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activeTab="5"/>
  </bookViews>
  <sheets>
    <sheet name="高净值" sheetId="2" r:id="rId1"/>
    <sheet name="超高净" sheetId="3" r:id="rId2"/>
    <sheet name="大众" sheetId="1" r:id="rId3"/>
    <sheet name="增值序列" sheetId="8" r:id="rId4"/>
    <sheet name="增值" sheetId="12" r:id="rId5"/>
    <sheet name="增值-产业趋势" sheetId="6" r:id="rId6"/>
    <sheet name="增值-指数增强" sheetId="7" r:id="rId7"/>
    <sheet name="产业趋势产品池" sheetId="5" r:id="rId8"/>
    <sheet name="宽基&amp;指增池" sheetId="4" r:id="rId9"/>
    <sheet name="债券&amp;保障池子" sheetId="13" r:id="rId10"/>
    <sheet name="模拟组合配置" sheetId="10" r:id="rId11"/>
    <sheet name="模拟组合净值" sheetId="11" r:id="rId12"/>
    <sheet name="Sheet1" sheetId="9" r:id="rId13"/>
  </sheets>
  <externalReferences>
    <externalReference r:id="rId14"/>
  </externalReferences>
  <definedNames>
    <definedName name="_xlnm._FilterDatabase" localSheetId="7" hidden="1">产业趋势产品池!$A$3:$T$63</definedName>
    <definedName name="_xlnm._FilterDatabase" localSheetId="5" hidden="1">'增值-产业趋势'!$A$3:$AK$3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6" l="1"/>
  <c r="K3" i="6"/>
  <c r="L3" i="6"/>
  <c r="Q3" i="6" s="1"/>
  <c r="B1618" i="6"/>
  <c r="B1619" i="6"/>
  <c r="B1620" i="6"/>
  <c r="B1621" i="6"/>
  <c r="B1622" i="6"/>
  <c r="B1628" i="6"/>
  <c r="D1627" i="6"/>
  <c r="C1618" i="6"/>
  <c r="C1619" i="6"/>
  <c r="C1620" i="6"/>
  <c r="C1621" i="6"/>
  <c r="C1622" i="6"/>
  <c r="C1623" i="6"/>
  <c r="C1624" i="6"/>
  <c r="D1618" i="6"/>
  <c r="D1619" i="6"/>
  <c r="D1620" i="6"/>
  <c r="D1621" i="6"/>
  <c r="D1622" i="6"/>
  <c r="D1623" i="6"/>
  <c r="D1624" i="6"/>
  <c r="D1625" i="6"/>
  <c r="D1626" i="6"/>
  <c r="E1618" i="6"/>
  <c r="M1618" i="6"/>
  <c r="E1619" i="6"/>
  <c r="M1619" i="6"/>
  <c r="E1620" i="6"/>
  <c r="M1620" i="6"/>
  <c r="E1621" i="6"/>
  <c r="M1621" i="6"/>
  <c r="E1622" i="6"/>
  <c r="M1622" i="6"/>
  <c r="E1623" i="6"/>
  <c r="M1623" i="6"/>
  <c r="E1624" i="6"/>
  <c r="M1624" i="6"/>
  <c r="E1625" i="6"/>
  <c r="M1625" i="6"/>
  <c r="E1626" i="6"/>
  <c r="M1626" i="6"/>
  <c r="F1618" i="6"/>
  <c r="N1618" i="6"/>
  <c r="F1619" i="6"/>
  <c r="N1619" i="6"/>
  <c r="F1620" i="6"/>
  <c r="N1620" i="6"/>
  <c r="F1621" i="6"/>
  <c r="N1621" i="6"/>
  <c r="F1622" i="6"/>
  <c r="N1622" i="6"/>
  <c r="F1623" i="6"/>
  <c r="N1623" i="6"/>
  <c r="F1624" i="6"/>
  <c r="N1624" i="6"/>
  <c r="F1625" i="6"/>
  <c r="N1625" i="6"/>
  <c r="F1626" i="6"/>
  <c r="N1626" i="6"/>
  <c r="F1627" i="6"/>
  <c r="N1627" i="6"/>
  <c r="F1628" i="6"/>
  <c r="N1628" i="6"/>
  <c r="F1629" i="6"/>
  <c r="N1629" i="6"/>
  <c r="F1630" i="6"/>
  <c r="N1630" i="6"/>
  <c r="F1631" i="6"/>
  <c r="N1631" i="6"/>
  <c r="I1620" i="6"/>
  <c r="I1622" i="6"/>
  <c r="I1623" i="6"/>
  <c r="I1631" i="6"/>
  <c r="B1626" i="6"/>
  <c r="C1625" i="6"/>
  <c r="C1630" i="6"/>
  <c r="C1631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I1618" i="6"/>
  <c r="I1619" i="6"/>
  <c r="I1627" i="6"/>
  <c r="I1630" i="6"/>
  <c r="B1624" i="6"/>
  <c r="B1625" i="6"/>
  <c r="B1629" i="6"/>
  <c r="B1630" i="6"/>
  <c r="C1626" i="6"/>
  <c r="C1627" i="6"/>
  <c r="D1628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I1621" i="6"/>
  <c r="I1624" i="6"/>
  <c r="I1625" i="6"/>
  <c r="I1626" i="6"/>
  <c r="I1628" i="6"/>
  <c r="I1629" i="6"/>
  <c r="B1623" i="6"/>
  <c r="B1627" i="6"/>
  <c r="B1631" i="6"/>
  <c r="C1628" i="6"/>
  <c r="C1629" i="6"/>
  <c r="D1629" i="6"/>
  <c r="E1627" i="6"/>
  <c r="E1629" i="6"/>
  <c r="M1627" i="6"/>
  <c r="M1629" i="6"/>
  <c r="M1630" i="6"/>
  <c r="M1631" i="6"/>
  <c r="E1628" i="6"/>
  <c r="E1630" i="6"/>
  <c r="E1631" i="6"/>
  <c r="M1628" i="6"/>
  <c r="D1630" i="6"/>
  <c r="D1631" i="6"/>
  <c r="A2" i="6"/>
  <c r="A5" i="7"/>
  <c r="A3" i="11"/>
  <c r="L1608" i="7"/>
  <c r="D1616" i="7"/>
  <c r="B1620" i="7"/>
  <c r="B1614" i="7"/>
  <c r="C1617" i="7"/>
  <c r="C1612" i="7"/>
  <c r="C1609" i="7"/>
  <c r="B1610" i="7"/>
  <c r="C1616" i="7"/>
  <c r="D1611" i="7"/>
  <c r="C1611" i="7"/>
  <c r="C1620" i="7"/>
  <c r="B1616" i="7"/>
  <c r="L1611" i="7"/>
  <c r="B1609" i="7"/>
  <c r="L1609" i="7"/>
  <c r="K1619" i="7"/>
  <c r="D1608" i="7"/>
  <c r="D1619" i="7"/>
  <c r="K1613" i="7"/>
  <c r="E1620" i="7"/>
  <c r="L1615" i="7"/>
  <c r="B1608" i="7"/>
  <c r="E1619" i="7"/>
  <c r="K1618" i="7"/>
  <c r="K1609" i="7"/>
  <c r="E1617" i="7"/>
  <c r="B1615" i="7"/>
  <c r="L1614" i="7"/>
  <c r="C1608" i="7"/>
  <c r="E1613" i="7"/>
  <c r="B1611" i="7"/>
  <c r="D1609" i="7"/>
  <c r="C1619" i="7"/>
  <c r="K1615" i="7"/>
  <c r="C1613" i="7"/>
  <c r="C1614" i="7"/>
  <c r="L1613" i="7"/>
  <c r="B1619" i="7"/>
  <c r="D1617" i="7"/>
  <c r="D1620" i="7"/>
  <c r="K1620" i="7"/>
  <c r="E1618" i="7"/>
  <c r="E1608" i="7"/>
  <c r="D1618" i="7"/>
  <c r="K1610" i="7"/>
  <c r="D1614" i="7"/>
  <c r="C1618" i="7"/>
  <c r="E1612" i="7"/>
  <c r="E1610" i="7"/>
  <c r="L1620" i="7"/>
  <c r="L1610" i="7"/>
  <c r="D1612" i="7"/>
  <c r="E1615" i="7"/>
  <c r="K1614" i="7"/>
  <c r="L1619" i="7"/>
  <c r="E1609" i="7"/>
  <c r="B1613" i="7"/>
  <c r="L1618" i="7"/>
  <c r="C1615" i="7"/>
  <c r="D1613" i="7"/>
  <c r="B1612" i="7"/>
  <c r="L1616" i="7"/>
  <c r="E1614" i="7"/>
  <c r="E1611" i="7"/>
  <c r="L1612" i="7"/>
  <c r="B1617" i="7"/>
  <c r="K1608" i="7"/>
  <c r="B1618" i="7"/>
  <c r="K1617" i="7"/>
  <c r="D1610" i="7"/>
  <c r="K1612" i="7"/>
  <c r="K1611" i="7"/>
  <c r="D1615" i="7"/>
  <c r="L1617" i="7"/>
  <c r="E1616" i="7"/>
  <c r="C1610" i="7"/>
  <c r="K1616" i="7"/>
  <c r="R1628" i="6" l="1"/>
  <c r="R1631" i="6"/>
  <c r="R1630" i="6"/>
  <c r="R1629" i="6"/>
  <c r="R1627" i="6"/>
  <c r="K1631" i="6"/>
  <c r="K1627" i="6"/>
  <c r="K1623" i="6"/>
  <c r="K1630" i="6"/>
  <c r="K1629" i="6"/>
  <c r="K1625" i="6"/>
  <c r="K1624" i="6"/>
  <c r="K1626" i="6"/>
  <c r="S1631" i="6"/>
  <c r="L1631" i="6"/>
  <c r="Q1631" i="6" s="1"/>
  <c r="S1630" i="6"/>
  <c r="X1630" i="6" s="1"/>
  <c r="L1630" i="6"/>
  <c r="Q1630" i="6" s="1"/>
  <c r="S1629" i="6"/>
  <c r="X1629" i="6" s="1"/>
  <c r="L1629" i="6"/>
  <c r="Q1629" i="6" s="1"/>
  <c r="S1628" i="6"/>
  <c r="L1628" i="6"/>
  <c r="Q1628" i="6" s="1"/>
  <c r="S1627" i="6"/>
  <c r="L1627" i="6"/>
  <c r="Q1627" i="6" s="1"/>
  <c r="S1626" i="6"/>
  <c r="X1626" i="6" s="1"/>
  <c r="L1626" i="6"/>
  <c r="Q1626" i="6" s="1"/>
  <c r="S1625" i="6"/>
  <c r="X1625" i="6" s="1"/>
  <c r="L1625" i="6"/>
  <c r="Q1625" i="6" s="1"/>
  <c r="S1624" i="6"/>
  <c r="L1624" i="6"/>
  <c r="Q1624" i="6" s="1"/>
  <c r="S1623" i="6"/>
  <c r="L1623" i="6"/>
  <c r="Q1623" i="6" s="1"/>
  <c r="S1622" i="6"/>
  <c r="X1622" i="6" s="1"/>
  <c r="L1622" i="6"/>
  <c r="Q1622" i="6" s="1"/>
  <c r="S1621" i="6"/>
  <c r="L1621" i="6"/>
  <c r="Q1621" i="6" s="1"/>
  <c r="S1620" i="6"/>
  <c r="L1620" i="6"/>
  <c r="Q1620" i="6" s="1"/>
  <c r="S1619" i="6"/>
  <c r="L1619" i="6"/>
  <c r="Q1619" i="6" s="1"/>
  <c r="S1618" i="6"/>
  <c r="L1618" i="6"/>
  <c r="Q1618" i="6" s="1"/>
  <c r="R1626" i="6"/>
  <c r="R1625" i="6"/>
  <c r="R1624" i="6"/>
  <c r="R1623" i="6"/>
  <c r="R1622" i="6"/>
  <c r="R1621" i="6"/>
  <c r="R1620" i="6"/>
  <c r="R1619" i="6"/>
  <c r="R1618" i="6"/>
  <c r="K1628" i="6"/>
  <c r="K1622" i="6"/>
  <c r="K1621" i="6"/>
  <c r="K1620" i="6"/>
  <c r="K1619" i="6"/>
  <c r="K1618" i="6"/>
  <c r="O1620" i="7"/>
  <c r="N1619" i="7"/>
  <c r="O1612" i="7"/>
  <c r="N1611" i="7"/>
  <c r="O1618" i="7"/>
  <c r="O1619" i="7"/>
  <c r="O1611" i="7"/>
  <c r="N1610" i="7"/>
  <c r="N1620" i="7"/>
  <c r="O1613" i="7"/>
  <c r="N1612" i="7"/>
  <c r="O1614" i="7"/>
  <c r="N1613" i="7"/>
  <c r="O1615" i="7"/>
  <c r="N1614" i="7"/>
  <c r="N1617" i="7"/>
  <c r="O1616" i="7"/>
  <c r="N1615" i="7"/>
  <c r="O1608" i="7"/>
  <c r="N1618" i="7"/>
  <c r="O1617" i="7"/>
  <c r="N1616" i="7"/>
  <c r="O1609" i="7"/>
  <c r="N1608" i="7"/>
  <c r="O1610" i="7"/>
  <c r="N1609" i="7"/>
  <c r="X1621" i="6" l="1"/>
  <c r="J1618" i="6"/>
  <c r="O1618" i="6" s="1"/>
  <c r="P1618" i="6"/>
  <c r="J1619" i="6"/>
  <c r="O1619" i="6" s="1"/>
  <c r="P1619" i="6"/>
  <c r="V1631" i="6"/>
  <c r="P1627" i="6"/>
  <c r="J1627" i="6"/>
  <c r="O1627" i="6" s="1"/>
  <c r="J1620" i="6"/>
  <c r="O1620" i="6" s="1"/>
  <c r="P1620" i="6"/>
  <c r="W1622" i="6"/>
  <c r="X1619" i="6"/>
  <c r="X1623" i="6"/>
  <c r="X1627" i="6"/>
  <c r="X1631" i="6"/>
  <c r="P1631" i="6"/>
  <c r="J1631" i="6"/>
  <c r="O1631" i="6" s="1"/>
  <c r="W1620" i="6"/>
  <c r="V1619" i="6"/>
  <c r="J1621" i="6"/>
  <c r="O1621" i="6" s="1"/>
  <c r="P1621" i="6"/>
  <c r="W1623" i="6"/>
  <c r="V1620" i="6"/>
  <c r="V1624" i="6"/>
  <c r="V1628" i="6"/>
  <c r="J1626" i="6"/>
  <c r="O1626" i="6" s="1"/>
  <c r="P1626" i="6"/>
  <c r="W1627" i="6"/>
  <c r="V1623" i="6"/>
  <c r="J1622" i="6"/>
  <c r="O1622" i="6" s="1"/>
  <c r="P1622" i="6"/>
  <c r="W1624" i="6"/>
  <c r="X1620" i="6"/>
  <c r="X1624" i="6"/>
  <c r="X1628" i="6"/>
  <c r="J1624" i="6"/>
  <c r="O1624" i="6" s="1"/>
  <c r="P1624" i="6"/>
  <c r="W1629" i="6"/>
  <c r="J1628" i="6"/>
  <c r="O1628" i="6" s="1"/>
  <c r="P1628" i="6"/>
  <c r="W1625" i="6"/>
  <c r="V1621" i="6"/>
  <c r="V1625" i="6"/>
  <c r="V1629" i="6"/>
  <c r="J1625" i="6"/>
  <c r="O1625" i="6" s="1"/>
  <c r="P1625" i="6"/>
  <c r="W1630" i="6"/>
  <c r="V1627" i="6"/>
  <c r="W1626" i="6"/>
  <c r="J1629" i="6"/>
  <c r="O1629" i="6" s="1"/>
  <c r="P1629" i="6"/>
  <c r="W1631" i="6"/>
  <c r="P1623" i="6"/>
  <c r="J1623" i="6"/>
  <c r="O1623" i="6" s="1"/>
  <c r="W1621" i="6"/>
  <c r="W1619" i="6"/>
  <c r="V1622" i="6"/>
  <c r="V1626" i="6"/>
  <c r="V1630" i="6"/>
  <c r="J1630" i="6"/>
  <c r="O1630" i="6" s="1"/>
  <c r="P1630" i="6"/>
  <c r="W1628" i="6"/>
  <c r="Q1618" i="7"/>
  <c r="Q1609" i="7"/>
  <c r="R1617" i="7"/>
  <c r="Q1617" i="7"/>
  <c r="R1619" i="7"/>
  <c r="R1610" i="7"/>
  <c r="R1615" i="7"/>
  <c r="Q1611" i="7"/>
  <c r="Q1612" i="7"/>
  <c r="R1613" i="7"/>
  <c r="Q1615" i="7"/>
  <c r="Q1620" i="7"/>
  <c r="R1612" i="7"/>
  <c r="R1618" i="7"/>
  <c r="Q1614" i="7"/>
  <c r="R1609" i="7"/>
  <c r="R1616" i="7"/>
  <c r="Q1613" i="7"/>
  <c r="R1614" i="7"/>
  <c r="Q1610" i="7"/>
  <c r="Q1619" i="7"/>
  <c r="Q1616" i="7"/>
  <c r="R1611" i="7"/>
  <c r="R1620" i="7"/>
  <c r="T1623" i="6" l="1"/>
  <c r="U1624" i="6"/>
  <c r="T1622" i="6"/>
  <c r="T1621" i="6"/>
  <c r="U1627" i="6"/>
  <c r="T1624" i="6"/>
  <c r="U1625" i="6"/>
  <c r="U1622" i="6"/>
  <c r="U1621" i="6"/>
  <c r="U1623" i="6"/>
  <c r="U1629" i="6"/>
  <c r="T1625" i="6"/>
  <c r="U1619" i="6"/>
  <c r="U1630" i="6"/>
  <c r="T1630" i="6"/>
  <c r="T1629" i="6"/>
  <c r="U1628" i="6"/>
  <c r="T1619" i="6"/>
  <c r="T1628" i="6"/>
  <c r="U1626" i="6"/>
  <c r="T1631" i="6"/>
  <c r="U1620" i="6"/>
  <c r="T1627" i="6"/>
  <c r="T1626" i="6"/>
  <c r="U1631" i="6"/>
  <c r="T1620" i="6"/>
  <c r="C2" i="13"/>
  <c r="X2" i="13" l="1"/>
  <c r="S2" i="13" s="1"/>
  <c r="W2" i="13"/>
  <c r="V2" i="13"/>
  <c r="AC2" i="13" s="1"/>
  <c r="T2" i="13"/>
  <c r="AG1" i="13"/>
  <c r="AH1" i="13" s="1"/>
  <c r="AE1" i="13"/>
  <c r="AF1" i="13" s="1"/>
  <c r="AC1" i="13"/>
  <c r="AD1" i="13" s="1"/>
  <c r="AE2" i="13" l="1"/>
  <c r="AD2" i="13"/>
  <c r="AG2" i="13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3" i="8"/>
  <c r="E84" i="10"/>
  <c r="A84" i="10"/>
  <c r="G2" i="10"/>
  <c r="D2" i="10"/>
  <c r="K26" i="4"/>
  <c r="J26" i="4"/>
  <c r="K25" i="4"/>
  <c r="K24" i="4"/>
  <c r="K18" i="4"/>
  <c r="W2" i="4"/>
  <c r="V2" i="4"/>
  <c r="U2" i="4"/>
  <c r="S2" i="4"/>
  <c r="AF1" i="4"/>
  <c r="AG1" i="4" s="1"/>
  <c r="AD1" i="4"/>
  <c r="AE1" i="4" s="1"/>
  <c r="AB1" i="4"/>
  <c r="AC1" i="4" s="1"/>
  <c r="K2" i="5"/>
  <c r="E3" i="5" s="1"/>
  <c r="AG6" i="7"/>
  <c r="AF6" i="7"/>
  <c r="AE6" i="7"/>
  <c r="N1565" i="6"/>
  <c r="H1566" i="6"/>
  <c r="D1573" i="6"/>
  <c r="D1585" i="6"/>
  <c r="B1581" i="6"/>
  <c r="E1592" i="6"/>
  <c r="E1591" i="6"/>
  <c r="B1592" i="6"/>
  <c r="F1598" i="6"/>
  <c r="I1612" i="6"/>
  <c r="C1540" i="7"/>
  <c r="E1560" i="7"/>
  <c r="D1596" i="7"/>
  <c r="C1562" i="7"/>
  <c r="L1583" i="7"/>
  <c r="L1577" i="7"/>
  <c r="E1566" i="6"/>
  <c r="G1567" i="6"/>
  <c r="F1553" i="6"/>
  <c r="C1586" i="6"/>
  <c r="I1582" i="6"/>
  <c r="I1593" i="6"/>
  <c r="N1591" i="6"/>
  <c r="F1593" i="6"/>
  <c r="N1598" i="6"/>
  <c r="N1606" i="6"/>
  <c r="L1570" i="7"/>
  <c r="K1576" i="7"/>
  <c r="L1571" i="7"/>
  <c r="L1551" i="7"/>
  <c r="L1582" i="7"/>
  <c r="C1587" i="7"/>
  <c r="F1558" i="6"/>
  <c r="H1574" i="6"/>
  <c r="C1576" i="6"/>
  <c r="D1566" i="6"/>
  <c r="B1589" i="6"/>
  <c r="M1600" i="6"/>
  <c r="B1598" i="6"/>
  <c r="B1600" i="6"/>
  <c r="D1607" i="6"/>
  <c r="F1616" i="6"/>
  <c r="C1563" i="7"/>
  <c r="L1578" i="7"/>
  <c r="D1604" i="7"/>
  <c r="C1544" i="7"/>
  <c r="L1581" i="7"/>
  <c r="L1589" i="7"/>
  <c r="G1565" i="6"/>
  <c r="B1558" i="6"/>
  <c r="E1557" i="6"/>
  <c r="M1575" i="6"/>
  <c r="F1575" i="6"/>
  <c r="H1588" i="6"/>
  <c r="C1605" i="6"/>
  <c r="C1607" i="6"/>
  <c r="D1614" i="6"/>
  <c r="M1608" i="6"/>
  <c r="E1590" i="7"/>
  <c r="L1553" i="7"/>
  <c r="D1587" i="7"/>
  <c r="L1564" i="7"/>
  <c r="D1592" i="7"/>
  <c r="B1574" i="7"/>
  <c r="D1561" i="6"/>
  <c r="M1571" i="6"/>
  <c r="M1583" i="6"/>
  <c r="B1588" i="6"/>
  <c r="H1575" i="6"/>
  <c r="G1587" i="6"/>
  <c r="G1594" i="6"/>
  <c r="G1596" i="6"/>
  <c r="D1615" i="6"/>
  <c r="D1610" i="6"/>
  <c r="E1569" i="7"/>
  <c r="K1604" i="7"/>
  <c r="E1565" i="7"/>
  <c r="B1538" i="7"/>
  <c r="B1539" i="7"/>
  <c r="F1557" i="6"/>
  <c r="I1557" i="6"/>
  <c r="M1564" i="6"/>
  <c r="M1576" i="6"/>
  <c r="N1573" i="6"/>
  <c r="F1580" i="6"/>
  <c r="N1601" i="6"/>
  <c r="B1607" i="6"/>
  <c r="F1588" i="6"/>
  <c r="M1615" i="6"/>
  <c r="N1611" i="6"/>
  <c r="K1581" i="7"/>
  <c r="L1559" i="7"/>
  <c r="K1594" i="7"/>
  <c r="B1564" i="7"/>
  <c r="D1605" i="7"/>
  <c r="G1564" i="6"/>
  <c r="B1564" i="6"/>
  <c r="E1572" i="6"/>
  <c r="E1584" i="6"/>
  <c r="D1579" i="6"/>
  <c r="E1590" i="6"/>
  <c r="B1586" i="6"/>
  <c r="B1590" i="6"/>
  <c r="H1596" i="6"/>
  <c r="G1607" i="6"/>
  <c r="B1541" i="7"/>
  <c r="L1557" i="7"/>
  <c r="C1543" i="7"/>
  <c r="B1591" i="7"/>
  <c r="B1565" i="7"/>
  <c r="D1598" i="7"/>
  <c r="I1555" i="6"/>
  <c r="C1571" i="6"/>
  <c r="F1572" i="6"/>
  <c r="G1563" i="6"/>
  <c r="M1586" i="6"/>
  <c r="F1599" i="6"/>
  <c r="M1595" i="6"/>
  <c r="M1597" i="6"/>
  <c r="D1602" i="6"/>
  <c r="I1613" i="6"/>
  <c r="C1574" i="7"/>
  <c r="E1573" i="7"/>
  <c r="B1547" i="7"/>
  <c r="B1568" i="7"/>
  <c r="D1553" i="7"/>
  <c r="K1578" i="7"/>
  <c r="H1556" i="6"/>
  <c r="B1572" i="6"/>
  <c r="H1573" i="6"/>
  <c r="F1564" i="6"/>
  <c r="D1587" i="6"/>
  <c r="N1599" i="6"/>
  <c r="D1596" i="6"/>
  <c r="D1598" i="6"/>
  <c r="G1605" i="6"/>
  <c r="H1614" i="6"/>
  <c r="E1581" i="7"/>
  <c r="D1539" i="7"/>
  <c r="K1572" i="7"/>
  <c r="D1581" i="7"/>
  <c r="E1570" i="7"/>
  <c r="C1594" i="7"/>
  <c r="G1557" i="6"/>
  <c r="I1573" i="6"/>
  <c r="F1574" i="6"/>
  <c r="E1565" i="6"/>
  <c r="C1588" i="6"/>
  <c r="E1600" i="6"/>
  <c r="C1597" i="6"/>
  <c r="C1599" i="6"/>
  <c r="F1606" i="6"/>
  <c r="G1615" i="6"/>
  <c r="E1583" i="7"/>
  <c r="D1561" i="7"/>
  <c r="B1598" i="7"/>
  <c r="B1554" i="7"/>
  <c r="E1577" i="7"/>
  <c r="C1582" i="7"/>
  <c r="H1564" i="6"/>
  <c r="C1557" i="6"/>
  <c r="F1556" i="6"/>
  <c r="D1575" i="6"/>
  <c r="C1574" i="6"/>
  <c r="F1587" i="6"/>
  <c r="D1604" i="6"/>
  <c r="D1606" i="6"/>
  <c r="M1613" i="6"/>
  <c r="C1608" i="6"/>
  <c r="C1578" i="7"/>
  <c r="L1546" i="7"/>
  <c r="K1589" i="7"/>
  <c r="K1554" i="7"/>
  <c r="E1576" i="7"/>
  <c r="B1558" i="7"/>
  <c r="C1554" i="6"/>
  <c r="D1564" i="6"/>
  <c r="D1576" i="6"/>
  <c r="I1581" i="6"/>
  <c r="C1581" i="6"/>
  <c r="I1597" i="6"/>
  <c r="E1582" i="6"/>
  <c r="D1589" i="6"/>
  <c r="D1609" i="6"/>
  <c r="G1616" i="6"/>
  <c r="D1573" i="7"/>
  <c r="B1546" i="7"/>
  <c r="L1573" i="7"/>
  <c r="E1591" i="7"/>
  <c r="D1574" i="7"/>
  <c r="K1569" i="7"/>
  <c r="E1568" i="6"/>
  <c r="D1557" i="6"/>
  <c r="D1563" i="6"/>
  <c r="N1561" i="6"/>
  <c r="C1572" i="6"/>
  <c r="E1594" i="6"/>
  <c r="I1600" i="6"/>
  <c r="I1602" i="6"/>
  <c r="E1609" i="6"/>
  <c r="H1616" i="6"/>
  <c r="B1602" i="7"/>
  <c r="C1570" i="7"/>
  <c r="L1597" i="7"/>
  <c r="E1563" i="7"/>
  <c r="L1572" i="7"/>
  <c r="H1563" i="6"/>
  <c r="C1563" i="6"/>
  <c r="N1571" i="6"/>
  <c r="N1583" i="6"/>
  <c r="M1578" i="6"/>
  <c r="F1589" i="6"/>
  <c r="D1584" i="6"/>
  <c r="M1589" i="6"/>
  <c r="I1595" i="6"/>
  <c r="I1606" i="6"/>
  <c r="D1547" i="7"/>
  <c r="D1570" i="7"/>
  <c r="L1585" i="7"/>
  <c r="E1555" i="7"/>
  <c r="D1571" i="7"/>
  <c r="L1599" i="7"/>
  <c r="B1554" i="6"/>
  <c r="D1570" i="6"/>
  <c r="N1569" i="6"/>
  <c r="H1562" i="6"/>
  <c r="E1586" i="6"/>
  <c r="G1598" i="6"/>
  <c r="E1595" i="6"/>
  <c r="E1597" i="6"/>
  <c r="B1602" i="6"/>
  <c r="B1612" i="6"/>
  <c r="L1549" i="7"/>
  <c r="E1579" i="7"/>
  <c r="B1592" i="7"/>
  <c r="E1549" i="7"/>
  <c r="K1563" i="7"/>
  <c r="D1560" i="7"/>
  <c r="C1561" i="6"/>
  <c r="E1555" i="6"/>
  <c r="I1553" i="6"/>
  <c r="I1572" i="6"/>
  <c r="H1571" i="6"/>
  <c r="B1584" i="6"/>
  <c r="N1602" i="6"/>
  <c r="N1604" i="6"/>
  <c r="F1612" i="6"/>
  <c r="B1611" i="6"/>
  <c r="K1564" i="7"/>
  <c r="E1552" i="7"/>
  <c r="C1557" i="7"/>
  <c r="E1598" i="7"/>
  <c r="L1563" i="7"/>
  <c r="C1595" i="7"/>
  <c r="B1562" i="6"/>
  <c r="M1555" i="6"/>
  <c r="H1554" i="6"/>
  <c r="B1573" i="6"/>
  <c r="N1572" i="6"/>
  <c r="H1585" i="6"/>
  <c r="E1603" i="6"/>
  <c r="E1605" i="6"/>
  <c r="N1612" i="6"/>
  <c r="C1603" i="6"/>
  <c r="D1576" i="7"/>
  <c r="E1584" i="7"/>
  <c r="D1544" i="7"/>
  <c r="L1593" i="7"/>
  <c r="C1558" i="7"/>
  <c r="C1586" i="7"/>
  <c r="I1563" i="6"/>
  <c r="D1556" i="6"/>
  <c r="G1555" i="6"/>
  <c r="M1573" i="6"/>
  <c r="E1573" i="6"/>
  <c r="N1586" i="6"/>
  <c r="M1603" i="6"/>
  <c r="M1605" i="6"/>
  <c r="E1613" i="6"/>
  <c r="B1604" i="6"/>
  <c r="K1580" i="7"/>
  <c r="D1540" i="7"/>
  <c r="E1575" i="7"/>
  <c r="D1606" i="7"/>
  <c r="D1568" i="7"/>
  <c r="L1555" i="7"/>
  <c r="D1553" i="6"/>
  <c r="M1563" i="6"/>
  <c r="B1575" i="6"/>
  <c r="B1580" i="6"/>
  <c r="D1580" i="6"/>
  <c r="B1596" i="6"/>
  <c r="F1581" i="6"/>
  <c r="E1588" i="6"/>
  <c r="G1608" i="6"/>
  <c r="H1615" i="6"/>
  <c r="B1589" i="7"/>
  <c r="D1564" i="7"/>
  <c r="D1565" i="7"/>
  <c r="D1601" i="7"/>
  <c r="K1585" i="7"/>
  <c r="C1547" i="7"/>
  <c r="M1560" i="6"/>
  <c r="E1571" i="6"/>
  <c r="E1583" i="6"/>
  <c r="C1587" i="6"/>
  <c r="M1574" i="6"/>
  <c r="I1585" i="6"/>
  <c r="N1593" i="6"/>
  <c r="H1595" i="6"/>
  <c r="M1614" i="6"/>
  <c r="N1608" i="6"/>
  <c r="D1593" i="7"/>
  <c r="E1589" i="7"/>
  <c r="C1554" i="7"/>
  <c r="B1600" i="7"/>
  <c r="K1559" i="7"/>
  <c r="G1556" i="6"/>
  <c r="B1556" i="6"/>
  <c r="E1564" i="6"/>
  <c r="E1576" i="6"/>
  <c r="C1573" i="6"/>
  <c r="G1579" i="6"/>
  <c r="F1601" i="6"/>
  <c r="C1606" i="6"/>
  <c r="I1586" i="6"/>
  <c r="E1615" i="6"/>
  <c r="F1611" i="6"/>
  <c r="L1580" i="7"/>
  <c r="K1541" i="7"/>
  <c r="E1607" i="7"/>
  <c r="L1607" i="7"/>
  <c r="L1544" i="7"/>
  <c r="C1553" i="6"/>
  <c r="M1569" i="6"/>
  <c r="B1557" i="6"/>
  <c r="I1561" i="6"/>
  <c r="N1585" i="6"/>
  <c r="H1597" i="6"/>
  <c r="N1594" i="6"/>
  <c r="N1596" i="6"/>
  <c r="C1601" i="6"/>
  <c r="C1611" i="6"/>
  <c r="D1551" i="7"/>
  <c r="B1553" i="7"/>
  <c r="K1542" i="7"/>
  <c r="C1596" i="7"/>
  <c r="E1553" i="7"/>
  <c r="C1591" i="7"/>
  <c r="D1560" i="6"/>
  <c r="N1554" i="6"/>
  <c r="G1580" i="6"/>
  <c r="D1571" i="6"/>
  <c r="F1569" i="6"/>
  <c r="I1604" i="6"/>
  <c r="F1602" i="6"/>
  <c r="F1604" i="6"/>
  <c r="G1611" i="6"/>
  <c r="H1617" i="6"/>
  <c r="C1552" i="7"/>
  <c r="D1590" i="7"/>
  <c r="B1560" i="7"/>
  <c r="E1603" i="7"/>
  <c r="B1585" i="7"/>
  <c r="C1590" i="7"/>
  <c r="M1567" i="6"/>
  <c r="F1562" i="6"/>
  <c r="B1570" i="6"/>
  <c r="M1577" i="6"/>
  <c r="N1578" i="6"/>
  <c r="G1592" i="6"/>
  <c r="G1609" i="6"/>
  <c r="B1585" i="6"/>
  <c r="H1605" i="6"/>
  <c r="C1612" i="6"/>
  <c r="E1572" i="7"/>
  <c r="B1604" i="7"/>
  <c r="B1567" i="7"/>
  <c r="B1606" i="7"/>
  <c r="L1600" i="7"/>
  <c r="D1569" i="7"/>
  <c r="D1568" i="6"/>
  <c r="N1562" i="6"/>
  <c r="G1572" i="6"/>
  <c r="D1578" i="6"/>
  <c r="E1579" i="6"/>
  <c r="D1594" i="6"/>
  <c r="F1610" i="6"/>
  <c r="H1586" i="6"/>
  <c r="G1606" i="6"/>
  <c r="B1613" i="6"/>
  <c r="K1566" i="7"/>
  <c r="D1552" i="7"/>
  <c r="C1585" i="7"/>
  <c r="D1556" i="7"/>
  <c r="C1546" i="7"/>
  <c r="K1579" i="7"/>
  <c r="C1569" i="6"/>
  <c r="E1563" i="6"/>
  <c r="G1574" i="6"/>
  <c r="C1579" i="6"/>
  <c r="M1579" i="6"/>
  <c r="C1595" i="6"/>
  <c r="N1610" i="6"/>
  <c r="N1587" i="6"/>
  <c r="E1607" i="6"/>
  <c r="I1614" i="6"/>
  <c r="E1578" i="7"/>
  <c r="K1607" i="7"/>
  <c r="K1591" i="7"/>
  <c r="C1577" i="7"/>
  <c r="C1568" i="7"/>
  <c r="C1556" i="7"/>
  <c r="E1560" i="6"/>
  <c r="N1570" i="6"/>
  <c r="N1582" i="6"/>
  <c r="D1586" i="6"/>
  <c r="D1574" i="6"/>
  <c r="C1584" i="6"/>
  <c r="D1593" i="6"/>
  <c r="I1594" i="6"/>
  <c r="E1614" i="6"/>
  <c r="D1608" i="6"/>
  <c r="B1571" i="7"/>
  <c r="D1580" i="7"/>
  <c r="K1571" i="7"/>
  <c r="D1586" i="7"/>
  <c r="E1602" i="7"/>
  <c r="K1602" i="7"/>
  <c r="N1567" i="6"/>
  <c r="M1556" i="6"/>
  <c r="E1562" i="6"/>
  <c r="M1593" i="6"/>
  <c r="M1580" i="6"/>
  <c r="B1593" i="6"/>
  <c r="B1599" i="6"/>
  <c r="B1601" i="6"/>
  <c r="I1608" i="6"/>
  <c r="I1615" i="6"/>
  <c r="D1575" i="7"/>
  <c r="L1588" i="7"/>
  <c r="L1591" i="7"/>
  <c r="D1548" i="7"/>
  <c r="C1580" i="7"/>
  <c r="I1562" i="6"/>
  <c r="D1562" i="6"/>
  <c r="F1571" i="6"/>
  <c r="F1583" i="6"/>
  <c r="E1578" i="6"/>
  <c r="G1588" i="6"/>
  <c r="B1583" i="6"/>
  <c r="C1589" i="6"/>
  <c r="B1594" i="6"/>
  <c r="D1617" i="6"/>
  <c r="B1561" i="7"/>
  <c r="C1606" i="7"/>
  <c r="E1548" i="7"/>
  <c r="B1586" i="7"/>
  <c r="C1593" i="7"/>
  <c r="B1584" i="7"/>
  <c r="M1559" i="6"/>
  <c r="F1554" i="6"/>
  <c r="H1579" i="6"/>
  <c r="H1570" i="6"/>
  <c r="M1565" i="6"/>
  <c r="B1603" i="6"/>
  <c r="G1601" i="6"/>
  <c r="G1603" i="6"/>
  <c r="G1610" i="6"/>
  <c r="M1617" i="6"/>
  <c r="B1562" i="7"/>
  <c r="D1607" i="7"/>
  <c r="L1540" i="7"/>
  <c r="C1564" i="7"/>
  <c r="K1583" i="7"/>
  <c r="B1583" i="7"/>
  <c r="E1567" i="6"/>
  <c r="G1561" i="6"/>
  <c r="B1560" i="6"/>
  <c r="E1577" i="6"/>
  <c r="F1578" i="6"/>
  <c r="C1591" i="6"/>
  <c r="H1608" i="6"/>
  <c r="M1582" i="6"/>
  <c r="I1617" i="6"/>
  <c r="D1611" i="6"/>
  <c r="D1600" i="7"/>
  <c r="C1602" i="7"/>
  <c r="B1545" i="7"/>
  <c r="C1579" i="7"/>
  <c r="B1575" i="7"/>
  <c r="L1594" i="7"/>
  <c r="G1558" i="6"/>
  <c r="H1568" i="6"/>
  <c r="H1580" i="6"/>
  <c r="N1584" i="6"/>
  <c r="M1570" i="6"/>
  <c r="N1600" i="6"/>
  <c r="I1587" i="6"/>
  <c r="I1591" i="6"/>
  <c r="G1612" i="6"/>
  <c r="I1603" i="6"/>
  <c r="C1555" i="7"/>
  <c r="E1597" i="7"/>
  <c r="K1555" i="7"/>
  <c r="B1587" i="7"/>
  <c r="K1584" i="7"/>
  <c r="K1539" i="7"/>
  <c r="F1559" i="6"/>
  <c r="G1569" i="6"/>
  <c r="G1581" i="6"/>
  <c r="E1585" i="6"/>
  <c r="I1571" i="6"/>
  <c r="E1601" i="6"/>
  <c r="M1588" i="6"/>
  <c r="C1592" i="6"/>
  <c r="F1613" i="6"/>
  <c r="H1604" i="6"/>
  <c r="K1544" i="7"/>
  <c r="D1549" i="7"/>
  <c r="D1545" i="7"/>
  <c r="E1599" i="7"/>
  <c r="B1593" i="7"/>
  <c r="K1600" i="7"/>
  <c r="N1559" i="6"/>
  <c r="F1570" i="6"/>
  <c r="F1582" i="6"/>
  <c r="M1585" i="6"/>
  <c r="F1573" i="6"/>
  <c r="M1601" i="6"/>
  <c r="F1591" i="6"/>
  <c r="G1593" i="6"/>
  <c r="N1613" i="6"/>
  <c r="M1607" i="6"/>
  <c r="L1566" i="7"/>
  <c r="C1550" i="7"/>
  <c r="E1545" i="7"/>
  <c r="B1577" i="7"/>
  <c r="E1546" i="7"/>
  <c r="E1601" i="7"/>
  <c r="F1567" i="6"/>
  <c r="E1556" i="6"/>
  <c r="F1561" i="6"/>
  <c r="E1593" i="6"/>
  <c r="E1580" i="6"/>
  <c r="H1592" i="6"/>
  <c r="C1598" i="6"/>
  <c r="C1600" i="6"/>
  <c r="F1607" i="6"/>
  <c r="B1614" i="6"/>
  <c r="C1549" i="7"/>
  <c r="D1559" i="7"/>
  <c r="C1600" i="7"/>
  <c r="E1539" i="7"/>
  <c r="E1559" i="7"/>
  <c r="H1555" i="6"/>
  <c r="C1555" i="6"/>
  <c r="N1563" i="6"/>
  <c r="C1575" i="6"/>
  <c r="G1571" i="6"/>
  <c r="H1578" i="6"/>
  <c r="G1600" i="6"/>
  <c r="D1605" i="6"/>
  <c r="C1585" i="6"/>
  <c r="N1614" i="6"/>
  <c r="E1610" i="6"/>
  <c r="B1573" i="7"/>
  <c r="C1545" i="7"/>
  <c r="B1563" i="7"/>
  <c r="C1569" i="7"/>
  <c r="E1586" i="7"/>
  <c r="C1568" i="6"/>
  <c r="E1569" i="6"/>
  <c r="C1556" i="6"/>
  <c r="M1557" i="6"/>
  <c r="F1585" i="6"/>
  <c r="I1596" i="6"/>
  <c r="F1594" i="6"/>
  <c r="F1596" i="6"/>
  <c r="D1600" i="6"/>
  <c r="B1610" i="6"/>
  <c r="D1557" i="7"/>
  <c r="K1543" i="7"/>
  <c r="L1574" i="7"/>
  <c r="L1569" i="7"/>
  <c r="E1605" i="7"/>
  <c r="D1567" i="7"/>
  <c r="N1566" i="6"/>
  <c r="H1560" i="6"/>
  <c r="C1559" i="6"/>
  <c r="N1576" i="6"/>
  <c r="G1577" i="6"/>
  <c r="F1590" i="6"/>
  <c r="I1607" i="6"/>
  <c r="N1581" i="6"/>
  <c r="B1616" i="6"/>
  <c r="C1610" i="6"/>
  <c r="K1548" i="7"/>
  <c r="K1551" i="7"/>
  <c r="E1566" i="7"/>
  <c r="E1567" i="7"/>
  <c r="K1546" i="7"/>
  <c r="B1549" i="7"/>
  <c r="H1557" i="6"/>
  <c r="I1567" i="6"/>
  <c r="I1579" i="6"/>
  <c r="F1584" i="6"/>
  <c r="I1569" i="6"/>
  <c r="F1600" i="6"/>
  <c r="F1586" i="6"/>
  <c r="M1590" i="6"/>
  <c r="H1611" i="6"/>
  <c r="E1616" i="6"/>
  <c r="C1597" i="7"/>
  <c r="E1582" i="7"/>
  <c r="L1603" i="7"/>
  <c r="C1583" i="7"/>
  <c r="K1595" i="7"/>
  <c r="L1584" i="7"/>
  <c r="I1564" i="6"/>
  <c r="G1554" i="6"/>
  <c r="I1558" i="6"/>
  <c r="G1591" i="6"/>
  <c r="G1578" i="6"/>
  <c r="G1590" i="6"/>
  <c r="E1596" i="6"/>
  <c r="E1598" i="6"/>
  <c r="C1617" i="6"/>
  <c r="M1611" i="6"/>
  <c r="E1574" i="7"/>
  <c r="C1581" i="7"/>
  <c r="D1599" i="7"/>
  <c r="B1601" i="7"/>
  <c r="K1598" i="7"/>
  <c r="D1584" i="7"/>
  <c r="H1565" i="6"/>
  <c r="F1555" i="6"/>
  <c r="H1559" i="6"/>
  <c r="F1592" i="6"/>
  <c r="F1579" i="6"/>
  <c r="D1591" i="6"/>
  <c r="M1596" i="6"/>
  <c r="M1598" i="6"/>
  <c r="I1605" i="6"/>
  <c r="D1612" i="6"/>
  <c r="E1592" i="7"/>
  <c r="D1597" i="7"/>
  <c r="E1542" i="7"/>
  <c r="B1578" i="7"/>
  <c r="K1547" i="7"/>
  <c r="K1588" i="7"/>
  <c r="G1566" i="6"/>
  <c r="N1555" i="6"/>
  <c r="G1560" i="6"/>
  <c r="N1592" i="6"/>
  <c r="N1579" i="6"/>
  <c r="M1591" i="6"/>
  <c r="D1597" i="6"/>
  <c r="D1599" i="6"/>
  <c r="H1606" i="6"/>
  <c r="C1613" i="6"/>
  <c r="B1552" i="7"/>
  <c r="L1579" i="7"/>
  <c r="D1589" i="7"/>
  <c r="B1548" i="7"/>
  <c r="L1562" i="7"/>
  <c r="I1554" i="6"/>
  <c r="D1554" i="6"/>
  <c r="F1563" i="6"/>
  <c r="I1574" i="6"/>
  <c r="I1570" i="6"/>
  <c r="I1577" i="6"/>
  <c r="H1599" i="6"/>
  <c r="M1604" i="6"/>
  <c r="M1606" i="6"/>
  <c r="F1614" i="6"/>
  <c r="B1609" i="6"/>
  <c r="K1560" i="7"/>
  <c r="L1592" i="7"/>
  <c r="D1585" i="7"/>
  <c r="L1606" i="7"/>
  <c r="K1575" i="7"/>
  <c r="B1561" i="6"/>
  <c r="M1561" i="6"/>
  <c r="G1570" i="6"/>
  <c r="G1582" i="6"/>
  <c r="N1577" i="6"/>
  <c r="E1587" i="6"/>
  <c r="C1582" i="6"/>
  <c r="N1588" i="6"/>
  <c r="H1593" i="6"/>
  <c r="M1616" i="6"/>
  <c r="K1597" i="7"/>
  <c r="E1580" i="7"/>
  <c r="B1588" i="7"/>
  <c r="K1574" i="7"/>
  <c r="L1539" i="7"/>
  <c r="E1562" i="7"/>
  <c r="E1559" i="6"/>
  <c r="G1553" i="6"/>
  <c r="I1578" i="6"/>
  <c r="B1568" i="6"/>
  <c r="N1564" i="6"/>
  <c r="C1602" i="6"/>
  <c r="H1600" i="6"/>
  <c r="H1602" i="6"/>
  <c r="C1609" i="6"/>
  <c r="E1617" i="6"/>
  <c r="L1561" i="7"/>
  <c r="C1592" i="7"/>
  <c r="D1541" i="7"/>
  <c r="D1594" i="7"/>
  <c r="L1598" i="7"/>
  <c r="D1555" i="7"/>
  <c r="I1556" i="6"/>
  <c r="B1566" i="6"/>
  <c r="B1578" i="6"/>
  <c r="G1583" i="6"/>
  <c r="I1583" i="6"/>
  <c r="G1599" i="6"/>
  <c r="H1584" i="6"/>
  <c r="C1590" i="6"/>
  <c r="H1610" i="6"/>
  <c r="N1617" i="6"/>
  <c r="B1540" i="7"/>
  <c r="B1582" i="7"/>
  <c r="K1549" i="7"/>
  <c r="B1576" i="7"/>
  <c r="L1590" i="7"/>
  <c r="C1559" i="7"/>
  <c r="B1563" i="6"/>
  <c r="H1553" i="6"/>
  <c r="M1554" i="6"/>
  <c r="H1590" i="6"/>
  <c r="H1577" i="6"/>
  <c r="H1589" i="6"/>
  <c r="N1595" i="6"/>
  <c r="N1597" i="6"/>
  <c r="B1617" i="6"/>
  <c r="E1611" i="6"/>
  <c r="L1545" i="7"/>
  <c r="L1552" i="7"/>
  <c r="L1558" i="7"/>
  <c r="E1551" i="7"/>
  <c r="B1597" i="7"/>
  <c r="K1577" i="7"/>
  <c r="C1570" i="6"/>
  <c r="I1560" i="6"/>
  <c r="E1570" i="6"/>
  <c r="H1567" i="6"/>
  <c r="N1574" i="6"/>
  <c r="C1596" i="6"/>
  <c r="F1603" i="6"/>
  <c r="F1605" i="6"/>
  <c r="I1611" i="6"/>
  <c r="B1605" i="6"/>
  <c r="B1559" i="7"/>
  <c r="D1546" i="7"/>
  <c r="B1569" i="7"/>
  <c r="E1594" i="7"/>
  <c r="E1557" i="7"/>
  <c r="E1553" i="6"/>
  <c r="H1561" i="6"/>
  <c r="B1571" i="6"/>
  <c r="G1568" i="6"/>
  <c r="I1575" i="6"/>
  <c r="B1597" i="6"/>
  <c r="N1603" i="6"/>
  <c r="N1605" i="6"/>
  <c r="H1612" i="6"/>
  <c r="N1607" i="6"/>
  <c r="C1588" i="7"/>
  <c r="E1558" i="7"/>
  <c r="B1544" i="7"/>
  <c r="C1573" i="7"/>
  <c r="B1551" i="7"/>
  <c r="B1553" i="6"/>
  <c r="M1553" i="6"/>
  <c r="G1562" i="6"/>
  <c r="H1572" i="6"/>
  <c r="B1569" i="6"/>
  <c r="B1576" i="6"/>
  <c r="I1598" i="6"/>
  <c r="E1604" i="6"/>
  <c r="E1606" i="6"/>
  <c r="G1613" i="6"/>
  <c r="E1608" i="6"/>
  <c r="C1575" i="7"/>
  <c r="K1592" i="7"/>
  <c r="C1541" i="7"/>
  <c r="E1604" i="7"/>
  <c r="L1560" i="7"/>
  <c r="C1560" i="6"/>
  <c r="E1561" i="6"/>
  <c r="H1569" i="6"/>
  <c r="H1581" i="6"/>
  <c r="F1577" i="6"/>
  <c r="G1585" i="6"/>
  <c r="D1581" i="6"/>
  <c r="D1588" i="6"/>
  <c r="M1592" i="6"/>
  <c r="N1615" i="6"/>
  <c r="I1616" i="6"/>
  <c r="C1548" i="7"/>
  <c r="E1606" i="7"/>
  <c r="K1573" i="7"/>
  <c r="K1552" i="7"/>
  <c r="D1542" i="7"/>
  <c r="D1567" i="6"/>
  <c r="N1568" i="6"/>
  <c r="D1555" i="6"/>
  <c r="N1556" i="6"/>
  <c r="G1584" i="6"/>
  <c r="B1595" i="6"/>
  <c r="C1593" i="6"/>
  <c r="G1595" i="6"/>
  <c r="M1599" i="6"/>
  <c r="H1609" i="6"/>
  <c r="K1565" i="7"/>
  <c r="E1585" i="7"/>
  <c r="L1542" i="7"/>
  <c r="D1566" i="7"/>
  <c r="E1595" i="7"/>
  <c r="D1538" i="7"/>
  <c r="F1566" i="6"/>
  <c r="I1559" i="6"/>
  <c r="D1558" i="6"/>
  <c r="F1576" i="6"/>
  <c r="H1576" i="6"/>
  <c r="G1589" i="6"/>
  <c r="B1606" i="6"/>
  <c r="B1608" i="6"/>
  <c r="C1615" i="6"/>
  <c r="I1609" i="6"/>
  <c r="D1579" i="7"/>
  <c r="D1572" i="7"/>
  <c r="B1595" i="7"/>
  <c r="E1554" i="7"/>
  <c r="B1566" i="7"/>
  <c r="C1604" i="7"/>
  <c r="C1562" i="6"/>
  <c r="D1572" i="6"/>
  <c r="N1553" i="6"/>
  <c r="I1589" i="6"/>
  <c r="I1576" i="6"/>
  <c r="I1588" i="6"/>
  <c r="F1595" i="6"/>
  <c r="F1597" i="6"/>
  <c r="C1616" i="6"/>
  <c r="M1610" i="6"/>
  <c r="E1600" i="7"/>
  <c r="D1558" i="7"/>
  <c r="B1603" i="7"/>
  <c r="D1578" i="7"/>
  <c r="E1547" i="7"/>
  <c r="C1560" i="7"/>
  <c r="D1569" i="6"/>
  <c r="B1559" i="6"/>
  <c r="B1565" i="6"/>
  <c r="I1566" i="6"/>
  <c r="E1574" i="6"/>
  <c r="D1595" i="6"/>
  <c r="G1602" i="6"/>
  <c r="G1604" i="6"/>
  <c r="I1610" i="6"/>
  <c r="B1615" i="6"/>
  <c r="K1605" i="7"/>
  <c r="L1554" i="7"/>
  <c r="K1558" i="7"/>
  <c r="D1550" i="7"/>
  <c r="C1589" i="7"/>
  <c r="E1558" i="6"/>
  <c r="G1559" i="6"/>
  <c r="C1566" i="6"/>
  <c r="C1578" i="6"/>
  <c r="E1575" i="6"/>
  <c r="E1581" i="6"/>
  <c r="M1602" i="6"/>
  <c r="I1584" i="6"/>
  <c r="D1590" i="6"/>
  <c r="H1613" i="6"/>
  <c r="M1612" i="6"/>
  <c r="B1581" i="7"/>
  <c r="K1582" i="7"/>
  <c r="D1554" i="7"/>
  <c r="K1540" i="7"/>
  <c r="B1590" i="7"/>
  <c r="M1558" i="6"/>
  <c r="F1560" i="6"/>
  <c r="B1567" i="6"/>
  <c r="B1579" i="6"/>
  <c r="N1575" i="6"/>
  <c r="M1581" i="6"/>
  <c r="D1603" i="6"/>
  <c r="G1586" i="6"/>
  <c r="N1590" i="6"/>
  <c r="G1614" i="6"/>
  <c r="D1613" i="6"/>
  <c r="E1556" i="7"/>
  <c r="L1568" i="7"/>
  <c r="L1550" i="7"/>
  <c r="K1601" i="7"/>
  <c r="E1596" i="7"/>
  <c r="D1559" i="6"/>
  <c r="N1560" i="6"/>
  <c r="I1568" i="6"/>
  <c r="I1580" i="6"/>
  <c r="G1576" i="6"/>
  <c r="D1582" i="6"/>
  <c r="C1604" i="6"/>
  <c r="M1587" i="6"/>
  <c r="D1592" i="6"/>
  <c r="F1615" i="6"/>
  <c r="C1614" i="6"/>
  <c r="K1550" i="7"/>
  <c r="B1605" i="7"/>
  <c r="B1599" i="7"/>
  <c r="E1593" i="7"/>
  <c r="K1545" i="7"/>
  <c r="M1566" i="6"/>
  <c r="F1568" i="6"/>
  <c r="E1554" i="6"/>
  <c r="B1587" i="6"/>
  <c r="H1583" i="6"/>
  <c r="C1594" i="6"/>
  <c r="I1592" i="6"/>
  <c r="H1594" i="6"/>
  <c r="E1599" i="6"/>
  <c r="H1607" i="6"/>
  <c r="B1596" i="7"/>
  <c r="D1583" i="7"/>
  <c r="K1556" i="7"/>
  <c r="B1555" i="7"/>
  <c r="K1606" i="7"/>
  <c r="E1540" i="7"/>
  <c r="N1558" i="6"/>
  <c r="G1575" i="6"/>
  <c r="B1577" i="6"/>
  <c r="C1567" i="6"/>
  <c r="I1590" i="6"/>
  <c r="D1601" i="6"/>
  <c r="I1599" i="6"/>
  <c r="I1601" i="6"/>
  <c r="F1608" i="6"/>
  <c r="N1616" i="6"/>
  <c r="L1605" i="7"/>
  <c r="E1543" i="7"/>
  <c r="K1603" i="7"/>
  <c r="E1544" i="7"/>
  <c r="D1588" i="7"/>
  <c r="D1582" i="7"/>
  <c r="B1555" i="6"/>
  <c r="C1565" i="6"/>
  <c r="C1577" i="6"/>
  <c r="H1582" i="6"/>
  <c r="B1582" i="6"/>
  <c r="H1598" i="6"/>
  <c r="C1583" i="6"/>
  <c r="N1589" i="6"/>
  <c r="M1609" i="6"/>
  <c r="F1617" i="6"/>
  <c r="B1607" i="7"/>
  <c r="K1561" i="7"/>
  <c r="C1607" i="7"/>
  <c r="L1556" i="7"/>
  <c r="L1543" i="7"/>
  <c r="C1538" i="7"/>
  <c r="M1568" i="6"/>
  <c r="C1558" i="6"/>
  <c r="C1564" i="6"/>
  <c r="M1562" i="6"/>
  <c r="G1573" i="6"/>
  <c r="M1594" i="6"/>
  <c r="H1601" i="6"/>
  <c r="H1603" i="6"/>
  <c r="N1609" i="6"/>
  <c r="G1617" i="6"/>
  <c r="D1603" i="7"/>
  <c r="B1542" i="7"/>
  <c r="E1561" i="7"/>
  <c r="K1553" i="7"/>
  <c r="C1601" i="7"/>
  <c r="N1557" i="6"/>
  <c r="H1558" i="6"/>
  <c r="D1565" i="6"/>
  <c r="D1577" i="6"/>
  <c r="B1574" i="6"/>
  <c r="N1580" i="6"/>
  <c r="E1602" i="6"/>
  <c r="D1583" i="6"/>
  <c r="E1589" i="6"/>
  <c r="D1616" i="6"/>
  <c r="E1612" i="6"/>
  <c r="C1605" i="7"/>
  <c r="C1576" i="7"/>
  <c r="C1539" i="7"/>
  <c r="C1567" i="7"/>
  <c r="D1543" i="7"/>
  <c r="F1565" i="6"/>
  <c r="I1565" i="6"/>
  <c r="M1572" i="6"/>
  <c r="M1584" i="6"/>
  <c r="C1580" i="6"/>
  <c r="B1591" i="6"/>
  <c r="H1587" i="6"/>
  <c r="H1591" i="6"/>
  <c r="G1597" i="6"/>
  <c r="F1609" i="6"/>
  <c r="L1586" i="7"/>
  <c r="K1570" i="7"/>
  <c r="C1599" i="7"/>
  <c r="E1588" i="7"/>
  <c r="D1577" i="7"/>
  <c r="K1562" i="7"/>
  <c r="L1601" i="7"/>
  <c r="C1572" i="7"/>
  <c r="B1580" i="7"/>
  <c r="L1547" i="7"/>
  <c r="D1591" i="7"/>
  <c r="C1561" i="7"/>
  <c r="C1565" i="7"/>
  <c r="W10" i="13"/>
  <c r="Y13" i="13"/>
  <c r="X17" i="4"/>
  <c r="Y14" i="13"/>
  <c r="T8" i="13"/>
  <c r="D8" i="13"/>
  <c r="AA8" i="13"/>
  <c r="Z10" i="13"/>
  <c r="E7" i="13"/>
  <c r="AB11" i="13"/>
  <c r="AI10" i="13"/>
  <c r="Y17" i="4"/>
  <c r="AJ6" i="13"/>
  <c r="V13" i="13"/>
  <c r="V11" i="13"/>
  <c r="AK6" i="13"/>
  <c r="AA6" i="13"/>
  <c r="AJ5" i="13"/>
  <c r="AA10" i="13"/>
  <c r="AJ13" i="13"/>
  <c r="AK4" i="13"/>
  <c r="AI17" i="4"/>
  <c r="Y4" i="13"/>
  <c r="K1599" i="7"/>
  <c r="L1587" i="7"/>
  <c r="C1584" i="7"/>
  <c r="B1550" i="7"/>
  <c r="L1596" i="7"/>
  <c r="E1587" i="7"/>
  <c r="E1541" i="7"/>
  <c r="AB7" i="13"/>
  <c r="AK11" i="13"/>
  <c r="X10" i="13"/>
  <c r="AJ11" i="13"/>
  <c r="C13" i="13"/>
  <c r="S11" i="13"/>
  <c r="X4" i="13"/>
  <c r="AI7" i="13"/>
  <c r="AK5" i="13"/>
  <c r="U11" i="13"/>
  <c r="AH17" i="4"/>
  <c r="AA9" i="13"/>
  <c r="W11" i="13"/>
  <c r="T17" i="4"/>
  <c r="T10" i="13"/>
  <c r="D7" i="13"/>
  <c r="S10" i="13"/>
  <c r="Y7" i="13"/>
  <c r="T13" i="13"/>
  <c r="T14" i="13"/>
  <c r="AA7" i="13"/>
  <c r="W14" i="13"/>
  <c r="Y8" i="13"/>
  <c r="D1602" i="7"/>
  <c r="D1562" i="7"/>
  <c r="K1538" i="7"/>
  <c r="B1543" i="7"/>
  <c r="L1538" i="7"/>
  <c r="E1538" i="7"/>
  <c r="L1565" i="7"/>
  <c r="V10" i="13"/>
  <c r="Z17" i="4"/>
  <c r="AI11" i="13"/>
  <c r="AB14" i="13"/>
  <c r="X14" i="13"/>
  <c r="Z6" i="4"/>
  <c r="V5" i="13"/>
  <c r="V14" i="13"/>
  <c r="W7" i="13"/>
  <c r="S4" i="13"/>
  <c r="X9" i="13"/>
  <c r="D11" i="13"/>
  <c r="AA17" i="4"/>
  <c r="W4" i="13"/>
  <c r="AI8" i="13"/>
  <c r="C17" i="4"/>
  <c r="W5" i="13"/>
  <c r="AB4" i="13"/>
  <c r="AA6" i="4"/>
  <c r="AK14" i="13"/>
  <c r="T6" i="13"/>
  <c r="E9" i="13"/>
  <c r="L1575" i="7"/>
  <c r="E1571" i="7"/>
  <c r="L1595" i="7"/>
  <c r="C1598" i="7"/>
  <c r="C1542" i="7"/>
  <c r="L1602" i="7"/>
  <c r="B1572" i="7"/>
  <c r="X6" i="4"/>
  <c r="U8" i="13"/>
  <c r="T4" i="13"/>
  <c r="AJ4" i="13"/>
  <c r="AJ10" i="13"/>
  <c r="AH6" i="4"/>
  <c r="U6" i="13"/>
  <c r="Y6" i="4"/>
  <c r="C9" i="13"/>
  <c r="AI4" i="13"/>
  <c r="Y6" i="13"/>
  <c r="S8" i="13"/>
  <c r="Z9" i="13"/>
  <c r="T7" i="13"/>
  <c r="V8" i="13"/>
  <c r="AI14" i="13"/>
  <c r="AK13" i="13"/>
  <c r="X6" i="13"/>
  <c r="T11" i="13"/>
  <c r="Z7" i="13"/>
  <c r="E13" i="13"/>
  <c r="S6" i="13"/>
  <c r="C1551" i="7"/>
  <c r="K1586" i="7"/>
  <c r="K1593" i="7"/>
  <c r="D1595" i="7"/>
  <c r="L1548" i="7"/>
  <c r="B1570" i="7"/>
  <c r="E1568" i="7"/>
  <c r="C8" i="13"/>
  <c r="AA5" i="13"/>
  <c r="AJ7" i="13"/>
  <c r="D13" i="13"/>
  <c r="S5" i="13"/>
  <c r="AB6" i="13"/>
  <c r="W9" i="13"/>
  <c r="X13" i="13"/>
  <c r="D6" i="4"/>
  <c r="AJ17" i="4"/>
  <c r="AI13" i="13"/>
  <c r="V4" i="13"/>
  <c r="D17" i="4"/>
  <c r="X8" i="13"/>
  <c r="Z11" i="13"/>
  <c r="AI6" i="13"/>
  <c r="AB8" i="13"/>
  <c r="U9" i="13"/>
  <c r="U13" i="13"/>
  <c r="Z5" i="13"/>
  <c r="AI6" i="4"/>
  <c r="Z8" i="13"/>
  <c r="L1567" i="7"/>
  <c r="B1556" i="7"/>
  <c r="C1603" i="7"/>
  <c r="K1590" i="7"/>
  <c r="L1576" i="7"/>
  <c r="B1557" i="7"/>
  <c r="K1596" i="7"/>
  <c r="Y10" i="13"/>
  <c r="Z6" i="13"/>
  <c r="AJ9" i="13"/>
  <c r="X5" i="13"/>
  <c r="C11" i="13"/>
  <c r="X7" i="13"/>
  <c r="D9" i="13"/>
  <c r="E6" i="13"/>
  <c r="D5" i="13"/>
  <c r="T9" i="13"/>
  <c r="C4" i="13"/>
  <c r="S14" i="13"/>
  <c r="C5" i="13"/>
  <c r="Y5" i="13"/>
  <c r="AI9" i="13"/>
  <c r="Z14" i="13"/>
  <c r="S7" i="13"/>
  <c r="AK10" i="13"/>
  <c r="U14" i="13"/>
  <c r="W13" i="13"/>
  <c r="D4" i="13"/>
  <c r="D14" i="13"/>
  <c r="B1579" i="7"/>
  <c r="B1594" i="7"/>
  <c r="E1564" i="7"/>
  <c r="K1567" i="7"/>
  <c r="K1568" i="7"/>
  <c r="L1604" i="7"/>
  <c r="E1550" i="7"/>
  <c r="D10" i="13"/>
  <c r="AK9" i="13"/>
  <c r="U5" i="13"/>
  <c r="C6" i="13"/>
  <c r="S13" i="13"/>
  <c r="AB10" i="13"/>
  <c r="AK7" i="13"/>
  <c r="E11" i="13"/>
  <c r="S9" i="13"/>
  <c r="V7" i="13"/>
  <c r="W6" i="13"/>
  <c r="E5" i="13"/>
  <c r="C6" i="4"/>
  <c r="T5" i="13"/>
  <c r="AJ8" i="13"/>
  <c r="U7" i="13"/>
  <c r="E10" i="13"/>
  <c r="V6" i="13"/>
  <c r="X11" i="13"/>
  <c r="E8" i="13"/>
  <c r="Y11" i="13"/>
  <c r="Z4" i="13"/>
  <c r="C1566" i="7"/>
  <c r="K1587" i="7"/>
  <c r="C1571" i="7"/>
  <c r="C1553" i="7"/>
  <c r="D1563" i="7"/>
  <c r="L1541" i="7"/>
  <c r="K1557" i="7"/>
  <c r="AB5" i="13"/>
  <c r="T6" i="4"/>
  <c r="U10" i="13"/>
  <c r="AA14" i="13"/>
  <c r="AK8" i="13"/>
  <c r="AA11" i="13"/>
  <c r="E4" i="13"/>
  <c r="AB9" i="13"/>
  <c r="Z13" i="13"/>
  <c r="AJ6" i="4"/>
  <c r="E14" i="13"/>
  <c r="V9" i="13"/>
  <c r="C7" i="13"/>
  <c r="AJ14" i="13"/>
  <c r="W8" i="13"/>
  <c r="Y9" i="13"/>
  <c r="AA4" i="13"/>
  <c r="AI5" i="13"/>
  <c r="D6" i="13"/>
  <c r="U4" i="13"/>
  <c r="C10" i="13"/>
  <c r="C14" i="13"/>
  <c r="AG9" i="13"/>
  <c r="U6" i="4"/>
  <c r="AG7" i="13"/>
  <c r="AC5" i="13"/>
  <c r="AC9" i="13"/>
  <c r="AE7" i="13"/>
  <c r="AC11" i="13"/>
  <c r="W17" i="4"/>
  <c r="AD4" i="13"/>
  <c r="AD5" i="13"/>
  <c r="AE5" i="13"/>
  <c r="AD9" i="13"/>
  <c r="AC4" i="13"/>
  <c r="V17" i="4"/>
  <c r="AC10" i="13"/>
  <c r="AG5" i="13"/>
  <c r="AD8" i="13"/>
  <c r="AD13" i="13"/>
  <c r="AD7" i="13"/>
  <c r="V6" i="4"/>
  <c r="U17" i="4"/>
  <c r="AD11" i="13"/>
  <c r="S17" i="4"/>
  <c r="S6" i="4"/>
  <c r="AE8" i="13"/>
  <c r="AD6" i="13"/>
  <c r="AC14" i="13"/>
  <c r="AC8" i="13"/>
  <c r="AE10" i="13"/>
  <c r="AE6" i="13"/>
  <c r="AG8" i="13"/>
  <c r="AG6" i="13"/>
  <c r="AG10" i="13"/>
  <c r="AG11" i="13"/>
  <c r="AC13" i="13"/>
  <c r="W6" i="4"/>
  <c r="AD14" i="13"/>
  <c r="AC6" i="13"/>
  <c r="AE11" i="13"/>
  <c r="AE9" i="13"/>
  <c r="AC7" i="13"/>
  <c r="AD10" i="13"/>
  <c r="I4" i="13" l="1"/>
  <c r="K8" i="13"/>
  <c r="F14" i="13"/>
  <c r="J9" i="13"/>
  <c r="I10" i="13"/>
  <c r="H6" i="4"/>
  <c r="N1557" i="7"/>
  <c r="O1541" i="7"/>
  <c r="N1587" i="7"/>
  <c r="L11" i="13"/>
  <c r="J6" i="13"/>
  <c r="I7" i="13"/>
  <c r="F8" i="13"/>
  <c r="H5" i="13"/>
  <c r="K6" i="13"/>
  <c r="J7" i="13"/>
  <c r="G9" i="13"/>
  <c r="G13" i="13"/>
  <c r="I5" i="13"/>
  <c r="O1604" i="7"/>
  <c r="N1568" i="7"/>
  <c r="N1567" i="7"/>
  <c r="K13" i="13"/>
  <c r="I14" i="13"/>
  <c r="G7" i="13"/>
  <c r="G14" i="13"/>
  <c r="H9" i="13"/>
  <c r="L7" i="13"/>
  <c r="L5" i="13"/>
  <c r="F9" i="13"/>
  <c r="N1596" i="7"/>
  <c r="O1576" i="7"/>
  <c r="R1576" i="7" s="1"/>
  <c r="N1590" i="7"/>
  <c r="O1567" i="7"/>
  <c r="E6" i="4"/>
  <c r="I13" i="13"/>
  <c r="I9" i="13"/>
  <c r="L8" i="13"/>
  <c r="J4" i="13"/>
  <c r="L13" i="13"/>
  <c r="K9" i="13"/>
  <c r="G5" i="13"/>
  <c r="F7" i="13"/>
  <c r="O1548" i="7"/>
  <c r="N1593" i="7"/>
  <c r="N1586" i="7"/>
  <c r="G6" i="13"/>
  <c r="H11" i="13"/>
  <c r="L6" i="13"/>
  <c r="J8" i="13"/>
  <c r="H7" i="13"/>
  <c r="G8" i="13"/>
  <c r="I6" i="13"/>
  <c r="F10" i="13"/>
  <c r="F4" i="13"/>
  <c r="H4" i="13"/>
  <c r="I8" i="13"/>
  <c r="O1602" i="7"/>
  <c r="O1595" i="7"/>
  <c r="O1575" i="7"/>
  <c r="H6" i="13"/>
  <c r="K5" i="13"/>
  <c r="K4" i="13"/>
  <c r="L9" i="13"/>
  <c r="G4" i="13"/>
  <c r="K7" i="13"/>
  <c r="J14" i="13"/>
  <c r="J5" i="13"/>
  <c r="L14" i="13"/>
  <c r="J10" i="13"/>
  <c r="O1565" i="7"/>
  <c r="R1565" i="7" s="1"/>
  <c r="O1538" i="7"/>
  <c r="N1538" i="7"/>
  <c r="K14" i="13"/>
  <c r="H14" i="13"/>
  <c r="H13" i="13"/>
  <c r="G10" i="13"/>
  <c r="H10" i="13"/>
  <c r="H17" i="4"/>
  <c r="K11" i="13"/>
  <c r="I11" i="13"/>
  <c r="L4" i="13"/>
  <c r="G11" i="13"/>
  <c r="F11" i="13"/>
  <c r="L10" i="13"/>
  <c r="O1596" i="7"/>
  <c r="O1587" i="7"/>
  <c r="N1599" i="7"/>
  <c r="E17" i="4"/>
  <c r="F13" i="13"/>
  <c r="F5" i="13"/>
  <c r="J11" i="13"/>
  <c r="J13" i="13"/>
  <c r="F6" i="13"/>
  <c r="H8" i="13"/>
  <c r="K10" i="13"/>
  <c r="O1547" i="7"/>
  <c r="O1601" i="7"/>
  <c r="N1562" i="7"/>
  <c r="N1570" i="7"/>
  <c r="O1586" i="7"/>
  <c r="L1609" i="6"/>
  <c r="Q1609" i="6" s="1"/>
  <c r="K1591" i="6"/>
  <c r="P1591" i="6" s="1"/>
  <c r="R1584" i="6"/>
  <c r="R1572" i="6"/>
  <c r="L1565" i="6"/>
  <c r="Q1565" i="6" s="1"/>
  <c r="S1580" i="6"/>
  <c r="K1574" i="6"/>
  <c r="P1574" i="6" s="1"/>
  <c r="S1557" i="6"/>
  <c r="N1553" i="7"/>
  <c r="Q1553" i="7" s="1"/>
  <c r="S1609" i="6"/>
  <c r="R1594" i="6"/>
  <c r="R1562" i="6"/>
  <c r="R1568" i="6"/>
  <c r="O1543" i="7"/>
  <c r="O1556" i="7"/>
  <c r="N1561" i="7"/>
  <c r="L1617" i="6"/>
  <c r="Q1617" i="6" s="1"/>
  <c r="V1618" i="6" s="1"/>
  <c r="R1609" i="6"/>
  <c r="S1589" i="6"/>
  <c r="K1582" i="6"/>
  <c r="P1582" i="6" s="1"/>
  <c r="K1555" i="6"/>
  <c r="P1555" i="6" s="1"/>
  <c r="N1603" i="7"/>
  <c r="O1605" i="7"/>
  <c r="S1616" i="6"/>
  <c r="L1608" i="6"/>
  <c r="Q1608" i="6" s="1"/>
  <c r="K1577" i="6"/>
  <c r="P1577" i="6" s="1"/>
  <c r="S1558" i="6"/>
  <c r="N1606" i="7"/>
  <c r="N1556" i="7"/>
  <c r="K1587" i="6"/>
  <c r="P1587" i="6" s="1"/>
  <c r="U1588" i="6" s="1"/>
  <c r="L1568" i="6"/>
  <c r="Q1568" i="6" s="1"/>
  <c r="R1566" i="6"/>
  <c r="N1545" i="7"/>
  <c r="N1550" i="7"/>
  <c r="L1615" i="6"/>
  <c r="Q1615" i="6" s="1"/>
  <c r="R1587" i="6"/>
  <c r="S1560" i="6"/>
  <c r="N1601" i="7"/>
  <c r="O1550" i="7"/>
  <c r="O1568" i="7"/>
  <c r="S1590" i="6"/>
  <c r="X1590" i="6" s="1"/>
  <c r="R1581" i="6"/>
  <c r="S1575" i="6"/>
  <c r="K1579" i="6"/>
  <c r="P1579" i="6" s="1"/>
  <c r="K1567" i="6"/>
  <c r="L1560" i="6"/>
  <c r="Q1560" i="6" s="1"/>
  <c r="R1558" i="6"/>
  <c r="N1540" i="7"/>
  <c r="N1582" i="7"/>
  <c r="R1612" i="6"/>
  <c r="R1602" i="6"/>
  <c r="N1558" i="7"/>
  <c r="O1554" i="7"/>
  <c r="N1605" i="7"/>
  <c r="K1615" i="6"/>
  <c r="K1565" i="6"/>
  <c r="P1565" i="6" s="1"/>
  <c r="K1559" i="6"/>
  <c r="P1559" i="6" s="1"/>
  <c r="R1610" i="6"/>
  <c r="W1610" i="6" s="1"/>
  <c r="L1597" i="6"/>
  <c r="Q1597" i="6" s="1"/>
  <c r="L1595" i="6"/>
  <c r="Q1595" i="6" s="1"/>
  <c r="S1553" i="6"/>
  <c r="K1608" i="6"/>
  <c r="K1606" i="6"/>
  <c r="L1576" i="6"/>
  <c r="Q1576" i="6" s="1"/>
  <c r="L1566" i="6"/>
  <c r="Q1566" i="6" s="1"/>
  <c r="V1566" i="6" s="1"/>
  <c r="O1542" i="7"/>
  <c r="N1565" i="7"/>
  <c r="R1599" i="6"/>
  <c r="K1595" i="6"/>
  <c r="S1556" i="6"/>
  <c r="S1568" i="6"/>
  <c r="N1552" i="7"/>
  <c r="N1573" i="7"/>
  <c r="S1615" i="6"/>
  <c r="R1592" i="6"/>
  <c r="L1577" i="6"/>
  <c r="Q1577" i="6" s="1"/>
  <c r="V1577" i="6" s="1"/>
  <c r="O1560" i="7"/>
  <c r="N1592" i="7"/>
  <c r="K1576" i="6"/>
  <c r="P1576" i="6" s="1"/>
  <c r="K1569" i="6"/>
  <c r="R1553" i="6"/>
  <c r="W1554" i="6" s="1"/>
  <c r="K1553" i="6"/>
  <c r="P1553" i="6" s="1"/>
  <c r="S1607" i="6"/>
  <c r="S1605" i="6"/>
  <c r="S1603" i="6"/>
  <c r="K1597" i="6"/>
  <c r="K1571" i="6"/>
  <c r="P1571" i="6" s="1"/>
  <c r="K1605" i="6"/>
  <c r="P1605" i="6" s="1"/>
  <c r="L1605" i="6"/>
  <c r="Q1605" i="6" s="1"/>
  <c r="L1603" i="6"/>
  <c r="Q1603" i="6" s="1"/>
  <c r="S1574" i="6"/>
  <c r="N1577" i="7"/>
  <c r="O1558" i="7"/>
  <c r="O1552" i="7"/>
  <c r="O1545" i="7"/>
  <c r="K1617" i="6"/>
  <c r="S1597" i="6"/>
  <c r="S1595" i="6"/>
  <c r="R1554" i="6"/>
  <c r="K1563" i="6"/>
  <c r="P1563" i="6" s="1"/>
  <c r="O1590" i="7"/>
  <c r="N1549" i="7"/>
  <c r="S1617" i="6"/>
  <c r="K1578" i="6"/>
  <c r="K1566" i="6"/>
  <c r="P1566" i="6" s="1"/>
  <c r="U1566" i="6" s="1"/>
  <c r="O1598" i="7"/>
  <c r="O1561" i="7"/>
  <c r="S1564" i="6"/>
  <c r="K1568" i="6"/>
  <c r="O1539" i="7"/>
  <c r="N1574" i="7"/>
  <c r="N1597" i="7"/>
  <c r="R1616" i="6"/>
  <c r="S1588" i="6"/>
  <c r="S1577" i="6"/>
  <c r="R1561" i="6"/>
  <c r="K1561" i="6"/>
  <c r="N1575" i="7"/>
  <c r="Q1575" i="7" s="1"/>
  <c r="O1606" i="7"/>
  <c r="O1592" i="7"/>
  <c r="N1560" i="7"/>
  <c r="K1609" i="6"/>
  <c r="L1614" i="6"/>
  <c r="Q1614" i="6" s="1"/>
  <c r="R1606" i="6"/>
  <c r="R1604" i="6"/>
  <c r="L1563" i="6"/>
  <c r="Q1563" i="6" s="1"/>
  <c r="O1562" i="7"/>
  <c r="O1579" i="7"/>
  <c r="R1591" i="6"/>
  <c r="S1579" i="6"/>
  <c r="S1592" i="6"/>
  <c r="S1555" i="6"/>
  <c r="N1588" i="7"/>
  <c r="N1547" i="7"/>
  <c r="R1598" i="6"/>
  <c r="R1596" i="6"/>
  <c r="L1579" i="6"/>
  <c r="Q1579" i="6" s="1"/>
  <c r="L1592" i="6"/>
  <c r="Q1592" i="6" s="1"/>
  <c r="L1555" i="6"/>
  <c r="Q1555" i="6" s="1"/>
  <c r="N1598" i="7"/>
  <c r="Q1598" i="7" s="1"/>
  <c r="R1611" i="6"/>
  <c r="O1584" i="7"/>
  <c r="N1595" i="7"/>
  <c r="O1603" i="7"/>
  <c r="R1603" i="7" s="1"/>
  <c r="R1590" i="6"/>
  <c r="L1586" i="6"/>
  <c r="Q1586" i="6" s="1"/>
  <c r="L1600" i="6"/>
  <c r="Q1600" i="6" s="1"/>
  <c r="L1584" i="6"/>
  <c r="Q1584" i="6" s="1"/>
  <c r="N1546" i="7"/>
  <c r="N1551" i="7"/>
  <c r="Q1552" i="7" s="1"/>
  <c r="N1548" i="7"/>
  <c r="K1616" i="6"/>
  <c r="P1616" i="6" s="1"/>
  <c r="S1581" i="6"/>
  <c r="L1590" i="6"/>
  <c r="Q1590" i="6" s="1"/>
  <c r="S1576" i="6"/>
  <c r="S1566" i="6"/>
  <c r="O1569" i="7"/>
  <c r="O1574" i="7"/>
  <c r="R1575" i="7" s="1"/>
  <c r="N1543" i="7"/>
  <c r="K1610" i="6"/>
  <c r="P1610" i="6" s="1"/>
  <c r="L1596" i="6"/>
  <c r="Q1596" i="6" s="1"/>
  <c r="L1594" i="6"/>
  <c r="Q1594" i="6" s="1"/>
  <c r="L1585" i="6"/>
  <c r="Q1585" i="6" s="1"/>
  <c r="R1557" i="6"/>
  <c r="S1614" i="6"/>
  <c r="S1563" i="6"/>
  <c r="K1614" i="6"/>
  <c r="P1614" i="6" s="1"/>
  <c r="L1607" i="6"/>
  <c r="Q1607" i="6" s="1"/>
  <c r="L1561" i="6"/>
  <c r="Q1561" i="6" s="1"/>
  <c r="L1567" i="6"/>
  <c r="Q1567" i="6" s="1"/>
  <c r="O1566" i="7"/>
  <c r="R1607" i="6"/>
  <c r="W1607" i="6" s="1"/>
  <c r="S1613" i="6"/>
  <c r="L1591" i="6"/>
  <c r="Q1591" i="6" s="1"/>
  <c r="R1601" i="6"/>
  <c r="L1573" i="6"/>
  <c r="Q1573" i="6" s="1"/>
  <c r="R1585" i="6"/>
  <c r="W1585" i="6" s="1"/>
  <c r="L1582" i="6"/>
  <c r="Q1582" i="6" s="1"/>
  <c r="L1570" i="6"/>
  <c r="Q1570" i="6" s="1"/>
  <c r="S1559" i="6"/>
  <c r="X1559" i="6" s="1"/>
  <c r="N1600" i="7"/>
  <c r="N1544" i="7"/>
  <c r="L1613" i="6"/>
  <c r="Q1613" i="6" s="1"/>
  <c r="R1588" i="6"/>
  <c r="L1559" i="6"/>
  <c r="Q1559" i="6" s="1"/>
  <c r="N1539" i="7"/>
  <c r="N1584" i="7"/>
  <c r="N1555" i="7"/>
  <c r="S1600" i="6"/>
  <c r="R1570" i="6"/>
  <c r="S1584" i="6"/>
  <c r="O1594" i="7"/>
  <c r="R1582" i="6"/>
  <c r="L1578" i="6"/>
  <c r="Q1578" i="6" s="1"/>
  <c r="K1560" i="6"/>
  <c r="P1560" i="6" s="1"/>
  <c r="N1583" i="7"/>
  <c r="O1540" i="7"/>
  <c r="R1617" i="6"/>
  <c r="W1618" i="6" s="1"/>
  <c r="K1603" i="6"/>
  <c r="R1565" i="6"/>
  <c r="L1554" i="6"/>
  <c r="Q1554" i="6" s="1"/>
  <c r="R1559" i="6"/>
  <c r="W1559" i="6" s="1"/>
  <c r="K1594" i="6"/>
  <c r="P1594" i="6" s="1"/>
  <c r="K1583" i="6"/>
  <c r="L1583" i="6"/>
  <c r="Q1583" i="6" s="1"/>
  <c r="L1571" i="6"/>
  <c r="Q1571" i="6" s="1"/>
  <c r="O1591" i="7"/>
  <c r="O1588" i="7"/>
  <c r="K1601" i="6"/>
  <c r="P1601" i="6" s="1"/>
  <c r="K1599" i="6"/>
  <c r="K1593" i="6"/>
  <c r="P1593" i="6" s="1"/>
  <c r="R1580" i="6"/>
  <c r="W1580" i="6" s="1"/>
  <c r="R1593" i="6"/>
  <c r="W1593" i="6" s="1"/>
  <c r="R1556" i="6"/>
  <c r="S1567" i="6"/>
  <c r="N1602" i="7"/>
  <c r="N1571" i="7"/>
  <c r="Q1571" i="7" s="1"/>
  <c r="S1582" i="6"/>
  <c r="S1570" i="6"/>
  <c r="N1591" i="7"/>
  <c r="Q1591" i="7" s="1"/>
  <c r="N1607" i="7"/>
  <c r="Q1608" i="7" s="1"/>
  <c r="S1587" i="6"/>
  <c r="S1610" i="6"/>
  <c r="R1579" i="6"/>
  <c r="N1579" i="7"/>
  <c r="Q1580" i="7" s="1"/>
  <c r="N1566" i="7"/>
  <c r="K1613" i="6"/>
  <c r="P1613" i="6" s="1"/>
  <c r="L1610" i="6"/>
  <c r="Q1610" i="6" s="1"/>
  <c r="V1610" i="6" s="1"/>
  <c r="S1562" i="6"/>
  <c r="O1600" i="7"/>
  <c r="K1585" i="6"/>
  <c r="P1585" i="6" s="1"/>
  <c r="S1578" i="6"/>
  <c r="R1577" i="6"/>
  <c r="K1570" i="6"/>
  <c r="L1562" i="6"/>
  <c r="Q1562" i="6" s="1"/>
  <c r="R1567" i="6"/>
  <c r="W1567" i="6" s="1"/>
  <c r="L1604" i="6"/>
  <c r="Q1604" i="6" s="1"/>
  <c r="L1602" i="6"/>
  <c r="Q1602" i="6" s="1"/>
  <c r="L1569" i="6"/>
  <c r="Q1569" i="6" s="1"/>
  <c r="V1569" i="6" s="1"/>
  <c r="S1554" i="6"/>
  <c r="N1542" i="7"/>
  <c r="S1596" i="6"/>
  <c r="X1596" i="6" s="1"/>
  <c r="S1594" i="6"/>
  <c r="S1585" i="6"/>
  <c r="X1585" i="6" s="1"/>
  <c r="K1557" i="6"/>
  <c r="R1569" i="6"/>
  <c r="W1569" i="6" s="1"/>
  <c r="O1544" i="7"/>
  <c r="R1545" i="7" s="1"/>
  <c r="O1607" i="7"/>
  <c r="R1608" i="7" s="1"/>
  <c r="N1541" i="7"/>
  <c r="Q1541" i="7" s="1"/>
  <c r="O1580" i="7"/>
  <c r="R1580" i="7" s="1"/>
  <c r="L1611" i="6"/>
  <c r="Q1611" i="6" s="1"/>
  <c r="L1601" i="6"/>
  <c r="Q1601" i="6" s="1"/>
  <c r="V1601" i="6" s="1"/>
  <c r="K1556" i="6"/>
  <c r="N1559" i="7"/>
  <c r="S1608" i="6"/>
  <c r="R1614" i="6"/>
  <c r="S1593" i="6"/>
  <c r="R1574" i="6"/>
  <c r="R1560" i="6"/>
  <c r="N1585" i="7"/>
  <c r="Q1586" i="7" s="1"/>
  <c r="L1581" i="6"/>
  <c r="Q1581" i="6" s="1"/>
  <c r="K1596" i="6"/>
  <c r="K1580" i="6"/>
  <c r="K1575" i="6"/>
  <c r="R1563" i="6"/>
  <c r="O1555" i="7"/>
  <c r="R1555" i="7" s="1"/>
  <c r="N1580" i="7"/>
  <c r="K1604" i="6"/>
  <c r="P1604" i="6" s="1"/>
  <c r="R1605" i="6"/>
  <c r="W1605" i="6" s="1"/>
  <c r="R1603" i="6"/>
  <c r="S1586" i="6"/>
  <c r="R1573" i="6"/>
  <c r="O1593" i="7"/>
  <c r="R1594" i="7" s="1"/>
  <c r="S1612" i="6"/>
  <c r="S1572" i="6"/>
  <c r="K1573" i="6"/>
  <c r="R1555" i="6"/>
  <c r="K1562" i="6"/>
  <c r="O1563" i="7"/>
  <c r="R1563" i="7" s="1"/>
  <c r="N1564" i="7"/>
  <c r="K1611" i="6"/>
  <c r="L1612" i="6"/>
  <c r="Q1612" i="6" s="1"/>
  <c r="S1604" i="6"/>
  <c r="S1602" i="6"/>
  <c r="X1603" i="6" s="1"/>
  <c r="K1584" i="6"/>
  <c r="P1584" i="6" s="1"/>
  <c r="U1585" i="6" s="1"/>
  <c r="N1563" i="7"/>
  <c r="Q1563" i="7" s="1"/>
  <c r="O1549" i="7"/>
  <c r="R1549" i="7" s="1"/>
  <c r="K1612" i="6"/>
  <c r="P1612" i="6" s="1"/>
  <c r="K1602" i="6"/>
  <c r="S1569" i="6"/>
  <c r="K1554" i="6"/>
  <c r="O1599" i="7"/>
  <c r="O1585" i="7"/>
  <c r="R1586" i="7" s="1"/>
  <c r="R1589" i="6"/>
  <c r="L1589" i="6"/>
  <c r="Q1589" i="6" s="1"/>
  <c r="R1578" i="6"/>
  <c r="S1583" i="6"/>
  <c r="X1584" i="6" s="1"/>
  <c r="S1571" i="6"/>
  <c r="O1572" i="7"/>
  <c r="R1573" i="7" s="1"/>
  <c r="O1597" i="7"/>
  <c r="R1597" i="7" s="1"/>
  <c r="S1561" i="6"/>
  <c r="X1561" i="6" s="1"/>
  <c r="N1569" i="7"/>
  <c r="O1573" i="7"/>
  <c r="N1554" i="7"/>
  <c r="N1589" i="7"/>
  <c r="Q1589" i="7" s="1"/>
  <c r="O1546" i="7"/>
  <c r="R1546" i="7" s="1"/>
  <c r="R1613" i="6"/>
  <c r="W1614" i="6" s="1"/>
  <c r="L1587" i="6"/>
  <c r="Q1587" i="6" s="1"/>
  <c r="L1556" i="6"/>
  <c r="Q1556" i="6" s="1"/>
  <c r="L1606" i="6"/>
  <c r="Q1606" i="6" s="1"/>
  <c r="V1607" i="6" s="1"/>
  <c r="L1574" i="6"/>
  <c r="Q1574" i="6" s="1"/>
  <c r="V1574" i="6" s="1"/>
  <c r="N1572" i="7"/>
  <c r="S1599" i="6"/>
  <c r="L1564" i="6"/>
  <c r="Q1564" i="6" s="1"/>
  <c r="V1565" i="6" s="1"/>
  <c r="K1572" i="6"/>
  <c r="P1572" i="6" s="1"/>
  <c r="N1578" i="7"/>
  <c r="Q1578" i="7" s="1"/>
  <c r="R1597" i="6"/>
  <c r="W1597" i="6" s="1"/>
  <c r="R1595" i="6"/>
  <c r="W1595" i="6" s="1"/>
  <c r="L1599" i="6"/>
  <c r="Q1599" i="6" s="1"/>
  <c r="R1586" i="6"/>
  <c r="L1572" i="6"/>
  <c r="Q1572" i="6" s="1"/>
  <c r="V1573" i="6" s="1"/>
  <c r="O1557" i="7"/>
  <c r="R1558" i="7" s="1"/>
  <c r="K1590" i="6"/>
  <c r="P1590" i="6" s="1"/>
  <c r="K1586" i="6"/>
  <c r="P1586" i="6" s="1"/>
  <c r="U1586" i="6" s="1"/>
  <c r="K1564" i="6"/>
  <c r="P1564" i="6" s="1"/>
  <c r="U1565" i="6" s="1"/>
  <c r="N1594" i="7"/>
  <c r="Q1594" i="7" s="1"/>
  <c r="O1559" i="7"/>
  <c r="R1559" i="7" s="1"/>
  <c r="N1581" i="7"/>
  <c r="S1611" i="6"/>
  <c r="R1615" i="6"/>
  <c r="W1615" i="6" s="1"/>
  <c r="L1588" i="6"/>
  <c r="Q1588" i="6" s="1"/>
  <c r="V1589" i="6" s="1"/>
  <c r="K1607" i="6"/>
  <c r="P1607" i="6" s="1"/>
  <c r="S1601" i="6"/>
  <c r="L1580" i="6"/>
  <c r="Q1580" i="6" s="1"/>
  <c r="S1573" i="6"/>
  <c r="R1576" i="6"/>
  <c r="R1564" i="6"/>
  <c r="W1564" i="6" s="1"/>
  <c r="L1557" i="6"/>
  <c r="Q1557" i="6" s="1"/>
  <c r="N1604" i="7"/>
  <c r="K1588" i="6"/>
  <c r="P1588" i="6" s="1"/>
  <c r="R1583" i="6"/>
  <c r="R1571" i="6"/>
  <c r="W1571" i="6" s="1"/>
  <c r="O1564" i="7"/>
  <c r="R1564" i="7" s="1"/>
  <c r="O1553" i="7"/>
  <c r="R1608" i="6"/>
  <c r="L1575" i="6"/>
  <c r="Q1575" i="6" s="1"/>
  <c r="V1576" i="6" s="1"/>
  <c r="R1575" i="6"/>
  <c r="K1558" i="6"/>
  <c r="P1558" i="6" s="1"/>
  <c r="O1589" i="7"/>
  <c r="R1589" i="7" s="1"/>
  <c r="O1581" i="7"/>
  <c r="R1581" i="7" s="1"/>
  <c r="O1578" i="7"/>
  <c r="R1579" i="7" s="1"/>
  <c r="L1616" i="6"/>
  <c r="Q1616" i="6" s="1"/>
  <c r="V1616" i="6" s="1"/>
  <c r="K1600" i="6"/>
  <c r="P1600" i="6" s="1"/>
  <c r="U1601" i="6" s="1"/>
  <c r="K1598" i="6"/>
  <c r="R1600" i="6"/>
  <c r="K1589" i="6"/>
  <c r="P1589" i="6" s="1"/>
  <c r="U1590" i="6" s="1"/>
  <c r="L1558" i="6"/>
  <c r="Q1558" i="6" s="1"/>
  <c r="O1582" i="7"/>
  <c r="R1582" i="7" s="1"/>
  <c r="O1551" i="7"/>
  <c r="R1551" i="7" s="1"/>
  <c r="O1571" i="7"/>
  <c r="N1576" i="7"/>
  <c r="O1570" i="7"/>
  <c r="R1570" i="7" s="1"/>
  <c r="S1606" i="6"/>
  <c r="X1607" i="6" s="1"/>
  <c r="S1598" i="6"/>
  <c r="X1598" i="6" s="1"/>
  <c r="L1593" i="6"/>
  <c r="Q1593" i="6" s="1"/>
  <c r="S1591" i="6"/>
  <c r="X1592" i="6" s="1"/>
  <c r="L1553" i="6"/>
  <c r="Q1553" i="6" s="1"/>
  <c r="O1577" i="7"/>
  <c r="O1583" i="7"/>
  <c r="L1598" i="6"/>
  <c r="Q1598" i="6" s="1"/>
  <c r="V1598" i="6" s="1"/>
  <c r="K1592" i="6"/>
  <c r="K1581" i="6"/>
  <c r="P1581" i="6" s="1"/>
  <c r="U1582" i="6" s="1"/>
  <c r="S1565" i="6"/>
  <c r="J1614" i="6"/>
  <c r="O1614" i="6" s="1"/>
  <c r="X1575" i="6"/>
  <c r="X1576" i="6"/>
  <c r="Q1600" i="7"/>
  <c r="X1573" i="6"/>
  <c r="Q1574" i="7"/>
  <c r="R1561" i="7"/>
  <c r="R1569" i="7"/>
  <c r="J1617" i="6"/>
  <c r="O1617" i="6" s="1"/>
  <c r="T1618" i="6" s="1"/>
  <c r="R1567" i="7"/>
  <c r="R1605" i="7"/>
  <c r="X1558" i="6"/>
  <c r="V1617" i="6"/>
  <c r="Q1568" i="7"/>
  <c r="P1603" i="6"/>
  <c r="V1556" i="6"/>
  <c r="R1591" i="7"/>
  <c r="V1614" i="6"/>
  <c r="J1555" i="6"/>
  <c r="O1555" i="6" s="1"/>
  <c r="X1578" i="6"/>
  <c r="R1572" i="7"/>
  <c r="P1617" i="6"/>
  <c r="U1618" i="6" s="1"/>
  <c r="J1613" i="6"/>
  <c r="O1613" i="6" s="1"/>
  <c r="X1606" i="6"/>
  <c r="R1577" i="7"/>
  <c r="R1606" i="7"/>
  <c r="V1585" i="6"/>
  <c r="J1576" i="6"/>
  <c r="O1576" i="6" s="1"/>
  <c r="W1579" i="6"/>
  <c r="P1575" i="6"/>
  <c r="U1576" i="6" s="1"/>
  <c r="R1602" i="7"/>
  <c r="R1562" i="7"/>
  <c r="P1569" i="6"/>
  <c r="J1616" i="6"/>
  <c r="O1616" i="6" s="1"/>
  <c r="Q1554" i="7"/>
  <c r="P1578" i="6"/>
  <c r="R1578" i="7"/>
  <c r="J1585" i="6"/>
  <c r="O1585" i="6" s="1"/>
  <c r="J1565" i="6"/>
  <c r="O1565" i="6" s="1"/>
  <c r="R1554" i="7"/>
  <c r="R1541" i="7"/>
  <c r="P1567" i="6"/>
  <c r="U1567" i="6" s="1"/>
  <c r="P1595" i="6"/>
  <c r="U1595" i="6" s="1"/>
  <c r="J1605" i="6"/>
  <c r="O1605" i="6" s="1"/>
  <c r="R1604" i="7"/>
  <c r="U1572" i="6"/>
  <c r="U1614" i="6"/>
  <c r="U1594" i="6"/>
  <c r="U1560" i="6"/>
  <c r="U1613" i="6"/>
  <c r="U1617" i="6"/>
  <c r="M8" i="13"/>
  <c r="M5" i="13"/>
  <c r="M10" i="13"/>
  <c r="M6" i="13"/>
  <c r="G17" i="4"/>
  <c r="I17" i="4"/>
  <c r="J17" i="4"/>
  <c r="K17" i="4"/>
  <c r="G6" i="4"/>
  <c r="K6" i="4"/>
  <c r="I6" i="4"/>
  <c r="J6" i="4"/>
  <c r="R2" i="4"/>
  <c r="C2" i="4" s="1"/>
  <c r="AB2" i="4"/>
  <c r="O8" i="13"/>
  <c r="O6" i="13"/>
  <c r="O10" i="13"/>
  <c r="O5" i="13"/>
  <c r="P8" i="13"/>
  <c r="P7" i="13"/>
  <c r="P11" i="13"/>
  <c r="P5" i="13"/>
  <c r="P6" i="13"/>
  <c r="P10" i="13"/>
  <c r="P9" i="13"/>
  <c r="N8" i="13"/>
  <c r="N6" i="13"/>
  <c r="N10" i="13"/>
  <c r="N5" i="13"/>
  <c r="M7" i="13"/>
  <c r="M9" i="13"/>
  <c r="M11" i="13"/>
  <c r="J71" i="8"/>
  <c r="M13" i="13"/>
  <c r="P13" i="13"/>
  <c r="P4" i="13"/>
  <c r="M4" i="13"/>
  <c r="M14" i="13"/>
  <c r="P14" i="13"/>
  <c r="AH2" i="13"/>
  <c r="AF2" i="13"/>
  <c r="J48" i="8"/>
  <c r="J40" i="8"/>
  <c r="J112" i="8"/>
  <c r="J142" i="8"/>
  <c r="J1041" i="8"/>
  <c r="J1017" i="8"/>
  <c r="J921" i="8"/>
  <c r="J897" i="8"/>
  <c r="J873" i="8"/>
  <c r="J777" i="8"/>
  <c r="J753" i="8"/>
  <c r="J729" i="8"/>
  <c r="J633" i="8"/>
  <c r="J609" i="8"/>
  <c r="J585" i="8"/>
  <c r="J489" i="8"/>
  <c r="J465" i="8"/>
  <c r="J441" i="8"/>
  <c r="J345" i="8"/>
  <c r="J321" i="8"/>
  <c r="J297" i="8"/>
  <c r="J201" i="8"/>
  <c r="J177" i="8"/>
  <c r="J153" i="8"/>
  <c r="J105" i="8"/>
  <c r="J57" i="8"/>
  <c r="J49" i="8"/>
  <c r="J33" i="8"/>
  <c r="J1029" i="8"/>
  <c r="J1005" i="8"/>
  <c r="J909" i="8"/>
  <c r="J885" i="8"/>
  <c r="J861" i="8"/>
  <c r="J765" i="8"/>
  <c r="J741" i="8"/>
  <c r="J717" i="8"/>
  <c r="J621" i="8"/>
  <c r="J597" i="8"/>
  <c r="J573" i="8"/>
  <c r="J477" i="8"/>
  <c r="J453" i="8"/>
  <c r="J429" i="8"/>
  <c r="J333" i="8"/>
  <c r="J124" i="8"/>
  <c r="J84" i="8"/>
  <c r="J76" i="8"/>
  <c r="J12" i="8"/>
  <c r="J309" i="8"/>
  <c r="J285" i="8"/>
  <c r="J189" i="8"/>
  <c r="J165" i="8"/>
  <c r="J93" i="8"/>
  <c r="J85" i="8"/>
  <c r="J69" i="8"/>
  <c r="J21" i="8"/>
  <c r="J13" i="8"/>
  <c r="J106" i="8"/>
  <c r="J34" i="8"/>
  <c r="J52" i="8"/>
  <c r="J4" i="8"/>
  <c r="J35" i="8"/>
  <c r="J88" i="8"/>
  <c r="J1054" i="8"/>
  <c r="J70" i="8"/>
  <c r="J1527" i="8"/>
  <c r="J1515" i="8"/>
  <c r="J1503" i="8"/>
  <c r="J1491" i="8"/>
  <c r="J1479" i="8"/>
  <c r="J1467" i="8"/>
  <c r="J1455" i="8"/>
  <c r="J1443" i="8"/>
  <c r="J1431" i="8"/>
  <c r="J1419" i="8"/>
  <c r="J1407" i="8"/>
  <c r="J1395" i="8"/>
  <c r="J1383" i="8"/>
  <c r="J1371" i="8"/>
  <c r="J1359" i="8"/>
  <c r="J1347" i="8"/>
  <c r="J1335" i="8"/>
  <c r="J1323" i="8"/>
  <c r="J1311" i="8"/>
  <c r="J1299" i="8"/>
  <c r="J1287" i="8"/>
  <c r="J1275" i="8"/>
  <c r="J1263" i="8"/>
  <c r="J1251" i="8"/>
  <c r="J1239" i="8"/>
  <c r="J1227" i="8"/>
  <c r="J1215" i="8"/>
  <c r="J1203" i="8"/>
  <c r="J1191" i="8"/>
  <c r="J1179" i="8"/>
  <c r="J1167" i="8"/>
  <c r="J1155" i="8"/>
  <c r="J1143" i="8"/>
  <c r="J1131" i="8"/>
  <c r="J1119" i="8"/>
  <c r="J1107" i="8"/>
  <c r="J1095" i="8"/>
  <c r="J1083" i="8"/>
  <c r="J1071" i="8"/>
  <c r="J1059" i="8"/>
  <c r="J1047" i="8"/>
  <c r="J1035" i="8"/>
  <c r="J1023" i="8"/>
  <c r="J1011" i="8"/>
  <c r="J999" i="8"/>
  <c r="J987" i="8"/>
  <c r="J975" i="8"/>
  <c r="J963" i="8"/>
  <c r="J951" i="8"/>
  <c r="J939" i="8"/>
  <c r="J927" i="8"/>
  <c r="J915" i="8"/>
  <c r="J903" i="8"/>
  <c r="J891" i="8"/>
  <c r="J879" i="8"/>
  <c r="J867" i="8"/>
  <c r="J855" i="8"/>
  <c r="J843" i="8"/>
  <c r="J831" i="8"/>
  <c r="J819" i="8"/>
  <c r="J807" i="8"/>
  <c r="J795" i="8"/>
  <c r="J783" i="8"/>
  <c r="J771" i="8"/>
  <c r="J759" i="8"/>
  <c r="J747" i="8"/>
  <c r="J735" i="8"/>
  <c r="J723" i="8"/>
  <c r="J711" i="8"/>
  <c r="J699" i="8"/>
  <c r="J687" i="8"/>
  <c r="J675" i="8"/>
  <c r="J663" i="8"/>
  <c r="J651" i="8"/>
  <c r="J639" i="8"/>
  <c r="J627" i="8"/>
  <c r="J615" i="8"/>
  <c r="J603" i="8"/>
  <c r="J591" i="8"/>
  <c r="J579" i="8"/>
  <c r="J567" i="8"/>
  <c r="J555" i="8"/>
  <c r="J543" i="8"/>
  <c r="J531" i="8"/>
  <c r="J519" i="8"/>
  <c r="J507" i="8"/>
  <c r="J495" i="8"/>
  <c r="J483" i="8"/>
  <c r="J471" i="8"/>
  <c r="J459" i="8"/>
  <c r="J447" i="8"/>
  <c r="J435" i="8"/>
  <c r="J423" i="8"/>
  <c r="J411" i="8"/>
  <c r="J399" i="8"/>
  <c r="J387" i="8"/>
  <c r="J375" i="8"/>
  <c r="J363" i="8"/>
  <c r="J351" i="8"/>
  <c r="J339" i="8"/>
  <c r="J327" i="8"/>
  <c r="J315" i="8"/>
  <c r="J303" i="8"/>
  <c r="J291" i="8"/>
  <c r="J279" i="8"/>
  <c r="J267" i="8"/>
  <c r="J255" i="8"/>
  <c r="J243" i="8"/>
  <c r="J231" i="8"/>
  <c r="J219" i="8"/>
  <c r="J207" i="8"/>
  <c r="J195" i="8"/>
  <c r="J183" i="8"/>
  <c r="J171" i="8"/>
  <c r="J159" i="8"/>
  <c r="J147" i="8"/>
  <c r="J135" i="8"/>
  <c r="J123" i="8"/>
  <c r="J28" i="8"/>
  <c r="J64" i="8"/>
  <c r="J1526" i="8"/>
  <c r="J1514" i="8"/>
  <c r="J1502" i="8"/>
  <c r="J1490" i="8"/>
  <c r="J1478" i="8"/>
  <c r="J1466" i="8"/>
  <c r="J1454" i="8"/>
  <c r="J1442" i="8"/>
  <c r="J1430" i="8"/>
  <c r="J1418" i="8"/>
  <c r="J1406" i="8"/>
  <c r="J1394" i="8"/>
  <c r="J1382" i="8"/>
  <c r="J1370" i="8"/>
  <c r="J1358" i="8"/>
  <c r="J1346" i="8"/>
  <c r="J1334" i="8"/>
  <c r="J1322" i="8"/>
  <c r="J1310" i="8"/>
  <c r="J1298" i="8"/>
  <c r="J1286" i="8"/>
  <c r="J1274" i="8"/>
  <c r="J1262" i="8"/>
  <c r="J1250" i="8"/>
  <c r="J1238" i="8"/>
  <c r="J1226" i="8"/>
  <c r="I1542" i="8"/>
  <c r="J1214" i="8"/>
  <c r="J1202" i="8"/>
  <c r="J1190" i="8"/>
  <c r="J1178" i="8"/>
  <c r="J1166" i="8"/>
  <c r="J1154" i="8"/>
  <c r="J1142" i="8"/>
  <c r="J1130" i="8"/>
  <c r="J1118" i="8"/>
  <c r="J1106" i="8"/>
  <c r="J1094" i="8"/>
  <c r="J1082" i="8"/>
  <c r="J1070" i="8"/>
  <c r="J1058" i="8"/>
  <c r="J1046" i="8"/>
  <c r="J1034" i="8"/>
  <c r="J1022" i="8"/>
  <c r="J1010" i="8"/>
  <c r="J998" i="8"/>
  <c r="J986" i="8"/>
  <c r="J974" i="8"/>
  <c r="J962" i="8"/>
  <c r="J950" i="8"/>
  <c r="J938" i="8"/>
  <c r="J926" i="8"/>
  <c r="J914" i="8"/>
  <c r="J902" i="8"/>
  <c r="J890" i="8"/>
  <c r="J878" i="8"/>
  <c r="J866" i="8"/>
  <c r="J854" i="8"/>
  <c r="J842" i="8"/>
  <c r="J830" i="8"/>
  <c r="J818" i="8"/>
  <c r="J806" i="8"/>
  <c r="J794" i="8"/>
  <c r="J782" i="8"/>
  <c r="J770" i="8"/>
  <c r="J758" i="8"/>
  <c r="J746" i="8"/>
  <c r="J734" i="8"/>
  <c r="J722" i="8"/>
  <c r="J710" i="8"/>
  <c r="J698" i="8"/>
  <c r="J686" i="8"/>
  <c r="J674" i="8"/>
  <c r="J662" i="8"/>
  <c r="J650" i="8"/>
  <c r="J638" i="8"/>
  <c r="J626" i="8"/>
  <c r="J614" i="8"/>
  <c r="J602" i="8"/>
  <c r="J590" i="8"/>
  <c r="J578" i="8"/>
  <c r="J566" i="8"/>
  <c r="J554" i="8"/>
  <c r="J542" i="8"/>
  <c r="J530" i="8"/>
  <c r="J518" i="8"/>
  <c r="J506" i="8"/>
  <c r="J494" i="8"/>
  <c r="J482" i="8"/>
  <c r="J470" i="8"/>
  <c r="J458" i="8"/>
  <c r="J446" i="8"/>
  <c r="J434" i="8"/>
  <c r="J422" i="8"/>
  <c r="J410" i="8"/>
  <c r="J398" i="8"/>
  <c r="J386" i="8"/>
  <c r="J374" i="8"/>
  <c r="J362" i="8"/>
  <c r="J350" i="8"/>
  <c r="J338" i="8"/>
  <c r="J326" i="8"/>
  <c r="J314" i="8"/>
  <c r="J302" i="8"/>
  <c r="J290" i="8"/>
  <c r="J278" i="8"/>
  <c r="J266" i="8"/>
  <c r="J254" i="8"/>
  <c r="J242" i="8"/>
  <c r="J230" i="8"/>
  <c r="J218" i="8"/>
  <c r="J206" i="8"/>
  <c r="J194" i="8"/>
  <c r="J182" i="8"/>
  <c r="J170" i="8"/>
  <c r="J158" i="8"/>
  <c r="J146" i="8"/>
  <c r="J134" i="8"/>
  <c r="J122" i="8"/>
  <c r="J1525" i="8"/>
  <c r="J1513" i="8"/>
  <c r="J1501" i="8"/>
  <c r="J1489" i="8"/>
  <c r="J1477" i="8"/>
  <c r="J1465" i="8"/>
  <c r="J1453" i="8"/>
  <c r="J1441" i="8"/>
  <c r="J1429" i="8"/>
  <c r="J1417" i="8"/>
  <c r="J1405" i="8"/>
  <c r="J1393" i="8"/>
  <c r="J1381" i="8"/>
  <c r="J1369" i="8"/>
  <c r="J1357" i="8"/>
  <c r="J1345" i="8"/>
  <c r="J1333" i="8"/>
  <c r="J1321" i="8"/>
  <c r="J1309" i="8"/>
  <c r="J1297" i="8"/>
  <c r="J1285" i="8"/>
  <c r="J1273" i="8"/>
  <c r="J1261" i="8"/>
  <c r="J1249" i="8"/>
  <c r="J1237" i="8"/>
  <c r="J1225" i="8"/>
  <c r="J1213" i="8"/>
  <c r="J1201" i="8"/>
  <c r="J1189" i="8"/>
  <c r="J1177" i="8"/>
  <c r="J1165" i="8"/>
  <c r="J1153" i="8"/>
  <c r="J1141" i="8"/>
  <c r="J1129" i="8"/>
  <c r="J1117" i="8"/>
  <c r="J1105" i="8"/>
  <c r="J1093" i="8"/>
  <c r="J1069" i="8"/>
  <c r="J1057" i="8"/>
  <c r="J1045" i="8"/>
  <c r="J1033" i="8"/>
  <c r="J1021" i="8"/>
  <c r="J1009" i="8"/>
  <c r="J997" i="8"/>
  <c r="J985" i="8"/>
  <c r="J973" i="8"/>
  <c r="J961" i="8"/>
  <c r="J949" i="8"/>
  <c r="J937" i="8"/>
  <c r="J925" i="8"/>
  <c r="J913" i="8"/>
  <c r="J901" i="8"/>
  <c r="J889" i="8"/>
  <c r="J877" i="8"/>
  <c r="J865" i="8"/>
  <c r="J853" i="8"/>
  <c r="J841" i="8"/>
  <c r="J829" i="8"/>
  <c r="J817" i="8"/>
  <c r="J805" i="8"/>
  <c r="J793" i="8"/>
  <c r="J781" i="8"/>
  <c r="J769" i="8"/>
  <c r="J757" i="8"/>
  <c r="J745" i="8"/>
  <c r="J733" i="8"/>
  <c r="J721" i="8"/>
  <c r="J709" i="8"/>
  <c r="J697" i="8"/>
  <c r="J685" i="8"/>
  <c r="J673" i="8"/>
  <c r="J661" i="8"/>
  <c r="J649" i="8"/>
  <c r="J637" i="8"/>
  <c r="J625" i="8"/>
  <c r="J613" i="8"/>
  <c r="J601" i="8"/>
  <c r="J589" i="8"/>
  <c r="J577" i="8"/>
  <c r="J565" i="8"/>
  <c r="J553" i="8"/>
  <c r="J541" i="8"/>
  <c r="J529" i="8"/>
  <c r="J517" i="8"/>
  <c r="J505" i="8"/>
  <c r="J493" i="8"/>
  <c r="J481" i="8"/>
  <c r="J469" i="8"/>
  <c r="J457" i="8"/>
  <c r="J445" i="8"/>
  <c r="J433" i="8"/>
  <c r="J421" i="8"/>
  <c r="J409" i="8"/>
  <c r="J397" i="8"/>
  <c r="J385" i="8"/>
  <c r="J373" i="8"/>
  <c r="J361" i="8"/>
  <c r="J349" i="8"/>
  <c r="J337" i="8"/>
  <c r="J325" i="8"/>
  <c r="J313" i="8"/>
  <c r="J301" i="8"/>
  <c r="J289" i="8"/>
  <c r="J277" i="8"/>
  <c r="J265" i="8"/>
  <c r="J253" i="8"/>
  <c r="J241" i="8"/>
  <c r="J229" i="8"/>
  <c r="J217" i="8"/>
  <c r="J205" i="8"/>
  <c r="J193" i="8"/>
  <c r="J181" i="8"/>
  <c r="J169" i="8"/>
  <c r="J157" i="8"/>
  <c r="J145" i="8"/>
  <c r="J133" i="8"/>
  <c r="J121" i="8"/>
  <c r="J14" i="8"/>
  <c r="J50" i="8"/>
  <c r="J86" i="8"/>
  <c r="J109" i="8"/>
  <c r="J1524" i="8"/>
  <c r="J1512" i="8"/>
  <c r="J1500" i="8"/>
  <c r="J1488" i="8"/>
  <c r="J1476" i="8"/>
  <c r="J1464" i="8"/>
  <c r="J1452" i="8"/>
  <c r="J1440" i="8"/>
  <c r="J1428" i="8"/>
  <c r="J1416" i="8"/>
  <c r="J1404" i="8"/>
  <c r="J1392" i="8"/>
  <c r="J1380" i="8"/>
  <c r="J1368" i="8"/>
  <c r="J1356" i="8"/>
  <c r="J1344" i="8"/>
  <c r="J1332" i="8"/>
  <c r="J1320" i="8"/>
  <c r="J1308" i="8"/>
  <c r="J1296" i="8"/>
  <c r="J1284" i="8"/>
  <c r="J1272" i="8"/>
  <c r="J1260" i="8"/>
  <c r="J1248" i="8"/>
  <c r="J1236" i="8"/>
  <c r="J1224" i="8"/>
  <c r="J1212" i="8"/>
  <c r="J1200" i="8"/>
  <c r="J1188" i="8"/>
  <c r="J1176" i="8"/>
  <c r="J1164" i="8"/>
  <c r="J1152" i="8"/>
  <c r="J1140" i="8"/>
  <c r="J1128" i="8"/>
  <c r="J1116" i="8"/>
  <c r="J1104" i="8"/>
  <c r="J1092" i="8"/>
  <c r="J1080" i="8"/>
  <c r="J1068" i="8"/>
  <c r="J1056" i="8"/>
  <c r="J1044" i="8"/>
  <c r="J1032" i="8"/>
  <c r="J1020" i="8"/>
  <c r="J1008" i="8"/>
  <c r="J996" i="8"/>
  <c r="J984" i="8"/>
  <c r="I1541" i="8"/>
  <c r="J972" i="8"/>
  <c r="J960" i="8"/>
  <c r="J948" i="8"/>
  <c r="J936" i="8"/>
  <c r="J924" i="8"/>
  <c r="J912" i="8"/>
  <c r="J900" i="8"/>
  <c r="J888" i="8"/>
  <c r="J876" i="8"/>
  <c r="J864" i="8"/>
  <c r="J852" i="8"/>
  <c r="J840" i="8"/>
  <c r="J828" i="8"/>
  <c r="J816" i="8"/>
  <c r="J804" i="8"/>
  <c r="J792" i="8"/>
  <c r="J780" i="8"/>
  <c r="J768" i="8"/>
  <c r="J756" i="8"/>
  <c r="J744" i="8"/>
  <c r="J732" i="8"/>
  <c r="J720" i="8"/>
  <c r="J708" i="8"/>
  <c r="J696" i="8"/>
  <c r="J684" i="8"/>
  <c r="J672" i="8"/>
  <c r="J660" i="8"/>
  <c r="J648" i="8"/>
  <c r="J636" i="8"/>
  <c r="J624" i="8"/>
  <c r="J612" i="8"/>
  <c r="J600" i="8"/>
  <c r="J588" i="8"/>
  <c r="J576" i="8"/>
  <c r="J564" i="8"/>
  <c r="J552" i="8"/>
  <c r="J540" i="8"/>
  <c r="J528" i="8"/>
  <c r="J516" i="8"/>
  <c r="J504" i="8"/>
  <c r="J492" i="8"/>
  <c r="J480" i="8"/>
  <c r="J468" i="8"/>
  <c r="J456" i="8"/>
  <c r="J444" i="8"/>
  <c r="J432" i="8"/>
  <c r="J420" i="8"/>
  <c r="J408" i="8"/>
  <c r="J396" i="8"/>
  <c r="J384" i="8"/>
  <c r="J372" i="8"/>
  <c r="J360" i="8"/>
  <c r="J348" i="8"/>
  <c r="J336" i="8"/>
  <c r="J324" i="8"/>
  <c r="J312" i="8"/>
  <c r="J300" i="8"/>
  <c r="J288" i="8"/>
  <c r="J276" i="8"/>
  <c r="J264" i="8"/>
  <c r="J252" i="8"/>
  <c r="J240" i="8"/>
  <c r="J228" i="8"/>
  <c r="J216" i="8"/>
  <c r="J204" i="8"/>
  <c r="J192" i="8"/>
  <c r="J180" i="8"/>
  <c r="J168" i="8"/>
  <c r="J156" i="8"/>
  <c r="J144" i="8"/>
  <c r="J132" i="8"/>
  <c r="J120" i="8"/>
  <c r="J108" i="8"/>
  <c r="J96" i="8"/>
  <c r="J15" i="8"/>
  <c r="J51" i="8"/>
  <c r="J87" i="8"/>
  <c r="J110" i="8"/>
  <c r="K1529" i="8"/>
  <c r="L1529" i="8" s="1"/>
  <c r="K1517" i="8"/>
  <c r="L1517" i="8" s="1"/>
  <c r="K1505" i="8"/>
  <c r="L1505" i="8" s="1"/>
  <c r="K1493" i="8"/>
  <c r="L1493" i="8" s="1"/>
  <c r="K1481" i="8"/>
  <c r="L1481" i="8" s="1"/>
  <c r="K1469" i="8"/>
  <c r="L1469" i="8" s="1"/>
  <c r="K1457" i="8"/>
  <c r="K1445" i="8"/>
  <c r="L1445" i="8" s="1"/>
  <c r="K1433" i="8"/>
  <c r="K1421" i="8"/>
  <c r="L1421" i="8" s="1"/>
  <c r="K1409" i="8"/>
  <c r="L1409" i="8" s="1"/>
  <c r="K1397" i="8"/>
  <c r="L1397" i="8" s="1"/>
  <c r="K1385" i="8"/>
  <c r="L1385" i="8" s="1"/>
  <c r="K1373" i="8"/>
  <c r="L1373" i="8" s="1"/>
  <c r="K1361" i="8"/>
  <c r="L1361" i="8" s="1"/>
  <c r="K1349" i="8"/>
  <c r="L1349" i="8" s="1"/>
  <c r="K1337" i="8"/>
  <c r="L1337" i="8" s="1"/>
  <c r="K1325" i="8"/>
  <c r="L1325" i="8" s="1"/>
  <c r="K1313" i="8"/>
  <c r="L1313" i="8" s="1"/>
  <c r="K1301" i="8"/>
  <c r="L1301" i="8" s="1"/>
  <c r="K1289" i="8"/>
  <c r="L1289" i="8" s="1"/>
  <c r="K1277" i="8"/>
  <c r="L1277" i="8" s="1"/>
  <c r="K1527" i="8"/>
  <c r="L1527" i="8" s="1"/>
  <c r="K1515" i="8"/>
  <c r="L1515" i="8" s="1"/>
  <c r="K1503" i="8"/>
  <c r="L1503" i="8" s="1"/>
  <c r="K1491" i="8"/>
  <c r="L1491" i="8" s="1"/>
  <c r="K1479" i="8"/>
  <c r="L1479" i="8" s="1"/>
  <c r="K1467" i="8"/>
  <c r="L1467" i="8" s="1"/>
  <c r="K1455" i="8"/>
  <c r="L1455" i="8" s="1"/>
  <c r="K1443" i="8"/>
  <c r="L1443" i="8" s="1"/>
  <c r="K1431" i="8"/>
  <c r="L1431" i="8" s="1"/>
  <c r="K1419" i="8"/>
  <c r="L1419" i="8" s="1"/>
  <c r="K1407" i="8"/>
  <c r="L1407" i="8" s="1"/>
  <c r="K1395" i="8"/>
  <c r="L1395" i="8" s="1"/>
  <c r="K1383" i="8"/>
  <c r="L1383" i="8" s="1"/>
  <c r="K1371" i="8"/>
  <c r="L1371" i="8" s="1"/>
  <c r="K1359" i="8"/>
  <c r="L1359" i="8" s="1"/>
  <c r="K1347" i="8"/>
  <c r="L1347" i="8" s="1"/>
  <c r="K1335" i="8"/>
  <c r="L1335" i="8" s="1"/>
  <c r="K1323" i="8"/>
  <c r="L1323" i="8" s="1"/>
  <c r="K1311" i="8"/>
  <c r="L1311" i="8" s="1"/>
  <c r="K1299" i="8"/>
  <c r="L1299" i="8" s="1"/>
  <c r="K1287" i="8"/>
  <c r="L1287" i="8" s="1"/>
  <c r="K1275" i="8"/>
  <c r="L1275" i="8" s="1"/>
  <c r="K1526" i="8"/>
  <c r="L1526" i="8" s="1"/>
  <c r="K1514" i="8"/>
  <c r="L1514" i="8" s="1"/>
  <c r="K1502" i="8"/>
  <c r="L1502" i="8" s="1"/>
  <c r="K1490" i="8"/>
  <c r="L1490" i="8" s="1"/>
  <c r="K1478" i="8"/>
  <c r="L1478" i="8" s="1"/>
  <c r="K1466" i="8"/>
  <c r="L1466" i="8" s="1"/>
  <c r="K1454" i="8"/>
  <c r="L1454" i="8" s="1"/>
  <c r="K1442" i="8"/>
  <c r="L1442" i="8" s="1"/>
  <c r="K1430" i="8"/>
  <c r="L1430" i="8" s="1"/>
  <c r="K1418" i="8"/>
  <c r="L1418" i="8" s="1"/>
  <c r="K1406" i="8"/>
  <c r="L1406" i="8" s="1"/>
  <c r="K1394" i="8"/>
  <c r="L1394" i="8" s="1"/>
  <c r="K1382" i="8"/>
  <c r="L1382" i="8" s="1"/>
  <c r="K1370" i="8"/>
  <c r="L1370" i="8" s="1"/>
  <c r="K1358" i="8"/>
  <c r="L1358" i="8" s="1"/>
  <c r="K1346" i="8"/>
  <c r="L1346" i="8" s="1"/>
  <c r="K1334" i="8"/>
  <c r="L1334" i="8" s="1"/>
  <c r="K1322" i="8"/>
  <c r="L1322" i="8" s="1"/>
  <c r="K1310" i="8"/>
  <c r="L1310" i="8" s="1"/>
  <c r="K1298" i="8"/>
  <c r="L1298" i="8" s="1"/>
  <c r="K1286" i="8"/>
  <c r="L1286" i="8" s="1"/>
  <c r="K1525" i="8"/>
  <c r="L1525" i="8" s="1"/>
  <c r="K1513" i="8"/>
  <c r="L1513" i="8" s="1"/>
  <c r="K1501" i="8"/>
  <c r="L1501" i="8" s="1"/>
  <c r="K1489" i="8"/>
  <c r="L1489" i="8" s="1"/>
  <c r="K1477" i="8"/>
  <c r="L1477" i="8" s="1"/>
  <c r="K1465" i="8"/>
  <c r="L1465" i="8" s="1"/>
  <c r="K1453" i="8"/>
  <c r="L1453" i="8" s="1"/>
  <c r="K1441" i="8"/>
  <c r="L1441" i="8" s="1"/>
  <c r="K1429" i="8"/>
  <c r="L1429" i="8" s="1"/>
  <c r="K1417" i="8"/>
  <c r="L1417" i="8" s="1"/>
  <c r="K1405" i="8"/>
  <c r="L1405" i="8" s="1"/>
  <c r="K1393" i="8"/>
  <c r="L1393" i="8" s="1"/>
  <c r="K1381" i="8"/>
  <c r="L1381" i="8" s="1"/>
  <c r="K1369" i="8"/>
  <c r="L1369" i="8" s="1"/>
  <c r="K1357" i="8"/>
  <c r="L1357" i="8" s="1"/>
  <c r="K1345" i="8"/>
  <c r="L1345" i="8" s="1"/>
  <c r="K1333" i="8"/>
  <c r="L1333" i="8" s="1"/>
  <c r="K1321" i="8"/>
  <c r="L1321" i="8" s="1"/>
  <c r="K1309" i="8"/>
  <c r="L1309" i="8" s="1"/>
  <c r="K1524" i="8"/>
  <c r="L1524" i="8" s="1"/>
  <c r="K1523" i="8"/>
  <c r="L1523" i="8" s="1"/>
  <c r="K1511" i="8"/>
  <c r="L1511" i="8" s="1"/>
  <c r="K1499" i="8"/>
  <c r="L1499" i="8" s="1"/>
  <c r="K1487" i="8"/>
  <c r="L1487" i="8" s="1"/>
  <c r="K1475" i="8"/>
  <c r="L1475" i="8" s="1"/>
  <c r="K1463" i="8"/>
  <c r="L1463" i="8" s="1"/>
  <c r="K1451" i="8"/>
  <c r="L1451" i="8" s="1"/>
  <c r="K1439" i="8"/>
  <c r="L1439" i="8" s="1"/>
  <c r="K1427" i="8"/>
  <c r="L1427" i="8" s="1"/>
  <c r="K1415" i="8"/>
  <c r="L1415" i="8" s="1"/>
  <c r="K1403" i="8"/>
  <c r="L1403" i="8" s="1"/>
  <c r="K1391" i="8"/>
  <c r="L1391" i="8" s="1"/>
  <c r="K1379" i="8"/>
  <c r="L1379" i="8" s="1"/>
  <c r="K1367" i="8"/>
  <c r="L1367" i="8" s="1"/>
  <c r="K1355" i="8"/>
  <c r="L1355" i="8" s="1"/>
  <c r="K1343" i="8"/>
  <c r="L1343" i="8" s="1"/>
  <c r="K1331" i="8"/>
  <c r="L1331" i="8" s="1"/>
  <c r="K1319" i="8"/>
  <c r="L1319" i="8" s="1"/>
  <c r="K1307" i="8"/>
  <c r="L1307" i="8" s="1"/>
  <c r="K1295" i="8"/>
  <c r="L1295" i="8" s="1"/>
  <c r="K1283" i="8"/>
  <c r="L1283" i="8" s="1"/>
  <c r="K1522" i="8"/>
  <c r="L1522" i="8" s="1"/>
  <c r="K1533" i="8"/>
  <c r="L1533" i="8" s="1"/>
  <c r="K1521" i="8"/>
  <c r="L1521" i="8" s="1"/>
  <c r="K1509" i="8"/>
  <c r="L1509" i="8" s="1"/>
  <c r="K1497" i="8"/>
  <c r="L1497" i="8" s="1"/>
  <c r="K1485" i="8"/>
  <c r="L1485" i="8" s="1"/>
  <c r="K1473" i="8"/>
  <c r="L1473" i="8" s="1"/>
  <c r="K1461" i="8"/>
  <c r="L1461" i="8" s="1"/>
  <c r="K1449" i="8"/>
  <c r="L1449" i="8" s="1"/>
  <c r="K1437" i="8"/>
  <c r="L1437" i="8" s="1"/>
  <c r="K1425" i="8"/>
  <c r="L1425" i="8" s="1"/>
  <c r="K1413" i="8"/>
  <c r="L1413" i="8" s="1"/>
  <c r="K1401" i="8"/>
  <c r="L1401" i="8" s="1"/>
  <c r="K1389" i="8"/>
  <c r="L1389" i="8" s="1"/>
  <c r="K1377" i="8"/>
  <c r="L1377" i="8" s="1"/>
  <c r="K1365" i="8"/>
  <c r="L1365" i="8" s="1"/>
  <c r="K1353" i="8"/>
  <c r="L1353" i="8" s="1"/>
  <c r="K1341" i="8"/>
  <c r="L1341" i="8" s="1"/>
  <c r="K1329" i="8"/>
  <c r="L1329" i="8" s="1"/>
  <c r="K1317" i="8"/>
  <c r="L1317" i="8" s="1"/>
  <c r="K1305" i="8"/>
  <c r="L1305" i="8" s="1"/>
  <c r="K1293" i="8"/>
  <c r="L1293" i="8" s="1"/>
  <c r="K1281" i="8"/>
  <c r="K1532" i="8"/>
  <c r="L1532" i="8" s="1"/>
  <c r="K1520" i="8"/>
  <c r="L1520" i="8" s="1"/>
  <c r="K1508" i="8"/>
  <c r="L1508" i="8" s="1"/>
  <c r="K1496" i="8"/>
  <c r="L1496" i="8" s="1"/>
  <c r="K1484" i="8"/>
  <c r="L1484" i="8" s="1"/>
  <c r="K1472" i="8"/>
  <c r="L1472" i="8" s="1"/>
  <c r="K1460" i="8"/>
  <c r="L1460" i="8" s="1"/>
  <c r="K1448" i="8"/>
  <c r="L1448" i="8" s="1"/>
  <c r="K1436" i="8"/>
  <c r="L1436" i="8" s="1"/>
  <c r="K1424" i="8"/>
  <c r="L1424" i="8" s="1"/>
  <c r="K1412" i="8"/>
  <c r="L1412" i="8" s="1"/>
  <c r="K1400" i="8"/>
  <c r="L1400" i="8" s="1"/>
  <c r="K1388" i="8"/>
  <c r="L1388" i="8" s="1"/>
  <c r="K1376" i="8"/>
  <c r="L1376" i="8" s="1"/>
  <c r="K1364" i="8"/>
  <c r="L1364" i="8" s="1"/>
  <c r="K1352" i="8"/>
  <c r="L1352" i="8" s="1"/>
  <c r="K1340" i="8"/>
  <c r="L1340" i="8" s="1"/>
  <c r="K1328" i="8"/>
  <c r="L1328" i="8" s="1"/>
  <c r="K1316" i="8"/>
  <c r="L1316" i="8" s="1"/>
  <c r="K1304" i="8"/>
  <c r="L1304" i="8" s="1"/>
  <c r="K1292" i="8"/>
  <c r="L1292" i="8" s="1"/>
  <c r="K1280" i="8"/>
  <c r="L1280" i="8" s="1"/>
  <c r="K1268" i="8"/>
  <c r="L1268" i="8" s="1"/>
  <c r="K1531" i="8"/>
  <c r="L1531" i="8" s="1"/>
  <c r="K1530" i="8"/>
  <c r="L1530" i="8" s="1"/>
  <c r="K1495" i="8"/>
  <c r="L1495" i="8" s="1"/>
  <c r="K1468" i="8"/>
  <c r="L1468" i="8" s="1"/>
  <c r="K1438" i="8"/>
  <c r="L1438" i="8" s="1"/>
  <c r="K1410" i="8"/>
  <c r="L1410" i="8" s="1"/>
  <c r="K1380" i="8"/>
  <c r="L1380" i="8" s="1"/>
  <c r="K1351" i="8"/>
  <c r="L1351" i="8" s="1"/>
  <c r="K1324" i="8"/>
  <c r="K1296" i="8"/>
  <c r="L1296" i="8" s="1"/>
  <c r="K1273" i="8"/>
  <c r="L1273" i="8" s="1"/>
  <c r="K1260" i="8"/>
  <c r="L1260" i="8" s="1"/>
  <c r="K1248" i="8"/>
  <c r="L1248" i="8" s="1"/>
  <c r="K1236" i="8"/>
  <c r="L1236" i="8" s="1"/>
  <c r="K1224" i="8"/>
  <c r="L1224" i="8" s="1"/>
  <c r="K1212" i="8"/>
  <c r="L1212" i="8" s="1"/>
  <c r="K1200" i="8"/>
  <c r="L1200" i="8" s="1"/>
  <c r="K1188" i="8"/>
  <c r="L1188" i="8" s="1"/>
  <c r="K1176" i="8"/>
  <c r="L1176" i="8" s="1"/>
  <c r="K1164" i="8"/>
  <c r="L1164" i="8" s="1"/>
  <c r="K1152" i="8"/>
  <c r="L1152" i="8" s="1"/>
  <c r="K1140" i="8"/>
  <c r="L1140" i="8" s="1"/>
  <c r="K1128" i="8"/>
  <c r="L1128" i="8" s="1"/>
  <c r="K1116" i="8"/>
  <c r="L1116" i="8" s="1"/>
  <c r="K1104" i="8"/>
  <c r="L1104" i="8" s="1"/>
  <c r="K1092" i="8"/>
  <c r="L1092" i="8" s="1"/>
  <c r="K1080" i="8"/>
  <c r="L1080" i="8" s="1"/>
  <c r="K1068" i="8"/>
  <c r="L1068" i="8" s="1"/>
  <c r="K1056" i="8"/>
  <c r="L1056" i="8" s="1"/>
  <c r="K1044" i="8"/>
  <c r="L1044" i="8" s="1"/>
  <c r="K1032" i="8"/>
  <c r="L1032" i="8" s="1"/>
  <c r="K1020" i="8"/>
  <c r="L1020" i="8" s="1"/>
  <c r="K1008" i="8"/>
  <c r="L1008" i="8" s="1"/>
  <c r="K996" i="8"/>
  <c r="L996" i="8" s="1"/>
  <c r="K984" i="8"/>
  <c r="L984" i="8" s="1"/>
  <c r="K972" i="8"/>
  <c r="L972" i="8" s="1"/>
  <c r="K960" i="8"/>
  <c r="L960" i="8" s="1"/>
  <c r="K948" i="8"/>
  <c r="L948" i="8" s="1"/>
  <c r="K936" i="8"/>
  <c r="L936" i="8" s="1"/>
  <c r="K924" i="8"/>
  <c r="L924" i="8" s="1"/>
  <c r="K912" i="8"/>
  <c r="L912" i="8" s="1"/>
  <c r="K900" i="8"/>
  <c r="L900" i="8" s="1"/>
  <c r="K888" i="8"/>
  <c r="L888" i="8" s="1"/>
  <c r="K876" i="8"/>
  <c r="L876" i="8" s="1"/>
  <c r="K864" i="8"/>
  <c r="L864" i="8" s="1"/>
  <c r="K852" i="8"/>
  <c r="L852" i="8" s="1"/>
  <c r="K840" i="8"/>
  <c r="L840" i="8" s="1"/>
  <c r="K828" i="8"/>
  <c r="L828" i="8" s="1"/>
  <c r="K816" i="8"/>
  <c r="L816" i="8" s="1"/>
  <c r="K804" i="8"/>
  <c r="L804" i="8" s="1"/>
  <c r="K792" i="8"/>
  <c r="L792" i="8" s="1"/>
  <c r="K780" i="8"/>
  <c r="L780" i="8" s="1"/>
  <c r="K768" i="8"/>
  <c r="L768" i="8" s="1"/>
  <c r="K756" i="8"/>
  <c r="L756" i="8" s="1"/>
  <c r="K744" i="8"/>
  <c r="L744" i="8" s="1"/>
  <c r="K732" i="8"/>
  <c r="L732" i="8" s="1"/>
  <c r="K720" i="8"/>
  <c r="L720" i="8" s="1"/>
  <c r="K708" i="8"/>
  <c r="L708" i="8" s="1"/>
  <c r="K696" i="8"/>
  <c r="L696" i="8" s="1"/>
  <c r="K684" i="8"/>
  <c r="L684" i="8" s="1"/>
  <c r="K672" i="8"/>
  <c r="L672" i="8" s="1"/>
  <c r="K660" i="8"/>
  <c r="L660" i="8" s="1"/>
  <c r="K648" i="8"/>
  <c r="L648" i="8" s="1"/>
  <c r="K636" i="8"/>
  <c r="L636" i="8" s="1"/>
  <c r="K624" i="8"/>
  <c r="L624" i="8" s="1"/>
  <c r="K612" i="8"/>
  <c r="L612" i="8" s="1"/>
  <c r="K600" i="8"/>
  <c r="L600" i="8" s="1"/>
  <c r="K588" i="8"/>
  <c r="L588" i="8" s="1"/>
  <c r="K576" i="8"/>
  <c r="L576" i="8" s="1"/>
  <c r="K564" i="8"/>
  <c r="L564" i="8" s="1"/>
  <c r="K552" i="8"/>
  <c r="L552" i="8" s="1"/>
  <c r="K540" i="8"/>
  <c r="L540" i="8" s="1"/>
  <c r="K528" i="8"/>
  <c r="L528" i="8" s="1"/>
  <c r="K516" i="8"/>
  <c r="L516" i="8" s="1"/>
  <c r="K504" i="8"/>
  <c r="L504" i="8" s="1"/>
  <c r="K492" i="8"/>
  <c r="L492" i="8" s="1"/>
  <c r="K480" i="8"/>
  <c r="L480" i="8" s="1"/>
  <c r="K468" i="8"/>
  <c r="L468" i="8" s="1"/>
  <c r="K1528" i="8"/>
  <c r="L1528" i="8" s="1"/>
  <c r="K1494" i="8"/>
  <c r="L1494" i="8" s="1"/>
  <c r="K1464" i="8"/>
  <c r="L1464" i="8" s="1"/>
  <c r="K1435" i="8"/>
  <c r="L1435" i="8" s="1"/>
  <c r="K1408" i="8"/>
  <c r="L1408" i="8" s="1"/>
  <c r="K1378" i="8"/>
  <c r="L1378" i="8" s="1"/>
  <c r="K1350" i="8"/>
  <c r="L1350" i="8" s="1"/>
  <c r="K1320" i="8"/>
  <c r="L1320" i="8" s="1"/>
  <c r="K1294" i="8"/>
  <c r="L1294" i="8" s="1"/>
  <c r="K1272" i="8"/>
  <c r="L1272" i="8" s="1"/>
  <c r="K1259" i="8"/>
  <c r="K1247" i="8"/>
  <c r="L1247" i="8" s="1"/>
  <c r="K1235" i="8"/>
  <c r="L1235" i="8" s="1"/>
  <c r="K1223" i="8"/>
  <c r="L1223" i="8" s="1"/>
  <c r="K1211" i="8"/>
  <c r="L1211" i="8" s="1"/>
  <c r="K1199" i="8"/>
  <c r="L1199" i="8" s="1"/>
  <c r="K1187" i="8"/>
  <c r="L1187" i="8" s="1"/>
  <c r="K1175" i="8"/>
  <c r="L1175" i="8" s="1"/>
  <c r="K1163" i="8"/>
  <c r="K1151" i="8"/>
  <c r="L1151" i="8" s="1"/>
  <c r="K1139" i="8"/>
  <c r="L1139" i="8" s="1"/>
  <c r="K1127" i="8"/>
  <c r="L1127" i="8" s="1"/>
  <c r="K1115" i="8"/>
  <c r="L1115" i="8" s="1"/>
  <c r="K1103" i="8"/>
  <c r="L1103" i="8" s="1"/>
  <c r="K1091" i="8"/>
  <c r="L1091" i="8" s="1"/>
  <c r="K1079" i="8"/>
  <c r="L1079" i="8" s="1"/>
  <c r="K1067" i="8"/>
  <c r="L1067" i="8" s="1"/>
  <c r="K1055" i="8"/>
  <c r="L1055" i="8" s="1"/>
  <c r="K1043" i="8"/>
  <c r="L1043" i="8" s="1"/>
  <c r="K1031" i="8"/>
  <c r="L1031" i="8" s="1"/>
  <c r="K1019" i="8"/>
  <c r="L1019" i="8" s="1"/>
  <c r="K1007" i="8"/>
  <c r="L1007" i="8" s="1"/>
  <c r="K995" i="8"/>
  <c r="L995" i="8" s="1"/>
  <c r="K983" i="8"/>
  <c r="L983" i="8" s="1"/>
  <c r="K971" i="8"/>
  <c r="L971" i="8" s="1"/>
  <c r="K959" i="8"/>
  <c r="L959" i="8" s="1"/>
  <c r="K947" i="8"/>
  <c r="L947" i="8" s="1"/>
  <c r="K935" i="8"/>
  <c r="L935" i="8" s="1"/>
  <c r="K923" i="8"/>
  <c r="L923" i="8" s="1"/>
  <c r="K911" i="8"/>
  <c r="L911" i="8" s="1"/>
  <c r="K899" i="8"/>
  <c r="L899" i="8" s="1"/>
  <c r="K887" i="8"/>
  <c r="L887" i="8" s="1"/>
  <c r="K875" i="8"/>
  <c r="L875" i="8" s="1"/>
  <c r="K863" i="8"/>
  <c r="L863" i="8" s="1"/>
  <c r="K851" i="8"/>
  <c r="L851" i="8" s="1"/>
  <c r="K839" i="8"/>
  <c r="L839" i="8" s="1"/>
  <c r="K827" i="8"/>
  <c r="L827" i="8" s="1"/>
  <c r="K815" i="8"/>
  <c r="L815" i="8" s="1"/>
  <c r="K803" i="8"/>
  <c r="L803" i="8" s="1"/>
  <c r="K791" i="8"/>
  <c r="L791" i="8" s="1"/>
  <c r="K779" i="8"/>
  <c r="L779" i="8" s="1"/>
  <c r="K767" i="8"/>
  <c r="L767" i="8" s="1"/>
  <c r="K755" i="8"/>
  <c r="L755" i="8" s="1"/>
  <c r="K743" i="8"/>
  <c r="L743" i="8" s="1"/>
  <c r="K731" i="8"/>
  <c r="L731" i="8" s="1"/>
  <c r="K719" i="8"/>
  <c r="L719" i="8" s="1"/>
  <c r="K707" i="8"/>
  <c r="L707" i="8" s="1"/>
  <c r="K695" i="8"/>
  <c r="L695" i="8" s="1"/>
  <c r="K683" i="8"/>
  <c r="L683" i="8" s="1"/>
  <c r="K671" i="8"/>
  <c r="L671" i="8" s="1"/>
  <c r="K659" i="8"/>
  <c r="L659" i="8" s="1"/>
  <c r="K647" i="8"/>
  <c r="L647" i="8" s="1"/>
  <c r="K635" i="8"/>
  <c r="L635" i="8" s="1"/>
  <c r="K623" i="8"/>
  <c r="L623" i="8" s="1"/>
  <c r="K611" i="8"/>
  <c r="L611" i="8" s="1"/>
  <c r="K599" i="8"/>
  <c r="L599" i="8" s="1"/>
  <c r="K587" i="8"/>
  <c r="K575" i="8"/>
  <c r="L575" i="8" s="1"/>
  <c r="K563" i="8"/>
  <c r="L563" i="8" s="1"/>
  <c r="K551" i="8"/>
  <c r="L551" i="8" s="1"/>
  <c r="K539" i="8"/>
  <c r="L539" i="8" s="1"/>
  <c r="K527" i="8"/>
  <c r="L527" i="8" s="1"/>
  <c r="K515" i="8"/>
  <c r="L515" i="8" s="1"/>
  <c r="K503" i="8"/>
  <c r="L503" i="8" s="1"/>
  <c r="K491" i="8"/>
  <c r="K479" i="8"/>
  <c r="L479" i="8" s="1"/>
  <c r="K467" i="8"/>
  <c r="L467" i="8" s="1"/>
  <c r="K455" i="8"/>
  <c r="L455" i="8" s="1"/>
  <c r="K1519" i="8"/>
  <c r="L1519" i="8" s="1"/>
  <c r="K1492" i="8"/>
  <c r="L1492" i="8" s="1"/>
  <c r="K1462" i="8"/>
  <c r="L1462" i="8" s="1"/>
  <c r="K1434" i="8"/>
  <c r="L1434" i="8" s="1"/>
  <c r="K1404" i="8"/>
  <c r="L1404" i="8" s="1"/>
  <c r="K1375" i="8"/>
  <c r="L1375" i="8" s="1"/>
  <c r="K1348" i="8"/>
  <c r="L1348" i="8" s="1"/>
  <c r="K1318" i="8"/>
  <c r="L1318" i="8" s="1"/>
  <c r="K1291" i="8"/>
  <c r="L1291" i="8" s="1"/>
  <c r="K1271" i="8"/>
  <c r="L1271" i="8" s="1"/>
  <c r="K1258" i="8"/>
  <c r="L1258" i="8" s="1"/>
  <c r="K1246" i="8"/>
  <c r="L1246" i="8" s="1"/>
  <c r="K1234" i="8"/>
  <c r="K1222" i="8"/>
  <c r="L1222" i="8" s="1"/>
  <c r="K1210" i="8"/>
  <c r="L1210" i="8" s="1"/>
  <c r="K1198" i="8"/>
  <c r="L1198" i="8" s="1"/>
  <c r="K1186" i="8"/>
  <c r="L1186" i="8" s="1"/>
  <c r="K1174" i="8"/>
  <c r="L1174" i="8" s="1"/>
  <c r="K1162" i="8"/>
  <c r="L1162" i="8" s="1"/>
  <c r="K1150" i="8"/>
  <c r="L1150" i="8" s="1"/>
  <c r="K1138" i="8"/>
  <c r="L1138" i="8" s="1"/>
  <c r="K1126" i="8"/>
  <c r="L1126" i="8" s="1"/>
  <c r="K1114" i="8"/>
  <c r="L1114" i="8" s="1"/>
  <c r="K1102" i="8"/>
  <c r="L1102" i="8" s="1"/>
  <c r="K1090" i="8"/>
  <c r="L1090" i="8" s="1"/>
  <c r="K1078" i="8"/>
  <c r="L1078" i="8" s="1"/>
  <c r="K1066" i="8"/>
  <c r="L1066" i="8" s="1"/>
  <c r="K1054" i="8"/>
  <c r="L1054" i="8" s="1"/>
  <c r="K1042" i="8"/>
  <c r="L1042" i="8" s="1"/>
  <c r="K1030" i="8"/>
  <c r="L1030" i="8" s="1"/>
  <c r="K1018" i="8"/>
  <c r="L1018" i="8" s="1"/>
  <c r="K1006" i="8"/>
  <c r="L1006" i="8" s="1"/>
  <c r="K994" i="8"/>
  <c r="L994" i="8" s="1"/>
  <c r="K982" i="8"/>
  <c r="L982" i="8" s="1"/>
  <c r="K970" i="8"/>
  <c r="L970" i="8" s="1"/>
  <c r="K958" i="8"/>
  <c r="L958" i="8" s="1"/>
  <c r="K946" i="8"/>
  <c r="L946" i="8" s="1"/>
  <c r="K934" i="8"/>
  <c r="L934" i="8" s="1"/>
  <c r="K922" i="8"/>
  <c r="L922" i="8" s="1"/>
  <c r="K910" i="8"/>
  <c r="L910" i="8" s="1"/>
  <c r="K898" i="8"/>
  <c r="L898" i="8" s="1"/>
  <c r="K886" i="8"/>
  <c r="L886" i="8" s="1"/>
  <c r="K874" i="8"/>
  <c r="L874" i="8" s="1"/>
  <c r="K862" i="8"/>
  <c r="L862" i="8" s="1"/>
  <c r="K850" i="8"/>
  <c r="L850" i="8" s="1"/>
  <c r="K838" i="8"/>
  <c r="L838" i="8" s="1"/>
  <c r="K826" i="8"/>
  <c r="L826" i="8" s="1"/>
  <c r="K814" i="8"/>
  <c r="L814" i="8" s="1"/>
  <c r="K802" i="8"/>
  <c r="L802" i="8" s="1"/>
  <c r="K790" i="8"/>
  <c r="L790" i="8" s="1"/>
  <c r="K778" i="8"/>
  <c r="L778" i="8" s="1"/>
  <c r="K766" i="8"/>
  <c r="L766" i="8" s="1"/>
  <c r="K754" i="8"/>
  <c r="L754" i="8" s="1"/>
  <c r="K742" i="8"/>
  <c r="L742" i="8" s="1"/>
  <c r="K730" i="8"/>
  <c r="L730" i="8" s="1"/>
  <c r="K718" i="8"/>
  <c r="L718" i="8" s="1"/>
  <c r="K706" i="8"/>
  <c r="L706" i="8" s="1"/>
  <c r="K694" i="8"/>
  <c r="L694" i="8" s="1"/>
  <c r="K682" i="8"/>
  <c r="L682" i="8" s="1"/>
  <c r="K670" i="8"/>
  <c r="L670" i="8" s="1"/>
  <c r="K658" i="8"/>
  <c r="L658" i="8" s="1"/>
  <c r="K646" i="8"/>
  <c r="L646" i="8" s="1"/>
  <c r="K634" i="8"/>
  <c r="L634" i="8" s="1"/>
  <c r="K622" i="8"/>
  <c r="L622" i="8" s="1"/>
  <c r="K610" i="8"/>
  <c r="L610" i="8" s="1"/>
  <c r="K598" i="8"/>
  <c r="L598" i="8" s="1"/>
  <c r="K586" i="8"/>
  <c r="L586" i="8" s="1"/>
  <c r="K574" i="8"/>
  <c r="L574" i="8" s="1"/>
  <c r="K562" i="8"/>
  <c r="K550" i="8"/>
  <c r="L550" i="8" s="1"/>
  <c r="K538" i="8"/>
  <c r="L538" i="8" s="1"/>
  <c r="K526" i="8"/>
  <c r="L526" i="8" s="1"/>
  <c r="K514" i="8"/>
  <c r="L514" i="8" s="1"/>
  <c r="K502" i="8"/>
  <c r="L502" i="8" s="1"/>
  <c r="K490" i="8"/>
  <c r="L490" i="8" s="1"/>
  <c r="K478" i="8"/>
  <c r="L478" i="8" s="1"/>
  <c r="K466" i="8"/>
  <c r="K454" i="8"/>
  <c r="L454" i="8" s="1"/>
  <c r="K1518" i="8"/>
  <c r="L1518" i="8" s="1"/>
  <c r="K1488" i="8"/>
  <c r="L1488" i="8" s="1"/>
  <c r="K1459" i="8"/>
  <c r="L1459" i="8" s="1"/>
  <c r="K1432" i="8"/>
  <c r="L1432" i="8" s="1"/>
  <c r="K1402" i="8"/>
  <c r="L1402" i="8" s="1"/>
  <c r="K1374" i="8"/>
  <c r="L1374" i="8" s="1"/>
  <c r="K1344" i="8"/>
  <c r="L1344" i="8" s="1"/>
  <c r="K1315" i="8"/>
  <c r="L1315" i="8" s="1"/>
  <c r="K1290" i="8"/>
  <c r="L1290" i="8" s="1"/>
  <c r="K1270" i="8"/>
  <c r="L1270" i="8" s="1"/>
  <c r="K1257" i="8"/>
  <c r="L1257" i="8" s="1"/>
  <c r="K1245" i="8"/>
  <c r="L1245" i="8" s="1"/>
  <c r="K1233" i="8"/>
  <c r="L1233" i="8" s="1"/>
  <c r="K1221" i="8"/>
  <c r="L1221" i="8" s="1"/>
  <c r="K1209" i="8"/>
  <c r="L1209" i="8" s="1"/>
  <c r="K1197" i="8"/>
  <c r="L1197" i="8" s="1"/>
  <c r="K1185" i="8"/>
  <c r="L1185" i="8" s="1"/>
  <c r="K1173" i="8"/>
  <c r="L1173" i="8" s="1"/>
  <c r="K1161" i="8"/>
  <c r="L1161" i="8" s="1"/>
  <c r="K1149" i="8"/>
  <c r="L1149" i="8" s="1"/>
  <c r="K1137" i="8"/>
  <c r="L1137" i="8" s="1"/>
  <c r="K1125" i="8"/>
  <c r="L1125" i="8" s="1"/>
  <c r="K1113" i="8"/>
  <c r="K1101" i="8"/>
  <c r="L1101" i="8" s="1"/>
  <c r="K1089" i="8"/>
  <c r="L1089" i="8" s="1"/>
  <c r="K1077" i="8"/>
  <c r="L1077" i="8" s="1"/>
  <c r="K1065" i="8"/>
  <c r="L1065" i="8" s="1"/>
  <c r="K1053" i="8"/>
  <c r="L1053" i="8" s="1"/>
  <c r="K1041" i="8"/>
  <c r="L1041" i="8" s="1"/>
  <c r="K1029" i="8"/>
  <c r="L1029" i="8" s="1"/>
  <c r="K1017" i="8"/>
  <c r="L1017" i="8" s="1"/>
  <c r="K1005" i="8"/>
  <c r="L1005" i="8" s="1"/>
  <c r="K993" i="8"/>
  <c r="L993" i="8" s="1"/>
  <c r="K981" i="8"/>
  <c r="L981" i="8" s="1"/>
  <c r="K969" i="8"/>
  <c r="L969" i="8" s="1"/>
  <c r="K957" i="8"/>
  <c r="L957" i="8" s="1"/>
  <c r="K945" i="8"/>
  <c r="L945" i="8" s="1"/>
  <c r="K933" i="8"/>
  <c r="K921" i="8"/>
  <c r="K909" i="8"/>
  <c r="L909" i="8" s="1"/>
  <c r="K897" i="8"/>
  <c r="L897" i="8" s="1"/>
  <c r="K885" i="8"/>
  <c r="L885" i="8" s="1"/>
  <c r="K873" i="8"/>
  <c r="L873" i="8" s="1"/>
  <c r="K861" i="8"/>
  <c r="L861" i="8" s="1"/>
  <c r="K849" i="8"/>
  <c r="L849" i="8" s="1"/>
  <c r="K837" i="8"/>
  <c r="L837" i="8" s="1"/>
  <c r="K825" i="8"/>
  <c r="L825" i="8" s="1"/>
  <c r="K813" i="8"/>
  <c r="L813" i="8" s="1"/>
  <c r="K801" i="8"/>
  <c r="L801" i="8" s="1"/>
  <c r="K789" i="8"/>
  <c r="L789" i="8" s="1"/>
  <c r="K777" i="8"/>
  <c r="L777" i="8" s="1"/>
  <c r="K765" i="8"/>
  <c r="L765" i="8" s="1"/>
  <c r="K753" i="8"/>
  <c r="L753" i="8" s="1"/>
  <c r="K741" i="8"/>
  <c r="L741" i="8" s="1"/>
  <c r="K729" i="8"/>
  <c r="L729" i="8" s="1"/>
  <c r="K717" i="8"/>
  <c r="L717" i="8" s="1"/>
  <c r="K705" i="8"/>
  <c r="L705" i="8" s="1"/>
  <c r="K693" i="8"/>
  <c r="L693" i="8" s="1"/>
  <c r="K681" i="8"/>
  <c r="L681" i="8" s="1"/>
  <c r="K669" i="8"/>
  <c r="L669" i="8" s="1"/>
  <c r="K657" i="8"/>
  <c r="L657" i="8" s="1"/>
  <c r="K645" i="8"/>
  <c r="L645" i="8" s="1"/>
  <c r="K633" i="8"/>
  <c r="L633" i="8" s="1"/>
  <c r="K621" i="8"/>
  <c r="L621" i="8" s="1"/>
  <c r="K609" i="8"/>
  <c r="L609" i="8" s="1"/>
  <c r="K597" i="8"/>
  <c r="L597" i="8" s="1"/>
  <c r="K585" i="8"/>
  <c r="L585" i="8" s="1"/>
  <c r="K573" i="8"/>
  <c r="L573" i="8" s="1"/>
  <c r="K561" i="8"/>
  <c r="L561" i="8" s="1"/>
  <c r="K549" i="8"/>
  <c r="L549" i="8" s="1"/>
  <c r="K537" i="8"/>
  <c r="L537" i="8" s="1"/>
  <c r="K525" i="8"/>
  <c r="L525" i="8" s="1"/>
  <c r="K513" i="8"/>
  <c r="L513" i="8" s="1"/>
  <c r="K501" i="8"/>
  <c r="L501" i="8" s="1"/>
  <c r="K489" i="8"/>
  <c r="L489" i="8" s="1"/>
  <c r="K477" i="8"/>
  <c r="L477" i="8" s="1"/>
  <c r="K465" i="8"/>
  <c r="L465" i="8" s="1"/>
  <c r="K453" i="8"/>
  <c r="L453" i="8" s="1"/>
  <c r="K1516" i="8"/>
  <c r="L1516" i="8" s="1"/>
  <c r="K1486" i="8"/>
  <c r="L1486" i="8" s="1"/>
  <c r="K1458" i="8"/>
  <c r="L1458" i="8" s="1"/>
  <c r="K1428" i="8"/>
  <c r="L1428" i="8" s="1"/>
  <c r="K1399" i="8"/>
  <c r="L1399" i="8" s="1"/>
  <c r="K1372" i="8"/>
  <c r="L1372" i="8" s="1"/>
  <c r="K1342" i="8"/>
  <c r="L1342" i="8" s="1"/>
  <c r="K1314" i="8"/>
  <c r="L1314" i="8" s="1"/>
  <c r="K1288" i="8"/>
  <c r="L1288" i="8" s="1"/>
  <c r="K1269" i="8"/>
  <c r="L1269" i="8" s="1"/>
  <c r="K1256" i="8"/>
  <c r="L1256" i="8" s="1"/>
  <c r="K1244" i="8"/>
  <c r="L1244" i="8" s="1"/>
  <c r="K1232" i="8"/>
  <c r="L1232" i="8" s="1"/>
  <c r="K1220" i="8"/>
  <c r="L1220" i="8" s="1"/>
  <c r="K1208" i="8"/>
  <c r="L1208" i="8" s="1"/>
  <c r="K1196" i="8"/>
  <c r="L1196" i="8" s="1"/>
  <c r="K1184" i="8"/>
  <c r="L1184" i="8" s="1"/>
  <c r="K1172" i="8"/>
  <c r="L1172" i="8" s="1"/>
  <c r="K1160" i="8"/>
  <c r="L1160" i="8" s="1"/>
  <c r="K1148" i="8"/>
  <c r="L1148" i="8" s="1"/>
  <c r="K1136" i="8"/>
  <c r="L1136" i="8" s="1"/>
  <c r="K1124" i="8"/>
  <c r="L1124" i="8" s="1"/>
  <c r="K1112" i="8"/>
  <c r="L1112" i="8" s="1"/>
  <c r="K1100" i="8"/>
  <c r="L1100" i="8" s="1"/>
  <c r="K1088" i="8"/>
  <c r="L1088" i="8" s="1"/>
  <c r="K1076" i="8"/>
  <c r="L1076" i="8" s="1"/>
  <c r="K1064" i="8"/>
  <c r="L1064" i="8" s="1"/>
  <c r="K1052" i="8"/>
  <c r="L1052" i="8" s="1"/>
  <c r="K1040" i="8"/>
  <c r="L1040" i="8" s="1"/>
  <c r="K1028" i="8"/>
  <c r="L1028" i="8" s="1"/>
  <c r="K1016" i="8"/>
  <c r="L1016" i="8" s="1"/>
  <c r="K1004" i="8"/>
  <c r="L1004" i="8" s="1"/>
  <c r="K992" i="8"/>
  <c r="L992" i="8" s="1"/>
  <c r="K980" i="8"/>
  <c r="L980" i="8" s="1"/>
  <c r="K968" i="8"/>
  <c r="L968" i="8" s="1"/>
  <c r="K956" i="8"/>
  <c r="L956" i="8" s="1"/>
  <c r="K944" i="8"/>
  <c r="L944" i="8" s="1"/>
  <c r="K932" i="8"/>
  <c r="L932" i="8" s="1"/>
  <c r="K920" i="8"/>
  <c r="L920" i="8" s="1"/>
  <c r="K908" i="8"/>
  <c r="L908" i="8" s="1"/>
  <c r="K896" i="8"/>
  <c r="L896" i="8" s="1"/>
  <c r="K884" i="8"/>
  <c r="L884" i="8" s="1"/>
  <c r="K872" i="8"/>
  <c r="L872" i="8" s="1"/>
  <c r="K860" i="8"/>
  <c r="L860" i="8" s="1"/>
  <c r="K848" i="8"/>
  <c r="L848" i="8" s="1"/>
  <c r="K836" i="8"/>
  <c r="L836" i="8" s="1"/>
  <c r="K824" i="8"/>
  <c r="L824" i="8" s="1"/>
  <c r="K812" i="8"/>
  <c r="L812" i="8" s="1"/>
  <c r="K800" i="8"/>
  <c r="L800" i="8" s="1"/>
  <c r="K788" i="8"/>
  <c r="L788" i="8" s="1"/>
  <c r="K776" i="8"/>
  <c r="L776" i="8" s="1"/>
  <c r="K764" i="8"/>
  <c r="L764" i="8" s="1"/>
  <c r="K752" i="8"/>
  <c r="L752" i="8" s="1"/>
  <c r="K740" i="8"/>
  <c r="L740" i="8" s="1"/>
  <c r="K728" i="8"/>
  <c r="L728" i="8" s="1"/>
  <c r="K716" i="8"/>
  <c r="L716" i="8" s="1"/>
  <c r="K704" i="8"/>
  <c r="L704" i="8" s="1"/>
  <c r="K692" i="8"/>
  <c r="L692" i="8" s="1"/>
  <c r="K680" i="8"/>
  <c r="L680" i="8" s="1"/>
  <c r="K668" i="8"/>
  <c r="L668" i="8" s="1"/>
  <c r="K656" i="8"/>
  <c r="L656" i="8" s="1"/>
  <c r="K644" i="8"/>
  <c r="L644" i="8" s="1"/>
  <c r="K632" i="8"/>
  <c r="L632" i="8" s="1"/>
  <c r="K620" i="8"/>
  <c r="L620" i="8" s="1"/>
  <c r="K608" i="8"/>
  <c r="K596" i="8"/>
  <c r="L596" i="8" s="1"/>
  <c r="K584" i="8"/>
  <c r="L584" i="8" s="1"/>
  <c r="K572" i="8"/>
  <c r="L572" i="8" s="1"/>
  <c r="K560" i="8"/>
  <c r="L560" i="8" s="1"/>
  <c r="K548" i="8"/>
  <c r="L548" i="8" s="1"/>
  <c r="K536" i="8"/>
  <c r="L536" i="8" s="1"/>
  <c r="K524" i="8"/>
  <c r="L524" i="8" s="1"/>
  <c r="K512" i="8"/>
  <c r="K500" i="8"/>
  <c r="L500" i="8" s="1"/>
  <c r="K488" i="8"/>
  <c r="L488" i="8" s="1"/>
  <c r="K476" i="8"/>
  <c r="L476" i="8" s="1"/>
  <c r="K464" i="8"/>
  <c r="L464" i="8" s="1"/>
  <c r="K1512" i="8"/>
  <c r="L1512" i="8" s="1"/>
  <c r="K1483" i="8"/>
  <c r="L1483" i="8" s="1"/>
  <c r="K1456" i="8"/>
  <c r="L1456" i="8" s="1"/>
  <c r="K1426" i="8"/>
  <c r="K1398" i="8"/>
  <c r="L1398" i="8" s="1"/>
  <c r="K1368" i="8"/>
  <c r="L1368" i="8" s="1"/>
  <c r="K1339" i="8"/>
  <c r="L1339" i="8" s="1"/>
  <c r="K1312" i="8"/>
  <c r="L1312" i="8" s="1"/>
  <c r="K1285" i="8"/>
  <c r="L1285" i="8" s="1"/>
  <c r="K1267" i="8"/>
  <c r="L1267" i="8" s="1"/>
  <c r="K1255" i="8"/>
  <c r="L1255" i="8" s="1"/>
  <c r="K1243" i="8"/>
  <c r="L1243" i="8" s="1"/>
  <c r="K1231" i="8"/>
  <c r="L1231" i="8" s="1"/>
  <c r="K1219" i="8"/>
  <c r="L1219" i="8" s="1"/>
  <c r="K1207" i="8"/>
  <c r="L1207" i="8" s="1"/>
  <c r="K1195" i="8"/>
  <c r="L1195" i="8" s="1"/>
  <c r="K1183" i="8"/>
  <c r="L1183" i="8" s="1"/>
  <c r="K1171" i="8"/>
  <c r="L1171" i="8" s="1"/>
  <c r="K1159" i="8"/>
  <c r="L1159" i="8" s="1"/>
  <c r="K1147" i="8"/>
  <c r="L1147" i="8" s="1"/>
  <c r="K1135" i="8"/>
  <c r="L1135" i="8" s="1"/>
  <c r="K1123" i="8"/>
  <c r="L1123" i="8" s="1"/>
  <c r="K1111" i="8"/>
  <c r="L1111" i="8" s="1"/>
  <c r="K1099" i="8"/>
  <c r="L1099" i="8" s="1"/>
  <c r="K1087" i="8"/>
  <c r="L1087" i="8" s="1"/>
  <c r="K1075" i="8"/>
  <c r="L1075" i="8" s="1"/>
  <c r="K1063" i="8"/>
  <c r="L1063" i="8" s="1"/>
  <c r="K1051" i="8"/>
  <c r="L1051" i="8" s="1"/>
  <c r="K1039" i="8"/>
  <c r="L1039" i="8" s="1"/>
  <c r="K1027" i="8"/>
  <c r="L1027" i="8" s="1"/>
  <c r="K1015" i="8"/>
  <c r="L1015" i="8" s="1"/>
  <c r="K1003" i="8"/>
  <c r="L1003" i="8" s="1"/>
  <c r="K991" i="8"/>
  <c r="L991" i="8" s="1"/>
  <c r="K979" i="8"/>
  <c r="L979" i="8" s="1"/>
  <c r="K967" i="8"/>
  <c r="L967" i="8" s="1"/>
  <c r="K955" i="8"/>
  <c r="L955" i="8" s="1"/>
  <c r="K943" i="8"/>
  <c r="L943" i="8" s="1"/>
  <c r="K931" i="8"/>
  <c r="L931" i="8" s="1"/>
  <c r="K919" i="8"/>
  <c r="L919" i="8" s="1"/>
  <c r="K907" i="8"/>
  <c r="L907" i="8" s="1"/>
  <c r="K895" i="8"/>
  <c r="L895" i="8" s="1"/>
  <c r="K883" i="8"/>
  <c r="L883" i="8" s="1"/>
  <c r="K871" i="8"/>
  <c r="L871" i="8" s="1"/>
  <c r="K859" i="8"/>
  <c r="K847" i="8"/>
  <c r="L847" i="8" s="1"/>
  <c r="K835" i="8"/>
  <c r="L835" i="8" s="1"/>
  <c r="K823" i="8"/>
  <c r="L823" i="8" s="1"/>
  <c r="K811" i="8"/>
  <c r="L811" i="8" s="1"/>
  <c r="K799" i="8"/>
  <c r="L799" i="8" s="1"/>
  <c r="K787" i="8"/>
  <c r="L787" i="8" s="1"/>
  <c r="K775" i="8"/>
  <c r="L775" i="8" s="1"/>
  <c r="K763" i="8"/>
  <c r="K751" i="8"/>
  <c r="L751" i="8" s="1"/>
  <c r="K739" i="8"/>
  <c r="L739" i="8" s="1"/>
  <c r="K727" i="8"/>
  <c r="L727" i="8" s="1"/>
  <c r="K715" i="8"/>
  <c r="L715" i="8" s="1"/>
  <c r="K703" i="8"/>
  <c r="L703" i="8" s="1"/>
  <c r="K691" i="8"/>
  <c r="L691" i="8" s="1"/>
  <c r="K679" i="8"/>
  <c r="L679" i="8" s="1"/>
  <c r="K667" i="8"/>
  <c r="L667" i="8" s="1"/>
  <c r="K655" i="8"/>
  <c r="L655" i="8" s="1"/>
  <c r="K643" i="8"/>
  <c r="L643" i="8" s="1"/>
  <c r="K631" i="8"/>
  <c r="L631" i="8" s="1"/>
  <c r="K619" i="8"/>
  <c r="L619" i="8" s="1"/>
  <c r="K607" i="8"/>
  <c r="L607" i="8" s="1"/>
  <c r="K595" i="8"/>
  <c r="L595" i="8" s="1"/>
  <c r="K583" i="8"/>
  <c r="L583" i="8" s="1"/>
  <c r="K571" i="8"/>
  <c r="L571" i="8" s="1"/>
  <c r="K559" i="8"/>
  <c r="L559" i="8" s="1"/>
  <c r="K547" i="8"/>
  <c r="L547" i="8" s="1"/>
  <c r="K535" i="8"/>
  <c r="L535" i="8" s="1"/>
  <c r="K523" i="8"/>
  <c r="L523" i="8" s="1"/>
  <c r="K511" i="8"/>
  <c r="L511" i="8" s="1"/>
  <c r="K499" i="8"/>
  <c r="L499" i="8" s="1"/>
  <c r="K487" i="8"/>
  <c r="L487" i="8" s="1"/>
  <c r="K475" i="8"/>
  <c r="L475" i="8" s="1"/>
  <c r="K463" i="8"/>
  <c r="L463" i="8" s="1"/>
  <c r="K1510" i="8"/>
  <c r="L1510" i="8" s="1"/>
  <c r="K1482" i="8"/>
  <c r="L1482" i="8" s="1"/>
  <c r="K1452" i="8"/>
  <c r="L1452" i="8" s="1"/>
  <c r="K1423" i="8"/>
  <c r="L1423" i="8" s="1"/>
  <c r="K1396" i="8"/>
  <c r="L1396" i="8" s="1"/>
  <c r="K1366" i="8"/>
  <c r="L1366" i="8" s="1"/>
  <c r="K1338" i="8"/>
  <c r="L1338" i="8" s="1"/>
  <c r="K1308" i="8"/>
  <c r="L1308" i="8" s="1"/>
  <c r="K1284" i="8"/>
  <c r="L1284" i="8" s="1"/>
  <c r="K1266" i="8"/>
  <c r="L1266" i="8" s="1"/>
  <c r="K1254" i="8"/>
  <c r="L1254" i="8" s="1"/>
  <c r="K1242" i="8"/>
  <c r="L1242" i="8" s="1"/>
  <c r="K1230" i="8"/>
  <c r="L1230" i="8" s="1"/>
  <c r="K1218" i="8"/>
  <c r="K1206" i="8"/>
  <c r="L1206" i="8" s="1"/>
  <c r="K1194" i="8"/>
  <c r="L1194" i="8" s="1"/>
  <c r="K1182" i="8"/>
  <c r="L1182" i="8" s="1"/>
  <c r="K1170" i="8"/>
  <c r="L1170" i="8" s="1"/>
  <c r="K1158" i="8"/>
  <c r="L1158" i="8" s="1"/>
  <c r="K1146" i="8"/>
  <c r="L1146" i="8" s="1"/>
  <c r="K1134" i="8"/>
  <c r="L1134" i="8" s="1"/>
  <c r="K1122" i="8"/>
  <c r="L1122" i="8" s="1"/>
  <c r="K1110" i="8"/>
  <c r="L1110" i="8" s="1"/>
  <c r="K1098" i="8"/>
  <c r="L1098" i="8" s="1"/>
  <c r="K1086" i="8"/>
  <c r="L1086" i="8" s="1"/>
  <c r="K1074" i="8"/>
  <c r="L1074" i="8" s="1"/>
  <c r="K1062" i="8"/>
  <c r="L1062" i="8" s="1"/>
  <c r="K1050" i="8"/>
  <c r="L1050" i="8" s="1"/>
  <c r="K1038" i="8"/>
  <c r="L1038" i="8" s="1"/>
  <c r="K1026" i="8"/>
  <c r="L1026" i="8" s="1"/>
  <c r="K1014" i="8"/>
  <c r="L1014" i="8" s="1"/>
  <c r="K1002" i="8"/>
  <c r="L1002" i="8" s="1"/>
  <c r="K990" i="8"/>
  <c r="L990" i="8" s="1"/>
  <c r="K978" i="8"/>
  <c r="L978" i="8" s="1"/>
  <c r="K966" i="8"/>
  <c r="L966" i="8" s="1"/>
  <c r="K954" i="8"/>
  <c r="L954" i="8" s="1"/>
  <c r="K942" i="8"/>
  <c r="L942" i="8" s="1"/>
  <c r="K930" i="8"/>
  <c r="L930" i="8" s="1"/>
  <c r="K918" i="8"/>
  <c r="L918" i="8" s="1"/>
  <c r="K906" i="8"/>
  <c r="L906" i="8" s="1"/>
  <c r="K894" i="8"/>
  <c r="L894" i="8" s="1"/>
  <c r="K882" i="8"/>
  <c r="L882" i="8" s="1"/>
  <c r="K870" i="8"/>
  <c r="L870" i="8" s="1"/>
  <c r="K858" i="8"/>
  <c r="L858" i="8" s="1"/>
  <c r="K846" i="8"/>
  <c r="L846" i="8" s="1"/>
  <c r="K834" i="8"/>
  <c r="K822" i="8"/>
  <c r="L822" i="8" s="1"/>
  <c r="K810" i="8"/>
  <c r="L810" i="8" s="1"/>
  <c r="K798" i="8"/>
  <c r="L798" i="8" s="1"/>
  <c r="K786" i="8"/>
  <c r="L786" i="8" s="1"/>
  <c r="K774" i="8"/>
  <c r="L774" i="8" s="1"/>
  <c r="K762" i="8"/>
  <c r="L762" i="8" s="1"/>
  <c r="K750" i="8"/>
  <c r="L750" i="8" s="1"/>
  <c r="K738" i="8"/>
  <c r="L738" i="8" s="1"/>
  <c r="K726" i="8"/>
  <c r="K714" i="8"/>
  <c r="L714" i="8" s="1"/>
  <c r="K702" i="8"/>
  <c r="L702" i="8" s="1"/>
  <c r="K690" i="8"/>
  <c r="L690" i="8" s="1"/>
  <c r="K678" i="8"/>
  <c r="L678" i="8" s="1"/>
  <c r="K666" i="8"/>
  <c r="L666" i="8" s="1"/>
  <c r="K654" i="8"/>
  <c r="L654" i="8" s="1"/>
  <c r="K642" i="8"/>
  <c r="L642" i="8" s="1"/>
  <c r="K630" i="8"/>
  <c r="K618" i="8"/>
  <c r="L618" i="8" s="1"/>
  <c r="K606" i="8"/>
  <c r="L606" i="8" s="1"/>
  <c r="K594" i="8"/>
  <c r="L594" i="8" s="1"/>
  <c r="K582" i="8"/>
  <c r="L582" i="8" s="1"/>
  <c r="K570" i="8"/>
  <c r="L570" i="8" s="1"/>
  <c r="K558" i="8"/>
  <c r="L558" i="8" s="1"/>
  <c r="K546" i="8"/>
  <c r="L546" i="8" s="1"/>
  <c r="K534" i="8"/>
  <c r="L534" i="8" s="1"/>
  <c r="K522" i="8"/>
  <c r="L522" i="8" s="1"/>
  <c r="K510" i="8"/>
  <c r="L510" i="8" s="1"/>
  <c r="K498" i="8"/>
  <c r="L498" i="8" s="1"/>
  <c r="K486" i="8"/>
  <c r="K474" i="8"/>
  <c r="L474" i="8" s="1"/>
  <c r="K462" i="8"/>
  <c r="L462" i="8" s="1"/>
  <c r="K1507" i="8"/>
  <c r="L1507" i="8" s="1"/>
  <c r="K1480" i="8"/>
  <c r="L1480" i="8" s="1"/>
  <c r="K1450" i="8"/>
  <c r="L1450" i="8" s="1"/>
  <c r="K1422" i="8"/>
  <c r="L1422" i="8" s="1"/>
  <c r="K1392" i="8"/>
  <c r="L1392" i="8" s="1"/>
  <c r="K1363" i="8"/>
  <c r="L1363" i="8" s="1"/>
  <c r="K1336" i="8"/>
  <c r="L1336" i="8" s="1"/>
  <c r="K1306" i="8"/>
  <c r="L1306" i="8" s="1"/>
  <c r="K1282" i="8"/>
  <c r="L1282" i="8" s="1"/>
  <c r="K1265" i="8"/>
  <c r="L1265" i="8" s="1"/>
  <c r="K1253" i="8"/>
  <c r="L1253" i="8" s="1"/>
  <c r="K1241" i="8"/>
  <c r="L1241" i="8" s="1"/>
  <c r="K1229" i="8"/>
  <c r="L1229" i="8" s="1"/>
  <c r="K1217" i="8"/>
  <c r="L1217" i="8" s="1"/>
  <c r="K1205" i="8"/>
  <c r="L1205" i="8" s="1"/>
  <c r="K1193" i="8"/>
  <c r="L1193" i="8" s="1"/>
  <c r="K1181" i="8"/>
  <c r="L1181" i="8" s="1"/>
  <c r="K1169" i="8"/>
  <c r="K1157" i="8"/>
  <c r="L1157" i="8" s="1"/>
  <c r="K1145" i="8"/>
  <c r="L1145" i="8" s="1"/>
  <c r="K1133" i="8"/>
  <c r="L1133" i="8" s="1"/>
  <c r="K1121" i="8"/>
  <c r="L1121" i="8" s="1"/>
  <c r="K1109" i="8"/>
  <c r="L1109" i="8" s="1"/>
  <c r="K1097" i="8"/>
  <c r="L1097" i="8" s="1"/>
  <c r="K1085" i="8"/>
  <c r="L1085" i="8" s="1"/>
  <c r="K1073" i="8"/>
  <c r="L1073" i="8" s="1"/>
  <c r="K1061" i="8"/>
  <c r="L1061" i="8" s="1"/>
  <c r="K1049" i="8"/>
  <c r="L1049" i="8" s="1"/>
  <c r="K1037" i="8"/>
  <c r="L1037" i="8" s="1"/>
  <c r="K1025" i="8"/>
  <c r="L1025" i="8" s="1"/>
  <c r="K1013" i="8"/>
  <c r="L1013" i="8" s="1"/>
  <c r="K1001" i="8"/>
  <c r="L1001" i="8" s="1"/>
  <c r="K989" i="8"/>
  <c r="L989" i="8" s="1"/>
  <c r="K977" i="8"/>
  <c r="L977" i="8" s="1"/>
  <c r="K965" i="8"/>
  <c r="L965" i="8" s="1"/>
  <c r="K953" i="8"/>
  <c r="L953" i="8" s="1"/>
  <c r="K941" i="8"/>
  <c r="L941" i="8" s="1"/>
  <c r="K929" i="8"/>
  <c r="L929" i="8" s="1"/>
  <c r="K917" i="8"/>
  <c r="L917" i="8" s="1"/>
  <c r="K905" i="8"/>
  <c r="L905" i="8" s="1"/>
  <c r="K893" i="8"/>
  <c r="L893" i="8" s="1"/>
  <c r="K881" i="8"/>
  <c r="L881" i="8" s="1"/>
  <c r="K869" i="8"/>
  <c r="L869" i="8" s="1"/>
  <c r="K857" i="8"/>
  <c r="L857" i="8" s="1"/>
  <c r="K845" i="8"/>
  <c r="L845" i="8" s="1"/>
  <c r="K833" i="8"/>
  <c r="L833" i="8" s="1"/>
  <c r="K821" i="8"/>
  <c r="L821" i="8" s="1"/>
  <c r="K809" i="8"/>
  <c r="L809" i="8" s="1"/>
  <c r="K797" i="8"/>
  <c r="L797" i="8" s="1"/>
  <c r="K785" i="8"/>
  <c r="L785" i="8" s="1"/>
  <c r="K773" i="8"/>
  <c r="L773" i="8" s="1"/>
  <c r="K761" i="8"/>
  <c r="L761" i="8" s="1"/>
  <c r="K749" i="8"/>
  <c r="L749" i="8" s="1"/>
  <c r="K737" i="8"/>
  <c r="L737" i="8" s="1"/>
  <c r="K725" i="8"/>
  <c r="L725" i="8" s="1"/>
  <c r="K713" i="8"/>
  <c r="L713" i="8" s="1"/>
  <c r="K701" i="8"/>
  <c r="L701" i="8" s="1"/>
  <c r="K689" i="8"/>
  <c r="L689" i="8" s="1"/>
  <c r="K677" i="8"/>
  <c r="L677" i="8" s="1"/>
  <c r="K665" i="8"/>
  <c r="L665" i="8" s="1"/>
  <c r="K653" i="8"/>
  <c r="L653" i="8" s="1"/>
  <c r="K641" i="8"/>
  <c r="L641" i="8" s="1"/>
  <c r="K629" i="8"/>
  <c r="L629" i="8" s="1"/>
  <c r="K617" i="8"/>
  <c r="L617" i="8" s="1"/>
  <c r="K605" i="8"/>
  <c r="L605" i="8" s="1"/>
  <c r="K593" i="8"/>
  <c r="L593" i="8" s="1"/>
  <c r="K581" i="8"/>
  <c r="L581" i="8" s="1"/>
  <c r="K569" i="8"/>
  <c r="L569" i="8" s="1"/>
  <c r="K557" i="8"/>
  <c r="L557" i="8" s="1"/>
  <c r="K545" i="8"/>
  <c r="L545" i="8" s="1"/>
  <c r="K533" i="8"/>
  <c r="L533" i="8" s="1"/>
  <c r="K521" i="8"/>
  <c r="L521" i="8" s="1"/>
  <c r="K509" i="8"/>
  <c r="L509" i="8" s="1"/>
  <c r="K497" i="8"/>
  <c r="L497" i="8" s="1"/>
  <c r="K485" i="8"/>
  <c r="L485" i="8" s="1"/>
  <c r="K473" i="8"/>
  <c r="L473" i="8" s="1"/>
  <c r="K461" i="8"/>
  <c r="L461" i="8" s="1"/>
  <c r="K1506" i="8"/>
  <c r="L1506" i="8" s="1"/>
  <c r="K1476" i="8"/>
  <c r="L1476" i="8" s="1"/>
  <c r="K1447" i="8"/>
  <c r="L1447" i="8" s="1"/>
  <c r="K1420" i="8"/>
  <c r="L1420" i="8" s="1"/>
  <c r="K1390" i="8"/>
  <c r="L1390" i="8" s="1"/>
  <c r="K1362" i="8"/>
  <c r="L1362" i="8" s="1"/>
  <c r="K1332" i="8"/>
  <c r="L1332" i="8" s="1"/>
  <c r="K1303" i="8"/>
  <c r="L1303" i="8" s="1"/>
  <c r="K1279" i="8"/>
  <c r="L1279" i="8" s="1"/>
  <c r="K1264" i="8"/>
  <c r="L1264" i="8" s="1"/>
  <c r="K1252" i="8"/>
  <c r="L1252" i="8" s="1"/>
  <c r="K1240" i="8"/>
  <c r="L1240" i="8" s="1"/>
  <c r="K1228" i="8"/>
  <c r="L1228" i="8" s="1"/>
  <c r="K1216" i="8"/>
  <c r="L1216" i="8" s="1"/>
  <c r="K1204" i="8"/>
  <c r="L1204" i="8" s="1"/>
  <c r="K1192" i="8"/>
  <c r="L1192" i="8" s="1"/>
  <c r="K1180" i="8"/>
  <c r="L1180" i="8" s="1"/>
  <c r="K1168" i="8"/>
  <c r="L1168" i="8" s="1"/>
  <c r="K1156" i="8"/>
  <c r="L1156" i="8" s="1"/>
  <c r="K1144" i="8"/>
  <c r="L1144" i="8" s="1"/>
  <c r="K1132" i="8"/>
  <c r="L1132" i="8" s="1"/>
  <c r="K1120" i="8"/>
  <c r="L1120" i="8" s="1"/>
  <c r="K1108" i="8"/>
  <c r="L1108" i="8" s="1"/>
  <c r="K1096" i="8"/>
  <c r="L1096" i="8" s="1"/>
  <c r="K1084" i="8"/>
  <c r="L1084" i="8" s="1"/>
  <c r="K1072" i="8"/>
  <c r="L1072" i="8" s="1"/>
  <c r="K1060" i="8"/>
  <c r="L1060" i="8" s="1"/>
  <c r="K1048" i="8"/>
  <c r="L1048" i="8" s="1"/>
  <c r="K1036" i="8"/>
  <c r="L1036" i="8" s="1"/>
  <c r="K1024" i="8"/>
  <c r="L1024" i="8" s="1"/>
  <c r="K1012" i="8"/>
  <c r="L1012" i="8" s="1"/>
  <c r="K1000" i="8"/>
  <c r="L1000" i="8" s="1"/>
  <c r="K988" i="8"/>
  <c r="L988" i="8" s="1"/>
  <c r="K976" i="8"/>
  <c r="L976" i="8" s="1"/>
  <c r="K964" i="8"/>
  <c r="L964" i="8" s="1"/>
  <c r="K952" i="8"/>
  <c r="L952" i="8" s="1"/>
  <c r="K940" i="8"/>
  <c r="L940" i="8" s="1"/>
  <c r="K928" i="8"/>
  <c r="L928" i="8" s="1"/>
  <c r="K916" i="8"/>
  <c r="L916" i="8" s="1"/>
  <c r="K904" i="8"/>
  <c r="L904" i="8" s="1"/>
  <c r="K892" i="8"/>
  <c r="L892" i="8" s="1"/>
  <c r="K880" i="8"/>
  <c r="L880" i="8" s="1"/>
  <c r="K868" i="8"/>
  <c r="L868" i="8" s="1"/>
  <c r="K856" i="8"/>
  <c r="L856" i="8" s="1"/>
  <c r="K844" i="8"/>
  <c r="L844" i="8" s="1"/>
  <c r="K832" i="8"/>
  <c r="L832" i="8" s="1"/>
  <c r="K820" i="8"/>
  <c r="L820" i="8" s="1"/>
  <c r="K808" i="8"/>
  <c r="L808" i="8" s="1"/>
  <c r="K796" i="8"/>
  <c r="L796" i="8" s="1"/>
  <c r="K784" i="8"/>
  <c r="L784" i="8" s="1"/>
  <c r="K772" i="8"/>
  <c r="L772" i="8" s="1"/>
  <c r="K760" i="8"/>
  <c r="L760" i="8" s="1"/>
  <c r="K748" i="8"/>
  <c r="L748" i="8" s="1"/>
  <c r="K736" i="8"/>
  <c r="L736" i="8" s="1"/>
  <c r="K724" i="8"/>
  <c r="L724" i="8" s="1"/>
  <c r="K712" i="8"/>
  <c r="L712" i="8" s="1"/>
  <c r="K700" i="8"/>
  <c r="L700" i="8" s="1"/>
  <c r="K688" i="8"/>
  <c r="L688" i="8" s="1"/>
  <c r="K676" i="8"/>
  <c r="L676" i="8" s="1"/>
  <c r="K664" i="8"/>
  <c r="L664" i="8" s="1"/>
  <c r="K652" i="8"/>
  <c r="L652" i="8" s="1"/>
  <c r="K640" i="8"/>
  <c r="L640" i="8" s="1"/>
  <c r="K628" i="8"/>
  <c r="L628" i="8" s="1"/>
  <c r="K616" i="8"/>
  <c r="L616" i="8" s="1"/>
  <c r="K604" i="8"/>
  <c r="L604" i="8" s="1"/>
  <c r="K592" i="8"/>
  <c r="L592" i="8" s="1"/>
  <c r="K580" i="8"/>
  <c r="L580" i="8" s="1"/>
  <c r="K568" i="8"/>
  <c r="L568" i="8" s="1"/>
  <c r="K556" i="8"/>
  <c r="L556" i="8" s="1"/>
  <c r="K544" i="8"/>
  <c r="L544" i="8" s="1"/>
  <c r="K532" i="8"/>
  <c r="L532" i="8" s="1"/>
  <c r="K520" i="8"/>
  <c r="L520" i="8" s="1"/>
  <c r="K508" i="8"/>
  <c r="L508" i="8" s="1"/>
  <c r="K496" i="8"/>
  <c r="L496" i="8" s="1"/>
  <c r="K484" i="8"/>
  <c r="L484" i="8" s="1"/>
  <c r="K472" i="8"/>
  <c r="L472" i="8" s="1"/>
  <c r="K1504" i="8"/>
  <c r="L1504" i="8" s="1"/>
  <c r="K1474" i="8"/>
  <c r="L1474" i="8" s="1"/>
  <c r="K1446" i="8"/>
  <c r="L1446" i="8" s="1"/>
  <c r="K1416" i="8"/>
  <c r="L1416" i="8" s="1"/>
  <c r="K1387" i="8"/>
  <c r="L1387" i="8" s="1"/>
  <c r="K1360" i="8"/>
  <c r="L1360" i="8" s="1"/>
  <c r="K1330" i="8"/>
  <c r="L1330" i="8" s="1"/>
  <c r="K1302" i="8"/>
  <c r="L1302" i="8" s="1"/>
  <c r="K1278" i="8"/>
  <c r="L1278" i="8" s="1"/>
  <c r="K1263" i="8"/>
  <c r="L1263" i="8" s="1"/>
  <c r="K1251" i="8"/>
  <c r="L1251" i="8" s="1"/>
  <c r="K1239" i="8"/>
  <c r="L1239" i="8" s="1"/>
  <c r="K1227" i="8"/>
  <c r="L1227" i="8" s="1"/>
  <c r="K1215" i="8"/>
  <c r="L1215" i="8" s="1"/>
  <c r="K1203" i="8"/>
  <c r="L1203" i="8" s="1"/>
  <c r="K1191" i="8"/>
  <c r="L1191" i="8" s="1"/>
  <c r="K1179" i="8"/>
  <c r="L1179" i="8" s="1"/>
  <c r="K1167" i="8"/>
  <c r="L1167" i="8" s="1"/>
  <c r="K1155" i="8"/>
  <c r="L1155" i="8" s="1"/>
  <c r="K1143" i="8"/>
  <c r="L1143" i="8" s="1"/>
  <c r="K1131" i="8"/>
  <c r="L1131" i="8" s="1"/>
  <c r="K1119" i="8"/>
  <c r="L1119" i="8" s="1"/>
  <c r="K1107" i="8"/>
  <c r="L1107" i="8" s="1"/>
  <c r="K1095" i="8"/>
  <c r="L1095" i="8" s="1"/>
  <c r="K1083" i="8"/>
  <c r="L1083" i="8" s="1"/>
  <c r="K1071" i="8"/>
  <c r="L1071" i="8" s="1"/>
  <c r="K1059" i="8"/>
  <c r="L1059" i="8" s="1"/>
  <c r="K1047" i="8"/>
  <c r="L1047" i="8" s="1"/>
  <c r="K1035" i="8"/>
  <c r="L1035" i="8" s="1"/>
  <c r="K1023" i="8"/>
  <c r="L1023" i="8" s="1"/>
  <c r="K1011" i="8"/>
  <c r="L1011" i="8" s="1"/>
  <c r="K999" i="8"/>
  <c r="L999" i="8" s="1"/>
  <c r="K987" i="8"/>
  <c r="L987" i="8" s="1"/>
  <c r="K975" i="8"/>
  <c r="L975" i="8" s="1"/>
  <c r="K963" i="8"/>
  <c r="L963" i="8" s="1"/>
  <c r="K951" i="8"/>
  <c r="L951" i="8" s="1"/>
  <c r="K939" i="8"/>
  <c r="L939" i="8" s="1"/>
  <c r="K927" i="8"/>
  <c r="L927" i="8" s="1"/>
  <c r="K915" i="8"/>
  <c r="L915" i="8" s="1"/>
  <c r="K903" i="8"/>
  <c r="L903" i="8" s="1"/>
  <c r="K891" i="8"/>
  <c r="L891" i="8" s="1"/>
  <c r="K879" i="8"/>
  <c r="L879" i="8" s="1"/>
  <c r="K867" i="8"/>
  <c r="L867" i="8" s="1"/>
  <c r="K855" i="8"/>
  <c r="L855" i="8" s="1"/>
  <c r="K843" i="8"/>
  <c r="L843" i="8" s="1"/>
  <c r="K831" i="8"/>
  <c r="L831" i="8" s="1"/>
  <c r="K819" i="8"/>
  <c r="L819" i="8" s="1"/>
  <c r="K807" i="8"/>
  <c r="L807" i="8" s="1"/>
  <c r="K795" i="8"/>
  <c r="L795" i="8" s="1"/>
  <c r="K783" i="8"/>
  <c r="L783" i="8" s="1"/>
  <c r="K771" i="8"/>
  <c r="L771" i="8" s="1"/>
  <c r="K759" i="8"/>
  <c r="L759" i="8" s="1"/>
  <c r="K747" i="8"/>
  <c r="L747" i="8" s="1"/>
  <c r="K735" i="8"/>
  <c r="L735" i="8" s="1"/>
  <c r="K723" i="8"/>
  <c r="L723" i="8" s="1"/>
  <c r="K711" i="8"/>
  <c r="L711" i="8" s="1"/>
  <c r="K699" i="8"/>
  <c r="L699" i="8" s="1"/>
  <c r="K687" i="8"/>
  <c r="L687" i="8" s="1"/>
  <c r="K675" i="8"/>
  <c r="L675" i="8" s="1"/>
  <c r="K663" i="8"/>
  <c r="L663" i="8" s="1"/>
  <c r="K651" i="8"/>
  <c r="L651" i="8" s="1"/>
  <c r="K639" i="8"/>
  <c r="L639" i="8" s="1"/>
  <c r="K627" i="8"/>
  <c r="L627" i="8" s="1"/>
  <c r="K615" i="8"/>
  <c r="L615" i="8" s="1"/>
  <c r="K603" i="8"/>
  <c r="L603" i="8" s="1"/>
  <c r="K591" i="8"/>
  <c r="L591" i="8" s="1"/>
  <c r="K579" i="8"/>
  <c r="L579" i="8" s="1"/>
  <c r="K567" i="8"/>
  <c r="L567" i="8" s="1"/>
  <c r="K555" i="8"/>
  <c r="L555" i="8" s="1"/>
  <c r="K543" i="8"/>
  <c r="L543" i="8" s="1"/>
  <c r="K531" i="8"/>
  <c r="L531" i="8" s="1"/>
  <c r="K519" i="8"/>
  <c r="L519" i="8" s="1"/>
  <c r="K1500" i="8"/>
  <c r="L1500" i="8" s="1"/>
  <c r="K1471" i="8"/>
  <c r="L1471" i="8" s="1"/>
  <c r="K1444" i="8"/>
  <c r="L1444" i="8" s="1"/>
  <c r="K1414" i="8"/>
  <c r="L1414" i="8" s="1"/>
  <c r="K1386" i="8"/>
  <c r="L1386" i="8" s="1"/>
  <c r="K1356" i="8"/>
  <c r="L1356" i="8" s="1"/>
  <c r="K1327" i="8"/>
  <c r="L1327" i="8" s="1"/>
  <c r="K1300" i="8"/>
  <c r="L1300" i="8" s="1"/>
  <c r="K1276" i="8"/>
  <c r="L1276" i="8" s="1"/>
  <c r="K1262" i="8"/>
  <c r="L1262" i="8" s="1"/>
  <c r="K1250" i="8"/>
  <c r="L1250" i="8" s="1"/>
  <c r="K1238" i="8"/>
  <c r="L1238" i="8" s="1"/>
  <c r="K1226" i="8"/>
  <c r="L1226" i="8" s="1"/>
  <c r="K1214" i="8"/>
  <c r="L1214" i="8" s="1"/>
  <c r="K1202" i="8"/>
  <c r="L1202" i="8" s="1"/>
  <c r="K1190" i="8"/>
  <c r="L1190" i="8" s="1"/>
  <c r="K1178" i="8"/>
  <c r="L1178" i="8" s="1"/>
  <c r="K1166" i="8"/>
  <c r="L1166" i="8" s="1"/>
  <c r="K1154" i="8"/>
  <c r="L1154" i="8" s="1"/>
  <c r="K1142" i="8"/>
  <c r="L1142" i="8" s="1"/>
  <c r="K1130" i="8"/>
  <c r="L1130" i="8" s="1"/>
  <c r="K1118" i="8"/>
  <c r="L1118" i="8" s="1"/>
  <c r="K1106" i="8"/>
  <c r="L1106" i="8" s="1"/>
  <c r="K1094" i="8"/>
  <c r="L1094" i="8" s="1"/>
  <c r="K1082" i="8"/>
  <c r="L1082" i="8" s="1"/>
  <c r="K1070" i="8"/>
  <c r="L1070" i="8" s="1"/>
  <c r="K1058" i="8"/>
  <c r="L1058" i="8" s="1"/>
  <c r="K1046" i="8"/>
  <c r="L1046" i="8" s="1"/>
  <c r="K1034" i="8"/>
  <c r="L1034" i="8" s="1"/>
  <c r="K1022" i="8"/>
  <c r="L1022" i="8" s="1"/>
  <c r="K1010" i="8"/>
  <c r="L1010" i="8" s="1"/>
  <c r="K998" i="8"/>
  <c r="L998" i="8" s="1"/>
  <c r="K986" i="8"/>
  <c r="L986" i="8" s="1"/>
  <c r="K974" i="8"/>
  <c r="L974" i="8" s="1"/>
  <c r="K962" i="8"/>
  <c r="L962" i="8" s="1"/>
  <c r="K950" i="8"/>
  <c r="L950" i="8" s="1"/>
  <c r="K938" i="8"/>
  <c r="L938" i="8" s="1"/>
  <c r="K926" i="8"/>
  <c r="L926" i="8" s="1"/>
  <c r="K914" i="8"/>
  <c r="L914" i="8" s="1"/>
  <c r="K902" i="8"/>
  <c r="L902" i="8" s="1"/>
  <c r="K890" i="8"/>
  <c r="L890" i="8" s="1"/>
  <c r="K878" i="8"/>
  <c r="L878" i="8" s="1"/>
  <c r="K866" i="8"/>
  <c r="L866" i="8" s="1"/>
  <c r="K854" i="8"/>
  <c r="L854" i="8" s="1"/>
  <c r="K842" i="8"/>
  <c r="L842" i="8" s="1"/>
  <c r="K830" i="8"/>
  <c r="L830" i="8" s="1"/>
  <c r="K818" i="8"/>
  <c r="L818" i="8" s="1"/>
  <c r="K806" i="8"/>
  <c r="L806" i="8" s="1"/>
  <c r="K794" i="8"/>
  <c r="L794" i="8" s="1"/>
  <c r="K782" i="8"/>
  <c r="L782" i="8" s="1"/>
  <c r="K770" i="8"/>
  <c r="L770" i="8" s="1"/>
  <c r="K758" i="8"/>
  <c r="L758" i="8" s="1"/>
  <c r="K746" i="8"/>
  <c r="L746" i="8" s="1"/>
  <c r="K734" i="8"/>
  <c r="L734" i="8" s="1"/>
  <c r="K722" i="8"/>
  <c r="L722" i="8" s="1"/>
  <c r="K710" i="8"/>
  <c r="L710" i="8" s="1"/>
  <c r="K698" i="8"/>
  <c r="L698" i="8" s="1"/>
  <c r="K686" i="8"/>
  <c r="L686" i="8" s="1"/>
  <c r="K674" i="8"/>
  <c r="L674" i="8" s="1"/>
  <c r="K662" i="8"/>
  <c r="L662" i="8" s="1"/>
  <c r="K650" i="8"/>
  <c r="L650" i="8" s="1"/>
  <c r="K638" i="8"/>
  <c r="L638" i="8" s="1"/>
  <c r="K626" i="8"/>
  <c r="L626" i="8" s="1"/>
  <c r="K614" i="8"/>
  <c r="L614" i="8" s="1"/>
  <c r="K602" i="8"/>
  <c r="L602" i="8" s="1"/>
  <c r="K590" i="8"/>
  <c r="L590" i="8" s="1"/>
  <c r="K578" i="8"/>
  <c r="L578" i="8" s="1"/>
  <c r="K566" i="8"/>
  <c r="L566" i="8" s="1"/>
  <c r="K554" i="8"/>
  <c r="L554" i="8" s="1"/>
  <c r="K542" i="8"/>
  <c r="L542" i="8" s="1"/>
  <c r="K530" i="8"/>
  <c r="L530" i="8" s="1"/>
  <c r="K518" i="8"/>
  <c r="L518" i="8" s="1"/>
  <c r="K506" i="8"/>
  <c r="L506" i="8" s="1"/>
  <c r="K494" i="8"/>
  <c r="L494" i="8" s="1"/>
  <c r="K482" i="8"/>
  <c r="L482" i="8" s="1"/>
  <c r="K470" i="8"/>
  <c r="L470" i="8" s="1"/>
  <c r="K458" i="8"/>
  <c r="L458" i="8" s="1"/>
  <c r="K446" i="8"/>
  <c r="L446" i="8" s="1"/>
  <c r="K1354" i="8"/>
  <c r="L1354" i="8" s="1"/>
  <c r="K1165" i="8"/>
  <c r="L1165" i="8" s="1"/>
  <c r="K1021" i="8"/>
  <c r="L1021" i="8" s="1"/>
  <c r="K877" i="8"/>
  <c r="L877" i="8" s="1"/>
  <c r="K733" i="8"/>
  <c r="L733" i="8" s="1"/>
  <c r="K589" i="8"/>
  <c r="L589" i="8" s="1"/>
  <c r="K481" i="8"/>
  <c r="L481" i="8" s="1"/>
  <c r="K447" i="8"/>
  <c r="L447" i="8" s="1"/>
  <c r="K434" i="8"/>
  <c r="L434" i="8" s="1"/>
  <c r="K422" i="8"/>
  <c r="L422" i="8" s="1"/>
  <c r="K410" i="8"/>
  <c r="L410" i="8" s="1"/>
  <c r="K398" i="8"/>
  <c r="L398" i="8" s="1"/>
  <c r="K386" i="8"/>
  <c r="L386" i="8" s="1"/>
  <c r="K374" i="8"/>
  <c r="L374" i="8" s="1"/>
  <c r="K362" i="8"/>
  <c r="L362" i="8" s="1"/>
  <c r="K350" i="8"/>
  <c r="L350" i="8" s="1"/>
  <c r="K338" i="8"/>
  <c r="L338" i="8" s="1"/>
  <c r="K326" i="8"/>
  <c r="L326" i="8" s="1"/>
  <c r="K314" i="8"/>
  <c r="L314" i="8" s="1"/>
  <c r="K302" i="8"/>
  <c r="L302" i="8" s="1"/>
  <c r="K290" i="8"/>
  <c r="L290" i="8" s="1"/>
  <c r="K278" i="8"/>
  <c r="L278" i="8" s="1"/>
  <c r="K266" i="8"/>
  <c r="L266" i="8" s="1"/>
  <c r="K254" i="8"/>
  <c r="L254" i="8" s="1"/>
  <c r="K242" i="8"/>
  <c r="L242" i="8" s="1"/>
  <c r="K230" i="8"/>
  <c r="L230" i="8" s="1"/>
  <c r="K218" i="8"/>
  <c r="L218" i="8" s="1"/>
  <c r="K206" i="8"/>
  <c r="L206" i="8" s="1"/>
  <c r="K194" i="8"/>
  <c r="L194" i="8" s="1"/>
  <c r="K182" i="8"/>
  <c r="L182" i="8" s="1"/>
  <c r="K170" i="8"/>
  <c r="L170" i="8" s="1"/>
  <c r="K158" i="8"/>
  <c r="L158" i="8" s="1"/>
  <c r="K146" i="8"/>
  <c r="L146" i="8" s="1"/>
  <c r="K134" i="8"/>
  <c r="L134" i="8" s="1"/>
  <c r="K122" i="8"/>
  <c r="L122" i="8" s="1"/>
  <c r="K110" i="8"/>
  <c r="L110" i="8" s="1"/>
  <c r="K98" i="8"/>
  <c r="L98" i="8" s="1"/>
  <c r="K86" i="8"/>
  <c r="L86" i="8" s="1"/>
  <c r="K74" i="8"/>
  <c r="L74" i="8" s="1"/>
  <c r="K62" i="8"/>
  <c r="L62" i="8" s="1"/>
  <c r="K50" i="8"/>
  <c r="L50" i="8" s="1"/>
  <c r="K38" i="8"/>
  <c r="L38" i="8" s="1"/>
  <c r="K26" i="8"/>
  <c r="L26" i="8" s="1"/>
  <c r="K14" i="8"/>
  <c r="L14" i="8" s="1"/>
  <c r="K1534" i="8"/>
  <c r="L1534" i="8" s="1"/>
  <c r="K1326" i="8"/>
  <c r="L1326" i="8" s="1"/>
  <c r="K1153" i="8"/>
  <c r="L1153" i="8" s="1"/>
  <c r="K1009" i="8"/>
  <c r="L1009" i="8" s="1"/>
  <c r="K865" i="8"/>
  <c r="L865" i="8" s="1"/>
  <c r="K721" i="8"/>
  <c r="L721" i="8" s="1"/>
  <c r="K577" i="8"/>
  <c r="L577" i="8" s="1"/>
  <c r="K471" i="8"/>
  <c r="L471" i="8" s="1"/>
  <c r="K445" i="8"/>
  <c r="L445" i="8" s="1"/>
  <c r="K433" i="8"/>
  <c r="L433" i="8" s="1"/>
  <c r="K421" i="8"/>
  <c r="L421" i="8" s="1"/>
  <c r="K409" i="8"/>
  <c r="L409" i="8" s="1"/>
  <c r="K397" i="8"/>
  <c r="L397" i="8" s="1"/>
  <c r="K385" i="8"/>
  <c r="L385" i="8" s="1"/>
  <c r="K373" i="8"/>
  <c r="L373" i="8" s="1"/>
  <c r="K361" i="8"/>
  <c r="L361" i="8" s="1"/>
  <c r="K349" i="8"/>
  <c r="L349" i="8" s="1"/>
  <c r="K337" i="8"/>
  <c r="L337" i="8" s="1"/>
  <c r="K325" i="8"/>
  <c r="L325" i="8" s="1"/>
  <c r="K313" i="8"/>
  <c r="L313" i="8" s="1"/>
  <c r="K301" i="8"/>
  <c r="L301" i="8" s="1"/>
  <c r="K289" i="8"/>
  <c r="L289" i="8" s="1"/>
  <c r="K277" i="8"/>
  <c r="L277" i="8" s="1"/>
  <c r="K265" i="8"/>
  <c r="L265" i="8" s="1"/>
  <c r="K253" i="8"/>
  <c r="L253" i="8" s="1"/>
  <c r="K241" i="8"/>
  <c r="L241" i="8" s="1"/>
  <c r="K229" i="8"/>
  <c r="L229" i="8" s="1"/>
  <c r="K217" i="8"/>
  <c r="L217" i="8" s="1"/>
  <c r="K205" i="8"/>
  <c r="L205" i="8" s="1"/>
  <c r="K193" i="8"/>
  <c r="L193" i="8" s="1"/>
  <c r="K181" i="8"/>
  <c r="L181" i="8" s="1"/>
  <c r="K169" i="8"/>
  <c r="L169" i="8" s="1"/>
  <c r="K157" i="8"/>
  <c r="L157" i="8" s="1"/>
  <c r="K145" i="8"/>
  <c r="L145" i="8" s="1"/>
  <c r="K133" i="8"/>
  <c r="L133" i="8" s="1"/>
  <c r="K121" i="8"/>
  <c r="L121" i="8" s="1"/>
  <c r="K109" i="8"/>
  <c r="L109" i="8" s="1"/>
  <c r="K97" i="8"/>
  <c r="L97" i="8" s="1"/>
  <c r="K85" i="8"/>
  <c r="L85" i="8" s="1"/>
  <c r="K73" i="8"/>
  <c r="L73" i="8" s="1"/>
  <c r="K61" i="8"/>
  <c r="L61" i="8" s="1"/>
  <c r="K49" i="8"/>
  <c r="L49" i="8" s="1"/>
  <c r="K37" i="8"/>
  <c r="L37" i="8" s="1"/>
  <c r="K25" i="8"/>
  <c r="L25" i="8" s="1"/>
  <c r="K13" i="8"/>
  <c r="L13" i="8" s="1"/>
  <c r="K1297" i="8"/>
  <c r="L1297" i="8" s="1"/>
  <c r="K1141" i="8"/>
  <c r="L1141" i="8" s="1"/>
  <c r="K997" i="8"/>
  <c r="L997" i="8" s="1"/>
  <c r="K853" i="8"/>
  <c r="L853" i="8" s="1"/>
  <c r="K709" i="8"/>
  <c r="L709" i="8" s="1"/>
  <c r="K565" i="8"/>
  <c r="L565" i="8" s="1"/>
  <c r="K469" i="8"/>
  <c r="L469" i="8" s="1"/>
  <c r="K444" i="8"/>
  <c r="L444" i="8" s="1"/>
  <c r="K432" i="8"/>
  <c r="L432" i="8" s="1"/>
  <c r="K420" i="8"/>
  <c r="L420" i="8" s="1"/>
  <c r="K408" i="8"/>
  <c r="L408" i="8" s="1"/>
  <c r="K396" i="8"/>
  <c r="L396" i="8" s="1"/>
  <c r="K384" i="8"/>
  <c r="L384" i="8" s="1"/>
  <c r="K372" i="8"/>
  <c r="L372" i="8" s="1"/>
  <c r="K360" i="8"/>
  <c r="L360" i="8" s="1"/>
  <c r="K348" i="8"/>
  <c r="L348" i="8" s="1"/>
  <c r="K336" i="8"/>
  <c r="L336" i="8" s="1"/>
  <c r="K324" i="8"/>
  <c r="L324" i="8" s="1"/>
  <c r="K312" i="8"/>
  <c r="L312" i="8" s="1"/>
  <c r="K300" i="8"/>
  <c r="L300" i="8" s="1"/>
  <c r="K288" i="8"/>
  <c r="L288" i="8" s="1"/>
  <c r="K276" i="8"/>
  <c r="L276" i="8" s="1"/>
  <c r="K264" i="8"/>
  <c r="L264" i="8" s="1"/>
  <c r="K252" i="8"/>
  <c r="L252" i="8" s="1"/>
  <c r="K240" i="8"/>
  <c r="L240" i="8" s="1"/>
  <c r="K228" i="8"/>
  <c r="L228" i="8" s="1"/>
  <c r="K216" i="8"/>
  <c r="L216" i="8" s="1"/>
  <c r="K204" i="8"/>
  <c r="L204" i="8" s="1"/>
  <c r="K192" i="8"/>
  <c r="L192" i="8" s="1"/>
  <c r="K180" i="8"/>
  <c r="L180" i="8" s="1"/>
  <c r="K168" i="8"/>
  <c r="L168" i="8" s="1"/>
  <c r="K156" i="8"/>
  <c r="L156" i="8" s="1"/>
  <c r="K144" i="8"/>
  <c r="L144" i="8" s="1"/>
  <c r="K132" i="8"/>
  <c r="L132" i="8" s="1"/>
  <c r="K120" i="8"/>
  <c r="L120" i="8" s="1"/>
  <c r="K108" i="8"/>
  <c r="L108" i="8" s="1"/>
  <c r="K96" i="8"/>
  <c r="L96" i="8" s="1"/>
  <c r="K84" i="8"/>
  <c r="L84" i="8" s="1"/>
  <c r="K72" i="8"/>
  <c r="L72" i="8" s="1"/>
  <c r="K60" i="8"/>
  <c r="L60" i="8" s="1"/>
  <c r="K48" i="8"/>
  <c r="L48" i="8" s="1"/>
  <c r="K36" i="8"/>
  <c r="L36" i="8" s="1"/>
  <c r="K24" i="8"/>
  <c r="L24" i="8" s="1"/>
  <c r="K12" i="8"/>
  <c r="L12" i="8" s="1"/>
  <c r="K1274" i="8"/>
  <c r="L1274" i="8" s="1"/>
  <c r="K1129" i="8"/>
  <c r="L1129" i="8" s="1"/>
  <c r="K985" i="8"/>
  <c r="L985" i="8" s="1"/>
  <c r="K841" i="8"/>
  <c r="L841" i="8" s="1"/>
  <c r="K697" i="8"/>
  <c r="L697" i="8" s="1"/>
  <c r="K553" i="8"/>
  <c r="L553" i="8" s="1"/>
  <c r="K460" i="8"/>
  <c r="L460" i="8" s="1"/>
  <c r="K443" i="8"/>
  <c r="L443" i="8" s="1"/>
  <c r="K431" i="8"/>
  <c r="L431" i="8" s="1"/>
  <c r="K419" i="8"/>
  <c r="L419" i="8" s="1"/>
  <c r="K407" i="8"/>
  <c r="L407" i="8" s="1"/>
  <c r="K395" i="8"/>
  <c r="L395" i="8" s="1"/>
  <c r="K383" i="8"/>
  <c r="L383" i="8" s="1"/>
  <c r="K371" i="8"/>
  <c r="L371" i="8" s="1"/>
  <c r="K359" i="8"/>
  <c r="L359" i="8" s="1"/>
  <c r="K347" i="8"/>
  <c r="L347" i="8" s="1"/>
  <c r="K335" i="8"/>
  <c r="L335" i="8" s="1"/>
  <c r="K323" i="8"/>
  <c r="L323" i="8" s="1"/>
  <c r="K311" i="8"/>
  <c r="L311" i="8" s="1"/>
  <c r="K299" i="8"/>
  <c r="L299" i="8" s="1"/>
  <c r="K287" i="8"/>
  <c r="L287" i="8" s="1"/>
  <c r="K275" i="8"/>
  <c r="L275" i="8" s="1"/>
  <c r="K263" i="8"/>
  <c r="L263" i="8" s="1"/>
  <c r="K251" i="8"/>
  <c r="L251" i="8" s="1"/>
  <c r="K239" i="8"/>
  <c r="L239" i="8" s="1"/>
  <c r="K227" i="8"/>
  <c r="L227" i="8" s="1"/>
  <c r="K215" i="8"/>
  <c r="L215" i="8" s="1"/>
  <c r="K203" i="8"/>
  <c r="L203" i="8" s="1"/>
  <c r="K191" i="8"/>
  <c r="L191" i="8" s="1"/>
  <c r="K179" i="8"/>
  <c r="L179" i="8" s="1"/>
  <c r="K167" i="8"/>
  <c r="L167" i="8" s="1"/>
  <c r="K155" i="8"/>
  <c r="L155" i="8" s="1"/>
  <c r="K143" i="8"/>
  <c r="L143" i="8" s="1"/>
  <c r="K131" i="8"/>
  <c r="L131" i="8" s="1"/>
  <c r="K119" i="8"/>
  <c r="L119" i="8" s="1"/>
  <c r="K107" i="8"/>
  <c r="L107" i="8" s="1"/>
  <c r="K95" i="8"/>
  <c r="L95" i="8" s="1"/>
  <c r="K83" i="8"/>
  <c r="L83" i="8" s="1"/>
  <c r="K71" i="8"/>
  <c r="L71" i="8" s="1"/>
  <c r="K59" i="8"/>
  <c r="L59" i="8" s="1"/>
  <c r="K47" i="8"/>
  <c r="L47" i="8" s="1"/>
  <c r="K35" i="8"/>
  <c r="L35" i="8" s="1"/>
  <c r="K23" i="8"/>
  <c r="L23" i="8" s="1"/>
  <c r="K11" i="8"/>
  <c r="L11" i="8" s="1"/>
  <c r="K1261" i="8"/>
  <c r="L1261" i="8" s="1"/>
  <c r="K1117" i="8"/>
  <c r="L1117" i="8" s="1"/>
  <c r="K973" i="8"/>
  <c r="L973" i="8" s="1"/>
  <c r="K829" i="8"/>
  <c r="L829" i="8" s="1"/>
  <c r="K685" i="8"/>
  <c r="L685" i="8" s="1"/>
  <c r="K541" i="8"/>
  <c r="L541" i="8" s="1"/>
  <c r="K459" i="8"/>
  <c r="L459" i="8" s="1"/>
  <c r="K442" i="8"/>
  <c r="L442" i="8" s="1"/>
  <c r="K430" i="8"/>
  <c r="L430" i="8" s="1"/>
  <c r="K418" i="8"/>
  <c r="L418" i="8" s="1"/>
  <c r="K406" i="8"/>
  <c r="L406" i="8" s="1"/>
  <c r="K394" i="8"/>
  <c r="L394" i="8" s="1"/>
  <c r="K382" i="8"/>
  <c r="L382" i="8" s="1"/>
  <c r="K370" i="8"/>
  <c r="L370" i="8" s="1"/>
  <c r="K358" i="8"/>
  <c r="L358" i="8" s="1"/>
  <c r="K346" i="8"/>
  <c r="L346" i="8" s="1"/>
  <c r="K334" i="8"/>
  <c r="L334" i="8" s="1"/>
  <c r="K322" i="8"/>
  <c r="L322" i="8" s="1"/>
  <c r="K310" i="8"/>
  <c r="L310" i="8" s="1"/>
  <c r="K298" i="8"/>
  <c r="L298" i="8" s="1"/>
  <c r="K286" i="8"/>
  <c r="L286" i="8" s="1"/>
  <c r="K274" i="8"/>
  <c r="L274" i="8" s="1"/>
  <c r="K262" i="8"/>
  <c r="L262" i="8" s="1"/>
  <c r="K250" i="8"/>
  <c r="L250" i="8" s="1"/>
  <c r="K238" i="8"/>
  <c r="L238" i="8" s="1"/>
  <c r="K226" i="8"/>
  <c r="L226" i="8" s="1"/>
  <c r="K214" i="8"/>
  <c r="L214" i="8" s="1"/>
  <c r="K202" i="8"/>
  <c r="L202" i="8" s="1"/>
  <c r="K190" i="8"/>
  <c r="L190" i="8" s="1"/>
  <c r="K178" i="8"/>
  <c r="L178" i="8" s="1"/>
  <c r="K166" i="8"/>
  <c r="L166" i="8" s="1"/>
  <c r="K154" i="8"/>
  <c r="L154" i="8" s="1"/>
  <c r="K142" i="8"/>
  <c r="L142" i="8" s="1"/>
  <c r="K130" i="8"/>
  <c r="L130" i="8" s="1"/>
  <c r="K118" i="8"/>
  <c r="L118" i="8" s="1"/>
  <c r="K106" i="8"/>
  <c r="L106" i="8" s="1"/>
  <c r="K94" i="8"/>
  <c r="L94" i="8" s="1"/>
  <c r="K82" i="8"/>
  <c r="L82" i="8" s="1"/>
  <c r="K70" i="8"/>
  <c r="L70" i="8" s="1"/>
  <c r="K58" i="8"/>
  <c r="L58" i="8" s="1"/>
  <c r="K46" i="8"/>
  <c r="L46" i="8" s="1"/>
  <c r="K34" i="8"/>
  <c r="L34" i="8" s="1"/>
  <c r="K22" i="8"/>
  <c r="L22" i="8" s="1"/>
  <c r="K10" i="8"/>
  <c r="L10" i="8" s="1"/>
  <c r="K1249" i="8"/>
  <c r="L1249" i="8" s="1"/>
  <c r="K1105" i="8"/>
  <c r="L1105" i="8" s="1"/>
  <c r="K961" i="8"/>
  <c r="L961" i="8" s="1"/>
  <c r="K817" i="8"/>
  <c r="L817" i="8" s="1"/>
  <c r="K673" i="8"/>
  <c r="L673" i="8" s="1"/>
  <c r="K529" i="8"/>
  <c r="L529" i="8" s="1"/>
  <c r="K457" i="8"/>
  <c r="L457" i="8" s="1"/>
  <c r="K441" i="8"/>
  <c r="L441" i="8" s="1"/>
  <c r="K429" i="8"/>
  <c r="L429" i="8" s="1"/>
  <c r="K417" i="8"/>
  <c r="L417" i="8" s="1"/>
  <c r="K405" i="8"/>
  <c r="L405" i="8" s="1"/>
  <c r="K393" i="8"/>
  <c r="L393" i="8" s="1"/>
  <c r="K381" i="8"/>
  <c r="L381" i="8" s="1"/>
  <c r="K369" i="8"/>
  <c r="L369" i="8" s="1"/>
  <c r="K357" i="8"/>
  <c r="L357" i="8" s="1"/>
  <c r="K345" i="8"/>
  <c r="L345" i="8" s="1"/>
  <c r="K333" i="8"/>
  <c r="L333" i="8" s="1"/>
  <c r="K321" i="8"/>
  <c r="L321" i="8" s="1"/>
  <c r="K309" i="8"/>
  <c r="L309" i="8" s="1"/>
  <c r="K297" i="8"/>
  <c r="L297" i="8" s="1"/>
  <c r="K285" i="8"/>
  <c r="L285" i="8" s="1"/>
  <c r="K273" i="8"/>
  <c r="L273" i="8" s="1"/>
  <c r="K261" i="8"/>
  <c r="L261" i="8" s="1"/>
  <c r="K249" i="8"/>
  <c r="L249" i="8" s="1"/>
  <c r="K237" i="8"/>
  <c r="L237" i="8" s="1"/>
  <c r="K225" i="8"/>
  <c r="L225" i="8" s="1"/>
  <c r="K213" i="8"/>
  <c r="L213" i="8" s="1"/>
  <c r="K201" i="8"/>
  <c r="L201" i="8" s="1"/>
  <c r="K189" i="8"/>
  <c r="L189" i="8" s="1"/>
  <c r="K177" i="8"/>
  <c r="L177" i="8" s="1"/>
  <c r="K165" i="8"/>
  <c r="L165" i="8" s="1"/>
  <c r="K153" i="8"/>
  <c r="L153" i="8" s="1"/>
  <c r="K141" i="8"/>
  <c r="L141" i="8" s="1"/>
  <c r="K129" i="8"/>
  <c r="L129" i="8" s="1"/>
  <c r="K117" i="8"/>
  <c r="L117" i="8" s="1"/>
  <c r="K105" i="8"/>
  <c r="L105" i="8" s="1"/>
  <c r="K93" i="8"/>
  <c r="L93" i="8" s="1"/>
  <c r="K81" i="8"/>
  <c r="L81" i="8" s="1"/>
  <c r="K69" i="8"/>
  <c r="L69" i="8" s="1"/>
  <c r="K57" i="8"/>
  <c r="L57" i="8" s="1"/>
  <c r="K45" i="8"/>
  <c r="L45" i="8" s="1"/>
  <c r="K33" i="8"/>
  <c r="L33" i="8" s="1"/>
  <c r="K21" i="8"/>
  <c r="L21" i="8" s="1"/>
  <c r="K9" i="8"/>
  <c r="L9" i="8" s="1"/>
  <c r="K1237" i="8"/>
  <c r="L1237" i="8" s="1"/>
  <c r="K1093" i="8"/>
  <c r="L1093" i="8" s="1"/>
  <c r="K949" i="8"/>
  <c r="L949" i="8" s="1"/>
  <c r="K805" i="8"/>
  <c r="L805" i="8" s="1"/>
  <c r="K661" i="8"/>
  <c r="L661" i="8" s="1"/>
  <c r="K517" i="8"/>
  <c r="L517" i="8" s="1"/>
  <c r="K456" i="8"/>
  <c r="L456" i="8" s="1"/>
  <c r="K440" i="8"/>
  <c r="L440" i="8" s="1"/>
  <c r="K428" i="8"/>
  <c r="L428" i="8" s="1"/>
  <c r="K416" i="8"/>
  <c r="L416" i="8" s="1"/>
  <c r="K404" i="8"/>
  <c r="L404" i="8" s="1"/>
  <c r="K392" i="8"/>
  <c r="L392" i="8" s="1"/>
  <c r="K380" i="8"/>
  <c r="L380" i="8" s="1"/>
  <c r="K368" i="8"/>
  <c r="L368" i="8" s="1"/>
  <c r="K356" i="8"/>
  <c r="L356" i="8" s="1"/>
  <c r="K344" i="8"/>
  <c r="L344" i="8" s="1"/>
  <c r="K332" i="8"/>
  <c r="L332" i="8" s="1"/>
  <c r="K320" i="8"/>
  <c r="L320" i="8" s="1"/>
  <c r="K308" i="8"/>
  <c r="L308" i="8" s="1"/>
  <c r="K296" i="8"/>
  <c r="L296" i="8" s="1"/>
  <c r="K284" i="8"/>
  <c r="L284" i="8" s="1"/>
  <c r="K272" i="8"/>
  <c r="L272" i="8" s="1"/>
  <c r="K260" i="8"/>
  <c r="L260" i="8" s="1"/>
  <c r="K248" i="8"/>
  <c r="L248" i="8" s="1"/>
  <c r="K236" i="8"/>
  <c r="L236" i="8" s="1"/>
  <c r="K224" i="8"/>
  <c r="L224" i="8" s="1"/>
  <c r="K212" i="8"/>
  <c r="L212" i="8" s="1"/>
  <c r="K200" i="8"/>
  <c r="L200" i="8" s="1"/>
  <c r="K188" i="8"/>
  <c r="L188" i="8" s="1"/>
  <c r="K176" i="8"/>
  <c r="L176" i="8" s="1"/>
  <c r="K164" i="8"/>
  <c r="L164" i="8" s="1"/>
  <c r="K152" i="8"/>
  <c r="L152" i="8" s="1"/>
  <c r="K140" i="8"/>
  <c r="L140" i="8" s="1"/>
  <c r="K128" i="8"/>
  <c r="L128" i="8" s="1"/>
  <c r="K116" i="8"/>
  <c r="L116" i="8" s="1"/>
  <c r="K104" i="8"/>
  <c r="L104" i="8" s="1"/>
  <c r="K92" i="8"/>
  <c r="L92" i="8" s="1"/>
  <c r="K80" i="8"/>
  <c r="L80" i="8" s="1"/>
  <c r="K68" i="8"/>
  <c r="L68" i="8" s="1"/>
  <c r="K56" i="8"/>
  <c r="L56" i="8" s="1"/>
  <c r="K44" i="8"/>
  <c r="L44" i="8" s="1"/>
  <c r="K32" i="8"/>
  <c r="L32" i="8" s="1"/>
  <c r="K20" i="8"/>
  <c r="L20" i="8" s="1"/>
  <c r="K8" i="8"/>
  <c r="L8" i="8" s="1"/>
  <c r="K1498" i="8"/>
  <c r="L1498" i="8" s="1"/>
  <c r="K1225" i="8"/>
  <c r="L1225" i="8" s="1"/>
  <c r="K1081" i="8"/>
  <c r="L1081" i="8" s="1"/>
  <c r="K937" i="8"/>
  <c r="L937" i="8" s="1"/>
  <c r="K793" i="8"/>
  <c r="L793" i="8" s="1"/>
  <c r="K649" i="8"/>
  <c r="L649" i="8" s="1"/>
  <c r="K507" i="8"/>
  <c r="L507" i="8" s="1"/>
  <c r="K452" i="8"/>
  <c r="L452" i="8" s="1"/>
  <c r="K439" i="8"/>
  <c r="L439" i="8" s="1"/>
  <c r="K427" i="8"/>
  <c r="L427" i="8" s="1"/>
  <c r="K415" i="8"/>
  <c r="L415" i="8" s="1"/>
  <c r="K403" i="8"/>
  <c r="L403" i="8" s="1"/>
  <c r="K391" i="8"/>
  <c r="L391" i="8" s="1"/>
  <c r="K379" i="8"/>
  <c r="L379" i="8" s="1"/>
  <c r="K367" i="8"/>
  <c r="L367" i="8" s="1"/>
  <c r="K355" i="8"/>
  <c r="L355" i="8" s="1"/>
  <c r="K343" i="8"/>
  <c r="L343" i="8" s="1"/>
  <c r="K331" i="8"/>
  <c r="L331" i="8" s="1"/>
  <c r="K319" i="8"/>
  <c r="L319" i="8" s="1"/>
  <c r="K307" i="8"/>
  <c r="L307" i="8" s="1"/>
  <c r="K295" i="8"/>
  <c r="L295" i="8" s="1"/>
  <c r="K283" i="8"/>
  <c r="L283" i="8" s="1"/>
  <c r="K271" i="8"/>
  <c r="L271" i="8" s="1"/>
  <c r="K259" i="8"/>
  <c r="L259" i="8" s="1"/>
  <c r="K247" i="8"/>
  <c r="L247" i="8" s="1"/>
  <c r="K235" i="8"/>
  <c r="L235" i="8" s="1"/>
  <c r="K223" i="8"/>
  <c r="L223" i="8" s="1"/>
  <c r="K211" i="8"/>
  <c r="L211" i="8" s="1"/>
  <c r="K199" i="8"/>
  <c r="L199" i="8" s="1"/>
  <c r="K187" i="8"/>
  <c r="L187" i="8" s="1"/>
  <c r="K175" i="8"/>
  <c r="L175" i="8" s="1"/>
  <c r="K163" i="8"/>
  <c r="L163" i="8" s="1"/>
  <c r="K151" i="8"/>
  <c r="L151" i="8" s="1"/>
  <c r="K139" i="8"/>
  <c r="L139" i="8" s="1"/>
  <c r="K127" i="8"/>
  <c r="L127" i="8" s="1"/>
  <c r="K115" i="8"/>
  <c r="L115" i="8" s="1"/>
  <c r="K103" i="8"/>
  <c r="L103" i="8" s="1"/>
  <c r="K91" i="8"/>
  <c r="L91" i="8" s="1"/>
  <c r="K79" i="8"/>
  <c r="L79" i="8" s="1"/>
  <c r="K67" i="8"/>
  <c r="L67" i="8" s="1"/>
  <c r="K55" i="8"/>
  <c r="L55" i="8" s="1"/>
  <c r="K43" i="8"/>
  <c r="L43" i="8" s="1"/>
  <c r="K31" i="8"/>
  <c r="L31" i="8" s="1"/>
  <c r="K19" i="8"/>
  <c r="L19" i="8" s="1"/>
  <c r="K7" i="8"/>
  <c r="L7" i="8" s="1"/>
  <c r="K1470" i="8"/>
  <c r="L1470" i="8" s="1"/>
  <c r="K1213" i="8"/>
  <c r="L1213" i="8" s="1"/>
  <c r="K1069" i="8"/>
  <c r="L1069" i="8" s="1"/>
  <c r="K925" i="8"/>
  <c r="L925" i="8" s="1"/>
  <c r="K781" i="8"/>
  <c r="L781" i="8" s="1"/>
  <c r="K637" i="8"/>
  <c r="L637" i="8" s="1"/>
  <c r="K505" i="8"/>
  <c r="L505" i="8" s="1"/>
  <c r="K451" i="8"/>
  <c r="L451" i="8" s="1"/>
  <c r="K438" i="8"/>
  <c r="L438" i="8" s="1"/>
  <c r="K426" i="8"/>
  <c r="L426" i="8" s="1"/>
  <c r="K414" i="8"/>
  <c r="L414" i="8" s="1"/>
  <c r="K402" i="8"/>
  <c r="L402" i="8" s="1"/>
  <c r="K390" i="8"/>
  <c r="L390" i="8" s="1"/>
  <c r="K378" i="8"/>
  <c r="L378" i="8" s="1"/>
  <c r="K366" i="8"/>
  <c r="L366" i="8" s="1"/>
  <c r="K354" i="8"/>
  <c r="L354" i="8" s="1"/>
  <c r="K342" i="8"/>
  <c r="L342" i="8" s="1"/>
  <c r="K330" i="8"/>
  <c r="L330" i="8" s="1"/>
  <c r="K318" i="8"/>
  <c r="L318" i="8" s="1"/>
  <c r="K306" i="8"/>
  <c r="L306" i="8" s="1"/>
  <c r="K294" i="8"/>
  <c r="L294" i="8" s="1"/>
  <c r="K282" i="8"/>
  <c r="L282" i="8" s="1"/>
  <c r="K270" i="8"/>
  <c r="L270" i="8" s="1"/>
  <c r="K258" i="8"/>
  <c r="L258" i="8" s="1"/>
  <c r="K246" i="8"/>
  <c r="L246" i="8" s="1"/>
  <c r="K234" i="8"/>
  <c r="L234" i="8" s="1"/>
  <c r="K222" i="8"/>
  <c r="L222" i="8" s="1"/>
  <c r="K210" i="8"/>
  <c r="L210" i="8" s="1"/>
  <c r="K198" i="8"/>
  <c r="L198" i="8" s="1"/>
  <c r="K186" i="8"/>
  <c r="L186" i="8" s="1"/>
  <c r="K174" i="8"/>
  <c r="L174" i="8" s="1"/>
  <c r="K162" i="8"/>
  <c r="L162" i="8" s="1"/>
  <c r="K150" i="8"/>
  <c r="L150" i="8" s="1"/>
  <c r="K138" i="8"/>
  <c r="L138" i="8" s="1"/>
  <c r="K126" i="8"/>
  <c r="L126" i="8" s="1"/>
  <c r="K114" i="8"/>
  <c r="L114" i="8" s="1"/>
  <c r="K102" i="8"/>
  <c r="L102" i="8" s="1"/>
  <c r="K90" i="8"/>
  <c r="L90" i="8" s="1"/>
  <c r="K78" i="8"/>
  <c r="L78" i="8" s="1"/>
  <c r="K66" i="8"/>
  <c r="L66" i="8" s="1"/>
  <c r="K54" i="8"/>
  <c r="L54" i="8" s="1"/>
  <c r="K42" i="8"/>
  <c r="L42" i="8" s="1"/>
  <c r="K30" i="8"/>
  <c r="L30" i="8" s="1"/>
  <c r="K18" i="8"/>
  <c r="L18" i="8" s="1"/>
  <c r="K6" i="8"/>
  <c r="L6" i="8" s="1"/>
  <c r="K1440" i="8"/>
  <c r="L1440" i="8" s="1"/>
  <c r="K1201" i="8"/>
  <c r="L1201" i="8" s="1"/>
  <c r="K1057" i="8"/>
  <c r="L1057" i="8" s="1"/>
  <c r="K913" i="8"/>
  <c r="L913" i="8" s="1"/>
  <c r="K769" i="8"/>
  <c r="L769" i="8" s="1"/>
  <c r="K625" i="8"/>
  <c r="L625" i="8" s="1"/>
  <c r="K495" i="8"/>
  <c r="L495" i="8" s="1"/>
  <c r="K450" i="8"/>
  <c r="L450" i="8" s="1"/>
  <c r="K437" i="8"/>
  <c r="L437" i="8" s="1"/>
  <c r="K425" i="8"/>
  <c r="L425" i="8" s="1"/>
  <c r="K413" i="8"/>
  <c r="L413" i="8" s="1"/>
  <c r="K401" i="8"/>
  <c r="L401" i="8" s="1"/>
  <c r="K389" i="8"/>
  <c r="L389" i="8" s="1"/>
  <c r="K377" i="8"/>
  <c r="L377" i="8" s="1"/>
  <c r="K365" i="8"/>
  <c r="L365" i="8" s="1"/>
  <c r="K353" i="8"/>
  <c r="L353" i="8" s="1"/>
  <c r="K341" i="8"/>
  <c r="L341" i="8" s="1"/>
  <c r="K329" i="8"/>
  <c r="L329" i="8" s="1"/>
  <c r="K317" i="8"/>
  <c r="L317" i="8" s="1"/>
  <c r="K305" i="8"/>
  <c r="L305" i="8" s="1"/>
  <c r="K293" i="8"/>
  <c r="L293" i="8" s="1"/>
  <c r="K281" i="8"/>
  <c r="L281" i="8" s="1"/>
  <c r="K269" i="8"/>
  <c r="L269" i="8" s="1"/>
  <c r="K257" i="8"/>
  <c r="L257" i="8" s="1"/>
  <c r="K245" i="8"/>
  <c r="L245" i="8" s="1"/>
  <c r="K233" i="8"/>
  <c r="L233" i="8" s="1"/>
  <c r="K221" i="8"/>
  <c r="L221" i="8" s="1"/>
  <c r="K209" i="8"/>
  <c r="L209" i="8" s="1"/>
  <c r="K197" i="8"/>
  <c r="L197" i="8" s="1"/>
  <c r="K185" i="8"/>
  <c r="L185" i="8" s="1"/>
  <c r="K173" i="8"/>
  <c r="L173" i="8" s="1"/>
  <c r="K161" i="8"/>
  <c r="L161" i="8" s="1"/>
  <c r="K149" i="8"/>
  <c r="L149" i="8" s="1"/>
  <c r="K137" i="8"/>
  <c r="L137" i="8" s="1"/>
  <c r="K125" i="8"/>
  <c r="L125" i="8" s="1"/>
  <c r="K113" i="8"/>
  <c r="L113" i="8" s="1"/>
  <c r="K101" i="8"/>
  <c r="L101" i="8" s="1"/>
  <c r="K89" i="8"/>
  <c r="L89" i="8" s="1"/>
  <c r="K77" i="8"/>
  <c r="L77" i="8" s="1"/>
  <c r="K65" i="8"/>
  <c r="L65" i="8" s="1"/>
  <c r="K53" i="8"/>
  <c r="L53" i="8" s="1"/>
  <c r="K41" i="8"/>
  <c r="L41" i="8" s="1"/>
  <c r="K29" i="8"/>
  <c r="L29" i="8" s="1"/>
  <c r="K17" i="8"/>
  <c r="L17" i="8" s="1"/>
  <c r="K5" i="8"/>
  <c r="L5" i="8" s="1"/>
  <c r="K1411" i="8"/>
  <c r="L1411" i="8" s="1"/>
  <c r="K1189" i="8"/>
  <c r="L1189" i="8" s="1"/>
  <c r="K1045" i="8"/>
  <c r="L1045" i="8" s="1"/>
  <c r="K901" i="8"/>
  <c r="L901" i="8" s="1"/>
  <c r="K757" i="8"/>
  <c r="L757" i="8" s="1"/>
  <c r="K613" i="8"/>
  <c r="L613" i="8" s="1"/>
  <c r="K493" i="8"/>
  <c r="L493" i="8" s="1"/>
  <c r="K449" i="8"/>
  <c r="L449" i="8" s="1"/>
  <c r="K436" i="8"/>
  <c r="L436" i="8" s="1"/>
  <c r="K424" i="8"/>
  <c r="L424" i="8" s="1"/>
  <c r="K412" i="8"/>
  <c r="L412" i="8" s="1"/>
  <c r="K400" i="8"/>
  <c r="L400" i="8" s="1"/>
  <c r="K388" i="8"/>
  <c r="L388" i="8" s="1"/>
  <c r="K376" i="8"/>
  <c r="L376" i="8" s="1"/>
  <c r="K364" i="8"/>
  <c r="L364" i="8" s="1"/>
  <c r="K352" i="8"/>
  <c r="L352" i="8" s="1"/>
  <c r="K340" i="8"/>
  <c r="L340" i="8" s="1"/>
  <c r="K328" i="8"/>
  <c r="L328" i="8" s="1"/>
  <c r="K316" i="8"/>
  <c r="L316" i="8" s="1"/>
  <c r="K304" i="8"/>
  <c r="L304" i="8" s="1"/>
  <c r="K292" i="8"/>
  <c r="L292" i="8" s="1"/>
  <c r="K280" i="8"/>
  <c r="L280" i="8" s="1"/>
  <c r="K268" i="8"/>
  <c r="L268" i="8" s="1"/>
  <c r="K256" i="8"/>
  <c r="L256" i="8" s="1"/>
  <c r="K244" i="8"/>
  <c r="L244" i="8" s="1"/>
  <c r="K232" i="8"/>
  <c r="L232" i="8" s="1"/>
  <c r="K220" i="8"/>
  <c r="L220" i="8" s="1"/>
  <c r="K208" i="8"/>
  <c r="L208" i="8" s="1"/>
  <c r="K196" i="8"/>
  <c r="L196" i="8" s="1"/>
  <c r="K184" i="8"/>
  <c r="L184" i="8" s="1"/>
  <c r="K172" i="8"/>
  <c r="L172" i="8" s="1"/>
  <c r="K160" i="8"/>
  <c r="L160" i="8" s="1"/>
  <c r="K148" i="8"/>
  <c r="L148" i="8" s="1"/>
  <c r="K136" i="8"/>
  <c r="L136" i="8" s="1"/>
  <c r="K124" i="8"/>
  <c r="L124" i="8" s="1"/>
  <c r="K112" i="8"/>
  <c r="L112" i="8" s="1"/>
  <c r="K100" i="8"/>
  <c r="L100" i="8" s="1"/>
  <c r="K88" i="8"/>
  <c r="L88" i="8" s="1"/>
  <c r="K76" i="8"/>
  <c r="L76" i="8" s="1"/>
  <c r="K64" i="8"/>
  <c r="L64" i="8" s="1"/>
  <c r="K52" i="8"/>
  <c r="L52" i="8" s="1"/>
  <c r="K40" i="8"/>
  <c r="L40" i="8" s="1"/>
  <c r="K28" i="8"/>
  <c r="L28" i="8" s="1"/>
  <c r="K16" i="8"/>
  <c r="L16" i="8" s="1"/>
  <c r="K4" i="8"/>
  <c r="L4" i="8" s="1"/>
  <c r="K1384" i="8"/>
  <c r="L1384" i="8" s="1"/>
  <c r="K387" i="8"/>
  <c r="L387" i="8" s="1"/>
  <c r="K243" i="8"/>
  <c r="L243" i="8" s="1"/>
  <c r="K99" i="8"/>
  <c r="L99" i="8" s="1"/>
  <c r="K1177" i="8"/>
  <c r="L1177" i="8" s="1"/>
  <c r="K375" i="8"/>
  <c r="L375" i="8" s="1"/>
  <c r="K231" i="8"/>
  <c r="L231" i="8" s="1"/>
  <c r="K87" i="8"/>
  <c r="L87" i="8" s="1"/>
  <c r="K1033" i="8"/>
  <c r="L1033" i="8" s="1"/>
  <c r="K363" i="8"/>
  <c r="L363" i="8" s="1"/>
  <c r="K219" i="8"/>
  <c r="L219" i="8" s="1"/>
  <c r="K75" i="8"/>
  <c r="L75" i="8" s="1"/>
  <c r="K889" i="8"/>
  <c r="L889" i="8" s="1"/>
  <c r="K351" i="8"/>
  <c r="L351" i="8" s="1"/>
  <c r="K207" i="8"/>
  <c r="L207" i="8" s="1"/>
  <c r="K63" i="8"/>
  <c r="L63" i="8" s="1"/>
  <c r="K745" i="8"/>
  <c r="L745" i="8" s="1"/>
  <c r="K339" i="8"/>
  <c r="L339" i="8" s="1"/>
  <c r="K195" i="8"/>
  <c r="L195" i="8" s="1"/>
  <c r="K51" i="8"/>
  <c r="L51" i="8" s="1"/>
  <c r="K601" i="8"/>
  <c r="L601" i="8" s="1"/>
  <c r="K327" i="8"/>
  <c r="L327" i="8" s="1"/>
  <c r="K183" i="8"/>
  <c r="L183" i="8" s="1"/>
  <c r="K39" i="8"/>
  <c r="L39" i="8" s="1"/>
  <c r="K483" i="8"/>
  <c r="L483" i="8" s="1"/>
  <c r="K315" i="8"/>
  <c r="L315" i="8" s="1"/>
  <c r="K171" i="8"/>
  <c r="L171" i="8" s="1"/>
  <c r="K27" i="8"/>
  <c r="L27" i="8" s="1"/>
  <c r="K448" i="8"/>
  <c r="L448" i="8" s="1"/>
  <c r="K303" i="8"/>
  <c r="L303" i="8" s="1"/>
  <c r="K159" i="8"/>
  <c r="L159" i="8" s="1"/>
  <c r="K15" i="8"/>
  <c r="L15" i="8" s="1"/>
  <c r="K435" i="8"/>
  <c r="L435" i="8" s="1"/>
  <c r="K291" i="8"/>
  <c r="L291" i="8" s="1"/>
  <c r="K147" i="8"/>
  <c r="L147" i="8" s="1"/>
  <c r="K3" i="8"/>
  <c r="L3" i="8" s="1"/>
  <c r="K423" i="8"/>
  <c r="L423" i="8" s="1"/>
  <c r="K279" i="8"/>
  <c r="L279" i="8" s="1"/>
  <c r="K135" i="8"/>
  <c r="L135" i="8" s="1"/>
  <c r="K411" i="8"/>
  <c r="L411" i="8" s="1"/>
  <c r="K267" i="8"/>
  <c r="L267" i="8" s="1"/>
  <c r="K123" i="8"/>
  <c r="L123" i="8" s="1"/>
  <c r="J1523" i="8"/>
  <c r="J1511" i="8"/>
  <c r="J1487" i="8"/>
  <c r="J1475" i="8"/>
  <c r="J1463" i="8"/>
  <c r="J1451" i="8"/>
  <c r="J1439" i="8"/>
  <c r="J1427" i="8"/>
  <c r="J1415" i="8"/>
  <c r="J1403" i="8"/>
  <c r="J1391" i="8"/>
  <c r="J1379" i="8"/>
  <c r="J1367" i="8"/>
  <c r="J1343" i="8"/>
  <c r="J1331" i="8"/>
  <c r="J1319" i="8"/>
  <c r="J1307" i="8"/>
  <c r="J1295" i="8"/>
  <c r="J1283" i="8"/>
  <c r="J1271" i="8"/>
  <c r="L1259" i="8"/>
  <c r="J1259" i="8"/>
  <c r="J1247" i="8"/>
  <c r="J1235" i="8"/>
  <c r="J1223" i="8"/>
  <c r="J1199" i="8"/>
  <c r="J1187" i="8"/>
  <c r="J1175" i="8"/>
  <c r="L1163" i="8"/>
  <c r="J1163" i="8"/>
  <c r="J1151" i="8"/>
  <c r="J1139" i="8"/>
  <c r="J1127" i="8"/>
  <c r="J1115" i="8"/>
  <c r="J1103" i="8"/>
  <c r="J1091" i="8"/>
  <c r="J1079" i="8"/>
  <c r="J1067" i="8"/>
  <c r="J1055" i="8"/>
  <c r="J1043" i="8"/>
  <c r="J1031" i="8"/>
  <c r="J1019" i="8"/>
  <c r="J1007" i="8"/>
  <c r="J995" i="8"/>
  <c r="J983" i="8"/>
  <c r="J971" i="8"/>
  <c r="J959" i="8"/>
  <c r="J947" i="8"/>
  <c r="J935" i="8"/>
  <c r="J923" i="8"/>
  <c r="J911" i="8"/>
  <c r="J899" i="8"/>
  <c r="J887" i="8"/>
  <c r="J875" i="8"/>
  <c r="J863" i="8"/>
  <c r="J851" i="8"/>
  <c r="J839" i="8"/>
  <c r="J827" i="8"/>
  <c r="J815" i="8"/>
  <c r="J803" i="8"/>
  <c r="J791" i="8"/>
  <c r="J779" i="8"/>
  <c r="J767" i="8"/>
  <c r="J755" i="8"/>
  <c r="J743" i="8"/>
  <c r="J731" i="8"/>
  <c r="J719" i="8"/>
  <c r="J707" i="8"/>
  <c r="J695" i="8"/>
  <c r="J683" i="8"/>
  <c r="J671" i="8"/>
  <c r="J659" i="8"/>
  <c r="J647" i="8"/>
  <c r="J635" i="8"/>
  <c r="J623" i="8"/>
  <c r="J611" i="8"/>
  <c r="J599" i="8"/>
  <c r="L587" i="8"/>
  <c r="J587" i="8"/>
  <c r="J575" i="8"/>
  <c r="J563" i="8"/>
  <c r="J551" i="8"/>
  <c r="J539" i="8"/>
  <c r="J527" i="8"/>
  <c r="J515" i="8"/>
  <c r="J503" i="8"/>
  <c r="L491" i="8"/>
  <c r="J491" i="8"/>
  <c r="J479" i="8"/>
  <c r="J467" i="8"/>
  <c r="J455" i="8"/>
  <c r="J443" i="8"/>
  <c r="J431" i="8"/>
  <c r="J419" i="8"/>
  <c r="J407" i="8"/>
  <c r="J395" i="8"/>
  <c r="J383" i="8"/>
  <c r="J371" i="8"/>
  <c r="J359" i="8"/>
  <c r="J347" i="8"/>
  <c r="J335" i="8"/>
  <c r="J323" i="8"/>
  <c r="J311" i="8"/>
  <c r="J299" i="8"/>
  <c r="J287" i="8"/>
  <c r="J275" i="8"/>
  <c r="J263" i="8"/>
  <c r="J251" i="8"/>
  <c r="J239" i="8"/>
  <c r="J227" i="8"/>
  <c r="J215" i="8"/>
  <c r="J203" i="8"/>
  <c r="J191" i="8"/>
  <c r="J179" i="8"/>
  <c r="J167" i="8"/>
  <c r="J155" i="8"/>
  <c r="J143" i="8"/>
  <c r="J131" i="8"/>
  <c r="J119" i="8"/>
  <c r="J107" i="8"/>
  <c r="J16" i="8"/>
  <c r="J36" i="8"/>
  <c r="J72" i="8"/>
  <c r="J111" i="8"/>
  <c r="I1544" i="8"/>
  <c r="J1522" i="8"/>
  <c r="J1510" i="8"/>
  <c r="J1498" i="8"/>
  <c r="J1486" i="8"/>
  <c r="J1474" i="8"/>
  <c r="J1462" i="8"/>
  <c r="J1450" i="8"/>
  <c r="J1438" i="8"/>
  <c r="L1426" i="8"/>
  <c r="J1426" i="8"/>
  <c r="J1414" i="8"/>
  <c r="J1402" i="8"/>
  <c r="J1390" i="8"/>
  <c r="J1378" i="8"/>
  <c r="J1366" i="8"/>
  <c r="J1354" i="8"/>
  <c r="J1342" i="8"/>
  <c r="J1330" i="8"/>
  <c r="J1318" i="8"/>
  <c r="J1306" i="8"/>
  <c r="J1294" i="8"/>
  <c r="J1282" i="8"/>
  <c r="J1270" i="8"/>
  <c r="J1258" i="8"/>
  <c r="J1246" i="8"/>
  <c r="L1234" i="8"/>
  <c r="J1234" i="8"/>
  <c r="J1222" i="8"/>
  <c r="J1210" i="8"/>
  <c r="J1198" i="8"/>
  <c r="J1186" i="8"/>
  <c r="J1174" i="8"/>
  <c r="J1162" i="8"/>
  <c r="J1150" i="8"/>
  <c r="J1138" i="8"/>
  <c r="J1126" i="8"/>
  <c r="J1114" i="8"/>
  <c r="J1102" i="8"/>
  <c r="J1090" i="8"/>
  <c r="J1078" i="8"/>
  <c r="J1066" i="8"/>
  <c r="J1042" i="8"/>
  <c r="J1030" i="8"/>
  <c r="J1018" i="8"/>
  <c r="J1006" i="8"/>
  <c r="J994" i="8"/>
  <c r="J982" i="8"/>
  <c r="J970" i="8"/>
  <c r="J958" i="8"/>
  <c r="J946" i="8"/>
  <c r="J934" i="8"/>
  <c r="J922" i="8"/>
  <c r="J910" i="8"/>
  <c r="J898" i="8"/>
  <c r="J886" i="8"/>
  <c r="J874" i="8"/>
  <c r="J862" i="8"/>
  <c r="J850" i="8"/>
  <c r="J838" i="8"/>
  <c r="J826" i="8"/>
  <c r="J814" i="8"/>
  <c r="J802" i="8"/>
  <c r="J790" i="8"/>
  <c r="J778" i="8"/>
  <c r="J766" i="8"/>
  <c r="J754" i="8"/>
  <c r="J742" i="8"/>
  <c r="I1540" i="8"/>
  <c r="J730" i="8"/>
  <c r="J718" i="8"/>
  <c r="J706" i="8"/>
  <c r="J694" i="8"/>
  <c r="J682" i="8"/>
  <c r="J670" i="8"/>
  <c r="J658" i="8"/>
  <c r="J646" i="8"/>
  <c r="J634" i="8"/>
  <c r="J622" i="8"/>
  <c r="J610" i="8"/>
  <c r="J598" i="8"/>
  <c r="J586" i="8"/>
  <c r="J574" i="8"/>
  <c r="L562" i="8"/>
  <c r="J562" i="8"/>
  <c r="J550" i="8"/>
  <c r="J538" i="8"/>
  <c r="J526" i="8"/>
  <c r="J514" i="8"/>
  <c r="J502" i="8"/>
  <c r="J490" i="8"/>
  <c r="J478" i="8"/>
  <c r="L466" i="8"/>
  <c r="J466" i="8"/>
  <c r="J454" i="8"/>
  <c r="J442" i="8"/>
  <c r="J430" i="8"/>
  <c r="J418" i="8"/>
  <c r="J406" i="8"/>
  <c r="J394" i="8"/>
  <c r="J382" i="8"/>
  <c r="J370" i="8"/>
  <c r="J358" i="8"/>
  <c r="J346" i="8"/>
  <c r="J334" i="8"/>
  <c r="J322" i="8"/>
  <c r="J310" i="8"/>
  <c r="J298" i="8"/>
  <c r="J286" i="8"/>
  <c r="J274" i="8"/>
  <c r="J262" i="8"/>
  <c r="J250" i="8"/>
  <c r="J238" i="8"/>
  <c r="J226" i="8"/>
  <c r="J214" i="8"/>
  <c r="J202" i="8"/>
  <c r="J190" i="8"/>
  <c r="J178" i="8"/>
  <c r="J166" i="8"/>
  <c r="J154" i="8"/>
  <c r="J37" i="8"/>
  <c r="J73" i="8"/>
  <c r="J1081" i="8"/>
  <c r="J1533" i="8"/>
  <c r="J1521" i="8"/>
  <c r="J1509" i="8"/>
  <c r="J1497" i="8"/>
  <c r="J1485" i="8"/>
  <c r="J1473" i="8"/>
  <c r="J1461" i="8"/>
  <c r="J1449" i="8"/>
  <c r="J1437" i="8"/>
  <c r="J1425" i="8"/>
  <c r="J1413" i="8"/>
  <c r="J1401" i="8"/>
  <c r="J1389" i="8"/>
  <c r="J1377" i="8"/>
  <c r="J1365" i="8"/>
  <c r="J1353" i="8"/>
  <c r="J1341" i="8"/>
  <c r="J1329" i="8"/>
  <c r="J1317" i="8"/>
  <c r="J1305" i="8"/>
  <c r="J1293" i="8"/>
  <c r="L1281" i="8"/>
  <c r="J1281" i="8"/>
  <c r="J1269" i="8"/>
  <c r="J1257" i="8"/>
  <c r="J1245" i="8"/>
  <c r="J1233" i="8"/>
  <c r="J1221" i="8"/>
  <c r="J1209" i="8"/>
  <c r="J1197" i="8"/>
  <c r="J1185" i="8"/>
  <c r="J1173" i="8"/>
  <c r="J1161" i="8"/>
  <c r="J1149" i="8"/>
  <c r="J1137" i="8"/>
  <c r="J1125" i="8"/>
  <c r="L1113" i="8"/>
  <c r="J1113" i="8"/>
  <c r="J1101" i="8"/>
  <c r="J1089" i="8"/>
  <c r="J1077" i="8"/>
  <c r="J1065" i="8"/>
  <c r="J1053" i="8"/>
  <c r="L933" i="8"/>
  <c r="L921" i="8"/>
  <c r="J1534" i="8"/>
  <c r="J22" i="8"/>
  <c r="J38" i="8"/>
  <c r="J58" i="8"/>
  <c r="J74" i="8"/>
  <c r="J94" i="8"/>
  <c r="J117" i="8"/>
  <c r="J213" i="8"/>
  <c r="J357" i="8"/>
  <c r="J501" i="8"/>
  <c r="J645" i="8"/>
  <c r="J789" i="8"/>
  <c r="J933" i="8"/>
  <c r="J1211" i="8"/>
  <c r="J1532" i="8"/>
  <c r="J1520" i="8"/>
  <c r="J1508" i="8"/>
  <c r="J1496" i="8"/>
  <c r="J1484" i="8"/>
  <c r="J1472" i="8"/>
  <c r="J1460" i="8"/>
  <c r="J1448" i="8"/>
  <c r="J1436" i="8"/>
  <c r="J1424" i="8"/>
  <c r="J1412" i="8"/>
  <c r="J1400" i="8"/>
  <c r="J1388" i="8"/>
  <c r="J1376" i="8"/>
  <c r="J1364" i="8"/>
  <c r="J1352" i="8"/>
  <c r="J1340" i="8"/>
  <c r="J1328" i="8"/>
  <c r="J1316" i="8"/>
  <c r="J1304" i="8"/>
  <c r="J1292" i="8"/>
  <c r="J1280" i="8"/>
  <c r="J1268" i="8"/>
  <c r="J1256" i="8"/>
  <c r="J1244" i="8"/>
  <c r="J1232" i="8"/>
  <c r="J1220" i="8"/>
  <c r="J1208" i="8"/>
  <c r="J1196" i="8"/>
  <c r="J1184" i="8"/>
  <c r="J1172" i="8"/>
  <c r="J1160" i="8"/>
  <c r="J1148" i="8"/>
  <c r="J1136" i="8"/>
  <c r="J1124" i="8"/>
  <c r="J1112" i="8"/>
  <c r="J1100" i="8"/>
  <c r="J1088" i="8"/>
  <c r="J1076" i="8"/>
  <c r="J1064" i="8"/>
  <c r="J1052" i="8"/>
  <c r="J1040" i="8"/>
  <c r="J1028" i="8"/>
  <c r="J1016" i="8"/>
  <c r="J1004" i="8"/>
  <c r="J992" i="8"/>
  <c r="J980" i="8"/>
  <c r="J968" i="8"/>
  <c r="J956" i="8"/>
  <c r="J944" i="8"/>
  <c r="J932" i="8"/>
  <c r="J920" i="8"/>
  <c r="J908" i="8"/>
  <c r="J896" i="8"/>
  <c r="J884" i="8"/>
  <c r="J872" i="8"/>
  <c r="J860" i="8"/>
  <c r="J848" i="8"/>
  <c r="J836" i="8"/>
  <c r="J824" i="8"/>
  <c r="J812" i="8"/>
  <c r="J800" i="8"/>
  <c r="J788" i="8"/>
  <c r="J776" i="8"/>
  <c r="J764" i="8"/>
  <c r="J752" i="8"/>
  <c r="J740" i="8"/>
  <c r="J728" i="8"/>
  <c r="J716" i="8"/>
  <c r="J704" i="8"/>
  <c r="J692" i="8"/>
  <c r="J680" i="8"/>
  <c r="J668" i="8"/>
  <c r="J656" i="8"/>
  <c r="J644" i="8"/>
  <c r="J632" i="8"/>
  <c r="J620" i="8"/>
  <c r="L608" i="8"/>
  <c r="J608" i="8"/>
  <c r="J596" i="8"/>
  <c r="J584" i="8"/>
  <c r="J572" i="8"/>
  <c r="J560" i="8"/>
  <c r="J548" i="8"/>
  <c r="J536" i="8"/>
  <c r="J524" i="8"/>
  <c r="L512" i="8"/>
  <c r="J512" i="8"/>
  <c r="J500" i="8"/>
  <c r="I1539" i="8"/>
  <c r="J488" i="8"/>
  <c r="J476" i="8"/>
  <c r="J464" i="8"/>
  <c r="J452" i="8"/>
  <c r="J440" i="8"/>
  <c r="J428" i="8"/>
  <c r="J416" i="8"/>
  <c r="J404" i="8"/>
  <c r="J392" i="8"/>
  <c r="J380" i="8"/>
  <c r="J368" i="8"/>
  <c r="J356" i="8"/>
  <c r="J344" i="8"/>
  <c r="J332" i="8"/>
  <c r="J320" i="8"/>
  <c r="J308" i="8"/>
  <c r="J296" i="8"/>
  <c r="J284" i="8"/>
  <c r="J272" i="8"/>
  <c r="J260" i="8"/>
  <c r="J248" i="8"/>
  <c r="J236" i="8"/>
  <c r="J224" i="8"/>
  <c r="J212" i="8"/>
  <c r="J200" i="8"/>
  <c r="J188" i="8"/>
  <c r="J176" i="8"/>
  <c r="J164" i="8"/>
  <c r="J152" i="8"/>
  <c r="J140" i="8"/>
  <c r="J128" i="8"/>
  <c r="J116" i="8"/>
  <c r="J104" i="8"/>
  <c r="J92" i="8"/>
  <c r="J80" i="8"/>
  <c r="J68" i="8"/>
  <c r="J56" i="8"/>
  <c r="J44" i="8"/>
  <c r="J32" i="8"/>
  <c r="J20" i="8"/>
  <c r="J8" i="8"/>
  <c r="J3" i="8"/>
  <c r="J23" i="8"/>
  <c r="J39" i="8"/>
  <c r="J59" i="8"/>
  <c r="J75" i="8"/>
  <c r="J95" i="8"/>
  <c r="J118" i="8"/>
  <c r="J225" i="8"/>
  <c r="J369" i="8"/>
  <c r="J513" i="8"/>
  <c r="J657" i="8"/>
  <c r="J801" i="8"/>
  <c r="J945" i="8"/>
  <c r="J1355" i="8"/>
  <c r="J1531" i="8"/>
  <c r="J1519" i="8"/>
  <c r="J1507" i="8"/>
  <c r="J1495" i="8"/>
  <c r="J1483" i="8"/>
  <c r="J1471" i="8"/>
  <c r="J1459" i="8"/>
  <c r="J1447" i="8"/>
  <c r="J1435" i="8"/>
  <c r="J1423" i="8"/>
  <c r="J1411" i="8"/>
  <c r="J1399" i="8"/>
  <c r="J1387" i="8"/>
  <c r="J1375" i="8"/>
  <c r="J1363" i="8"/>
  <c r="J1351" i="8"/>
  <c r="J1339" i="8"/>
  <c r="J1327" i="8"/>
  <c r="J1315" i="8"/>
  <c r="J1303" i="8"/>
  <c r="J1291" i="8"/>
  <c r="J1279" i="8"/>
  <c r="J1267" i="8"/>
  <c r="J1255" i="8"/>
  <c r="J1243" i="8"/>
  <c r="J1231" i="8"/>
  <c r="J1219" i="8"/>
  <c r="J1207" i="8"/>
  <c r="J1195" i="8"/>
  <c r="J1183" i="8"/>
  <c r="J1171" i="8"/>
  <c r="J1159" i="8"/>
  <c r="J1147" i="8"/>
  <c r="J1135" i="8"/>
  <c r="J1123" i="8"/>
  <c r="J1111" i="8"/>
  <c r="J1099" i="8"/>
  <c r="J1087" i="8"/>
  <c r="J1075" i="8"/>
  <c r="J1063" i="8"/>
  <c r="J1051" i="8"/>
  <c r="J1039" i="8"/>
  <c r="J1027" i="8"/>
  <c r="J1015" i="8"/>
  <c r="J1003" i="8"/>
  <c r="J991" i="8"/>
  <c r="J979" i="8"/>
  <c r="J967" i="8"/>
  <c r="J955" i="8"/>
  <c r="J943" i="8"/>
  <c r="J931" i="8"/>
  <c r="J919" i="8"/>
  <c r="J907" i="8"/>
  <c r="J895" i="8"/>
  <c r="J883" i="8"/>
  <c r="J871" i="8"/>
  <c r="L859" i="8"/>
  <c r="J859" i="8"/>
  <c r="J847" i="8"/>
  <c r="J835" i="8"/>
  <c r="J823" i="8"/>
  <c r="J811" i="8"/>
  <c r="J799" i="8"/>
  <c r="J787" i="8"/>
  <c r="J775" i="8"/>
  <c r="L763" i="8"/>
  <c r="J763" i="8"/>
  <c r="J751" i="8"/>
  <c r="J739" i="8"/>
  <c r="J727" i="8"/>
  <c r="J715" i="8"/>
  <c r="J703" i="8"/>
  <c r="J691" i="8"/>
  <c r="J679" i="8"/>
  <c r="J667" i="8"/>
  <c r="J655" i="8"/>
  <c r="J643" i="8"/>
  <c r="J631" i="8"/>
  <c r="J619" i="8"/>
  <c r="J607" i="8"/>
  <c r="J595" i="8"/>
  <c r="J583" i="8"/>
  <c r="J571" i="8"/>
  <c r="J559" i="8"/>
  <c r="J547" i="8"/>
  <c r="J535" i="8"/>
  <c r="J523" i="8"/>
  <c r="J511" i="8"/>
  <c r="J499" i="8"/>
  <c r="J487" i="8"/>
  <c r="J475" i="8"/>
  <c r="J463" i="8"/>
  <c r="J451" i="8"/>
  <c r="J439" i="8"/>
  <c r="J427" i="8"/>
  <c r="J415" i="8"/>
  <c r="J403" i="8"/>
  <c r="J391" i="8"/>
  <c r="J379" i="8"/>
  <c r="J367" i="8"/>
  <c r="J355" i="8"/>
  <c r="J343" i="8"/>
  <c r="J331" i="8"/>
  <c r="J319" i="8"/>
  <c r="J307" i="8"/>
  <c r="J295" i="8"/>
  <c r="J283" i="8"/>
  <c r="J271" i="8"/>
  <c r="J259" i="8"/>
  <c r="J247" i="8"/>
  <c r="J235" i="8"/>
  <c r="J223" i="8"/>
  <c r="J211" i="8"/>
  <c r="J199" i="8"/>
  <c r="J187" i="8"/>
  <c r="J175" i="8"/>
  <c r="J163" i="8"/>
  <c r="J151" i="8"/>
  <c r="J139" i="8"/>
  <c r="J127" i="8"/>
  <c r="J115" i="8"/>
  <c r="J103" i="8"/>
  <c r="J91" i="8"/>
  <c r="J79" i="8"/>
  <c r="J67" i="8"/>
  <c r="J55" i="8"/>
  <c r="J43" i="8"/>
  <c r="J31" i="8"/>
  <c r="J19" i="8"/>
  <c r="J7" i="8"/>
  <c r="J24" i="8"/>
  <c r="J60" i="8"/>
  <c r="J97" i="8"/>
  <c r="J237" i="8"/>
  <c r="J381" i="8"/>
  <c r="J525" i="8"/>
  <c r="J669" i="8"/>
  <c r="J813" i="8"/>
  <c r="J957" i="8"/>
  <c r="J1499" i="8"/>
  <c r="J1530" i="8"/>
  <c r="J1518" i="8"/>
  <c r="J1506" i="8"/>
  <c r="J1494" i="8"/>
  <c r="J1482" i="8"/>
  <c r="J1470" i="8"/>
  <c r="J1458" i="8"/>
  <c r="J1446" i="8"/>
  <c r="J1434" i="8"/>
  <c r="J1422" i="8"/>
  <c r="J1410" i="8"/>
  <c r="J1398" i="8"/>
  <c r="J1386" i="8"/>
  <c r="J1374" i="8"/>
  <c r="J1362" i="8"/>
  <c r="J1350" i="8"/>
  <c r="J1338" i="8"/>
  <c r="J1326" i="8"/>
  <c r="J1314" i="8"/>
  <c r="J1302" i="8"/>
  <c r="J1290" i="8"/>
  <c r="J1278" i="8"/>
  <c r="J1266" i="8"/>
  <c r="J1254" i="8"/>
  <c r="J1242" i="8"/>
  <c r="J1230" i="8"/>
  <c r="L1218" i="8"/>
  <c r="J1218" i="8"/>
  <c r="J1206" i="8"/>
  <c r="J1194" i="8"/>
  <c r="J1182" i="8"/>
  <c r="J1170" i="8"/>
  <c r="J1158" i="8"/>
  <c r="J1146" i="8"/>
  <c r="J1134" i="8"/>
  <c r="J1122" i="8"/>
  <c r="J1110" i="8"/>
  <c r="J1098" i="8"/>
  <c r="J1086" i="8"/>
  <c r="J1074" i="8"/>
  <c r="J1062" i="8"/>
  <c r="J1050" i="8"/>
  <c r="J1038" i="8"/>
  <c r="J1026" i="8"/>
  <c r="J1014" i="8"/>
  <c r="J1002" i="8"/>
  <c r="J990" i="8"/>
  <c r="J978" i="8"/>
  <c r="J966" i="8"/>
  <c r="J954" i="8"/>
  <c r="J942" i="8"/>
  <c r="J930" i="8"/>
  <c r="J918" i="8"/>
  <c r="J906" i="8"/>
  <c r="J894" i="8"/>
  <c r="J882" i="8"/>
  <c r="J870" i="8"/>
  <c r="J858" i="8"/>
  <c r="J846" i="8"/>
  <c r="L834" i="8"/>
  <c r="J834" i="8"/>
  <c r="J822" i="8"/>
  <c r="J810" i="8"/>
  <c r="J798" i="8"/>
  <c r="J786" i="8"/>
  <c r="J774" i="8"/>
  <c r="J762" i="8"/>
  <c r="J750" i="8"/>
  <c r="J738" i="8"/>
  <c r="L726" i="8"/>
  <c r="J726" i="8"/>
  <c r="J714" i="8"/>
  <c r="J702" i="8"/>
  <c r="J690" i="8"/>
  <c r="J678" i="8"/>
  <c r="J666" i="8"/>
  <c r="J654" i="8"/>
  <c r="J642" i="8"/>
  <c r="L630" i="8"/>
  <c r="J630" i="8"/>
  <c r="J618" i="8"/>
  <c r="J606" i="8"/>
  <c r="J594" i="8"/>
  <c r="J582" i="8"/>
  <c r="J570" i="8"/>
  <c r="J558" i="8"/>
  <c r="J546" i="8"/>
  <c r="J534" i="8"/>
  <c r="J522" i="8"/>
  <c r="J510" i="8"/>
  <c r="J498" i="8"/>
  <c r="L486" i="8"/>
  <c r="J486" i="8"/>
  <c r="J474" i="8"/>
  <c r="J462" i="8"/>
  <c r="J450" i="8"/>
  <c r="J438" i="8"/>
  <c r="J426" i="8"/>
  <c r="J414" i="8"/>
  <c r="J402" i="8"/>
  <c r="J390" i="8"/>
  <c r="J378" i="8"/>
  <c r="J366" i="8"/>
  <c r="J354" i="8"/>
  <c r="J342" i="8"/>
  <c r="J330" i="8"/>
  <c r="J318" i="8"/>
  <c r="J306" i="8"/>
  <c r="J294" i="8"/>
  <c r="J282" i="8"/>
  <c r="J270" i="8"/>
  <c r="J258" i="8"/>
  <c r="J246" i="8"/>
  <c r="J234" i="8"/>
  <c r="J222" i="8"/>
  <c r="J210" i="8"/>
  <c r="J198" i="8"/>
  <c r="J186" i="8"/>
  <c r="J174" i="8"/>
  <c r="J162" i="8"/>
  <c r="J150" i="8"/>
  <c r="J138" i="8"/>
  <c r="J126" i="8"/>
  <c r="J114" i="8"/>
  <c r="J102" i="8"/>
  <c r="J90" i="8"/>
  <c r="J78" i="8"/>
  <c r="J66" i="8"/>
  <c r="J54" i="8"/>
  <c r="J42" i="8"/>
  <c r="J30" i="8"/>
  <c r="J18" i="8"/>
  <c r="J6" i="8"/>
  <c r="J9" i="8"/>
  <c r="J25" i="8"/>
  <c r="J45" i="8"/>
  <c r="J61" i="8"/>
  <c r="J81" i="8"/>
  <c r="J98" i="8"/>
  <c r="J129" i="8"/>
  <c r="J249" i="8"/>
  <c r="J393" i="8"/>
  <c r="J537" i="8"/>
  <c r="J681" i="8"/>
  <c r="J825" i="8"/>
  <c r="J969" i="8"/>
  <c r="K111" i="8"/>
  <c r="L111" i="8" s="1"/>
  <c r="J1529" i="8"/>
  <c r="J1517" i="8"/>
  <c r="J1505" i="8"/>
  <c r="J1493" i="8"/>
  <c r="J1481" i="8"/>
  <c r="J1469" i="8"/>
  <c r="I1543" i="8"/>
  <c r="L1457" i="8"/>
  <c r="J1457" i="8"/>
  <c r="J1445" i="8"/>
  <c r="L1433" i="8"/>
  <c r="J1433" i="8"/>
  <c r="J1421" i="8"/>
  <c r="J1409" i="8"/>
  <c r="J1397" i="8"/>
  <c r="J1385" i="8"/>
  <c r="J1373" i="8"/>
  <c r="J1361" i="8"/>
  <c r="J1349" i="8"/>
  <c r="J1337" i="8"/>
  <c r="J1325" i="8"/>
  <c r="J1313" i="8"/>
  <c r="J1301" i="8"/>
  <c r="J1289" i="8"/>
  <c r="J1277" i="8"/>
  <c r="J1265" i="8"/>
  <c r="J1253" i="8"/>
  <c r="J1241" i="8"/>
  <c r="J1229" i="8"/>
  <c r="J1217" i="8"/>
  <c r="J1205" i="8"/>
  <c r="J1193" i="8"/>
  <c r="J1181" i="8"/>
  <c r="L1169" i="8"/>
  <c r="J1169" i="8"/>
  <c r="J1157" i="8"/>
  <c r="J1145" i="8"/>
  <c r="J1133" i="8"/>
  <c r="J1121" i="8"/>
  <c r="J1109" i="8"/>
  <c r="J1097" i="8"/>
  <c r="J1085" i="8"/>
  <c r="J1073" i="8"/>
  <c r="J1061" i="8"/>
  <c r="J1049" i="8"/>
  <c r="J1037" i="8"/>
  <c r="J1025" i="8"/>
  <c r="J1013" i="8"/>
  <c r="J1001" i="8"/>
  <c r="J989" i="8"/>
  <c r="J977" i="8"/>
  <c r="J965" i="8"/>
  <c r="J953" i="8"/>
  <c r="J941" i="8"/>
  <c r="J929" i="8"/>
  <c r="J917" i="8"/>
  <c r="J905" i="8"/>
  <c r="J893" i="8"/>
  <c r="J881" i="8"/>
  <c r="J869" i="8"/>
  <c r="J857" i="8"/>
  <c r="J845" i="8"/>
  <c r="J833" i="8"/>
  <c r="J821" i="8"/>
  <c r="J809" i="8"/>
  <c r="J797" i="8"/>
  <c r="J785" i="8"/>
  <c r="J773" i="8"/>
  <c r="J761" i="8"/>
  <c r="J749" i="8"/>
  <c r="J737" i="8"/>
  <c r="J725" i="8"/>
  <c r="J713" i="8"/>
  <c r="J701" i="8"/>
  <c r="J689" i="8"/>
  <c r="J677" i="8"/>
  <c r="J665" i="8"/>
  <c r="J653" i="8"/>
  <c r="J641" i="8"/>
  <c r="J629" i="8"/>
  <c r="J617" i="8"/>
  <c r="J605" i="8"/>
  <c r="J593" i="8"/>
  <c r="J581" i="8"/>
  <c r="J569" i="8"/>
  <c r="J557" i="8"/>
  <c r="J545" i="8"/>
  <c r="J533" i="8"/>
  <c r="J521" i="8"/>
  <c r="J509" i="8"/>
  <c r="J497" i="8"/>
  <c r="J485" i="8"/>
  <c r="J473" i="8"/>
  <c r="J461" i="8"/>
  <c r="J449" i="8"/>
  <c r="J437" i="8"/>
  <c r="J425" i="8"/>
  <c r="J413" i="8"/>
  <c r="J401" i="8"/>
  <c r="J389" i="8"/>
  <c r="J377" i="8"/>
  <c r="J365" i="8"/>
  <c r="J353" i="8"/>
  <c r="J341" i="8"/>
  <c r="J329" i="8"/>
  <c r="J317" i="8"/>
  <c r="J305" i="8"/>
  <c r="J293" i="8"/>
  <c r="J281" i="8"/>
  <c r="J269" i="8"/>
  <c r="J257" i="8"/>
  <c r="J245" i="8"/>
  <c r="J233" i="8"/>
  <c r="J221" i="8"/>
  <c r="J209" i="8"/>
  <c r="J197" i="8"/>
  <c r="J185" i="8"/>
  <c r="J173" i="8"/>
  <c r="J161" i="8"/>
  <c r="J149" i="8"/>
  <c r="J137" i="8"/>
  <c r="J125" i="8"/>
  <c r="J113" i="8"/>
  <c r="J101" i="8"/>
  <c r="J89" i="8"/>
  <c r="J77" i="8"/>
  <c r="J65" i="8"/>
  <c r="J53" i="8"/>
  <c r="J41" i="8"/>
  <c r="J29" i="8"/>
  <c r="J17" i="8"/>
  <c r="J5" i="8"/>
  <c r="J10" i="8"/>
  <c r="J26" i="8"/>
  <c r="J46" i="8"/>
  <c r="J62" i="8"/>
  <c r="J82" i="8"/>
  <c r="J99" i="8"/>
  <c r="J130" i="8"/>
  <c r="J261" i="8"/>
  <c r="J405" i="8"/>
  <c r="J549" i="8"/>
  <c r="J693" i="8"/>
  <c r="J837" i="8"/>
  <c r="J981" i="8"/>
  <c r="K255" i="8"/>
  <c r="L255" i="8" s="1"/>
  <c r="J1528" i="8"/>
  <c r="J1516" i="8"/>
  <c r="J1504" i="8"/>
  <c r="J1492" i="8"/>
  <c r="J1480" i="8"/>
  <c r="J1468" i="8"/>
  <c r="J1456" i="8"/>
  <c r="J1444" i="8"/>
  <c r="J1432" i="8"/>
  <c r="J1420" i="8"/>
  <c r="J1408" i="8"/>
  <c r="J1396" i="8"/>
  <c r="J1384" i="8"/>
  <c r="J1372" i="8"/>
  <c r="J1360" i="8"/>
  <c r="J1348" i="8"/>
  <c r="J1336" i="8"/>
  <c r="L1324" i="8"/>
  <c r="J1324" i="8"/>
  <c r="J1312" i="8"/>
  <c r="J1300" i="8"/>
  <c r="J1288" i="8"/>
  <c r="J1276" i="8"/>
  <c r="J1264" i="8"/>
  <c r="J1252" i="8"/>
  <c r="J1240" i="8"/>
  <c r="J1228" i="8"/>
  <c r="J1216" i="8"/>
  <c r="J1204" i="8"/>
  <c r="J1192" i="8"/>
  <c r="J1180" i="8"/>
  <c r="J1168" i="8"/>
  <c r="J1156" i="8"/>
  <c r="J1144" i="8"/>
  <c r="J1132" i="8"/>
  <c r="J1120" i="8"/>
  <c r="J1108" i="8"/>
  <c r="J1096" i="8"/>
  <c r="J1084" i="8"/>
  <c r="J1072" i="8"/>
  <c r="J1060" i="8"/>
  <c r="J1048" i="8"/>
  <c r="J1036" i="8"/>
  <c r="J1024" i="8"/>
  <c r="J1012" i="8"/>
  <c r="J1000" i="8"/>
  <c r="J988" i="8"/>
  <c r="J976" i="8"/>
  <c r="J964" i="8"/>
  <c r="J952" i="8"/>
  <c r="J940" i="8"/>
  <c r="J928" i="8"/>
  <c r="J916" i="8"/>
  <c r="J904" i="8"/>
  <c r="J892" i="8"/>
  <c r="J880" i="8"/>
  <c r="J868" i="8"/>
  <c r="J856" i="8"/>
  <c r="J844" i="8"/>
  <c r="J832" i="8"/>
  <c r="J820" i="8"/>
  <c r="J808" i="8"/>
  <c r="J796" i="8"/>
  <c r="J784" i="8"/>
  <c r="J772" i="8"/>
  <c r="J760" i="8"/>
  <c r="J748" i="8"/>
  <c r="J736" i="8"/>
  <c r="J724" i="8"/>
  <c r="J712" i="8"/>
  <c r="J700" i="8"/>
  <c r="J688" i="8"/>
  <c r="J676" i="8"/>
  <c r="J664" i="8"/>
  <c r="J652" i="8"/>
  <c r="J640" i="8"/>
  <c r="J628" i="8"/>
  <c r="J616" i="8"/>
  <c r="J604" i="8"/>
  <c r="J592" i="8"/>
  <c r="J580" i="8"/>
  <c r="J568" i="8"/>
  <c r="J556" i="8"/>
  <c r="J544" i="8"/>
  <c r="J532" i="8"/>
  <c r="J520" i="8"/>
  <c r="J508" i="8"/>
  <c r="J496" i="8"/>
  <c r="J484" i="8"/>
  <c r="J472" i="8"/>
  <c r="J460" i="8"/>
  <c r="J448" i="8"/>
  <c r="J436" i="8"/>
  <c r="J424" i="8"/>
  <c r="J412" i="8"/>
  <c r="J400" i="8"/>
  <c r="J388" i="8"/>
  <c r="J376" i="8"/>
  <c r="J364" i="8"/>
  <c r="J352" i="8"/>
  <c r="J340" i="8"/>
  <c r="J328" i="8"/>
  <c r="J316" i="8"/>
  <c r="J304" i="8"/>
  <c r="J292" i="8"/>
  <c r="J280" i="8"/>
  <c r="J268" i="8"/>
  <c r="J256" i="8"/>
  <c r="I1538" i="8"/>
  <c r="J1538" i="8" s="1"/>
  <c r="BA13" i="6" s="1"/>
  <c r="J244" i="8"/>
  <c r="J232" i="8"/>
  <c r="J220" i="8"/>
  <c r="J208" i="8"/>
  <c r="J196" i="8"/>
  <c r="J184" i="8"/>
  <c r="J172" i="8"/>
  <c r="J160" i="8"/>
  <c r="J148" i="8"/>
  <c r="J136" i="8"/>
  <c r="J11" i="8"/>
  <c r="J27" i="8"/>
  <c r="J47" i="8"/>
  <c r="J63" i="8"/>
  <c r="J83" i="8"/>
  <c r="J100" i="8"/>
  <c r="J141" i="8"/>
  <c r="J273" i="8"/>
  <c r="J417" i="8"/>
  <c r="J561" i="8"/>
  <c r="J705" i="8"/>
  <c r="J849" i="8"/>
  <c r="J993" i="8"/>
  <c r="K399" i="8"/>
  <c r="L399" i="8" s="1"/>
  <c r="L2" i="5"/>
  <c r="AF5" i="13"/>
  <c r="AF8" i="13"/>
  <c r="R6" i="4"/>
  <c r="AF7" i="13"/>
  <c r="AG14" i="13"/>
  <c r="AB17" i="4"/>
  <c r="AF6" i="13"/>
  <c r="AH10" i="13"/>
  <c r="AH4" i="13"/>
  <c r="AF4" i="13"/>
  <c r="AH9" i="13"/>
  <c r="AF11" i="13"/>
  <c r="AH14" i="13"/>
  <c r="AH11" i="13"/>
  <c r="AH5" i="13"/>
  <c r="AG4" i="13"/>
  <c r="AF13" i="13"/>
  <c r="AE4" i="13"/>
  <c r="AF10" i="13"/>
  <c r="AF14" i="13"/>
  <c r="AE14" i="13"/>
  <c r="AH6" i="13"/>
  <c r="AG13" i="13"/>
  <c r="AE13" i="13"/>
  <c r="AB6" i="4"/>
  <c r="AH13" i="13"/>
  <c r="AH7" i="13"/>
  <c r="AF9" i="13"/>
  <c r="R17" i="4"/>
  <c r="AH8" i="13"/>
  <c r="Q1581" i="7" l="1"/>
  <c r="J1590" i="6"/>
  <c r="O1590" i="6" s="1"/>
  <c r="Q1573" i="7"/>
  <c r="Q1582" i="7"/>
  <c r="W1596" i="6"/>
  <c r="T1614" i="6"/>
  <c r="W1565" i="6"/>
  <c r="X1554" i="6"/>
  <c r="R1568" i="7"/>
  <c r="X1617" i="6"/>
  <c r="X1618" i="6"/>
  <c r="W1611" i="6"/>
  <c r="R1599" i="7"/>
  <c r="J1583" i="6"/>
  <c r="O1583" i="6" s="1"/>
  <c r="Q1583" i="7"/>
  <c r="Q1555" i="7"/>
  <c r="Q1607" i="7"/>
  <c r="X1594" i="6"/>
  <c r="W1577" i="6"/>
  <c r="W1591" i="6"/>
  <c r="X1597" i="6"/>
  <c r="V1605" i="6"/>
  <c r="U1559" i="6"/>
  <c r="U1604" i="6"/>
  <c r="X1567" i="6"/>
  <c r="V1584" i="6"/>
  <c r="X1605" i="6"/>
  <c r="U1579" i="6"/>
  <c r="W1587" i="6"/>
  <c r="U1605" i="6"/>
  <c r="W1598" i="6"/>
  <c r="Q1584" i="7"/>
  <c r="X1560" i="6"/>
  <c r="W1600" i="6"/>
  <c r="U1575" i="6"/>
  <c r="R1593" i="7"/>
  <c r="J1584" i="6"/>
  <c r="O1584" i="6" s="1"/>
  <c r="T1584" i="6" s="1"/>
  <c r="J1610" i="6"/>
  <c r="O1610" i="6" s="1"/>
  <c r="V1558" i="6"/>
  <c r="X1570" i="6"/>
  <c r="V1612" i="6"/>
  <c r="W1574" i="6"/>
  <c r="J1570" i="6"/>
  <c r="O1570" i="6" s="1"/>
  <c r="X1582" i="6"/>
  <c r="Q1539" i="7"/>
  <c r="V1583" i="6"/>
  <c r="V1567" i="6"/>
  <c r="V1595" i="6"/>
  <c r="V1590" i="6"/>
  <c r="V1586" i="6"/>
  <c r="X1589" i="6"/>
  <c r="R1542" i="7"/>
  <c r="W1612" i="6"/>
  <c r="W1582" i="6"/>
  <c r="U1577" i="6"/>
  <c r="W1609" i="6"/>
  <c r="U1591" i="6"/>
  <c r="J1595" i="6"/>
  <c r="O1595" i="6" s="1"/>
  <c r="W1563" i="6"/>
  <c r="Q1542" i="7"/>
  <c r="X1595" i="6"/>
  <c r="W1592" i="6"/>
  <c r="J1577" i="6"/>
  <c r="O1577" i="6" s="1"/>
  <c r="T1577" i="6" s="1"/>
  <c r="J1593" i="6"/>
  <c r="O1593" i="6" s="1"/>
  <c r="T1593" i="6" s="1"/>
  <c r="W1573" i="6"/>
  <c r="X1586" i="6"/>
  <c r="Q1585" i="7"/>
  <c r="X1566" i="6"/>
  <c r="X1608" i="6"/>
  <c r="W1599" i="6"/>
  <c r="Q1592" i="7"/>
  <c r="J1566" i="6"/>
  <c r="O1566" i="6" s="1"/>
  <c r="T1566" i="6" s="1"/>
  <c r="V1580" i="6"/>
  <c r="W1603" i="6"/>
  <c r="Q1559" i="7"/>
  <c r="W1556" i="6"/>
  <c r="V1571" i="6"/>
  <c r="Q1547" i="7"/>
  <c r="V1563" i="6"/>
  <c r="R1539" i="7"/>
  <c r="Q1549" i="7"/>
  <c r="X1556" i="6"/>
  <c r="Q1606" i="7"/>
  <c r="Q1562" i="7"/>
  <c r="T1585" i="6"/>
  <c r="X1565" i="6"/>
  <c r="Q1588" i="7"/>
  <c r="J1586" i="6"/>
  <c r="O1586" i="6" s="1"/>
  <c r="T1586" i="6" s="1"/>
  <c r="J1553" i="6"/>
  <c r="O1553" i="6" s="1"/>
  <c r="Q1590" i="7"/>
  <c r="P1583" i="6"/>
  <c r="U1584" i="6" s="1"/>
  <c r="W1575" i="6"/>
  <c r="W1613" i="6"/>
  <c r="V1562" i="6"/>
  <c r="R1566" i="7"/>
  <c r="R1547" i="7"/>
  <c r="J1567" i="6"/>
  <c r="O1567" i="6" s="1"/>
  <c r="R1557" i="7"/>
  <c r="R1556" i="7"/>
  <c r="U1578" i="6"/>
  <c r="J1588" i="6"/>
  <c r="O1588" i="6" s="1"/>
  <c r="J1579" i="6"/>
  <c r="O1579" i="6" s="1"/>
  <c r="V1575" i="6"/>
  <c r="W1586" i="6"/>
  <c r="W1578" i="6"/>
  <c r="R1588" i="7"/>
  <c r="Q1597" i="7"/>
  <c r="J1582" i="6"/>
  <c r="O1582" i="6" s="1"/>
  <c r="T1583" i="6" s="1"/>
  <c r="J1600" i="6"/>
  <c r="O1600" i="6" s="1"/>
  <c r="J1559" i="6"/>
  <c r="O1559" i="6" s="1"/>
  <c r="J1575" i="6"/>
  <c r="O1575" i="6" s="1"/>
  <c r="T1576" i="6" s="1"/>
  <c r="V1599" i="6"/>
  <c r="X1610" i="6"/>
  <c r="J1603" i="6"/>
  <c r="O1603" i="6" s="1"/>
  <c r="V1613" i="6"/>
  <c r="Q1596" i="7"/>
  <c r="R1607" i="7"/>
  <c r="R1548" i="7"/>
  <c r="X1583" i="6"/>
  <c r="X1569" i="6"/>
  <c r="T1617" i="6"/>
  <c r="J1572" i="6"/>
  <c r="O1572" i="6" s="1"/>
  <c r="J1594" i="6"/>
  <c r="O1594" i="6" s="1"/>
  <c r="T1595" i="6" s="1"/>
  <c r="J1596" i="6"/>
  <c r="O1596" i="6" s="1"/>
  <c r="T1596" i="6" s="1"/>
  <c r="V1602" i="6"/>
  <c r="X1588" i="6"/>
  <c r="W1617" i="6"/>
  <c r="Q1545" i="7"/>
  <c r="V1592" i="6"/>
  <c r="Q1551" i="7"/>
  <c r="R1584" i="7"/>
  <c r="R1552" i="7"/>
  <c r="J1608" i="6"/>
  <c r="O1608" i="6" s="1"/>
  <c r="V1561" i="6"/>
  <c r="Q1601" i="7"/>
  <c r="U1587" i="6"/>
  <c r="Q1603" i="7"/>
  <c r="R1543" i="7"/>
  <c r="X1580" i="6"/>
  <c r="R1596" i="7"/>
  <c r="U1589" i="6"/>
  <c r="W1560" i="6"/>
  <c r="J1604" i="6"/>
  <c r="O1604" i="6" s="1"/>
  <c r="P1570" i="6"/>
  <c r="V1593" i="6"/>
  <c r="V1559" i="6"/>
  <c r="W1583" i="6"/>
  <c r="X1602" i="6"/>
  <c r="J1564" i="6"/>
  <c r="O1564" i="6" s="1"/>
  <c r="T1565" i="6" s="1"/>
  <c r="J1612" i="6"/>
  <c r="O1612" i="6" s="1"/>
  <c r="T1613" i="6" s="1"/>
  <c r="V1587" i="6"/>
  <c r="X1555" i="6"/>
  <c r="W1561" i="6"/>
  <c r="V1578" i="6"/>
  <c r="Q1558" i="7"/>
  <c r="J1558" i="6"/>
  <c r="O1558" i="6" s="1"/>
  <c r="J1607" i="6"/>
  <c r="O1607" i="6" s="1"/>
  <c r="V1560" i="6"/>
  <c r="J1574" i="6"/>
  <c r="O1574" i="6" s="1"/>
  <c r="V1572" i="6"/>
  <c r="Q1602" i="7"/>
  <c r="R1544" i="7"/>
  <c r="R1595" i="7"/>
  <c r="R1574" i="7"/>
  <c r="P1592" i="6"/>
  <c r="J1592" i="6"/>
  <c r="O1592" i="6" s="1"/>
  <c r="J1554" i="6"/>
  <c r="O1554" i="6" s="1"/>
  <c r="T1555" i="6" s="1"/>
  <c r="P1554" i="6"/>
  <c r="X1572" i="6"/>
  <c r="V1611" i="6"/>
  <c r="X1571" i="6"/>
  <c r="V1570" i="6"/>
  <c r="V1600" i="6"/>
  <c r="V1555" i="6"/>
  <c r="X1593" i="6"/>
  <c r="X1577" i="6"/>
  <c r="W1555" i="6"/>
  <c r="X1574" i="6"/>
  <c r="Q1565" i="7"/>
  <c r="W1602" i="6"/>
  <c r="V1615" i="6"/>
  <c r="W1594" i="6"/>
  <c r="W1584" i="6"/>
  <c r="Q1599" i="7"/>
  <c r="Q1604" i="7"/>
  <c r="J1560" i="6"/>
  <c r="O1560" i="6" s="1"/>
  <c r="Q1576" i="7"/>
  <c r="Q1605" i="7"/>
  <c r="R1590" i="7"/>
  <c r="J1563" i="6"/>
  <c r="O1563" i="6" s="1"/>
  <c r="T1564" i="6" s="1"/>
  <c r="X1609" i="6"/>
  <c r="J1598" i="6"/>
  <c r="O1598" i="6" s="1"/>
  <c r="P1598" i="6"/>
  <c r="V1557" i="6"/>
  <c r="X1612" i="6"/>
  <c r="Q1567" i="7"/>
  <c r="Q1566" i="7"/>
  <c r="P1599" i="6"/>
  <c r="J1599" i="6"/>
  <c r="O1599" i="6" s="1"/>
  <c r="V1582" i="6"/>
  <c r="V1591" i="6"/>
  <c r="X1579" i="6"/>
  <c r="P1609" i="6"/>
  <c r="U1610" i="6" s="1"/>
  <c r="J1609" i="6"/>
  <c r="O1609" i="6" s="1"/>
  <c r="R1598" i="7"/>
  <c r="V1604" i="6"/>
  <c r="X1615" i="6"/>
  <c r="W1581" i="6"/>
  <c r="Q1550" i="7"/>
  <c r="Q1557" i="7"/>
  <c r="Q1544" i="7"/>
  <c r="V1606" i="6"/>
  <c r="V1588" i="6"/>
  <c r="V1594" i="6"/>
  <c r="Q1548" i="7"/>
  <c r="J1601" i="6"/>
  <c r="O1601" i="6" s="1"/>
  <c r="J1591" i="6"/>
  <c r="O1591" i="6" s="1"/>
  <c r="T1591" i="6" s="1"/>
  <c r="R1583" i="7"/>
  <c r="W1608" i="6"/>
  <c r="X1611" i="6"/>
  <c r="X1599" i="6"/>
  <c r="P1602" i="6"/>
  <c r="J1602" i="6"/>
  <c r="O1602" i="6" s="1"/>
  <c r="P1611" i="6"/>
  <c r="J1611" i="6"/>
  <c r="O1611" i="6" s="1"/>
  <c r="T1611" i="6" s="1"/>
  <c r="Q1543" i="7"/>
  <c r="Q1579" i="7"/>
  <c r="Q1572" i="7"/>
  <c r="V1554" i="6"/>
  <c r="V1597" i="6"/>
  <c r="V1596" i="6"/>
  <c r="X1581" i="6"/>
  <c r="W1590" i="6"/>
  <c r="V1579" i="6"/>
  <c r="Q1560" i="7"/>
  <c r="W1616" i="6"/>
  <c r="Q1546" i="7"/>
  <c r="V1609" i="6"/>
  <c r="V1608" i="6"/>
  <c r="X1591" i="6"/>
  <c r="Q1595" i="7"/>
  <c r="X1601" i="6"/>
  <c r="J1589" i="6"/>
  <c r="O1589" i="6" s="1"/>
  <c r="T1590" i="6" s="1"/>
  <c r="R1571" i="7"/>
  <c r="R1553" i="7"/>
  <c r="W1576" i="6"/>
  <c r="Q1564" i="7"/>
  <c r="W1589" i="6"/>
  <c r="R1592" i="7"/>
  <c r="J1578" i="6"/>
  <c r="O1578" i="6" s="1"/>
  <c r="J1569" i="6"/>
  <c r="O1569" i="6" s="1"/>
  <c r="Q1540" i="7"/>
  <c r="W1566" i="6"/>
  <c r="X1616" i="6"/>
  <c r="Q1561" i="7"/>
  <c r="X1557" i="6"/>
  <c r="R1587" i="7"/>
  <c r="Q1593" i="7"/>
  <c r="Q1569" i="7"/>
  <c r="J1581" i="6"/>
  <c r="O1581" i="6" s="1"/>
  <c r="V1603" i="6"/>
  <c r="X1587" i="6"/>
  <c r="J1580" i="6"/>
  <c r="O1580" i="6" s="1"/>
  <c r="P1580" i="6"/>
  <c r="W1601" i="6"/>
  <c r="X1568" i="6"/>
  <c r="J1606" i="6"/>
  <c r="O1606" i="6" s="1"/>
  <c r="T1606" i="6" s="1"/>
  <c r="P1606" i="6"/>
  <c r="P1615" i="6"/>
  <c r="J1615" i="6"/>
  <c r="O1615" i="6" s="1"/>
  <c r="T1615" i="6" s="1"/>
  <c r="W1558" i="6"/>
  <c r="R1550" i="7"/>
  <c r="V1568" i="6"/>
  <c r="Q1570" i="7"/>
  <c r="J1562" i="6"/>
  <c r="O1562" i="6" s="1"/>
  <c r="P1562" i="6"/>
  <c r="W1570" i="6"/>
  <c r="X1564" i="6"/>
  <c r="X1563" i="6"/>
  <c r="P1597" i="6"/>
  <c r="J1597" i="6"/>
  <c r="O1597" i="6" s="1"/>
  <c r="T1597" i="6" s="1"/>
  <c r="P1596" i="6"/>
  <c r="P1608" i="6"/>
  <c r="U1608" i="6" s="1"/>
  <c r="W1572" i="6"/>
  <c r="T1554" i="6"/>
  <c r="R1585" i="7"/>
  <c r="V1581" i="6"/>
  <c r="P1556" i="6"/>
  <c r="U1556" i="6" s="1"/>
  <c r="J1556" i="6"/>
  <c r="O1556" i="6" s="1"/>
  <c r="P1557" i="6"/>
  <c r="J1557" i="6"/>
  <c r="O1557" i="6" s="1"/>
  <c r="X1562" i="6"/>
  <c r="R1540" i="7"/>
  <c r="X1600" i="6"/>
  <c r="X1613" i="6"/>
  <c r="X1614" i="6"/>
  <c r="W1604" i="6"/>
  <c r="J1561" i="6"/>
  <c r="O1561" i="6" s="1"/>
  <c r="P1561" i="6"/>
  <c r="U1561" i="6" s="1"/>
  <c r="J1568" i="6"/>
  <c r="O1568" i="6" s="1"/>
  <c r="T1568" i="6" s="1"/>
  <c r="P1568" i="6"/>
  <c r="X1604" i="6"/>
  <c r="R1560" i="7"/>
  <c r="Q1556" i="7"/>
  <c r="W1568" i="6"/>
  <c r="R1601" i="7"/>
  <c r="J1571" i="6"/>
  <c r="O1571" i="6" s="1"/>
  <c r="J1587" i="6"/>
  <c r="O1587" i="6" s="1"/>
  <c r="T1580" i="6"/>
  <c r="V1564" i="6"/>
  <c r="R1600" i="7"/>
  <c r="P1573" i="6"/>
  <c r="J1573" i="6"/>
  <c r="O1573" i="6" s="1"/>
  <c r="W1557" i="6"/>
  <c r="W1606" i="6"/>
  <c r="Q1577" i="7"/>
  <c r="W1588" i="6"/>
  <c r="W1562" i="6"/>
  <c r="Q1587" i="7"/>
  <c r="T1582" i="6"/>
  <c r="U1564" i="6"/>
  <c r="T1556" i="6"/>
  <c r="L17" i="4"/>
  <c r="F17" i="4"/>
  <c r="AF2" i="4"/>
  <c r="AG2" i="4" s="1"/>
  <c r="AC2" i="4"/>
  <c r="L6" i="4"/>
  <c r="F6" i="4"/>
  <c r="AD2" i="4"/>
  <c r="Q7" i="13"/>
  <c r="Q8" i="13"/>
  <c r="Q10" i="13"/>
  <c r="Q6" i="13"/>
  <c r="Q11" i="13"/>
  <c r="Q5" i="13"/>
  <c r="Q9" i="13"/>
  <c r="R8" i="13"/>
  <c r="R7" i="13"/>
  <c r="R11" i="13"/>
  <c r="R6" i="13"/>
  <c r="R10" i="13"/>
  <c r="R5" i="13"/>
  <c r="R9" i="13"/>
  <c r="N11" i="13"/>
  <c r="N7" i="13"/>
  <c r="O11" i="13"/>
  <c r="N9" i="13"/>
  <c r="O7" i="13"/>
  <c r="O9" i="13"/>
  <c r="J1543" i="8"/>
  <c r="BA18" i="6" s="1"/>
  <c r="N14" i="13"/>
  <c r="Q14" i="13"/>
  <c r="R13" i="13"/>
  <c r="O13" i="13"/>
  <c r="Q4" i="13"/>
  <c r="N4" i="13"/>
  <c r="R14" i="13"/>
  <c r="O14" i="13"/>
  <c r="R4" i="13"/>
  <c r="O4" i="13"/>
  <c r="Q13" i="13"/>
  <c r="N13" i="13"/>
  <c r="J1536" i="8"/>
  <c r="BA12" i="6" s="1"/>
  <c r="L1536" i="8"/>
  <c r="BA11" i="6" s="1"/>
  <c r="J1541" i="8"/>
  <c r="BA16" i="6" s="1"/>
  <c r="J1539" i="8"/>
  <c r="BA14" i="6" s="1"/>
  <c r="J1542" i="8"/>
  <c r="BA17" i="6" s="1"/>
  <c r="J1540" i="8"/>
  <c r="BA15" i="6" s="1"/>
  <c r="J1545" i="8"/>
  <c r="BA10" i="6" s="1"/>
  <c r="J1544" i="8"/>
  <c r="BA19" i="6" s="1"/>
  <c r="M2" i="5"/>
  <c r="AC17" i="4"/>
  <c r="AD6" i="4"/>
  <c r="AD17" i="4"/>
  <c r="AG17" i="4"/>
  <c r="AG6" i="4"/>
  <c r="AF17" i="4"/>
  <c r="AC6" i="4"/>
  <c r="AF6" i="4"/>
  <c r="T1567" i="6" l="1"/>
  <c r="T1578" i="6"/>
  <c r="T1560" i="6"/>
  <c r="T1587" i="6"/>
  <c r="T1572" i="6"/>
  <c r="U1583" i="6"/>
  <c r="U1597" i="6"/>
  <c r="T1616" i="6"/>
  <c r="T1558" i="6"/>
  <c r="T1588" i="6"/>
  <c r="T1571" i="6"/>
  <c r="T1557" i="6"/>
  <c r="T1594" i="6"/>
  <c r="T1573" i="6"/>
  <c r="T1608" i="6"/>
  <c r="T1600" i="6"/>
  <c r="T1562" i="6"/>
  <c r="T1601" i="6"/>
  <c r="T1612" i="6"/>
  <c r="T1599" i="6"/>
  <c r="U1571" i="6"/>
  <c r="U1570" i="6"/>
  <c r="T1605" i="6"/>
  <c r="T1604" i="6"/>
  <c r="T1561" i="6"/>
  <c r="U1557" i="6"/>
  <c r="T1609" i="6"/>
  <c r="U1596" i="6"/>
  <c r="T1569" i="6"/>
  <c r="T1570" i="6"/>
  <c r="U1592" i="6"/>
  <c r="U1593" i="6"/>
  <c r="T1607" i="6"/>
  <c r="T1559" i="6"/>
  <c r="U1569" i="6"/>
  <c r="U1568" i="6"/>
  <c r="U1598" i="6"/>
  <c r="U1558" i="6"/>
  <c r="T1579" i="6"/>
  <c r="U1581" i="6"/>
  <c r="U1580" i="6"/>
  <c r="U1611" i="6"/>
  <c r="U1612" i="6"/>
  <c r="T1598" i="6"/>
  <c r="T1610" i="6"/>
  <c r="T1603" i="6"/>
  <c r="T1602" i="6"/>
  <c r="U1573" i="6"/>
  <c r="U1574" i="6"/>
  <c r="U1603" i="6"/>
  <c r="U1602" i="6"/>
  <c r="U1599" i="6"/>
  <c r="U1600" i="6"/>
  <c r="T1563" i="6"/>
  <c r="U1554" i="6"/>
  <c r="U1555" i="6"/>
  <c r="U1615" i="6"/>
  <c r="U1616" i="6"/>
  <c r="T1574" i="6"/>
  <c r="T1575" i="6"/>
  <c r="U1609" i="6"/>
  <c r="T1589" i="6"/>
  <c r="U1562" i="6"/>
  <c r="U1563" i="6"/>
  <c r="U1606" i="6"/>
  <c r="U1607" i="6"/>
  <c r="T1581" i="6"/>
  <c r="T1592" i="6"/>
  <c r="O17" i="4"/>
  <c r="N17" i="4"/>
  <c r="Q17" i="4"/>
  <c r="N6" i="4"/>
  <c r="M17" i="4"/>
  <c r="O6" i="4"/>
  <c r="Q6" i="4"/>
  <c r="M6" i="4"/>
  <c r="AE2" i="4"/>
  <c r="H2" i="5"/>
  <c r="K1336" i="7"/>
  <c r="D8" i="4"/>
  <c r="F13" i="11"/>
  <c r="T14" i="4"/>
  <c r="D101" i="10"/>
  <c r="X18" i="4"/>
  <c r="X38" i="4"/>
  <c r="K69" i="5"/>
  <c r="I10" i="5"/>
  <c r="O52" i="5"/>
  <c r="AH65" i="4"/>
  <c r="Y4" i="4"/>
  <c r="T94" i="4"/>
  <c r="D87" i="4"/>
  <c r="S71" i="5"/>
  <c r="AI70" i="4"/>
  <c r="K1483" i="7"/>
  <c r="K24" i="5"/>
  <c r="C1495" i="7"/>
  <c r="W85" i="4"/>
  <c r="L6" i="11"/>
  <c r="W8" i="4"/>
  <c r="L5" i="11"/>
  <c r="R71" i="4"/>
  <c r="AH84" i="4"/>
  <c r="W32" i="4"/>
  <c r="P80" i="5"/>
  <c r="C1436" i="7"/>
  <c r="P15" i="5"/>
  <c r="L13" i="11"/>
  <c r="AA85" i="4"/>
  <c r="F96" i="10"/>
  <c r="X65" i="4"/>
  <c r="W65" i="4"/>
  <c r="E1534" i="7"/>
  <c r="R50" i="5"/>
  <c r="K1511" i="7"/>
  <c r="V31" i="4"/>
  <c r="Y60" i="4"/>
  <c r="L1520" i="7"/>
  <c r="R95" i="4"/>
  <c r="D4" i="11"/>
  <c r="U38" i="4"/>
  <c r="C13" i="10"/>
  <c r="O78" i="5"/>
  <c r="M14" i="11"/>
  <c r="R53" i="5"/>
  <c r="AJ23" i="4"/>
  <c r="T40" i="4"/>
  <c r="N38" i="5"/>
  <c r="J68" i="5"/>
  <c r="Q76" i="5"/>
  <c r="X30" i="4"/>
  <c r="R42" i="5"/>
  <c r="K1472" i="7"/>
  <c r="Q34" i="5"/>
  <c r="Y16" i="4"/>
  <c r="Z30" i="4"/>
  <c r="F14" i="5"/>
  <c r="Y95" i="4"/>
  <c r="Q38" i="5"/>
  <c r="E1513" i="7"/>
  <c r="L1467" i="7"/>
  <c r="T75" i="4"/>
  <c r="E54" i="4"/>
  <c r="S10" i="4"/>
  <c r="AH41" i="4"/>
  <c r="U21" i="4"/>
  <c r="N74" i="5"/>
  <c r="Y43" i="4"/>
  <c r="F53" i="10"/>
  <c r="D9" i="10"/>
  <c r="T15" i="4"/>
  <c r="K37" i="5"/>
  <c r="T36" i="4"/>
  <c r="S63" i="5"/>
  <c r="V43" i="4"/>
  <c r="Q74" i="5"/>
  <c r="T69" i="4"/>
  <c r="Z91" i="4"/>
  <c r="K1533" i="7"/>
  <c r="K13" i="11"/>
  <c r="D1387" i="7"/>
  <c r="E1528" i="7"/>
  <c r="L1531" i="7"/>
  <c r="U71" i="5"/>
  <c r="F52" i="10"/>
  <c r="S45" i="5"/>
  <c r="R94" i="4"/>
  <c r="J56" i="5"/>
  <c r="C1474" i="7"/>
  <c r="D7" i="10"/>
  <c r="Y86" i="4"/>
  <c r="L1527" i="7"/>
  <c r="Q63" i="5"/>
  <c r="S19" i="4"/>
  <c r="E88" i="10"/>
  <c r="R88" i="4"/>
  <c r="AI39" i="4"/>
  <c r="X10" i="4"/>
  <c r="AI66" i="4"/>
  <c r="U71" i="4"/>
  <c r="S28" i="4"/>
  <c r="G14" i="11"/>
  <c r="U46" i="5"/>
  <c r="K1497" i="7"/>
  <c r="U37" i="5"/>
  <c r="L1419" i="7"/>
  <c r="L1499" i="7"/>
  <c r="E1384" i="7"/>
  <c r="AA83" i="4"/>
  <c r="Y68" i="4"/>
  <c r="AI86" i="4"/>
  <c r="N69" i="5"/>
  <c r="C1445" i="7"/>
  <c r="E1482" i="7"/>
  <c r="Z42" i="4"/>
  <c r="O7" i="5"/>
  <c r="I89" i="5"/>
  <c r="Z9" i="4"/>
  <c r="W27" i="4"/>
  <c r="AH70" i="4"/>
  <c r="K1287" i="7"/>
  <c r="S35" i="4"/>
  <c r="C1471" i="7"/>
  <c r="E1225" i="7"/>
  <c r="J14" i="5"/>
  <c r="E8" i="10"/>
  <c r="U9" i="4"/>
  <c r="I51" i="5"/>
  <c r="AI21" i="4"/>
  <c r="X73" i="4"/>
  <c r="F87" i="10"/>
  <c r="C5" i="11"/>
  <c r="S15" i="5"/>
  <c r="AJ11" i="4"/>
  <c r="E108" i="10"/>
  <c r="W30" i="4"/>
  <c r="K1512" i="7"/>
  <c r="M12" i="11"/>
  <c r="R10" i="5"/>
  <c r="R32" i="4"/>
  <c r="J24" i="5"/>
  <c r="S32" i="4"/>
  <c r="Y21" i="4"/>
  <c r="Y76" i="4"/>
  <c r="AH4" i="4"/>
  <c r="S37" i="5"/>
  <c r="S23" i="4"/>
  <c r="W33" i="4"/>
  <c r="T11" i="4"/>
  <c r="AJ87" i="4"/>
  <c r="U74" i="4"/>
  <c r="D60" i="4"/>
  <c r="E1248" i="7"/>
  <c r="V91" i="4"/>
  <c r="C9" i="10"/>
  <c r="D11" i="10"/>
  <c r="AI90" i="4"/>
  <c r="T60" i="4"/>
  <c r="U45" i="4"/>
  <c r="T45" i="4"/>
  <c r="B1515" i="7"/>
  <c r="R63" i="5"/>
  <c r="S22" i="4"/>
  <c r="T92" i="4"/>
  <c r="J92" i="5"/>
  <c r="J85" i="5"/>
  <c r="J5" i="5"/>
  <c r="J60" i="5"/>
  <c r="D53" i="10"/>
  <c r="AA66" i="4"/>
  <c r="B1418" i="7"/>
  <c r="I79" i="5"/>
  <c r="U10" i="4"/>
  <c r="V23" i="4"/>
  <c r="J88" i="5"/>
  <c r="E92" i="10"/>
  <c r="D109" i="10"/>
  <c r="C1209" i="7"/>
  <c r="D69" i="4"/>
  <c r="X93" i="4"/>
  <c r="AI88" i="4"/>
  <c r="I55" i="5"/>
  <c r="AI18" i="4"/>
  <c r="X42" i="4"/>
  <c r="K103" i="5"/>
  <c r="J48" i="5"/>
  <c r="V71" i="4"/>
  <c r="Z39" i="4"/>
  <c r="AJ13" i="4"/>
  <c r="I105" i="5"/>
  <c r="B1403" i="7"/>
  <c r="AH83" i="4"/>
  <c r="I69" i="5"/>
  <c r="N32" i="5"/>
  <c r="Q17" i="5"/>
  <c r="V90" i="4"/>
  <c r="R36" i="5"/>
  <c r="T93" i="4"/>
  <c r="X90" i="4"/>
  <c r="S45" i="4"/>
  <c r="AH10" i="4"/>
  <c r="X64" i="4"/>
  <c r="K14" i="11"/>
  <c r="T89" i="4"/>
  <c r="Y66" i="4"/>
  <c r="AI85" i="4"/>
  <c r="Y90" i="4"/>
  <c r="J39" i="5"/>
  <c r="L14" i="11"/>
  <c r="S61" i="5"/>
  <c r="K1525" i="7"/>
  <c r="Y91" i="4"/>
  <c r="N4" i="11"/>
  <c r="W7" i="4"/>
  <c r="N20" i="5"/>
  <c r="AA75" i="4"/>
  <c r="F13" i="5"/>
  <c r="U40" i="5"/>
  <c r="G5" i="11"/>
  <c r="J21" i="5"/>
  <c r="U37" i="4"/>
  <c r="W37" i="4"/>
  <c r="F65" i="10"/>
  <c r="AK83" i="4"/>
  <c r="AJ64" i="4"/>
  <c r="Y31" i="4"/>
  <c r="F106" i="10"/>
  <c r="AA45" i="4"/>
  <c r="O59" i="5"/>
  <c r="Q42" i="5"/>
  <c r="D1345" i="7"/>
  <c r="Y44" i="4"/>
  <c r="R70" i="5"/>
  <c r="W11" i="4"/>
  <c r="E1492" i="7"/>
  <c r="K1487" i="7"/>
  <c r="K34" i="5"/>
  <c r="S12" i="4"/>
  <c r="B1412" i="7"/>
  <c r="E1430" i="7"/>
  <c r="D1124" i="7"/>
  <c r="P33" i="5"/>
  <c r="X83" i="4"/>
  <c r="O77" i="5"/>
  <c r="D1487" i="7"/>
  <c r="AA87" i="4"/>
  <c r="K1513" i="7"/>
  <c r="L1325" i="7"/>
  <c r="Y32" i="4"/>
  <c r="D1491" i="7"/>
  <c r="L1337" i="7"/>
  <c r="D1455" i="7"/>
  <c r="S15" i="4"/>
  <c r="B1537" i="7"/>
  <c r="Z35" i="4"/>
  <c r="T16" i="4"/>
  <c r="N63" i="5"/>
  <c r="R70" i="4"/>
  <c r="F85" i="10"/>
  <c r="D66" i="4"/>
  <c r="S35" i="5"/>
  <c r="V10" i="4"/>
  <c r="AJ5" i="4"/>
  <c r="U20" i="4"/>
  <c r="AJ25" i="4"/>
  <c r="W69" i="4"/>
  <c r="I92" i="5"/>
  <c r="J71" i="5"/>
  <c r="D31" i="4"/>
  <c r="F13" i="10"/>
  <c r="Q4" i="5"/>
  <c r="F97" i="10"/>
  <c r="T21" i="4"/>
  <c r="T70" i="5"/>
  <c r="C6" i="11"/>
  <c r="AH16" i="4"/>
  <c r="Z76" i="4"/>
  <c r="AI20" i="4"/>
  <c r="T63" i="5"/>
  <c r="R74" i="5"/>
  <c r="Z70" i="4"/>
  <c r="Q14" i="5"/>
  <c r="R18" i="4"/>
  <c r="J58" i="5"/>
  <c r="AK84" i="4"/>
  <c r="S21" i="4"/>
  <c r="T18" i="4"/>
  <c r="R4" i="4"/>
  <c r="R8" i="5"/>
  <c r="E94" i="10"/>
  <c r="D91" i="4"/>
  <c r="K50" i="5"/>
  <c r="U88" i="4"/>
  <c r="AI8" i="4"/>
  <c r="U12" i="4"/>
  <c r="I38" i="5"/>
  <c r="AJ12" i="4"/>
  <c r="I6" i="11"/>
  <c r="S42" i="5"/>
  <c r="T91" i="4"/>
  <c r="E52" i="10"/>
  <c r="V89" i="4"/>
  <c r="Z32" i="4"/>
  <c r="Q73" i="5"/>
  <c r="V11" i="4"/>
  <c r="B1435" i="7"/>
  <c r="AA67" i="4"/>
  <c r="K1519" i="7"/>
  <c r="S55" i="5"/>
  <c r="J26" i="5"/>
  <c r="AA64" i="4"/>
  <c r="I84" i="5"/>
  <c r="Q48" i="5"/>
  <c r="Z68" i="4"/>
  <c r="S7" i="4"/>
  <c r="H5" i="11"/>
  <c r="T68" i="4"/>
  <c r="AE6" i="4"/>
  <c r="K1471" i="7"/>
  <c r="J25" i="5"/>
  <c r="U76" i="5"/>
  <c r="R64" i="4"/>
  <c r="U50" i="5"/>
  <c r="AI28" i="4"/>
  <c r="E51" i="4"/>
  <c r="B1534" i="7"/>
  <c r="Z88" i="4"/>
  <c r="D4" i="10"/>
  <c r="R40" i="5"/>
  <c r="X85" i="4"/>
  <c r="E53" i="10"/>
  <c r="AJ9" i="4"/>
  <c r="D64" i="10"/>
  <c r="T27" i="4"/>
  <c r="AI72" i="4"/>
  <c r="D103" i="10"/>
  <c r="X40" i="4"/>
  <c r="D7" i="11"/>
  <c r="D33" i="4"/>
  <c r="D1377" i="7"/>
  <c r="E1392" i="7"/>
  <c r="K1339" i="7"/>
  <c r="T19" i="4"/>
  <c r="R16" i="4"/>
  <c r="T56" i="5"/>
  <c r="E101" i="10"/>
  <c r="Y64" i="4"/>
  <c r="W60" i="4"/>
  <c r="T69" i="5"/>
  <c r="S40" i="4"/>
  <c r="V7" i="4"/>
  <c r="I61" i="5"/>
  <c r="D1401" i="7"/>
  <c r="T72" i="5"/>
  <c r="K1397" i="7"/>
  <c r="O49" i="5"/>
  <c r="F16" i="5"/>
  <c r="N88" i="5"/>
  <c r="C1519" i="7"/>
  <c r="J80" i="5"/>
  <c r="Z34" i="4"/>
  <c r="J77" i="5"/>
  <c r="AJ4" i="4"/>
  <c r="L1280" i="7"/>
  <c r="L968" i="7"/>
  <c r="U39" i="5"/>
  <c r="Q23" i="5"/>
  <c r="D1385" i="7"/>
  <c r="AK87" i="4"/>
  <c r="U65" i="4"/>
  <c r="U41" i="4"/>
  <c r="E1520" i="7"/>
  <c r="L1507" i="7"/>
  <c r="E1471" i="7"/>
  <c r="R37" i="5"/>
  <c r="Q51" i="5"/>
  <c r="K1073" i="7"/>
  <c r="B1414" i="7"/>
  <c r="D1270" i="7"/>
  <c r="U85" i="4"/>
  <c r="T54" i="5"/>
  <c r="C115" i="10"/>
  <c r="R91" i="4"/>
  <c r="AI16" i="4"/>
  <c r="R72" i="5"/>
  <c r="R42" i="4"/>
  <c r="E1368" i="7"/>
  <c r="L1504" i="7"/>
  <c r="Y74" i="4"/>
  <c r="Y13" i="4"/>
  <c r="Z45" i="4"/>
  <c r="Y38" i="4"/>
  <c r="E55" i="4"/>
  <c r="AA68" i="4"/>
  <c r="Q59" i="5"/>
  <c r="E12" i="11"/>
  <c r="D1445" i="7"/>
  <c r="AJ83" i="4"/>
  <c r="D87" i="10"/>
  <c r="W5" i="4"/>
  <c r="U72" i="4"/>
  <c r="J81" i="5"/>
  <c r="J57" i="5"/>
  <c r="R54" i="5"/>
  <c r="V9" i="4"/>
  <c r="Q44" i="5"/>
  <c r="D21" i="4"/>
  <c r="W23" i="4"/>
  <c r="B1511" i="7"/>
  <c r="S37" i="4"/>
  <c r="AH64" i="4"/>
  <c r="D22" i="4"/>
  <c r="E5" i="11"/>
  <c r="AJ85" i="4"/>
  <c r="T73" i="4"/>
  <c r="V27" i="4"/>
  <c r="K85" i="5"/>
  <c r="AA36" i="4"/>
  <c r="X7" i="4"/>
  <c r="AA19" i="4"/>
  <c r="C1531" i="7"/>
  <c r="AI64" i="4"/>
  <c r="O12" i="5"/>
  <c r="I68" i="5"/>
  <c r="Q37" i="5"/>
  <c r="W88" i="4"/>
  <c r="D14" i="11"/>
  <c r="T36" i="5"/>
  <c r="I71" i="5"/>
  <c r="X14" i="4"/>
  <c r="AJ31" i="4"/>
  <c r="V37" i="4"/>
  <c r="C1377" i="7"/>
  <c r="AI68" i="4"/>
  <c r="D1418" i="7"/>
  <c r="U53" i="5"/>
  <c r="AI32" i="4"/>
  <c r="T88" i="4"/>
  <c r="M7" i="11"/>
  <c r="AI89" i="4"/>
  <c r="AH18" i="4"/>
  <c r="Q32" i="5"/>
  <c r="T30" i="4"/>
  <c r="U15" i="4"/>
  <c r="W75" i="4"/>
  <c r="T8" i="5"/>
  <c r="Y65" i="4"/>
  <c r="T13" i="4"/>
  <c r="I59" i="5"/>
  <c r="U40" i="4"/>
  <c r="D1393" i="7"/>
  <c r="AH40" i="4"/>
  <c r="O19" i="5"/>
  <c r="O75" i="5"/>
  <c r="W40" i="4"/>
  <c r="AA72" i="4"/>
  <c r="R83" i="4"/>
  <c r="P61" i="5"/>
  <c r="W20" i="4"/>
  <c r="O31" i="5"/>
  <c r="F46" i="10"/>
  <c r="AA65" i="4"/>
  <c r="U83" i="4"/>
  <c r="AH42" i="4"/>
  <c r="R61" i="5"/>
  <c r="I72" i="5"/>
  <c r="C1532" i="7"/>
  <c r="O58" i="5"/>
  <c r="Q81" i="5"/>
  <c r="T83" i="4"/>
  <c r="I86" i="5"/>
  <c r="U84" i="4"/>
  <c r="O71" i="5"/>
  <c r="K32" i="5"/>
  <c r="Y94" i="4"/>
  <c r="D1427" i="7"/>
  <c r="AK66" i="4"/>
  <c r="D92" i="10"/>
  <c r="S10" i="5"/>
  <c r="F4" i="10"/>
  <c r="D1322" i="7"/>
  <c r="E44" i="10"/>
  <c r="AA39" i="4"/>
  <c r="D1498" i="7"/>
  <c r="B1535" i="7"/>
  <c r="L1392" i="7"/>
  <c r="K1431" i="7"/>
  <c r="K1210" i="7"/>
  <c r="L1251" i="7"/>
  <c r="T39" i="5"/>
  <c r="R15" i="4"/>
  <c r="L1234" i="7"/>
  <c r="U41" i="5"/>
  <c r="D1093" i="7"/>
  <c r="L1331" i="7"/>
  <c r="D86" i="4"/>
  <c r="B1522" i="7"/>
  <c r="V86" i="4"/>
  <c r="E9" i="10"/>
  <c r="B1282" i="7"/>
  <c r="N42" i="5"/>
  <c r="Z65" i="4"/>
  <c r="E1478" i="7"/>
  <c r="V60" i="4"/>
  <c r="I26" i="5"/>
  <c r="E13" i="10"/>
  <c r="T41" i="5"/>
  <c r="R78" i="5"/>
  <c r="D11" i="4"/>
  <c r="Q71" i="5"/>
  <c r="H6" i="11"/>
  <c r="L4" i="11"/>
  <c r="D1480" i="7"/>
  <c r="H12" i="11"/>
  <c r="D12" i="10"/>
  <c r="S53" i="5"/>
  <c r="Z12" i="4"/>
  <c r="R55" i="5"/>
  <c r="E105" i="10"/>
  <c r="Z66" i="4"/>
  <c r="Y27" i="4"/>
  <c r="K46" i="5"/>
  <c r="C1506" i="7"/>
  <c r="R86" i="4"/>
  <c r="W90" i="4"/>
  <c r="I25" i="5"/>
  <c r="T88" i="5"/>
  <c r="J104" i="5"/>
  <c r="C8" i="10"/>
  <c r="J41" i="5"/>
  <c r="I7" i="5"/>
  <c r="Z75" i="4"/>
  <c r="E110" i="10"/>
  <c r="E91" i="10"/>
  <c r="U68" i="4"/>
  <c r="X16" i="4"/>
  <c r="E63" i="10"/>
  <c r="O34" i="5"/>
  <c r="N80" i="5"/>
  <c r="E5" i="10"/>
  <c r="L1486" i="7"/>
  <c r="Y33" i="4"/>
  <c r="G13" i="11"/>
  <c r="R69" i="5"/>
  <c r="D51" i="10"/>
  <c r="AA95" i="4"/>
  <c r="M13" i="11"/>
  <c r="F45" i="10"/>
  <c r="X70" i="4"/>
  <c r="U79" i="5"/>
  <c r="F5" i="10"/>
  <c r="N45" i="5"/>
  <c r="N14" i="5"/>
  <c r="K1494" i="7"/>
  <c r="K7" i="11"/>
  <c r="S38" i="4"/>
  <c r="K59" i="5"/>
  <c r="AJ21" i="4"/>
  <c r="Y85" i="4"/>
  <c r="B5" i="11"/>
  <c r="N26" i="5"/>
  <c r="C1398" i="7"/>
  <c r="AK70" i="4"/>
  <c r="X84" i="4"/>
  <c r="V22" i="4"/>
  <c r="K1517" i="7"/>
  <c r="P81" i="5"/>
  <c r="Y69" i="4"/>
  <c r="E66" i="10"/>
  <c r="F8" i="10"/>
  <c r="W86" i="4"/>
  <c r="N73" i="5"/>
  <c r="E104" i="10"/>
  <c r="U44" i="4"/>
  <c r="E64" i="10"/>
  <c r="I14" i="11"/>
  <c r="K77" i="5"/>
  <c r="AH28" i="4"/>
  <c r="AI44" i="4"/>
  <c r="U76" i="4"/>
  <c r="V83" i="4"/>
  <c r="R81" i="5"/>
  <c r="L1422" i="7"/>
  <c r="X43" i="4"/>
  <c r="R66" i="4"/>
  <c r="R34" i="4"/>
  <c r="D90" i="10"/>
  <c r="AJ20" i="4"/>
  <c r="S25" i="4"/>
  <c r="E97" i="10"/>
  <c r="X25" i="4"/>
  <c r="T34" i="4"/>
  <c r="AJ70" i="4"/>
  <c r="L7" i="11"/>
  <c r="T66" i="4"/>
  <c r="E1483" i="7"/>
  <c r="R9" i="4"/>
  <c r="K1537" i="7"/>
  <c r="S68" i="5"/>
  <c r="AH43" i="4"/>
  <c r="AH68" i="4"/>
  <c r="S58" i="5"/>
  <c r="T42" i="5"/>
  <c r="M4" i="11"/>
  <c r="E106" i="10"/>
  <c r="AA41" i="4"/>
  <c r="E1501" i="7"/>
  <c r="L1525" i="7"/>
  <c r="AJ18" i="4"/>
  <c r="E95" i="10"/>
  <c r="I37" i="5"/>
  <c r="L1321" i="7"/>
  <c r="C1258" i="7"/>
  <c r="Z87" i="4"/>
  <c r="AJ19" i="4"/>
  <c r="P48" i="5"/>
  <c r="L1347" i="7"/>
  <c r="C1485" i="7"/>
  <c r="L1354" i="7"/>
  <c r="I35" i="5"/>
  <c r="Q80" i="5"/>
  <c r="AJ33" i="4"/>
  <c r="X88" i="4"/>
  <c r="Q43" i="5"/>
  <c r="O44" i="5"/>
  <c r="O43" i="5"/>
  <c r="B1445" i="7"/>
  <c r="Y87" i="4"/>
  <c r="K1316" i="7"/>
  <c r="K91" i="5"/>
  <c r="N22" i="5"/>
  <c r="L1366" i="7"/>
  <c r="D1530" i="7"/>
  <c r="J50" i="5"/>
  <c r="P26" i="5"/>
  <c r="S34" i="5"/>
  <c r="P19" i="5"/>
  <c r="R80" i="5"/>
  <c r="Z11" i="4"/>
  <c r="N7" i="11"/>
  <c r="X29" i="4"/>
  <c r="AJ67" i="4"/>
  <c r="W45" i="4"/>
  <c r="F64" i="10"/>
  <c r="F104" i="10"/>
  <c r="R84" i="4"/>
  <c r="T74" i="5"/>
  <c r="O54" i="5"/>
  <c r="R68" i="4"/>
  <c r="Y23" i="4"/>
  <c r="AA94" i="4"/>
  <c r="Q68" i="5"/>
  <c r="U33" i="5"/>
  <c r="K105" i="5"/>
  <c r="U39" i="4"/>
  <c r="X37" i="4"/>
  <c r="P13" i="5"/>
  <c r="AJ60" i="4"/>
  <c r="C12" i="10"/>
  <c r="E51" i="10"/>
  <c r="C1316" i="7"/>
  <c r="V73" i="4"/>
  <c r="E50" i="10"/>
  <c r="AH22" i="4"/>
  <c r="D63" i="10"/>
  <c r="L1479" i="7"/>
  <c r="V38" i="4"/>
  <c r="W68" i="4"/>
  <c r="V95" i="4"/>
  <c r="K79" i="5"/>
  <c r="K99" i="5"/>
  <c r="K1486" i="7"/>
  <c r="R38" i="4"/>
  <c r="AH86" i="4"/>
  <c r="T41" i="4"/>
  <c r="O55" i="5"/>
  <c r="T24" i="4"/>
  <c r="Z41" i="4"/>
  <c r="U32" i="5"/>
  <c r="B1472" i="7"/>
  <c r="AI15" i="4"/>
  <c r="AH44" i="4"/>
  <c r="C1524" i="7"/>
  <c r="D67" i="4"/>
  <c r="K22" i="5"/>
  <c r="T37" i="5"/>
  <c r="AI91" i="4"/>
  <c r="Q9" i="5"/>
  <c r="Q54" i="5"/>
  <c r="N16" i="5"/>
  <c r="E1467" i="7"/>
  <c r="C4" i="10"/>
  <c r="Q57" i="5"/>
  <c r="AA9" i="4"/>
  <c r="V18" i="4"/>
  <c r="R37" i="4"/>
  <c r="AH67" i="4"/>
  <c r="K26" i="5"/>
  <c r="J53" i="5"/>
  <c r="AH32" i="4"/>
  <c r="Z29" i="4"/>
  <c r="AI25" i="4"/>
  <c r="B1308" i="7"/>
  <c r="AJ24" i="4"/>
  <c r="R71" i="5"/>
  <c r="J35" i="5"/>
  <c r="B1478" i="7"/>
  <c r="D90" i="4"/>
  <c r="W39" i="4"/>
  <c r="C1508" i="7"/>
  <c r="R31" i="4"/>
  <c r="D8" i="10"/>
  <c r="AA92" i="4"/>
  <c r="I39" i="5"/>
  <c r="N48" i="5"/>
  <c r="Z16" i="4"/>
  <c r="AJ93" i="4"/>
  <c r="Z14" i="4"/>
  <c r="W84" i="4"/>
  <c r="E89" i="10"/>
  <c r="X31" i="4"/>
  <c r="F14" i="11"/>
  <c r="Y10" i="4"/>
  <c r="Y89" i="4"/>
  <c r="V70" i="4"/>
  <c r="S13" i="4"/>
  <c r="T81" i="5"/>
  <c r="D84" i="4"/>
  <c r="AH21" i="4"/>
  <c r="F94" i="10"/>
  <c r="AK67" i="4"/>
  <c r="M5" i="11"/>
  <c r="E45" i="10"/>
  <c r="I48" i="5"/>
  <c r="E1491" i="7"/>
  <c r="I70" i="5"/>
  <c r="E1334" i="7"/>
  <c r="C1302" i="7"/>
  <c r="P43" i="5"/>
  <c r="U24" i="4"/>
  <c r="C1488" i="7"/>
  <c r="X24" i="4"/>
  <c r="AH20" i="4"/>
  <c r="Z43" i="4"/>
  <c r="AJ73" i="4"/>
  <c r="AI60" i="4"/>
  <c r="K1364" i="7"/>
  <c r="K23" i="5"/>
  <c r="K33" i="5"/>
  <c r="AH29" i="4"/>
  <c r="AI83" i="4"/>
  <c r="N33" i="5"/>
  <c r="AH35" i="4"/>
  <c r="U91" i="4"/>
  <c r="D1340" i="7"/>
  <c r="AB11" i="4"/>
  <c r="D25" i="4"/>
  <c r="K92" i="5"/>
  <c r="C1394" i="7"/>
  <c r="S31" i="5"/>
  <c r="I80" i="5"/>
  <c r="V8" i="4"/>
  <c r="T33" i="5"/>
  <c r="V88" i="4"/>
  <c r="J100" i="5"/>
  <c r="V87" i="4"/>
  <c r="AA42" i="4"/>
  <c r="D1462" i="7"/>
  <c r="T87" i="4"/>
  <c r="I98" i="5"/>
  <c r="Y92" i="4"/>
  <c r="F92" i="10"/>
  <c r="D96" i="10"/>
  <c r="U11" i="4"/>
  <c r="S32" i="5"/>
  <c r="X34" i="4"/>
  <c r="U4" i="4"/>
  <c r="D50" i="10"/>
  <c r="X11" i="4"/>
  <c r="R35" i="4"/>
  <c r="T5" i="4"/>
  <c r="N5" i="11"/>
  <c r="J72" i="5"/>
  <c r="Z90" i="4"/>
  <c r="W95" i="4"/>
  <c r="T60" i="5"/>
  <c r="E1343" i="7"/>
  <c r="N49" i="5"/>
  <c r="K88" i="5"/>
  <c r="Y71" i="4"/>
  <c r="F35" i="10"/>
  <c r="U14" i="4"/>
  <c r="D35" i="10"/>
  <c r="X75" i="4"/>
  <c r="X91" i="4"/>
  <c r="W38" i="4"/>
  <c r="AJ84" i="4"/>
  <c r="AA18" i="4"/>
  <c r="C1293" i="7"/>
  <c r="S30" i="4"/>
  <c r="U94" i="4"/>
  <c r="R45" i="5"/>
  <c r="D26" i="4"/>
  <c r="E6" i="11"/>
  <c r="Z38" i="4"/>
  <c r="AA7" i="4"/>
  <c r="M6" i="11"/>
  <c r="T38" i="4"/>
  <c r="AA5" i="4"/>
  <c r="V72" i="4"/>
  <c r="AE17" i="4"/>
  <c r="E1532" i="7"/>
  <c r="K98" i="5"/>
  <c r="N78" i="5"/>
  <c r="AH30" i="4"/>
  <c r="V64" i="4"/>
  <c r="N59" i="5"/>
  <c r="AI13" i="4"/>
  <c r="AH66" i="4"/>
  <c r="C1512" i="7"/>
  <c r="J62" i="5"/>
  <c r="P79" i="5"/>
  <c r="AH36" i="4"/>
  <c r="U5" i="4"/>
  <c r="U31" i="4"/>
  <c r="B4" i="11"/>
  <c r="X39" i="4"/>
  <c r="AJ32" i="4"/>
  <c r="C1319" i="7"/>
  <c r="T71" i="5"/>
  <c r="W41" i="4"/>
  <c r="I78" i="5"/>
  <c r="F5" i="11"/>
  <c r="Y70" i="4"/>
  <c r="AJ22" i="4"/>
  <c r="I12" i="11"/>
  <c r="E52" i="4"/>
  <c r="D1447" i="7"/>
  <c r="X41" i="4"/>
  <c r="V19" i="4"/>
  <c r="R24" i="4"/>
  <c r="R4" i="5"/>
  <c r="C1537" i="7"/>
  <c r="T33" i="4"/>
  <c r="D5" i="10"/>
  <c r="F10" i="10"/>
  <c r="D1505" i="7"/>
  <c r="I46" i="5"/>
  <c r="F6" i="11"/>
  <c r="V45" i="4"/>
  <c r="E1502" i="7"/>
  <c r="Q11" i="5"/>
  <c r="H14" i="11"/>
  <c r="AK72" i="4"/>
  <c r="Y67" i="4"/>
  <c r="S24" i="4"/>
  <c r="AH71" i="4"/>
  <c r="AI29" i="4"/>
  <c r="K75" i="5"/>
  <c r="Z84" i="4"/>
  <c r="L1509" i="7"/>
  <c r="K81" i="5"/>
  <c r="J52" i="5"/>
  <c r="AJ10" i="4"/>
  <c r="D1416" i="7"/>
  <c r="N36" i="5"/>
  <c r="W34" i="4"/>
  <c r="D72" i="4"/>
  <c r="J45" i="5"/>
  <c r="S13" i="5"/>
  <c r="Y29" i="4"/>
  <c r="E1336" i="7"/>
  <c r="K1522" i="7"/>
  <c r="B1486" i="7"/>
  <c r="K38" i="5"/>
  <c r="B1473" i="7"/>
  <c r="F93" i="10"/>
  <c r="D6" i="11"/>
  <c r="B1521" i="7"/>
  <c r="AJ91" i="4"/>
  <c r="B1452" i="7"/>
  <c r="U29" i="4"/>
  <c r="N14" i="11"/>
  <c r="E1413" i="7"/>
  <c r="B1377" i="7"/>
  <c r="C1475" i="7"/>
  <c r="Y36" i="4"/>
  <c r="T43" i="5"/>
  <c r="Z85" i="4"/>
  <c r="V68" i="4"/>
  <c r="AH33" i="4"/>
  <c r="U28" i="4"/>
  <c r="K45" i="5"/>
  <c r="Y72" i="4"/>
  <c r="AI38" i="4"/>
  <c r="Q77" i="5"/>
  <c r="Y41" i="4"/>
  <c r="E1475" i="7"/>
  <c r="L1442" i="7"/>
  <c r="D1493" i="7"/>
  <c r="L1381" i="7"/>
  <c r="D108" i="10"/>
  <c r="K17" i="5"/>
  <c r="S26" i="4"/>
  <c r="AK64" i="4"/>
  <c r="I43" i="5"/>
  <c r="X4" i="4"/>
  <c r="D104" i="10"/>
  <c r="J70" i="5"/>
  <c r="Z15" i="4"/>
  <c r="L1447" i="7"/>
  <c r="P72" i="5"/>
  <c r="D1499" i="7"/>
  <c r="O9" i="5"/>
  <c r="D1519" i="7"/>
  <c r="C1415" i="7"/>
  <c r="Y9" i="4"/>
  <c r="Z94" i="4"/>
  <c r="L1459" i="7"/>
  <c r="D1024" i="7"/>
  <c r="O68" i="5"/>
  <c r="B1505" i="7"/>
  <c r="L1320" i="7"/>
  <c r="E98" i="10"/>
  <c r="V65" i="4"/>
  <c r="AI24" i="4"/>
  <c r="E1531" i="7"/>
  <c r="C1017" i="7"/>
  <c r="E1209" i="7"/>
  <c r="E1441" i="7"/>
  <c r="AI30" i="4"/>
  <c r="P62" i="5"/>
  <c r="D1188" i="7"/>
  <c r="E1319" i="7"/>
  <c r="F110" i="10"/>
  <c r="AK69" i="4"/>
  <c r="C1419" i="7"/>
  <c r="V20" i="4"/>
  <c r="K1367" i="7"/>
  <c r="X35" i="4"/>
  <c r="AA23" i="4"/>
  <c r="R21" i="4"/>
  <c r="C968" i="7"/>
  <c r="C1498" i="7"/>
  <c r="E1533" i="7"/>
  <c r="D5" i="4"/>
  <c r="E1401" i="7"/>
  <c r="L1528" i="7"/>
  <c r="D89" i="4"/>
  <c r="R23" i="4"/>
  <c r="B1315" i="7"/>
  <c r="W72" i="4"/>
  <c r="T64" i="4"/>
  <c r="D1536" i="7"/>
  <c r="X28" i="4"/>
  <c r="C1521" i="7"/>
  <c r="S31" i="4"/>
  <c r="U38" i="5"/>
  <c r="Q6" i="5"/>
  <c r="L1341" i="7"/>
  <c r="E1379" i="7"/>
  <c r="P36" i="5"/>
  <c r="D4" i="4"/>
  <c r="R73" i="4"/>
  <c r="R62" i="5"/>
  <c r="R32" i="5"/>
  <c r="K86" i="5"/>
  <c r="K1437" i="7"/>
  <c r="T47" i="5"/>
  <c r="S60" i="5"/>
  <c r="N31" i="5"/>
  <c r="T79" i="5"/>
  <c r="AJ95" i="4"/>
  <c r="T44" i="4"/>
  <c r="L842" i="7"/>
  <c r="L1515" i="7"/>
  <c r="C1354" i="7"/>
  <c r="C836" i="7"/>
  <c r="Y40" i="4"/>
  <c r="T10" i="5"/>
  <c r="C1480" i="7"/>
  <c r="E93" i="10"/>
  <c r="AA70" i="4"/>
  <c r="B1373" i="7"/>
  <c r="T76" i="4"/>
  <c r="U24" i="5"/>
  <c r="H13" i="11"/>
  <c r="W91" i="4"/>
  <c r="P31" i="5"/>
  <c r="B1344" i="7"/>
  <c r="Z21" i="4"/>
  <c r="AH11" i="4"/>
  <c r="X19" i="4"/>
  <c r="K1236" i="7"/>
  <c r="T9" i="4"/>
  <c r="E1099" i="7"/>
  <c r="C1385" i="7"/>
  <c r="E1149" i="7"/>
  <c r="D898" i="7"/>
  <c r="K1253" i="7"/>
  <c r="B1447" i="7"/>
  <c r="E1200" i="7"/>
  <c r="L1243" i="7"/>
  <c r="AK88" i="4"/>
  <c r="D24" i="4"/>
  <c r="D1354" i="7"/>
  <c r="L1416" i="7"/>
  <c r="C1397" i="7"/>
  <c r="B1323" i="7"/>
  <c r="L1517" i="7"/>
  <c r="D105" i="10"/>
  <c r="L1402" i="7"/>
  <c r="S41" i="4"/>
  <c r="B1342" i="7"/>
  <c r="L1496" i="7"/>
  <c r="B1495" i="7"/>
  <c r="F43" i="10"/>
  <c r="F12" i="11"/>
  <c r="U95" i="4"/>
  <c r="N13" i="11"/>
  <c r="B1218" i="7"/>
  <c r="AH38" i="4"/>
  <c r="T68" i="5"/>
  <c r="P37" i="5"/>
  <c r="O35" i="5"/>
  <c r="L1490" i="7"/>
  <c r="R45" i="4"/>
  <c r="J69" i="5"/>
  <c r="E1458" i="7"/>
  <c r="O61" i="5"/>
  <c r="B1302" i="7"/>
  <c r="K997" i="7"/>
  <c r="C1274" i="7"/>
  <c r="C1348" i="7"/>
  <c r="R88" i="5"/>
  <c r="E1507" i="7"/>
  <c r="W92" i="4"/>
  <c r="R7" i="5"/>
  <c r="K1344" i="7"/>
  <c r="E1522" i="7"/>
  <c r="E1506" i="7"/>
  <c r="R75" i="4"/>
  <c r="B1388" i="7"/>
  <c r="Q78" i="5"/>
  <c r="K1052" i="7"/>
  <c r="B1420" i="7"/>
  <c r="D1428" i="7"/>
  <c r="E1518" i="7"/>
  <c r="Y35" i="4"/>
  <c r="K1299" i="7"/>
  <c r="S20" i="4"/>
  <c r="N60" i="5"/>
  <c r="AA4" i="4"/>
  <c r="J86" i="5"/>
  <c r="L1434" i="7"/>
  <c r="N37" i="5"/>
  <c r="U81" i="5"/>
  <c r="U43" i="5"/>
  <c r="B1328" i="7"/>
  <c r="D1352" i="7"/>
  <c r="C5" i="10"/>
  <c r="N5" i="5"/>
  <c r="F68" i="10"/>
  <c r="S34" i="4"/>
  <c r="J103" i="5"/>
  <c r="K1206" i="7"/>
  <c r="T74" i="4"/>
  <c r="I60" i="5"/>
  <c r="Q62" i="5"/>
  <c r="R19" i="4"/>
  <c r="U22" i="4"/>
  <c r="D97" i="10"/>
  <c r="R23" i="5"/>
  <c r="O88" i="5"/>
  <c r="D1506" i="7"/>
  <c r="L1359" i="7"/>
  <c r="E1388" i="7"/>
  <c r="F54" i="10"/>
  <c r="B13" i="11"/>
  <c r="N25" i="5"/>
  <c r="S77" i="5"/>
  <c r="AA11" i="4"/>
  <c r="D85" i="10"/>
  <c r="L1537" i="7"/>
  <c r="B1475" i="7"/>
  <c r="K84" i="5"/>
  <c r="D1351" i="7"/>
  <c r="E1252" i="7"/>
  <c r="K1314" i="7"/>
  <c r="D1388" i="7"/>
  <c r="C1298" i="7"/>
  <c r="S24" i="5"/>
  <c r="AI9" i="4"/>
  <c r="B1364" i="7"/>
  <c r="C1380" i="7"/>
  <c r="V94" i="4"/>
  <c r="J42" i="5"/>
  <c r="O81" i="5"/>
  <c r="T80" i="5"/>
  <c r="R33" i="4"/>
  <c r="B1512" i="7"/>
  <c r="Y37" i="4"/>
  <c r="K39" i="5"/>
  <c r="K58" i="5"/>
  <c r="B1390" i="7"/>
  <c r="O50" i="5"/>
  <c r="Z22" i="4"/>
  <c r="R60" i="4"/>
  <c r="L1388" i="7"/>
  <c r="L1355" i="7"/>
  <c r="Z8" i="4"/>
  <c r="B1301" i="7"/>
  <c r="D1262" i="7"/>
  <c r="O40" i="5"/>
  <c r="U34" i="5"/>
  <c r="AH37" i="4"/>
  <c r="D995" i="7"/>
  <c r="D1458" i="7"/>
  <c r="C1486" i="7"/>
  <c r="D1317" i="7"/>
  <c r="Z19" i="4"/>
  <c r="C1356" i="7"/>
  <c r="J105" i="5"/>
  <c r="K1066" i="7"/>
  <c r="K20" i="5"/>
  <c r="D1408" i="7"/>
  <c r="E1340" i="7"/>
  <c r="E1524" i="7"/>
  <c r="C1233" i="7"/>
  <c r="D1318" i="7"/>
  <c r="Z69" i="4"/>
  <c r="S46" i="5"/>
  <c r="R60" i="5"/>
  <c r="D1504" i="7"/>
  <c r="S43" i="5"/>
  <c r="K11" i="5"/>
  <c r="D1129" i="7"/>
  <c r="D1464" i="7"/>
  <c r="K1294" i="7"/>
  <c r="F24" i="5"/>
  <c r="P32" i="5"/>
  <c r="AK86" i="4"/>
  <c r="O14" i="5"/>
  <c r="L1440" i="7"/>
  <c r="T90" i="4"/>
  <c r="C1441" i="7"/>
  <c r="S75" i="5"/>
  <c r="C11" i="10"/>
  <c r="AJ66" i="4"/>
  <c r="G7" i="11"/>
  <c r="P42" i="5"/>
  <c r="V35" i="4"/>
  <c r="T51" i="5"/>
  <c r="L12" i="11"/>
  <c r="AJ65" i="4"/>
  <c r="B14" i="11"/>
  <c r="D1158" i="7"/>
  <c r="O11" i="5"/>
  <c r="R17" i="5"/>
  <c r="B1371" i="7"/>
  <c r="D18" i="4"/>
  <c r="D29" i="4"/>
  <c r="U34" i="4"/>
  <c r="N18" i="5"/>
  <c r="AB83" i="4"/>
  <c r="I53" i="5"/>
  <c r="S39" i="5"/>
  <c r="D91" i="10"/>
  <c r="C1433" i="7"/>
  <c r="W36" i="4"/>
  <c r="E1325" i="7"/>
  <c r="E61" i="10"/>
  <c r="Z89" i="4"/>
  <c r="S44" i="4"/>
  <c r="K1386" i="7"/>
  <c r="F6" i="10"/>
  <c r="O26" i="5"/>
  <c r="AK89" i="4"/>
  <c r="Y45" i="4"/>
  <c r="T32" i="5"/>
  <c r="R77" i="5"/>
  <c r="L1526" i="7"/>
  <c r="L1220" i="7"/>
  <c r="E1287" i="7"/>
  <c r="V85" i="4"/>
  <c r="P17" i="5"/>
  <c r="J9" i="5"/>
  <c r="V69" i="4"/>
  <c r="L1349" i="7"/>
  <c r="R26" i="4"/>
  <c r="X60" i="4"/>
  <c r="R33" i="5"/>
  <c r="AA32" i="4"/>
  <c r="E56" i="4"/>
  <c r="K43" i="5"/>
  <c r="AH9" i="4"/>
  <c r="H918" i="7"/>
  <c r="D1333" i="7"/>
  <c r="S9" i="5"/>
  <c r="C1178" i="7"/>
  <c r="E966" i="7"/>
  <c r="D1400" i="7"/>
  <c r="E1205" i="7"/>
  <c r="D1245" i="7"/>
  <c r="AD9" i="4"/>
  <c r="L1480" i="7"/>
  <c r="N62" i="5"/>
  <c r="D1507" i="7"/>
  <c r="O74" i="5"/>
  <c r="AA20" i="4"/>
  <c r="W83" i="4"/>
  <c r="I20" i="5"/>
  <c r="R41" i="5"/>
  <c r="I11" i="5"/>
  <c r="T34" i="5"/>
  <c r="AI14" i="4"/>
  <c r="B1442" i="7"/>
  <c r="AH8" i="4"/>
  <c r="K1426" i="7"/>
  <c r="E54" i="10"/>
  <c r="D1533" i="7"/>
  <c r="P70" i="5"/>
  <c r="B1370" i="7"/>
  <c r="D1396" i="7"/>
  <c r="I57" i="5"/>
  <c r="R89" i="4"/>
  <c r="F50" i="10"/>
  <c r="D1510" i="7"/>
  <c r="D43" i="10"/>
  <c r="R47" i="5"/>
  <c r="B1490" i="7"/>
  <c r="D1512" i="7"/>
  <c r="V15" i="4"/>
  <c r="Z4" i="4"/>
  <c r="E1402" i="7"/>
  <c r="S73" i="5"/>
  <c r="V67" i="4"/>
  <c r="N12" i="11"/>
  <c r="P52" i="5"/>
  <c r="D28" i="4"/>
  <c r="P25" i="5"/>
  <c r="AJ7" i="4"/>
  <c r="S52" i="5"/>
  <c r="I94" i="5"/>
  <c r="E1411" i="7"/>
  <c r="V25" i="4"/>
  <c r="C905" i="7"/>
  <c r="U69" i="4"/>
  <c r="D1256" i="7"/>
  <c r="D960" i="7"/>
  <c r="D1520" i="7"/>
  <c r="B1379" i="7"/>
  <c r="D1374" i="7"/>
  <c r="C919" i="7"/>
  <c r="D1410" i="7"/>
  <c r="Z7" i="4"/>
  <c r="L1267" i="7"/>
  <c r="R16" i="5"/>
  <c r="L1047" i="7"/>
  <c r="K1460" i="7"/>
  <c r="AI69" i="4"/>
  <c r="U44" i="5"/>
  <c r="C1481" i="7"/>
  <c r="X71" i="4"/>
  <c r="AJ71" i="4"/>
  <c r="Z40" i="4"/>
  <c r="N6" i="5"/>
  <c r="K1328" i="7"/>
  <c r="Y88" i="4"/>
  <c r="I41" i="5"/>
  <c r="AI65" i="4"/>
  <c r="V4" i="4"/>
  <c r="F88" i="10"/>
  <c r="E1486" i="7"/>
  <c r="S11" i="4"/>
  <c r="R87" i="4"/>
  <c r="Y39" i="4"/>
  <c r="S27" i="4"/>
  <c r="D1406" i="7"/>
  <c r="Z44" i="4"/>
  <c r="E53" i="4"/>
  <c r="K1327" i="7"/>
  <c r="F44" i="10"/>
  <c r="F20" i="5"/>
  <c r="J63" i="5"/>
  <c r="K1475" i="7"/>
  <c r="K1381" i="7"/>
  <c r="Z23" i="4"/>
  <c r="J22" i="5"/>
  <c r="AA84" i="4"/>
  <c r="U32" i="4"/>
  <c r="G6" i="11"/>
  <c r="C1467" i="7"/>
  <c r="R35" i="5"/>
  <c r="L1445" i="7"/>
  <c r="C1048" i="7"/>
  <c r="E1223" i="7"/>
  <c r="D1273" i="7"/>
  <c r="C1482" i="7"/>
  <c r="B1246" i="7"/>
  <c r="S33" i="5"/>
  <c r="C1465" i="7"/>
  <c r="O45" i="5"/>
  <c r="R73" i="5"/>
  <c r="F12" i="10"/>
  <c r="W42" i="4"/>
  <c r="S4" i="4"/>
  <c r="V76" i="4"/>
  <c r="K1491" i="7"/>
  <c r="B1484" i="7"/>
  <c r="D1481" i="7"/>
  <c r="T59" i="5"/>
  <c r="L1494" i="7"/>
  <c r="K1439" i="7"/>
  <c r="X44" i="4"/>
  <c r="AH85" i="4"/>
  <c r="C1248" i="7"/>
  <c r="V42" i="4"/>
  <c r="K1303" i="7"/>
  <c r="B1443" i="7"/>
  <c r="Q45" i="5"/>
  <c r="E56" i="10"/>
  <c r="L1410" i="7"/>
  <c r="E1363" i="7"/>
  <c r="O36" i="5"/>
  <c r="P14" i="5"/>
  <c r="I5" i="11"/>
  <c r="K1521" i="7"/>
  <c r="E46" i="10"/>
  <c r="Y83" i="4"/>
  <c r="L1508" i="7"/>
  <c r="X76" i="4"/>
  <c r="E1440" i="7"/>
  <c r="F66" i="10"/>
  <c r="E87" i="10"/>
  <c r="E1393" i="7"/>
  <c r="C10" i="10"/>
  <c r="U26" i="4"/>
  <c r="O23" i="5"/>
  <c r="D1429" i="7"/>
  <c r="C1388" i="7"/>
  <c r="L1241" i="7"/>
  <c r="W12" i="4"/>
  <c r="I19" i="5"/>
  <c r="D44" i="10"/>
  <c r="C1460" i="7"/>
  <c r="S14" i="4"/>
  <c r="X94" i="4"/>
  <c r="S74" i="5"/>
  <c r="Y75" i="4"/>
  <c r="L1438" i="7"/>
  <c r="E1523" i="7"/>
  <c r="C1518" i="7"/>
  <c r="R11" i="4"/>
  <c r="T85" i="4"/>
  <c r="L1474" i="7"/>
  <c r="W66" i="4"/>
  <c r="N54" i="5"/>
  <c r="U66" i="4"/>
  <c r="F18" i="5"/>
  <c r="D1474" i="7"/>
  <c r="U70" i="5"/>
  <c r="B1395" i="7"/>
  <c r="L1446" i="7"/>
  <c r="AA10" i="4"/>
  <c r="D1059" i="7"/>
  <c r="K1495" i="7"/>
  <c r="I56" i="5"/>
  <c r="K1223" i="7"/>
  <c r="O62" i="5"/>
  <c r="L1279" i="7"/>
  <c r="K102" i="5"/>
  <c r="AA44" i="4"/>
  <c r="C1476" i="7"/>
  <c r="B1513" i="7"/>
  <c r="X95" i="4"/>
  <c r="C1536" i="7"/>
  <c r="D1237" i="7"/>
  <c r="C1477" i="7"/>
  <c r="C1492" i="7"/>
  <c r="E1508" i="7"/>
  <c r="N19" i="5"/>
  <c r="B1496" i="7"/>
  <c r="E1397" i="7"/>
  <c r="E1516" i="7"/>
  <c r="B1441" i="7"/>
  <c r="Y84" i="4"/>
  <c r="U52" i="5"/>
  <c r="U15" i="5"/>
  <c r="E1291" i="7"/>
  <c r="B1488" i="7"/>
  <c r="E1360" i="7"/>
  <c r="K1323" i="7"/>
  <c r="L1532" i="7"/>
  <c r="AA31" i="4"/>
  <c r="AJ86" i="4"/>
  <c r="I95" i="5"/>
  <c r="AH69" i="4"/>
  <c r="AA29" i="4"/>
  <c r="Z18" i="4"/>
  <c r="AI26" i="4"/>
  <c r="C1115" i="7"/>
  <c r="N46" i="5"/>
  <c r="X92" i="4"/>
  <c r="Q40" i="5"/>
  <c r="K1470" i="7"/>
  <c r="J55" i="5"/>
  <c r="F4" i="11"/>
  <c r="AJ8" i="4"/>
  <c r="C7" i="10"/>
  <c r="U36" i="4"/>
  <c r="F11" i="5"/>
  <c r="L1477" i="7"/>
  <c r="I81" i="5"/>
  <c r="R68" i="5"/>
  <c r="V92" i="4"/>
  <c r="U60" i="4"/>
  <c r="AA40" i="4"/>
  <c r="T40" i="5"/>
  <c r="R52" i="5"/>
  <c r="W16" i="4"/>
  <c r="V44" i="4"/>
  <c r="O48" i="5"/>
  <c r="D1517" i="7"/>
  <c r="T77" i="5"/>
  <c r="E1504" i="7"/>
  <c r="D1468" i="7"/>
  <c r="Y73" i="4"/>
  <c r="F90" i="10"/>
  <c r="D1513" i="7"/>
  <c r="K61" i="5"/>
  <c r="S49" i="5"/>
  <c r="R8" i="4"/>
  <c r="Q35" i="5"/>
  <c r="I52" i="5"/>
  <c r="C1491" i="7"/>
  <c r="E1376" i="7"/>
  <c r="D1056" i="7"/>
  <c r="B1406" i="7"/>
  <c r="I58" i="5"/>
  <c r="O39" i="5"/>
  <c r="D71" i="4"/>
  <c r="AK90" i="4"/>
  <c r="D36" i="10"/>
  <c r="B1397" i="7"/>
  <c r="D1516" i="7"/>
  <c r="E1313" i="7"/>
  <c r="D66" i="10"/>
  <c r="T46" i="5"/>
  <c r="C1203" i="7"/>
  <c r="B1084" i="7"/>
  <c r="K14" i="5"/>
  <c r="D1367" i="7"/>
  <c r="E1195" i="7"/>
  <c r="P5" i="5"/>
  <c r="C13" i="11"/>
  <c r="O80" i="5"/>
  <c r="Z86" i="4"/>
  <c r="B1449" i="7"/>
  <c r="D1398" i="7"/>
  <c r="N76" i="5"/>
  <c r="K9" i="5"/>
  <c r="E62" i="10"/>
  <c r="X33" i="4"/>
  <c r="K47" i="5"/>
  <c r="B1451" i="7"/>
  <c r="T39" i="4"/>
  <c r="E1459" i="7"/>
  <c r="D1460" i="7"/>
  <c r="T48" i="5"/>
  <c r="C1528" i="7"/>
  <c r="S8" i="5"/>
  <c r="C1466" i="7"/>
  <c r="Q50" i="5"/>
  <c r="E1462" i="7"/>
  <c r="K1457" i="7"/>
  <c r="K1515" i="7"/>
  <c r="K1401" i="7"/>
  <c r="AA35" i="4"/>
  <c r="S16" i="4"/>
  <c r="D93" i="10"/>
  <c r="L1533" i="7"/>
  <c r="D1403" i="7"/>
  <c r="T72" i="4"/>
  <c r="C1458" i="7"/>
  <c r="K1450" i="7"/>
  <c r="I34" i="5"/>
  <c r="AI19" i="4"/>
  <c r="AA90" i="4"/>
  <c r="X69" i="4"/>
  <c r="AA91" i="4"/>
  <c r="U75" i="4"/>
  <c r="AA16" i="4"/>
  <c r="D1472" i="7"/>
  <c r="S5" i="4"/>
  <c r="L1450" i="7"/>
  <c r="B1504" i="7"/>
  <c r="K104" i="5"/>
  <c r="AA28" i="4"/>
  <c r="K1444" i="7"/>
  <c r="B1067" i="7"/>
  <c r="L1393" i="7"/>
  <c r="B1506" i="7"/>
  <c r="B1250" i="7"/>
  <c r="D1446" i="7"/>
  <c r="T65" i="4"/>
  <c r="B1205" i="7"/>
  <c r="B1444" i="7"/>
  <c r="E1174" i="7"/>
  <c r="K1045" i="7"/>
  <c r="E965" i="7"/>
  <c r="W14" i="4"/>
  <c r="P51" i="5"/>
  <c r="T61" i="5"/>
  <c r="E1445" i="7"/>
  <c r="F21" i="5"/>
  <c r="C1131" i="7"/>
  <c r="D1329" i="7"/>
  <c r="B1284" i="7"/>
  <c r="J20" i="5"/>
  <c r="E1259" i="7"/>
  <c r="L1512" i="7"/>
  <c r="T73" i="5"/>
  <c r="Z31" i="4"/>
  <c r="E68" i="10"/>
  <c r="D13" i="11"/>
  <c r="B6" i="11"/>
  <c r="J6" i="5"/>
  <c r="Y42" i="4"/>
  <c r="U30" i="4"/>
  <c r="U13" i="5"/>
  <c r="AI22" i="4"/>
  <c r="D1451" i="7"/>
  <c r="F95" i="10"/>
  <c r="E1405" i="7"/>
  <c r="C1174" i="7"/>
  <c r="P56" i="5"/>
  <c r="E1290" i="7"/>
  <c r="W43" i="4"/>
  <c r="L1463" i="7"/>
  <c r="N52" i="5"/>
  <c r="F51" i="10"/>
  <c r="R14" i="4"/>
  <c r="E35" i="10"/>
  <c r="X87" i="4"/>
  <c r="L1506" i="7"/>
  <c r="E1416" i="7"/>
  <c r="T23" i="4"/>
  <c r="C1165" i="7"/>
  <c r="B1352" i="7"/>
  <c r="T57" i="5"/>
  <c r="P11" i="5"/>
  <c r="L1295" i="7"/>
  <c r="C1451" i="7"/>
  <c r="F91" i="10"/>
  <c r="AA37" i="4"/>
  <c r="E1091" i="7"/>
  <c r="T32" i="4"/>
  <c r="AA76" i="4"/>
  <c r="X27" i="4"/>
  <c r="C1431" i="7"/>
  <c r="O63" i="5"/>
  <c r="AI40" i="4"/>
  <c r="T75" i="5"/>
  <c r="N47" i="5"/>
  <c r="D1430" i="7"/>
  <c r="D1482" i="7"/>
  <c r="T26" i="5"/>
  <c r="V28" i="4"/>
  <c r="L1481" i="7"/>
  <c r="K63" i="5"/>
  <c r="K1473" i="7"/>
  <c r="K1527" i="7"/>
  <c r="C1283" i="7"/>
  <c r="R43" i="4"/>
  <c r="S8" i="4"/>
  <c r="T71" i="4"/>
  <c r="K42" i="5"/>
  <c r="Q70" i="5"/>
  <c r="B1358" i="7"/>
  <c r="O16" i="5"/>
  <c r="D88" i="4"/>
  <c r="R40" i="4"/>
  <c r="AH26" i="4"/>
  <c r="S18" i="4"/>
  <c r="O72" i="5"/>
  <c r="J17" i="5"/>
  <c r="K1347" i="7"/>
  <c r="D10" i="4"/>
  <c r="Q36" i="5"/>
  <c r="AH39" i="4"/>
  <c r="L1403" i="7"/>
  <c r="B1307" i="7"/>
  <c r="F10" i="5"/>
  <c r="B1439" i="7"/>
  <c r="O79" i="5"/>
  <c r="T29" i="4"/>
  <c r="E1406" i="7"/>
  <c r="AB10" i="4"/>
  <c r="U89" i="4"/>
  <c r="S70" i="5"/>
  <c r="B1524" i="7"/>
  <c r="AD32" i="4"/>
  <c r="X12" i="4"/>
  <c r="B1320" i="7"/>
  <c r="R65" i="4"/>
  <c r="K1502" i="7"/>
  <c r="T25" i="5"/>
  <c r="P10" i="5"/>
  <c r="N23" i="5"/>
  <c r="AH31" i="4"/>
  <c r="W15" i="4"/>
  <c r="K5" i="5"/>
  <c r="R72" i="4"/>
  <c r="C1418" i="7"/>
  <c r="D1441" i="7"/>
  <c r="R11" i="5"/>
  <c r="R41" i="4"/>
  <c r="C1318" i="7"/>
  <c r="L1264" i="7"/>
  <c r="C1282" i="7"/>
  <c r="AH91" i="4"/>
  <c r="D1068" i="7"/>
  <c r="E1293" i="7"/>
  <c r="B1380" i="7"/>
  <c r="C6" i="10"/>
  <c r="C1364" i="7"/>
  <c r="B1476" i="7"/>
  <c r="L1263" i="7"/>
  <c r="D13" i="4"/>
  <c r="E1537" i="7"/>
  <c r="C1496" i="7"/>
  <c r="K1056" i="7"/>
  <c r="I63" i="5"/>
  <c r="B1432" i="7"/>
  <c r="Y12" i="4"/>
  <c r="B1438" i="7"/>
  <c r="L1478" i="7"/>
  <c r="D56" i="10"/>
  <c r="AA71" i="4"/>
  <c r="E13" i="11"/>
  <c r="E1254" i="7"/>
  <c r="X8" i="4"/>
  <c r="L1225" i="7"/>
  <c r="K1154" i="7"/>
  <c r="B1533" i="7"/>
  <c r="B1199" i="7"/>
  <c r="C12" i="11"/>
  <c r="AI42" i="4"/>
  <c r="R92" i="4"/>
  <c r="D83" i="4"/>
  <c r="E1448" i="7"/>
  <c r="C1409" i="7"/>
  <c r="D88" i="10"/>
  <c r="U92" i="4"/>
  <c r="U27" i="4"/>
  <c r="T28" i="4"/>
  <c r="I76" i="5"/>
  <c r="E1493" i="7"/>
  <c r="E14" i="11"/>
  <c r="K12" i="5"/>
  <c r="D32" i="4"/>
  <c r="N50" i="5"/>
  <c r="F56" i="10"/>
  <c r="E1446" i="7"/>
  <c r="B1375" i="7"/>
  <c r="K1467" i="7"/>
  <c r="AI10" i="4"/>
  <c r="F9" i="10"/>
  <c r="L1405" i="7"/>
  <c r="I47" i="5"/>
  <c r="T53" i="5"/>
  <c r="Q46" i="5"/>
  <c r="AA34" i="4"/>
  <c r="L1278" i="7"/>
  <c r="V14" i="4"/>
  <c r="D1186" i="7"/>
  <c r="T12" i="4"/>
  <c r="D1125" i="7"/>
  <c r="E940" i="7"/>
  <c r="O73" i="5"/>
  <c r="L1415" i="7"/>
  <c r="R29" i="4"/>
  <c r="D1523" i="7"/>
  <c r="X74" i="4"/>
  <c r="E36" i="10"/>
  <c r="Z33" i="4"/>
  <c r="L1449" i="7"/>
  <c r="C1351" i="7"/>
  <c r="E1468" i="7"/>
  <c r="K15" i="5"/>
  <c r="AJ26" i="4"/>
  <c r="C1515" i="7"/>
  <c r="C1455" i="7"/>
  <c r="Q7" i="5"/>
  <c r="P49" i="5"/>
  <c r="B1404" i="7"/>
  <c r="J75" i="5"/>
  <c r="Y15" i="4"/>
  <c r="D1185" i="7"/>
  <c r="Y28" i="4"/>
  <c r="Y14" i="4"/>
  <c r="K40" i="5"/>
  <c r="S72" i="5"/>
  <c r="K5" i="11"/>
  <c r="Z73" i="4"/>
  <c r="U14" i="5"/>
  <c r="E1316" i="7"/>
  <c r="E1289" i="7"/>
  <c r="U87" i="4"/>
  <c r="C116" i="10"/>
  <c r="B1450" i="7"/>
  <c r="S39" i="4"/>
  <c r="E1470" i="7"/>
  <c r="K41" i="5"/>
  <c r="N79" i="5"/>
  <c r="U86" i="4"/>
  <c r="E12" i="10"/>
  <c r="Q79" i="5"/>
  <c r="B1455" i="7"/>
  <c r="C1432" i="7"/>
  <c r="S54" i="5"/>
  <c r="D94" i="10"/>
  <c r="Y18" i="4"/>
  <c r="T26" i="4"/>
  <c r="D1497" i="7"/>
  <c r="AH89" i="4"/>
  <c r="I103" i="5"/>
  <c r="T4" i="5"/>
  <c r="W4" i="4"/>
  <c r="Z28" i="4"/>
  <c r="AK85" i="4"/>
  <c r="L1505" i="7"/>
  <c r="I85" i="5"/>
  <c r="L1323" i="7"/>
  <c r="E1530" i="7"/>
  <c r="K70" i="5"/>
  <c r="K1496" i="7"/>
  <c r="V84" i="4"/>
  <c r="B1428" i="7"/>
  <c r="K1518" i="7"/>
  <c r="B1429" i="7"/>
  <c r="U10" i="5"/>
  <c r="L1357" i="7"/>
  <c r="K1332" i="7"/>
  <c r="C1300" i="7"/>
  <c r="K1225" i="7"/>
  <c r="F98" i="10"/>
  <c r="R20" i="4"/>
  <c r="R24" i="5"/>
  <c r="C1238" i="7"/>
  <c r="L1516" i="7"/>
  <c r="E1519" i="7"/>
  <c r="O22" i="5"/>
  <c r="D1528" i="7"/>
  <c r="K1474" i="7"/>
  <c r="Z27" i="4"/>
  <c r="S9" i="4"/>
  <c r="B1503" i="7"/>
  <c r="K1503" i="7"/>
  <c r="K1387" i="7"/>
  <c r="E1349" i="7"/>
  <c r="E90" i="10"/>
  <c r="W64" i="4"/>
  <c r="B1477" i="7"/>
  <c r="P39" i="5"/>
  <c r="E1469" i="7"/>
  <c r="N44" i="5"/>
  <c r="U93" i="4"/>
  <c r="L1432" i="7"/>
  <c r="B1234" i="7"/>
  <c r="D1287" i="7"/>
  <c r="AK65" i="4"/>
  <c r="W44" i="4"/>
  <c r="N11" i="5"/>
  <c r="I13" i="11"/>
  <c r="W28" i="4"/>
  <c r="J43" i="5"/>
  <c r="I40" i="5"/>
  <c r="K1447" i="7"/>
  <c r="K1478" i="7"/>
  <c r="U68" i="5"/>
  <c r="X86" i="4"/>
  <c r="D992" i="7"/>
  <c r="N12" i="5"/>
  <c r="E1456" i="7"/>
  <c r="AA30" i="4"/>
  <c r="J19" i="5"/>
  <c r="D1484" i="7"/>
  <c r="C1483" i="7"/>
  <c r="AA22" i="4"/>
  <c r="I102" i="5"/>
  <c r="L1317" i="7"/>
  <c r="D7" i="4"/>
  <c r="L985" i="7"/>
  <c r="L1407" i="7"/>
  <c r="N17" i="5"/>
  <c r="N8" i="5"/>
  <c r="C4" i="11"/>
  <c r="R57" i="5"/>
  <c r="B1424" i="7"/>
  <c r="T37" i="4"/>
  <c r="V36" i="4"/>
  <c r="L1204" i="7"/>
  <c r="L1418" i="7"/>
  <c r="L1231" i="7"/>
  <c r="K1414" i="7"/>
  <c r="E1304" i="7"/>
  <c r="L1350" i="7"/>
  <c r="AJ89" i="4"/>
  <c r="I911" i="7"/>
  <c r="N6" i="11"/>
  <c r="J84" i="5"/>
  <c r="F7" i="11"/>
  <c r="Y8" i="4"/>
  <c r="D1308" i="7"/>
  <c r="AJ92" i="4"/>
  <c r="C1452" i="7"/>
  <c r="T44" i="5"/>
  <c r="K1441" i="7"/>
  <c r="R76" i="4"/>
  <c r="E1354" i="7"/>
  <c r="D1442" i="7"/>
  <c r="D30" i="4"/>
  <c r="K1166" i="7"/>
  <c r="D1392" i="7"/>
  <c r="B1313" i="7"/>
  <c r="D1313" i="7"/>
  <c r="J16" i="5"/>
  <c r="S44" i="5"/>
  <c r="X22" i="4"/>
  <c r="B1514" i="7"/>
  <c r="K1208" i="7"/>
  <c r="L1372" i="7"/>
  <c r="K1191" i="7"/>
  <c r="C947" i="7"/>
  <c r="C959" i="7"/>
  <c r="D1276" i="7"/>
  <c r="K1114" i="7"/>
  <c r="D1440" i="7"/>
  <c r="L1473" i="7"/>
  <c r="B1027" i="7"/>
  <c r="C1401" i="7"/>
  <c r="D1412" i="7"/>
  <c r="AI43" i="4"/>
  <c r="I54" i="5"/>
  <c r="C1400" i="7"/>
  <c r="L1458" i="7"/>
  <c r="C1461" i="7"/>
  <c r="S47" i="5"/>
  <c r="C1234" i="7"/>
  <c r="K74" i="5"/>
  <c r="B1363" i="7"/>
  <c r="R38" i="5"/>
  <c r="B1338" i="7"/>
  <c r="C1513" i="7"/>
  <c r="K1266" i="7"/>
  <c r="E1383" i="7"/>
  <c r="K49" i="5"/>
  <c r="AH7" i="4"/>
  <c r="E1272" i="7"/>
  <c r="K1380" i="7"/>
  <c r="D1286" i="7"/>
  <c r="K1389" i="7"/>
  <c r="L1139" i="7"/>
  <c r="L945" i="7"/>
  <c r="C1427" i="7"/>
  <c r="L1462" i="7"/>
  <c r="E1426" i="7"/>
  <c r="L934" i="7"/>
  <c r="B1529" i="7"/>
  <c r="K1412" i="7"/>
  <c r="C1533" i="7"/>
  <c r="H889" i="7"/>
  <c r="D1076" i="7"/>
  <c r="K1485" i="7"/>
  <c r="I62" i="5"/>
  <c r="H917" i="7"/>
  <c r="AI37" i="4"/>
  <c r="E1348" i="7"/>
  <c r="L871" i="7"/>
  <c r="E1500" i="7"/>
  <c r="D952" i="7"/>
  <c r="B798" i="7"/>
  <c r="D871" i="7"/>
  <c r="C1050" i="7"/>
  <c r="L980" i="7"/>
  <c r="K766" i="7"/>
  <c r="R22" i="4"/>
  <c r="L1242" i="7"/>
  <c r="B1468" i="7"/>
  <c r="E1188" i="7"/>
  <c r="E949" i="7"/>
  <c r="H923" i="7"/>
  <c r="R46" i="5"/>
  <c r="L1313" i="7"/>
  <c r="K1293" i="7"/>
  <c r="E875" i="7"/>
  <c r="C1016" i="7"/>
  <c r="B791" i="7"/>
  <c r="B1157" i="7"/>
  <c r="K1030" i="7"/>
  <c r="D1535" i="7"/>
  <c r="F61" i="10"/>
  <c r="K1464" i="7"/>
  <c r="E10" i="10"/>
  <c r="AJ69" i="4"/>
  <c r="L1426" i="7"/>
  <c r="I100" i="5"/>
  <c r="B1185" i="7"/>
  <c r="K18" i="5"/>
  <c r="U13" i="4"/>
  <c r="E1412" i="7"/>
  <c r="E1374" i="7"/>
  <c r="L1514" i="7"/>
  <c r="K1524" i="7"/>
  <c r="L1363" i="7"/>
  <c r="E1472" i="7"/>
  <c r="D850" i="7"/>
  <c r="E6" i="10"/>
  <c r="E1202" i="7"/>
  <c r="K1398" i="7"/>
  <c r="O17" i="5"/>
  <c r="E11" i="10"/>
  <c r="E1415" i="7"/>
  <c r="L1471" i="7"/>
  <c r="L1414" i="7"/>
  <c r="Q12" i="5"/>
  <c r="K1455" i="7"/>
  <c r="C1450" i="7"/>
  <c r="L1025" i="7"/>
  <c r="K991" i="7"/>
  <c r="Z92" i="4"/>
  <c r="B1093" i="7"/>
  <c r="L1216" i="7"/>
  <c r="E1323" i="7"/>
  <c r="O25" i="5"/>
  <c r="H958" i="7"/>
  <c r="V13" i="4"/>
  <c r="Z37" i="4"/>
  <c r="F7" i="10"/>
  <c r="O4" i="5"/>
  <c r="T84" i="4"/>
  <c r="E1417" i="7"/>
  <c r="U7" i="4"/>
  <c r="J4" i="5"/>
  <c r="D941" i="7"/>
  <c r="E1327" i="7"/>
  <c r="C1153" i="7"/>
  <c r="B1169" i="7"/>
  <c r="E1454" i="7"/>
  <c r="C1287" i="7"/>
  <c r="D950" i="7"/>
  <c r="B1144" i="7"/>
  <c r="W71" i="4"/>
  <c r="C1530" i="7"/>
  <c r="T76" i="5"/>
  <c r="N77" i="5"/>
  <c r="R7" i="4"/>
  <c r="Q18" i="5"/>
  <c r="J38" i="5"/>
  <c r="K44" i="5"/>
  <c r="L1417" i="7"/>
  <c r="P50" i="5"/>
  <c r="J37" i="5"/>
  <c r="I902" i="7"/>
  <c r="K1110" i="7"/>
  <c r="K1529" i="7"/>
  <c r="AI35" i="4"/>
  <c r="C1152" i="7"/>
  <c r="J73" i="5"/>
  <c r="T67" i="4"/>
  <c r="AI11" i="4"/>
  <c r="K1308" i="7"/>
  <c r="B1465" i="7"/>
  <c r="B1314" i="7"/>
  <c r="L1408" i="7"/>
  <c r="E1328" i="7"/>
  <c r="E1135" i="7"/>
  <c r="L1453" i="7"/>
  <c r="E1056" i="7"/>
  <c r="L1275" i="7"/>
  <c r="C1442" i="7"/>
  <c r="B1107" i="7"/>
  <c r="D65" i="10"/>
  <c r="E85" i="10"/>
  <c r="AJ68" i="4"/>
  <c r="P22" i="5"/>
  <c r="E103" i="10"/>
  <c r="C1448" i="7"/>
  <c r="C1349" i="7"/>
  <c r="O13" i="5"/>
  <c r="Z71" i="4"/>
  <c r="D1364" i="7"/>
  <c r="B1417" i="7"/>
  <c r="K1408" i="7"/>
  <c r="N61" i="5"/>
  <c r="E1399" i="7"/>
  <c r="L1483" i="7"/>
  <c r="AA88" i="4"/>
  <c r="L1373" i="7"/>
  <c r="D1296" i="7"/>
  <c r="L1299" i="7"/>
  <c r="O37" i="5"/>
  <c r="B1399" i="7"/>
  <c r="O47" i="5"/>
  <c r="C1269" i="7"/>
  <c r="O18" i="5"/>
  <c r="B1312" i="7"/>
  <c r="E897" i="7"/>
  <c r="L1230" i="7"/>
  <c r="B1057" i="7"/>
  <c r="K1267" i="7"/>
  <c r="L1342" i="7"/>
  <c r="U42" i="5"/>
  <c r="D1000" i="7"/>
  <c r="L1456" i="7"/>
  <c r="R51" i="5"/>
  <c r="E1288" i="7"/>
  <c r="E1132" i="7"/>
  <c r="D1402" i="7"/>
  <c r="L1302" i="7"/>
  <c r="AA86" i="4"/>
  <c r="K36" i="5"/>
  <c r="D1360" i="7"/>
  <c r="C1501" i="7"/>
  <c r="E1324" i="7"/>
  <c r="K1134" i="7"/>
  <c r="L1019" i="7"/>
  <c r="AJ74" i="4"/>
  <c r="X13" i="4"/>
  <c r="E1449" i="7"/>
  <c r="AJ72" i="4"/>
  <c r="L1492" i="7"/>
  <c r="AA69" i="4"/>
  <c r="U18" i="4"/>
  <c r="D1217" i="7"/>
  <c r="Q58" i="5"/>
  <c r="S78" i="5"/>
  <c r="K1357" i="7"/>
  <c r="D68" i="4"/>
  <c r="N35" i="5"/>
  <c r="K1466" i="7"/>
  <c r="C1119" i="7"/>
  <c r="L1519" i="7"/>
  <c r="B1431" i="7"/>
  <c r="S56" i="5"/>
  <c r="L1428" i="7"/>
  <c r="H910" i="7"/>
  <c r="O33" i="5"/>
  <c r="B1426" i="7"/>
  <c r="K55" i="5"/>
  <c r="O32" i="5"/>
  <c r="L1464" i="7"/>
  <c r="V34" i="4"/>
  <c r="F108" i="10"/>
  <c r="D1321" i="7"/>
  <c r="L1277" i="7"/>
  <c r="B1367" i="7"/>
  <c r="B1446" i="7"/>
  <c r="B1491" i="7"/>
  <c r="C1204" i="7"/>
  <c r="T20" i="4"/>
  <c r="B910" i="7"/>
  <c r="C1406" i="7"/>
  <c r="U36" i="5"/>
  <c r="K6" i="5"/>
  <c r="P63" i="5"/>
  <c r="J34" i="5"/>
  <c r="Q61" i="5"/>
  <c r="D906" i="7"/>
  <c r="R10" i="4"/>
  <c r="E1420" i="7"/>
  <c r="D1473" i="7"/>
  <c r="N81" i="5"/>
  <c r="E1342" i="7"/>
  <c r="AJ90" i="4"/>
  <c r="V93" i="4"/>
  <c r="P75" i="5"/>
  <c r="B1327" i="7"/>
  <c r="K1536" i="7"/>
  <c r="E1526" i="7"/>
  <c r="S16" i="5"/>
  <c r="U42" i="4"/>
  <c r="T24" i="5"/>
  <c r="D1369" i="7"/>
  <c r="L1292" i="7"/>
  <c r="B1293" i="7"/>
  <c r="D1304" i="7"/>
  <c r="D1036" i="7"/>
  <c r="AH72" i="4"/>
  <c r="L1460" i="7"/>
  <c r="Q47" i="5"/>
  <c r="H802" i="7"/>
  <c r="J46" i="5"/>
  <c r="L1390" i="7"/>
  <c r="AK91" i="4"/>
  <c r="D1386" i="7"/>
  <c r="B1393" i="7"/>
  <c r="E1452" i="7"/>
  <c r="AJ88" i="4"/>
  <c r="C1444" i="7"/>
  <c r="K100" i="5"/>
  <c r="D944" i="7"/>
  <c r="D1389" i="7"/>
  <c r="K1427" i="7"/>
  <c r="AA33" i="4"/>
  <c r="K1345" i="7"/>
  <c r="W67" i="4"/>
  <c r="K1384" i="7"/>
  <c r="B1481" i="7"/>
  <c r="O56" i="5"/>
  <c r="D19" i="4"/>
  <c r="T11" i="5"/>
  <c r="R93" i="4"/>
  <c r="K1415" i="7"/>
  <c r="D1394" i="7"/>
  <c r="C1306" i="7"/>
  <c r="B932" i="7"/>
  <c r="L1260" i="7"/>
  <c r="C773" i="7"/>
  <c r="U19" i="4"/>
  <c r="AK71" i="4"/>
  <c r="B1362" i="7"/>
  <c r="AH14" i="4"/>
  <c r="K1216" i="7"/>
  <c r="U75" i="5"/>
  <c r="P16" i="5"/>
  <c r="K1342" i="7"/>
  <c r="E1320" i="7"/>
  <c r="R69" i="4"/>
  <c r="I790" i="7"/>
  <c r="K1476" i="7"/>
  <c r="K1065" i="7"/>
  <c r="C1029" i="7"/>
  <c r="C1180" i="7"/>
  <c r="K1238" i="7"/>
  <c r="L1106" i="7"/>
  <c r="K786" i="7"/>
  <c r="C1104" i="7"/>
  <c r="K875" i="7"/>
  <c r="C1403" i="7"/>
  <c r="K1317" i="7"/>
  <c r="C1339" i="7"/>
  <c r="P78" i="5"/>
  <c r="D1021" i="7"/>
  <c r="E1137" i="7"/>
  <c r="I844" i="7"/>
  <c r="C956" i="7"/>
  <c r="H833" i="7"/>
  <c r="E1206" i="7"/>
  <c r="C1245" i="7"/>
  <c r="B961" i="7"/>
  <c r="D1229" i="7"/>
  <c r="AI67" i="4"/>
  <c r="B1427" i="7"/>
  <c r="U80" i="5"/>
  <c r="W19" i="4"/>
  <c r="L1523" i="7"/>
  <c r="L1455" i="7"/>
  <c r="E109" i="10"/>
  <c r="C7" i="11"/>
  <c r="K12" i="11"/>
  <c r="I7" i="11"/>
  <c r="R39" i="4"/>
  <c r="U25" i="4"/>
  <c r="D1524" i="7"/>
  <c r="S40" i="5"/>
  <c r="B7" i="11"/>
  <c r="L1396" i="7"/>
  <c r="C1221" i="7"/>
  <c r="K1132" i="7"/>
  <c r="O41" i="5"/>
  <c r="B1467" i="7"/>
  <c r="D1443" i="7"/>
  <c r="I9" i="5"/>
  <c r="U45" i="5"/>
  <c r="P59" i="5"/>
  <c r="K1500" i="7"/>
  <c r="K53" i="5"/>
  <c r="B1459" i="7"/>
  <c r="L962" i="7"/>
  <c r="B1531" i="7"/>
  <c r="O69" i="5"/>
  <c r="AA15" i="4"/>
  <c r="T22" i="4"/>
  <c r="AA12" i="4"/>
  <c r="C1314" i="7"/>
  <c r="C1449" i="7"/>
  <c r="D1411" i="7"/>
  <c r="K1402" i="7"/>
  <c r="D1522" i="7"/>
  <c r="E1267" i="7"/>
  <c r="I32" i="5"/>
  <c r="R26" i="5"/>
  <c r="AH88" i="4"/>
  <c r="O6" i="5"/>
  <c r="B1381" i="7"/>
  <c r="E1365" i="7"/>
  <c r="T17" i="5"/>
  <c r="D1371" i="7"/>
  <c r="L956" i="7"/>
  <c r="L1502" i="7"/>
  <c r="P38" i="5"/>
  <c r="U73" i="5"/>
  <c r="T58" i="5"/>
  <c r="B1326" i="7"/>
  <c r="U33" i="4"/>
  <c r="K48" i="5"/>
  <c r="U9" i="5"/>
  <c r="Z64" i="4"/>
  <c r="B1454" i="7"/>
  <c r="C1434" i="7"/>
  <c r="K1312" i="7"/>
  <c r="E1242" i="7"/>
  <c r="E1391" i="7"/>
  <c r="L1290" i="7"/>
  <c r="C1286" i="7"/>
  <c r="S81" i="5"/>
  <c r="B1436" i="7"/>
  <c r="C1043" i="7"/>
  <c r="I36" i="5"/>
  <c r="K1334" i="7"/>
  <c r="V12" i="4"/>
  <c r="AI84" i="4"/>
  <c r="D1450" i="7"/>
  <c r="K1346" i="7"/>
  <c r="B1262" i="7"/>
  <c r="L1521" i="7"/>
  <c r="D1253" i="7"/>
  <c r="D1518" i="7"/>
  <c r="L911" i="7"/>
  <c r="B1356" i="7"/>
  <c r="E1077" i="7"/>
  <c r="K800" i="7"/>
  <c r="F19" i="5"/>
  <c r="Q22" i="5"/>
  <c r="E800" i="7"/>
  <c r="D1337" i="7"/>
  <c r="F103" i="10"/>
  <c r="D1057" i="7"/>
  <c r="E7" i="11"/>
  <c r="K1382" i="7"/>
  <c r="D106" i="10"/>
  <c r="L1409" i="7"/>
  <c r="B1471" i="7"/>
  <c r="Y30" i="4"/>
  <c r="C1395" i="7"/>
  <c r="E1503" i="7"/>
  <c r="E1398" i="7"/>
  <c r="AI5" i="4"/>
  <c r="T4" i="4"/>
  <c r="L1261" i="7"/>
  <c r="C1338" i="7"/>
  <c r="D1156" i="7"/>
  <c r="B1223" i="7"/>
  <c r="AI45" i="4"/>
  <c r="X36" i="4"/>
  <c r="C1420" i="7"/>
  <c r="T70" i="4"/>
  <c r="L1436" i="7"/>
  <c r="L781" i="7"/>
  <c r="B1050" i="7"/>
  <c r="C1198" i="7"/>
  <c r="I849" i="7"/>
  <c r="L1035" i="7"/>
  <c r="C1144" i="7"/>
  <c r="D1434" i="7"/>
  <c r="B1175" i="7"/>
  <c r="W13" i="4"/>
  <c r="L1430" i="7"/>
  <c r="O38" i="5"/>
  <c r="Q24" i="5"/>
  <c r="B1340" i="7"/>
  <c r="L1182" i="7"/>
  <c r="C1321" i="7"/>
  <c r="C1308" i="7"/>
  <c r="D1161" i="7"/>
  <c r="D1466" i="7"/>
  <c r="U47" i="5"/>
  <c r="C1369" i="7"/>
  <c r="B1233" i="7"/>
  <c r="C1162" i="7"/>
  <c r="Z93" i="4"/>
  <c r="O76" i="5"/>
  <c r="Z74" i="4"/>
  <c r="AJ15" i="4"/>
  <c r="H4" i="11"/>
  <c r="Q53" i="5"/>
  <c r="AA38" i="4"/>
  <c r="Q8" i="5"/>
  <c r="F62" i="10"/>
  <c r="B1365" i="7"/>
  <c r="AH24" i="4"/>
  <c r="N75" i="5"/>
  <c r="K62" i="5"/>
  <c r="S6" i="5"/>
  <c r="D9" i="4"/>
  <c r="B1489" i="7"/>
  <c r="K980" i="7"/>
  <c r="Z72" i="4"/>
  <c r="L1207" i="7"/>
  <c r="I77" i="5"/>
  <c r="E1461" i="7"/>
  <c r="D1291" i="7"/>
  <c r="C1505" i="7"/>
  <c r="O53" i="5"/>
  <c r="E1427" i="7"/>
  <c r="K54" i="5"/>
  <c r="K1261" i="7"/>
  <c r="Z95" i="4"/>
  <c r="E1144" i="7"/>
  <c r="K1359" i="7"/>
  <c r="D98" i="10"/>
  <c r="L1315" i="7"/>
  <c r="L1164" i="7"/>
  <c r="U49" i="5"/>
  <c r="P35" i="5"/>
  <c r="R30" i="4"/>
  <c r="S36" i="4"/>
  <c r="P58" i="5"/>
  <c r="D16" i="4"/>
  <c r="D1532" i="7"/>
  <c r="R49" i="5"/>
  <c r="E1378" i="7"/>
  <c r="P77" i="5"/>
  <c r="B1470" i="7"/>
  <c r="P47" i="5"/>
  <c r="E1443" i="7"/>
  <c r="I934" i="7"/>
  <c r="L1314" i="7"/>
  <c r="I74" i="5"/>
  <c r="D1155" i="7"/>
  <c r="L1130" i="7"/>
  <c r="W31" i="4"/>
  <c r="K1461" i="7"/>
  <c r="E50" i="4"/>
  <c r="D5" i="11"/>
  <c r="L1524" i="7"/>
  <c r="I42" i="5"/>
  <c r="K1067" i="7"/>
  <c r="B1162" i="7"/>
  <c r="D914" i="7"/>
  <c r="T25" i="4"/>
  <c r="B936" i="7"/>
  <c r="E1447" i="7"/>
  <c r="E1163" i="7"/>
  <c r="X89" i="4"/>
  <c r="R48" i="5"/>
  <c r="E1171" i="7"/>
  <c r="B1341" i="7"/>
  <c r="C1295" i="7"/>
  <c r="Q25" i="5"/>
  <c r="K1433" i="7"/>
  <c r="I45" i="5"/>
  <c r="B1288" i="7"/>
  <c r="L1113" i="7"/>
  <c r="E1386" i="7"/>
  <c r="AI4" i="4"/>
  <c r="D1419" i="7"/>
  <c r="K1480" i="7"/>
  <c r="D1422" i="7"/>
  <c r="Q33" i="5"/>
  <c r="K1192" i="7"/>
  <c r="B1191" i="7"/>
  <c r="N40" i="5"/>
  <c r="B1411" i="7"/>
  <c r="C1228" i="7"/>
  <c r="R59" i="5"/>
  <c r="B1372" i="7"/>
  <c r="C1133" i="7"/>
  <c r="L1174" i="7"/>
  <c r="D1475" i="7"/>
  <c r="C858" i="7"/>
  <c r="K1021" i="7"/>
  <c r="W22" i="4"/>
  <c r="L1159" i="7"/>
  <c r="H978" i="7"/>
  <c r="T9" i="5"/>
  <c r="B1532" i="7"/>
  <c r="X23" i="4"/>
  <c r="D1437" i="7"/>
  <c r="E1460" i="7"/>
  <c r="L1470" i="7"/>
  <c r="C1534" i="7"/>
  <c r="L1119" i="7"/>
  <c r="K1199" i="7"/>
  <c r="E1295" i="7"/>
  <c r="D1045" i="7"/>
  <c r="C1487" i="7"/>
  <c r="C882" i="7"/>
  <c r="D1353" i="7"/>
  <c r="K957" i="7"/>
  <c r="D1049" i="7"/>
  <c r="I761" i="7"/>
  <c r="C1247" i="7"/>
  <c r="T7" i="5"/>
  <c r="J36" i="5"/>
  <c r="D1048" i="7"/>
  <c r="B917" i="7"/>
  <c r="L1193" i="7"/>
  <c r="L774" i="7"/>
  <c r="B1276" i="7"/>
  <c r="L1210" i="7"/>
  <c r="I847" i="7"/>
  <c r="E1183" i="7"/>
  <c r="B947" i="7"/>
  <c r="L1406" i="7"/>
  <c r="C1081" i="7"/>
  <c r="K852" i="7"/>
  <c r="V40" i="4"/>
  <c r="S14" i="5"/>
  <c r="B1498" i="7"/>
  <c r="L1518" i="7"/>
  <c r="W94" i="4"/>
  <c r="F105" i="10"/>
  <c r="F109" i="10"/>
  <c r="S80" i="5"/>
  <c r="W73" i="4"/>
  <c r="D89" i="10"/>
  <c r="AH13" i="4"/>
  <c r="D1433" i="7"/>
  <c r="S57" i="5"/>
  <c r="V75" i="4"/>
  <c r="Y93" i="4"/>
  <c r="I23" i="5"/>
  <c r="U72" i="5"/>
  <c r="E1536" i="7"/>
  <c r="L1452" i="7"/>
  <c r="AA74" i="4"/>
  <c r="R85" i="4"/>
  <c r="AJ28" i="4"/>
  <c r="R5" i="4"/>
  <c r="R58" i="5"/>
  <c r="C1503" i="7"/>
  <c r="X66" i="4"/>
  <c r="B1392" i="7"/>
  <c r="K1378" i="7"/>
  <c r="B1339" i="7"/>
  <c r="P12" i="5"/>
  <c r="C1428" i="7"/>
  <c r="K1493" i="7"/>
  <c r="D1399" i="7"/>
  <c r="C1169" i="7"/>
  <c r="L1007" i="7"/>
  <c r="I44" i="5"/>
  <c r="AA14" i="4"/>
  <c r="C1336" i="7"/>
  <c r="F86" i="10"/>
  <c r="L1444" i="7"/>
  <c r="P69" i="5"/>
  <c r="C1509" i="7"/>
  <c r="D10" i="10"/>
  <c r="L1352" i="7"/>
  <c r="E1265" i="7"/>
  <c r="B1242" i="7"/>
  <c r="D1126" i="7"/>
  <c r="B1526" i="7"/>
  <c r="D1031" i="7"/>
  <c r="K1098" i="7"/>
  <c r="D990" i="7"/>
  <c r="K1468" i="7"/>
  <c r="E1512" i="7"/>
  <c r="P46" i="5"/>
  <c r="K16" i="5"/>
  <c r="AA73" i="4"/>
  <c r="J8" i="5"/>
  <c r="K1409" i="7"/>
  <c r="B1419" i="7"/>
  <c r="C1227" i="7"/>
  <c r="B1266" i="7"/>
  <c r="AJ34" i="4"/>
  <c r="I49" i="5"/>
  <c r="D1284" i="7"/>
  <c r="E1228" i="7"/>
  <c r="D85" i="4"/>
  <c r="J102" i="5"/>
  <c r="P9" i="5"/>
  <c r="T8" i="4"/>
  <c r="Y22" i="4"/>
  <c r="D956" i="7"/>
  <c r="O46" i="5"/>
  <c r="E1345" i="7"/>
  <c r="L1439" i="7"/>
  <c r="B846" i="7"/>
  <c r="U48" i="5"/>
  <c r="C796" i="7"/>
  <c r="E920" i="7"/>
  <c r="K1492" i="7"/>
  <c r="B1385" i="7"/>
  <c r="B1509" i="7"/>
  <c r="L1196" i="7"/>
  <c r="E1369" i="7"/>
  <c r="N43" i="5"/>
  <c r="B1319" i="7"/>
  <c r="K13" i="5"/>
  <c r="K1309" i="7"/>
  <c r="D1527" i="7"/>
  <c r="C1490" i="7"/>
  <c r="D1006" i="7"/>
  <c r="H893" i="7"/>
  <c r="K1463" i="7"/>
  <c r="C1424" i="7"/>
  <c r="D1349" i="7"/>
  <c r="K1088" i="7"/>
  <c r="E86" i="10"/>
  <c r="K1506" i="7"/>
  <c r="W76" i="4"/>
  <c r="AJ29" i="4"/>
  <c r="D1525" i="7"/>
  <c r="R44" i="5"/>
  <c r="B1343" i="7"/>
  <c r="X15" i="4"/>
  <c r="B1272" i="7"/>
  <c r="B1530" i="7"/>
  <c r="I887" i="7"/>
  <c r="E1352" i="7"/>
  <c r="H854" i="7"/>
  <c r="D1053" i="7"/>
  <c r="C1525" i="7"/>
  <c r="L1457" i="7"/>
  <c r="D1107" i="7"/>
  <c r="L1398" i="7"/>
  <c r="K1501" i="7"/>
  <c r="K60" i="5"/>
  <c r="S76" i="5"/>
  <c r="S5" i="5"/>
  <c r="AH15" i="4"/>
  <c r="E7" i="10"/>
  <c r="U78" i="5"/>
  <c r="T13" i="5"/>
  <c r="K1288" i="7"/>
  <c r="L953" i="7"/>
  <c r="L751" i="7"/>
  <c r="E1017" i="7"/>
  <c r="K948" i="7"/>
  <c r="K1004" i="7"/>
  <c r="B1402" i="7"/>
  <c r="F101" i="10"/>
  <c r="P18" i="5"/>
  <c r="L1535" i="7"/>
  <c r="C14" i="11"/>
  <c r="D1409" i="7"/>
  <c r="P74" i="5"/>
  <c r="E1098" i="7"/>
  <c r="E43" i="10"/>
  <c r="Q75" i="5"/>
  <c r="C1479" i="7"/>
  <c r="K1237" i="7"/>
  <c r="I91" i="5"/>
  <c r="R75" i="5"/>
  <c r="P8" i="5"/>
  <c r="I18" i="5"/>
  <c r="B1410" i="7"/>
  <c r="D1294" i="7"/>
  <c r="S41" i="5"/>
  <c r="D1203" i="7"/>
  <c r="L1365" i="7"/>
  <c r="K52" i="5"/>
  <c r="E57" i="4"/>
  <c r="Q15" i="5"/>
  <c r="AH87" i="4"/>
  <c r="B1525" i="7"/>
  <c r="E1496" i="7"/>
  <c r="U74" i="5"/>
  <c r="K1194" i="7"/>
  <c r="D1479" i="7"/>
  <c r="E1366" i="7"/>
  <c r="E1464" i="7"/>
  <c r="L1016" i="7"/>
  <c r="K1413" i="7"/>
  <c r="B1517" i="7"/>
  <c r="H995" i="7"/>
  <c r="C1325" i="7"/>
  <c r="Q69" i="5"/>
  <c r="E96" i="10"/>
  <c r="D1457" i="7"/>
  <c r="D46" i="10"/>
  <c r="K1231" i="7"/>
  <c r="K1259" i="7"/>
  <c r="E1187" i="7"/>
  <c r="C777" i="7"/>
  <c r="D1047" i="7"/>
  <c r="L1178" i="7"/>
  <c r="AH25" i="4"/>
  <c r="D110" i="10"/>
  <c r="L1043" i="7"/>
  <c r="E1164" i="7"/>
  <c r="E1314" i="7"/>
  <c r="S33" i="4"/>
  <c r="C1470" i="7"/>
  <c r="U73" i="4"/>
  <c r="D95" i="10"/>
  <c r="W10" i="4"/>
  <c r="B1359" i="7"/>
  <c r="K1526" i="7"/>
  <c r="B1101" i="7"/>
  <c r="E1389" i="7"/>
  <c r="P71" i="5"/>
  <c r="K1530" i="7"/>
  <c r="C1363" i="7"/>
  <c r="E1511" i="7"/>
  <c r="E1082" i="7"/>
  <c r="P57" i="5"/>
  <c r="Z36" i="4"/>
  <c r="J7" i="5"/>
  <c r="Y7" i="4"/>
  <c r="W9" i="4"/>
  <c r="B1457" i="7"/>
  <c r="E1495" i="7"/>
  <c r="E1457" i="7"/>
  <c r="E1057" i="7"/>
  <c r="L964" i="7"/>
  <c r="C1334" i="7"/>
  <c r="L963" i="7"/>
  <c r="B1135" i="7"/>
  <c r="D1221" i="7"/>
  <c r="K51" i="5"/>
  <c r="Z83" i="4"/>
  <c r="B1518" i="7"/>
  <c r="W21" i="4"/>
  <c r="AA43" i="4"/>
  <c r="L1433" i="7"/>
  <c r="Q39" i="5"/>
  <c r="AH90" i="4"/>
  <c r="AJ76" i="4"/>
  <c r="K1348" i="7"/>
  <c r="J94" i="5"/>
  <c r="N71" i="5"/>
  <c r="L1306" i="7"/>
  <c r="P44" i="5"/>
  <c r="D20" i="4"/>
  <c r="D12" i="11"/>
  <c r="C1412" i="7"/>
  <c r="R56" i="5"/>
  <c r="E1229" i="7"/>
  <c r="E1438" i="7"/>
  <c r="D68" i="10"/>
  <c r="I4" i="11"/>
  <c r="AD11" i="4"/>
  <c r="B1355" i="7"/>
  <c r="D1436" i="7"/>
  <c r="L1488" i="7"/>
  <c r="L1247" i="7"/>
  <c r="E1453" i="7"/>
  <c r="E824" i="7"/>
  <c r="K1071" i="7"/>
  <c r="H782" i="7"/>
  <c r="E1186" i="7"/>
  <c r="K1233" i="7"/>
  <c r="L1465" i="7"/>
  <c r="L1180" i="7"/>
  <c r="B1494" i="7"/>
  <c r="K1169" i="7"/>
  <c r="C1468" i="7"/>
  <c r="E1473" i="7"/>
  <c r="S43" i="4"/>
  <c r="D1423" i="7"/>
  <c r="C1116" i="7"/>
  <c r="K1405" i="7"/>
  <c r="R36" i="4"/>
  <c r="D886" i="7"/>
  <c r="C1123" i="7"/>
  <c r="L1211" i="7"/>
  <c r="D1359" i="7"/>
  <c r="L878" i="7"/>
  <c r="V66" i="4"/>
  <c r="Q49" i="5"/>
  <c r="S88" i="5"/>
  <c r="B1398" i="7"/>
  <c r="B1519" i="7"/>
  <c r="C1340" i="7"/>
  <c r="D62" i="10"/>
  <c r="AA89" i="4"/>
  <c r="E1477" i="7"/>
  <c r="C1240" i="7"/>
  <c r="B1143" i="7"/>
  <c r="B1224" i="7"/>
  <c r="B1210" i="7"/>
  <c r="S4" i="5"/>
  <c r="K794" i="7"/>
  <c r="J98" i="5"/>
  <c r="S59" i="5"/>
  <c r="F763" i="7"/>
  <c r="I933" i="7"/>
  <c r="C1396" i="7"/>
  <c r="D1135" i="7"/>
  <c r="K1217" i="7"/>
  <c r="C1056" i="7"/>
  <c r="D882" i="7"/>
  <c r="L941" i="7"/>
  <c r="L889" i="7"/>
  <c r="L778" i="7"/>
  <c r="C870" i="7"/>
  <c r="K747" i="7"/>
  <c r="K925" i="7"/>
  <c r="P6" i="5"/>
  <c r="B1497" i="7"/>
  <c r="C1502" i="7"/>
  <c r="I24" i="5"/>
  <c r="K1290" i="7"/>
  <c r="L1395" i="7"/>
  <c r="E1487" i="7"/>
  <c r="K1505" i="7"/>
  <c r="K1286" i="7"/>
  <c r="D1226" i="7"/>
  <c r="I850" i="7"/>
  <c r="I861" i="7"/>
  <c r="B1240" i="7"/>
  <c r="H928" i="7"/>
  <c r="L1311" i="7"/>
  <c r="B1052" i="7"/>
  <c r="E781" i="7"/>
  <c r="K1516" i="7"/>
  <c r="B1492" i="7"/>
  <c r="L1345" i="7"/>
  <c r="L1330" i="7"/>
  <c r="I972" i="7"/>
  <c r="C1526" i="7"/>
  <c r="P60" i="5"/>
  <c r="D1424" i="7"/>
  <c r="N34" i="5"/>
  <c r="L1534" i="7"/>
  <c r="C1430" i="7"/>
  <c r="J40" i="5"/>
  <c r="K57" i="5"/>
  <c r="D1244" i="7"/>
  <c r="K1424" i="7"/>
  <c r="L866" i="7"/>
  <c r="E1107" i="7"/>
  <c r="I945" i="7"/>
  <c r="L989" i="7"/>
  <c r="E1255" i="7"/>
  <c r="D1233" i="7"/>
  <c r="C1273" i="7"/>
  <c r="B870" i="7"/>
  <c r="C1246" i="7"/>
  <c r="I8" i="5"/>
  <c r="Q31" i="5"/>
  <c r="AI87" i="4"/>
  <c r="C1520" i="7"/>
  <c r="L1361" i="7"/>
  <c r="AB70" i="4"/>
  <c r="I984" i="7"/>
  <c r="K1321" i="7"/>
  <c r="D1251" i="7"/>
  <c r="O24" i="5"/>
  <c r="B1177" i="7"/>
  <c r="C1074" i="7"/>
  <c r="C1023" i="7"/>
  <c r="L1437" i="7"/>
  <c r="C1241" i="7"/>
  <c r="K1019" i="7"/>
  <c r="K1406" i="7"/>
  <c r="K765" i="7"/>
  <c r="L862" i="7"/>
  <c r="B1279" i="7"/>
  <c r="D1182" i="7"/>
  <c r="C1069" i="7"/>
  <c r="C813" i="7"/>
  <c r="K1086" i="7"/>
  <c r="D1152" i="7"/>
  <c r="B1325" i="7"/>
  <c r="B1096" i="7"/>
  <c r="O60" i="5"/>
  <c r="E1362" i="7"/>
  <c r="K1123" i="7"/>
  <c r="C1194" i="7"/>
  <c r="D1327" i="7"/>
  <c r="E1423" i="7"/>
  <c r="J54" i="5"/>
  <c r="D1176" i="7"/>
  <c r="C1030" i="7"/>
  <c r="K1383" i="7"/>
  <c r="L1351" i="7"/>
  <c r="C1459" i="7"/>
  <c r="R74" i="4"/>
  <c r="D1032" i="7"/>
  <c r="C1122" i="7"/>
  <c r="B1366" i="7"/>
  <c r="I841" i="7"/>
  <c r="L1298" i="7"/>
  <c r="D1035" i="7"/>
  <c r="C950" i="7"/>
  <c r="L1149" i="7"/>
  <c r="J89" i="5"/>
  <c r="D1490" i="7"/>
  <c r="L1371" i="7"/>
  <c r="B1112" i="7"/>
  <c r="E1285" i="7"/>
  <c r="K952" i="7"/>
  <c r="T35" i="4"/>
  <c r="G4" i="11"/>
  <c r="C1402" i="7"/>
  <c r="K1297" i="7"/>
  <c r="E1161" i="7"/>
  <c r="C996" i="7"/>
  <c r="U16" i="4"/>
  <c r="C844" i="7"/>
  <c r="D996" i="7"/>
  <c r="L1291" i="7"/>
  <c r="K1454" i="7"/>
  <c r="E1256" i="7"/>
  <c r="L1413" i="7"/>
  <c r="K901" i="7"/>
  <c r="F779" i="7"/>
  <c r="D1503" i="7"/>
  <c r="B911" i="7"/>
  <c r="D1187" i="7"/>
  <c r="K1318" i="7"/>
  <c r="J44" i="5"/>
  <c r="U31" i="5"/>
  <c r="D1420" i="7"/>
  <c r="L1482" i="7"/>
  <c r="C1312" i="7"/>
  <c r="K1262" i="7"/>
  <c r="D801" i="7"/>
  <c r="E1113" i="7"/>
  <c r="B1176" i="7"/>
  <c r="K1343" i="7"/>
  <c r="E983" i="7"/>
  <c r="B1000" i="7"/>
  <c r="E1302" i="7"/>
  <c r="D972" i="7"/>
  <c r="C1517" i="7"/>
  <c r="B1121" i="7"/>
  <c r="D52" i="10"/>
  <c r="K1417" i="7"/>
  <c r="C1291" i="7"/>
  <c r="Q72" i="5"/>
  <c r="K929" i="7"/>
  <c r="I876" i="7"/>
  <c r="K1434" i="7"/>
  <c r="E1322" i="7"/>
  <c r="B1003" i="7"/>
  <c r="D15" i="4"/>
  <c r="C1067" i="7"/>
  <c r="B1122" i="7"/>
  <c r="X67" i="4"/>
  <c r="C1405" i="7"/>
  <c r="K1285" i="7"/>
  <c r="D1515" i="7"/>
  <c r="E1275" i="7"/>
  <c r="D1485" i="7"/>
  <c r="E1329" i="7"/>
  <c r="X72" i="4"/>
  <c r="D1198" i="7"/>
  <c r="B994" i="7"/>
  <c r="C1323" i="7"/>
  <c r="K1420" i="7"/>
  <c r="D1476" i="7"/>
  <c r="E1346" i="7"/>
  <c r="D1210" i="7"/>
  <c r="C1040" i="7"/>
  <c r="L1265" i="7"/>
  <c r="K880" i="7"/>
  <c r="B1202" i="7"/>
  <c r="D1453" i="7"/>
  <c r="AA8" i="4"/>
  <c r="K1477" i="7"/>
  <c r="B1430" i="7"/>
  <c r="K972" i="7"/>
  <c r="Y34" i="4"/>
  <c r="K1077" i="7"/>
  <c r="C916" i="7"/>
  <c r="E1359" i="7"/>
  <c r="L1303" i="7"/>
  <c r="E1442" i="7"/>
  <c r="D1211" i="7"/>
  <c r="D1323" i="7"/>
  <c r="C1301" i="7"/>
  <c r="K1436" i="7"/>
  <c r="D1431" i="7"/>
  <c r="L1215" i="7"/>
  <c r="L1268" i="7"/>
  <c r="B894" i="7"/>
  <c r="K840" i="7"/>
  <c r="E777" i="7"/>
  <c r="E1297" i="7"/>
  <c r="C808" i="7"/>
  <c r="K1083" i="7"/>
  <c r="K1203" i="7"/>
  <c r="D1075" i="7"/>
  <c r="D1201" i="7"/>
  <c r="D1136" i="7"/>
  <c r="K1041" i="7"/>
  <c r="K1484" i="7"/>
  <c r="E733" i="7"/>
  <c r="K780" i="7"/>
  <c r="E1004" i="7"/>
  <c r="D1265" i="7"/>
  <c r="L1282" i="7"/>
  <c r="L1218" i="7"/>
  <c r="G814" i="7"/>
  <c r="K1256" i="7"/>
  <c r="L1138" i="7"/>
  <c r="K858" i="7"/>
  <c r="E1234" i="7"/>
  <c r="K974" i="7"/>
  <c r="E1101" i="7"/>
  <c r="B1322" i="7"/>
  <c r="B1114" i="7"/>
  <c r="K1178" i="7"/>
  <c r="L1002" i="7"/>
  <c r="B1361" i="7"/>
  <c r="F822" i="7"/>
  <c r="D1118" i="7"/>
  <c r="L1293" i="7"/>
  <c r="E958" i="7"/>
  <c r="B752" i="7"/>
  <c r="B776" i="7"/>
  <c r="E1241" i="7"/>
  <c r="I867" i="7"/>
  <c r="B1456" i="7"/>
  <c r="Y19" i="4"/>
  <c r="I868" i="7"/>
  <c r="I952" i="7"/>
  <c r="C1226" i="7"/>
  <c r="E1497" i="7"/>
  <c r="Q52" i="5"/>
  <c r="C1328" i="7"/>
  <c r="P41" i="5"/>
  <c r="L1399" i="7"/>
  <c r="E1535" i="7"/>
  <c r="K56" i="5"/>
  <c r="P20" i="5"/>
  <c r="L1489" i="7"/>
  <c r="E1227" i="7"/>
  <c r="B943" i="7"/>
  <c r="C1322" i="7"/>
  <c r="N51" i="5"/>
  <c r="K1201" i="7"/>
  <c r="I875" i="7"/>
  <c r="B1051" i="7"/>
  <c r="C1324" i="7"/>
  <c r="D1134" i="7"/>
  <c r="K95" i="5"/>
  <c r="K1096" i="7"/>
  <c r="B1195" i="7"/>
  <c r="C1263" i="7"/>
  <c r="AJ14" i="4"/>
  <c r="L961" i="7"/>
  <c r="E1193" i="7"/>
  <c r="E1194" i="7"/>
  <c r="I913" i="7"/>
  <c r="C1034" i="7"/>
  <c r="D1062" i="7"/>
  <c r="D1365" i="7"/>
  <c r="E1529" i="7"/>
  <c r="D1073" i="7"/>
  <c r="C1096" i="7"/>
  <c r="D942" i="7"/>
  <c r="S36" i="5"/>
  <c r="K1510" i="7"/>
  <c r="T62" i="5"/>
  <c r="E1474" i="7"/>
  <c r="Z5" i="4"/>
  <c r="K1390" i="7"/>
  <c r="B1409" i="7"/>
  <c r="C1042" i="7"/>
  <c r="B1479" i="7"/>
  <c r="C1139" i="7"/>
  <c r="AI31" i="4"/>
  <c r="B956" i="7"/>
  <c r="L1146" i="7"/>
  <c r="C1294" i="7"/>
  <c r="C1176" i="7"/>
  <c r="L1195" i="7"/>
  <c r="D1275" i="7"/>
  <c r="K1257" i="7"/>
  <c r="C1387" i="7"/>
  <c r="L919" i="7"/>
  <c r="L1421" i="7"/>
  <c r="E989" i="7"/>
  <c r="R44" i="4"/>
  <c r="E1353" i="7"/>
  <c r="C1440" i="7"/>
  <c r="F15" i="5"/>
  <c r="K1351" i="7"/>
  <c r="B1501" i="7"/>
  <c r="X9" i="4"/>
  <c r="E1074" i="7"/>
  <c r="K1047" i="7"/>
  <c r="D1162" i="7"/>
  <c r="D936" i="7"/>
  <c r="B589" i="7"/>
  <c r="E1466" i="7"/>
  <c r="B978" i="7"/>
  <c r="K935" i="7"/>
  <c r="C857" i="7"/>
  <c r="B788" i="7"/>
  <c r="B1002" i="7"/>
  <c r="D1222" i="7"/>
  <c r="L1362" i="7"/>
  <c r="B1425" i="7"/>
  <c r="C1261" i="7"/>
  <c r="C1456" i="7"/>
  <c r="K1469" i="7"/>
  <c r="U90" i="4"/>
  <c r="D1357" i="7"/>
  <c r="K931" i="7"/>
  <c r="AA93" i="4"/>
  <c r="L1370" i="7"/>
  <c r="K1187" i="7"/>
  <c r="E1039" i="7"/>
  <c r="C1439" i="7"/>
  <c r="D1132" i="7"/>
  <c r="E986" i="7"/>
  <c r="D1110" i="7"/>
  <c r="L1326" i="7"/>
  <c r="E1358" i="7"/>
  <c r="E1096" i="7"/>
  <c r="C1010" i="7"/>
  <c r="D1312" i="7"/>
  <c r="L1250" i="7"/>
  <c r="L1056" i="7"/>
  <c r="K1331" i="7"/>
  <c r="D1111" i="7"/>
  <c r="C1217" i="7"/>
  <c r="D902" i="7"/>
  <c r="B1400" i="7"/>
  <c r="D926" i="7"/>
  <c r="B1115" i="7"/>
  <c r="L1161" i="7"/>
  <c r="R9" i="5"/>
  <c r="C772" i="7"/>
  <c r="E1490" i="7"/>
  <c r="L897" i="7"/>
  <c r="E1143" i="7"/>
  <c r="K933" i="7"/>
  <c r="E1403" i="7"/>
  <c r="K1029" i="7"/>
  <c r="K1172" i="7"/>
  <c r="C1151" i="7"/>
  <c r="K1130" i="7"/>
  <c r="C1343" i="7"/>
  <c r="B1405" i="7"/>
  <c r="E1300" i="7"/>
  <c r="L1356" i="7"/>
  <c r="D1170" i="7"/>
  <c r="D1534" i="7"/>
  <c r="K1108" i="7"/>
  <c r="K1189" i="7"/>
  <c r="D1271" i="7"/>
  <c r="C1173" i="7"/>
  <c r="B1337" i="7"/>
  <c r="C1009" i="7"/>
  <c r="K1251" i="7"/>
  <c r="K1127" i="7"/>
  <c r="K1482" i="7"/>
  <c r="E1330" i="7"/>
  <c r="P55" i="5"/>
  <c r="L929" i="7"/>
  <c r="K1488" i="7"/>
  <c r="C887" i="7"/>
  <c r="AH5" i="4"/>
  <c r="H823" i="7"/>
  <c r="E1499" i="7"/>
  <c r="C754" i="7"/>
  <c r="L1217" i="7"/>
  <c r="C1007" i="7"/>
  <c r="T6" i="5"/>
  <c r="K1313" i="7"/>
  <c r="T10" i="4"/>
  <c r="D1260" i="7"/>
  <c r="K1240" i="7"/>
  <c r="K1523" i="7"/>
  <c r="E1429" i="7"/>
  <c r="P23" i="5"/>
  <c r="C1362" i="7"/>
  <c r="C1504" i="7"/>
  <c r="D761" i="7"/>
  <c r="D1050" i="7"/>
  <c r="C1383" i="7"/>
  <c r="L1076" i="7"/>
  <c r="B1502" i="7"/>
  <c r="D1174" i="7"/>
  <c r="L1010" i="7"/>
  <c r="B740" i="7"/>
  <c r="E1179" i="7"/>
  <c r="D1531" i="7"/>
  <c r="U54" i="5"/>
  <c r="K4" i="5"/>
  <c r="K1081" i="7"/>
  <c r="K979" i="7"/>
  <c r="W93" i="4"/>
  <c r="L1067" i="7"/>
  <c r="P53" i="5"/>
  <c r="E1105" i="7"/>
  <c r="D1095" i="7"/>
  <c r="D791" i="7"/>
  <c r="C1192" i="7"/>
  <c r="C1410" i="7"/>
  <c r="B1056" i="7"/>
  <c r="E1106" i="7"/>
  <c r="L1454" i="7"/>
  <c r="B1508" i="7"/>
  <c r="T7" i="4"/>
  <c r="V30" i="4"/>
  <c r="E1489" i="7"/>
  <c r="E1278" i="7"/>
  <c r="D1382" i="7"/>
  <c r="K1366" i="7"/>
  <c r="K1018" i="7"/>
  <c r="D1305" i="7"/>
  <c r="S42" i="4"/>
  <c r="C1288" i="7"/>
  <c r="L993" i="7"/>
  <c r="C1237" i="7"/>
  <c r="S29" i="4"/>
  <c r="D1240" i="7"/>
  <c r="AI71" i="4"/>
  <c r="H994" i="7"/>
  <c r="B1520" i="7"/>
  <c r="D1258" i="7"/>
  <c r="H911" i="7"/>
  <c r="L1376" i="7"/>
  <c r="L1053" i="7"/>
  <c r="E1395" i="7"/>
  <c r="F11" i="10"/>
  <c r="D65" i="4"/>
  <c r="C1350" i="7"/>
  <c r="D6" i="10"/>
  <c r="L1305" i="7"/>
  <c r="C895" i="7"/>
  <c r="B1396" i="7"/>
  <c r="D1235" i="7"/>
  <c r="U25" i="5"/>
  <c r="E927" i="7"/>
  <c r="H843" i="7"/>
  <c r="C1370" i="7"/>
  <c r="L991" i="7"/>
  <c r="B1235" i="7"/>
  <c r="I13" i="5"/>
  <c r="B1132" i="7"/>
  <c r="D1072" i="7"/>
  <c r="L772" i="7"/>
  <c r="C1013" i="7"/>
  <c r="C888" i="7"/>
  <c r="K1099" i="7"/>
  <c r="K1535" i="7"/>
  <c r="C1331" i="7"/>
  <c r="D1144" i="7"/>
  <c r="E1404" i="7"/>
  <c r="D818" i="7"/>
  <c r="L1143" i="7"/>
  <c r="K762" i="7"/>
  <c r="W35" i="4"/>
  <c r="H788" i="7"/>
  <c r="I931" i="7"/>
  <c r="L884" i="7"/>
  <c r="D1384" i="7"/>
  <c r="D1223" i="7"/>
  <c r="L771" i="7"/>
  <c r="D1299" i="7"/>
  <c r="L823" i="7"/>
  <c r="D1181" i="7"/>
  <c r="B1198" i="7"/>
  <c r="N24" i="5"/>
  <c r="D1012" i="7"/>
  <c r="E942" i="7"/>
  <c r="B787" i="7"/>
  <c r="D1292" i="7"/>
  <c r="I22" i="5"/>
  <c r="E1431" i="7"/>
  <c r="K764" i="7"/>
  <c r="L1435" i="7"/>
  <c r="D1183" i="7"/>
  <c r="K1155" i="7"/>
  <c r="L1487" i="7"/>
  <c r="L1391" i="7"/>
  <c r="C1091" i="7"/>
  <c r="K6" i="11"/>
  <c r="I31" i="5"/>
  <c r="K1428" i="7"/>
  <c r="E1498" i="7"/>
  <c r="K1509" i="7"/>
  <c r="C1493" i="7"/>
  <c r="K94" i="5"/>
  <c r="D1147" i="7"/>
  <c r="U8" i="4"/>
  <c r="AJ30" i="4"/>
  <c r="E1479" i="7"/>
  <c r="L1338" i="7"/>
  <c r="E951" i="7"/>
  <c r="I956" i="7"/>
  <c r="E1394" i="7"/>
  <c r="B990" i="7"/>
  <c r="I990" i="7"/>
  <c r="F25" i="5"/>
  <c r="T78" i="5"/>
  <c r="R27" i="4"/>
  <c r="B1118" i="7"/>
  <c r="D1290" i="7"/>
  <c r="C1355" i="7"/>
  <c r="D14" i="4"/>
  <c r="D1145" i="7"/>
  <c r="B1360" i="7"/>
  <c r="E1226" i="7"/>
  <c r="H766" i="7"/>
  <c r="C756" i="7"/>
  <c r="L1189" i="7"/>
  <c r="L1093" i="7"/>
  <c r="B941" i="7"/>
  <c r="H873" i="7"/>
  <c r="H761" i="7"/>
  <c r="E1141" i="7"/>
  <c r="C1309" i="7"/>
  <c r="L1186" i="7"/>
  <c r="K1392" i="7"/>
  <c r="K31" i="5"/>
  <c r="K1459" i="7"/>
  <c r="J78" i="5"/>
  <c r="B1221" i="7"/>
  <c r="C1296" i="7"/>
  <c r="N15" i="5"/>
  <c r="D1486" i="7"/>
  <c r="L1375" i="7"/>
  <c r="E1476" i="7"/>
  <c r="B1263" i="7"/>
  <c r="B1287" i="7"/>
  <c r="L974" i="7"/>
  <c r="E1317" i="7"/>
  <c r="I75" i="5"/>
  <c r="L1476" i="7"/>
  <c r="W70" i="4"/>
  <c r="D1492" i="7"/>
  <c r="B1296" i="7"/>
  <c r="K1528" i="7"/>
  <c r="I12" i="5"/>
  <c r="K1035" i="7"/>
  <c r="C1371" i="7"/>
  <c r="K1338" i="7"/>
  <c r="Q60" i="5"/>
  <c r="I852" i="7"/>
  <c r="T86" i="4"/>
  <c r="E1146" i="7"/>
  <c r="B1225" i="7"/>
  <c r="C1086" i="7"/>
  <c r="B1178" i="7"/>
  <c r="D1116" i="7"/>
  <c r="D1239" i="7"/>
  <c r="T14" i="5"/>
  <c r="L1206" i="7"/>
  <c r="K1170" i="7"/>
  <c r="E931" i="7"/>
  <c r="D1511" i="7"/>
  <c r="E870" i="7"/>
  <c r="B1500" i="7"/>
  <c r="L1258" i="7"/>
  <c r="D1502" i="7"/>
  <c r="T55" i="5"/>
  <c r="K1465" i="7"/>
  <c r="K990" i="7"/>
  <c r="K1258" i="7"/>
  <c r="C1085" i="7"/>
  <c r="C1033" i="7"/>
  <c r="C1438" i="7"/>
  <c r="D831" i="7"/>
  <c r="H964" i="7"/>
  <c r="C1341" i="7"/>
  <c r="E1355" i="7"/>
  <c r="K1400" i="7"/>
  <c r="B1098" i="7"/>
  <c r="B1069" i="7"/>
  <c r="K888" i="7"/>
  <c r="C1259" i="7"/>
  <c r="J95" i="5"/>
  <c r="K1174" i="7"/>
  <c r="L1461" i="7"/>
  <c r="L914" i="7"/>
  <c r="L960" i="7"/>
  <c r="H971" i="7"/>
  <c r="E1079" i="7"/>
  <c r="E755" i="7"/>
  <c r="L1485" i="7"/>
  <c r="D1358" i="7"/>
  <c r="J76" i="5"/>
  <c r="B1304" i="7"/>
  <c r="C1107" i="7"/>
  <c r="E1266" i="7"/>
  <c r="C807" i="7"/>
  <c r="K1121" i="7"/>
  <c r="I755" i="7"/>
  <c r="L1287" i="7"/>
  <c r="R79" i="5"/>
  <c r="D888" i="7"/>
  <c r="L959" i="7"/>
  <c r="K1092" i="7"/>
  <c r="L1187" i="7"/>
  <c r="C799" i="7"/>
  <c r="L845" i="7"/>
  <c r="K809" i="7"/>
  <c r="J23" i="5"/>
  <c r="D1444" i="7"/>
  <c r="D993" i="7"/>
  <c r="L1245" i="7"/>
  <c r="E1053" i="7"/>
  <c r="D1238" i="7"/>
  <c r="C1499" i="7"/>
  <c r="L1400" i="7"/>
  <c r="D1417" i="7"/>
  <c r="K1182" i="7"/>
  <c r="D1529" i="7"/>
  <c r="J74" i="5"/>
  <c r="C1181" i="7"/>
  <c r="L1140" i="7"/>
  <c r="C1516" i="7"/>
  <c r="K1271" i="7"/>
  <c r="G12" i="11"/>
  <c r="C1379" i="7"/>
  <c r="E1002" i="7"/>
  <c r="D1033" i="7"/>
  <c r="B1109" i="7"/>
  <c r="I944" i="7"/>
  <c r="D1356" i="7"/>
  <c r="G775" i="7"/>
  <c r="B1334" i="7"/>
  <c r="U51" i="5"/>
  <c r="H980" i="7"/>
  <c r="K1489" i="7"/>
  <c r="L1493" i="7"/>
  <c r="B1330" i="7"/>
  <c r="D1508" i="7"/>
  <c r="F12" i="5"/>
  <c r="B1469" i="7"/>
  <c r="B1042" i="7"/>
  <c r="C778" i="7"/>
  <c r="D70" i="4"/>
  <c r="P45" i="5"/>
  <c r="G793" i="7"/>
  <c r="B973" i="7"/>
  <c r="C1423" i="7"/>
  <c r="B1303" i="7"/>
  <c r="D1366" i="7"/>
  <c r="D1302" i="7"/>
  <c r="C1185" i="7"/>
  <c r="E1084" i="7"/>
  <c r="F89" i="10"/>
  <c r="Q5" i="5"/>
  <c r="B1170" i="7"/>
  <c r="K1443" i="7"/>
  <c r="K1282" i="7"/>
  <c r="D1078" i="7"/>
  <c r="K1245" i="7"/>
  <c r="D905" i="7"/>
  <c r="C1163" i="7"/>
  <c r="B1165" i="7"/>
  <c r="E1410" i="7"/>
  <c r="B1294" i="7"/>
  <c r="C1264" i="7"/>
  <c r="D1058" i="7"/>
  <c r="V24" i="4"/>
  <c r="K1176" i="7"/>
  <c r="K1432" i="7"/>
  <c r="C1290" i="7"/>
  <c r="G736" i="7"/>
  <c r="L1208" i="7"/>
  <c r="E1311" i="7"/>
  <c r="U70" i="4"/>
  <c r="E1310" i="7"/>
  <c r="K1273" i="7"/>
  <c r="K928" i="7"/>
  <c r="J51" i="5"/>
  <c r="L1319" i="7"/>
  <c r="L979" i="7"/>
  <c r="L1135" i="7"/>
  <c r="E1268" i="7"/>
  <c r="C1337" i="7"/>
  <c r="E1231" i="7"/>
  <c r="C1109" i="7"/>
  <c r="D1154" i="7"/>
  <c r="E4" i="11"/>
  <c r="C1175" i="7"/>
  <c r="B921" i="7"/>
  <c r="D1526" i="7"/>
  <c r="C1522" i="7"/>
  <c r="L1522" i="7"/>
  <c r="C1494" i="7"/>
  <c r="Q41" i="5"/>
  <c r="B1038" i="7"/>
  <c r="K1014" i="7"/>
  <c r="L822" i="7"/>
  <c r="B928" i="7"/>
  <c r="C1148" i="7"/>
  <c r="E771" i="7"/>
  <c r="L1102" i="7"/>
  <c r="I864" i="7"/>
  <c r="C1250" i="7"/>
  <c r="C1223" i="7"/>
  <c r="D1277" i="7"/>
  <c r="E876" i="7"/>
  <c r="L1005" i="7"/>
  <c r="E1235" i="7"/>
  <c r="E1009" i="7"/>
  <c r="P4" i="5"/>
  <c r="E593" i="7"/>
  <c r="E1303" i="7"/>
  <c r="F654" i="7"/>
  <c r="F782" i="7"/>
  <c r="U35" i="4"/>
  <c r="E886" i="7"/>
  <c r="L1384" i="7"/>
  <c r="L952" i="7"/>
  <c r="D1083" i="7"/>
  <c r="D959" i="7"/>
  <c r="E1128" i="7"/>
  <c r="D743" i="7"/>
  <c r="D1362" i="7"/>
  <c r="E1071" i="7"/>
  <c r="H977" i="7"/>
  <c r="AD67" i="4"/>
  <c r="E1432" i="7"/>
  <c r="H881" i="7"/>
  <c r="D1293" i="7"/>
  <c r="K1078" i="7"/>
  <c r="C954" i="7"/>
  <c r="B1158" i="7"/>
  <c r="B1244" i="7"/>
  <c r="C1114" i="7"/>
  <c r="K1186" i="7"/>
  <c r="R25" i="5"/>
  <c r="D1243" i="7"/>
  <c r="E939" i="7"/>
  <c r="B971" i="7"/>
  <c r="B1064" i="7"/>
  <c r="J32" i="5"/>
  <c r="D1206" i="7"/>
  <c r="P7" i="5"/>
  <c r="C779" i="7"/>
  <c r="D54" i="10"/>
  <c r="K1221" i="7"/>
  <c r="D1477" i="7"/>
  <c r="E1176" i="7"/>
  <c r="J33" i="5"/>
  <c r="K1254" i="7"/>
  <c r="C1422" i="7"/>
  <c r="K1281" i="7"/>
  <c r="C1391" i="7"/>
  <c r="K1036" i="7"/>
  <c r="K1442" i="7"/>
  <c r="C900" i="7"/>
  <c r="L1380" i="7"/>
  <c r="J59" i="5"/>
  <c r="N13" i="5"/>
  <c r="D1023" i="7"/>
  <c r="B972" i="7"/>
  <c r="X21" i="4"/>
  <c r="D1167" i="7"/>
  <c r="L1411" i="7"/>
  <c r="E1357" i="7"/>
  <c r="L965" i="7"/>
  <c r="B1268" i="7"/>
  <c r="C1254" i="7"/>
  <c r="B1258" i="7"/>
  <c r="E1315" i="7"/>
  <c r="H769" i="7"/>
  <c r="K906" i="7"/>
  <c r="K1421" i="7"/>
  <c r="K1508" i="7"/>
  <c r="F625" i="7"/>
  <c r="D1335" i="7"/>
  <c r="B1072" i="7"/>
  <c r="B1237" i="7"/>
  <c r="K853" i="7"/>
  <c r="D1521" i="7"/>
  <c r="U23" i="4"/>
  <c r="W29" i="4"/>
  <c r="E1062" i="7"/>
  <c r="E1047" i="7"/>
  <c r="L1111" i="7"/>
  <c r="L972" i="7"/>
  <c r="D1064" i="7"/>
  <c r="C945" i="7"/>
  <c r="L1378" i="7"/>
  <c r="E1178" i="7"/>
  <c r="I6" i="5"/>
  <c r="B934" i="7"/>
  <c r="E1092" i="7"/>
  <c r="D1467" i="7"/>
  <c r="E1240" i="7"/>
  <c r="C1311" i="7"/>
  <c r="C1453" i="7"/>
  <c r="N55" i="5"/>
  <c r="C792" i="7"/>
  <c r="L1166" i="7"/>
  <c r="K1425" i="7"/>
  <c r="E1494" i="7"/>
  <c r="D1439" i="7"/>
  <c r="C1253" i="7"/>
  <c r="D61" i="10"/>
  <c r="K1220" i="7"/>
  <c r="E810" i="7"/>
  <c r="E982" i="7"/>
  <c r="D935" i="7"/>
  <c r="K1255" i="7"/>
  <c r="B1102" i="7"/>
  <c r="L1049" i="7"/>
  <c r="K80" i="5"/>
  <c r="K1490" i="7"/>
  <c r="T42" i="4"/>
  <c r="K1395" i="7"/>
  <c r="L1510" i="7"/>
  <c r="U64" i="4"/>
  <c r="C1464" i="7"/>
  <c r="S7" i="5"/>
  <c r="O8" i="5"/>
  <c r="E861" i="7"/>
  <c r="E1484" i="7"/>
  <c r="L1125" i="7"/>
  <c r="B1171" i="7"/>
  <c r="H939" i="7"/>
  <c r="L1239" i="7"/>
  <c r="C955" i="7"/>
  <c r="O15" i="5"/>
  <c r="D1495" i="7"/>
  <c r="E615" i="7"/>
  <c r="B1149" i="7"/>
  <c r="I822" i="7"/>
  <c r="D1139" i="7"/>
  <c r="I809" i="7"/>
  <c r="B1049" i="7"/>
  <c r="B887" i="7"/>
  <c r="C1084" i="7"/>
  <c r="E1380" i="7"/>
  <c r="L987" i="7"/>
  <c r="B957" i="7"/>
  <c r="K1340" i="7"/>
  <c r="L976" i="7"/>
  <c r="D827" i="7"/>
  <c r="D1099" i="7"/>
  <c r="J49" i="5"/>
  <c r="K1373" i="7"/>
  <c r="E973" i="7"/>
  <c r="B832" i="7"/>
  <c r="D1376" i="7"/>
  <c r="B1140" i="7"/>
  <c r="E917" i="7"/>
  <c r="K1064" i="7"/>
  <c r="K1104" i="7"/>
  <c r="B1025" i="7"/>
  <c r="C1172" i="7"/>
  <c r="C957" i="7"/>
  <c r="G827" i="7"/>
  <c r="D1232" i="7"/>
  <c r="H763" i="7"/>
  <c r="I983" i="7"/>
  <c r="B1351" i="7"/>
  <c r="L1466" i="7"/>
  <c r="D1248" i="7"/>
  <c r="K808" i="7"/>
  <c r="C1214" i="7"/>
  <c r="E767" i="7"/>
  <c r="R25" i="4"/>
  <c r="C1075" i="7"/>
  <c r="C975" i="7"/>
  <c r="I851" i="7"/>
  <c r="J31" i="5"/>
  <c r="O5" i="5"/>
  <c r="K1451" i="7"/>
  <c r="I104" i="5"/>
  <c r="B1270" i="7"/>
  <c r="T15" i="5"/>
  <c r="L1050" i="7"/>
  <c r="G779" i="7"/>
  <c r="K25" i="5"/>
  <c r="N56" i="5"/>
  <c r="D762" i="7"/>
  <c r="K1037" i="7"/>
  <c r="B879" i="7"/>
  <c r="K801" i="7"/>
  <c r="B1214" i="7"/>
  <c r="E1050" i="7"/>
  <c r="D964" i="7"/>
  <c r="I796" i="7"/>
  <c r="C1310" i="7"/>
  <c r="L1179" i="7"/>
  <c r="E805" i="7"/>
  <c r="G685" i="7"/>
  <c r="E1455" i="7"/>
  <c r="C825" i="7"/>
  <c r="D1338" i="7"/>
  <c r="E1521" i="7"/>
  <c r="L1194" i="7"/>
  <c r="D1130" i="7"/>
  <c r="K1105" i="7"/>
  <c r="D1180" i="7"/>
  <c r="H961" i="7"/>
  <c r="K1418" i="7"/>
  <c r="B784" i="7"/>
  <c r="I856" i="7"/>
  <c r="L1333" i="7"/>
  <c r="E852" i="7"/>
  <c r="E762" i="7"/>
  <c r="E825" i="7"/>
  <c r="B1527" i="7"/>
  <c r="B1011" i="7"/>
  <c r="K1205" i="7"/>
  <c r="B1462" i="7"/>
  <c r="K1379" i="7"/>
  <c r="L1081" i="7"/>
  <c r="E926" i="7"/>
  <c r="E1129" i="7"/>
  <c r="K1360" i="7"/>
  <c r="B1010" i="7"/>
  <c r="D975" i="7"/>
  <c r="I842" i="7"/>
  <c r="E1307" i="7"/>
  <c r="B1058" i="7"/>
  <c r="I14" i="5"/>
  <c r="K1246" i="7"/>
  <c r="R39" i="5"/>
  <c r="L1090" i="7"/>
  <c r="C917" i="7"/>
  <c r="C1344" i="7"/>
  <c r="E1309" i="7"/>
  <c r="K1481" i="7"/>
  <c r="L1083" i="7"/>
  <c r="C1514" i="7"/>
  <c r="B837" i="7"/>
  <c r="K949" i="7"/>
  <c r="V21" i="4"/>
  <c r="K1175" i="7"/>
  <c r="K1158" i="7"/>
  <c r="L1254" i="7"/>
  <c r="C1500" i="7"/>
  <c r="C831" i="7"/>
  <c r="Q88" i="5"/>
  <c r="D64" i="4"/>
  <c r="H871" i="7"/>
  <c r="D1080" i="7"/>
  <c r="C1472" i="7"/>
  <c r="E1189" i="7"/>
  <c r="B696" i="7"/>
  <c r="B1311" i="7"/>
  <c r="B1094" i="7"/>
  <c r="G826" i="7"/>
  <c r="K1239" i="7"/>
  <c r="B760" i="7"/>
  <c r="K971" i="7"/>
  <c r="C832" i="7"/>
  <c r="B925" i="7"/>
  <c r="L995" i="7"/>
  <c r="B1238" i="7"/>
  <c r="K1325" i="7"/>
  <c r="E963" i="7"/>
  <c r="L854" i="7"/>
  <c r="L1224" i="7"/>
  <c r="F814" i="7"/>
  <c r="R90" i="4"/>
  <c r="L1274" i="7"/>
  <c r="E1022" i="7"/>
  <c r="E869" i="7"/>
  <c r="E1119" i="7"/>
  <c r="E1005" i="7"/>
  <c r="L1424" i="7"/>
  <c r="L904" i="7"/>
  <c r="D965" i="7"/>
  <c r="K1272" i="7"/>
  <c r="B988" i="7"/>
  <c r="K1146" i="7"/>
  <c r="E1244" i="7"/>
  <c r="E924" i="7"/>
  <c r="F766" i="7"/>
  <c r="E991" i="7"/>
  <c r="U69" i="5"/>
  <c r="E1006" i="7"/>
  <c r="B1236" i="7"/>
  <c r="E1408" i="7"/>
  <c r="B1499" i="7"/>
  <c r="E1219" i="7"/>
  <c r="L1270" i="7"/>
  <c r="E1059" i="7"/>
  <c r="C776" i="7"/>
  <c r="L1069" i="7"/>
  <c r="B993" i="7"/>
  <c r="Z20" i="4"/>
  <c r="G727" i="7"/>
  <c r="E1035" i="7"/>
  <c r="K968" i="7"/>
  <c r="H830" i="7"/>
  <c r="D1334" i="7"/>
  <c r="D1452" i="7"/>
  <c r="C979" i="7"/>
  <c r="L1283" i="7"/>
  <c r="B1353" i="7"/>
  <c r="E1373" i="7"/>
  <c r="U67" i="4"/>
  <c r="L1309" i="7"/>
  <c r="C1285" i="7"/>
  <c r="N70" i="5"/>
  <c r="B1269" i="7"/>
  <c r="D1200" i="7"/>
  <c r="G771" i="7"/>
  <c r="C1411" i="7"/>
  <c r="I824" i="7"/>
  <c r="L1158" i="7"/>
  <c r="E895" i="7"/>
  <c r="K1196" i="7"/>
  <c r="C924" i="7"/>
  <c r="J47" i="5"/>
  <c r="B1249" i="7"/>
  <c r="K1355" i="7"/>
  <c r="L770" i="7"/>
  <c r="D895" i="7"/>
  <c r="K908" i="7"/>
  <c r="H852" i="7"/>
  <c r="L1296" i="7"/>
  <c r="E915" i="7"/>
  <c r="D1028" i="7"/>
  <c r="C1044" i="7"/>
  <c r="E1046" i="7"/>
  <c r="I886" i="7"/>
  <c r="L1044" i="7"/>
  <c r="J79" i="5"/>
  <c r="C961" i="7"/>
  <c r="I919" i="7"/>
  <c r="L898" i="7"/>
  <c r="L855" i="7"/>
  <c r="C854" i="7"/>
  <c r="L877" i="7"/>
  <c r="E998" i="7"/>
  <c r="F819" i="7"/>
  <c r="L1170" i="7"/>
  <c r="K895" i="7"/>
  <c r="D1220" i="7"/>
  <c r="C789" i="7"/>
  <c r="B1019" i="7"/>
  <c r="E871" i="7"/>
  <c r="C1426" i="7"/>
  <c r="C1408" i="7"/>
  <c r="E1271" i="7"/>
  <c r="K1226" i="7"/>
  <c r="D1205" i="7"/>
  <c r="H931" i="7"/>
  <c r="B1062" i="7"/>
  <c r="C932" i="7"/>
  <c r="B1074" i="7"/>
  <c r="C1101" i="7"/>
  <c r="K986" i="7"/>
  <c r="D1274" i="7"/>
  <c r="B1119" i="7"/>
  <c r="P76" i="5"/>
  <c r="K913" i="7"/>
  <c r="K1089" i="7"/>
  <c r="E1029" i="7"/>
  <c r="K989" i="7"/>
  <c r="I779" i="7"/>
  <c r="K1007" i="7"/>
  <c r="D989" i="7"/>
  <c r="E1055" i="7"/>
  <c r="C974" i="7"/>
  <c r="D1225" i="7"/>
  <c r="L1269" i="7"/>
  <c r="K876" i="7"/>
  <c r="S50" i="5"/>
  <c r="C1037" i="7"/>
  <c r="E1332" i="7"/>
  <c r="L1172" i="7"/>
  <c r="L1536" i="7"/>
  <c r="E979" i="7"/>
  <c r="K1040" i="7"/>
  <c r="B1265" i="7"/>
  <c r="D1461" i="7"/>
  <c r="C800" i="7"/>
  <c r="B1212" i="7"/>
  <c r="L1495" i="7"/>
  <c r="E888" i="7"/>
  <c r="K1097" i="7"/>
  <c r="C1196" i="7"/>
  <c r="E1339" i="7"/>
  <c r="L1074" i="7"/>
  <c r="D1279" i="7"/>
  <c r="G534" i="7"/>
  <c r="E1409" i="7"/>
  <c r="L883" i="7"/>
  <c r="E950" i="7"/>
  <c r="K1009" i="7"/>
  <c r="B977" i="7"/>
  <c r="E1089" i="7"/>
  <c r="K854" i="7"/>
  <c r="B987" i="7"/>
  <c r="F727" i="7"/>
  <c r="C1004" i="7"/>
  <c r="B855" i="7"/>
  <c r="L990" i="7"/>
  <c r="L1105" i="7"/>
  <c r="B1179" i="7"/>
  <c r="C1025" i="7"/>
  <c r="K1157" i="7"/>
  <c r="E1025" i="7"/>
  <c r="L1259" i="7"/>
  <c r="C1032" i="7"/>
  <c r="E1192" i="7"/>
  <c r="D805" i="7"/>
  <c r="I922" i="7"/>
  <c r="G756" i="7"/>
  <c r="E1036" i="7"/>
  <c r="B1009" i="7"/>
  <c r="L1017" i="7"/>
  <c r="C761" i="7"/>
  <c r="B1059" i="7"/>
  <c r="B818" i="7"/>
  <c r="D1303" i="7"/>
  <c r="H790" i="7"/>
  <c r="E816" i="7"/>
  <c r="E945" i="7"/>
  <c r="H903" i="7"/>
  <c r="K784" i="7"/>
  <c r="D1397" i="7"/>
  <c r="AH45" i="4"/>
  <c r="E1407" i="7"/>
  <c r="K845" i="7"/>
  <c r="Q20" i="5"/>
  <c r="K1054" i="7"/>
  <c r="U16" i="5"/>
  <c r="K1365" i="7"/>
  <c r="C963" i="7"/>
  <c r="I99" i="5"/>
  <c r="D1168" i="7"/>
  <c r="Y5" i="4"/>
  <c r="D1039" i="7"/>
  <c r="B1029" i="7"/>
  <c r="L803" i="7"/>
  <c r="K1213" i="7"/>
  <c r="L958" i="7"/>
  <c r="D918" i="7"/>
  <c r="B866" i="7"/>
  <c r="F755" i="7"/>
  <c r="L1112" i="7"/>
  <c r="L578" i="7"/>
  <c r="G819" i="7"/>
  <c r="K999" i="7"/>
  <c r="T95" i="4"/>
  <c r="E1031" i="7"/>
  <c r="N7" i="5"/>
  <c r="C1073" i="7"/>
  <c r="C1523" i="7"/>
  <c r="C933" i="7"/>
  <c r="G712" i="7"/>
  <c r="G784" i="7"/>
  <c r="I923" i="7"/>
  <c r="D1465" i="7"/>
  <c r="L1386" i="7"/>
  <c r="B858" i="7"/>
  <c r="K1394" i="7"/>
  <c r="B1394" i="7"/>
  <c r="E944" i="7"/>
  <c r="K1320" i="7"/>
  <c r="K1315" i="7"/>
  <c r="B1206" i="7"/>
  <c r="K1228" i="7"/>
  <c r="C1407" i="7"/>
  <c r="L1379" i="7"/>
  <c r="L795" i="7"/>
  <c r="D856" i="7"/>
  <c r="C991" i="7"/>
  <c r="B1374" i="7"/>
  <c r="K1242" i="7"/>
  <c r="E1168" i="7"/>
  <c r="D1269" i="7"/>
  <c r="L1227" i="7"/>
  <c r="I88" i="5"/>
  <c r="C839" i="7"/>
  <c r="C1062" i="7"/>
  <c r="B755" i="7"/>
  <c r="L1054" i="7"/>
  <c r="R15" i="5"/>
  <c r="B1228" i="7"/>
  <c r="B802" i="7"/>
  <c r="L792" i="7"/>
  <c r="C1315" i="7"/>
  <c r="C987" i="7"/>
  <c r="E1338" i="7"/>
  <c r="K1031" i="7"/>
  <c r="K1403" i="7"/>
  <c r="V32" i="4"/>
  <c r="C1184" i="7"/>
  <c r="E1306" i="7"/>
  <c r="E1437" i="7"/>
  <c r="L1169" i="7"/>
  <c r="I862" i="7"/>
  <c r="K1058" i="7"/>
  <c r="C973" i="7"/>
  <c r="B1440" i="7"/>
  <c r="K1270" i="7"/>
  <c r="G728" i="7"/>
  <c r="D1281" i="7"/>
  <c r="B1261" i="7"/>
  <c r="D1250" i="7"/>
  <c r="I827" i="7"/>
  <c r="C966" i="7"/>
  <c r="B901" i="7"/>
  <c r="E1361" i="7"/>
  <c r="H900" i="7"/>
  <c r="D1320" i="7"/>
  <c r="B1100" i="7"/>
  <c r="H754" i="7"/>
  <c r="D1163" i="7"/>
  <c r="L1316" i="7"/>
  <c r="K1013" i="7"/>
  <c r="L1491" i="7"/>
  <c r="B1466" i="7"/>
  <c r="E763" i="7"/>
  <c r="K1374" i="7"/>
  <c r="C1292" i="7"/>
  <c r="D1112" i="7"/>
  <c r="L1304" i="7"/>
  <c r="D976" i="7"/>
  <c r="E1139" i="7"/>
  <c r="C801" i="7"/>
  <c r="K1090" i="7"/>
  <c r="D1055" i="7"/>
  <c r="K1079" i="7"/>
  <c r="D1489" i="7"/>
  <c r="K1498" i="7"/>
  <c r="E1264" i="7"/>
  <c r="L1332" i="7"/>
  <c r="E1196" i="7"/>
  <c r="L1222" i="7"/>
  <c r="E857" i="7"/>
  <c r="C1212" i="7"/>
  <c r="E1439" i="7"/>
  <c r="E890" i="7"/>
  <c r="H924" i="7"/>
  <c r="C1352" i="7"/>
  <c r="D1309" i="7"/>
  <c r="E884" i="7"/>
  <c r="B1130" i="7"/>
  <c r="D1086" i="7"/>
  <c r="I877" i="7"/>
  <c r="L640" i="7"/>
  <c r="B949" i="7"/>
  <c r="D859" i="7"/>
  <c r="F716" i="7"/>
  <c r="L759" i="7"/>
  <c r="E4" i="10"/>
  <c r="V16" i="4"/>
  <c r="C1070" i="7"/>
  <c r="K1264" i="7"/>
  <c r="C1375" i="7"/>
  <c r="E1527" i="7"/>
  <c r="E1269" i="7"/>
  <c r="D1289" i="7"/>
  <c r="L996" i="7"/>
  <c r="R13" i="5"/>
  <c r="B916" i="7"/>
  <c r="C1359" i="7"/>
  <c r="E1054" i="7"/>
  <c r="H803" i="7"/>
  <c r="V74" i="4"/>
  <c r="B1006" i="7"/>
  <c r="N68" i="5"/>
  <c r="L1252" i="7"/>
  <c r="L808" i="7"/>
  <c r="B1382" i="7"/>
  <c r="I957" i="7"/>
  <c r="D1255" i="7"/>
  <c r="C1382" i="7"/>
  <c r="U35" i="5"/>
  <c r="E923" i="7"/>
  <c r="D1142" i="7"/>
  <c r="Q19" i="5"/>
  <c r="L1503" i="7"/>
  <c r="E1301" i="7"/>
  <c r="L1285" i="7"/>
  <c r="L1511" i="7"/>
  <c r="L1273" i="7"/>
  <c r="B1222" i="7"/>
  <c r="AI7" i="4"/>
  <c r="E1280" i="7"/>
  <c r="E1051" i="7"/>
  <c r="C786" i="7"/>
  <c r="D999" i="7"/>
  <c r="E1210" i="7"/>
  <c r="K1452" i="7"/>
  <c r="B821" i="7"/>
  <c r="I21" i="5"/>
  <c r="H914" i="7"/>
  <c r="D1282" i="7"/>
  <c r="E1214" i="7"/>
  <c r="K1241" i="7"/>
  <c r="I73" i="5"/>
  <c r="B1201" i="7"/>
  <c r="C1390" i="7"/>
  <c r="L1288" i="7"/>
  <c r="H848" i="7"/>
  <c r="W87" i="4"/>
  <c r="K1061" i="7"/>
  <c r="E1436" i="7"/>
  <c r="B1174" i="7"/>
  <c r="K1448" i="7"/>
  <c r="B1022" i="7"/>
  <c r="L1034" i="7"/>
  <c r="C964" i="7"/>
  <c r="D1414" i="7"/>
  <c r="I884" i="7"/>
  <c r="E1060" i="7"/>
  <c r="L1397" i="7"/>
  <c r="K1350" i="7"/>
  <c r="L1329" i="7"/>
  <c r="T52" i="5"/>
  <c r="C829" i="7"/>
  <c r="D1207" i="7"/>
  <c r="K1279" i="7"/>
  <c r="B1285" i="7"/>
  <c r="F740" i="7"/>
  <c r="E1400" i="7"/>
  <c r="I874" i="7"/>
  <c r="E789" i="7"/>
  <c r="E918" i="7"/>
  <c r="K1138" i="7"/>
  <c r="C1199" i="7"/>
  <c r="K1260" i="7"/>
  <c r="D1295" i="7"/>
  <c r="C1121" i="7"/>
  <c r="C970" i="7"/>
  <c r="L1134" i="7"/>
  <c r="D932" i="7"/>
  <c r="B1458" i="7"/>
  <c r="I835" i="7"/>
  <c r="E980" i="7"/>
  <c r="D887" i="7"/>
  <c r="K1304" i="7"/>
  <c r="K1059" i="7"/>
  <c r="C997" i="7"/>
  <c r="J10" i="5"/>
  <c r="L998" i="7"/>
  <c r="K1429" i="7"/>
  <c r="C1098" i="7"/>
  <c r="K1532" i="7"/>
  <c r="G786" i="7"/>
  <c r="I906" i="7"/>
  <c r="C1260" i="7"/>
  <c r="K1311" i="7"/>
  <c r="E1350" i="7"/>
  <c r="D644" i="7"/>
  <c r="B665" i="7"/>
  <c r="E782" i="7"/>
  <c r="L1052" i="7"/>
  <c r="K984" i="7"/>
  <c r="B852" i="7"/>
  <c r="D1148" i="7"/>
  <c r="E1000" i="7"/>
  <c r="B1423" i="7"/>
  <c r="E1170" i="7"/>
  <c r="K1300" i="7"/>
  <c r="I16" i="5"/>
  <c r="B1204" i="7"/>
  <c r="I740" i="7"/>
  <c r="I825" i="7"/>
  <c r="E1014" i="7"/>
  <c r="C608" i="7"/>
  <c r="C958" i="7"/>
  <c r="E642" i="7"/>
  <c r="H902" i="7"/>
  <c r="E732" i="7"/>
  <c r="E844" i="7"/>
  <c r="D1004" i="7"/>
  <c r="H786" i="7"/>
  <c r="L1181" i="7"/>
  <c r="E1083" i="7"/>
  <c r="C1473" i="7"/>
  <c r="H818" i="7"/>
  <c r="D967" i="7"/>
  <c r="E1425" i="7"/>
  <c r="E1381" i="7"/>
  <c r="L997" i="7"/>
  <c r="D881" i="7"/>
  <c r="E1236" i="7"/>
  <c r="E1414" i="7"/>
  <c r="B1391" i="7"/>
  <c r="W89" i="4"/>
  <c r="C1222" i="7"/>
  <c r="H7" i="11"/>
  <c r="AI41" i="4"/>
  <c r="D1330" i="7"/>
  <c r="C1046" i="7"/>
  <c r="C1527" i="7"/>
  <c r="D1370" i="7"/>
  <c r="R5" i="5"/>
  <c r="O70" i="5"/>
  <c r="D1074" i="7"/>
  <c r="C1126" i="7"/>
  <c r="C1317" i="7"/>
  <c r="K965" i="7"/>
  <c r="E1158" i="7"/>
  <c r="C1189" i="7"/>
  <c r="L1348" i="7"/>
  <c r="B806" i="7"/>
  <c r="E1198" i="7"/>
  <c r="K903" i="7"/>
  <c r="P54" i="5"/>
  <c r="C982" i="7"/>
  <c r="E907" i="7"/>
  <c r="E1370" i="7"/>
  <c r="B1044" i="7"/>
  <c r="C788" i="7"/>
  <c r="K1243" i="7"/>
  <c r="D1311" i="7"/>
  <c r="H972" i="7"/>
  <c r="L1240" i="7"/>
  <c r="H948" i="7"/>
  <c r="Q10" i="5"/>
  <c r="F36" i="10"/>
  <c r="N39" i="5"/>
  <c r="L939" i="7"/>
  <c r="T23" i="5"/>
  <c r="D1138" i="7"/>
  <c r="B874" i="7"/>
  <c r="H844" i="7"/>
  <c r="L1036" i="7"/>
  <c r="C1414" i="7"/>
  <c r="L1423" i="7"/>
  <c r="E984" i="7"/>
  <c r="B1317" i="7"/>
  <c r="B1181" i="7"/>
  <c r="C1049" i="7"/>
  <c r="C1416" i="7"/>
  <c r="B1433" i="7"/>
  <c r="K1362" i="7"/>
  <c r="D1343" i="7"/>
  <c r="L1369" i="7"/>
  <c r="B1331" i="7"/>
  <c r="D1454" i="7"/>
  <c r="D1347" i="7"/>
  <c r="B1104" i="7"/>
  <c r="L1097" i="7"/>
  <c r="L1131" i="7"/>
  <c r="AH60" i="4"/>
  <c r="B1349" i="7"/>
  <c r="K1204" i="7"/>
  <c r="E1515" i="7"/>
  <c r="B1209" i="7"/>
  <c r="S26" i="5"/>
  <c r="B896" i="7"/>
  <c r="E1243" i="7"/>
  <c r="K1310" i="7"/>
  <c r="G691" i="7"/>
  <c r="B1120" i="7"/>
  <c r="B1453" i="7"/>
  <c r="L1137" i="7"/>
  <c r="I915" i="7"/>
  <c r="Q56" i="5"/>
  <c r="H886" i="7"/>
  <c r="E1277" i="7"/>
  <c r="L1344" i="7"/>
  <c r="H874" i="7"/>
  <c r="D1171" i="7"/>
  <c r="I903" i="7"/>
  <c r="C1183" i="7"/>
  <c r="L1281" i="7"/>
  <c r="E830" i="7"/>
  <c r="B810" i="7"/>
  <c r="K1133" i="7"/>
  <c r="B1318" i="7"/>
  <c r="L1157" i="7"/>
  <c r="B1040" i="7"/>
  <c r="K1375" i="7"/>
  <c r="K1507" i="7"/>
  <c r="C1437" i="7"/>
  <c r="L860" i="7"/>
  <c r="K1449" i="7"/>
  <c r="B897" i="7"/>
  <c r="D1007" i="7"/>
  <c r="E1001" i="7"/>
  <c r="K1179" i="7"/>
  <c r="B1389" i="7"/>
  <c r="D924" i="7"/>
  <c r="B790" i="7"/>
  <c r="K1295" i="7"/>
  <c r="D978" i="7"/>
  <c r="L1088" i="7"/>
  <c r="B1078" i="7"/>
  <c r="B1378" i="7"/>
  <c r="K1388" i="7"/>
  <c r="E1191" i="7"/>
  <c r="C833" i="7"/>
  <c r="K859" i="7"/>
  <c r="I973" i="7"/>
  <c r="C995" i="7"/>
  <c r="I784" i="7"/>
  <c r="C1028" i="7"/>
  <c r="J13" i="5"/>
  <c r="H796" i="7"/>
  <c r="H959" i="7"/>
  <c r="D903" i="7"/>
  <c r="I918" i="7"/>
  <c r="B595" i="7"/>
  <c r="D1081" i="7"/>
  <c r="G751" i="7"/>
  <c r="D1097" i="7"/>
  <c r="L725" i="7"/>
  <c r="E1517" i="7"/>
  <c r="J91" i="5"/>
  <c r="C1421" i="7"/>
  <c r="K1391" i="7"/>
  <c r="R76" i="5"/>
  <c r="C1057" i="7"/>
  <c r="T50" i="5"/>
  <c r="C1297" i="7"/>
  <c r="K1113" i="7"/>
  <c r="L1008" i="7"/>
  <c r="K1049" i="7"/>
  <c r="C866" i="7"/>
  <c r="C791" i="7"/>
  <c r="E1081" i="7"/>
  <c r="E947" i="7"/>
  <c r="B1421" i="7"/>
  <c r="D1500" i="7"/>
  <c r="D1381" i="7"/>
  <c r="D1407" i="7"/>
  <c r="H772" i="7"/>
  <c r="P24" i="5"/>
  <c r="T31" i="5"/>
  <c r="K1195" i="7"/>
  <c r="E753" i="7"/>
  <c r="V29" i="4"/>
  <c r="E985" i="7"/>
  <c r="C1327" i="7"/>
  <c r="D988" i="7"/>
  <c r="C1215" i="7"/>
  <c r="C1374" i="7"/>
  <c r="T35" i="5"/>
  <c r="T16" i="5"/>
  <c r="K865" i="7"/>
  <c r="L1364" i="7"/>
  <c r="E1481" i="7"/>
  <c r="D1368" i="7"/>
  <c r="L1150" i="7"/>
  <c r="K1091" i="7"/>
  <c r="C1054" i="7"/>
  <c r="D1375" i="7"/>
  <c r="E1030" i="7"/>
  <c r="H846" i="7"/>
  <c r="E946" i="7"/>
  <c r="E1087" i="7"/>
  <c r="C1360" i="7"/>
  <c r="C1313" i="7"/>
  <c r="D1272" i="7"/>
  <c r="B933" i="7"/>
  <c r="D1209" i="7"/>
  <c r="E988" i="7"/>
  <c r="K842" i="7"/>
  <c r="B1172" i="7"/>
  <c r="D839" i="7"/>
  <c r="L1031" i="7"/>
  <c r="B1090" i="7"/>
  <c r="C1307" i="7"/>
  <c r="C981" i="7"/>
  <c r="L1061" i="7"/>
  <c r="L1042" i="7"/>
  <c r="B1256" i="7"/>
  <c r="E960" i="7"/>
  <c r="B1275" i="7"/>
  <c r="L1328" i="7"/>
  <c r="K884" i="7"/>
  <c r="K1070" i="7"/>
  <c r="B1032" i="7"/>
  <c r="B1211" i="7"/>
  <c r="C976" i="7"/>
  <c r="D789" i="7"/>
  <c r="K976" i="7"/>
  <c r="L786" i="7"/>
  <c r="D892" i="7"/>
  <c r="L1038" i="7"/>
  <c r="G403" i="7"/>
  <c r="E1351" i="7"/>
  <c r="L752" i="7"/>
  <c r="E855" i="7"/>
  <c r="D1328" i="7"/>
  <c r="B989" i="7"/>
  <c r="K1453" i="7"/>
  <c r="B1369" i="7"/>
  <c r="B1376" i="7"/>
  <c r="S11" i="5"/>
  <c r="D1067" i="7"/>
  <c r="K1534" i="7"/>
  <c r="G715" i="7"/>
  <c r="K1068" i="7"/>
  <c r="D1363" i="7"/>
  <c r="E1045" i="7"/>
  <c r="C911" i="7"/>
  <c r="B1043" i="7"/>
  <c r="C1047" i="7"/>
  <c r="F744" i="7"/>
  <c r="R12" i="4"/>
  <c r="L838" i="7"/>
  <c r="D1199" i="7"/>
  <c r="C936" i="7"/>
  <c r="B1128" i="7"/>
  <c r="C1457" i="7"/>
  <c r="K1103" i="7"/>
  <c r="K900" i="7"/>
  <c r="K927" i="7"/>
  <c r="K987" i="7"/>
  <c r="K1274" i="7"/>
  <c r="D1151" i="7"/>
  <c r="E1076" i="7"/>
  <c r="D977" i="7"/>
  <c r="S51" i="5"/>
  <c r="C846" i="7"/>
  <c r="K1306" i="7"/>
  <c r="H816" i="7"/>
  <c r="I888" i="7"/>
  <c r="C889" i="7"/>
  <c r="C1118" i="7"/>
  <c r="E866" i="7"/>
  <c r="K955" i="7"/>
  <c r="K1385" i="7"/>
  <c r="E1233" i="7"/>
  <c r="C985" i="7"/>
  <c r="D1196" i="7"/>
  <c r="B1125" i="7"/>
  <c r="I774" i="7"/>
  <c r="L1340" i="7"/>
  <c r="I782" i="7"/>
  <c r="E1094" i="7"/>
  <c r="E843" i="7"/>
  <c r="K1235" i="7"/>
  <c r="C1090" i="7"/>
  <c r="C1376" i="7"/>
  <c r="I938" i="7"/>
  <c r="D1242" i="7"/>
  <c r="C849" i="7"/>
  <c r="L1513" i="7"/>
  <c r="Z67" i="4"/>
  <c r="B1448" i="7"/>
  <c r="E1514" i="7"/>
  <c r="I914" i="7"/>
  <c r="AA21" i="4"/>
  <c r="H746" i="7"/>
  <c r="R67" i="4"/>
  <c r="P68" i="5"/>
  <c r="B1336" i="7"/>
  <c r="E1066" i="7"/>
  <c r="E1222" i="7"/>
  <c r="W74" i="4"/>
  <c r="D1212" i="7"/>
  <c r="L1412" i="7"/>
  <c r="B1487" i="7"/>
  <c r="D1380" i="7"/>
  <c r="K1115" i="7"/>
  <c r="E1286" i="7"/>
  <c r="L1173" i="7"/>
  <c r="D1391" i="7"/>
  <c r="D1019" i="7"/>
  <c r="K1322" i="7"/>
  <c r="K1084" i="7"/>
  <c r="H832" i="7"/>
  <c r="E1257" i="7"/>
  <c r="I50" i="5"/>
  <c r="L1383" i="7"/>
  <c r="K1301" i="7"/>
  <c r="D1494" i="7"/>
  <c r="E848" i="7"/>
  <c r="H908" i="7"/>
  <c r="K1232" i="7"/>
  <c r="E1127" i="7"/>
  <c r="R14" i="5"/>
  <c r="K1159" i="7"/>
  <c r="B1007" i="7"/>
  <c r="B1061" i="7"/>
  <c r="B1516" i="7"/>
  <c r="I15" i="5"/>
  <c r="I891" i="7"/>
  <c r="K799" i="7"/>
  <c r="T31" i="4"/>
  <c r="D930" i="7"/>
  <c r="B1493" i="7"/>
  <c r="F783" i="7"/>
  <c r="C1368" i="7"/>
  <c r="D1009" i="7"/>
  <c r="L954" i="7"/>
  <c r="E880" i="7"/>
  <c r="D845" i="7"/>
  <c r="I878" i="7"/>
  <c r="B1215" i="7"/>
  <c r="C810" i="7"/>
  <c r="C1041" i="7"/>
  <c r="C1130" i="7"/>
  <c r="H940" i="7"/>
  <c r="D1052" i="7"/>
  <c r="AI33" i="4"/>
  <c r="B1200" i="7"/>
  <c r="L1100" i="7"/>
  <c r="B1510" i="7"/>
  <c r="B1335" i="7"/>
  <c r="I959" i="7"/>
  <c r="L776" i="7"/>
  <c r="E1012" i="7"/>
  <c r="I801" i="7"/>
  <c r="K988" i="7"/>
  <c r="B918" i="7"/>
  <c r="B758" i="7"/>
  <c r="E1344" i="7"/>
  <c r="H965" i="7"/>
  <c r="C1100" i="7"/>
  <c r="D1344" i="7"/>
  <c r="D1219" i="7"/>
  <c r="C1161" i="7"/>
  <c r="E1488" i="7"/>
  <c r="B1289" i="7"/>
  <c r="K1499" i="7"/>
  <c r="K992" i="7"/>
  <c r="D997" i="7"/>
  <c r="L932" i="7"/>
  <c r="C1177" i="7"/>
  <c r="H988" i="7"/>
  <c r="E1169" i="7"/>
  <c r="L835" i="7"/>
  <c r="L1468" i="7"/>
  <c r="L1202" i="7"/>
  <c r="B1103" i="7"/>
  <c r="E954" i="7"/>
  <c r="E652" i="7"/>
  <c r="D946" i="7"/>
  <c r="B1230" i="7"/>
  <c r="N53" i="5"/>
  <c r="D591" i="7"/>
  <c r="C903" i="7"/>
  <c r="I946" i="7"/>
  <c r="C742" i="7"/>
  <c r="D971" i="7"/>
  <c r="K923" i="7"/>
  <c r="L1003" i="7"/>
  <c r="H585" i="7"/>
  <c r="L1324" i="7"/>
  <c r="L1065" i="7"/>
  <c r="B1139" i="7"/>
  <c r="C1384" i="7"/>
  <c r="D600" i="7"/>
  <c r="L1310" i="7"/>
  <c r="F830" i="7"/>
  <c r="I982" i="7"/>
  <c r="E572" i="7"/>
  <c r="C967" i="7"/>
  <c r="I921" i="7"/>
  <c r="I950" i="7"/>
  <c r="C1279" i="7"/>
  <c r="K708" i="7"/>
  <c r="D1191" i="7"/>
  <c r="L1145" i="7"/>
  <c r="I966" i="7"/>
  <c r="I768" i="7"/>
  <c r="Q26" i="5"/>
  <c r="D819" i="7"/>
  <c r="K838" i="7"/>
  <c r="F577" i="7"/>
  <c r="H842" i="7"/>
  <c r="L1020" i="7"/>
  <c r="B789" i="7"/>
  <c r="K4" i="11"/>
  <c r="B1033" i="7"/>
  <c r="D1350" i="7"/>
  <c r="L872" i="7"/>
  <c r="E1211" i="7"/>
  <c r="E1111" i="7"/>
  <c r="E1382" i="7"/>
  <c r="E1041" i="7"/>
  <c r="D1469" i="7"/>
  <c r="B1309" i="7"/>
  <c r="K1165" i="7"/>
  <c r="I893" i="7"/>
  <c r="G682" i="7"/>
  <c r="C875" i="7"/>
  <c r="C104" i="7"/>
  <c r="G578" i="7"/>
  <c r="D415" i="7"/>
  <c r="L509" i="7"/>
  <c r="H617" i="7"/>
  <c r="D16" i="7"/>
  <c r="G725" i="7"/>
  <c r="C271" i="7"/>
  <c r="F235" i="7"/>
  <c r="F767" i="7"/>
  <c r="D1373" i="7"/>
  <c r="K792" i="7"/>
  <c r="K1003" i="7"/>
  <c r="G810" i="7"/>
  <c r="D1298" i="7"/>
  <c r="K1396" i="7"/>
  <c r="E564" i="7"/>
  <c r="C660" i="7"/>
  <c r="H663" i="7"/>
  <c r="K1438" i="7"/>
  <c r="H743" i="7"/>
  <c r="D829" i="7"/>
  <c r="L762" i="7"/>
  <c r="D1109" i="7"/>
  <c r="B1227" i="7"/>
  <c r="K707" i="7"/>
  <c r="L790" i="7"/>
  <c r="K1016" i="7"/>
  <c r="K1337" i="7"/>
  <c r="B843" i="7"/>
  <c r="B682" i="7"/>
  <c r="D899" i="7"/>
  <c r="K1126" i="7"/>
  <c r="C714" i="7"/>
  <c r="H714" i="7"/>
  <c r="D1060" i="7"/>
  <c r="K836" i="7"/>
  <c r="E791" i="7"/>
  <c r="L1272" i="7"/>
  <c r="E739" i="7"/>
  <c r="L1001" i="7"/>
  <c r="C1230" i="7"/>
  <c r="P34" i="5"/>
  <c r="K1032" i="7"/>
  <c r="B1082" i="7"/>
  <c r="C790" i="7"/>
  <c r="C1255" i="7"/>
  <c r="C935" i="7"/>
  <c r="F726" i="7"/>
  <c r="C861" i="7"/>
  <c r="F22" i="5"/>
  <c r="B1085" i="7"/>
  <c r="C631" i="7"/>
  <c r="B1004" i="7"/>
  <c r="C1330" i="7"/>
  <c r="D1082" i="7"/>
  <c r="E655" i="7"/>
  <c r="C1262" i="7"/>
  <c r="I785" i="7"/>
  <c r="L780" i="7"/>
  <c r="H962" i="7"/>
  <c r="B809" i="7"/>
  <c r="D663" i="7"/>
  <c r="K1248" i="7"/>
  <c r="L731" i="7"/>
  <c r="B558" i="7"/>
  <c r="K571" i="7"/>
  <c r="T45" i="5"/>
  <c r="C1179" i="7"/>
  <c r="G823" i="7"/>
  <c r="B762" i="7"/>
  <c r="D651" i="7"/>
  <c r="E1270" i="7"/>
  <c r="AB68" i="4"/>
  <c r="Y20" i="4"/>
  <c r="E1371" i="7"/>
  <c r="L863" i="7"/>
  <c r="C1035" i="7"/>
  <c r="D858" i="7"/>
  <c r="B1147" i="7"/>
  <c r="G466" i="7"/>
  <c r="K1354" i="7"/>
  <c r="H536" i="7"/>
  <c r="L572" i="7"/>
  <c r="F544" i="7"/>
  <c r="E1065" i="7"/>
  <c r="B892" i="7"/>
  <c r="E1321" i="7"/>
  <c r="J15" i="5"/>
  <c r="K1280" i="7"/>
  <c r="C713" i="7"/>
  <c r="H926" i="7"/>
  <c r="K983" i="7"/>
  <c r="K1219" i="7"/>
  <c r="B840" i="7"/>
  <c r="B1300" i="7"/>
  <c r="L633" i="7"/>
  <c r="C1024" i="7"/>
  <c r="K428" i="7"/>
  <c r="H984" i="7"/>
  <c r="H555" i="7"/>
  <c r="F815" i="7"/>
  <c r="E1525" i="7"/>
  <c r="D1346" i="7"/>
  <c r="K743" i="7"/>
  <c r="I974" i="7"/>
  <c r="B1083" i="7"/>
  <c r="K1504" i="7"/>
  <c r="C1266" i="7"/>
  <c r="K843" i="7"/>
  <c r="D1266" i="7"/>
  <c r="L1498" i="7"/>
  <c r="B981" i="7"/>
  <c r="E1097" i="7"/>
  <c r="C1099" i="7"/>
  <c r="E1063" i="7"/>
  <c r="N72" i="5"/>
  <c r="K966" i="7"/>
  <c r="K978" i="7"/>
  <c r="E1510" i="7"/>
  <c r="C1361" i="7"/>
  <c r="K1042" i="7"/>
  <c r="D894" i="7"/>
  <c r="U43" i="4"/>
  <c r="K1148" i="7"/>
  <c r="D822" i="7"/>
  <c r="K621" i="7"/>
  <c r="F636" i="7"/>
  <c r="H974" i="7"/>
  <c r="L689" i="7"/>
  <c r="C1140" i="7"/>
  <c r="I836" i="7"/>
  <c r="D1127" i="7"/>
  <c r="D1231" i="7"/>
  <c r="I597" i="7"/>
  <c r="B906" i="7"/>
  <c r="D1404" i="7"/>
  <c r="B955" i="7"/>
  <c r="B1239" i="7"/>
  <c r="V33" i="4"/>
  <c r="D1379" i="7"/>
  <c r="K946" i="7"/>
  <c r="I962" i="7"/>
  <c r="G806" i="7"/>
  <c r="I791" i="7"/>
  <c r="D1043" i="7"/>
  <c r="D913" i="7"/>
  <c r="B474" i="7"/>
  <c r="C1510" i="7"/>
  <c r="C851" i="7"/>
  <c r="H776" i="7"/>
  <c r="C927" i="7"/>
  <c r="E990" i="7"/>
  <c r="G465" i="7"/>
  <c r="C1326" i="7"/>
  <c r="G565" i="7"/>
  <c r="E1160" i="7"/>
  <c r="E1037" i="7"/>
  <c r="B1291" i="7"/>
  <c r="L881" i="7"/>
  <c r="I542" i="7"/>
  <c r="E433" i="7"/>
  <c r="L1068" i="7"/>
  <c r="B1347" i="7"/>
  <c r="E303" i="7"/>
  <c r="B775" i="7"/>
  <c r="K914" i="7"/>
  <c r="H922" i="7"/>
  <c r="C1507" i="7"/>
  <c r="C1268" i="7"/>
  <c r="K752" i="7"/>
  <c r="B1280" i="7"/>
  <c r="E1312" i="7"/>
  <c r="H929" i="7"/>
  <c r="K1017" i="7"/>
  <c r="G748" i="7"/>
  <c r="L922" i="7"/>
  <c r="L1124" i="7"/>
  <c r="Q55" i="5"/>
  <c r="K1025" i="7"/>
  <c r="K1116" i="7"/>
  <c r="E1245" i="7"/>
  <c r="L851" i="7"/>
  <c r="C579" i="7"/>
  <c r="B1348" i="7"/>
  <c r="F673" i="7"/>
  <c r="V5" i="4"/>
  <c r="H620" i="7"/>
  <c r="F730" i="7"/>
  <c r="H991" i="7"/>
  <c r="H901" i="7"/>
  <c r="G641" i="7"/>
  <c r="I556" i="7"/>
  <c r="I585" i="7"/>
  <c r="K926" i="7"/>
  <c r="D1085" i="7"/>
  <c r="L1262" i="7"/>
  <c r="H779" i="7"/>
  <c r="H606" i="7"/>
  <c r="D1092" i="7"/>
  <c r="L1091" i="7"/>
  <c r="I745" i="7"/>
  <c r="C1399" i="7"/>
  <c r="E1230" i="7"/>
  <c r="S69" i="5"/>
  <c r="B1232" i="7"/>
  <c r="E814" i="7"/>
  <c r="B1332" i="7"/>
  <c r="C998" i="7"/>
  <c r="E746" i="7"/>
  <c r="C918" i="7"/>
  <c r="L1248" i="7"/>
  <c r="E711" i="7"/>
  <c r="I445" i="7"/>
  <c r="K825" i="7"/>
  <c r="C1038" i="7"/>
  <c r="L1127" i="7"/>
  <c r="C753" i="7"/>
  <c r="B1054" i="7"/>
  <c r="C901" i="7"/>
  <c r="K872" i="7"/>
  <c r="L444" i="7"/>
  <c r="C321" i="7"/>
  <c r="K404" i="7"/>
  <c r="L142" i="7"/>
  <c r="K696" i="7"/>
  <c r="E1389" i="6"/>
  <c r="E1190" i="7"/>
  <c r="B869" i="7"/>
  <c r="I498" i="7"/>
  <c r="I579" i="7"/>
  <c r="H891" i="7"/>
  <c r="K1075" i="7"/>
  <c r="E978" i="7"/>
  <c r="D920" i="7"/>
  <c r="L1232" i="7"/>
  <c r="B1184" i="7"/>
  <c r="C986" i="7"/>
  <c r="L975" i="7"/>
  <c r="E957" i="7"/>
  <c r="D1425" i="7"/>
  <c r="C1281" i="7"/>
  <c r="C1156" i="7"/>
  <c r="D1122" i="7"/>
  <c r="I992" i="7"/>
  <c r="K1531" i="7"/>
  <c r="D1336" i="7"/>
  <c r="C821" i="7"/>
  <c r="E1246" i="7"/>
  <c r="C1136" i="7"/>
  <c r="B1151" i="7"/>
  <c r="K734" i="7"/>
  <c r="L755" i="7"/>
  <c r="E1159" i="7"/>
  <c r="D1193" i="7"/>
  <c r="B421" i="7"/>
  <c r="E1217" i="7"/>
  <c r="D979" i="7"/>
  <c r="E1208" i="7"/>
  <c r="H524" i="7"/>
  <c r="L690" i="7"/>
  <c r="F515" i="7"/>
  <c r="K768" i="7"/>
  <c r="S79" i="5"/>
  <c r="L1110" i="7"/>
  <c r="K1335" i="7"/>
  <c r="I927" i="7"/>
  <c r="C949" i="7"/>
  <c r="K1479" i="7"/>
  <c r="E1249" i="7"/>
  <c r="G475" i="7"/>
  <c r="K1039" i="7"/>
  <c r="E955" i="7"/>
  <c r="D1342" i="7"/>
  <c r="I568" i="7"/>
  <c r="E1419" i="7"/>
  <c r="L982" i="7"/>
  <c r="C1372" i="7"/>
  <c r="D808" i="7"/>
  <c r="K1160" i="7"/>
  <c r="L1024" i="7"/>
  <c r="B796" i="7"/>
  <c r="L1015" i="7"/>
  <c r="K1218" i="7"/>
  <c r="D1224" i="7"/>
  <c r="C1267" i="7"/>
  <c r="K877" i="7"/>
  <c r="K787" i="7"/>
  <c r="E594" i="7"/>
  <c r="E1086" i="7"/>
  <c r="L894" i="7"/>
  <c r="B1277" i="7"/>
  <c r="L656" i="7"/>
  <c r="B1316" i="7"/>
  <c r="K763" i="7"/>
  <c r="D968" i="7"/>
  <c r="T49" i="5"/>
  <c r="K1000" i="7"/>
  <c r="D1066" i="7"/>
  <c r="C862" i="7"/>
  <c r="K975" i="7"/>
  <c r="I799" i="7"/>
  <c r="B1416" i="7"/>
  <c r="D757" i="7"/>
  <c r="B1180" i="7"/>
  <c r="K742" i="7"/>
  <c r="H876" i="7"/>
  <c r="D528" i="7"/>
  <c r="C567" i="7"/>
  <c r="I641" i="7"/>
  <c r="D1098" i="7"/>
  <c r="C1003" i="7"/>
  <c r="B1164" i="7"/>
  <c r="D973" i="7"/>
  <c r="D1189" i="7"/>
  <c r="E882" i="7"/>
  <c r="K773" i="7"/>
  <c r="G478" i="7"/>
  <c r="C671" i="7"/>
  <c r="C109" i="7"/>
  <c r="E406" i="7"/>
  <c r="L459" i="7"/>
  <c r="L404" i="7"/>
  <c r="B1097" i="7"/>
  <c r="C474" i="7"/>
  <c r="I305" i="7"/>
  <c r="L1221" i="7"/>
  <c r="I751" i="7"/>
  <c r="L846" i="7"/>
  <c r="K1012" i="7"/>
  <c r="X32" i="4"/>
  <c r="K830" i="7"/>
  <c r="F754" i="7"/>
  <c r="B985" i="7"/>
  <c r="H992" i="7"/>
  <c r="E1239" i="7"/>
  <c r="K1358" i="7"/>
  <c r="B1190" i="7"/>
  <c r="E1422" i="7"/>
  <c r="H781" i="7"/>
  <c r="J61" i="5"/>
  <c r="D1234" i="7"/>
  <c r="C693" i="7"/>
  <c r="C661" i="7"/>
  <c r="F486" i="7"/>
  <c r="H701" i="7"/>
  <c r="E522" i="7"/>
  <c r="C1051" i="7"/>
  <c r="B1023" i="7"/>
  <c r="I807" i="7"/>
  <c r="D833" i="7"/>
  <c r="H762" i="7"/>
  <c r="E582" i="7"/>
  <c r="B853" i="7"/>
  <c r="K943" i="7"/>
  <c r="I967" i="7"/>
  <c r="C907" i="7"/>
  <c r="F648" i="7"/>
  <c r="D983" i="7"/>
  <c r="D1150" i="7"/>
  <c r="B1087" i="7"/>
  <c r="C1088" i="7"/>
  <c r="C1373" i="7"/>
  <c r="K1416" i="7"/>
  <c r="K89" i="5"/>
  <c r="B969" i="7"/>
  <c r="L834" i="7"/>
  <c r="C1484" i="7"/>
  <c r="C1145" i="7"/>
  <c r="C1064" i="7"/>
  <c r="L1121" i="7"/>
  <c r="I935" i="7"/>
  <c r="H872" i="7"/>
  <c r="D1324" i="7"/>
  <c r="I883" i="7"/>
  <c r="L1377" i="7"/>
  <c r="E1110" i="7"/>
  <c r="I17" i="5"/>
  <c r="D1456" i="7"/>
  <c r="E964" i="7"/>
  <c r="K932" i="7"/>
  <c r="D980" i="7"/>
  <c r="F717" i="7"/>
  <c r="L1160" i="7"/>
  <c r="L1177" i="7"/>
  <c r="K1198" i="7"/>
  <c r="I749" i="7"/>
  <c r="Z10" i="4"/>
  <c r="F809" i="7"/>
  <c r="K934" i="7"/>
  <c r="L1057" i="7"/>
  <c r="B929" i="7"/>
  <c r="K1180" i="7"/>
  <c r="H801" i="7"/>
  <c r="L1451" i="7"/>
  <c r="K1101" i="7"/>
  <c r="I488" i="7"/>
  <c r="K785" i="7"/>
  <c r="L687" i="7"/>
  <c r="B1243" i="7"/>
  <c r="D878" i="7"/>
  <c r="K827" i="7"/>
  <c r="F594" i="7"/>
  <c r="D86" i="10"/>
  <c r="L1382" i="7"/>
  <c r="B940" i="7"/>
  <c r="C869" i="7"/>
  <c r="I909" i="7"/>
  <c r="C715" i="7"/>
  <c r="K1161" i="7"/>
  <c r="C859" i="7"/>
  <c r="L1046" i="7"/>
  <c r="B1034" i="7"/>
  <c r="E636" i="7"/>
  <c r="L644" i="7"/>
  <c r="D883" i="7"/>
  <c r="I1551" i="6"/>
  <c r="K712" i="7"/>
  <c r="E1125" i="7"/>
  <c r="E576" i="7"/>
  <c r="K719" i="7"/>
  <c r="K1051" i="7"/>
  <c r="L1085" i="7"/>
  <c r="B1386" i="7"/>
  <c r="L1389" i="7"/>
  <c r="C1036" i="7"/>
  <c r="B952" i="7"/>
  <c r="J18" i="5"/>
  <c r="C863" i="7"/>
  <c r="B1252" i="7"/>
  <c r="I960" i="7"/>
  <c r="K1329" i="7"/>
  <c r="L978" i="7"/>
  <c r="D1383" i="7"/>
  <c r="I866" i="7"/>
  <c r="L1162" i="7"/>
  <c r="G757" i="7"/>
  <c r="C1463" i="7"/>
  <c r="I996" i="7"/>
  <c r="B1408" i="7"/>
  <c r="D775" i="7"/>
  <c r="C1012" i="7"/>
  <c r="B1013" i="7"/>
  <c r="C1272" i="7"/>
  <c r="K1027" i="7"/>
  <c r="B979" i="7"/>
  <c r="C1329" i="7"/>
  <c r="D1034" i="7"/>
  <c r="D1208" i="7"/>
  <c r="D1114" i="7"/>
  <c r="H915" i="7"/>
  <c r="E1180" i="7"/>
  <c r="E948" i="7"/>
  <c r="L1387" i="7"/>
  <c r="D987" i="7"/>
  <c r="K1048" i="7"/>
  <c r="E1212" i="7"/>
  <c r="B1329" i="7"/>
  <c r="E1166" i="7"/>
  <c r="K19" i="5"/>
  <c r="B720" i="7"/>
  <c r="D843" i="7"/>
  <c r="I694" i="7"/>
  <c r="L1084" i="7"/>
  <c r="K819" i="7"/>
  <c r="E648" i="7"/>
  <c r="K851" i="7"/>
  <c r="L1441" i="7"/>
  <c r="D768" i="7"/>
  <c r="K823" i="7"/>
  <c r="L673" i="7"/>
  <c r="AI36" i="4"/>
  <c r="B766" i="7"/>
  <c r="L1448" i="7"/>
  <c r="K909" i="7"/>
  <c r="C1443" i="7"/>
  <c r="I977" i="7"/>
  <c r="B1138" i="7"/>
  <c r="D632" i="7"/>
  <c r="K1249" i="7"/>
  <c r="K1008" i="7"/>
  <c r="G739" i="7"/>
  <c r="B770" i="7"/>
  <c r="E1038" i="7"/>
  <c r="E1165" i="7"/>
  <c r="C1275" i="7"/>
  <c r="C948" i="7"/>
  <c r="B836" i="7"/>
  <c r="K781" i="7"/>
  <c r="L946" i="7"/>
  <c r="B1008" i="7"/>
  <c r="S62" i="5"/>
  <c r="L924" i="7"/>
  <c r="C1404" i="7"/>
  <c r="B835" i="7"/>
  <c r="F771" i="7"/>
  <c r="B999" i="7"/>
  <c r="K1156" i="7"/>
  <c r="C1211" i="7"/>
  <c r="B1273" i="7"/>
  <c r="B777" i="7"/>
  <c r="B772" i="7"/>
  <c r="B1306" i="7"/>
  <c r="K810" i="7"/>
  <c r="K1125" i="7"/>
  <c r="L1368" i="7"/>
  <c r="G637" i="7"/>
  <c r="L1475" i="7"/>
  <c r="E413" i="7"/>
  <c r="I951" i="7"/>
  <c r="L512" i="7"/>
  <c r="E462" i="7"/>
  <c r="E501" i="7"/>
  <c r="E1375" i="7"/>
  <c r="D291" i="7"/>
  <c r="L810" i="7"/>
  <c r="I958" i="7"/>
  <c r="H820" i="7"/>
  <c r="E1201" i="7"/>
  <c r="C1093" i="7"/>
  <c r="D652" i="7"/>
  <c r="L1077" i="7"/>
  <c r="E1136" i="7"/>
  <c r="D811" i="7"/>
  <c r="H866" i="7"/>
  <c r="B912" i="7"/>
  <c r="L723" i="7"/>
  <c r="K1168" i="7"/>
  <c r="K678" i="7"/>
  <c r="K1289" i="7"/>
  <c r="H759" i="7"/>
  <c r="R31" i="5"/>
  <c r="D1120" i="7"/>
  <c r="C702" i="7"/>
  <c r="D807" i="7"/>
  <c r="K944" i="7"/>
  <c r="D661" i="7"/>
  <c r="G584" i="7"/>
  <c r="L1132" i="7"/>
  <c r="H985" i="7"/>
  <c r="C594" i="7"/>
  <c r="K1184" i="7"/>
  <c r="G743" i="7"/>
  <c r="E1177" i="7"/>
  <c r="K1276" i="7"/>
  <c r="F657" i="7"/>
  <c r="C762" i="7"/>
  <c r="E1131" i="7"/>
  <c r="C1497" i="7"/>
  <c r="L1212" i="7"/>
  <c r="H753" i="7"/>
  <c r="D851" i="7"/>
  <c r="K1069" i="7"/>
  <c r="E971" i="7"/>
  <c r="B1208" i="7"/>
  <c r="C876" i="7"/>
  <c r="H757" i="7"/>
  <c r="C904" i="7"/>
  <c r="C804" i="7"/>
  <c r="D922" i="7"/>
  <c r="I904" i="7"/>
  <c r="C690" i="7"/>
  <c r="D1001" i="7"/>
  <c r="E797" i="7"/>
  <c r="L923" i="7"/>
  <c r="C824" i="7"/>
  <c r="C931" i="7"/>
  <c r="B1129" i="7"/>
  <c r="L732" i="7"/>
  <c r="D1140" i="7"/>
  <c r="L1014" i="7"/>
  <c r="L1114" i="7"/>
  <c r="H655" i="7"/>
  <c r="D921" i="7"/>
  <c r="I553" i="7"/>
  <c r="B633" i="7"/>
  <c r="L844" i="7"/>
  <c r="L611" i="7"/>
  <c r="D493" i="7"/>
  <c r="E745" i="7"/>
  <c r="D1378" i="7"/>
  <c r="E845" i="7"/>
  <c r="B1065" i="7"/>
  <c r="G781" i="7"/>
  <c r="D1016" i="7"/>
  <c r="B968" i="7"/>
  <c r="G653" i="7"/>
  <c r="L865" i="7"/>
  <c r="C811" i="7"/>
  <c r="G760" i="7"/>
  <c r="B1310" i="7"/>
  <c r="K1137" i="7"/>
  <c r="L1018" i="7"/>
  <c r="L900" i="7"/>
  <c r="C988" i="7"/>
  <c r="S38" i="5"/>
  <c r="C1529" i="7"/>
  <c r="B779" i="7"/>
  <c r="C1080" i="7"/>
  <c r="H897" i="7"/>
  <c r="R34" i="5"/>
  <c r="D933" i="7"/>
  <c r="H935" i="7"/>
  <c r="B970" i="7"/>
  <c r="I843" i="7"/>
  <c r="C743" i="7"/>
  <c r="D1459" i="7"/>
  <c r="D982" i="7"/>
  <c r="L682" i="7"/>
  <c r="B944" i="7"/>
  <c r="B711" i="7"/>
  <c r="E1042" i="7"/>
  <c r="E1185" i="7"/>
  <c r="AJ16" i="4"/>
  <c r="K1349" i="7"/>
  <c r="F737" i="7"/>
  <c r="C1381" i="7"/>
  <c r="L1079" i="7"/>
  <c r="D1307" i="7"/>
  <c r="J99" i="5"/>
  <c r="L1064" i="7"/>
  <c r="C1333" i="7"/>
  <c r="I898" i="7"/>
  <c r="E975" i="7"/>
  <c r="B1105" i="7"/>
  <c r="D1288" i="7"/>
  <c r="L1233" i="7"/>
  <c r="E1104" i="7"/>
  <c r="C1134" i="7"/>
  <c r="I776" i="7"/>
  <c r="I770" i="7"/>
  <c r="D1261" i="7"/>
  <c r="K998" i="7"/>
  <c r="C952" i="7"/>
  <c r="K878" i="7"/>
  <c r="I668" i="7"/>
  <c r="D1101" i="7"/>
  <c r="I803" i="7"/>
  <c r="H882" i="7"/>
  <c r="B1536" i="6"/>
  <c r="L920" i="7"/>
  <c r="G787" i="7"/>
  <c r="D1027" i="7"/>
  <c r="E735" i="7"/>
  <c r="L1214" i="7"/>
  <c r="K921" i="7"/>
  <c r="L1238" i="7"/>
  <c r="K1142" i="7"/>
  <c r="B771" i="7"/>
  <c r="C1197" i="7"/>
  <c r="K1399" i="7"/>
  <c r="E402" i="7"/>
  <c r="K850" i="7"/>
  <c r="E679" i="7"/>
  <c r="E1152" i="7"/>
  <c r="L775" i="7"/>
  <c r="K1292" i="7"/>
  <c r="D900" i="7"/>
  <c r="K936" i="7"/>
  <c r="B1290" i="7"/>
  <c r="G805" i="7"/>
  <c r="E929" i="7"/>
  <c r="C1447" i="7"/>
  <c r="K1136" i="7"/>
  <c r="D815" i="7"/>
  <c r="B748" i="7"/>
  <c r="D985" i="7"/>
  <c r="K1202" i="7"/>
  <c r="B485" i="7"/>
  <c r="I763" i="7"/>
  <c r="L760" i="7"/>
  <c r="E1148" i="7"/>
  <c r="K556" i="7"/>
  <c r="I787" i="7"/>
  <c r="C680" i="7"/>
  <c r="E1247" i="7"/>
  <c r="K10" i="5"/>
  <c r="K1352" i="7"/>
  <c r="G813" i="7"/>
  <c r="D962" i="7"/>
  <c r="L890" i="7"/>
  <c r="E1048" i="7"/>
  <c r="D1213" i="7"/>
  <c r="D1020" i="7"/>
  <c r="K918" i="7"/>
  <c r="E818" i="7"/>
  <c r="B1095" i="7"/>
  <c r="D1184" i="7"/>
  <c r="D957" i="7"/>
  <c r="D870" i="7"/>
  <c r="B1168" i="7"/>
  <c r="E567" i="7"/>
  <c r="L1308" i="7"/>
  <c r="B736" i="7"/>
  <c r="D1094" i="7"/>
  <c r="K996" i="7"/>
  <c r="L1027" i="7"/>
  <c r="L948" i="7"/>
  <c r="K1456" i="7"/>
  <c r="I771" i="7"/>
  <c r="G665" i="7"/>
  <c r="H973" i="7"/>
  <c r="D834" i="7"/>
  <c r="K608" i="7"/>
  <c r="G795" i="7"/>
  <c r="E627" i="7"/>
  <c r="I738" i="7"/>
  <c r="C750" i="7"/>
  <c r="K1229" i="7"/>
  <c r="K1224" i="7"/>
  <c r="D1018" i="7"/>
  <c r="E1008" i="7"/>
  <c r="D1285" i="7"/>
  <c r="B935" i="7"/>
  <c r="K950" i="7"/>
  <c r="C512" i="7"/>
  <c r="C890" i="7"/>
  <c r="G598" i="7"/>
  <c r="K1368" i="7"/>
  <c r="F545" i="7"/>
  <c r="E1100" i="7"/>
  <c r="E959" i="7"/>
  <c r="L867" i="7"/>
  <c r="B1464" i="7"/>
  <c r="C812" i="7"/>
  <c r="L811" i="7"/>
  <c r="B1124" i="7"/>
  <c r="B1437" i="7"/>
  <c r="C893" i="7"/>
  <c r="I633" i="7"/>
  <c r="K822" i="7"/>
  <c r="G95" i="7"/>
  <c r="E418" i="7"/>
  <c r="H402" i="7"/>
  <c r="G172" i="7"/>
  <c r="D1463" i="7"/>
  <c r="L399" i="7"/>
  <c r="K443" i="7"/>
  <c r="D699" i="7"/>
  <c r="C543" i="7"/>
  <c r="S25" i="5"/>
  <c r="I846" i="7"/>
  <c r="K1085" i="7"/>
  <c r="F818" i="7"/>
  <c r="I948" i="7"/>
  <c r="E1069" i="7"/>
  <c r="E1444" i="7"/>
  <c r="O57" i="5"/>
  <c r="B850" i="7"/>
  <c r="L765" i="7"/>
  <c r="K1430" i="7"/>
  <c r="B1188" i="7"/>
  <c r="L938" i="7"/>
  <c r="C906" i="7"/>
  <c r="D1348" i="7"/>
  <c r="C1303" i="7"/>
  <c r="E898" i="7"/>
  <c r="B1434" i="7"/>
  <c r="D1501" i="7"/>
  <c r="E836" i="7"/>
  <c r="T5" i="5"/>
  <c r="B1278" i="7"/>
  <c r="B889" i="7"/>
  <c r="L1055" i="7"/>
  <c r="C534" i="7"/>
  <c r="H955" i="7"/>
  <c r="D1079" i="7"/>
  <c r="B419" i="7"/>
  <c r="C1129" i="7"/>
  <c r="G295" i="7"/>
  <c r="B962" i="7"/>
  <c r="C910" i="7"/>
  <c r="C1061" i="7"/>
  <c r="B807" i="7"/>
  <c r="L563" i="7"/>
  <c r="B1193" i="7"/>
  <c r="B966" i="7"/>
  <c r="B873" i="7"/>
  <c r="H951" i="7"/>
  <c r="E972" i="7"/>
  <c r="D806" i="7"/>
  <c r="K1171" i="7"/>
  <c r="B1088" i="7"/>
  <c r="H795" i="7"/>
  <c r="E65" i="10"/>
  <c r="F808" i="7"/>
  <c r="L927" i="7"/>
  <c r="I721" i="7"/>
  <c r="C984" i="7"/>
  <c r="C1206" i="7"/>
  <c r="L1063" i="7"/>
  <c r="D1361" i="7"/>
  <c r="D1301" i="7"/>
  <c r="L619" i="7"/>
  <c r="C894" i="7"/>
  <c r="K960" i="7"/>
  <c r="F693" i="7"/>
  <c r="E723" i="7"/>
  <c r="F824" i="7"/>
  <c r="C989" i="7"/>
  <c r="R28" i="4"/>
  <c r="C938" i="7"/>
  <c r="I773" i="7"/>
  <c r="I869" i="7"/>
  <c r="C1378" i="7"/>
  <c r="C1022" i="7"/>
  <c r="E1251" i="7"/>
  <c r="D1014" i="7"/>
  <c r="C1208" i="7"/>
  <c r="D817" i="7"/>
  <c r="B1081" i="7"/>
  <c r="E859" i="7"/>
  <c r="I675" i="7"/>
  <c r="B1156" i="7"/>
  <c r="D787" i="7"/>
  <c r="C1243" i="7"/>
  <c r="D1315" i="7"/>
  <c r="C692" i="7"/>
  <c r="D897" i="7"/>
  <c r="D754" i="7"/>
  <c r="B849" i="7"/>
  <c r="B909" i="7"/>
  <c r="D1306" i="7"/>
  <c r="B863" i="7"/>
  <c r="C1006" i="7"/>
  <c r="C837" i="7"/>
  <c r="D1096" i="7"/>
  <c r="I162" i="7"/>
  <c r="I376" i="7"/>
  <c r="F698" i="7"/>
  <c r="F412" i="7"/>
  <c r="B251" i="7"/>
  <c r="C1360" i="6"/>
  <c r="H71" i="7"/>
  <c r="D826" i="7"/>
  <c r="L293" i="7"/>
  <c r="L1011" i="7"/>
  <c r="I815" i="7"/>
  <c r="G752" i="7"/>
  <c r="E1019" i="7"/>
  <c r="C1429" i="7"/>
  <c r="L1142" i="7"/>
  <c r="E1023" i="7"/>
  <c r="E1318" i="7"/>
  <c r="L879" i="7"/>
  <c r="C752" i="7"/>
  <c r="L1107" i="7"/>
  <c r="C886" i="7"/>
  <c r="C705" i="7"/>
  <c r="H879" i="7"/>
  <c r="L722" i="7"/>
  <c r="L1087" i="7"/>
  <c r="B1108" i="7"/>
  <c r="H899" i="7"/>
  <c r="E1138" i="7"/>
  <c r="L799" i="7"/>
  <c r="C1160" i="7"/>
  <c r="I899" i="7"/>
  <c r="E1274" i="7"/>
  <c r="C817" i="7"/>
  <c r="E599" i="7"/>
  <c r="K940" i="7"/>
  <c r="B922" i="7"/>
  <c r="G627" i="7"/>
  <c r="D928" i="7"/>
  <c r="L943" i="7"/>
  <c r="H638" i="7"/>
  <c r="C1113" i="7"/>
  <c r="Y11" i="4"/>
  <c r="I872" i="7"/>
  <c r="D1164" i="7"/>
  <c r="E1015" i="7"/>
  <c r="I955" i="7"/>
  <c r="AK68" i="4"/>
  <c r="C1280" i="7"/>
  <c r="E1182" i="7"/>
  <c r="P73" i="5"/>
  <c r="B1523" i="7"/>
  <c r="X68" i="4"/>
  <c r="C1389" i="7"/>
  <c r="C1425" i="7"/>
  <c r="D1280" i="7"/>
  <c r="F9" i="5"/>
  <c r="C1231" i="7"/>
  <c r="B12" i="11"/>
  <c r="E1016" i="7"/>
  <c r="P88" i="5"/>
  <c r="D776" i="7"/>
  <c r="B764" i="7"/>
  <c r="B1192" i="7"/>
  <c r="E1151" i="7"/>
  <c r="F674" i="7"/>
  <c r="G799" i="7"/>
  <c r="D969" i="7"/>
  <c r="B309" i="7"/>
  <c r="H720" i="7"/>
  <c r="C439" i="7"/>
  <c r="C994" i="7"/>
  <c r="C871" i="7"/>
  <c r="H780" i="7"/>
  <c r="K1212" i="7"/>
  <c r="B876" i="7"/>
  <c r="D929" i="7"/>
  <c r="AH19" i="4"/>
  <c r="E1276" i="7"/>
  <c r="C1110" i="7"/>
  <c r="I543" i="7"/>
  <c r="B960" i="7"/>
  <c r="L740" i="7"/>
  <c r="E1435" i="7"/>
  <c r="B851" i="7"/>
  <c r="D799" i="7"/>
  <c r="E758" i="7"/>
  <c r="L815" i="7"/>
  <c r="H824" i="7"/>
  <c r="I575" i="7"/>
  <c r="C896" i="7"/>
  <c r="D1278" i="7"/>
  <c r="B1283" i="7"/>
  <c r="L837" i="7"/>
  <c r="L1120" i="7"/>
  <c r="B878" i="7"/>
  <c r="C150" i="7"/>
  <c r="B330" i="7"/>
  <c r="B1526" i="6"/>
  <c r="E974" i="7"/>
  <c r="I840" i="7"/>
  <c r="D576" i="7"/>
  <c r="K565" i="7"/>
  <c r="L1148" i="7"/>
  <c r="B489" i="7"/>
  <c r="L1343" i="7"/>
  <c r="L1367" i="7"/>
  <c r="D981" i="7"/>
  <c r="D1040" i="7"/>
  <c r="K1353" i="7"/>
  <c r="K1411" i="7"/>
  <c r="C1200" i="7"/>
  <c r="I489" i="7"/>
  <c r="E556" i="7"/>
  <c r="B1117" i="7"/>
  <c r="K1033" i="7"/>
  <c r="L1198" i="7"/>
  <c r="B875" i="7"/>
  <c r="C1052" i="7"/>
  <c r="B1021" i="7"/>
  <c r="D567" i="7"/>
  <c r="K498" i="7"/>
  <c r="D763" i="7"/>
  <c r="B811" i="7"/>
  <c r="C1120" i="7"/>
  <c r="G768" i="7"/>
  <c r="H739" i="7"/>
  <c r="K1145" i="7"/>
  <c r="C1205" i="7"/>
  <c r="E1156" i="7"/>
  <c r="K907" i="7"/>
  <c r="I750" i="7"/>
  <c r="B1015" i="7"/>
  <c r="L1307" i="7"/>
  <c r="C580" i="7"/>
  <c r="C560" i="7"/>
  <c r="L693" i="7"/>
  <c r="B1383" i="7"/>
  <c r="B1060" i="7"/>
  <c r="K1514" i="7"/>
  <c r="E906" i="7"/>
  <c r="C1232" i="7"/>
  <c r="K1371" i="7"/>
  <c r="L1192" i="7"/>
  <c r="H653" i="7"/>
  <c r="O20" i="5"/>
  <c r="I810" i="7"/>
  <c r="E912" i="7"/>
  <c r="B982" i="7"/>
  <c r="D844" i="7"/>
  <c r="D553" i="7"/>
  <c r="H942" i="7"/>
  <c r="K1053" i="7"/>
  <c r="D915" i="7"/>
  <c r="I554" i="7"/>
  <c r="B1127" i="7"/>
  <c r="B1137" i="7"/>
  <c r="L1096" i="7"/>
  <c r="I979" i="7"/>
  <c r="E1072" i="7"/>
  <c r="L1098" i="7"/>
  <c r="L658" i="7"/>
  <c r="F691" i="7"/>
  <c r="B795" i="7"/>
  <c r="C696" i="7"/>
  <c r="E933" i="7"/>
  <c r="C736" i="7"/>
  <c r="K1028" i="7"/>
  <c r="C1111" i="7"/>
  <c r="E1485" i="7"/>
  <c r="L1171" i="7"/>
  <c r="C1244" i="7"/>
  <c r="H793" i="7"/>
  <c r="E1284" i="7"/>
  <c r="G830" i="7"/>
  <c r="I838" i="7"/>
  <c r="D1395" i="7"/>
  <c r="C993" i="7"/>
  <c r="C926" i="7"/>
  <c r="C1071" i="7"/>
  <c r="H945" i="7"/>
  <c r="K1341" i="7"/>
  <c r="D774" i="7"/>
  <c r="E1070" i="7"/>
  <c r="C561" i="7"/>
  <c r="L1116" i="7"/>
  <c r="B1131" i="7"/>
  <c r="B1415" i="7"/>
  <c r="D948" i="7"/>
  <c r="L1201" i="7"/>
  <c r="G505" i="7"/>
  <c r="L935" i="7"/>
  <c r="K898" i="7"/>
  <c r="G537" i="7"/>
  <c r="K892" i="7"/>
  <c r="D1331" i="7"/>
  <c r="E1258" i="7"/>
  <c r="D473" i="7"/>
  <c r="H664" i="7"/>
  <c r="K671" i="7"/>
  <c r="C701" i="7"/>
  <c r="E1480" i="7"/>
  <c r="L1404" i="7"/>
  <c r="D1264" i="7"/>
  <c r="E1197" i="7"/>
  <c r="J11" i="5"/>
  <c r="L1141" i="7"/>
  <c r="H794" i="7"/>
  <c r="L876" i="7"/>
  <c r="C1435" i="7"/>
  <c r="B1324" i="7"/>
  <c r="Q13" i="5"/>
  <c r="K897" i="7"/>
  <c r="E724" i="7"/>
  <c r="C1278" i="7"/>
  <c r="I800" i="7"/>
  <c r="K1211" i="7"/>
  <c r="D937" i="7"/>
  <c r="I910" i="7"/>
  <c r="D393" i="7"/>
  <c r="B1216" i="7"/>
  <c r="D1169" i="7"/>
  <c r="K849" i="7"/>
  <c r="E896" i="7"/>
  <c r="D597" i="7"/>
  <c r="K1074" i="7"/>
  <c r="L333" i="7"/>
  <c r="D428" i="7"/>
  <c r="K461" i="7"/>
  <c r="L907" i="7"/>
  <c r="D557" i="7"/>
  <c r="K958" i="7"/>
  <c r="E1064" i="7"/>
  <c r="K824" i="7"/>
  <c r="B1387" i="7"/>
  <c r="C1242" i="7"/>
  <c r="D1195" i="7"/>
  <c r="I620" i="7"/>
  <c r="D797" i="7"/>
  <c r="I873" i="7"/>
  <c r="B569" i="7"/>
  <c r="B1134" i="7"/>
  <c r="B1485" i="7"/>
  <c r="D963" i="7"/>
  <c r="E1263" i="7"/>
  <c r="E956" i="7"/>
  <c r="B927" i="7"/>
  <c r="E967" i="7"/>
  <c r="B575" i="7"/>
  <c r="K803" i="7"/>
  <c r="G599" i="7"/>
  <c r="D901" i="7"/>
  <c r="D1216" i="7"/>
  <c r="L944" i="7"/>
  <c r="L556" i="7"/>
  <c r="C781" i="7"/>
  <c r="I781" i="7"/>
  <c r="L161" i="7"/>
  <c r="I462" i="7"/>
  <c r="C1248" i="6"/>
  <c r="E463" i="7"/>
  <c r="C425" i="7"/>
  <c r="E1061" i="7"/>
  <c r="I82" i="7"/>
  <c r="D893" i="7"/>
  <c r="R13" i="4"/>
  <c r="B1295" i="7"/>
  <c r="E1034" i="7"/>
  <c r="E1167" i="7"/>
  <c r="K1268" i="7"/>
  <c r="D939" i="7"/>
  <c r="B510" i="7"/>
  <c r="B1528" i="7"/>
  <c r="F677" i="7"/>
  <c r="I940" i="7"/>
  <c r="D1215" i="7"/>
  <c r="E815" i="7"/>
  <c r="D451" i="7"/>
  <c r="K758" i="7"/>
  <c r="X5" i="4"/>
  <c r="K867" i="7"/>
  <c r="C1138" i="7"/>
  <c r="E999" i="7"/>
  <c r="B1350" i="7"/>
  <c r="F785" i="7"/>
  <c r="L829" i="7"/>
  <c r="I834" i="7"/>
  <c r="L1197" i="7"/>
  <c r="D494" i="7"/>
  <c r="L957" i="7"/>
  <c r="G718" i="7"/>
  <c r="L1040" i="7"/>
  <c r="I576" i="7"/>
  <c r="B1197" i="7"/>
  <c r="K693" i="7"/>
  <c r="C1188" i="7"/>
  <c r="E579" i="7"/>
  <c r="E934" i="7"/>
  <c r="K601" i="7"/>
  <c r="K1022" i="7"/>
  <c r="C746" i="7"/>
  <c r="D809" i="7"/>
  <c r="I860" i="7"/>
  <c r="H629" i="7"/>
  <c r="F365" i="7"/>
  <c r="E835" i="7"/>
  <c r="L1151" i="7"/>
  <c r="G545" i="7"/>
  <c r="K937" i="7"/>
  <c r="I202" i="7"/>
  <c r="H865" i="7"/>
  <c r="C590" i="7"/>
  <c r="E1028" i="7"/>
  <c r="K1181" i="7"/>
  <c r="D848" i="7"/>
  <c r="K751" i="7"/>
  <c r="F775" i="7"/>
  <c r="D407" i="7"/>
  <c r="D116" i="7"/>
  <c r="K749" i="7"/>
  <c r="D452" i="7"/>
  <c r="E597" i="7"/>
  <c r="F1540" i="6"/>
  <c r="C588" i="7"/>
  <c r="F434" i="7"/>
  <c r="K656" i="7"/>
  <c r="L1066" i="7"/>
  <c r="B645" i="7"/>
  <c r="D678" i="7"/>
  <c r="B1254" i="7"/>
  <c r="D786" i="7"/>
  <c r="L1147" i="7"/>
  <c r="I928" i="7"/>
  <c r="K1307" i="7"/>
  <c r="C1021" i="7"/>
  <c r="E1085" i="7"/>
  <c r="G460" i="7"/>
  <c r="I363" i="7"/>
  <c r="C342" i="7"/>
  <c r="B1368" i="7"/>
  <c r="H699" i="7"/>
  <c r="F1409" i="6"/>
  <c r="B958" i="7"/>
  <c r="B1106" i="7"/>
  <c r="E673" i="7"/>
  <c r="H614" i="7"/>
  <c r="L734" i="7"/>
  <c r="D660" i="7"/>
  <c r="K398" i="7"/>
  <c r="D245" i="7"/>
  <c r="G151" i="7"/>
  <c r="B765" i="7"/>
  <c r="K595" i="7"/>
  <c r="D1260" i="6"/>
  <c r="F313" i="7"/>
  <c r="L564" i="7"/>
  <c r="B614" i="7"/>
  <c r="C657" i="7"/>
  <c r="H404" i="7"/>
  <c r="C584" i="7"/>
  <c r="B799" i="7"/>
  <c r="L933" i="7"/>
  <c r="I712" i="7"/>
  <c r="L999" i="7"/>
  <c r="G737" i="7"/>
  <c r="E1043" i="7"/>
  <c r="E995" i="7"/>
  <c r="K832" i="7"/>
  <c r="C923" i="7"/>
  <c r="D615" i="7"/>
  <c r="D243" i="7"/>
  <c r="B701" i="7"/>
  <c r="F456" i="7"/>
  <c r="L447" i="7"/>
  <c r="H850" i="7"/>
  <c r="D1190" i="7"/>
  <c r="B615" i="7"/>
  <c r="I793" i="7"/>
  <c r="K995" i="7"/>
  <c r="L733" i="7"/>
  <c r="B256" i="7"/>
  <c r="B1113" i="7"/>
  <c r="K420" i="7"/>
  <c r="L1048" i="7"/>
  <c r="F550" i="7"/>
  <c r="K552" i="7"/>
  <c r="D658" i="7"/>
  <c r="G296" i="7"/>
  <c r="L745" i="7"/>
  <c r="B547" i="7"/>
  <c r="H426" i="7"/>
  <c r="E377" i="7"/>
  <c r="K920" i="7"/>
  <c r="D835" i="7"/>
  <c r="E1026" i="7"/>
  <c r="I980" i="7"/>
  <c r="I816" i="7"/>
  <c r="D1108" i="7"/>
  <c r="G717" i="7"/>
  <c r="K717" i="7"/>
  <c r="F555" i="7"/>
  <c r="E302" i="7"/>
  <c r="C124" i="7"/>
  <c r="H642" i="7"/>
  <c r="C637" i="7"/>
  <c r="G386" i="7"/>
  <c r="E547" i="7"/>
  <c r="E63" i="7"/>
  <c r="E1364" i="7"/>
  <c r="F530" i="7"/>
  <c r="E914" i="7"/>
  <c r="H577" i="7"/>
  <c r="K1215" i="7"/>
  <c r="I916" i="7"/>
  <c r="G281" i="7"/>
  <c r="I351" i="7"/>
  <c r="G474" i="7"/>
  <c r="F280" i="7"/>
  <c r="L692" i="7"/>
  <c r="H674" i="7"/>
  <c r="I612" i="7"/>
  <c r="E705" i="7"/>
  <c r="E1145" i="7"/>
  <c r="H659" i="7"/>
  <c r="C729" i="7"/>
  <c r="H268" i="7"/>
  <c r="D362" i="7"/>
  <c r="E817" i="7"/>
  <c r="E390" i="7"/>
  <c r="I821" i="7"/>
  <c r="K1046" i="7"/>
  <c r="C1020" i="7"/>
  <c r="D1026" i="7"/>
  <c r="L1126" i="7"/>
  <c r="L940" i="7"/>
  <c r="K1269" i="7"/>
  <c r="D947" i="7"/>
  <c r="K7" i="5"/>
  <c r="L1118" i="7"/>
  <c r="B1298" i="7"/>
  <c r="L1301" i="7"/>
  <c r="E1122" i="7"/>
  <c r="C1335" i="7"/>
  <c r="C1305" i="7"/>
  <c r="L1327" i="7"/>
  <c r="L856" i="7"/>
  <c r="L1133" i="7"/>
  <c r="C717" i="7"/>
  <c r="E1421" i="7"/>
  <c r="E693" i="7"/>
  <c r="E1215" i="7"/>
  <c r="H785" i="7"/>
  <c r="I845" i="7"/>
  <c r="D684" i="7"/>
  <c r="B613" i="7"/>
  <c r="L1032" i="7"/>
  <c r="D890" i="7"/>
  <c r="D1084" i="7"/>
  <c r="E1216" i="7"/>
  <c r="H976" i="7"/>
  <c r="D1133" i="7"/>
  <c r="E1337" i="7"/>
  <c r="I794" i="7"/>
  <c r="L1070" i="7"/>
  <c r="D916" i="7"/>
  <c r="F705" i="7"/>
  <c r="C1087" i="7"/>
  <c r="I978" i="7"/>
  <c r="L1190" i="7"/>
  <c r="G434" i="7"/>
  <c r="E1052" i="7"/>
  <c r="L746" i="7"/>
  <c r="K767" i="7"/>
  <c r="B813" i="7"/>
  <c r="L1167" i="7"/>
  <c r="C1235" i="7"/>
  <c r="H925" i="7"/>
  <c r="C1039" i="7"/>
  <c r="F204" i="7"/>
  <c r="E592" i="7"/>
  <c r="B667" i="7"/>
  <c r="L320" i="7"/>
  <c r="D1301" i="6"/>
  <c r="I611" i="7"/>
  <c r="D772" i="7"/>
  <c r="I604" i="7"/>
  <c r="K674" i="7"/>
  <c r="K1185" i="7"/>
  <c r="K1275" i="7"/>
  <c r="B1086" i="7"/>
  <c r="E1220" i="7"/>
  <c r="C1271" i="7"/>
  <c r="E909" i="7"/>
  <c r="E1356" i="7"/>
  <c r="L915" i="7"/>
  <c r="D945" i="7"/>
  <c r="E1294" i="7"/>
  <c r="K1419" i="7"/>
  <c r="K887" i="7"/>
  <c r="J12" i="5"/>
  <c r="C744" i="7"/>
  <c r="K783" i="7"/>
  <c r="E981" i="7"/>
  <c r="E1250" i="7"/>
  <c r="L937" i="7"/>
  <c r="L1427" i="7"/>
  <c r="L1401" i="7"/>
  <c r="F63" i="10"/>
  <c r="E928" i="7"/>
  <c r="K1153" i="7"/>
  <c r="H775" i="7"/>
  <c r="I701" i="7"/>
  <c r="K1252" i="7"/>
  <c r="B1160" i="7"/>
  <c r="F725" i="7"/>
  <c r="K869" i="7"/>
  <c r="I896" i="7"/>
  <c r="K512" i="7"/>
  <c r="D904" i="7"/>
  <c r="E839" i="7"/>
  <c r="E1181" i="7"/>
  <c r="F643" i="7"/>
  <c r="D1100" i="7"/>
  <c r="D954" i="7"/>
  <c r="D1089" i="7"/>
  <c r="K1106" i="7"/>
  <c r="L926" i="7"/>
  <c r="D1413" i="7"/>
  <c r="C711" i="7"/>
  <c r="K8" i="5"/>
  <c r="C805" i="7"/>
  <c r="E1434" i="7"/>
  <c r="B607" i="7"/>
  <c r="K1120" i="7"/>
  <c r="F760" i="7"/>
  <c r="L891" i="7"/>
  <c r="K1404" i="7"/>
  <c r="B1480" i="7"/>
  <c r="L1501" i="7"/>
  <c r="B1226" i="7"/>
  <c r="G701" i="7"/>
  <c r="I981" i="7"/>
  <c r="B1031" i="7"/>
  <c r="D568" i="7"/>
  <c r="I880" i="7"/>
  <c r="E565" i="7"/>
  <c r="K1298" i="7"/>
  <c r="L694" i="7"/>
  <c r="U11" i="5"/>
  <c r="I912" i="7"/>
  <c r="C1210" i="7"/>
  <c r="H553" i="7"/>
  <c r="H815" i="7"/>
  <c r="H564" i="7"/>
  <c r="F828" i="7"/>
  <c r="C455" i="7"/>
  <c r="K805" i="7"/>
  <c r="B690" i="7"/>
  <c r="C937" i="7"/>
  <c r="B385" i="7"/>
  <c r="F748" i="7"/>
  <c r="H195" i="7"/>
  <c r="F793" i="7"/>
  <c r="F244" i="7"/>
  <c r="H19" i="7"/>
  <c r="H859" i="7"/>
  <c r="C1014" i="7"/>
  <c r="G564" i="7"/>
  <c r="D738" i="7"/>
  <c r="L688" i="7"/>
  <c r="K581" i="7"/>
  <c r="L635" i="7"/>
  <c r="D281" i="7"/>
  <c r="D456" i="7"/>
  <c r="R43" i="5"/>
  <c r="E1296" i="7"/>
  <c r="H594" i="7"/>
  <c r="D664" i="7"/>
  <c r="G612" i="7"/>
  <c r="K757" i="7"/>
  <c r="I829" i="7"/>
  <c r="E317" i="7"/>
  <c r="F484" i="7"/>
  <c r="I672" i="7"/>
  <c r="C646" i="7"/>
  <c r="C1220" i="7"/>
  <c r="C1031" i="7"/>
  <c r="E612" i="7"/>
  <c r="I826" i="7"/>
  <c r="L627" i="7"/>
  <c r="E759" i="7"/>
  <c r="D211" i="7"/>
  <c r="C562" i="7"/>
  <c r="B404" i="7"/>
  <c r="F780" i="7"/>
  <c r="L76" i="7"/>
  <c r="L614" i="7"/>
  <c r="I892" i="7"/>
  <c r="E1333" i="7"/>
  <c r="H1514" i="6"/>
  <c r="I515" i="7"/>
  <c r="E1424" i="7"/>
  <c r="H303" i="7"/>
  <c r="L322" i="7"/>
  <c r="E504" i="7"/>
  <c r="C679" i="7"/>
  <c r="L967" i="7"/>
  <c r="I534" i="7"/>
  <c r="E480" i="7"/>
  <c r="L445" i="7"/>
  <c r="K406" i="7"/>
  <c r="E511" i="7"/>
  <c r="E796" i="7"/>
  <c r="D749" i="7"/>
  <c r="B1189" i="7"/>
  <c r="K1135" i="7"/>
  <c r="C1224" i="7"/>
  <c r="D1470" i="7"/>
  <c r="K1144" i="7"/>
  <c r="E634" i="7"/>
  <c r="H849" i="7"/>
  <c r="D753" i="7"/>
  <c r="K1462" i="7"/>
  <c r="L530" i="7"/>
  <c r="N1384" i="6"/>
  <c r="D690" i="7"/>
  <c r="B178" i="7"/>
  <c r="I881" i="7"/>
  <c r="G581" i="7"/>
  <c r="G529" i="7"/>
  <c r="G487" i="7"/>
  <c r="G651" i="7"/>
  <c r="K302" i="7"/>
  <c r="K471" i="7"/>
  <c r="F269" i="7"/>
  <c r="C1154" i="7"/>
  <c r="H595" i="7"/>
  <c r="H363" i="7"/>
  <c r="H544" i="7"/>
  <c r="E17" i="7"/>
  <c r="L680" i="7"/>
  <c r="E218" i="7"/>
  <c r="E577" i="7"/>
  <c r="F758" i="7"/>
  <c r="I463" i="7"/>
  <c r="L668" i="7"/>
  <c r="H877" i="7"/>
  <c r="K330" i="7"/>
  <c r="K544" i="7"/>
  <c r="F381" i="7"/>
  <c r="B1099" i="7"/>
  <c r="I1222" i="6"/>
  <c r="B734" i="7"/>
  <c r="G503" i="7"/>
  <c r="L579" i="7"/>
  <c r="D447" i="7"/>
  <c r="B1377" i="6"/>
  <c r="E498" i="7"/>
  <c r="K612" i="7"/>
  <c r="H14" i="7"/>
  <c r="H515" i="7"/>
  <c r="K626" i="7"/>
  <c r="B959" i="7"/>
  <c r="B1482" i="7"/>
  <c r="H947" i="7"/>
  <c r="K345" i="7"/>
  <c r="D741" i="7"/>
  <c r="D764" i="7"/>
  <c r="K145" i="7"/>
  <c r="L539" i="7"/>
  <c r="L1289" i="7"/>
  <c r="E1451" i="7"/>
  <c r="D1494" i="6"/>
  <c r="C669" i="7"/>
  <c r="D530" i="7"/>
  <c r="F435" i="7"/>
  <c r="L549" i="7"/>
  <c r="E639" i="7"/>
  <c r="E829" i="7"/>
  <c r="D706" i="7"/>
  <c r="D934" i="7"/>
  <c r="K1277" i="7"/>
  <c r="H890" i="7"/>
  <c r="B623" i="7"/>
  <c r="D1177" i="7"/>
  <c r="C1078" i="7"/>
  <c r="H868" i="7"/>
  <c r="E1020" i="7"/>
  <c r="G758" i="7"/>
  <c r="K1230" i="7"/>
  <c r="B793" i="7"/>
  <c r="B786" i="7"/>
  <c r="C697" i="7"/>
  <c r="I743" i="7"/>
  <c r="B1116" i="7"/>
  <c r="K856" i="7"/>
  <c r="C1345" i="7"/>
  <c r="H770" i="7"/>
  <c r="K635" i="7"/>
  <c r="H944" i="7"/>
  <c r="D1438" i="7"/>
  <c r="C806" i="7"/>
  <c r="D732" i="7"/>
  <c r="M1475" i="6"/>
  <c r="B1460" i="6"/>
  <c r="G1423" i="6"/>
  <c r="E604" i="7"/>
  <c r="B585" i="7"/>
  <c r="B1165" i="6"/>
  <c r="G569" i="7"/>
  <c r="I758" i="7"/>
  <c r="L754" i="7"/>
  <c r="K1082" i="7"/>
  <c r="B1297" i="7"/>
  <c r="L1155" i="7"/>
  <c r="E1102" i="7"/>
  <c r="E925" i="7"/>
  <c r="B774" i="7"/>
  <c r="B1229" i="7"/>
  <c r="L1058" i="7"/>
  <c r="C1367" i="7"/>
  <c r="D755" i="7"/>
  <c r="K1330" i="7"/>
  <c r="D841" i="7"/>
  <c r="C768" i="7"/>
  <c r="C1357" i="7"/>
  <c r="D1246" i="7"/>
  <c r="L1472" i="7"/>
  <c r="G818" i="7"/>
  <c r="B1305" i="7"/>
  <c r="L1219" i="7"/>
  <c r="L970" i="7"/>
  <c r="C1011" i="7"/>
  <c r="C867" i="7"/>
  <c r="G504" i="7"/>
  <c r="C1171" i="7"/>
  <c r="C775" i="7"/>
  <c r="E903" i="7"/>
  <c r="C783" i="7"/>
  <c r="D737" i="7"/>
  <c r="F710" i="7"/>
  <c r="L1358" i="7"/>
  <c r="E1387" i="7"/>
  <c r="L1297" i="7"/>
  <c r="E961" i="7"/>
  <c r="C1159" i="7"/>
  <c r="H809" i="7"/>
  <c r="E1134" i="7"/>
  <c r="I479" i="7"/>
  <c r="B686" i="7"/>
  <c r="H85" i="7"/>
  <c r="G767" i="7"/>
  <c r="C760" i="7"/>
  <c r="F812" i="7"/>
  <c r="C75" i="7"/>
  <c r="B579" i="7"/>
  <c r="B1146" i="7"/>
  <c r="E901" i="7"/>
  <c r="B1460" i="7"/>
  <c r="C843" i="7"/>
  <c r="C1413" i="7"/>
  <c r="L901" i="7"/>
  <c r="U77" i="5"/>
  <c r="L1013" i="7"/>
  <c r="K1376" i="7"/>
  <c r="F827" i="7"/>
  <c r="G762" i="7"/>
  <c r="E616" i="7"/>
  <c r="F659" i="7"/>
  <c r="E61" i="7"/>
  <c r="K863" i="7"/>
  <c r="F120" i="7"/>
  <c r="D846" i="7"/>
  <c r="H729" i="7"/>
  <c r="D1025" i="7"/>
  <c r="I963" i="7"/>
  <c r="C942" i="7"/>
  <c r="E992" i="7"/>
  <c r="E1153" i="7"/>
  <c r="D1123" i="7"/>
  <c r="C1125" i="7"/>
  <c r="D1268" i="7"/>
  <c r="D1157" i="7"/>
  <c r="B1126" i="7"/>
  <c r="B1220" i="7"/>
  <c r="K1197" i="7"/>
  <c r="L794" i="7"/>
  <c r="B1251" i="7"/>
  <c r="I897" i="7"/>
  <c r="E1067" i="7"/>
  <c r="E905" i="7"/>
  <c r="D1241" i="7"/>
  <c r="F612" i="7"/>
  <c r="C1386" i="7"/>
  <c r="E1308" i="7"/>
  <c r="B828" i="7"/>
  <c r="B741" i="7"/>
  <c r="C415" i="7"/>
  <c r="K706" i="7"/>
  <c r="B1372" i="6"/>
  <c r="K1173" i="7"/>
  <c r="D1349" i="6"/>
  <c r="H919" i="7"/>
  <c r="H587" i="7"/>
  <c r="F558" i="7"/>
  <c r="D191" i="7"/>
  <c r="E756" i="7"/>
  <c r="C1225" i="7"/>
  <c r="C429" i="7"/>
  <c r="L1062" i="7"/>
  <c r="D1509" i="7"/>
  <c r="E1154" i="7"/>
  <c r="I900" i="7"/>
  <c r="K1118" i="7"/>
  <c r="E856" i="7"/>
  <c r="H1470" i="6"/>
  <c r="C617" i="7"/>
  <c r="H817" i="7"/>
  <c r="H592" i="7"/>
  <c r="C698" i="7"/>
  <c r="C751" i="7"/>
  <c r="K1111" i="7"/>
  <c r="F391" i="7"/>
  <c r="F831" i="7"/>
  <c r="L832" i="7"/>
  <c r="G606" i="7"/>
  <c r="L607" i="7"/>
  <c r="H966" i="7"/>
  <c r="E217" i="7"/>
  <c r="B782" i="7"/>
  <c r="K160" i="7"/>
  <c r="G376" i="7"/>
  <c r="H1168" i="6"/>
  <c r="E362" i="7"/>
  <c r="M1479" i="6"/>
  <c r="H916" i="7"/>
  <c r="F343" i="7"/>
  <c r="L233" i="7"/>
  <c r="B624" i="7"/>
  <c r="C880" i="7"/>
  <c r="K688" i="7"/>
  <c r="L1072" i="7"/>
  <c r="D1117" i="7"/>
  <c r="B1463" i="7"/>
  <c r="E742" i="7"/>
  <c r="D1202" i="7"/>
  <c r="G594" i="7"/>
  <c r="E644" i="7"/>
  <c r="K407" i="7"/>
  <c r="H943" i="7"/>
  <c r="K967" i="7"/>
  <c r="H465" i="7"/>
  <c r="L492" i="7"/>
  <c r="B365" i="7"/>
  <c r="K460" i="7"/>
  <c r="L817" i="7"/>
  <c r="C486" i="7"/>
  <c r="D394" i="7"/>
  <c r="F450" i="7"/>
  <c r="B1152" i="7"/>
  <c r="K146" i="7"/>
  <c r="B197" i="7"/>
  <c r="E637" i="7"/>
  <c r="B540" i="7"/>
  <c r="K142" i="7"/>
  <c r="H541" i="7"/>
  <c r="H582" i="7"/>
  <c r="B662" i="7"/>
  <c r="D569" i="7"/>
  <c r="F724" i="7"/>
  <c r="H529" i="7"/>
  <c r="B208" i="7"/>
  <c r="D534" i="7"/>
  <c r="H678" i="7"/>
  <c r="K857" i="7"/>
  <c r="G187" i="7"/>
  <c r="I762" i="7"/>
  <c r="F537" i="7"/>
  <c r="D572" i="7"/>
  <c r="E569" i="7"/>
  <c r="L70" i="7"/>
  <c r="F655" i="7"/>
  <c r="I219" i="7"/>
  <c r="C574" i="7"/>
  <c r="D876" i="7"/>
  <c r="G399" i="7"/>
  <c r="F751" i="7"/>
  <c r="B446" i="7"/>
  <c r="F470" i="7"/>
  <c r="C1053" i="7"/>
  <c r="B1024" i="7"/>
  <c r="C912" i="7"/>
  <c r="I310" i="7"/>
  <c r="E993" i="7"/>
  <c r="K493" i="7"/>
  <c r="I676" i="7"/>
  <c r="L988" i="7"/>
  <c r="E1396" i="7"/>
  <c r="L1394" i="7"/>
  <c r="D436" i="7"/>
  <c r="F689" i="7"/>
  <c r="B976" i="7"/>
  <c r="K795" i="7"/>
  <c r="B926" i="7"/>
  <c r="H613" i="7"/>
  <c r="K1023" i="7"/>
  <c r="D570" i="7"/>
  <c r="B997" i="7"/>
  <c r="K1119" i="7"/>
  <c r="C939" i="7"/>
  <c r="D264" i="7"/>
  <c r="E671" i="7"/>
  <c r="G536" i="7"/>
  <c r="H805" i="7"/>
  <c r="B205" i="7"/>
  <c r="L753" i="7"/>
  <c r="K1006" i="7"/>
  <c r="C572" i="7"/>
  <c r="H221" i="7"/>
  <c r="C268" i="7"/>
  <c r="H597" i="7"/>
  <c r="L1229" i="7"/>
  <c r="B604" i="7"/>
  <c r="K641" i="7"/>
  <c r="F467" i="7"/>
  <c r="L1256" i="7"/>
  <c r="G226" i="7"/>
  <c r="B438" i="7"/>
  <c r="D680" i="7"/>
  <c r="F653" i="7"/>
  <c r="L141" i="7"/>
  <c r="E499" i="7"/>
  <c r="L981" i="7"/>
  <c r="L869" i="7"/>
  <c r="L1128" i="7"/>
  <c r="C920" i="7"/>
  <c r="G807" i="7"/>
  <c r="K994" i="7"/>
  <c r="L868" i="7"/>
  <c r="L949" i="7"/>
  <c r="L847" i="7"/>
  <c r="L684" i="7"/>
  <c r="E1027" i="7"/>
  <c r="E1049" i="7"/>
  <c r="C770" i="7"/>
  <c r="B1333" i="7"/>
  <c r="I954" i="7"/>
  <c r="D798" i="7"/>
  <c r="F798" i="7"/>
  <c r="S17" i="5"/>
  <c r="K1093" i="7"/>
  <c r="D780" i="7"/>
  <c r="L936" i="7"/>
  <c r="C897" i="7"/>
  <c r="K1109" i="7"/>
  <c r="L1530" i="7"/>
  <c r="B1161" i="7"/>
  <c r="D641" i="7"/>
  <c r="L1235" i="7"/>
  <c r="D1065" i="7"/>
  <c r="B820" i="7"/>
  <c r="D1119" i="7"/>
  <c r="B1196" i="7"/>
  <c r="I502" i="7"/>
  <c r="H883" i="7"/>
  <c r="C1276" i="7"/>
  <c r="E1073" i="7"/>
  <c r="C1299" i="7"/>
  <c r="D862" i="7"/>
  <c r="B1413" i="7"/>
  <c r="L875" i="7"/>
  <c r="C1277" i="7"/>
  <c r="L1236" i="7"/>
  <c r="D953" i="7"/>
  <c r="K677" i="7"/>
  <c r="AA27" i="4"/>
  <c r="C1249" i="7"/>
  <c r="F703" i="7"/>
  <c r="L618" i="7"/>
  <c r="S23" i="5"/>
  <c r="G765" i="7"/>
  <c r="D984" i="7"/>
  <c r="G733" i="7"/>
  <c r="H937" i="7"/>
  <c r="H630" i="7"/>
  <c r="E1203" i="7"/>
  <c r="H905" i="7"/>
  <c r="C1417" i="7"/>
  <c r="E1121" i="7"/>
  <c r="C599" i="7"/>
  <c r="H952" i="7"/>
  <c r="B781" i="7"/>
  <c r="B1507" i="7"/>
  <c r="L827" i="7"/>
  <c r="G731" i="7"/>
  <c r="L921" i="7"/>
  <c r="C1019" i="7"/>
  <c r="C1454" i="7"/>
  <c r="E1305" i="7"/>
  <c r="L1037" i="7"/>
  <c r="T43" i="4"/>
  <c r="C1332" i="7"/>
  <c r="C1164" i="7"/>
  <c r="K76" i="5"/>
  <c r="K1139" i="7"/>
  <c r="C1219" i="7"/>
  <c r="L1346" i="7"/>
  <c r="C999" i="7"/>
  <c r="C1095" i="7"/>
  <c r="L984" i="7"/>
  <c r="C983" i="7"/>
  <c r="D970" i="7"/>
  <c r="L768" i="7"/>
  <c r="B1166" i="7"/>
  <c r="L737" i="7"/>
  <c r="E1367" i="7"/>
  <c r="L1300" i="7"/>
  <c r="I989" i="7"/>
  <c r="H975" i="7"/>
  <c r="L928" i="7"/>
  <c r="E807" i="7"/>
  <c r="C943" i="7"/>
  <c r="C782" i="7"/>
  <c r="E46" i="7"/>
  <c r="I569" i="7"/>
  <c r="D309" i="7"/>
  <c r="F660" i="7"/>
  <c r="L437" i="7"/>
  <c r="E716" i="7"/>
  <c r="H756" i="7"/>
  <c r="D1046" i="7"/>
  <c r="E879" i="7"/>
  <c r="G761" i="7"/>
  <c r="H853" i="7"/>
  <c r="C953" i="7"/>
  <c r="K1162" i="7"/>
  <c r="B581" i="7"/>
  <c r="D778" i="7"/>
  <c r="E672" i="7"/>
  <c r="L893" i="7"/>
  <c r="L749" i="7"/>
  <c r="E1463" i="7"/>
  <c r="I566" i="7"/>
  <c r="H997" i="7"/>
  <c r="C1216" i="7"/>
  <c r="I744" i="7"/>
  <c r="H904" i="7"/>
  <c r="B857" i="7"/>
  <c r="E1173" i="7"/>
  <c r="E913" i="7"/>
  <c r="K609" i="7"/>
  <c r="D1011" i="7"/>
  <c r="E900" i="7"/>
  <c r="E922" i="7"/>
  <c r="E1428" i="7"/>
  <c r="E783" i="7"/>
  <c r="K947" i="7"/>
  <c r="L899" i="7"/>
  <c r="B1248" i="7"/>
  <c r="G804" i="7"/>
  <c r="E474" i="7"/>
  <c r="D748" i="7"/>
  <c r="D1408" i="6"/>
  <c r="G444" i="7"/>
  <c r="K523" i="7"/>
  <c r="K546" i="7"/>
  <c r="I333" i="7"/>
  <c r="B731" i="7"/>
  <c r="D730" i="7"/>
  <c r="F504" i="7"/>
  <c r="D1308" i="6"/>
  <c r="L1244" i="7"/>
  <c r="E438" i="7"/>
  <c r="L657" i="7"/>
  <c r="K899" i="7"/>
  <c r="B1066" i="7"/>
  <c r="B480" i="7"/>
  <c r="K445" i="7"/>
  <c r="G347" i="7"/>
  <c r="C1353" i="7"/>
  <c r="B931" i="7"/>
  <c r="F630" i="7"/>
  <c r="N1525" i="6"/>
  <c r="I88" i="7"/>
  <c r="I663" i="7"/>
  <c r="H339" i="7"/>
  <c r="K740" i="7"/>
  <c r="E953" i="7"/>
  <c r="K1188" i="7"/>
  <c r="H970" i="7"/>
  <c r="C722" i="7"/>
  <c r="D686" i="7"/>
  <c r="L726" i="7"/>
  <c r="B914" i="7"/>
  <c r="I449" i="7"/>
  <c r="G451" i="7"/>
  <c r="H584" i="7"/>
  <c r="F563" i="7"/>
  <c r="G740" i="7"/>
  <c r="I971" i="7"/>
  <c r="F421" i="7"/>
  <c r="H119" i="7"/>
  <c r="L1060" i="7"/>
  <c r="L128" i="7"/>
  <c r="D373" i="7"/>
  <c r="G53" i="7"/>
  <c r="L955" i="7"/>
  <c r="E930" i="7"/>
  <c r="K676" i="7"/>
  <c r="E431" i="7"/>
  <c r="F225" i="7"/>
  <c r="B456" i="7"/>
  <c r="H421" i="7"/>
  <c r="G443" i="7"/>
  <c r="G125" i="7"/>
  <c r="D1390" i="7"/>
  <c r="I995" i="7"/>
  <c r="L1257" i="7"/>
  <c r="B596" i="7"/>
  <c r="G654" i="7"/>
  <c r="L895" i="7"/>
  <c r="B695" i="7"/>
  <c r="E479" i="7"/>
  <c r="L670" i="7"/>
  <c r="L1336" i="7"/>
  <c r="G480" i="7"/>
  <c r="B1217" i="7"/>
  <c r="H896" i="7"/>
  <c r="L720" i="7"/>
  <c r="D889" i="7"/>
  <c r="D735" i="7"/>
  <c r="G763" i="7"/>
  <c r="D800" i="7"/>
  <c r="I704" i="7"/>
  <c r="C600" i="7"/>
  <c r="G519" i="7"/>
  <c r="B967" i="7"/>
  <c r="F805" i="7"/>
  <c r="F647" i="7"/>
  <c r="AD28" i="4"/>
  <c r="G704" i="7"/>
  <c r="H1525" i="6"/>
  <c r="K433" i="7"/>
  <c r="K427" i="7"/>
  <c r="B974" i="7"/>
  <c r="H670" i="7"/>
  <c r="H1478" i="6"/>
  <c r="L583" i="7"/>
  <c r="B1182" i="7"/>
  <c r="B1292" i="7"/>
  <c r="D812" i="7"/>
  <c r="F671" i="7"/>
  <c r="L994" i="7"/>
  <c r="I144" i="7"/>
  <c r="I408" i="7"/>
  <c r="B885" i="7"/>
  <c r="I372" i="7"/>
  <c r="I703" i="7"/>
  <c r="K881" i="7"/>
  <c r="L992" i="7"/>
  <c r="G772" i="7"/>
  <c r="C1252" i="7"/>
  <c r="E535" i="7"/>
  <c r="E500" i="7"/>
  <c r="L598" i="7"/>
  <c r="E751" i="7"/>
  <c r="L709" i="7"/>
  <c r="D535" i="7"/>
  <c r="L1071" i="7"/>
  <c r="I603" i="7"/>
  <c r="E651" i="7"/>
  <c r="F790" i="7"/>
  <c r="E833" i="7"/>
  <c r="H672" i="7"/>
  <c r="K959" i="7"/>
  <c r="K680" i="7"/>
  <c r="C944" i="7"/>
  <c r="C146" i="7"/>
  <c r="I1354" i="6"/>
  <c r="E773" i="7"/>
  <c r="G829" i="7"/>
  <c r="D405" i="7"/>
  <c r="F395" i="7"/>
  <c r="B1281" i="7"/>
  <c r="D966" i="7"/>
  <c r="G574" i="7"/>
  <c r="L502" i="7"/>
  <c r="D537" i="7"/>
  <c r="E447" i="7"/>
  <c r="E1130" i="7"/>
  <c r="H381" i="7"/>
  <c r="E899" i="7"/>
  <c r="D433" i="7"/>
  <c r="C1191" i="7"/>
  <c r="C855" i="7"/>
  <c r="L1029" i="7"/>
  <c r="I1368" i="6"/>
  <c r="C840" i="7"/>
  <c r="E1184" i="7"/>
  <c r="L886" i="7"/>
  <c r="I436" i="7"/>
  <c r="F687" i="7"/>
  <c r="K1050" i="7"/>
  <c r="G554" i="7"/>
  <c r="L783" i="7"/>
  <c r="D1537" i="7"/>
  <c r="H446" i="7"/>
  <c r="K1446" i="7"/>
  <c r="I739" i="7"/>
  <c r="C519" i="7"/>
  <c r="C748" i="7"/>
  <c r="B1141" i="7"/>
  <c r="D695" i="7"/>
  <c r="E877" i="7"/>
  <c r="E471" i="7"/>
  <c r="G734" i="7"/>
  <c r="B964" i="7"/>
  <c r="D671" i="7"/>
  <c r="G729" i="7"/>
  <c r="C1257" i="7"/>
  <c r="E1450" i="7"/>
  <c r="B715" i="7"/>
  <c r="L1200" i="7"/>
  <c r="D909" i="7"/>
  <c r="I936" i="7"/>
  <c r="E1292" i="7"/>
  <c r="K1520" i="7"/>
  <c r="F784" i="7"/>
  <c r="I926" i="7"/>
  <c r="G764" i="7"/>
  <c r="C1304" i="7"/>
  <c r="C1167" i="7"/>
  <c r="K1445" i="7"/>
  <c r="L887" i="7"/>
  <c r="K793" i="7"/>
  <c r="K969" i="7"/>
  <c r="B1274" i="7"/>
  <c r="L913" i="7"/>
  <c r="D838" i="7"/>
  <c r="L769" i="7"/>
  <c r="E1117" i="7"/>
  <c r="I859" i="7"/>
  <c r="B773" i="7"/>
  <c r="E785" i="7"/>
  <c r="C727" i="7"/>
  <c r="C865" i="7"/>
  <c r="F84" i="7"/>
  <c r="K860" i="7"/>
  <c r="B593" i="7"/>
  <c r="K516" i="7"/>
  <c r="L632" i="7"/>
  <c r="F732" i="7"/>
  <c r="B1047" i="7"/>
  <c r="K1440" i="7"/>
  <c r="K1319" i="7"/>
  <c r="E1262" i="7"/>
  <c r="L1176" i="7"/>
  <c r="C1320" i="7"/>
  <c r="F670" i="7"/>
  <c r="B511" i="7"/>
  <c r="I111" i="7"/>
  <c r="C820" i="7"/>
  <c r="B841" i="7"/>
  <c r="L906" i="7"/>
  <c r="D1514" i="7"/>
  <c r="K672" i="7"/>
  <c r="B1150" i="7"/>
  <c r="F743" i="7"/>
  <c r="K890" i="7"/>
  <c r="E695" i="7"/>
  <c r="B868" i="7"/>
  <c r="D873" i="7"/>
  <c r="B1253" i="7"/>
  <c r="F658" i="7"/>
  <c r="I811" i="7"/>
  <c r="C571" i="7"/>
  <c r="N1434" i="6"/>
  <c r="C1106" i="7"/>
  <c r="B561" i="7"/>
  <c r="G540" i="7"/>
  <c r="H960" i="7"/>
  <c r="C174" i="7"/>
  <c r="K964" i="7"/>
  <c r="K1062" i="7"/>
  <c r="L916" i="7"/>
  <c r="B905" i="7"/>
  <c r="E1116" i="7"/>
  <c r="O10" i="5"/>
  <c r="L1086" i="7"/>
  <c r="L1045" i="7"/>
  <c r="E1433" i="7"/>
  <c r="G567" i="7"/>
  <c r="T38" i="5"/>
  <c r="K610" i="7"/>
  <c r="L986" i="7"/>
  <c r="I965" i="7"/>
  <c r="C1489" i="7"/>
  <c r="K1147" i="7"/>
  <c r="L1431" i="7"/>
  <c r="E853" i="7"/>
  <c r="L1318" i="7"/>
  <c r="B1407" i="7"/>
  <c r="L1286" i="7"/>
  <c r="B1483" i="7"/>
  <c r="D1105" i="7"/>
  <c r="L1276" i="7"/>
  <c r="E970" i="7"/>
  <c r="K798" i="7"/>
  <c r="I621" i="7"/>
  <c r="G624" i="7"/>
  <c r="C1149" i="7"/>
  <c r="I831" i="7"/>
  <c r="I578" i="7"/>
  <c r="I667" i="7"/>
  <c r="L1334" i="7"/>
  <c r="C845" i="7"/>
  <c r="L499" i="7"/>
  <c r="D820" i="7"/>
  <c r="F772" i="7"/>
  <c r="E969" i="7"/>
  <c r="D828" i="7"/>
  <c r="H851" i="7"/>
  <c r="H681" i="7"/>
  <c r="K945" i="7"/>
  <c r="G395" i="7"/>
  <c r="K891" i="7"/>
  <c r="B449" i="7"/>
  <c r="K1333" i="7"/>
  <c r="E633" i="7"/>
  <c r="D497" i="7"/>
  <c r="K788" i="7"/>
  <c r="K817" i="7"/>
  <c r="F586" i="7"/>
  <c r="E57" i="7"/>
  <c r="C142" i="7"/>
  <c r="B1014" i="7"/>
  <c r="D1316" i="7"/>
  <c r="D1236" i="7"/>
  <c r="L597" i="7"/>
  <c r="H433" i="7"/>
  <c r="B691" i="7"/>
  <c r="I687" i="7"/>
  <c r="L840" i="7"/>
  <c r="H967" i="7"/>
  <c r="B602" i="7"/>
  <c r="H435" i="7"/>
  <c r="L1153" i="7"/>
  <c r="G381" i="7"/>
  <c r="L852" i="7"/>
  <c r="B745" i="7"/>
  <c r="C569" i="7"/>
  <c r="L1184" i="7"/>
  <c r="F602" i="7"/>
  <c r="B747" i="7"/>
  <c r="F802" i="7"/>
  <c r="I806" i="7"/>
  <c r="I370" i="7"/>
  <c r="D601" i="7"/>
  <c r="G709" i="7"/>
  <c r="I942" i="7"/>
  <c r="K569" i="7"/>
  <c r="G675" i="7"/>
  <c r="K485" i="7"/>
  <c r="H490" i="7"/>
  <c r="I679" i="7"/>
  <c r="C383" i="7"/>
  <c r="I610" i="7"/>
  <c r="I778" i="7"/>
  <c r="B1071" i="7"/>
  <c r="L1175" i="7"/>
  <c r="B458" i="7"/>
  <c r="G391" i="7"/>
  <c r="L254" i="7"/>
  <c r="D1368" i="6"/>
  <c r="H703" i="7"/>
  <c r="H982" i="7"/>
  <c r="E621" i="7"/>
  <c r="E609" i="7"/>
  <c r="C892" i="7"/>
  <c r="C928" i="7"/>
  <c r="B888" i="7"/>
  <c r="C913" i="7"/>
  <c r="C1059" i="7"/>
  <c r="K855" i="7"/>
  <c r="D1017" i="7"/>
  <c r="B1245" i="7"/>
  <c r="E1199" i="7"/>
  <c r="H953" i="7"/>
  <c r="L747" i="7"/>
  <c r="K703" i="7"/>
  <c r="K839" i="7"/>
  <c r="D1149" i="7"/>
  <c r="C511" i="7"/>
  <c r="L821" i="7"/>
  <c r="E1150" i="7"/>
  <c r="K816" i="7"/>
  <c r="F599" i="7"/>
  <c r="L156" i="7"/>
  <c r="K711" i="7"/>
  <c r="C1207" i="7"/>
  <c r="H697" i="7"/>
  <c r="I20" i="7"/>
  <c r="F791" i="7"/>
  <c r="E653" i="7"/>
  <c r="F457" i="7"/>
  <c r="I427" i="7"/>
  <c r="E1377" i="7"/>
  <c r="L1353" i="7"/>
  <c r="K902" i="7"/>
  <c r="I544" i="7"/>
  <c r="K555" i="7"/>
  <c r="G621" i="7"/>
  <c r="I695" i="7"/>
  <c r="E607" i="7"/>
  <c r="H722" i="7"/>
  <c r="C749" i="7"/>
  <c r="C1045" i="7"/>
  <c r="K1222" i="7"/>
  <c r="K434" i="7"/>
  <c r="L645" i="7"/>
  <c r="H713" i="7"/>
  <c r="F731" i="7"/>
  <c r="B318" i="7"/>
  <c r="K607" i="7"/>
  <c r="G1453" i="6"/>
  <c r="C724" i="7"/>
  <c r="F25" i="7"/>
  <c r="I795" i="7"/>
  <c r="D643" i="7"/>
  <c r="G87" i="7"/>
  <c r="G811" i="7"/>
  <c r="F733" i="7"/>
  <c r="C470" i="7"/>
  <c r="B382" i="7"/>
  <c r="C24" i="7"/>
  <c r="B544" i="7"/>
  <c r="D1372" i="6"/>
  <c r="F256" i="7"/>
  <c r="C352" i="7"/>
  <c r="K578" i="7"/>
  <c r="I133" i="7"/>
  <c r="G802" i="7"/>
  <c r="L744" i="7"/>
  <c r="E798" i="7"/>
  <c r="E211" i="7"/>
  <c r="F428" i="7"/>
  <c r="C103" i="7"/>
  <c r="F686" i="7"/>
  <c r="H556" i="7"/>
  <c r="L1223" i="7"/>
  <c r="B986" i="7"/>
  <c r="B992" i="7"/>
  <c r="E1238" i="7"/>
  <c r="K896" i="7"/>
  <c r="E1281" i="7"/>
  <c r="L1185" i="7"/>
  <c r="K1302" i="7"/>
  <c r="H907" i="7"/>
  <c r="I997" i="7"/>
  <c r="E883" i="7"/>
  <c r="H792" i="7"/>
  <c r="B902" i="7"/>
  <c r="B808" i="7"/>
  <c r="I970" i="7"/>
  <c r="L1095" i="7"/>
  <c r="B1030" i="7"/>
  <c r="D1104" i="7"/>
  <c r="E938" i="7"/>
  <c r="I889" i="7"/>
  <c r="B735" i="7"/>
  <c r="I854" i="7"/>
  <c r="I442" i="7"/>
  <c r="C360" i="7"/>
  <c r="I528" i="7"/>
  <c r="C1358" i="7"/>
  <c r="K1102" i="7"/>
  <c r="B1045" i="7"/>
  <c r="B1020" i="7"/>
  <c r="B803" i="7"/>
  <c r="C1158" i="7"/>
  <c r="K1296" i="7"/>
  <c r="N41" i="5"/>
  <c r="D598" i="7"/>
  <c r="C946" i="7"/>
  <c r="C681" i="7"/>
  <c r="L804" i="7"/>
  <c r="H920" i="7"/>
  <c r="L1284" i="7"/>
  <c r="D765" i="7"/>
  <c r="D991" i="7"/>
  <c r="F807" i="7"/>
  <c r="D910" i="7"/>
  <c r="E1335" i="7"/>
  <c r="H777" i="7"/>
  <c r="B1213" i="7"/>
  <c r="E1509" i="7"/>
  <c r="D620" i="7"/>
  <c r="C1128" i="7"/>
  <c r="G774" i="7"/>
  <c r="I283" i="7"/>
  <c r="I764" i="7"/>
  <c r="F18" i="7"/>
  <c r="L785" i="7"/>
  <c r="E1407" i="6"/>
  <c r="D459" i="7"/>
  <c r="B415" i="7"/>
  <c r="E650" i="7"/>
  <c r="L1266" i="7"/>
  <c r="E1108" i="7"/>
  <c r="B1299" i="7"/>
  <c r="D1432" i="7"/>
  <c r="K741" i="7"/>
  <c r="E1078" i="7"/>
  <c r="E1068" i="7"/>
  <c r="N9" i="5"/>
  <c r="K590" i="7"/>
  <c r="K963" i="7"/>
  <c r="F1377" i="6"/>
  <c r="D917" i="7"/>
  <c r="K837" i="7"/>
  <c r="C1346" i="7"/>
  <c r="B1080" i="7"/>
  <c r="V39" i="4"/>
  <c r="K791" i="7"/>
  <c r="C891" i="7"/>
  <c r="K416" i="7"/>
  <c r="H946" i="7"/>
  <c r="I5" i="5"/>
  <c r="L1294" i="7"/>
  <c r="G770" i="7"/>
  <c r="C745" i="7"/>
  <c r="K1020" i="7"/>
  <c r="D729" i="7"/>
  <c r="C1446" i="7"/>
  <c r="E1172" i="7"/>
  <c r="D633" i="7"/>
  <c r="D1160" i="7"/>
  <c r="D949" i="7"/>
  <c r="D1010" i="7"/>
  <c r="I4" i="5"/>
  <c r="I964" i="7"/>
  <c r="D1128" i="7"/>
  <c r="E617" i="7"/>
  <c r="C1256" i="7"/>
  <c r="D1005" i="7"/>
  <c r="C1168" i="7"/>
  <c r="E484" i="7"/>
  <c r="D1496" i="7"/>
  <c r="C841" i="7"/>
  <c r="H828" i="7"/>
  <c r="I729" i="7"/>
  <c r="C1000" i="7"/>
  <c r="E1140" i="7"/>
  <c r="H963" i="7"/>
  <c r="N57" i="5"/>
  <c r="L1094" i="7"/>
  <c r="E1213" i="7"/>
  <c r="E1126" i="7"/>
  <c r="K1149" i="7"/>
  <c r="D1077" i="7"/>
  <c r="C879" i="7"/>
  <c r="D958" i="7"/>
  <c r="B1017" i="7"/>
  <c r="K720" i="7"/>
  <c r="D645" i="7"/>
  <c r="E1044" i="7"/>
  <c r="L1078" i="7"/>
  <c r="L1136" i="7"/>
  <c r="F678" i="7"/>
  <c r="L806" i="7"/>
  <c r="E935" i="7"/>
  <c r="K915" i="7"/>
  <c r="E605" i="7"/>
  <c r="D1319" i="7"/>
  <c r="K1284" i="7"/>
  <c r="L456" i="7"/>
  <c r="K415" i="7"/>
  <c r="H993" i="7"/>
  <c r="E850" i="7"/>
  <c r="E169" i="7"/>
  <c r="I447" i="7"/>
  <c r="C828" i="7"/>
  <c r="C582" i="7"/>
  <c r="N1279" i="6"/>
  <c r="B541" i="7"/>
  <c r="H912" i="7"/>
  <c r="K1001" i="7"/>
  <c r="G680" i="7"/>
  <c r="B859" i="7"/>
  <c r="L679" i="7"/>
  <c r="C1393" i="7"/>
  <c r="B827" i="7"/>
  <c r="N1155" i="6"/>
  <c r="D640" i="7"/>
  <c r="F759" i="7"/>
  <c r="C835" i="7"/>
  <c r="G97" i="7"/>
  <c r="D925" i="7"/>
  <c r="D837" i="7"/>
  <c r="I681" i="7"/>
  <c r="F681" i="7"/>
  <c r="K1060" i="7"/>
  <c r="F254" i="7"/>
  <c r="L534" i="7"/>
  <c r="B1070" i="7"/>
  <c r="K973" i="7"/>
  <c r="C1112" i="7"/>
  <c r="I707" i="7"/>
  <c r="H789" i="7"/>
  <c r="H392" i="7"/>
  <c r="G669" i="7"/>
  <c r="B1474" i="6"/>
  <c r="D349" i="7"/>
  <c r="G555" i="7"/>
  <c r="D1197" i="7"/>
  <c r="G662" i="7"/>
  <c r="B1001" i="7"/>
  <c r="G746" i="7"/>
  <c r="L873" i="7"/>
  <c r="D579" i="7"/>
  <c r="L552" i="7"/>
  <c r="F692" i="7"/>
  <c r="F823" i="7"/>
  <c r="L453" i="7"/>
  <c r="C1457" i="6"/>
  <c r="H813" i="7"/>
  <c r="C922" i="7"/>
  <c r="I788" i="7"/>
  <c r="K796" i="7"/>
  <c r="K611" i="7"/>
  <c r="D694" i="7"/>
  <c r="E757" i="7"/>
  <c r="H347" i="7"/>
  <c r="H778" i="7"/>
  <c r="B703" i="7"/>
  <c r="C860" i="7"/>
  <c r="H476" i="7"/>
  <c r="D691" i="7"/>
  <c r="H702" i="7"/>
  <c r="E968" i="7"/>
  <c r="D1247" i="7"/>
  <c r="F806" i="7"/>
  <c r="I535" i="7"/>
  <c r="F672" i="7"/>
  <c r="C899" i="7"/>
  <c r="L1335" i="7"/>
  <c r="C1373" i="6"/>
  <c r="F629" i="7"/>
  <c r="B536" i="7"/>
  <c r="L702" i="7"/>
  <c r="B565" i="7"/>
  <c r="E363" i="7"/>
  <c r="C619" i="7"/>
  <c r="D1038" i="7"/>
  <c r="I340" i="7"/>
  <c r="K1024" i="7"/>
  <c r="K644" i="7"/>
  <c r="B482" i="7"/>
  <c r="D816" i="7"/>
  <c r="B65" i="7"/>
  <c r="H596" i="7"/>
  <c r="B59" i="7"/>
  <c r="D702" i="7"/>
  <c r="L706" i="7"/>
  <c r="B216" i="7"/>
  <c r="E1317" i="6"/>
  <c r="H696" i="7"/>
  <c r="K1057" i="7"/>
  <c r="C570" i="7"/>
  <c r="I483" i="7"/>
  <c r="E545" i="7"/>
  <c r="F477" i="7"/>
  <c r="C405" i="7"/>
  <c r="E1543" i="6"/>
  <c r="D1003" i="7"/>
  <c r="N1464" i="6"/>
  <c r="I741" i="7"/>
  <c r="D875" i="7"/>
  <c r="L903" i="7"/>
  <c r="B1110" i="6"/>
  <c r="D696" i="7"/>
  <c r="G803" i="7"/>
  <c r="L888" i="7"/>
  <c r="B751" i="7"/>
  <c r="C412" i="7"/>
  <c r="E997" i="7"/>
  <c r="K904" i="7"/>
  <c r="H996" i="7"/>
  <c r="F596" i="7"/>
  <c r="L417" i="7"/>
  <c r="B903" i="7"/>
  <c r="C853" i="7"/>
  <c r="F561" i="7"/>
  <c r="L517" i="7"/>
  <c r="H509" i="7"/>
  <c r="D642" i="7"/>
  <c r="C741" i="7"/>
  <c r="F684" i="7"/>
  <c r="I582" i="7"/>
  <c r="D1087" i="7"/>
  <c r="B1159" i="7"/>
  <c r="C1195" i="7"/>
  <c r="H808" i="7"/>
  <c r="C883" i="7"/>
  <c r="L1205" i="7"/>
  <c r="I640" i="7"/>
  <c r="F379" i="7"/>
  <c r="L836" i="7"/>
  <c r="C1218" i="7"/>
  <c r="C738" i="7"/>
  <c r="L1443" i="7"/>
  <c r="B915" i="7"/>
  <c r="D938" i="7"/>
  <c r="F554" i="7"/>
  <c r="C645" i="7"/>
  <c r="B954" i="7"/>
  <c r="K882" i="7"/>
  <c r="F799" i="7"/>
  <c r="K1094" i="7"/>
  <c r="D619" i="7"/>
  <c r="B942" i="7"/>
  <c r="D793" i="7"/>
  <c r="G36" i="7"/>
  <c r="L593" i="7"/>
  <c r="K36" i="7"/>
  <c r="K1141" i="7"/>
  <c r="D1305" i="6"/>
  <c r="C369" i="7"/>
  <c r="C435" i="7"/>
  <c r="L471" i="7"/>
  <c r="L1117" i="7"/>
  <c r="E952" i="7"/>
  <c r="K1214" i="7"/>
  <c r="L1484" i="7"/>
  <c r="I969" i="7"/>
  <c r="E1347" i="7"/>
  <c r="K1038" i="7"/>
  <c r="K439" i="7"/>
  <c r="K1163" i="7"/>
  <c r="D711" i="7"/>
  <c r="G660" i="7"/>
  <c r="I882" i="7"/>
  <c r="K1363" i="7"/>
  <c r="I797" i="7"/>
  <c r="B950" i="7"/>
  <c r="B1110" i="7"/>
  <c r="C1002" i="7"/>
  <c r="D923" i="7"/>
  <c r="D1041" i="7"/>
  <c r="K771" i="7"/>
  <c r="B1345" i="7"/>
  <c r="D866" i="7"/>
  <c r="L1000" i="7"/>
  <c r="C785" i="7"/>
  <c r="B1422" i="7"/>
  <c r="L843" i="7"/>
  <c r="B1187" i="7"/>
  <c r="I802" i="7"/>
  <c r="K1128" i="7"/>
  <c r="G616" i="7"/>
  <c r="B1264" i="7"/>
  <c r="D1297" i="7"/>
  <c r="K1247" i="7"/>
  <c r="E1282" i="7"/>
  <c r="D1259" i="7"/>
  <c r="L950" i="7"/>
  <c r="E760" i="7"/>
  <c r="B1271" i="7"/>
  <c r="L977" i="7"/>
  <c r="D430" i="7"/>
  <c r="C1143" i="7"/>
  <c r="B953" i="7"/>
  <c r="B1357" i="7"/>
  <c r="I905" i="7"/>
  <c r="D998" i="7"/>
  <c r="K673" i="7"/>
  <c r="E851" i="7"/>
  <c r="C734" i="7"/>
  <c r="D1332" i="7"/>
  <c r="D880" i="7"/>
  <c r="K1129" i="7"/>
  <c r="C960" i="7"/>
  <c r="L1420" i="7"/>
  <c r="E754" i="7"/>
  <c r="C787" i="7"/>
  <c r="H783" i="7"/>
  <c r="B629" i="7"/>
  <c r="D821" i="7"/>
  <c r="D1063" i="7"/>
  <c r="L861" i="7"/>
  <c r="B453" i="7"/>
  <c r="L1080" i="7"/>
  <c r="C1108" i="7"/>
  <c r="K879" i="7"/>
  <c r="C1289" i="7"/>
  <c r="K1326" i="7"/>
  <c r="L853" i="7"/>
  <c r="K864" i="7"/>
  <c r="L1246" i="7"/>
  <c r="K1422" i="7"/>
  <c r="I759" i="7"/>
  <c r="H927" i="7"/>
  <c r="K885" i="7"/>
  <c r="L1360" i="7"/>
  <c r="L909" i="7"/>
  <c r="E495" i="7"/>
  <c r="G792" i="7"/>
  <c r="D853" i="7"/>
  <c r="H898" i="7"/>
  <c r="D1153" i="7"/>
  <c r="D770" i="7"/>
  <c r="E874" i="7"/>
  <c r="C915" i="7"/>
  <c r="E842" i="7"/>
  <c r="K889" i="7"/>
  <c r="L1144" i="7"/>
  <c r="C548" i="7"/>
  <c r="L575" i="7"/>
  <c r="G558" i="7"/>
  <c r="K797" i="7"/>
  <c r="K524" i="7"/>
  <c r="D1166" i="7"/>
  <c r="F694" i="7"/>
  <c r="K724" i="7"/>
  <c r="C367" i="7"/>
  <c r="H624" i="7"/>
  <c r="D943" i="7"/>
  <c r="E811" i="7"/>
  <c r="K653" i="7"/>
  <c r="L741" i="7"/>
  <c r="D951" i="7"/>
  <c r="H537" i="7"/>
  <c r="E678" i="7"/>
  <c r="C662" i="7"/>
  <c r="B525" i="7"/>
  <c r="I708" i="7"/>
  <c r="D1071" i="7"/>
  <c r="K1131" i="7"/>
  <c r="I728" i="7"/>
  <c r="C687" i="7"/>
  <c r="K564" i="7"/>
  <c r="E687" i="7"/>
  <c r="E765" i="7"/>
  <c r="K951" i="7"/>
  <c r="F327" i="7"/>
  <c r="H483" i="7"/>
  <c r="K654" i="7"/>
  <c r="D469" i="7"/>
  <c r="L515" i="7"/>
  <c r="F464" i="7"/>
  <c r="F1428" i="6"/>
  <c r="F627" i="7"/>
  <c r="D485" i="7"/>
  <c r="H839" i="7"/>
  <c r="I303" i="7"/>
  <c r="C246" i="7"/>
  <c r="C563" i="7"/>
  <c r="H840" i="7"/>
  <c r="I718" i="7"/>
  <c r="K713" i="7"/>
  <c r="B845" i="7"/>
  <c r="H837" i="7"/>
  <c r="L858" i="7"/>
  <c r="I506" i="7"/>
  <c r="C771" i="7"/>
  <c r="C466" i="7"/>
  <c r="C632" i="7"/>
  <c r="K956" i="7"/>
  <c r="D1310" i="7"/>
  <c r="K1055" i="7"/>
  <c r="F524" i="7"/>
  <c r="F69" i="7"/>
  <c r="I634" i="7"/>
  <c r="I147" i="7"/>
  <c r="L596" i="7"/>
  <c r="D613" i="7"/>
  <c r="B908" i="7"/>
  <c r="H561" i="7"/>
  <c r="K423" i="7"/>
  <c r="K1361" i="7"/>
  <c r="I748" i="7"/>
  <c r="G782" i="7"/>
  <c r="E349" i="7"/>
  <c r="F621" i="7"/>
  <c r="L443" i="7"/>
  <c r="C606" i="7"/>
  <c r="K541" i="7"/>
  <c r="F510" i="7"/>
  <c r="C1490" i="6"/>
  <c r="K568" i="7"/>
  <c r="E259" i="7"/>
  <c r="D1165" i="7"/>
  <c r="C1347" i="6"/>
  <c r="H650" i="7"/>
  <c r="B535" i="7"/>
  <c r="D461" i="7"/>
  <c r="E708" i="7"/>
  <c r="K586" i="7"/>
  <c r="N1363" i="6"/>
  <c r="B675" i="7"/>
  <c r="C94" i="7"/>
  <c r="I865" i="7"/>
  <c r="K264" i="7"/>
  <c r="I813" i="7"/>
  <c r="E809" i="7"/>
  <c r="E373" i="7"/>
  <c r="C758" i="7"/>
  <c r="E740" i="7"/>
  <c r="B975" i="7"/>
  <c r="C1135" i="7"/>
  <c r="C1132" i="7"/>
  <c r="L475" i="7"/>
  <c r="B996" i="7"/>
  <c r="I645" i="7"/>
  <c r="B872" i="7"/>
  <c r="C1157" i="7"/>
  <c r="F682" i="7"/>
  <c r="H987" i="7"/>
  <c r="E308" i="7"/>
  <c r="L800" i="7"/>
  <c r="C965" i="7"/>
  <c r="B727" i="7"/>
  <c r="E1109" i="7"/>
  <c r="L1059" i="7"/>
  <c r="D1478" i="7"/>
  <c r="G703" i="7"/>
  <c r="E656" i="7"/>
  <c r="D783" i="7"/>
  <c r="I968" i="7"/>
  <c r="E1509" i="6"/>
  <c r="E454" i="7"/>
  <c r="I386" i="7"/>
  <c r="I857" i="7"/>
  <c r="E494" i="7"/>
  <c r="I412" i="7"/>
  <c r="B164" i="7"/>
  <c r="K977" i="7"/>
  <c r="L566" i="7"/>
  <c r="C496" i="7"/>
  <c r="C587" i="7"/>
  <c r="D532" i="7"/>
  <c r="E1157" i="7"/>
  <c r="K525" i="7"/>
  <c r="L130" i="7"/>
  <c r="K1177" i="7"/>
  <c r="K529" i="7"/>
  <c r="B463" i="7"/>
  <c r="H1188" i="6"/>
  <c r="L969" i="7"/>
  <c r="G452" i="7"/>
  <c r="D502" i="7"/>
  <c r="L1123" i="7"/>
  <c r="C1535" i="7"/>
  <c r="B831" i="7"/>
  <c r="C914" i="7"/>
  <c r="C1079" i="7"/>
  <c r="G817" i="7"/>
  <c r="B882" i="7"/>
  <c r="I839" i="7"/>
  <c r="I908" i="7"/>
  <c r="K1370" i="7"/>
  <c r="B1041" i="7"/>
  <c r="I879" i="7"/>
  <c r="C803" i="7"/>
  <c r="E1418" i="7"/>
  <c r="H738" i="7"/>
  <c r="I805" i="7"/>
  <c r="B991" i="7"/>
  <c r="I917" i="7"/>
  <c r="B1089" i="7"/>
  <c r="F606" i="7"/>
  <c r="B1203" i="7"/>
  <c r="H934" i="7"/>
  <c r="B923" i="7"/>
  <c r="G785" i="7"/>
  <c r="C1392" i="7"/>
  <c r="C1018" i="7"/>
  <c r="C1202" i="7"/>
  <c r="C908" i="7"/>
  <c r="C739" i="7"/>
  <c r="K961" i="7"/>
  <c r="G418" i="7"/>
  <c r="I937" i="7"/>
  <c r="F485" i="7"/>
  <c r="I830" i="7"/>
  <c r="E1114" i="7"/>
  <c r="C1068" i="7"/>
  <c r="H744" i="7"/>
  <c r="L966" i="7"/>
  <c r="E1115" i="7"/>
  <c r="H773" i="7"/>
  <c r="B946" i="7"/>
  <c r="H494" i="7"/>
  <c r="K1265" i="7"/>
  <c r="F589" i="7"/>
  <c r="E1018" i="7"/>
  <c r="K655" i="7"/>
  <c r="N58" i="5"/>
  <c r="E1232" i="7"/>
  <c r="K1263" i="7"/>
  <c r="L1108" i="7"/>
  <c r="L1099" i="7"/>
  <c r="E908" i="7"/>
  <c r="D994" i="7"/>
  <c r="H420" i="7"/>
  <c r="D1115" i="7"/>
  <c r="L1129" i="7"/>
  <c r="C1187" i="7"/>
  <c r="I994" i="7"/>
  <c r="F546" i="7"/>
  <c r="H821" i="7"/>
  <c r="B1111" i="7"/>
  <c r="E766" i="7"/>
  <c r="B814" i="7"/>
  <c r="E584" i="7"/>
  <c r="K1377" i="7"/>
  <c r="D814" i="7"/>
  <c r="L1023" i="7"/>
  <c r="B1153" i="7"/>
  <c r="E1326" i="7"/>
  <c r="O51" i="5"/>
  <c r="K1209" i="7"/>
  <c r="B1231" i="7"/>
  <c r="B794" i="7"/>
  <c r="K815" i="7"/>
  <c r="K970" i="7"/>
  <c r="D1228" i="7"/>
  <c r="K1458" i="7"/>
  <c r="B1123" i="7"/>
  <c r="K1435" i="7"/>
  <c r="E1298" i="7"/>
  <c r="K954" i="7"/>
  <c r="B1063" i="7"/>
  <c r="I993" i="7"/>
  <c r="B1092" i="7"/>
  <c r="E1505" i="7"/>
  <c r="G686" i="7"/>
  <c r="H836" i="7"/>
  <c r="C1063" i="7"/>
  <c r="B1036" i="7"/>
  <c r="K1190" i="7"/>
  <c r="I988" i="7"/>
  <c r="F810" i="7"/>
  <c r="C689" i="7"/>
  <c r="H492" i="7"/>
  <c r="H315" i="7"/>
  <c r="C88" i="7"/>
  <c r="K542" i="7"/>
  <c r="C1027" i="7"/>
  <c r="C1117" i="7"/>
  <c r="X45" i="4"/>
  <c r="K1122" i="7"/>
  <c r="L1104" i="7"/>
  <c r="K1393" i="7"/>
  <c r="I814" i="7"/>
  <c r="K1010" i="7"/>
  <c r="L704" i="7"/>
  <c r="L880" i="7"/>
  <c r="B231" i="7"/>
  <c r="D1415" i="7"/>
  <c r="F773" i="7"/>
  <c r="E976" i="7"/>
  <c r="I541" i="7"/>
  <c r="B1183" i="7"/>
  <c r="H863" i="7"/>
  <c r="B1194" i="7"/>
  <c r="B893" i="7"/>
  <c r="K789" i="7"/>
  <c r="C822" i="7"/>
  <c r="Q16" i="5"/>
  <c r="C1511" i="7"/>
  <c r="D472" i="7"/>
  <c r="L805" i="7"/>
  <c r="E706" i="7"/>
  <c r="D785" i="7"/>
  <c r="G393" i="7"/>
  <c r="H983" i="7"/>
  <c r="D912" i="7"/>
  <c r="K922" i="7"/>
  <c r="I426" i="7"/>
  <c r="C481" i="7"/>
  <c r="C643" i="7"/>
  <c r="L678" i="7"/>
  <c r="E508" i="7"/>
  <c r="F494" i="7"/>
  <c r="F746" i="7"/>
  <c r="C992" i="7"/>
  <c r="E575" i="7"/>
  <c r="G493" i="7"/>
  <c r="E1504" i="6"/>
  <c r="C1182" i="7"/>
  <c r="B36" i="7"/>
  <c r="E257" i="7"/>
  <c r="F768" i="7"/>
  <c r="G780" i="7"/>
  <c r="H540" i="7"/>
  <c r="B1458" i="6"/>
  <c r="D550" i="7"/>
  <c r="E379" i="7"/>
  <c r="G629" i="7"/>
  <c r="B716" i="7"/>
  <c r="F373" i="7"/>
  <c r="H765" i="7"/>
  <c r="B684" i="7"/>
  <c r="L942" i="7"/>
  <c r="D499" i="7"/>
  <c r="G673" i="7"/>
  <c r="E1207" i="7"/>
  <c r="B1133" i="7"/>
  <c r="L1385" i="7"/>
  <c r="E677" i="7"/>
  <c r="L1021" i="7"/>
  <c r="K755" i="7"/>
  <c r="K1183" i="7"/>
  <c r="L857" i="7"/>
  <c r="H742" i="7"/>
  <c r="I907" i="7"/>
  <c r="G467" i="7"/>
  <c r="D359" i="7"/>
  <c r="C85" i="7"/>
  <c r="F756" i="7"/>
  <c r="C175" i="7"/>
  <c r="E487" i="7"/>
  <c r="N1449" i="6"/>
  <c r="B571" i="7"/>
  <c r="G1391" i="6"/>
  <c r="N4" i="5"/>
  <c r="E702" i="7"/>
  <c r="E1142" i="7"/>
  <c r="I499" i="7"/>
  <c r="K774" i="7"/>
  <c r="E892" i="7"/>
  <c r="L83" i="7"/>
  <c r="G433" i="7"/>
  <c r="E1341" i="7"/>
  <c r="K1207" i="7"/>
  <c r="L947" i="7"/>
  <c r="D869" i="7"/>
  <c r="G438" i="7"/>
  <c r="B1076" i="7"/>
  <c r="K507" i="7"/>
  <c r="L1253" i="7"/>
  <c r="B1444" i="6"/>
  <c r="H986" i="7"/>
  <c r="E553" i="7"/>
  <c r="B842" i="7"/>
  <c r="H567" i="7"/>
  <c r="K930" i="7"/>
  <c r="B862" i="7"/>
  <c r="H895" i="7"/>
  <c r="C1142" i="7"/>
  <c r="E496" i="7"/>
  <c r="L264" i="7"/>
  <c r="H297" i="7"/>
  <c r="E846" i="7"/>
  <c r="I418" i="7"/>
  <c r="E482" i="7"/>
  <c r="H1287" i="6"/>
  <c r="G789" i="7"/>
  <c r="K1076" i="7"/>
  <c r="H302" i="7"/>
  <c r="C273" i="7"/>
  <c r="K375" i="7"/>
  <c r="F788" i="7"/>
  <c r="G611" i="7"/>
  <c r="E234" i="7"/>
  <c r="C272" i="7"/>
  <c r="E885" i="7"/>
  <c r="B394" i="7"/>
  <c r="C459" i="7"/>
  <c r="B792" i="7"/>
  <c r="C638" i="7"/>
  <c r="L612" i="7"/>
  <c r="B856" i="7"/>
  <c r="L580" i="7"/>
  <c r="C1083" i="7"/>
  <c r="I890" i="7"/>
  <c r="E1103" i="7"/>
  <c r="L905" i="7"/>
  <c r="C925" i="7"/>
  <c r="L819" i="7"/>
  <c r="B1148" i="7"/>
  <c r="F794" i="7"/>
  <c r="I939" i="7"/>
  <c r="H83" i="7"/>
  <c r="F695" i="7"/>
  <c r="E694" i="7"/>
  <c r="C443" i="7"/>
  <c r="D1250" i="6"/>
  <c r="C372" i="7"/>
  <c r="B619" i="7"/>
  <c r="B860" i="7"/>
  <c r="L601" i="7"/>
  <c r="F203" i="7"/>
  <c r="B759" i="7"/>
  <c r="I616" i="7"/>
  <c r="F722" i="7"/>
  <c r="G576" i="7"/>
  <c r="F507" i="7"/>
  <c r="C1089" i="7"/>
  <c r="C1190" i="7"/>
  <c r="F1469" i="6"/>
  <c r="E312" i="7"/>
  <c r="L410" i="7"/>
  <c r="I409" i="7"/>
  <c r="D401" i="7"/>
  <c r="D908" i="7"/>
  <c r="I858" i="7"/>
  <c r="E1331" i="7"/>
  <c r="E1279" i="7"/>
  <c r="L497" i="7"/>
  <c r="F728" i="7"/>
  <c r="E714" i="7"/>
  <c r="L565" i="7"/>
  <c r="E1511" i="6"/>
  <c r="E473" i="7"/>
  <c r="H894" i="7"/>
  <c r="I42" i="7"/>
  <c r="D418" i="7"/>
  <c r="C554" i="7"/>
  <c r="F796" i="7"/>
  <c r="D1314" i="7"/>
  <c r="G794" i="7"/>
  <c r="G666" i="7"/>
  <c r="K640" i="7"/>
  <c r="L500" i="7"/>
  <c r="I572" i="7"/>
  <c r="D911" i="7"/>
  <c r="L1425" i="7"/>
  <c r="L727" i="7"/>
  <c r="C527" i="7"/>
  <c r="D533" i="7"/>
  <c r="C370" i="7"/>
  <c r="E837" i="7"/>
  <c r="E806" i="7"/>
  <c r="E1289" i="6"/>
  <c r="D1435" i="7"/>
  <c r="K371" i="7"/>
  <c r="E721" i="7"/>
  <c r="G448" i="7"/>
  <c r="B567" i="7"/>
  <c r="E1253" i="7"/>
  <c r="E941" i="7"/>
  <c r="C1186" i="7"/>
  <c r="C877" i="7"/>
  <c r="D1257" i="7"/>
  <c r="H680" i="7"/>
  <c r="F492" i="7"/>
  <c r="B980" i="7"/>
  <c r="G118" i="7"/>
  <c r="F825" i="7"/>
  <c r="F789" i="7"/>
  <c r="K804" i="7"/>
  <c r="B1448" i="6"/>
  <c r="L625" i="7"/>
  <c r="C819" i="7"/>
  <c r="H1493" i="6"/>
  <c r="I1535" i="6"/>
  <c r="E423" i="7"/>
  <c r="G588" i="7"/>
  <c r="E1155" i="7"/>
  <c r="D384" i="7"/>
  <c r="I798" i="7"/>
  <c r="L1228" i="7"/>
  <c r="E1007" i="7"/>
  <c r="D202" i="7"/>
  <c r="L820" i="7"/>
  <c r="K661" i="7"/>
  <c r="L1089" i="7"/>
  <c r="B450" i="7"/>
  <c r="H647" i="7"/>
  <c r="D1088" i="7"/>
  <c r="B1247" i="7"/>
  <c r="K811" i="7"/>
  <c r="D1194" i="7"/>
  <c r="I760" i="7"/>
  <c r="B1073" i="7"/>
  <c r="G831" i="7"/>
  <c r="G702" i="7"/>
  <c r="B824" i="7"/>
  <c r="H822" i="7"/>
  <c r="E667" i="7"/>
  <c r="D593" i="7"/>
  <c r="C1251" i="7"/>
  <c r="H862" i="7"/>
  <c r="H619" i="7"/>
  <c r="H878" i="7"/>
  <c r="E728" i="7"/>
  <c r="B512" i="7"/>
  <c r="G753" i="7"/>
  <c r="H177" i="7"/>
  <c r="D1325" i="7"/>
  <c r="K1043" i="7"/>
  <c r="K910" i="7"/>
  <c r="E278" i="7"/>
  <c r="D717" i="7"/>
  <c r="C545" i="7"/>
  <c r="L245" i="7"/>
  <c r="G358" i="7"/>
  <c r="F628" i="7"/>
  <c r="H819" i="7"/>
  <c r="I78" i="7"/>
  <c r="D745" i="7"/>
  <c r="H521" i="7"/>
  <c r="I405" i="7"/>
  <c r="F569" i="7"/>
  <c r="L807" i="7"/>
  <c r="I552" i="7"/>
  <c r="E801" i="7"/>
  <c r="L1213" i="7"/>
  <c r="H691" i="7"/>
  <c r="H316" i="7"/>
  <c r="K871" i="7"/>
  <c r="D442" i="7"/>
  <c r="H730" i="7"/>
  <c r="D54" i="7"/>
  <c r="L609" i="7"/>
  <c r="H1329" i="6"/>
  <c r="D1355" i="7"/>
  <c r="E1436" i="6"/>
  <c r="D584" i="7"/>
  <c r="K624" i="7"/>
  <c r="E586" i="7"/>
  <c r="L629" i="7"/>
  <c r="L442" i="7"/>
  <c r="F501" i="7"/>
  <c r="K1095" i="7"/>
  <c r="B393" i="7"/>
  <c r="D847" i="7"/>
  <c r="I179" i="7"/>
  <c r="I48" i="7"/>
  <c r="K253" i="7"/>
  <c r="I631" i="7"/>
  <c r="E1487" i="6"/>
  <c r="I419" i="7"/>
  <c r="B714" i="7"/>
  <c r="H764" i="7"/>
  <c r="H342" i="7"/>
  <c r="D431" i="7"/>
  <c r="I296" i="7"/>
  <c r="H495" i="7"/>
  <c r="B402" i="7"/>
  <c r="L672" i="7"/>
  <c r="E838" i="7"/>
  <c r="F1224" i="6"/>
  <c r="F189" i="7"/>
  <c r="C493" i="7"/>
  <c r="L1073" i="7"/>
  <c r="B848" i="7"/>
  <c r="L119" i="7"/>
  <c r="K513" i="7"/>
  <c r="C239" i="7"/>
  <c r="I336" i="7"/>
  <c r="H53" i="7"/>
  <c r="B261" i="7"/>
  <c r="F527" i="7"/>
  <c r="G650" i="7"/>
  <c r="L833" i="7"/>
  <c r="F570" i="7"/>
  <c r="E543" i="7"/>
  <c r="I45" i="7"/>
  <c r="B288" i="7"/>
  <c r="I258" i="7"/>
  <c r="I599" i="7"/>
  <c r="D1447" i="6"/>
  <c r="C740" i="7"/>
  <c r="F377" i="7"/>
  <c r="C444" i="7"/>
  <c r="I691" i="7"/>
  <c r="G531" i="7"/>
  <c r="E722" i="7"/>
  <c r="L665" i="7"/>
  <c r="L730" i="7"/>
  <c r="E602" i="7"/>
  <c r="D1051" i="7"/>
  <c r="C1102" i="7"/>
  <c r="H143" i="7"/>
  <c r="B654" i="7"/>
  <c r="G548" i="7"/>
  <c r="G1468" i="6"/>
  <c r="K639" i="7"/>
  <c r="G136" i="7"/>
  <c r="D487" i="7"/>
  <c r="B890" i="7"/>
  <c r="G618" i="7"/>
  <c r="I134" i="7"/>
  <c r="L1500" i="7"/>
  <c r="D102" i="7"/>
  <c r="K829" i="7"/>
  <c r="F557" i="7"/>
  <c r="D1445" i="6"/>
  <c r="B501" i="7"/>
  <c r="I716" i="7"/>
  <c r="K814" i="7"/>
  <c r="B211" i="7"/>
  <c r="B487" i="7"/>
  <c r="C653" i="7"/>
  <c r="L721" i="7"/>
  <c r="B77" i="7"/>
  <c r="E181" i="7"/>
  <c r="E395" i="7"/>
  <c r="C615" i="7"/>
  <c r="G442" i="7"/>
  <c r="I626" i="7"/>
  <c r="D294" i="7"/>
  <c r="H485" i="7"/>
  <c r="D712" i="7"/>
  <c r="L777" i="7"/>
  <c r="D868" i="7"/>
  <c r="E403" i="7"/>
  <c r="F33" i="7"/>
  <c r="E793" i="7"/>
  <c r="M1539" i="6"/>
  <c r="D26" i="7"/>
  <c r="E392" i="7"/>
  <c r="B8" i="7"/>
  <c r="C478" i="7"/>
  <c r="G587" i="7"/>
  <c r="D82" i="7"/>
  <c r="M1489" i="6"/>
  <c r="C1489" i="6"/>
  <c r="G824" i="7"/>
  <c r="H453" i="7"/>
  <c r="F562" i="7"/>
  <c r="C848" i="7"/>
  <c r="L462" i="7"/>
  <c r="G225" i="7"/>
  <c r="L615" i="7"/>
  <c r="E207" i="7"/>
  <c r="F195" i="7"/>
  <c r="I524" i="7"/>
  <c r="D1267" i="7"/>
  <c r="B706" i="7"/>
  <c r="I1492" i="6"/>
  <c r="F753" i="7"/>
  <c r="D758" i="7"/>
  <c r="K394" i="7"/>
  <c r="I584" i="7"/>
  <c r="L638" i="7"/>
  <c r="K675" i="7"/>
  <c r="C642" i="7"/>
  <c r="F397" i="7"/>
  <c r="I114" i="7"/>
  <c r="C398" i="7"/>
  <c r="C533" i="7"/>
  <c r="D687" i="7"/>
  <c r="B86" i="7"/>
  <c r="L698" i="7"/>
  <c r="B329" i="7"/>
  <c r="H508" i="7"/>
  <c r="C423" i="7"/>
  <c r="G628" i="7"/>
  <c r="B681" i="7"/>
  <c r="D639" i="7"/>
  <c r="K161" i="7"/>
  <c r="B386" i="7"/>
  <c r="G419" i="7"/>
  <c r="I986" i="7"/>
  <c r="I1406" i="6"/>
  <c r="L707" i="7"/>
  <c r="K65" i="7"/>
  <c r="B546" i="7"/>
  <c r="C523" i="7"/>
  <c r="G619" i="7"/>
  <c r="K604" i="7"/>
  <c r="B381" i="7"/>
  <c r="D727" i="7"/>
  <c r="D647" i="7"/>
  <c r="I518" i="7"/>
  <c r="B611" i="7"/>
  <c r="K438" i="7"/>
  <c r="H419" i="7"/>
  <c r="D650" i="7"/>
  <c r="D637" i="7"/>
  <c r="D836" i="7"/>
  <c r="G825" i="7"/>
  <c r="C1072" i="7"/>
  <c r="K313" i="7"/>
  <c r="B509" i="7"/>
  <c r="D1254" i="7"/>
  <c r="F380" i="7"/>
  <c r="D63" i="7"/>
  <c r="I756" i="7"/>
  <c r="B801" i="7"/>
  <c r="D1141" i="7"/>
  <c r="B439" i="7"/>
  <c r="L281" i="7"/>
  <c r="G723" i="7"/>
  <c r="L699" i="7"/>
  <c r="D784" i="7"/>
  <c r="L1030" i="7"/>
  <c r="K694" i="7"/>
  <c r="L816" i="7"/>
  <c r="H87" i="7"/>
  <c r="K1150" i="7"/>
  <c r="L1199" i="7"/>
  <c r="C1444" i="6"/>
  <c r="B816" i="7"/>
  <c r="D1106" i="7"/>
  <c r="C1265" i="7"/>
  <c r="G791" i="7"/>
  <c r="K893" i="7"/>
  <c r="G546" i="7"/>
  <c r="H1456" i="6"/>
  <c r="B1005" i="7"/>
  <c r="E786" i="7"/>
  <c r="G591" i="7"/>
  <c r="K738" i="7"/>
  <c r="L767" i="7"/>
  <c r="F560" i="7"/>
  <c r="K562" i="7"/>
  <c r="C556" i="7"/>
  <c r="K821" i="7"/>
  <c r="E523" i="7"/>
  <c r="C454" i="7"/>
  <c r="D656" i="7"/>
  <c r="H812" i="7"/>
  <c r="I671" i="7"/>
  <c r="C389" i="7"/>
  <c r="E936" i="7"/>
  <c r="G580" i="7"/>
  <c r="D1204" i="7"/>
  <c r="D688" i="7"/>
  <c r="L1312" i="7"/>
  <c r="K588" i="7"/>
  <c r="I532" i="7"/>
  <c r="D164" i="7"/>
  <c r="I472" i="7"/>
  <c r="C872" i="7"/>
  <c r="L429" i="7"/>
  <c r="F209" i="7"/>
  <c r="G816" i="7"/>
  <c r="C269" i="7"/>
  <c r="K440" i="7"/>
  <c r="C719" i="7"/>
  <c r="G423" i="7"/>
  <c r="G620" i="7"/>
  <c r="I67" i="7"/>
  <c r="D676" i="7"/>
  <c r="K519" i="7"/>
  <c r="N1435" i="6"/>
  <c r="H417" i="7"/>
  <c r="I62" i="7"/>
  <c r="L306" i="7"/>
  <c r="C977" i="7"/>
  <c r="G722" i="7"/>
  <c r="C929" i="7"/>
  <c r="F257" i="7"/>
  <c r="C1065" i="7"/>
  <c r="F708" i="7"/>
  <c r="C990" i="7"/>
  <c r="L275" i="7"/>
  <c r="E744" i="7"/>
  <c r="B1501" i="6"/>
  <c r="G575" i="7"/>
  <c r="I685" i="7"/>
  <c r="I754" i="7"/>
  <c r="F1403" i="6"/>
  <c r="C795" i="7"/>
  <c r="B854" i="7"/>
  <c r="D1227" i="7"/>
  <c r="K1356" i="7"/>
  <c r="D769" i="7"/>
  <c r="F539" i="7"/>
  <c r="K1002" i="7"/>
  <c r="I885" i="7"/>
  <c r="H716" i="7"/>
  <c r="D907" i="7"/>
  <c r="F474" i="7"/>
  <c r="C1201" i="7"/>
  <c r="I545" i="7"/>
  <c r="K1407" i="7"/>
  <c r="H616" i="7"/>
  <c r="H181" i="7"/>
  <c r="B553" i="7"/>
  <c r="C1239" i="7"/>
  <c r="D860" i="7"/>
  <c r="F711" i="7"/>
  <c r="D1143" i="7"/>
  <c r="I765" i="7"/>
  <c r="H314" i="7"/>
  <c r="E89" i="7"/>
  <c r="K778" i="7"/>
  <c r="E1013" i="7"/>
  <c r="H774" i="7"/>
  <c r="H530" i="7"/>
  <c r="L450" i="7"/>
  <c r="G809" i="7"/>
  <c r="B724" i="7"/>
  <c r="L489" i="7"/>
  <c r="L384" i="7"/>
  <c r="H888" i="7"/>
  <c r="F742" i="7"/>
  <c r="H726" i="7"/>
  <c r="G500" i="7"/>
  <c r="L1154" i="7"/>
  <c r="K868" i="7"/>
  <c r="I732" i="7"/>
  <c r="E416" i="7"/>
  <c r="H806" i="7"/>
  <c r="G586" i="7"/>
  <c r="B125" i="7"/>
  <c r="N1547" i="6"/>
  <c r="C394" i="7"/>
  <c r="C1338" i="6"/>
  <c r="K515" i="7"/>
  <c r="F371" i="7"/>
  <c r="E808" i="7"/>
  <c r="I1413" i="6"/>
  <c r="C682" i="7"/>
  <c r="L271" i="7"/>
  <c r="L620" i="7"/>
  <c r="G535" i="7"/>
  <c r="F499" i="7"/>
  <c r="E632" i="7"/>
  <c r="D625" i="7"/>
  <c r="F443" i="7"/>
  <c r="B670" i="7"/>
  <c r="B582" i="7"/>
  <c r="G579" i="7"/>
  <c r="L318" i="7"/>
  <c r="I832" i="7"/>
  <c r="K136" i="7"/>
  <c r="C650" i="7"/>
  <c r="K492" i="7"/>
  <c r="H855" i="7"/>
  <c r="G828" i="7"/>
  <c r="B838" i="7"/>
  <c r="B1286" i="7"/>
  <c r="D588" i="7"/>
  <c r="D511" i="7"/>
  <c r="E1003" i="7"/>
  <c r="D1501" i="6"/>
  <c r="D87" i="7"/>
  <c r="B70" i="7"/>
  <c r="H661" i="7"/>
  <c r="H217" i="7"/>
  <c r="D283" i="7"/>
  <c r="F58" i="7"/>
  <c r="K303" i="7"/>
  <c r="D378" i="7"/>
  <c r="G557" i="7"/>
  <c r="N1372" i="6"/>
  <c r="C885" i="7"/>
  <c r="K436" i="7"/>
  <c r="B812" i="7"/>
  <c r="P40" i="5"/>
  <c r="G547" i="7"/>
  <c r="I400" i="7"/>
  <c r="B225" i="7"/>
  <c r="N1402" i="6"/>
  <c r="G257" i="7"/>
  <c r="D420" i="7"/>
  <c r="I435" i="7"/>
  <c r="E295" i="7"/>
  <c r="L812" i="7"/>
  <c r="G638" i="7"/>
  <c r="F614" i="7"/>
  <c r="I657" i="7"/>
  <c r="B728" i="7"/>
  <c r="D427" i="7"/>
  <c r="L252" i="7"/>
  <c r="F493" i="7"/>
  <c r="H869" i="7"/>
  <c r="D849" i="7"/>
  <c r="H543" i="7"/>
  <c r="L152" i="7"/>
  <c r="L1374" i="7"/>
  <c r="D329" i="7"/>
  <c r="N1540" i="6"/>
  <c r="F217" i="7"/>
  <c r="I587" i="7"/>
  <c r="E518" i="7"/>
  <c r="C441" i="7"/>
  <c r="H1358" i="6"/>
  <c r="I574" i="7"/>
  <c r="F483" i="7"/>
  <c r="B457" i="7"/>
  <c r="B877" i="7"/>
  <c r="L414" i="7"/>
  <c r="E536" i="7"/>
  <c r="C1005" i="7"/>
  <c r="H69" i="7"/>
  <c r="E460" i="7"/>
  <c r="E69" i="7"/>
  <c r="E1480" i="6"/>
  <c r="E161" i="7"/>
  <c r="K594" i="7"/>
  <c r="K651" i="7"/>
  <c r="B341" i="7"/>
  <c r="L667" i="7"/>
  <c r="G777" i="7"/>
  <c r="G577" i="7"/>
  <c r="C356" i="7"/>
  <c r="L485" i="7"/>
  <c r="D475" i="7"/>
  <c r="C200" i="7"/>
  <c r="H811" i="7"/>
  <c r="H486" i="7"/>
  <c r="K1291" i="7"/>
  <c r="L610" i="7"/>
  <c r="I156" i="7"/>
  <c r="B57" i="7"/>
  <c r="B417" i="7"/>
  <c r="E1224" i="7"/>
  <c r="G815" i="7"/>
  <c r="C1289" i="6"/>
  <c r="G597" i="7"/>
  <c r="C183" i="7"/>
  <c r="B429" i="7"/>
  <c r="D352" i="7"/>
  <c r="E1011" i="7"/>
  <c r="K537" i="7"/>
  <c r="D521" i="7"/>
  <c r="I184" i="7"/>
  <c r="H412" i="7"/>
  <c r="B534" i="7"/>
  <c r="D278" i="7"/>
  <c r="K534" i="7"/>
  <c r="C89" i="7"/>
  <c r="F529" i="7"/>
  <c r="C529" i="7"/>
  <c r="B632" i="7"/>
  <c r="D638" i="7"/>
  <c r="I374" i="7"/>
  <c r="B666" i="7"/>
  <c r="E904" i="7"/>
  <c r="I871" i="7"/>
  <c r="L1203" i="7"/>
  <c r="B403" i="7"/>
  <c r="K779" i="7"/>
  <c r="F811" i="7"/>
  <c r="L569" i="7"/>
  <c r="B506" i="7"/>
  <c r="B900" i="7"/>
  <c r="B1053" i="7"/>
  <c r="C244" i="7"/>
  <c r="G91" i="7"/>
  <c r="D594" i="7"/>
  <c r="C1055" i="7"/>
  <c r="H651" i="7"/>
  <c r="F1271" i="6"/>
  <c r="D779" i="7"/>
  <c r="B995" i="7"/>
  <c r="L255" i="7"/>
  <c r="H353" i="7"/>
  <c r="C1058" i="7"/>
  <c r="B1461" i="7"/>
  <c r="C634" i="7"/>
  <c r="H385" i="7"/>
  <c r="H580" i="7"/>
  <c r="H841" i="7"/>
  <c r="D1230" i="7"/>
  <c r="D739" i="7"/>
  <c r="I819" i="7"/>
  <c r="C1462" i="7"/>
  <c r="H909" i="7"/>
  <c r="D365" i="7"/>
  <c r="K1117" i="7"/>
  <c r="I607" i="7"/>
  <c r="H864" i="7"/>
  <c r="K567" i="7"/>
  <c r="K77" i="7"/>
  <c r="I527" i="7"/>
  <c r="N1227" i="6"/>
  <c r="K657" i="7"/>
  <c r="C1221" i="6"/>
  <c r="G776" i="7"/>
  <c r="K491" i="7"/>
  <c r="F676" i="7"/>
  <c r="D515" i="7"/>
  <c r="I775" i="7"/>
  <c r="B406" i="7"/>
  <c r="C1147" i="7"/>
  <c r="G790" i="7"/>
  <c r="K916" i="7"/>
  <c r="E450" i="7"/>
  <c r="H95" i="7"/>
  <c r="H1371" i="6"/>
  <c r="D466" i="7"/>
  <c r="D72" i="7"/>
  <c r="E624" i="7"/>
  <c r="H574" i="7"/>
  <c r="H857" i="7"/>
  <c r="L544" i="7"/>
  <c r="B833" i="7"/>
  <c r="G429" i="7"/>
  <c r="D792" i="7"/>
  <c r="K1283" i="7"/>
  <c r="K911" i="7"/>
  <c r="G747" i="7"/>
  <c r="C1213" i="7"/>
  <c r="C816" i="7"/>
  <c r="K953" i="7"/>
  <c r="G635" i="7"/>
  <c r="L892" i="7"/>
  <c r="L859" i="7"/>
  <c r="I511" i="7"/>
  <c r="D760" i="7"/>
  <c r="H140" i="7"/>
  <c r="H549" i="7"/>
  <c r="D1061" i="7"/>
  <c r="D1341" i="7"/>
  <c r="D646" i="7"/>
  <c r="G714" i="7"/>
  <c r="K1100" i="7"/>
  <c r="K874" i="7"/>
  <c r="H797" i="7"/>
  <c r="L110" i="7"/>
  <c r="E1548" i="6"/>
  <c r="E622" i="7"/>
  <c r="K806" i="7"/>
  <c r="H1373" i="6"/>
  <c r="G455" i="7"/>
  <c r="H369" i="7"/>
  <c r="G681" i="7"/>
  <c r="E764" i="7"/>
  <c r="L764" i="7"/>
  <c r="G711" i="7"/>
  <c r="F688" i="7"/>
  <c r="H884" i="7"/>
  <c r="E1204" i="7"/>
  <c r="L1051" i="7"/>
  <c r="D94" i="7"/>
  <c r="E1010" i="7"/>
  <c r="D234" i="7"/>
  <c r="B583" i="7"/>
  <c r="I172" i="7"/>
  <c r="K782" i="7"/>
  <c r="C624" i="7"/>
  <c r="D728" i="7"/>
  <c r="C1320" i="6"/>
  <c r="L425" i="7"/>
  <c r="D541" i="7"/>
  <c r="G479" i="7"/>
  <c r="C639" i="7"/>
  <c r="L685" i="7"/>
  <c r="H639" i="7"/>
  <c r="K844" i="7"/>
  <c r="G15" i="7"/>
  <c r="C320" i="7"/>
  <c r="C1124" i="7"/>
  <c r="F593" i="7"/>
  <c r="C1297" i="6"/>
  <c r="I662" i="7"/>
  <c r="F574" i="7"/>
  <c r="I961" i="7"/>
  <c r="L39" i="7"/>
  <c r="E646" i="7"/>
  <c r="H707" i="7"/>
  <c r="D1173" i="7"/>
  <c r="B663" i="7"/>
  <c r="B644" i="7"/>
  <c r="L1322" i="7"/>
  <c r="H825" i="7"/>
  <c r="B528" i="7"/>
  <c r="D1530" i="6"/>
  <c r="D1543" i="6"/>
  <c r="K559" i="7"/>
  <c r="C1166" i="7"/>
  <c r="N1371" i="6"/>
  <c r="F741" i="7"/>
  <c r="G389" i="7"/>
  <c r="M1257" i="6"/>
  <c r="H298" i="7"/>
  <c r="K465" i="7"/>
  <c r="D196" i="7"/>
  <c r="I396" i="7"/>
  <c r="I5" i="7"/>
  <c r="E56" i="7"/>
  <c r="G513" i="7"/>
  <c r="E184" i="7"/>
  <c r="L708" i="7"/>
  <c r="L885" i="7"/>
  <c r="D141" i="7"/>
  <c r="B1012" i="7"/>
  <c r="H438" i="7"/>
  <c r="K215" i="7"/>
  <c r="H715" i="7"/>
  <c r="I507" i="7"/>
  <c r="H633" i="7"/>
  <c r="C549" i="7"/>
  <c r="B739" i="7"/>
  <c r="C593" i="7"/>
  <c r="D596" i="7"/>
  <c r="K658" i="7"/>
  <c r="K736" i="7"/>
  <c r="H376" i="7"/>
  <c r="D370" i="7"/>
  <c r="G346" i="7"/>
  <c r="F581" i="7"/>
  <c r="L617" i="7"/>
  <c r="M1176" i="6"/>
  <c r="F482" i="7"/>
  <c r="G689" i="7"/>
  <c r="E444" i="7"/>
  <c r="K664" i="7"/>
  <c r="L194" i="7"/>
  <c r="B14" i="7"/>
  <c r="H439" i="7"/>
  <c r="C362" i="7"/>
  <c r="M1231" i="6"/>
  <c r="D724" i="7"/>
  <c r="D1121" i="7"/>
  <c r="N1503" i="6"/>
  <c r="L227" i="7"/>
  <c r="E720" i="7"/>
  <c r="B635" i="7"/>
  <c r="K714" i="7"/>
  <c r="B1046" i="7"/>
  <c r="G572" i="7"/>
  <c r="L419" i="7"/>
  <c r="I562" i="7"/>
  <c r="E266" i="7"/>
  <c r="F316" i="7"/>
  <c r="I717" i="7"/>
  <c r="E436" i="7"/>
  <c r="E649" i="7"/>
  <c r="E509" i="7"/>
  <c r="G427" i="7"/>
  <c r="E1307" i="6"/>
  <c r="N1498" i="6"/>
  <c r="C290" i="7"/>
  <c r="D361" i="7"/>
  <c r="I1458" i="6"/>
  <c r="E77" i="7"/>
  <c r="D100" i="7"/>
  <c r="K1140" i="7"/>
  <c r="K413" i="7"/>
  <c r="D1516" i="6"/>
  <c r="K739" i="7"/>
  <c r="I614" i="7"/>
  <c r="F619" i="7"/>
  <c r="L691" i="7"/>
  <c r="H712" i="7"/>
  <c r="C838" i="7"/>
  <c r="G186" i="7"/>
  <c r="I415" i="7"/>
  <c r="E776" i="7"/>
  <c r="K510" i="7"/>
  <c r="I446" i="7"/>
  <c r="K1250" i="7"/>
  <c r="H380" i="7"/>
  <c r="H60" i="7"/>
  <c r="D750" i="7"/>
  <c r="F661" i="7"/>
  <c r="L719" i="7"/>
  <c r="D546" i="7"/>
  <c r="C526" i="7"/>
  <c r="K652" i="7"/>
  <c r="L743" i="7"/>
  <c r="D634" i="7"/>
  <c r="B157" i="7"/>
  <c r="G158" i="7"/>
  <c r="E88" i="7"/>
  <c r="K477" i="7"/>
  <c r="H335" i="7"/>
  <c r="G65" i="7"/>
  <c r="E542" i="7"/>
  <c r="D489" i="7"/>
  <c r="E296" i="7"/>
  <c r="G520" i="7"/>
  <c r="B743" i="7"/>
  <c r="E591" i="7"/>
  <c r="C1500" i="6"/>
  <c r="D395" i="7"/>
  <c r="L676" i="7"/>
  <c r="F468" i="7"/>
  <c r="G420" i="7"/>
  <c r="C1408" i="6"/>
  <c r="B451" i="7"/>
  <c r="K563" i="7"/>
  <c r="L602" i="7"/>
  <c r="D872" i="7"/>
  <c r="N1370" i="6"/>
  <c r="L418" i="7"/>
  <c r="K628" i="7"/>
  <c r="F583" i="7"/>
  <c r="N1492" i="6"/>
  <c r="B1075" i="7"/>
  <c r="B167" i="7"/>
  <c r="D156" i="7"/>
  <c r="K692" i="7"/>
  <c r="H248" i="7"/>
  <c r="C550" i="7"/>
  <c r="I311" i="7"/>
  <c r="H835" i="7"/>
  <c r="E476" i="7"/>
  <c r="K592" i="7"/>
  <c r="H723" i="7"/>
  <c r="F804" i="7"/>
  <c r="L674" i="7"/>
  <c r="F538" i="7"/>
  <c r="D330" i="7"/>
  <c r="B646" i="7"/>
  <c r="E464" i="7"/>
  <c r="E100" i="7"/>
  <c r="B142" i="7"/>
  <c r="G424" i="7"/>
  <c r="D1174" i="6"/>
  <c r="K1369" i="7"/>
  <c r="F518" i="7"/>
  <c r="F615" i="7"/>
  <c r="M1400" i="6"/>
  <c r="C605" i="7"/>
  <c r="G543" i="7"/>
  <c r="I930" i="7"/>
  <c r="B476" i="7"/>
  <c r="G361" i="7"/>
  <c r="B650" i="7"/>
  <c r="C611" i="7"/>
  <c r="L825" i="7"/>
  <c r="B20" i="7"/>
  <c r="I943" i="7"/>
  <c r="D736" i="7"/>
  <c r="H791" i="7"/>
  <c r="H683" i="7"/>
  <c r="I33" i="5"/>
  <c r="F786" i="7"/>
  <c r="H930" i="7"/>
  <c r="L788" i="7"/>
  <c r="L830" i="7"/>
  <c r="B729" i="7"/>
  <c r="B930" i="7"/>
  <c r="C1469" i="7"/>
  <c r="B1077" i="7"/>
  <c r="L971" i="7"/>
  <c r="K34" i="7"/>
  <c r="H644" i="7"/>
  <c r="F394" i="7"/>
  <c r="C558" i="7"/>
  <c r="B488" i="7"/>
  <c r="L605" i="7"/>
  <c r="B871" i="7"/>
  <c r="D653" i="7"/>
  <c r="G19" i="7"/>
  <c r="B886" i="7"/>
  <c r="E738" i="7"/>
  <c r="G542" i="7"/>
  <c r="K1072" i="7"/>
  <c r="D803" i="7"/>
  <c r="B823" i="7"/>
  <c r="F641" i="7"/>
  <c r="E1133" i="7"/>
  <c r="K702" i="7"/>
  <c r="G773" i="7"/>
  <c r="B369" i="7"/>
  <c r="G1522" i="6"/>
  <c r="B334" i="7"/>
  <c r="K1167" i="7"/>
  <c r="B636" i="7"/>
  <c r="E831" i="7"/>
  <c r="D468" i="7"/>
  <c r="B486" i="7"/>
  <c r="F339" i="7"/>
  <c r="L814" i="7"/>
  <c r="C147" i="7"/>
  <c r="L592" i="7"/>
  <c r="F489" i="7"/>
  <c r="C448" i="7"/>
  <c r="K700" i="7"/>
  <c r="L628" i="7"/>
  <c r="C437" i="7"/>
  <c r="D1426" i="7"/>
  <c r="E698" i="7"/>
  <c r="F683" i="7"/>
  <c r="I180" i="7"/>
  <c r="B834" i="7"/>
  <c r="G539" i="7"/>
  <c r="K718" i="7"/>
  <c r="G820" i="7"/>
  <c r="B861" i="7"/>
  <c r="F712" i="7"/>
  <c r="E1390" i="7"/>
  <c r="L1429" i="7"/>
  <c r="C827" i="7"/>
  <c r="F776" i="7"/>
  <c r="E937" i="7"/>
  <c r="K861" i="7"/>
  <c r="D705" i="7"/>
  <c r="K396" i="7"/>
  <c r="K790" i="7"/>
  <c r="I684" i="7"/>
  <c r="E38" i="7"/>
  <c r="C1066" i="7"/>
  <c r="E770" i="7"/>
  <c r="I817" i="7"/>
  <c r="D482" i="7"/>
  <c r="H264" i="7"/>
  <c r="I497" i="7"/>
  <c r="K383" i="7"/>
  <c r="H6" i="7"/>
  <c r="H698" i="7"/>
  <c r="C465" i="7"/>
  <c r="B331" i="7"/>
  <c r="G1523" i="6"/>
  <c r="G607" i="7"/>
  <c r="B444" i="7"/>
  <c r="G741" i="7"/>
  <c r="L1004" i="7"/>
  <c r="C774" i="7"/>
  <c r="F735" i="7"/>
  <c r="B574" i="7"/>
  <c r="F664" i="7"/>
  <c r="C495" i="7"/>
  <c r="E666" i="7"/>
  <c r="K826" i="7"/>
  <c r="K886" i="7"/>
  <c r="H123" i="7"/>
  <c r="G631" i="7"/>
  <c r="L1469" i="7"/>
  <c r="L742" i="7"/>
  <c r="B81" i="7"/>
  <c r="K622" i="7"/>
  <c r="C308" i="7"/>
  <c r="I508" i="7"/>
  <c r="H646" i="7"/>
  <c r="K924" i="7"/>
  <c r="G706" i="7"/>
  <c r="B761" i="7"/>
  <c r="N1491" i="6"/>
  <c r="D527" i="7"/>
  <c r="K414" i="7"/>
  <c r="F491" i="7"/>
  <c r="B587" i="7"/>
  <c r="B479" i="7"/>
  <c r="B723" i="7"/>
  <c r="L37" i="7"/>
  <c r="E319" i="7"/>
  <c r="M1361" i="6"/>
  <c r="F123" i="7"/>
  <c r="D1037" i="7"/>
  <c r="I780" i="7"/>
  <c r="F787" i="7"/>
  <c r="C462" i="7"/>
  <c r="I706" i="7"/>
  <c r="K61" i="7"/>
  <c r="L839" i="7"/>
  <c r="E878" i="7"/>
  <c r="E277" i="7"/>
  <c r="C450" i="7"/>
  <c r="L477" i="7"/>
  <c r="F122" i="7"/>
  <c r="K283" i="7"/>
  <c r="M1391" i="6"/>
  <c r="M1469" i="6"/>
  <c r="K462" i="7"/>
  <c r="F408" i="7"/>
  <c r="E657" i="7"/>
  <c r="H239" i="7"/>
  <c r="B705" i="7"/>
  <c r="D683" i="7"/>
  <c r="H829" i="7"/>
  <c r="E461" i="7"/>
  <c r="F709" i="7"/>
  <c r="D348" i="7"/>
  <c r="B1136" i="7"/>
  <c r="E626" i="7"/>
  <c r="E262" i="7"/>
  <c r="K284" i="7"/>
  <c r="E726" i="7"/>
  <c r="F757" i="7"/>
  <c r="L659" i="7"/>
  <c r="H706" i="7"/>
  <c r="B763" i="7"/>
  <c r="K623" i="7"/>
  <c r="H383" i="7"/>
  <c r="C525" i="7"/>
  <c r="D476" i="7"/>
  <c r="C152" i="7"/>
  <c r="K761" i="7"/>
  <c r="B963" i="7"/>
  <c r="I267" i="7"/>
  <c r="B252" i="7"/>
  <c r="E318" i="7"/>
  <c r="D1249" i="7"/>
  <c r="H27" i="7"/>
  <c r="E1475" i="6"/>
  <c r="I378" i="7"/>
  <c r="K939" i="7"/>
  <c r="B826" i="7"/>
  <c r="H668" i="7"/>
  <c r="L758" i="7"/>
  <c r="B689" i="7"/>
  <c r="F267" i="7"/>
  <c r="C826" i="7"/>
  <c r="K807" i="7"/>
  <c r="L68" i="7"/>
  <c r="C755" i="7"/>
  <c r="B937" i="7"/>
  <c r="I593" i="7"/>
  <c r="H1551" i="6"/>
  <c r="C207" i="7"/>
  <c r="I726" i="7"/>
  <c r="G27" i="7"/>
  <c r="L652" i="7"/>
  <c r="C127" i="7"/>
  <c r="D477" i="7"/>
  <c r="B499" i="7"/>
  <c r="E353" i="7"/>
  <c r="L193" i="7"/>
  <c r="K186" i="7"/>
  <c r="C726" i="7"/>
  <c r="D143" i="7"/>
  <c r="K1227" i="7"/>
  <c r="I693" i="7"/>
  <c r="L757" i="7"/>
  <c r="I141" i="7"/>
  <c r="D1274" i="6"/>
  <c r="K409" i="7"/>
  <c r="D385" i="7"/>
  <c r="C676" i="7"/>
  <c r="H634" i="7"/>
  <c r="I1384" i="6"/>
  <c r="I595" i="7"/>
  <c r="C723" i="7"/>
  <c r="E854" i="7"/>
  <c r="B400" i="7"/>
  <c r="H906" i="7"/>
  <c r="H1530" i="6"/>
  <c r="B390" i="7"/>
  <c r="E326" i="7"/>
  <c r="D464" i="7"/>
  <c r="G516" i="7"/>
  <c r="K1200" i="7"/>
  <c r="I484" i="7"/>
  <c r="D212" i="7"/>
  <c r="F406" i="7"/>
  <c r="F531" i="7"/>
  <c r="F535" i="7"/>
  <c r="L423" i="7"/>
  <c r="H427" i="7"/>
  <c r="D128" i="7"/>
  <c r="G750" i="7"/>
  <c r="I735" i="7"/>
  <c r="I533" i="7"/>
  <c r="I714" i="7"/>
  <c r="F765" i="7"/>
  <c r="H1398" i="6"/>
  <c r="I577" i="7"/>
  <c r="K1193" i="7"/>
  <c r="C1015" i="7"/>
  <c r="L1092" i="7"/>
  <c r="H602" i="7"/>
  <c r="C1146" i="7"/>
  <c r="C842" i="7"/>
  <c r="L1165" i="7"/>
  <c r="F668" i="7"/>
  <c r="E910" i="7"/>
  <c r="B1257" i="7"/>
  <c r="C902" i="7"/>
  <c r="I696" i="7"/>
  <c r="F821" i="7"/>
  <c r="C757" i="7"/>
  <c r="C1363" i="6"/>
  <c r="C480" i="7"/>
  <c r="L663" i="7"/>
  <c r="E614" i="7"/>
  <c r="F362" i="7"/>
  <c r="K526" i="7"/>
  <c r="I580" i="7"/>
  <c r="C691" i="7"/>
  <c r="H814" i="7"/>
  <c r="B1241" i="7"/>
  <c r="E962" i="7"/>
  <c r="F466" i="7"/>
  <c r="B904" i="7"/>
  <c r="G421" i="7"/>
  <c r="L796" i="7"/>
  <c r="K912" i="7"/>
  <c r="L307" i="7"/>
  <c r="I629" i="7"/>
  <c r="I487" i="7"/>
  <c r="D248" i="7"/>
  <c r="H957" i="7"/>
  <c r="B592" i="7"/>
  <c r="H695" i="7"/>
  <c r="F522" i="7"/>
  <c r="G603" i="7"/>
  <c r="K538" i="7"/>
  <c r="G488" i="7"/>
  <c r="F723" i="7"/>
  <c r="E996" i="7"/>
  <c r="L1022" i="7"/>
  <c r="X20" i="4"/>
  <c r="G270" i="7"/>
  <c r="G255" i="7"/>
  <c r="I474" i="7"/>
  <c r="I637" i="7"/>
  <c r="E327" i="7"/>
  <c r="I586" i="7"/>
  <c r="D773" i="7"/>
  <c r="I823" i="7"/>
  <c r="I495" i="7"/>
  <c r="I837" i="7"/>
  <c r="K597" i="7"/>
  <c r="H968" i="7"/>
  <c r="D1054" i="7"/>
  <c r="E799" i="7"/>
  <c r="E858" i="7"/>
  <c r="B1474" i="7"/>
  <c r="D552" i="7"/>
  <c r="D665" i="7"/>
  <c r="L818" i="7"/>
  <c r="V41" i="4"/>
  <c r="F294" i="7"/>
  <c r="I920" i="7"/>
  <c r="D62" i="7"/>
  <c r="H969" i="7"/>
  <c r="G139" i="7"/>
  <c r="D203" i="7"/>
  <c r="C694" i="7"/>
  <c r="C626" i="7"/>
  <c r="B697" i="7"/>
  <c r="E867" i="7"/>
  <c r="E333" i="7"/>
  <c r="C978" i="7"/>
  <c r="H307" i="7"/>
  <c r="G84" i="7"/>
  <c r="G44" i="7"/>
  <c r="I1345" i="6"/>
  <c r="C1366" i="7"/>
  <c r="K645" i="7"/>
  <c r="H875" i="7"/>
  <c r="B568" i="7"/>
  <c r="H645" i="7"/>
  <c r="B504" i="7"/>
  <c r="I402" i="7"/>
  <c r="H612" i="7"/>
  <c r="G658" i="7"/>
  <c r="D874" i="7"/>
  <c r="K835" i="7"/>
  <c r="N1235" i="6"/>
  <c r="C568" i="7"/>
  <c r="D232" i="7"/>
  <c r="F433" i="7"/>
  <c r="F552" i="7"/>
  <c r="E1538" i="6"/>
  <c r="K19" i="7"/>
  <c r="H861" i="7"/>
  <c r="L518" i="7"/>
  <c r="E701" i="7"/>
  <c r="B1550" i="6"/>
  <c r="B418" i="7"/>
  <c r="I66" i="7"/>
  <c r="C544" i="7"/>
  <c r="C818" i="7"/>
  <c r="B881" i="7"/>
  <c r="C688" i="7"/>
  <c r="C267" i="7"/>
  <c r="C1382" i="6"/>
  <c r="G494" i="7"/>
  <c r="L1226" i="7"/>
  <c r="D885" i="7"/>
  <c r="H733" i="7"/>
  <c r="F696" i="7"/>
  <c r="H938" i="7"/>
  <c r="E555" i="7"/>
  <c r="B353" i="7"/>
  <c r="C581" i="7"/>
  <c r="D927" i="7"/>
  <c r="F750" i="7"/>
  <c r="L224" i="7"/>
  <c r="F817" i="7"/>
  <c r="H737" i="7"/>
  <c r="C212" i="7"/>
  <c r="C1356" i="6"/>
  <c r="L220" i="7"/>
  <c r="R6" i="5"/>
  <c r="K308" i="7"/>
  <c r="H581" i="7"/>
  <c r="I720" i="7"/>
  <c r="G1476" i="6"/>
  <c r="K75" i="7"/>
  <c r="B95" i="7"/>
  <c r="D457" i="7"/>
  <c r="E640" i="7"/>
  <c r="C575" i="7"/>
  <c r="F1173" i="6"/>
  <c r="D140" i="7"/>
  <c r="D217" i="7"/>
  <c r="C365" i="7"/>
  <c r="D89" i="7"/>
  <c r="K243" i="7"/>
  <c r="H539" i="7"/>
  <c r="G699" i="7"/>
  <c r="H1271" i="6"/>
  <c r="I700" i="7"/>
  <c r="H676" i="7"/>
  <c r="F384" i="7"/>
  <c r="B354" i="7"/>
  <c r="B204" i="7"/>
  <c r="L1188" i="7"/>
  <c r="C179" i="7"/>
  <c r="I103" i="7"/>
  <c r="B1173" i="7"/>
  <c r="I985" i="7"/>
  <c r="C1501" i="6"/>
  <c r="B625" i="7"/>
  <c r="I500" i="7"/>
  <c r="C275" i="7"/>
  <c r="B304" i="7"/>
  <c r="K88" i="7"/>
  <c r="H496" i="7"/>
  <c r="E1442" i="6"/>
  <c r="K732" i="7"/>
  <c r="G325" i="7"/>
  <c r="K494" i="7"/>
  <c r="K596" i="7"/>
  <c r="H491" i="7"/>
  <c r="C1461" i="6"/>
  <c r="F525" i="7"/>
  <c r="D331" i="7"/>
  <c r="D377" i="7"/>
  <c r="I187" i="7"/>
  <c r="B344" i="7"/>
  <c r="K682" i="7"/>
  <c r="L931" i="7"/>
  <c r="C178" i="7"/>
  <c r="G164" i="7"/>
  <c r="G197" i="7"/>
  <c r="K745" i="7"/>
  <c r="D131" i="7"/>
  <c r="G1359" i="6"/>
  <c r="H534" i="7"/>
  <c r="F1470" i="6"/>
  <c r="G182" i="7"/>
  <c r="D734" i="7"/>
  <c r="D781" i="7"/>
  <c r="N1284" i="6"/>
  <c r="B1376" i="6"/>
  <c r="C43" i="7"/>
  <c r="H304" i="7"/>
  <c r="H281" i="7"/>
  <c r="E921" i="7"/>
  <c r="G670" i="7"/>
  <c r="E129" i="7"/>
  <c r="C747" i="7"/>
  <c r="M1213" i="6"/>
  <c r="I236" i="7"/>
  <c r="E469" i="7"/>
  <c r="B306" i="7"/>
  <c r="D1536" i="6"/>
  <c r="F376" i="7"/>
  <c r="L1103" i="7"/>
  <c r="I609" i="7"/>
  <c r="E1542" i="6"/>
  <c r="L102" i="7"/>
  <c r="K479" i="7"/>
  <c r="F1471" i="6"/>
  <c r="B310" i="7"/>
  <c r="D269" i="7"/>
  <c r="D554" i="7"/>
  <c r="I231" i="7"/>
  <c r="I1513" i="6"/>
  <c r="E398" i="7"/>
  <c r="C477" i="7"/>
  <c r="C396" i="7"/>
  <c r="E1244" i="6"/>
  <c r="E731" i="7"/>
  <c r="L761" i="7"/>
  <c r="D1525" i="6"/>
  <c r="I339" i="7"/>
  <c r="H349" i="7"/>
  <c r="G159" i="7"/>
  <c r="E132" i="7"/>
  <c r="E566" i="7"/>
  <c r="B797" i="7"/>
  <c r="D891" i="7"/>
  <c r="C464" i="7"/>
  <c r="D391" i="7"/>
  <c r="I753" i="7"/>
  <c r="I588" i="7"/>
  <c r="I525" i="7"/>
  <c r="B1192" i="6"/>
  <c r="L360" i="7"/>
  <c r="B815" i="7"/>
  <c r="G677" i="7"/>
  <c r="H603" i="7"/>
  <c r="I345" i="7"/>
  <c r="E150" i="7"/>
  <c r="B236" i="7"/>
  <c r="E16" i="7"/>
  <c r="E246" i="7"/>
  <c r="K527" i="7"/>
  <c r="G293" i="7"/>
  <c r="E537" i="7"/>
  <c r="B441" i="7"/>
  <c r="B1267" i="7"/>
  <c r="C716" i="7"/>
  <c r="D659" i="7"/>
  <c r="C1076" i="7"/>
  <c r="I723" i="7"/>
  <c r="F179" i="7"/>
  <c r="C1421" i="6"/>
  <c r="D698" i="7"/>
  <c r="C972" i="7"/>
  <c r="D961" i="7"/>
  <c r="I589" i="7"/>
  <c r="D583" i="7"/>
  <c r="I1504" i="6"/>
  <c r="C1137" i="7"/>
  <c r="H424" i="7"/>
  <c r="I476" i="7"/>
  <c r="K820" i="7"/>
  <c r="B710" i="7"/>
  <c r="B17" i="7"/>
  <c r="C1103" i="7"/>
  <c r="H711" i="7"/>
  <c r="E530" i="7"/>
  <c r="F287" i="7"/>
  <c r="B737" i="7"/>
  <c r="L199" i="7"/>
  <c r="H73" i="7"/>
  <c r="C471" i="7"/>
  <c r="E562" i="7"/>
  <c r="C809" i="7"/>
  <c r="D746" i="7"/>
  <c r="K847" i="7"/>
  <c r="K1423" i="7"/>
  <c r="H547" i="7"/>
  <c r="C802" i="7"/>
  <c r="B637" i="7"/>
  <c r="C798" i="7"/>
  <c r="L125" i="7"/>
  <c r="K557" i="7"/>
  <c r="B648" i="7"/>
  <c r="B694" i="7"/>
  <c r="I636" i="7"/>
  <c r="D795" i="7"/>
  <c r="G321" i="7"/>
  <c r="K993" i="7"/>
  <c r="E1465" i="7"/>
  <c r="G821" i="7"/>
  <c r="H636" i="7"/>
  <c r="C616" i="7"/>
  <c r="C60" i="7"/>
  <c r="D286" i="7"/>
  <c r="C673" i="7"/>
  <c r="D1030" i="7"/>
  <c r="B718" i="7"/>
  <c r="K424" i="7"/>
  <c r="I658" i="7"/>
  <c r="I680" i="7"/>
  <c r="G732" i="7"/>
  <c r="E674" i="7"/>
  <c r="E761" i="7"/>
  <c r="D523" i="7"/>
  <c r="F739" i="7"/>
  <c r="L646" i="7"/>
  <c r="H454" i="7"/>
  <c r="K532" i="7"/>
  <c r="E515" i="7"/>
  <c r="B141" i="7"/>
  <c r="B683" i="7"/>
  <c r="M1200" i="6"/>
  <c r="E804" i="7"/>
  <c r="H395" i="7"/>
  <c r="L169" i="7"/>
  <c r="E1385" i="7"/>
  <c r="D782" i="7"/>
  <c r="K602" i="7"/>
  <c r="K770" i="7"/>
  <c r="E734" i="7"/>
  <c r="C1376" i="6"/>
  <c r="G175" i="7"/>
  <c r="D1326" i="7"/>
  <c r="I976" i="7"/>
  <c r="I724" i="7"/>
  <c r="I1387" i="6"/>
  <c r="D1300" i="7"/>
  <c r="D52" i="7"/>
  <c r="F82" i="7"/>
  <c r="D675" i="7"/>
  <c r="L710" i="7"/>
  <c r="L533" i="7"/>
  <c r="F163" i="7"/>
  <c r="E643" i="7"/>
  <c r="E699" i="7"/>
  <c r="K1151" i="7"/>
  <c r="B1260" i="7"/>
  <c r="D1425" i="6"/>
  <c r="L784" i="7"/>
  <c r="B454" i="7"/>
  <c r="C1347" i="7"/>
  <c r="H810" i="7"/>
  <c r="E790" i="7"/>
  <c r="K750" i="7"/>
  <c r="B420" i="7"/>
  <c r="B497" i="7"/>
  <c r="K754" i="7"/>
  <c r="D1131" i="7"/>
  <c r="H382" i="7"/>
  <c r="D1448" i="7"/>
  <c r="C460" i="7"/>
  <c r="L700" i="7"/>
  <c r="G778" i="7"/>
  <c r="C457" i="7"/>
  <c r="G16" i="7"/>
  <c r="F826" i="7"/>
  <c r="D360" i="7"/>
  <c r="B203" i="7"/>
  <c r="B214" i="7"/>
  <c r="D536" i="7"/>
  <c r="I411" i="7"/>
  <c r="B817" i="7"/>
  <c r="K730" i="7"/>
  <c r="H407" i="7"/>
  <c r="C469" i="7"/>
  <c r="E779" i="7"/>
  <c r="I766" i="7"/>
  <c r="K192" i="7"/>
  <c r="B272" i="7"/>
  <c r="K919" i="7"/>
  <c r="K699" i="7"/>
  <c r="E1090" i="7"/>
  <c r="C878" i="7"/>
  <c r="B576" i="7"/>
  <c r="D1239" i="6"/>
  <c r="G623" i="7"/>
  <c r="B643" i="7"/>
  <c r="K51" i="7"/>
  <c r="F291" i="7"/>
  <c r="H101" i="7"/>
  <c r="K203" i="7"/>
  <c r="M1286" i="6"/>
  <c r="D733" i="7"/>
  <c r="K293" i="7"/>
  <c r="E613" i="7"/>
  <c r="F94" i="7"/>
  <c r="B27" i="7"/>
  <c r="E510" i="7"/>
  <c r="E552" i="7"/>
  <c r="D1370" i="6"/>
  <c r="I991" i="7"/>
  <c r="H250" i="7"/>
  <c r="F167" i="7"/>
  <c r="F234" i="7"/>
  <c r="D1172" i="7"/>
  <c r="L45" i="7"/>
  <c r="H326" i="7"/>
  <c r="G1363" i="6"/>
  <c r="H845" i="7"/>
  <c r="F57" i="7"/>
  <c r="L588" i="7"/>
  <c r="E1093" i="7"/>
  <c r="K69" i="7"/>
  <c r="D1339" i="7"/>
  <c r="K583" i="7"/>
  <c r="D251" i="7"/>
  <c r="H166" i="7"/>
  <c r="C625" i="7"/>
  <c r="H332" i="7"/>
  <c r="F977" i="6"/>
  <c r="G477" i="7"/>
  <c r="K553" i="7"/>
  <c r="B769" i="7"/>
  <c r="M1389" i="6"/>
  <c r="C223" i="7"/>
  <c r="H728" i="7"/>
  <c r="K488" i="7"/>
  <c r="D1346" i="6"/>
  <c r="K1278" i="7"/>
  <c r="C530" i="7"/>
  <c r="H826" i="7"/>
  <c r="C1200" i="6"/>
  <c r="B709" i="7"/>
  <c r="L154" i="7"/>
  <c r="C1515" i="6"/>
  <c r="B1272" i="6"/>
  <c r="D1192" i="7"/>
  <c r="G1460" i="6"/>
  <c r="D124" i="7"/>
  <c r="K587" i="7"/>
  <c r="L882" i="7"/>
  <c r="G716" i="7"/>
  <c r="C452" i="7"/>
  <c r="D347" i="7"/>
  <c r="C720" i="7"/>
  <c r="L841" i="7"/>
  <c r="B704" i="7"/>
  <c r="C542" i="7"/>
  <c r="K576" i="7"/>
  <c r="D167" i="7"/>
  <c r="E439" i="7"/>
  <c r="H1199" i="6"/>
  <c r="D272" i="7"/>
  <c r="I1438" i="6"/>
  <c r="F271" i="7"/>
  <c r="D290" i="7"/>
  <c r="B452" i="7"/>
  <c r="D726" i="7"/>
  <c r="K722" i="7"/>
  <c r="D1328" i="6"/>
  <c r="D460" i="7"/>
  <c r="E600" i="7"/>
  <c r="G409" i="7"/>
  <c r="L115" i="7"/>
  <c r="B756" i="7"/>
  <c r="I37" i="7"/>
  <c r="F315" i="7"/>
  <c r="I591" i="7"/>
  <c r="B945" i="7"/>
  <c r="K92" i="7"/>
  <c r="F49" i="7"/>
  <c r="B363" i="7"/>
  <c r="D1069" i="7"/>
  <c r="H37" i="7"/>
  <c r="I482" i="7"/>
  <c r="F579" i="7"/>
  <c r="B174" i="7"/>
  <c r="D1471" i="7"/>
  <c r="D790" i="7"/>
  <c r="B822" i="7"/>
  <c r="I1280" i="6"/>
  <c r="G305" i="7"/>
  <c r="B1549" i="6"/>
  <c r="K981" i="7"/>
  <c r="I808" i="7"/>
  <c r="E1492" i="6"/>
  <c r="C373" i="7"/>
  <c r="I443" i="7"/>
  <c r="D70" i="7"/>
  <c r="H758" i="7"/>
  <c r="D697" i="7"/>
  <c r="N1476" i="6"/>
  <c r="H709" i="7"/>
  <c r="L465" i="7"/>
  <c r="I452" i="7"/>
  <c r="D1438" i="6"/>
  <c r="H804" i="7"/>
  <c r="B222" i="7"/>
  <c r="H225" i="7"/>
  <c r="C515" i="7"/>
  <c r="B159" i="7"/>
  <c r="I21" i="7"/>
  <c r="H175" i="7"/>
  <c r="I818" i="7"/>
  <c r="D564" i="7"/>
  <c r="I298" i="7"/>
  <c r="D719" i="7"/>
  <c r="G822" i="7"/>
  <c r="B867" i="7"/>
  <c r="L718" i="7"/>
  <c r="G98" i="7"/>
  <c r="F792" i="7"/>
  <c r="L660" i="7"/>
  <c r="L1012" i="7"/>
  <c r="H885" i="7"/>
  <c r="E1024" i="7"/>
  <c r="B702" i="7"/>
  <c r="E354" i="7"/>
  <c r="F202" i="7"/>
  <c r="G698" i="7"/>
  <c r="D1008" i="7"/>
  <c r="I987" i="7"/>
  <c r="I870" i="7"/>
  <c r="H528" i="7"/>
  <c r="L312" i="7"/>
  <c r="E865" i="7"/>
  <c r="K905" i="7"/>
  <c r="D940" i="7"/>
  <c r="E1021" i="7"/>
  <c r="L545" i="7"/>
  <c r="D446" i="7"/>
  <c r="F407" i="7"/>
  <c r="E635" i="7"/>
  <c r="G639" i="7"/>
  <c r="C980" i="7"/>
  <c r="E727" i="7"/>
  <c r="G652" i="7"/>
  <c r="C1270" i="7"/>
  <c r="B631" i="7"/>
  <c r="H710" i="7"/>
  <c r="E774" i="7"/>
  <c r="L973" i="7"/>
  <c r="L703" i="7"/>
  <c r="K584" i="7"/>
  <c r="D195" i="7"/>
  <c r="F608" i="7"/>
  <c r="D311" i="7"/>
  <c r="B1283" i="6"/>
  <c r="B1068" i="7"/>
  <c r="I600" i="7"/>
  <c r="B754" i="7"/>
  <c r="H949" i="7"/>
  <c r="K216" i="7"/>
  <c r="C695" i="7"/>
  <c r="F396" i="7"/>
  <c r="C510" i="7"/>
  <c r="H760" i="7"/>
  <c r="K361" i="7"/>
  <c r="C310" i="7"/>
  <c r="C941" i="7"/>
  <c r="I820" i="7"/>
  <c r="K374" i="7"/>
  <c r="L427" i="7"/>
  <c r="D403" i="7"/>
  <c r="K430" i="7"/>
  <c r="B82" i="7"/>
  <c r="K726" i="7"/>
  <c r="K1152" i="7"/>
  <c r="D573" i="7"/>
  <c r="K1124" i="7"/>
  <c r="C823" i="7"/>
  <c r="K1324" i="7"/>
  <c r="K866" i="7"/>
  <c r="E1372" i="7"/>
  <c r="E863" i="7"/>
  <c r="D1022" i="7"/>
  <c r="H981" i="7"/>
  <c r="F429" i="7"/>
  <c r="E561" i="7"/>
  <c r="D672" i="7"/>
  <c r="D1175" i="7"/>
  <c r="I416" i="7"/>
  <c r="D531" i="7"/>
  <c r="D1488" i="7"/>
  <c r="L669" i="7"/>
  <c r="I1484" i="6"/>
  <c r="E570" i="7"/>
  <c r="L433" i="7"/>
  <c r="B938" i="7"/>
  <c r="K613" i="7"/>
  <c r="G304" i="7"/>
  <c r="D604" i="7"/>
  <c r="I730" i="7"/>
  <c r="D421" i="7"/>
  <c r="E351" i="7"/>
  <c r="F675" i="7"/>
  <c r="B805" i="7"/>
  <c r="I677" i="7"/>
  <c r="I767" i="7"/>
  <c r="D1372" i="7"/>
  <c r="B687" i="7"/>
  <c r="C731" i="7"/>
  <c r="K744" i="7"/>
  <c r="B939" i="7"/>
  <c r="F816" i="7"/>
  <c r="H731" i="7"/>
  <c r="I941" i="7"/>
  <c r="F409" i="7"/>
  <c r="H989" i="7"/>
  <c r="C251" i="7"/>
  <c r="F246" i="7"/>
  <c r="B732" i="7"/>
  <c r="L1039" i="7"/>
  <c r="E1526" i="6"/>
  <c r="L639" i="7"/>
  <c r="H628" i="7"/>
  <c r="D864" i="7"/>
  <c r="B1048" i="7"/>
  <c r="K372" i="7"/>
  <c r="E826" i="7"/>
  <c r="L1191" i="7"/>
  <c r="E749" i="7"/>
  <c r="E747" i="7"/>
  <c r="L655" i="7"/>
  <c r="I734" i="7"/>
  <c r="K1164" i="7"/>
  <c r="H700" i="7"/>
  <c r="C703" i="7"/>
  <c r="B800" i="7"/>
  <c r="E441" i="7"/>
  <c r="F1551" i="6"/>
  <c r="C874" i="7"/>
  <c r="D1070" i="7"/>
  <c r="E1225" i="6"/>
  <c r="H601" i="7"/>
  <c r="C921" i="7"/>
  <c r="I949" i="7"/>
  <c r="I516" i="7"/>
  <c r="H686" i="7"/>
  <c r="B693" i="7"/>
  <c r="E1402" i="6"/>
  <c r="C1263" i="6"/>
  <c r="K50" i="7"/>
  <c r="D558" i="7"/>
  <c r="B1353" i="6"/>
  <c r="G297" i="7"/>
  <c r="F282" i="7"/>
  <c r="C424" i="7"/>
  <c r="I590" i="7"/>
  <c r="F1529" i="6"/>
  <c r="B182" i="7"/>
  <c r="G643" i="7"/>
  <c r="C1359" i="6"/>
  <c r="G280" i="7"/>
  <c r="H557" i="7"/>
  <c r="H662" i="7"/>
  <c r="L594" i="7"/>
  <c r="D1218" i="7"/>
  <c r="B1167" i="7"/>
  <c r="L917" i="7"/>
  <c r="L716" i="7"/>
  <c r="L671" i="7"/>
  <c r="F475" i="7"/>
  <c r="F106" i="7"/>
  <c r="C427" i="7"/>
  <c r="D520" i="7"/>
  <c r="G742" i="7"/>
  <c r="L582" i="7"/>
  <c r="E868" i="7"/>
  <c r="L1006" i="7"/>
  <c r="I441" i="7"/>
  <c r="I182" i="7"/>
  <c r="H473" i="7"/>
  <c r="D151" i="7"/>
  <c r="F154" i="7"/>
  <c r="D409" i="7"/>
  <c r="B1401" i="6"/>
  <c r="G1465" i="6"/>
  <c r="K311" i="7"/>
  <c r="C654" i="7"/>
  <c r="F752" i="7"/>
  <c r="E794" i="7"/>
  <c r="D1466" i="6"/>
  <c r="D545" i="7"/>
  <c r="I649" i="7"/>
  <c r="D612" i="7"/>
  <c r="I104" i="7"/>
  <c r="B1384" i="6"/>
  <c r="D1159" i="7"/>
  <c r="L918" i="7"/>
  <c r="D455" i="7"/>
  <c r="F416" i="7"/>
  <c r="B707" i="7"/>
  <c r="K505" i="7"/>
  <c r="K446" i="7"/>
  <c r="D216" i="7"/>
  <c r="H130" i="7"/>
  <c r="H856" i="7"/>
  <c r="B370" i="7"/>
  <c r="E943" i="7"/>
  <c r="D840" i="7"/>
  <c r="L643" i="7"/>
  <c r="G379" i="7"/>
  <c r="C712" i="7"/>
  <c r="C1284" i="6"/>
  <c r="B1299" i="6"/>
  <c r="H148" i="7"/>
  <c r="K894" i="7"/>
  <c r="K472" i="7"/>
  <c r="G445" i="7"/>
  <c r="G583" i="7"/>
  <c r="B1445" i="6"/>
  <c r="K723" i="7"/>
  <c r="I592" i="7"/>
  <c r="D1452" i="6"/>
  <c r="B659" i="7"/>
  <c r="D974" i="7"/>
  <c r="G744" i="7"/>
  <c r="B1186" i="7"/>
  <c r="B726" i="7"/>
  <c r="B495" i="7"/>
  <c r="D411" i="7"/>
  <c r="E841" i="7"/>
  <c r="K683" i="7"/>
  <c r="I417" i="7"/>
  <c r="I736" i="7"/>
  <c r="H1333" i="6"/>
  <c r="C686" i="7"/>
  <c r="H1447" i="6"/>
  <c r="B630" i="7"/>
  <c r="I929" i="7"/>
  <c r="B919" i="7"/>
  <c r="C1284" i="7"/>
  <c r="L874" i="7"/>
  <c r="D508" i="7"/>
  <c r="B617" i="7"/>
  <c r="E528" i="7"/>
  <c r="H374" i="7"/>
  <c r="G245" i="7"/>
  <c r="I855" i="7"/>
  <c r="H787" i="7"/>
  <c r="G436" i="7"/>
  <c r="B431" i="7"/>
  <c r="F422" i="7"/>
  <c r="I161" i="7"/>
  <c r="G634" i="7"/>
  <c r="H442" i="7"/>
  <c r="C385" i="7"/>
  <c r="L729" i="7"/>
  <c r="I737" i="7"/>
  <c r="G644" i="7"/>
  <c r="M1408" i="6"/>
  <c r="L371" i="7"/>
  <c r="H941" i="7"/>
  <c r="L90" i="7"/>
  <c r="F635" i="7"/>
  <c r="C364" i="7"/>
  <c r="H201" i="7"/>
  <c r="H752" i="7"/>
  <c r="I1284" i="6"/>
  <c r="C243" i="7"/>
  <c r="G168" i="7"/>
  <c r="D467" i="7"/>
  <c r="L1115" i="7"/>
  <c r="H627" i="7"/>
  <c r="I932" i="7"/>
  <c r="F697" i="7"/>
  <c r="I1540" i="6"/>
  <c r="K382" i="7"/>
  <c r="M1214" i="6"/>
  <c r="F534" i="7"/>
  <c r="I164" i="7"/>
  <c r="F715" i="7"/>
  <c r="B899" i="7"/>
  <c r="C451" i="7"/>
  <c r="H462" i="7"/>
  <c r="E580" i="7"/>
  <c r="D1002" i="7"/>
  <c r="H249" i="7"/>
  <c r="F441" i="7"/>
  <c r="L773" i="7"/>
  <c r="I1505" i="6"/>
  <c r="D117" i="7"/>
  <c r="C524" i="7"/>
  <c r="M1375" i="6"/>
  <c r="K1034" i="7"/>
  <c r="I757" i="7"/>
  <c r="B598" i="7"/>
  <c r="K290" i="7"/>
  <c r="L226" i="7"/>
  <c r="B1035" i="7"/>
  <c r="H469" i="7"/>
  <c r="I107" i="7"/>
  <c r="L701" i="7"/>
  <c r="D383" i="7"/>
  <c r="I746" i="7"/>
  <c r="F293" i="7"/>
  <c r="E834" i="7"/>
  <c r="H488" i="7"/>
  <c r="E860" i="7"/>
  <c r="K938" i="7"/>
  <c r="H921" i="7"/>
  <c r="L599" i="7"/>
  <c r="F829" i="7"/>
  <c r="E684" i="7"/>
  <c r="I689" i="7"/>
  <c r="C1082" i="7"/>
  <c r="C1478" i="7"/>
  <c r="C419" i="7"/>
  <c r="E919" i="7"/>
  <c r="L294" i="7"/>
  <c r="E1118" i="7"/>
  <c r="K883" i="7"/>
  <c r="H551" i="7"/>
  <c r="I1159" i="6"/>
  <c r="F650" i="7"/>
  <c r="B652" i="7"/>
  <c r="C699" i="7"/>
  <c r="C665" i="7"/>
  <c r="B984" i="7"/>
  <c r="E812" i="7"/>
  <c r="C262" i="7"/>
  <c r="I752" i="7"/>
  <c r="G582" i="7"/>
  <c r="H954" i="7"/>
  <c r="E737" i="7"/>
  <c r="I783" i="7"/>
  <c r="H979" i="7"/>
  <c r="H394" i="7"/>
  <c r="F401" i="7"/>
  <c r="H410" i="7"/>
  <c r="H461" i="7"/>
  <c r="H220" i="7"/>
  <c r="H573" i="7"/>
  <c r="K873" i="7"/>
  <c r="B983" i="7"/>
  <c r="B445" i="7"/>
  <c r="N1374" i="6"/>
  <c r="L1101" i="7"/>
  <c r="C868" i="7"/>
  <c r="E718" i="7"/>
  <c r="E505" i="7"/>
  <c r="H409" i="7"/>
  <c r="L724" i="7"/>
  <c r="L422" i="7"/>
  <c r="G124" i="7"/>
  <c r="G668" i="7"/>
  <c r="B1163" i="7"/>
  <c r="I485" i="7"/>
  <c r="C517" i="7"/>
  <c r="I683" i="7"/>
  <c r="C1105" i="7"/>
  <c r="G626" i="7"/>
  <c r="H858" i="7"/>
  <c r="D855" i="7"/>
  <c r="K339" i="7"/>
  <c r="G735" i="7"/>
  <c r="D725" i="7"/>
  <c r="I894" i="7"/>
  <c r="E987" i="7"/>
  <c r="E1033" i="7"/>
  <c r="G528" i="7"/>
  <c r="E873" i="7"/>
  <c r="C344" i="7"/>
  <c r="D462" i="7"/>
  <c r="G590" i="7"/>
  <c r="I642" i="7"/>
  <c r="K962" i="7"/>
  <c r="C453" i="7"/>
  <c r="D627" i="7"/>
  <c r="B1354" i="7"/>
  <c r="L902" i="7"/>
  <c r="D1103" i="7"/>
  <c r="D1146" i="7"/>
  <c r="C1365" i="7"/>
  <c r="B1401" i="7"/>
  <c r="H831" i="7"/>
  <c r="L558" i="7"/>
  <c r="B783" i="7"/>
  <c r="L1082" i="7"/>
  <c r="L756" i="7"/>
  <c r="L603" i="7"/>
  <c r="H615" i="7"/>
  <c r="E802" i="7"/>
  <c r="E889" i="7"/>
  <c r="L824" i="7"/>
  <c r="F578" i="7"/>
  <c r="D857" i="7"/>
  <c r="C1092" i="7"/>
  <c r="F652" i="7"/>
  <c r="H936" i="7"/>
  <c r="C934" i="7"/>
  <c r="I531" i="7"/>
  <c r="F320" i="7"/>
  <c r="B48" i="7"/>
  <c r="H120" i="7"/>
  <c r="H145" i="7"/>
  <c r="B712" i="7"/>
  <c r="H568" i="7"/>
  <c r="B410" i="7"/>
  <c r="G283" i="7"/>
  <c r="E658" i="7"/>
  <c r="G1551" i="6"/>
  <c r="G1392" i="6"/>
  <c r="K172" i="7"/>
  <c r="C884" i="7"/>
  <c r="M1365" i="6"/>
  <c r="F639" i="7"/>
  <c r="G428" i="7"/>
  <c r="F145" i="7"/>
  <c r="F161" i="7"/>
  <c r="D231" i="7"/>
  <c r="H1383" i="6"/>
  <c r="B1264" i="6"/>
  <c r="E663" i="7"/>
  <c r="I268" i="7"/>
  <c r="D314" i="7"/>
  <c r="H610" i="7"/>
  <c r="D802" i="7"/>
  <c r="D1449" i="7"/>
  <c r="D443" i="7"/>
  <c r="C518" i="7"/>
  <c r="K941" i="7"/>
  <c r="C1026" i="7"/>
  <c r="C759" i="7"/>
  <c r="H693" i="7"/>
  <c r="G1441" i="6"/>
  <c r="L248" i="7"/>
  <c r="D590" i="7"/>
  <c r="K152" i="7"/>
  <c r="G375" i="7"/>
  <c r="E320" i="7"/>
  <c r="G596" i="7"/>
  <c r="H932" i="7"/>
  <c r="M1352" i="6"/>
  <c r="M1237" i="6"/>
  <c r="B948" i="7"/>
  <c r="E822" i="7"/>
  <c r="H352" i="7"/>
  <c r="B343" i="7"/>
  <c r="H346" i="7"/>
  <c r="I1450" i="6"/>
  <c r="D1437" i="6"/>
  <c r="D986" i="7"/>
  <c r="N1529" i="6"/>
  <c r="K531" i="7"/>
  <c r="E489" i="7"/>
  <c r="L641" i="7"/>
  <c r="E493" i="7"/>
  <c r="M1384" i="6"/>
  <c r="G788" i="7"/>
  <c r="I747" i="7"/>
  <c r="C1150" i="7"/>
  <c r="F446" i="7"/>
  <c r="D559" i="7"/>
  <c r="C683" i="7"/>
  <c r="D324" i="7"/>
  <c r="E821" i="7"/>
  <c r="H190" i="7"/>
  <c r="G446" i="7"/>
  <c r="H223" i="7"/>
  <c r="B1497" i="6"/>
  <c r="D484" i="7"/>
  <c r="N1184" i="6"/>
  <c r="B1183" i="6"/>
  <c r="K634" i="7"/>
  <c r="E548" i="7"/>
  <c r="D1392" i="6"/>
  <c r="L870" i="7"/>
  <c r="L662" i="7"/>
  <c r="G93" i="7"/>
  <c r="C297" i="7"/>
  <c r="L282" i="7"/>
  <c r="I38" i="7"/>
  <c r="I1530" i="6"/>
  <c r="C499" i="7"/>
  <c r="H1284" i="6"/>
  <c r="N1366" i="6"/>
  <c r="H799" i="7"/>
  <c r="L623" i="7"/>
  <c r="H505" i="7"/>
  <c r="E521" i="7"/>
  <c r="B1255" i="7"/>
  <c r="I26" i="7"/>
  <c r="D623" i="7"/>
  <c r="E891" i="7"/>
  <c r="F718" i="7"/>
  <c r="D714" i="7"/>
  <c r="C1060" i="7"/>
  <c r="E589" i="7"/>
  <c r="C1317" i="6"/>
  <c r="E1120" i="6"/>
  <c r="F1504" i="6"/>
  <c r="M1295" i="6"/>
  <c r="L677" i="7"/>
  <c r="H187" i="7"/>
  <c r="M1487" i="6"/>
  <c r="G111" i="7"/>
  <c r="I1470" i="6"/>
  <c r="C1492" i="6"/>
  <c r="K393" i="7"/>
  <c r="H692" i="7"/>
  <c r="K341" i="7"/>
  <c r="C148" i="7"/>
  <c r="E1514" i="6"/>
  <c r="C1374" i="6"/>
  <c r="L1041" i="7"/>
  <c r="I252" i="7"/>
  <c r="K418" i="7"/>
  <c r="H478" i="7"/>
  <c r="K550" i="7"/>
  <c r="G646" i="7"/>
  <c r="K272" i="7"/>
  <c r="C706" i="7"/>
  <c r="D1283" i="7"/>
  <c r="C1008" i="7"/>
  <c r="F352" i="7"/>
  <c r="L712" i="7"/>
  <c r="I601" i="7"/>
  <c r="F640" i="7"/>
  <c r="G527" i="7"/>
  <c r="B289" i="7"/>
  <c r="N1459" i="6"/>
  <c r="I381" i="7"/>
  <c r="G1521" i="6"/>
  <c r="L366" i="7"/>
  <c r="H1028" i="6"/>
  <c r="F400" i="7"/>
  <c r="H468" i="7"/>
  <c r="E341" i="7"/>
  <c r="B276" i="7"/>
  <c r="H572" i="7"/>
  <c r="L546" i="7"/>
  <c r="C636" i="7"/>
  <c r="G690" i="7"/>
  <c r="L797" i="7"/>
  <c r="L801" i="7"/>
  <c r="E788" i="7"/>
  <c r="G1374" i="6"/>
  <c r="B907" i="7"/>
  <c r="F549" i="7"/>
  <c r="I282" i="7"/>
  <c r="N1387" i="6"/>
  <c r="L276" i="7"/>
  <c r="I598" i="7"/>
  <c r="F649" i="7"/>
  <c r="B620" i="7"/>
  <c r="D551" i="7"/>
  <c r="B1154" i="7"/>
  <c r="B524" i="7"/>
  <c r="K156" i="7"/>
  <c r="H741" i="7"/>
  <c r="B698" i="7"/>
  <c r="B324" i="7"/>
  <c r="F372" i="7"/>
  <c r="G373" i="7"/>
  <c r="E427" i="7"/>
  <c r="K60" i="7"/>
  <c r="C555" i="7"/>
  <c r="F331" i="7"/>
  <c r="K258" i="7"/>
  <c r="F667" i="7"/>
  <c r="E421" i="7"/>
  <c r="C644" i="7"/>
  <c r="K456" i="7"/>
  <c r="G380" i="7"/>
  <c r="E660" i="7"/>
  <c r="E135" i="7"/>
  <c r="E394" i="7"/>
  <c r="E376" i="7"/>
  <c r="L542" i="7"/>
  <c r="D544" i="7"/>
  <c r="E75" i="7"/>
  <c r="E48" i="7"/>
  <c r="K131" i="7"/>
  <c r="L438" i="7"/>
  <c r="E233" i="7"/>
  <c r="D490" i="7"/>
  <c r="D700" i="7"/>
  <c r="E1264" i="6"/>
  <c r="I467" i="7"/>
  <c r="B475" i="7"/>
  <c r="D747" i="7"/>
  <c r="E1088" i="7"/>
  <c r="D1263" i="7"/>
  <c r="B549" i="7"/>
  <c r="E374" i="7"/>
  <c r="K478" i="7"/>
  <c r="D471" i="7"/>
  <c r="F378" i="7"/>
  <c r="C111" i="7"/>
  <c r="I494" i="7"/>
  <c r="I1289" i="6"/>
  <c r="K679" i="7"/>
  <c r="F85" i="7"/>
  <c r="F1433" i="6"/>
  <c r="F588" i="7"/>
  <c r="L74" i="7"/>
  <c r="L483" i="7"/>
  <c r="E1040" i="7"/>
  <c r="F582" i="7"/>
  <c r="D1380" i="6"/>
  <c r="E203" i="7"/>
  <c r="E769" i="7"/>
  <c r="B246" i="7"/>
  <c r="K98" i="7"/>
  <c r="H687" i="7"/>
  <c r="D1114" i="6"/>
  <c r="E391" i="7"/>
  <c r="F350" i="7"/>
  <c r="K746" i="7"/>
  <c r="L574" i="7"/>
  <c r="D655" i="7"/>
  <c r="E696" i="7"/>
  <c r="F469" i="7"/>
  <c r="H399" i="7"/>
  <c r="D501" i="7"/>
  <c r="C234" i="7"/>
  <c r="I458" i="7"/>
  <c r="K545" i="7"/>
  <c r="L1033" i="7"/>
  <c r="I34" i="7"/>
  <c r="G327" i="7"/>
  <c r="H1257" i="6"/>
  <c r="B416" i="7"/>
  <c r="G1104" i="6"/>
  <c r="E681" i="7"/>
  <c r="G1304" i="6"/>
  <c r="C220" i="7"/>
  <c r="C815" i="6"/>
  <c r="K40" i="7"/>
  <c r="C440" i="7"/>
  <c r="G183" i="7"/>
  <c r="F934" i="6"/>
  <c r="G14" i="7"/>
  <c r="K802" i="7"/>
  <c r="E1432" i="6"/>
  <c r="M1491" i="6"/>
  <c r="G101" i="7"/>
  <c r="I87" i="7"/>
  <c r="D382" i="7"/>
  <c r="M1330" i="6"/>
  <c r="D674" i="7"/>
  <c r="E1279" i="6"/>
  <c r="K304" i="7"/>
  <c r="H586" i="7"/>
  <c r="N1258" i="6"/>
  <c r="I235" i="7"/>
  <c r="G592" i="7"/>
  <c r="H1511" i="6"/>
  <c r="E823" i="7"/>
  <c r="H125" i="7"/>
  <c r="L613" i="7"/>
  <c r="G1414" i="6"/>
  <c r="N1488" i="6"/>
  <c r="B1128" i="6"/>
  <c r="H1223" i="6"/>
  <c r="K315" i="7"/>
  <c r="G11" i="7"/>
  <c r="N1188" i="6"/>
  <c r="E629" i="7"/>
  <c r="D289" i="7"/>
  <c r="H141" i="7"/>
  <c r="I1525" i="6"/>
  <c r="M1518" i="6"/>
  <c r="I188" i="7"/>
  <c r="C120" i="7"/>
  <c r="B638" i="7"/>
  <c r="E1428" i="6"/>
  <c r="I281" i="7"/>
  <c r="K432" i="7"/>
  <c r="E39" i="7"/>
  <c r="I1234" i="6"/>
  <c r="M968" i="6"/>
  <c r="B54" i="7"/>
  <c r="I1508" i="6"/>
  <c r="H745" i="7"/>
  <c r="K67" i="7"/>
  <c r="E228" i="7"/>
  <c r="L22" i="7"/>
  <c r="D305" i="7"/>
  <c r="L77" i="7"/>
  <c r="I682" i="7"/>
  <c r="F39" i="7"/>
  <c r="C35" i="7"/>
  <c r="M1329" i="6"/>
  <c r="K126" i="7"/>
  <c r="B316" i="7"/>
  <c r="K241" i="7"/>
  <c r="E1301" i="6"/>
  <c r="F159" i="7"/>
  <c r="D1272" i="6"/>
  <c r="L631" i="7"/>
  <c r="I646" i="7"/>
  <c r="L505" i="7"/>
  <c r="B1361" i="6"/>
  <c r="I36" i="7"/>
  <c r="D36" i="7"/>
  <c r="E185" i="7"/>
  <c r="M1464" i="6"/>
  <c r="C374" i="7"/>
  <c r="E1390" i="6"/>
  <c r="E87" i="7"/>
  <c r="D1283" i="6"/>
  <c r="F1548" i="6"/>
  <c r="E1144" i="6"/>
  <c r="I863" i="7"/>
  <c r="I503" i="7"/>
  <c r="K377" i="7"/>
  <c r="E748" i="7"/>
  <c r="N1254" i="6"/>
  <c r="O42" i="5"/>
  <c r="L798" i="7"/>
  <c r="G83" i="7"/>
  <c r="E422" i="7"/>
  <c r="E255" i="7"/>
  <c r="D759" i="7"/>
  <c r="M1192" i="6"/>
  <c r="C62" i="7"/>
  <c r="B327" i="7"/>
  <c r="L434" i="7"/>
  <c r="H9" i="7"/>
  <c r="K1063" i="7"/>
  <c r="M1412" i="6"/>
  <c r="F444" i="7"/>
  <c r="B494" i="7"/>
  <c r="B622" i="7"/>
  <c r="I301" i="7"/>
  <c r="F321" i="7"/>
  <c r="I1219" i="6"/>
  <c r="G1300" i="6"/>
  <c r="C196" i="7"/>
  <c r="H1476" i="6"/>
  <c r="K195" i="7"/>
  <c r="D389" i="7"/>
  <c r="B1434" i="6"/>
  <c r="B317" i="7"/>
  <c r="E692" i="7"/>
  <c r="D631" i="7"/>
  <c r="K388" i="7"/>
  <c r="D298" i="7"/>
  <c r="I404" i="7"/>
  <c r="C793" i="7"/>
  <c r="E261" i="7"/>
  <c r="L1339" i="7"/>
  <c r="D165" i="7"/>
  <c r="K685" i="7"/>
  <c r="C361" i="7"/>
  <c r="K410" i="7"/>
  <c r="N1412" i="6"/>
  <c r="I302" i="7"/>
  <c r="F1355" i="6"/>
  <c r="F1302" i="6"/>
  <c r="I1114" i="6"/>
  <c r="L431" i="7"/>
  <c r="B1292" i="6"/>
  <c r="N1497" i="6"/>
  <c r="E887" i="6"/>
  <c r="G178" i="7"/>
  <c r="B131" i="7"/>
  <c r="L211" i="7"/>
  <c r="F1334" i="6"/>
  <c r="D206" i="7"/>
  <c r="F1184" i="6"/>
  <c r="K263" i="7"/>
  <c r="D1409" i="6"/>
  <c r="G378" i="7"/>
  <c r="I1544" i="6"/>
  <c r="E1503" i="6"/>
  <c r="E977" i="7"/>
  <c r="K449" i="7"/>
  <c r="I1532" i="6"/>
  <c r="I35" i="7"/>
  <c r="F418" i="7"/>
  <c r="L481" i="7"/>
  <c r="F541" i="7"/>
  <c r="E778" i="7"/>
  <c r="D1483" i="7"/>
  <c r="C285" i="7"/>
  <c r="K1011" i="7"/>
  <c r="C531" i="7"/>
  <c r="F335" i="7"/>
  <c r="B685" i="7"/>
  <c r="E1411" i="6"/>
  <c r="B490" i="7"/>
  <c r="B1091" i="7"/>
  <c r="L600" i="7"/>
  <c r="F624" i="7"/>
  <c r="F206" i="7"/>
  <c r="I1494" i="6"/>
  <c r="I122" i="7"/>
  <c r="K670" i="7"/>
  <c r="F542" i="7"/>
  <c r="D657" i="7"/>
  <c r="D513" i="7"/>
  <c r="E741" i="7"/>
  <c r="B1446" i="6"/>
  <c r="I50" i="7"/>
  <c r="H470" i="7"/>
  <c r="D519" i="7"/>
  <c r="M1333" i="6"/>
  <c r="D277" i="7"/>
  <c r="F473" i="7"/>
  <c r="D580" i="7"/>
  <c r="G370" i="7"/>
  <c r="B1384" i="7"/>
  <c r="G678" i="7"/>
  <c r="L787" i="7"/>
  <c r="L621" i="7"/>
  <c r="B564" i="7"/>
  <c r="C633" i="7"/>
  <c r="E704" i="7"/>
  <c r="D824" i="7"/>
  <c r="B1486" i="6"/>
  <c r="H371" i="7"/>
  <c r="H560" i="7"/>
  <c r="F523" i="7"/>
  <c r="I379" i="7"/>
  <c r="D53" i="7"/>
  <c r="G499" i="7"/>
  <c r="I251" i="7"/>
  <c r="G450" i="7"/>
  <c r="D300" i="7"/>
  <c r="G812" i="7"/>
  <c r="F451" i="7"/>
  <c r="B356" i="7"/>
  <c r="H245" i="7"/>
  <c r="B616" i="7"/>
  <c r="G710" i="7"/>
  <c r="C1105" i="6"/>
  <c r="B552" i="7"/>
  <c r="F180" i="7"/>
  <c r="I318" i="7"/>
  <c r="I213" i="7"/>
  <c r="E563" i="7"/>
  <c r="L809" i="7"/>
  <c r="H320" i="7"/>
  <c r="H546" i="7"/>
  <c r="L595" i="7"/>
  <c r="E994" i="7"/>
  <c r="B435" i="7"/>
  <c r="H734" i="7"/>
  <c r="L405" i="7"/>
  <c r="N1403" i="6"/>
  <c r="E78" i="7"/>
  <c r="D392" i="7"/>
  <c r="B247" i="7"/>
  <c r="H1278" i="6"/>
  <c r="M1385" i="6"/>
  <c r="B235" i="7"/>
  <c r="I537" i="7"/>
  <c r="B477" i="7"/>
  <c r="H607" i="7"/>
  <c r="D1441" i="6"/>
  <c r="H626" i="7"/>
  <c r="G526" i="7"/>
  <c r="G219" i="7"/>
  <c r="I448" i="7"/>
  <c r="K391" i="7"/>
  <c r="F638" i="7"/>
  <c r="M1234" i="6"/>
  <c r="D121" i="7"/>
  <c r="F437" i="7"/>
  <c r="D371" i="7"/>
  <c r="C1342" i="7"/>
  <c r="N1326" i="6"/>
  <c r="G573" i="7"/>
  <c r="B63" i="7"/>
  <c r="G254" i="7"/>
  <c r="B1142" i="7"/>
  <c r="I975" i="7"/>
  <c r="G570" i="7"/>
  <c r="C1077" i="7"/>
  <c r="K165" i="7"/>
  <c r="D1044" i="7"/>
  <c r="C1420" i="6"/>
  <c r="F1515" i="6"/>
  <c r="L368" i="7"/>
  <c r="C1238" i="6"/>
  <c r="L714" i="7"/>
  <c r="D434" i="7"/>
  <c r="G1007" i="6"/>
  <c r="F734" i="7"/>
  <c r="I278" i="7"/>
  <c r="G1376" i="6"/>
  <c r="G1072" i="6"/>
  <c r="C447" i="7"/>
  <c r="K287" i="7"/>
  <c r="B1146" i="6"/>
  <c r="D35" i="7"/>
  <c r="L826" i="7"/>
  <c r="L67" i="7"/>
  <c r="B144" i="7"/>
  <c r="H735" i="7"/>
  <c r="G622" i="7"/>
  <c r="E386" i="7"/>
  <c r="F774" i="7"/>
  <c r="L89" i="7"/>
  <c r="D299" i="7"/>
  <c r="G190" i="7"/>
  <c r="E481" i="7"/>
  <c r="D716" i="7"/>
  <c r="K721" i="7"/>
  <c r="C411" i="7"/>
  <c r="G525" i="7"/>
  <c r="I1425" i="6"/>
  <c r="H719" i="7"/>
  <c r="L748" i="7"/>
  <c r="B545" i="7"/>
  <c r="L910" i="7"/>
  <c r="N1110" i="6"/>
  <c r="E608" i="7"/>
  <c r="K1244" i="7"/>
  <c r="G362" i="7"/>
  <c r="L696" i="7"/>
  <c r="D742" i="7"/>
  <c r="H322" i="7"/>
  <c r="L129" i="7"/>
  <c r="L295" i="7"/>
  <c r="L864" i="7"/>
  <c r="L305" i="7"/>
  <c r="L507" i="7"/>
  <c r="E691" i="7"/>
  <c r="B543" i="7"/>
  <c r="D400" i="7"/>
  <c r="K332" i="7"/>
  <c r="C852" i="7"/>
  <c r="C235" i="7"/>
  <c r="I316" i="7"/>
  <c r="L1163" i="7"/>
  <c r="B673" i="7"/>
  <c r="G430" i="7"/>
  <c r="G426" i="7"/>
  <c r="F707" i="7"/>
  <c r="B469" i="7"/>
  <c r="L570" i="7"/>
  <c r="D636" i="7"/>
  <c r="F453" i="7"/>
  <c r="G249" i="7"/>
  <c r="C37" i="7"/>
  <c r="G759" i="7"/>
  <c r="H621" i="7"/>
  <c r="B259" i="7"/>
  <c r="H751" i="7"/>
  <c r="E820" i="7"/>
  <c r="F296" i="7"/>
  <c r="M1269" i="6"/>
  <c r="H479" i="7"/>
  <c r="K362" i="7"/>
  <c r="L1497" i="7"/>
  <c r="C735" i="7"/>
  <c r="C323" i="7"/>
  <c r="I549" i="7"/>
  <c r="F497" i="7"/>
  <c r="F405" i="7"/>
  <c r="K536" i="7"/>
  <c r="I1350" i="6"/>
  <c r="F115" i="7"/>
  <c r="G610" i="7"/>
  <c r="H604" i="7"/>
  <c r="D861" i="7"/>
  <c r="G142" i="7"/>
  <c r="L145" i="7"/>
  <c r="D1187" i="6"/>
  <c r="C873" i="7"/>
  <c r="B780" i="7"/>
  <c r="B462" i="7"/>
  <c r="B1461" i="6"/>
  <c r="B285" i="7"/>
  <c r="H425" i="7"/>
  <c r="G683" i="7"/>
  <c r="G663" i="7"/>
  <c r="F813" i="7"/>
  <c r="F356" i="7"/>
  <c r="B119" i="7"/>
  <c r="I901" i="7"/>
  <c r="C403" i="7"/>
  <c r="F1416" i="6"/>
  <c r="D681" i="7"/>
  <c r="B744" i="7"/>
  <c r="H132" i="7"/>
  <c r="F714" i="7"/>
  <c r="D1429" i="6"/>
  <c r="H566" i="7"/>
  <c r="D1355" i="6"/>
  <c r="H637" i="7"/>
  <c r="N1381" i="6"/>
  <c r="C635" i="7"/>
  <c r="G613" i="7"/>
  <c r="B473" i="7"/>
  <c r="D542" i="7"/>
  <c r="F210" i="7"/>
  <c r="K620" i="7"/>
  <c r="F500" i="7"/>
  <c r="F567" i="7"/>
  <c r="M1544" i="6"/>
  <c r="F700" i="7"/>
  <c r="G601" i="7"/>
  <c r="G1458" i="6"/>
  <c r="E654" i="7"/>
  <c r="K617" i="7"/>
  <c r="E803" i="7"/>
  <c r="B1447" i="6"/>
  <c r="F519" i="7"/>
  <c r="F566" i="7"/>
  <c r="H578" i="7"/>
  <c r="G400" i="7"/>
  <c r="C185" i="7"/>
  <c r="H867" i="7"/>
  <c r="I96" i="7"/>
  <c r="D189" i="7"/>
  <c r="C388" i="7"/>
  <c r="E540" i="7"/>
  <c r="C535" i="7"/>
  <c r="M1388" i="6"/>
  <c r="H798" i="7"/>
  <c r="D574" i="7"/>
  <c r="L140" i="7"/>
  <c r="E512" i="7"/>
  <c r="G243" i="7"/>
  <c r="D703" i="7"/>
  <c r="C1336" i="6"/>
  <c r="D810" i="7"/>
  <c r="I369" i="7"/>
  <c r="I465" i="7"/>
  <c r="H569" i="7"/>
  <c r="K15" i="7"/>
  <c r="B605" i="7"/>
  <c r="K233" i="7"/>
  <c r="B447" i="7"/>
  <c r="L523" i="7"/>
  <c r="D67" i="7"/>
  <c r="I341" i="7"/>
  <c r="L951" i="7"/>
  <c r="E334" i="7"/>
  <c r="E415" i="7"/>
  <c r="E1162" i="6"/>
  <c r="I322" i="7"/>
  <c r="E146" i="7"/>
  <c r="L648" i="7"/>
  <c r="C864" i="7"/>
  <c r="G1452" i="6"/>
  <c r="I257" i="7"/>
  <c r="G58" i="7"/>
  <c r="F61" i="7"/>
  <c r="D444" i="7"/>
  <c r="E887" i="7"/>
  <c r="C387" i="7"/>
  <c r="I469" i="7"/>
  <c r="M1359" i="6"/>
  <c r="I233" i="7"/>
  <c r="H667" i="7"/>
  <c r="G343" i="7"/>
  <c r="B422" i="7"/>
  <c r="H327" i="7"/>
  <c r="D479" i="7"/>
  <c r="I85" i="7"/>
  <c r="F1512" i="6"/>
  <c r="C475" i="7"/>
  <c r="G630" i="7"/>
  <c r="G323" i="7"/>
  <c r="E832" i="7"/>
  <c r="D606" i="7"/>
  <c r="E1221" i="7"/>
  <c r="G754" i="7"/>
  <c r="E603" i="7"/>
  <c r="F309" i="7"/>
  <c r="F258" i="7"/>
  <c r="E529" i="7"/>
  <c r="E1086" i="6"/>
  <c r="E638" i="7"/>
  <c r="F93" i="7"/>
  <c r="L311" i="7"/>
  <c r="K298" i="7"/>
  <c r="K638" i="7"/>
  <c r="K506" i="7"/>
  <c r="K775" i="7"/>
  <c r="F1494" i="6"/>
  <c r="I635" i="7"/>
  <c r="C1266" i="6"/>
  <c r="B105" i="7"/>
  <c r="E350" i="7"/>
  <c r="I564" i="7"/>
  <c r="G1267" i="6"/>
  <c r="E1448" i="6"/>
  <c r="I1542" i="6"/>
  <c r="B531" i="7"/>
  <c r="E452" i="7"/>
  <c r="B578" i="7"/>
  <c r="C213" i="7"/>
  <c r="B533" i="7"/>
  <c r="L416" i="7"/>
  <c r="K385" i="7"/>
  <c r="L75" i="7"/>
  <c r="K776" i="7"/>
  <c r="C1141" i="7"/>
  <c r="E519" i="7"/>
  <c r="E1400" i="6"/>
  <c r="D180" i="7"/>
  <c r="H475" i="7"/>
  <c r="I719" i="7"/>
  <c r="E149" i="7"/>
  <c r="F781" i="7"/>
  <c r="D80" i="7"/>
  <c r="L372" i="7"/>
  <c r="B374" i="7"/>
  <c r="I198" i="7"/>
  <c r="B199" i="7"/>
  <c r="K458" i="7"/>
  <c r="I401" i="7"/>
  <c r="N1194" i="6"/>
  <c r="L591" i="7"/>
  <c r="I425" i="7"/>
  <c r="C488" i="7"/>
  <c r="I1362" i="6"/>
  <c r="D495" i="7"/>
  <c r="C63" i="7"/>
  <c r="H350" i="7"/>
  <c r="I709" i="7"/>
  <c r="B1370" i="6"/>
  <c r="B1380" i="6"/>
  <c r="H656" i="7"/>
  <c r="G1447" i="6"/>
  <c r="K1112" i="7"/>
  <c r="F1352" i="6"/>
  <c r="C780" i="7"/>
  <c r="C332" i="7"/>
  <c r="E1375" i="6"/>
  <c r="K442" i="7"/>
  <c r="H600" i="7"/>
  <c r="M1378" i="6"/>
  <c r="K627" i="7"/>
  <c r="H1549" i="6"/>
  <c r="F505" i="7"/>
  <c r="D1320" i="6"/>
  <c r="F1518" i="6"/>
  <c r="I632" i="7"/>
  <c r="D1115" i="6"/>
  <c r="D40" i="7"/>
  <c r="B355" i="7"/>
  <c r="E279" i="7"/>
  <c r="I380" i="7"/>
  <c r="I769" i="7"/>
  <c r="H599" i="7"/>
  <c r="E419" i="7"/>
  <c r="D1369" i="6"/>
  <c r="E97" i="7"/>
  <c r="C314" i="7"/>
  <c r="K547" i="7"/>
  <c r="F196" i="7"/>
  <c r="F385" i="7"/>
  <c r="C184" i="7"/>
  <c r="E539" i="7"/>
  <c r="G659" i="7"/>
  <c r="K579" i="7"/>
  <c r="D884" i="7"/>
  <c r="F138" i="7"/>
  <c r="G749" i="7"/>
  <c r="H38" i="7"/>
  <c r="D93" i="7"/>
  <c r="D1178" i="7"/>
  <c r="D439" i="7"/>
  <c r="F168" i="7"/>
  <c r="G235" i="7"/>
  <c r="E541" i="7"/>
  <c r="H1281" i="6"/>
  <c r="D512" i="7"/>
  <c r="N1406" i="6"/>
  <c r="E601" i="7"/>
  <c r="H189" i="7"/>
  <c r="L175" i="7"/>
  <c r="G265" i="7"/>
  <c r="I410" i="7"/>
  <c r="H406" i="7"/>
  <c r="E595" i="7"/>
  <c r="B600" i="7"/>
  <c r="K45" i="7"/>
  <c r="C1102" i="6"/>
  <c r="I390" i="7"/>
  <c r="K1026" i="7"/>
  <c r="F498" i="7"/>
  <c r="F221" i="7"/>
  <c r="D751" i="7"/>
  <c r="L1075" i="7"/>
  <c r="I674" i="7"/>
  <c r="F185" i="7"/>
  <c r="C537" i="7"/>
  <c r="D514" i="7"/>
  <c r="I112" i="7"/>
  <c r="I505" i="7"/>
  <c r="L165" i="7"/>
  <c r="I1373" i="6"/>
  <c r="K603" i="7"/>
  <c r="E248" i="7"/>
  <c r="B1281" i="6"/>
  <c r="B507" i="7"/>
  <c r="K232" i="7"/>
  <c r="K169" i="7"/>
  <c r="F417" i="7"/>
  <c r="I715" i="7"/>
  <c r="E1218" i="7"/>
  <c r="L11" i="7"/>
  <c r="E280" i="7"/>
  <c r="G59" i="7"/>
  <c r="H489" i="7"/>
  <c r="B333" i="7"/>
  <c r="D518" i="7"/>
  <c r="B603" i="7"/>
  <c r="C479" i="7"/>
  <c r="C1118" i="6"/>
  <c r="C227" i="7"/>
  <c r="F242" i="7"/>
  <c r="K551" i="7"/>
  <c r="I1434" i="6"/>
  <c r="L258" i="7"/>
  <c r="D756" i="7"/>
  <c r="G541" i="7"/>
  <c r="E1356" i="6"/>
  <c r="B556" i="7"/>
  <c r="B1039" i="7"/>
  <c r="G54" i="7"/>
  <c r="I512" i="7"/>
  <c r="K731" i="7"/>
  <c r="I1467" i="6"/>
  <c r="F364" i="7"/>
  <c r="H768" i="7"/>
  <c r="K1005" i="7"/>
  <c r="C520" i="7"/>
  <c r="E520" i="7"/>
  <c r="F284" i="7"/>
  <c r="I848" i="7"/>
  <c r="I1361" i="6"/>
  <c r="C552" i="7"/>
  <c r="L225" i="7"/>
  <c r="D667" i="7"/>
  <c r="F471" i="7"/>
  <c r="I692" i="7"/>
  <c r="I1426" i="6"/>
  <c r="K159" i="7"/>
  <c r="C53" i="7"/>
  <c r="B367" i="7"/>
  <c r="N1224" i="6"/>
  <c r="F260" i="7"/>
  <c r="N1262" i="6"/>
  <c r="G1393" i="6"/>
  <c r="D1193" i="6"/>
  <c r="L428" i="7"/>
  <c r="E690" i="7"/>
  <c r="H291" i="7"/>
  <c r="E66" i="7"/>
  <c r="D1433" i="6"/>
  <c r="E1123" i="7"/>
  <c r="D562" i="7"/>
  <c r="D571" i="7"/>
  <c r="F382" i="7"/>
  <c r="F461" i="7"/>
  <c r="C359" i="7"/>
  <c r="B1511" i="6"/>
  <c r="N10" i="5"/>
  <c r="H431" i="7"/>
  <c r="I346" i="7"/>
  <c r="N1263" i="6"/>
  <c r="I690" i="7"/>
  <c r="B601" i="7"/>
  <c r="F613" i="7"/>
  <c r="H993" i="6"/>
  <c r="E619" i="7"/>
  <c r="E1162" i="7"/>
  <c r="B351" i="7"/>
  <c r="L527" i="7"/>
  <c r="D709" i="7"/>
  <c r="E442" i="7"/>
  <c r="B308" i="7"/>
  <c r="I1231" i="6"/>
  <c r="H213" i="7"/>
  <c r="E1270" i="6"/>
  <c r="B481" i="7"/>
  <c r="I178" i="7"/>
  <c r="E475" i="7"/>
  <c r="K686" i="7"/>
  <c r="C368" i="7"/>
  <c r="F283" i="7"/>
  <c r="B372" i="7"/>
  <c r="H434" i="7"/>
  <c r="N1507" i="6"/>
  <c r="F452" i="7"/>
  <c r="E669" i="7"/>
  <c r="D175" i="7"/>
  <c r="E641" i="7"/>
  <c r="H423" i="7"/>
  <c r="H10" i="7"/>
  <c r="F680" i="7"/>
  <c r="F181" i="7"/>
  <c r="D877" i="7"/>
  <c r="D226" i="7"/>
  <c r="F26" i="7"/>
  <c r="F1283" i="6"/>
  <c r="I439" i="7"/>
  <c r="G509" i="7"/>
  <c r="E305" i="7"/>
  <c r="G449" i="7"/>
  <c r="H658" i="7"/>
  <c r="H527" i="7"/>
  <c r="G266" i="7"/>
  <c r="B1505" i="6"/>
  <c r="F736" i="7"/>
  <c r="F171" i="7"/>
  <c r="F1267" i="6"/>
  <c r="H348" i="7"/>
  <c r="G288" i="7"/>
  <c r="M1248" i="6"/>
  <c r="B1528" i="6"/>
  <c r="K705" i="7"/>
  <c r="F503" i="7"/>
  <c r="C728" i="7"/>
  <c r="D1523" i="6"/>
  <c r="E212" i="7"/>
  <c r="B884" i="7"/>
  <c r="I853" i="7"/>
  <c r="I702" i="7"/>
  <c r="K334" i="7"/>
  <c r="H34" i="7"/>
  <c r="B322" i="7"/>
  <c r="C710" i="7"/>
  <c r="E598" i="7"/>
  <c r="F591" i="7"/>
  <c r="I24" i="7"/>
  <c r="C390" i="7"/>
  <c r="E397" i="7"/>
  <c r="E300" i="7"/>
  <c r="M1503" i="6"/>
  <c r="E417" i="7"/>
  <c r="H437" i="7"/>
  <c r="E659" i="7"/>
  <c r="C299" i="7"/>
  <c r="B657" i="7"/>
  <c r="K176" i="7"/>
  <c r="G1510" i="6"/>
  <c r="M1460" i="6"/>
  <c r="K157" i="7"/>
  <c r="M1541" i="6"/>
  <c r="F351" i="7"/>
  <c r="N1419" i="6"/>
  <c r="G1284" i="6"/>
  <c r="B676" i="7"/>
  <c r="C1262" i="6"/>
  <c r="C1097" i="7"/>
  <c r="C670" i="7"/>
  <c r="G688" i="7"/>
  <c r="L604" i="7"/>
  <c r="B692" i="7"/>
  <c r="I109" i="7"/>
  <c r="C847" i="7"/>
  <c r="I833" i="7"/>
  <c r="I1190" i="6"/>
  <c r="L406" i="7"/>
  <c r="B442" i="7"/>
  <c r="G544" i="7"/>
  <c r="E713" i="7"/>
  <c r="C169" i="7"/>
  <c r="H257" i="7"/>
  <c r="D654" i="7"/>
  <c r="H887" i="7"/>
  <c r="L397" i="7"/>
  <c r="B514" i="7"/>
  <c r="I300" i="7"/>
  <c r="B1432" i="6"/>
  <c r="E1221" i="6"/>
  <c r="F455" i="7"/>
  <c r="C395" i="7"/>
  <c r="H450" i="7"/>
  <c r="I329" i="7"/>
  <c r="B260" i="7"/>
  <c r="F337" i="7"/>
  <c r="F592" i="7"/>
  <c r="E1095" i="7"/>
  <c r="I772" i="7"/>
  <c r="F62" i="7"/>
  <c r="K558" i="7"/>
  <c r="F1530" i="6"/>
  <c r="K748" i="7"/>
  <c r="F442" i="7"/>
  <c r="G338" i="7"/>
  <c r="L606" i="7"/>
  <c r="G115" i="7"/>
  <c r="H1396" i="6"/>
  <c r="B668" i="7"/>
  <c r="E470" i="7"/>
  <c r="D693" i="7"/>
  <c r="L697" i="7"/>
  <c r="F194" i="7"/>
  <c r="I403" i="7"/>
  <c r="F65" i="7"/>
  <c r="B1456" i="6"/>
  <c r="I31" i="7"/>
  <c r="C1309" i="6"/>
  <c r="H146" i="7"/>
  <c r="H1277" i="6"/>
  <c r="H464" i="7"/>
  <c r="G1499" i="6"/>
  <c r="B134" i="7"/>
  <c r="L390" i="7"/>
  <c r="F1208" i="6"/>
  <c r="B145" i="7"/>
  <c r="E335" i="7"/>
  <c r="E1175" i="7"/>
  <c r="K561" i="7"/>
  <c r="B148" i="7"/>
  <c r="I618" i="7"/>
  <c r="I84" i="7"/>
  <c r="L896" i="7"/>
  <c r="B586" i="7"/>
  <c r="D919" i="7"/>
  <c r="B108" i="7"/>
  <c r="E1276" i="6"/>
  <c r="E352" i="7"/>
  <c r="H690" i="7"/>
  <c r="C420" i="7"/>
  <c r="B642" i="7"/>
  <c r="K490" i="7"/>
  <c r="H1318" i="6"/>
  <c r="D458" i="7"/>
  <c r="F713" i="7"/>
  <c r="C181" i="7"/>
  <c r="I1367" i="6"/>
  <c r="L257" i="7"/>
  <c r="G406" i="7"/>
  <c r="G231" i="7"/>
  <c r="E62" i="7"/>
  <c r="H1241" i="6"/>
  <c r="L143" i="7"/>
  <c r="H273" i="7"/>
  <c r="B1252" i="6"/>
  <c r="E49" i="7"/>
  <c r="F56" i="7"/>
  <c r="K518" i="7"/>
  <c r="G196" i="7"/>
  <c r="K483" i="7"/>
  <c r="I321" i="7"/>
  <c r="K760" i="7"/>
  <c r="F92" i="7"/>
  <c r="I539" i="7"/>
  <c r="H271" i="7"/>
  <c r="G192" i="7"/>
  <c r="L1028" i="7"/>
  <c r="B389" i="7"/>
  <c r="G165" i="7"/>
  <c r="B680" i="7"/>
  <c r="G292" i="7"/>
  <c r="G1362" i="6"/>
  <c r="G1448" i="6"/>
  <c r="K589" i="7"/>
  <c r="L146" i="7"/>
  <c r="K354" i="7"/>
  <c r="L331" i="7"/>
  <c r="G486" i="7"/>
  <c r="E204" i="7"/>
  <c r="B269" i="7"/>
  <c r="E58" i="7"/>
  <c r="D313" i="7"/>
  <c r="F325" i="7"/>
  <c r="K363" i="7"/>
  <c r="G585" i="7"/>
  <c r="E1533" i="6"/>
  <c r="N1361" i="6"/>
  <c r="E1193" i="6"/>
  <c r="G1345" i="6"/>
  <c r="E1452" i="6"/>
  <c r="H28" i="7"/>
  <c r="I11" i="7"/>
  <c r="K521" i="7"/>
  <c r="L301" i="7"/>
  <c r="D1508" i="6"/>
  <c r="L336" i="7"/>
  <c r="K392" i="7"/>
  <c r="I924" i="7"/>
  <c r="G604" i="7"/>
  <c r="H155" i="7"/>
  <c r="K326" i="7"/>
  <c r="C509" i="7"/>
  <c r="B153" i="7"/>
  <c r="I183" i="7"/>
  <c r="H669" i="7"/>
  <c r="K629" i="7"/>
  <c r="D777" i="7"/>
  <c r="D649" i="7"/>
  <c r="G600" i="7"/>
  <c r="H387" i="7"/>
  <c r="F597" i="7"/>
  <c r="E138" i="7"/>
  <c r="F80" i="7"/>
  <c r="F521" i="7"/>
  <c r="D319" i="7"/>
  <c r="I1154" i="6"/>
  <c r="E1470" i="6"/>
  <c r="L44" i="7"/>
  <c r="E1180" i="6"/>
  <c r="K150" i="7"/>
  <c r="C1475" i="6"/>
  <c r="B168" i="7"/>
  <c r="K163" i="7"/>
  <c r="F580" i="7"/>
  <c r="C504" i="7"/>
  <c r="B176" i="7"/>
  <c r="H1320" i="6"/>
  <c r="I359" i="7"/>
  <c r="I123" i="7"/>
  <c r="C261" i="7"/>
  <c r="K295" i="7"/>
  <c r="G808" i="7"/>
  <c r="C240" i="7"/>
  <c r="E864" i="7"/>
  <c r="K279" i="7"/>
  <c r="G369" i="7"/>
  <c r="C629" i="7"/>
  <c r="D1511" i="6"/>
  <c r="G1431" i="6"/>
  <c r="F605" i="7"/>
  <c r="C324" i="7"/>
  <c r="I367" i="7"/>
  <c r="K138" i="7"/>
  <c r="F17" i="7"/>
  <c r="K481" i="7"/>
  <c r="C217" i="7"/>
  <c r="I394" i="7"/>
  <c r="G1455" i="6"/>
  <c r="I630" i="7"/>
  <c r="H1225" i="6"/>
  <c r="E95" i="7"/>
  <c r="N1124" i="6"/>
  <c r="I1343" i="6"/>
  <c r="M1442" i="6"/>
  <c r="C133" i="7"/>
  <c r="G287" i="7"/>
  <c r="K405" i="7"/>
  <c r="C507" i="7"/>
  <c r="F342" i="7"/>
  <c r="E213" i="7"/>
  <c r="E401" i="7"/>
  <c r="G490" i="7"/>
  <c r="K614" i="7"/>
  <c r="K1080" i="7"/>
  <c r="G239" i="7"/>
  <c r="B150" i="7"/>
  <c r="K528" i="7"/>
  <c r="E1147" i="7"/>
  <c r="G798" i="7"/>
  <c r="G185" i="7"/>
  <c r="G797" i="7"/>
  <c r="H631" i="7"/>
  <c r="I670" i="7"/>
  <c r="G707" i="7"/>
  <c r="I1520" i="6"/>
  <c r="I1479" i="6"/>
  <c r="F1331" i="6"/>
  <c r="E1058" i="7"/>
  <c r="E282" i="7"/>
  <c r="D879" i="7"/>
  <c r="D715" i="7"/>
  <c r="C583" i="7"/>
  <c r="H358" i="7"/>
  <c r="I349" i="7"/>
  <c r="L34" i="7"/>
  <c r="E250" i="7"/>
  <c r="I624" i="7"/>
  <c r="H124" i="7"/>
  <c r="H351" i="7"/>
  <c r="E881" i="7"/>
  <c r="D380" i="7"/>
  <c r="E514" i="7"/>
  <c r="K643" i="7"/>
  <c r="H755" i="7"/>
  <c r="D595" i="7"/>
  <c r="K834" i="7"/>
  <c r="G408" i="7"/>
  <c r="K733" i="7"/>
  <c r="C1310" i="6"/>
  <c r="B522" i="7"/>
  <c r="B43" i="7"/>
  <c r="G290" i="7"/>
  <c r="F651" i="7"/>
  <c r="M1399" i="6"/>
  <c r="D1347" i="6"/>
  <c r="L513" i="7"/>
  <c r="K813" i="7"/>
  <c r="B366" i="7"/>
  <c r="G671" i="7"/>
  <c r="H750" i="7"/>
  <c r="F543" i="7"/>
  <c r="I895" i="7"/>
  <c r="D438" i="7"/>
  <c r="L540" i="7"/>
  <c r="G783" i="7"/>
  <c r="G122" i="7"/>
  <c r="H516" i="7"/>
  <c r="B500" i="7"/>
  <c r="L587" i="7"/>
  <c r="H254" i="7"/>
  <c r="C815" i="7"/>
  <c r="E772" i="7"/>
  <c r="E383" i="7"/>
  <c r="H493" i="7"/>
  <c r="D896" i="7"/>
  <c r="H611" i="7"/>
  <c r="H892" i="7"/>
  <c r="I438" i="7"/>
  <c r="L506" i="7"/>
  <c r="G551" i="7"/>
  <c r="L393" i="7"/>
  <c r="K636" i="7"/>
  <c r="B895" i="7"/>
  <c r="I550" i="7"/>
  <c r="D718" i="7"/>
  <c r="L395" i="7"/>
  <c r="F777" i="7"/>
  <c r="E368" i="7"/>
  <c r="K985" i="7"/>
  <c r="C1283" i="6"/>
  <c r="K190" i="7"/>
  <c r="G1356" i="6"/>
  <c r="H565" i="7"/>
  <c r="E359" i="7"/>
  <c r="K280" i="7"/>
  <c r="B641" i="7"/>
  <c r="G614" i="7"/>
  <c r="L536" i="7"/>
  <c r="G700" i="7"/>
  <c r="B305" i="7"/>
  <c r="K426" i="7"/>
  <c r="H499" i="7"/>
  <c r="L153" i="7"/>
  <c r="E1522" i="6"/>
  <c r="C1229" i="7"/>
  <c r="H684" i="7"/>
  <c r="B1477" i="6"/>
  <c r="D1290" i="6"/>
  <c r="E1260" i="7"/>
  <c r="E578" i="7"/>
  <c r="H506" i="7"/>
  <c r="E1360" i="6"/>
  <c r="K704" i="7"/>
  <c r="I804" i="7"/>
  <c r="H950" i="7"/>
  <c r="D366" i="7"/>
  <c r="H880" i="7"/>
  <c r="I1404" i="6"/>
  <c r="F1105" i="6"/>
  <c r="F1239" i="6"/>
  <c r="B202" i="7"/>
  <c r="G484" i="7"/>
  <c r="G1185" i="6"/>
  <c r="F547" i="7"/>
  <c r="F1243" i="6"/>
  <c r="D1535" i="6"/>
  <c r="E226" i="7"/>
  <c r="D1340" i="6"/>
  <c r="E1020" i="6"/>
  <c r="N1256" i="6"/>
  <c r="G1432" i="6"/>
  <c r="B162" i="7"/>
  <c r="C684" i="7"/>
  <c r="H91" i="7"/>
  <c r="L548" i="7"/>
  <c r="F666" i="7"/>
  <c r="F77" i="7"/>
  <c r="D543" i="7"/>
  <c r="G345" i="7"/>
  <c r="E147" i="7"/>
  <c r="F526" i="7"/>
  <c r="B360" i="7"/>
  <c r="K504" i="7"/>
  <c r="M1344" i="6"/>
  <c r="L214" i="7"/>
  <c r="D1331" i="6"/>
  <c r="G410" i="7"/>
  <c r="I229" i="7"/>
  <c r="G980" i="6"/>
  <c r="E332" i="7"/>
  <c r="D367" i="7"/>
  <c r="H206" i="7"/>
  <c r="H308" i="7"/>
  <c r="D99" i="7"/>
  <c r="I1282" i="6"/>
  <c r="M1476" i="6"/>
  <c r="I1304" i="6"/>
  <c r="C438" i="7"/>
  <c r="N1116" i="6"/>
  <c r="G1531" i="6"/>
  <c r="H996" i="6"/>
  <c r="C278" i="7"/>
  <c r="I276" i="7"/>
  <c r="E108" i="7"/>
  <c r="D565" i="7"/>
  <c r="K213" i="7"/>
  <c r="N1475" i="6"/>
  <c r="D1311" i="6"/>
  <c r="E243" i="7"/>
  <c r="N1447" i="6"/>
  <c r="H487" i="7"/>
  <c r="B279" i="7"/>
  <c r="G344" i="7"/>
  <c r="E911" i="7"/>
  <c r="I392" i="7"/>
  <c r="C1139" i="6"/>
  <c r="B577" i="7"/>
  <c r="H518" i="7"/>
  <c r="I154" i="7"/>
  <c r="B742" i="7"/>
  <c r="C358" i="7"/>
  <c r="G117" i="7"/>
  <c r="D540" i="7"/>
  <c r="D432" i="7"/>
  <c r="L363" i="7"/>
  <c r="G102" i="7"/>
  <c r="I275" i="7"/>
  <c r="G86" i="7"/>
  <c r="C1039" i="6"/>
  <c r="N1501" i="6"/>
  <c r="B1129" i="6"/>
  <c r="F1335" i="6"/>
  <c r="I199" i="7"/>
  <c r="I1381" i="6"/>
  <c r="G365" i="7"/>
  <c r="H1521" i="6"/>
  <c r="M1195" i="6"/>
  <c r="C1529" i="6"/>
  <c r="E1163" i="6"/>
  <c r="H1305" i="6"/>
  <c r="L531" i="7"/>
  <c r="G661" i="7"/>
  <c r="I727" i="7"/>
  <c r="C700" i="7"/>
  <c r="E1268" i="6"/>
  <c r="L683" i="7"/>
  <c r="G730" i="7"/>
  <c r="C238" i="7"/>
  <c r="N1264" i="6"/>
  <c r="B713" i="7"/>
  <c r="L474" i="7"/>
  <c r="E472" i="7"/>
  <c r="B998" i="7"/>
  <c r="E385" i="7"/>
  <c r="F424" i="7"/>
  <c r="K772" i="7"/>
  <c r="C164" i="7"/>
  <c r="E468" i="7"/>
  <c r="N1549" i="6"/>
  <c r="D41" i="7"/>
  <c r="G1223" i="6"/>
  <c r="E219" i="7"/>
  <c r="E1235" i="6"/>
  <c r="C940" i="6"/>
  <c r="E1506" i="6"/>
  <c r="G1509" i="6"/>
  <c r="H834" i="7"/>
  <c r="C1454" i="6"/>
  <c r="L494" i="7"/>
  <c r="D1533" i="6"/>
  <c r="I245" i="7"/>
  <c r="E531" i="7"/>
  <c r="H234" i="7"/>
  <c r="I1486" i="6"/>
  <c r="G625" i="7"/>
  <c r="H333" i="7"/>
  <c r="F548" i="7"/>
  <c r="G339" i="7"/>
  <c r="G724" i="7"/>
  <c r="C258" i="7"/>
  <c r="D723" i="7"/>
  <c r="B819" i="7"/>
  <c r="C501" i="7"/>
  <c r="F745" i="7"/>
  <c r="B323" i="7"/>
  <c r="H77" i="7"/>
  <c r="F1007" i="6"/>
  <c r="C1396" i="6"/>
  <c r="K247" i="7"/>
  <c r="G152" i="7"/>
  <c r="G1421" i="6"/>
  <c r="B626" i="7"/>
  <c r="I1019" i="6"/>
  <c r="N1533" i="6"/>
  <c r="H1269" i="6"/>
  <c r="D1541" i="6"/>
  <c r="B532" i="7"/>
  <c r="B9" i="7"/>
  <c r="C546" i="7"/>
  <c r="G1501" i="6"/>
  <c r="E596" i="7"/>
  <c r="G372" i="7"/>
  <c r="I209" i="7"/>
  <c r="B377" i="7"/>
  <c r="E1172" i="6"/>
  <c r="L1249" i="7"/>
  <c r="K470" i="7"/>
  <c r="K352" i="7"/>
  <c r="C647" i="7"/>
  <c r="B1310" i="6"/>
  <c r="C940" i="7"/>
  <c r="F1346" i="6"/>
  <c r="D701" i="7"/>
  <c r="L173" i="7"/>
  <c r="H290" i="7"/>
  <c r="I475" i="7"/>
  <c r="B273" i="7"/>
  <c r="M1501" i="6"/>
  <c r="C377" i="7"/>
  <c r="F514" i="7"/>
  <c r="M1370" i="6"/>
  <c r="N1228" i="6"/>
  <c r="B84" i="7"/>
  <c r="B1219" i="7"/>
  <c r="H526" i="7"/>
  <c r="D581" i="7"/>
  <c r="C576" i="7"/>
  <c r="C898" i="7"/>
  <c r="F340" i="7"/>
  <c r="C784" i="7"/>
  <c r="H554" i="7"/>
  <c r="C1127" i="7"/>
  <c r="D59" i="7"/>
  <c r="D496" i="7"/>
  <c r="K649" i="7"/>
  <c r="K662" i="7"/>
  <c r="I653" i="7"/>
  <c r="K669" i="7"/>
  <c r="K605" i="7"/>
  <c r="B913" i="7"/>
  <c r="C930" i="7"/>
  <c r="L1168" i="7"/>
  <c r="H860" i="7"/>
  <c r="E736" i="7"/>
  <c r="D618" i="7"/>
  <c r="K710" i="7"/>
  <c r="C112" i="7"/>
  <c r="I573" i="7"/>
  <c r="E183" i="7"/>
  <c r="G417" i="7"/>
  <c r="G307" i="7"/>
  <c r="C194" i="7"/>
  <c r="H169" i="7"/>
  <c r="B730" i="7"/>
  <c r="D481" i="7"/>
  <c r="B467" i="7"/>
  <c r="G374" i="7"/>
  <c r="C551" i="7"/>
  <c r="H88" i="7"/>
  <c r="D1137" i="7"/>
  <c r="D397" i="7"/>
  <c r="L653" i="7"/>
  <c r="D84" i="7"/>
  <c r="I437" i="7"/>
  <c r="B1396" i="6"/>
  <c r="C57" i="7"/>
  <c r="E700" i="7"/>
  <c r="B566" i="7"/>
  <c r="D577" i="7"/>
  <c r="I655" i="7"/>
  <c r="L555" i="7"/>
  <c r="B405" i="7"/>
  <c r="B785" i="7"/>
  <c r="B588" i="7"/>
  <c r="I342" i="7"/>
  <c r="D256" i="7"/>
  <c r="G463" i="7"/>
  <c r="L1156" i="7"/>
  <c r="E235" i="7"/>
  <c r="L487" i="7"/>
  <c r="H168" i="7"/>
  <c r="D1211" i="6"/>
  <c r="B56" i="7"/>
  <c r="B1037" i="7"/>
  <c r="B594" i="7"/>
  <c r="B1026" i="7"/>
  <c r="F205" i="7"/>
  <c r="D85" i="7"/>
  <c r="H784" i="7"/>
  <c r="K224" i="7"/>
  <c r="E156" i="7"/>
  <c r="D1091" i="7"/>
  <c r="B268" i="7"/>
  <c r="I1385" i="6"/>
  <c r="B5" i="7"/>
  <c r="G7" i="7"/>
  <c r="K870" i="7"/>
  <c r="H344" i="7"/>
  <c r="F540" i="7"/>
  <c r="D148" i="7"/>
  <c r="L388" i="7"/>
  <c r="K1087" i="7"/>
  <c r="H740" i="7"/>
  <c r="L538" i="7"/>
  <c r="D710" i="7"/>
  <c r="L466" i="7"/>
  <c r="L302" i="7"/>
  <c r="B1397" i="6"/>
  <c r="F286" i="7"/>
  <c r="E1341" i="6"/>
  <c r="F302" i="7"/>
  <c r="I643" i="7"/>
  <c r="L101" i="7"/>
  <c r="D213" i="7"/>
  <c r="C972" i="6"/>
  <c r="D220" i="7"/>
  <c r="E676" i="7"/>
  <c r="H1280" i="6"/>
  <c r="L464" i="7"/>
  <c r="E360" i="7"/>
  <c r="L127" i="7"/>
  <c r="K348" i="7"/>
  <c r="M1275" i="6"/>
  <c r="B640" i="7"/>
  <c r="D561" i="7"/>
  <c r="K631" i="7"/>
  <c r="C607" i="7"/>
  <c r="E263" i="7"/>
  <c r="L421" i="7"/>
  <c r="G51" i="7"/>
  <c r="G396" i="7"/>
  <c r="K495" i="7"/>
  <c r="D830" i="7"/>
  <c r="B719" i="7"/>
  <c r="B767" i="7"/>
  <c r="B1145" i="7"/>
  <c r="G481" i="7"/>
  <c r="C353" i="7"/>
  <c r="E558" i="7"/>
  <c r="D788" i="7"/>
  <c r="E665" i="7"/>
  <c r="K1143" i="7"/>
  <c r="N1455" i="6"/>
  <c r="L134" i="7"/>
  <c r="L84" i="7"/>
  <c r="G25" i="7"/>
  <c r="L547" i="7"/>
  <c r="D1512" i="6"/>
  <c r="K818" i="7"/>
  <c r="C312" i="7"/>
  <c r="C618" i="7"/>
  <c r="B440" i="7"/>
  <c r="G312" i="7"/>
  <c r="I1338" i="6"/>
  <c r="F233" i="7"/>
  <c r="F604" i="7"/>
  <c r="K500" i="7"/>
  <c r="G1428" i="6"/>
  <c r="M1459" i="6"/>
  <c r="E232" i="7"/>
  <c r="C1371" i="6"/>
  <c r="L562" i="7"/>
  <c r="F344" i="7"/>
  <c r="G456" i="7"/>
  <c r="D1102" i="7"/>
  <c r="E550" i="7"/>
  <c r="D410" i="7"/>
  <c r="L270" i="7"/>
  <c r="D1405" i="7"/>
  <c r="C1468" i="6"/>
  <c r="G1280" i="6"/>
  <c r="D1015" i="7"/>
  <c r="G92" i="7"/>
  <c r="I217" i="7"/>
  <c r="I777" i="7"/>
  <c r="D236" i="7"/>
  <c r="D500" i="7"/>
  <c r="D630" i="7"/>
  <c r="L541" i="7"/>
  <c r="B396" i="7"/>
  <c r="M1393" i="6"/>
  <c r="F222" i="7"/>
  <c r="F367" i="7"/>
  <c r="L493" i="7"/>
  <c r="H847" i="7"/>
  <c r="M1279" i="6"/>
  <c r="I323" i="7"/>
  <c r="F729" i="7"/>
  <c r="E330" i="7"/>
  <c r="C33" i="7"/>
  <c r="H61" i="7"/>
  <c r="C764" i="7"/>
  <c r="N1526" i="6"/>
  <c r="K697" i="7"/>
  <c r="F1384" i="6"/>
  <c r="D707" i="7"/>
  <c r="C675" i="7"/>
  <c r="G285" i="7"/>
  <c r="E1203" i="6"/>
  <c r="E55" i="7"/>
  <c r="B847" i="7"/>
  <c r="B384" i="7"/>
  <c r="M1228" i="6"/>
  <c r="C578" i="7"/>
  <c r="K577" i="7"/>
  <c r="L400" i="7"/>
  <c r="D181" i="7"/>
  <c r="D115" i="7"/>
  <c r="N1330" i="6"/>
  <c r="D24" i="7"/>
  <c r="E355" i="7"/>
  <c r="K397" i="7"/>
  <c r="L666" i="7"/>
  <c r="G291" i="7"/>
  <c r="I1548" i="6"/>
  <c r="I460" i="7"/>
  <c r="E314" i="7"/>
  <c r="H689" i="7"/>
  <c r="G191" i="7"/>
  <c r="K582" i="7"/>
  <c r="I362" i="7"/>
  <c r="B1321" i="7"/>
  <c r="B1516" i="6"/>
  <c r="E1273" i="7"/>
  <c r="H1417" i="6"/>
  <c r="G147" i="7"/>
  <c r="E229" i="7"/>
  <c r="C399" i="7"/>
  <c r="G90" i="7"/>
  <c r="C969" i="7"/>
  <c r="B424" i="7"/>
  <c r="B281" i="7"/>
  <c r="H292" i="7"/>
  <c r="D406" i="7"/>
  <c r="I384" i="7"/>
  <c r="L813" i="7"/>
  <c r="L624" i="7"/>
  <c r="K689" i="7"/>
  <c r="M1502" i="6"/>
  <c r="E140" i="7"/>
  <c r="D1357" i="6"/>
  <c r="F239" i="7"/>
  <c r="G21" i="7"/>
  <c r="K451" i="7"/>
  <c r="B257" i="7"/>
  <c r="F1421" i="6"/>
  <c r="H1332" i="6"/>
  <c r="L109" i="7"/>
  <c r="H575" i="7"/>
  <c r="K132" i="7"/>
  <c r="B1373" i="6"/>
  <c r="F132" i="7"/>
  <c r="H1400" i="6"/>
  <c r="E311" i="7"/>
  <c r="I529" i="7"/>
  <c r="L480" i="7"/>
  <c r="C1519" i="6"/>
  <c r="H205" i="7"/>
  <c r="E1513" i="6"/>
  <c r="E23" i="7"/>
  <c r="E173" i="7"/>
  <c r="H1390" i="6"/>
  <c r="L1255" i="7"/>
  <c r="L64" i="7"/>
  <c r="D832" i="7"/>
  <c r="L782" i="7"/>
  <c r="B580" i="7"/>
  <c r="L253" i="7"/>
  <c r="H226" i="7"/>
  <c r="K71" i="7"/>
  <c r="I625" i="7"/>
  <c r="G664" i="7"/>
  <c r="H460" i="7"/>
  <c r="L16" i="7"/>
  <c r="D1418" i="6"/>
  <c r="F601" i="7"/>
  <c r="C1001" i="7"/>
  <c r="M1238" i="6"/>
  <c r="G127" i="7"/>
  <c r="K862" i="7"/>
  <c r="K453" i="7"/>
  <c r="L472" i="7"/>
  <c r="L1026" i="7"/>
  <c r="I421" i="7"/>
  <c r="B1520" i="6"/>
  <c r="G247" i="7"/>
  <c r="K591" i="7"/>
  <c r="F1517" i="6"/>
  <c r="D607" i="7"/>
  <c r="B513" i="7"/>
  <c r="E399" i="7"/>
  <c r="K769" i="7"/>
  <c r="H517" i="7"/>
  <c r="H747" i="7"/>
  <c r="L369" i="7"/>
  <c r="B298" i="7"/>
  <c r="G135" i="7"/>
  <c r="I148" i="7"/>
  <c r="F328" i="7"/>
  <c r="H276" i="7"/>
  <c r="E587" i="7"/>
  <c r="G1443" i="6"/>
  <c r="K452" i="7"/>
  <c r="F336" i="7"/>
  <c r="H263" i="7"/>
  <c r="B660" i="7"/>
  <c r="F720" i="7"/>
  <c r="H583" i="7"/>
  <c r="D1029" i="7"/>
  <c r="F1202" i="6"/>
  <c r="C291" i="7"/>
  <c r="G693" i="7"/>
  <c r="L532" i="7"/>
  <c r="G647" i="7"/>
  <c r="B880" i="7"/>
  <c r="C410" i="7"/>
  <c r="M1288" i="6"/>
  <c r="C286" i="7"/>
  <c r="D1444" i="6"/>
  <c r="E453" i="7"/>
  <c r="E1420" i="6"/>
  <c r="H725" i="7"/>
  <c r="C163" i="7"/>
  <c r="E686" i="7"/>
  <c r="L298" i="7"/>
  <c r="D419" i="7"/>
  <c r="B166" i="7"/>
  <c r="L510" i="7"/>
  <c r="E872" i="7"/>
  <c r="D771" i="7"/>
  <c r="F803" i="7"/>
  <c r="D1179" i="7"/>
  <c r="C45" i="7"/>
  <c r="M1416" i="6"/>
  <c r="K1372" i="7"/>
  <c r="L568" i="7"/>
  <c r="B518" i="7"/>
  <c r="F1507" i="6"/>
  <c r="L155" i="7"/>
  <c r="I538" i="7"/>
  <c r="H665" i="7"/>
  <c r="G203" i="7"/>
  <c r="F414" i="7"/>
  <c r="C651" i="7"/>
  <c r="L550" i="7"/>
  <c r="D304" i="7"/>
  <c r="F595" i="7"/>
  <c r="B708" i="7"/>
  <c r="H570" i="7"/>
  <c r="D602" i="7"/>
  <c r="E1277" i="6"/>
  <c r="F32" i="7"/>
  <c r="D465" i="7"/>
  <c r="H732" i="7"/>
  <c r="C295" i="7"/>
  <c r="B88" i="7"/>
  <c r="H682" i="7"/>
  <c r="L364" i="7"/>
  <c r="H186" i="7"/>
  <c r="C591" i="7"/>
  <c r="K716" i="7"/>
  <c r="K254" i="7"/>
  <c r="G240" i="7"/>
  <c r="L608" i="7"/>
  <c r="L590" i="7"/>
  <c r="D587" i="7"/>
  <c r="I678" i="7"/>
  <c r="L486" i="7"/>
  <c r="E22" i="7"/>
  <c r="N1091" i="6"/>
  <c r="D666" i="7"/>
  <c r="I490" i="7"/>
  <c r="L415" i="7"/>
  <c r="F281" i="7"/>
  <c r="H736" i="7"/>
  <c r="I644" i="7"/>
  <c r="E1408" i="6"/>
  <c r="B224" i="7"/>
  <c r="L349" i="7"/>
  <c r="G319" i="7"/>
  <c r="G1240" i="6"/>
  <c r="C18" i="7"/>
  <c r="F101" i="7"/>
  <c r="F440" i="7"/>
  <c r="F375" i="7"/>
  <c r="B326" i="7"/>
  <c r="F289" i="7"/>
  <c r="E483" i="7"/>
  <c r="B610" i="7"/>
  <c r="C559" i="7"/>
  <c r="L713" i="7"/>
  <c r="H503" i="7"/>
  <c r="I617" i="7"/>
  <c r="L675" i="7"/>
  <c r="E1290" i="6"/>
  <c r="K554" i="7"/>
  <c r="C25" i="7"/>
  <c r="L1271" i="7"/>
  <c r="B218" i="7"/>
  <c r="B1018" i="7"/>
  <c r="E581" i="7"/>
  <c r="H1240" i="6"/>
  <c r="I89" i="7"/>
  <c r="D168" i="7"/>
  <c r="C252" i="7"/>
  <c r="I1274" i="6"/>
  <c r="G1485" i="6"/>
  <c r="H356" i="7"/>
  <c r="K46" i="7"/>
  <c r="D412" i="7"/>
  <c r="I731" i="7"/>
  <c r="I169" i="7"/>
  <c r="K390" i="7"/>
  <c r="L831" i="7"/>
  <c r="I567" i="7"/>
  <c r="D662" i="7"/>
  <c r="D247" i="7"/>
  <c r="B1386" i="6"/>
  <c r="I1415" i="6"/>
  <c r="C614" i="7"/>
  <c r="B425" i="7"/>
  <c r="B671" i="7"/>
  <c r="L189" i="7"/>
  <c r="G431" i="7"/>
  <c r="I563" i="7"/>
  <c r="I461" i="7"/>
  <c r="H373" i="7"/>
  <c r="E707" i="7"/>
  <c r="D340" i="7"/>
  <c r="H210" i="7"/>
  <c r="L514" i="7"/>
  <c r="L1209" i="7"/>
  <c r="K327" i="7"/>
  <c r="E298" i="7"/>
  <c r="K422" i="7"/>
  <c r="B472" i="7"/>
  <c r="L20" i="7"/>
  <c r="B302" i="7"/>
  <c r="G148" i="7"/>
  <c r="F388" i="7"/>
  <c r="F1205" i="6"/>
  <c r="L490" i="7"/>
  <c r="C539" i="7"/>
  <c r="B924" i="7"/>
  <c r="D1498" i="6"/>
  <c r="E134" i="7"/>
  <c r="L187" i="7"/>
  <c r="L132" i="7"/>
  <c r="D31" i="7"/>
  <c r="H441" i="7"/>
  <c r="F99" i="7"/>
  <c r="K667" i="7"/>
  <c r="I558" i="7"/>
  <c r="F623" i="7"/>
  <c r="K181" i="7"/>
  <c r="G745" i="7"/>
  <c r="F769" i="7"/>
  <c r="L436" i="7"/>
  <c r="E784" i="7"/>
  <c r="B519" i="7"/>
  <c r="C44" i="7"/>
  <c r="K1305" i="7"/>
  <c r="H1344" i="6"/>
  <c r="C971" i="7"/>
  <c r="H370" i="7"/>
  <c r="D205" i="7"/>
  <c r="L197" i="7"/>
  <c r="E1456" i="6"/>
  <c r="E1291" i="6"/>
  <c r="E141" i="7"/>
  <c r="C1384" i="6"/>
  <c r="E546" i="7"/>
  <c r="H1244" i="6"/>
  <c r="D333" i="7"/>
  <c r="K615" i="7"/>
  <c r="B376" i="7"/>
  <c r="N1274" i="6"/>
  <c r="G302" i="7"/>
  <c r="H507" i="7"/>
  <c r="E313" i="7"/>
  <c r="L398" i="7"/>
  <c r="B1545" i="6"/>
  <c r="N1390" i="6"/>
  <c r="L584" i="7"/>
  <c r="E752" i="7"/>
  <c r="F285" i="7"/>
  <c r="E1320" i="6"/>
  <c r="C664" i="7"/>
  <c r="K846" i="7"/>
  <c r="M1462" i="6"/>
  <c r="D629" i="7"/>
  <c r="D510" i="7"/>
  <c r="M1545" i="6"/>
  <c r="D440" i="7"/>
  <c r="D260" i="7"/>
  <c r="E380" i="7"/>
  <c r="G1019" i="6"/>
  <c r="G1262" i="6"/>
  <c r="B359" i="7"/>
  <c r="B804" i="7"/>
  <c r="C1435" i="6"/>
  <c r="B1464" i="6"/>
  <c r="H22" i="7"/>
  <c r="H548" i="7"/>
  <c r="L49" i="7"/>
  <c r="G213" i="7"/>
  <c r="E424" i="7"/>
  <c r="F363" i="7"/>
  <c r="F114" i="7"/>
  <c r="I1356" i="6"/>
  <c r="E1160" i="6"/>
  <c r="F153" i="7"/>
  <c r="B554" i="7"/>
  <c r="B825" i="7"/>
  <c r="K727" i="7"/>
  <c r="K539" i="7"/>
  <c r="E664" i="7"/>
  <c r="F1375" i="6"/>
  <c r="K386" i="7"/>
  <c r="K648" i="7"/>
  <c r="K831" i="7"/>
  <c r="H827" i="7"/>
  <c r="G491" i="7"/>
  <c r="D589" i="7"/>
  <c r="I1468" i="6"/>
  <c r="C516" i="7"/>
  <c r="H623" i="7"/>
  <c r="C162" i="7"/>
  <c r="G1469" i="6"/>
  <c r="H590" i="7"/>
  <c r="I407" i="7"/>
  <c r="E47" i="7"/>
  <c r="M1273" i="6"/>
  <c r="G405" i="7"/>
  <c r="E485" i="7"/>
  <c r="I309" i="7"/>
  <c r="C313" i="7"/>
  <c r="D599" i="7"/>
  <c r="E115" i="7"/>
  <c r="B478" i="7"/>
  <c r="I100" i="7"/>
  <c r="D422" i="7"/>
  <c r="D204" i="7"/>
  <c r="K331" i="7"/>
  <c r="K1107" i="7"/>
  <c r="E1283" i="7"/>
  <c r="I710" i="7"/>
  <c r="C814" i="7"/>
  <c r="I468" i="7"/>
  <c r="E191" i="7"/>
  <c r="E574" i="7"/>
  <c r="F358" i="7"/>
  <c r="B1536" i="7"/>
  <c r="F374" i="7"/>
  <c r="K659" i="7"/>
  <c r="F1278" i="6"/>
  <c r="E502" i="7"/>
  <c r="G1518" i="6"/>
  <c r="F463" i="7"/>
  <c r="L328" i="7"/>
  <c r="L458" i="7"/>
  <c r="D315" i="7"/>
  <c r="G130" i="7"/>
  <c r="H593" i="7"/>
  <c r="I247" i="7"/>
  <c r="B1259" i="7"/>
  <c r="D470" i="7"/>
  <c r="H576" i="7"/>
  <c r="I1457" i="6"/>
  <c r="F245" i="7"/>
  <c r="K260" i="7"/>
  <c r="H1526" i="6"/>
  <c r="D222" i="7"/>
  <c r="D238" i="7"/>
  <c r="E364" i="7"/>
  <c r="L553" i="7"/>
  <c r="H531" i="7"/>
  <c r="I226" i="7"/>
  <c r="C1193" i="7"/>
  <c r="B348" i="7"/>
  <c r="H367" i="7"/>
  <c r="D708" i="7"/>
  <c r="E625" i="7"/>
  <c r="I1339" i="6"/>
  <c r="E893" i="7"/>
  <c r="I953" i="7"/>
  <c r="L525" i="7"/>
  <c r="I1503" i="6"/>
  <c r="E99" i="7"/>
  <c r="F721" i="7"/>
  <c r="H372" i="7"/>
  <c r="G71" i="7"/>
  <c r="C159" i="7"/>
  <c r="K484" i="7"/>
  <c r="L460" i="7"/>
  <c r="K687" i="7"/>
  <c r="B647" i="7"/>
  <c r="E1265" i="6"/>
  <c r="E325" i="7"/>
  <c r="C294" i="7"/>
  <c r="H477" i="7"/>
  <c r="B674" i="7"/>
  <c r="C1494" i="6"/>
  <c r="D254" i="7"/>
  <c r="N1408" i="6"/>
  <c r="L449" i="7"/>
  <c r="F626" i="7"/>
  <c r="B1428" i="6"/>
  <c r="K286" i="7"/>
  <c r="H317" i="7"/>
  <c r="I237" i="7"/>
  <c r="C597" i="7"/>
  <c r="C68" i="7"/>
  <c r="G334" i="7"/>
  <c r="B700" i="7"/>
  <c r="E240" i="7"/>
  <c r="L454" i="7"/>
  <c r="F263" i="7"/>
  <c r="B130" i="7"/>
  <c r="B1500" i="6"/>
  <c r="C168" i="7"/>
  <c r="E1288" i="6"/>
  <c r="C586" i="7"/>
  <c r="I149" i="7"/>
  <c r="H429" i="7"/>
  <c r="B340" i="7"/>
  <c r="C1550" i="6"/>
  <c r="M1448" i="6"/>
  <c r="F224" i="7"/>
  <c r="D292" i="7"/>
  <c r="C402" i="7"/>
  <c r="C528" i="7"/>
  <c r="C260" i="7"/>
  <c r="H956" i="7"/>
  <c r="C307" i="7"/>
  <c r="D1361" i="6"/>
  <c r="F1107" i="6"/>
  <c r="D187" i="7"/>
  <c r="K81" i="7"/>
  <c r="D445" i="7"/>
  <c r="G1537" i="6"/>
  <c r="G1198" i="6"/>
  <c r="C1094" i="7"/>
  <c r="F126" i="7"/>
  <c r="K360" i="7"/>
  <c r="I272" i="7"/>
  <c r="B590" i="7"/>
  <c r="G267" i="7"/>
  <c r="M1493" i="6"/>
  <c r="I686" i="7"/>
  <c r="L385" i="7"/>
  <c r="H30" i="7"/>
  <c r="C666" i="7"/>
  <c r="B99" i="7"/>
  <c r="I413" i="7"/>
  <c r="N1471" i="6"/>
  <c r="B19" i="7"/>
  <c r="L313" i="7"/>
  <c r="K833" i="7"/>
  <c r="F1128" i="6"/>
  <c r="N1127" i="6"/>
  <c r="I221" i="7"/>
  <c r="C391" i="7"/>
  <c r="N1404" i="6"/>
  <c r="N956" i="6"/>
  <c r="B1207" i="7"/>
  <c r="F165" i="7"/>
  <c r="H279" i="7"/>
  <c r="B286" i="7"/>
  <c r="I287" i="7"/>
  <c r="E68" i="7"/>
  <c r="M1429" i="6"/>
  <c r="C1298" i="6"/>
  <c r="K48" i="7"/>
  <c r="D609" i="7"/>
  <c r="B1480" i="6"/>
  <c r="M1251" i="6"/>
  <c r="E1364" i="6"/>
  <c r="K419" i="7"/>
  <c r="G392" i="7"/>
  <c r="C704" i="7"/>
  <c r="I382" i="7"/>
  <c r="E916" i="7"/>
  <c r="L122" i="7"/>
  <c r="G390" i="7"/>
  <c r="F20" i="7"/>
  <c r="G602" i="7"/>
  <c r="K113" i="7"/>
  <c r="E780" i="7"/>
  <c r="C1552" i="6"/>
  <c r="I947" i="7"/>
  <c r="N1238" i="6"/>
  <c r="C1538" i="6"/>
  <c r="G13" i="7"/>
  <c r="D344" i="7"/>
  <c r="F23" i="7"/>
  <c r="N982" i="6"/>
  <c r="H159" i="7"/>
  <c r="H36" i="7"/>
  <c r="C1535" i="6"/>
  <c r="F290" i="7"/>
  <c r="C54" i="7"/>
  <c r="B651" i="7"/>
  <c r="B1450" i="6"/>
  <c r="C41" i="7"/>
  <c r="C1101" i="6"/>
  <c r="L543" i="7"/>
  <c r="G459" i="7"/>
  <c r="E457" i="7"/>
  <c r="F616" i="7"/>
  <c r="D682" i="7"/>
  <c r="G402" i="7"/>
  <c r="G738" i="7"/>
  <c r="H458" i="7"/>
  <c r="F532" i="7"/>
  <c r="D327" i="7"/>
  <c r="L296" i="7"/>
  <c r="M1323" i="6"/>
  <c r="G1197" i="6"/>
  <c r="M1454" i="6"/>
  <c r="L138" i="7"/>
  <c r="C1122" i="6"/>
  <c r="L636" i="7"/>
  <c r="B409" i="7"/>
  <c r="G77" i="7"/>
  <c r="D1334" i="6"/>
  <c r="B120" i="7"/>
  <c r="F96" i="7"/>
  <c r="E1333" i="6"/>
  <c r="D794" i="7"/>
  <c r="B229" i="7"/>
  <c r="N1349" i="6"/>
  <c r="F1458" i="6"/>
  <c r="D170" i="7"/>
  <c r="B61" i="7"/>
  <c r="G209" i="7"/>
  <c r="H127" i="7"/>
  <c r="I987" i="6"/>
  <c r="E256" i="7"/>
  <c r="I647" i="7"/>
  <c r="H224" i="7"/>
  <c r="I343" i="7"/>
  <c r="D504" i="7"/>
  <c r="H328" i="7"/>
  <c r="G507" i="7"/>
  <c r="D575" i="7"/>
  <c r="L551" i="7"/>
  <c r="B52" i="7"/>
  <c r="L10" i="7"/>
  <c r="L403" i="7"/>
  <c r="B484" i="7"/>
  <c r="C1505" i="6"/>
  <c r="G1250" i="6"/>
  <c r="H1487" i="6"/>
  <c r="I181" i="7"/>
  <c r="I1416" i="6"/>
  <c r="C182" i="7"/>
  <c r="I135" i="7"/>
  <c r="H43" i="7"/>
  <c r="G1385" i="6"/>
  <c r="I80" i="7"/>
  <c r="B1533" i="6"/>
  <c r="B300" i="7"/>
  <c r="C134" i="7"/>
  <c r="F139" i="7"/>
  <c r="E1343" i="6"/>
  <c r="I1299" i="6"/>
  <c r="E1272" i="6"/>
  <c r="F609" i="7"/>
  <c r="M1456" i="6"/>
  <c r="B135" i="7"/>
  <c r="E1261" i="7"/>
  <c r="B194" i="7"/>
  <c r="K777" i="7"/>
  <c r="G350" i="7"/>
  <c r="F617" i="7"/>
  <c r="I153" i="7"/>
  <c r="C767" i="7"/>
  <c r="K455" i="7"/>
  <c r="F158" i="7"/>
  <c r="G1433" i="6"/>
  <c r="L108" i="7"/>
  <c r="K266" i="7"/>
  <c r="C121" i="7"/>
  <c r="G1505" i="6"/>
  <c r="G1188" i="6"/>
  <c r="K267" i="7"/>
  <c r="D1251" i="6"/>
  <c r="C10" i="7"/>
  <c r="B1219" i="6"/>
  <c r="B255" i="7"/>
  <c r="G999" i="6"/>
  <c r="N1495" i="6"/>
  <c r="G1101" i="6"/>
  <c r="E1228" i="6"/>
  <c r="D1526" i="6"/>
  <c r="C209" i="7"/>
  <c r="H679" i="7"/>
  <c r="K691" i="7"/>
  <c r="D685" i="7"/>
  <c r="E451" i="7"/>
  <c r="I422" i="7"/>
  <c r="F1459" i="6"/>
  <c r="B336" i="7"/>
  <c r="E193" i="7"/>
  <c r="E179" i="7"/>
  <c r="B503" i="7"/>
  <c r="B557" i="7"/>
  <c r="K28" i="7"/>
  <c r="H643" i="7"/>
  <c r="I121" i="7"/>
  <c r="E1258" i="6"/>
  <c r="E862" i="7"/>
  <c r="E265" i="7"/>
  <c r="F1424" i="6"/>
  <c r="E1249" i="6"/>
  <c r="E154" i="7"/>
  <c r="G1100" i="6"/>
  <c r="E492" i="7"/>
  <c r="G413" i="7"/>
  <c r="M1535" i="6"/>
  <c r="F21" i="7"/>
  <c r="C151" i="7"/>
  <c r="K828" i="7"/>
  <c r="H985" i="6"/>
  <c r="L849" i="7"/>
  <c r="B542" i="7"/>
  <c r="C763" i="7"/>
  <c r="G648" i="7"/>
  <c r="B98" i="7"/>
  <c r="H1407" i="6"/>
  <c r="H525" i="7"/>
  <c r="E393" i="7"/>
  <c r="C648" i="7"/>
  <c r="E144" i="7"/>
  <c r="C1518" i="6"/>
  <c r="K53" i="7"/>
  <c r="H180" i="7"/>
  <c r="D74" i="7"/>
  <c r="F192" i="7"/>
  <c r="I623" i="7"/>
  <c r="I204" i="7"/>
  <c r="D611" i="7"/>
  <c r="C1307" i="6"/>
  <c r="L48" i="7"/>
  <c r="E1521" i="6"/>
  <c r="C107" i="7"/>
  <c r="D1168" i="6"/>
  <c r="I998" i="6"/>
  <c r="N1543" i="6"/>
  <c r="K27" i="7"/>
  <c r="L789" i="7"/>
  <c r="B1079" i="7"/>
  <c r="I291" i="7"/>
  <c r="I57" i="7"/>
  <c r="L205" i="7"/>
  <c r="F533" i="7"/>
  <c r="I420" i="7"/>
  <c r="D355" i="7"/>
  <c r="F191" i="7"/>
  <c r="K666" i="7"/>
  <c r="M1465" i="6"/>
  <c r="D250" i="7"/>
  <c r="I307" i="7"/>
  <c r="I1390" i="6"/>
  <c r="M1377" i="6"/>
  <c r="I1517" i="6"/>
  <c r="I828" i="7"/>
  <c r="F1104" i="6"/>
  <c r="D21" i="7"/>
  <c r="G10" i="7"/>
  <c r="F390" i="7"/>
  <c r="C302" i="7"/>
  <c r="C1001" i="6"/>
  <c r="D207" i="7"/>
  <c r="B1262" i="6"/>
  <c r="I306" i="7"/>
  <c r="C566" i="7"/>
  <c r="B1355" i="6"/>
  <c r="L215" i="7"/>
  <c r="H360" i="7"/>
  <c r="N1470" i="6"/>
  <c r="N1417" i="6"/>
  <c r="E74" i="7"/>
  <c r="I1421" i="6"/>
  <c r="E292" i="7"/>
  <c r="D242" i="7"/>
  <c r="F74" i="7"/>
  <c r="K695" i="7"/>
  <c r="F1249" i="6"/>
  <c r="E1388" i="6"/>
  <c r="H481" i="7"/>
  <c r="K248" i="7"/>
  <c r="H608" i="7"/>
  <c r="E275" i="7"/>
  <c r="K982" i="7"/>
  <c r="N1536" i="6"/>
  <c r="H211" i="7"/>
  <c r="I1432" i="6"/>
  <c r="K457" i="7"/>
  <c r="F1190" i="6"/>
  <c r="K402" i="7"/>
  <c r="D147" i="7"/>
  <c r="B391" i="7"/>
  <c r="D1106" i="6"/>
  <c r="D1081" i="6"/>
  <c r="E1490" i="6"/>
  <c r="L325" i="7"/>
  <c r="G502" i="7"/>
  <c r="I1186" i="6"/>
  <c r="L452" i="7"/>
  <c r="H331" i="7"/>
  <c r="C97" i="7"/>
  <c r="B1138" i="6"/>
  <c r="D55" i="7"/>
  <c r="I94" i="7"/>
  <c r="B597" i="7"/>
  <c r="K356" i="7"/>
  <c r="D852" i="7"/>
  <c r="G1309" i="6"/>
  <c r="G696" i="7"/>
  <c r="B1348" i="6"/>
  <c r="K84" i="7"/>
  <c r="L560" i="7"/>
  <c r="H131" i="7"/>
  <c r="D317" i="7"/>
  <c r="C1201" i="6"/>
  <c r="C856" i="7"/>
  <c r="E409" i="7"/>
  <c r="L482" i="7"/>
  <c r="F719" i="7"/>
  <c r="C640" i="7"/>
  <c r="H1529" i="6"/>
  <c r="G333" i="7"/>
  <c r="C445" i="7"/>
  <c r="E1371" i="6"/>
  <c r="B612" i="7"/>
  <c r="C339" i="7"/>
  <c r="L380" i="7"/>
  <c r="K180" i="7"/>
  <c r="H471" i="7"/>
  <c r="D1420" i="6"/>
  <c r="G70" i="7"/>
  <c r="B839" i="7"/>
  <c r="H403" i="7"/>
  <c r="D229" i="7"/>
  <c r="B606" i="7"/>
  <c r="K223" i="7"/>
  <c r="E136" i="7"/>
  <c r="G532" i="7"/>
  <c r="K168" i="7"/>
  <c r="G134" i="7"/>
  <c r="B678" i="7"/>
  <c r="F1392" i="6"/>
  <c r="H1454" i="6"/>
  <c r="F1137" i="6"/>
  <c r="K378" i="7"/>
  <c r="K291" i="7"/>
  <c r="B1328" i="6"/>
  <c r="L739" i="7"/>
  <c r="F762" i="7"/>
  <c r="B699" i="7"/>
  <c r="G514" i="7"/>
  <c r="D884" i="6"/>
  <c r="L1237" i="7"/>
  <c r="G315" i="7"/>
  <c r="F310" i="7"/>
  <c r="L401" i="7"/>
  <c r="C765" i="7"/>
  <c r="G1268" i="6"/>
  <c r="E157" i="7"/>
  <c r="E682" i="7"/>
  <c r="C173" i="7"/>
  <c r="H50" i="7"/>
  <c r="E1467" i="6"/>
  <c r="E486" i="7"/>
  <c r="C709" i="7"/>
  <c r="B1242" i="6"/>
  <c r="G697" i="7"/>
  <c r="B161" i="7"/>
  <c r="E103" i="7"/>
  <c r="F5" i="7"/>
  <c r="D1318" i="6"/>
  <c r="B1541" i="6"/>
  <c r="B238" i="7"/>
  <c r="G944" i="6"/>
  <c r="C214" i="7"/>
  <c r="C110" i="7"/>
  <c r="B865" i="7"/>
  <c r="F248" i="7"/>
  <c r="C1231" i="6"/>
  <c r="D474" i="7"/>
  <c r="D621" i="7"/>
  <c r="I222" i="7"/>
  <c r="G1270" i="6"/>
  <c r="D668" i="7"/>
  <c r="D624" i="7"/>
  <c r="B448" i="7"/>
  <c r="G645" i="7"/>
  <c r="G52" i="7"/>
  <c r="I1478" i="6"/>
  <c r="F916" i="6"/>
  <c r="C296" i="7"/>
  <c r="H17" i="7"/>
  <c r="D1460" i="6"/>
  <c r="F133" i="7"/>
  <c r="E316" i="7"/>
  <c r="C1197" i="6"/>
  <c r="C1432" i="6"/>
  <c r="C1488" i="6"/>
  <c r="F1199" i="6"/>
  <c r="F250" i="7"/>
  <c r="E1444" i="6"/>
  <c r="H59" i="7"/>
  <c r="M1403" i="6"/>
  <c r="I1275" i="6"/>
  <c r="C16" i="7"/>
  <c r="H1361" i="6"/>
  <c r="C123" i="7"/>
  <c r="E139" i="7"/>
  <c r="K533" i="7"/>
  <c r="E1363" i="6"/>
  <c r="D157" i="7"/>
  <c r="G489" i="7"/>
  <c r="I139" i="7"/>
  <c r="E729" i="7"/>
  <c r="C630" i="7"/>
  <c r="E122" i="7"/>
  <c r="F511" i="7"/>
  <c r="N924" i="6"/>
  <c r="B655" i="7"/>
  <c r="G550" i="7"/>
  <c r="L9" i="7"/>
  <c r="E1315" i="6"/>
  <c r="L1152" i="7"/>
  <c r="F571" i="7"/>
  <c r="G303" i="7"/>
  <c r="G1087" i="6"/>
  <c r="I326" i="7"/>
  <c r="E559" i="7"/>
  <c r="I661" i="7"/>
  <c r="E1489" i="6"/>
  <c r="B529" i="7"/>
  <c r="E1482" i="6"/>
  <c r="H1477" i="6"/>
  <c r="E1528" i="6"/>
  <c r="D689" i="7"/>
  <c r="G687" i="7"/>
  <c r="N1337" i="6"/>
  <c r="E86" i="7"/>
  <c r="C685" i="7"/>
  <c r="E440" i="7"/>
  <c r="G968" i="6"/>
  <c r="I113" i="7"/>
  <c r="K1410" i="7"/>
  <c r="I571" i="7"/>
  <c r="D720" i="7"/>
  <c r="E435" i="7"/>
  <c r="H694" i="7"/>
  <c r="E849" i="7"/>
  <c r="K373" i="7"/>
  <c r="G310" i="7"/>
  <c r="I1397" i="6"/>
  <c r="G556" i="7"/>
  <c r="C1427" i="6"/>
  <c r="H512" i="7"/>
  <c r="H1446" i="6"/>
  <c r="B1346" i="7"/>
  <c r="E560" i="7"/>
  <c r="C384" i="7"/>
  <c r="H504" i="7"/>
  <c r="C351" i="7"/>
  <c r="H204" i="7"/>
  <c r="C309" i="7"/>
  <c r="E445" i="7"/>
  <c r="E24" i="7"/>
  <c r="H235" i="7"/>
  <c r="G694" i="7"/>
  <c r="C951" i="7"/>
  <c r="C177" i="7"/>
  <c r="C1458" i="6"/>
  <c r="K489" i="7"/>
  <c r="D13" i="10"/>
  <c r="L334" i="7"/>
  <c r="N1282" i="6"/>
  <c r="F480" i="7"/>
  <c r="E683" i="7"/>
  <c r="E717" i="7"/>
  <c r="B240" i="7"/>
  <c r="K499" i="7"/>
  <c r="M1382" i="6"/>
  <c r="H671" i="7"/>
  <c r="E1296" i="6"/>
  <c r="B345" i="7"/>
  <c r="D556" i="7"/>
  <c r="K447" i="7"/>
  <c r="E1019" i="6"/>
  <c r="I210" i="7"/>
  <c r="C1228" i="6"/>
  <c r="G1405" i="6"/>
  <c r="F1318" i="6"/>
  <c r="C126" i="7"/>
  <c r="C201" i="7"/>
  <c r="I698" i="7"/>
  <c r="L99" i="7"/>
  <c r="E557" i="7"/>
  <c r="B1212" i="6"/>
  <c r="C733" i="7"/>
  <c r="H212" i="7"/>
  <c r="E412" i="7"/>
  <c r="F1405" i="6"/>
  <c r="G32" i="7"/>
  <c r="F797" i="7"/>
  <c r="B47" i="7"/>
  <c r="M1311" i="6"/>
  <c r="B191" i="7"/>
  <c r="G167" i="7"/>
  <c r="D353" i="7"/>
  <c r="F622" i="7"/>
  <c r="G726" i="7"/>
  <c r="I225" i="7"/>
  <c r="H136" i="7"/>
  <c r="L260" i="7"/>
  <c r="C830" i="7"/>
  <c r="D524" i="7"/>
  <c r="L231" i="7"/>
  <c r="K94" i="7"/>
  <c r="I509" i="7"/>
  <c r="E527" i="7"/>
  <c r="C989" i="6"/>
  <c r="C730" i="6"/>
  <c r="H1029" i="6"/>
  <c r="K147" i="7"/>
  <c r="G1051" i="6"/>
  <c r="H209" i="7"/>
  <c r="C1517" i="6"/>
  <c r="M1397" i="6"/>
  <c r="E907" i="6"/>
  <c r="F1298" i="6"/>
  <c r="B749" i="7"/>
  <c r="H721" i="7"/>
  <c r="K403" i="7"/>
  <c r="G360" i="7"/>
  <c r="C36" i="7"/>
  <c r="K11" i="7"/>
  <c r="F232" i="7"/>
  <c r="D1394" i="6"/>
  <c r="G211" i="7"/>
  <c r="H497" i="7"/>
  <c r="C1095" i="6"/>
  <c r="M1532" i="6"/>
  <c r="H748" i="7"/>
  <c r="F642" i="7"/>
  <c r="C193" i="7"/>
  <c r="F509" i="7"/>
  <c r="D1098" i="6"/>
  <c r="E41" i="7"/>
  <c r="B468" i="7"/>
  <c r="C72" i="7"/>
  <c r="K425" i="7"/>
  <c r="E709" i="7"/>
  <c r="G160" i="7"/>
  <c r="E167" i="7"/>
  <c r="M1327" i="6"/>
  <c r="F1218" i="6"/>
  <c r="B1422" i="6"/>
  <c r="G1454" i="6"/>
  <c r="L374" i="7"/>
  <c r="C610" i="7"/>
  <c r="G212" i="7"/>
  <c r="G1282" i="6"/>
  <c r="F764" i="7"/>
  <c r="I725" i="7"/>
  <c r="C408" i="7"/>
  <c r="H31" i="7"/>
  <c r="H1201" i="6"/>
  <c r="K600" i="7"/>
  <c r="B1155" i="6"/>
  <c r="E1412" i="6"/>
  <c r="G1384" i="6"/>
  <c r="H432" i="7"/>
  <c r="F14" i="7"/>
  <c r="C1481" i="6"/>
  <c r="D336" i="7"/>
  <c r="D1254" i="6"/>
  <c r="B71" i="7"/>
  <c r="E551" i="7"/>
  <c r="C1252" i="6"/>
  <c r="F1533" i="6"/>
  <c r="H1220" i="6"/>
  <c r="L750" i="7"/>
  <c r="H1181" i="6"/>
  <c r="L355" i="7"/>
  <c r="H393" i="7"/>
  <c r="C289" i="7"/>
  <c r="L235" i="7"/>
  <c r="C115" i="7"/>
  <c r="F306" i="7"/>
  <c r="M1449" i="6"/>
  <c r="M1383" i="6"/>
  <c r="C136" i="7"/>
  <c r="F766" i="6"/>
  <c r="M1467" i="6"/>
  <c r="E1083" i="6"/>
  <c r="N1149" i="6"/>
  <c r="K252" i="7"/>
  <c r="H1537" i="6"/>
  <c r="D1450" i="6"/>
  <c r="N1171" i="6"/>
  <c r="C1193" i="6"/>
  <c r="N1465" i="6"/>
  <c r="B266" i="7"/>
  <c r="G1192" i="6"/>
  <c r="E1419" i="6"/>
  <c r="E905" i="6"/>
  <c r="D503" i="7"/>
  <c r="G1415" i="6"/>
  <c r="H598" i="7"/>
  <c r="B332" i="7"/>
  <c r="D1371" i="6"/>
  <c r="H609" i="7"/>
  <c r="F939" i="6"/>
  <c r="D704" i="7"/>
  <c r="N1265" i="6"/>
  <c r="N1527" i="6"/>
  <c r="K141" i="7"/>
  <c r="N1502" i="6"/>
  <c r="L326" i="7"/>
  <c r="C259" i="7"/>
  <c r="C187" i="7"/>
  <c r="G1293" i="6"/>
  <c r="F83" i="7"/>
  <c r="C1415" i="6"/>
  <c r="E216" i="7"/>
  <c r="N1293" i="6"/>
  <c r="C1019" i="6"/>
  <c r="F1363" i="6"/>
  <c r="N682" i="6"/>
  <c r="B1095" i="6"/>
  <c r="H939" i="6"/>
  <c r="C1189" i="6"/>
  <c r="D748" i="6"/>
  <c r="M1431" i="6"/>
  <c r="C255" i="7"/>
  <c r="F349" i="7"/>
  <c r="L637" i="7"/>
  <c r="G143" i="7"/>
  <c r="H448" i="7"/>
  <c r="B515" i="7"/>
  <c r="B270" i="7"/>
  <c r="N1460" i="6"/>
  <c r="D76" i="7"/>
  <c r="F506" i="7"/>
  <c r="M1516" i="6"/>
  <c r="I228" i="7"/>
  <c r="C6" i="7"/>
  <c r="K273" i="7"/>
  <c r="K82" i="7"/>
  <c r="C1448" i="6"/>
  <c r="L54" i="7"/>
  <c r="C794" i="7"/>
  <c r="C366" i="7"/>
  <c r="G229" i="7"/>
  <c r="G1034" i="6"/>
  <c r="B1412" i="6"/>
  <c r="F1171" i="6"/>
  <c r="N1415" i="6"/>
  <c r="K573" i="7"/>
  <c r="K570" i="7"/>
  <c r="C1167" i="6"/>
  <c r="E170" i="7"/>
  <c r="D308" i="7"/>
  <c r="B109" i="7"/>
  <c r="I196" i="7"/>
  <c r="N1286" i="6"/>
  <c r="G435" i="7"/>
  <c r="F1254" i="6"/>
  <c r="D1176" i="6"/>
  <c r="N1410" i="6"/>
  <c r="K25" i="7"/>
  <c r="D193" i="7"/>
  <c r="B750" i="7"/>
  <c r="F95" i="7"/>
  <c r="C1303" i="6"/>
  <c r="K497" i="7"/>
  <c r="L21" i="7"/>
  <c r="G1456" i="6"/>
  <c r="B757" i="7"/>
  <c r="L912" i="7"/>
  <c r="N1197" i="6"/>
  <c r="F330" i="7"/>
  <c r="C592" i="7"/>
  <c r="B127" i="7"/>
  <c r="L24" i="7"/>
  <c r="C1299" i="6"/>
  <c r="C1474" i="6"/>
  <c r="G485" i="7"/>
  <c r="L647" i="7"/>
  <c r="I457" i="7"/>
  <c r="L268" i="7"/>
  <c r="G1336" i="6"/>
  <c r="F166" i="7"/>
  <c r="L82" i="7"/>
  <c r="D150" i="7"/>
  <c r="G989" i="6"/>
  <c r="L455" i="7"/>
  <c r="I605" i="7"/>
  <c r="K120" i="7"/>
  <c r="K340" i="7"/>
  <c r="C468" i="7"/>
  <c r="F603" i="7"/>
  <c r="F439" i="7"/>
  <c r="F679" i="7"/>
  <c r="B271" i="7"/>
  <c r="G692" i="7"/>
  <c r="H106" i="7"/>
  <c r="F177" i="7"/>
  <c r="H411" i="7"/>
  <c r="C433" i="7"/>
  <c r="C668" i="7"/>
  <c r="D1042" i="7"/>
  <c r="I1379" i="6"/>
  <c r="B721" i="7"/>
  <c r="F182" i="7"/>
  <c r="E775" i="7"/>
  <c r="E455" i="7"/>
  <c r="D628" i="7"/>
  <c r="F88" i="7"/>
  <c r="B299" i="7"/>
  <c r="L321" i="7"/>
  <c r="B383" i="7"/>
  <c r="I1002" i="6"/>
  <c r="L32" i="7"/>
  <c r="B398" i="7"/>
  <c r="C114" i="7"/>
  <c r="N1520" i="6"/>
  <c r="C106" i="7"/>
  <c r="C205" i="7"/>
  <c r="F488" i="7"/>
  <c r="F1248" i="6"/>
  <c r="D275" i="7"/>
  <c r="B1457" i="6"/>
  <c r="B570" i="7"/>
  <c r="F72" i="7"/>
  <c r="G85" i="7"/>
  <c r="G412" i="7"/>
  <c r="D133" i="7"/>
  <c r="D1471" i="6"/>
  <c r="D1182" i="6"/>
  <c r="N1272" i="6"/>
  <c r="I733" i="7"/>
  <c r="H1422" i="6"/>
  <c r="N1452" i="6"/>
  <c r="G1495" i="6"/>
  <c r="D1389" i="6"/>
  <c r="C1296" i="6"/>
  <c r="K365" i="7"/>
  <c r="B722" i="7"/>
  <c r="G116" i="7"/>
  <c r="L78" i="7"/>
  <c r="K52" i="7"/>
  <c r="D585" i="7"/>
  <c r="C42" i="7"/>
  <c r="F1394" i="6"/>
  <c r="B436" i="7"/>
  <c r="G1297" i="6"/>
  <c r="H1343" i="6"/>
  <c r="F607" i="7"/>
  <c r="E703" i="7"/>
  <c r="G1043" i="6"/>
  <c r="G342" i="7"/>
  <c r="C1294" i="6"/>
  <c r="I81" i="7"/>
  <c r="H82" i="7"/>
  <c r="N1466" i="6"/>
  <c r="E534" i="7"/>
  <c r="B347" i="7"/>
  <c r="G161" i="7"/>
  <c r="D228" i="7"/>
  <c r="N1208" i="6"/>
  <c r="D1422" i="6"/>
  <c r="N1429" i="6"/>
  <c r="N987" i="6"/>
  <c r="F1431" i="6"/>
  <c r="D1414" i="6"/>
  <c r="C1078" i="6"/>
  <c r="E1201" i="6"/>
  <c r="E1373" i="6"/>
  <c r="H1406" i="6"/>
  <c r="N732" i="6"/>
  <c r="N1490" i="6"/>
  <c r="G205" i="7"/>
  <c r="I492" i="7"/>
  <c r="G735" i="6"/>
  <c r="G1029" i="6"/>
  <c r="K351" i="7"/>
  <c r="B250" i="7"/>
  <c r="E110" i="7"/>
  <c r="D744" i="7"/>
  <c r="E323" i="7"/>
  <c r="E554" i="7"/>
  <c r="F135" i="7"/>
  <c r="H502" i="7"/>
  <c r="B491" i="7"/>
  <c r="D517" i="7"/>
  <c r="N1413" i="6"/>
  <c r="F1141" i="6"/>
  <c r="F199" i="7"/>
  <c r="B207" i="7"/>
  <c r="E201" i="7"/>
  <c r="D1428" i="6"/>
  <c r="G64" i="7"/>
  <c r="D357" i="7"/>
  <c r="G1222" i="6"/>
  <c r="G906" i="6"/>
  <c r="G440" i="7"/>
  <c r="M1247" i="6"/>
  <c r="I79" i="7"/>
  <c r="N1405" i="6"/>
  <c r="C1361" i="6"/>
  <c r="C1092" i="6"/>
  <c r="C843" i="6"/>
  <c r="G227" i="7"/>
  <c r="G223" i="7"/>
  <c r="G457" i="7"/>
  <c r="D199" i="7"/>
  <c r="G260" i="7"/>
  <c r="H1381" i="6"/>
  <c r="H622" i="7"/>
  <c r="D766" i="7"/>
  <c r="F178" i="7"/>
  <c r="K80" i="7"/>
  <c r="G720" i="7"/>
  <c r="H1420" i="6"/>
  <c r="K350" i="7"/>
  <c r="D224" i="7"/>
  <c r="L426" i="7"/>
  <c r="D1138" i="6"/>
  <c r="E407" i="7"/>
  <c r="I269" i="7"/>
  <c r="B185" i="7"/>
  <c r="B380" i="7"/>
  <c r="D276" i="7"/>
  <c r="I1436" i="6"/>
  <c r="K379" i="7"/>
  <c r="B1060" i="6"/>
  <c r="B1532" i="6"/>
  <c r="F478" i="7"/>
  <c r="I127" i="7"/>
  <c r="C1445" i="6"/>
  <c r="C1326" i="6"/>
  <c r="G154" i="7"/>
  <c r="F1289" i="6"/>
  <c r="D368" i="7"/>
  <c r="G155" i="7"/>
  <c r="C311" i="7"/>
  <c r="L476" i="7"/>
  <c r="F1438" i="6"/>
  <c r="E478" i="7"/>
  <c r="I1536" i="6"/>
  <c r="G289" i="7"/>
  <c r="C50" i="7"/>
  <c r="B1544" i="6"/>
  <c r="L180" i="7"/>
  <c r="H252" i="7"/>
  <c r="D1113" i="7"/>
  <c r="I1516" i="6"/>
  <c r="H1518" i="6"/>
  <c r="M1337" i="6"/>
  <c r="D27" i="7"/>
  <c r="B337" i="7"/>
  <c r="K709" i="7"/>
  <c r="D34" i="7"/>
  <c r="G469" i="7"/>
  <c r="H336" i="7"/>
  <c r="F1158" i="6"/>
  <c r="K503" i="7"/>
  <c r="H1519" i="6"/>
  <c r="I90" i="7"/>
  <c r="G533" i="7"/>
  <c r="K509" i="7"/>
  <c r="N1046" i="6"/>
  <c r="G128" i="7"/>
  <c r="K606" i="7"/>
  <c r="F1477" i="6"/>
  <c r="E1396" i="6"/>
  <c r="H134" i="7"/>
  <c r="F1400" i="6"/>
  <c r="D1324" i="6"/>
  <c r="N1489" i="6"/>
  <c r="G1459" i="6"/>
  <c r="F1042" i="6"/>
  <c r="L378" i="7"/>
  <c r="N1391" i="6"/>
  <c r="M1356" i="6"/>
  <c r="F1265" i="6"/>
  <c r="H1388" i="6"/>
  <c r="F960" i="6"/>
  <c r="C1343" i="6"/>
  <c r="F1510" i="6"/>
  <c r="N1400" i="6"/>
  <c r="M1197" i="6"/>
  <c r="I137" i="7"/>
  <c r="E590" i="7"/>
  <c r="M1548" i="6"/>
  <c r="L176" i="7"/>
  <c r="B505" i="7"/>
  <c r="B465" i="7"/>
  <c r="E1299" i="7"/>
  <c r="C1464" i="6"/>
  <c r="C652" i="7"/>
  <c r="E465" i="7"/>
  <c r="B560" i="7"/>
  <c r="D1082" i="6"/>
  <c r="E1120" i="7"/>
  <c r="G173" i="7"/>
  <c r="C432" i="7"/>
  <c r="H1421" i="6"/>
  <c r="F64" i="7"/>
  <c r="H294" i="7"/>
  <c r="H52" i="7"/>
  <c r="C188" i="7"/>
  <c r="I190" i="7"/>
  <c r="N1221" i="6"/>
  <c r="I260" i="7"/>
  <c r="K338" i="7"/>
  <c r="B1235" i="6"/>
  <c r="I1281" i="6"/>
  <c r="G640" i="7"/>
  <c r="K759" i="7"/>
  <c r="K214" i="7"/>
  <c r="G364" i="7"/>
  <c r="G1517" i="6"/>
  <c r="I175" i="7"/>
  <c r="F1451" i="6"/>
  <c r="G674" i="7"/>
  <c r="B677" i="7"/>
  <c r="D677" i="7"/>
  <c r="G352" i="7"/>
  <c r="C404" i="7"/>
  <c r="K199" i="7"/>
  <c r="G351" i="7"/>
  <c r="N1294" i="6"/>
  <c r="F487" i="7"/>
  <c r="E1124" i="7"/>
  <c r="H660" i="7"/>
  <c r="K737" i="7"/>
  <c r="I68" i="7"/>
  <c r="H398" i="7"/>
  <c r="L430" i="7"/>
  <c r="I722" i="7"/>
  <c r="G298" i="7"/>
  <c r="G1416" i="6"/>
  <c r="G24" i="7"/>
  <c r="S48" i="5"/>
  <c r="G348" i="7"/>
  <c r="H241" i="7"/>
  <c r="F1450" i="6"/>
  <c r="B496" i="7"/>
  <c r="B464" i="7"/>
  <c r="G755" i="7"/>
  <c r="L488" i="7"/>
  <c r="C316" i="7"/>
  <c r="M1349" i="6"/>
  <c r="F706" i="7"/>
  <c r="C280" i="7"/>
  <c r="M1471" i="6"/>
  <c r="F311" i="7"/>
  <c r="H188" i="7"/>
  <c r="D767" i="7"/>
  <c r="C766" i="7"/>
  <c r="E297" i="7"/>
  <c r="C350" i="7"/>
  <c r="F559" i="7"/>
  <c r="E787" i="7"/>
  <c r="N1359" i="6"/>
  <c r="I315" i="7"/>
  <c r="G132" i="7"/>
  <c r="C315" i="7"/>
  <c r="M1453" i="6"/>
  <c r="F1103" i="6"/>
  <c r="K285" i="7"/>
  <c r="D804" i="7"/>
  <c r="B455" i="7"/>
  <c r="L496" i="7"/>
  <c r="I256" i="7"/>
  <c r="I423" i="7"/>
  <c r="B1270" i="6"/>
  <c r="I125" i="7"/>
  <c r="F1390" i="6"/>
  <c r="D113" i="7"/>
  <c r="B100" i="7"/>
  <c r="L62" i="7"/>
  <c r="E371" i="7"/>
  <c r="D1123" i="6"/>
  <c r="K244" i="7"/>
  <c r="I1203" i="6"/>
  <c r="B1099" i="6"/>
  <c r="D1175" i="6"/>
  <c r="F38" i="7"/>
  <c r="G649" i="7"/>
  <c r="H452" i="7"/>
  <c r="D78" i="7"/>
  <c r="M1282" i="6"/>
  <c r="C1534" i="6"/>
  <c r="H1213" i="6"/>
  <c r="B195" i="7"/>
  <c r="D1029" i="6"/>
  <c r="F71" i="7"/>
  <c r="I697" i="7"/>
  <c r="F1382" i="6"/>
  <c r="M1298" i="6"/>
  <c r="L409" i="7"/>
  <c r="H13" i="7"/>
  <c r="G1527" i="6"/>
  <c r="G114" i="7"/>
  <c r="G736" i="6"/>
  <c r="N1268" i="6"/>
  <c r="M1386" i="6"/>
  <c r="F272" i="7"/>
  <c r="L338" i="7"/>
  <c r="L206" i="7"/>
  <c r="G163" i="7"/>
  <c r="F6" i="7"/>
  <c r="C1236" i="7"/>
  <c r="H287" i="7"/>
  <c r="K593" i="7"/>
  <c r="B539" i="7"/>
  <c r="K496" i="7"/>
  <c r="H1252" i="6"/>
  <c r="E230" i="7"/>
  <c r="B237" i="7"/>
  <c r="C171" i="7"/>
  <c r="I1466" i="6"/>
  <c r="B916" i="6"/>
  <c r="F1531" i="6"/>
  <c r="G973" i="6"/>
  <c r="E1024" i="6"/>
  <c r="E1299" i="6"/>
  <c r="M1132" i="6"/>
  <c r="M1546" i="6"/>
  <c r="G935" i="6"/>
  <c r="D1247" i="6"/>
  <c r="B1179" i="6"/>
  <c r="F1483" i="6"/>
  <c r="F1154" i="6"/>
  <c r="D201" i="7"/>
  <c r="D268" i="7"/>
  <c r="L26" i="7"/>
  <c r="I177" i="7"/>
  <c r="I654" i="7"/>
  <c r="G508" i="7"/>
  <c r="C46" i="7"/>
  <c r="B147" i="7"/>
  <c r="C1070" i="6"/>
  <c r="K502" i="7"/>
  <c r="B339" i="7"/>
  <c r="H657" i="7"/>
  <c r="B1531" i="6"/>
  <c r="K346" i="7"/>
  <c r="B113" i="7"/>
  <c r="N1011" i="6"/>
  <c r="B301" i="7"/>
  <c r="N1246" i="6"/>
  <c r="D135" i="7"/>
  <c r="L135" i="7"/>
  <c r="K35" i="7"/>
  <c r="E976" i="6"/>
  <c r="K166" i="7"/>
  <c r="N884" i="6"/>
  <c r="B1289" i="6"/>
  <c r="G1071" i="6"/>
  <c r="F637" i="7"/>
  <c r="E456" i="7"/>
  <c r="C249" i="7"/>
  <c r="D1116" i="6"/>
  <c r="H154" i="7"/>
  <c r="H1482" i="6"/>
  <c r="M1260" i="6"/>
  <c r="E1468" i="6"/>
  <c r="N1356" i="6"/>
  <c r="F1354" i="6"/>
  <c r="D616" i="7"/>
  <c r="F361" i="7"/>
  <c r="K812" i="7"/>
  <c r="D1475" i="6"/>
  <c r="F1112" i="6"/>
  <c r="B392" i="7"/>
  <c r="E336" i="7"/>
  <c r="N1398" i="6"/>
  <c r="H375" i="7"/>
  <c r="C34" i="7"/>
  <c r="E196" i="7"/>
  <c r="I1326" i="6"/>
  <c r="C277" i="7"/>
  <c r="C20" i="7"/>
  <c r="F357" i="7"/>
  <c r="F43" i="7"/>
  <c r="L203" i="7"/>
  <c r="H114" i="7"/>
  <c r="B1246" i="6"/>
  <c r="I1363" i="6"/>
  <c r="N1253" i="6"/>
  <c r="B618" i="7"/>
  <c r="H552" i="7"/>
  <c r="C21" i="7"/>
  <c r="L396" i="7"/>
  <c r="E190" i="7"/>
  <c r="B753" i="7"/>
  <c r="E247" i="7"/>
  <c r="D1517" i="6"/>
  <c r="C100" i="7"/>
  <c r="I638" i="7"/>
  <c r="G1360" i="6"/>
  <c r="F81" i="7"/>
  <c r="M1410" i="6"/>
  <c r="K235" i="7"/>
  <c r="G1373" i="6"/>
  <c r="K275" i="7"/>
  <c r="K76" i="7"/>
  <c r="M1373" i="6"/>
  <c r="H1136" i="6"/>
  <c r="D194" i="7"/>
  <c r="H538" i="7"/>
  <c r="I547" i="7"/>
  <c r="G1314" i="6"/>
  <c r="B537" i="7"/>
  <c r="M1424" i="6"/>
  <c r="H1524" i="6"/>
  <c r="B1079" i="6"/>
  <c r="H70" i="7"/>
  <c r="N1545" i="6"/>
  <c r="C96" i="7"/>
  <c r="H364" i="7"/>
  <c r="F553" i="7"/>
  <c r="C564" i="7"/>
  <c r="B258" i="7"/>
  <c r="L376" i="7"/>
  <c r="L131" i="7"/>
  <c r="G313" i="7"/>
  <c r="H396" i="7"/>
  <c r="I129" i="7"/>
  <c r="K476" i="7"/>
  <c r="H1429" i="6"/>
  <c r="K317" i="7"/>
  <c r="C118" i="7"/>
  <c r="D449" i="7"/>
  <c r="M1259" i="6"/>
  <c r="K212" i="7"/>
  <c r="G1212" i="6"/>
  <c r="H1282" i="6"/>
  <c r="C487" i="7"/>
  <c r="F1525" i="6"/>
  <c r="F699" i="6"/>
  <c r="C1430" i="6"/>
  <c r="B1065" i="6"/>
  <c r="D173" i="7"/>
  <c r="B791" i="6"/>
  <c r="F116" i="7"/>
  <c r="F778" i="7"/>
  <c r="H334" i="7"/>
  <c r="D69" i="7"/>
  <c r="D435" i="7"/>
  <c r="D325" i="7"/>
  <c r="D1281" i="6"/>
  <c r="K178" i="7"/>
  <c r="C622" i="7"/>
  <c r="L1183" i="7"/>
  <c r="N1322" i="6"/>
  <c r="K522" i="7"/>
  <c r="M1167" i="6"/>
  <c r="G1317" i="6"/>
  <c r="G1451" i="6"/>
  <c r="H74" i="7"/>
  <c r="I1005" i="6"/>
  <c r="E1077" i="6"/>
  <c r="I989" i="6"/>
  <c r="F1330" i="6"/>
  <c r="E1478" i="6"/>
  <c r="D1160" i="6"/>
  <c r="E1149" i="6"/>
  <c r="E18" i="7"/>
  <c r="L616" i="7"/>
  <c r="I292" i="7"/>
  <c r="C1143" i="6"/>
  <c r="C92" i="7"/>
  <c r="D208" i="7"/>
  <c r="E291" i="7"/>
  <c r="F1166" i="6"/>
  <c r="G1303" i="6"/>
  <c r="D58" i="7"/>
  <c r="B555" i="7"/>
  <c r="C326" i="7"/>
  <c r="K121" i="7"/>
  <c r="L728" i="7"/>
  <c r="H46" i="7"/>
  <c r="E367" i="7"/>
  <c r="E680" i="7"/>
  <c r="E743" i="7"/>
  <c r="L576" i="7"/>
  <c r="D752" i="7"/>
  <c r="H913" i="7"/>
  <c r="E225" i="7"/>
  <c r="F1524" i="6"/>
  <c r="C204" i="7"/>
  <c r="K140" i="7"/>
  <c r="B193" i="7"/>
  <c r="H368" i="7"/>
  <c r="G1169" i="6"/>
  <c r="L661" i="7"/>
  <c r="C1053" i="6"/>
  <c r="G846" i="6"/>
  <c r="G1095" i="6"/>
  <c r="E381" i="7"/>
  <c r="E1550" i="6"/>
  <c r="L204" i="7"/>
  <c r="D379" i="7"/>
  <c r="C15" i="7"/>
  <c r="D346" i="7"/>
  <c r="B80" i="7"/>
  <c r="K262" i="7"/>
  <c r="I486" i="7"/>
  <c r="H542" i="7"/>
  <c r="F520" i="7"/>
  <c r="B1476" i="6"/>
  <c r="K566" i="7"/>
  <c r="B1455" i="6"/>
  <c r="C834" i="7"/>
  <c r="G1410" i="6"/>
  <c r="D161" i="7"/>
  <c r="K268" i="7"/>
  <c r="L357" i="7"/>
  <c r="B733" i="7"/>
  <c r="H1310" i="6"/>
  <c r="F399" i="7"/>
  <c r="E396" i="7"/>
  <c r="F1544" i="6"/>
  <c r="K329" i="7"/>
  <c r="G1552" i="6"/>
  <c r="M1435" i="6"/>
  <c r="B265" i="7"/>
  <c r="L69" i="7"/>
  <c r="N1084" i="6"/>
  <c r="I1410" i="6"/>
  <c r="I314" i="7"/>
  <c r="I1347" i="6"/>
  <c r="C1024" i="6"/>
  <c r="F251" i="7"/>
  <c r="L554" i="7"/>
  <c r="D1426" i="6"/>
  <c r="G314" i="7"/>
  <c r="D865" i="7"/>
  <c r="E1112" i="7"/>
  <c r="E525" i="7"/>
  <c r="B248" i="7"/>
  <c r="E260" i="7"/>
  <c r="C87" i="7"/>
  <c r="C489" i="7"/>
  <c r="H416" i="7"/>
  <c r="F894" i="6"/>
  <c r="C1285" i="6"/>
  <c r="C603" i="7"/>
  <c r="C1308" i="6"/>
  <c r="C345" i="7"/>
  <c r="D381" i="7"/>
  <c r="K401" i="7"/>
  <c r="L137" i="7"/>
  <c r="D104" i="7"/>
  <c r="G332" i="7"/>
  <c r="G1548" i="6"/>
  <c r="G1150" i="6"/>
  <c r="F1246" i="6"/>
  <c r="C1154" i="6"/>
  <c r="K23" i="7"/>
  <c r="L382" i="7"/>
  <c r="G483" i="7"/>
  <c r="I1093" i="6"/>
  <c r="M1055" i="6"/>
  <c r="K637" i="7"/>
  <c r="L207" i="7"/>
  <c r="I208" i="7"/>
  <c r="F438" i="7"/>
  <c r="M1350" i="6"/>
  <c r="M1482" i="6"/>
  <c r="C1536" i="6"/>
  <c r="D1390" i="6"/>
  <c r="K347" i="7"/>
  <c r="K78" i="7"/>
  <c r="B434" i="7"/>
  <c r="D91" i="7"/>
  <c r="H301" i="7"/>
  <c r="B91" i="7"/>
  <c r="C1028" i="6"/>
  <c r="M1430" i="6"/>
  <c r="L451" i="7"/>
  <c r="B1496" i="6"/>
  <c r="D1463" i="6"/>
  <c r="H533" i="7"/>
  <c r="C577" i="7"/>
  <c r="B661" i="7"/>
  <c r="G79" i="7"/>
  <c r="H16" i="7"/>
  <c r="F329" i="7"/>
  <c r="B1316" i="6"/>
  <c r="L121" i="7"/>
  <c r="K942" i="7"/>
  <c r="K1015" i="7"/>
  <c r="E544" i="7"/>
  <c r="F124" i="7"/>
  <c r="G341" i="7"/>
  <c r="G146" i="7"/>
  <c r="L148" i="7"/>
  <c r="B1155" i="7"/>
  <c r="I1408" i="6"/>
  <c r="G636" i="7"/>
  <c r="B1363" i="6"/>
  <c r="I105" i="7"/>
  <c r="E630" i="7"/>
  <c r="L589" i="7"/>
  <c r="L521" i="7"/>
  <c r="I1445" i="6"/>
  <c r="G1182" i="6"/>
  <c r="C257" i="7"/>
  <c r="B123" i="7"/>
  <c r="B346" i="7"/>
  <c r="L344" i="7"/>
  <c r="D1497" i="6"/>
  <c r="H81" i="7"/>
  <c r="F151" i="7"/>
  <c r="F1449" i="6"/>
  <c r="C26" i="7"/>
  <c r="B1552" i="6"/>
  <c r="G1079" i="6"/>
  <c r="I1461" i="6"/>
  <c r="C707" i="7"/>
  <c r="H26" i="7"/>
  <c r="F940" i="6"/>
  <c r="C337" i="7"/>
  <c r="I214" i="7"/>
  <c r="F761" i="7"/>
  <c r="G492" i="7"/>
  <c r="D679" i="7"/>
  <c r="C1531" i="6"/>
  <c r="G180" i="7"/>
  <c r="I789" i="7"/>
  <c r="D549" i="7"/>
  <c r="F572" i="7"/>
  <c r="D376" i="7"/>
  <c r="H179" i="7"/>
  <c r="B378" i="7"/>
  <c r="L925" i="7"/>
  <c r="L47" i="7"/>
  <c r="G523" i="7"/>
  <c r="H1540" i="6"/>
  <c r="L317" i="7"/>
  <c r="H323" i="7"/>
  <c r="E1496" i="6"/>
  <c r="I1405" i="6"/>
  <c r="H445" i="7"/>
  <c r="D555" i="7"/>
  <c r="F413" i="7"/>
  <c r="C132" i="7"/>
  <c r="I596" i="7"/>
  <c r="G800" i="7"/>
  <c r="I330" i="7"/>
  <c r="H405" i="7"/>
  <c r="G131" i="7"/>
  <c r="G119" i="7"/>
  <c r="I356" i="7"/>
  <c r="K616" i="7"/>
  <c r="F308" i="7"/>
  <c r="G498" i="7"/>
  <c r="K32" i="7"/>
  <c r="G549" i="7"/>
  <c r="G258" i="7"/>
  <c r="B6" i="7"/>
  <c r="K174" i="7"/>
  <c r="K336" i="7"/>
  <c r="L58" i="7"/>
  <c r="I1020" i="6"/>
  <c r="F1485" i="6"/>
  <c r="L35" i="7"/>
  <c r="E428" i="7"/>
  <c r="B1548" i="6"/>
  <c r="G105" i="7"/>
  <c r="F110" i="7"/>
  <c r="L850" i="7"/>
  <c r="C242" i="7"/>
  <c r="B18" i="7"/>
  <c r="M1413" i="6"/>
  <c r="H717" i="7"/>
  <c r="E177" i="7"/>
  <c r="K480" i="7"/>
  <c r="E1362" i="6"/>
  <c r="I424" i="7"/>
  <c r="G695" i="7"/>
  <c r="H1415" i="6"/>
  <c r="C1323" i="6"/>
  <c r="D1477" i="6"/>
  <c r="F590" i="7"/>
  <c r="D1382" i="6"/>
  <c r="D713" i="7"/>
  <c r="D486" i="7"/>
  <c r="H15" i="7"/>
  <c r="E988" i="6"/>
  <c r="E124" i="7"/>
  <c r="M1499" i="6"/>
  <c r="D1551" i="6"/>
  <c r="G462" i="7"/>
  <c r="L40" i="7"/>
  <c r="F449" i="7"/>
  <c r="K14" i="7"/>
  <c r="H1362" i="6"/>
  <c r="G1269" i="6"/>
  <c r="B1478" i="6"/>
  <c r="K580" i="7"/>
  <c r="C1378" i="6"/>
  <c r="E356" i="7"/>
  <c r="L190" i="7"/>
  <c r="L14" i="7"/>
  <c r="I473" i="7"/>
  <c r="D1286" i="6"/>
  <c r="K58" i="7"/>
  <c r="H1073" i="6"/>
  <c r="G1180" i="6"/>
  <c r="I95" i="7"/>
  <c r="H1119" i="6"/>
  <c r="B1551" i="6"/>
  <c r="F459" i="7"/>
  <c r="I1477" i="6"/>
  <c r="D1478" i="6"/>
  <c r="I466" i="7"/>
  <c r="E1044" i="6"/>
  <c r="C1369" i="6"/>
  <c r="L172" i="7"/>
  <c r="G482" i="7"/>
  <c r="C1395" i="6"/>
  <c r="C601" i="7"/>
  <c r="E328" i="7"/>
  <c r="H228" i="7"/>
  <c r="H1427" i="6"/>
  <c r="C19" i="7"/>
  <c r="F264" i="7"/>
  <c r="H157" i="7"/>
  <c r="G1136" i="6"/>
  <c r="K39" i="7"/>
  <c r="H1399" i="6"/>
  <c r="K238" i="7"/>
  <c r="D586" i="7"/>
  <c r="D1214" i="7"/>
  <c r="G1315" i="6"/>
  <c r="L98" i="7"/>
  <c r="G501" i="7"/>
  <c r="D45" i="7"/>
  <c r="D404" i="7"/>
  <c r="C659" i="7"/>
  <c r="H270" i="7"/>
  <c r="H771" i="7"/>
  <c r="G1348" i="6"/>
  <c r="M1466" i="6"/>
  <c r="L424" i="7"/>
  <c r="H484" i="7"/>
  <c r="G113" i="7"/>
  <c r="C266" i="7"/>
  <c r="G633" i="7"/>
  <c r="L85" i="7"/>
  <c r="B1423" i="6"/>
  <c r="L504" i="7"/>
  <c r="D282" i="7"/>
  <c r="L259" i="7"/>
  <c r="G68" i="7"/>
  <c r="E588" i="7"/>
  <c r="H311" i="7"/>
  <c r="D1248" i="6"/>
  <c r="I1151" i="6"/>
  <c r="I347" i="7"/>
  <c r="D322" i="7"/>
  <c r="K530" i="7"/>
  <c r="I163" i="7"/>
  <c r="D338" i="7"/>
  <c r="L1122" i="7"/>
  <c r="I565" i="7"/>
  <c r="C1473" i="6"/>
  <c r="H436" i="7"/>
  <c r="F517" i="7"/>
  <c r="G189" i="7"/>
  <c r="H480" i="7"/>
  <c r="H107" i="7"/>
  <c r="B198" i="7"/>
  <c r="D525" i="7"/>
  <c r="G561" i="7"/>
  <c r="C1542" i="6"/>
  <c r="C1170" i="7"/>
  <c r="M1515" i="6"/>
  <c r="K435" i="7"/>
  <c r="G476" i="7"/>
  <c r="K328" i="7"/>
  <c r="L341" i="7"/>
  <c r="E719" i="7"/>
  <c r="H162" i="7"/>
  <c r="K355" i="7"/>
  <c r="C1188" i="6"/>
  <c r="K475" i="7"/>
  <c r="C1174" i="6"/>
  <c r="E1032" i="7"/>
  <c r="F369" i="7"/>
  <c r="D614" i="7"/>
  <c r="H1430" i="6"/>
  <c r="G439" i="7"/>
  <c r="G317" i="7"/>
  <c r="L766" i="7"/>
  <c r="K231" i="7"/>
  <c r="I560" i="7"/>
  <c r="E51" i="7"/>
  <c r="H1131" i="6"/>
  <c r="D1405" i="6"/>
  <c r="L828" i="7"/>
  <c r="M1297" i="6"/>
  <c r="I451" i="7"/>
  <c r="I581" i="7"/>
  <c r="K324" i="7"/>
  <c r="M1308" i="6"/>
  <c r="G357" i="7"/>
  <c r="B520" i="7"/>
  <c r="K917" i="7"/>
  <c r="E127" i="7"/>
  <c r="E388" i="7"/>
  <c r="L213" i="7"/>
  <c r="C407" i="7"/>
  <c r="B1475" i="6"/>
  <c r="B395" i="7"/>
  <c r="F109" i="7"/>
  <c r="D424" i="7"/>
  <c r="K359" i="7"/>
  <c r="I713" i="7"/>
  <c r="I433" i="7"/>
  <c r="H63" i="7"/>
  <c r="H418" i="7"/>
  <c r="K86" i="7"/>
  <c r="K143" i="7"/>
  <c r="L537" i="7"/>
  <c r="E631" i="7"/>
  <c r="D1013" i="7"/>
  <c r="H1147" i="6"/>
  <c r="G397" i="7"/>
  <c r="M1158" i="6"/>
  <c r="E120" i="7"/>
  <c r="K323" i="7"/>
  <c r="B1364" i="6"/>
  <c r="E1010" i="6"/>
  <c r="I130" i="7"/>
  <c r="G1168" i="6"/>
  <c r="F565" i="7"/>
  <c r="F393" i="7"/>
  <c r="G461" i="7"/>
  <c r="C728" i="6"/>
  <c r="H84" i="7"/>
  <c r="E1166" i="6"/>
  <c r="C1282" i="6"/>
  <c r="G1516" i="6"/>
  <c r="C1508" i="6"/>
  <c r="B883" i="7"/>
  <c r="E437" i="7"/>
  <c r="I651" i="7"/>
  <c r="C98" i="7"/>
  <c r="G1379" i="6"/>
  <c r="L389" i="7"/>
  <c r="N1539" i="6"/>
  <c r="H511" i="7"/>
  <c r="B649" i="7"/>
  <c r="I189" i="7"/>
  <c r="G1232" i="6"/>
  <c r="N1377" i="6"/>
  <c r="B206" i="7"/>
  <c r="L1529" i="7"/>
  <c r="C721" i="7"/>
  <c r="D1411" i="6"/>
  <c r="B181" i="7"/>
  <c r="H443" i="7"/>
  <c r="B352" i="7"/>
  <c r="B85" i="7"/>
  <c r="D483" i="7"/>
  <c r="D563" i="7"/>
  <c r="B521" i="7"/>
  <c r="C1291" i="6"/>
  <c r="B328" i="7"/>
  <c r="C497" i="7"/>
  <c r="F1480" i="6"/>
  <c r="B292" i="7"/>
  <c r="G299" i="7"/>
  <c r="I159" i="7"/>
  <c r="B357" i="7"/>
  <c r="D390" i="7"/>
  <c r="H559" i="7"/>
  <c r="B51" i="7"/>
  <c r="L347" i="7"/>
  <c r="G272" i="7"/>
  <c r="E506" i="7"/>
  <c r="I648" i="7"/>
  <c r="I1166" i="6"/>
  <c r="H183" i="7"/>
  <c r="B262" i="7"/>
  <c r="K139" i="7"/>
  <c r="L522" i="7"/>
  <c r="I173" i="7"/>
  <c r="I530" i="7"/>
  <c r="F67" i="7"/>
  <c r="L356" i="7"/>
  <c r="I99" i="7"/>
  <c r="K575" i="7"/>
  <c r="H64" i="7"/>
  <c r="F292" i="7"/>
  <c r="G1344" i="6"/>
  <c r="K316" i="7"/>
  <c r="B1137" i="6"/>
  <c r="I1341" i="6"/>
  <c r="H94" i="7"/>
  <c r="G1347" i="6"/>
  <c r="G1536" i="6"/>
  <c r="F228" i="7"/>
  <c r="F295" i="7"/>
  <c r="D1387" i="6"/>
  <c r="K282" i="7"/>
  <c r="B1415" i="6"/>
  <c r="E253" i="7"/>
  <c r="C1428" i="6"/>
  <c r="B74" i="7"/>
  <c r="F1475" i="6"/>
  <c r="F1213" i="6"/>
  <c r="N1380" i="6"/>
  <c r="G1164" i="6"/>
  <c r="K429" i="7"/>
  <c r="M1108" i="6"/>
  <c r="B1416" i="6"/>
  <c r="I1060" i="6"/>
  <c r="F1376" i="6"/>
  <c r="B548" i="7"/>
  <c r="I357" i="7"/>
  <c r="N1461" i="6"/>
  <c r="H1467" i="6"/>
  <c r="L59" i="7"/>
  <c r="B432" i="7"/>
  <c r="I1340" i="6"/>
  <c r="D171" i="7"/>
  <c r="I1009" i="6"/>
  <c r="K240" i="7"/>
  <c r="I119" i="7"/>
  <c r="C1272" i="6"/>
  <c r="G100" i="7"/>
  <c r="F770" i="7"/>
  <c r="I142" i="7"/>
  <c r="G1507" i="6"/>
  <c r="C336" i="7"/>
  <c r="H635" i="7"/>
  <c r="L519" i="7"/>
  <c r="C14" i="7"/>
  <c r="C708" i="7"/>
  <c r="K236" i="7"/>
  <c r="B244" i="7"/>
  <c r="C620" i="6"/>
  <c r="B1222" i="6"/>
  <c r="E1545" i="6"/>
  <c r="C709" i="6"/>
  <c r="D891" i="6"/>
  <c r="B871" i="6"/>
  <c r="M1363" i="6"/>
  <c r="I811" i="6"/>
  <c r="D1023" i="6"/>
  <c r="I792" i="7"/>
  <c r="D854" i="7"/>
  <c r="D529" i="7"/>
  <c r="B21" i="7"/>
  <c r="D1510" i="6"/>
  <c r="L383" i="7"/>
  <c r="N1186" i="6"/>
  <c r="E1378" i="6"/>
  <c r="F215" i="7"/>
  <c r="C172" i="7"/>
  <c r="D566" i="7"/>
  <c r="M1225" i="6"/>
  <c r="B200" i="7"/>
  <c r="F1340" i="6"/>
  <c r="D603" i="7"/>
  <c r="C612" i="7"/>
  <c r="D635" i="7"/>
  <c r="H1130" i="6"/>
  <c r="K482" i="7"/>
  <c r="L93" i="7"/>
  <c r="G169" i="7"/>
  <c r="K239" i="7"/>
  <c r="N1305" i="6"/>
  <c r="E189" i="7"/>
  <c r="H1158" i="6"/>
  <c r="H466" i="7"/>
  <c r="B1525" i="6"/>
  <c r="F1163" i="6"/>
  <c r="C595" i="7"/>
  <c r="L446" i="7"/>
  <c r="G1471" i="6"/>
  <c r="C1044" i="6"/>
  <c r="D610" i="7"/>
  <c r="K259" i="7"/>
  <c r="E117" i="7"/>
  <c r="H1374" i="6"/>
  <c r="K276" i="7"/>
  <c r="L664" i="7"/>
  <c r="G294" i="7"/>
  <c r="L285" i="7"/>
  <c r="H632" i="7"/>
  <c r="H641" i="7"/>
  <c r="E610" i="7"/>
  <c r="H807" i="7"/>
  <c r="I337" i="7"/>
  <c r="K520" i="7"/>
  <c r="I244" i="7"/>
  <c r="F432" i="7"/>
  <c r="H474" i="7"/>
  <c r="F1508" i="6"/>
  <c r="D1468" i="6"/>
  <c r="C230" i="7"/>
  <c r="E1431" i="6"/>
  <c r="H109" i="7"/>
  <c r="L114" i="7"/>
  <c r="B408" i="7"/>
  <c r="G107" i="7"/>
  <c r="I665" i="7"/>
  <c r="H532" i="7"/>
  <c r="I812" i="7"/>
  <c r="E448" i="7"/>
  <c r="B426" i="7"/>
  <c r="I393" i="7"/>
  <c r="H295" i="7"/>
  <c r="F685" i="7"/>
  <c r="E1427" i="6"/>
  <c r="I224" i="7"/>
  <c r="E623" i="7"/>
  <c r="B106" i="7"/>
  <c r="B965" i="7"/>
  <c r="D437" i="7"/>
  <c r="B1028" i="7"/>
  <c r="D608" i="7"/>
  <c r="E389" i="7"/>
  <c r="I786" i="7"/>
  <c r="B307" i="7"/>
  <c r="F1161" i="6"/>
  <c r="D9" i="7"/>
  <c r="I478" i="7"/>
  <c r="B1491" i="6"/>
  <c r="H357" i="7"/>
  <c r="B173" i="7"/>
  <c r="I555" i="7"/>
  <c r="I711" i="7"/>
  <c r="M1452" i="6"/>
  <c r="G1261" i="6"/>
  <c r="F801" i="7"/>
  <c r="G1248" i="6"/>
  <c r="C333" i="7"/>
  <c r="H688" i="7"/>
  <c r="G383" i="7"/>
  <c r="E795" i="7"/>
  <c r="I1411" i="6"/>
  <c r="K441" i="7"/>
  <c r="C77" i="7"/>
  <c r="K187" i="7"/>
  <c r="M1419" i="6"/>
  <c r="E668" i="7"/>
  <c r="N1368" i="6"/>
  <c r="B412" i="7"/>
  <c r="C1280" i="6"/>
  <c r="B725" i="7"/>
  <c r="E1499" i="6"/>
  <c r="H463" i="7"/>
  <c r="E902" i="7"/>
  <c r="C1404" i="6"/>
  <c r="B920" i="7"/>
  <c r="H126" i="7"/>
  <c r="H337" i="7"/>
  <c r="E1316" i="6"/>
  <c r="E42" i="7"/>
  <c r="I13" i="7"/>
  <c r="L191" i="7"/>
  <c r="B1249" i="6"/>
  <c r="E1418" i="6"/>
  <c r="E1192" i="6"/>
  <c r="L1009" i="7"/>
  <c r="K188" i="7"/>
  <c r="G1339" i="6"/>
  <c r="L793" i="7"/>
  <c r="H456" i="7"/>
  <c r="F317" i="7"/>
  <c r="H269" i="7"/>
  <c r="F318" i="7"/>
  <c r="E267" i="7"/>
  <c r="E70" i="7"/>
  <c r="D230" i="7"/>
  <c r="D149" i="7"/>
  <c r="L348" i="7"/>
  <c r="B1402" i="6"/>
  <c r="I1499" i="6"/>
  <c r="L448" i="7"/>
  <c r="H571" i="7"/>
  <c r="C378" i="7"/>
  <c r="H513" i="7"/>
  <c r="E366" i="7"/>
  <c r="D109" i="7"/>
  <c r="H1538" i="6"/>
  <c r="F513" i="6"/>
  <c r="C29" i="7"/>
  <c r="D169" i="7"/>
  <c r="M1407" i="6"/>
  <c r="C900" i="6"/>
  <c r="H1366" i="6"/>
  <c r="D1491" i="6"/>
  <c r="E1353" i="6"/>
  <c r="D1315" i="6"/>
  <c r="H498" i="7"/>
  <c r="D10" i="7"/>
  <c r="G112" i="7"/>
  <c r="B573" i="7"/>
  <c r="G1355" i="6"/>
  <c r="G515" i="7"/>
  <c r="I8" i="7"/>
  <c r="F1430" i="6"/>
  <c r="K74" i="7"/>
  <c r="F403" i="7"/>
  <c r="C1472" i="6"/>
  <c r="K109" i="7"/>
  <c r="N1302" i="6"/>
  <c r="H1431" i="6"/>
  <c r="B294" i="7"/>
  <c r="I98" i="7"/>
  <c r="H1227" i="6"/>
  <c r="I207" i="7"/>
  <c r="G1086" i="6"/>
  <c r="M932" i="6"/>
  <c r="F300" i="7"/>
  <c r="B371" i="7"/>
  <c r="I1072" i="6"/>
  <c r="G1370" i="6"/>
  <c r="E827" i="7"/>
  <c r="B1466" i="6"/>
  <c r="I1006" i="6"/>
  <c r="H1025" i="6"/>
  <c r="K261" i="7"/>
  <c r="B33" i="7"/>
  <c r="M1121" i="6"/>
  <c r="B1038" i="6"/>
  <c r="D66" i="7"/>
  <c r="L848" i="7"/>
  <c r="I65" i="7"/>
  <c r="I211" i="7"/>
  <c r="D60" i="7"/>
  <c r="C139" i="7"/>
  <c r="N1428" i="6"/>
  <c r="B829" i="7"/>
  <c r="I101" i="7"/>
  <c r="G495" i="7"/>
  <c r="D1518" i="6"/>
  <c r="K437" i="7"/>
  <c r="H1246" i="6"/>
  <c r="G719" i="7"/>
  <c r="E1541" i="6"/>
  <c r="E210" i="7"/>
  <c r="H1384" i="6"/>
  <c r="F125" i="7"/>
  <c r="H1528" i="6"/>
  <c r="F143" i="7"/>
  <c r="I360" i="7"/>
  <c r="L735" i="7"/>
  <c r="D413" i="7"/>
  <c r="M1240" i="6"/>
  <c r="G656" i="7"/>
  <c r="I513" i="7"/>
  <c r="L95" i="7"/>
  <c r="K173" i="7"/>
  <c r="B1471" i="6"/>
  <c r="H1508" i="6"/>
  <c r="I70" i="7"/>
  <c r="I830" i="6"/>
  <c r="K112" i="7"/>
  <c r="D1458" i="6"/>
  <c r="H321" i="7"/>
  <c r="K301" i="7"/>
  <c r="E1269" i="6"/>
  <c r="G278" i="7"/>
  <c r="E206" i="7"/>
  <c r="B60" i="7"/>
  <c r="E283" i="7"/>
  <c r="L181" i="7"/>
  <c r="M1498" i="6"/>
  <c r="B1285" i="6"/>
  <c r="K848" i="7"/>
  <c r="L622" i="7"/>
  <c r="B1463" i="6"/>
  <c r="H1351" i="6"/>
  <c r="B124" i="7"/>
  <c r="K486" i="7"/>
  <c r="F220" i="7"/>
  <c r="E1525" i="6"/>
  <c r="E1547" i="6"/>
  <c r="D316" i="7"/>
  <c r="G188" i="7"/>
  <c r="M1001" i="6"/>
  <c r="B1543" i="6"/>
  <c r="K468" i="7"/>
  <c r="K841" i="7"/>
  <c r="L216" i="7"/>
  <c r="D183" i="7"/>
  <c r="H704" i="7"/>
  <c r="N1351" i="6"/>
  <c r="N1074" i="6"/>
  <c r="I1251" i="6"/>
  <c r="G1403" i="6"/>
  <c r="E81" i="7"/>
  <c r="N881" i="6"/>
  <c r="H42" i="7"/>
  <c r="L200" i="7"/>
  <c r="F936" i="6"/>
  <c r="M682" i="6"/>
  <c r="C926" i="6"/>
  <c r="H895" i="6"/>
  <c r="B76" i="7"/>
  <c r="C1063" i="6"/>
  <c r="G562" i="7"/>
  <c r="H79" i="7"/>
  <c r="G522" i="7"/>
  <c r="H32" i="7"/>
  <c r="F913" i="6"/>
  <c r="F481" i="7"/>
  <c r="G679" i="7"/>
  <c r="K278" i="7"/>
  <c r="G1457" i="6"/>
  <c r="H384" i="7"/>
  <c r="E1549" i="6"/>
  <c r="C1062" i="6"/>
  <c r="I650" i="7"/>
  <c r="C500" i="7"/>
  <c r="G1324" i="6"/>
  <c r="H355" i="7"/>
  <c r="H116" i="7"/>
  <c r="G387" i="7"/>
  <c r="I477" i="7"/>
  <c r="C23" i="7"/>
  <c r="I152" i="7"/>
  <c r="K514" i="7"/>
  <c r="G447" i="7"/>
  <c r="G801" i="7"/>
  <c r="E1455" i="6"/>
  <c r="C101" i="7"/>
  <c r="D326" i="7"/>
  <c r="D179" i="7"/>
  <c r="I115" i="7"/>
  <c r="I1152" i="6"/>
  <c r="D345" i="7"/>
  <c r="B849" i="6"/>
  <c r="F1436" i="6"/>
  <c r="C482" i="7"/>
  <c r="H675" i="7"/>
  <c r="E813" i="7"/>
  <c r="B13" i="7"/>
  <c r="F585" i="7"/>
  <c r="E264" i="7"/>
  <c r="G110" i="7"/>
  <c r="K177" i="7"/>
  <c r="C962" i="7"/>
  <c r="B584" i="7"/>
  <c r="E227" i="7"/>
  <c r="G642" i="7"/>
  <c r="L478" i="7"/>
  <c r="E932" i="7"/>
  <c r="C627" i="7"/>
  <c r="B335" i="7"/>
  <c r="E1531" i="6"/>
  <c r="B864" i="7"/>
  <c r="D79" i="7"/>
  <c r="N1513" i="6"/>
  <c r="L38" i="7"/>
  <c r="H708" i="7"/>
  <c r="F345" i="7"/>
  <c r="K543" i="7"/>
  <c r="I328" i="7"/>
  <c r="E145" i="7"/>
  <c r="I699" i="7"/>
  <c r="F458" i="7"/>
  <c r="G453" i="7"/>
  <c r="H685" i="7"/>
  <c r="F568" i="7"/>
  <c r="I324" i="7"/>
  <c r="C382" i="7"/>
  <c r="I264" i="7"/>
  <c r="L791" i="7"/>
  <c r="D1529" i="6"/>
  <c r="D1515" i="6"/>
  <c r="C102" i="7"/>
  <c r="E345" i="7"/>
  <c r="K400" i="7"/>
  <c r="C503" i="7"/>
  <c r="F326" i="7"/>
  <c r="F212" i="7"/>
  <c r="I656" i="7"/>
  <c r="C125" i="7"/>
  <c r="C598" i="7"/>
  <c r="K234" i="7"/>
  <c r="L291" i="7"/>
  <c r="B1041" i="6"/>
  <c r="F208" i="7"/>
  <c r="C317" i="7"/>
  <c r="E1338" i="6"/>
  <c r="B428" i="7"/>
  <c r="H1465" i="6"/>
  <c r="B87" i="7"/>
  <c r="D1413" i="6"/>
  <c r="F1527" i="6"/>
  <c r="E378" i="7"/>
  <c r="K87" i="7"/>
  <c r="F704" i="7"/>
  <c r="D342" i="7"/>
  <c r="E662" i="7"/>
  <c r="I383" i="7"/>
  <c r="B12" i="7"/>
  <c r="K384" i="7"/>
  <c r="G416" i="7"/>
  <c r="F1539" i="6"/>
  <c r="N1451" i="6"/>
  <c r="K684" i="7"/>
  <c r="K29" i="7"/>
  <c r="I627" i="7"/>
  <c r="C65" i="7"/>
  <c r="D1449" i="6"/>
  <c r="B717" i="7"/>
  <c r="M1483" i="6"/>
  <c r="H72" i="7"/>
  <c r="G1305" i="6"/>
  <c r="M1331" i="6"/>
  <c r="B1253" i="6"/>
  <c r="H922" i="6"/>
  <c r="M1080" i="6"/>
  <c r="D1096" i="6"/>
  <c r="D221" i="7"/>
  <c r="C1487" i="6"/>
  <c r="C557" i="7"/>
  <c r="D48" i="7"/>
  <c r="C678" i="7"/>
  <c r="E155" i="7"/>
  <c r="L164" i="7"/>
  <c r="I74" i="7"/>
  <c r="H1126" i="6"/>
  <c r="I406" i="7"/>
  <c r="C346" i="7"/>
  <c r="N1480" i="6"/>
  <c r="D1063" i="6"/>
  <c r="C513" i="7"/>
  <c r="B427" i="7"/>
  <c r="K228" i="7"/>
  <c r="K47" i="7"/>
  <c r="G559" i="7"/>
  <c r="G713" i="7"/>
  <c r="M1110" i="6"/>
  <c r="M1519" i="6"/>
  <c r="L247" i="7"/>
  <c r="G1389" i="6"/>
  <c r="H906" i="6"/>
  <c r="N1000" i="6"/>
  <c r="K108" i="7"/>
  <c r="G1061" i="6"/>
  <c r="M846" i="6"/>
  <c r="F1310" i="6"/>
  <c r="E1416" i="6"/>
  <c r="B920" i="6"/>
  <c r="C354" i="7"/>
  <c r="H522" i="7"/>
  <c r="L329" i="7"/>
  <c r="G153" i="7"/>
  <c r="F1316" i="6"/>
  <c r="N1423" i="6"/>
  <c r="L457" i="7"/>
  <c r="D1550" i="6"/>
  <c r="D174" i="7"/>
  <c r="I6" i="7"/>
  <c r="L166" i="7"/>
  <c r="H1312" i="6"/>
  <c r="N1204" i="6"/>
  <c r="I1319" i="6"/>
  <c r="I284" i="7"/>
  <c r="I471" i="7"/>
  <c r="C129" i="7"/>
  <c r="G238" i="7"/>
  <c r="F392" i="7"/>
  <c r="I742" i="7"/>
  <c r="M615" i="6"/>
  <c r="E1335" i="6"/>
  <c r="D43" i="7"/>
  <c r="B69" i="7"/>
  <c r="G1260" i="6"/>
  <c r="C210" i="7"/>
  <c r="H338" i="7"/>
  <c r="G708" i="7"/>
  <c r="E106" i="7"/>
  <c r="C1152" i="6"/>
  <c r="C141" i="7"/>
  <c r="H78" i="7"/>
  <c r="G992" i="6"/>
  <c r="B591" i="7"/>
  <c r="H562" i="7"/>
  <c r="G60" i="7"/>
  <c r="C1240" i="6"/>
  <c r="C232" i="7"/>
  <c r="H222" i="7"/>
  <c r="D1273" i="6"/>
  <c r="I1454" i="6"/>
  <c r="E387" i="7"/>
  <c r="B50" i="7"/>
  <c r="K650" i="7"/>
  <c r="N1211" i="6"/>
  <c r="D592" i="7"/>
  <c r="K574" i="7"/>
  <c r="C221" i="7"/>
  <c r="L711" i="7"/>
  <c r="B1029" i="6"/>
  <c r="H605" i="7"/>
  <c r="G552" i="7"/>
  <c r="K344" i="7"/>
  <c r="E1539" i="6"/>
  <c r="I23" i="7"/>
  <c r="K312" i="7"/>
  <c r="I1123" i="6"/>
  <c r="E689" i="7"/>
  <c r="G39" i="7"/>
  <c r="E712" i="7"/>
  <c r="G184" i="7"/>
  <c r="D1206" i="6"/>
  <c r="E1028" i="6"/>
  <c r="F979" i="6"/>
  <c r="B241" i="7"/>
  <c r="M1325" i="6"/>
  <c r="D75" i="7"/>
  <c r="D1152" i="6"/>
  <c r="M1428" i="6"/>
  <c r="G705" i="7"/>
  <c r="B530" i="7"/>
  <c r="G1483" i="6"/>
  <c r="C1446" i="6"/>
  <c r="L46" i="7"/>
  <c r="B342" i="7"/>
  <c r="G1116" i="6"/>
  <c r="N1331" i="6"/>
  <c r="D263" i="7"/>
  <c r="C628" i="7"/>
  <c r="I1068" i="6"/>
  <c r="C157" i="7"/>
  <c r="M911" i="6"/>
  <c r="C613" i="7"/>
  <c r="F265" i="7"/>
  <c r="G1498" i="6"/>
  <c r="K753" i="7"/>
  <c r="D441" i="7"/>
  <c r="D507" i="7"/>
  <c r="C306" i="7"/>
  <c r="F472" i="7"/>
  <c r="K431" i="7"/>
  <c r="L63" i="7"/>
  <c r="E1516" i="6"/>
  <c r="C128" i="7"/>
  <c r="G1234" i="6"/>
  <c r="G1449" i="6"/>
  <c r="C322" i="7"/>
  <c r="E400" i="7"/>
  <c r="L375" i="7"/>
  <c r="D1004" i="6"/>
  <c r="G692" i="6"/>
  <c r="B187" i="7"/>
  <c r="H1045" i="6"/>
  <c r="K95" i="7"/>
  <c r="F677" i="6"/>
  <c r="I294" i="7"/>
  <c r="E92" i="7"/>
  <c r="M1072" i="6"/>
  <c r="E573" i="7"/>
  <c r="F462" i="7"/>
  <c r="F79" i="7"/>
  <c r="G595" i="7"/>
  <c r="E1011" i="6"/>
  <c r="I167" i="7"/>
  <c r="C573" i="7"/>
  <c r="M1426" i="6"/>
  <c r="C540" i="7"/>
  <c r="H870" i="7"/>
  <c r="E224" i="7"/>
  <c r="C667" i="7"/>
  <c r="C143" i="7"/>
  <c r="D158" i="7"/>
  <c r="I1383" i="6"/>
  <c r="E1527" i="6"/>
  <c r="C237" i="7"/>
  <c r="M1540" i="6"/>
  <c r="B23" i="7"/>
  <c r="C1497" i="6"/>
  <c r="E1267" i="6"/>
  <c r="F152" i="7"/>
  <c r="M1138" i="6"/>
  <c r="C674" i="7"/>
  <c r="N1267" i="6"/>
  <c r="H1198" i="6"/>
  <c r="B1185" i="6"/>
  <c r="I1163" i="6"/>
  <c r="M1300" i="6"/>
  <c r="B639" i="7"/>
  <c r="N1225" i="6"/>
  <c r="M1249" i="6"/>
  <c r="F1291" i="6"/>
  <c r="H365" i="7"/>
  <c r="B599" i="7"/>
  <c r="C1244" i="6"/>
  <c r="G1354" i="6"/>
  <c r="D509" i="7"/>
  <c r="G566" i="7"/>
  <c r="H859" i="6"/>
  <c r="C737" i="7"/>
  <c r="C224" i="7"/>
  <c r="N1487" i="6"/>
  <c r="B29" i="7"/>
  <c r="L379" i="7"/>
  <c r="E1119" i="6"/>
  <c r="I1295" i="6"/>
  <c r="B1287" i="6"/>
  <c r="G1488" i="6"/>
  <c r="H171" i="7"/>
  <c r="G224" i="7"/>
  <c r="I377" i="7"/>
  <c r="F66" i="7"/>
  <c r="H727" i="7"/>
  <c r="D186" i="7"/>
  <c r="K194" i="7"/>
  <c r="L56" i="7"/>
  <c r="G277" i="7"/>
  <c r="D1549" i="6"/>
  <c r="D265" i="7"/>
  <c r="K467" i="7"/>
  <c r="E159" i="7"/>
  <c r="M1366" i="6"/>
  <c r="G236" i="7"/>
  <c r="G1016" i="6"/>
  <c r="C144" i="7"/>
  <c r="L467" i="7"/>
  <c r="F1543" i="6"/>
  <c r="E967" i="6"/>
  <c r="G1294" i="6"/>
  <c r="K105" i="7"/>
  <c r="E252" i="7"/>
  <c r="L345" i="7"/>
  <c r="F252" i="7"/>
  <c r="H1202" i="6"/>
  <c r="G960" i="6"/>
  <c r="F36" i="7"/>
  <c r="K79" i="7"/>
  <c r="E524" i="7"/>
  <c r="I986" i="6"/>
  <c r="L209" i="7"/>
  <c r="B169" i="7"/>
  <c r="E143" i="7"/>
  <c r="F955" i="6"/>
  <c r="C276" i="7"/>
  <c r="C844" i="6"/>
  <c r="E858" i="6"/>
  <c r="G1283" i="6"/>
  <c r="I1321" i="6"/>
  <c r="I975" i="6"/>
  <c r="I249" i="7"/>
  <c r="F504" i="6"/>
  <c r="I944" i="6"/>
  <c r="M1199" i="6"/>
  <c r="F950" i="6"/>
  <c r="I520" i="7"/>
  <c r="K690" i="7"/>
  <c r="I1047" i="6"/>
  <c r="F127" i="7"/>
  <c r="M990" i="6"/>
  <c r="H1124" i="6"/>
  <c r="L908" i="7"/>
  <c r="G1378" i="6"/>
  <c r="E301" i="7"/>
  <c r="L308" i="7"/>
  <c r="N1217" i="6"/>
  <c r="D49" i="7"/>
  <c r="F184" i="7"/>
  <c r="H318" i="7"/>
  <c r="E647" i="7"/>
  <c r="K599" i="7"/>
  <c r="E1143" i="6"/>
  <c r="B764" i="6"/>
  <c r="C1098" i="6"/>
  <c r="N1231" i="6"/>
  <c r="M1362" i="6"/>
  <c r="I1288" i="6"/>
  <c r="B935" i="6"/>
  <c r="G1202" i="6"/>
  <c r="B1306" i="6"/>
  <c r="B1389" i="6"/>
  <c r="C1116" i="6"/>
  <c r="B137" i="7"/>
  <c r="D1046" i="6"/>
  <c r="G1246" i="6"/>
  <c r="H449" i="7"/>
  <c r="H1105" i="6"/>
  <c r="M1203" i="6"/>
  <c r="D1540" i="6"/>
  <c r="H1276" i="6"/>
  <c r="I1297" i="6"/>
  <c r="H105" i="7"/>
  <c r="D271" i="7"/>
  <c r="K572" i="7"/>
  <c r="G998" i="6"/>
  <c r="I354" i="7"/>
  <c r="B66" i="7"/>
  <c r="E425" i="7"/>
  <c r="C1543" i="6"/>
  <c r="G982" i="6"/>
  <c r="I766" i="6"/>
  <c r="D1528" i="6"/>
  <c r="M1299" i="6"/>
  <c r="G1371" i="6"/>
  <c r="G721" i="7"/>
  <c r="N1195" i="6"/>
  <c r="E1310" i="6"/>
  <c r="E618" i="7"/>
  <c r="D241" i="7"/>
  <c r="H964" i="6"/>
  <c r="H1501" i="6"/>
  <c r="D478" i="7"/>
  <c r="I1205" i="6"/>
  <c r="G1439" i="6"/>
  <c r="G1227" i="6"/>
  <c r="E163" i="7"/>
  <c r="G1397" i="6"/>
  <c r="E1262" i="6"/>
  <c r="B1120" i="6"/>
  <c r="L292" i="7"/>
  <c r="B97" i="7"/>
  <c r="F201" i="7"/>
  <c r="I1453" i="6"/>
  <c r="B1151" i="6"/>
  <c r="B653" i="7"/>
  <c r="K70" i="7"/>
  <c r="N1271" i="6"/>
  <c r="H459" i="7"/>
  <c r="H277" i="7"/>
  <c r="K511" i="7"/>
  <c r="G109" i="7"/>
  <c r="G924" i="6"/>
  <c r="F900" i="6"/>
  <c r="D1448" i="6"/>
  <c r="C138" i="7"/>
  <c r="B112" i="7"/>
  <c r="G210" i="7"/>
  <c r="E1198" i="6"/>
  <c r="N1283" i="6"/>
  <c r="I29" i="7"/>
  <c r="G200" i="7"/>
  <c r="H1216" i="6"/>
  <c r="F974" i="6"/>
  <c r="F430" i="7"/>
  <c r="H1161" i="6"/>
  <c r="L272" i="7"/>
  <c r="E1100" i="6"/>
  <c r="D1342" i="6"/>
  <c r="N1291" i="6"/>
  <c r="I1389" i="6"/>
  <c r="L244" i="7"/>
  <c r="D11" i="7"/>
  <c r="B563" i="7"/>
  <c r="I1252" i="6"/>
  <c r="D516" i="7"/>
  <c r="C521" i="7"/>
  <c r="G284" i="7"/>
  <c r="K381" i="7"/>
  <c r="B523" i="7"/>
  <c r="B1385" i="6"/>
  <c r="H915" i="6"/>
  <c r="G367" i="7"/>
  <c r="G340" i="7"/>
  <c r="D233" i="7"/>
  <c r="K729" i="7"/>
  <c r="F1397" i="6"/>
  <c r="D931" i="7"/>
  <c r="F1109" i="6"/>
  <c r="G1120" i="6"/>
  <c r="G1074" i="6"/>
  <c r="M1212" i="6"/>
  <c r="F1236" i="6"/>
  <c r="L144" i="7"/>
  <c r="G35" i="7"/>
  <c r="G1001" i="6"/>
  <c r="M1314" i="6"/>
  <c r="M1506" i="6"/>
  <c r="K387" i="7"/>
  <c r="D1159" i="6"/>
  <c r="I1490" i="6"/>
  <c r="H1342" i="6"/>
  <c r="E1464" i="6"/>
  <c r="F1399" i="6"/>
  <c r="I864" i="6"/>
  <c r="H519" i="7"/>
  <c r="H138" i="7"/>
  <c r="E1205" i="6"/>
  <c r="K62" i="7"/>
  <c r="G221" i="7"/>
  <c r="B688" i="7"/>
  <c r="I1534" i="6"/>
  <c r="E497" i="7"/>
  <c r="B1429" i="6"/>
  <c r="I73" i="7"/>
  <c r="F747" i="7"/>
  <c r="D1329" i="6"/>
  <c r="H167" i="7"/>
  <c r="F1272" i="6"/>
  <c r="K104" i="7"/>
  <c r="G1408" i="6"/>
  <c r="G571" i="7"/>
  <c r="B45" i="7"/>
  <c r="E819" i="7"/>
  <c r="B1133" i="6"/>
  <c r="C248" i="7"/>
  <c r="G724" i="6"/>
  <c r="H776" i="6"/>
  <c r="E459" i="7"/>
  <c r="C1340" i="6"/>
  <c r="C1275" i="6"/>
  <c r="D1016" i="6"/>
  <c r="E1324" i="6"/>
  <c r="I1000" i="6"/>
  <c r="G45" i="7"/>
  <c r="C225" i="7"/>
  <c r="H801" i="6"/>
  <c r="C1349" i="6"/>
  <c r="B1333" i="6"/>
  <c r="I1374" i="6"/>
  <c r="G1204" i="6"/>
  <c r="F332" i="7"/>
  <c r="L626" i="7"/>
  <c r="E688" i="7"/>
  <c r="I280" i="7"/>
  <c r="G1093" i="6"/>
  <c r="M1447" i="6"/>
  <c r="H194" i="7"/>
  <c r="M1060" i="6"/>
  <c r="H1346" i="6"/>
  <c r="C428" i="7"/>
  <c r="D123" i="7"/>
  <c r="N1081" i="6"/>
  <c r="E294" i="7"/>
  <c r="F288" i="7"/>
  <c r="L468" i="7"/>
  <c r="C166" i="7"/>
  <c r="L361" i="7"/>
  <c r="F1094" i="6"/>
  <c r="C852" i="6"/>
  <c r="D176" i="7"/>
  <c r="D68" i="7"/>
  <c r="M1147" i="6"/>
  <c r="F1537" i="6"/>
  <c r="I1539" i="6"/>
  <c r="D138" i="7"/>
  <c r="E628" i="7"/>
  <c r="I1316" i="6"/>
  <c r="E337" i="7"/>
  <c r="H1000" i="6"/>
  <c r="G40" i="7"/>
  <c r="D306" i="7"/>
  <c r="C22" i="7"/>
  <c r="D1427" i="6"/>
  <c r="H1355" i="6"/>
  <c r="C1358" i="6"/>
  <c r="C1348" i="6"/>
  <c r="I1050" i="6"/>
  <c r="B1514" i="6"/>
  <c r="D106" i="7"/>
  <c r="H1338" i="6"/>
  <c r="I470" i="7"/>
  <c r="C282" i="7"/>
  <c r="I128" i="7"/>
  <c r="L520" i="7"/>
  <c r="G275" i="7"/>
  <c r="I69" i="7"/>
  <c r="C298" i="7"/>
  <c r="E1187" i="6"/>
  <c r="E620" i="7"/>
  <c r="D301" i="7"/>
  <c r="K56" i="7"/>
  <c r="D1353" i="6"/>
  <c r="I454" i="7"/>
  <c r="N1441" i="6"/>
  <c r="E828" i="7"/>
  <c r="L111" i="7"/>
  <c r="B96" i="7"/>
  <c r="B658" i="7"/>
  <c r="K517" i="7"/>
  <c r="C28" i="7"/>
  <c r="L503" i="7"/>
  <c r="E111" i="7"/>
  <c r="C461" i="7"/>
  <c r="D1421" i="7"/>
  <c r="L561" i="7"/>
  <c r="G1244" i="6"/>
  <c r="B364" i="7"/>
  <c r="H313" i="7"/>
  <c r="F1345" i="6"/>
  <c r="H447" i="7"/>
  <c r="L577" i="7"/>
  <c r="L196" i="7"/>
  <c r="I522" i="7"/>
  <c r="N1308" i="6"/>
  <c r="G617" i="7"/>
  <c r="G1467" i="6"/>
  <c r="E1443" i="6"/>
  <c r="I215" i="7"/>
  <c r="C386" i="7"/>
  <c r="E1313" i="6"/>
  <c r="B158" i="7"/>
  <c r="N1032" i="6"/>
  <c r="C1243" i="6"/>
  <c r="H1099" i="6"/>
  <c r="F360" i="7"/>
  <c r="F1156" i="6"/>
  <c r="F1347" i="6"/>
  <c r="N1524" i="6"/>
  <c r="M1224" i="6"/>
  <c r="I223" i="7"/>
  <c r="H1251" i="6"/>
  <c r="C1370" i="6"/>
  <c r="G246" i="7"/>
  <c r="I1331" i="6"/>
  <c r="E1165" i="6"/>
  <c r="K10" i="7"/>
  <c r="H1311" i="6"/>
  <c r="D522" i="7"/>
  <c r="F241" i="7"/>
  <c r="C254" i="7"/>
  <c r="F1491" i="6"/>
  <c r="I160" i="7"/>
  <c r="G553" i="7"/>
  <c r="I1463" i="6"/>
  <c r="E1469" i="6"/>
  <c r="L391" i="7"/>
  <c r="L501" i="7"/>
  <c r="D914" i="6"/>
  <c r="F176" i="7"/>
  <c r="D1090" i="7"/>
  <c r="D1130" i="6"/>
  <c r="D1219" i="6"/>
  <c r="B1537" i="6"/>
  <c r="I1498" i="6"/>
  <c r="I801" i="6"/>
  <c r="F833" i="6"/>
  <c r="E1189" i="6"/>
  <c r="B1344" i="6"/>
  <c r="D219" i="7"/>
  <c r="C1438" i="6"/>
  <c r="B423" i="7"/>
  <c r="I1138" i="6"/>
  <c r="M1098" i="6"/>
  <c r="F1092" i="6"/>
  <c r="C967" i="6"/>
  <c r="I143" i="7"/>
  <c r="H1291" i="6"/>
  <c r="F1284" i="6"/>
  <c r="C446" i="7"/>
  <c r="I395" i="7"/>
  <c r="K642" i="7"/>
  <c r="H1495" i="6"/>
  <c r="B443" i="7"/>
  <c r="C1470" i="6"/>
  <c r="E36" i="7"/>
  <c r="G1544" i="6"/>
  <c r="B1398" i="6"/>
  <c r="C1516" i="6"/>
  <c r="K417" i="7"/>
  <c r="E1157" i="6"/>
  <c r="H444" i="7"/>
  <c r="D480" i="7"/>
  <c r="H1461" i="6"/>
  <c r="G974" i="6"/>
  <c r="K107" i="7"/>
  <c r="M1010" i="6"/>
  <c r="D1544" i="6"/>
  <c r="G1333" i="6"/>
  <c r="D288" i="7"/>
  <c r="G1482" i="6"/>
  <c r="H253" i="7"/>
  <c r="E309" i="7"/>
  <c r="G72" i="7"/>
  <c r="N1347" i="6"/>
  <c r="K408" i="7"/>
  <c r="L120" i="7"/>
  <c r="E19" i="7"/>
  <c r="H284" i="7"/>
  <c r="B407" i="7"/>
  <c r="C131" i="7"/>
  <c r="L179" i="7"/>
  <c r="C621" i="7"/>
  <c r="D416" i="7"/>
  <c r="G1008" i="6"/>
  <c r="H514" i="7"/>
  <c r="G1545" i="6"/>
  <c r="I1444" i="6"/>
  <c r="I63" i="7"/>
  <c r="H1143" i="6"/>
  <c r="B1034" i="6"/>
  <c r="M1081" i="6"/>
  <c r="G1132" i="6"/>
  <c r="B1506" i="6"/>
  <c r="K1234" i="7"/>
  <c r="D1537" i="6"/>
  <c r="D5" i="7"/>
  <c r="H340" i="7"/>
  <c r="D1524" i="6"/>
  <c r="F479" i="7"/>
  <c r="F1197" i="6"/>
  <c r="B180" i="7"/>
  <c r="H163" i="7"/>
  <c r="H1178" i="6"/>
  <c r="E76" i="7"/>
  <c r="B280" i="7"/>
  <c r="D332" i="7"/>
  <c r="C1319" i="6"/>
  <c r="D1383" i="6"/>
  <c r="C421" i="7"/>
  <c r="I1524" i="6"/>
  <c r="C70" i="7"/>
  <c r="B37" i="7"/>
  <c r="L585" i="7"/>
  <c r="E272" i="7"/>
  <c r="M1332" i="6"/>
  <c r="H118" i="7"/>
  <c r="K366" i="7"/>
  <c r="D1146" i="6"/>
  <c r="G1091" i="6"/>
  <c r="F1050" i="6"/>
  <c r="D1330" i="6"/>
  <c r="G458" i="7"/>
  <c r="M1334" i="6"/>
  <c r="N1099" i="6"/>
  <c r="E516" i="7"/>
  <c r="C203" i="7"/>
  <c r="C400" i="7"/>
  <c r="B677" i="6"/>
  <c r="D92" i="7"/>
  <c r="I619" i="7"/>
  <c r="F1386" i="6"/>
  <c r="D1147" i="6"/>
  <c r="L351" i="7"/>
  <c r="B1403" i="6"/>
  <c r="G1519" i="6"/>
  <c r="E344" i="7"/>
  <c r="I1482" i="6"/>
  <c r="M1461" i="6"/>
  <c r="E1034" i="6"/>
  <c r="K305" i="7"/>
  <c r="N1399" i="6"/>
  <c r="M774" i="6"/>
  <c r="F702" i="7"/>
  <c r="H48" i="7"/>
  <c r="L715" i="7"/>
  <c r="K218" i="7"/>
  <c r="H1293" i="6"/>
  <c r="F1427" i="6"/>
  <c r="D1192" i="6"/>
  <c r="G1252" i="6"/>
  <c r="G234" i="7"/>
  <c r="H1474" i="6"/>
  <c r="D1309" i="6"/>
  <c r="M1354" i="6"/>
  <c r="F86" i="7"/>
  <c r="N1216" i="6"/>
  <c r="H1087" i="6"/>
  <c r="F1309" i="6"/>
  <c r="I319" i="7"/>
  <c r="F261" i="7"/>
  <c r="N995" i="6"/>
  <c r="G875" i="6"/>
  <c r="N972" i="6"/>
  <c r="N1252" i="6"/>
  <c r="N880" i="6"/>
  <c r="G922" i="6"/>
  <c r="C853" i="6"/>
  <c r="H545" i="7"/>
  <c r="G401" i="7"/>
  <c r="C1052" i="6"/>
  <c r="G698" i="6"/>
  <c r="M1246" i="6"/>
  <c r="M1434" i="6"/>
  <c r="B1337" i="6"/>
  <c r="N1183" i="6"/>
  <c r="F100" i="7"/>
  <c r="D740" i="7"/>
  <c r="E268" i="7"/>
  <c r="D154" i="7"/>
  <c r="G404" i="7"/>
  <c r="G276" i="7"/>
  <c r="N1008" i="6"/>
  <c r="K265" i="7"/>
  <c r="F750" i="6"/>
  <c r="G1105" i="6"/>
  <c r="C8" i="7"/>
  <c r="C1327" i="6"/>
  <c r="E1395" i="6"/>
  <c r="G336" i="7"/>
  <c r="F476" i="7"/>
  <c r="H1321" i="6"/>
  <c r="H282" i="7"/>
  <c r="M1492" i="6"/>
  <c r="B1472" i="6"/>
  <c r="G1271" i="6"/>
  <c r="E52" i="7"/>
  <c r="L370" i="7"/>
  <c r="E178" i="7"/>
  <c r="C491" i="7"/>
  <c r="E1437" i="6"/>
  <c r="H377" i="7"/>
  <c r="C718" i="7"/>
  <c r="F216" i="7"/>
  <c r="B1176" i="6"/>
  <c r="L559" i="7"/>
  <c r="G796" i="7"/>
  <c r="I1104" i="6"/>
  <c r="F1046" i="6"/>
  <c r="N1220" i="6"/>
  <c r="H150" i="7"/>
  <c r="L94" i="7"/>
  <c r="E1426" i="6"/>
  <c r="E1398" i="6"/>
  <c r="L528" i="7"/>
  <c r="L159" i="7"/>
  <c r="D190" i="7"/>
  <c r="F273" i="7"/>
  <c r="B844" i="7"/>
  <c r="F465" i="7"/>
  <c r="F103" i="7"/>
  <c r="H192" i="7"/>
  <c r="D731" i="7"/>
  <c r="B898" i="7"/>
  <c r="C602" i="7"/>
  <c r="F16" i="7"/>
  <c r="E112" i="7"/>
  <c r="L222" i="7"/>
  <c r="G1395" i="6"/>
  <c r="D339" i="7"/>
  <c r="C1411" i="6"/>
  <c r="F59" i="7"/>
  <c r="H286" i="7"/>
  <c r="C1375" i="6"/>
  <c r="H1120" i="6"/>
  <c r="H258" i="7"/>
  <c r="F1415" i="6"/>
  <c r="E270" i="7"/>
  <c r="N1385" i="6"/>
  <c r="N1552" i="6"/>
  <c r="I673" i="7"/>
  <c r="K73" i="7"/>
  <c r="D146" i="7"/>
  <c r="L100" i="7"/>
  <c r="I816" i="6"/>
  <c r="B133" i="7"/>
  <c r="N1069" i="6"/>
  <c r="F1273" i="6"/>
  <c r="C1442" i="6"/>
  <c r="B502" i="7"/>
  <c r="I523" i="7"/>
  <c r="H262" i="7"/>
  <c r="F933" i="6"/>
  <c r="F1231" i="6"/>
  <c r="H579" i="7"/>
  <c r="F7" i="7"/>
  <c r="H767" i="7"/>
  <c r="H99" i="7"/>
  <c r="D1400" i="6"/>
  <c r="F1118" i="6"/>
  <c r="N1532" i="6"/>
  <c r="G1241" i="6"/>
  <c r="G150" i="7"/>
  <c r="H1356" i="6"/>
  <c r="D1228" i="6"/>
  <c r="G414" i="7"/>
  <c r="K281" i="7"/>
  <c r="B1365" i="6"/>
  <c r="F1370" i="6"/>
  <c r="L163" i="7"/>
  <c r="C458" i="7"/>
  <c r="D42" i="7"/>
  <c r="D388" i="7"/>
  <c r="D210" i="7"/>
  <c r="B42" i="7"/>
  <c r="H1457" i="6"/>
  <c r="E1251" i="6"/>
  <c r="H361" i="7"/>
  <c r="G1425" i="6"/>
  <c r="C218" i="7"/>
  <c r="I266" i="7"/>
  <c r="H296" i="7"/>
  <c r="N1445" i="6"/>
  <c r="I1240" i="6"/>
  <c r="M895" i="6"/>
  <c r="D1279" i="6"/>
  <c r="M1543" i="6"/>
  <c r="F644" i="7"/>
  <c r="E1460" i="6"/>
  <c r="H1460" i="6"/>
  <c r="C1544" i="6"/>
  <c r="G1474" i="6"/>
  <c r="D888" i="6"/>
  <c r="H1162" i="6"/>
  <c r="B68" i="7"/>
  <c r="M1262" i="6"/>
  <c r="N1496" i="6"/>
  <c r="N942" i="6"/>
  <c r="G394" i="7"/>
  <c r="E598" i="6"/>
  <c r="M1125" i="6"/>
  <c r="C330" i="7"/>
  <c r="L511" i="7"/>
  <c r="H949" i="6"/>
  <c r="I32" i="7"/>
  <c r="M1177" i="6"/>
  <c r="E223" i="7"/>
  <c r="L303" i="7"/>
  <c r="G322" i="7"/>
  <c r="F136" i="7"/>
  <c r="I1120" i="6"/>
  <c r="H251" i="7"/>
  <c r="F631" i="6"/>
  <c r="F556" i="7"/>
  <c r="C789" i="6"/>
  <c r="F188" i="7"/>
  <c r="F1238" i="6"/>
  <c r="B1257" i="6"/>
  <c r="K124" i="7"/>
  <c r="F87" i="7"/>
  <c r="E1321" i="6"/>
  <c r="D136" i="7"/>
  <c r="B26" i="7"/>
  <c r="G608" i="7"/>
  <c r="N1512" i="6"/>
  <c r="G655" i="7"/>
  <c r="B1336" i="6"/>
  <c r="L212" i="7"/>
  <c r="N1161" i="6"/>
  <c r="D1469" i="6"/>
  <c r="D73" i="7"/>
  <c r="C459" i="6"/>
  <c r="F454" i="7"/>
  <c r="E1534" i="6"/>
  <c r="G524" i="7"/>
  <c r="B470" i="7"/>
  <c r="I397" i="7"/>
  <c r="E208" i="7"/>
  <c r="I1308" i="6"/>
  <c r="E1133" i="6"/>
  <c r="L236" i="7"/>
  <c r="E1252" i="6"/>
  <c r="E1169" i="6"/>
  <c r="B1081" i="6"/>
  <c r="M1317" i="6"/>
  <c r="L516" i="7"/>
  <c r="I431" i="7"/>
  <c r="E1379" i="6"/>
  <c r="C1429" i="6"/>
  <c r="I514" i="7"/>
  <c r="I338" i="7"/>
  <c r="M1014" i="6"/>
  <c r="I312" i="7"/>
  <c r="K122" i="7"/>
  <c r="D188" i="7"/>
  <c r="E1237" i="7"/>
  <c r="H391" i="7"/>
  <c r="B1451" i="6"/>
  <c r="N1456" i="6"/>
  <c r="F1287" i="6"/>
  <c r="H341" i="7"/>
  <c r="H1491" i="6"/>
  <c r="B1089" i="6"/>
  <c r="H1451" i="6"/>
  <c r="D1252" i="6"/>
  <c r="E90" i="7"/>
  <c r="B243" i="7"/>
  <c r="F1521" i="6"/>
  <c r="B483" i="7"/>
  <c r="G398" i="7"/>
  <c r="D1295" i="6"/>
  <c r="G74" i="7"/>
  <c r="I1303" i="6"/>
  <c r="B1547" i="6"/>
  <c r="D1465" i="6"/>
  <c r="I59" i="7"/>
  <c r="I174" i="7"/>
  <c r="L97" i="7"/>
  <c r="H1473" i="6"/>
  <c r="N1458" i="6"/>
  <c r="F1323" i="6"/>
  <c r="E1446" i="6"/>
  <c r="L330" i="7"/>
  <c r="L228" i="7"/>
  <c r="C1406" i="6"/>
  <c r="I205" i="7"/>
  <c r="D1496" i="6"/>
  <c r="I1171" i="6"/>
  <c r="K246" i="7"/>
  <c r="H90" i="7"/>
  <c r="F1296" i="6"/>
  <c r="I884" i="6"/>
  <c r="G12" i="7"/>
  <c r="I1485" i="6"/>
  <c r="G1195" i="6"/>
  <c r="M1077" i="6"/>
  <c r="B28" i="7"/>
  <c r="I364" i="7"/>
  <c r="D354" i="7"/>
  <c r="K421" i="7"/>
  <c r="B430" i="7"/>
  <c r="G29" i="7"/>
  <c r="F1509" i="6"/>
  <c r="H1315" i="6"/>
  <c r="G1409" i="6"/>
  <c r="I1550" i="6"/>
  <c r="L261" i="7"/>
  <c r="H40" i="7"/>
  <c r="M1508" i="6"/>
  <c r="H240" i="7"/>
  <c r="K349" i="7"/>
  <c r="G1358" i="6"/>
  <c r="B792" i="6"/>
  <c r="G1461" i="6"/>
  <c r="H1492" i="6"/>
  <c r="H1218" i="6"/>
  <c r="F1410" i="6"/>
  <c r="H121" i="7"/>
  <c r="F155" i="7"/>
  <c r="D922" i="6"/>
  <c r="F383" i="7"/>
  <c r="K118" i="7"/>
  <c r="I158" i="7"/>
  <c r="C1399" i="6"/>
  <c r="C1390" i="6"/>
  <c r="C677" i="7"/>
  <c r="C463" i="7"/>
  <c r="C772" i="6"/>
  <c r="N1382" i="6"/>
  <c r="M1443" i="6"/>
  <c r="H1264" i="6"/>
  <c r="G1549" i="6"/>
  <c r="G530" i="7"/>
  <c r="C541" i="7"/>
  <c r="C67" i="7"/>
  <c r="B1284" i="6"/>
  <c r="C861" i="6"/>
  <c r="K208" i="7"/>
  <c r="I102" i="7"/>
  <c r="H501" i="7"/>
  <c r="F856" i="6"/>
  <c r="B1204" i="6"/>
  <c r="D1062" i="6"/>
  <c r="C1208" i="6"/>
  <c r="I136" i="7"/>
  <c r="D1519" i="6"/>
  <c r="C340" i="7"/>
  <c r="E1382" i="6"/>
  <c r="I493" i="7"/>
  <c r="G1129" i="6"/>
  <c r="F51" i="7"/>
  <c r="B493" i="7"/>
  <c r="G291" i="6"/>
  <c r="C1140" i="6"/>
  <c r="M870" i="6"/>
  <c r="L27" i="7"/>
  <c r="G34" i="7"/>
  <c r="G1154" i="6"/>
  <c r="F1257" i="6"/>
  <c r="F760" i="6"/>
  <c r="F524" i="6"/>
  <c r="D310" i="7"/>
  <c r="E517" i="7"/>
  <c r="B1527" i="6"/>
  <c r="G1044" i="6"/>
  <c r="I1185" i="6"/>
  <c r="I1335" i="6"/>
  <c r="F1466" i="6"/>
  <c r="N1477" i="6"/>
  <c r="I355" i="7"/>
  <c r="D673" i="7"/>
  <c r="K585" i="7"/>
  <c r="M1029" i="6"/>
  <c r="F90" i="7"/>
  <c r="E606" i="7"/>
  <c r="H280" i="7"/>
  <c r="C39" i="7"/>
  <c r="H1104" i="6"/>
  <c r="H288" i="7"/>
  <c r="M1360" i="6"/>
  <c r="D18" i="7"/>
  <c r="B1206" i="6"/>
  <c r="H1055" i="6"/>
  <c r="D454" i="7"/>
  <c r="H1153" i="6"/>
  <c r="F1174" i="6"/>
  <c r="N1292" i="6"/>
  <c r="F1020" i="6"/>
  <c r="I937" i="6"/>
  <c r="I185" i="7"/>
  <c r="D721" i="7"/>
  <c r="E1535" i="6"/>
  <c r="D1327" i="6"/>
  <c r="F1519" i="6"/>
  <c r="E339" i="7"/>
  <c r="I1091" i="6"/>
  <c r="D1415" i="6"/>
  <c r="B39" i="7"/>
  <c r="M1048" i="6"/>
  <c r="E1092" i="6"/>
  <c r="D929" i="6"/>
  <c r="K111" i="7"/>
  <c r="I241" i="7"/>
  <c r="D363" i="7"/>
  <c r="E670" i="6"/>
  <c r="N1418" i="6"/>
  <c r="B1388" i="6"/>
  <c r="E151" i="7"/>
  <c r="E71" i="7"/>
  <c r="L112" i="7"/>
  <c r="I1545" i="6"/>
  <c r="I1169" i="6"/>
  <c r="D450" i="7"/>
  <c r="H176" i="7"/>
  <c r="D1291" i="6"/>
  <c r="B1164" i="6"/>
  <c r="C1422" i="6"/>
  <c r="H754" i="6"/>
  <c r="D1075" i="6"/>
  <c r="G1203" i="6"/>
  <c r="H197" i="7"/>
  <c r="M969" i="6"/>
  <c r="N975" i="6"/>
  <c r="M944" i="6"/>
  <c r="C968" i="6"/>
  <c r="G1524" i="6"/>
  <c r="H24" i="7"/>
  <c r="B212" i="7"/>
  <c r="G63" i="7"/>
  <c r="M1547" i="6"/>
  <c r="B1318" i="6"/>
  <c r="D47" i="7"/>
  <c r="H784" i="6"/>
  <c r="B1499" i="6"/>
  <c r="I1320" i="6"/>
  <c r="G432" i="7"/>
  <c r="I862" i="6"/>
  <c r="M1455" i="6"/>
  <c r="N1319" i="6"/>
  <c r="G1346" i="6"/>
  <c r="I724" i="6"/>
  <c r="B1229" i="6"/>
  <c r="D372" i="7"/>
  <c r="N969" i="6"/>
  <c r="B996" i="6"/>
  <c r="I1439" i="6"/>
  <c r="B1216" i="6"/>
  <c r="B693" i="6"/>
  <c r="D773" i="6"/>
  <c r="F105" i="7"/>
  <c r="H729" i="6"/>
  <c r="B1175" i="6"/>
  <c r="G33" i="7"/>
  <c r="N819" i="6"/>
  <c r="G1046" i="6"/>
  <c r="B780" i="6"/>
  <c r="I918" i="6"/>
  <c r="C797" i="7"/>
  <c r="B1440" i="6"/>
  <c r="E583" i="7"/>
  <c r="B1410" i="6"/>
  <c r="B1519" i="6"/>
  <c r="K125" i="7"/>
  <c r="G273" i="7"/>
  <c r="C970" i="6"/>
  <c r="G563" i="7"/>
  <c r="H80" i="7"/>
  <c r="B1421" i="6"/>
  <c r="M1316" i="6"/>
  <c r="E1222" i="6"/>
  <c r="G1470" i="6"/>
  <c r="F1305" i="6"/>
  <c r="G18" i="7"/>
  <c r="C1449" i="6"/>
  <c r="E549" i="7"/>
  <c r="B278" i="7"/>
  <c r="D252" i="7"/>
  <c r="D118" i="7"/>
  <c r="H428" i="7"/>
  <c r="F1260" i="6"/>
  <c r="E929" i="6"/>
  <c r="N1551" i="6"/>
  <c r="I1382" i="6"/>
  <c r="L408" i="7"/>
  <c r="B1387" i="6"/>
  <c r="C467" i="7"/>
  <c r="C331" i="7"/>
  <c r="C538" i="7"/>
  <c r="B267" i="7"/>
  <c r="L802" i="7"/>
  <c r="D386" i="7"/>
  <c r="I145" i="7"/>
  <c r="D1532" i="6"/>
  <c r="G61" i="7"/>
  <c r="E28" i="7"/>
  <c r="G356" i="7"/>
  <c r="G216" i="7"/>
  <c r="H1267" i="6"/>
  <c r="I25" i="7"/>
  <c r="B165" i="7"/>
  <c r="L323" i="7"/>
  <c r="B399" i="7"/>
  <c r="C283" i="7"/>
  <c r="H482" i="7"/>
  <c r="H65" i="7"/>
  <c r="F1412" i="6"/>
  <c r="B151" i="7"/>
  <c r="N1135" i="6"/>
  <c r="D1514" i="6"/>
  <c r="N1523" i="6"/>
  <c r="L195" i="7"/>
  <c r="M1292" i="6"/>
  <c r="M1339" i="6"/>
  <c r="F37" i="7"/>
  <c r="C1365" i="6"/>
  <c r="C936" i="6"/>
  <c r="H625" i="7"/>
  <c r="G237" i="7"/>
  <c r="G149" i="7"/>
  <c r="D1180" i="6"/>
  <c r="N1026" i="6"/>
  <c r="K183" i="7"/>
  <c r="F573" i="7"/>
  <c r="D132" i="7"/>
  <c r="F1362" i="6"/>
  <c r="D185" i="7"/>
  <c r="H923" i="6"/>
  <c r="G1221" i="6"/>
  <c r="E1500" i="6"/>
  <c r="C1439" i="6"/>
  <c r="D119" i="7"/>
  <c r="I491" i="7"/>
  <c r="F1070" i="6"/>
  <c r="G632" i="7"/>
  <c r="D126" i="7"/>
  <c r="D280" i="7"/>
  <c r="G156" i="7"/>
  <c r="C1523" i="6"/>
  <c r="F410" i="7"/>
  <c r="L65" i="7"/>
  <c r="G1233" i="6"/>
  <c r="H390" i="7"/>
  <c r="N1343" i="6"/>
  <c r="H1145" i="6"/>
  <c r="E1358" i="6"/>
  <c r="G1128" i="6"/>
  <c r="B1332" i="6"/>
  <c r="H876" i="6"/>
  <c r="C11" i="7"/>
  <c r="F820" i="7"/>
  <c r="I1481" i="6"/>
  <c r="H732" i="6"/>
  <c r="E1071" i="6"/>
  <c r="H1128" i="6"/>
  <c r="K701" i="7"/>
  <c r="C655" i="7"/>
  <c r="I570" i="7"/>
  <c r="B361" i="7"/>
  <c r="I191" i="7"/>
  <c r="N1508" i="6"/>
  <c r="B1191" i="6"/>
  <c r="I1283" i="6"/>
  <c r="I594" i="7"/>
  <c r="I440" i="7"/>
  <c r="L242" i="7"/>
  <c r="L92" i="7"/>
  <c r="I1414" i="6"/>
  <c r="K72" i="7"/>
  <c r="G286" i="7"/>
  <c r="I1456" i="6"/>
  <c r="B349" i="7"/>
  <c r="E1319" i="6"/>
  <c r="M971" i="6"/>
  <c r="D1196" i="6"/>
  <c r="H1184" i="6"/>
  <c r="G1512" i="6"/>
  <c r="N802" i="6"/>
  <c r="F1337" i="6"/>
  <c r="E600" i="6"/>
  <c r="N929" i="6"/>
  <c r="G1066" i="6"/>
  <c r="M620" i="6"/>
  <c r="G1381" i="6"/>
  <c r="M530" i="6"/>
  <c r="I930" i="6"/>
  <c r="C492" i="7"/>
  <c r="H1301" i="6"/>
  <c r="D414" i="7"/>
  <c r="E50" i="7"/>
  <c r="K322" i="7"/>
  <c r="D273" i="7"/>
  <c r="H1316" i="6"/>
  <c r="C349" i="7"/>
  <c r="G1526" i="6"/>
  <c r="H589" i="7"/>
  <c r="G766" i="7"/>
  <c r="G75" i="7"/>
  <c r="N1299" i="6"/>
  <c r="G306" i="7"/>
  <c r="F1404" i="6"/>
  <c r="B41" i="7"/>
  <c r="H1354" i="6"/>
  <c r="D648" i="7"/>
  <c r="G82" i="7"/>
  <c r="C1410" i="6"/>
  <c r="I1440" i="6"/>
  <c r="K153" i="7"/>
  <c r="F387" i="7"/>
  <c r="G1398" i="6"/>
  <c r="H366" i="7"/>
  <c r="F1084" i="6"/>
  <c r="N1462" i="6"/>
  <c r="E1247" i="6"/>
  <c r="H724" i="7"/>
  <c r="M1463" i="6"/>
  <c r="C946" i="6"/>
  <c r="C228" i="7"/>
  <c r="E1206" i="6"/>
  <c r="E1183" i="6"/>
  <c r="I140" i="7"/>
  <c r="B950" i="6"/>
  <c r="B40" i="7"/>
  <c r="B526" i="7"/>
  <c r="N1422" i="6"/>
  <c r="F686" i="6"/>
  <c r="G28" i="7"/>
  <c r="H1413" i="6"/>
  <c r="C1301" i="6"/>
  <c r="F253" i="7"/>
  <c r="B517" i="7"/>
  <c r="N1409" i="6"/>
  <c r="D375" i="7"/>
  <c r="D838" i="6"/>
  <c r="C431" i="7"/>
  <c r="G1529" i="6"/>
  <c r="G1486" i="6"/>
  <c r="F490" i="7"/>
  <c r="D65" i="7"/>
  <c r="F218" i="7"/>
  <c r="K158" i="7"/>
  <c r="C553" i="7"/>
  <c r="D296" i="7"/>
  <c r="K167" i="7"/>
  <c r="F1237" i="6"/>
  <c r="K210" i="7"/>
  <c r="F436" i="7"/>
  <c r="I1443" i="6"/>
  <c r="F663" i="7"/>
  <c r="D1231" i="6"/>
  <c r="D192" i="7"/>
  <c r="F42" i="7"/>
  <c r="H345" i="7"/>
  <c r="F1228" i="6"/>
  <c r="G316" i="7"/>
  <c r="C1259" i="6"/>
  <c r="F1487" i="6"/>
  <c r="H218" i="7"/>
  <c r="K68" i="7"/>
  <c r="I138" i="7"/>
  <c r="K66" i="7"/>
  <c r="B1374" i="6"/>
  <c r="C99" i="7"/>
  <c r="E220" i="7"/>
  <c r="M1097" i="6"/>
  <c r="D1417" i="6"/>
  <c r="G318" i="7"/>
  <c r="F669" i="7"/>
  <c r="B1220" i="6"/>
  <c r="C945" i="6"/>
  <c r="L162" i="7"/>
  <c r="B1126" i="6"/>
  <c r="F1356" i="6"/>
  <c r="E182" i="7"/>
  <c r="E171" i="7"/>
  <c r="F1142" i="6"/>
  <c r="I195" i="7"/>
  <c r="K296" i="7"/>
  <c r="M1521" i="6"/>
  <c r="E718" i="6"/>
  <c r="E125" i="7"/>
  <c r="E1386" i="6"/>
  <c r="C1540" i="6"/>
  <c r="F112" i="7"/>
  <c r="M1256" i="6"/>
  <c r="L526" i="7"/>
  <c r="E369" i="7"/>
  <c r="D285" i="7"/>
  <c r="C165" i="7"/>
  <c r="K211" i="7"/>
  <c r="N1430" i="6"/>
  <c r="B78" i="7"/>
  <c r="C1364" i="6"/>
  <c r="G261" i="7"/>
  <c r="H261" i="7"/>
  <c r="F1385" i="6"/>
  <c r="N948" i="6"/>
  <c r="F1486" i="6"/>
  <c r="E990" i="6"/>
  <c r="G1525" i="6"/>
  <c r="D1267" i="6"/>
  <c r="N941" i="6"/>
  <c r="G26" i="7"/>
  <c r="H108" i="7"/>
  <c r="M1379" i="6"/>
  <c r="N1379" i="6"/>
  <c r="M1324" i="6"/>
  <c r="D417" i="7"/>
  <c r="N1334" i="6"/>
  <c r="N1050" i="6"/>
  <c r="K473" i="7"/>
  <c r="I171" i="7"/>
  <c r="C300" i="7"/>
  <c r="C1287" i="6"/>
  <c r="E477" i="7"/>
  <c r="C1214" i="6"/>
  <c r="B608" i="7"/>
  <c r="B1149" i="6"/>
  <c r="F448" i="7"/>
  <c r="B111" i="7"/>
  <c r="C347" i="7"/>
  <c r="E670" i="7"/>
  <c r="I165" i="7"/>
  <c r="H283" i="7"/>
  <c r="F1319" i="6"/>
  <c r="D1546" i="6"/>
  <c r="G1418" i="6"/>
  <c r="E446" i="7"/>
  <c r="D71" i="7"/>
  <c r="E384" i="7"/>
  <c r="B669" i="7"/>
  <c r="G99" i="7"/>
  <c r="E938" i="6"/>
  <c r="G700" i="6"/>
  <c r="M1353" i="6"/>
  <c r="M1172" i="6"/>
  <c r="G133" i="7"/>
  <c r="D657" i="6"/>
  <c r="H847" i="6"/>
  <c r="B1479" i="6"/>
  <c r="H104" i="7"/>
  <c r="C1155" i="7"/>
  <c r="G46" i="7"/>
  <c r="I456" i="7"/>
  <c r="L147" i="7"/>
  <c r="E792" i="7"/>
  <c r="G232" i="7"/>
  <c r="H1056" i="6"/>
  <c r="I459" i="7"/>
  <c r="D1376" i="6"/>
  <c r="K380" i="7"/>
  <c r="F118" i="7"/>
  <c r="D1419" i="6"/>
  <c r="E164" i="7"/>
  <c r="D1107" i="6"/>
  <c r="M1507" i="6"/>
  <c r="H1133" i="6"/>
  <c r="H1389" i="6"/>
  <c r="E1103" i="6"/>
  <c r="H591" i="7"/>
  <c r="F1506" i="6"/>
  <c r="I398" i="7"/>
  <c r="C672" i="7"/>
  <c r="D30" i="7"/>
  <c r="E215" i="7"/>
  <c r="C755" i="6"/>
  <c r="F370" i="7"/>
  <c r="I953" i="6"/>
  <c r="H1117" i="6"/>
  <c r="C1528" i="6"/>
  <c r="C167" i="7"/>
  <c r="D981" i="6"/>
  <c r="C1155" i="6"/>
  <c r="L736" i="7"/>
  <c r="E1287" i="6"/>
  <c r="G355" i="7"/>
  <c r="G282" i="7"/>
  <c r="H137" i="7"/>
  <c r="H1340" i="6"/>
  <c r="B1498" i="6"/>
  <c r="E331" i="7"/>
  <c r="N1510" i="6"/>
  <c r="I168" i="7"/>
  <c r="C514" i="7"/>
  <c r="C153" i="7"/>
  <c r="F175" i="7"/>
  <c r="L168" i="7"/>
  <c r="C1212" i="6"/>
  <c r="B31" i="7"/>
  <c r="G1273" i="6"/>
  <c r="E231" i="7"/>
  <c r="K625" i="7"/>
  <c r="E1524" i="6"/>
  <c r="F1526" i="6"/>
  <c r="L535" i="7"/>
  <c r="B1509" i="6"/>
  <c r="D323" i="7"/>
  <c r="I1471" i="6"/>
  <c r="M1512" i="6"/>
  <c r="M961" i="6"/>
  <c r="F63" i="7"/>
  <c r="I659" i="7"/>
  <c r="I1442" i="6"/>
  <c r="I61" i="7"/>
  <c r="C1462" i="6"/>
  <c r="K133" i="7"/>
  <c r="C363" i="7"/>
  <c r="I262" i="7"/>
  <c r="D1436" i="6"/>
  <c r="I480" i="7"/>
  <c r="K618" i="7"/>
  <c r="I1483" i="6"/>
  <c r="N1306" i="6"/>
  <c r="C381" i="7"/>
  <c r="G76" i="7"/>
  <c r="I1521" i="6"/>
  <c r="C1496" i="6"/>
  <c r="I1318" i="6"/>
  <c r="I1115" i="6"/>
  <c r="B293" i="7"/>
  <c r="E114" i="7"/>
  <c r="K647" i="7"/>
  <c r="B1053" i="6"/>
  <c r="D111" i="7"/>
  <c r="H760" i="6"/>
  <c r="H86" i="7"/>
  <c r="G1077" i="6"/>
  <c r="E119" i="7"/>
  <c r="C64" i="7"/>
  <c r="N1320" i="6"/>
  <c r="E991" i="6"/>
  <c r="D938" i="6"/>
  <c r="M1406" i="6"/>
  <c r="N1517" i="6"/>
  <c r="I1018" i="6"/>
  <c r="G422" i="7"/>
  <c r="G1047" i="6"/>
  <c r="F618" i="7"/>
  <c r="H1539" i="6"/>
  <c r="B1055" i="6"/>
  <c r="D1489" i="6"/>
  <c r="B1286" i="6"/>
  <c r="H227" i="7"/>
  <c r="E104" i="7"/>
  <c r="M1526" i="6"/>
  <c r="B7" i="7"/>
  <c r="D130" i="7"/>
  <c r="K681" i="7"/>
  <c r="C49" i="7"/>
  <c r="D692" i="7"/>
  <c r="F1320" i="6"/>
  <c r="I664" i="7"/>
  <c r="M1202" i="6"/>
  <c r="I1522" i="6"/>
  <c r="K368" i="7"/>
  <c r="B373" i="7"/>
  <c r="K1044" i="7"/>
  <c r="C61" i="7"/>
  <c r="E1080" i="7"/>
  <c r="C401" i="7"/>
  <c r="K369" i="7"/>
  <c r="H329" i="7"/>
  <c r="M1440" i="6"/>
  <c r="H96" i="7"/>
  <c r="D284" i="7"/>
  <c r="B350" i="7"/>
  <c r="B282" i="7"/>
  <c r="F516" i="7"/>
  <c r="L470" i="7"/>
  <c r="I1228" i="6"/>
  <c r="G202" i="7"/>
  <c r="C40" i="7"/>
  <c r="I265" i="7"/>
  <c r="E968" i="6"/>
  <c r="G510" i="7"/>
  <c r="I1546" i="6"/>
  <c r="F445" i="7"/>
  <c r="N1060" i="6"/>
  <c r="D1225" i="6"/>
  <c r="H455" i="7"/>
  <c r="K117" i="7"/>
  <c r="G1530" i="6"/>
  <c r="B1327" i="6"/>
  <c r="H535" i="7"/>
  <c r="G56" i="7"/>
  <c r="E715" i="7"/>
  <c r="H838" i="7"/>
  <c r="G204" i="7"/>
  <c r="I1497" i="6"/>
  <c r="C343" i="7"/>
  <c r="L31" i="7"/>
  <c r="B951" i="7"/>
  <c r="F1503" i="6"/>
  <c r="D622" i="7"/>
  <c r="H654" i="7"/>
  <c r="D1006" i="6"/>
  <c r="I546" i="7"/>
  <c r="E166" i="7"/>
  <c r="N1484" i="6"/>
  <c r="H170" i="7"/>
  <c r="C1256" i="6"/>
  <c r="D343" i="7"/>
  <c r="C1467" i="6"/>
  <c r="C135" i="7"/>
  <c r="F29" i="7"/>
  <c r="D266" i="7"/>
  <c r="D15" i="7"/>
  <c r="D303" i="7"/>
  <c r="B471" i="7"/>
  <c r="C301" i="7"/>
  <c r="B1473" i="6"/>
  <c r="B1300" i="6"/>
  <c r="E222" i="7"/>
  <c r="F632" i="7"/>
  <c r="I602" i="7"/>
  <c r="I352" i="7"/>
  <c r="B311" i="7"/>
  <c r="E410" i="7"/>
  <c r="L217" i="7"/>
  <c r="H142" i="7"/>
  <c r="I1302" i="6"/>
  <c r="I925" i="7"/>
  <c r="G42" i="7"/>
  <c r="F496" i="7"/>
  <c r="H1300" i="6"/>
  <c r="L250" i="7"/>
  <c r="H1488" i="6"/>
  <c r="N1439" i="6"/>
  <c r="C38" i="7"/>
  <c r="L681" i="7"/>
  <c r="N1346" i="6"/>
  <c r="C325" i="7"/>
  <c r="H1160" i="6"/>
  <c r="H1503" i="6"/>
  <c r="M1169" i="6"/>
  <c r="I430" i="7"/>
  <c r="B1487" i="6"/>
  <c r="I540" i="7"/>
  <c r="K221" i="7"/>
  <c r="M1008" i="6"/>
  <c r="I1332" i="6"/>
  <c r="G1472" i="6"/>
  <c r="L339" i="7"/>
  <c r="B221" i="7"/>
  <c r="B627" i="7"/>
  <c r="B768" i="7"/>
  <c r="G470" i="7"/>
  <c r="C430" i="7"/>
  <c r="E152" i="7"/>
  <c r="N1522" i="6"/>
  <c r="I295" i="7"/>
  <c r="D887" i="6"/>
  <c r="G1377" i="6"/>
  <c r="E209" i="7"/>
  <c r="D1358" i="6"/>
  <c r="L343" i="7"/>
  <c r="C192" i="7"/>
  <c r="L1109" i="7"/>
  <c r="D626" i="7"/>
  <c r="C1424" i="6"/>
  <c r="B1354" i="6"/>
  <c r="F690" i="7"/>
  <c r="B943" i="6"/>
  <c r="F1402" i="6"/>
  <c r="I230" i="7"/>
  <c r="C1502" i="6"/>
  <c r="N837" i="6"/>
  <c r="G1375" i="6"/>
  <c r="F75" i="7"/>
  <c r="E945" i="6"/>
  <c r="L81" i="7"/>
  <c r="E685" i="6"/>
  <c r="F1457" i="6"/>
  <c r="B1465" i="6"/>
  <c r="D1520" i="6"/>
  <c r="N978" i="6"/>
  <c r="C490" i="7"/>
  <c r="L491" i="7"/>
  <c r="F508" i="7"/>
  <c r="F898" i="6"/>
  <c r="B746" i="7"/>
  <c r="K474" i="7"/>
  <c r="C197" i="7"/>
  <c r="G473" i="7"/>
  <c r="E72" i="7"/>
  <c r="C31" i="7"/>
  <c r="I1528" i="6"/>
  <c r="B1534" i="6"/>
  <c r="K9" i="7"/>
  <c r="H1279" i="6"/>
  <c r="D1042" i="6"/>
  <c r="C596" i="7"/>
  <c r="G1210" i="6"/>
  <c r="B1470" i="6"/>
  <c r="M1423" i="6"/>
  <c r="B175" i="7"/>
  <c r="N1070" i="6"/>
  <c r="F1338" i="6"/>
  <c r="L221" i="7"/>
  <c r="M1142" i="6"/>
  <c r="D448" i="7"/>
  <c r="B1231" i="6"/>
  <c r="D1035" i="6"/>
  <c r="B1168" i="6"/>
  <c r="E1326" i="6"/>
  <c r="N1236" i="6"/>
  <c r="G214" i="7"/>
  <c r="D798" i="6"/>
  <c r="G1442" i="6"/>
  <c r="G512" i="7"/>
  <c r="F279" i="7"/>
  <c r="I1039" i="6"/>
  <c r="D95" i="7"/>
  <c r="D402" i="7"/>
  <c r="L124" i="7"/>
  <c r="L246" i="7"/>
  <c r="B110" i="7"/>
  <c r="I428" i="7"/>
  <c r="E1255" i="6"/>
  <c r="L373" i="7"/>
  <c r="B296" i="7"/>
  <c r="F28" i="7"/>
  <c r="M1106" i="6"/>
  <c r="K444" i="7"/>
  <c r="B275" i="7"/>
  <c r="F1478" i="6"/>
  <c r="H44" i="7"/>
  <c r="H233" i="7"/>
  <c r="H1297" i="6"/>
  <c r="B1258" i="6"/>
  <c r="H312" i="7"/>
  <c r="M1092" i="6"/>
  <c r="G377" i="7"/>
  <c r="D429" i="7"/>
  <c r="D112" i="7"/>
  <c r="K250" i="7"/>
  <c r="B572" i="7"/>
  <c r="B1265" i="6"/>
  <c r="K170" i="7"/>
  <c r="B1006" i="6"/>
  <c r="C263" i="7"/>
  <c r="N1494" i="6"/>
  <c r="D1057" i="6"/>
  <c r="E1346" i="6"/>
  <c r="E158" i="7"/>
  <c r="B227" i="7"/>
  <c r="G170" i="7"/>
  <c r="L567" i="7"/>
  <c r="F1034" i="6"/>
  <c r="H1499" i="6"/>
  <c r="I1325" i="6"/>
  <c r="F219" i="7"/>
  <c r="C51" i="7"/>
  <c r="B152" i="7"/>
  <c r="H39" i="7"/>
  <c r="H246" i="7"/>
  <c r="N1148" i="6"/>
  <c r="C494" i="7"/>
  <c r="M1509" i="6"/>
  <c r="M1313" i="6"/>
  <c r="H1050" i="6"/>
  <c r="M1520" i="6"/>
  <c r="I1013" i="6"/>
  <c r="D1053" i="6"/>
  <c r="G1480" i="6"/>
  <c r="K314" i="7"/>
  <c r="C1450" i="6"/>
  <c r="B1420" i="6"/>
  <c r="E1458" i="6"/>
  <c r="D335" i="7"/>
  <c r="D1097" i="6"/>
  <c r="D1439" i="6"/>
  <c r="D1080" i="6"/>
  <c r="B1178" i="6"/>
  <c r="E507" i="7"/>
  <c r="L274" i="7"/>
  <c r="C1136" i="6"/>
  <c r="C422" i="7"/>
  <c r="B1503" i="6"/>
  <c r="M95" i="6"/>
  <c r="B1390" i="6"/>
  <c r="G335" i="7"/>
  <c r="B117" i="7"/>
  <c r="K7" i="7"/>
  <c r="D1200" i="6"/>
  <c r="B1244" i="6"/>
  <c r="H232" i="7"/>
  <c r="D742" i="6"/>
  <c r="I1042" i="6"/>
  <c r="H1209" i="6"/>
  <c r="C1107" i="6"/>
  <c r="K206" i="7"/>
  <c r="D818" i="6"/>
  <c r="E831" i="6"/>
  <c r="G780" i="6"/>
  <c r="H1494" i="6"/>
  <c r="I1310" i="6"/>
  <c r="F198" i="7"/>
  <c r="B188" i="7"/>
  <c r="F130" i="7"/>
  <c r="L192" i="7"/>
  <c r="E725" i="7"/>
  <c r="I666" i="7"/>
  <c r="I917" i="6"/>
  <c r="F1372" i="6"/>
  <c r="M1302" i="6"/>
  <c r="N1443" i="6"/>
  <c r="I576" i="6"/>
  <c r="C160" i="7"/>
  <c r="I1220" i="6"/>
  <c r="G123" i="7"/>
  <c r="H1275" i="6"/>
  <c r="C1144" i="6"/>
  <c r="E1479" i="6"/>
  <c r="F959" i="6"/>
  <c r="G1532" i="6"/>
  <c r="I15" i="7"/>
  <c r="C476" i="7"/>
  <c r="F1398" i="6"/>
  <c r="C397" i="7"/>
  <c r="E1461" i="6"/>
  <c r="E285" i="7"/>
  <c r="E405" i="7"/>
  <c r="G1388" i="6"/>
  <c r="B233" i="7"/>
  <c r="B55" i="7"/>
  <c r="E137" i="7"/>
  <c r="N918" i="6"/>
  <c r="H100" i="7"/>
  <c r="N1358" i="6"/>
  <c r="N889" i="6"/>
  <c r="G1535" i="6"/>
  <c r="H1079" i="6"/>
  <c r="K21" i="7"/>
  <c r="I519" i="7"/>
  <c r="E1051" i="6"/>
  <c r="E847" i="7"/>
  <c r="L123" i="7"/>
  <c r="D1509" i="6"/>
  <c r="C1510" i="6"/>
  <c r="G506" i="7"/>
  <c r="E730" i="7"/>
  <c r="D215" i="7"/>
  <c r="E1423" i="6"/>
  <c r="F270" i="7"/>
  <c r="H1468" i="6"/>
  <c r="L304" i="7"/>
  <c r="K309" i="7"/>
  <c r="F1028" i="6"/>
  <c r="E1115" i="6"/>
  <c r="L381" i="7"/>
  <c r="C393" i="7"/>
  <c r="G977" i="6"/>
  <c r="F662" i="7"/>
  <c r="H305" i="7"/>
  <c r="D334" i="7"/>
  <c r="H705" i="7"/>
  <c r="N1482" i="6"/>
  <c r="B11" i="7"/>
  <c r="B411" i="7"/>
  <c r="B16" i="7"/>
  <c r="K320" i="7"/>
  <c r="D1252" i="7"/>
  <c r="C1207" i="6"/>
  <c r="I414" i="7"/>
  <c r="I501" i="7"/>
  <c r="F1407" i="6"/>
  <c r="K43" i="7"/>
  <c r="E198" i="7"/>
  <c r="H951" i="6"/>
  <c r="C824" i="6"/>
  <c r="F305" i="7"/>
  <c r="G1508" i="6"/>
  <c r="N1123" i="6"/>
  <c r="C140" i="7"/>
  <c r="H1150" i="6"/>
  <c r="H1412" i="6"/>
  <c r="G957" i="6"/>
  <c r="L461" i="7"/>
  <c r="F11" i="7"/>
  <c r="C585" i="7"/>
  <c r="H1378" i="6"/>
  <c r="E10" i="7"/>
  <c r="C1522" i="6"/>
  <c r="B287" i="7"/>
  <c r="K715" i="7"/>
  <c r="G50" i="7"/>
  <c r="E1450" i="6"/>
  <c r="G1323" i="6"/>
  <c r="I313" i="7"/>
  <c r="B253" i="7"/>
  <c r="H1151" i="6"/>
  <c r="L581" i="7"/>
  <c r="B1296" i="6"/>
  <c r="M1004" i="6"/>
  <c r="C994" i="6"/>
  <c r="C881" i="7"/>
  <c r="C1495" i="6"/>
  <c r="I1082" i="6"/>
  <c r="B516" i="7"/>
  <c r="F1495" i="6"/>
  <c r="B1438" i="6"/>
  <c r="F1528" i="6"/>
  <c r="F1144" i="6"/>
  <c r="N1376" i="6"/>
  <c r="B1001" i="6"/>
  <c r="C381" i="6"/>
  <c r="H830" i="6"/>
  <c r="E1248" i="6"/>
  <c r="I1342" i="6"/>
  <c r="G1357" i="6"/>
  <c r="H1142" i="6"/>
  <c r="D1242" i="6"/>
  <c r="E1003" i="6"/>
  <c r="E870" i="6"/>
  <c r="I1204" i="6"/>
  <c r="C1460" i="6"/>
  <c r="G354" i="7"/>
  <c r="G1238" i="6"/>
  <c r="L930" i="7"/>
  <c r="N915" i="6"/>
  <c r="B1469" i="6"/>
  <c r="H749" i="7"/>
  <c r="C1385" i="6"/>
  <c r="B234" i="7"/>
  <c r="H888" i="6"/>
  <c r="G349" i="7"/>
  <c r="C1414" i="6"/>
  <c r="D29" i="7"/>
  <c r="L524" i="7"/>
  <c r="N1141" i="6"/>
  <c r="L72" i="7"/>
  <c r="E1365" i="6"/>
  <c r="I557" i="7"/>
  <c r="D716" i="6"/>
  <c r="F1148" i="6"/>
  <c r="M1289" i="6"/>
  <c r="E1257" i="6"/>
  <c r="E467" i="7"/>
  <c r="L300" i="7"/>
  <c r="D318" i="7"/>
  <c r="C30" i="7"/>
  <c r="H563" i="7"/>
  <c r="C233" i="7"/>
  <c r="G464" i="7"/>
  <c r="M1351" i="6"/>
  <c r="B1345" i="6"/>
  <c r="I1346" i="6"/>
  <c r="L498" i="7"/>
  <c r="D1270" i="6"/>
  <c r="F223" i="7"/>
  <c r="N1290" i="6"/>
  <c r="H640" i="7"/>
  <c r="F753" i="6"/>
  <c r="D526" i="7"/>
  <c r="C426" i="7"/>
  <c r="E1477" i="6"/>
  <c r="G1281" i="6"/>
  <c r="N1022" i="6"/>
  <c r="C1527" i="6"/>
  <c r="G1335" i="6"/>
  <c r="K660" i="7"/>
  <c r="E443" i="7"/>
  <c r="N1218" i="6"/>
  <c r="C292" i="7"/>
  <c r="K226" i="7"/>
  <c r="E789" i="6"/>
  <c r="B264" i="7"/>
  <c r="F247" i="7"/>
  <c r="G259" i="7"/>
  <c r="D105" i="7"/>
  <c r="L358" i="7"/>
  <c r="E1245" i="6"/>
  <c r="E1139" i="6"/>
  <c r="D198" i="7"/>
  <c r="D1205" i="6"/>
  <c r="I1512" i="6"/>
  <c r="C119" i="7"/>
  <c r="E1505" i="6"/>
  <c r="M1441" i="6"/>
  <c r="F147" i="7"/>
  <c r="M1510" i="6"/>
  <c r="B1375" i="6"/>
  <c r="C329" i="7"/>
  <c r="L151" i="7"/>
  <c r="C679" i="6"/>
  <c r="C5" i="7"/>
  <c r="D1351" i="6"/>
  <c r="K364" i="7"/>
  <c r="B146" i="7"/>
  <c r="F699" i="7"/>
  <c r="E5" i="7"/>
  <c r="G593" i="7"/>
  <c r="H1550" i="6"/>
  <c r="I1261" i="6"/>
  <c r="D796" i="7"/>
  <c r="B75" i="7"/>
  <c r="I297" i="7"/>
  <c r="H219" i="7"/>
  <c r="C303" i="7"/>
  <c r="E1493" i="6"/>
  <c r="C1134" i="6"/>
  <c r="K230" i="7"/>
  <c r="F1422" i="6"/>
  <c r="F237" i="7"/>
  <c r="I1244" i="6"/>
  <c r="I561" i="7"/>
  <c r="K540" i="7"/>
  <c r="E93" i="7"/>
  <c r="D1032" i="6"/>
  <c r="B1323" i="6"/>
  <c r="N1542" i="6"/>
  <c r="G126" i="7"/>
  <c r="H1075" i="6"/>
  <c r="C663" i="7"/>
  <c r="I1549" i="6"/>
  <c r="I1167" i="6"/>
  <c r="M826" i="6"/>
  <c r="E286" i="7"/>
  <c r="E1355" i="6"/>
  <c r="D1487" i="6"/>
  <c r="K646" i="7"/>
  <c r="E142" i="7"/>
  <c r="N931" i="6"/>
  <c r="K179" i="7"/>
  <c r="B492" i="7"/>
  <c r="D1073" i="6"/>
  <c r="G329" i="7"/>
  <c r="F1366" i="6"/>
  <c r="N1373" i="6"/>
  <c r="B657" i="6"/>
  <c r="I1214" i="6"/>
  <c r="B1378" i="6"/>
  <c r="C1532" i="6"/>
  <c r="G783" i="6"/>
  <c r="F953" i="6"/>
  <c r="G1322" i="6"/>
  <c r="B1517" i="6"/>
  <c r="D1336" i="6"/>
  <c r="B909" i="6"/>
  <c r="M965" i="6"/>
  <c r="M912" i="6"/>
  <c r="B1271" i="6"/>
  <c r="L479" i="7"/>
  <c r="D1480" i="6"/>
  <c r="F1072" i="6"/>
  <c r="G946" i="6"/>
  <c r="M1345" i="6"/>
  <c r="I1213" i="6"/>
  <c r="E1305" i="6"/>
  <c r="F98" i="7"/>
  <c r="I481" i="7"/>
  <c r="L495" i="7"/>
  <c r="D617" i="7"/>
  <c r="E1449" i="6"/>
  <c r="K665" i="7"/>
  <c r="D1137" i="6"/>
  <c r="C1511" i="6"/>
  <c r="M1243" i="6"/>
  <c r="D351" i="7"/>
  <c r="D114" i="7"/>
  <c r="B1366" i="6"/>
  <c r="G1065" i="6"/>
  <c r="M1164" i="6"/>
  <c r="F795" i="7"/>
  <c r="G1243" i="6"/>
  <c r="B379" i="7"/>
  <c r="C256" i="7"/>
  <c r="D320" i="7"/>
  <c r="F600" i="7"/>
  <c r="E1304" i="6"/>
  <c r="G1404" i="6"/>
  <c r="H1174" i="6"/>
  <c r="H701" i="6"/>
  <c r="N1203" i="6"/>
  <c r="L174" i="7"/>
  <c r="C1539" i="6"/>
  <c r="E1138" i="6"/>
  <c r="H1183" i="6"/>
  <c r="N1369" i="6"/>
  <c r="H1489" i="6"/>
  <c r="B743" i="6"/>
  <c r="F1153" i="6"/>
  <c r="E1312" i="6"/>
  <c r="C247" i="7"/>
  <c r="B140" i="7"/>
  <c r="C1459" i="6"/>
  <c r="M1309" i="6"/>
  <c r="N1515" i="6"/>
  <c r="H397" i="7"/>
  <c r="H49" i="7"/>
  <c r="G1494" i="6"/>
  <c r="F187" i="7"/>
  <c r="F1058" i="6"/>
  <c r="F1522" i="6"/>
  <c r="I559" i="7"/>
  <c r="C1292" i="6"/>
  <c r="K44" i="7"/>
  <c r="E937" i="6"/>
  <c r="G769" i="7"/>
  <c r="D1214" i="6"/>
  <c r="I273" i="7"/>
  <c r="B1083" i="6"/>
  <c r="D86" i="7"/>
  <c r="C32" i="7"/>
  <c r="G1249" i="6"/>
  <c r="G496" i="7"/>
  <c r="I1285" i="6"/>
  <c r="L50" i="7"/>
  <c r="F1413" i="6"/>
  <c r="C1478" i="6"/>
  <c r="D17" i="7"/>
  <c r="D1234" i="6"/>
  <c r="E322" i="7"/>
  <c r="F1448" i="6"/>
  <c r="D1079" i="6"/>
  <c r="C508" i="7"/>
  <c r="K463" i="7"/>
  <c r="D951" i="6"/>
  <c r="B387" i="7"/>
  <c r="D108" i="7"/>
  <c r="M1204" i="6"/>
  <c r="H255" i="7"/>
  <c r="D1109" i="6"/>
  <c r="G137" i="7"/>
  <c r="E299" i="7"/>
  <c r="F1541" i="6"/>
  <c r="H677" i="7"/>
  <c r="F634" i="7"/>
  <c r="D1241" i="6"/>
  <c r="I212" i="7"/>
  <c r="L219" i="7"/>
  <c r="I365" i="7"/>
  <c r="L392" i="7"/>
  <c r="I1547" i="6"/>
  <c r="N976" i="6"/>
  <c r="G1038" i="6"/>
  <c r="B1202" i="6"/>
  <c r="K325" i="7"/>
  <c r="F140" i="7"/>
  <c r="C1079" i="6"/>
  <c r="E989" i="6"/>
  <c r="I238" i="7"/>
  <c r="H1348" i="6"/>
  <c r="C637" i="6"/>
  <c r="M998" i="6"/>
  <c r="I92" i="7"/>
  <c r="N1541" i="6"/>
  <c r="H289" i="7"/>
  <c r="F1365" i="6"/>
  <c r="L79" i="7"/>
  <c r="G1444" i="6"/>
  <c r="C245" i="7"/>
  <c r="F1031" i="6"/>
  <c r="I218" i="7"/>
  <c r="D1381" i="6"/>
  <c r="F15" i="7"/>
  <c r="M666" i="6"/>
  <c r="D863" i="7"/>
  <c r="F121" i="7"/>
  <c r="D857" i="6"/>
  <c r="I595" i="6"/>
  <c r="B953" i="6"/>
  <c r="C984" i="6"/>
  <c r="I1015" i="6"/>
  <c r="G1193" i="6"/>
  <c r="E707" i="6"/>
  <c r="I866" i="6"/>
  <c r="G632" i="8"/>
  <c r="N1030" i="6"/>
  <c r="I605" i="6"/>
  <c r="H430" i="7"/>
  <c r="H1391" i="6"/>
  <c r="F947" i="6"/>
  <c r="M1458" i="6"/>
  <c r="I348" i="7"/>
  <c r="M950" i="6"/>
  <c r="G81" i="7"/>
  <c r="G217" i="7"/>
  <c r="C216" i="7"/>
  <c r="F1367" i="6"/>
  <c r="G1361" i="6"/>
  <c r="C105" i="7"/>
  <c r="N1521" i="6"/>
  <c r="K54" i="7"/>
  <c r="I1337" i="6"/>
  <c r="L365" i="7"/>
  <c r="B213" i="7"/>
  <c r="H1295" i="6"/>
  <c r="F824" i="6"/>
  <c r="L107" i="7"/>
  <c r="B1538" i="6"/>
  <c r="E1145" i="6"/>
  <c r="H1335" i="6"/>
  <c r="E491" i="7"/>
  <c r="B375" i="7"/>
  <c r="E1322" i="6"/>
  <c r="B1331" i="6"/>
  <c r="H924" i="6"/>
  <c r="G865" i="6"/>
  <c r="I1136" i="6"/>
  <c r="B232" i="7"/>
  <c r="H319" i="7"/>
  <c r="H1437" i="6"/>
  <c r="H1154" i="6"/>
  <c r="D873" i="6"/>
  <c r="H1418" i="6"/>
  <c r="C436" i="7"/>
  <c r="N771" i="6"/>
  <c r="C1125" i="6"/>
  <c r="C1205" i="6"/>
  <c r="H1507" i="6"/>
  <c r="G89" i="7"/>
  <c r="C47" i="7"/>
  <c r="D51" i="7"/>
  <c r="E153" i="7"/>
  <c r="C1334" i="6"/>
  <c r="I1064" i="6"/>
  <c r="G1157" i="6"/>
  <c r="G80" i="7"/>
  <c r="F129" i="7"/>
  <c r="F1090" i="6"/>
  <c r="M1218" i="6"/>
  <c r="D867" i="7"/>
  <c r="D270" i="7"/>
  <c r="G1068" i="6"/>
  <c r="I106" i="7"/>
  <c r="H256" i="7"/>
  <c r="B1433" i="6"/>
  <c r="M1245" i="6"/>
  <c r="H833" i="6"/>
  <c r="B274" i="7"/>
  <c r="I1378" i="6"/>
  <c r="F227" i="7"/>
  <c r="K619" i="7"/>
  <c r="D560" i="7"/>
  <c r="F1087" i="6"/>
  <c r="H238" i="7"/>
  <c r="E1466" i="6"/>
  <c r="H415" i="7"/>
  <c r="F1003" i="6"/>
  <c r="I1172" i="6"/>
  <c r="I157" i="7"/>
  <c r="B283" i="7"/>
  <c r="B1435" i="6"/>
  <c r="K24" i="7"/>
  <c r="C483" i="7"/>
  <c r="C532" i="7"/>
  <c r="M1215" i="6"/>
  <c r="B170" i="7"/>
  <c r="H216" i="7"/>
  <c r="L289" i="7"/>
  <c r="E79" i="7"/>
  <c r="C58" i="7"/>
  <c r="E1399" i="6"/>
  <c r="B891" i="7"/>
  <c r="L160" i="7"/>
  <c r="F1418" i="6"/>
  <c r="H550" i="7"/>
  <c r="C473" i="7"/>
  <c r="H1434" i="6"/>
  <c r="E274" i="7"/>
  <c r="F741" i="6"/>
  <c r="E1309" i="6"/>
  <c r="G1092" i="6"/>
  <c r="N979" i="6"/>
  <c r="C417" i="7"/>
  <c r="G415" i="7"/>
  <c r="G277" i="8"/>
  <c r="E1347" i="6"/>
  <c r="D1232" i="6"/>
  <c r="D1216" i="6"/>
  <c r="F474" i="6"/>
  <c r="B1153" i="6"/>
  <c r="D1416" i="6"/>
  <c r="L362" i="7"/>
  <c r="I39" i="7"/>
  <c r="B437" i="7"/>
  <c r="D227" i="7"/>
  <c r="H1382" i="6"/>
  <c r="E1336" i="6"/>
  <c r="K343" i="7"/>
  <c r="K130" i="7"/>
  <c r="C279" i="7"/>
  <c r="I1399" i="6"/>
  <c r="C442" i="7"/>
  <c r="G262" i="7"/>
  <c r="G605" i="7"/>
  <c r="E466" i="7"/>
  <c r="C1452" i="6"/>
  <c r="I622" i="7"/>
  <c r="M1528" i="6"/>
  <c r="F172" i="7"/>
  <c r="B914" i="6"/>
  <c r="F801" i="6"/>
  <c r="I714" i="6"/>
  <c r="G813" i="6"/>
  <c r="H1238" i="6"/>
  <c r="N596" i="6"/>
  <c r="I1235" i="6"/>
  <c r="G217" i="6"/>
  <c r="I807" i="6"/>
  <c r="E1038" i="6"/>
  <c r="K632" i="7"/>
  <c r="G1181" i="6"/>
  <c r="B58" i="7"/>
  <c r="B1530" i="6"/>
  <c r="L316" i="7"/>
  <c r="L284" i="7"/>
  <c r="B79" i="7"/>
  <c r="B1173" i="6"/>
  <c r="F268" i="7"/>
  <c r="D488" i="7"/>
  <c r="G382" i="7"/>
  <c r="B263" i="7"/>
  <c r="B101" i="7"/>
  <c r="C154" i="7"/>
  <c r="K171" i="7"/>
  <c r="B1485" i="6"/>
  <c r="K207" i="7"/>
  <c r="H113" i="7"/>
  <c r="F276" i="7"/>
  <c r="D197" i="7"/>
  <c r="I1527" i="6"/>
  <c r="D337" i="7"/>
  <c r="E1256" i="6"/>
  <c r="E1023" i="6"/>
  <c r="M1277" i="6"/>
  <c r="C991" i="6"/>
  <c r="M1319" i="6"/>
  <c r="E133" i="7"/>
  <c r="N1500" i="6"/>
  <c r="G1286" i="6"/>
  <c r="B1324" i="6"/>
  <c r="F1474" i="6"/>
  <c r="M1529" i="6"/>
  <c r="H588" i="6"/>
  <c r="C305" i="7"/>
  <c r="G48" i="7"/>
  <c r="G1533" i="6"/>
  <c r="H500" i="7"/>
  <c r="E113" i="7"/>
  <c r="B656" i="7"/>
  <c r="K508" i="7"/>
  <c r="H414" i="7"/>
  <c r="E830" i="6"/>
  <c r="G179" i="7"/>
  <c r="C1362" i="6"/>
  <c r="F1545" i="6"/>
  <c r="B978" i="6"/>
  <c r="F131" i="7"/>
  <c r="D302" i="7"/>
  <c r="L158" i="7"/>
  <c r="D1265" i="6"/>
  <c r="K154" i="7"/>
  <c r="B621" i="7"/>
  <c r="L87" i="7"/>
  <c r="I146" i="7"/>
  <c r="B1091" i="6"/>
  <c r="H588" i="7"/>
  <c r="K698" i="7"/>
  <c r="I220" i="7"/>
  <c r="B368" i="7"/>
  <c r="E251" i="7"/>
  <c r="H129" i="7"/>
  <c r="E357" i="7"/>
  <c r="M1436" i="6"/>
  <c r="E241" i="7"/>
  <c r="G384" i="7"/>
  <c r="E1497" i="6"/>
  <c r="E1241" i="6"/>
  <c r="G684" i="7"/>
  <c r="L695" i="7"/>
  <c r="H666" i="7"/>
  <c r="E1512" i="6"/>
  <c r="K318" i="7"/>
  <c r="F312" i="7"/>
  <c r="F1497" i="6"/>
  <c r="G1326" i="6"/>
  <c r="I75" i="7"/>
  <c r="N1394" i="6"/>
  <c r="E1297" i="6"/>
  <c r="B1243" i="6"/>
  <c r="C1466" i="6"/>
  <c r="F1281" i="6"/>
  <c r="H1423" i="6"/>
  <c r="F1419" i="6"/>
  <c r="N1544" i="6"/>
  <c r="G560" i="7"/>
  <c r="B1160" i="6"/>
  <c r="D565" i="6"/>
  <c r="H1535" i="6"/>
  <c r="E1168" i="6"/>
  <c r="C1251" i="6"/>
  <c r="G1103" i="6"/>
  <c r="H1118" i="6"/>
  <c r="D917" i="6"/>
  <c r="C1506" i="6"/>
  <c r="G1108" i="6"/>
  <c r="E799" i="6"/>
  <c r="I1134" i="6"/>
  <c r="D103" i="7"/>
  <c r="F821" i="6"/>
  <c r="I1465" i="6"/>
  <c r="F786" i="6"/>
  <c r="L309" i="7"/>
  <c r="H1522" i="6"/>
  <c r="L36" i="7"/>
  <c r="E449" i="7"/>
  <c r="C456" i="7"/>
  <c r="G437" i="7"/>
  <c r="L23" i="7"/>
  <c r="F1221" i="6"/>
  <c r="D426" i="7"/>
  <c r="H950" i="6"/>
  <c r="D1391" i="6"/>
  <c r="I1254" i="6"/>
  <c r="B1259" i="6"/>
  <c r="D669" i="7"/>
  <c r="B975" i="6"/>
  <c r="H718" i="7"/>
  <c r="F1426" i="6"/>
  <c r="N1096" i="6"/>
  <c r="C1163" i="6"/>
  <c r="N934" i="6"/>
  <c r="B1350" i="6"/>
  <c r="I1344" i="6"/>
  <c r="I942" i="6"/>
  <c r="F1242" i="6"/>
  <c r="B1275" i="6"/>
  <c r="I904" i="6"/>
  <c r="F685" i="6"/>
  <c r="G1543" i="6"/>
  <c r="C1164" i="6"/>
  <c r="H551" i="6"/>
  <c r="F240" i="7"/>
  <c r="G269" i="7"/>
  <c r="E174" i="7"/>
  <c r="B1504" i="6"/>
  <c r="G425" i="7"/>
  <c r="F24" i="7"/>
  <c r="C1545" i="6"/>
  <c r="D1087" i="6"/>
  <c r="H408" i="7"/>
  <c r="I1396" i="6"/>
  <c r="D905" i="6"/>
  <c r="I1014" i="6"/>
  <c r="I1198" i="6"/>
  <c r="I910" i="6"/>
  <c r="E756" i="6"/>
  <c r="K454" i="7"/>
  <c r="C449" i="7"/>
  <c r="B1297" i="6"/>
  <c r="H1107" i="6"/>
  <c r="D825" i="7"/>
  <c r="C1392" i="6"/>
  <c r="G818" i="6"/>
  <c r="B1074" i="6"/>
  <c r="H184" i="7"/>
  <c r="G848" i="6"/>
  <c r="M960" i="6"/>
  <c r="M1488" i="6"/>
  <c r="F808" i="6"/>
  <c r="M516" i="6"/>
  <c r="N1296" i="6"/>
  <c r="H874" i="6"/>
  <c r="I1101" i="6"/>
  <c r="G589" i="7"/>
  <c r="C270" i="7"/>
  <c r="I10" i="7"/>
  <c r="F50" i="7"/>
  <c r="H149" i="7"/>
  <c r="B1201" i="6"/>
  <c r="G497" i="7"/>
  <c r="I1107" i="6"/>
  <c r="N1121" i="6"/>
  <c r="G1546" i="6"/>
  <c r="C1293" i="6"/>
  <c r="H861" i="6"/>
  <c r="M1438" i="6"/>
  <c r="H818" i="6"/>
  <c r="L170" i="7"/>
  <c r="H1402" i="6"/>
  <c r="G1239" i="6"/>
  <c r="K222" i="7"/>
  <c r="B508" i="7"/>
  <c r="C274" i="7"/>
  <c r="C1151" i="6"/>
  <c r="B877" i="6"/>
  <c r="C547" i="7"/>
  <c r="I1007" i="6"/>
  <c r="C884" i="6"/>
  <c r="F265" i="6"/>
  <c r="B1150" i="6"/>
  <c r="B867" i="6"/>
  <c r="D284" i="6"/>
  <c r="H1369" i="6"/>
  <c r="G1464" i="6"/>
  <c r="G709" i="6"/>
  <c r="M1511" i="6"/>
  <c r="H413" i="7"/>
  <c r="H1479" i="6"/>
  <c r="K30" i="7"/>
  <c r="D1230" i="6"/>
  <c r="N1053" i="6"/>
  <c r="N1436" i="6"/>
  <c r="G1122" i="6"/>
  <c r="I19" i="7"/>
  <c r="H1401" i="6"/>
  <c r="C170" i="7"/>
  <c r="H1481" i="6"/>
  <c r="I1259" i="6"/>
  <c r="N1339" i="6"/>
  <c r="G140" i="7"/>
  <c r="G174" i="7"/>
  <c r="B461" i="7"/>
  <c r="N1166" i="6"/>
  <c r="E503" i="7"/>
  <c r="N329" i="6"/>
  <c r="C531" i="6"/>
  <c r="D1393" i="6"/>
  <c r="C91" i="7"/>
  <c r="C949" i="6"/>
  <c r="B894" i="6"/>
  <c r="H652" i="6"/>
  <c r="D538" i="7"/>
  <c r="E1090" i="6"/>
  <c r="M614" i="6"/>
  <c r="E469" i="6"/>
  <c r="B1418" i="6"/>
  <c r="E1093" i="6"/>
  <c r="I271" i="7"/>
  <c r="C610" i="6"/>
  <c r="C1479" i="6"/>
  <c r="N1357" i="6"/>
  <c r="I1394" i="6"/>
  <c r="I464" i="7"/>
  <c r="N712" i="6"/>
  <c r="E1476" i="6"/>
  <c r="H300" i="7"/>
  <c r="E490" i="7"/>
  <c r="I1266" i="6"/>
  <c r="K335" i="7"/>
  <c r="F298" i="7"/>
  <c r="I1333" i="6"/>
  <c r="L686" i="7"/>
  <c r="G1420" i="6"/>
  <c r="H1453" i="6"/>
  <c r="M1468" i="6"/>
  <c r="M1364" i="6"/>
  <c r="E1546" i="6"/>
  <c r="H789" i="6"/>
  <c r="G983" i="8"/>
  <c r="F186" i="7"/>
  <c r="M1184" i="6"/>
  <c r="I820" i="6"/>
  <c r="G633" i="6"/>
  <c r="C841" i="6"/>
  <c r="G1055" i="6"/>
  <c r="I622" i="6"/>
  <c r="H516" i="6"/>
  <c r="H1442" i="6"/>
  <c r="D741" i="6"/>
  <c r="H1222" i="6"/>
  <c r="I550" i="6"/>
  <c r="D1534" i="6"/>
  <c r="E1515" i="6"/>
  <c r="B1161" i="6"/>
  <c r="G208" i="6"/>
  <c r="D1407" i="6"/>
  <c r="B190" i="7"/>
  <c r="G38" i="7"/>
  <c r="G1255" i="6"/>
  <c r="M1163" i="6"/>
  <c r="B338" i="7"/>
  <c r="D973" i="6"/>
  <c r="H666" i="6"/>
  <c r="L210" i="7"/>
  <c r="C1068" i="6"/>
  <c r="B1251" i="6"/>
  <c r="D876" i="6"/>
  <c r="G1014" i="6"/>
  <c r="E1161" i="6"/>
  <c r="B884" i="6"/>
  <c r="M1040" i="6"/>
  <c r="B1013" i="6"/>
  <c r="M798" i="6"/>
  <c r="C1380" i="6"/>
  <c r="H670" i="6"/>
  <c r="E1061" i="6"/>
  <c r="H1471" i="6"/>
  <c r="E1318" i="6"/>
  <c r="C682" i="6"/>
  <c r="H860" i="6"/>
  <c r="N1177" i="6"/>
  <c r="M469" i="6"/>
  <c r="I344" i="7"/>
  <c r="H892" i="6"/>
  <c r="G870" i="6"/>
  <c r="H1080" i="6"/>
  <c r="G653" i="6"/>
  <c r="L332" i="7"/>
  <c r="L86" i="7"/>
  <c r="K270" i="7"/>
  <c r="E1537" i="6"/>
  <c r="N624" i="6"/>
  <c r="F144" i="7"/>
  <c r="C1526" i="6"/>
  <c r="B1102" i="6"/>
  <c r="B767" i="6"/>
  <c r="L299" i="7"/>
  <c r="G1383" i="6"/>
  <c r="N1023" i="6"/>
  <c r="H1536" i="6"/>
  <c r="D120" i="7"/>
  <c r="D1026" i="6"/>
  <c r="C1120" i="6"/>
  <c r="L290" i="7"/>
  <c r="D218" i="7"/>
  <c r="K85" i="7"/>
  <c r="B1540" i="6"/>
  <c r="M1376" i="6"/>
  <c r="H1331" i="6"/>
  <c r="L117" i="7"/>
  <c r="I1531" i="6"/>
  <c r="G78" i="7"/>
  <c r="F513" i="7"/>
  <c r="N1072" i="6"/>
  <c r="L286" i="7"/>
  <c r="H1069" i="6"/>
  <c r="C222" i="7"/>
  <c r="F1241" i="6"/>
  <c r="D214" i="7"/>
  <c r="E1210" i="6"/>
  <c r="H1109" i="6"/>
  <c r="B1224" i="6"/>
  <c r="I1519" i="6"/>
  <c r="I1242" i="6"/>
  <c r="E1462" i="6"/>
  <c r="G300" i="7"/>
  <c r="N614" i="6"/>
  <c r="E585" i="7"/>
  <c r="B116" i="7"/>
  <c r="C1547" i="6"/>
  <c r="N1342" i="6"/>
  <c r="N369" i="6"/>
  <c r="B1295" i="6"/>
  <c r="F10" i="7"/>
  <c r="G1097" i="6"/>
  <c r="H153" i="7"/>
  <c r="E273" i="6"/>
  <c r="M841" i="6"/>
  <c r="M592" i="6"/>
  <c r="F1025" i="6"/>
  <c r="H764" i="6"/>
  <c r="F439" i="6"/>
  <c r="E486" i="6"/>
  <c r="D1354" i="6"/>
  <c r="B1312" i="6"/>
  <c r="D253" i="7"/>
  <c r="F970" i="6"/>
  <c r="H990" i="6"/>
  <c r="D239" i="7"/>
  <c r="I1208" i="6"/>
  <c r="D702" i="6"/>
  <c r="K411" i="7"/>
  <c r="H1359" i="6"/>
  <c r="K162" i="7"/>
  <c r="E861" i="6"/>
  <c r="D1306" i="6"/>
  <c r="L183" i="7"/>
  <c r="G1369" i="6"/>
  <c r="N828" i="6"/>
  <c r="F536" i="7"/>
  <c r="K196" i="7"/>
  <c r="H1135" i="6"/>
  <c r="M818" i="6"/>
  <c r="F820" i="6"/>
  <c r="D28" i="7"/>
  <c r="B672" i="6"/>
  <c r="H193" i="6"/>
  <c r="H869" i="6"/>
  <c r="D1385" i="6"/>
  <c r="M1143" i="6"/>
  <c r="I299" i="7"/>
  <c r="K123" i="7"/>
  <c r="B1213" i="6"/>
  <c r="D1319" i="6"/>
  <c r="E1334" i="6"/>
  <c r="D960" i="6"/>
  <c r="H1387" i="6"/>
  <c r="N1106" i="6"/>
  <c r="C248" i="6"/>
  <c r="F1476" i="6"/>
  <c r="B993" i="6"/>
  <c r="E1359" i="6"/>
  <c r="I65" i="6"/>
  <c r="K89" i="7"/>
  <c r="N1393" i="6"/>
  <c r="G222" i="7"/>
  <c r="I1398" i="6"/>
  <c r="C406" i="7"/>
  <c r="H161" i="7"/>
  <c r="F128" i="7"/>
  <c r="M1112" i="6"/>
  <c r="K297" i="7"/>
  <c r="H21" i="7"/>
  <c r="D954" i="6"/>
  <c r="G496" i="6"/>
  <c r="B984" i="6"/>
  <c r="F932" i="6"/>
  <c r="G1133" i="6"/>
  <c r="G1134" i="6"/>
  <c r="I901" i="6"/>
  <c r="B1248" i="6"/>
  <c r="C819" i="6"/>
  <c r="F1150" i="6"/>
  <c r="F31" i="7"/>
  <c r="F113" i="7"/>
  <c r="E993" i="6"/>
  <c r="G1027" i="6"/>
  <c r="F1140" i="6"/>
  <c r="G659" i="6"/>
  <c r="I1495" i="6"/>
  <c r="E548" i="6"/>
  <c r="I450" i="7"/>
  <c r="C1512" i="6"/>
  <c r="I108" i="7"/>
  <c r="E381" i="6"/>
  <c r="H1195" i="6"/>
  <c r="F266" i="7"/>
  <c r="D23" i="7"/>
  <c r="D638" i="6"/>
  <c r="M866" i="6"/>
  <c r="H1189" i="6"/>
  <c r="C1316" i="6"/>
  <c r="H749" i="6"/>
  <c r="B249" i="7"/>
  <c r="G538" i="7"/>
  <c r="B1282" i="6"/>
  <c r="F893" i="6"/>
  <c r="D722" i="6"/>
  <c r="N844" i="6"/>
  <c r="K200" i="7"/>
  <c r="D810" i="6"/>
  <c r="B1067" i="6"/>
  <c r="B598" i="6"/>
  <c r="H935" i="6"/>
  <c r="I1024" i="6"/>
  <c r="I1441" i="6"/>
  <c r="C1372" i="6"/>
  <c r="N1479" i="6"/>
  <c r="E533" i="6"/>
  <c r="G1247" i="6"/>
  <c r="M498" i="6"/>
  <c r="C1409" i="6"/>
  <c r="F613" i="6"/>
  <c r="F73" i="7"/>
  <c r="F278" i="7"/>
  <c r="E361" i="7"/>
  <c r="D556" i="6"/>
  <c r="E1202" i="6"/>
  <c r="N1014" i="6"/>
  <c r="K37" i="7"/>
  <c r="N719" i="6"/>
  <c r="G1178" i="6"/>
  <c r="D425" i="7"/>
  <c r="B1381" i="6"/>
  <c r="I604" i="6"/>
  <c r="I434" i="7"/>
  <c r="G220" i="7"/>
  <c r="C870" i="6"/>
  <c r="C941" i="6"/>
  <c r="M391" i="6"/>
  <c r="F127" i="6"/>
  <c r="I1133" i="6"/>
  <c r="H761" i="6"/>
  <c r="E1520" i="6"/>
  <c r="H7" i="7"/>
  <c r="E1274" i="6"/>
  <c r="N515" i="6"/>
  <c r="N943" i="6"/>
  <c r="E1278" i="6"/>
  <c r="E770" i="6"/>
  <c r="I631" i="6"/>
  <c r="G108" i="7"/>
  <c r="N1548" i="6"/>
  <c r="H875" i="6"/>
  <c r="M1347" i="6"/>
  <c r="G1368" i="6"/>
  <c r="N1388" i="6"/>
  <c r="C937" i="6"/>
  <c r="F593" i="6"/>
  <c r="C95" i="7"/>
  <c r="K227" i="7"/>
  <c r="G67" i="7"/>
  <c r="E836" i="6"/>
  <c r="C1022" i="6"/>
  <c r="M1550" i="6"/>
  <c r="G1542" i="6"/>
  <c r="E567" i="6"/>
  <c r="I1135" i="6"/>
  <c r="M1437" i="6"/>
  <c r="E897" i="6"/>
  <c r="M734" i="6"/>
  <c r="F420" i="7"/>
  <c r="H1141" i="6"/>
  <c r="E806" i="6"/>
  <c r="I353" i="7"/>
  <c r="N1062" i="6"/>
  <c r="K277" i="7"/>
  <c r="C1054" i="6"/>
  <c r="G1217" i="6"/>
  <c r="M923" i="6"/>
  <c r="H1033" i="6"/>
  <c r="G861" i="6"/>
  <c r="G985" i="6"/>
  <c r="C1179" i="6"/>
  <c r="C913" i="6"/>
  <c r="H35" i="7"/>
  <c r="F701" i="7"/>
  <c r="E105" i="7"/>
  <c r="M1179" i="6"/>
  <c r="B997" i="6"/>
  <c r="E1181" i="6"/>
  <c r="F656" i="7"/>
  <c r="D1258" i="6"/>
  <c r="M1230" i="6"/>
  <c r="C656" i="7"/>
  <c r="L412" i="7"/>
  <c r="C236" i="7"/>
  <c r="G835" i="6"/>
  <c r="F333" i="7"/>
  <c r="E65" i="7"/>
  <c r="H310" i="7"/>
  <c r="C649" i="7"/>
  <c r="F1226" i="6"/>
  <c r="M946" i="6"/>
  <c r="H606" i="6"/>
  <c r="M1538" i="6"/>
  <c r="E713" i="6"/>
  <c r="D936" i="6"/>
  <c r="C376" i="7"/>
  <c r="C1443" i="6"/>
  <c r="E1190" i="6"/>
  <c r="H1048" i="6"/>
  <c r="C117" i="7"/>
  <c r="N703" i="6"/>
  <c r="G1048" i="6"/>
  <c r="M1130" i="6"/>
  <c r="C1493" i="6"/>
  <c r="E1027" i="6"/>
  <c r="C1525" i="6"/>
  <c r="N855" i="6"/>
  <c r="F52" i="7"/>
  <c r="N1113" i="6"/>
  <c r="I429" i="7"/>
  <c r="C794" i="6"/>
  <c r="G1334" i="6"/>
  <c r="E1417" i="6"/>
  <c r="G366" i="7"/>
  <c r="N1130" i="6"/>
  <c r="G166" i="7"/>
  <c r="K20" i="7"/>
  <c r="B830" i="7"/>
  <c r="B1481" i="6"/>
  <c r="G1411" i="6"/>
  <c r="I1412" i="6"/>
  <c r="B1145" i="6"/>
  <c r="F1219" i="6"/>
  <c r="I1472" i="6"/>
  <c r="I857" i="6"/>
  <c r="E54" i="7"/>
  <c r="B1263" i="6"/>
  <c r="C485" i="7"/>
  <c r="L280" i="7"/>
  <c r="G1050" i="6"/>
  <c r="I956" i="6"/>
  <c r="H214" i="7"/>
  <c r="E172" i="7"/>
  <c r="N1089" i="6"/>
  <c r="H1352" i="6"/>
  <c r="C250" i="7"/>
  <c r="H1500" i="6"/>
  <c r="E798" i="6"/>
  <c r="I1541" i="6"/>
  <c r="H242" i="7"/>
  <c r="E33" i="7"/>
  <c r="I613" i="7"/>
  <c r="D1212" i="6"/>
  <c r="F494" i="6"/>
  <c r="I17" i="7"/>
  <c r="E890" i="6"/>
  <c r="D1314" i="6"/>
  <c r="N1237" i="6"/>
  <c r="F1417" i="6"/>
  <c r="D1101" i="6"/>
  <c r="B254" i="7"/>
  <c r="H247" i="7"/>
  <c r="B812" i="6"/>
  <c r="M662" i="6"/>
  <c r="M822" i="6"/>
  <c r="B588" i="6"/>
  <c r="G142" i="6"/>
  <c r="E1286" i="6"/>
  <c r="I1475" i="6"/>
  <c r="H1510" i="6"/>
  <c r="H633" i="6"/>
  <c r="C1020" i="6"/>
  <c r="K389" i="7"/>
  <c r="M1432" i="6"/>
  <c r="G849" i="6"/>
  <c r="D1001" i="6"/>
  <c r="B1195" i="6"/>
  <c r="B1488" i="6"/>
  <c r="H994" i="6"/>
  <c r="N334" i="6"/>
  <c r="F1358" i="6"/>
  <c r="G792" i="6"/>
  <c r="I504" i="6"/>
  <c r="F167" i="6"/>
  <c r="N1244" i="6"/>
  <c r="M1451" i="6"/>
  <c r="M1485" i="6"/>
  <c r="M1380" i="6"/>
  <c r="N1038" i="6"/>
  <c r="C1276" i="6"/>
  <c r="E370" i="7"/>
  <c r="B830" i="6"/>
  <c r="E289" i="7"/>
  <c r="F1446" i="6"/>
  <c r="I1391" i="6"/>
  <c r="E1095" i="6"/>
  <c r="G864" i="6"/>
  <c r="E488" i="7"/>
  <c r="F1255" i="6"/>
  <c r="F584" i="7"/>
  <c r="F646" i="7"/>
  <c r="I1359" i="6"/>
  <c r="C669" i="6"/>
  <c r="G1341" i="6"/>
  <c r="C219" i="7"/>
  <c r="C1029" i="6"/>
  <c r="M617" i="6"/>
  <c r="I692" i="6"/>
  <c r="H343" i="7"/>
  <c r="C813" i="6"/>
  <c r="I1402" i="6"/>
  <c r="C762" i="6"/>
  <c r="E1084" i="6"/>
  <c r="C893" i="6"/>
  <c r="B1425" i="6"/>
  <c r="B413" i="7"/>
  <c r="I206" i="7"/>
  <c r="F301" i="7"/>
  <c r="G230" i="7"/>
  <c r="B1163" i="6"/>
  <c r="M963" i="6"/>
  <c r="H1102" i="6"/>
  <c r="G47" i="7"/>
  <c r="G419" i="6"/>
  <c r="C1403" i="6"/>
  <c r="H1541" i="6"/>
  <c r="F828" i="6"/>
  <c r="H1505" i="6"/>
  <c r="C229" i="7"/>
  <c r="D582" i="7"/>
  <c r="H945" i="6"/>
  <c r="G208" i="7"/>
  <c r="C1521" i="6"/>
  <c r="H1334" i="6"/>
  <c r="I800" i="6"/>
  <c r="N1049" i="6"/>
  <c r="H1552" i="6"/>
  <c r="N1295" i="6"/>
  <c r="G664" i="6"/>
  <c r="F772" i="6"/>
  <c r="M1484" i="6"/>
  <c r="N1180" i="6"/>
  <c r="M883" i="6"/>
  <c r="G782" i="6"/>
  <c r="I1462" i="6"/>
  <c r="F1282" i="6"/>
  <c r="C1016" i="6"/>
  <c r="G1306" i="6"/>
  <c r="F249" i="7"/>
  <c r="F610" i="7"/>
  <c r="I248" i="7"/>
  <c r="L319" i="7"/>
  <c r="F812" i="6"/>
  <c r="B497" i="6"/>
  <c r="E1080" i="6"/>
  <c r="F684" i="6"/>
  <c r="I1150" i="6"/>
  <c r="B1512" i="6"/>
  <c r="H1200" i="6"/>
  <c r="G423" i="6"/>
  <c r="B1293" i="6"/>
  <c r="K22" i="7"/>
  <c r="E1194" i="6"/>
  <c r="D1104" i="6"/>
  <c r="H1322" i="6"/>
  <c r="G1224" i="6"/>
  <c r="F1182" i="6"/>
  <c r="K90" i="7"/>
  <c r="K237" i="7"/>
  <c r="F149" i="7"/>
  <c r="C1425" i="6"/>
  <c r="D1430" i="6"/>
  <c r="I1211" i="6"/>
  <c r="F1299" i="6"/>
  <c r="H944" i="6"/>
  <c r="B590" i="6"/>
  <c r="D399" i="7"/>
  <c r="G198" i="7"/>
  <c r="D952" i="6"/>
  <c r="F319" i="7"/>
  <c r="I1090" i="6"/>
  <c r="G594" i="6"/>
  <c r="C506" i="7"/>
  <c r="G862" i="6"/>
  <c r="G1208" i="6"/>
  <c r="E1451" i="6"/>
  <c r="C71" i="7"/>
  <c r="G1205" i="6"/>
  <c r="M1505" i="6"/>
  <c r="C84" i="7"/>
  <c r="I1215" i="6"/>
  <c r="H1531" i="6"/>
  <c r="E826" i="6"/>
  <c r="F8" i="7"/>
  <c r="F1500" i="6"/>
  <c r="N725" i="6"/>
  <c r="B708" i="6"/>
  <c r="G816" i="6"/>
  <c r="H952" i="6"/>
  <c r="N990" i="6"/>
  <c r="C987" i="6"/>
  <c r="D88" i="7"/>
  <c r="B149" i="7"/>
  <c r="D771" i="6"/>
  <c r="N1210" i="6"/>
  <c r="I93" i="7"/>
  <c r="B675" i="6"/>
  <c r="G1200" i="6"/>
  <c r="I1435" i="6"/>
  <c r="C688" i="6"/>
  <c r="D607" i="6"/>
  <c r="N1144" i="6"/>
  <c r="C1503" i="6"/>
  <c r="D139" i="7"/>
  <c r="H1545" i="6"/>
  <c r="L88" i="7"/>
  <c r="D1190" i="6"/>
  <c r="I1269" i="6"/>
  <c r="C335" i="7"/>
  <c r="I1272" i="6"/>
  <c r="H67" i="7"/>
  <c r="D722" i="7"/>
  <c r="F952" i="6"/>
  <c r="B847" i="6"/>
  <c r="B388" i="7"/>
  <c r="F1223" i="6"/>
  <c r="D940" i="6"/>
  <c r="M1187" i="6"/>
  <c r="E1369" i="6"/>
  <c r="E1410" i="6"/>
  <c r="N1425" i="6"/>
  <c r="C1267" i="6"/>
  <c r="F425" i="7"/>
  <c r="B284" i="7"/>
  <c r="I1040" i="6"/>
  <c r="B819" i="6"/>
  <c r="B1495" i="6"/>
  <c r="F1454" i="6"/>
  <c r="I1195" i="6"/>
  <c r="G689" i="6"/>
  <c r="G472" i="7"/>
  <c r="L139" i="7"/>
  <c r="N1063" i="6"/>
  <c r="H780" i="6"/>
  <c r="C1123" i="6"/>
  <c r="B1360" i="6"/>
  <c r="M1174" i="6"/>
  <c r="K292" i="7"/>
  <c r="E1261" i="6"/>
  <c r="I536" i="7"/>
  <c r="H364" i="6"/>
  <c r="I1407" i="6"/>
  <c r="E254" i="7"/>
  <c r="E338" i="7"/>
  <c r="N672" i="6"/>
  <c r="I1148" i="6"/>
  <c r="E118" i="7"/>
  <c r="N1055" i="6"/>
  <c r="I551" i="6"/>
  <c r="M1343" i="6"/>
  <c r="C920" i="6"/>
  <c r="B93" i="7"/>
  <c r="I476" i="6"/>
  <c r="I1155" i="6"/>
  <c r="D668" i="6"/>
  <c r="I1044" i="6"/>
  <c r="H715" i="6"/>
  <c r="H854" i="6"/>
  <c r="B604" i="6"/>
  <c r="G1338" i="6"/>
  <c r="D1366" i="6"/>
  <c r="F1439" i="6"/>
  <c r="H902" i="6"/>
  <c r="E934" i="6"/>
  <c r="N242" i="6"/>
  <c r="B726" i="6"/>
  <c r="M1120" i="6"/>
  <c r="D955" i="7"/>
  <c r="B1314" i="6"/>
  <c r="G1032" i="6"/>
  <c r="B139" i="7"/>
  <c r="G368" i="7"/>
  <c r="C241" i="7"/>
  <c r="D1209" i="6"/>
  <c r="E697" i="7"/>
  <c r="F348" i="7"/>
  <c r="M1522" i="6"/>
  <c r="B118" i="7"/>
  <c r="D1164" i="6"/>
  <c r="D1292" i="6"/>
  <c r="I1349" i="6"/>
  <c r="H1515" i="6"/>
  <c r="N1355" i="6"/>
  <c r="I375" i="7"/>
  <c r="F402" i="7"/>
  <c r="H995" i="6"/>
  <c r="I1193" i="6"/>
  <c r="C1469" i="6"/>
  <c r="H1093" i="6"/>
  <c r="F495" i="6"/>
  <c r="D796" i="6"/>
  <c r="I232" i="7"/>
  <c r="F102" i="7"/>
  <c r="H631" i="6"/>
  <c r="C265" i="7"/>
  <c r="N1056" i="6"/>
  <c r="D1443" i="6"/>
  <c r="E56" i="6"/>
  <c r="D883" i="6"/>
  <c r="I777" i="6"/>
  <c r="L377" i="7"/>
  <c r="E843" i="6"/>
  <c r="I126" i="7"/>
  <c r="E321" i="7"/>
  <c r="F928" i="6"/>
  <c r="G1023" i="6"/>
  <c r="I242" i="7"/>
  <c r="E188" i="7"/>
  <c r="H1101" i="6"/>
  <c r="B853" i="6"/>
  <c r="C985" i="6"/>
  <c r="H1326" i="6"/>
  <c r="L353" i="7"/>
  <c r="E427" i="6"/>
  <c r="H1542" i="6"/>
  <c r="F1307" i="6"/>
  <c r="C1507" i="6"/>
  <c r="N522" i="6"/>
  <c r="M1284" i="6"/>
  <c r="C1486" i="6"/>
  <c r="C771" i="6"/>
  <c r="D655" i="6"/>
  <c r="H1152" i="6"/>
  <c r="I1506" i="6"/>
  <c r="G1272" i="6"/>
  <c r="I302" i="6"/>
  <c r="C1329" i="6"/>
  <c r="N1024" i="6"/>
  <c r="H1172" i="6"/>
  <c r="G495" i="6"/>
  <c r="G271" i="7"/>
  <c r="E307" i="7"/>
  <c r="M1552" i="6"/>
  <c r="M1046" i="6"/>
  <c r="F691" i="6"/>
  <c r="M1159" i="6"/>
  <c r="C1187" i="6"/>
  <c r="H1001" i="6"/>
  <c r="D1088" i="6"/>
  <c r="C264" i="7"/>
  <c r="D1352" i="6"/>
  <c r="B459" i="7"/>
  <c r="B67" i="7"/>
  <c r="E1532" i="6"/>
  <c r="F620" i="7"/>
  <c r="C1223" i="6"/>
  <c r="F1353" i="6"/>
  <c r="H451" i="7"/>
  <c r="M1056" i="6"/>
  <c r="C712" i="6"/>
  <c r="M1272" i="6"/>
  <c r="C82" i="7"/>
  <c r="I1403" i="6"/>
  <c r="E45" i="7"/>
  <c r="B32" i="7"/>
  <c r="M1124" i="6"/>
  <c r="M1335" i="6"/>
  <c r="N1467" i="6"/>
  <c r="B1489" i="6"/>
  <c r="G687" i="6"/>
  <c r="B987" i="6"/>
  <c r="L8" i="7"/>
  <c r="N1080" i="6"/>
  <c r="B126" i="7"/>
  <c r="E675" i="7"/>
  <c r="K756" i="7"/>
  <c r="G1490" i="6"/>
  <c r="N1325" i="6"/>
  <c r="L440" i="7"/>
  <c r="I246" i="7"/>
  <c r="C536" i="7"/>
  <c r="B1482" i="6"/>
  <c r="D811" i="6"/>
  <c r="C1295" i="6"/>
  <c r="H203" i="7"/>
  <c r="D1050" i="6"/>
  <c r="B1122" i="6"/>
  <c r="G1290" i="6"/>
  <c r="I1328" i="6"/>
  <c r="I1296" i="6"/>
  <c r="C1437" i="6"/>
  <c r="H1197" i="6"/>
  <c r="B1203" i="6"/>
  <c r="G1060" i="6"/>
  <c r="M865" i="6"/>
  <c r="M515" i="6"/>
  <c r="L66" i="7"/>
  <c r="N1240" i="6"/>
  <c r="H1306" i="6"/>
  <c r="N926" i="6"/>
  <c r="M1219" i="6"/>
  <c r="F1336" i="6"/>
  <c r="B1158" i="6"/>
  <c r="I583" i="7"/>
  <c r="C1175" i="6"/>
  <c r="L13" i="7"/>
  <c r="C281" i="7"/>
  <c r="D1552" i="6"/>
  <c r="M945" i="6"/>
  <c r="E1507" i="6"/>
  <c r="C1332" i="6"/>
  <c r="D856" i="6"/>
  <c r="G199" i="7"/>
  <c r="E1191" i="6"/>
  <c r="L402" i="7"/>
  <c r="E710" i="7"/>
  <c r="I1233" i="6"/>
  <c r="G1292" i="6"/>
  <c r="B313" i="7"/>
  <c r="F867" i="6"/>
  <c r="C1225" i="6"/>
  <c r="H618" i="7"/>
  <c r="I1178" i="6"/>
  <c r="H798" i="6"/>
  <c r="C1477" i="6"/>
  <c r="H1548" i="6"/>
  <c r="M776" i="6"/>
  <c r="B1134" i="6"/>
  <c r="E664" i="6"/>
  <c r="B1507" i="6"/>
  <c r="E1259" i="6"/>
  <c r="C732" i="7"/>
  <c r="D1221" i="6"/>
  <c r="G903" i="6"/>
  <c r="F1359" i="6"/>
  <c r="I77" i="7"/>
  <c r="B10" i="7"/>
  <c r="N797" i="6"/>
  <c r="B878" i="6"/>
  <c r="F1378" i="6"/>
  <c r="B679" i="7"/>
  <c r="H1426" i="6"/>
  <c r="C1265" i="6"/>
  <c r="I912" i="6"/>
  <c r="E310" i="7"/>
  <c r="D166" i="7"/>
  <c r="E1484" i="6"/>
  <c r="F800" i="7"/>
  <c r="M1294" i="6"/>
  <c r="D971" i="6"/>
  <c r="D321" i="7"/>
  <c r="C1386" i="6"/>
  <c r="E1518" i="6"/>
  <c r="E1280" i="6"/>
  <c r="F259" i="7"/>
  <c r="K151" i="7"/>
  <c r="N963" i="6"/>
  <c r="H1414" i="6"/>
  <c r="F1164" i="6"/>
  <c r="M1402" i="6"/>
  <c r="E1519" i="6"/>
  <c r="N1273" i="6"/>
  <c r="M1252" i="6"/>
  <c r="F628" i="6"/>
  <c r="D1513" i="6"/>
  <c r="C1110" i="6"/>
  <c r="C460" i="6"/>
  <c r="C609" i="7"/>
  <c r="H1496" i="6"/>
  <c r="I368" i="7"/>
  <c r="K100" i="7"/>
  <c r="D1222" i="6"/>
  <c r="B201" i="7"/>
  <c r="B1524" i="6"/>
  <c r="I504" i="7"/>
  <c r="D821" i="6"/>
  <c r="N1010" i="6"/>
  <c r="E1434" i="6"/>
  <c r="N1104" i="6"/>
  <c r="E1209" i="6"/>
  <c r="D805" i="6"/>
  <c r="D761" i="6"/>
  <c r="D1227" i="6"/>
  <c r="E1182" i="6"/>
  <c r="B230" i="7"/>
  <c r="M1017" i="6"/>
  <c r="I1248" i="6"/>
  <c r="D1350" i="6"/>
  <c r="F44" i="7"/>
  <c r="M1027" i="6"/>
  <c r="E130" i="7"/>
  <c r="N1067" i="6"/>
  <c r="N768" i="6"/>
  <c r="B1190" i="6"/>
  <c r="D889" i="6"/>
  <c r="I1023" i="6"/>
  <c r="B664" i="7"/>
  <c r="L256" i="7"/>
  <c r="K598" i="7"/>
  <c r="B1005" i="6"/>
  <c r="B72" i="7"/>
  <c r="C1417" i="6"/>
  <c r="N858" i="6"/>
  <c r="F60" i="7"/>
  <c r="B1205" i="6"/>
  <c r="C1015" i="6"/>
  <c r="M903" i="6"/>
  <c r="N997" i="6"/>
  <c r="N1421" i="6"/>
  <c r="N1028" i="6"/>
  <c r="D915" i="6"/>
  <c r="B1268" i="6"/>
  <c r="G975" i="6"/>
  <c r="C1451" i="6"/>
  <c r="I1371" i="6"/>
  <c r="C90" i="7"/>
  <c r="B985" i="6"/>
  <c r="B245" i="7"/>
  <c r="D293" i="7"/>
  <c r="I1449" i="6"/>
  <c r="I1352" i="6"/>
  <c r="E577" i="6"/>
  <c r="D89" i="6"/>
  <c r="E1282" i="6"/>
  <c r="D1481" i="6"/>
  <c r="I651" i="6"/>
  <c r="F1440" i="6"/>
  <c r="F980" i="6"/>
  <c r="B1197" i="6"/>
  <c r="F137" i="7"/>
  <c r="I230" i="6"/>
  <c r="F949" i="6"/>
  <c r="D988" i="6"/>
  <c r="B325" i="7"/>
  <c r="D492" i="7"/>
  <c r="F1143" i="6"/>
  <c r="H703" i="6"/>
  <c r="B1462" i="6"/>
  <c r="F415" i="7"/>
  <c r="I97" i="7"/>
  <c r="E1481" i="6"/>
  <c r="L240" i="7"/>
  <c r="C69" i="7"/>
  <c r="B73" i="7"/>
  <c r="I1103" i="6"/>
  <c r="K38" i="7"/>
  <c r="K201" i="7"/>
  <c r="G1406" i="6"/>
  <c r="F303" i="7"/>
  <c r="C1377" i="6"/>
  <c r="E1213" i="6"/>
  <c r="B820" i="6"/>
  <c r="E1483" i="6"/>
  <c r="I58" i="7"/>
  <c r="G331" i="7"/>
  <c r="C1250" i="6"/>
  <c r="F1106" i="6"/>
  <c r="E288" i="7"/>
  <c r="C199" i="7"/>
  <c r="K548" i="7"/>
  <c r="D297" i="7"/>
  <c r="K116" i="7"/>
  <c r="F943" i="6"/>
  <c r="F1006" i="6"/>
  <c r="C1241" i="6"/>
  <c r="G23" i="7"/>
  <c r="H1242" i="6"/>
  <c r="C1533" i="6"/>
  <c r="F78" i="7"/>
  <c r="F19" i="7"/>
  <c r="D223" i="7"/>
  <c r="B89" i="7"/>
  <c r="F338" i="7"/>
  <c r="I286" i="7"/>
  <c r="I652" i="7"/>
  <c r="I1241" i="6"/>
  <c r="F903" i="6"/>
  <c r="N988" i="6"/>
  <c r="I1021" i="6"/>
  <c r="F359" i="7"/>
  <c r="N1362" i="6"/>
  <c r="L283" i="7"/>
  <c r="D870" i="6"/>
  <c r="E1348" i="6"/>
  <c r="E1234" i="6"/>
  <c r="E1062" i="6"/>
  <c r="C975" i="6"/>
  <c r="M989" i="6"/>
  <c r="G1151" i="6"/>
  <c r="C1215" i="6"/>
  <c r="N1200" i="6"/>
  <c r="G491" i="6"/>
  <c r="G615" i="7"/>
  <c r="B1521" i="6"/>
  <c r="G1082" i="6"/>
  <c r="E493" i="6"/>
  <c r="E987" i="6"/>
  <c r="C198" i="7"/>
  <c r="B1347" i="6"/>
  <c r="I331" i="7"/>
  <c r="E96" i="7"/>
  <c r="G62" i="7"/>
  <c r="I240" i="7"/>
  <c r="G252" i="7"/>
  <c r="C932" i="6"/>
  <c r="E67" i="7"/>
  <c r="H989" i="6"/>
  <c r="C1245" i="6"/>
  <c r="E684" i="6"/>
  <c r="F920" i="6"/>
  <c r="M1303" i="6"/>
  <c r="F1395" i="6"/>
  <c r="G1417" i="6"/>
  <c r="M1186" i="6"/>
  <c r="L337" i="7"/>
  <c r="C1165" i="6"/>
  <c r="I1165" i="6"/>
  <c r="G1296" i="6"/>
  <c r="F987" i="6"/>
  <c r="H1449" i="6"/>
  <c r="F523" i="6"/>
  <c r="C191" i="7"/>
  <c r="L650" i="7"/>
  <c r="N1338" i="6"/>
  <c r="N973" i="6"/>
  <c r="E290" i="7"/>
  <c r="B1542" i="6"/>
  <c r="N1316" i="6"/>
  <c r="I118" i="7"/>
  <c r="D6" i="7"/>
  <c r="K229" i="7"/>
  <c r="F297" i="7"/>
  <c r="M1304" i="6"/>
  <c r="D137" i="7"/>
  <c r="F1259" i="6"/>
  <c r="D1377" i="6"/>
  <c r="H182" i="7"/>
  <c r="M861" i="6"/>
  <c r="C1138" i="6"/>
  <c r="I1110" i="6"/>
  <c r="E1018" i="6"/>
  <c r="C787" i="6"/>
  <c r="N658" i="6"/>
  <c r="L267" i="7"/>
  <c r="F1232" i="6"/>
  <c r="F1169" i="6"/>
  <c r="D763" i="6"/>
  <c r="H1439" i="6"/>
  <c r="M1076" i="6"/>
  <c r="H259" i="7"/>
  <c r="E803" i="6"/>
  <c r="N750" i="6"/>
  <c r="I924" i="6"/>
  <c r="M804" i="6"/>
  <c r="B527" i="7"/>
  <c r="E1250" i="6"/>
  <c r="I1225" i="6"/>
  <c r="G927" i="6"/>
  <c r="N1463" i="6"/>
  <c r="N1191" i="6"/>
  <c r="D110" i="7"/>
  <c r="D1229" i="6"/>
  <c r="G96" i="7"/>
  <c r="G251" i="7"/>
  <c r="D967" i="6"/>
  <c r="G1538" i="6"/>
  <c r="N947" i="6"/>
  <c r="G1489" i="6"/>
  <c r="D350" i="7"/>
  <c r="G1534" i="6"/>
  <c r="E426" i="7"/>
  <c r="L52" i="7"/>
  <c r="E751" i="6"/>
  <c r="E936" i="6"/>
  <c r="I1059" i="6"/>
  <c r="F1032" i="6"/>
  <c r="M1255" i="6"/>
  <c r="F1180" i="6"/>
  <c r="G542" i="6"/>
  <c r="C1447" i="6"/>
  <c r="I932" i="6"/>
  <c r="K144" i="7"/>
  <c r="F973" i="6"/>
  <c r="I346" i="6"/>
  <c r="N810" i="6"/>
  <c r="G1058" i="6"/>
  <c r="E347" i="7"/>
  <c r="F1381" i="6"/>
  <c r="H1458" i="6"/>
  <c r="H133" i="7"/>
  <c r="H112" i="7"/>
  <c r="N1278" i="6"/>
  <c r="B1042" i="6"/>
  <c r="K728" i="7"/>
  <c r="L28" i="7"/>
  <c r="B778" i="7"/>
  <c r="C202" i="7"/>
  <c r="L649" i="7"/>
  <c r="C52" i="7"/>
  <c r="C186" i="7"/>
  <c r="I510" i="7"/>
  <c r="L25" i="7"/>
  <c r="I263" i="7"/>
  <c r="E1218" i="6"/>
  <c r="F776" i="6"/>
  <c r="C1009" i="6"/>
  <c r="F70" i="7"/>
  <c r="N44" i="6"/>
  <c r="D1495" i="6"/>
  <c r="L279" i="7"/>
  <c r="D764" i="6"/>
  <c r="H1255" i="6"/>
  <c r="N993" i="6"/>
  <c r="E1124" i="6"/>
  <c r="M518" i="6"/>
  <c r="G644" i="6"/>
  <c r="I834" i="6"/>
  <c r="I1380" i="6"/>
  <c r="D790" i="6"/>
  <c r="B1078" i="6"/>
  <c r="B1250" i="6"/>
  <c r="G683" i="6"/>
  <c r="N1087" i="6"/>
  <c r="M622" i="6"/>
  <c r="F512" i="7"/>
  <c r="E526" i="7"/>
  <c r="G983" i="6"/>
  <c r="I1552" i="6"/>
  <c r="L420" i="7"/>
  <c r="B1351" i="6"/>
  <c r="L198" i="7"/>
  <c r="H1068" i="6"/>
  <c r="I285" i="7"/>
  <c r="F174" i="7"/>
  <c r="C730" i="7"/>
  <c r="M1293" i="6"/>
  <c r="F781" i="6"/>
  <c r="I350" i="6"/>
  <c r="G1211" i="8"/>
  <c r="B155" i="7"/>
  <c r="F1369" i="6"/>
  <c r="F314" i="7"/>
  <c r="N608" i="6"/>
  <c r="N1438" i="6"/>
  <c r="N928" i="6"/>
  <c r="D159" i="7"/>
  <c r="F971" i="6"/>
  <c r="B922" i="6"/>
  <c r="L359" i="7"/>
  <c r="H1336" i="6"/>
  <c r="B846" i="6"/>
  <c r="D1467" i="6"/>
  <c r="H1490" i="6"/>
  <c r="D1538" i="6"/>
  <c r="H200" i="7"/>
  <c r="K149" i="7"/>
  <c r="N1285" i="6"/>
  <c r="I1533" i="6"/>
  <c r="N946" i="6"/>
  <c r="D908" i="6"/>
  <c r="D700" i="6"/>
  <c r="K630" i="7"/>
  <c r="C644" i="6"/>
  <c r="I1526" i="6"/>
  <c r="M1188" i="6"/>
  <c r="D1133" i="6"/>
  <c r="F1063" i="6"/>
  <c r="E1052" i="6"/>
  <c r="C334" i="7"/>
  <c r="I1305" i="6"/>
  <c r="D1236" i="6"/>
  <c r="G1321" i="6"/>
  <c r="B952" i="6"/>
  <c r="B1162" i="6"/>
  <c r="D749" i="6"/>
  <c r="K184" i="7"/>
  <c r="M1038" i="6"/>
  <c r="I826" i="6"/>
  <c r="I762" i="6"/>
  <c r="M790" i="6"/>
  <c r="D605" i="6"/>
  <c r="M1021" i="6"/>
  <c r="B312" i="7"/>
  <c r="F1328" i="6"/>
  <c r="L136" i="7"/>
  <c r="B844" i="6"/>
  <c r="C1017" i="6"/>
  <c r="F682" i="6"/>
  <c r="C505" i="7"/>
  <c r="F1344" i="6"/>
  <c r="N1257" i="6"/>
  <c r="I201" i="7"/>
  <c r="B1010" i="6"/>
  <c r="D930" i="6"/>
  <c r="D969" i="6"/>
  <c r="G568" i="7"/>
  <c r="M1264" i="6"/>
  <c r="G518" i="7"/>
  <c r="I1298" i="6"/>
  <c r="F214" i="7"/>
  <c r="K358" i="7"/>
  <c r="E1465" i="6"/>
  <c r="I996" i="6"/>
  <c r="E194" i="7"/>
  <c r="E214" i="7"/>
  <c r="I1514" i="6"/>
  <c r="B183" i="7"/>
  <c r="M1266" i="6"/>
  <c r="C1520" i="6"/>
  <c r="H1177" i="6"/>
  <c r="H1094" i="6"/>
  <c r="C1066" i="6"/>
  <c r="I1427" i="6"/>
  <c r="B397" i="7"/>
  <c r="I628" i="7"/>
  <c r="G1479" i="6"/>
  <c r="C434" i="7"/>
  <c r="C1335" i="6"/>
  <c r="I1238" i="6"/>
  <c r="F447" i="7"/>
  <c r="N1132" i="6"/>
  <c r="H1441" i="6"/>
  <c r="N1341" i="6"/>
  <c r="L297" i="7"/>
  <c r="E1072" i="6"/>
  <c r="E102" i="7"/>
  <c r="E1544" i="6"/>
  <c r="G1275" i="6"/>
  <c r="I44" i="7"/>
  <c r="I1157" i="6"/>
  <c r="C810" i="6"/>
  <c r="B1039" i="6"/>
  <c r="C390" i="6"/>
  <c r="D589" i="6"/>
  <c r="F142" i="7"/>
  <c r="D1522" i="6"/>
  <c r="K13" i="7"/>
  <c r="L171" i="7"/>
  <c r="F398" i="7"/>
  <c r="N1006" i="6"/>
  <c r="G866" i="6"/>
  <c r="I978" i="6"/>
  <c r="B351" i="6"/>
  <c r="N811" i="6"/>
  <c r="E924" i="6"/>
  <c r="H1534" i="6"/>
  <c r="C435" i="6"/>
  <c r="M933" i="6"/>
  <c r="C83" i="7"/>
  <c r="D77" i="7"/>
  <c r="I83" i="7"/>
  <c r="E1392" i="6"/>
  <c r="C1288" i="6"/>
  <c r="G43" i="7"/>
  <c r="N1297" i="6"/>
  <c r="F1098" i="6"/>
  <c r="B672" i="7"/>
  <c r="F1391" i="6"/>
  <c r="I867" i="6"/>
  <c r="B1273" i="6"/>
  <c r="B466" i="7"/>
  <c r="I255" i="7"/>
  <c r="D942" i="6"/>
  <c r="M656" i="6"/>
  <c r="H389" i="7"/>
  <c r="M750" i="6"/>
  <c r="H206" i="6"/>
  <c r="E755" i="6"/>
  <c r="I51" i="7"/>
  <c r="L367" i="7"/>
  <c r="I463" i="6"/>
  <c r="B433" i="7"/>
  <c r="B929" i="6"/>
  <c r="D1461" i="6"/>
  <c r="H619" i="6"/>
  <c r="K12" i="7"/>
  <c r="G863" i="6"/>
  <c r="N816" i="6"/>
  <c r="E832" i="6"/>
  <c r="F806" i="6"/>
  <c r="B1166" i="6"/>
  <c r="I1493" i="6"/>
  <c r="G939" i="6"/>
  <c r="D767" i="6"/>
  <c r="I660" i="7"/>
  <c r="N893" i="6"/>
  <c r="K306" i="7"/>
  <c r="I548" i="7"/>
  <c r="D1323" i="6"/>
  <c r="K459" i="7"/>
  <c r="H933" i="6"/>
  <c r="G1237" i="6"/>
  <c r="E324" i="7"/>
  <c r="C1230" i="6"/>
  <c r="G1117" i="6"/>
  <c r="F1099" i="6"/>
  <c r="L651" i="7"/>
  <c r="M1340" i="6"/>
  <c r="G1056" i="6"/>
  <c r="N824" i="6"/>
  <c r="F1222" i="6"/>
  <c r="B44" i="7"/>
  <c r="D1155" i="6"/>
  <c r="I1451" i="6"/>
  <c r="I957" i="6"/>
  <c r="E1376" i="6"/>
  <c r="B887" i="6"/>
  <c r="D1421" i="6"/>
  <c r="N939" i="6"/>
  <c r="F341" i="7"/>
  <c r="E969" i="6"/>
  <c r="G396" i="6"/>
  <c r="H55" i="7"/>
  <c r="D1470" i="6"/>
  <c r="G809" i="6"/>
  <c r="B1419" i="6"/>
  <c r="B136" i="7"/>
  <c r="B1413" i="6"/>
  <c r="F1191" i="6"/>
  <c r="B1279" i="6"/>
  <c r="E168" i="7"/>
  <c r="I988" i="6"/>
  <c r="N1079" i="6"/>
  <c r="N1158" i="6"/>
  <c r="B1490" i="6"/>
  <c r="M1189" i="6"/>
  <c r="I773" i="6"/>
  <c r="M847" i="6"/>
  <c r="D1483" i="6"/>
  <c r="I847" i="6"/>
  <c r="I586" i="6"/>
  <c r="F1268" i="6"/>
  <c r="N1082" i="6"/>
  <c r="D1337" i="6"/>
  <c r="F935" i="6"/>
  <c r="G1089" i="6"/>
  <c r="H608" i="6"/>
  <c r="N1223" i="6"/>
  <c r="D625" i="6"/>
  <c r="G1211" i="6"/>
  <c r="D879" i="6"/>
  <c r="B132" i="7"/>
  <c r="E724" i="6"/>
  <c r="F1511" i="6"/>
  <c r="B177" i="7"/>
  <c r="E14" i="7"/>
  <c r="L508" i="7"/>
  <c r="D941" i="6"/>
  <c r="H1283" i="6"/>
  <c r="D152" i="7"/>
  <c r="D955" i="6"/>
  <c r="H1265" i="6"/>
  <c r="B1349" i="6"/>
  <c r="F211" i="7"/>
  <c r="F1235" i="6"/>
  <c r="L60" i="7"/>
  <c r="C211" i="7"/>
  <c r="F1195" i="6"/>
  <c r="E1104" i="6"/>
  <c r="B465" i="6"/>
  <c r="N577" i="6"/>
  <c r="L29" i="7"/>
  <c r="H864" i="6"/>
  <c r="C917" i="6"/>
  <c r="K57" i="7"/>
  <c r="D1140" i="6"/>
  <c r="F761" i="6"/>
  <c r="G996" i="6"/>
  <c r="H558" i="7"/>
  <c r="H1377" i="6"/>
  <c r="H884" i="6"/>
  <c r="E175" i="7"/>
  <c r="D38" i="7"/>
  <c r="F353" i="7"/>
  <c r="G1149" i="6"/>
  <c r="D12" i="7"/>
  <c r="E306" i="7"/>
  <c r="D369" i="7"/>
  <c r="N901" i="6"/>
  <c r="E920" i="6"/>
  <c r="C418" i="7"/>
  <c r="N989" i="6"/>
  <c r="N1189" i="6"/>
  <c r="F156" i="7"/>
  <c r="I846" i="6"/>
  <c r="F40" i="7"/>
  <c r="B614" i="6"/>
  <c r="I1139" i="6"/>
  <c r="E186" i="7"/>
  <c r="C1224" i="6"/>
  <c r="B850" i="6"/>
  <c r="G719" i="6"/>
  <c r="N1260" i="6"/>
  <c r="B1044" i="6"/>
  <c r="N932" i="6"/>
  <c r="F275" i="7"/>
  <c r="H1164" i="6"/>
  <c r="I950" i="6"/>
  <c r="G1413" i="6"/>
  <c r="E6" i="7"/>
  <c r="F190" i="7"/>
  <c r="H1408" i="6"/>
  <c r="E671" i="6"/>
  <c r="L17" i="7"/>
  <c r="E1175" i="6"/>
  <c r="H1031" i="6"/>
  <c r="K633" i="7"/>
  <c r="F200" i="7"/>
  <c r="H1096" i="6"/>
  <c r="H174" i="7"/>
  <c r="C1524" i="6"/>
  <c r="I216" i="7"/>
  <c r="G609" i="7"/>
  <c r="I1315" i="6"/>
  <c r="I1058" i="6"/>
  <c r="G1327" i="6"/>
  <c r="E1227" i="6"/>
  <c r="D328" i="7"/>
  <c r="C838" i="6"/>
  <c r="L167" i="7"/>
  <c r="N1483" i="6"/>
  <c r="I186" i="7"/>
  <c r="L350" i="7"/>
  <c r="M1210" i="6"/>
  <c r="B609" i="7"/>
  <c r="N1450" i="6"/>
  <c r="C999" i="6"/>
  <c r="F1204" i="6"/>
  <c r="M1102" i="6"/>
  <c r="N860" i="6"/>
  <c r="D878" i="6"/>
  <c r="C1465" i="6"/>
  <c r="H709" i="6"/>
  <c r="E655" i="6"/>
  <c r="I907" i="6"/>
  <c r="B1493" i="6"/>
  <c r="E862" i="6"/>
  <c r="K41" i="7"/>
  <c r="N1531" i="6"/>
  <c r="C868" i="6"/>
  <c r="C156" i="7"/>
  <c r="G1288" i="6"/>
  <c r="N1114" i="6"/>
  <c r="B1443" i="6"/>
  <c r="D1055" i="6"/>
  <c r="H198" i="7"/>
  <c r="B1291" i="6"/>
  <c r="F1520" i="6"/>
  <c r="H165" i="7"/>
  <c r="H285" i="7"/>
  <c r="H930" i="6"/>
  <c r="C12" i="7"/>
  <c r="E1447" i="6"/>
  <c r="C1431" i="6"/>
  <c r="C1426" i="6"/>
  <c r="E1150" i="6"/>
  <c r="D246" i="7"/>
  <c r="B303" i="7"/>
  <c r="H278" i="7"/>
  <c r="M935" i="6"/>
  <c r="G218" i="7"/>
  <c r="G1057" i="6"/>
  <c r="G907" i="6"/>
  <c r="F909" i="6"/>
  <c r="H172" i="7"/>
  <c r="B49" i="7"/>
  <c r="L104" i="7"/>
  <c r="F1429" i="6"/>
  <c r="K83" i="7"/>
  <c r="B1131" i="6"/>
  <c r="D44" i="7"/>
  <c r="B1441" i="6"/>
  <c r="C484" i="7"/>
  <c r="F1181" i="6"/>
  <c r="D356" i="7"/>
  <c r="D895" i="6"/>
  <c r="L178" i="7"/>
  <c r="C1036" i="6"/>
  <c r="M1478" i="6"/>
  <c r="H1345" i="6"/>
  <c r="I239" i="7"/>
  <c r="D842" i="6"/>
  <c r="E1370" i="6"/>
  <c r="D578" i="7"/>
  <c r="C130" i="7"/>
  <c r="H982" i="6"/>
  <c r="B681" i="6"/>
  <c r="D970" i="6"/>
  <c r="D1208" i="6"/>
  <c r="B487" i="6"/>
  <c r="I259" i="7"/>
  <c r="B857" i="6"/>
  <c r="E1351" i="6"/>
  <c r="H1462" i="6"/>
  <c r="C1453" i="6"/>
  <c r="M1009" i="6"/>
  <c r="F1435" i="6"/>
  <c r="F566" i="6"/>
  <c r="C1504" i="6"/>
  <c r="D1011" i="6"/>
  <c r="K185" i="7"/>
  <c r="G1301" i="6"/>
  <c r="B1417" i="6"/>
  <c r="N961" i="6"/>
  <c r="E1177" i="6"/>
  <c r="D847" i="6"/>
  <c r="E271" i="7"/>
  <c r="G181" i="7"/>
  <c r="H98" i="7"/>
  <c r="E950" i="6"/>
  <c r="L469" i="7"/>
  <c r="I117" i="7"/>
  <c r="N927" i="6"/>
  <c r="D255" i="7"/>
  <c r="E304" i="7"/>
  <c r="F1067" i="6"/>
  <c r="N879" i="6"/>
  <c r="F845" i="6"/>
  <c r="N1094" i="6"/>
  <c r="G359" i="7"/>
  <c r="F347" i="7"/>
  <c r="H54" i="7"/>
  <c r="C1353" i="6"/>
  <c r="M1530" i="6"/>
  <c r="L463" i="7"/>
  <c r="G468" i="6"/>
  <c r="G1515" i="6"/>
  <c r="E80" i="7"/>
  <c r="B414" i="7"/>
  <c r="B665" i="6"/>
  <c r="H156" i="7"/>
  <c r="B1539" i="6"/>
  <c r="M928" i="6"/>
  <c r="I1118" i="6"/>
  <c r="B551" i="7"/>
  <c r="D1304" i="6"/>
  <c r="H422" i="7"/>
  <c r="F1276" i="6"/>
  <c r="E60" i="7"/>
  <c r="D1455" i="6"/>
  <c r="B15" i="7"/>
  <c r="D913" i="6"/>
  <c r="E187" i="7"/>
  <c r="E1069" i="6"/>
  <c r="D1294" i="6"/>
  <c r="C947" i="6"/>
  <c r="M1036" i="6"/>
  <c r="E91" i="7"/>
  <c r="H1386" i="6"/>
  <c r="G436" i="6"/>
  <c r="H530" i="6"/>
  <c r="D90" i="7"/>
  <c r="E1110" i="6"/>
  <c r="F197" i="6"/>
  <c r="H916" i="6"/>
  <c r="K102" i="7"/>
  <c r="L435" i="7"/>
  <c r="H775" i="6"/>
  <c r="M1191" i="6"/>
  <c r="I176" i="7"/>
  <c r="B1304" i="6"/>
  <c r="D663" i="6"/>
  <c r="K501" i="7"/>
  <c r="F30" i="7"/>
  <c r="F104" i="7"/>
  <c r="M1096" i="6"/>
  <c r="H997" i="6"/>
  <c r="I54" i="7"/>
  <c r="L642" i="7"/>
  <c r="B1393" i="6"/>
  <c r="C1171" i="6"/>
  <c r="M1305" i="6"/>
  <c r="I1033" i="6"/>
  <c r="M940" i="6"/>
  <c r="F1311" i="6"/>
  <c r="F785" i="6"/>
  <c r="E1491" i="6"/>
  <c r="B810" i="6"/>
  <c r="I1459" i="6"/>
  <c r="F611" i="7"/>
  <c r="B1392" i="6"/>
  <c r="D712" i="6"/>
  <c r="D859" i="6"/>
  <c r="E348" i="7"/>
  <c r="H822" i="6"/>
  <c r="B215" i="7"/>
  <c r="N1437" i="6"/>
  <c r="M929" i="6"/>
  <c r="I1237" i="6"/>
  <c r="N1107" i="6"/>
  <c r="E34" i="7"/>
  <c r="H1113" i="6"/>
  <c r="F1295" i="6"/>
  <c r="H111" i="7"/>
  <c r="C1258" i="6"/>
  <c r="B746" i="6"/>
  <c r="F1220" i="6"/>
  <c r="I1046" i="6"/>
  <c r="G1251" i="6"/>
  <c r="L263" i="7"/>
  <c r="C355" i="7"/>
  <c r="D1173" i="6"/>
  <c r="N1327" i="6"/>
  <c r="D812" i="6"/>
  <c r="H460" i="6"/>
  <c r="H691" i="6"/>
  <c r="D83" i="7"/>
  <c r="D813" i="7"/>
  <c r="G1017" i="6"/>
  <c r="I966" i="6"/>
  <c r="N1205" i="6"/>
  <c r="E661" i="7"/>
  <c r="E1226" i="6"/>
  <c r="I661" i="6"/>
  <c r="E965" i="6"/>
  <c r="H858" i="6"/>
  <c r="E404" i="7"/>
  <c r="I1131" i="6"/>
  <c r="C1541" i="6"/>
  <c r="B1452" i="6"/>
  <c r="G1033" i="6"/>
  <c r="I818" i="6"/>
  <c r="N1534" i="6"/>
  <c r="N849" i="6"/>
  <c r="N808" i="6"/>
  <c r="F1325" i="6"/>
  <c r="D882" i="6"/>
  <c r="H962" i="6"/>
  <c r="G206" i="7"/>
  <c r="B538" i="6"/>
  <c r="B1018" i="6"/>
  <c r="B1518" i="6"/>
  <c r="M726" i="6"/>
  <c r="G498" i="6"/>
  <c r="F1324" i="6"/>
  <c r="E1472" i="6"/>
  <c r="D1488" i="6"/>
  <c r="B1358" i="6"/>
  <c r="B1236" i="6"/>
  <c r="H800" i="7"/>
  <c r="H911" i="6"/>
  <c r="C871" i="6"/>
  <c r="N1239" i="6"/>
  <c r="C769" i="7"/>
  <c r="D57" i="7"/>
  <c r="D696" i="6"/>
  <c r="F1460" i="6"/>
  <c r="D1432" i="6"/>
  <c r="E15" i="7"/>
  <c r="N1064" i="6"/>
  <c r="N796" i="6"/>
  <c r="H1360" i="6"/>
  <c r="D1316" i="6"/>
  <c r="I1424" i="6"/>
  <c r="K119" i="7"/>
  <c r="I1372" i="6"/>
  <c r="E1223" i="6"/>
  <c r="D1037" i="6"/>
  <c r="I1232" i="6"/>
  <c r="D1223" i="6"/>
  <c r="G371" i="7"/>
  <c r="D786" i="6"/>
  <c r="I455" i="7"/>
  <c r="I606" i="7"/>
  <c r="M1514" i="6"/>
  <c r="D820" i="6"/>
  <c r="D547" i="7"/>
  <c r="G1477" i="6"/>
  <c r="K96" i="7"/>
  <c r="E107" i="7"/>
  <c r="F1100" i="6"/>
  <c r="I608" i="7"/>
  <c r="M1395" i="6"/>
  <c r="I254" i="7"/>
  <c r="L738" i="7"/>
  <c r="E121" i="7"/>
  <c r="C1463" i="6"/>
  <c r="B1210" i="6"/>
  <c r="H903" i="6"/>
  <c r="F1135" i="6"/>
  <c r="N970" i="6"/>
  <c r="H576" i="6"/>
  <c r="N935" i="6"/>
  <c r="G1141" i="8"/>
  <c r="M156" i="6"/>
  <c r="C516" i="6"/>
  <c r="C1315" i="6"/>
  <c r="B1414" i="6"/>
  <c r="B683" i="6"/>
  <c r="F579" i="6"/>
  <c r="D1359" i="6"/>
  <c r="F663" i="6"/>
  <c r="C725" i="7"/>
  <c r="M1346" i="6"/>
  <c r="F262" i="7"/>
  <c r="I1543" i="6"/>
  <c r="M1071" i="6"/>
  <c r="I713" i="6"/>
  <c r="B295" i="7"/>
  <c r="H673" i="7"/>
  <c r="B38" i="7"/>
  <c r="H1367" i="6"/>
  <c r="C1416" i="6"/>
  <c r="K110" i="7"/>
  <c r="M1338" i="6"/>
  <c r="F958" i="6"/>
  <c r="F1361" i="6"/>
  <c r="F587" i="7"/>
  <c r="C850" i="7"/>
  <c r="E1230" i="6"/>
  <c r="D235" i="7"/>
  <c r="I615" i="7"/>
  <c r="L126" i="7"/>
  <c r="F1198" i="6"/>
  <c r="I1336" i="6"/>
  <c r="H977" i="6"/>
  <c r="B973" i="6"/>
  <c r="F162" i="7"/>
  <c r="C963" i="6"/>
  <c r="H1419" i="6"/>
  <c r="B927" i="6"/>
  <c r="C190" i="7"/>
  <c r="M1480" i="6"/>
  <c r="D1061" i="6"/>
  <c r="D803" i="6"/>
  <c r="D177" i="7"/>
  <c r="D678" i="6"/>
  <c r="G244" i="7"/>
  <c r="I1437" i="6"/>
  <c r="D398" i="7"/>
  <c r="E925" i="6"/>
  <c r="B782" i="6"/>
  <c r="I619" i="6"/>
  <c r="D129" i="7"/>
  <c r="H1443" i="6"/>
  <c r="G1427" i="6"/>
  <c r="D1226" i="6"/>
  <c r="H11" i="7"/>
  <c r="I1353" i="6"/>
  <c r="E1430" i="6"/>
  <c r="E1078" i="6"/>
  <c r="E197" i="7"/>
  <c r="N610" i="6"/>
  <c r="F386" i="7"/>
  <c r="H1034" i="6"/>
  <c r="N1085" i="6"/>
  <c r="I16" i="7"/>
  <c r="D1404" i="6"/>
  <c r="N1537" i="6"/>
  <c r="K300" i="7"/>
  <c r="F1170" i="6"/>
  <c r="C1113" i="6"/>
  <c r="D697" i="6"/>
  <c r="E1394" i="6"/>
  <c r="N1397" i="6"/>
  <c r="K26" i="7"/>
  <c r="D433" i="6"/>
  <c r="E1342" i="6"/>
  <c r="H1062" i="6"/>
  <c r="G879" i="6"/>
  <c r="I522" i="6"/>
  <c r="G1099" i="6"/>
  <c r="D1505" i="6"/>
  <c r="C965" i="6"/>
  <c r="G162" i="7"/>
  <c r="I1227" i="6"/>
  <c r="K450" i="7"/>
  <c r="L201" i="7"/>
  <c r="H1217" i="6"/>
  <c r="I1081" i="6"/>
  <c r="B1382" i="6"/>
  <c r="H1111" i="6"/>
  <c r="I1094" i="6"/>
  <c r="G264" i="7"/>
  <c r="E29" i="7"/>
  <c r="D1124" i="6"/>
  <c r="L43" i="7"/>
  <c r="G441" i="7"/>
  <c r="M1450" i="6"/>
  <c r="H1395" i="6"/>
  <c r="I954" i="6"/>
  <c r="B1329" i="6"/>
  <c r="L342" i="7"/>
  <c r="I883" i="6"/>
  <c r="C1010" i="6"/>
  <c r="E1254" i="6"/>
  <c r="I976" i="6"/>
  <c r="N1300" i="6"/>
  <c r="F368" i="7"/>
  <c r="I1355" i="6"/>
  <c r="M864" i="6"/>
  <c r="H158" i="7"/>
  <c r="C48" i="7"/>
  <c r="I1523" i="6"/>
  <c r="H236" i="7"/>
  <c r="D1365" i="6"/>
  <c r="C284" i="7"/>
  <c r="D200" i="7"/>
  <c r="H208" i="7"/>
  <c r="C327" i="7"/>
  <c r="G194" i="7"/>
  <c r="G320" i="7"/>
  <c r="E430" i="7"/>
  <c r="M1525" i="6"/>
  <c r="K310" i="7"/>
  <c r="I701" i="6"/>
  <c r="B1305" i="6"/>
  <c r="M1504" i="6"/>
  <c r="G1313" i="6"/>
  <c r="F575" i="6"/>
  <c r="B107" i="7"/>
  <c r="C1257" i="6"/>
  <c r="H978" i="6"/>
  <c r="G1206" i="6"/>
  <c r="E1300" i="6"/>
  <c r="I665" i="6"/>
  <c r="H940" i="6"/>
  <c r="H692" i="6"/>
  <c r="K134" i="7"/>
  <c r="E281" i="7"/>
  <c r="C1180" i="6"/>
  <c r="D1132" i="6"/>
  <c r="H510" i="7"/>
  <c r="M1342" i="6"/>
  <c r="B1311" i="6"/>
  <c r="N1386" i="6"/>
  <c r="K342" i="7"/>
  <c r="H229" i="7"/>
  <c r="D1069" i="6"/>
  <c r="G1146" i="6"/>
  <c r="E375" i="7"/>
  <c r="C155" i="7"/>
  <c r="F1194" i="6"/>
  <c r="B1019" i="6"/>
  <c r="F1496" i="6"/>
  <c r="I1111" i="6"/>
  <c r="L763" i="7"/>
  <c r="F35" i="7"/>
  <c r="G1429" i="6"/>
  <c r="E245" i="7"/>
  <c r="I926" i="6"/>
  <c r="I91" i="7"/>
  <c r="I192" i="7"/>
  <c r="B1157" i="6"/>
  <c r="F995" i="6"/>
  <c r="L432" i="7"/>
  <c r="L251" i="7"/>
  <c r="N1047" i="6"/>
  <c r="H910" i="6"/>
  <c r="N1365" i="6"/>
  <c r="G1496" i="6"/>
  <c r="D1051" i="6"/>
  <c r="C1513" i="6"/>
  <c r="G1194" i="6"/>
  <c r="M957" i="6"/>
  <c r="K307" i="7"/>
  <c r="C1491" i="6"/>
  <c r="L6" i="7"/>
  <c r="H1484" i="6"/>
  <c r="E1151" i="6"/>
  <c r="K288" i="7"/>
  <c r="D1169" i="6"/>
  <c r="D209" i="7"/>
  <c r="H1226" i="6"/>
  <c r="C80" i="7"/>
  <c r="L573" i="7"/>
  <c r="M1271" i="6"/>
  <c r="H1486" i="6"/>
  <c r="H990" i="7"/>
  <c r="B1188" i="6"/>
  <c r="B1017" i="6"/>
  <c r="N1504" i="6"/>
  <c r="F694" i="6"/>
  <c r="B1223" i="6"/>
  <c r="D1374" i="6"/>
  <c r="H1444" i="6"/>
  <c r="M879" i="6"/>
  <c r="I325" i="7"/>
  <c r="G1511" i="6"/>
  <c r="I155" i="7"/>
  <c r="N729" i="6"/>
  <c r="F231" i="7"/>
  <c r="I832" i="6"/>
  <c r="B160" i="7"/>
  <c r="G697" i="6"/>
  <c r="H147" i="7"/>
  <c r="D1462" i="6"/>
  <c r="D1255" i="6"/>
  <c r="E497" i="6"/>
  <c r="B1274" i="6"/>
  <c r="I526" i="7"/>
  <c r="E538" i="7"/>
  <c r="C375" i="7"/>
  <c r="F631" i="7"/>
  <c r="B64" i="7"/>
  <c r="H1509" i="6"/>
  <c r="I1433" i="6"/>
  <c r="D98" i="7"/>
  <c r="D8" i="7"/>
  <c r="I60" i="7"/>
  <c r="F299" i="7"/>
  <c r="C953" i="6"/>
  <c r="G1000" i="6"/>
  <c r="M1044" i="6"/>
  <c r="M1542" i="6"/>
  <c r="M964" i="6"/>
  <c r="H1392" i="6"/>
  <c r="G104" i="7"/>
  <c r="E797" i="6"/>
  <c r="M1549" i="6"/>
  <c r="G702" i="6"/>
  <c r="N1298" i="6"/>
  <c r="M1090" i="6"/>
  <c r="I1460" i="6"/>
  <c r="E917" i="6"/>
  <c r="G1002" i="6"/>
  <c r="M338" i="6"/>
  <c r="K549" i="7"/>
  <c r="I150" i="7"/>
  <c r="I913" i="6"/>
  <c r="I559" i="6"/>
  <c r="G248" i="7"/>
  <c r="F575" i="7"/>
  <c r="H1466" i="6"/>
  <c r="G1010" i="6"/>
  <c r="B458" i="6"/>
  <c r="H577" i="6"/>
  <c r="D1431" i="6"/>
  <c r="M551" i="6"/>
  <c r="L150" i="7"/>
  <c r="G1506" i="6"/>
  <c r="I963" i="6"/>
  <c r="C713" i="6"/>
  <c r="C907" i="6"/>
  <c r="K256" i="7"/>
  <c r="G1265" i="6"/>
  <c r="G1139" i="6"/>
  <c r="G990" i="6"/>
  <c r="E1323" i="6"/>
  <c r="D1120" i="6"/>
  <c r="N878" i="6"/>
  <c r="G274" i="7"/>
  <c r="C1018" i="6"/>
  <c r="E794" i="6"/>
  <c r="D452" i="6"/>
  <c r="C897" i="6"/>
  <c r="F732" i="6"/>
  <c r="C641" i="7"/>
  <c r="B1280" i="6"/>
  <c r="C1064" i="6"/>
  <c r="G621" i="6"/>
  <c r="M1301" i="6"/>
  <c r="D225" i="7"/>
  <c r="G324" i="7"/>
  <c r="E531" i="6"/>
  <c r="D249" i="7"/>
  <c r="D768" i="6"/>
  <c r="F1348" i="6"/>
  <c r="I1323" i="6"/>
  <c r="N1156" i="6"/>
  <c r="N615" i="6"/>
  <c r="E202" i="7"/>
  <c r="M925" i="6"/>
  <c r="C846" i="6"/>
  <c r="D404" i="6"/>
  <c r="G667" i="6"/>
  <c r="D1025" i="6"/>
  <c r="D385" i="6"/>
  <c r="H1042" i="6"/>
  <c r="M1341" i="6"/>
  <c r="H1038" i="6"/>
  <c r="I289" i="7"/>
  <c r="N595" i="6"/>
  <c r="I1092" i="6"/>
  <c r="G1274" i="6"/>
  <c r="G1351" i="6"/>
  <c r="G935" i="8"/>
  <c r="I1247" i="6"/>
  <c r="I1510" i="6"/>
  <c r="E1357" i="6"/>
  <c r="H467" i="6"/>
  <c r="B854" i="6"/>
  <c r="N1241" i="6"/>
  <c r="H519" i="6"/>
  <c r="E319" i="6"/>
  <c r="H943" i="6"/>
  <c r="F1059" i="6"/>
  <c r="D1074" i="6"/>
  <c r="I482" i="6"/>
  <c r="C413" i="7"/>
  <c r="D1086" i="6"/>
  <c r="N1007" i="6"/>
  <c r="G124" i="6"/>
  <c r="M527" i="6"/>
  <c r="F243" i="6"/>
  <c r="E1053" i="6"/>
  <c r="F629" i="6"/>
  <c r="N1193" i="6"/>
  <c r="E617" i="6"/>
  <c r="C1091" i="6"/>
  <c r="M282" i="6"/>
  <c r="F693" i="6"/>
  <c r="G28" i="6"/>
  <c r="C142" i="6"/>
  <c r="B674" i="6"/>
  <c r="E1184" i="6"/>
  <c r="G229" i="6"/>
  <c r="E522" i="6"/>
  <c r="G531" i="8"/>
  <c r="H1304" i="6"/>
  <c r="G803" i="6"/>
  <c r="D1547" i="6"/>
  <c r="C1300" i="6"/>
  <c r="H975" i="6"/>
  <c r="G1343" i="6"/>
  <c r="F1532" i="6"/>
  <c r="N875" i="6"/>
  <c r="I796" i="6"/>
  <c r="F157" i="7"/>
  <c r="G1419" i="6"/>
  <c r="M1063" i="6"/>
  <c r="M1374" i="6"/>
  <c r="N1433" i="6"/>
  <c r="C928" i="6"/>
  <c r="F54" i="6"/>
  <c r="H1146" i="6"/>
  <c r="H1157" i="6"/>
  <c r="H1485" i="6"/>
  <c r="E1026" i="6"/>
  <c r="C1227" i="6"/>
  <c r="G893" i="6"/>
  <c r="B1411" i="6"/>
  <c r="H164" i="7"/>
  <c r="B1330" i="6"/>
  <c r="N945" i="6"/>
  <c r="M1035" i="6"/>
  <c r="G458" i="6"/>
  <c r="B591" i="6"/>
  <c r="F492" i="6"/>
  <c r="I1065" i="6"/>
  <c r="G1191" i="6"/>
  <c r="I726" i="6"/>
  <c r="F543" i="6"/>
  <c r="I568" i="6"/>
  <c r="E225" i="6"/>
  <c r="F727" i="6"/>
  <c r="M690" i="6"/>
  <c r="I749" i="6"/>
  <c r="I474" i="6"/>
  <c r="G755" i="6"/>
  <c r="H385" i="6"/>
  <c r="AB32" i="4"/>
  <c r="M544" i="6"/>
  <c r="B341" i="6"/>
  <c r="E946" i="6"/>
  <c r="F1414" i="6"/>
  <c r="I1083" i="6"/>
  <c r="G119" i="8"/>
  <c r="G696" i="6"/>
  <c r="G948" i="6"/>
  <c r="H1032" i="6"/>
  <c r="N820" i="6"/>
  <c r="H635" i="6"/>
  <c r="AD65" i="4"/>
  <c r="G1015" i="8"/>
  <c r="F984" i="6"/>
  <c r="M325" i="6"/>
  <c r="D701" i="6"/>
  <c r="E879" i="6"/>
  <c r="D1128" i="6"/>
  <c r="I557" i="6"/>
  <c r="C117" i="6"/>
  <c r="G57" i="8"/>
  <c r="F526" i="6"/>
  <c r="D255" i="6"/>
  <c r="G176" i="7"/>
  <c r="E1438" i="6"/>
  <c r="C1086" i="6"/>
  <c r="M817" i="6"/>
  <c r="N272" i="6"/>
  <c r="E245" i="6"/>
  <c r="B1170" i="6"/>
  <c r="F906" i="6"/>
  <c r="H439" i="6"/>
  <c r="D248" i="6"/>
  <c r="D591" i="6"/>
  <c r="N1157" i="6"/>
  <c r="M1066" i="6"/>
  <c r="C445" i="6"/>
  <c r="N1233" i="6"/>
  <c r="K299" i="7"/>
  <c r="M939" i="6"/>
  <c r="H310" i="6"/>
  <c r="B570" i="6"/>
  <c r="I727" i="6"/>
  <c r="I799" i="6"/>
  <c r="C346" i="6"/>
  <c r="C825" i="6"/>
  <c r="C1031" i="6"/>
  <c r="C1305" i="6"/>
  <c r="N862" i="6"/>
  <c r="G1261" i="8"/>
  <c r="E399" i="6"/>
  <c r="C1331" i="6"/>
  <c r="G505" i="8"/>
  <c r="N282" i="6"/>
  <c r="D602" i="6"/>
  <c r="D1456" i="6"/>
  <c r="C702" i="6"/>
  <c r="D1021" i="6"/>
  <c r="N1301" i="6"/>
  <c r="H1012" i="6"/>
  <c r="M402" i="6"/>
  <c r="H426" i="6"/>
  <c r="I742" i="6"/>
  <c r="E900" i="6"/>
  <c r="F810" i="6"/>
  <c r="B1114" i="6"/>
  <c r="B778" i="6"/>
  <c r="G947" i="6"/>
  <c r="N106" i="6"/>
  <c r="B1427" i="6"/>
  <c r="M902" i="6"/>
  <c r="I193" i="7"/>
  <c r="G169" i="6"/>
  <c r="B320" i="6"/>
  <c r="B562" i="6"/>
  <c r="F1514" i="6"/>
  <c r="G1436" i="8"/>
  <c r="E714" i="6"/>
  <c r="N585" i="6"/>
  <c r="G925" i="6"/>
  <c r="B723" i="6"/>
  <c r="N516" i="6"/>
  <c r="H319" i="6"/>
  <c r="C723" i="6"/>
  <c r="M409" i="6"/>
  <c r="I965" i="6"/>
  <c r="M1133" i="6"/>
  <c r="D498" i="7"/>
  <c r="B1016" i="7"/>
  <c r="I1290" i="6"/>
  <c r="I722" i="6"/>
  <c r="E921" i="6"/>
  <c r="D1545" i="6"/>
  <c r="G129" i="7"/>
  <c r="G157" i="7"/>
  <c r="E1551" i="6"/>
  <c r="I1366" i="6"/>
  <c r="H1520" i="6"/>
  <c r="D1459" i="6"/>
  <c r="G1349" i="6"/>
  <c r="N451" i="6"/>
  <c r="D1499" i="6"/>
  <c r="H1040" i="6"/>
  <c r="F818" i="6"/>
  <c r="G567" i="6"/>
  <c r="F891" i="6"/>
  <c r="I994" i="6"/>
  <c r="M956" i="6"/>
  <c r="I240" i="6"/>
  <c r="H607" i="6"/>
  <c r="B320" i="7"/>
  <c r="N1178" i="6"/>
  <c r="H1502" i="6"/>
  <c r="H523" i="7"/>
  <c r="M1280" i="6"/>
  <c r="D750" i="6"/>
  <c r="G623" i="6"/>
  <c r="D1118" i="6"/>
  <c r="B851" i="6"/>
  <c r="F661" i="6"/>
  <c r="N1174" i="6"/>
  <c r="G976" i="6"/>
  <c r="D1153" i="6"/>
  <c r="K735" i="7"/>
  <c r="G936" i="6"/>
  <c r="B824" i="6"/>
  <c r="H41" i="7"/>
  <c r="N815" i="6"/>
  <c r="M449" i="6"/>
  <c r="D125" i="7"/>
  <c r="I1048" i="6"/>
  <c r="M1322" i="6"/>
  <c r="E226" i="6"/>
  <c r="G1426" i="6"/>
  <c r="F1017" i="6"/>
  <c r="I246" i="6"/>
  <c r="M1039" i="6"/>
  <c r="M1250" i="6"/>
  <c r="D744" i="6"/>
  <c r="B1027" i="6"/>
  <c r="B340" i="6"/>
  <c r="C1436" i="6"/>
  <c r="M560" i="6"/>
  <c r="N767" i="6"/>
  <c r="F366" i="6"/>
  <c r="I76" i="7"/>
  <c r="I1144" i="6"/>
  <c r="C1081" i="6"/>
  <c r="B592" i="6"/>
  <c r="D77" i="6"/>
  <c r="B38" i="6"/>
  <c r="E26" i="7"/>
  <c r="F1456" i="6"/>
  <c r="C1311" i="6"/>
  <c r="E30" i="7"/>
  <c r="H675" i="6"/>
  <c r="G1015" i="6"/>
  <c r="G784" i="6"/>
  <c r="F108" i="7"/>
  <c r="I1447" i="6"/>
  <c r="M1049" i="6"/>
  <c r="M1190" i="6"/>
  <c r="D1203" i="6"/>
  <c r="N831" i="6"/>
  <c r="I111" i="6"/>
  <c r="G177" i="7"/>
  <c r="G494" i="6"/>
  <c r="L185" i="7"/>
  <c r="C1012" i="6"/>
  <c r="B869" i="6"/>
  <c r="G1075" i="6"/>
  <c r="G254" i="6"/>
  <c r="I783" i="6"/>
  <c r="C158" i="7"/>
  <c r="F964" i="6"/>
  <c r="I827" i="6"/>
  <c r="H1082" i="6"/>
  <c r="F620" i="6"/>
  <c r="E217" i="6"/>
  <c r="H1163" i="6"/>
  <c r="B484" i="6"/>
  <c r="N1277" i="6"/>
  <c r="F258" i="6"/>
  <c r="M772" i="6"/>
  <c r="M796" i="6"/>
  <c r="C780" i="6"/>
  <c r="N525" i="6"/>
  <c r="B505" i="6"/>
  <c r="D640" i="6"/>
  <c r="C1083" i="6"/>
  <c r="G429" i="6"/>
  <c r="B725" i="6"/>
  <c r="B397" i="6"/>
  <c r="F937" i="6"/>
  <c r="H495" i="6"/>
  <c r="G1331" i="6"/>
  <c r="E212" i="6"/>
  <c r="D434" i="6"/>
  <c r="B386" i="6"/>
  <c r="I17" i="6"/>
  <c r="E26" i="6"/>
  <c r="G1121" i="8"/>
  <c r="G223" i="6"/>
  <c r="B407" i="6"/>
  <c r="I209" i="6"/>
  <c r="C1218" i="6"/>
  <c r="H1159" i="6"/>
  <c r="H1049" i="6"/>
  <c r="H738" i="6"/>
  <c r="B666" i="6"/>
  <c r="D19" i="6"/>
  <c r="F47" i="7"/>
  <c r="D113" i="6"/>
  <c r="I469" i="6"/>
  <c r="F600" i="6"/>
  <c r="H1452" i="6"/>
  <c r="H928" i="6"/>
  <c r="I1188" i="6"/>
  <c r="H831" i="6"/>
  <c r="H110" i="7"/>
  <c r="F942" i="6"/>
  <c r="M1263" i="6"/>
  <c r="H933" i="7"/>
  <c r="G880" i="6"/>
  <c r="K17" i="7"/>
  <c r="I1268" i="6"/>
  <c r="H160" i="7"/>
  <c r="F968" i="6"/>
  <c r="B92" i="7"/>
  <c r="M1194" i="6"/>
  <c r="N709" i="6"/>
  <c r="C1025" i="6"/>
  <c r="F502" i="7"/>
  <c r="H1543" i="6"/>
  <c r="I761" i="6"/>
  <c r="N1472" i="6"/>
  <c r="C1129" i="6"/>
  <c r="I804" i="6"/>
  <c r="E205" i="7"/>
  <c r="N710" i="6"/>
  <c r="L262" i="7"/>
  <c r="G627" i="6"/>
  <c r="H870" i="6"/>
  <c r="B1529" i="6"/>
  <c r="G815" i="6"/>
  <c r="G1500" i="6"/>
  <c r="N865" i="6"/>
  <c r="E1134" i="6"/>
  <c r="E55" i="6"/>
  <c r="M388" i="6"/>
  <c r="H723" i="6"/>
  <c r="E777" i="6"/>
  <c r="I283" i="6"/>
  <c r="H649" i="6"/>
  <c r="H262" i="6"/>
  <c r="H237" i="6"/>
  <c r="E978" i="6"/>
  <c r="N459" i="6"/>
  <c r="B1107" i="6"/>
  <c r="F1126" i="6"/>
  <c r="C685" i="6"/>
  <c r="G908" i="6"/>
  <c r="E140" i="6"/>
  <c r="N533" i="6"/>
  <c r="N876" i="6"/>
  <c r="H566" i="6"/>
  <c r="F86" i="6"/>
  <c r="I333" i="6"/>
  <c r="G471" i="8"/>
  <c r="C969" i="6"/>
  <c r="I1334" i="6"/>
  <c r="N1251" i="6"/>
  <c r="C340" i="6"/>
  <c r="M683" i="6"/>
  <c r="N170" i="6"/>
  <c r="H897" i="6"/>
  <c r="N922" i="6"/>
  <c r="M582" i="6"/>
  <c r="D993" i="6"/>
  <c r="E293" i="7"/>
  <c r="E1421" i="6"/>
  <c r="M706" i="6"/>
  <c r="F1188" i="6"/>
  <c r="F1327" i="6"/>
  <c r="G1256" i="8"/>
  <c r="M697" i="6"/>
  <c r="M361" i="6"/>
  <c r="D795" i="6"/>
  <c r="F679" i="6"/>
  <c r="I227" i="7"/>
  <c r="F141" i="7"/>
  <c r="G1107" i="6"/>
  <c r="F739" i="6"/>
  <c r="E73" i="7"/>
  <c r="E1057" i="6"/>
  <c r="G1278" i="6"/>
  <c r="F529" i="6"/>
  <c r="H783" i="6"/>
  <c r="E589" i="6"/>
  <c r="C616" i="6"/>
  <c r="M1083" i="6"/>
  <c r="C1126" i="6"/>
  <c r="F1147" i="6"/>
  <c r="I700" i="6"/>
  <c r="C672" i="6"/>
  <c r="K376" i="7"/>
  <c r="M922" i="6"/>
  <c r="G415" i="6"/>
  <c r="C1216" i="6"/>
  <c r="N1234" i="6"/>
  <c r="F1240" i="6"/>
  <c r="F568" i="6"/>
  <c r="M751" i="6"/>
  <c r="N1040" i="6"/>
  <c r="C1045" i="6"/>
  <c r="N686" i="6"/>
  <c r="C1049" i="6"/>
  <c r="N971" i="6"/>
  <c r="M1496" i="6"/>
  <c r="G1473" i="6"/>
  <c r="H1037" i="6"/>
  <c r="H1245" i="6"/>
  <c r="B789" i="6"/>
  <c r="G1401" i="6"/>
  <c r="H1313" i="6"/>
  <c r="C736" i="6"/>
  <c r="F864" i="6"/>
  <c r="B469" i="6"/>
  <c r="M1486" i="6"/>
  <c r="G1242" i="6"/>
  <c r="F948" i="6"/>
  <c r="N930" i="6"/>
  <c r="N109" i="6"/>
  <c r="I1246" i="6"/>
  <c r="C342" i="6"/>
  <c r="H1469" i="6"/>
  <c r="F1547" i="6"/>
  <c r="B1130" i="6"/>
  <c r="M420" i="6"/>
  <c r="E568" i="7"/>
  <c r="C625" i="6"/>
  <c r="M1019" i="6"/>
  <c r="F996" i="6"/>
  <c r="E1393" i="6"/>
  <c r="N1245" i="6"/>
  <c r="B1238" i="6"/>
  <c r="G954" i="6"/>
  <c r="G657" i="7"/>
  <c r="I906" i="6"/>
  <c r="I848" i="6"/>
  <c r="B379" i="6"/>
  <c r="E7" i="7"/>
  <c r="K725" i="7"/>
  <c r="E1311" i="6"/>
  <c r="E1306" i="6"/>
  <c r="D279" i="7"/>
  <c r="F1379" i="6"/>
  <c r="I1469" i="6"/>
  <c r="E708" i="6"/>
  <c r="N446" i="6"/>
  <c r="G1070" i="6"/>
  <c r="C693" i="6"/>
  <c r="F612" i="6"/>
  <c r="E96" i="6"/>
  <c r="B1254" i="6"/>
  <c r="E687" i="6"/>
  <c r="I288" i="6"/>
  <c r="M532" i="6"/>
  <c r="N1440" i="6"/>
  <c r="E83" i="7"/>
  <c r="E959" i="6"/>
  <c r="D279" i="6"/>
  <c r="H886" i="6"/>
  <c r="M1148" i="6"/>
  <c r="I891" i="6"/>
  <c r="D1364" i="6"/>
  <c r="D158" i="6"/>
  <c r="G774" i="6"/>
  <c r="F1432" i="6"/>
  <c r="G757" i="8"/>
  <c r="G1093" i="8"/>
  <c r="H604" i="6"/>
  <c r="N799" i="6"/>
  <c r="H200" i="6"/>
  <c r="C786" i="6"/>
  <c r="G923" i="6"/>
  <c r="D33" i="7"/>
  <c r="B1298" i="6"/>
  <c r="I118" i="6"/>
  <c r="I1168" i="6"/>
  <c r="B1321" i="6"/>
  <c r="G1220" i="6"/>
  <c r="I793" i="6"/>
  <c r="C835" i="6"/>
  <c r="H956" i="6"/>
  <c r="B532" i="6"/>
  <c r="B617" i="6"/>
  <c r="H804" i="6"/>
  <c r="N702" i="6"/>
  <c r="N254" i="6"/>
  <c r="I286" i="6"/>
  <c r="B839" i="6"/>
  <c r="C816" i="6"/>
  <c r="N1169" i="6"/>
  <c r="G274" i="6"/>
  <c r="C558" i="6"/>
  <c r="M1244" i="6"/>
  <c r="E358" i="7"/>
  <c r="G984" i="6"/>
  <c r="F807" i="6"/>
  <c r="I885" i="6"/>
  <c r="G1052" i="6"/>
  <c r="I638" i="6"/>
  <c r="L407" i="7"/>
  <c r="C804" i="6"/>
  <c r="C1184" i="6"/>
  <c r="H265" i="7"/>
  <c r="E940" i="6"/>
  <c r="F1357" i="6"/>
  <c r="N662" i="6"/>
  <c r="E342" i="7"/>
  <c r="N1392" i="6"/>
  <c r="I277" i="7"/>
  <c r="C837" i="6"/>
  <c r="C1235" i="6"/>
  <c r="I1122" i="6"/>
  <c r="I993" i="6"/>
  <c r="D827" i="6"/>
  <c r="H786" i="6"/>
  <c r="G673" i="6"/>
  <c r="E860" i="6"/>
  <c r="I1369" i="6"/>
  <c r="I718" i="6"/>
  <c r="L234" i="7"/>
  <c r="I1245" i="6"/>
  <c r="M1306" i="6"/>
  <c r="H1149" i="6"/>
  <c r="D396" i="7"/>
  <c r="G607" i="6"/>
  <c r="C952" i="6"/>
  <c r="H294" i="6"/>
  <c r="H774" i="6"/>
  <c r="M440" i="6"/>
  <c r="C676" i="6"/>
  <c r="M824" i="6"/>
  <c r="F783" i="6"/>
  <c r="N740" i="6"/>
  <c r="D1139" i="6"/>
  <c r="G855" i="6"/>
  <c r="H1294" i="6"/>
  <c r="M756" i="6"/>
  <c r="N1098" i="6"/>
  <c r="G383" i="6"/>
  <c r="M460" i="6"/>
  <c r="D402" i="6"/>
  <c r="M663" i="6"/>
  <c r="G617" i="6"/>
  <c r="C175" i="6"/>
  <c r="G1308" i="6"/>
  <c r="G649" i="8"/>
  <c r="N464" i="6"/>
  <c r="N297" i="6"/>
  <c r="E352" i="6"/>
  <c r="M803" i="6"/>
  <c r="N642" i="6"/>
  <c r="C484" i="6"/>
  <c r="C533" i="6"/>
  <c r="H359" i="6"/>
  <c r="M1372" i="6"/>
  <c r="H816" i="6"/>
  <c r="B540" i="6"/>
  <c r="G1196" i="6"/>
  <c r="F404" i="7"/>
  <c r="E757" i="6"/>
  <c r="B1136" i="6"/>
  <c r="G363" i="7"/>
  <c r="B759" i="6"/>
  <c r="N1546" i="6"/>
  <c r="G1316" i="6"/>
  <c r="H1171" i="6"/>
  <c r="N836" i="6"/>
  <c r="G5" i="7"/>
  <c r="C86" i="7"/>
  <c r="C1322" i="6"/>
  <c r="H1249" i="6"/>
  <c r="D817" i="6"/>
  <c r="D14" i="7"/>
  <c r="H894" i="6"/>
  <c r="H568" i="6"/>
  <c r="D785" i="6"/>
  <c r="N514" i="6"/>
  <c r="M867" i="6"/>
  <c r="C1046" i="6"/>
  <c r="H1328" i="6"/>
  <c r="I1511" i="6"/>
  <c r="G932" i="6"/>
  <c r="N892" i="6"/>
  <c r="C1059" i="6"/>
  <c r="H1051" i="6"/>
  <c r="N958" i="6"/>
  <c r="C149" i="6"/>
  <c r="E827" i="6"/>
  <c r="I43" i="7"/>
  <c r="M719" i="6"/>
  <c r="D841" i="6"/>
  <c r="I477" i="6"/>
  <c r="M1274" i="6"/>
  <c r="H1065" i="6"/>
  <c r="F892" i="6"/>
  <c r="B122" i="7"/>
  <c r="N980" i="6"/>
  <c r="I1036" i="6"/>
  <c r="D101" i="6"/>
  <c r="G1245" i="6"/>
  <c r="N792" i="6"/>
  <c r="D1117" i="6"/>
  <c r="G1088" i="6"/>
  <c r="C417" i="6"/>
  <c r="C670" i="6"/>
  <c r="F170" i="6"/>
  <c r="G1344" i="8"/>
  <c r="M71" i="6"/>
  <c r="H584" i="6"/>
  <c r="D1492" i="6"/>
  <c r="AG19" i="4"/>
  <c r="F261" i="6"/>
  <c r="G183" i="6"/>
  <c r="M328" i="6"/>
  <c r="B1058" i="6"/>
  <c r="F1216" i="6"/>
  <c r="M169" i="6"/>
  <c r="C1088" i="6"/>
  <c r="C370" i="6"/>
  <c r="G323" i="6"/>
  <c r="D893" i="6"/>
  <c r="D463" i="7"/>
  <c r="I1262" i="6"/>
  <c r="D7" i="7"/>
  <c r="C781" i="6"/>
  <c r="E640" i="6"/>
  <c r="F608" i="6"/>
  <c r="G988" i="6"/>
  <c r="M721" i="6"/>
  <c r="H648" i="7"/>
  <c r="N1036" i="6"/>
  <c r="N1122" i="6"/>
  <c r="E148" i="7"/>
  <c r="E1414" i="6"/>
  <c r="F1016" i="6"/>
  <c r="B671" i="6"/>
  <c r="I948" i="6"/>
  <c r="G791" i="6"/>
  <c r="M856" i="6"/>
  <c r="B774" i="6"/>
  <c r="H1103" i="6"/>
  <c r="G357" i="8"/>
  <c r="D1398" i="6"/>
  <c r="I946" i="6"/>
  <c r="C1383" i="6"/>
  <c r="B417" i="6"/>
  <c r="H1108" i="6"/>
  <c r="L80" i="7"/>
  <c r="M1067" i="6"/>
  <c r="F250" i="6"/>
  <c r="I313" i="6"/>
  <c r="E1136" i="6"/>
  <c r="D860" i="6"/>
  <c r="G1364" i="8"/>
  <c r="G96" i="6"/>
  <c r="I620" i="6"/>
  <c r="C966" i="6"/>
  <c r="G679" i="8"/>
  <c r="G228" i="8"/>
  <c r="F714" i="6"/>
  <c r="H1296" i="6"/>
  <c r="C1401" i="6"/>
  <c r="H46" i="6"/>
  <c r="H1254" i="6"/>
  <c r="F1074" i="6"/>
  <c r="G312" i="6"/>
  <c r="G173" i="8"/>
  <c r="D1473" i="6"/>
  <c r="D925" i="6"/>
  <c r="G214" i="6"/>
  <c r="E144" i="6"/>
  <c r="M536" i="6"/>
  <c r="D1201" i="6"/>
  <c r="E194" i="6"/>
  <c r="G807" i="8"/>
  <c r="C1132" i="6"/>
  <c r="I420" i="6"/>
  <c r="H247" i="6"/>
  <c r="N412" i="6"/>
  <c r="H1224" i="6"/>
  <c r="G452" i="6"/>
  <c r="D155" i="6"/>
  <c r="F614" i="6"/>
  <c r="C674" i="6"/>
  <c r="E180" i="7"/>
  <c r="K64" i="7"/>
  <c r="C409" i="7"/>
  <c r="M996" i="6"/>
  <c r="G950" i="6"/>
  <c r="N479" i="6"/>
  <c r="B1071" i="6"/>
  <c r="G676" i="7"/>
  <c r="I850" i="6"/>
  <c r="N937" i="6"/>
  <c r="F1207" i="6"/>
  <c r="K249" i="7"/>
  <c r="L386" i="7"/>
  <c r="I299" i="6"/>
  <c r="I1365" i="6"/>
  <c r="M919" i="6"/>
  <c r="N966" i="6"/>
  <c r="B416" i="6"/>
  <c r="B53" i="7"/>
  <c r="H1015" i="6"/>
  <c r="I1224" i="6"/>
  <c r="B873" i="6"/>
  <c r="F1129" i="6"/>
  <c r="H1156" i="6"/>
  <c r="H276" i="6"/>
  <c r="B1368" i="6"/>
  <c r="C180" i="7"/>
  <c r="G1438" i="6"/>
  <c r="F383" i="6"/>
  <c r="F1499" i="6"/>
  <c r="K63" i="7"/>
  <c r="M988" i="6"/>
  <c r="E1384" i="6"/>
  <c r="E546" i="6"/>
  <c r="N1505" i="6"/>
  <c r="F1206" i="6"/>
  <c r="C1509" i="6"/>
  <c r="C351" i="6"/>
  <c r="F411" i="7"/>
  <c r="D1049" i="6"/>
  <c r="E895" i="6"/>
  <c r="I982" i="6"/>
  <c r="K269" i="7"/>
  <c r="G1045" i="6"/>
  <c r="N1340" i="6"/>
  <c r="B1057" i="6"/>
  <c r="B1260" i="6"/>
  <c r="I806" i="6"/>
  <c r="C542" i="6"/>
  <c r="B801" i="6"/>
  <c r="E599" i="6"/>
  <c r="G837" i="6"/>
  <c r="D48" i="6"/>
  <c r="I691" i="6"/>
  <c r="D867" i="6"/>
  <c r="M604" i="6"/>
  <c r="F74" i="6"/>
  <c r="N31" i="6"/>
  <c r="G1046" i="8"/>
  <c r="I290" i="7"/>
  <c r="F450" i="6"/>
  <c r="N67" i="6"/>
  <c r="H1290" i="6"/>
  <c r="F659" i="6"/>
  <c r="I499" i="6"/>
  <c r="F1111" i="6"/>
  <c r="F143" i="6"/>
  <c r="H1173" i="6"/>
  <c r="G1235" i="6"/>
  <c r="N665" i="6"/>
  <c r="D1177" i="6"/>
  <c r="I332" i="7"/>
  <c r="G1219" i="6"/>
  <c r="C948" i="6"/>
  <c r="C1161" i="6"/>
  <c r="M1421" i="6"/>
  <c r="H193" i="7"/>
  <c r="C872" i="6"/>
  <c r="I1209" i="6"/>
  <c r="H1307" i="6"/>
  <c r="E1457" i="6"/>
  <c r="G934" i="6"/>
  <c r="D1145" i="6"/>
  <c r="M1058" i="6"/>
  <c r="H1480" i="6"/>
  <c r="D512" i="6"/>
  <c r="D241" i="6"/>
  <c r="E1006" i="6"/>
  <c r="E236" i="7"/>
  <c r="C1035" i="6"/>
  <c r="F763" i="6"/>
  <c r="E1065" i="6"/>
  <c r="E35" i="7"/>
  <c r="N1031" i="6"/>
  <c r="N536" i="6"/>
  <c r="B1108" i="6"/>
  <c r="L12" i="7"/>
  <c r="F764" i="6"/>
  <c r="E385" i="6"/>
  <c r="G668" i="6"/>
  <c r="F1119" i="6"/>
  <c r="G359" i="6"/>
  <c r="E1415" i="6"/>
  <c r="B196" i="7"/>
  <c r="H151" i="7"/>
  <c r="C1048" i="6"/>
  <c r="N644" i="6"/>
  <c r="H898" i="6"/>
  <c r="L232" i="7"/>
  <c r="E636" i="6"/>
  <c r="B600" i="6"/>
  <c r="G66" i="7"/>
  <c r="E908" i="6"/>
  <c r="I254" i="6"/>
  <c r="B808" i="6"/>
  <c r="C876" i="6"/>
  <c r="G758" i="6"/>
  <c r="M777" i="6"/>
  <c r="M307" i="6"/>
  <c r="E291" i="6"/>
  <c r="H481" i="6"/>
  <c r="M87" i="6"/>
  <c r="M110" i="6"/>
  <c r="F1159" i="6"/>
  <c r="C588" i="6"/>
  <c r="I354" i="6"/>
  <c r="M521" i="6"/>
  <c r="G72" i="6"/>
  <c r="N469" i="6"/>
  <c r="D13" i="7"/>
  <c r="D1363" i="6"/>
  <c r="B314" i="7"/>
  <c r="H93" i="7"/>
  <c r="I1229" i="6"/>
  <c r="F1442" i="6"/>
  <c r="D733" i="6"/>
  <c r="M636" i="6"/>
  <c r="H1317" i="6"/>
  <c r="H1170" i="6"/>
  <c r="H76" i="7"/>
  <c r="G1067" i="6"/>
  <c r="D153" i="7"/>
  <c r="G515" i="6"/>
  <c r="E690" i="6"/>
  <c r="N1289" i="6"/>
  <c r="I27" i="7"/>
  <c r="M837" i="6"/>
  <c r="I824" i="6"/>
  <c r="C974" i="6"/>
  <c r="D490" i="6"/>
  <c r="B866" i="6"/>
  <c r="N724" i="6"/>
  <c r="C416" i="6"/>
  <c r="E1035" i="6"/>
  <c r="I642" i="6"/>
  <c r="E287" i="7"/>
  <c r="F602" i="6"/>
  <c r="E786" i="6"/>
  <c r="G1257" i="6"/>
  <c r="F117" i="7"/>
  <c r="D717" i="6"/>
  <c r="I120" i="7"/>
  <c r="B1221" i="6"/>
  <c r="B1064" i="6"/>
  <c r="C763" i="6"/>
  <c r="F414" i="6"/>
  <c r="E1325" i="6"/>
  <c r="B163" i="7"/>
  <c r="I485" i="6"/>
  <c r="F775" i="6"/>
  <c r="M1155" i="6"/>
  <c r="N1414" i="6"/>
  <c r="H1052" i="6"/>
  <c r="H488" i="6"/>
  <c r="N205" i="6"/>
  <c r="N897" i="6"/>
  <c r="E542" i="6"/>
  <c r="E1385" i="6"/>
  <c r="F649" i="6"/>
  <c r="C624" i="6"/>
  <c r="N286" i="6"/>
  <c r="H992" i="6"/>
  <c r="G312" i="8"/>
  <c r="B913" i="6"/>
  <c r="I572" i="6"/>
  <c r="G655" i="8"/>
  <c r="D358" i="6"/>
  <c r="G228" i="7"/>
  <c r="D14" i="6"/>
  <c r="F672" i="6"/>
  <c r="F425" i="6"/>
  <c r="N717" i="6"/>
  <c r="B103" i="7"/>
  <c r="K395" i="7"/>
  <c r="E1510" i="6"/>
  <c r="D1504" i="6"/>
  <c r="M784" i="6"/>
  <c r="D125" i="6"/>
  <c r="D305" i="6"/>
  <c r="D521" i="6"/>
  <c r="N510" i="6"/>
  <c r="G258" i="6"/>
  <c r="F418" i="6"/>
  <c r="N872" i="6"/>
  <c r="B1267" i="6"/>
  <c r="F1211" i="6"/>
  <c r="G55" i="7"/>
  <c r="B936" i="6"/>
  <c r="I1017" i="6"/>
  <c r="F1073" i="6"/>
  <c r="I1200" i="6"/>
  <c r="N1250" i="6"/>
  <c r="H457" i="7"/>
  <c r="N1150" i="6"/>
  <c r="H1364" i="6"/>
  <c r="B220" i="7"/>
  <c r="F1085" i="6"/>
  <c r="B1454" i="6"/>
  <c r="I1431" i="6"/>
  <c r="G691" i="6"/>
  <c r="F423" i="6"/>
  <c r="C9" i="7"/>
  <c r="C1145" i="6"/>
  <c r="K16" i="7"/>
  <c r="F1488" i="6"/>
  <c r="D65" i="6"/>
  <c r="N1017" i="6"/>
  <c r="G470" i="6"/>
  <c r="D453" i="6"/>
  <c r="D996" i="6"/>
  <c r="D1166" i="6"/>
  <c r="I371" i="6"/>
  <c r="B585" i="6"/>
  <c r="M748" i="6"/>
  <c r="C1324" i="6"/>
  <c r="H664" i="6"/>
  <c r="N1519" i="6"/>
  <c r="M472" i="6"/>
  <c r="E408" i="7"/>
  <c r="F13" i="7"/>
  <c r="G465" i="6"/>
  <c r="F539" i="6"/>
  <c r="H820" i="6"/>
  <c r="C1242" i="6"/>
  <c r="G657" i="6"/>
  <c r="B928" i="6"/>
  <c r="I1217" i="6"/>
  <c r="I239" i="6"/>
  <c r="I1286" i="6"/>
  <c r="M1023" i="6"/>
  <c r="E582" i="6"/>
  <c r="C296" i="6"/>
  <c r="D819" i="6"/>
  <c r="N441" i="6"/>
  <c r="K560" i="7"/>
  <c r="H380" i="6"/>
  <c r="I197" i="7"/>
  <c r="B538" i="7"/>
  <c r="D976" i="6"/>
  <c r="E745" i="6"/>
  <c r="F229" i="7"/>
  <c r="M927" i="6"/>
  <c r="H1035" i="6"/>
  <c r="N1214" i="6"/>
  <c r="C1183" i="6"/>
  <c r="D261" i="7"/>
  <c r="G1215" i="6"/>
  <c r="D1325" i="6"/>
  <c r="I243" i="7"/>
  <c r="E11" i="7"/>
  <c r="M908" i="6"/>
  <c r="F1452" i="6"/>
  <c r="C288" i="7"/>
  <c r="C218" i="6"/>
  <c r="G268" i="7"/>
  <c r="G177" i="6"/>
  <c r="B250" i="6"/>
  <c r="G572" i="6"/>
  <c r="E20" i="7"/>
  <c r="H1397" i="6"/>
  <c r="I974" i="6"/>
  <c r="N511" i="6"/>
  <c r="H1341" i="6"/>
  <c r="M910" i="6"/>
  <c r="N1378" i="6"/>
  <c r="G1477" i="8"/>
  <c r="I1121" i="6"/>
  <c r="G840" i="6"/>
  <c r="D999" i="6"/>
  <c r="N1310" i="6"/>
  <c r="D1474" i="6"/>
  <c r="E722" i="6"/>
  <c r="H658" i="6"/>
  <c r="G604" i="6"/>
  <c r="K49" i="7"/>
  <c r="N562" i="6"/>
  <c r="D694" i="6"/>
  <c r="N821" i="6"/>
  <c r="I1095" i="6"/>
  <c r="F759" i="6"/>
  <c r="D1010" i="6"/>
  <c r="M576" i="6"/>
  <c r="N1401" i="6"/>
  <c r="G1024" i="6"/>
  <c r="I498" i="6"/>
  <c r="N761" i="6"/>
  <c r="M542" i="6"/>
  <c r="F882" i="6"/>
  <c r="D225" i="6"/>
  <c r="B606" i="6"/>
  <c r="N1280" i="6"/>
  <c r="H537" i="6"/>
  <c r="I1067" i="6"/>
  <c r="I611" i="6"/>
  <c r="I1306" i="6"/>
  <c r="H267" i="7"/>
  <c r="M1500" i="6"/>
  <c r="I1446" i="6"/>
  <c r="G793" i="6"/>
  <c r="I466" i="6"/>
  <c r="M1235" i="6"/>
  <c r="I1348" i="6"/>
  <c r="E927" i="6"/>
  <c r="C304" i="7"/>
  <c r="I1473" i="6"/>
  <c r="H128" i="7"/>
  <c r="G88" i="7"/>
  <c r="G701" i="6"/>
  <c r="D703" i="6"/>
  <c r="D1134" i="6"/>
  <c r="E1200" i="6"/>
  <c r="K97" i="7"/>
  <c r="E922" i="6"/>
  <c r="H1046" i="6"/>
  <c r="I1087" i="6"/>
  <c r="C1037" i="6"/>
  <c r="B1307" i="6"/>
  <c r="H799" i="6"/>
  <c r="C385" i="6"/>
  <c r="H1047" i="6"/>
  <c r="H263" i="6"/>
  <c r="D84" i="6"/>
  <c r="G1114" i="6"/>
  <c r="L149" i="7"/>
  <c r="D1339" i="6"/>
  <c r="C1099" i="6"/>
  <c r="D1379" i="6"/>
  <c r="C371" i="7"/>
  <c r="C1047" i="6"/>
  <c r="E1186" i="6"/>
  <c r="N999" i="6"/>
  <c r="C620" i="7"/>
  <c r="C1040" i="6"/>
  <c r="D251" i="6"/>
  <c r="AE32" i="4"/>
  <c r="D1022" i="6"/>
  <c r="M619" i="6"/>
  <c r="H762" i="6"/>
  <c r="F1332" i="6"/>
  <c r="M890" i="6"/>
  <c r="E973" i="6"/>
  <c r="G507" i="6"/>
  <c r="H118" i="6"/>
  <c r="N1395" i="6"/>
  <c r="M791" i="6"/>
  <c r="F858" i="6"/>
  <c r="E884" i="6"/>
  <c r="H253" i="6"/>
  <c r="G918" i="6"/>
  <c r="H684" i="6"/>
  <c r="F720" i="6"/>
  <c r="C978" i="6"/>
  <c r="C633" i="6"/>
  <c r="G22" i="8"/>
  <c r="C894" i="6"/>
  <c r="D552" i="6"/>
  <c r="M787" i="6"/>
  <c r="N766" i="6"/>
  <c r="M492" i="6"/>
  <c r="B436" i="6"/>
  <c r="G546" i="6"/>
  <c r="G987" i="6"/>
  <c r="E1204" i="6"/>
  <c r="B738" i="6"/>
  <c r="N830" i="6"/>
  <c r="F255" i="7"/>
  <c r="C1483" i="6"/>
  <c r="D1482" i="6"/>
  <c r="E1293" i="6"/>
  <c r="E515" i="6"/>
  <c r="B486" i="6"/>
  <c r="G1121" i="6"/>
  <c r="F1086" i="6"/>
  <c r="G1382" i="6"/>
  <c r="L238" i="7"/>
  <c r="H1266" i="6"/>
  <c r="G353" i="7"/>
  <c r="F660" i="6"/>
  <c r="N1352" i="6"/>
  <c r="H449" i="6"/>
  <c r="B378" i="6"/>
  <c r="M1417" i="6"/>
  <c r="H1027" i="6"/>
  <c r="B210" i="7"/>
  <c r="H1023" i="6"/>
  <c r="B202" i="6"/>
  <c r="B1277" i="6"/>
  <c r="G1144" i="6"/>
  <c r="G1130" i="6"/>
  <c r="I388" i="6"/>
  <c r="N430" i="6"/>
  <c r="I778" i="6"/>
  <c r="M553" i="6"/>
  <c r="N466" i="6"/>
  <c r="E891" i="6"/>
  <c r="N954" i="6"/>
  <c r="N499" i="6"/>
  <c r="D974" i="6"/>
  <c r="M23" i="6"/>
  <c r="H474" i="6"/>
  <c r="F95" i="6"/>
  <c r="F889" i="6"/>
  <c r="F408" i="6"/>
  <c r="N96" i="6"/>
  <c r="H510" i="6"/>
  <c r="B455" i="6"/>
  <c r="E67" i="6"/>
  <c r="D245" i="6"/>
  <c r="D1189" i="6"/>
  <c r="G103" i="8"/>
  <c r="H75" i="7"/>
  <c r="G1436" i="6"/>
  <c r="M344" i="6"/>
  <c r="N414" i="6"/>
  <c r="M140" i="6"/>
  <c r="M1404" i="6"/>
  <c r="G803" i="8"/>
  <c r="B1453" i="6"/>
  <c r="C1274" i="6"/>
  <c r="G904" i="6"/>
  <c r="M621" i="6"/>
  <c r="M571" i="6"/>
  <c r="F598" i="6"/>
  <c r="C222" i="6"/>
  <c r="E32" i="6"/>
  <c r="D1287" i="6"/>
  <c r="D804" i="6"/>
  <c r="H48" i="6"/>
  <c r="N1481" i="6"/>
  <c r="C1537" i="6"/>
  <c r="M951" i="6"/>
  <c r="E1064" i="6"/>
  <c r="M632" i="6"/>
  <c r="D215" i="6"/>
  <c r="C453" i="6"/>
  <c r="G979" i="6"/>
  <c r="B281" i="6"/>
  <c r="B402" i="6"/>
  <c r="G1396" i="6"/>
  <c r="F792" i="6"/>
  <c r="B1430" i="6"/>
  <c r="N289" i="6"/>
  <c r="M1473" i="6"/>
  <c r="H122" i="7"/>
  <c r="D1410" i="6"/>
  <c r="D540" i="6"/>
  <c r="G120" i="7"/>
  <c r="C634" i="6"/>
  <c r="D427" i="6"/>
  <c r="D316" i="6"/>
  <c r="G1021" i="6"/>
  <c r="M736" i="6"/>
  <c r="D548" i="7"/>
  <c r="C724" i="6"/>
  <c r="N1058" i="6"/>
  <c r="B709" i="6"/>
  <c r="B1116" i="6"/>
  <c r="E1015" i="6"/>
  <c r="E928" i="6"/>
  <c r="E431" i="6"/>
  <c r="H1547" i="6"/>
  <c r="F676" i="6"/>
  <c r="I279" i="7"/>
  <c r="I723" i="6"/>
  <c r="D1217" i="6"/>
  <c r="H844" i="6"/>
  <c r="K114" i="7"/>
  <c r="C541" i="6"/>
  <c r="C918" i="6"/>
  <c r="D781" i="6"/>
  <c r="H1327" i="6"/>
  <c r="N804" i="6"/>
  <c r="B966" i="6"/>
  <c r="B1051" i="6"/>
  <c r="I1194" i="6"/>
  <c r="G573" i="8"/>
  <c r="I899" i="6"/>
  <c r="E143" i="6"/>
  <c r="G463" i="8"/>
  <c r="G77" i="8"/>
  <c r="F288" i="6"/>
  <c r="I1130" i="6"/>
  <c r="C1159" i="6"/>
  <c r="F637" i="6"/>
  <c r="I1125" i="6"/>
  <c r="D775" i="6"/>
  <c r="E520" i="6"/>
  <c r="E705" i="6"/>
  <c r="D788" i="6"/>
  <c r="H277" i="6"/>
  <c r="D1237" i="6"/>
  <c r="E393" i="6"/>
  <c r="B1449" i="6"/>
  <c r="I919" i="6"/>
  <c r="D769" i="6"/>
  <c r="I1001" i="6"/>
  <c r="G716" i="6"/>
  <c r="D1335" i="6"/>
  <c r="D670" i="7"/>
  <c r="I388" i="7"/>
  <c r="B192" i="7"/>
  <c r="E237" i="7"/>
  <c r="F1018" i="6"/>
  <c r="G8" i="7"/>
  <c r="D1156" i="6"/>
  <c r="N1219" i="6"/>
  <c r="M504" i="6"/>
  <c r="C1104" i="6"/>
  <c r="G877" i="6"/>
  <c r="H1532" i="6"/>
  <c r="N371" i="6"/>
  <c r="M877" i="6"/>
  <c r="I625" i="6"/>
  <c r="C310" i="6"/>
  <c r="B209" i="7"/>
  <c r="N546" i="6"/>
  <c r="D365" i="6"/>
  <c r="H275" i="6"/>
  <c r="D1071" i="6"/>
  <c r="F1189" i="6"/>
  <c r="I1080" i="6"/>
  <c r="N381" i="6"/>
  <c r="F91" i="7"/>
  <c r="B1132" i="6"/>
  <c r="I558" i="6"/>
  <c r="C467" i="6"/>
  <c r="N1432" i="6"/>
  <c r="F961" i="6"/>
  <c r="I868" i="6"/>
  <c r="N327" i="6"/>
  <c r="N882" i="6"/>
  <c r="N805" i="6"/>
  <c r="D1479" i="6"/>
  <c r="D1008" i="6"/>
  <c r="H115" i="7"/>
  <c r="I1489" i="6"/>
  <c r="I1418" i="6"/>
  <c r="F1317" i="6"/>
  <c r="H1098" i="6"/>
  <c r="D1162" i="6"/>
  <c r="D808" i="6"/>
  <c r="G878" i="6"/>
  <c r="E700" i="6"/>
  <c r="H986" i="6"/>
  <c r="I648" i="6"/>
  <c r="I33" i="6"/>
  <c r="E1303" i="6"/>
  <c r="I432" i="6"/>
  <c r="C1549" i="6"/>
  <c r="M1253" i="6"/>
  <c r="N1309" i="6"/>
  <c r="I282" i="6"/>
  <c r="M981" i="6"/>
  <c r="D1375" i="6"/>
  <c r="G1170" i="6"/>
  <c r="H1262" i="6"/>
  <c r="G1004" i="6"/>
  <c r="M1156" i="6"/>
  <c r="E109" i="7"/>
  <c r="N1511" i="6"/>
  <c r="E123" i="7"/>
  <c r="F1134" i="6"/>
  <c r="H934" i="6"/>
  <c r="D238" i="6"/>
  <c r="D569" i="6"/>
  <c r="C1328" i="6"/>
  <c r="N1288" i="6"/>
  <c r="I40" i="7"/>
  <c r="G511" i="7"/>
  <c r="N131" i="6"/>
  <c r="B1193" i="6"/>
  <c r="I618" i="6"/>
  <c r="B1084" i="6"/>
  <c r="F1052" i="6"/>
  <c r="I1409" i="6"/>
  <c r="B313" i="6"/>
  <c r="G1173" i="6"/>
  <c r="D432" i="6"/>
  <c r="N537" i="6"/>
  <c r="I1351" i="6"/>
  <c r="M625" i="6"/>
  <c r="D920" i="6"/>
  <c r="B882" i="6"/>
  <c r="B1338" i="6"/>
  <c r="B194" i="6"/>
  <c r="B1143" i="6"/>
  <c r="C607" i="6"/>
  <c r="I1400" i="6"/>
  <c r="B65" i="6"/>
  <c r="B648" i="6"/>
  <c r="M679" i="6"/>
  <c r="B450" i="6"/>
  <c r="F184" i="6"/>
  <c r="N530" i="6"/>
  <c r="F377" i="6"/>
  <c r="B703" i="6"/>
  <c r="D1122" i="6"/>
  <c r="N201" i="6"/>
  <c r="C1278" i="6"/>
  <c r="D770" i="6"/>
  <c r="N772" i="6"/>
  <c r="D843" i="6"/>
  <c r="G121" i="8"/>
  <c r="B429" i="6"/>
  <c r="M243" i="6"/>
  <c r="M215" i="6"/>
  <c r="B255" i="6"/>
  <c r="G1126" i="8"/>
  <c r="M62" i="6"/>
  <c r="F666" i="6"/>
  <c r="M773" i="6"/>
  <c r="C1149" i="6"/>
  <c r="H221" i="6"/>
  <c r="M438" i="6"/>
  <c r="H22" i="6"/>
  <c r="H324" i="6"/>
  <c r="D834" i="6"/>
  <c r="G121" i="7"/>
  <c r="G821" i="6"/>
  <c r="F1227" i="6"/>
  <c r="I802" i="6"/>
  <c r="H803" i="6"/>
  <c r="C639" i="6"/>
  <c r="G1163" i="6"/>
  <c r="C522" i="7"/>
  <c r="C549" i="6"/>
  <c r="C996" i="6"/>
  <c r="C1337" i="6"/>
  <c r="I1116" i="6"/>
  <c r="D916" i="6"/>
  <c r="H1112" i="6"/>
  <c r="E1498" i="6"/>
  <c r="M1290" i="6"/>
  <c r="B1196" i="6"/>
  <c r="F1196" i="6"/>
  <c r="G1161" i="6"/>
  <c r="G1259" i="6"/>
  <c r="D1303" i="6"/>
  <c r="K448" i="7"/>
  <c r="G1069" i="6"/>
  <c r="G667" i="7"/>
  <c r="M556" i="6"/>
  <c r="B1169" i="6"/>
  <c r="H622" i="6"/>
  <c r="M1086" i="6"/>
  <c r="F519" i="6"/>
  <c r="H1273" i="6"/>
  <c r="L705" i="7"/>
  <c r="D101" i="7"/>
  <c r="D412" i="6"/>
  <c r="I1075" i="6"/>
  <c r="D1059" i="6"/>
  <c r="C1148" i="6"/>
  <c r="N563" i="6"/>
  <c r="G1387" i="6"/>
  <c r="B727" i="6"/>
  <c r="F587" i="6"/>
  <c r="H423" i="6"/>
  <c r="C850" i="6"/>
  <c r="N226" i="6"/>
  <c r="C515" i="6"/>
  <c r="E360" i="6"/>
  <c r="G942" i="6"/>
  <c r="D301" i="6"/>
  <c r="G892" i="6"/>
  <c r="L529" i="7"/>
  <c r="N1514" i="6"/>
  <c r="F294" i="6"/>
  <c r="E901" i="6"/>
  <c r="M390" i="6"/>
  <c r="M692" i="6"/>
  <c r="B893" i="6"/>
  <c r="G442" i="8"/>
  <c r="E532" i="6"/>
  <c r="F1368" i="6"/>
  <c r="F1167" i="6"/>
  <c r="I384" i="6"/>
  <c r="C11" i="6"/>
  <c r="B118" i="6"/>
  <c r="F19" i="6"/>
  <c r="C1162" i="6"/>
  <c r="D1047" i="6"/>
  <c r="C513" i="6"/>
  <c r="N1100" i="6"/>
  <c r="G171" i="7"/>
  <c r="I132" i="7"/>
  <c r="G685" i="6"/>
  <c r="L327" i="7"/>
  <c r="E632" i="6"/>
  <c r="D334" i="6"/>
  <c r="F119" i="7"/>
  <c r="E461" i="6"/>
  <c r="H1475" i="6"/>
  <c r="F1078" i="6"/>
  <c r="N1353" i="6"/>
  <c r="F46" i="7"/>
  <c r="G207" i="7"/>
  <c r="B881" i="6"/>
  <c r="E276" i="7"/>
  <c r="F1057" i="6"/>
  <c r="C73" i="7"/>
  <c r="H260" i="7"/>
  <c r="D1191" i="6"/>
  <c r="E769" i="6"/>
  <c r="C631" i="6"/>
  <c r="B765" i="6"/>
  <c r="L18" i="7"/>
  <c r="C823" i="6"/>
  <c r="B55" i="6"/>
  <c r="F463" i="6"/>
  <c r="H1428" i="6"/>
  <c r="C1277" i="6"/>
  <c r="E419" i="6"/>
  <c r="I446" i="6"/>
  <c r="D1000" i="6"/>
  <c r="C338" i="7"/>
  <c r="G379" i="6"/>
  <c r="H585" i="6"/>
  <c r="N1493" i="6"/>
  <c r="C896" i="6"/>
  <c r="N983" i="6"/>
  <c r="N74" i="6"/>
  <c r="D779" i="6"/>
  <c r="N1027" i="6"/>
  <c r="C1387" i="6"/>
  <c r="G480" i="8"/>
  <c r="H1022" i="6"/>
  <c r="I1314" i="6"/>
  <c r="N579" i="6"/>
  <c r="G50" i="8"/>
  <c r="D1388" i="6"/>
  <c r="G37" i="7"/>
  <c r="C654" i="6"/>
  <c r="E1059" i="6"/>
  <c r="N827" i="6"/>
  <c r="E992" i="6"/>
  <c r="G1293" i="8"/>
  <c r="E793" i="6"/>
  <c r="D1263" i="6"/>
  <c r="M1368" i="6"/>
  <c r="D852" i="6"/>
  <c r="M892" i="6"/>
  <c r="D892" i="6"/>
  <c r="M882" i="6"/>
  <c r="N1102" i="6"/>
  <c r="AF15" i="4"/>
  <c r="C1093" i="6"/>
  <c r="B868" i="6"/>
  <c r="K220" i="7"/>
  <c r="H1375" i="6"/>
  <c r="C1548" i="6"/>
  <c r="C739" i="6"/>
  <c r="D823" i="7"/>
  <c r="D1249" i="6"/>
  <c r="G1337" i="6"/>
  <c r="H399" i="6"/>
  <c r="H1190" i="6"/>
  <c r="N1138" i="6"/>
  <c r="G972" i="6"/>
  <c r="M844" i="6"/>
  <c r="N1275" i="6"/>
  <c r="M875" i="6"/>
  <c r="E951" i="6"/>
  <c r="B1080" i="6"/>
  <c r="E1236" i="6"/>
  <c r="M524" i="6"/>
  <c r="M757" i="6"/>
  <c r="M466" i="6"/>
  <c r="C1050" i="6"/>
  <c r="H1132" i="6"/>
  <c r="G949" i="6"/>
  <c r="I220" i="6"/>
  <c r="F1333" i="6"/>
  <c r="K245" i="7"/>
  <c r="C1181" i="6"/>
  <c r="I970" i="6"/>
  <c r="M1321" i="6"/>
  <c r="I779" i="6"/>
  <c r="L413" i="7"/>
  <c r="D752" i="6"/>
  <c r="H873" i="6"/>
  <c r="B856" i="6"/>
  <c r="G1078" i="6"/>
  <c r="D1045" i="6"/>
  <c r="G1158" i="6"/>
  <c r="D903" i="6"/>
  <c r="M1034" i="6"/>
  <c r="B1154" i="6"/>
  <c r="E1132" i="6"/>
  <c r="E563" i="6"/>
  <c r="I1174" i="6"/>
  <c r="M781" i="6"/>
  <c r="C992" i="6"/>
  <c r="C741" i="6"/>
  <c r="I314" i="6"/>
  <c r="G678" i="6"/>
  <c r="C434" i="6"/>
  <c r="M334" i="6"/>
  <c r="D714" i="6"/>
  <c r="C583" i="6"/>
  <c r="G402" i="8"/>
  <c r="G1027" i="8"/>
  <c r="F10" i="6"/>
  <c r="I708" i="6"/>
  <c r="M646" i="6"/>
  <c r="B360" i="6"/>
  <c r="I1293" i="6"/>
  <c r="I581" i="6"/>
  <c r="H477" i="6"/>
  <c r="H232" i="6"/>
  <c r="H497" i="6"/>
  <c r="E83" i="6"/>
  <c r="C1170" i="6"/>
  <c r="G805" i="6"/>
  <c r="F1250" i="6"/>
  <c r="D1186" i="6"/>
  <c r="M905" i="6"/>
  <c r="F1464" i="6"/>
  <c r="C1077" i="6"/>
  <c r="E1135" i="6"/>
  <c r="H215" i="7"/>
  <c r="C1312" i="6"/>
  <c r="I1183" i="6"/>
  <c r="G1176" i="6"/>
  <c r="C1089" i="6"/>
  <c r="H1116" i="6"/>
  <c r="F403" i="6"/>
  <c r="G250" i="7"/>
  <c r="G656" i="6"/>
  <c r="N486" i="6"/>
  <c r="M943" i="6"/>
  <c r="H1546" i="6"/>
  <c r="M1232" i="6"/>
  <c r="I203" i="7"/>
  <c r="G778" i="6"/>
  <c r="H1258" i="6"/>
  <c r="I837" i="6"/>
  <c r="H979" i="6"/>
  <c r="D25" i="6"/>
  <c r="C993" i="6"/>
  <c r="B756" i="6"/>
  <c r="G1110" i="6"/>
  <c r="I98" i="6"/>
  <c r="E1530" i="6"/>
  <c r="M885" i="6"/>
  <c r="F1175" i="6"/>
  <c r="G5" i="6"/>
  <c r="I1196" i="6"/>
  <c r="E629" i="6"/>
  <c r="M1127" i="6"/>
  <c r="N569" i="6"/>
  <c r="D64" i="7"/>
  <c r="D470" i="6"/>
  <c r="M7" i="6"/>
  <c r="B66" i="6"/>
  <c r="G189" i="6"/>
  <c r="E1106" i="6"/>
  <c r="I1428" i="6"/>
  <c r="B956" i="6"/>
  <c r="D1038" i="6"/>
  <c r="F213" i="6"/>
  <c r="N207" i="6"/>
  <c r="N364" i="6"/>
  <c r="H1298" i="6"/>
  <c r="F173" i="6"/>
  <c r="D501" i="6"/>
  <c r="G589" i="6"/>
  <c r="M906" i="6"/>
  <c r="I1053" i="6"/>
  <c r="C7" i="7"/>
  <c r="C1530" i="6"/>
  <c r="E425" i="6"/>
  <c r="I14" i="7"/>
  <c r="N1153" i="6"/>
  <c r="H611" i="6"/>
  <c r="G802" i="8"/>
  <c r="C226" i="7"/>
  <c r="G1226" i="6"/>
  <c r="F927" i="6"/>
  <c r="B228" i="7"/>
  <c r="N1287" i="6"/>
  <c r="I1199" i="6"/>
  <c r="H981" i="6"/>
  <c r="L55" i="7"/>
  <c r="C691" i="6"/>
  <c r="G859" i="6"/>
  <c r="G407" i="7"/>
  <c r="D1484" i="6"/>
  <c r="C977" i="6"/>
  <c r="H628" i="6"/>
  <c r="E37" i="6"/>
  <c r="C1032" i="6"/>
  <c r="N1538" i="6"/>
  <c r="M1198" i="6"/>
  <c r="F431" i="7"/>
  <c r="B114" i="7"/>
  <c r="B290" i="7"/>
  <c r="D1338" i="6"/>
  <c r="E1049" i="6"/>
  <c r="N1448" i="6"/>
  <c r="C648" i="6"/>
  <c r="C883" i="6"/>
  <c r="N243" i="6"/>
  <c r="I387" i="7"/>
  <c r="G745" i="6"/>
  <c r="B1086" i="6"/>
  <c r="H1459" i="6"/>
  <c r="H272" i="7"/>
  <c r="B1119" i="6"/>
  <c r="G329" i="8"/>
  <c r="D686" i="6"/>
  <c r="F899" i="6"/>
  <c r="G913" i="6"/>
  <c r="G443" i="6"/>
  <c r="L13" i="5"/>
  <c r="I562" i="6"/>
  <c r="G833" i="6"/>
  <c r="E742" i="6"/>
  <c r="C661" i="6"/>
  <c r="D1067" i="6"/>
  <c r="E956" i="6"/>
  <c r="C364" i="6"/>
  <c r="C203" i="6"/>
  <c r="B1247" i="6"/>
  <c r="E853" i="6"/>
  <c r="G801" i="6"/>
  <c r="C760" i="6"/>
  <c r="H823" i="6"/>
  <c r="D216" i="6"/>
  <c r="I1192" i="6"/>
  <c r="H163" i="6"/>
  <c r="F1472" i="6"/>
  <c r="B221" i="6"/>
  <c r="C1354" i="6"/>
  <c r="D182" i="7"/>
  <c r="I992" i="6"/>
  <c r="C821" i="6"/>
  <c r="G1160" i="6"/>
  <c r="E848" i="6"/>
  <c r="I1271" i="6"/>
  <c r="E1344" i="6"/>
  <c r="N1444" i="6"/>
  <c r="G1463" i="6"/>
  <c r="E1102" i="6"/>
  <c r="N933" i="6"/>
  <c r="E1224" i="6"/>
  <c r="B1026" i="6"/>
  <c r="N1140" i="6"/>
  <c r="N660" i="6"/>
  <c r="B1523" i="6"/>
  <c r="D580" i="6"/>
  <c r="E958" i="6"/>
  <c r="I552" i="6"/>
  <c r="I955" i="6"/>
  <c r="B879" i="6"/>
  <c r="M731" i="6"/>
  <c r="H68" i="7"/>
  <c r="K18" i="7"/>
  <c r="E269" i="7"/>
  <c r="E738" i="6"/>
  <c r="M917" i="6"/>
  <c r="D1531" i="6"/>
  <c r="D437" i="6"/>
  <c r="G995" i="6"/>
  <c r="K464" i="7"/>
  <c r="F1225" i="6"/>
  <c r="M724" i="6"/>
  <c r="D745" i="6"/>
  <c r="N782" i="6"/>
  <c r="M1320" i="6"/>
  <c r="E682" i="6"/>
  <c r="F822" i="6"/>
  <c r="D605" i="7"/>
  <c r="E1445" i="6"/>
  <c r="B622" i="6"/>
  <c r="N888" i="6"/>
  <c r="E1068" i="6"/>
  <c r="C1246" i="6"/>
  <c r="M207" i="6"/>
  <c r="D356" i="6"/>
  <c r="F1030" i="6"/>
  <c r="B135" i="6"/>
  <c r="G661" i="8"/>
  <c r="G997" i="8"/>
  <c r="G1343" i="8"/>
  <c r="C510" i="6"/>
  <c r="G703" i="6"/>
  <c r="I709" i="6"/>
  <c r="E368" i="6"/>
  <c r="M348" i="6"/>
  <c r="F496" i="6"/>
  <c r="D323" i="6"/>
  <c r="I142" i="6"/>
  <c r="I1140" i="6"/>
  <c r="G484" i="8"/>
  <c r="C473" i="6"/>
  <c r="F1172" i="6"/>
  <c r="K101" i="7"/>
  <c r="D1490" i="6"/>
  <c r="M1524" i="6"/>
  <c r="M375" i="6"/>
  <c r="B321" i="7"/>
  <c r="B428" i="6"/>
  <c r="D865" i="6"/>
  <c r="G521" i="7"/>
  <c r="E1292" i="6"/>
  <c r="H1095" i="6"/>
  <c r="G1434" i="6"/>
  <c r="N1323" i="6"/>
  <c r="N1112" i="6"/>
  <c r="G1102" i="8"/>
  <c r="M1028" i="6"/>
  <c r="G411" i="6"/>
  <c r="L133" i="7"/>
  <c r="N788" i="6"/>
  <c r="B1037" i="6"/>
  <c r="M430" i="6"/>
  <c r="I1496" i="6"/>
  <c r="M1209" i="6"/>
  <c r="D946" i="6"/>
  <c r="M541" i="6"/>
  <c r="H1440" i="6"/>
  <c r="G1440" i="6"/>
  <c r="D1506" i="6"/>
  <c r="H401" i="6"/>
  <c r="H680" i="6"/>
  <c r="C812" i="6"/>
  <c r="M1497" i="6"/>
  <c r="G777" i="6"/>
  <c r="H1167" i="6"/>
  <c r="G525" i="6"/>
  <c r="E1195" i="6"/>
  <c r="B988" i="6"/>
  <c r="M959" i="6"/>
  <c r="N557" i="6"/>
  <c r="F146" i="7"/>
  <c r="N745" i="6"/>
  <c r="I1537" i="6"/>
  <c r="C1211" i="6"/>
  <c r="N1469" i="6"/>
  <c r="B702" i="6"/>
  <c r="C1073" i="6"/>
  <c r="I633" i="6"/>
  <c r="D1179" i="6"/>
  <c r="G828" i="8"/>
  <c r="B793" i="6"/>
  <c r="D685" i="6"/>
  <c r="B980" i="6"/>
  <c r="B544" i="6"/>
  <c r="C649" i="6"/>
  <c r="I116" i="7"/>
  <c r="I785" i="6"/>
  <c r="M436" i="6"/>
  <c r="F1021" i="6"/>
  <c r="E372" i="7"/>
  <c r="N1016" i="6"/>
  <c r="F638" i="6"/>
  <c r="F1423" i="6"/>
  <c r="B1209" i="6"/>
  <c r="I1041" i="6"/>
  <c r="G969" i="6"/>
  <c r="M286" i="6"/>
  <c r="M997" i="6"/>
  <c r="C17" i="7"/>
  <c r="M1065" i="6"/>
  <c r="F1214" i="6"/>
  <c r="N586" i="6"/>
  <c r="F1014" i="6"/>
  <c r="F355" i="7"/>
  <c r="E935" i="6"/>
  <c r="E1101" i="6"/>
  <c r="B662" i="6"/>
  <c r="N1411" i="6"/>
  <c r="I961" i="6"/>
  <c r="N1181" i="6"/>
  <c r="E1424" i="6"/>
  <c r="F76" i="7"/>
  <c r="N863" i="6"/>
  <c r="E1345" i="6"/>
  <c r="N985" i="6"/>
  <c r="D25" i="7"/>
  <c r="G1329" i="6"/>
  <c r="F283" i="6"/>
  <c r="M1031" i="6"/>
  <c r="H388" i="7"/>
  <c r="D1278" i="6"/>
  <c r="H1379" i="6"/>
  <c r="L33" i="7"/>
  <c r="N1473" i="6"/>
  <c r="E94" i="7"/>
  <c r="C916" i="6"/>
  <c r="I9" i="7"/>
  <c r="E1154" i="6"/>
  <c r="B968" i="6"/>
  <c r="I1480" i="6"/>
  <c r="G997" i="6"/>
  <c r="F1081" i="6"/>
  <c r="F1155" i="6"/>
  <c r="D455" i="6"/>
  <c r="D1041" i="6"/>
  <c r="M1154" i="6"/>
  <c r="F999" i="6"/>
  <c r="I666" i="6"/>
  <c r="D491" i="7"/>
  <c r="D178" i="7"/>
  <c r="F41" i="7"/>
  <c r="I373" i="6"/>
  <c r="D1009" i="6"/>
  <c r="G794" i="6"/>
  <c r="L23" i="5"/>
  <c r="F446" i="6"/>
  <c r="H632" i="6"/>
  <c r="B1408" i="6"/>
  <c r="M1193" i="6"/>
  <c r="C4" i="6"/>
  <c r="H1060" i="6"/>
  <c r="M1030" i="6"/>
  <c r="N1315" i="6"/>
  <c r="M921" i="6"/>
  <c r="F941" i="6"/>
  <c r="E152" i="6"/>
  <c r="D1412" i="6"/>
  <c r="F488" i="6"/>
  <c r="H746" i="6"/>
  <c r="M653" i="6"/>
  <c r="C1061" i="6"/>
  <c r="C909" i="7"/>
  <c r="M1390" i="6"/>
  <c r="D20" i="7"/>
  <c r="F1162" i="6"/>
  <c r="H244" i="7"/>
  <c r="M839" i="6"/>
  <c r="E512" i="6"/>
  <c r="F1396" i="6"/>
  <c r="H1289" i="6"/>
  <c r="M725" i="6"/>
  <c r="I649" i="6"/>
  <c r="F915" i="6"/>
  <c r="D593" i="6"/>
  <c r="G1310" i="6"/>
  <c r="D809" i="6"/>
  <c r="I385" i="7"/>
  <c r="I1364" i="6"/>
  <c r="B694" i="6"/>
  <c r="N720" i="6"/>
  <c r="H849" i="6"/>
  <c r="H274" i="7"/>
  <c r="G663" i="6"/>
  <c r="B704" i="6"/>
  <c r="G155" i="8"/>
  <c r="B508" i="6"/>
  <c r="D508" i="6"/>
  <c r="G1063" i="6"/>
  <c r="C523" i="6"/>
  <c r="H1021" i="6"/>
  <c r="G1167" i="6"/>
  <c r="M1013" i="6"/>
  <c r="F1038" i="6"/>
  <c r="N722" i="6"/>
  <c r="F1538" i="6"/>
  <c r="B1002" i="6"/>
  <c r="C1080" i="6"/>
  <c r="E875" i="6"/>
  <c r="B1395" i="6"/>
  <c r="D1341" i="6"/>
  <c r="G586" i="6"/>
  <c r="I687" i="6"/>
  <c r="F975" i="6"/>
  <c r="G1031" i="6"/>
  <c r="G1276" i="6"/>
  <c r="G943" i="6"/>
  <c r="B644" i="6"/>
  <c r="G874" i="6"/>
  <c r="E75" i="6"/>
  <c r="G1240" i="8"/>
  <c r="G723" i="8"/>
  <c r="N903" i="6"/>
  <c r="F515" i="6"/>
  <c r="G658" i="8"/>
  <c r="I90" i="6"/>
  <c r="H638" i="6"/>
  <c r="G877" i="8"/>
  <c r="B68" i="6"/>
  <c r="M595" i="6"/>
  <c r="E614" i="6"/>
  <c r="B829" i="6"/>
  <c r="I144" i="6"/>
  <c r="N635" i="6"/>
  <c r="H711" i="6"/>
  <c r="F1217" i="6"/>
  <c r="F68" i="7"/>
  <c r="H66" i="7"/>
  <c r="M1016" i="6"/>
  <c r="F402" i="6"/>
  <c r="E218" i="6"/>
  <c r="C923" i="6"/>
  <c r="I1071" i="6"/>
  <c r="F327" i="6"/>
  <c r="C836" i="6"/>
  <c r="D699" i="6"/>
  <c r="F1550" i="6"/>
  <c r="C293" i="7"/>
  <c r="C862" i="6"/>
  <c r="H1349" i="6"/>
  <c r="I506" i="6"/>
  <c r="N1318" i="6"/>
  <c r="D751" i="6"/>
  <c r="C1290" i="6"/>
  <c r="F1000" i="6"/>
  <c r="E1004" i="6"/>
  <c r="B736" i="6"/>
  <c r="H998" i="6"/>
  <c r="N1431" i="6"/>
  <c r="D1297" i="6"/>
  <c r="B1226" i="6"/>
  <c r="M1175" i="6"/>
  <c r="N898" i="6"/>
  <c r="D1089" i="6"/>
  <c r="I1179" i="6"/>
  <c r="B485" i="6"/>
  <c r="C378" i="6"/>
  <c r="N1029" i="6"/>
  <c r="N397" i="6"/>
  <c r="M471" i="6"/>
  <c r="F196" i="6"/>
  <c r="C452" i="6"/>
  <c r="N235" i="6"/>
  <c r="E430" i="6"/>
  <c r="N917" i="6"/>
  <c r="G628" i="6"/>
  <c r="E47" i="6"/>
  <c r="G1049" i="6"/>
  <c r="C440" i="6"/>
  <c r="B1092" i="6"/>
  <c r="G126" i="6"/>
  <c r="B649" i="6"/>
  <c r="D656" i="6"/>
  <c r="N21" i="6"/>
  <c r="H258" i="6"/>
  <c r="G839" i="6"/>
  <c r="I366" i="6"/>
  <c r="N5" i="6"/>
  <c r="I195" i="6"/>
  <c r="C754" i="6"/>
  <c r="B564" i="6"/>
  <c r="G1528" i="6"/>
  <c r="F445" i="6"/>
  <c r="B717" i="6"/>
  <c r="H558" i="6"/>
  <c r="E750" i="6"/>
  <c r="N866" i="6"/>
  <c r="E892" i="6"/>
  <c r="E1056" i="6"/>
  <c r="K127" i="7"/>
  <c r="E1219" i="6"/>
  <c r="F929" i="6"/>
  <c r="I693" i="6"/>
  <c r="G22" i="7"/>
  <c r="G599" i="6"/>
  <c r="N1304" i="6"/>
  <c r="E645" i="7"/>
  <c r="D1007" i="6"/>
  <c r="E59" i="7"/>
  <c r="D244" i="7"/>
  <c r="E1285" i="6"/>
  <c r="G750" i="6"/>
  <c r="L51" i="7"/>
  <c r="H1450" i="6"/>
  <c r="B277" i="7"/>
  <c r="E1087" i="6"/>
  <c r="E203" i="6"/>
  <c r="M208" i="6"/>
  <c r="E202" i="6"/>
  <c r="AB72" i="4"/>
  <c r="G729" i="6"/>
  <c r="F749" i="7"/>
  <c r="M531" i="6"/>
  <c r="E955" i="6"/>
  <c r="B566" i="6"/>
  <c r="G337" i="7"/>
  <c r="E1440" i="6"/>
  <c r="D134" i="7"/>
  <c r="D725" i="6"/>
  <c r="C1186" i="6"/>
  <c r="M330" i="6"/>
  <c r="B970" i="6"/>
  <c r="N497" i="6"/>
  <c r="E842" i="6"/>
  <c r="E780" i="6"/>
  <c r="E754" i="6"/>
  <c r="G1327" i="8"/>
  <c r="C677" i="6"/>
  <c r="G649" i="6"/>
  <c r="B861" i="6"/>
  <c r="E466" i="6"/>
  <c r="I841" i="6"/>
  <c r="D693" i="6"/>
  <c r="G978" i="6"/>
  <c r="M765" i="6"/>
  <c r="M898" i="6"/>
  <c r="H636" i="6"/>
  <c r="H724" i="6"/>
  <c r="F849" i="6"/>
  <c r="M668" i="6"/>
  <c r="N421" i="6"/>
  <c r="E241" i="6"/>
  <c r="N1232" i="6"/>
  <c r="G316" i="8"/>
  <c r="G1003" i="6"/>
  <c r="H853" i="6"/>
  <c r="N851" i="6"/>
  <c r="I1132" i="6"/>
  <c r="I1455" i="6"/>
  <c r="M1180" i="6"/>
  <c r="G284" i="6"/>
  <c r="M550" i="6"/>
  <c r="D436" i="6"/>
  <c r="E1085" i="6"/>
  <c r="F869" i="6"/>
  <c r="D869" i="6"/>
  <c r="H144" i="7"/>
  <c r="E863" i="6"/>
  <c r="B1048" i="6"/>
  <c r="N1364" i="6"/>
  <c r="L57" i="7"/>
  <c r="M801" i="6"/>
  <c r="H196" i="7"/>
  <c r="D408" i="7"/>
  <c r="D1507" i="6"/>
  <c r="I1158" i="6"/>
  <c r="N841" i="6"/>
  <c r="L96" i="7"/>
  <c r="C1279" i="6"/>
  <c r="B942" i="6"/>
  <c r="N643" i="6"/>
  <c r="H557" i="6"/>
  <c r="E500" i="6"/>
  <c r="F537" i="6"/>
  <c r="N249" i="6"/>
  <c r="N145" i="6"/>
  <c r="C829" i="6"/>
  <c r="I916" i="6"/>
  <c r="N343" i="6"/>
  <c r="E533" i="7"/>
  <c r="N1206" i="6"/>
  <c r="H1464" i="6"/>
  <c r="D369" i="6"/>
  <c r="M1126" i="6"/>
  <c r="N1427" i="6"/>
  <c r="D1542" i="6"/>
  <c r="E353" i="6"/>
  <c r="M1170" i="6"/>
  <c r="E606" i="6"/>
  <c r="D1367" i="6"/>
  <c r="G347" i="6"/>
  <c r="H793" i="6"/>
  <c r="E84" i="7"/>
  <c r="I166" i="6"/>
  <c r="C580" i="6"/>
  <c r="E822" i="6"/>
  <c r="B1234" i="6"/>
  <c r="F1463" i="6"/>
  <c r="C604" i="6"/>
  <c r="I374" i="6"/>
  <c r="I324" i="6"/>
  <c r="G775" i="6"/>
  <c r="G464" i="6"/>
  <c r="M239" i="6"/>
  <c r="D195" i="6"/>
  <c r="B242" i="7"/>
  <c r="G1085" i="6"/>
  <c r="E108" i="6"/>
  <c r="B750" i="6"/>
  <c r="F522" i="6"/>
  <c r="D695" i="6"/>
  <c r="I539" i="6"/>
  <c r="C98" i="6"/>
  <c r="C507" i="6"/>
  <c r="E74" i="6"/>
  <c r="M937" i="6"/>
  <c r="E571" i="6"/>
  <c r="B1317" i="6"/>
  <c r="C76" i="7"/>
  <c r="H1100" i="6"/>
  <c r="B946" i="6"/>
  <c r="H932" i="6"/>
  <c r="E933" i="6"/>
  <c r="E1037" i="6"/>
  <c r="F34" i="7"/>
  <c r="G1229" i="6"/>
  <c r="H1071" i="6"/>
  <c r="G929" i="6"/>
  <c r="E864" i="6"/>
  <c r="B1431" i="6"/>
  <c r="F991" i="6"/>
  <c r="C1026" i="6"/>
  <c r="N707" i="6"/>
  <c r="F364" i="6"/>
  <c r="G1190" i="6"/>
  <c r="E382" i="7"/>
  <c r="F924" i="6"/>
  <c r="H1106" i="6"/>
  <c r="C1330" i="6"/>
  <c r="F150" i="7"/>
  <c r="H946" i="6"/>
  <c r="E711" i="6"/>
  <c r="H476" i="6"/>
  <c r="D1464" i="6"/>
  <c r="E1021" i="6"/>
  <c r="F134" i="7"/>
  <c r="H392" i="6"/>
  <c r="N1212" i="6"/>
  <c r="G1142" i="6"/>
  <c r="I943" i="6"/>
  <c r="I640" i="6"/>
  <c r="E1523" i="6"/>
  <c r="I720" i="6"/>
  <c r="H412" i="6"/>
  <c r="E454" i="6"/>
  <c r="C1157" i="6"/>
  <c r="E753" i="6"/>
  <c r="C950" i="6"/>
  <c r="B214" i="6"/>
  <c r="G1285" i="6"/>
  <c r="N1407" i="6"/>
  <c r="N1131" i="6"/>
  <c r="G407" i="6"/>
  <c r="F1498" i="6"/>
  <c r="B293" i="6"/>
  <c r="E32" i="7"/>
  <c r="D1013" i="6"/>
  <c r="C314" i="6"/>
  <c r="D303" i="6"/>
  <c r="E1002" i="6"/>
  <c r="G325" i="8"/>
  <c r="L346" i="7"/>
  <c r="G1225" i="6"/>
  <c r="I584" i="6"/>
  <c r="E285" i="6"/>
  <c r="G428" i="6"/>
  <c r="M707" i="6"/>
  <c r="N490" i="6"/>
  <c r="G1312" i="6"/>
  <c r="C1232" i="6"/>
  <c r="B353" i="6"/>
  <c r="F495" i="7"/>
  <c r="H1432" i="6"/>
  <c r="C1379" i="6"/>
  <c r="F1322" i="6"/>
  <c r="M1042" i="6"/>
  <c r="D1194" i="6"/>
  <c r="B907" i="6"/>
  <c r="C689" i="6"/>
  <c r="N1175" i="6"/>
  <c r="E1063" i="6"/>
  <c r="F1286" i="6"/>
  <c r="E1501" i="6"/>
  <c r="K274" i="7"/>
  <c r="C959" i="6"/>
  <c r="E1007" i="6"/>
  <c r="I1488" i="6"/>
  <c r="H62" i="7"/>
  <c r="B1007" i="6"/>
  <c r="I922" i="6"/>
  <c r="H1231" i="6"/>
  <c r="M1181" i="6"/>
  <c r="D81" i="7"/>
  <c r="M745" i="6"/>
  <c r="F427" i="7"/>
  <c r="D506" i="7"/>
  <c r="G1207" i="6"/>
  <c r="D1244" i="6"/>
  <c r="C1391" i="6"/>
  <c r="F193" i="7"/>
  <c r="B1245" i="6"/>
  <c r="G488" i="6"/>
  <c r="C319" i="7"/>
  <c r="D904" i="6"/>
  <c r="E1266" i="6"/>
  <c r="B1255" i="6"/>
  <c r="B83" i="7"/>
  <c r="F963" i="6"/>
  <c r="G1131" i="6"/>
  <c r="K257" i="7"/>
  <c r="D1298" i="6"/>
  <c r="G953" i="6"/>
  <c r="H1185" i="6"/>
  <c r="D947" i="6"/>
  <c r="D1224" i="6"/>
  <c r="D654" i="6"/>
  <c r="M889" i="6"/>
  <c r="N1311" i="6"/>
  <c r="I33" i="7"/>
  <c r="G830" i="6"/>
  <c r="N455" i="6"/>
  <c r="E1030" i="6"/>
  <c r="H1337" i="6"/>
  <c r="M295" i="6"/>
  <c r="B256" i="6"/>
  <c r="C1195" i="6"/>
  <c r="I528" i="6"/>
  <c r="M1217" i="6"/>
  <c r="I1197" i="6"/>
  <c r="C1264" i="6"/>
  <c r="F264" i="6"/>
  <c r="G1162" i="6"/>
  <c r="G165" i="8"/>
  <c r="N1528" i="6"/>
  <c r="M710" i="6"/>
  <c r="H1019" i="6"/>
  <c r="F1124" i="6"/>
  <c r="C1112" i="6"/>
  <c r="F994" i="6"/>
  <c r="F1023" i="6"/>
  <c r="K137" i="7"/>
  <c r="H1243" i="6"/>
  <c r="C217" i="6"/>
  <c r="I1386" i="6"/>
  <c r="H386" i="7"/>
  <c r="L239" i="7"/>
  <c r="F721" i="6"/>
  <c r="G1109" i="6"/>
  <c r="D894" i="6"/>
  <c r="C1109" i="6"/>
  <c r="E881" i="6"/>
  <c r="D237" i="7"/>
  <c r="D1095" i="6"/>
  <c r="I1509" i="6"/>
  <c r="G1165" i="6"/>
  <c r="B822" i="6"/>
  <c r="D18" i="6"/>
  <c r="G342" i="8"/>
  <c r="M819" i="6"/>
  <c r="F540" i="6"/>
  <c r="G1229" i="8"/>
  <c r="D631" i="6"/>
  <c r="C589" i="7"/>
  <c r="M1446" i="6"/>
  <c r="G269" i="8"/>
  <c r="I521" i="7"/>
  <c r="F1088" i="6"/>
  <c r="E883" i="6"/>
  <c r="M104" i="6"/>
  <c r="K191" i="7"/>
  <c r="M1123" i="6"/>
  <c r="M676" i="6"/>
  <c r="E642" i="6"/>
  <c r="B1036" i="6"/>
  <c r="B1028" i="6"/>
  <c r="B1315" i="6"/>
  <c r="D68" i="6"/>
  <c r="D56" i="7"/>
  <c r="G1497" i="6"/>
  <c r="B1077" i="6"/>
  <c r="G886" i="8"/>
  <c r="M907" i="6"/>
  <c r="G639" i="6"/>
  <c r="H197" i="6"/>
  <c r="G552" i="6"/>
  <c r="D568" i="6"/>
  <c r="M603" i="6"/>
  <c r="G801" i="8"/>
  <c r="H436" i="6"/>
  <c r="G1223" i="8"/>
  <c r="D900" i="6"/>
  <c r="N405" i="6"/>
  <c r="G257" i="6"/>
  <c r="M768" i="6"/>
  <c r="I706" i="6"/>
  <c r="F1071" i="6"/>
  <c r="E341" i="6"/>
  <c r="N683" i="6"/>
  <c r="D708" i="6"/>
  <c r="E1495" i="6"/>
  <c r="B669" i="6"/>
  <c r="B456" i="6"/>
  <c r="D1105" i="6"/>
  <c r="G844" i="6"/>
  <c r="B624" i="6"/>
  <c r="F956" i="6"/>
  <c r="N950" i="6"/>
  <c r="G277" i="6"/>
  <c r="C801" i="6"/>
  <c r="F393" i="6"/>
  <c r="D166" i="6"/>
  <c r="N598" i="6"/>
  <c r="D58" i="6"/>
  <c r="G1504" i="8"/>
  <c r="N1136" i="6"/>
  <c r="G553" i="6"/>
  <c r="B794" i="6"/>
  <c r="I1100" i="6"/>
  <c r="F252" i="6"/>
  <c r="I507" i="6"/>
  <c r="I524" i="6"/>
  <c r="G795" i="6"/>
  <c r="B1405" i="6"/>
  <c r="C56" i="6"/>
  <c r="E269" i="6"/>
  <c r="C668" i="6"/>
  <c r="H1385" i="6"/>
  <c r="C226" i="6"/>
  <c r="G1187" i="8"/>
  <c r="G524" i="6"/>
  <c r="C925" i="6"/>
  <c r="F886" i="6"/>
  <c r="N301" i="6"/>
  <c r="C1455" i="6"/>
  <c r="H288" i="6"/>
  <c r="G301" i="7"/>
  <c r="G609" i="6"/>
  <c r="M398" i="6"/>
  <c r="H226" i="6"/>
  <c r="B1125" i="6"/>
  <c r="B384" i="6"/>
  <c r="D88" i="6"/>
  <c r="M456" i="6"/>
  <c r="B749" i="6"/>
  <c r="C287" i="6"/>
  <c r="H112" i="6"/>
  <c r="G17" i="7"/>
  <c r="E658" i="6"/>
  <c r="H243" i="6"/>
  <c r="I285" i="6"/>
  <c r="G1235" i="8"/>
  <c r="I284" i="6"/>
  <c r="E966" i="6"/>
  <c r="I1393" i="6"/>
  <c r="D543" i="6"/>
  <c r="G805" i="8"/>
  <c r="I467" i="6"/>
  <c r="D705" i="6"/>
  <c r="B226" i="7"/>
  <c r="M394" i="6"/>
  <c r="D290" i="6"/>
  <c r="C360" i="6"/>
  <c r="B915" i="6"/>
  <c r="C863" i="6"/>
  <c r="M1114" i="6"/>
  <c r="F337" i="6"/>
  <c r="N417" i="6"/>
  <c r="I516" i="6"/>
  <c r="F1245" i="6"/>
  <c r="M220" i="6"/>
  <c r="H187" i="6"/>
  <c r="M958" i="6"/>
  <c r="C1106" i="6"/>
  <c r="I532" i="6"/>
  <c r="M740" i="6"/>
  <c r="I547" i="6"/>
  <c r="D828" i="6"/>
  <c r="G595" i="8"/>
  <c r="D653" i="6"/>
  <c r="N1020" i="6"/>
  <c r="N645" i="6"/>
  <c r="G260" i="8"/>
  <c r="E652" i="6"/>
  <c r="M645" i="6"/>
  <c r="M853" i="6"/>
  <c r="M1405" i="6"/>
  <c r="E442" i="6"/>
  <c r="C650" i="6"/>
  <c r="F194" i="6"/>
  <c r="G283" i="6"/>
  <c r="E195" i="7"/>
  <c r="H936" i="6"/>
  <c r="E601" i="6"/>
  <c r="H766" i="6"/>
  <c r="I1301" i="6"/>
  <c r="F632" i="6"/>
  <c r="B237" i="6"/>
  <c r="G584" i="6"/>
  <c r="F911" i="6"/>
  <c r="M497" i="6"/>
  <c r="N93" i="6"/>
  <c r="F289" i="6"/>
  <c r="I330" i="6"/>
  <c r="G728" i="8"/>
  <c r="M343" i="6"/>
  <c r="B303" i="6"/>
  <c r="M829" i="6"/>
  <c r="E761" i="6"/>
  <c r="C1196" i="6"/>
  <c r="C915" i="6"/>
  <c r="D772" i="6"/>
  <c r="C1440" i="6"/>
  <c r="B425" i="6"/>
  <c r="H525" i="6"/>
  <c r="D55" i="6"/>
  <c r="I99" i="6"/>
  <c r="G788" i="8"/>
  <c r="F1157" i="6"/>
  <c r="M153" i="6"/>
  <c r="I767" i="6"/>
  <c r="G727" i="8"/>
  <c r="C246" i="6"/>
  <c r="G1173" i="8"/>
  <c r="G295" i="6"/>
  <c r="F342" i="6"/>
  <c r="B1020" i="6"/>
  <c r="H1233" i="6"/>
  <c r="M1182" i="6"/>
  <c r="D928" i="6"/>
  <c r="C307" i="6"/>
  <c r="N280" i="6"/>
  <c r="D140" i="6"/>
  <c r="M1242" i="6"/>
  <c r="G442" i="6"/>
  <c r="I377" i="6"/>
  <c r="H877" i="6"/>
  <c r="D850" i="6"/>
  <c r="N657" i="6"/>
  <c r="H453" i="6"/>
  <c r="C982" i="6"/>
  <c r="M650" i="6"/>
  <c r="B821" i="6"/>
  <c r="G561" i="6"/>
  <c r="B391" i="6"/>
  <c r="C503" i="6"/>
  <c r="I158" i="6"/>
  <c r="H421" i="6"/>
  <c r="C845" i="6"/>
  <c r="AD21" i="4"/>
  <c r="G433" i="6"/>
  <c r="I192" i="6"/>
  <c r="B192" i="6"/>
  <c r="E712" i="6"/>
  <c r="C571" i="6"/>
  <c r="K251" i="7"/>
  <c r="B959" i="6"/>
  <c r="H227" i="6"/>
  <c r="B542" i="6"/>
  <c r="I1029" i="6"/>
  <c r="M816" i="6"/>
  <c r="D523" i="6"/>
  <c r="N580" i="6"/>
  <c r="F681" i="6"/>
  <c r="I492" i="6"/>
  <c r="G248" i="8"/>
  <c r="G820" i="8"/>
  <c r="C27" i="7"/>
  <c r="B300" i="6"/>
  <c r="E1158" i="6"/>
  <c r="F248" i="6"/>
  <c r="H1380" i="6"/>
  <c r="G689" i="8"/>
  <c r="G293" i="8"/>
  <c r="E536" i="6"/>
  <c r="I582" i="6"/>
  <c r="N266" i="6"/>
  <c r="G197" i="8"/>
  <c r="G53" i="6"/>
  <c r="D27" i="6"/>
  <c r="G19" i="8"/>
  <c r="F301" i="6"/>
  <c r="F1024" i="6"/>
  <c r="E740" i="6"/>
  <c r="N432" i="6"/>
  <c r="N696" i="6"/>
  <c r="D488" i="6"/>
  <c r="G506" i="6"/>
  <c r="G241" i="7"/>
  <c r="G1336" i="8"/>
  <c r="H1309" i="6"/>
  <c r="G597" i="8"/>
  <c r="C294" i="6"/>
  <c r="G965" i="6"/>
  <c r="G1236" i="6"/>
  <c r="E930" i="6"/>
  <c r="G686" i="6"/>
  <c r="D939" i="6"/>
  <c r="F884" i="6"/>
  <c r="C1185" i="6"/>
  <c r="I683" i="6"/>
  <c r="M17" i="6"/>
  <c r="M1201" i="6"/>
  <c r="B769" i="6"/>
  <c r="E25" i="7"/>
  <c r="N181" i="6"/>
  <c r="B21" i="6"/>
  <c r="M770" i="6"/>
  <c r="D829" i="6"/>
  <c r="E759" i="6"/>
  <c r="H409" i="6"/>
  <c r="I73" i="6"/>
  <c r="H602" i="6"/>
  <c r="F525" i="6"/>
  <c r="C753" i="6"/>
  <c r="M1418" i="6"/>
  <c r="H1330" i="6"/>
  <c r="I404" i="6"/>
  <c r="F338" i="6"/>
  <c r="H540" i="6"/>
  <c r="N620" i="6"/>
  <c r="M670" i="6"/>
  <c r="E923" i="6"/>
  <c r="I418" i="6"/>
  <c r="D1064" i="6"/>
  <c r="E190" i="6"/>
  <c r="H461" i="6"/>
  <c r="G940" i="8"/>
  <c r="C220" i="6"/>
  <c r="I296" i="6"/>
  <c r="I1370" i="6"/>
  <c r="D522" i="6"/>
  <c r="G258" i="8"/>
  <c r="B1308" i="6"/>
  <c r="G58" i="6"/>
  <c r="D636" i="6"/>
  <c r="E931" i="6"/>
  <c r="N847" i="6"/>
  <c r="C886" i="6"/>
  <c r="G1033" i="8"/>
  <c r="B128" i="6"/>
  <c r="G195" i="7"/>
  <c r="M75" i="6"/>
  <c r="C193" i="6"/>
  <c r="M1151" i="6"/>
  <c r="M811" i="6"/>
  <c r="N120" i="6"/>
  <c r="G281" i="6"/>
  <c r="M121" i="6"/>
  <c r="M835" i="6"/>
  <c r="F153" i="6"/>
  <c r="G271" i="6"/>
  <c r="G62" i="8"/>
  <c r="I376" i="6"/>
  <c r="G176" i="6"/>
  <c r="G631" i="8"/>
  <c r="G485" i="6"/>
  <c r="N1215" i="6"/>
  <c r="G764" i="6"/>
  <c r="G478" i="8"/>
  <c r="G462" i="6"/>
  <c r="E1273" i="6"/>
  <c r="B1012" i="6"/>
  <c r="C867" i="6"/>
  <c r="B880" i="6"/>
  <c r="I831" i="6"/>
  <c r="C1108" i="6"/>
  <c r="F111" i="7"/>
  <c r="H1229" i="6"/>
  <c r="G1111" i="6"/>
  <c r="B838" i="6"/>
  <c r="M764" i="6"/>
  <c r="N373" i="6"/>
  <c r="N1276" i="6"/>
  <c r="N1005" i="6"/>
  <c r="N1120" i="6"/>
  <c r="K209" i="7"/>
  <c r="H1299" i="6"/>
  <c r="F1096" i="6"/>
  <c r="B724" i="6"/>
  <c r="H733" i="6"/>
  <c r="H1292" i="6"/>
  <c r="E43" i="7"/>
  <c r="F213" i="7"/>
  <c r="L354" i="7"/>
  <c r="B562" i="7"/>
  <c r="N949" i="6"/>
  <c r="I1176" i="6"/>
  <c r="G1115" i="6"/>
  <c r="E284" i="7"/>
  <c r="B999" i="6"/>
  <c r="D910" i="6"/>
  <c r="C180" i="6"/>
  <c r="H324" i="7"/>
  <c r="M753" i="6"/>
  <c r="N778" i="6"/>
  <c r="H95" i="6"/>
  <c r="B738" i="7"/>
  <c r="F700" i="6"/>
  <c r="B1357" i="6"/>
  <c r="D1028" i="6"/>
  <c r="N541" i="6"/>
  <c r="M379" i="6"/>
  <c r="E456" i="6"/>
  <c r="C322" i="6"/>
  <c r="G520" i="8"/>
  <c r="H505" i="6"/>
  <c r="I888" i="6"/>
  <c r="M896" i="6"/>
  <c r="H1003" i="6"/>
  <c r="D635" i="6"/>
  <c r="D1476" i="6"/>
  <c r="D410" i="6"/>
  <c r="N4" i="6"/>
  <c r="G1284" i="8"/>
  <c r="G564" i="6"/>
  <c r="F607" i="6"/>
  <c r="L218" i="7"/>
  <c r="I273" i="6"/>
  <c r="E580" i="6"/>
  <c r="G1320" i="6"/>
  <c r="D183" i="6"/>
  <c r="H1089" i="6"/>
  <c r="I979" i="6"/>
  <c r="G97" i="6"/>
  <c r="C653" i="6"/>
  <c r="H520" i="7"/>
  <c r="I1360" i="6"/>
  <c r="H1260" i="6"/>
  <c r="I812" i="6"/>
  <c r="D1275" i="6"/>
  <c r="L91" i="7"/>
  <c r="B139" i="6"/>
  <c r="D1284" i="6"/>
  <c r="C738" i="6"/>
  <c r="M1439" i="6"/>
  <c r="D1356" i="6"/>
  <c r="C1192" i="6"/>
  <c r="H1256" i="6"/>
  <c r="D842" i="7"/>
  <c r="H1182" i="6"/>
  <c r="M840" i="6"/>
  <c r="I53" i="7"/>
  <c r="N909" i="6"/>
  <c r="D484" i="6"/>
  <c r="B1015" i="6"/>
  <c r="H1483" i="6"/>
  <c r="I1277" i="6"/>
  <c r="N1111" i="6"/>
  <c r="F1108" i="6"/>
  <c r="H1078" i="6"/>
  <c r="B1436" i="6"/>
  <c r="M557" i="6"/>
  <c r="N1051" i="6"/>
  <c r="D1423" i="6"/>
  <c r="G263" i="7"/>
  <c r="H562" i="6"/>
  <c r="H881" i="6"/>
  <c r="D1282" i="6"/>
  <c r="G1186" i="6"/>
  <c r="B54" i="6"/>
  <c r="N129" i="6"/>
  <c r="I1076" i="6"/>
  <c r="E513" i="7"/>
  <c r="H649" i="7"/>
  <c r="C912" i="6"/>
  <c r="G555" i="6"/>
  <c r="N1486" i="6"/>
  <c r="N838" i="6"/>
  <c r="C540" i="6"/>
  <c r="G1435" i="6"/>
  <c r="H417" i="6"/>
  <c r="I429" i="6"/>
  <c r="D478" i="6"/>
  <c r="D676" i="6"/>
  <c r="I667" i="6"/>
  <c r="D836" i="6"/>
  <c r="D683" i="6"/>
  <c r="D249" i="6"/>
  <c r="M995" i="6"/>
  <c r="C898" i="6"/>
  <c r="H447" i="6"/>
  <c r="B90" i="6"/>
  <c r="H293" i="7"/>
  <c r="K193" i="7"/>
  <c r="B714" i="6"/>
  <c r="H1394" i="6"/>
  <c r="F532" i="6"/>
  <c r="N564" i="6"/>
  <c r="C1268" i="6"/>
  <c r="D814" i="6"/>
  <c r="H1506" i="6"/>
  <c r="C1206" i="6"/>
  <c r="N1345" i="6"/>
  <c r="C380" i="7"/>
  <c r="D1199" i="6"/>
  <c r="N1129" i="6"/>
  <c r="E239" i="7"/>
  <c r="D670" i="6"/>
  <c r="E1240" i="6"/>
  <c r="F307" i="7"/>
  <c r="H361" i="6"/>
  <c r="F1247" i="6"/>
  <c r="N527" i="6"/>
  <c r="G526" i="8"/>
  <c r="D1178" i="6"/>
  <c r="F634" i="6"/>
  <c r="C285" i="6"/>
  <c r="N1054" i="6"/>
  <c r="G981" i="6"/>
  <c r="M1470" i="6"/>
  <c r="I1430" i="6"/>
  <c r="H1085" i="6"/>
  <c r="B947" i="6"/>
  <c r="E1176" i="6"/>
  <c r="N1389" i="6"/>
  <c r="C1217" i="6"/>
  <c r="M947" i="6"/>
  <c r="G652" i="6"/>
  <c r="E1009" i="6"/>
  <c r="G1090" i="6"/>
  <c r="I739" i="6"/>
  <c r="N1485" i="6"/>
  <c r="N936" i="6"/>
  <c r="G1018" i="6"/>
  <c r="N759" i="6"/>
  <c r="N1202" i="6"/>
  <c r="M1296" i="6"/>
  <c r="G171" i="6"/>
  <c r="F1004" i="6"/>
  <c r="C256" i="6"/>
  <c r="C409" i="6"/>
  <c r="F581" i="6"/>
  <c r="C611" i="6"/>
  <c r="M509" i="6"/>
  <c r="N661" i="6"/>
  <c r="D233" i="6"/>
  <c r="E521" i="6"/>
  <c r="B116" i="6"/>
  <c r="C757" i="6"/>
  <c r="I323" i="6"/>
  <c r="M451" i="6"/>
  <c r="F372" i="6"/>
  <c r="N467" i="6"/>
  <c r="N231" i="6"/>
  <c r="C1355" i="6"/>
  <c r="E25" i="6"/>
  <c r="I1474" i="6"/>
  <c r="D453" i="7"/>
  <c r="F1027" i="6"/>
  <c r="I1401" i="6"/>
  <c r="G1493" i="6"/>
  <c r="C988" i="6"/>
  <c r="G411" i="7"/>
  <c r="F48" i="7"/>
  <c r="C887" i="6"/>
  <c r="G256" i="7"/>
  <c r="I72" i="7"/>
  <c r="F1492" i="6"/>
  <c r="M782" i="6"/>
  <c r="I643" i="6"/>
  <c r="B730" i="6"/>
  <c r="I1250" i="6"/>
  <c r="C59" i="7"/>
  <c r="D606" i="6"/>
  <c r="C536" i="6"/>
  <c r="D1183" i="6"/>
  <c r="D205" i="6"/>
  <c r="N1332" i="6"/>
  <c r="N380" i="6"/>
  <c r="D494" i="6"/>
  <c r="B906" i="6"/>
  <c r="B94" i="7"/>
  <c r="B197" i="6"/>
  <c r="D713" i="6"/>
  <c r="E948" i="6"/>
  <c r="G1311" i="6"/>
  <c r="L484" i="7"/>
  <c r="E663" i="6"/>
  <c r="E64" i="7"/>
  <c r="M691" i="6"/>
  <c r="B1021" i="6"/>
  <c r="M337" i="6"/>
  <c r="G814" i="6"/>
  <c r="M631" i="6"/>
  <c r="B955" i="6"/>
  <c r="E961" i="6"/>
  <c r="D921" i="6"/>
  <c r="E914" i="6"/>
  <c r="M665" i="6"/>
  <c r="G769" i="6"/>
  <c r="G1299" i="6"/>
  <c r="E873" i="6"/>
  <c r="I1008" i="6"/>
  <c r="B1009" i="6"/>
  <c r="I480" i="6"/>
  <c r="H522" i="6"/>
  <c r="H272" i="6"/>
  <c r="N905" i="6"/>
  <c r="G147" i="6"/>
  <c r="B742" i="6"/>
  <c r="M999" i="6"/>
  <c r="I430" i="6"/>
  <c r="G227" i="6"/>
  <c r="H287" i="6"/>
  <c r="C55" i="6"/>
  <c r="I272" i="6"/>
  <c r="H1207" i="6"/>
  <c r="H123" i="6"/>
  <c r="M533" i="6"/>
  <c r="G1504" i="6"/>
  <c r="F578" i="6"/>
  <c r="D563" i="6"/>
  <c r="G783" i="8"/>
  <c r="F130" i="6"/>
  <c r="G850" i="6"/>
  <c r="F9" i="7"/>
  <c r="G970" i="6"/>
  <c r="D718" i="6"/>
  <c r="H963" i="6"/>
  <c r="I1162" i="6"/>
  <c r="D358" i="7"/>
  <c r="I399" i="6"/>
  <c r="G143" i="8"/>
  <c r="G1393" i="8"/>
  <c r="G891" i="6"/>
  <c r="G916" i="6"/>
  <c r="D964" i="6"/>
  <c r="F969" i="6"/>
  <c r="N388" i="6"/>
  <c r="C312" i="6"/>
  <c r="N130" i="6"/>
  <c r="G989" i="8"/>
  <c r="F511" i="6"/>
  <c r="B1097" i="6"/>
  <c r="G203" i="6"/>
  <c r="G728" i="6"/>
  <c r="I310" i="6"/>
  <c r="F1136" i="6"/>
  <c r="F832" i="6"/>
  <c r="G1051" i="8"/>
  <c r="G1387" i="8"/>
  <c r="C204" i="6"/>
  <c r="D747" i="6"/>
  <c r="H271" i="6"/>
  <c r="I753" i="6"/>
  <c r="C450" i="6"/>
  <c r="F731" i="6"/>
  <c r="N214" i="6"/>
  <c r="K99" i="7"/>
  <c r="N791" i="6"/>
  <c r="I436" i="6"/>
  <c r="D237" i="6"/>
  <c r="B1117" i="6"/>
  <c r="F263" i="6"/>
  <c r="H1208" i="6"/>
  <c r="I123" i="6"/>
  <c r="G284" i="8"/>
  <c r="G1166" i="6"/>
  <c r="D862" i="6"/>
  <c r="N454" i="6"/>
  <c r="G236" i="6"/>
  <c r="N143" i="6"/>
  <c r="G1456" i="8"/>
  <c r="F683" i="6"/>
  <c r="E435" i="6"/>
  <c r="G612" i="8"/>
  <c r="D406" i="6"/>
  <c r="B1230" i="6"/>
  <c r="H513" i="6"/>
  <c r="D927" i="6"/>
  <c r="G1332" i="8"/>
  <c r="G27" i="8"/>
  <c r="D536" i="6"/>
  <c r="N843" i="6"/>
  <c r="E384" i="6"/>
  <c r="F692" i="6"/>
  <c r="M759" i="6"/>
  <c r="H494" i="6"/>
  <c r="M154" i="6"/>
  <c r="I556" i="6"/>
  <c r="B297" i="7"/>
  <c r="H362" i="7"/>
  <c r="I1279" i="6"/>
  <c r="B1400" i="6"/>
  <c r="M1057" i="6"/>
  <c r="M891" i="6"/>
  <c r="M284" i="6"/>
  <c r="G519" i="6"/>
  <c r="E235" i="6"/>
  <c r="B963" i="6"/>
  <c r="F244" i="6"/>
  <c r="K255" i="7"/>
  <c r="H1212" i="6"/>
  <c r="F794" i="6"/>
  <c r="D525" i="6"/>
  <c r="C1100" i="6"/>
  <c r="N387" i="6"/>
  <c r="D937" i="6"/>
  <c r="C743" i="6"/>
  <c r="D901" i="6"/>
  <c r="E187" i="6"/>
  <c r="F1193" i="6"/>
  <c r="N755" i="6"/>
  <c r="F576" i="6"/>
  <c r="D482" i="6"/>
  <c r="M251" i="6"/>
  <c r="I371" i="7"/>
  <c r="B227" i="6"/>
  <c r="M660" i="6"/>
  <c r="G224" i="8"/>
  <c r="I538" i="6"/>
  <c r="H330" i="7"/>
  <c r="F616" i="6"/>
  <c r="E234" i="6"/>
  <c r="G174" i="6"/>
  <c r="F247" i="6"/>
  <c r="F243" i="7"/>
  <c r="C441" i="6"/>
  <c r="I688" i="7"/>
  <c r="B225" i="6"/>
  <c r="B722" i="6"/>
  <c r="D864" i="6"/>
  <c r="N465" i="6"/>
  <c r="E242" i="6"/>
  <c r="G24" i="6"/>
  <c r="I146" i="6"/>
  <c r="E764" i="6"/>
  <c r="B539" i="6"/>
  <c r="F967" i="6"/>
  <c r="I276" i="6"/>
  <c r="M253" i="6"/>
  <c r="B519" i="6"/>
  <c r="M1052" i="6"/>
  <c r="G1042" i="8"/>
  <c r="E872" i="6"/>
  <c r="C594" i="6"/>
  <c r="H49" i="6"/>
  <c r="C909" i="6"/>
  <c r="M335" i="6"/>
  <c r="L237" i="7"/>
  <c r="G1305" i="8"/>
  <c r="G831" i="6"/>
  <c r="E13" i="6"/>
  <c r="D720" i="6"/>
  <c r="F460" i="7"/>
  <c r="B1011" i="6"/>
  <c r="F141" i="6"/>
  <c r="C33" i="6"/>
  <c r="I1057" i="6"/>
  <c r="E1529" i="6"/>
  <c r="N1261" i="6"/>
  <c r="E349" i="6"/>
  <c r="E574" i="6"/>
  <c r="N1270" i="6"/>
  <c r="F1045" i="6"/>
  <c r="D509" i="6"/>
  <c r="I897" i="6"/>
  <c r="M160" i="6"/>
  <c r="G601" i="6"/>
  <c r="N225" i="6"/>
  <c r="M914" i="6"/>
  <c r="H1123" i="6"/>
  <c r="N845" i="6"/>
  <c r="G421" i="6"/>
  <c r="B833" i="6"/>
  <c r="G746" i="6"/>
  <c r="C706" i="6"/>
  <c r="B463" i="6"/>
  <c r="H1139" i="6"/>
  <c r="B579" i="6"/>
  <c r="B382" i="6"/>
  <c r="B432" i="6"/>
  <c r="I871" i="6"/>
  <c r="I173" i="6"/>
  <c r="AF29" i="4"/>
  <c r="M648" i="6"/>
  <c r="E324" i="6"/>
  <c r="B196" i="6"/>
  <c r="D332" i="6"/>
  <c r="E302" i="6"/>
  <c r="H1363" i="6"/>
  <c r="D1142" i="6"/>
  <c r="M876" i="6"/>
  <c r="B597" i="6"/>
  <c r="G7" i="8"/>
  <c r="D963" i="6"/>
  <c r="D182" i="6"/>
  <c r="B655" i="6"/>
  <c r="E647" i="6"/>
  <c r="G1521" i="8"/>
  <c r="E141" i="6"/>
  <c r="E59" i="6"/>
  <c r="F426" i="7"/>
  <c r="C831" i="6"/>
  <c r="G474" i="8"/>
  <c r="G1237" i="8"/>
  <c r="E885" i="6"/>
  <c r="F54" i="7"/>
  <c r="H736" i="6"/>
  <c r="I355" i="6"/>
  <c r="M1131" i="6"/>
  <c r="C431" i="6"/>
  <c r="F748" i="6"/>
  <c r="B631" i="6"/>
  <c r="I788" i="6"/>
  <c r="C1038" i="6"/>
  <c r="E1142" i="6"/>
  <c r="F654" i="6"/>
  <c r="D577" i="6"/>
  <c r="G1039" i="6"/>
  <c r="N58" i="6"/>
  <c r="B779" i="6"/>
  <c r="F1351" i="6"/>
  <c r="E432" i="7"/>
  <c r="D185" i="6"/>
  <c r="D572" i="6"/>
  <c r="K487" i="7"/>
  <c r="M651" i="6"/>
  <c r="I1417" i="6"/>
  <c r="H753" i="6"/>
  <c r="M701" i="6"/>
  <c r="E221" i="7"/>
  <c r="M1283" i="6"/>
  <c r="B448" i="6"/>
  <c r="D1149" i="6"/>
  <c r="E829" i="6"/>
  <c r="D80" i="6"/>
  <c r="N1142" i="6"/>
  <c r="F1133" i="6"/>
  <c r="I380" i="6"/>
  <c r="D457" i="6"/>
  <c r="G536" i="6"/>
  <c r="G1452" i="8"/>
  <c r="C695" i="6"/>
  <c r="G1118" i="6"/>
  <c r="C178" i="6"/>
  <c r="C779" i="6"/>
  <c r="I349" i="6"/>
  <c r="B905" i="6"/>
  <c r="N447" i="6"/>
  <c r="B896" i="6"/>
  <c r="D899" i="6"/>
  <c r="F84" i="6"/>
  <c r="E1147" i="6"/>
  <c r="C328" i="6"/>
  <c r="B502" i="6"/>
  <c r="M1115" i="6"/>
  <c r="N10" i="6"/>
  <c r="G29" i="6"/>
  <c r="I849" i="6"/>
  <c r="C259" i="6"/>
  <c r="B705" i="6"/>
  <c r="D246" i="6"/>
  <c r="G164" i="8"/>
  <c r="C275" i="6"/>
  <c r="E200" i="7"/>
  <c r="N1043" i="6"/>
  <c r="E250" i="6"/>
  <c r="E154" i="6"/>
  <c r="N631" i="6"/>
  <c r="B1215" i="6"/>
  <c r="G235" i="8"/>
  <c r="G657" i="8"/>
  <c r="G722" i="8"/>
  <c r="D97" i="6"/>
  <c r="AE15" i="4"/>
  <c r="E856" i="6"/>
  <c r="N558" i="6"/>
  <c r="D131" i="6"/>
  <c r="E603" i="6"/>
  <c r="B1177" i="6"/>
  <c r="N1179" i="6"/>
  <c r="B659" i="6"/>
  <c r="H139" i="7"/>
  <c r="E811" i="6"/>
  <c r="C1069" i="6"/>
  <c r="B1290" i="6"/>
  <c r="K198" i="7"/>
  <c r="E480" i="6"/>
  <c r="N1354" i="6"/>
  <c r="M1433" i="6"/>
  <c r="F1387" i="6"/>
  <c r="F622" i="6"/>
  <c r="C873" i="6"/>
  <c r="H153" i="6"/>
  <c r="N110" i="6"/>
  <c r="B388" i="6"/>
  <c r="D1493" i="6"/>
  <c r="I639" i="7"/>
  <c r="E814" i="6"/>
  <c r="I939" i="6"/>
  <c r="B156" i="7"/>
  <c r="I1037" i="6"/>
  <c r="B319" i="7"/>
  <c r="F1152" i="6"/>
  <c r="C113" i="7"/>
  <c r="G824" i="6"/>
  <c r="G631" i="6"/>
  <c r="N1075" i="6"/>
  <c r="I962" i="6"/>
  <c r="E703" i="6"/>
  <c r="I679" i="6"/>
  <c r="M730" i="6"/>
  <c r="M852" i="6"/>
  <c r="B637" i="6"/>
  <c r="C1137" i="6"/>
  <c r="H767" i="6"/>
  <c r="E980" i="6"/>
  <c r="B547" i="6"/>
  <c r="F1001" i="6"/>
  <c r="G144" i="8"/>
  <c r="M955" i="6"/>
  <c r="D691" i="6"/>
  <c r="G1372" i="6"/>
  <c r="B923" i="6"/>
  <c r="H850" i="6"/>
  <c r="F1443" i="6"/>
  <c r="M1527" i="6"/>
  <c r="M1140" i="6"/>
  <c r="I630" i="6"/>
  <c r="G574" i="6"/>
  <c r="I1239" i="6"/>
  <c r="N955" i="6"/>
  <c r="B1309" i="6"/>
  <c r="H101" i="6"/>
  <c r="C904" i="6"/>
  <c r="G726" i="8"/>
  <c r="G1123" i="6"/>
  <c r="E351" i="6"/>
  <c r="D1321" i="6"/>
  <c r="E1275" i="6"/>
  <c r="I517" i="7"/>
  <c r="M1513" i="6"/>
  <c r="B46" i="7"/>
  <c r="M1033" i="6"/>
  <c r="H371" i="6"/>
  <c r="K367" i="7"/>
  <c r="G1214" i="6"/>
  <c r="D959" i="6"/>
  <c r="C1057" i="6"/>
  <c r="D1170" i="6"/>
  <c r="H1039" i="6"/>
  <c r="M931" i="6"/>
  <c r="L157" i="7"/>
  <c r="M1394" i="6"/>
  <c r="E1076" i="6"/>
  <c r="I317" i="7"/>
  <c r="H1425" i="6"/>
  <c r="C818" i="6"/>
  <c r="C488" i="6"/>
  <c r="I997" i="6"/>
  <c r="N613" i="6"/>
  <c r="H912" i="6"/>
  <c r="M230" i="6"/>
  <c r="B1391" i="6"/>
  <c r="G641" i="6"/>
  <c r="I1153" i="6"/>
  <c r="B748" i="6"/>
  <c r="D1141" i="6"/>
  <c r="G1402" i="6"/>
  <c r="C1306" i="6"/>
  <c r="H882" i="6"/>
  <c r="H133" i="6"/>
  <c r="H59" i="6"/>
  <c r="H1134" i="6"/>
  <c r="G371" i="6"/>
  <c r="I686" i="6"/>
  <c r="F426" i="6"/>
  <c r="D924" i="6"/>
  <c r="B612" i="6"/>
  <c r="B602" i="6"/>
  <c r="L269" i="7"/>
  <c r="I1126" i="6"/>
  <c r="F1434" i="6"/>
  <c r="M974" i="6"/>
  <c r="N1001" i="6"/>
  <c r="B35" i="7"/>
  <c r="E815" i="6"/>
  <c r="M565" i="6"/>
  <c r="G41" i="8"/>
  <c r="M792" i="6"/>
  <c r="B204" i="6"/>
  <c r="F374" i="6"/>
  <c r="M1101" i="6"/>
  <c r="C173" i="6"/>
  <c r="E781" i="6"/>
  <c r="C476" i="6"/>
  <c r="N803" i="6"/>
  <c r="E1284" i="6"/>
  <c r="G1030" i="6"/>
  <c r="H659" i="6"/>
  <c r="I670" i="6"/>
  <c r="H655" i="6"/>
  <c r="M1085" i="6"/>
  <c r="D341" i="7"/>
  <c r="C727" i="6"/>
  <c r="N693" i="6"/>
  <c r="F173" i="7"/>
  <c r="H660" i="6"/>
  <c r="L571" i="7"/>
  <c r="B253" i="6"/>
  <c r="H1268" i="6"/>
  <c r="M512" i="6"/>
  <c r="M1171" i="6"/>
  <c r="N839" i="6"/>
  <c r="C1237" i="6"/>
  <c r="E841" i="6"/>
  <c r="B1167" i="6"/>
  <c r="C683" i="6"/>
  <c r="B24" i="7"/>
  <c r="M200" i="6"/>
  <c r="N29" i="6"/>
  <c r="B629" i="6"/>
  <c r="B1228" i="6"/>
  <c r="D975" i="6"/>
  <c r="D1172" i="6"/>
  <c r="N1313" i="6"/>
  <c r="N1314" i="6"/>
  <c r="B1266" i="6"/>
  <c r="M1490" i="6"/>
  <c r="D442" i="6"/>
  <c r="F630" i="6"/>
  <c r="H1125" i="6"/>
  <c r="H955" i="6"/>
  <c r="E328" i="6"/>
  <c r="G898" i="6"/>
  <c r="B770" i="6"/>
  <c r="B1056" i="6"/>
  <c r="I1175" i="6"/>
  <c r="I578" i="6"/>
  <c r="B1111" i="6"/>
  <c r="I1173" i="6"/>
  <c r="G723" i="6"/>
  <c r="B1023" i="6"/>
  <c r="F586" i="6"/>
  <c r="I908" i="6"/>
  <c r="N553" i="6"/>
  <c r="L118" i="7"/>
  <c r="I678" i="6"/>
  <c r="B589" i="6"/>
  <c r="H1196" i="6"/>
  <c r="G82" i="6"/>
  <c r="B113" i="6"/>
  <c r="B680" i="6"/>
  <c r="E224" i="6"/>
  <c r="B807" i="6"/>
  <c r="E91" i="6"/>
  <c r="G993" i="6"/>
  <c r="D531" i="6"/>
  <c r="C63" i="6"/>
  <c r="G395" i="6"/>
  <c r="H1308" i="6"/>
  <c r="C496" i="6"/>
  <c r="H335" i="6"/>
  <c r="G509" i="8"/>
  <c r="E340" i="7"/>
  <c r="F572" i="6"/>
  <c r="G1514" i="6"/>
  <c r="M1420" i="6"/>
  <c r="G366" i="6"/>
  <c r="I784" i="6"/>
  <c r="G1340" i="6"/>
  <c r="N420" i="6"/>
  <c r="C908" i="6"/>
  <c r="D1451" i="6"/>
  <c r="F1114" i="6"/>
  <c r="C416" i="7"/>
  <c r="C1021" i="6"/>
  <c r="L277" i="7"/>
  <c r="I990" i="6"/>
  <c r="F1301" i="6"/>
  <c r="D1184" i="6"/>
  <c r="C935" i="6"/>
  <c r="H243" i="7"/>
  <c r="F1380" i="6"/>
  <c r="G1140" i="6"/>
  <c r="G772" i="6"/>
  <c r="I751" i="6"/>
  <c r="I1026" i="6"/>
  <c r="D866" i="6"/>
  <c r="D1090" i="6"/>
  <c r="F1055" i="6"/>
  <c r="F94" i="6"/>
  <c r="E9" i="7"/>
  <c r="H1259" i="6"/>
  <c r="D1548" i="6"/>
  <c r="H706" i="6"/>
  <c r="E1485" i="6"/>
  <c r="F843" i="6"/>
  <c r="B1033" i="6"/>
  <c r="H413" i="6"/>
  <c r="N965" i="6"/>
  <c r="D417" i="6"/>
  <c r="I882" i="6"/>
  <c r="I228" i="6"/>
  <c r="N822" i="6"/>
  <c r="N79" i="6"/>
  <c r="M1087" i="6"/>
  <c r="B772" i="6"/>
  <c r="C1388" i="6"/>
  <c r="D754" i="6"/>
  <c r="C901" i="6"/>
  <c r="N1207" i="6"/>
  <c r="H857" i="6"/>
  <c r="H506" i="6"/>
  <c r="G1007" i="8"/>
  <c r="G1050" i="8"/>
  <c r="N544" i="6"/>
  <c r="H842" i="6"/>
  <c r="G1217" i="8"/>
  <c r="G1338" i="8"/>
  <c r="N600" i="6"/>
  <c r="N100" i="6"/>
  <c r="M444" i="6"/>
  <c r="I269" i="6"/>
  <c r="E160" i="7"/>
  <c r="G391" i="6"/>
  <c r="N1396" i="6"/>
  <c r="I790" i="6"/>
  <c r="I601" i="6"/>
  <c r="E554" i="6"/>
  <c r="F669" i="6"/>
  <c r="E752" i="6"/>
  <c r="B278" i="6"/>
  <c r="E379" i="6"/>
  <c r="G1266" i="6"/>
  <c r="H821" i="6"/>
  <c r="E85" i="7"/>
  <c r="N992" i="6"/>
  <c r="H1228" i="6"/>
  <c r="C512" i="6"/>
  <c r="G1264" i="6"/>
  <c r="I669" i="6"/>
  <c r="D1110" i="6"/>
  <c r="D897" i="6"/>
  <c r="N829" i="6"/>
  <c r="F1270" i="6"/>
  <c r="F726" i="6"/>
  <c r="E569" i="6"/>
  <c r="N1269" i="6"/>
  <c r="AE19" i="4"/>
  <c r="G575" i="6"/>
  <c r="G1346" i="8"/>
  <c r="F349" i="6"/>
  <c r="N434" i="6"/>
  <c r="F75" i="6"/>
  <c r="E498" i="6"/>
  <c r="AC69" i="4"/>
  <c r="B1052" i="6"/>
  <c r="E911" i="6"/>
  <c r="C215" i="7"/>
  <c r="F711" i="6"/>
  <c r="H700" i="6"/>
  <c r="G1175" i="6"/>
  <c r="E301" i="6"/>
  <c r="G336" i="6"/>
  <c r="E255" i="6"/>
  <c r="C153" i="6"/>
  <c r="G1107" i="8"/>
  <c r="G573" i="6"/>
  <c r="H64" i="6"/>
  <c r="D1017" i="6"/>
  <c r="G156" i="8"/>
  <c r="E849" i="6"/>
  <c r="E119" i="6"/>
  <c r="I75" i="6"/>
  <c r="G276" i="8"/>
  <c r="C208" i="6"/>
  <c r="D1058" i="6"/>
  <c r="C732" i="6"/>
  <c r="F435" i="6"/>
  <c r="M567" i="6"/>
  <c r="AF16" i="4"/>
  <c r="C184" i="6"/>
  <c r="G373" i="6"/>
  <c r="H1064" i="6"/>
  <c r="C895" i="6"/>
  <c r="L557" i="7"/>
  <c r="D214" i="6"/>
  <c r="E942" i="6"/>
  <c r="G696" i="8"/>
  <c r="B173" i="6"/>
  <c r="AF13" i="4"/>
  <c r="I56" i="6"/>
  <c r="G1339" i="8"/>
  <c r="E1008" i="6"/>
  <c r="M899" i="6"/>
  <c r="N425" i="6"/>
  <c r="F1444" i="6"/>
  <c r="G1159" i="6"/>
  <c r="M1043" i="6"/>
  <c r="E1036" i="6"/>
  <c r="N890" i="6"/>
  <c r="F236" i="7"/>
  <c r="C765" i="6"/>
  <c r="F516" i="6"/>
  <c r="H972" i="6"/>
  <c r="G372" i="6"/>
  <c r="E1281" i="6"/>
  <c r="G510" i="8"/>
  <c r="G611" i="6"/>
  <c r="B411" i="6"/>
  <c r="N229" i="6"/>
  <c r="I417" i="6"/>
  <c r="H771" i="6"/>
  <c r="G1022" i="6"/>
  <c r="H341" i="6"/>
  <c r="F860" i="6"/>
  <c r="H954" i="6"/>
  <c r="C386" i="6"/>
  <c r="D130" i="6"/>
  <c r="I253" i="7"/>
  <c r="H117" i="7"/>
  <c r="G822" i="6"/>
  <c r="B698" i="6"/>
  <c r="B1207" i="6"/>
  <c r="N959" i="6"/>
  <c r="G501" i="6"/>
  <c r="AF90" i="4"/>
  <c r="B576" i="6"/>
  <c r="E590" i="6"/>
  <c r="B440" i="6"/>
  <c r="M887" i="6"/>
  <c r="G49" i="7"/>
  <c r="M32" i="5"/>
  <c r="F725" i="6"/>
  <c r="G898" i="8"/>
  <c r="G928" i="6"/>
  <c r="D911" i="6"/>
  <c r="G1394" i="6"/>
  <c r="E626" i="6"/>
  <c r="D9" i="6"/>
  <c r="G201" i="7"/>
  <c r="L100" i="5"/>
  <c r="E361" i="6"/>
  <c r="F626" i="6"/>
  <c r="B70" i="6"/>
  <c r="C849" i="6"/>
  <c r="H507" i="6"/>
  <c r="N476" i="6"/>
  <c r="I132" i="6"/>
  <c r="H792" i="6"/>
  <c r="G912" i="6"/>
  <c r="B541" i="6"/>
  <c r="C495" i="6"/>
  <c r="E126" i="6"/>
  <c r="G746" i="8"/>
  <c r="H58" i="6"/>
  <c r="C577" i="6"/>
  <c r="G1277" i="8"/>
  <c r="I478" i="6"/>
  <c r="B453" i="6"/>
  <c r="G34" i="6"/>
  <c r="L265" i="7"/>
  <c r="D734" i="6"/>
  <c r="E679" i="6"/>
  <c r="N555" i="6"/>
  <c r="M168" i="6"/>
  <c r="D581" i="6"/>
  <c r="D348" i="6"/>
  <c r="I585" i="6"/>
  <c r="H50" i="6"/>
  <c r="M1517" i="6"/>
  <c r="C528" i="6"/>
  <c r="H51" i="7"/>
  <c r="F12" i="7"/>
  <c r="M316" i="6"/>
  <c r="D517" i="6"/>
  <c r="N1367" i="6"/>
  <c r="E835" i="6"/>
  <c r="L47" i="5"/>
  <c r="C1351" i="6"/>
  <c r="B1288" i="6"/>
  <c r="H238" i="6"/>
  <c r="D997" i="6"/>
  <c r="E941" i="6"/>
  <c r="M118" i="6"/>
  <c r="B161" i="6"/>
  <c r="D529" i="6"/>
  <c r="N627" i="6"/>
  <c r="E731" i="6"/>
  <c r="I458" i="6"/>
  <c r="E252" i="6"/>
  <c r="N311" i="6"/>
  <c r="F308" i="6"/>
  <c r="G69" i="8"/>
  <c r="I213" i="6"/>
  <c r="M431" i="6"/>
  <c r="G1182" i="8"/>
  <c r="I655" i="6"/>
  <c r="G1255" i="8"/>
  <c r="F413" i="6"/>
  <c r="C911" i="6"/>
  <c r="E628" i="6"/>
  <c r="C424" i="6"/>
  <c r="G574" i="8"/>
  <c r="N1190" i="6"/>
  <c r="H21" i="6"/>
  <c r="C506" i="6"/>
  <c r="F1364" i="6"/>
  <c r="H1017" i="6"/>
  <c r="F192" i="6"/>
  <c r="G462" i="8"/>
  <c r="G400" i="6"/>
  <c r="G596" i="6"/>
  <c r="E1073" i="6"/>
  <c r="N315" i="6"/>
  <c r="I405" i="6"/>
  <c r="B831" i="6"/>
  <c r="N217" i="6"/>
  <c r="M827" i="6"/>
  <c r="E1022" i="6"/>
  <c r="D122" i="6"/>
  <c r="H814" i="6"/>
  <c r="I369" i="6"/>
  <c r="B1406" i="6"/>
  <c r="M806" i="6"/>
  <c r="M1254" i="6"/>
  <c r="E774" i="6"/>
  <c r="H384" i="6"/>
  <c r="M56" i="6"/>
  <c r="F1313" i="6"/>
  <c r="M1291" i="6"/>
  <c r="B1061" i="6"/>
  <c r="E131" i="7"/>
  <c r="C881" i="6"/>
  <c r="N347" i="6"/>
  <c r="E949" i="6"/>
  <c r="C651" i="6"/>
  <c r="B81" i="6"/>
  <c r="H671" i="6"/>
  <c r="M228" i="6"/>
  <c r="C348" i="7"/>
  <c r="E183" i="6"/>
  <c r="G391" i="8"/>
  <c r="B1098" i="6"/>
  <c r="G1424" i="6"/>
  <c r="H947" i="6"/>
  <c r="D1084" i="6"/>
  <c r="F1176" i="6"/>
  <c r="L188" i="7"/>
  <c r="M1024" i="6"/>
  <c r="E578" i="6"/>
  <c r="N52" i="6"/>
  <c r="G518" i="6"/>
  <c r="I747" i="6"/>
  <c r="F861" i="6"/>
  <c r="E342" i="6"/>
  <c r="B1070" i="6"/>
  <c r="D224" i="6"/>
  <c r="G796" i="6"/>
  <c r="H929" i="6"/>
  <c r="H851" i="6"/>
  <c r="G45" i="6"/>
  <c r="N471" i="6"/>
  <c r="G1461" i="8"/>
  <c r="G1464" i="8"/>
  <c r="F279" i="6"/>
  <c r="D98" i="6"/>
  <c r="F831" i="6"/>
  <c r="C705" i="6"/>
  <c r="N34" i="6"/>
  <c r="M749" i="6"/>
  <c r="H23" i="5"/>
  <c r="N519" i="6"/>
  <c r="C196" i="6"/>
  <c r="D1288" i="6"/>
  <c r="B137" i="6"/>
  <c r="F306" i="6"/>
  <c r="M27" i="6"/>
  <c r="E453" i="6"/>
  <c r="M1358" i="6"/>
  <c r="D34" i="6"/>
  <c r="N22" i="6"/>
  <c r="I531" i="6"/>
  <c r="H469" i="6"/>
  <c r="F245" i="6"/>
  <c r="I110" i="6"/>
  <c r="M396" i="6"/>
  <c r="D271" i="6"/>
  <c r="G593" i="6"/>
  <c r="F1374" i="6"/>
  <c r="M10" i="6"/>
  <c r="E1179" i="6"/>
  <c r="M1139" i="6"/>
  <c r="F1312" i="6"/>
  <c r="F883" i="6"/>
  <c r="B223" i="7"/>
  <c r="M1387" i="6"/>
  <c r="N756" i="6"/>
  <c r="F788" i="6"/>
  <c r="B90" i="7"/>
  <c r="B798" i="6"/>
  <c r="N508" i="6"/>
  <c r="D797" i="6"/>
  <c r="N1170" i="6"/>
  <c r="D267" i="7"/>
  <c r="N728" i="6"/>
  <c r="F834" i="6"/>
  <c r="F733" i="6"/>
  <c r="E547" i="6"/>
  <c r="G550" i="8"/>
  <c r="H1030" i="6"/>
  <c r="E902" i="6"/>
  <c r="I1502" i="6"/>
  <c r="N319" i="6"/>
  <c r="C733" i="6"/>
  <c r="B930" i="6"/>
  <c r="G1094" i="6"/>
  <c r="H235" i="6"/>
  <c r="D719" i="6"/>
  <c r="D1043" i="6"/>
  <c r="E876" i="6"/>
  <c r="B1233" i="6"/>
  <c r="B143" i="7"/>
  <c r="N857" i="6"/>
  <c r="E1117" i="6"/>
  <c r="B863" i="6"/>
  <c r="I814" i="6"/>
  <c r="F1234" i="6"/>
  <c r="N752" i="6"/>
  <c r="F81" i="6"/>
  <c r="C1499" i="6"/>
  <c r="E689" i="6"/>
  <c r="D310" i="6"/>
  <c r="L182" i="7"/>
  <c r="C960" i="6"/>
  <c r="C957" i="6"/>
  <c r="F490" i="6"/>
  <c r="G6" i="7"/>
  <c r="F27" i="7"/>
  <c r="H958" i="6"/>
  <c r="C663" i="6"/>
  <c r="H5" i="7"/>
  <c r="D949" i="6"/>
  <c r="E433" i="6"/>
  <c r="F510" i="6"/>
  <c r="G850" i="8"/>
  <c r="M155" i="6"/>
  <c r="D933" i="6"/>
  <c r="N869" i="6"/>
  <c r="F1304" i="6"/>
  <c r="E1220" i="6"/>
  <c r="I1529" i="6"/>
  <c r="H1214" i="6"/>
  <c r="B699" i="6"/>
  <c r="G1199" i="6"/>
  <c r="F665" i="7"/>
  <c r="C859" i="6"/>
  <c r="G140" i="6"/>
  <c r="M1062" i="6"/>
  <c r="I877" i="6"/>
  <c r="G827" i="6"/>
  <c r="F399" i="6"/>
  <c r="M1310" i="6"/>
  <c r="I512" i="6"/>
  <c r="H948" i="6"/>
  <c r="C472" i="6"/>
  <c r="E1380" i="6"/>
  <c r="H883" i="6"/>
  <c r="G94" i="7"/>
  <c r="G1026" i="6"/>
  <c r="G1307" i="6"/>
  <c r="M644" i="6"/>
  <c r="C747" i="6"/>
  <c r="M693" i="6"/>
  <c r="G486" i="6"/>
  <c r="F690" i="6"/>
  <c r="H1210" i="6"/>
  <c r="H202" i="7"/>
  <c r="H909" i="6"/>
  <c r="H565" i="6"/>
  <c r="B1106" i="6"/>
  <c r="M830" i="6"/>
  <c r="B1072" i="6"/>
  <c r="N1474" i="6"/>
  <c r="I6" i="6"/>
  <c r="N679" i="6"/>
  <c r="I1062" i="6"/>
  <c r="B639" i="6"/>
  <c r="N584" i="6"/>
  <c r="F226" i="6"/>
  <c r="G1256" i="6"/>
  <c r="I1265" i="6"/>
  <c r="F1389" i="6"/>
  <c r="G900" i="6"/>
  <c r="D11" i="6"/>
  <c r="B401" i="7"/>
  <c r="M399" i="6"/>
  <c r="C1142" i="6"/>
  <c r="E576" i="6"/>
  <c r="I164" i="6"/>
  <c r="G263" i="8"/>
  <c r="B518" i="6"/>
  <c r="G6" i="6"/>
  <c r="E530" i="6"/>
  <c r="N150" i="6"/>
  <c r="G1172" i="6"/>
  <c r="B707" i="6"/>
  <c r="F986" i="6"/>
  <c r="F517" i="6"/>
  <c r="D538" i="6"/>
  <c r="K469" i="7"/>
  <c r="E696" i="6"/>
  <c r="G1407" i="6"/>
  <c r="B1076" i="6"/>
  <c r="M1118" i="6"/>
  <c r="G1366" i="6"/>
  <c r="E1033" i="6"/>
  <c r="H541" i="6"/>
  <c r="B115" i="7"/>
  <c r="N757" i="6"/>
  <c r="N832" i="6"/>
  <c r="G328" i="7"/>
  <c r="H1008" i="6"/>
  <c r="F1256" i="6"/>
  <c r="I1294" i="6"/>
  <c r="M738" i="6"/>
  <c r="E1116" i="6"/>
  <c r="I166" i="7"/>
  <c r="E1031" i="6"/>
  <c r="D989" i="6"/>
  <c r="G1036" i="6"/>
  <c r="H166" i="6"/>
  <c r="G964" i="6"/>
  <c r="F405" i="6"/>
  <c r="D1148" i="6"/>
  <c r="B1334" i="6"/>
  <c r="I46" i="7"/>
  <c r="M385" i="6"/>
  <c r="G1484" i="6"/>
  <c r="E741" i="6"/>
  <c r="G1350" i="6"/>
  <c r="M1227" i="6"/>
  <c r="N1255" i="6"/>
  <c r="N781" i="6"/>
  <c r="F827" i="6"/>
  <c r="C388" i="6"/>
  <c r="I1025" i="6"/>
  <c r="E1013" i="6"/>
  <c r="H45" i="7"/>
  <c r="D784" i="6"/>
  <c r="G776" i="6"/>
  <c r="H339" i="6"/>
  <c r="C1072" i="6"/>
  <c r="F438" i="6"/>
  <c r="E1242" i="6"/>
  <c r="B932" i="6"/>
  <c r="F1303" i="6"/>
  <c r="G1361" i="8"/>
  <c r="E750" i="7"/>
  <c r="M1236" i="6"/>
  <c r="H1504" i="6"/>
  <c r="G1141" i="6"/>
  <c r="D984" i="6"/>
  <c r="N567" i="6"/>
  <c r="F1056" i="6"/>
  <c r="N813" i="6"/>
  <c r="D753" i="6"/>
  <c r="G138" i="8"/>
  <c r="G1534" i="8"/>
  <c r="G1198" i="8"/>
  <c r="D739" i="6"/>
  <c r="M317" i="6"/>
  <c r="I810" i="6"/>
  <c r="E1188" i="6"/>
  <c r="G854" i="6"/>
  <c r="H264" i="6"/>
  <c r="E98" i="7"/>
  <c r="G1503" i="6"/>
  <c r="I274" i="7"/>
  <c r="M633" i="6"/>
  <c r="G311" i="7"/>
  <c r="I881" i="6"/>
  <c r="B634" i="7"/>
  <c r="M1220" i="6"/>
  <c r="E411" i="7"/>
  <c r="G1187" i="6"/>
  <c r="I1419" i="6"/>
  <c r="H1166" i="6"/>
  <c r="B219" i="7"/>
  <c r="C820" i="6"/>
  <c r="L278" i="7"/>
  <c r="L71" i="7"/>
  <c r="E1459" i="6"/>
  <c r="N1015" i="6"/>
  <c r="D854" i="6"/>
  <c r="D387" i="7"/>
  <c r="I518" i="6"/>
  <c r="D353" i="6"/>
  <c r="E1126" i="6"/>
  <c r="M1318" i="6"/>
  <c r="C1234" i="6"/>
  <c r="F1401" i="6"/>
  <c r="E1167" i="6"/>
  <c r="D274" i="7"/>
  <c r="F1468" i="6"/>
  <c r="C660" i="6"/>
  <c r="E1237" i="6"/>
  <c r="E420" i="7"/>
  <c r="E1058" i="6"/>
  <c r="F595" i="6"/>
  <c r="D721" i="6"/>
  <c r="B291" i="7"/>
  <c r="I475" i="6"/>
  <c r="H1324" i="6"/>
  <c r="F148" i="7"/>
  <c r="D1457" i="6"/>
  <c r="D875" i="6"/>
  <c r="E121" i="6"/>
  <c r="I1038" i="6"/>
  <c r="G215" i="7"/>
  <c r="B912" i="6"/>
  <c r="D141" i="6"/>
  <c r="N962" i="6"/>
  <c r="E1047" i="6"/>
  <c r="C55" i="7"/>
  <c r="H440" i="6"/>
  <c r="N526" i="6"/>
  <c r="H527" i="6"/>
  <c r="F1462" i="6"/>
  <c r="G973" i="8"/>
  <c r="M900" i="6"/>
  <c r="E357" i="6"/>
  <c r="B926" i="6"/>
  <c r="N1159" i="6"/>
  <c r="I370" i="6"/>
  <c r="E1216" i="6"/>
  <c r="F1089" i="6"/>
  <c r="I775" i="6"/>
  <c r="G457" i="6"/>
  <c r="B580" i="6"/>
  <c r="D943" i="6"/>
  <c r="E624" i="6"/>
  <c r="B35" i="6"/>
  <c r="G493" i="6"/>
  <c r="C1194" i="6"/>
  <c r="L717" i="7"/>
  <c r="E709" i="6"/>
  <c r="B507" i="6"/>
  <c r="G685" i="8"/>
  <c r="C161" i="6"/>
  <c r="G314" i="6"/>
  <c r="G1228" i="6"/>
  <c r="E400" i="6"/>
  <c r="D333" i="6"/>
  <c r="N213" i="6"/>
  <c r="G598" i="6"/>
  <c r="D374" i="6"/>
  <c r="C729" i="6"/>
  <c r="E283" i="6"/>
  <c r="F1274" i="6"/>
  <c r="H763" i="6"/>
  <c r="F209" i="6"/>
  <c r="F722" i="6"/>
  <c r="C795" i="6"/>
  <c r="M612" i="6"/>
  <c r="M76" i="6"/>
  <c r="G317" i="8"/>
  <c r="B294" i="6"/>
  <c r="N994" i="6"/>
  <c r="F1083" i="6"/>
  <c r="C592" i="6"/>
  <c r="H502" i="6"/>
  <c r="F422" i="6"/>
  <c r="G1433" i="8"/>
  <c r="E898" i="6"/>
  <c r="E1246" i="6"/>
  <c r="B642" i="6"/>
  <c r="G59" i="6"/>
  <c r="F226" i="7"/>
  <c r="B10" i="6"/>
  <c r="N450" i="6"/>
  <c r="D710" i="6"/>
  <c r="G739" i="6"/>
  <c r="C714" i="6"/>
  <c r="B376" i="6"/>
  <c r="L14" i="5"/>
  <c r="D737" i="6"/>
  <c r="E697" i="6"/>
  <c r="G1011" i="8"/>
  <c r="E503" i="6"/>
  <c r="C436" i="6"/>
  <c r="G1267" i="8"/>
  <c r="C556" i="6"/>
  <c r="N303" i="6"/>
  <c r="G763" i="8"/>
  <c r="M161" i="6"/>
  <c r="C328" i="7"/>
  <c r="AE64" i="4"/>
  <c r="N408" i="6"/>
  <c r="I30" i="7"/>
  <c r="N1134" i="6"/>
  <c r="M349" i="6"/>
  <c r="B919" i="6"/>
  <c r="G69" i="7"/>
  <c r="I898" i="6"/>
  <c r="G1125" i="6"/>
  <c r="I1084" i="6"/>
  <c r="E346" i="7"/>
  <c r="K202" i="7"/>
  <c r="E1403" i="6"/>
  <c r="D830" i="6"/>
  <c r="M1145" i="6"/>
  <c r="E840" i="6"/>
  <c r="N609" i="6"/>
  <c r="H284" i="6"/>
  <c r="I358" i="7"/>
  <c r="B1522" i="6"/>
  <c r="I736" i="6"/>
  <c r="H107" i="6"/>
  <c r="H941" i="6"/>
  <c r="N332" i="6"/>
  <c r="AE26" i="4"/>
  <c r="D384" i="6"/>
  <c r="D440" i="6"/>
  <c r="F1113" i="6"/>
  <c r="H309" i="7"/>
  <c r="G427" i="6"/>
  <c r="C847" i="6"/>
  <c r="G405" i="6"/>
  <c r="G408" i="6"/>
  <c r="F1326" i="6"/>
  <c r="I844" i="6"/>
  <c r="E8" i="7"/>
  <c r="I823" i="6"/>
  <c r="H142" i="6"/>
  <c r="H528" i="6"/>
  <c r="G744" i="6"/>
  <c r="G299" i="8"/>
  <c r="F315" i="6"/>
  <c r="C130" i="6"/>
  <c r="E996" i="6"/>
  <c r="G451" i="8"/>
  <c r="H750" i="6"/>
  <c r="H676" i="6"/>
  <c r="G1066" i="8"/>
  <c r="N375" i="6"/>
  <c r="N885" i="6"/>
  <c r="D1395" i="6"/>
  <c r="G563" i="6"/>
  <c r="D675" i="6"/>
  <c r="G1104" i="8"/>
  <c r="M1415" i="6"/>
  <c r="D619" i="6"/>
  <c r="G348" i="6"/>
  <c r="C28" i="6"/>
  <c r="H601" i="6"/>
  <c r="G353" i="6"/>
  <c r="C282" i="6"/>
  <c r="F277" i="7"/>
  <c r="C79" i="6"/>
  <c r="G610" i="8"/>
  <c r="I905" i="6"/>
  <c r="H344" i="6"/>
  <c r="N594" i="6"/>
  <c r="F1349" i="6"/>
  <c r="E1170" i="6"/>
  <c r="G960" i="8"/>
  <c r="I30" i="6"/>
  <c r="I628" i="6"/>
  <c r="G1143" i="6"/>
  <c r="B390" i="6"/>
  <c r="G241" i="8"/>
  <c r="G1439" i="8"/>
  <c r="M1012" i="6"/>
  <c r="N296" i="6"/>
  <c r="M1020" i="6"/>
  <c r="G419" i="8"/>
  <c r="N1182" i="6"/>
  <c r="C1476" i="6"/>
  <c r="B1459" i="6"/>
  <c r="H135" i="7"/>
  <c r="C1011" i="6"/>
  <c r="F1342" i="6"/>
  <c r="F451" i="6"/>
  <c r="G1319" i="6"/>
  <c r="F729" i="6"/>
  <c r="E625" i="6"/>
  <c r="D1066" i="6"/>
  <c r="C134" i="6"/>
  <c r="D1040" i="6"/>
  <c r="B451" i="6"/>
  <c r="C630" i="6"/>
  <c r="I782" i="6"/>
  <c r="D738" i="6"/>
  <c r="D274" i="6"/>
  <c r="H559" i="6"/>
  <c r="D467" i="6"/>
  <c r="F771" i="6"/>
  <c r="H465" i="6"/>
  <c r="N593" i="6"/>
  <c r="M403" i="6"/>
  <c r="N12" i="6"/>
  <c r="D497" i="6"/>
  <c r="D476" i="6"/>
  <c r="G741" i="6"/>
  <c r="B426" i="6"/>
  <c r="B19" i="6"/>
  <c r="G817" i="6"/>
  <c r="N1336" i="6"/>
  <c r="I737" i="6"/>
  <c r="G881" i="8"/>
  <c r="G129" i="6"/>
  <c r="C619" i="6"/>
  <c r="H207" i="6"/>
  <c r="H22" i="5"/>
  <c r="N1173" i="6"/>
  <c r="N1248" i="6"/>
  <c r="F430" i="6"/>
  <c r="G739" i="8"/>
  <c r="G636" i="8"/>
  <c r="G678" i="8"/>
  <c r="G432" i="6"/>
  <c r="G955" i="8"/>
  <c r="G367" i="8"/>
  <c r="N1201" i="6"/>
  <c r="G1408" i="8"/>
  <c r="I247" i="6"/>
  <c r="H337" i="6"/>
  <c r="I505" i="6"/>
  <c r="F1068" i="6"/>
  <c r="B689" i="6"/>
  <c r="I980" i="6"/>
  <c r="E80" i="6"/>
  <c r="B888" i="6"/>
  <c r="D448" i="6"/>
  <c r="C922" i="6"/>
  <c r="N742" i="6"/>
  <c r="B1090" i="6"/>
  <c r="M457" i="6"/>
  <c r="N678" i="6"/>
  <c r="E1233" i="6"/>
  <c r="G1179" i="6"/>
  <c r="F780" i="6"/>
  <c r="H1314" i="6"/>
  <c r="B1320" i="6"/>
  <c r="F651" i="6"/>
  <c r="G577" i="6"/>
  <c r="E1082" i="6"/>
  <c r="E981" i="6"/>
  <c r="D931" i="6"/>
  <c r="G1515" i="8"/>
  <c r="I1518" i="6"/>
  <c r="D807" i="6"/>
  <c r="H379" i="7"/>
  <c r="D64" i="6"/>
  <c r="F122" i="6"/>
  <c r="H682" i="6"/>
  <c r="K148" i="7"/>
  <c r="E564" i="6"/>
  <c r="F1308" i="6"/>
  <c r="M1107" i="6"/>
  <c r="H121" i="6"/>
  <c r="G1502" i="8"/>
  <c r="H333" i="6"/>
  <c r="D257" i="7"/>
  <c r="I704" i="6"/>
  <c r="M315" i="6"/>
  <c r="E1331" i="6"/>
  <c r="M1003" i="6"/>
  <c r="M39" i="5"/>
  <c r="C422" i="6"/>
  <c r="N290" i="6"/>
  <c r="G1185" i="8"/>
  <c r="G1231" i="6"/>
  <c r="G895" i="6"/>
  <c r="M452" i="6"/>
  <c r="G1279" i="8"/>
  <c r="B249" i="6"/>
  <c r="M654" i="6"/>
  <c r="E1074" i="6"/>
  <c r="G40" i="8"/>
  <c r="B933" i="6"/>
  <c r="L61" i="7"/>
  <c r="H192" i="6"/>
  <c r="N1057" i="6"/>
  <c r="H452" i="6"/>
  <c r="E807" i="6"/>
  <c r="AG16" i="4"/>
  <c r="H630" i="6"/>
  <c r="B93" i="6"/>
  <c r="N951" i="6"/>
  <c r="G1475" i="8"/>
  <c r="N413" i="6"/>
  <c r="H927" i="6"/>
  <c r="I317" i="6"/>
  <c r="F365" i="6"/>
  <c r="D463" i="6"/>
  <c r="L473" i="7"/>
  <c r="D441" i="6"/>
  <c r="G528" i="8"/>
  <c r="B478" i="6"/>
  <c r="C1344" i="6"/>
  <c r="B678" i="6"/>
  <c r="G1302" i="6"/>
  <c r="C879" i="6"/>
  <c r="K217" i="7"/>
  <c r="F1261" i="6"/>
  <c r="N960" i="6"/>
  <c r="M1005" i="6"/>
  <c r="E1377" i="6"/>
  <c r="H880" i="6"/>
  <c r="N1146" i="6"/>
  <c r="E455" i="6"/>
  <c r="G73" i="7"/>
  <c r="I442" i="6"/>
  <c r="F573" i="6"/>
  <c r="G162" i="6"/>
  <c r="H1010" i="6"/>
  <c r="C67" i="6"/>
  <c r="E782" i="6"/>
  <c r="F169" i="7"/>
  <c r="F1061" i="6"/>
  <c r="F650" i="6"/>
  <c r="L73" i="7"/>
  <c r="E1425" i="6"/>
  <c r="F966" i="6"/>
  <c r="M901" i="6"/>
  <c r="C1220" i="6"/>
  <c r="C938" i="6"/>
  <c r="M737" i="6"/>
  <c r="F1123" i="6"/>
  <c r="G672" i="6"/>
  <c r="I903" i="6"/>
  <c r="M1113" i="6"/>
  <c r="C1128" i="6"/>
  <c r="N650" i="6"/>
  <c r="M422" i="6"/>
  <c r="B991" i="6"/>
  <c r="M418" i="6"/>
  <c r="F1101" i="6"/>
  <c r="G490" i="8"/>
  <c r="N462" i="6"/>
  <c r="H306" i="6"/>
  <c r="D454" i="6"/>
  <c r="C617" i="6"/>
  <c r="K106" i="7"/>
  <c r="F1005" i="6"/>
  <c r="E650" i="6"/>
  <c r="H987" i="6"/>
  <c r="G1291" i="6"/>
  <c r="F1465" i="6"/>
  <c r="I626" i="6"/>
  <c r="E1302" i="6"/>
  <c r="N255" i="6"/>
  <c r="G966" i="8"/>
  <c r="C573" i="6"/>
  <c r="B86" i="6"/>
  <c r="I872" i="6"/>
  <c r="E695" i="6"/>
  <c r="D1296" i="6"/>
  <c r="H1261" i="6"/>
  <c r="D22" i="7"/>
  <c r="I890" i="6"/>
  <c r="F1453" i="6"/>
  <c r="B775" i="6"/>
  <c r="F1008" i="6"/>
  <c r="F569" i="6"/>
  <c r="M1051" i="6"/>
  <c r="F633" i="7"/>
  <c r="C1127" i="6"/>
  <c r="E128" i="7"/>
  <c r="C1172" i="6"/>
  <c r="K33" i="7"/>
  <c r="F1097" i="6"/>
  <c r="D978" i="6"/>
  <c r="C1071" i="6"/>
  <c r="M991" i="6"/>
  <c r="K663" i="7"/>
  <c r="I200" i="7"/>
  <c r="E1229" i="6"/>
  <c r="I768" i="6"/>
  <c r="D1442" i="6"/>
  <c r="C277" i="6"/>
  <c r="G1098" i="6"/>
  <c r="N390" i="6"/>
  <c r="M1162" i="6"/>
  <c r="E611" i="7"/>
  <c r="E176" i="7"/>
  <c r="I854" i="6"/>
  <c r="B1096" i="6"/>
  <c r="C1150" i="6"/>
  <c r="M1061" i="6"/>
  <c r="N199" i="6"/>
  <c r="B565" i="6"/>
  <c r="M1285" i="6"/>
  <c r="N561" i="6"/>
  <c r="G102" i="8"/>
  <c r="F1011" i="6"/>
  <c r="D837" i="6"/>
  <c r="G931" i="6"/>
  <c r="G31" i="8"/>
  <c r="G847" i="6"/>
  <c r="C851" i="6"/>
  <c r="H1517" i="6"/>
  <c r="H765" i="6"/>
  <c r="L310" i="7"/>
  <c r="H1325" i="6"/>
  <c r="E1075" i="6"/>
  <c r="C1236" i="6"/>
  <c r="F1110" i="6"/>
  <c r="M886" i="6"/>
  <c r="C1084" i="6"/>
  <c r="N437" i="6"/>
  <c r="F1093" i="6"/>
  <c r="F811" i="6"/>
  <c r="F633" i="6"/>
  <c r="H838" i="6"/>
  <c r="G549" i="6"/>
  <c r="H901" i="6"/>
  <c r="B731" i="6"/>
  <c r="B784" i="6"/>
  <c r="I421" i="6"/>
  <c r="G328" i="6"/>
  <c r="C1433" i="6"/>
  <c r="H1215" i="6"/>
  <c r="C122" i="7"/>
  <c r="F561" i="6"/>
  <c r="D1403" i="6"/>
  <c r="E1502" i="6"/>
  <c r="D673" i="6"/>
  <c r="C646" i="6"/>
  <c r="G1445" i="6"/>
  <c r="G945" i="6"/>
  <c r="B499" i="6"/>
  <c r="E465" i="6"/>
  <c r="C1546" i="6"/>
  <c r="K319" i="7"/>
  <c r="C231" i="7"/>
  <c r="H1533" i="6"/>
  <c r="N1506" i="6"/>
  <c r="E1137" i="6"/>
  <c r="F559" i="6"/>
  <c r="K135" i="7"/>
  <c r="N57" i="6"/>
  <c r="G1091" i="8"/>
  <c r="E273" i="7"/>
  <c r="D287" i="7"/>
  <c r="B974" i="6"/>
  <c r="G858" i="6"/>
  <c r="L779" i="7"/>
  <c r="N814" i="6"/>
  <c r="G120" i="6"/>
  <c r="G661" i="6"/>
  <c r="G832" i="6"/>
  <c r="F1552" i="6"/>
  <c r="D902" i="6"/>
  <c r="N481" i="6"/>
  <c r="I789" i="6"/>
  <c r="B1140" i="6"/>
  <c r="F401" i="6"/>
  <c r="N1115" i="6"/>
  <c r="B735" i="6"/>
  <c r="C809" i="6"/>
  <c r="B25" i="7"/>
  <c r="D570" i="6"/>
  <c r="F636" i="6"/>
  <c r="E571" i="7"/>
  <c r="I858" i="6"/>
  <c r="E162" i="6"/>
  <c r="G242" i="6"/>
  <c r="F1040" i="6"/>
  <c r="I845" i="6"/>
  <c r="N216" i="6"/>
  <c r="H410" i="6"/>
  <c r="D209" i="6"/>
  <c r="D127" i="6"/>
  <c r="F138" i="6"/>
  <c r="C869" i="6"/>
  <c r="L335" i="7"/>
  <c r="F653" i="6"/>
  <c r="F704" i="6"/>
  <c r="H110" i="6"/>
  <c r="G1201" i="6"/>
  <c r="H834" i="6"/>
  <c r="N592" i="6"/>
  <c r="B593" i="6"/>
  <c r="M171" i="6"/>
  <c r="G388" i="7"/>
  <c r="G309" i="7"/>
  <c r="L105" i="7"/>
  <c r="E162" i="7"/>
  <c r="D97" i="7"/>
  <c r="E1054" i="6"/>
  <c r="M743" i="6"/>
  <c r="M850" i="6"/>
  <c r="D1402" i="6"/>
  <c r="B1214" i="6"/>
  <c r="I110" i="7"/>
  <c r="I1054" i="6"/>
  <c r="M1398" i="6"/>
  <c r="F1373" i="6"/>
  <c r="E1361" i="6"/>
  <c r="M1494" i="6"/>
  <c r="F1146" i="6"/>
  <c r="I18" i="7"/>
  <c r="E242" i="7"/>
  <c r="E1174" i="6"/>
  <c r="N578" i="6"/>
  <c r="G959" i="6"/>
  <c r="D774" i="6"/>
  <c r="E1383" i="6"/>
  <c r="I447" i="6"/>
  <c r="F674" i="6"/>
  <c r="L241" i="7"/>
  <c r="D986" i="6"/>
  <c r="D70" i="6"/>
  <c r="I268" i="6"/>
  <c r="F835" i="6"/>
  <c r="N833" i="6"/>
  <c r="E277" i="6"/>
  <c r="N458" i="6"/>
  <c r="C1273" i="6"/>
  <c r="G1138" i="6"/>
  <c r="E516" i="6"/>
  <c r="E1486" i="6"/>
  <c r="E1197" i="6"/>
  <c r="F55" i="7"/>
  <c r="I571" i="6"/>
  <c r="G654" i="6"/>
  <c r="L41" i="7"/>
  <c r="C1103" i="6"/>
  <c r="D992" i="6"/>
  <c r="M661" i="6"/>
  <c r="G1318" i="6"/>
  <c r="M1531" i="6"/>
  <c r="E592" i="6"/>
  <c r="C656" i="6"/>
  <c r="D272" i="6"/>
  <c r="F1138" i="6"/>
  <c r="G532" i="8"/>
  <c r="B326" i="6"/>
  <c r="G695" i="6"/>
  <c r="H984" i="6"/>
  <c r="B1003" i="6"/>
  <c r="M577" i="6"/>
  <c r="M548" i="6"/>
  <c r="E371" i="6"/>
  <c r="B957" i="6"/>
  <c r="I600" i="6"/>
  <c r="G624" i="6"/>
  <c r="N607" i="6"/>
  <c r="M1185" i="6"/>
  <c r="M1134" i="6"/>
  <c r="M1059" i="6"/>
  <c r="H586" i="6"/>
  <c r="E1046" i="6"/>
  <c r="M716" i="6"/>
  <c r="F1493" i="6"/>
  <c r="F553" i="6"/>
  <c r="G251" i="8"/>
  <c r="D633" i="6"/>
  <c r="I277" i="6"/>
  <c r="F1294" i="6"/>
  <c r="H20" i="7"/>
  <c r="E748" i="6"/>
  <c r="H1433" i="6"/>
  <c r="E205" i="6"/>
  <c r="E784" i="6"/>
  <c r="E1339" i="6"/>
  <c r="H1092" i="6"/>
  <c r="H686" i="6"/>
  <c r="I348" i="6"/>
  <c r="N1139" i="6"/>
  <c r="F1329" i="6"/>
  <c r="F447" i="6"/>
  <c r="D189" i="6"/>
  <c r="H597" i="6"/>
  <c r="G1442" i="8"/>
  <c r="H1044" i="6"/>
  <c r="G613" i="8"/>
  <c r="E468" i="6"/>
  <c r="I321" i="6"/>
  <c r="G708" i="8"/>
  <c r="F62" i="6"/>
  <c r="M42" i="5"/>
  <c r="C371" i="6"/>
  <c r="I1313" i="6"/>
  <c r="G634" i="6"/>
  <c r="G297" i="8"/>
  <c r="C524" i="6"/>
  <c r="G1028" i="8"/>
  <c r="N368" i="6"/>
  <c r="G1329" i="8"/>
  <c r="E915" i="6"/>
  <c r="G852" i="6"/>
  <c r="E552" i="6"/>
  <c r="I68" i="6"/>
  <c r="E437" i="6"/>
  <c r="E40" i="7"/>
  <c r="N916" i="6"/>
  <c r="G720" i="8"/>
  <c r="H188" i="6"/>
  <c r="G598" i="8"/>
  <c r="AC8" i="4"/>
  <c r="B217" i="6"/>
  <c r="H567" i="6"/>
  <c r="C719" i="6"/>
  <c r="H1165" i="6"/>
  <c r="C201" i="6"/>
  <c r="M326" i="6"/>
  <c r="N809" i="6"/>
  <c r="I1079" i="6"/>
  <c r="E809" i="6"/>
  <c r="B216" i="6"/>
  <c r="I1221" i="6"/>
  <c r="D1243" i="6"/>
  <c r="I250" i="7"/>
  <c r="D144" i="7"/>
  <c r="E627" i="6"/>
  <c r="E1148" i="6"/>
  <c r="M499" i="6"/>
  <c r="C1269" i="6"/>
  <c r="D1083" i="6"/>
  <c r="M447" i="6"/>
  <c r="F1300" i="6"/>
  <c r="I1300" i="6"/>
  <c r="I969" i="6"/>
  <c r="F796" i="6"/>
  <c r="C325" i="6"/>
  <c r="M992" i="6"/>
  <c r="M1268" i="6"/>
  <c r="H181" i="6"/>
  <c r="F35" i="6"/>
  <c r="C305" i="6"/>
  <c r="B716" i="6"/>
  <c r="F1054" i="6"/>
  <c r="B1100" i="6"/>
  <c r="F520" i="6"/>
  <c r="F1053" i="6"/>
  <c r="N1021" i="6"/>
  <c r="B217" i="7"/>
  <c r="H331" i="6"/>
  <c r="G590" i="6"/>
  <c r="D948" i="6"/>
  <c r="I484" i="6"/>
  <c r="C1087" i="6"/>
  <c r="I1097" i="6"/>
  <c r="M783" i="6"/>
  <c r="D138" i="6"/>
  <c r="I523" i="6"/>
  <c r="G279" i="6"/>
  <c r="F777" i="6"/>
  <c r="E161" i="6"/>
  <c r="N570" i="6"/>
  <c r="H406" i="6"/>
  <c r="G232" i="8"/>
  <c r="M657" i="6"/>
  <c r="B1171" i="6"/>
  <c r="E364" i="6"/>
  <c r="G121" i="6"/>
  <c r="G345" i="6"/>
  <c r="G1188" i="8"/>
  <c r="E1066" i="6"/>
  <c r="G1082" i="8"/>
  <c r="G615" i="6"/>
  <c r="M698" i="6"/>
  <c r="G556" i="8"/>
  <c r="K128" i="7"/>
  <c r="I1287" i="6"/>
  <c r="M728" i="6"/>
  <c r="D1472" i="6"/>
  <c r="G638" i="8"/>
  <c r="N382" i="6"/>
  <c r="F623" i="6"/>
  <c r="D777" i="6"/>
  <c r="N700" i="6"/>
  <c r="G727" i="6"/>
  <c r="E608" i="6"/>
  <c r="M190" i="6"/>
  <c r="N925" i="6"/>
  <c r="H298" i="6"/>
  <c r="I362" i="6"/>
  <c r="I464" i="6"/>
  <c r="D481" i="6"/>
  <c r="I1004" i="6"/>
  <c r="N921" i="6"/>
  <c r="E850" i="6"/>
  <c r="F185" i="6"/>
  <c r="H759" i="6"/>
  <c r="C796" i="6"/>
  <c r="D609" i="6"/>
  <c r="F998" i="6"/>
  <c r="C1178" i="6"/>
  <c r="C976" i="6"/>
  <c r="F1012" i="6"/>
  <c r="I1500" i="6"/>
  <c r="G650" i="6"/>
  <c r="B1022" i="6"/>
  <c r="H299" i="7"/>
  <c r="B63" i="6"/>
  <c r="K6" i="7"/>
  <c r="D840" i="6"/>
  <c r="G319" i="6"/>
  <c r="H731" i="6"/>
  <c r="C1498" i="6"/>
  <c r="F1009" i="6"/>
  <c r="G1216" i="6"/>
  <c r="E1231" i="6"/>
  <c r="I406" i="6"/>
  <c r="E508" i="6"/>
  <c r="M667" i="6"/>
  <c r="M25" i="6"/>
  <c r="E999" i="6"/>
  <c r="F945" i="6"/>
  <c r="C418" i="6"/>
  <c r="M376" i="6"/>
  <c r="I178" i="6"/>
  <c r="F1095" i="6"/>
  <c r="N485" i="6"/>
  <c r="G1111" i="8"/>
  <c r="G1009" i="8"/>
  <c r="D1293" i="6"/>
  <c r="B514" i="6"/>
  <c r="N335" i="6"/>
  <c r="N168" i="6"/>
  <c r="G1321" i="8"/>
  <c r="N794" i="6"/>
  <c r="F5" i="6"/>
  <c r="N191" i="6"/>
  <c r="G102" i="6"/>
  <c r="H214" i="6"/>
  <c r="F124" i="6"/>
  <c r="N1035" i="6"/>
  <c r="E971" i="6"/>
  <c r="B941" i="6"/>
  <c r="F888" i="6"/>
  <c r="D137" i="6"/>
  <c r="H837" i="6"/>
  <c r="F476" i="6"/>
  <c r="I561" i="6"/>
  <c r="E496" i="6"/>
  <c r="F1263" i="6"/>
  <c r="C1158" i="6"/>
  <c r="H1054" i="6"/>
  <c r="I465" i="6"/>
  <c r="F707" i="6"/>
  <c r="N426" i="6"/>
  <c r="G751" i="6"/>
  <c r="G426" i="6"/>
  <c r="C236" i="6"/>
  <c r="I67" i="6"/>
  <c r="D335" i="6"/>
  <c r="D762" i="6"/>
  <c r="F701" i="6"/>
  <c r="I786" i="6"/>
  <c r="F1371" i="6"/>
  <c r="H281" i="6"/>
  <c r="E232" i="6"/>
  <c r="G1184" i="6"/>
  <c r="D877" i="6"/>
  <c r="I1035" i="6"/>
  <c r="G372" i="8"/>
  <c r="N550" i="6"/>
  <c r="D692" i="6"/>
  <c r="H147" i="6"/>
  <c r="F235" i="6"/>
  <c r="E913" i="6"/>
  <c r="H953" i="6"/>
  <c r="B338" i="6"/>
  <c r="G144" i="6"/>
  <c r="M304" i="6"/>
  <c r="H980" i="6"/>
  <c r="I732" i="6"/>
  <c r="I214" i="6"/>
  <c r="B454" i="6"/>
  <c r="B1141" i="6"/>
  <c r="C110" i="6"/>
  <c r="B223" i="6"/>
  <c r="H478" i="6"/>
  <c r="AF70" i="4"/>
  <c r="G1020" i="6"/>
  <c r="N502" i="6"/>
  <c r="M342" i="6"/>
  <c r="M894" i="6"/>
  <c r="G416" i="8"/>
  <c r="N653" i="6"/>
  <c r="G732" i="6"/>
  <c r="N23" i="6"/>
  <c r="H1302" i="6"/>
  <c r="E233" i="6"/>
  <c r="C971" i="6"/>
  <c r="C39" i="6"/>
  <c r="H25" i="7"/>
  <c r="G1432" i="8"/>
  <c r="G1026" i="8"/>
  <c r="B979" i="6"/>
  <c r="F392" i="6"/>
  <c r="E543" i="6"/>
  <c r="F1151" i="6"/>
  <c r="H209" i="6"/>
  <c r="C708" i="6"/>
  <c r="B1066" i="6"/>
  <c r="H1088" i="6"/>
  <c r="D611" i="6"/>
  <c r="F137" i="6"/>
  <c r="I275" i="6"/>
  <c r="G463" i="6"/>
  <c r="M742" i="6"/>
  <c r="H769" i="6"/>
  <c r="C1239" i="6"/>
  <c r="C195" i="7"/>
  <c r="M823" i="6"/>
  <c r="M473" i="6"/>
  <c r="D958" i="6"/>
  <c r="H1072" i="6"/>
  <c r="H773" i="6"/>
  <c r="B1050" i="6"/>
  <c r="E1211" i="6"/>
  <c r="H862" i="6"/>
  <c r="L287" i="7"/>
  <c r="E1185" i="6"/>
  <c r="D1502" i="6"/>
  <c r="I865" i="6"/>
  <c r="C798" i="6"/>
  <c r="M1026" i="6"/>
  <c r="D82" i="6"/>
  <c r="C1131" i="6"/>
  <c r="D650" i="6"/>
  <c r="B1340" i="6"/>
  <c r="M427" i="6"/>
  <c r="N538" i="6"/>
  <c r="F838" i="6"/>
  <c r="L249" i="7"/>
  <c r="I1129" i="6"/>
  <c r="E1171" i="6"/>
  <c r="M393" i="6"/>
  <c r="G941" i="6"/>
  <c r="M815" i="6"/>
  <c r="E1067" i="6"/>
  <c r="H81" i="6"/>
  <c r="N1222" i="6"/>
  <c r="N1117" i="6"/>
  <c r="M1079" i="6"/>
  <c r="E1366" i="6"/>
  <c r="N1125" i="6"/>
  <c r="I592" i="6"/>
  <c r="M1037" i="6"/>
  <c r="I594" i="6"/>
  <c r="E1215" i="6"/>
  <c r="C800" i="6"/>
  <c r="M1326" i="6"/>
  <c r="G917" i="8"/>
  <c r="E1005" i="6"/>
  <c r="H1203" i="6"/>
  <c r="H435" i="6"/>
  <c r="G569" i="6"/>
  <c r="E728" i="6"/>
  <c r="F1077" i="6"/>
  <c r="B1515" i="6"/>
  <c r="I28" i="7"/>
  <c r="D127" i="7"/>
  <c r="C1339" i="6"/>
  <c r="G1042" i="6"/>
  <c r="I432" i="7"/>
  <c r="I548" i="6"/>
  <c r="B701" i="6"/>
  <c r="I1160" i="6"/>
  <c r="G306" i="6"/>
  <c r="E676" i="6"/>
  <c r="F584" i="6"/>
  <c r="I1109" i="6"/>
  <c r="N1457" i="6"/>
  <c r="H1076" i="6"/>
  <c r="H741" i="6"/>
  <c r="F938" i="6"/>
  <c r="D651" i="6"/>
  <c r="C951" i="6"/>
  <c r="C287" i="7"/>
  <c r="E947" i="6"/>
  <c r="H57" i="7"/>
  <c r="N859" i="6"/>
  <c r="B34" i="7"/>
  <c r="D755" i="6"/>
  <c r="N621" i="6"/>
  <c r="F1075" i="6"/>
  <c r="I508" i="6"/>
  <c r="I7" i="7"/>
  <c r="M1551" i="6"/>
  <c r="I1423" i="6"/>
  <c r="F1481" i="6"/>
  <c r="C680" i="6"/>
  <c r="B1313" i="6"/>
  <c r="F564" i="7"/>
  <c r="K466" i="7"/>
  <c r="F1411" i="6"/>
  <c r="I838" i="6"/>
  <c r="D789" i="6"/>
  <c r="F1215" i="6"/>
  <c r="E1041" i="6"/>
  <c r="C128" i="6"/>
  <c r="C1253" i="6"/>
  <c r="D1446" i="6"/>
  <c r="H563" i="6"/>
  <c r="D912" i="6"/>
  <c r="N1128" i="6"/>
  <c r="C414" i="7"/>
  <c r="B729" i="6"/>
  <c r="I609" i="6"/>
  <c r="M1371" i="6"/>
  <c r="G1171" i="6"/>
  <c r="D1005" i="6"/>
  <c r="I741" i="6"/>
  <c r="L340" i="7"/>
  <c r="D1310" i="6"/>
  <c r="M1537" i="6"/>
  <c r="B1439" i="6"/>
  <c r="C1043" i="6"/>
  <c r="M1153" i="6"/>
  <c r="H1067" i="6"/>
  <c r="I808" i="6"/>
  <c r="B1152" i="6"/>
  <c r="B1062" i="6"/>
  <c r="N305" i="6"/>
  <c r="C411" i="6"/>
  <c r="H215" i="6"/>
  <c r="N415" i="6"/>
  <c r="M306" i="6"/>
  <c r="H90" i="6"/>
  <c r="D428" i="6"/>
  <c r="I964" i="6"/>
  <c r="M1122" i="6"/>
  <c r="B862" i="6"/>
  <c r="B356" i="6"/>
  <c r="F117" i="6"/>
  <c r="K535" i="7"/>
  <c r="L30" i="7"/>
  <c r="D1253" i="6"/>
  <c r="E1232" i="6"/>
  <c r="F912" i="6"/>
  <c r="D1033" i="6"/>
  <c r="I593" i="6"/>
  <c r="G897" i="6"/>
  <c r="L19" i="7"/>
  <c r="N1025" i="6"/>
  <c r="N1535" i="6"/>
  <c r="N1209" i="6"/>
  <c r="M1495" i="6"/>
  <c r="G717" i="6"/>
  <c r="I1161" i="6"/>
  <c r="D957" i="6"/>
  <c r="M1000" i="6"/>
  <c r="B809" i="6"/>
  <c r="I1032" i="6"/>
  <c r="I288" i="7"/>
  <c r="G861" i="8"/>
  <c r="M73" i="6"/>
  <c r="B647" i="6"/>
  <c r="C1346" i="6"/>
  <c r="I1102" i="6"/>
  <c r="D1044" i="6"/>
  <c r="G1390" i="6"/>
  <c r="N981" i="6"/>
  <c r="E475" i="6"/>
  <c r="N1509" i="6"/>
  <c r="N1499" i="6"/>
  <c r="M977" i="6"/>
  <c r="C584" i="6"/>
  <c r="D1521" i="6"/>
  <c r="G669" i="6"/>
  <c r="F625" i="6"/>
  <c r="B159" i="6"/>
  <c r="H893" i="6"/>
  <c r="B1359" i="6"/>
  <c r="D918" i="6"/>
  <c r="F709" i="6"/>
  <c r="B753" i="6"/>
  <c r="M884" i="6"/>
  <c r="G825" i="6"/>
  <c r="G766" i="6"/>
  <c r="G117" i="8"/>
  <c r="G364" i="6"/>
  <c r="H735" i="6"/>
  <c r="B670" i="6"/>
  <c r="H177" i="6"/>
  <c r="B688" i="6"/>
  <c r="G790" i="6"/>
  <c r="D91" i="6"/>
  <c r="N652" i="6"/>
  <c r="B1054" i="6"/>
  <c r="H1513" i="6"/>
  <c r="B371" i="6"/>
  <c r="E669" i="6"/>
  <c r="M179" i="6"/>
  <c r="N656" i="6"/>
  <c r="G971" i="6"/>
  <c r="E1121" i="6"/>
  <c r="H778" i="6"/>
  <c r="I770" i="6"/>
  <c r="C318" i="7"/>
  <c r="F1266" i="6"/>
  <c r="B628" i="7"/>
  <c r="H1270" i="6"/>
  <c r="F982" i="6"/>
  <c r="G535" i="6"/>
  <c r="N1034" i="6"/>
  <c r="K42" i="7"/>
  <c r="F1285" i="6"/>
  <c r="G144" i="7"/>
  <c r="F528" i="7"/>
  <c r="H467" i="7"/>
  <c r="G677" i="6"/>
  <c r="M649" i="6"/>
  <c r="I1357" i="6"/>
  <c r="I1119" i="6"/>
  <c r="D1261" i="6"/>
  <c r="N488" i="6"/>
  <c r="B711" i="6"/>
  <c r="F45" i="7"/>
  <c r="I340" i="6"/>
  <c r="D1424" i="6"/>
  <c r="L15" i="7"/>
  <c r="B37" i="6"/>
  <c r="I873" i="6"/>
  <c r="B1032" i="6"/>
  <c r="E1372" i="6"/>
  <c r="H546" i="6"/>
  <c r="B892" i="6"/>
  <c r="N513" i="6"/>
  <c r="D1485" i="6"/>
  <c r="F479" i="6"/>
  <c r="H716" i="6"/>
  <c r="B111" i="6"/>
  <c r="G694" i="6"/>
  <c r="G93" i="8"/>
  <c r="M495" i="6"/>
  <c r="H855" i="6"/>
  <c r="F851" i="6"/>
  <c r="B1156" i="6"/>
  <c r="H104" i="6"/>
  <c r="D460" i="6"/>
  <c r="F1473" i="6"/>
  <c r="B891" i="6"/>
  <c r="I900" i="6"/>
  <c r="G787" i="6"/>
  <c r="I1230" i="6"/>
  <c r="N1530" i="6"/>
  <c r="I320" i="7"/>
  <c r="C415" i="6"/>
  <c r="C276" i="6"/>
  <c r="C237" i="6"/>
  <c r="E944" i="6"/>
  <c r="H25" i="6"/>
  <c r="N783" i="6"/>
  <c r="G497" i="6"/>
  <c r="E296" i="6"/>
  <c r="D345" i="6"/>
  <c r="N823" i="6"/>
  <c r="G660" i="6"/>
  <c r="E414" i="7"/>
  <c r="M1270" i="6"/>
  <c r="I129" i="6"/>
  <c r="H268" i="6"/>
  <c r="F378" i="6"/>
  <c r="H12" i="6"/>
  <c r="B240" i="6"/>
  <c r="F695" i="6"/>
  <c r="E514" i="6"/>
  <c r="E484" i="6"/>
  <c r="M97" i="6"/>
  <c r="F745" i="6"/>
  <c r="I128" i="6"/>
  <c r="F98" i="6"/>
  <c r="G1119" i="6"/>
  <c r="H191" i="7"/>
  <c r="D792" i="6"/>
  <c r="G589" i="8"/>
  <c r="AB85" i="4"/>
  <c r="E1368" i="6"/>
  <c r="F702" i="6"/>
  <c r="E912" i="6"/>
  <c r="H965" i="6"/>
  <c r="D1238" i="6"/>
  <c r="F985" i="6"/>
  <c r="F800" i="6"/>
  <c r="H812" i="6"/>
  <c r="H697" i="6"/>
  <c r="G1059" i="6"/>
  <c r="H493" i="6"/>
  <c r="B899" i="6"/>
  <c r="E667" i="6"/>
  <c r="F274" i="6"/>
  <c r="E634" i="6"/>
  <c r="F965" i="6"/>
  <c r="F1178" i="6"/>
  <c r="D566" i="6"/>
  <c r="I114" i="6"/>
  <c r="H970" i="6"/>
  <c r="M1073" i="6"/>
  <c r="I234" i="6"/>
  <c r="N690" i="6"/>
  <c r="F1209" i="6"/>
  <c r="I304" i="6"/>
  <c r="D242" i="6"/>
  <c r="M395" i="6"/>
  <c r="I112" i="6"/>
  <c r="C990" i="6"/>
  <c r="G1420" i="8"/>
  <c r="E838" i="6"/>
  <c r="G1276" i="8"/>
  <c r="N1454" i="6"/>
  <c r="D965" i="6"/>
  <c r="G1392" i="8"/>
  <c r="G206" i="6"/>
  <c r="F837" i="6"/>
  <c r="B981" i="6"/>
  <c r="B937" i="6"/>
  <c r="M578" i="6"/>
  <c r="N75" i="6"/>
  <c r="E1105" i="6"/>
  <c r="C215" i="6"/>
  <c r="N341" i="6"/>
  <c r="H1097" i="6"/>
  <c r="I663" i="6"/>
  <c r="B605" i="6"/>
  <c r="F1132" i="6"/>
  <c r="G838" i="8"/>
  <c r="C425" i="6"/>
  <c r="I1270" i="6"/>
  <c r="B1024" i="6"/>
  <c r="D1215" i="6"/>
  <c r="M1369" i="6"/>
  <c r="H61" i="6"/>
  <c r="N539" i="6"/>
  <c r="G1174" i="6"/>
  <c r="C943" i="6"/>
  <c r="H1066" i="6"/>
  <c r="G471" i="7"/>
  <c r="C1213" i="6"/>
  <c r="M678" i="6"/>
  <c r="I545" i="6"/>
  <c r="N1092" i="6"/>
  <c r="H672" i="6"/>
  <c r="F643" i="6"/>
  <c r="I947" i="6"/>
  <c r="C188" i="6"/>
  <c r="H999" i="6"/>
  <c r="B430" i="6"/>
  <c r="I453" i="6"/>
  <c r="E68" i="6"/>
  <c r="B620" i="6"/>
  <c r="E332" i="6"/>
  <c r="L74" i="5"/>
  <c r="B1483" i="6"/>
  <c r="D1500" i="6"/>
  <c r="B268" i="6"/>
  <c r="C1034" i="6"/>
  <c r="D360" i="6"/>
  <c r="N1303" i="6"/>
  <c r="C822" i="6"/>
  <c r="H297" i="6"/>
  <c r="D493" i="6"/>
  <c r="D684" i="6"/>
  <c r="G151" i="6"/>
  <c r="D210" i="6"/>
  <c r="H959" i="6"/>
  <c r="E331" i="6"/>
  <c r="H102" i="6"/>
  <c r="I855" i="6"/>
  <c r="AF4" i="4"/>
  <c r="H937" i="6"/>
  <c r="L91" i="5"/>
  <c r="G1487" i="8"/>
  <c r="C715" i="6"/>
  <c r="G961" i="6"/>
  <c r="F348" i="6"/>
  <c r="G917" i="6"/>
  <c r="N779" i="6"/>
  <c r="I650" i="6"/>
  <c r="M458" i="6"/>
  <c r="N1335" i="6"/>
  <c r="I652" i="6"/>
  <c r="G826" i="8"/>
  <c r="E88" i="6"/>
  <c r="D595" i="6"/>
  <c r="I1113" i="6"/>
  <c r="F241" i="6"/>
  <c r="C548" i="6"/>
  <c r="B578" i="6"/>
  <c r="H301" i="6"/>
  <c r="B786" i="6"/>
  <c r="G547" i="6"/>
  <c r="G865" i="8"/>
  <c r="H698" i="6"/>
  <c r="E620" i="6"/>
  <c r="D270" i="6"/>
  <c r="M1116" i="6"/>
  <c r="M1168" i="6"/>
  <c r="N313" i="6"/>
  <c r="M478" i="6"/>
  <c r="G253" i="6"/>
  <c r="C790" i="6"/>
  <c r="N114" i="6"/>
  <c r="I629" i="6"/>
  <c r="G620" i="8"/>
  <c r="G911" i="8"/>
  <c r="E984" i="6"/>
  <c r="C551" i="6"/>
  <c r="G476" i="8"/>
  <c r="D29" i="6"/>
  <c r="I659" i="6"/>
  <c r="G1209" i="8"/>
  <c r="I1022" i="6"/>
  <c r="D377" i="6"/>
  <c r="M982" i="6"/>
  <c r="D146" i="6"/>
  <c r="G781" i="8"/>
  <c r="E834" i="6"/>
  <c r="F1183" i="6"/>
  <c r="B902" i="6"/>
  <c r="I587" i="6"/>
  <c r="H269" i="6"/>
  <c r="E534" i="6"/>
  <c r="C54" i="6"/>
  <c r="C44" i="6"/>
  <c r="M930" i="6"/>
  <c r="G1357" i="8"/>
  <c r="G763" i="6"/>
  <c r="M35" i="5"/>
  <c r="G648" i="6"/>
  <c r="G446" i="6"/>
  <c r="G1367" i="8"/>
  <c r="G261" i="8"/>
  <c r="N1247" i="6"/>
  <c r="I774" i="6"/>
  <c r="G207" i="6"/>
  <c r="I757" i="6"/>
  <c r="N706" i="6"/>
  <c r="G773" i="6"/>
  <c r="E732" i="6"/>
  <c r="H376" i="6"/>
  <c r="G165" i="6"/>
  <c r="E308" i="6"/>
  <c r="G759" i="6"/>
  <c r="E1127" i="6"/>
  <c r="B422" i="6"/>
  <c r="I31" i="6"/>
  <c r="C398" i="6"/>
  <c r="M5" i="6"/>
  <c r="G926" i="6"/>
  <c r="C498" i="6"/>
  <c r="I237" i="6"/>
  <c r="E654" i="6"/>
  <c r="L68" i="5"/>
  <c r="I589" i="6"/>
  <c r="H487" i="6"/>
  <c r="I1278" i="6"/>
  <c r="G315" i="8"/>
  <c r="C298" i="6"/>
  <c r="H1472" i="6"/>
  <c r="C138" i="6"/>
  <c r="E209" i="6"/>
  <c r="G1513" i="6"/>
  <c r="E549" i="6"/>
  <c r="E977" i="6"/>
  <c r="F1437" i="6"/>
  <c r="N699" i="6"/>
  <c r="B663" i="6"/>
  <c r="D344" i="6"/>
  <c r="F1479" i="6"/>
  <c r="E1328" i="6"/>
  <c r="H582" i="6"/>
  <c r="H1011" i="6"/>
  <c r="E16" i="6"/>
  <c r="B1182" i="6"/>
  <c r="B22" i="7"/>
  <c r="E198" i="6"/>
  <c r="N1108" i="6"/>
  <c r="G240" i="6"/>
  <c r="I798" i="6"/>
  <c r="H988" i="6"/>
  <c r="N617" i="6"/>
  <c r="M184" i="6"/>
  <c r="B310" i="6"/>
  <c r="G1134" i="8"/>
  <c r="G793" i="8"/>
  <c r="N938" i="6"/>
  <c r="G947" i="8"/>
  <c r="M205" i="6"/>
  <c r="M296" i="6"/>
  <c r="M511" i="6"/>
  <c r="G179" i="8"/>
  <c r="I703" i="6"/>
  <c r="B136" i="6"/>
  <c r="N190" i="6"/>
  <c r="I412" i="6"/>
  <c r="H94" i="6"/>
  <c r="F1035" i="6"/>
  <c r="G713" i="8"/>
  <c r="G1071" i="8"/>
  <c r="B964" i="6"/>
  <c r="G1478" i="6"/>
  <c r="N716" i="6"/>
  <c r="B900" i="6"/>
  <c r="B490" i="6"/>
  <c r="F302" i="6"/>
  <c r="M166" i="6"/>
  <c r="H1002" i="6"/>
  <c r="H840" i="6"/>
  <c r="M587" i="6"/>
  <c r="D743" i="6"/>
  <c r="B40" i="6"/>
  <c r="G1365" i="8"/>
  <c r="B1186" i="6"/>
  <c r="F28" i="6"/>
  <c r="M793" i="6"/>
  <c r="N377" i="6"/>
  <c r="G867" i="8"/>
  <c r="F183" i="7"/>
  <c r="I809" i="6"/>
  <c r="I312" i="6"/>
  <c r="D926" i="6"/>
  <c r="I1177" i="6"/>
  <c r="D167" i="6"/>
  <c r="G389" i="6"/>
  <c r="N780" i="6"/>
  <c r="I923" i="6"/>
  <c r="F354" i="7"/>
  <c r="H306" i="7"/>
  <c r="E1214" i="6"/>
  <c r="G737" i="6"/>
  <c r="H1013" i="6"/>
  <c r="E1404" i="6"/>
  <c r="C1402" i="6"/>
  <c r="G1287" i="6"/>
  <c r="B419" i="6"/>
  <c r="M608" i="6"/>
  <c r="E451" i="6"/>
  <c r="C509" i="6"/>
  <c r="F921" i="6"/>
  <c r="G517" i="7"/>
  <c r="H428" i="6"/>
  <c r="E698" i="6"/>
  <c r="C379" i="7"/>
  <c r="F1252" i="6"/>
  <c r="N53" i="6"/>
  <c r="G1127" i="6"/>
  <c r="E137" i="6"/>
  <c r="F925" i="6"/>
  <c r="C479" i="6"/>
  <c r="M986" i="6"/>
  <c r="H683" i="6"/>
  <c r="B1494" i="6"/>
  <c r="M611" i="6"/>
  <c r="N1375" i="6"/>
  <c r="G655" i="6"/>
  <c r="D1246" i="6"/>
  <c r="F437" i="6"/>
  <c r="H1191" i="6"/>
  <c r="B537" i="6"/>
  <c r="I685" i="6"/>
  <c r="I1322" i="6"/>
  <c r="M970" i="6"/>
  <c r="D7" i="6"/>
  <c r="C529" i="6"/>
  <c r="E1153" i="6"/>
  <c r="H459" i="6"/>
  <c r="G62" i="6"/>
  <c r="I408" i="6"/>
  <c r="B673" i="6"/>
  <c r="N998" i="6"/>
  <c r="E1129" i="6"/>
  <c r="C910" i="6"/>
  <c r="F1187" i="6"/>
  <c r="G829" i="6"/>
  <c r="G1502" i="6"/>
  <c r="N1333" i="6"/>
  <c r="G511" i="6"/>
  <c r="F429" i="6"/>
  <c r="F697" i="6"/>
  <c r="M1183" i="6"/>
  <c r="E1196" i="6"/>
  <c r="M1474" i="6"/>
  <c r="L983" i="7"/>
  <c r="H1350" i="6"/>
  <c r="F1549" i="6"/>
  <c r="F904" i="6"/>
  <c r="F1258" i="6"/>
  <c r="C604" i="7"/>
  <c r="G330" i="7"/>
  <c r="E315" i="7"/>
  <c r="H1206" i="6"/>
  <c r="G41" i="7"/>
  <c r="F738" i="7"/>
  <c r="K103" i="7"/>
  <c r="G718" i="6"/>
  <c r="F514" i="6"/>
  <c r="E1199" i="6"/>
  <c r="E720" i="6"/>
  <c r="I397" i="6"/>
  <c r="M832" i="6"/>
  <c r="F774" i="6"/>
  <c r="E270" i="6"/>
  <c r="N203" i="6"/>
  <c r="B1047" i="6"/>
  <c r="E251" i="6"/>
  <c r="G526" i="6"/>
  <c r="D1030" i="6"/>
  <c r="E27" i="7"/>
  <c r="C1008" i="6"/>
  <c r="N560" i="6"/>
  <c r="N355" i="6"/>
  <c r="I1388" i="6"/>
  <c r="C929" i="6"/>
  <c r="D456" i="6"/>
  <c r="F1201" i="6"/>
  <c r="N1168" i="6"/>
  <c r="C623" i="6"/>
  <c r="K353" i="7"/>
  <c r="F881" i="6"/>
  <c r="H1063" i="6"/>
  <c r="C1156" i="6"/>
  <c r="F1484" i="6"/>
  <c r="E854" i="6"/>
  <c r="B1325" i="6"/>
  <c r="B848" i="6"/>
  <c r="I1226" i="6"/>
  <c r="E845" i="6"/>
  <c r="C1255" i="6"/>
  <c r="N1199" i="6"/>
  <c r="B459" i="6"/>
  <c r="F873" i="6"/>
  <c r="H634" i="6"/>
  <c r="N257" i="6"/>
  <c r="N1013" i="6"/>
  <c r="M878" i="6"/>
  <c r="M559" i="6"/>
  <c r="C326" i="6"/>
  <c r="D363" i="6"/>
  <c r="G1273" i="8"/>
  <c r="N1048" i="6"/>
  <c r="C1222" i="6"/>
  <c r="E792" i="6"/>
  <c r="G1315" i="8"/>
  <c r="E1381" i="6"/>
  <c r="B1335" i="6"/>
  <c r="D1056" i="6"/>
  <c r="I12" i="7"/>
  <c r="E685" i="7"/>
  <c r="H739" i="6"/>
  <c r="H91" i="6"/>
  <c r="L352" i="7"/>
  <c r="E630" i="6"/>
  <c r="D1181" i="6"/>
  <c r="N751" i="6"/>
  <c r="M1445" i="6"/>
  <c r="D1289" i="6"/>
  <c r="D1165" i="6"/>
  <c r="C581" i="6"/>
  <c r="E1208" i="6"/>
  <c r="L387" i="7"/>
  <c r="B1004" i="6"/>
  <c r="G665" i="6"/>
  <c r="I710" i="6"/>
  <c r="E142" i="6"/>
  <c r="D662" i="6"/>
  <c r="F262" i="6"/>
  <c r="B1184" i="6"/>
  <c r="H1122" i="6"/>
  <c r="I780" i="6"/>
  <c r="E1070" i="6"/>
  <c r="H726" i="6"/>
  <c r="G169" i="8"/>
  <c r="N1103" i="6"/>
  <c r="M1422" i="6"/>
  <c r="H1463" i="6"/>
  <c r="B207" i="6"/>
  <c r="G215" i="8"/>
  <c r="B710" i="6"/>
  <c r="G1400" i="6"/>
  <c r="E686" i="6"/>
  <c r="E926" i="6"/>
  <c r="B834" i="6"/>
  <c r="F305" i="6"/>
  <c r="I840" i="6"/>
  <c r="E701" i="6"/>
  <c r="M445" i="6"/>
  <c r="G1523" i="8"/>
  <c r="C778" i="6"/>
  <c r="D872" i="6"/>
  <c r="D1302" i="6"/>
  <c r="G697" i="8"/>
  <c r="F1425" i="6"/>
  <c r="G1043" i="8"/>
  <c r="C980" i="6"/>
  <c r="E1330" i="6"/>
  <c r="C145" i="7"/>
  <c r="G1060" i="8"/>
  <c r="I534" i="6"/>
  <c r="I332" i="6"/>
  <c r="E77" i="6"/>
  <c r="H553" i="6"/>
  <c r="I339" i="6"/>
  <c r="E389" i="6"/>
  <c r="E733" i="6"/>
  <c r="F1534" i="6"/>
  <c r="N292" i="6"/>
  <c r="E1405" i="6"/>
  <c r="B331" i="6"/>
  <c r="I705" i="7"/>
  <c r="F645" i="7"/>
  <c r="C930" i="6"/>
  <c r="C878" i="6"/>
  <c r="D966" i="6"/>
  <c r="N968" i="6"/>
  <c r="N1018" i="6"/>
  <c r="D258" i="7"/>
  <c r="I1010" i="6"/>
  <c r="G951" i="6"/>
  <c r="F1010" i="6"/>
  <c r="D1158" i="6"/>
  <c r="H605" i="6"/>
  <c r="E1094" i="6"/>
  <c r="I925" i="6"/>
  <c r="G1076" i="6"/>
  <c r="K8" i="7"/>
  <c r="G883" i="6"/>
  <c r="E116" i="7"/>
  <c r="H1114" i="6"/>
  <c r="H1445" i="6"/>
  <c r="G905" i="6"/>
  <c r="F423" i="7"/>
  <c r="B986" i="6"/>
  <c r="G20" i="7"/>
  <c r="F1513" i="6"/>
  <c r="C1286" i="6"/>
  <c r="M1206" i="6"/>
  <c r="E1283" i="6"/>
  <c r="E1536" i="6"/>
  <c r="L103" i="7"/>
  <c r="M1075" i="6"/>
  <c r="D1054" i="6"/>
  <c r="L230" i="7"/>
  <c r="G279" i="7"/>
  <c r="I1207" i="6"/>
  <c r="C1004" i="6"/>
  <c r="C1210" i="6"/>
  <c r="F323" i="7"/>
  <c r="N801" i="6"/>
  <c r="H610" i="6"/>
  <c r="H1074" i="6"/>
  <c r="B1121" i="6"/>
  <c r="C1147" i="6"/>
  <c r="C919" i="6"/>
  <c r="H433" i="6"/>
  <c r="B498" i="7"/>
  <c r="M312" i="6"/>
  <c r="H512" i="6"/>
  <c r="H295" i="6"/>
  <c r="F665" i="6"/>
  <c r="E825" i="6"/>
  <c r="AE24" i="4"/>
  <c r="M799" i="6"/>
  <c r="G145" i="7"/>
  <c r="G453" i="6"/>
  <c r="D220" i="6"/>
  <c r="B292" i="6"/>
  <c r="I151" i="7"/>
  <c r="H158" i="6"/>
  <c r="F1116" i="6"/>
  <c r="F706" i="6"/>
  <c r="I933" i="6"/>
  <c r="I351" i="6"/>
  <c r="H1410" i="6"/>
  <c r="G800" i="6"/>
  <c r="B265" i="6"/>
  <c r="F859" i="6"/>
  <c r="G1164" i="8"/>
  <c r="E813" i="6"/>
  <c r="G268" i="6"/>
  <c r="F1360" i="6"/>
  <c r="E1454" i="6"/>
  <c r="I199" i="6"/>
  <c r="H548" i="6"/>
  <c r="G57" i="7"/>
  <c r="H1091" i="6"/>
  <c r="M212" i="6"/>
  <c r="G39" i="6"/>
  <c r="B1237" i="6"/>
  <c r="E1113" i="6"/>
  <c r="D76" i="6"/>
  <c r="F189" i="6"/>
  <c r="N1468" i="6"/>
  <c r="N271" i="6"/>
  <c r="C485" i="6"/>
  <c r="C1247" i="6"/>
  <c r="B476" i="6"/>
  <c r="G760" i="6"/>
  <c r="G333" i="6"/>
  <c r="B77" i="6"/>
  <c r="H1014" i="6"/>
  <c r="G469" i="8"/>
  <c r="C734" i="6"/>
  <c r="B332" i="6"/>
  <c r="F46" i="6"/>
  <c r="M723" i="6"/>
  <c r="H260" i="6"/>
  <c r="B901" i="6"/>
  <c r="N900" i="6"/>
  <c r="N630" i="6"/>
  <c r="G601" i="8"/>
  <c r="B403" i="6"/>
  <c r="B1217" i="6"/>
  <c r="H887" i="6"/>
  <c r="B825" i="6"/>
  <c r="E808" i="6"/>
  <c r="M86" i="6"/>
  <c r="N867" i="6"/>
  <c r="H1404" i="6"/>
  <c r="N920" i="6"/>
  <c r="G412" i="6"/>
  <c r="M808" i="6"/>
  <c r="M720" i="6"/>
  <c r="D103" i="6"/>
  <c r="N317" i="6"/>
  <c r="E768" i="6"/>
  <c r="F389" i="7"/>
  <c r="F594" i="6"/>
  <c r="N385" i="6"/>
  <c r="C323" i="6"/>
  <c r="I395" i="6"/>
  <c r="M138" i="6"/>
  <c r="M468" i="6"/>
  <c r="D391" i="6"/>
  <c r="B524" i="6"/>
  <c r="I695" i="6"/>
  <c r="F531" i="6"/>
  <c r="G1218" i="8"/>
  <c r="G833" i="8"/>
  <c r="C877" i="6"/>
  <c r="F755" i="6"/>
  <c r="I1099" i="6"/>
  <c r="B493" i="6"/>
  <c r="B156" i="6"/>
  <c r="F53" i="7"/>
  <c r="H400" i="7"/>
  <c r="K357" i="7"/>
  <c r="I71" i="7"/>
  <c r="K204" i="7"/>
  <c r="G921" i="6"/>
  <c r="M1160" i="6"/>
  <c r="I143" i="6"/>
  <c r="N460" i="6"/>
  <c r="H456" i="6"/>
  <c r="N733" i="6"/>
  <c r="M310" i="6"/>
  <c r="H65" i="6"/>
  <c r="G587" i="6"/>
  <c r="M257" i="6"/>
  <c r="H157" i="6"/>
  <c r="C1441" i="6"/>
  <c r="B962" i="6"/>
  <c r="H500" i="6"/>
  <c r="H1081" i="6"/>
  <c r="G721" i="6"/>
  <c r="E213" i="6"/>
  <c r="G451" i="6"/>
  <c r="H678" i="6"/>
  <c r="M1032" i="6"/>
  <c r="B1014" i="6"/>
  <c r="B646" i="6"/>
  <c r="B142" i="6"/>
  <c r="M675" i="6"/>
  <c r="F710" i="6"/>
  <c r="M261" i="6"/>
  <c r="C817" i="6"/>
  <c r="I746" i="6"/>
  <c r="G1189" i="6"/>
  <c r="N964" i="6"/>
  <c r="M727" i="6"/>
  <c r="F230" i="7"/>
  <c r="F415" i="6"/>
  <c r="C162" i="6"/>
  <c r="G214" i="8"/>
  <c r="C228" i="6"/>
  <c r="G1391" i="8"/>
  <c r="M187" i="6"/>
  <c r="G289" i="8"/>
  <c r="F551" i="6"/>
  <c r="M152" i="6"/>
  <c r="G590" i="8"/>
  <c r="N134" i="6"/>
  <c r="G591" i="8"/>
  <c r="D660" i="6"/>
  <c r="M441" i="6"/>
  <c r="M513" i="6"/>
  <c r="B208" i="6"/>
  <c r="M639" i="6"/>
  <c r="I745" i="6"/>
  <c r="G799" i="6"/>
  <c r="B5" i="6"/>
  <c r="E426" i="6"/>
  <c r="M131" i="6"/>
  <c r="B362" i="7"/>
  <c r="D1434" i="6"/>
  <c r="D629" i="6"/>
  <c r="F988" i="6"/>
  <c r="F1015" i="6"/>
  <c r="L654" i="7"/>
  <c r="G789" i="6"/>
  <c r="M272" i="6"/>
  <c r="I764" i="6"/>
  <c r="B246" i="6"/>
  <c r="C692" i="6"/>
  <c r="H501" i="6"/>
  <c r="F268" i="6"/>
  <c r="E13" i="7"/>
  <c r="L266" i="7"/>
  <c r="E869" i="6"/>
  <c r="E1112" i="6"/>
  <c r="D1373" i="6"/>
  <c r="E706" i="6"/>
  <c r="G1181" i="8"/>
  <c r="G1054" i="6"/>
  <c r="L7" i="7"/>
  <c r="D1256" i="6"/>
  <c r="B236" i="6"/>
  <c r="N1281" i="6"/>
  <c r="H1357" i="6"/>
  <c r="G189" i="8"/>
  <c r="M747" i="6"/>
  <c r="D505" i="7"/>
  <c r="E1413" i="6"/>
  <c r="N1154" i="6"/>
  <c r="G811" i="8"/>
  <c r="AE31" i="4"/>
  <c r="I45" i="6"/>
  <c r="AB13" i="4"/>
  <c r="G1527" i="8"/>
  <c r="E201" i="6"/>
  <c r="I669" i="7"/>
  <c r="D1454" i="6"/>
  <c r="G83" i="6"/>
  <c r="F221" i="6"/>
  <c r="B1115" i="6"/>
  <c r="D119" i="6"/>
  <c r="G52" i="6"/>
  <c r="D1103" i="6"/>
  <c r="D161" i="6"/>
  <c r="G475" i="6"/>
  <c r="B1276" i="6"/>
  <c r="E90" i="6"/>
  <c r="G128" i="6"/>
  <c r="G1205" i="8"/>
  <c r="C608" i="6"/>
  <c r="F880" i="6"/>
  <c r="M128" i="6"/>
  <c r="B500" i="6"/>
  <c r="E274" i="6"/>
  <c r="G583" i="8"/>
  <c r="N161" i="6"/>
  <c r="B860" i="6"/>
  <c r="G514" i="8"/>
  <c r="C101" i="6"/>
  <c r="M1357" i="6"/>
  <c r="C1398" i="6"/>
  <c r="F879" i="6"/>
  <c r="G1268" i="8"/>
  <c r="B835" i="6"/>
  <c r="D1453" i="6"/>
  <c r="C377" i="6"/>
  <c r="N1321" i="6"/>
  <c r="E1367" i="6"/>
  <c r="D485" i="6"/>
  <c r="I886" i="6"/>
  <c r="E882" i="6"/>
  <c r="H408" i="6"/>
  <c r="C582" i="6"/>
  <c r="H108" i="6"/>
  <c r="G1125" i="8"/>
  <c r="N622" i="6"/>
  <c r="D1362" i="6"/>
  <c r="N87" i="6"/>
  <c r="F1121" i="6"/>
  <c r="D262" i="6"/>
  <c r="C242" i="6"/>
  <c r="N1065" i="6"/>
  <c r="M888" i="6"/>
  <c r="C1121" i="6"/>
  <c r="B1087" i="6"/>
  <c r="I567" i="6"/>
  <c r="C208" i="7"/>
  <c r="M1088" i="6"/>
  <c r="G602" i="6"/>
  <c r="M1136" i="6"/>
  <c r="C986" i="6"/>
  <c r="G233" i="7"/>
  <c r="C1097" i="6"/>
  <c r="D1235" i="6"/>
  <c r="I1069" i="6"/>
  <c r="E423" i="6"/>
  <c r="B615" i="6"/>
  <c r="M1241" i="6"/>
  <c r="N1086" i="6"/>
  <c r="G883" i="8"/>
  <c r="D351" i="6"/>
  <c r="E877" i="6"/>
  <c r="M57" i="6"/>
  <c r="D487" i="6"/>
  <c r="G812" i="6"/>
  <c r="M1011" i="6"/>
  <c r="I1256" i="6"/>
  <c r="H991" i="6"/>
  <c r="M149" i="6"/>
  <c r="D1121" i="6"/>
  <c r="B408" i="6"/>
  <c r="G1110" i="8"/>
  <c r="H33" i="5"/>
  <c r="G215" i="6"/>
  <c r="H555" i="6"/>
  <c r="D20" i="6"/>
  <c r="C585" i="6"/>
  <c r="N268" i="6"/>
  <c r="H626" i="6"/>
  <c r="AC21" i="4"/>
  <c r="N330" i="6"/>
  <c r="G551" i="6"/>
  <c r="AD87" i="4"/>
  <c r="M119" i="6"/>
  <c r="E723" i="6"/>
  <c r="F1179" i="6"/>
  <c r="B229" i="6"/>
  <c r="G558" i="6"/>
  <c r="B230" i="6"/>
  <c r="C93" i="7"/>
  <c r="N277" i="6"/>
  <c r="I911" i="6"/>
  <c r="I453" i="7"/>
  <c r="D1202" i="6"/>
  <c r="H353" i="6"/>
  <c r="H207" i="7"/>
  <c r="F1546" i="6"/>
  <c r="N1090" i="6"/>
  <c r="H29" i="7"/>
  <c r="B1404" i="6"/>
  <c r="C1003" i="6"/>
  <c r="G241" i="6"/>
  <c r="F1229" i="6"/>
  <c r="H529" i="6"/>
  <c r="F506" i="6"/>
  <c r="I658" i="6"/>
  <c r="H745" i="6"/>
  <c r="E101" i="7"/>
  <c r="G209" i="6"/>
  <c r="G600" i="6"/>
  <c r="E1125" i="6"/>
  <c r="M1208" i="6"/>
  <c r="H790" i="6"/>
  <c r="I731" i="6"/>
  <c r="L116" i="7"/>
  <c r="I1128" i="6"/>
  <c r="B641" i="6"/>
  <c r="H609" i="6"/>
  <c r="C981" i="6"/>
  <c r="I1180" i="6"/>
  <c r="F107" i="7"/>
  <c r="D707" i="6"/>
  <c r="D740" i="6"/>
  <c r="G994" i="6"/>
  <c r="H1405" i="6"/>
  <c r="H122" i="6"/>
  <c r="G1540" i="6"/>
  <c r="H925" i="6"/>
  <c r="C78" i="7"/>
  <c r="C612" i="6"/>
  <c r="D295" i="7"/>
  <c r="M1223" i="6"/>
  <c r="H140" i="6"/>
  <c r="B696" i="6"/>
  <c r="N787" i="6"/>
  <c r="B1437" i="6"/>
  <c r="N911" i="6"/>
  <c r="D671" i="6"/>
  <c r="B1025" i="6"/>
  <c r="C1007" i="6"/>
  <c r="E954" i="6"/>
  <c r="I647" i="6"/>
  <c r="D516" i="6"/>
  <c r="G1219" i="8"/>
  <c r="E602" i="6"/>
  <c r="F778" i="6"/>
  <c r="E610" i="6"/>
  <c r="F1033" i="6"/>
  <c r="N1424" i="6"/>
  <c r="C189" i="7"/>
  <c r="F22" i="7"/>
  <c r="C341" i="7"/>
  <c r="G1330" i="6"/>
  <c r="H829" i="6"/>
  <c r="M1025" i="6"/>
  <c r="F842" i="6"/>
  <c r="D613" i="6"/>
  <c r="C176" i="7"/>
  <c r="I56" i="7"/>
  <c r="L441" i="7"/>
  <c r="H518" i="6"/>
  <c r="D39" i="7"/>
  <c r="B806" i="6"/>
  <c r="I1073" i="6"/>
  <c r="B910" i="6"/>
  <c r="C13" i="7"/>
  <c r="I308" i="7"/>
  <c r="C1005" i="6"/>
  <c r="B1035" i="6"/>
  <c r="N648" i="6"/>
  <c r="H523" i="6"/>
  <c r="H983" i="6"/>
  <c r="B690" i="6"/>
  <c r="H316" i="6"/>
  <c r="B1362" i="6"/>
  <c r="F647" i="6"/>
  <c r="C766" i="6"/>
  <c r="M805" i="6"/>
  <c r="E1260" i="6"/>
  <c r="I612" i="6"/>
  <c r="H742" i="6"/>
  <c r="C720" i="6"/>
  <c r="M41" i="6"/>
  <c r="D746" i="6"/>
  <c r="H642" i="6"/>
  <c r="C161" i="7"/>
  <c r="H1129" i="6"/>
  <c r="N443" i="6"/>
  <c r="M369" i="6"/>
  <c r="H451" i="6"/>
  <c r="I1255" i="6"/>
  <c r="D1233" i="6"/>
  <c r="M849" i="6"/>
  <c r="M812" i="6"/>
  <c r="I878" i="6"/>
  <c r="I671" i="6"/>
  <c r="C498" i="7"/>
  <c r="K59" i="7"/>
  <c r="N674" i="6"/>
  <c r="E726" i="6"/>
  <c r="C1342" i="6"/>
  <c r="G1335" i="8"/>
  <c r="C1041" i="6"/>
  <c r="C599" i="6"/>
  <c r="D1129" i="6"/>
  <c r="B1394" i="6"/>
  <c r="F317" i="6"/>
  <c r="G932" i="8"/>
  <c r="D331" i="6"/>
  <c r="G758" i="8"/>
  <c r="D886" i="6"/>
  <c r="M1144" i="6"/>
  <c r="E343" i="7"/>
  <c r="C1190" i="6"/>
  <c r="G242" i="7"/>
  <c r="I441" i="6"/>
  <c r="B186" i="7"/>
  <c r="E1159" i="6"/>
  <c r="E417" i="6"/>
  <c r="E409" i="6"/>
  <c r="C828" i="6"/>
  <c r="D1065" i="6"/>
  <c r="D1259" i="6"/>
  <c r="M1082" i="6"/>
  <c r="B967" i="6"/>
  <c r="L202" i="7"/>
  <c r="G1539" i="6"/>
  <c r="I270" i="7"/>
  <c r="D197" i="6"/>
  <c r="H325" i="7"/>
  <c r="B1016" i="6"/>
  <c r="N919" i="6"/>
  <c r="D133" i="6"/>
  <c r="B358" i="7"/>
  <c r="D871" i="6"/>
  <c r="C1055" i="6"/>
  <c r="N1061" i="6"/>
  <c r="H58" i="7"/>
  <c r="H839" i="6"/>
  <c r="F823" i="6"/>
  <c r="M1149" i="6"/>
  <c r="H1347" i="6"/>
  <c r="F805" i="6"/>
  <c r="N1185" i="6"/>
  <c r="F346" i="7"/>
  <c r="M1278" i="6"/>
  <c r="D896" i="6"/>
  <c r="M593" i="6"/>
  <c r="F854" i="6"/>
  <c r="H1232" i="6"/>
  <c r="M627" i="6"/>
  <c r="D1343" i="6"/>
  <c r="D162" i="7"/>
  <c r="I124" i="7"/>
  <c r="I1117" i="6"/>
  <c r="M1103" i="6"/>
  <c r="B49" i="6"/>
  <c r="I334" i="7"/>
  <c r="D632" i="6"/>
  <c r="M795" i="6"/>
  <c r="E680" i="6"/>
  <c r="N193" i="6"/>
  <c r="C530" i="6"/>
  <c r="D687" i="6"/>
  <c r="I1016" i="6"/>
  <c r="I1218" i="6"/>
  <c r="M975" i="6"/>
  <c r="E910" i="6"/>
  <c r="E857" i="6"/>
  <c r="B189" i="7"/>
  <c r="M150" i="6"/>
  <c r="D823" i="6"/>
  <c r="N1163" i="6"/>
  <c r="G1466" i="6"/>
  <c r="C638" i="6"/>
  <c r="H185" i="7"/>
  <c r="C206" i="7"/>
  <c r="M985" i="6"/>
  <c r="F1139" i="6"/>
  <c r="F946" i="6"/>
  <c r="D19" i="7"/>
  <c r="D923" i="6"/>
  <c r="D122" i="7"/>
  <c r="C1023" i="6"/>
  <c r="C1389" i="6"/>
  <c r="N1164" i="6"/>
  <c r="F164" i="7"/>
  <c r="B1322" i="6"/>
  <c r="C906" i="6"/>
  <c r="D1126" i="6"/>
  <c r="B1225" i="6"/>
  <c r="H1403" i="6"/>
  <c r="C1096" i="6"/>
  <c r="D1119" i="6"/>
  <c r="F576" i="7"/>
  <c r="H1544" i="6"/>
  <c r="G1474" i="8"/>
  <c r="E532" i="7"/>
  <c r="M1267" i="6"/>
  <c r="M1074" i="6"/>
  <c r="F255" i="6"/>
  <c r="D1539" i="6"/>
  <c r="H359" i="7"/>
  <c r="M1396" i="6"/>
  <c r="G1319" i="8"/>
  <c r="I1273" i="6"/>
  <c r="F1145" i="6"/>
  <c r="H178" i="7"/>
  <c r="G742" i="6"/>
  <c r="G468" i="7"/>
  <c r="M1068" i="6"/>
  <c r="D262" i="7"/>
  <c r="G297" i="6"/>
  <c r="G9" i="7"/>
  <c r="N1009" i="6"/>
  <c r="B128" i="7"/>
  <c r="I104" i="6"/>
  <c r="M1381" i="6"/>
  <c r="I551" i="7"/>
  <c r="C1325" i="6"/>
  <c r="E78" i="6"/>
  <c r="K321" i="7"/>
  <c r="I1307" i="6"/>
  <c r="E165" i="7"/>
  <c r="I342" i="6"/>
  <c r="B788" i="6"/>
  <c r="M1157" i="6"/>
  <c r="I243" i="6"/>
  <c r="N697" i="6"/>
  <c r="M1258" i="6"/>
  <c r="G101" i="6"/>
  <c r="H1411" i="6"/>
  <c r="I543" i="6"/>
  <c r="N991" i="6"/>
  <c r="I1376" i="6"/>
  <c r="N1147" i="6"/>
  <c r="G1096" i="6"/>
  <c r="H1372" i="6"/>
  <c r="N675" i="6"/>
  <c r="N825" i="6"/>
  <c r="M540" i="6"/>
  <c r="I165" i="6"/>
  <c r="F648" i="6"/>
  <c r="D610" i="6"/>
  <c r="E1406" i="6"/>
  <c r="G406" i="6"/>
  <c r="N626" i="6"/>
  <c r="G200" i="6"/>
  <c r="M993" i="6"/>
  <c r="B583" i="6"/>
  <c r="F293" i="6"/>
  <c r="F802" i="6"/>
  <c r="G581" i="6"/>
  <c r="E710" i="6"/>
  <c r="B1399" i="6"/>
  <c r="F762" i="6"/>
  <c r="C136" i="6"/>
  <c r="H114" i="6"/>
  <c r="G310" i="6"/>
  <c r="B1356" i="6"/>
  <c r="I501" i="6"/>
  <c r="M309" i="6"/>
  <c r="E428" i="6"/>
  <c r="M845" i="6"/>
  <c r="F472" i="6"/>
  <c r="I454" i="6"/>
  <c r="C212" i="6"/>
  <c r="F789" i="6"/>
  <c r="C522" i="6"/>
  <c r="D802" i="6"/>
  <c r="C745" i="6"/>
  <c r="M1161" i="6"/>
  <c r="G73" i="6"/>
  <c r="D1150" i="6"/>
  <c r="H796" i="6"/>
  <c r="N423" i="6"/>
  <c r="I1052" i="6"/>
  <c r="H826" i="6"/>
  <c r="E1096" i="6"/>
  <c r="N718" i="6"/>
  <c r="N864" i="6"/>
  <c r="B399" i="6"/>
  <c r="H422" i="6"/>
  <c r="I270" i="6"/>
  <c r="I368" i="6"/>
  <c r="N854" i="6"/>
  <c r="I190" i="6"/>
  <c r="H661" i="6"/>
  <c r="F1210" i="6"/>
  <c r="G543" i="6"/>
  <c r="G46" i="6"/>
  <c r="G153" i="8"/>
  <c r="G666" i="6"/>
  <c r="H373" i="6"/>
  <c r="G188" i="6"/>
  <c r="L98" i="5"/>
  <c r="M6" i="6"/>
  <c r="M1128" i="6"/>
  <c r="G686" i="8"/>
  <c r="H1193" i="6"/>
  <c r="AB4" i="4"/>
  <c r="M350" i="6"/>
  <c r="D732" i="6"/>
  <c r="M979" i="6"/>
  <c r="N559" i="6"/>
  <c r="G770" i="6"/>
  <c r="K197" i="7"/>
  <c r="G1491" i="6"/>
  <c r="M534" i="6"/>
  <c r="G225" i="6"/>
  <c r="B182" i="6"/>
  <c r="B1510" i="6"/>
  <c r="B1367" i="6"/>
  <c r="C1133" i="6"/>
  <c r="D1024" i="6"/>
  <c r="C1397" i="6"/>
  <c r="H378" i="7"/>
  <c r="G137" i="8"/>
  <c r="C572" i="6"/>
  <c r="D824" i="6"/>
  <c r="B535" i="6"/>
  <c r="F466" i="6"/>
  <c r="C75" i="6"/>
  <c r="G1423" i="8"/>
  <c r="G322" i="8"/>
  <c r="C108" i="7"/>
  <c r="E1441" i="6"/>
  <c r="D503" i="6"/>
  <c r="B272" i="6"/>
  <c r="D420" i="6"/>
  <c r="I730" i="6"/>
  <c r="M404" i="6"/>
  <c r="B643" i="6"/>
  <c r="C92" i="6"/>
  <c r="F41" i="6"/>
  <c r="G1063" i="8"/>
  <c r="G1272" i="8"/>
  <c r="C499" i="6"/>
  <c r="D1317" i="6"/>
  <c r="C626" i="6"/>
  <c r="AC13" i="4"/>
  <c r="E478" i="6"/>
  <c r="D528" i="6"/>
  <c r="G160" i="8"/>
  <c r="B87" i="6"/>
  <c r="I191" i="6"/>
  <c r="I914" i="6"/>
  <c r="G500" i="6"/>
  <c r="N795" i="6"/>
  <c r="C396" i="6"/>
  <c r="C659" i="6"/>
  <c r="B172" i="6"/>
  <c r="G607" i="8"/>
  <c r="H23" i="7"/>
  <c r="C87" i="6"/>
  <c r="D74" i="6"/>
  <c r="G221" i="8"/>
  <c r="H230" i="7"/>
  <c r="C181" i="6"/>
  <c r="B1135" i="6"/>
  <c r="F461" i="6"/>
  <c r="F1186" i="6"/>
  <c r="B732" i="6"/>
  <c r="H593" i="6"/>
  <c r="B301" i="6"/>
  <c r="G606" i="8"/>
  <c r="I327" i="6"/>
  <c r="H231" i="7"/>
  <c r="F1080" i="6"/>
  <c r="E86" i="6"/>
  <c r="N1348" i="6"/>
  <c r="E615" i="6"/>
  <c r="I615" i="6"/>
  <c r="D998" i="6"/>
  <c r="B783" i="6"/>
  <c r="F406" i="6"/>
  <c r="F1467" i="6"/>
  <c r="N906" i="6"/>
  <c r="M424" i="6"/>
  <c r="E258" i="6"/>
  <c r="G103" i="7"/>
  <c r="N1213" i="6"/>
  <c r="N806" i="6"/>
  <c r="G308" i="6"/>
  <c r="H807" i="6"/>
  <c r="N404" i="6"/>
  <c r="M652" i="6"/>
  <c r="H403" i="6"/>
  <c r="D4" i="6"/>
  <c r="M374" i="6"/>
  <c r="M91" i="6"/>
  <c r="F162" i="6"/>
  <c r="G99" i="6"/>
  <c r="F324" i="7"/>
  <c r="I1291" i="6"/>
  <c r="N1052" i="6"/>
  <c r="G454" i="7"/>
  <c r="N667" i="6"/>
  <c r="D1127" i="6"/>
  <c r="B815" i="6"/>
  <c r="C330" i="6"/>
  <c r="B628" i="6"/>
  <c r="G156" i="6"/>
  <c r="M31" i="6"/>
  <c r="E558" i="6"/>
  <c r="G990" i="8"/>
  <c r="G360" i="6"/>
  <c r="C721" i="6"/>
  <c r="M308" i="6"/>
  <c r="H152" i="6"/>
  <c r="G843" i="6"/>
  <c r="G712" i="8"/>
  <c r="G218" i="6"/>
  <c r="E375" i="6"/>
  <c r="M966" i="6"/>
  <c r="M893" i="6"/>
  <c r="E434" i="7"/>
  <c r="I255" i="6"/>
  <c r="M227" i="6"/>
  <c r="N206" i="6"/>
  <c r="M904" i="6"/>
  <c r="G492" i="6"/>
  <c r="B176" i="6"/>
  <c r="E329" i="6"/>
  <c r="G626" i="8"/>
  <c r="N518" i="6"/>
  <c r="I248" i="6"/>
  <c r="E622" i="6"/>
  <c r="G105" i="8"/>
  <c r="AF8" i="4"/>
  <c r="N677" i="6"/>
  <c r="H640" i="6"/>
  <c r="C1141" i="6"/>
  <c r="E821" i="6"/>
  <c r="D1348" i="6"/>
  <c r="C1209" i="6"/>
  <c r="I1098" i="6"/>
  <c r="B167" i="6"/>
  <c r="F508" i="6"/>
  <c r="I860" i="6"/>
  <c r="H397" i="6"/>
  <c r="N81" i="6"/>
  <c r="N1041" i="6"/>
  <c r="H99" i="6"/>
  <c r="M145" i="6"/>
  <c r="N232" i="6"/>
  <c r="N602" i="6"/>
  <c r="D359" i="6"/>
  <c r="D191" i="6"/>
  <c r="N487" i="6"/>
  <c r="E485" i="6"/>
  <c r="N1037" i="6"/>
  <c r="M467" i="6"/>
  <c r="C1117" i="6"/>
  <c r="D151" i="6"/>
  <c r="N136" i="6"/>
  <c r="C258" i="6"/>
  <c r="E1164" i="6"/>
  <c r="H819" i="6"/>
  <c r="M833" i="6"/>
  <c r="M210" i="6"/>
  <c r="F931" i="6"/>
  <c r="H1077" i="6"/>
  <c r="E1109" i="6"/>
  <c r="B653" i="6"/>
  <c r="G610" i="6"/>
  <c r="D646" i="6"/>
  <c r="M367" i="6"/>
  <c r="G1137" i="6"/>
  <c r="B582" i="6"/>
  <c r="F206" i="6"/>
  <c r="G493" i="8"/>
  <c r="G849" i="8"/>
  <c r="C160" i="6"/>
  <c r="M813" i="6"/>
  <c r="N91" i="6"/>
  <c r="E994" i="6"/>
  <c r="G782" i="8"/>
  <c r="B315" i="7"/>
  <c r="E458" i="7"/>
  <c r="D451" i="6"/>
  <c r="M15" i="6"/>
  <c r="E168" i="6"/>
  <c r="B435" i="6"/>
  <c r="G368" i="8"/>
  <c r="G357" i="6"/>
  <c r="N95" i="6"/>
  <c r="F712" i="6"/>
  <c r="D791" i="6"/>
  <c r="E21" i="7"/>
  <c r="N489" i="6"/>
  <c r="C487" i="6"/>
  <c r="C477" i="6"/>
  <c r="B1148" i="6"/>
  <c r="G1113" i="8"/>
  <c r="F951" i="6"/>
  <c r="F1288" i="6"/>
  <c r="G1337" i="8"/>
  <c r="F468" i="6"/>
  <c r="D1163" i="6"/>
  <c r="B1103" i="6"/>
  <c r="I131" i="7"/>
  <c r="F1120" i="6"/>
  <c r="D614" i="6"/>
  <c r="H213" i="6"/>
  <c r="M484" i="6"/>
  <c r="I252" i="6"/>
  <c r="E249" i="7"/>
  <c r="I1030" i="6"/>
  <c r="M828" i="6"/>
  <c r="C502" i="7"/>
  <c r="E1401" i="6"/>
  <c r="G798" i="6"/>
  <c r="I1066" i="6"/>
  <c r="G1541" i="6"/>
  <c r="H1186" i="6"/>
  <c r="F398" i="6"/>
  <c r="G662" i="8"/>
  <c r="N793" i="6"/>
  <c r="E378" i="6"/>
  <c r="G301" i="8"/>
  <c r="M58" i="6"/>
  <c r="B720" i="6"/>
  <c r="G1218" i="6"/>
  <c r="F1047" i="6"/>
  <c r="E1123" i="6"/>
  <c r="E1017" i="6"/>
  <c r="I1056" i="6"/>
  <c r="C69" i="6"/>
  <c r="F1393" i="6"/>
  <c r="M178" i="6"/>
  <c r="G20" i="6"/>
  <c r="M561" i="6"/>
  <c r="C89" i="6"/>
  <c r="D1276" i="6"/>
  <c r="G1460" i="8"/>
  <c r="G529" i="8"/>
  <c r="G663" i="8"/>
  <c r="B438" i="6"/>
  <c r="E376" i="6"/>
  <c r="H441" i="6"/>
  <c r="G219" i="6"/>
  <c r="E668" i="6"/>
  <c r="D776" i="6"/>
  <c r="I664" i="6"/>
  <c r="I940" i="6"/>
  <c r="AB31" i="4"/>
  <c r="C1471" i="6"/>
  <c r="L63" i="5"/>
  <c r="I825" i="6"/>
  <c r="C1203" i="6"/>
  <c r="F27" i="6"/>
  <c r="I359" i="6"/>
  <c r="M265" i="6"/>
  <c r="F238" i="7"/>
  <c r="G182" i="6"/>
  <c r="E492" i="6"/>
  <c r="G1285" i="8"/>
  <c r="F564" i="6"/>
  <c r="D759" i="6"/>
  <c r="B171" i="7"/>
  <c r="H648" i="6"/>
  <c r="C613" i="6"/>
  <c r="H533" i="6"/>
  <c r="G1152" i="6"/>
  <c r="E727" i="6"/>
  <c r="H772" i="6"/>
  <c r="I208" i="6"/>
  <c r="G182" i="8"/>
  <c r="M1022" i="6"/>
  <c r="E788" i="6"/>
  <c r="B550" i="7"/>
  <c r="C1484" i="6"/>
  <c r="N698" i="6"/>
  <c r="F1041" i="6"/>
  <c r="M1094" i="6"/>
  <c r="F502" i="6"/>
  <c r="H266" i="7"/>
  <c r="I544" i="6"/>
  <c r="G699" i="6"/>
  <c r="F1420" i="6"/>
  <c r="G1145" i="6"/>
  <c r="M754" i="6"/>
  <c r="B209" i="6"/>
  <c r="G409" i="6"/>
  <c r="G1005" i="6"/>
  <c r="C1176" i="6"/>
  <c r="N449" i="6"/>
  <c r="H878" i="6"/>
  <c r="I588" i="6"/>
  <c r="H966" i="6"/>
  <c r="I717" i="6"/>
  <c r="M389" i="6"/>
  <c r="N818" i="6"/>
  <c r="E52" i="6"/>
  <c r="G1400" i="8"/>
  <c r="G1165" i="8"/>
  <c r="G693" i="8"/>
  <c r="H645" i="6"/>
  <c r="M351" i="6"/>
  <c r="N1076" i="6"/>
  <c r="M115" i="6"/>
  <c r="I921" i="6"/>
  <c r="G1381" i="8"/>
  <c r="E27" i="6"/>
  <c r="M10" i="5"/>
  <c r="I221" i="6"/>
  <c r="C379" i="6"/>
  <c r="G806" i="8"/>
  <c r="N492" i="6"/>
  <c r="G595" i="6"/>
  <c r="G555" i="8"/>
  <c r="N1071" i="6"/>
  <c r="D202" i="6"/>
  <c r="F51" i="6"/>
  <c r="F17" i="6"/>
  <c r="N41" i="6"/>
  <c r="E210" i="6"/>
  <c r="G490" i="6"/>
  <c r="E998" i="6"/>
  <c r="G643" i="6"/>
  <c r="I607" i="6"/>
  <c r="N531" i="6"/>
  <c r="E422" i="6"/>
  <c r="C839" i="6"/>
  <c r="G441" i="6"/>
  <c r="M918" i="6"/>
  <c r="B1172" i="6"/>
  <c r="E411" i="6"/>
  <c r="C602" i="6"/>
  <c r="C596" i="6"/>
  <c r="C554" i="6"/>
  <c r="G347" i="8"/>
  <c r="H590" i="6"/>
  <c r="I738" i="6"/>
  <c r="F1447" i="6"/>
  <c r="F803" i="6"/>
  <c r="N623" i="6"/>
  <c r="I1464" i="6"/>
  <c r="N689" i="6"/>
  <c r="G787" i="8"/>
  <c r="G168" i="6"/>
  <c r="D93" i="6"/>
  <c r="E1340" i="6"/>
  <c r="M410" i="6"/>
  <c r="H613" i="6"/>
  <c r="E133" i="6"/>
  <c r="G797" i="6"/>
  <c r="C427" i="6"/>
  <c r="E820" i="6"/>
  <c r="H1059" i="6"/>
  <c r="C1168" i="6"/>
  <c r="E918" i="6"/>
  <c r="D327" i="6"/>
  <c r="M454" i="6"/>
  <c r="H119" i="6"/>
  <c r="D275" i="6"/>
  <c r="C761" i="6"/>
  <c r="C742" i="6"/>
  <c r="B828" i="6"/>
  <c r="F440" i="6"/>
  <c r="E429" i="6"/>
  <c r="B241" i="6"/>
  <c r="M327" i="6"/>
  <c r="G1397" i="8"/>
  <c r="B410" i="6"/>
  <c r="C407" i="6"/>
  <c r="H199" i="6"/>
  <c r="G473" i="8"/>
  <c r="I22" i="7"/>
  <c r="G278" i="8"/>
  <c r="D1161" i="6"/>
  <c r="E939" i="6"/>
  <c r="I560" i="6"/>
  <c r="C317" i="6"/>
  <c r="F744" i="6"/>
  <c r="F234" i="6"/>
  <c r="H920" i="6"/>
  <c r="C744" i="6"/>
  <c r="M51" i="5"/>
  <c r="B18" i="6"/>
  <c r="G150" i="8"/>
  <c r="E758" i="6"/>
  <c r="L73" i="5"/>
  <c r="F313" i="6"/>
  <c r="H779" i="6"/>
  <c r="C504" i="6"/>
  <c r="G103" i="6"/>
  <c r="G667" i="8"/>
  <c r="B345" i="6"/>
  <c r="N196" i="6"/>
  <c r="B102" i="7"/>
  <c r="I1210" i="6"/>
  <c r="B531" i="6"/>
  <c r="H416" i="6"/>
  <c r="F321" i="6"/>
  <c r="B982" i="6"/>
  <c r="C748" i="6"/>
  <c r="D800" i="6"/>
  <c r="F1044" i="6"/>
  <c r="H921" i="6"/>
  <c r="B506" i="6"/>
  <c r="F635" i="6"/>
  <c r="D163" i="7"/>
  <c r="H489" i="6"/>
  <c r="C954" i="6"/>
  <c r="G737" i="8"/>
  <c r="M1054" i="6"/>
  <c r="D261" i="6"/>
  <c r="D898" i="6"/>
  <c r="M786" i="6"/>
  <c r="H231" i="6"/>
  <c r="AD13" i="4"/>
  <c r="F97" i="7"/>
  <c r="F756" i="6"/>
  <c r="H1083" i="6"/>
  <c r="G1072" i="8"/>
  <c r="F367" i="6"/>
  <c r="M915" i="6"/>
  <c r="F1536" i="6"/>
  <c r="N1151" i="6"/>
  <c r="E985" i="6"/>
  <c r="G1168" i="8"/>
  <c r="I902" i="6"/>
  <c r="C297" i="6"/>
  <c r="I705" i="6"/>
  <c r="G811" i="6"/>
  <c r="M124" i="6"/>
  <c r="G566" i="8"/>
  <c r="H357" i="6"/>
  <c r="C251" i="6"/>
  <c r="G320" i="8"/>
  <c r="M507" i="6"/>
  <c r="G408" i="8"/>
  <c r="C552" i="6"/>
  <c r="F696" i="6"/>
  <c r="M143" i="6"/>
  <c r="I641" i="6"/>
  <c r="B744" i="6"/>
  <c r="M313" i="6"/>
  <c r="N222" i="6"/>
  <c r="N326" i="6"/>
  <c r="F178" i="6"/>
  <c r="G139" i="6"/>
  <c r="F730" i="6"/>
  <c r="I1487" i="6"/>
  <c r="H175" i="6"/>
  <c r="N1118" i="6"/>
  <c r="D458" i="6"/>
  <c r="G1422" i="6"/>
  <c r="C622" i="6"/>
  <c r="H1053" i="6"/>
  <c r="F770" i="6"/>
  <c r="G384" i="8"/>
  <c r="B104" i="6"/>
  <c r="E962" i="6"/>
  <c r="H917" i="6"/>
  <c r="G546" i="8"/>
  <c r="H1086" i="6"/>
  <c r="G572" i="8"/>
  <c r="G100" i="8"/>
  <c r="E1060" i="6"/>
  <c r="B354" i="6"/>
  <c r="B262" i="6"/>
  <c r="N62" i="6"/>
  <c r="N121" i="6"/>
  <c r="C68" i="6"/>
  <c r="AC7" i="4"/>
  <c r="C62" i="6"/>
  <c r="G1353" i="8"/>
  <c r="D520" i="6"/>
  <c r="H757" i="6"/>
  <c r="H5" i="6"/>
  <c r="I896" i="6"/>
  <c r="I1105" i="6"/>
  <c r="N790" i="6"/>
  <c r="B559" i="6"/>
  <c r="N250" i="6"/>
  <c r="G1155" i="8"/>
  <c r="M836" i="6"/>
  <c r="H1043" i="6"/>
  <c r="I305" i="6"/>
  <c r="I264" i="6"/>
  <c r="G1178" i="8"/>
  <c r="H931" i="6"/>
  <c r="F190" i="6"/>
  <c r="G1422" i="8"/>
  <c r="H401" i="7"/>
  <c r="D94" i="6"/>
  <c r="G335" i="8"/>
  <c r="D492" i="6"/>
  <c r="H419" i="6"/>
  <c r="G329" i="6"/>
  <c r="F481" i="6"/>
  <c r="B760" i="6"/>
  <c r="E248" i="6"/>
  <c r="M229" i="6"/>
  <c r="N360" i="6"/>
  <c r="F507" i="6"/>
  <c r="G712" i="6"/>
  <c r="F427" i="6"/>
  <c r="I653" i="6"/>
  <c r="G671" i="8"/>
  <c r="G66" i="8"/>
  <c r="D154" i="6"/>
  <c r="M273" i="6"/>
  <c r="G253" i="7"/>
  <c r="N1059" i="6"/>
  <c r="I815" i="6"/>
  <c r="N83" i="6"/>
  <c r="H1248" i="6"/>
  <c r="I972" i="6"/>
  <c r="I210" i="6"/>
  <c r="B321" i="6"/>
  <c r="C96" i="6"/>
  <c r="E477" i="6"/>
  <c r="F493" i="6"/>
  <c r="G113" i="8"/>
  <c r="E972" i="6"/>
  <c r="D680" i="6"/>
  <c r="F1505" i="6"/>
  <c r="N1249" i="6"/>
  <c r="I41" i="7"/>
  <c r="E457" i="6"/>
  <c r="G986" i="8"/>
  <c r="M340" i="6"/>
  <c r="N431" i="6"/>
  <c r="F21" i="6"/>
  <c r="G193" i="8"/>
  <c r="I696" i="6"/>
  <c r="D1068" i="6"/>
  <c r="D405" i="6"/>
  <c r="AC85" i="4"/>
  <c r="D180" i="6"/>
  <c r="G933" i="8"/>
  <c r="M704" i="6"/>
  <c r="M601" i="6"/>
  <c r="G1481" i="6"/>
  <c r="B840" i="6"/>
  <c r="D264" i="6"/>
  <c r="C358" i="6"/>
  <c r="G1177" i="8"/>
  <c r="M862" i="6"/>
  <c r="H279" i="6"/>
  <c r="E336" i="6"/>
  <c r="D1070" i="6"/>
  <c r="H942" i="6"/>
  <c r="G98" i="6"/>
  <c r="C1233" i="6"/>
  <c r="AB21" i="4"/>
  <c r="I120" i="6"/>
  <c r="D422" i="6"/>
  <c r="B898" i="6"/>
  <c r="B763" i="6"/>
  <c r="M224" i="6"/>
  <c r="D190" i="6"/>
  <c r="G209" i="8"/>
  <c r="I754" i="6"/>
  <c r="E535" i="6"/>
  <c r="C266" i="6"/>
  <c r="E49" i="6"/>
  <c r="F177" i="6"/>
  <c r="F588" i="6"/>
  <c r="D1091" i="6"/>
  <c r="G718" i="8"/>
  <c r="G922" i="8"/>
  <c r="M677" i="6"/>
  <c r="I100" i="6"/>
  <c r="M69" i="5"/>
  <c r="H614" i="6"/>
  <c r="C247" i="6"/>
  <c r="N528" i="6"/>
  <c r="M855" i="6"/>
  <c r="G948" i="8"/>
  <c r="N646" i="6"/>
  <c r="M490" i="6"/>
  <c r="G976" i="8"/>
  <c r="G1395" i="8"/>
  <c r="G151" i="8"/>
  <c r="AF72" i="4"/>
  <c r="G956" i="8"/>
  <c r="H76" i="5"/>
  <c r="D450" i="6"/>
  <c r="G628" i="8"/>
  <c r="H788" i="6"/>
  <c r="I322" i="6"/>
  <c r="D677" i="6"/>
  <c r="G874" i="8"/>
  <c r="G250" i="6"/>
  <c r="C914" i="6"/>
  <c r="N177" i="6"/>
  <c r="G646" i="6"/>
  <c r="N1143" i="6"/>
  <c r="M223" i="6"/>
  <c r="E491" i="6"/>
  <c r="C152" i="6"/>
  <c r="B813" i="6"/>
  <c r="G146" i="6"/>
  <c r="G61" i="8"/>
  <c r="M406" i="6"/>
  <c r="G1345" i="8"/>
  <c r="H693" i="6"/>
  <c r="N852" i="6"/>
  <c r="B254" i="6"/>
  <c r="N398" i="6"/>
  <c r="H517" i="6"/>
  <c r="F280" i="6"/>
  <c r="G966" i="6"/>
  <c r="M854" i="6"/>
  <c r="F159" i="6"/>
  <c r="G454" i="8"/>
  <c r="G626" i="6"/>
  <c r="G1150" i="8"/>
  <c r="H1416" i="6"/>
  <c r="N701" i="6"/>
  <c r="H797" i="6"/>
  <c r="D498" i="6"/>
  <c r="N40" i="6"/>
  <c r="C481" i="6"/>
  <c r="G84" i="6"/>
  <c r="L58" i="5"/>
  <c r="F784" i="6"/>
  <c r="M271" i="6"/>
  <c r="L22" i="5"/>
  <c r="B1194" i="6"/>
  <c r="G538" i="8"/>
  <c r="L61" i="5"/>
  <c r="D240" i="6"/>
  <c r="I1267" i="6"/>
  <c r="C1345" i="6"/>
  <c r="N565" i="6"/>
  <c r="F565" i="6"/>
  <c r="G70" i="6"/>
  <c r="G731" i="6"/>
  <c r="G343" i="6"/>
  <c r="M987" i="6"/>
  <c r="G1265" i="8"/>
  <c r="M1536" i="6"/>
  <c r="E170" i="6"/>
  <c r="G614" i="6"/>
  <c r="C9" i="6"/>
  <c r="C327" i="6"/>
  <c r="D118" i="6"/>
  <c r="F144" i="6"/>
  <c r="M916" i="6"/>
  <c r="E387" i="6"/>
  <c r="E288" i="6"/>
  <c r="F890" i="6"/>
  <c r="G532" i="6"/>
  <c r="K668" i="7"/>
  <c r="H156" i="6"/>
  <c r="G468" i="8"/>
  <c r="M21" i="6"/>
  <c r="D709" i="6"/>
  <c r="I88" i="6"/>
  <c r="F233" i="6"/>
  <c r="C210" i="6"/>
  <c r="G1310" i="8"/>
  <c r="G1129" i="8"/>
  <c r="F442" i="6"/>
  <c r="H462" i="6"/>
  <c r="G389" i="8"/>
  <c r="H159" i="6"/>
  <c r="G17" i="6"/>
  <c r="F549" i="6"/>
  <c r="I1358" i="6"/>
  <c r="G383" i="8"/>
  <c r="G411" i="8"/>
  <c r="G936" i="8"/>
  <c r="C502" i="6"/>
  <c r="D380" i="6"/>
  <c r="H643" i="6"/>
  <c r="G1434" i="8"/>
  <c r="G1148" i="6"/>
  <c r="G914" i="8"/>
  <c r="G129" i="8"/>
  <c r="B845" i="6"/>
  <c r="F670" i="6"/>
  <c r="G28" i="8"/>
  <c r="G252" i="6"/>
  <c r="M46" i="6"/>
  <c r="B178" i="6"/>
  <c r="I175" i="6"/>
  <c r="E372" i="6"/>
  <c r="G42" i="6"/>
  <c r="AB16" i="4"/>
  <c r="E502" i="6"/>
  <c r="D382" i="6"/>
  <c r="N98" i="6"/>
  <c r="I32" i="6"/>
  <c r="G920" i="6"/>
  <c r="M980" i="6"/>
  <c r="G860" i="8"/>
  <c r="D30" i="6"/>
  <c r="D149" i="6"/>
  <c r="B870" i="6"/>
  <c r="C401" i="6"/>
  <c r="F195" i="6"/>
  <c r="I16" i="6"/>
  <c r="G450" i="8"/>
  <c r="N157" i="6"/>
  <c r="G1519" i="8"/>
  <c r="I424" i="6"/>
  <c r="G190" i="8"/>
  <c r="G1249" i="8"/>
  <c r="D496" i="6"/>
  <c r="B115" i="6"/>
  <c r="B954" i="6"/>
  <c r="N480" i="6"/>
  <c r="M758" i="6"/>
  <c r="G1505" i="8"/>
  <c r="AC11" i="4"/>
  <c r="F815" i="6"/>
  <c r="G880" i="8"/>
  <c r="G260" i="6"/>
  <c r="N848" i="6"/>
  <c r="E31" i="6"/>
  <c r="I599" i="6"/>
  <c r="B409" i="6"/>
  <c r="F207" i="7"/>
  <c r="G1037" i="8"/>
  <c r="G862" i="8"/>
  <c r="I180" i="6"/>
  <c r="F895" i="6"/>
  <c r="M1367" i="6"/>
  <c r="G1437" i="6"/>
  <c r="M785" i="6"/>
  <c r="F990" i="6"/>
  <c r="B1200" i="6"/>
  <c r="E1422" i="6"/>
  <c r="F723" i="6"/>
  <c r="N760" i="6"/>
  <c r="M1481" i="6"/>
  <c r="C890" i="6"/>
  <c r="B1094" i="6"/>
  <c r="E974" i="6"/>
  <c r="I55" i="7"/>
  <c r="B800" i="6"/>
  <c r="F715" i="6"/>
  <c r="M664" i="6"/>
  <c r="M880" i="6"/>
  <c r="C565" i="7"/>
  <c r="B1123" i="6"/>
  <c r="D399" i="6"/>
  <c r="M426" i="6"/>
  <c r="D350" i="6"/>
  <c r="G1064" i="6"/>
  <c r="G995" i="8"/>
  <c r="G275" i="6"/>
  <c r="D273" i="6"/>
  <c r="D102" i="6"/>
  <c r="G566" i="6"/>
  <c r="L69" i="5"/>
  <c r="B509" i="6"/>
  <c r="B543" i="6"/>
  <c r="B548" i="6"/>
  <c r="I967" i="6"/>
  <c r="G186" i="6"/>
  <c r="B160" i="6"/>
  <c r="F78" i="6"/>
  <c r="G11" i="8"/>
  <c r="E37" i="7"/>
  <c r="G578" i="8"/>
  <c r="B381" i="6"/>
  <c r="M629" i="6"/>
  <c r="I121" i="6"/>
  <c r="G1124" i="6"/>
  <c r="G1024" i="8"/>
  <c r="M1173" i="6"/>
  <c r="C365" i="6"/>
  <c r="C1219" i="6"/>
  <c r="C76" i="6"/>
  <c r="C956" i="6"/>
  <c r="M752" i="6"/>
  <c r="G157" i="6"/>
  <c r="I765" i="6"/>
  <c r="B814" i="6"/>
  <c r="H515" i="6"/>
  <c r="H165" i="6"/>
  <c r="C197" i="6"/>
  <c r="I632" i="6"/>
  <c r="B817" i="6"/>
  <c r="G286" i="6"/>
  <c r="M1129" i="6"/>
  <c r="G768" i="6"/>
  <c r="I154" i="6"/>
  <c r="D627" i="6"/>
  <c r="C547" i="6"/>
  <c r="N411" i="6"/>
  <c r="B220" i="6"/>
  <c r="F32" i="6"/>
  <c r="F1122" i="6"/>
  <c r="E997" i="6"/>
  <c r="G1498" i="8"/>
  <c r="G869" i="6"/>
  <c r="I756" i="6"/>
  <c r="H1393" i="6"/>
  <c r="E1043" i="6"/>
  <c r="D833" i="6"/>
  <c r="G335" i="6"/>
  <c r="B718" i="6"/>
  <c r="N82" i="6"/>
  <c r="G765" i="8"/>
  <c r="I81" i="6"/>
  <c r="E167" i="6"/>
  <c r="C696" i="6"/>
  <c r="D985" i="6"/>
  <c r="C1033" i="6"/>
  <c r="E1042" i="6"/>
  <c r="F360" i="6"/>
  <c r="I852" i="6"/>
  <c r="G201" i="6"/>
  <c r="F926" i="6"/>
  <c r="I829" i="6"/>
  <c r="H309" i="6"/>
  <c r="D347" i="6"/>
  <c r="L39" i="5"/>
  <c r="M285" i="6"/>
  <c r="C269" i="6"/>
  <c r="H520" i="6"/>
  <c r="E909" i="6"/>
  <c r="I152" i="6"/>
  <c r="D1266" i="6"/>
  <c r="N1453" i="6"/>
  <c r="B343" i="6"/>
  <c r="D155" i="7"/>
  <c r="F1292" i="6"/>
  <c r="G36" i="8"/>
  <c r="G637" i="8"/>
  <c r="G1349" i="8"/>
  <c r="N737" i="6"/>
  <c r="B652" i="6"/>
  <c r="D855" i="6"/>
  <c r="N46" i="6"/>
  <c r="F1200" i="6"/>
  <c r="C34" i="6"/>
  <c r="M643" i="6"/>
  <c r="H662" i="6"/>
  <c r="C855" i="6"/>
  <c r="G303" i="6"/>
  <c r="B1211" i="6"/>
  <c r="G1236" i="8"/>
  <c r="I9" i="6"/>
  <c r="M672" i="6"/>
  <c r="M107" i="6"/>
  <c r="C264" i="6"/>
  <c r="B667" i="6"/>
  <c r="B658" i="6"/>
  <c r="I387" i="6"/>
  <c r="G1520" i="6"/>
  <c r="I740" i="6"/>
  <c r="H368" i="6"/>
  <c r="H378" i="6"/>
  <c r="B267" i="6"/>
  <c r="C694" i="6"/>
  <c r="C559" i="6"/>
  <c r="H1512" i="6"/>
  <c r="F1125" i="6"/>
  <c r="D240" i="7"/>
  <c r="N1230" i="6"/>
  <c r="N99" i="6"/>
  <c r="B383" i="6"/>
  <c r="M938" i="6"/>
  <c r="F341" i="6"/>
  <c r="I968" i="6"/>
  <c r="H714" i="6"/>
  <c r="B377" i="6"/>
  <c r="I502" i="6"/>
  <c r="C22" i="6"/>
  <c r="N1259" i="6"/>
  <c r="I1182" i="6"/>
  <c r="B363" i="6"/>
  <c r="B145" i="6"/>
  <c r="N39" i="6"/>
  <c r="F923" i="6"/>
  <c r="I40" i="6"/>
  <c r="H639" i="6"/>
  <c r="L10" i="5"/>
  <c r="G608" i="6"/>
  <c r="G1510" i="8"/>
  <c r="G134" i="8"/>
  <c r="N407" i="6"/>
  <c r="H1288" i="6"/>
  <c r="G762" i="6"/>
  <c r="I1108" i="6"/>
  <c r="B211" i="6"/>
  <c r="I361" i="7"/>
  <c r="M61" i="6"/>
  <c r="E181" i="6"/>
  <c r="D982" i="6"/>
  <c r="F202" i="6"/>
  <c r="H172" i="6"/>
  <c r="C433" i="6"/>
  <c r="G308" i="7"/>
  <c r="F296" i="6"/>
  <c r="E325" i="6"/>
  <c r="E903" i="6"/>
  <c r="H504" i="6"/>
  <c r="I455" i="6"/>
  <c r="B1426" i="6"/>
  <c r="I697" i="6"/>
  <c r="C253" i="7"/>
  <c r="B797" i="6"/>
  <c r="E1146" i="6"/>
  <c r="F577" i="6"/>
  <c r="H867" i="6"/>
  <c r="H781" i="6"/>
  <c r="D858" i="6"/>
  <c r="F798" i="6"/>
  <c r="N758" i="6"/>
  <c r="B1339" i="6"/>
  <c r="H199" i="7"/>
  <c r="F462" i="6"/>
  <c r="G262" i="8"/>
  <c r="C289" i="6"/>
  <c r="D295" i="6"/>
  <c r="G437" i="6"/>
  <c r="M688" i="6"/>
  <c r="B1409" i="6"/>
  <c r="C316" i="6"/>
  <c r="N212" i="6"/>
  <c r="I1312" i="6"/>
  <c r="M714" i="6"/>
  <c r="B645" i="6"/>
  <c r="G1013" i="6"/>
  <c r="G914" i="6"/>
  <c r="M897" i="6"/>
  <c r="M1104" i="6"/>
  <c r="G57" i="6"/>
  <c r="H811" i="6"/>
  <c r="C1551" i="6"/>
  <c r="G1035" i="6"/>
  <c r="G1073" i="6"/>
  <c r="F585" i="6"/>
  <c r="C362" i="6"/>
  <c r="M523" i="6"/>
  <c r="B12" i="6"/>
  <c r="I1223" i="6"/>
  <c r="B498" i="6"/>
  <c r="E166" i="6"/>
  <c r="D193" i="6"/>
  <c r="I11" i="6"/>
  <c r="C698" i="6"/>
  <c r="G767" i="6"/>
  <c r="N552" i="6"/>
  <c r="F1177" i="6"/>
  <c r="I843" i="6"/>
  <c r="I861" i="6"/>
  <c r="B1112" i="6"/>
  <c r="I715" i="6"/>
  <c r="G161" i="8"/>
  <c r="F598" i="7"/>
  <c r="N294" i="6"/>
  <c r="N357" i="6"/>
  <c r="E1471" i="6"/>
  <c r="I817" i="6"/>
  <c r="C958" i="6"/>
  <c r="G930" i="6"/>
  <c r="M174" i="6"/>
  <c r="N128" i="6"/>
  <c r="E174" i="6"/>
  <c r="G1394" i="8"/>
  <c r="H256" i="6"/>
  <c r="G842" i="6"/>
  <c r="F55" i="6"/>
  <c r="F386" i="6"/>
  <c r="D1018" i="6"/>
  <c r="C367" i="6"/>
  <c r="M755" i="6"/>
  <c r="F111" i="6"/>
  <c r="F1542" i="6"/>
  <c r="M505" i="6"/>
  <c r="D524" i="6"/>
  <c r="M225" i="6"/>
  <c r="C124" i="6"/>
  <c r="N328" i="6"/>
  <c r="M289" i="6"/>
  <c r="M112" i="6"/>
  <c r="H484" i="6"/>
  <c r="I280" i="6"/>
  <c r="F92" i="6"/>
  <c r="G313" i="8"/>
  <c r="B200" i="6"/>
  <c r="I212" i="6"/>
  <c r="G954" i="8"/>
  <c r="F664" i="6"/>
  <c r="G466" i="6"/>
  <c r="G1144" i="8"/>
  <c r="I744" i="6"/>
  <c r="G327" i="8"/>
  <c r="C339" i="6"/>
  <c r="N551" i="6"/>
  <c r="C857" i="6"/>
  <c r="I1201" i="6"/>
  <c r="I390" i="6"/>
  <c r="L43" i="5"/>
  <c r="B852" i="6"/>
  <c r="M1093" i="6"/>
  <c r="C406" i="6"/>
  <c r="C1514" i="6"/>
  <c r="C1304" i="6"/>
  <c r="H17" i="6"/>
  <c r="G1262" i="8"/>
  <c r="F765" i="6"/>
  <c r="D107" i="6"/>
  <c r="I337" i="6"/>
  <c r="I204" i="6"/>
  <c r="H155" i="6"/>
  <c r="G659" i="8"/>
  <c r="M301" i="6"/>
  <c r="M206" i="6"/>
  <c r="B1075" i="6"/>
  <c r="G634" i="8"/>
  <c r="B106" i="6"/>
  <c r="M718" i="6"/>
  <c r="G69" i="6"/>
  <c r="F757" i="6"/>
  <c r="D123" i="6"/>
  <c r="I1422" i="6"/>
  <c r="E330" i="6"/>
  <c r="C119" i="6"/>
  <c r="G319" i="8"/>
  <c r="D320" i="6"/>
  <c r="N812" i="6"/>
  <c r="D438" i="6"/>
  <c r="N554" i="6"/>
  <c r="N601" i="6"/>
  <c r="G53" i="8"/>
  <c r="B525" i="6"/>
  <c r="D59" i="6"/>
  <c r="M564" i="6"/>
  <c r="G42" i="8"/>
  <c r="H1516" i="6"/>
  <c r="M177" i="6"/>
  <c r="N344" i="6"/>
  <c r="I654" i="6"/>
  <c r="G1334" i="8"/>
  <c r="G298" i="6"/>
  <c r="F199" i="6"/>
  <c r="N278" i="6"/>
  <c r="C169" i="6"/>
  <c r="G819" i="8"/>
  <c r="F997" i="6"/>
  <c r="E804" i="6"/>
  <c r="B335" i="6"/>
  <c r="AB25" i="4"/>
  <c r="L36" i="5"/>
  <c r="G356" i="8"/>
  <c r="H329" i="6"/>
  <c r="M429" i="6"/>
  <c r="G265" i="8"/>
  <c r="E414" i="6"/>
  <c r="N78" i="6"/>
  <c r="G167" i="8"/>
  <c r="I909" i="6"/>
  <c r="M183" i="6"/>
  <c r="K31" i="7"/>
  <c r="F456" i="6"/>
  <c r="L46" i="5"/>
  <c r="G767" i="8"/>
  <c r="F253" i="6"/>
  <c r="G1478" i="8"/>
  <c r="AF85" i="4"/>
  <c r="M771" i="6"/>
  <c r="E660" i="6"/>
  <c r="G14" i="8"/>
  <c r="G635" i="8"/>
  <c r="H707" i="6"/>
  <c r="G670" i="8"/>
  <c r="C214" i="6"/>
  <c r="B138" i="6"/>
  <c r="N141" i="6"/>
  <c r="B64" i="6"/>
  <c r="H194" i="6"/>
  <c r="G452" i="8"/>
  <c r="C892" i="6"/>
  <c r="G421" i="8"/>
  <c r="G1127" i="8"/>
  <c r="E292" i="6"/>
  <c r="F563" i="6"/>
  <c r="I690" i="6"/>
  <c r="D1397" i="6"/>
  <c r="F1262" i="6"/>
  <c r="E182" i="6"/>
  <c r="E173" i="6"/>
  <c r="F323" i="6"/>
  <c r="H325" i="6"/>
  <c r="F826" i="6"/>
  <c r="F544" i="6"/>
  <c r="M45" i="5"/>
  <c r="G807" i="6"/>
  <c r="I117" i="6"/>
  <c r="B668" i="6"/>
  <c r="H710" i="6"/>
  <c r="H222" i="6"/>
  <c r="D500" i="6"/>
  <c r="H95" i="5"/>
  <c r="F211" i="6"/>
  <c r="G366" i="8"/>
  <c r="D83" i="6"/>
  <c r="G33" i="8"/>
  <c r="I21" i="6"/>
  <c r="E340" i="6"/>
  <c r="M574" i="6"/>
  <c r="F145" i="6"/>
  <c r="G416" i="6"/>
  <c r="D505" i="6"/>
  <c r="N72" i="6"/>
  <c r="L177" i="7"/>
  <c r="F105" i="6"/>
  <c r="F646" i="6"/>
  <c r="C159" i="6"/>
  <c r="E346" i="6"/>
  <c r="C627" i="6"/>
  <c r="N503" i="6"/>
  <c r="AC64" i="4"/>
  <c r="G706" i="8"/>
  <c r="M519" i="6"/>
  <c r="B69" i="6"/>
  <c r="D616" i="6"/>
  <c r="I148" i="6"/>
  <c r="H573" i="6"/>
  <c r="N868" i="6"/>
  <c r="D1384" i="6"/>
  <c r="G386" i="6"/>
  <c r="I1088" i="6"/>
  <c r="D1486" i="6"/>
  <c r="N666" i="6"/>
  <c r="H109" i="6"/>
  <c r="G941" i="8"/>
  <c r="N427" i="6"/>
  <c r="F322" i="7"/>
  <c r="N632" i="6"/>
  <c r="E474" i="6"/>
  <c r="M474" i="6"/>
  <c r="H418" i="6"/>
  <c r="AG29" i="4"/>
  <c r="H889" i="6"/>
  <c r="G1136" i="8"/>
  <c r="G47" i="6"/>
  <c r="G1399" i="8"/>
  <c r="C267" i="6"/>
  <c r="B98" i="6"/>
  <c r="E374" i="6"/>
  <c r="C156" i="6"/>
  <c r="B1105" i="6"/>
  <c r="D642" i="6"/>
  <c r="D499" i="6"/>
  <c r="E432" i="6"/>
  <c r="C775" i="6"/>
  <c r="N483" i="6"/>
  <c r="M70" i="6"/>
  <c r="G705" i="8"/>
  <c r="D397" i="6"/>
  <c r="G499" i="8"/>
  <c r="F232" i="6"/>
  <c r="F809" i="6"/>
  <c r="C73" i="6"/>
  <c r="L51" i="5"/>
  <c r="M300" i="6"/>
  <c r="M722" i="6"/>
  <c r="B315" i="6"/>
  <c r="H647" i="6"/>
  <c r="N1478" i="6"/>
  <c r="B918" i="6"/>
  <c r="B1127" i="6"/>
  <c r="C344" i="6"/>
  <c r="M871" i="6"/>
  <c r="M332" i="6"/>
  <c r="N438" i="6"/>
  <c r="M192" i="6"/>
  <c r="F218" i="6"/>
  <c r="F236" i="6"/>
  <c r="C40" i="6"/>
  <c r="H595" i="6"/>
  <c r="D54" i="6"/>
  <c r="C483" i="6"/>
  <c r="D447" i="6"/>
  <c r="G926" i="8"/>
  <c r="N798" i="6"/>
  <c r="C1082" i="6"/>
  <c r="H241" i="6"/>
  <c r="F193" i="6"/>
  <c r="G551" i="8"/>
  <c r="E595" i="6"/>
  <c r="B740" i="6"/>
  <c r="E460" i="6"/>
  <c r="B352" i="6"/>
  <c r="B1369" i="6"/>
  <c r="I597" i="6"/>
  <c r="G195" i="8"/>
  <c r="G1244" i="8"/>
  <c r="L439" i="7"/>
  <c r="N241" i="6"/>
  <c r="G710" i="8"/>
  <c r="N269" i="6"/>
  <c r="N659" i="6"/>
  <c r="C735" i="6"/>
  <c r="I958" i="6"/>
  <c r="E1263" i="6"/>
  <c r="G134" i="6"/>
  <c r="D1085" i="6"/>
  <c r="E214" i="6"/>
  <c r="I38" i="6"/>
  <c r="M151" i="6"/>
  <c r="D10" i="6"/>
  <c r="D600" i="6"/>
  <c r="C382" i="6"/>
  <c r="E553" i="6"/>
  <c r="E1271" i="6"/>
  <c r="H18" i="6"/>
  <c r="C655" i="6"/>
  <c r="M14" i="6"/>
  <c r="G89" i="6"/>
  <c r="M711" i="6"/>
  <c r="G461" i="8"/>
  <c r="I448" i="6"/>
  <c r="M446" i="6"/>
  <c r="E85" i="6"/>
  <c r="D1060" i="6"/>
  <c r="E1001" i="6"/>
  <c r="I1236" i="6"/>
  <c r="F551" i="7"/>
  <c r="C186" i="6"/>
  <c r="F557" i="6"/>
  <c r="F350" i="6"/>
  <c r="N784" i="6"/>
  <c r="E99" i="6"/>
  <c r="F352" i="6"/>
  <c r="D515" i="6"/>
  <c r="D1151" i="6"/>
  <c r="G1328" i="6"/>
  <c r="D203" i="6"/>
  <c r="F259" i="6"/>
  <c r="C41" i="6"/>
  <c r="E1000" i="6"/>
  <c r="I734" i="6"/>
  <c r="G1106" i="8"/>
  <c r="C1434" i="6"/>
  <c r="D160" i="7"/>
  <c r="F1251" i="6"/>
  <c r="F680" i="6"/>
  <c r="D816" i="6"/>
  <c r="D311" i="6"/>
  <c r="I1127" i="6"/>
  <c r="D1269" i="6"/>
  <c r="C1198" i="6"/>
  <c r="E1108" i="6"/>
  <c r="I496" i="7"/>
  <c r="E1045" i="6"/>
  <c r="F530" i="6"/>
  <c r="H486" i="6"/>
  <c r="F1350" i="6"/>
  <c r="C278" i="6"/>
  <c r="M94" i="5"/>
  <c r="M552" i="6"/>
  <c r="B401" i="6"/>
  <c r="N148" i="6"/>
  <c r="G558" i="8"/>
  <c r="I200" i="6"/>
  <c r="C1313" i="6"/>
  <c r="C856" i="6"/>
  <c r="G1012" i="8"/>
  <c r="M1117" i="6"/>
  <c r="D115" i="6"/>
  <c r="F896" i="6"/>
  <c r="N416" i="6"/>
  <c r="C921" i="6"/>
  <c r="C833" i="6"/>
  <c r="H106" i="6"/>
  <c r="G106" i="6"/>
  <c r="G785" i="6"/>
  <c r="C527" i="6"/>
  <c r="F90" i="6"/>
  <c r="M279" i="6"/>
  <c r="C268" i="6"/>
  <c r="AC33" i="4"/>
  <c r="M967" i="6"/>
  <c r="G307" i="8"/>
  <c r="M319" i="6"/>
  <c r="B811" i="6"/>
  <c r="C348" i="6"/>
  <c r="I489" i="6"/>
  <c r="D1396" i="6"/>
  <c r="F550" i="6"/>
  <c r="N1312" i="6"/>
  <c r="C520" i="6"/>
  <c r="H974" i="6"/>
  <c r="F742" i="6"/>
  <c r="N1243" i="6"/>
  <c r="D1036" i="6"/>
  <c r="C686" i="6"/>
  <c r="I438" i="6"/>
  <c r="D787" i="6"/>
  <c r="C306" i="6"/>
  <c r="B312" i="6"/>
  <c r="D414" i="6"/>
  <c r="F747" i="6"/>
  <c r="I325" i="6"/>
  <c r="I735" i="6"/>
  <c r="N673" i="6"/>
  <c r="H178" i="6"/>
  <c r="G403" i="6"/>
  <c r="B522" i="6"/>
  <c r="F627" i="6"/>
  <c r="C489" i="6"/>
  <c r="N705" i="6"/>
  <c r="N365" i="6"/>
  <c r="H480" i="6"/>
  <c r="D839" i="6"/>
  <c r="F521" i="6"/>
  <c r="G839" i="8"/>
  <c r="B568" i="6"/>
  <c r="H1024" i="6"/>
  <c r="I1258" i="6"/>
  <c r="G1298" i="6"/>
  <c r="F1523" i="6"/>
  <c r="B695" i="6"/>
  <c r="G1415" i="8"/>
  <c r="C579" i="6"/>
  <c r="L79" i="5"/>
  <c r="G422" i="6"/>
  <c r="H19" i="5"/>
  <c r="E473" i="6"/>
  <c r="H216" i="6"/>
  <c r="F512" i="6"/>
  <c r="E404" i="6"/>
  <c r="C1413" i="6"/>
  <c r="G336" i="8"/>
  <c r="I108" i="6"/>
  <c r="E345" i="6"/>
  <c r="C404" i="6"/>
  <c r="M82" i="6"/>
  <c r="F238" i="6"/>
  <c r="E450" i="6"/>
  <c r="E1508" i="6"/>
  <c r="I853" i="6"/>
  <c r="G706" i="6"/>
  <c r="F469" i="6"/>
  <c r="H129" i="6"/>
  <c r="N42" i="6"/>
  <c r="I1515" i="6"/>
  <c r="G553" i="8"/>
  <c r="G531" i="6"/>
  <c r="B1303" i="6"/>
  <c r="B67" i="6"/>
  <c r="G301" i="6"/>
  <c r="G1380" i="6"/>
  <c r="G394" i="6"/>
  <c r="C393" i="6"/>
  <c r="E537" i="6"/>
  <c r="G756" i="6"/>
  <c r="E894" i="6"/>
  <c r="I1476" i="6"/>
  <c r="D513" i="6"/>
  <c r="D49" i="6"/>
  <c r="H1424" i="6"/>
  <c r="D1386" i="6"/>
  <c r="F1043" i="6"/>
  <c r="F1168" i="6"/>
  <c r="I481" i="6"/>
  <c r="C1318" i="6"/>
  <c r="H152" i="7"/>
  <c r="D1171" i="6"/>
  <c r="G672" i="7"/>
  <c r="F333" i="6"/>
  <c r="H1041" i="6"/>
  <c r="F207" i="6"/>
  <c r="D1154" i="6"/>
  <c r="D172" i="7"/>
  <c r="M732" i="6"/>
  <c r="B897" i="6"/>
  <c r="F304" i="7"/>
  <c r="M537" i="6"/>
  <c r="B359" i="6"/>
  <c r="C769" i="6"/>
  <c r="D282" i="6"/>
  <c r="C93" i="6"/>
  <c r="D150" i="6"/>
  <c r="D479" i="6"/>
  <c r="C891" i="6"/>
  <c r="D120" i="6"/>
  <c r="M508" i="6"/>
  <c r="I887" i="6"/>
  <c r="G897" i="8"/>
  <c r="M1229" i="6"/>
  <c r="I856" i="6"/>
  <c r="G778" i="8"/>
  <c r="G253" i="8"/>
  <c r="M1221" i="6"/>
  <c r="C255" i="6"/>
  <c r="G34" i="8"/>
  <c r="G30" i="6"/>
  <c r="C100" i="6"/>
  <c r="C703" i="6"/>
  <c r="H202" i="6"/>
  <c r="M74" i="6"/>
  <c r="C657" i="6"/>
  <c r="M952" i="6"/>
  <c r="I1206" i="6"/>
  <c r="N339" i="6"/>
  <c r="D439" i="6"/>
  <c r="E172" i="6"/>
  <c r="E265" i="6"/>
  <c r="M88" i="6"/>
  <c r="D845" i="6"/>
  <c r="C1065" i="6"/>
  <c r="D160" i="6"/>
  <c r="B418" i="6"/>
  <c r="B945" i="6"/>
  <c r="H244" i="6"/>
  <c r="D1435" i="6"/>
  <c r="B679" i="6"/>
  <c r="G828" i="6"/>
  <c r="E247" i="6"/>
  <c r="C74" i="7"/>
  <c r="C51" i="6"/>
  <c r="G1159" i="8"/>
  <c r="G154" i="8"/>
  <c r="C26" i="6"/>
  <c r="D1332" i="6"/>
  <c r="B1088" i="6"/>
  <c r="F1441" i="6"/>
  <c r="D1313" i="6"/>
  <c r="G1194" i="8"/>
  <c r="M63" i="6"/>
  <c r="B266" i="6"/>
  <c r="G924" i="8"/>
  <c r="G1428" i="8"/>
  <c r="G522" i="8"/>
  <c r="C568" i="6"/>
  <c r="F1501" i="6"/>
  <c r="N1044" i="6"/>
  <c r="C707" i="6"/>
  <c r="E395" i="6"/>
  <c r="D1280" i="6"/>
  <c r="E249" i="6"/>
  <c r="B823" i="6"/>
  <c r="G222" i="6"/>
  <c r="G938" i="6"/>
  <c r="H1016" i="6"/>
  <c r="C808" i="6"/>
  <c r="B745" i="6"/>
  <c r="D1204" i="6"/>
  <c r="N198" i="6"/>
  <c r="D599" i="6"/>
  <c r="M838" i="6"/>
  <c r="G779" i="8"/>
  <c r="B559" i="7"/>
  <c r="N429" i="6"/>
  <c r="E651" i="6"/>
  <c r="G470" i="8"/>
  <c r="G417" i="8"/>
  <c r="G676" i="6"/>
  <c r="C308" i="6"/>
  <c r="F214" i="6"/>
  <c r="H318" i="6"/>
  <c r="N1045" i="6"/>
  <c r="I435" i="6"/>
  <c r="G337" i="8"/>
  <c r="M283" i="6"/>
  <c r="G3" i="8"/>
  <c r="H137" i="6"/>
  <c r="M464" i="6"/>
  <c r="M597" i="6"/>
  <c r="N1416" i="6"/>
  <c r="D645" i="6"/>
  <c r="B895" i="6"/>
  <c r="N952" i="6"/>
  <c r="E1349" i="6"/>
  <c r="G326" i="6"/>
  <c r="M148" i="6"/>
  <c r="E8" i="6"/>
  <c r="E79" i="6"/>
  <c r="F1445" i="6"/>
  <c r="G76" i="6"/>
  <c r="G591" i="6"/>
  <c r="D383" i="6"/>
  <c r="F754" i="6"/>
  <c r="G71" i="8"/>
  <c r="I83" i="6"/>
  <c r="M744" i="6"/>
  <c r="E538" i="6"/>
  <c r="M48" i="6"/>
  <c r="G152" i="6"/>
  <c r="G1412" i="8"/>
  <c r="M79" i="5"/>
  <c r="M689" i="6"/>
  <c r="G513" i="8"/>
  <c r="L315" i="7"/>
  <c r="G23" i="6"/>
  <c r="F12" i="6"/>
  <c r="F312" i="6"/>
  <c r="E216" i="6"/>
  <c r="C468" i="6"/>
  <c r="F454" i="6"/>
  <c r="N785" i="6"/>
  <c r="F1029" i="6"/>
  <c r="I258" i="6"/>
  <c r="G620" i="6"/>
  <c r="G597" i="6"/>
  <c r="F944" i="6"/>
  <c r="I915" i="6"/>
  <c r="B479" i="6"/>
  <c r="G340" i="8"/>
  <c r="G1057" i="8"/>
  <c r="E773" i="6"/>
  <c r="B48" i="6"/>
  <c r="G255" i="6"/>
  <c r="H77" i="5"/>
  <c r="G138" i="6"/>
  <c r="F412" i="6"/>
  <c r="M237" i="6"/>
  <c r="E125" i="6"/>
  <c r="F983" i="6"/>
  <c r="G851" i="6"/>
  <c r="G363" i="6"/>
  <c r="H534" i="6"/>
  <c r="B94" i="6"/>
  <c r="D181" i="6"/>
  <c r="E648" i="6"/>
  <c r="G638" i="6"/>
  <c r="G224" i="6"/>
  <c r="M31" i="5"/>
  <c r="D562" i="6"/>
  <c r="G1116" i="8"/>
  <c r="I29" i="6"/>
  <c r="C448" i="6"/>
  <c r="G884" i="8"/>
  <c r="N913" i="6"/>
  <c r="G437" i="8"/>
  <c r="E403" i="6"/>
  <c r="G1342" i="6"/>
  <c r="G158" i="6"/>
  <c r="G1020" i="8"/>
  <c r="M12" i="5"/>
  <c r="B496" i="6"/>
  <c r="L102" i="5"/>
  <c r="H1110" i="6"/>
  <c r="D628" i="6"/>
  <c r="I1375" i="6"/>
  <c r="G1301" i="8"/>
  <c r="G734" i="6"/>
  <c r="M851" i="6"/>
  <c r="N633" i="6"/>
  <c r="H217" i="6"/>
  <c r="I55" i="6"/>
  <c r="N807" i="6"/>
  <c r="C290" i="6"/>
  <c r="AG68" i="4"/>
  <c r="D553" i="6"/>
  <c r="M562" i="6"/>
  <c r="C842" i="6"/>
  <c r="D196" i="6"/>
  <c r="C500" i="6"/>
  <c r="B215" i="6"/>
  <c r="H48" i="5"/>
  <c r="N259" i="6"/>
  <c r="N48" i="6"/>
  <c r="F840" i="6"/>
  <c r="E970" i="6"/>
  <c r="E653" i="6"/>
  <c r="G314" i="8"/>
  <c r="B1181" i="6"/>
  <c r="H708" i="6"/>
  <c r="I27" i="6"/>
  <c r="M628" i="6"/>
  <c r="N746" i="6"/>
  <c r="B661" i="6"/>
  <c r="AC15" i="4"/>
  <c r="M37" i="6"/>
  <c r="D1031" i="6"/>
  <c r="G533" i="8"/>
  <c r="H583" i="6"/>
  <c r="F497" i="6"/>
  <c r="L95" i="5"/>
  <c r="N738" i="6"/>
  <c r="D8" i="6"/>
  <c r="G202" i="6"/>
  <c r="B733" i="6"/>
  <c r="G1231" i="8"/>
  <c r="C313" i="6"/>
  <c r="B261" i="6"/>
  <c r="G279" i="8"/>
  <c r="H70" i="6"/>
  <c r="H265" i="6"/>
  <c r="B1104" i="6"/>
  <c r="N957" i="6"/>
  <c r="F1388" i="6"/>
  <c r="E369" i="6"/>
  <c r="F215" i="6"/>
  <c r="L38" i="5"/>
  <c r="F615" i="6"/>
  <c r="F370" i="6"/>
  <c r="I231" i="6"/>
  <c r="I51" i="6"/>
  <c r="E643" i="6"/>
  <c r="E343" i="6"/>
  <c r="L17" i="5"/>
  <c r="B28" i="6"/>
  <c r="M32" i="6"/>
  <c r="N238" i="6"/>
  <c r="C962" i="6"/>
  <c r="G1169" i="8"/>
  <c r="G632" i="6"/>
  <c r="G694" i="8"/>
  <c r="AD64" i="4"/>
  <c r="E674" i="6"/>
  <c r="G550" i="6"/>
  <c r="G640" i="8"/>
  <c r="G489" i="8"/>
  <c r="G825" i="8"/>
  <c r="H4" i="5"/>
  <c r="F50" i="6"/>
  <c r="M1152" i="6"/>
  <c r="D226" i="6"/>
  <c r="G117" i="6"/>
  <c r="G836" i="6"/>
  <c r="C232" i="6"/>
  <c r="M1137" i="6"/>
  <c r="E34" i="6"/>
  <c r="AC22" i="4"/>
  <c r="G1410" i="8"/>
  <c r="C90" i="6"/>
  <c r="G373" i="8"/>
  <c r="N774" i="6"/>
  <c r="N1307" i="6"/>
  <c r="D171" i="6"/>
  <c r="C814" i="6"/>
  <c r="AF67" i="4"/>
  <c r="G621" i="8"/>
  <c r="G188" i="8"/>
  <c r="N322" i="6"/>
  <c r="E307" i="6"/>
  <c r="G810" i="6"/>
  <c r="C243" i="6"/>
  <c r="H712" i="6"/>
  <c r="D674" i="6"/>
  <c r="H113" i="6"/>
  <c r="C704" i="6"/>
  <c r="M264" i="6"/>
  <c r="I566" i="6"/>
  <c r="G899" i="6"/>
  <c r="G1112" i="6"/>
  <c r="G797" i="8"/>
  <c r="G86" i="8"/>
  <c r="C466" i="6"/>
  <c r="G780" i="8"/>
  <c r="E787" i="6"/>
  <c r="I792" i="6"/>
  <c r="G545" i="8"/>
  <c r="M249" i="6"/>
  <c r="D502" i="6"/>
  <c r="G39" i="8"/>
  <c r="N65" i="6"/>
  <c r="B99" i="6"/>
  <c r="G812" i="8"/>
  <c r="E206" i="6"/>
  <c r="M465" i="6"/>
  <c r="M292" i="6"/>
  <c r="I803" i="6"/>
  <c r="E420" i="6"/>
  <c r="M102" i="6"/>
  <c r="E386" i="6"/>
  <c r="G426" i="8"/>
  <c r="G1252" i="8"/>
  <c r="G654" i="8"/>
  <c r="B482" i="6"/>
  <c r="G378" i="6"/>
  <c r="H255" i="6"/>
  <c r="N112" i="6"/>
  <c r="M226" i="6"/>
  <c r="C454" i="6"/>
  <c r="G444" i="8"/>
  <c r="B889" i="6"/>
  <c r="D57" i="6"/>
  <c r="N817" i="6"/>
  <c r="I97" i="6"/>
  <c r="M555" i="6"/>
  <c r="I951" i="6"/>
  <c r="I392" i="6"/>
  <c r="D96" i="6"/>
  <c r="N211" i="6"/>
  <c r="G212" i="8"/>
  <c r="F464" i="6"/>
  <c r="G979" i="8"/>
  <c r="C532" i="6"/>
  <c r="AD72" i="4"/>
  <c r="E823" i="6"/>
  <c r="M384" i="6"/>
  <c r="C37" i="6"/>
  <c r="H719" i="6"/>
  <c r="G562" i="6"/>
  <c r="H307" i="6"/>
  <c r="D206" i="6"/>
  <c r="G1467" i="8"/>
  <c r="G1041" i="8"/>
  <c r="D38" i="6"/>
  <c r="E662" i="6"/>
  <c r="D851" i="6"/>
  <c r="N64" i="6"/>
  <c r="H84" i="5"/>
  <c r="G186" i="8"/>
  <c r="C514" i="6"/>
  <c r="G622" i="6"/>
  <c r="G247" i="6"/>
  <c r="G1210" i="8"/>
  <c r="I752" i="6"/>
  <c r="G355" i="8"/>
  <c r="G435" i="6"/>
  <c r="M1047" i="6"/>
  <c r="E489" i="6"/>
  <c r="H39" i="5"/>
  <c r="H656" i="6"/>
  <c r="B977" i="6"/>
  <c r="E227" i="6"/>
  <c r="L113" i="7"/>
  <c r="G285" i="6"/>
  <c r="N221" i="6"/>
  <c r="E131" i="6"/>
  <c r="M233" i="6"/>
  <c r="N9" i="6"/>
  <c r="E128" i="6"/>
  <c r="F1233" i="6"/>
  <c r="M204" i="6"/>
  <c r="D289" i="6"/>
  <c r="B431" i="6"/>
  <c r="G802" i="6"/>
  <c r="G999" i="8"/>
  <c r="M70" i="5"/>
  <c r="G365" i="8"/>
  <c r="G1364" i="6"/>
  <c r="I378" i="6"/>
  <c r="M98" i="5"/>
  <c r="B238" i="6"/>
  <c r="B24" i="6"/>
  <c r="H1180" i="6"/>
  <c r="B623" i="6"/>
  <c r="G967" i="8"/>
  <c r="C116" i="7"/>
  <c r="I635" i="6"/>
  <c r="D250" i="6"/>
  <c r="B85" i="6"/>
  <c r="G1263" i="6"/>
  <c r="M789" i="6"/>
  <c r="C1094" i="6"/>
  <c r="L42" i="7"/>
  <c r="D418" i="6"/>
  <c r="G1084" i="8"/>
  <c r="M1239" i="6"/>
  <c r="B1301" i="6"/>
  <c r="D799" i="6"/>
  <c r="D223" i="6"/>
  <c r="K333" i="7"/>
  <c r="B799" i="6"/>
  <c r="N619" i="6"/>
  <c r="G962" i="6"/>
  <c r="F819" i="6"/>
  <c r="E840" i="7"/>
  <c r="I1202" i="6"/>
  <c r="D61" i="7"/>
  <c r="G520" i="6"/>
  <c r="E581" i="6"/>
  <c r="C1485" i="6"/>
  <c r="D588" i="6"/>
  <c r="C225" i="6"/>
  <c r="M435" i="6"/>
  <c r="H154" i="6"/>
  <c r="M358" i="6"/>
  <c r="G1269" i="8"/>
  <c r="G334" i="6"/>
  <c r="E365" i="7"/>
  <c r="K399" i="7"/>
  <c r="N218" i="6"/>
  <c r="B1118" i="6"/>
  <c r="H252" i="6"/>
  <c r="D198" i="6"/>
  <c r="D1264" i="6"/>
  <c r="C803" i="6"/>
  <c r="F790" i="6"/>
  <c r="I61" i="6"/>
  <c r="C70" i="6"/>
  <c r="B84" i="6"/>
  <c r="I1260" i="6"/>
  <c r="B1256" i="6"/>
  <c r="F171" i="6"/>
  <c r="C19" i="6"/>
  <c r="M1281" i="6"/>
  <c r="E463" i="6"/>
  <c r="M137" i="6"/>
  <c r="G74" i="8"/>
  <c r="F457" i="6"/>
  <c r="N603" i="6"/>
  <c r="I400" i="6"/>
  <c r="I936" i="6"/>
  <c r="I977" i="6"/>
  <c r="E246" i="6"/>
  <c r="C569" i="6"/>
  <c r="G625" i="8"/>
  <c r="G806" i="6"/>
  <c r="G872" i="6"/>
  <c r="E609" i="6"/>
  <c r="M570" i="6"/>
  <c r="N681" i="6"/>
  <c r="C1030" i="6"/>
  <c r="D96" i="7"/>
  <c r="N556" i="6"/>
  <c r="G1146" i="8"/>
  <c r="H668" i="6"/>
  <c r="B816" i="6"/>
  <c r="M520" i="6"/>
  <c r="H254" i="6"/>
  <c r="E702" i="6"/>
  <c r="I689" i="6"/>
  <c r="N1039" i="6"/>
  <c r="I1309" i="6"/>
  <c r="G1325" i="6"/>
  <c r="G1430" i="6"/>
  <c r="K289" i="7"/>
  <c r="F282" i="6"/>
  <c r="I699" i="6"/>
  <c r="G479" i="6"/>
  <c r="G940" i="6"/>
  <c r="G397" i="6"/>
  <c r="G645" i="6"/>
  <c r="C595" i="6"/>
  <c r="B1109" i="6"/>
  <c r="G456" i="8"/>
  <c r="H457" i="6"/>
  <c r="I674" i="6"/>
  <c r="G870" i="8"/>
  <c r="N496" i="6"/>
  <c r="M256" i="6"/>
  <c r="G901" i="8"/>
  <c r="G1025" i="6"/>
  <c r="E254" i="6"/>
  <c r="F1489" i="6"/>
  <c r="C126" i="6"/>
  <c r="M873" i="6"/>
  <c r="F459" i="6"/>
  <c r="B503" i="6"/>
  <c r="H127" i="6"/>
  <c r="C725" i="6"/>
  <c r="I681" i="6"/>
  <c r="N649" i="6"/>
  <c r="G138" i="7"/>
  <c r="H134" i="6"/>
  <c r="G826" i="6"/>
  <c r="E311" i="6"/>
  <c r="G1078" i="8"/>
  <c r="D532" i="6"/>
  <c r="B119" i="6"/>
  <c r="E348" i="6"/>
  <c r="G579" i="6"/>
  <c r="E585" i="6"/>
  <c r="M1328" i="6"/>
  <c r="L53" i="5"/>
  <c r="D107" i="7"/>
  <c r="M780" i="6"/>
  <c r="H1274" i="6"/>
  <c r="C964" i="6"/>
  <c r="B154" i="7"/>
  <c r="D861" i="6"/>
  <c r="M139" i="6"/>
  <c r="M1444" i="6"/>
  <c r="C106" i="6"/>
  <c r="N1198" i="6"/>
  <c r="I636" i="6"/>
  <c r="F1408" i="6"/>
  <c r="M432" i="6"/>
  <c r="E783" i="6"/>
  <c r="H12" i="7"/>
  <c r="D935" i="6"/>
  <c r="N1152" i="6"/>
  <c r="G141" i="7"/>
  <c r="F1321" i="6"/>
  <c r="C336" i="6"/>
  <c r="H848" i="6"/>
  <c r="I456" i="6"/>
  <c r="G217" i="8"/>
  <c r="G81" i="6"/>
  <c r="I776" i="6"/>
  <c r="G455" i="6"/>
  <c r="C961" i="6"/>
  <c r="H1527" i="6"/>
  <c r="M1119" i="6"/>
  <c r="G377" i="6"/>
  <c r="D584" i="6"/>
  <c r="C1146" i="6"/>
  <c r="M1287" i="6"/>
  <c r="G1138" i="8"/>
  <c r="B1513" i="6"/>
  <c r="G1547" i="6"/>
  <c r="AB9" i="4"/>
  <c r="C405" i="6"/>
  <c r="F347" i="6"/>
  <c r="I639" i="6"/>
  <c r="G145" i="6"/>
  <c r="D184" i="6"/>
  <c r="G1074" i="8"/>
  <c r="F542" i="6"/>
  <c r="E365" i="6"/>
  <c r="F225" i="6"/>
  <c r="G680" i="8"/>
  <c r="E539" i="6"/>
  <c r="M496" i="6"/>
  <c r="G503" i="6"/>
  <c r="E499" i="6"/>
  <c r="G710" i="6"/>
  <c r="C192" i="6"/>
  <c r="G602" i="8"/>
  <c r="H1211" i="6"/>
  <c r="N71" i="6"/>
  <c r="N711" i="6"/>
  <c r="I935" i="6"/>
  <c r="F907" i="6"/>
  <c r="F813" i="6"/>
  <c r="H913" i="6"/>
  <c r="D44" i="6"/>
  <c r="F322" i="6"/>
  <c r="G972" i="8"/>
  <c r="B949" i="6"/>
  <c r="E1314" i="6"/>
  <c r="B577" i="6"/>
  <c r="D229" i="6"/>
  <c r="G816" i="8"/>
  <c r="G1295" i="6"/>
  <c r="K175" i="7"/>
  <c r="D956" i="6"/>
  <c r="C1000" i="6"/>
  <c r="I198" i="6"/>
  <c r="E916" i="6"/>
  <c r="D780" i="6"/>
  <c r="B886" i="6"/>
  <c r="M197" i="6"/>
  <c r="D162" i="6"/>
  <c r="E986" i="6"/>
  <c r="G1084" i="6"/>
  <c r="F548" i="6"/>
  <c r="N1242" i="6"/>
  <c r="M276" i="6"/>
  <c r="D1300" i="6"/>
  <c r="I938" i="6"/>
  <c r="G568" i="6"/>
  <c r="E1081" i="6"/>
  <c r="N590" i="6"/>
  <c r="H375" i="6"/>
  <c r="G331" i="6"/>
  <c r="G1230" i="6"/>
  <c r="I281" i="6"/>
  <c r="C942" i="6"/>
  <c r="B983" i="6"/>
  <c r="C543" i="6"/>
  <c r="H78" i="6"/>
  <c r="G439" i="8"/>
  <c r="C827" i="6"/>
  <c r="H27" i="6"/>
  <c r="M414" i="6"/>
  <c r="N304" i="6"/>
  <c r="E18" i="6"/>
  <c r="K294" i="7"/>
  <c r="N160" i="6"/>
  <c r="D16" i="6"/>
  <c r="N470" i="6"/>
  <c r="N265" i="6"/>
  <c r="D537" i="6"/>
  <c r="B257" i="6"/>
  <c r="G951" i="8"/>
  <c r="D945" i="6"/>
  <c r="M162" i="6"/>
  <c r="I95" i="6"/>
  <c r="M788" i="6"/>
  <c r="F25" i="6"/>
  <c r="M831" i="6"/>
  <c r="D124" i="6"/>
  <c r="E1552" i="6"/>
  <c r="G684" i="6"/>
  <c r="C1249" i="6"/>
  <c r="B972" i="6"/>
  <c r="N1167" i="6"/>
  <c r="H302" i="6"/>
  <c r="E33" i="6"/>
  <c r="H43" i="6"/>
  <c r="E421" i="6"/>
  <c r="H261" i="6"/>
  <c r="B925" i="6"/>
  <c r="G1227" i="8"/>
  <c r="H7" i="6"/>
  <c r="G157" i="8"/>
  <c r="I26" i="6"/>
  <c r="C667" i="6"/>
  <c r="D1245" i="6"/>
  <c r="D1218" i="6"/>
  <c r="N1126" i="6"/>
  <c r="H464" i="6"/>
  <c r="D314" i="6"/>
  <c r="G616" i="8"/>
  <c r="H115" i="6"/>
  <c r="H77" i="6"/>
  <c r="H1237" i="6"/>
  <c r="C397" i="6"/>
  <c r="I1142" i="6"/>
  <c r="F599" i="6"/>
  <c r="E852" i="6"/>
  <c r="N299" i="6"/>
  <c r="G248" i="6"/>
  <c r="G605" i="8"/>
  <c r="E98" i="6"/>
  <c r="B127" i="6"/>
  <c r="M610" i="6"/>
  <c r="I880" i="6"/>
  <c r="N1073" i="6"/>
  <c r="B245" i="6"/>
  <c r="M766" i="6"/>
  <c r="G1083" i="6"/>
  <c r="G1463" i="8"/>
  <c r="I115" i="6"/>
  <c r="C681" i="6"/>
  <c r="M100" i="6"/>
  <c r="I461" i="6"/>
  <c r="N69" i="6"/>
  <c r="G338" i="6"/>
  <c r="E260" i="6"/>
  <c r="D465" i="6"/>
  <c r="H39" i="6"/>
  <c r="E1039" i="6"/>
  <c r="B481" i="6"/>
  <c r="E729" i="6"/>
  <c r="F79" i="6"/>
  <c r="E236" i="6"/>
  <c r="B324" i="6"/>
  <c r="G283" i="8"/>
  <c r="H1004" i="6"/>
  <c r="AC84" i="4"/>
  <c r="G760" i="8"/>
  <c r="G920" i="8"/>
  <c r="F149" i="6"/>
  <c r="C391" i="6"/>
  <c r="H169" i="6"/>
  <c r="G1151" i="8"/>
  <c r="E893" i="6"/>
  <c r="M199" i="6"/>
  <c r="E43" i="6"/>
  <c r="E743" i="6"/>
  <c r="B157" i="6"/>
  <c r="H211" i="6"/>
  <c r="G295" i="8"/>
  <c r="G502" i="6"/>
  <c r="K219" i="7"/>
  <c r="B1278" i="6"/>
  <c r="I42" i="6"/>
  <c r="G707" i="6"/>
  <c r="G352" i="8"/>
  <c r="B517" i="6"/>
  <c r="G184" i="6"/>
  <c r="G519" i="8"/>
  <c r="I79" i="6"/>
  <c r="M400" i="6"/>
  <c r="C854" i="6"/>
  <c r="C238" i="6"/>
  <c r="E192" i="7"/>
  <c r="M953" i="6"/>
  <c r="D1113" i="6"/>
  <c r="G777" i="8"/>
  <c r="C261" i="6"/>
  <c r="I415" i="6"/>
  <c r="H355" i="6"/>
  <c r="F1102" i="6"/>
  <c r="G1118" i="8"/>
  <c r="D643" i="6"/>
  <c r="G439" i="6"/>
  <c r="G562" i="8"/>
  <c r="I627" i="6"/>
  <c r="C206" i="6"/>
  <c r="H143" i="6"/>
  <c r="G31" i="7"/>
  <c r="M13" i="6"/>
  <c r="G43" i="6"/>
  <c r="G152" i="8"/>
  <c r="C135" i="6"/>
  <c r="H681" i="6"/>
  <c r="E448" i="6"/>
  <c r="N17" i="6"/>
  <c r="N435" i="6"/>
  <c r="N764" i="6"/>
  <c r="B219" i="6"/>
  <c r="G624" i="8"/>
  <c r="C95" i="6"/>
  <c r="E38" i="6"/>
  <c r="E424" i="6"/>
  <c r="E1178" i="6"/>
  <c r="F624" i="6"/>
  <c r="M130" i="6"/>
  <c r="H737" i="6"/>
  <c r="G1368" i="8"/>
  <c r="G909" i="8"/>
  <c r="E510" i="6"/>
  <c r="H336" i="6"/>
  <c r="H315" i="6"/>
  <c r="N239" i="6"/>
  <c r="H89" i="5"/>
  <c r="H45" i="6"/>
  <c r="C355" i="6"/>
  <c r="F471" i="6"/>
  <c r="H1026" i="6"/>
  <c r="E828" i="6"/>
  <c r="G734" i="8"/>
  <c r="C770" i="6"/>
  <c r="G91" i="8"/>
  <c r="E185" i="6"/>
  <c r="G705" i="6"/>
  <c r="H908" i="6"/>
  <c r="D148" i="6"/>
  <c r="H20" i="6"/>
  <c r="G651" i="6"/>
  <c r="B393" i="6"/>
  <c r="H320" i="6"/>
  <c r="AC71" i="4"/>
  <c r="B155" i="6"/>
  <c r="B584" i="6"/>
  <c r="G1002" i="8"/>
  <c r="H162" i="6"/>
  <c r="B370" i="6"/>
  <c r="F191" i="6"/>
  <c r="B626" i="6"/>
  <c r="E495" i="6"/>
  <c r="H342" i="6"/>
  <c r="F115" i="6"/>
  <c r="D1002" i="6"/>
  <c r="G671" i="6"/>
  <c r="M1523" i="6"/>
  <c r="I344" i="6"/>
  <c r="I329" i="6"/>
  <c r="M972" i="6"/>
  <c r="G455" i="8"/>
  <c r="H1319" i="6"/>
  <c r="N350" i="6"/>
  <c r="G213" i="6"/>
  <c r="G1115" i="8"/>
  <c r="E116" i="6"/>
  <c r="B31" i="6"/>
  <c r="G243" i="6"/>
  <c r="B43" i="6"/>
  <c r="AF88" i="4"/>
  <c r="E40" i="6"/>
  <c r="E1131" i="6"/>
  <c r="F116" i="6"/>
  <c r="G1289" i="8"/>
  <c r="H10" i="5"/>
  <c r="E556" i="6"/>
  <c r="E135" i="6"/>
  <c r="N258" i="6"/>
  <c r="B175" i="6"/>
  <c r="D637" i="6"/>
  <c r="D111" i="6"/>
  <c r="C1394" i="6"/>
  <c r="G109" i="6"/>
  <c r="E200" i="6"/>
  <c r="D546" i="6"/>
  <c r="C1412" i="6"/>
  <c r="M525" i="6"/>
  <c r="F1165" i="6"/>
  <c r="I48" i="6"/>
  <c r="N475" i="6"/>
  <c r="E1453" i="6"/>
  <c r="G496" i="8"/>
  <c r="G1190" i="8"/>
  <c r="N293" i="6"/>
  <c r="C147" i="6"/>
  <c r="I398" i="6"/>
  <c r="C426" i="6"/>
  <c r="M333" i="6"/>
  <c r="F96" i="6"/>
  <c r="I66" i="6"/>
  <c r="G187" i="6"/>
  <c r="B33" i="6"/>
  <c r="G527" i="6"/>
  <c r="N1516" i="6"/>
  <c r="F1064" i="6"/>
  <c r="E675" i="6"/>
  <c r="D932" i="6"/>
  <c r="G1385" i="8"/>
  <c r="K182" i="7"/>
  <c r="G819" i="6"/>
  <c r="E398" i="6"/>
  <c r="E289" i="6"/>
  <c r="M863" i="6"/>
  <c r="D844" i="6"/>
  <c r="D906" i="6"/>
  <c r="B275" i="6"/>
  <c r="I660" i="6"/>
  <c r="G350" i="8"/>
  <c r="G508" i="8"/>
  <c r="B1049" i="6"/>
  <c r="B875" i="6"/>
  <c r="H124" i="6"/>
  <c r="N66" i="6"/>
  <c r="G958" i="8"/>
  <c r="G159" i="8"/>
  <c r="E370" i="6"/>
  <c r="G54" i="8"/>
  <c r="G771" i="6"/>
  <c r="F671" i="6"/>
  <c r="M106" i="6"/>
  <c r="G1380" i="8"/>
  <c r="M641" i="6"/>
  <c r="G1429" i="8"/>
  <c r="E960" i="6"/>
  <c r="F316" i="6"/>
  <c r="G1045" i="8"/>
  <c r="I1070" i="6"/>
  <c r="G1418" i="8"/>
  <c r="N285" i="6"/>
  <c r="L88" i="5"/>
  <c r="B375" i="6"/>
  <c r="G903" i="8"/>
  <c r="G1119" i="8"/>
  <c r="C1166" i="6"/>
  <c r="B47" i="6"/>
  <c r="D1015" i="6"/>
  <c r="C20" i="6"/>
  <c r="M90" i="6"/>
  <c r="G1145" i="8"/>
  <c r="G73" i="8"/>
  <c r="G674" i="6"/>
  <c r="G26" i="8"/>
  <c r="E30" i="6"/>
  <c r="G622" i="8"/>
  <c r="G55" i="6"/>
  <c r="D276" i="6"/>
  <c r="E117" i="6"/>
  <c r="N504" i="6"/>
  <c r="I133" i="6"/>
  <c r="M267" i="6"/>
  <c r="N692" i="6"/>
  <c r="N133" i="6"/>
  <c r="B105" i="6"/>
  <c r="D169" i="6"/>
  <c r="G147" i="8"/>
  <c r="I181" i="6"/>
  <c r="B553" i="6"/>
  <c r="G714" i="6"/>
  <c r="G154" i="6"/>
  <c r="G318" i="8"/>
  <c r="G969" i="8"/>
  <c r="D486" i="6"/>
  <c r="I941" i="6"/>
  <c r="H843" i="6"/>
  <c r="D329" i="6"/>
  <c r="E39" i="6"/>
  <c r="M539" i="6"/>
  <c r="B231" i="6"/>
  <c r="F1022" i="6"/>
  <c r="N953" i="6"/>
  <c r="F793" i="6"/>
  <c r="E1473" i="6"/>
  <c r="E765" i="6"/>
  <c r="F97" i="6"/>
  <c r="B599" i="6"/>
  <c r="I1045" i="6"/>
  <c r="F1002" i="6"/>
  <c r="N166" i="6"/>
  <c r="B472" i="6"/>
  <c r="H414" i="6"/>
  <c r="G367" i="6"/>
  <c r="B462" i="6"/>
  <c r="M336" i="6"/>
  <c r="N871" i="6"/>
  <c r="I637" i="6"/>
  <c r="I1085" i="6"/>
  <c r="D1099" i="6"/>
  <c r="D306" i="6"/>
  <c r="C601" i="6"/>
  <c r="H37" i="6"/>
  <c r="F272" i="6"/>
  <c r="G606" i="6"/>
  <c r="E744" i="6"/>
  <c r="G504" i="8"/>
  <c r="G1503" i="8"/>
  <c r="E1016" i="6"/>
  <c r="E932" i="6"/>
  <c r="F267" i="6"/>
  <c r="K271" i="7"/>
  <c r="N727" i="6"/>
  <c r="B697" i="6"/>
  <c r="H210" i="6"/>
  <c r="G269" i="6"/>
  <c r="N468" i="6"/>
  <c r="B1352" i="6"/>
  <c r="H1020" i="6"/>
  <c r="C643" i="6"/>
  <c r="G358" i="6"/>
  <c r="G108" i="6"/>
  <c r="I1276" i="6"/>
  <c r="F498" i="6"/>
  <c r="N132" i="6"/>
  <c r="G149" i="6"/>
  <c r="H386" i="6"/>
  <c r="B283" i="6"/>
  <c r="G377" i="8"/>
  <c r="D530" i="6"/>
  <c r="N158" i="6"/>
  <c r="M733" i="6"/>
  <c r="B552" i="6"/>
  <c r="I952" i="6"/>
  <c r="C490" i="6"/>
  <c r="I613" i="6"/>
  <c r="I391" i="7"/>
  <c r="B1467" i="6"/>
  <c r="G1401" i="8"/>
  <c r="B112" i="6"/>
  <c r="F419" i="7"/>
  <c r="N734" i="6"/>
  <c r="D300" i="6"/>
  <c r="F1212" i="6"/>
  <c r="C170" i="6"/>
  <c r="D682" i="6"/>
  <c r="E506" i="6"/>
  <c r="G1270" i="8"/>
  <c r="I503" i="6"/>
  <c r="C447" i="6"/>
  <c r="D1102" i="6"/>
  <c r="E737" i="6"/>
  <c r="G713" i="6"/>
  <c r="B1045" i="6"/>
  <c r="E837" i="6"/>
  <c r="F989" i="6"/>
  <c r="H275" i="7"/>
  <c r="H56" i="7"/>
  <c r="H1438" i="6"/>
  <c r="C412" i="6"/>
  <c r="B104" i="7"/>
  <c r="C1115" i="6"/>
  <c r="I493" i="6"/>
  <c r="F501" i="6"/>
  <c r="G1450" i="6"/>
  <c r="F1253" i="6"/>
  <c r="G668" i="8"/>
  <c r="M642" i="6"/>
  <c r="F870" i="6"/>
  <c r="H496" i="6"/>
  <c r="D35" i="6"/>
  <c r="G1106" i="6"/>
  <c r="F758" i="6"/>
  <c r="B62" i="6"/>
  <c r="B859" i="6"/>
  <c r="F101" i="6"/>
  <c r="I851" i="6"/>
  <c r="E188" i="6"/>
  <c r="E327" i="6"/>
  <c r="E1329" i="6"/>
  <c r="E290" i="6"/>
  <c r="H695" i="6"/>
  <c r="H1175" i="6"/>
  <c r="C471" i="6"/>
  <c r="I1181" i="6"/>
  <c r="E481" i="6"/>
  <c r="G968" i="8"/>
  <c r="C737" i="6"/>
  <c r="D152" i="6"/>
  <c r="I1011" i="6"/>
  <c r="B198" i="6"/>
  <c r="G675" i="6"/>
  <c r="B483" i="6"/>
  <c r="G506" i="8"/>
  <c r="B420" i="6"/>
  <c r="D128" i="6"/>
  <c r="D444" i="6"/>
  <c r="C472" i="7"/>
  <c r="H637" i="6"/>
  <c r="N19" i="6"/>
  <c r="N1077" i="6"/>
  <c r="M501" i="6"/>
  <c r="G720" i="6"/>
  <c r="I49" i="6"/>
  <c r="G240" i="8"/>
  <c r="D53" i="6"/>
  <c r="G1053" i="6"/>
  <c r="H1236" i="6"/>
  <c r="C875" i="6"/>
  <c r="F1149" i="6"/>
  <c r="H103" i="7"/>
  <c r="C593" i="6"/>
  <c r="I1491" i="6"/>
  <c r="C1006" i="6"/>
  <c r="E1488" i="6"/>
  <c r="H1058" i="6"/>
  <c r="I8" i="6"/>
  <c r="C457" i="6"/>
  <c r="I36" i="6"/>
  <c r="F509" i="6"/>
  <c r="G1133" i="8"/>
  <c r="D112" i="6"/>
  <c r="E672" i="6"/>
  <c r="I959" i="6"/>
  <c r="M934" i="6"/>
  <c r="E1435" i="6"/>
  <c r="F930" i="6"/>
  <c r="C865" i="6"/>
  <c r="D62" i="6"/>
  <c r="H687" i="6"/>
  <c r="H9" i="6"/>
  <c r="G346" i="6"/>
  <c r="D885" i="6"/>
  <c r="D307" i="6"/>
  <c r="G60" i="6"/>
  <c r="C149" i="7"/>
  <c r="M1111" i="6"/>
  <c r="G565" i="6"/>
  <c r="D176" i="6"/>
  <c r="C700" i="6"/>
  <c r="B242" i="6"/>
  <c r="D735" i="6"/>
  <c r="F816" i="6"/>
  <c r="D263" i="6"/>
  <c r="D1257" i="6"/>
  <c r="D558" i="6"/>
  <c r="D972" i="6"/>
  <c r="C115" i="6"/>
  <c r="N1324" i="6"/>
  <c r="AD18" i="4"/>
  <c r="G740" i="6"/>
  <c r="M1146" i="6"/>
  <c r="F767" i="6"/>
  <c r="E1032" i="6"/>
  <c r="I1501" i="6"/>
  <c r="H18" i="7"/>
  <c r="G247" i="8"/>
  <c r="H756" i="6"/>
  <c r="I535" i="6"/>
  <c r="G963" i="8"/>
  <c r="G65" i="6"/>
  <c r="D423" i="6"/>
  <c r="F240" i="6"/>
  <c r="I433" i="6"/>
  <c r="H967" i="6"/>
  <c r="H961" i="6"/>
  <c r="F470" i="6"/>
  <c r="G889" i="8"/>
  <c r="G1331" i="8"/>
  <c r="C1067" i="6"/>
  <c r="B1232" i="6"/>
  <c r="E1238" i="6"/>
  <c r="H472" i="7"/>
  <c r="B394" i="6"/>
  <c r="F611" i="6"/>
  <c r="I721" i="6"/>
  <c r="C304" i="6"/>
  <c r="G482" i="6"/>
  <c r="D608" i="6"/>
  <c r="F872" i="6"/>
  <c r="I1147" i="6"/>
  <c r="B609" i="6"/>
  <c r="F400" i="6"/>
  <c r="F1264" i="6"/>
  <c r="F957" i="6"/>
  <c r="F281" i="6"/>
  <c r="I471" i="6"/>
  <c r="N1328" i="6"/>
  <c r="C137" i="6"/>
  <c r="C1060" i="6"/>
  <c r="C439" i="6"/>
  <c r="I343" i="6"/>
  <c r="H182" i="6"/>
  <c r="E1517" i="6"/>
  <c r="M392" i="6"/>
  <c r="G985" i="8"/>
  <c r="N252" i="6"/>
  <c r="F369" i="6"/>
  <c r="G1277" i="6"/>
  <c r="I1395" i="6"/>
  <c r="I496" i="6"/>
  <c r="G298" i="8"/>
  <c r="I716" i="6"/>
  <c r="B232" i="6"/>
  <c r="B827" i="6"/>
  <c r="G249" i="8"/>
  <c r="N195" i="6"/>
  <c r="G1358" i="8"/>
  <c r="B1294" i="6"/>
  <c r="C291" i="6"/>
  <c r="I833" i="6"/>
  <c r="G890" i="6"/>
  <c r="L62" i="5"/>
  <c r="H743" i="6"/>
  <c r="B992" i="6"/>
  <c r="D724" i="6"/>
  <c r="I47" i="7"/>
  <c r="I443" i="6"/>
  <c r="D376" i="6"/>
  <c r="G150" i="6"/>
  <c r="F335" i="6"/>
  <c r="E415" i="6"/>
  <c r="AG33" i="4"/>
  <c r="I77" i="6"/>
  <c r="H26" i="5"/>
  <c r="AE84" i="4"/>
  <c r="N605" i="6"/>
  <c r="E57" i="6"/>
  <c r="E4" i="6"/>
  <c r="G762" i="8"/>
  <c r="H66" i="6"/>
  <c r="I434" i="6"/>
  <c r="N1426" i="6"/>
  <c r="M260" i="6"/>
  <c r="C718" i="6"/>
  <c r="N153" i="6"/>
  <c r="N179" i="6"/>
  <c r="G813" i="8"/>
  <c r="C1423" i="6"/>
  <c r="G646" i="8"/>
  <c r="C944" i="6"/>
  <c r="F1060" i="6"/>
  <c r="E192" i="6"/>
  <c r="M158" i="6"/>
  <c r="B141" i="6"/>
  <c r="AG87" i="4"/>
  <c r="G876" i="6"/>
  <c r="B273" i="6"/>
  <c r="G499" i="6"/>
  <c r="B504" i="6"/>
  <c r="F239" i="6"/>
  <c r="G330" i="6"/>
  <c r="AC14" i="4"/>
  <c r="G1280" i="8"/>
  <c r="F93" i="6"/>
  <c r="H59" i="5"/>
  <c r="G1466" i="8"/>
  <c r="M57" i="5"/>
  <c r="N907" i="6"/>
  <c r="D86" i="6"/>
  <c r="B682" i="6"/>
  <c r="F922" i="6"/>
  <c r="F787" i="6"/>
  <c r="AD31" i="4"/>
  <c r="C834" i="6"/>
  <c r="E22" i="6"/>
  <c r="G60" i="8"/>
  <c r="C1114" i="6"/>
  <c r="G296" i="8"/>
  <c r="G311" i="8"/>
  <c r="E904" i="6"/>
  <c r="N419" i="6"/>
  <c r="I555" i="6"/>
  <c r="D449" i="6"/>
  <c r="H53" i="6"/>
  <c r="F368" i="6"/>
  <c r="G1481" i="8"/>
  <c r="M92" i="5"/>
  <c r="B567" i="6"/>
  <c r="G1264" i="8"/>
  <c r="C437" i="6"/>
  <c r="M44" i="5"/>
  <c r="C224" i="6"/>
  <c r="H96" i="6"/>
  <c r="H47" i="6"/>
  <c r="C187" i="6"/>
  <c r="C105" i="6"/>
  <c r="M40" i="6"/>
  <c r="G54" i="6"/>
  <c r="E730" i="6"/>
  <c r="H28" i="6"/>
  <c r="G148" i="8"/>
  <c r="I598" i="6"/>
  <c r="G1000" i="8"/>
  <c r="E268" i="6"/>
  <c r="D1034" i="6"/>
  <c r="H450" i="6"/>
  <c r="C662" i="6"/>
  <c r="C666" i="6"/>
  <c r="F292" i="6"/>
  <c r="L5" i="5"/>
  <c r="N582" i="6"/>
  <c r="M175" i="6"/>
  <c r="G748" i="8"/>
  <c r="B29" i="6"/>
  <c r="G1234" i="8"/>
  <c r="B958" i="6"/>
  <c r="E407" i="6"/>
  <c r="D480" i="6"/>
  <c r="I945" i="6"/>
  <c r="H14" i="6"/>
  <c r="E1352" i="6"/>
  <c r="D67" i="6"/>
  <c r="M481" i="6"/>
  <c r="C286" i="6"/>
  <c r="H346" i="6"/>
  <c r="B50" i="6"/>
  <c r="G965" i="8"/>
  <c r="G87" i="6"/>
  <c r="D1014" i="6"/>
  <c r="B239" i="7"/>
  <c r="G429" i="8"/>
  <c r="B460" i="6"/>
  <c r="M129" i="6"/>
  <c r="E322" i="6"/>
  <c r="M195" i="6"/>
  <c r="H40" i="5"/>
  <c r="B7" i="6"/>
  <c r="I19" i="6"/>
  <c r="E263" i="6"/>
  <c r="C645" i="6"/>
  <c r="G1260" i="8"/>
  <c r="M18" i="5"/>
  <c r="M56" i="5"/>
  <c r="F394" i="6"/>
  <c r="D32" i="6"/>
  <c r="G476" i="6"/>
  <c r="H167" i="6"/>
  <c r="I335" i="7"/>
  <c r="I23" i="6"/>
  <c r="M262" i="6"/>
  <c r="AB14" i="4"/>
  <c r="G1492" i="8"/>
  <c r="M29" i="6"/>
  <c r="B712" i="6"/>
  <c r="N834" i="6"/>
  <c r="G1186" i="8"/>
  <c r="G635" i="6"/>
  <c r="G1025" i="8"/>
  <c r="H56" i="5"/>
  <c r="G864" i="8"/>
  <c r="E919" i="6"/>
  <c r="B1040" i="6"/>
  <c r="H240" i="6"/>
  <c r="E363" i="6"/>
  <c r="G690" i="8"/>
  <c r="G1098" i="8"/>
  <c r="I138" i="6"/>
  <c r="D373" i="6"/>
  <c r="C777" i="6"/>
  <c r="L586" i="7"/>
  <c r="G448" i="8"/>
  <c r="D647" i="6"/>
  <c r="M769" i="6"/>
  <c r="M135" i="6"/>
  <c r="F158" i="6"/>
  <c r="G107" i="8"/>
  <c r="M17" i="5"/>
  <c r="C234" i="6"/>
  <c r="H38" i="6"/>
  <c r="F992" i="6"/>
  <c r="H278" i="6"/>
  <c r="I196" i="6"/>
  <c r="L103" i="5"/>
  <c r="B30" i="6"/>
  <c r="F746" i="6"/>
  <c r="G414" i="8"/>
  <c r="M1477" i="6"/>
  <c r="E638" i="6"/>
  <c r="G732" i="8"/>
  <c r="E282" i="6"/>
  <c r="L89" i="5"/>
  <c r="H38" i="5"/>
  <c r="G702" i="8"/>
  <c r="G23" i="8"/>
  <c r="D256" i="6"/>
  <c r="G166" i="8"/>
  <c r="G8" i="8"/>
  <c r="M305" i="6"/>
  <c r="AE87" i="4"/>
  <c r="B364" i="6"/>
  <c r="G44" i="6"/>
  <c r="D863" i="6"/>
  <c r="F357" i="6"/>
  <c r="F791" i="6"/>
  <c r="C517" i="6"/>
  <c r="G741" i="8"/>
  <c r="G78" i="6"/>
  <c r="H1007" i="6"/>
  <c r="G643" i="8"/>
  <c r="H728" i="6"/>
  <c r="E1253" i="6"/>
  <c r="G1324" i="8"/>
  <c r="D413" i="6"/>
  <c r="G743" i="8"/>
  <c r="G1448" i="8"/>
  <c r="C94" i="6"/>
  <c r="N392" i="6"/>
  <c r="N786" i="6"/>
  <c r="C806" i="6"/>
  <c r="N587" i="6"/>
  <c r="M482" i="6"/>
  <c r="H102" i="5"/>
  <c r="E847" i="6"/>
  <c r="H292" i="6"/>
  <c r="B133" i="6"/>
  <c r="G1417" i="8"/>
  <c r="G274" i="8"/>
  <c r="G704" i="6"/>
  <c r="D1111" i="6"/>
  <c r="I473" i="6"/>
  <c r="D688" i="6"/>
  <c r="C288" i="6"/>
  <c r="I1078" i="6"/>
  <c r="G125" i="8"/>
  <c r="G203" i="8"/>
  <c r="G967" i="6"/>
  <c r="C42" i="6"/>
  <c r="D302" i="6"/>
  <c r="G800" i="8"/>
  <c r="G127" i="8"/>
  <c r="L84" i="5"/>
  <c r="B177" i="6"/>
  <c r="E237" i="6"/>
  <c r="B389" i="6"/>
  <c r="I879" i="6"/>
  <c r="E839" i="6"/>
  <c r="H149" i="6"/>
  <c r="G901" i="6"/>
  <c r="I427" i="6"/>
  <c r="G603" i="6"/>
  <c r="G1413" i="8"/>
  <c r="F441" i="6"/>
  <c r="G80" i="8"/>
  <c r="B239" i="6"/>
  <c r="M61" i="5"/>
  <c r="H81" i="5"/>
  <c r="D69" i="6"/>
  <c r="G885" i="8"/>
  <c r="I315" i="6"/>
  <c r="D758" i="6"/>
  <c r="E48" i="6"/>
  <c r="G890" i="8"/>
  <c r="F186" i="6"/>
  <c r="N639" i="6"/>
  <c r="M1472" i="6"/>
  <c r="D548" i="6"/>
  <c r="G178" i="8"/>
  <c r="B154" i="6"/>
  <c r="D143" i="6"/>
  <c r="H85" i="6"/>
  <c r="G1202" i="8"/>
  <c r="G405" i="8"/>
  <c r="C518" i="6"/>
  <c r="H509" i="6"/>
  <c r="I295" i="6"/>
  <c r="G183" i="8"/>
  <c r="G435" i="8"/>
  <c r="H63" i="6"/>
  <c r="H18" i="5"/>
  <c r="N302" i="6"/>
  <c r="G332" i="8"/>
  <c r="H415" i="6"/>
  <c r="G141" i="8"/>
  <c r="AF33" i="4"/>
  <c r="H904" i="6"/>
  <c r="M88" i="5"/>
  <c r="F146" i="6"/>
  <c r="F161" i="6"/>
  <c r="E114" i="6"/>
  <c r="G98" i="8"/>
  <c r="G324" i="6"/>
  <c r="B344" i="6"/>
  <c r="B337" i="6"/>
  <c r="N715" i="6"/>
  <c r="M380" i="6"/>
  <c r="G56" i="8"/>
  <c r="I267" i="6"/>
  <c r="D987" i="6"/>
  <c r="M386" i="6"/>
  <c r="G1126" i="6"/>
  <c r="G554" i="6"/>
  <c r="I289" i="6"/>
  <c r="G680" i="6"/>
  <c r="F902" i="6"/>
  <c r="M920" i="6"/>
  <c r="H561" i="6"/>
  <c r="I1257" i="6"/>
  <c r="N850" i="6"/>
  <c r="F972" i="6"/>
  <c r="F606" i="6"/>
  <c r="E408" i="6"/>
  <c r="M800" i="6"/>
  <c r="L229" i="7"/>
  <c r="H1409" i="6"/>
  <c r="I711" i="6"/>
  <c r="N902" i="6"/>
  <c r="C589" i="6"/>
  <c r="M868" i="6"/>
  <c r="G417" i="6"/>
  <c r="F460" i="6"/>
  <c r="D1344" i="6"/>
  <c r="E1540" i="6"/>
  <c r="C776" i="6"/>
  <c r="H402" i="6"/>
  <c r="F1036" i="6"/>
  <c r="G349" i="6"/>
  <c r="G85" i="6"/>
  <c r="G563" i="8"/>
  <c r="E561" i="6"/>
  <c r="H896" i="6"/>
  <c r="B264" i="6"/>
  <c r="H1070" i="6"/>
  <c r="M973" i="6"/>
  <c r="F100" i="6"/>
  <c r="C164" i="6"/>
  <c r="G430" i="6"/>
  <c r="B1240" i="6"/>
  <c r="G929" i="8"/>
  <c r="N1033" i="6"/>
  <c r="H863" i="6"/>
  <c r="B549" i="6"/>
  <c r="D318" i="6"/>
  <c r="B904" i="6"/>
  <c r="G817" i="8"/>
  <c r="G1154" i="8"/>
  <c r="B346" i="6"/>
  <c r="G194" i="8"/>
  <c r="D1093" i="6"/>
  <c r="E1097" i="6"/>
  <c r="D1144" i="6"/>
  <c r="G440" i="8"/>
  <c r="B123" i="6"/>
  <c r="C10" i="6"/>
  <c r="G477" i="6"/>
  <c r="D571" i="6"/>
  <c r="F1343" i="6"/>
  <c r="M1233" i="6"/>
  <c r="F844" i="6"/>
  <c r="D1440" i="6"/>
  <c r="I176" i="6"/>
  <c r="H212" i="6"/>
  <c r="H1230" i="6"/>
  <c r="D679" i="6"/>
  <c r="I413" i="6"/>
  <c r="D506" i="6"/>
  <c r="E952" i="6"/>
  <c r="M1534" i="6"/>
  <c r="AE18" i="4"/>
  <c r="B587" i="6"/>
  <c r="G956" i="6"/>
  <c r="D730" i="6"/>
  <c r="B433" i="6"/>
  <c r="B449" i="6"/>
  <c r="I366" i="7"/>
  <c r="F1315" i="6"/>
  <c r="H1176" i="6"/>
  <c r="H1204" i="6"/>
  <c r="H8" i="7"/>
  <c r="I1137" i="6"/>
  <c r="E443" i="6"/>
  <c r="H246" i="6"/>
  <c r="F64" i="6"/>
  <c r="B734" i="6"/>
  <c r="E1397" i="6"/>
  <c r="F642" i="6"/>
  <c r="G516" i="6"/>
  <c r="B190" i="6"/>
  <c r="E665" i="6"/>
  <c r="M476" i="6"/>
  <c r="B235" i="6"/>
  <c r="D337" i="6"/>
  <c r="H665" i="6"/>
  <c r="F286" i="6"/>
  <c r="G167" i="6"/>
  <c r="F395" i="6"/>
  <c r="B316" i="6"/>
  <c r="E565" i="6"/>
  <c r="C1177" i="6"/>
  <c r="G90" i="6"/>
  <c r="F918" i="6"/>
  <c r="C1480" i="6"/>
  <c r="E483" i="6"/>
  <c r="F198" i="6"/>
  <c r="G413" i="8"/>
  <c r="C635" i="6"/>
  <c r="M1414" i="6"/>
  <c r="C511" i="6"/>
  <c r="F1275" i="6"/>
  <c r="F220" i="6"/>
  <c r="H438" i="6"/>
  <c r="G959" i="8"/>
  <c r="I546" i="6"/>
  <c r="M122" i="6"/>
  <c r="G1471" i="8"/>
  <c r="M163" i="6"/>
  <c r="I426" i="6"/>
  <c r="H872" i="6"/>
  <c r="M1307" i="6"/>
  <c r="G1037" i="6"/>
  <c r="D192" i="6"/>
  <c r="I274" i="6"/>
  <c r="N769" i="6"/>
  <c r="B865" i="6"/>
  <c r="L630" i="7"/>
  <c r="I52" i="7"/>
  <c r="D1401" i="6"/>
  <c r="G1253" i="6"/>
  <c r="M1355" i="6"/>
  <c r="D782" i="6"/>
  <c r="E276" i="6"/>
  <c r="M1348" i="6"/>
  <c r="H354" i="7"/>
  <c r="C1202" i="6"/>
  <c r="I86" i="7"/>
  <c r="C889" i="6"/>
  <c r="E957" i="6"/>
  <c r="I928" i="6"/>
  <c r="B687" i="6"/>
  <c r="G1114" i="8"/>
  <c r="H164" i="6"/>
  <c r="I1089" i="6"/>
  <c r="I673" i="6"/>
  <c r="E199" i="7"/>
  <c r="N1003" i="6"/>
  <c r="H652" i="7"/>
  <c r="B571" i="6"/>
  <c r="B621" i="6"/>
  <c r="B189" i="6"/>
  <c r="B1239" i="6"/>
  <c r="B1043" i="6"/>
  <c r="F104" i="6"/>
  <c r="C392" i="7"/>
  <c r="G143" i="6"/>
  <c r="G1508" i="8"/>
  <c r="B625" i="6"/>
  <c r="F379" i="6"/>
  <c r="E95" i="6"/>
  <c r="H420" i="6"/>
  <c r="G503" i="8"/>
  <c r="H1498" i="6"/>
  <c r="H832" i="6"/>
  <c r="H189" i="6"/>
  <c r="F477" i="6"/>
  <c r="D445" i="6"/>
  <c r="M1207" i="6"/>
  <c r="I179" i="6"/>
  <c r="H89" i="7"/>
  <c r="C274" i="6"/>
  <c r="I694" i="6"/>
  <c r="G1363" i="8"/>
  <c r="M461" i="6"/>
  <c r="N736" i="6"/>
  <c r="AF68" i="4"/>
  <c r="I759" i="6"/>
  <c r="H424" i="6"/>
  <c r="G647" i="6"/>
  <c r="G175" i="6"/>
  <c r="D551" i="6"/>
  <c r="D586" i="6"/>
  <c r="N908" i="6"/>
  <c r="E320" i="6"/>
  <c r="B138" i="7"/>
  <c r="N694" i="6"/>
  <c r="G578" i="6"/>
  <c r="D1277" i="6"/>
  <c r="N940" i="6"/>
  <c r="M247" i="6"/>
  <c r="H810" i="6"/>
  <c r="F688" i="6"/>
  <c r="E739" i="6"/>
  <c r="F1339" i="6"/>
  <c r="N20" i="6"/>
  <c r="D991" i="6"/>
  <c r="G106" i="7"/>
  <c r="N506" i="6"/>
  <c r="M1533" i="6"/>
  <c r="B581" i="6"/>
  <c r="G1446" i="6"/>
  <c r="H740" i="6"/>
  <c r="H657" i="6"/>
  <c r="F160" i="7"/>
  <c r="I614" i="6"/>
  <c r="K91" i="7"/>
  <c r="H1323" i="6"/>
  <c r="D175" i="6"/>
  <c r="M368" i="6"/>
  <c r="D723" i="6"/>
  <c r="C1160" i="6"/>
  <c r="K189" i="7"/>
  <c r="E1387" i="6"/>
  <c r="G1096" i="8"/>
  <c r="M702" i="6"/>
  <c r="D592" i="6"/>
  <c r="F257" i="6"/>
  <c r="E239" i="6"/>
  <c r="B258" i="6"/>
  <c r="G873" i="8"/>
  <c r="N494" i="6"/>
  <c r="I89" i="6"/>
  <c r="D1135" i="6"/>
  <c r="B536" i="6"/>
  <c r="D293" i="6"/>
  <c r="I1187" i="6"/>
  <c r="G500" i="8"/>
  <c r="H472" i="6"/>
  <c r="H323" i="6"/>
  <c r="C337" i="6"/>
  <c r="D1125" i="6"/>
  <c r="H1155" i="6"/>
  <c r="D267" i="6"/>
  <c r="I389" i="6"/>
  <c r="F114" i="6"/>
  <c r="F433" i="6"/>
  <c r="B998" i="6"/>
  <c r="D142" i="7"/>
  <c r="D559" i="6"/>
  <c r="F836" i="6"/>
  <c r="F673" i="6"/>
  <c r="C399" i="6"/>
  <c r="M978" i="6"/>
  <c r="G17" i="8"/>
  <c r="C462" i="6"/>
  <c r="F908" i="6"/>
  <c r="L273" i="7"/>
  <c r="E699" i="6"/>
  <c r="B1346" i="6"/>
  <c r="N723" i="6"/>
  <c r="B534" i="6"/>
  <c r="B569" i="6"/>
  <c r="H104" i="5"/>
  <c r="G842" i="8"/>
  <c r="AB33" i="4"/>
  <c r="G636" i="6"/>
  <c r="H1435" i="6"/>
  <c r="M590" i="6"/>
  <c r="G982" i="8"/>
  <c r="N152" i="6"/>
  <c r="D328" i="6"/>
  <c r="B864" i="6"/>
  <c r="B754" i="6"/>
  <c r="F40" i="6"/>
  <c r="B842" i="6"/>
  <c r="C550" i="6"/>
  <c r="B307" i="6"/>
  <c r="F874" i="6"/>
  <c r="B837" i="6"/>
  <c r="I186" i="6"/>
  <c r="F242" i="6"/>
  <c r="G669" i="8"/>
  <c r="N640" i="6"/>
  <c r="I261" i="6"/>
  <c r="I96" i="6"/>
  <c r="C652" i="6"/>
  <c r="G163" i="6"/>
  <c r="G666" i="8"/>
  <c r="I303" i="6"/>
  <c r="F452" i="6"/>
  <c r="G1131" i="8"/>
  <c r="M434" i="6"/>
  <c r="H321" i="6"/>
  <c r="G1458" i="8"/>
  <c r="B44" i="6"/>
  <c r="B45" i="6"/>
  <c r="F23" i="6"/>
  <c r="G1016" i="8"/>
  <c r="G259" i="8"/>
  <c r="B311" i="6"/>
  <c r="N391" i="6"/>
  <c r="B166" i="6"/>
  <c r="I211" i="6"/>
  <c r="D370" i="6"/>
  <c r="F528" i="6"/>
  <c r="C127" i="6"/>
  <c r="M807" i="6"/>
  <c r="M378" i="6"/>
  <c r="G603" i="8"/>
  <c r="N418" i="6"/>
  <c r="E153" i="6"/>
  <c r="B521" i="6"/>
  <c r="I105" i="6"/>
  <c r="G1035" i="8"/>
  <c r="B355" i="6"/>
  <c r="D100" i="6"/>
  <c r="G51" i="6"/>
  <c r="I407" i="6"/>
  <c r="C591" i="6"/>
  <c r="H535" i="6"/>
  <c r="AE83" i="4"/>
  <c r="D110" i="6"/>
  <c r="E688" i="6"/>
  <c r="E178" i="6"/>
  <c r="H6" i="5"/>
  <c r="D994" i="6"/>
  <c r="D564" i="6"/>
  <c r="G1362" i="8"/>
  <c r="G1137" i="8"/>
  <c r="B841" i="6"/>
  <c r="G286" i="8"/>
  <c r="G193" i="7"/>
  <c r="L60" i="5"/>
  <c r="N599" i="6"/>
  <c r="E458" i="6"/>
  <c r="C122" i="6"/>
  <c r="E228" i="6"/>
  <c r="H61" i="5"/>
  <c r="G191" i="8"/>
  <c r="D1326" i="6"/>
  <c r="E1173" i="6"/>
  <c r="F334" i="6"/>
  <c r="E802" i="6"/>
  <c r="H744" i="6"/>
  <c r="AF9" i="4"/>
  <c r="I819" i="6"/>
  <c r="B59" i="6"/>
  <c r="N200" i="6"/>
  <c r="G288" i="8"/>
  <c r="G690" i="6"/>
  <c r="G681" i="6"/>
  <c r="I490" i="6"/>
  <c r="E1294" i="6"/>
  <c r="C544" i="6"/>
  <c r="B75" i="6"/>
  <c r="H1144" i="6"/>
  <c r="D389" i="6"/>
  <c r="I1074" i="6"/>
  <c r="N340" i="6"/>
  <c r="D623" i="6"/>
  <c r="D1027" i="6"/>
  <c r="L76" i="5"/>
  <c r="G1163" i="8"/>
  <c r="M1427" i="6"/>
  <c r="G1208" i="8"/>
  <c r="H1148" i="6"/>
  <c r="N363" i="6"/>
  <c r="B117" i="6"/>
  <c r="N840" i="6"/>
  <c r="G233" i="6"/>
  <c r="B96" i="6"/>
  <c r="C380" i="6"/>
  <c r="M1205" i="6"/>
  <c r="I391" i="6"/>
  <c r="F45" i="6"/>
  <c r="H79" i="6"/>
  <c r="F736" i="6"/>
  <c r="E1014" i="6"/>
  <c r="B464" i="6"/>
  <c r="G855" i="8"/>
  <c r="N1266" i="6"/>
  <c r="D535" i="6"/>
  <c r="E338" i="6"/>
  <c r="F910" i="6"/>
  <c r="AF20" i="4"/>
  <c r="D297" i="6"/>
  <c r="I185" i="6"/>
  <c r="D624" i="6"/>
  <c r="H446" i="6"/>
  <c r="M185" i="6"/>
  <c r="I320" i="6"/>
  <c r="C60" i="6"/>
  <c r="C53" i="6"/>
  <c r="AB30" i="4"/>
  <c r="H907" i="6"/>
  <c r="E204" i="6"/>
  <c r="H442" i="6"/>
  <c r="F188" i="6"/>
  <c r="B140" i="6"/>
  <c r="F277" i="6"/>
  <c r="G95" i="8"/>
  <c r="G938" i="8"/>
  <c r="H890" i="6"/>
  <c r="M487" i="6"/>
  <c r="E160" i="6"/>
  <c r="M100" i="5"/>
  <c r="G92" i="8"/>
  <c r="B107" i="6"/>
  <c r="B640" i="6"/>
  <c r="D211" i="6"/>
  <c r="H531" i="6"/>
  <c r="C347" i="6"/>
  <c r="N27" i="6"/>
  <c r="H322" i="6"/>
  <c r="AD91" i="4"/>
  <c r="G326" i="8"/>
  <c r="G254" i="8"/>
  <c r="L184" i="7"/>
  <c r="N873" i="6"/>
  <c r="H233" i="6"/>
  <c r="N165" i="6"/>
  <c r="I50" i="6"/>
  <c r="F718" i="6"/>
  <c r="E613" i="6"/>
  <c r="B309" i="6"/>
  <c r="I517" i="6"/>
  <c r="E272" i="6"/>
  <c r="G1263" i="8"/>
  <c r="I875" i="6"/>
  <c r="B259" i="6"/>
  <c r="G65" i="8"/>
  <c r="F254" i="6"/>
  <c r="H891" i="6"/>
  <c r="F675" i="6"/>
  <c r="N1083" i="6"/>
  <c r="G376" i="8"/>
  <c r="G192" i="8"/>
  <c r="G998" i="8"/>
  <c r="F70" i="6"/>
  <c r="G4" i="8"/>
  <c r="D401" i="6"/>
  <c r="F318" i="6"/>
  <c r="D519" i="6"/>
  <c r="G516" i="8"/>
  <c r="G1147" i="6"/>
  <c r="B474" i="6"/>
  <c r="N11" i="6"/>
  <c r="N37" i="6"/>
  <c r="E490" i="6"/>
  <c r="E439" i="6"/>
  <c r="B80" i="6"/>
  <c r="C349" i="6"/>
  <c r="B526" i="6"/>
  <c r="M74" i="5"/>
  <c r="H358" i="6"/>
  <c r="I981" i="6"/>
  <c r="F480" i="6"/>
  <c r="H20" i="5"/>
  <c r="D252" i="6"/>
  <c r="C384" i="6"/>
  <c r="G343" i="8"/>
  <c r="C200" i="6"/>
  <c r="B633" i="6"/>
  <c r="G567" i="8"/>
  <c r="H748" i="6"/>
  <c r="I363" i="6"/>
  <c r="F230" i="6"/>
  <c r="I537" i="6"/>
  <c r="C102" i="6"/>
  <c r="G445" i="6"/>
  <c r="H549" i="6"/>
  <c r="I525" i="6"/>
  <c r="F15" i="6"/>
  <c r="M486" i="6"/>
  <c r="AF83" i="4"/>
  <c r="G358" i="8"/>
  <c r="B475" i="6"/>
  <c r="D142" i="6"/>
  <c r="G1053" i="8"/>
  <c r="G385" i="8"/>
  <c r="G517" i="8"/>
  <c r="I318" i="6"/>
  <c r="G645" i="8"/>
  <c r="F993" i="6"/>
  <c r="N367" i="6"/>
  <c r="E584" i="6"/>
  <c r="H67" i="6"/>
  <c r="E309" i="6"/>
  <c r="H57" i="6"/>
  <c r="H623" i="6"/>
  <c r="G964" i="8"/>
  <c r="F113" i="6"/>
  <c r="G1120" i="8"/>
  <c r="G1496" i="8"/>
  <c r="F106" i="6"/>
  <c r="G1017" i="8"/>
  <c r="M1166" i="6"/>
  <c r="G721" i="8"/>
  <c r="F420" i="6"/>
  <c r="M46" i="5"/>
  <c r="M500" i="6"/>
  <c r="H404" i="6"/>
  <c r="E694" i="6"/>
  <c r="M99" i="6"/>
  <c r="M717" i="6"/>
  <c r="H1365" i="6"/>
  <c r="G374" i="8"/>
  <c r="G692" i="8"/>
  <c r="I28" i="6"/>
  <c r="G262" i="6"/>
  <c r="M34" i="6"/>
  <c r="I307" i="6"/>
  <c r="B1199" i="6"/>
  <c r="G216" i="6"/>
  <c r="B224" i="6"/>
  <c r="E1025" i="6"/>
  <c r="AC25" i="4"/>
  <c r="G1266" i="8"/>
  <c r="M1411" i="6"/>
  <c r="N174" i="6"/>
  <c r="G361" i="8"/>
  <c r="F1013" i="6"/>
  <c r="E544" i="6"/>
  <c r="B594" i="6"/>
  <c r="D37" i="7"/>
  <c r="M1261" i="6"/>
  <c r="H1263" i="6"/>
  <c r="C545" i="6"/>
  <c r="G1414" i="8"/>
  <c r="M1007" i="6"/>
  <c r="F601" i="6"/>
  <c r="B444" i="6"/>
  <c r="F434" i="6"/>
  <c r="I1156" i="6"/>
  <c r="H224" i="6"/>
  <c r="F556" i="6"/>
  <c r="D1078" i="6"/>
  <c r="G489" i="6"/>
  <c r="H1247" i="6"/>
  <c r="G10" i="6"/>
  <c r="G399" i="6"/>
  <c r="G860" i="6"/>
  <c r="N846" i="6"/>
  <c r="F855" i="6"/>
  <c r="C924" i="6"/>
  <c r="N770" i="6"/>
  <c r="E735" i="6"/>
  <c r="F857" i="6"/>
  <c r="G556" i="6"/>
  <c r="B168" i="6"/>
  <c r="G1485" i="8"/>
  <c r="I1124" i="6"/>
  <c r="C1281" i="6"/>
  <c r="H511" i="6"/>
  <c r="AB67" i="4"/>
  <c r="H230" i="6"/>
  <c r="N445" i="6"/>
  <c r="E132" i="6"/>
  <c r="C5" i="6"/>
  <c r="I86" i="6"/>
  <c r="F829" i="6"/>
  <c r="B684" i="6"/>
  <c r="D1157" i="6"/>
  <c r="C139" i="6"/>
  <c r="B574" i="6"/>
  <c r="L8" i="5"/>
  <c r="F678" i="6"/>
  <c r="F389" i="6"/>
  <c r="G71" i="6"/>
  <c r="H1187" i="6"/>
  <c r="M372" i="6"/>
  <c r="B1535" i="6"/>
  <c r="C567" i="6"/>
  <c r="I1012" i="6"/>
  <c r="G1184" i="8"/>
  <c r="I422" i="6"/>
  <c r="H201" i="6"/>
  <c r="M439" i="6"/>
  <c r="F44" i="6"/>
  <c r="G483" i="6"/>
  <c r="E1079" i="6"/>
  <c r="I684" i="6"/>
  <c r="N349" i="6"/>
  <c r="I805" i="6"/>
  <c r="G467" i="6"/>
  <c r="H968" i="6"/>
  <c r="I920" i="6"/>
  <c r="F1066" i="6"/>
  <c r="F885" i="6"/>
  <c r="I257" i="6"/>
  <c r="I672" i="6"/>
  <c r="G1526" i="8"/>
  <c r="F147" i="6"/>
  <c r="G315" i="6"/>
  <c r="E795" i="6"/>
  <c r="G390" i="6"/>
  <c r="M65" i="6"/>
  <c r="G1412" i="6"/>
  <c r="N370" i="6"/>
  <c r="G1399" i="6"/>
  <c r="B1093" i="6"/>
  <c r="D1312" i="6"/>
  <c r="E943" i="6"/>
  <c r="F795" i="6"/>
  <c r="C905" i="6"/>
  <c r="G1524" i="8"/>
  <c r="I515" i="6"/>
  <c r="H103" i="6"/>
  <c r="C295" i="6"/>
  <c r="E1433" i="6"/>
  <c r="N176" i="6"/>
  <c r="B439" i="6"/>
  <c r="G1342" i="8"/>
  <c r="C419" i="6"/>
  <c r="I1452" i="6"/>
  <c r="M630" i="6"/>
  <c r="E243" i="6"/>
  <c r="I971" i="6"/>
  <c r="B1069" i="6"/>
  <c r="G1457" i="8"/>
  <c r="M1064" i="6"/>
  <c r="F431" i="6"/>
  <c r="N1012" i="6"/>
  <c r="M602" i="6"/>
  <c r="I949" i="6"/>
  <c r="G623" i="8"/>
  <c r="E557" i="6"/>
  <c r="H805" i="6"/>
  <c r="E104" i="6"/>
  <c r="B737" i="6"/>
  <c r="G786" i="6"/>
  <c r="K205" i="7"/>
  <c r="G1421" i="8"/>
  <c r="E586" i="6"/>
  <c r="G1307" i="8"/>
  <c r="E691" i="6"/>
  <c r="N189" i="6"/>
  <c r="D178" i="6"/>
  <c r="I59" i="6"/>
  <c r="D200" i="6"/>
  <c r="H82" i="6"/>
  <c r="N223" i="6"/>
  <c r="E315" i="6"/>
  <c r="C428" i="6"/>
  <c r="G856" i="6"/>
  <c r="N500" i="6"/>
  <c r="F905" i="6"/>
  <c r="C168" i="6"/>
  <c r="I304" i="7"/>
  <c r="C329" i="6"/>
  <c r="B1492" i="6"/>
  <c r="B30" i="7"/>
  <c r="B1147" i="6"/>
  <c r="F237" i="6"/>
  <c r="F875" i="6"/>
  <c r="D1167" i="6"/>
  <c r="C866" i="6"/>
  <c r="C458" i="6"/>
  <c r="F853" i="6"/>
  <c r="E587" i="6"/>
  <c r="L186" i="7"/>
  <c r="M778" i="6"/>
  <c r="G1095" i="8"/>
  <c r="G229" i="8"/>
  <c r="G1427" i="8"/>
  <c r="D690" i="6"/>
  <c r="F467" i="6"/>
  <c r="H466" i="6"/>
  <c r="F914" i="6"/>
  <c r="M363" i="6"/>
  <c r="G569" i="8"/>
  <c r="G1230" i="8"/>
  <c r="B1379" i="6"/>
  <c r="C12" i="6"/>
  <c r="G863" i="8"/>
  <c r="I870" i="6"/>
  <c r="E494" i="6"/>
  <c r="I1184" i="6"/>
  <c r="D239" i="6"/>
  <c r="C311" i="6"/>
  <c r="D868" i="6"/>
  <c r="G473" i="6"/>
  <c r="G99" i="8"/>
  <c r="H1057" i="6"/>
  <c r="N641" i="6"/>
  <c r="E693" i="6"/>
  <c r="M926" i="6"/>
  <c r="G876" i="8"/>
  <c r="F1482" i="6"/>
  <c r="G201" i="8"/>
  <c r="C880" i="6"/>
  <c r="G871" i="8"/>
  <c r="G548" i="6"/>
  <c r="F68" i="6"/>
  <c r="C1075" i="6"/>
  <c r="M572" i="6"/>
  <c r="G234" i="6"/>
  <c r="I287" i="6"/>
  <c r="G759" i="8"/>
  <c r="G267" i="6"/>
  <c r="I590" i="6"/>
  <c r="H328" i="6"/>
  <c r="C740" i="6"/>
  <c r="G557" i="8"/>
  <c r="M39" i="6"/>
  <c r="N904" i="6"/>
  <c r="E593" i="6"/>
  <c r="C36" i="6"/>
  <c r="D731" i="6"/>
  <c r="D618" i="6"/>
  <c r="F72" i="6"/>
  <c r="F486" i="6"/>
  <c r="C216" i="6"/>
  <c r="N491" i="6"/>
  <c r="D1077" i="6"/>
  <c r="B664" i="6"/>
  <c r="M1050" i="6"/>
  <c r="B890" i="6"/>
  <c r="M381" i="6"/>
  <c r="D961" i="6"/>
  <c r="M24" i="6"/>
  <c r="H689" i="6"/>
  <c r="B1484" i="6"/>
  <c r="B366" i="6"/>
  <c r="D1131" i="6"/>
  <c r="I253" i="6"/>
  <c r="B940" i="6"/>
  <c r="I929" i="6"/>
  <c r="G30" i="7"/>
  <c r="F60" i="6"/>
  <c r="E766" i="6"/>
  <c r="G560" i="6"/>
  <c r="H242" i="6"/>
  <c r="E344" i="6"/>
  <c r="C749" i="6"/>
  <c r="F1277" i="6"/>
  <c r="B368" i="6"/>
  <c r="G1245" i="8"/>
  <c r="N338" i="6"/>
  <c r="B1101" i="6"/>
  <c r="G715" i="8"/>
  <c r="C1302" i="6"/>
  <c r="C30" i="6"/>
  <c r="B1059" i="6"/>
  <c r="N669" i="6"/>
  <c r="N26" i="6"/>
  <c r="D652" i="6"/>
  <c r="I82" i="6"/>
  <c r="F183" i="6"/>
  <c r="D1112" i="6"/>
  <c r="G575" i="8"/>
  <c r="N654" i="6"/>
  <c r="G629" i="6"/>
  <c r="G1216" i="8"/>
  <c r="N324" i="6"/>
  <c r="G433" i="8"/>
  <c r="C352" i="6"/>
  <c r="G484" i="6"/>
  <c r="H508" i="6"/>
  <c r="F1185" i="6"/>
  <c r="B762" i="6"/>
  <c r="G385" i="7"/>
  <c r="N726" i="6"/>
  <c r="M1150" i="6"/>
  <c r="F14" i="6"/>
  <c r="B97" i="6"/>
  <c r="H458" i="6"/>
  <c r="G368" i="6"/>
  <c r="H1436" i="6"/>
  <c r="G1459" i="8"/>
  <c r="G592" i="6"/>
  <c r="F534" i="6"/>
  <c r="G467" i="8"/>
  <c r="F246" i="6"/>
  <c r="I520" i="6"/>
  <c r="H865" i="6"/>
  <c r="G827" i="8"/>
  <c r="F591" i="6"/>
  <c r="G432" i="8"/>
  <c r="G364" i="8"/>
  <c r="I297" i="6"/>
  <c r="G853" i="8"/>
  <c r="G130" i="8"/>
  <c r="G512" i="8"/>
  <c r="G323" i="8"/>
  <c r="I927" i="6"/>
  <c r="E158" i="6"/>
  <c r="H957" i="6"/>
  <c r="C560" i="6"/>
  <c r="H196" i="6"/>
  <c r="I153" i="6"/>
  <c r="G1250" i="8"/>
  <c r="I401" i="6"/>
  <c r="H372" i="6"/>
  <c r="D396" i="6"/>
  <c r="M329" i="6"/>
  <c r="B976" i="6"/>
  <c r="G1482" i="8"/>
  <c r="L208" i="7"/>
  <c r="G868" i="6"/>
  <c r="H42" i="6"/>
  <c r="G552" i="8"/>
  <c r="I203" i="6"/>
  <c r="I729" i="6"/>
  <c r="G609" i="8"/>
  <c r="G245" i="6"/>
  <c r="G471" i="6"/>
  <c r="G952" i="6"/>
  <c r="H52" i="6"/>
  <c r="G299" i="6"/>
  <c r="G181" i="6"/>
  <c r="M453" i="6"/>
  <c r="G648" i="8"/>
  <c r="C858" i="6"/>
  <c r="D1268" i="6"/>
  <c r="G1289" i="6"/>
  <c r="H204" i="6"/>
  <c r="H173" i="7"/>
  <c r="G614" i="8"/>
  <c r="G1064" i="8"/>
  <c r="H815" i="6"/>
  <c r="B20" i="6"/>
  <c r="E519" i="6"/>
  <c r="D977" i="6"/>
  <c r="G51" i="8"/>
  <c r="E717" i="6"/>
  <c r="D354" i="6"/>
  <c r="C395" i="6"/>
  <c r="F1065" i="6"/>
  <c r="C574" i="6"/>
  <c r="B766" i="6"/>
  <c r="H926" i="6"/>
  <c r="I459" i="6"/>
  <c r="D666" i="6"/>
  <c r="D533" i="6"/>
  <c r="G522" i="6"/>
  <c r="G1246" i="8"/>
  <c r="H434" i="6"/>
  <c r="D60" i="6"/>
  <c r="H356" i="6"/>
  <c r="G754" i="6"/>
  <c r="H228" i="6"/>
  <c r="M194" i="6"/>
  <c r="B304" i="6"/>
  <c r="I202" i="6"/>
  <c r="E476" i="6"/>
  <c r="E314" i="6"/>
  <c r="C609" i="6"/>
  <c r="F172" i="6"/>
  <c r="F216" i="6"/>
  <c r="C647" i="6"/>
  <c r="G1473" i="8"/>
  <c r="F83" i="6"/>
  <c r="C805" i="6"/>
  <c r="L99" i="5"/>
  <c r="N361" i="6"/>
  <c r="D1378" i="6"/>
  <c r="I43" i="6"/>
  <c r="F168" i="6"/>
  <c r="G239" i="8"/>
  <c r="B1341" i="6"/>
  <c r="D495" i="6"/>
  <c r="D907" i="6"/>
  <c r="C230" i="6"/>
  <c r="G487" i="8"/>
  <c r="G1011" i="6"/>
  <c r="B184" i="6"/>
  <c r="C640" i="6"/>
  <c r="N284" i="6"/>
  <c r="F18" i="6"/>
  <c r="C79" i="7"/>
  <c r="I682" i="6"/>
  <c r="M703" i="6"/>
  <c r="G123" i="8"/>
  <c r="G199" i="6"/>
  <c r="F373" i="6"/>
  <c r="I170" i="7"/>
  <c r="N800" i="6"/>
  <c r="D953" i="6"/>
  <c r="N50" i="6"/>
  <c r="H16" i="6"/>
  <c r="G1377" i="8"/>
  <c r="F59" i="6"/>
  <c r="G785" i="8"/>
  <c r="H1090" i="6"/>
  <c r="C357" i="7"/>
  <c r="D1076" i="6"/>
  <c r="F129" i="6"/>
  <c r="G991" i="6"/>
  <c r="G937" i="8"/>
  <c r="I107" i="6"/>
  <c r="C353" i="6"/>
  <c r="M761" i="6"/>
  <c r="E683" i="6"/>
  <c r="G565" i="8"/>
  <c r="H334" i="6"/>
  <c r="G111" i="6"/>
  <c r="I1216" i="6"/>
  <c r="I72" i="6"/>
  <c r="I263" i="6"/>
  <c r="D527" i="6"/>
  <c r="E109" i="6"/>
  <c r="E159" i="6"/>
  <c r="C231" i="6"/>
  <c r="M92" i="6"/>
  <c r="K129" i="7"/>
  <c r="D357" i="6"/>
  <c r="F66" i="6"/>
  <c r="G110" i="8"/>
  <c r="AG7" i="4"/>
  <c r="N155" i="6"/>
  <c r="G703" i="8"/>
  <c r="C118" i="6"/>
  <c r="F346" i="6"/>
  <c r="AE5" i="4"/>
  <c r="AF19" i="4"/>
  <c r="G1070" i="8"/>
  <c r="I261" i="7"/>
  <c r="E678" i="6"/>
  <c r="AE16" i="4"/>
  <c r="E588" i="6"/>
  <c r="G200" i="8"/>
  <c r="C158" i="6"/>
  <c r="N80" i="6"/>
  <c r="G1153" i="6"/>
  <c r="I787" i="6"/>
  <c r="G492" i="8"/>
  <c r="B994" i="6"/>
  <c r="AC66" i="4"/>
  <c r="I259" i="6"/>
  <c r="E444" i="6"/>
  <c r="E778" i="6"/>
  <c r="G131" i="8"/>
  <c r="N32" i="6"/>
  <c r="F1502" i="6"/>
  <c r="C684" i="6"/>
  <c r="E66" i="6"/>
  <c r="I743" i="6"/>
  <c r="G838" i="6"/>
  <c r="D366" i="6"/>
  <c r="G815" i="8"/>
  <c r="B527" i="6"/>
  <c r="G640" i="6"/>
  <c r="C263" i="6"/>
  <c r="G1077" i="8"/>
  <c r="M735" i="6"/>
  <c r="I863" i="6"/>
  <c r="G487" i="6"/>
  <c r="C1111" i="6"/>
  <c r="N275" i="6"/>
  <c r="B412" i="6"/>
  <c r="AD15" i="4"/>
  <c r="D165" i="6"/>
  <c r="G170" i="6"/>
  <c r="M825" i="6"/>
  <c r="G454" i="6"/>
  <c r="I188" i="6"/>
  <c r="M339" i="6"/>
  <c r="G26" i="6"/>
  <c r="B855" i="6"/>
  <c r="E889" i="6"/>
  <c r="B334" i="6"/>
  <c r="M231" i="6"/>
  <c r="G1044" i="8"/>
  <c r="L25" i="5"/>
  <c r="C758" i="6"/>
  <c r="D1527" i="6"/>
  <c r="H1127" i="6"/>
  <c r="C1229" i="6"/>
  <c r="E148" i="6"/>
  <c r="I194" i="6"/>
  <c r="G1297" i="8"/>
  <c r="G580" i="6"/>
  <c r="D174" i="6"/>
  <c r="F847" i="6"/>
  <c r="G122" i="6"/>
  <c r="L56" i="5"/>
  <c r="G1308" i="8"/>
  <c r="G163" i="8"/>
  <c r="I1507" i="6"/>
  <c r="I462" i="6"/>
  <c r="E975" i="6"/>
  <c r="E760" i="6"/>
  <c r="G742" i="8"/>
  <c r="B288" i="6"/>
  <c r="G365" i="6"/>
  <c r="I14" i="6"/>
  <c r="F605" i="6"/>
  <c r="N188" i="6"/>
  <c r="E801" i="6"/>
  <c r="F275" i="6"/>
  <c r="N14" i="6"/>
  <c r="D280" i="6"/>
  <c r="M147" i="6"/>
  <c r="B989" i="6"/>
  <c r="F131" i="6"/>
  <c r="N248" i="6"/>
  <c r="G1152" i="8"/>
  <c r="I1189" i="6"/>
  <c r="G1253" i="8"/>
  <c r="I781" i="6"/>
  <c r="L40" i="5"/>
  <c r="I25" i="6"/>
  <c r="B83" i="6"/>
  <c r="N749" i="6"/>
  <c r="G625" i="6"/>
  <c r="N1518" i="6"/>
  <c r="G112" i="6"/>
  <c r="E462" i="6"/>
  <c r="E169" i="6"/>
  <c r="C265" i="6"/>
  <c r="G617" i="8"/>
  <c r="G193" i="6"/>
  <c r="H825" i="6"/>
  <c r="B233" i="6"/>
  <c r="G1359" i="8"/>
  <c r="B270" i="6"/>
  <c r="F311" i="6"/>
  <c r="F287" i="6"/>
  <c r="G541" i="8"/>
  <c r="C319" i="6"/>
  <c r="M1216" i="6"/>
  <c r="G280" i="6"/>
  <c r="G771" i="8"/>
  <c r="H75" i="6"/>
  <c r="G916" i="8"/>
  <c r="G1271" i="8"/>
  <c r="C363" i="6"/>
  <c r="M581" i="6"/>
  <c r="B1144" i="6"/>
  <c r="B634" i="6"/>
  <c r="D1198" i="6"/>
  <c r="D304" i="6"/>
  <c r="D518" i="6"/>
  <c r="C802" i="6"/>
  <c r="C491" i="6"/>
  <c r="G453" i="8"/>
  <c r="I497" i="6"/>
  <c r="C321" i="6"/>
  <c r="G1332" i="6"/>
  <c r="H1286" i="6"/>
  <c r="M694" i="6"/>
  <c r="M255" i="6"/>
  <c r="I393" i="6"/>
  <c r="C716" i="6"/>
  <c r="L92" i="5"/>
  <c r="I169" i="6"/>
  <c r="B757" i="6"/>
  <c r="M809" i="6"/>
  <c r="G934" i="8"/>
  <c r="H250" i="6"/>
  <c r="F717" i="6"/>
  <c r="B885" i="6"/>
  <c r="M618" i="6"/>
  <c r="E612" i="6"/>
  <c r="E390" i="6"/>
  <c r="B1055" i="7"/>
  <c r="C48" i="6"/>
  <c r="F518" i="6"/>
  <c r="D507" i="6"/>
  <c r="B908" i="6"/>
  <c r="E305" i="6"/>
  <c r="N1019" i="6"/>
  <c r="I876" i="6"/>
  <c r="E366" i="6"/>
  <c r="D177" i="6"/>
  <c r="F655" i="6"/>
  <c r="F876" i="6"/>
  <c r="E501" i="6"/>
  <c r="H650" i="6"/>
  <c r="B573" i="6"/>
  <c r="D1333" i="6"/>
  <c r="I973" i="6"/>
  <c r="H654" i="6"/>
  <c r="F175" i="6"/>
  <c r="M134" i="6"/>
  <c r="E127" i="6"/>
  <c r="C356" i="6"/>
  <c r="C107" i="6"/>
  <c r="D227" i="6"/>
  <c r="E1089" i="6"/>
  <c r="D469" i="6"/>
  <c r="G204" i="6"/>
  <c r="G109" i="8"/>
  <c r="B601" i="6"/>
  <c r="F409" i="6"/>
  <c r="M506" i="6"/>
  <c r="G568" i="8"/>
  <c r="I375" i="6"/>
  <c r="G22" i="6"/>
  <c r="E391" i="6"/>
  <c r="N456" i="6"/>
  <c r="G730" i="6"/>
  <c r="M382" i="6"/>
  <c r="M700" i="6"/>
  <c r="C250" i="6"/>
  <c r="N345" i="6"/>
  <c r="D1003" i="6"/>
  <c r="N894" i="6"/>
  <c r="C699" i="6"/>
  <c r="N1137" i="6"/>
  <c r="N1002" i="6"/>
  <c r="G910" i="6"/>
  <c r="N611" i="6"/>
  <c r="N684" i="6"/>
  <c r="G1030" i="8"/>
  <c r="H83" i="6"/>
  <c r="M949" i="6"/>
  <c r="I1292" i="6"/>
  <c r="F1314" i="6"/>
  <c r="D1108" i="6"/>
  <c r="H1005" i="6"/>
  <c r="I893" i="6"/>
  <c r="M708" i="6"/>
  <c r="D667" i="6"/>
  <c r="B1319" i="6"/>
  <c r="G902" i="6"/>
  <c r="D1100" i="6"/>
  <c r="I984" i="6"/>
  <c r="I386" i="6"/>
  <c r="H556" i="6"/>
  <c r="E482" i="6"/>
  <c r="M167" i="6"/>
  <c r="E880" i="6"/>
  <c r="C979" i="6"/>
  <c r="I373" i="7"/>
  <c r="D815" i="6"/>
  <c r="E111" i="6"/>
  <c r="AC10" i="4"/>
  <c r="C1027" i="6"/>
  <c r="G1197" i="8"/>
  <c r="H688" i="6"/>
  <c r="M45" i="6"/>
  <c r="C254" i="6"/>
  <c r="D585" i="6"/>
  <c r="E616" i="6"/>
  <c r="E963" i="6"/>
  <c r="N1317" i="6"/>
  <c r="AF87" i="4"/>
  <c r="B60" i="6"/>
  <c r="D979" i="6"/>
  <c r="F89" i="7"/>
  <c r="B1189" i="6"/>
  <c r="G1036" i="8"/>
  <c r="I564" i="6"/>
  <c r="D489" i="6"/>
  <c r="B554" i="6"/>
  <c r="C257" i="6"/>
  <c r="H787" i="6"/>
  <c r="G539" i="8"/>
  <c r="G88" i="6"/>
  <c r="G790" i="8"/>
  <c r="G600" i="8"/>
  <c r="D32" i="7"/>
  <c r="B78" i="6"/>
  <c r="M546" i="6"/>
  <c r="D649" i="6"/>
  <c r="C642" i="6"/>
  <c r="M459" i="6"/>
  <c r="E1048" i="6"/>
  <c r="H186" i="6"/>
  <c r="E734" i="6"/>
  <c r="G1258" i="6"/>
  <c r="M941" i="6"/>
  <c r="I1112" i="6"/>
  <c r="K337" i="7"/>
  <c r="G841" i="6"/>
  <c r="G711" i="6"/>
  <c r="G958" i="6"/>
  <c r="C1366" i="6"/>
  <c r="M450" i="6"/>
  <c r="F1490" i="6"/>
  <c r="G185" i="6"/>
  <c r="E238" i="7"/>
  <c r="M1041" i="6"/>
  <c r="I530" i="6"/>
  <c r="F484" i="6"/>
  <c r="G919" i="6"/>
  <c r="G906" i="8"/>
  <c r="E736" i="6"/>
  <c r="B1031" i="6"/>
  <c r="B990" i="6"/>
  <c r="H971" i="6"/>
  <c r="M948" i="6"/>
  <c r="G166" i="6"/>
  <c r="N320" i="6"/>
  <c r="M1089" i="6"/>
  <c r="C658" i="7"/>
  <c r="I338" i="6"/>
  <c r="E298" i="6"/>
  <c r="L634" i="7"/>
  <c r="E300" i="6"/>
  <c r="G477" i="8"/>
  <c r="H574" i="6"/>
  <c r="G1010" i="8"/>
  <c r="N691" i="6"/>
  <c r="G559" i="8"/>
  <c r="M60" i="6"/>
  <c r="C387" i="6"/>
  <c r="D944" i="6"/>
  <c r="M26" i="5"/>
  <c r="E659" i="6"/>
  <c r="M132" i="6"/>
  <c r="C16" i="6"/>
  <c r="F139" i="6"/>
  <c r="H1194" i="6"/>
  <c r="M302" i="6"/>
  <c r="F919" i="6"/>
  <c r="E644" i="6"/>
  <c r="G585" i="6"/>
  <c r="G302" i="6"/>
  <c r="G660" i="8"/>
  <c r="N107" i="6"/>
  <c r="N400" i="6"/>
  <c r="M1109" i="6"/>
  <c r="E763" i="6"/>
  <c r="I1324" i="6"/>
  <c r="G398" i="6"/>
  <c r="H351" i="6"/>
  <c r="D394" i="6"/>
  <c r="M814" i="6"/>
  <c r="N1344" i="6"/>
  <c r="C623" i="7"/>
  <c r="H770" i="6"/>
  <c r="E888" i="6"/>
  <c r="I794" i="6"/>
  <c r="H1140" i="6"/>
  <c r="M423" i="6"/>
  <c r="B387" i="6"/>
  <c r="B125" i="6"/>
  <c r="M820" i="6"/>
  <c r="L324" i="7"/>
  <c r="M1165" i="6"/>
  <c r="H74" i="6"/>
  <c r="F163" i="6"/>
  <c r="N1078" i="6"/>
  <c r="E72" i="6"/>
  <c r="H722" i="6"/>
  <c r="H33" i="7"/>
  <c r="H696" i="6"/>
  <c r="G871" i="6"/>
  <c r="G1222" i="8"/>
  <c r="G513" i="6"/>
  <c r="I365" i="6"/>
  <c r="N333" i="6"/>
  <c r="F639" i="6"/>
  <c r="I171" i="6"/>
  <c r="E1099" i="6"/>
  <c r="E1207" i="6"/>
  <c r="B960" i="6"/>
  <c r="N776" i="6"/>
  <c r="I327" i="7"/>
  <c r="C628" i="6"/>
  <c r="G507" i="8"/>
  <c r="I1141" i="6"/>
  <c r="B872" i="6"/>
  <c r="N589" i="6"/>
  <c r="I416" i="6"/>
  <c r="C112" i="6"/>
  <c r="H542" i="6"/>
  <c r="B931" i="6"/>
  <c r="D232" i="6"/>
  <c r="B1383" i="6"/>
  <c r="D1399" i="6"/>
  <c r="G276" i="6"/>
  <c r="B555" i="6"/>
  <c r="I18" i="6"/>
  <c r="M196" i="6"/>
  <c r="E894" i="7"/>
  <c r="N581" i="6"/>
  <c r="E122" i="6"/>
  <c r="G834" i="6"/>
  <c r="D661" i="6"/>
  <c r="C1352" i="6"/>
  <c r="B1142" i="6"/>
  <c r="C995" i="6"/>
  <c r="E1327" i="6"/>
  <c r="C934" i="6"/>
  <c r="E772" i="6"/>
  <c r="H437" i="6"/>
  <c r="K370" i="7"/>
  <c r="N512" i="6"/>
  <c r="B427" i="6"/>
  <c r="N308" i="6"/>
  <c r="E868" i="6"/>
  <c r="F738" i="6"/>
  <c r="E334" i="6"/>
  <c r="D134" i="6"/>
  <c r="C955" i="6"/>
  <c r="G977" i="8"/>
  <c r="D312" i="7"/>
  <c r="G449" i="6"/>
  <c r="N540" i="6"/>
  <c r="E261" i="6"/>
  <c r="F329" i="6"/>
  <c r="F768" i="6"/>
  <c r="E438" i="6"/>
  <c r="H17" i="5"/>
  <c r="G192" i="6"/>
  <c r="G474" i="6"/>
  <c r="H92" i="5"/>
  <c r="H564" i="6"/>
  <c r="N208" i="6"/>
  <c r="I131" i="6"/>
  <c r="I352" i="6"/>
  <c r="G115" i="8"/>
  <c r="G1203" i="8"/>
  <c r="E479" i="6"/>
  <c r="G615" i="8"/>
  <c r="E126" i="7"/>
  <c r="AC31" i="4"/>
  <c r="AB24" i="4"/>
  <c r="I985" i="6"/>
  <c r="N310" i="6"/>
  <c r="M695" i="6"/>
  <c r="N452" i="6"/>
  <c r="H482" i="6"/>
  <c r="B785" i="6"/>
  <c r="G1435" i="8"/>
  <c r="B1180" i="6"/>
  <c r="B297" i="6"/>
  <c r="M250" i="6"/>
  <c r="H286" i="6"/>
  <c r="B771" i="6"/>
  <c r="H445" i="6"/>
  <c r="M1100" i="6"/>
  <c r="G821" i="8"/>
  <c r="C249" i="6"/>
  <c r="G804" i="8"/>
  <c r="H1219" i="6"/>
  <c r="G412" i="8"/>
  <c r="B73" i="6"/>
  <c r="D466" i="6"/>
  <c r="C284" i="6"/>
  <c r="AF28" i="4"/>
  <c r="I78" i="6"/>
  <c r="H382" i="6"/>
  <c r="C882" i="6"/>
  <c r="E509" i="6"/>
  <c r="H852" i="6"/>
  <c r="G320" i="6"/>
  <c r="H599" i="6"/>
  <c r="G123" i="6"/>
  <c r="D626" i="6"/>
  <c r="B488" i="6"/>
  <c r="E413" i="6"/>
  <c r="G1403" i="8"/>
  <c r="H282" i="6"/>
  <c r="F483" i="6"/>
  <c r="G749" i="6"/>
  <c r="H1376" i="6"/>
  <c r="F170" i="7"/>
  <c r="G868" i="8"/>
  <c r="E1140" i="6"/>
  <c r="G837" i="8"/>
  <c r="I1164" i="6"/>
  <c r="B470" i="6"/>
  <c r="L57" i="5"/>
  <c r="D473" i="6"/>
  <c r="C1058" i="6"/>
  <c r="G1254" i="6"/>
  <c r="C603" i="6"/>
  <c r="AE29" i="4"/>
  <c r="G674" i="8"/>
  <c r="C240" i="6"/>
  <c r="C885" i="6"/>
  <c r="D117" i="6"/>
  <c r="H578" i="6"/>
  <c r="F376" i="6"/>
  <c r="C731" i="6"/>
  <c r="N113" i="6"/>
  <c r="G140" i="8"/>
  <c r="G441" i="8"/>
  <c r="E333" i="6"/>
  <c r="C1393" i="6"/>
  <c r="G748" i="6"/>
  <c r="G1462" i="6"/>
  <c r="M51" i="6"/>
  <c r="B32" i="6"/>
  <c r="N273" i="6"/>
  <c r="M78" i="6"/>
  <c r="I293" i="7"/>
  <c r="F432" i="6"/>
  <c r="E149" i="6"/>
  <c r="F110" i="6"/>
  <c r="E103" i="6"/>
  <c r="H363" i="6"/>
  <c r="D390" i="6"/>
  <c r="N501" i="6"/>
  <c r="H560" i="6"/>
  <c r="I306" i="6"/>
  <c r="B210" i="6"/>
  <c r="G743" i="6"/>
  <c r="H758" i="6"/>
  <c r="D689" i="6"/>
  <c r="C185" i="6"/>
  <c r="M11" i="5"/>
  <c r="H283" i="6"/>
  <c r="N923" i="6"/>
  <c r="I491" i="6"/>
  <c r="G424" i="6"/>
  <c r="M236" i="6"/>
  <c r="D291" i="6"/>
  <c r="F533" i="6"/>
  <c r="G1365" i="6"/>
  <c r="G13" i="6"/>
  <c r="I999" i="6"/>
  <c r="G94" i="8"/>
  <c r="G1089" i="8"/>
  <c r="C1169" i="6"/>
  <c r="G1490" i="8"/>
  <c r="H76" i="6"/>
  <c r="D1322" i="6"/>
  <c r="D909" i="6"/>
  <c r="F850" i="6"/>
  <c r="D79" i="6"/>
  <c r="L223" i="7"/>
  <c r="D1048" i="6"/>
  <c r="G268" i="8"/>
  <c r="I1031" i="6"/>
  <c r="N135" i="6"/>
  <c r="N743" i="6"/>
  <c r="H13" i="6"/>
  <c r="I437" i="6"/>
  <c r="H92" i="7"/>
  <c r="C792" i="6"/>
  <c r="M180" i="6"/>
  <c r="N1133" i="6"/>
  <c r="C253" i="6"/>
  <c r="H330" i="6"/>
  <c r="M569" i="6"/>
  <c r="F411" i="6"/>
  <c r="G949" i="8"/>
  <c r="D31" i="6"/>
  <c r="G243" i="8"/>
  <c r="G722" i="6"/>
  <c r="C888" i="6"/>
  <c r="E329" i="7"/>
  <c r="G460" i="6"/>
  <c r="F13" i="6"/>
  <c r="M278" i="6"/>
  <c r="N187" i="6"/>
  <c r="H841" i="6"/>
  <c r="C701" i="6"/>
  <c r="I326" i="6"/>
  <c r="G859" i="8"/>
  <c r="G629" i="8"/>
  <c r="C456" i="6"/>
  <c r="M93" i="6"/>
  <c r="I577" i="6"/>
  <c r="C465" i="6"/>
  <c r="I10" i="6"/>
  <c r="G792" i="8"/>
  <c r="F140" i="6"/>
  <c r="G682" i="6"/>
  <c r="H266" i="6"/>
  <c r="N647" i="6"/>
  <c r="B777" i="6"/>
  <c r="D426" i="6"/>
  <c r="N307" i="6"/>
  <c r="D324" i="6"/>
  <c r="N25" i="6"/>
  <c r="F73" i="6"/>
  <c r="G1105" i="8"/>
  <c r="N251" i="6"/>
  <c r="F1230" i="6"/>
  <c r="M359" i="6"/>
  <c r="F355" i="6"/>
  <c r="B457" i="6"/>
  <c r="I103" i="6"/>
  <c r="AD19" i="4"/>
  <c r="G12" i="8"/>
  <c r="K164" i="7"/>
  <c r="F487" i="6"/>
  <c r="G119" i="6"/>
  <c r="F87" i="6"/>
  <c r="G523" i="6"/>
  <c r="I1034" i="6"/>
  <c r="N895" i="6"/>
  <c r="D446" i="6"/>
  <c r="N323" i="6"/>
  <c r="B213" i="6"/>
  <c r="F473" i="6"/>
  <c r="C782" i="6"/>
  <c r="N747" i="6"/>
  <c r="M1002" i="6"/>
  <c r="C78" i="6"/>
  <c r="I1063" i="6"/>
  <c r="E504" i="6"/>
  <c r="I219" i="6"/>
  <c r="G791" i="8"/>
  <c r="N634" i="6"/>
  <c r="D51" i="6"/>
  <c r="F201" i="6"/>
  <c r="C1367" i="6"/>
  <c r="E136" i="6"/>
  <c r="B169" i="6"/>
  <c r="AC67" i="4"/>
  <c r="H720" i="6"/>
  <c r="G199" i="8"/>
  <c r="F307" i="6"/>
  <c r="N154" i="6"/>
  <c r="E1156" i="6"/>
  <c r="G809" i="8"/>
  <c r="C1350" i="6"/>
  <c r="AC30" i="4"/>
  <c r="E53" i="6"/>
  <c r="G1455" i="8"/>
  <c r="AD84" i="4"/>
  <c r="G210" i="6"/>
  <c r="F1280" i="6"/>
  <c r="F734" i="6"/>
  <c r="F8" i="6"/>
  <c r="G210" i="8"/>
  <c r="G884" i="6"/>
  <c r="E716" i="6"/>
  <c r="H225" i="6"/>
  <c r="E1141" i="6"/>
  <c r="E1354" i="6"/>
  <c r="N49" i="6"/>
  <c r="M170" i="6"/>
  <c r="G1209" i="6"/>
  <c r="G495" i="8"/>
  <c r="N523" i="6"/>
  <c r="N574" i="6"/>
  <c r="G869" i="8"/>
  <c r="G1354" i="8"/>
  <c r="I1263" i="6"/>
  <c r="M77" i="5"/>
  <c r="E721" i="6"/>
  <c r="G81" i="8"/>
  <c r="E112" i="6"/>
  <c r="G1075" i="8"/>
  <c r="G852" i="8"/>
  <c r="G325" i="6"/>
  <c r="D66" i="6"/>
  <c r="F387" i="6"/>
  <c r="D50" i="6"/>
  <c r="G135" i="6"/>
  <c r="H747" i="6"/>
  <c r="N874" i="6"/>
  <c r="D374" i="7"/>
  <c r="D598" i="6"/>
  <c r="I189" i="6"/>
  <c r="B328" i="6"/>
  <c r="I147" i="6"/>
  <c r="N227" i="6"/>
  <c r="G1390" i="8"/>
  <c r="H31" i="5"/>
  <c r="G133" i="8"/>
  <c r="M99" i="5"/>
  <c r="H545" i="6"/>
  <c r="G1367" i="6"/>
  <c r="E1409" i="6"/>
  <c r="H1455" i="6"/>
  <c r="D1188" i="6"/>
  <c r="N842" i="6"/>
  <c r="F662" i="6"/>
  <c r="F148" i="6"/>
  <c r="C430" i="6"/>
  <c r="F382" i="6"/>
  <c r="M11" i="6"/>
  <c r="D75" i="6"/>
  <c r="G557" i="6"/>
  <c r="G963" i="6"/>
  <c r="F604" i="6"/>
  <c r="E139" i="6"/>
  <c r="D729" i="6"/>
  <c r="F1037" i="6"/>
  <c r="H405" i="6"/>
  <c r="G445" i="8"/>
  <c r="G326" i="7"/>
  <c r="F424" i="6"/>
  <c r="E517" i="6"/>
  <c r="E175" i="6"/>
  <c r="M164" i="6"/>
  <c r="F309" i="6"/>
  <c r="D950" i="6"/>
  <c r="G79" i="8"/>
  <c r="I1055" i="6"/>
  <c r="C469" i="6"/>
  <c r="G100" i="6"/>
  <c r="D326" i="6"/>
  <c r="F1130" i="6"/>
  <c r="AE67" i="4"/>
  <c r="G1295" i="8"/>
  <c r="G1149" i="8"/>
  <c r="F43" i="6"/>
  <c r="E851" i="6"/>
  <c r="D596" i="6"/>
  <c r="B804" i="6"/>
  <c r="G63" i="6"/>
  <c r="M859" i="6"/>
  <c r="D1220" i="6"/>
  <c r="AD88" i="4"/>
  <c r="G907" i="8"/>
  <c r="G571" i="6"/>
  <c r="B23" i="6"/>
  <c r="N410" i="6"/>
  <c r="G350" i="6"/>
  <c r="G256" i="6"/>
  <c r="G318" i="6"/>
  <c r="B247" i="6"/>
  <c r="I335" i="6"/>
  <c r="D408" i="6"/>
  <c r="E859" i="6"/>
  <c r="G307" i="6"/>
  <c r="N775" i="6"/>
  <c r="G16" i="8"/>
  <c r="B650" i="6"/>
  <c r="E410" i="6"/>
  <c r="C260" i="6"/>
  <c r="C343" i="6"/>
  <c r="C1418" i="6"/>
  <c r="B72" i="6"/>
  <c r="C408" i="6"/>
  <c r="I54" i="6"/>
  <c r="M274" i="6"/>
  <c r="E304" i="6"/>
  <c r="G83" i="8"/>
  <c r="H9" i="5"/>
  <c r="N92" i="6"/>
  <c r="G1287" i="8"/>
  <c r="D475" i="6"/>
  <c r="F668" i="6"/>
  <c r="N741" i="6"/>
  <c r="H60" i="6"/>
  <c r="G1378" i="8"/>
  <c r="I53" i="6"/>
  <c r="D319" i="6"/>
  <c r="G585" i="8"/>
  <c r="M360" i="6"/>
  <c r="B181" i="6"/>
  <c r="G362" i="8"/>
  <c r="M1336" i="6"/>
  <c r="H36" i="5"/>
  <c r="M198" i="6"/>
  <c r="D109" i="6"/>
  <c r="B299" i="6"/>
  <c r="N1145" i="6"/>
  <c r="N291" i="6"/>
  <c r="C221" i="6"/>
  <c r="F126" i="6"/>
  <c r="M24" i="5"/>
  <c r="C104" i="6"/>
  <c r="N739" i="6"/>
  <c r="B1218" i="6"/>
  <c r="C606" i="6"/>
  <c r="G1341" i="8"/>
  <c r="C939" i="6"/>
  <c r="G305" i="6"/>
  <c r="E171" i="6"/>
  <c r="G256" i="8"/>
  <c r="G246" i="6"/>
  <c r="N7" i="6"/>
  <c r="G393" i="8"/>
  <c r="I549" i="6"/>
  <c r="D822" i="6"/>
  <c r="M73" i="5"/>
  <c r="D561" i="6"/>
  <c r="F112" i="6"/>
  <c r="H33" i="6"/>
  <c r="G132" i="8"/>
  <c r="I172" i="6"/>
  <c r="AD10" i="4"/>
  <c r="H685" i="6"/>
  <c r="D547" i="6"/>
  <c r="N30" i="6"/>
  <c r="AC20" i="4"/>
  <c r="D574" i="6"/>
  <c r="B295" i="6"/>
  <c r="B561" i="6"/>
  <c r="F49" i="6"/>
  <c r="I797" i="6"/>
  <c r="G273" i="8"/>
  <c r="F597" i="6"/>
  <c r="G961" i="8"/>
  <c r="G1304" i="8"/>
  <c r="G172" i="8"/>
  <c r="G149" i="8"/>
  <c r="H1115" i="6"/>
  <c r="D179" i="6"/>
  <c r="E14" i="6"/>
  <c r="B277" i="6"/>
  <c r="B342" i="6"/>
  <c r="D99" i="6"/>
  <c r="G292" i="6"/>
  <c r="M463" i="6"/>
  <c r="G1080" i="6"/>
  <c r="I350" i="7"/>
  <c r="G300" i="6"/>
  <c r="M364" i="6"/>
  <c r="L55" i="5"/>
  <c r="AG90" i="4"/>
  <c r="N267" i="6"/>
  <c r="G1076" i="8"/>
  <c r="B228" i="6"/>
  <c r="G1303" i="8"/>
  <c r="D222" i="6"/>
  <c r="G302" i="8"/>
  <c r="N534" i="6"/>
  <c r="C826" i="6"/>
  <c r="I334" i="6"/>
  <c r="D71" i="6"/>
  <c r="E388" i="6"/>
  <c r="D204" i="6"/>
  <c r="N1097" i="6"/>
  <c r="M709" i="6"/>
  <c r="E575" i="6"/>
  <c r="C537" i="6"/>
  <c r="E436" i="6"/>
  <c r="I644" i="6"/>
  <c r="G1475" i="6"/>
  <c r="H679" i="6"/>
  <c r="N507" i="6"/>
  <c r="D42" i="6"/>
  <c r="I449" i="6"/>
  <c r="G202" i="8"/>
  <c r="G1177" i="6"/>
  <c r="N676" i="6"/>
  <c r="H1221" i="6"/>
  <c r="AC32" i="4"/>
  <c r="M80" i="5"/>
  <c r="D464" i="6"/>
  <c r="F1516" i="6"/>
  <c r="F1069" i="6"/>
  <c r="M63" i="5"/>
  <c r="G1012" i="6"/>
  <c r="N436" i="6"/>
  <c r="N202" i="6"/>
  <c r="G586" i="8"/>
  <c r="G95" i="6"/>
  <c r="I402" i="6"/>
  <c r="H730" i="6"/>
  <c r="M681" i="6"/>
  <c r="G309" i="8"/>
  <c r="N295" i="6"/>
  <c r="F737" i="6"/>
  <c r="D622" i="6"/>
  <c r="M647" i="6"/>
  <c r="B79" i="6"/>
  <c r="C6" i="6"/>
  <c r="G1041" i="6"/>
  <c r="I662" i="6"/>
  <c r="G285" i="8"/>
  <c r="D544" i="6"/>
  <c r="G345" i="8"/>
  <c r="H56" i="6"/>
  <c r="AE90" i="4"/>
  <c r="F291" i="6"/>
  <c r="G381" i="6"/>
  <c r="N409" i="6"/>
  <c r="N108" i="6"/>
  <c r="E579" i="6"/>
  <c r="F150" i="6"/>
  <c r="M218" i="6"/>
  <c r="E1391" i="6"/>
  <c r="C318" i="6"/>
  <c r="AD29" i="4"/>
  <c r="E762" i="6"/>
  <c r="E573" i="6"/>
  <c r="M202" i="6"/>
  <c r="AD69" i="4"/>
  <c r="N8" i="6"/>
  <c r="G390" i="8"/>
  <c r="B1261" i="6"/>
  <c r="G1522" i="8"/>
  <c r="G804" i="6"/>
  <c r="N713" i="6"/>
  <c r="I12" i="6"/>
  <c r="C421" i="6"/>
  <c r="G1221" i="8"/>
  <c r="G543" i="8"/>
  <c r="D287" i="6"/>
  <c r="N548" i="6"/>
  <c r="M655" i="6"/>
  <c r="H88" i="6"/>
  <c r="G923" i="8"/>
  <c r="N51" i="6"/>
  <c r="I748" i="6"/>
  <c r="H1303" i="6"/>
  <c r="F689" i="6"/>
  <c r="D341" i="6"/>
  <c r="E1155" i="6"/>
  <c r="E84" i="6"/>
  <c r="B533" i="6"/>
  <c r="M583" i="6"/>
  <c r="I533" i="6"/>
  <c r="I602" i="6"/>
  <c r="G25" i="8"/>
  <c r="D424" i="6"/>
  <c r="N237" i="6"/>
  <c r="I151" i="6"/>
  <c r="C233" i="6"/>
  <c r="D260" i="6"/>
  <c r="H663" i="6"/>
  <c r="C443" i="6"/>
  <c r="L26" i="5"/>
  <c r="M872" i="6"/>
  <c r="C27" i="6"/>
  <c r="N773" i="6"/>
  <c r="AE66" i="4"/>
  <c r="C618" i="6"/>
  <c r="F30" i="6"/>
  <c r="G459" i="6"/>
  <c r="M357" i="6"/>
  <c r="G448" i="6"/>
  <c r="C332" i="6"/>
  <c r="G97" i="8"/>
  <c r="F1049" i="6"/>
  <c r="AG30" i="4"/>
  <c r="G220" i="8"/>
  <c r="N215" i="6"/>
  <c r="E12" i="6"/>
  <c r="F901" i="6"/>
  <c r="N573" i="6"/>
  <c r="F562" i="6"/>
  <c r="AC19" i="4"/>
  <c r="D106" i="6"/>
  <c r="I122" i="6"/>
  <c r="I836" i="6"/>
  <c r="G208" i="8"/>
  <c r="G582" i="6"/>
  <c r="G141" i="6"/>
  <c r="F324" i="6"/>
  <c r="I488" i="6"/>
  <c r="H51" i="6"/>
  <c r="I266" i="6"/>
  <c r="C590" i="6"/>
  <c r="H136" i="6"/>
  <c r="D550" i="6"/>
  <c r="G410" i="8"/>
  <c r="C366" i="6"/>
  <c r="M75" i="5"/>
  <c r="D597" i="6"/>
  <c r="M232" i="6"/>
  <c r="H150" i="6"/>
  <c r="D644" i="6"/>
  <c r="M580" i="6"/>
  <c r="AG64" i="4"/>
  <c r="M437" i="6"/>
  <c r="H132" i="6"/>
  <c r="G382" i="8"/>
  <c r="E656" i="6"/>
  <c r="G613" i="6"/>
  <c r="M254" i="6"/>
  <c r="G1259" i="8"/>
  <c r="AG31" i="4"/>
  <c r="D338" i="6"/>
  <c r="L44" i="5"/>
  <c r="G1512" i="8"/>
  <c r="H69" i="5"/>
  <c r="F1076" i="6"/>
  <c r="D711" i="6"/>
  <c r="F222" i="6"/>
  <c r="I707" i="6"/>
  <c r="N119" i="6"/>
  <c r="I182" i="6"/>
  <c r="N314" i="6"/>
  <c r="G757" i="6"/>
  <c r="AD16" i="4"/>
  <c r="E1055" i="6"/>
  <c r="G1005" i="8"/>
  <c r="I668" i="6"/>
  <c r="L54" i="5"/>
  <c r="H570" i="6"/>
  <c r="M741" i="6"/>
  <c r="G292" i="8"/>
  <c r="G1243" i="8"/>
  <c r="F210" i="6"/>
  <c r="I1028" i="6"/>
  <c r="D257" i="6"/>
  <c r="G359" i="8"/>
  <c r="G148" i="6"/>
  <c r="N914" i="6"/>
  <c r="D81" i="6"/>
  <c r="C309" i="6"/>
  <c r="B243" i="6"/>
  <c r="C830" i="6"/>
  <c r="G509" i="6"/>
  <c r="G931" i="8"/>
  <c r="G1172" i="8"/>
  <c r="G1355" i="8"/>
  <c r="G773" i="8"/>
  <c r="F769" i="6"/>
  <c r="F164" i="6"/>
  <c r="D235" i="6"/>
  <c r="E193" i="6"/>
  <c r="H448" i="6"/>
  <c r="C15" i="6"/>
  <c r="H615" i="6"/>
  <c r="G892" i="8"/>
  <c r="F119" i="6"/>
  <c r="N159" i="6"/>
  <c r="AF89" i="4"/>
  <c r="AG9" i="4"/>
  <c r="H203" i="6"/>
  <c r="H620" i="6"/>
  <c r="AE10" i="4"/>
  <c r="H411" i="6"/>
  <c r="I87" i="6"/>
  <c r="G1258" i="8"/>
  <c r="G401" i="8"/>
  <c r="F981" i="6"/>
  <c r="F580" i="6"/>
  <c r="D1406" i="6"/>
  <c r="G482" i="8"/>
  <c r="G904" i="8"/>
  <c r="H1497" i="6"/>
  <c r="G537" i="8"/>
  <c r="F749" i="6"/>
  <c r="D760" i="6"/>
  <c r="F1455" i="6"/>
  <c r="G736" i="8"/>
  <c r="B969" i="6"/>
  <c r="G280" i="8"/>
  <c r="B286" i="6"/>
  <c r="N35" i="6"/>
  <c r="I119" i="6"/>
  <c r="C463" i="6"/>
  <c r="D145" i="7"/>
  <c r="M529" i="6"/>
  <c r="G278" i="6"/>
  <c r="B944" i="6"/>
  <c r="M211" i="6"/>
  <c r="H80" i="5"/>
  <c r="N498" i="6"/>
  <c r="C1002" i="6"/>
  <c r="C1419" i="6"/>
  <c r="H86" i="5"/>
  <c r="G1148" i="8"/>
  <c r="G272" i="8"/>
  <c r="B917" i="6"/>
  <c r="F297" i="6"/>
  <c r="I367" i="6"/>
  <c r="G114" i="8"/>
  <c r="D549" i="6"/>
  <c r="D156" i="6"/>
  <c r="D144" i="6"/>
  <c r="C43" i="6"/>
  <c r="G40" i="6"/>
  <c r="H4" i="6"/>
  <c r="AG15" i="4"/>
  <c r="G957" i="8"/>
  <c r="I235" i="6"/>
  <c r="B226" i="6"/>
  <c r="H100" i="5"/>
  <c r="G1443" i="8"/>
  <c r="E518" i="6"/>
  <c r="G104" i="6"/>
  <c r="G225" i="8"/>
  <c r="G122" i="8"/>
  <c r="D253" i="6"/>
  <c r="E157" i="6"/>
  <c r="B1046" i="6"/>
  <c r="G744" i="8"/>
  <c r="B46" i="6"/>
  <c r="G1220" i="8"/>
  <c r="I262" i="6"/>
  <c r="H806" i="6"/>
  <c r="H313" i="6"/>
  <c r="C129" i="6"/>
  <c r="C77" i="6"/>
  <c r="G915" i="6"/>
  <c r="H195" i="6"/>
  <c r="I445" i="6"/>
  <c r="G226" i="8"/>
  <c r="B162" i="6"/>
  <c r="C1270" i="6"/>
  <c r="G461" i="6"/>
  <c r="N545" i="6"/>
  <c r="G1204" i="8"/>
  <c r="E1494" i="6"/>
  <c r="G834" i="8"/>
  <c r="D825" i="6"/>
  <c r="M638" i="6"/>
  <c r="H362" i="6"/>
  <c r="I222" i="6"/>
  <c r="E215" i="6"/>
  <c r="H646" i="6"/>
  <c r="M311" i="6"/>
  <c r="E657" i="6"/>
  <c r="C394" i="6"/>
  <c r="H79" i="5"/>
  <c r="H1370" i="6"/>
  <c r="I755" i="6"/>
  <c r="B510" i="6"/>
  <c r="G740" i="8"/>
  <c r="H473" i="6"/>
  <c r="M80" i="6"/>
  <c r="H51" i="5"/>
  <c r="G1312" i="8"/>
  <c r="F334" i="7"/>
  <c r="G1281" i="8"/>
  <c r="G436" i="8"/>
  <c r="G457" i="8"/>
  <c r="N73" i="6"/>
  <c r="H314" i="6"/>
  <c r="H383" i="6"/>
  <c r="G362" i="6"/>
  <c r="G56" i="6"/>
  <c r="E824" i="6"/>
  <c r="H191" i="6"/>
  <c r="C189" i="6"/>
  <c r="H92" i="6"/>
  <c r="I278" i="6"/>
  <c r="N279" i="6"/>
  <c r="G77" i="6"/>
  <c r="B150" i="6"/>
  <c r="M573" i="6"/>
  <c r="M405" i="6"/>
  <c r="C148" i="6"/>
  <c r="M281" i="6"/>
  <c r="G1320" i="8"/>
  <c r="G687" i="8"/>
  <c r="G1251" i="8"/>
  <c r="G392" i="6"/>
  <c r="H374" i="6"/>
  <c r="H407" i="6"/>
  <c r="C150" i="6"/>
  <c r="H1353" i="6"/>
  <c r="I610" i="6"/>
  <c r="D213" i="6"/>
  <c r="N104" i="6"/>
  <c r="AE22" i="4"/>
  <c r="I382" i="6"/>
  <c r="F156" i="6"/>
  <c r="G1196" i="8"/>
  <c r="B347" i="6"/>
  <c r="E570" i="6"/>
  <c r="M462" i="6"/>
  <c r="M345" i="6"/>
  <c r="I1253" i="6"/>
  <c r="G1476" i="8"/>
  <c r="F180" i="6"/>
  <c r="D78" i="6"/>
  <c r="M417" i="6"/>
  <c r="I207" i="6"/>
  <c r="B516" i="6"/>
  <c r="B369" i="6"/>
  <c r="C83" i="6"/>
  <c r="I892" i="6"/>
  <c r="G79" i="6"/>
  <c r="I137" i="6"/>
  <c r="M52" i="6"/>
  <c r="B1082" i="6"/>
  <c r="C807" i="6"/>
  <c r="M258" i="6"/>
  <c r="AE7" i="4"/>
  <c r="G1176" i="8"/>
  <c r="G458" i="8"/>
  <c r="B193" i="6"/>
  <c r="N886" i="6"/>
  <c r="M640" i="6"/>
  <c r="F449" i="6"/>
  <c r="M609" i="6"/>
  <c r="B92" i="6"/>
  <c r="M234" i="6"/>
  <c r="H572" i="6"/>
  <c r="E82" i="7"/>
  <c r="M598" i="6"/>
  <c r="H347" i="6"/>
  <c r="D199" i="6"/>
  <c r="D560" i="6"/>
  <c r="H641" i="6"/>
  <c r="C57" i="6"/>
  <c r="G699" i="8"/>
  <c r="E222" i="6"/>
  <c r="G494" i="8"/>
  <c r="G1322" i="8"/>
  <c r="D188" i="6"/>
  <c r="N628" i="6"/>
  <c r="M881" i="6"/>
  <c r="B550" i="6"/>
  <c r="G698" i="8"/>
  <c r="N877" i="6"/>
  <c r="E230" i="6"/>
  <c r="N359" i="6"/>
  <c r="I646" i="6"/>
  <c r="B618" i="6"/>
  <c r="G387" i="6"/>
  <c r="G794" i="8"/>
  <c r="D504" i="6"/>
  <c r="H498" i="6"/>
  <c r="I201" i="6"/>
  <c r="E184" i="6"/>
  <c r="I728" i="6"/>
  <c r="I859" i="6"/>
  <c r="C756" i="6"/>
  <c r="E550" i="6"/>
  <c r="G665" i="8"/>
  <c r="I431" i="6"/>
  <c r="AE72" i="4"/>
  <c r="I569" i="6"/>
  <c r="F274" i="7"/>
  <c r="M352" i="6"/>
  <c r="E631" i="6"/>
  <c r="G290" i="6"/>
  <c r="N524" i="6"/>
  <c r="G446" i="8"/>
  <c r="H651" i="6"/>
  <c r="G282" i="8"/>
  <c r="I113" i="6"/>
  <c r="E771" i="6"/>
  <c r="H836" i="6"/>
  <c r="M962" i="6"/>
  <c r="G1326" i="8"/>
  <c r="M33" i="5"/>
  <c r="I758" i="6"/>
  <c r="E238" i="6"/>
  <c r="F560" i="6"/>
  <c r="C111" i="6"/>
  <c r="G1384" i="8"/>
  <c r="F897" i="6"/>
  <c r="D163" i="6"/>
  <c r="G633" i="8"/>
  <c r="H543" i="6"/>
  <c r="C84" i="6"/>
  <c r="G538" i="6"/>
  <c r="C262" i="6"/>
  <c r="F121" i="6"/>
  <c r="G583" i="6"/>
  <c r="B274" i="6"/>
  <c r="F7" i="6"/>
  <c r="AF60" i="4"/>
  <c r="G423" i="8"/>
  <c r="M588" i="6"/>
  <c r="B512" i="6"/>
  <c r="B100" i="6"/>
  <c r="F1131" i="6"/>
  <c r="E906" i="6"/>
  <c r="G986" i="6"/>
  <c r="C767" i="6"/>
  <c r="G521" i="6"/>
  <c r="N162" i="6"/>
  <c r="G1386" i="6"/>
  <c r="C56" i="7"/>
  <c r="I49" i="7"/>
  <c r="D22" i="6"/>
  <c r="B636" i="6"/>
  <c r="G820" i="6"/>
  <c r="G142" i="8"/>
  <c r="B656" i="6"/>
  <c r="H835" i="6"/>
  <c r="F455" i="6"/>
  <c r="B52" i="6"/>
  <c r="C539" i="6"/>
  <c r="G92" i="6"/>
  <c r="D173" i="6"/>
  <c r="G72" i="8"/>
  <c r="D604" i="6"/>
  <c r="D419" i="6"/>
  <c r="B218" i="6"/>
  <c r="G975" i="8"/>
  <c r="M47" i="6"/>
  <c r="N986" i="6"/>
  <c r="G450" i="6"/>
  <c r="L45" i="5"/>
  <c r="H349" i="6"/>
  <c r="C299" i="6"/>
  <c r="G175" i="8"/>
  <c r="H603" i="6"/>
  <c r="G1140" i="8"/>
  <c r="D757" i="6"/>
  <c r="C773" i="6"/>
  <c r="G363" i="8"/>
  <c r="F82" i="6"/>
  <c r="F830" i="6"/>
  <c r="B8" i="6"/>
  <c r="M362" i="6"/>
  <c r="G250" i="8"/>
  <c r="C372" i="6"/>
  <c r="C123" i="6"/>
  <c r="AG84" i="4"/>
  <c r="G943" i="8"/>
  <c r="G1085" i="8"/>
  <c r="F871" i="6"/>
  <c r="F1048" i="6"/>
  <c r="C799" i="6"/>
  <c r="B557" i="6"/>
  <c r="E418" i="6"/>
  <c r="M658" i="6"/>
  <c r="N90" i="6"/>
  <c r="G124" i="8"/>
  <c r="L394" i="7"/>
  <c r="G1123" i="8"/>
  <c r="D342" i="6"/>
  <c r="N352" i="6"/>
  <c r="N664" i="6"/>
  <c r="H1018" i="6"/>
  <c r="AF30" i="4"/>
  <c r="E562" i="6"/>
  <c r="H734" i="6"/>
  <c r="G1233" i="8"/>
  <c r="G799" i="8"/>
  <c r="G104" i="8"/>
  <c r="E306" i="6"/>
  <c r="G823" i="8"/>
  <c r="I1330" i="6"/>
  <c r="E358" i="6"/>
  <c r="F773" i="6"/>
  <c r="H332" i="6"/>
  <c r="I91" i="6"/>
  <c r="N115" i="6"/>
  <c r="G7" i="6"/>
  <c r="B339" i="6"/>
  <c r="G1419" i="8"/>
  <c r="F345" i="6"/>
  <c r="C209" i="6"/>
  <c r="C45" i="6"/>
  <c r="G9" i="8"/>
  <c r="G536" i="8"/>
  <c r="F574" i="6"/>
  <c r="H218" i="6"/>
  <c r="N731" i="6"/>
  <c r="G1018" i="8"/>
  <c r="E94" i="6"/>
  <c r="M858" i="6"/>
  <c r="G1484" i="8"/>
  <c r="D39" i="6"/>
  <c r="F552" i="6"/>
  <c r="D322" i="6"/>
  <c r="G158" i="8"/>
  <c r="N482" i="6"/>
  <c r="G82" i="8"/>
  <c r="C80" i="6"/>
  <c r="M44" i="6"/>
  <c r="C1254" i="6"/>
  <c r="F779" i="6"/>
  <c r="N883" i="6"/>
  <c r="L81" i="5"/>
  <c r="G1351" i="8"/>
  <c r="E1295" i="6"/>
  <c r="B611" i="6"/>
  <c r="I895" i="6"/>
  <c r="E1439" i="6"/>
  <c r="D1271" i="6"/>
  <c r="E1111" i="6"/>
  <c r="F641" i="6"/>
  <c r="F799" i="6"/>
  <c r="AD68" i="4"/>
  <c r="G1398" i="8"/>
  <c r="I236" i="6"/>
  <c r="F200" i="6"/>
  <c r="C933" i="6"/>
  <c r="G397" i="8"/>
  <c r="G1171" i="8"/>
  <c r="G770" i="8"/>
  <c r="G177" i="8"/>
  <c r="B212" i="6"/>
  <c r="B1269" i="6"/>
  <c r="D379" i="6"/>
  <c r="F536" i="6"/>
  <c r="I821" i="6"/>
  <c r="E661" i="6"/>
  <c r="D1307" i="6"/>
  <c r="E355" i="6"/>
  <c r="G370" i="8"/>
  <c r="C303" i="6"/>
  <c r="D108" i="6"/>
  <c r="H782" i="6"/>
  <c r="I64" i="7"/>
  <c r="M514" i="6"/>
  <c r="B758" i="6"/>
  <c r="B22" i="6"/>
  <c r="G344" i="8"/>
  <c r="C273" i="6"/>
  <c r="G560" i="8"/>
  <c r="D429" i="6"/>
  <c r="I606" i="6"/>
  <c r="E528" i="6"/>
  <c r="H702" i="6"/>
  <c r="M1045" i="6"/>
  <c r="H354" i="6"/>
  <c r="G1405" i="8"/>
  <c r="C475" i="6"/>
  <c r="G430" i="8"/>
  <c r="F1293" i="6"/>
  <c r="I580" i="6"/>
  <c r="G218" i="8"/>
  <c r="N735" i="6"/>
  <c r="E768" i="7"/>
  <c r="H1448" i="6"/>
  <c r="N887" i="6"/>
  <c r="N566" i="6"/>
  <c r="C1271" i="6"/>
  <c r="G1299" i="8"/>
  <c r="G1520" i="8"/>
  <c r="AB86" i="4"/>
  <c r="G733" i="6"/>
  <c r="G290" i="8"/>
  <c r="M976" i="6"/>
  <c r="I813" i="6"/>
  <c r="N228" i="6"/>
  <c r="N220" i="6"/>
  <c r="I1243" i="6"/>
  <c r="F535" i="6"/>
  <c r="F362" i="6"/>
  <c r="C797" i="6"/>
  <c r="C133" i="6"/>
  <c r="G594" i="8"/>
  <c r="I64" i="6"/>
  <c r="E10" i="6"/>
  <c r="F303" i="6"/>
  <c r="E605" i="6"/>
  <c r="G1079" i="8"/>
  <c r="C241" i="6"/>
  <c r="H311" i="6"/>
  <c r="H589" i="6"/>
  <c r="G1388" i="8"/>
  <c r="H87" i="6"/>
  <c r="H479" i="6"/>
  <c r="C664" i="6"/>
  <c r="I159" i="6"/>
  <c r="G296" i="6"/>
  <c r="G398" i="8"/>
  <c r="M314" i="6"/>
  <c r="D45" i="6"/>
  <c r="E44" i="7"/>
  <c r="E396" i="6"/>
  <c r="E871" i="6"/>
  <c r="I565" i="6"/>
  <c r="H345" i="6"/>
  <c r="G1282" i="8"/>
  <c r="B392" i="6"/>
  <c r="N54" i="6"/>
  <c r="N687" i="6"/>
  <c r="F640" i="6"/>
  <c r="G1124" i="8"/>
  <c r="G1294" i="8"/>
  <c r="M810" i="6"/>
  <c r="H88" i="5"/>
  <c r="G1311" i="8"/>
  <c r="F354" i="6"/>
  <c r="E566" i="6"/>
  <c r="G1451" i="8"/>
  <c r="G1449" i="8"/>
  <c r="F256" i="6"/>
  <c r="N853" i="6"/>
  <c r="M55" i="6"/>
  <c r="G355" i="6"/>
  <c r="C832" i="6"/>
  <c r="AB29" i="4"/>
  <c r="C526" i="6"/>
  <c r="B172" i="7"/>
  <c r="N209" i="6"/>
  <c r="M209" i="6"/>
  <c r="G70" i="8"/>
  <c r="N246" i="6"/>
  <c r="H627" i="6"/>
  <c r="D46" i="7"/>
  <c r="G108" i="8"/>
  <c r="AC28" i="4"/>
  <c r="G264" i="6"/>
  <c r="I249" i="6"/>
  <c r="D219" i="6"/>
  <c r="H23" i="6"/>
  <c r="G407" i="8"/>
  <c r="N474" i="6"/>
  <c r="G344" i="6"/>
  <c r="G911" i="6"/>
  <c r="M8" i="5"/>
  <c r="G308" i="8"/>
  <c r="I109" i="6"/>
  <c r="C451" i="6"/>
  <c r="G1192" i="8"/>
  <c r="H960" i="6"/>
  <c r="AG71" i="4"/>
  <c r="B144" i="6"/>
  <c r="B1174" i="6"/>
  <c r="G105" i="6"/>
  <c r="C47" i="6"/>
  <c r="C61" i="6"/>
  <c r="E525" i="6"/>
  <c r="M22" i="6"/>
  <c r="I197" i="6"/>
  <c r="H10" i="6"/>
  <c r="D63" i="6"/>
  <c r="G321" i="8"/>
  <c r="G402" i="6"/>
  <c r="G220" i="6"/>
  <c r="L6" i="5"/>
  <c r="C23" i="6"/>
  <c r="M20" i="5"/>
  <c r="N618" i="6"/>
  <c r="AB69" i="4"/>
  <c r="D431" i="6"/>
  <c r="I46" i="6"/>
  <c r="C874" i="6"/>
  <c r="G980" i="8"/>
  <c r="G497" i="8"/>
  <c r="I361" i="6"/>
  <c r="G239" i="6"/>
  <c r="AF10" i="4"/>
  <c r="D281" i="6"/>
  <c r="M47" i="5"/>
  <c r="B627" i="6"/>
  <c r="H713" i="6"/>
  <c r="G650" i="8"/>
  <c r="F687" i="6"/>
  <c r="AD8" i="4"/>
  <c r="I309" i="6"/>
  <c r="G375" i="8"/>
  <c r="AG24" i="4"/>
  <c r="G769" i="8"/>
  <c r="E865" i="6"/>
  <c r="AD85" i="4"/>
  <c r="D603" i="6"/>
  <c r="G101" i="8"/>
  <c r="C671" i="6"/>
  <c r="N378" i="6"/>
  <c r="I519" i="6"/>
  <c r="M377" i="6"/>
  <c r="G37" i="8"/>
  <c r="M263" i="6"/>
  <c r="M203" i="6"/>
  <c r="F571" i="6"/>
  <c r="E692" i="6"/>
  <c r="I265" i="6"/>
  <c r="G548" i="8"/>
  <c r="F217" i="6"/>
  <c r="N744" i="6"/>
  <c r="G1195" i="8"/>
  <c r="G1386" i="8"/>
  <c r="G808" i="8"/>
  <c r="D207" i="6"/>
  <c r="N433" i="6"/>
  <c r="N493" i="6"/>
  <c r="E316" i="6"/>
  <c r="B1508" i="6"/>
  <c r="G912" i="8"/>
  <c r="G257" i="8"/>
  <c r="M181" i="6"/>
  <c r="AE11" i="4"/>
  <c r="N70" i="6"/>
  <c r="M293" i="6"/>
  <c r="G449" i="8"/>
  <c r="AF84" i="4"/>
  <c r="I403" i="6"/>
  <c r="G845" i="6"/>
  <c r="G1040" i="6"/>
  <c r="G206" i="8"/>
  <c r="I160" i="6"/>
  <c r="E155" i="6"/>
  <c r="E1091" i="6"/>
  <c r="G652" i="8"/>
  <c r="I842" i="6"/>
  <c r="G1023" i="8"/>
  <c r="C359" i="6"/>
  <c r="I573" i="6"/>
  <c r="D330" i="6"/>
  <c r="M1211" i="6"/>
  <c r="E412" i="6"/>
  <c r="I206" i="6"/>
  <c r="E383" i="6"/>
  <c r="D545" i="6"/>
  <c r="M1141" i="6"/>
  <c r="F846" i="6"/>
  <c r="N704" i="6"/>
  <c r="G420" i="6"/>
  <c r="C7" i="6"/>
  <c r="G438" i="6"/>
  <c r="G1352" i="8"/>
  <c r="C864" i="6"/>
  <c r="G68" i="6"/>
  <c r="M1392" i="6"/>
  <c r="F204" i="6"/>
  <c r="H444" i="6"/>
  <c r="D510" i="6"/>
  <c r="M596" i="6"/>
  <c r="F67" i="6"/>
  <c r="B805" i="6"/>
  <c r="M494" i="6"/>
  <c r="E429" i="7"/>
  <c r="D294" i="6"/>
  <c r="E560" i="6"/>
  <c r="C191" i="6"/>
  <c r="M479" i="6"/>
  <c r="G672" i="8"/>
  <c r="G409" i="8"/>
  <c r="M502" i="6"/>
  <c r="E467" i="6"/>
  <c r="H669" i="6"/>
  <c r="B260" i="6"/>
  <c r="I156" i="6"/>
  <c r="D312" i="6"/>
  <c r="I451" i="6"/>
  <c r="E545" i="6"/>
  <c r="G369" i="6"/>
  <c r="H300" i="6"/>
  <c r="M49" i="5"/>
  <c r="N16" i="6"/>
  <c r="B939" i="6"/>
  <c r="G238" i="6"/>
  <c r="G1224" i="8"/>
  <c r="G481" i="6"/>
  <c r="G1179" i="8"/>
  <c r="G107" i="6"/>
  <c r="E287" i="6"/>
  <c r="M455" i="6"/>
  <c r="N379" i="6"/>
  <c r="G639" i="8"/>
  <c r="B728" i="6"/>
  <c r="H299" i="6"/>
  <c r="H42" i="5"/>
  <c r="D1185" i="6"/>
  <c r="D766" i="6"/>
  <c r="G252" i="8"/>
  <c r="G704" i="8"/>
  <c r="H1169" i="6"/>
  <c r="F567" i="6"/>
  <c r="C621" i="6"/>
  <c r="G1340" i="8"/>
  <c r="N325" i="6"/>
  <c r="M558" i="6"/>
  <c r="G1180" i="8"/>
  <c r="E42" i="6"/>
  <c r="M102" i="5"/>
  <c r="G351" i="6"/>
  <c r="D849" i="6"/>
  <c r="M66" i="6"/>
  <c r="AC9" i="4"/>
  <c r="AG83" i="4"/>
  <c r="F11" i="6"/>
  <c r="D259" i="6"/>
  <c r="E623" i="6"/>
  <c r="G1416" i="8"/>
  <c r="D1503" i="6"/>
  <c r="M549" i="6"/>
  <c r="B686" i="6"/>
  <c r="L52" i="5"/>
  <c r="B298" i="6"/>
  <c r="G1135" i="8"/>
  <c r="N264" i="6"/>
  <c r="F621" i="6"/>
  <c r="C600" i="6"/>
  <c r="B361" i="6"/>
  <c r="I1003" i="6"/>
  <c r="G179" i="6"/>
  <c r="N670" i="6"/>
  <c r="M103" i="6"/>
  <c r="N283" i="6"/>
  <c r="G498" i="8"/>
  <c r="D164" i="6"/>
  <c r="D806" i="6"/>
  <c r="AE20" i="4"/>
  <c r="C113" i="6"/>
  <c r="C774" i="6"/>
  <c r="G1147" i="8"/>
  <c r="D72" i="6"/>
  <c r="G1360" i="8"/>
  <c r="N374" i="6"/>
  <c r="N967" i="6"/>
  <c r="M684" i="6"/>
  <c r="H1137" i="6"/>
  <c r="G1032" i="8"/>
  <c r="C403" i="6"/>
  <c r="B248" i="6"/>
  <c r="N984" i="6"/>
  <c r="H673" i="6"/>
  <c r="C678" i="6"/>
  <c r="F65" i="6"/>
  <c r="H667" i="6"/>
  <c r="F132" i="6"/>
  <c r="N234" i="6"/>
  <c r="M266" i="6"/>
  <c r="F33" i="6"/>
  <c r="H381" i="6"/>
  <c r="G1382" i="8"/>
  <c r="G725" i="6"/>
  <c r="C335" i="6"/>
  <c r="B1068" i="6"/>
  <c r="E377" i="6"/>
  <c r="D378" i="6"/>
  <c r="D218" i="6"/>
  <c r="H131" i="6"/>
  <c r="E844" i="6"/>
  <c r="C474" i="6"/>
  <c r="I680" i="6"/>
  <c r="B1198" i="6"/>
  <c r="L33" i="5"/>
  <c r="AE70" i="4"/>
  <c r="B796" i="6"/>
  <c r="C493" i="6"/>
  <c r="N424" i="6"/>
  <c r="G266" i="6"/>
  <c r="I769" i="6"/>
  <c r="D386" i="6"/>
  <c r="G682" i="8"/>
  <c r="AF14" i="4"/>
  <c r="D477" i="6"/>
  <c r="F361" i="6"/>
  <c r="B367" i="6"/>
  <c r="M117" i="6"/>
  <c r="M416" i="6"/>
  <c r="D634" i="6"/>
  <c r="D230" i="6"/>
  <c r="AG69" i="4"/>
  <c r="G882" i="8"/>
  <c r="N402" i="6"/>
  <c r="E867" i="6"/>
  <c r="H524" i="6"/>
  <c r="F58" i="6"/>
  <c r="G701" i="8"/>
  <c r="H24" i="6"/>
  <c r="F166" i="6"/>
  <c r="M111" i="6"/>
  <c r="G1183" i="8"/>
  <c r="N509" i="6"/>
  <c r="C563" i="6"/>
  <c r="N638" i="6"/>
  <c r="M12" i="6"/>
  <c r="B1442" i="6"/>
  <c r="M1135" i="6"/>
  <c r="D756" i="6"/>
  <c r="G1054" i="8"/>
  <c r="G86" i="6"/>
  <c r="H391" i="6"/>
  <c r="M623" i="6"/>
  <c r="G996" i="8"/>
  <c r="G1375" i="8"/>
  <c r="G829" i="8"/>
  <c r="N103" i="6"/>
  <c r="F1406" i="6"/>
  <c r="AF22" i="4"/>
  <c r="G198" i="8"/>
  <c r="G796" i="8"/>
  <c r="H846" i="6"/>
  <c r="H677" i="6"/>
  <c r="N337" i="6"/>
  <c r="I294" i="6"/>
  <c r="C281" i="6"/>
  <c r="E281" i="6"/>
  <c r="I1448" i="6"/>
  <c r="F962" i="6"/>
  <c r="M760" i="6"/>
  <c r="E356" i="6"/>
  <c r="G789" i="8"/>
  <c r="M141" i="6"/>
  <c r="F705" i="6"/>
  <c r="L31" i="5"/>
  <c r="H367" i="6"/>
  <c r="D85" i="6"/>
  <c r="N147" i="6"/>
  <c r="G1302" i="8"/>
  <c r="AE85" i="4"/>
  <c r="N88" i="6"/>
  <c r="C116" i="6"/>
  <c r="G356" i="6"/>
  <c r="D28" i="6"/>
  <c r="E76" i="6"/>
  <c r="B58" i="6"/>
  <c r="G944" i="8"/>
  <c r="F42" i="6"/>
  <c r="F443" i="6"/>
  <c r="N453" i="6"/>
  <c r="N240" i="6"/>
  <c r="E1152" i="6"/>
  <c r="G547" i="8"/>
  <c r="E221" i="6"/>
  <c r="D1019" i="6"/>
  <c r="M1069" i="6"/>
  <c r="D541" i="6"/>
  <c r="M366" i="6"/>
  <c r="H148" i="6"/>
  <c r="N891" i="6"/>
  <c r="G265" i="6"/>
  <c r="E124" i="6"/>
  <c r="B471" i="6"/>
  <c r="G851" i="8"/>
  <c r="B802" i="6"/>
  <c r="E208" i="6"/>
  <c r="I238" i="6"/>
  <c r="E17" i="6"/>
  <c r="C1321" i="6"/>
  <c r="D398" i="6"/>
  <c r="M860" i="6"/>
  <c r="E1012" i="6"/>
  <c r="E818" i="6"/>
  <c r="M35" i="6"/>
  <c r="G49" i="6"/>
  <c r="G893" i="8"/>
  <c r="F219" i="6"/>
  <c r="G333" i="8"/>
  <c r="G89" i="8"/>
  <c r="G78" i="8"/>
  <c r="B911" i="6"/>
  <c r="H130" i="6"/>
  <c r="G1101" i="8"/>
  <c r="M123" i="6"/>
  <c r="D145" i="6"/>
  <c r="C17" i="6"/>
  <c r="G67" i="8"/>
  <c r="D1210" i="6"/>
  <c r="G1143" i="8"/>
  <c r="E459" i="6"/>
  <c r="F328" i="6"/>
  <c r="D392" i="6"/>
  <c r="E380" i="6"/>
  <c r="N1329" i="6"/>
  <c r="E524" i="6"/>
  <c r="C811" i="6"/>
  <c r="E505" i="6"/>
  <c r="G664" i="8"/>
  <c r="E179" i="6"/>
  <c r="G415" i="8"/>
  <c r="D468" i="6"/>
  <c r="I1264" i="6"/>
  <c r="G184" i="8"/>
  <c r="D1094" i="6"/>
  <c r="I733" i="6"/>
  <c r="G396" i="8"/>
  <c r="D793" i="6"/>
  <c r="M43" i="6"/>
  <c r="F31" i="6"/>
  <c r="E58" i="6"/>
  <c r="F24" i="6"/>
  <c r="M767" i="6"/>
  <c r="C71" i="6"/>
  <c r="I24" i="6"/>
  <c r="I536" i="6"/>
  <c r="G533" i="6"/>
  <c r="H89" i="6"/>
  <c r="I675" i="6"/>
  <c r="H25" i="5"/>
  <c r="E102" i="6"/>
  <c r="I92" i="6"/>
  <c r="E5" i="6"/>
  <c r="I760" i="6"/>
  <c r="H539" i="6"/>
  <c r="M23" i="5"/>
  <c r="N765" i="6"/>
  <c r="G707" i="8"/>
  <c r="H795" i="6"/>
  <c r="M411" i="6"/>
  <c r="AG70" i="4"/>
  <c r="D962" i="6"/>
  <c r="M624" i="6"/>
  <c r="G1404" i="8"/>
  <c r="F436" i="6"/>
  <c r="E523" i="6"/>
  <c r="G1318" i="8"/>
  <c r="B715" i="6"/>
  <c r="G1157" i="8"/>
  <c r="M535" i="6"/>
  <c r="C432" i="6"/>
  <c r="N478" i="6"/>
  <c r="E597" i="6"/>
  <c r="M113" i="6"/>
  <c r="C91" i="6"/>
  <c r="G981" i="8"/>
  <c r="E1088" i="6"/>
  <c r="H717" i="6"/>
  <c r="F1051" i="6"/>
  <c r="M356" i="6"/>
  <c r="F538" i="6"/>
  <c r="H5" i="5"/>
  <c r="G1275" i="8"/>
  <c r="M705" i="6"/>
  <c r="G1097" i="8"/>
  <c r="L16" i="5"/>
  <c r="M269" i="6"/>
  <c r="G1369" i="8"/>
  <c r="E833" i="6"/>
  <c r="M746" i="6"/>
  <c r="G52" i="8"/>
  <c r="G469" i="6"/>
  <c r="B790" i="6"/>
  <c r="M346" i="6"/>
  <c r="I583" i="6"/>
  <c r="D292" i="6"/>
  <c r="N63" i="6"/>
  <c r="M443" i="6"/>
  <c r="C176" i="6"/>
  <c r="N394" i="6"/>
  <c r="H596" i="6"/>
  <c r="F320" i="6"/>
  <c r="H63" i="5"/>
  <c r="M485" i="6"/>
  <c r="AB64" i="4"/>
  <c r="M68" i="5"/>
  <c r="H343" i="6"/>
  <c r="F375" i="6"/>
  <c r="H236" i="6"/>
  <c r="AC24" i="4"/>
  <c r="C1014" i="6"/>
  <c r="F212" i="6"/>
  <c r="I60" i="6"/>
  <c r="AC18" i="4"/>
  <c r="G677" i="8"/>
  <c r="F344" i="6"/>
  <c r="E21" i="6"/>
  <c r="I483" i="6"/>
  <c r="C103" i="6"/>
  <c r="D526" i="6"/>
  <c r="G788" i="6"/>
  <c r="G431" i="6"/>
  <c r="H19" i="6"/>
  <c r="N116" i="6"/>
  <c r="G47" i="8"/>
  <c r="E279" i="6"/>
  <c r="M585" i="6"/>
  <c r="I389" i="7"/>
  <c r="N384" i="6"/>
  <c r="I570" i="6"/>
  <c r="I460" i="6"/>
  <c r="I84" i="6"/>
  <c r="M834" i="6"/>
  <c r="M715" i="6"/>
  <c r="G1048" i="8"/>
  <c r="F385" i="6"/>
  <c r="AC86" i="4"/>
  <c r="G113" i="6"/>
  <c r="G235" i="6"/>
  <c r="M67" i="6"/>
  <c r="H1234" i="6"/>
  <c r="I358" i="6"/>
  <c r="D578" i="6"/>
  <c r="F489" i="6"/>
  <c r="H791" i="6"/>
  <c r="M58" i="5"/>
  <c r="C167" i="6"/>
  <c r="C576" i="6"/>
  <c r="G1175" i="8"/>
  <c r="B109" i="6"/>
  <c r="C280" i="6"/>
  <c r="I822" i="6"/>
  <c r="N439" i="6"/>
  <c r="F485" i="6"/>
  <c r="H46" i="5"/>
  <c r="G1228" i="8"/>
  <c r="G1257" i="8"/>
  <c r="G46" i="8"/>
  <c r="M579" i="6"/>
  <c r="F609" i="6"/>
  <c r="N172" i="6"/>
  <c r="N194" i="6"/>
  <c r="G145" i="8"/>
  <c r="E791" i="6"/>
  <c r="D459" i="6"/>
  <c r="G524" i="8"/>
  <c r="L32" i="5"/>
  <c r="G619" i="8"/>
  <c r="E284" i="6"/>
  <c r="G618" i="8"/>
  <c r="D33" i="6"/>
  <c r="H70" i="5"/>
  <c r="D355" i="6"/>
  <c r="B423" i="6"/>
  <c r="G772" i="8"/>
  <c r="H690" i="6"/>
  <c r="E1463" i="6"/>
  <c r="B446" i="6"/>
  <c r="F589" i="6"/>
  <c r="H32" i="6"/>
  <c r="C279" i="6"/>
  <c r="F558" i="6"/>
  <c r="G306" i="8"/>
  <c r="N306" i="6"/>
  <c r="G885" i="6"/>
  <c r="F740" i="6"/>
  <c r="B466" i="6"/>
  <c r="M54" i="6"/>
  <c r="I336" i="6"/>
  <c r="N351" i="6"/>
  <c r="G176" i="8"/>
  <c r="F863" i="6"/>
  <c r="G395" i="8"/>
  <c r="E89" i="6"/>
  <c r="AC88" i="4"/>
  <c r="D411" i="6"/>
  <c r="E180" i="6"/>
  <c r="B129" i="6"/>
  <c r="F1079" i="6"/>
  <c r="G1469" i="8"/>
  <c r="E367" i="6"/>
  <c r="H145" i="6"/>
  <c r="G272" i="6"/>
  <c r="C59" i="6"/>
  <c r="H976" i="6"/>
  <c r="G993" i="8"/>
  <c r="M686" i="6"/>
  <c r="AC16" i="4"/>
  <c r="F865" i="6"/>
  <c r="G945" i="8"/>
  <c r="H550" i="6"/>
  <c r="E130" i="6"/>
  <c r="G341" i="6"/>
  <c r="E271" i="6"/>
  <c r="N85" i="6"/>
  <c r="F396" i="6"/>
  <c r="F48" i="6"/>
  <c r="G1206" i="8"/>
  <c r="AG21" i="4"/>
  <c r="B149" i="6"/>
  <c r="N896" i="6"/>
  <c r="C759" i="6"/>
  <c r="E256" i="6"/>
  <c r="E1114" i="6"/>
  <c r="I232" i="6"/>
  <c r="F735" i="6"/>
  <c r="N185" i="6"/>
  <c r="H80" i="6"/>
  <c r="AF24" i="4"/>
  <c r="G114" i="6"/>
  <c r="AE9" i="4"/>
  <c r="AC89" i="4"/>
  <c r="G410" i="6"/>
  <c r="C252" i="6"/>
  <c r="C783" i="6"/>
  <c r="G282" i="6"/>
  <c r="C58" i="6"/>
  <c r="I124" i="6"/>
  <c r="D90" i="6"/>
  <c r="H35" i="6"/>
  <c r="H8" i="5"/>
  <c r="I468" i="6"/>
  <c r="N84" i="6"/>
  <c r="G270" i="6"/>
  <c r="B1030" i="6"/>
  <c r="H37" i="5"/>
  <c r="G523" i="8"/>
  <c r="C470" i="6"/>
  <c r="N36" i="6"/>
  <c r="D407" i="6"/>
  <c r="F371" i="6"/>
  <c r="D308" i="6"/>
  <c r="N1068" i="6"/>
  <c r="M144" i="6"/>
  <c r="B903" i="6"/>
  <c r="H21" i="5"/>
  <c r="AB20" i="4"/>
  <c r="G946" i="8"/>
  <c r="G810" i="8"/>
  <c r="F817" i="6"/>
  <c r="M41" i="5"/>
  <c r="L86" i="5"/>
  <c r="G20" i="8"/>
  <c r="AF64" i="4"/>
  <c r="H1205" i="6"/>
  <c r="I41" i="6"/>
  <c r="G544" i="6"/>
  <c r="B276" i="6"/>
  <c r="N721" i="6"/>
  <c r="H208" i="6"/>
  <c r="AB22" i="4"/>
  <c r="M433" i="6"/>
  <c r="B314" i="6"/>
  <c r="H98" i="5"/>
  <c r="G205" i="8"/>
  <c r="H293" i="6"/>
  <c r="H126" i="6"/>
  <c r="C50" i="6"/>
  <c r="C561" i="6"/>
  <c r="H544" i="6"/>
  <c r="I712" i="6"/>
  <c r="E373" i="6"/>
  <c r="C293" i="6"/>
  <c r="G230" i="8"/>
  <c r="B1113" i="6"/>
  <c r="M54" i="5"/>
  <c r="C791" i="6"/>
  <c r="G761" i="6"/>
  <c r="D881" i="6"/>
  <c r="B752" i="6"/>
  <c r="I553" i="6"/>
  <c r="AG13" i="4"/>
  <c r="I241" i="6"/>
  <c r="AB66" i="4"/>
  <c r="G765" i="6"/>
  <c r="N575" i="6"/>
  <c r="G18" i="6"/>
  <c r="E45" i="6"/>
  <c r="N1162" i="6"/>
  <c r="G1215" i="8"/>
  <c r="G211" i="8"/>
  <c r="H36" i="6"/>
  <c r="B164" i="6"/>
  <c r="G1212" i="8"/>
  <c r="F203" i="6"/>
  <c r="N197" i="6"/>
  <c r="N495" i="6"/>
  <c r="M1095" i="6"/>
  <c r="G521" i="8"/>
  <c r="G238" i="8"/>
  <c r="G1047" i="8"/>
  <c r="H53" i="5"/>
  <c r="E350" i="6"/>
  <c r="B558" i="6"/>
  <c r="M270" i="6"/>
  <c r="I1249" i="6"/>
  <c r="H885" i="6"/>
  <c r="D40" i="6"/>
  <c r="C903" i="6"/>
  <c r="F182" i="6"/>
  <c r="C121" i="6"/>
  <c r="E64" i="6"/>
  <c r="G434" i="8"/>
  <c r="M1401" i="6"/>
  <c r="G894" i="8"/>
  <c r="C315" i="6"/>
  <c r="B795" i="6"/>
  <c r="G317" i="6"/>
  <c r="G830" i="8"/>
  <c r="G933" i="6"/>
  <c r="B467" i="6"/>
  <c r="D801" i="6"/>
  <c r="D159" i="6"/>
  <c r="H245" i="6"/>
  <c r="M238" i="6"/>
  <c r="I479" i="6"/>
  <c r="G1441" i="8"/>
  <c r="B616" i="6"/>
  <c r="H914" i="6"/>
  <c r="E23" i="6"/>
  <c r="I472" i="6"/>
  <c r="B319" i="6"/>
  <c r="B961" i="6"/>
  <c r="B146" i="6"/>
  <c r="B6" i="6"/>
  <c r="B205" i="6"/>
  <c r="E310" i="6"/>
  <c r="D361" i="6"/>
  <c r="D50" i="7"/>
  <c r="G478" i="6"/>
  <c r="D403" i="6"/>
  <c r="G1247" i="8"/>
  <c r="D43" i="6"/>
  <c r="E195" i="6"/>
  <c r="D346" i="6"/>
  <c r="G128" i="8"/>
  <c r="H72" i="6"/>
  <c r="I357" i="6"/>
  <c r="M246" i="6"/>
  <c r="E1130" i="6"/>
  <c r="M415" i="6"/>
  <c r="I224" i="6"/>
  <c r="N288" i="6"/>
  <c r="E746" i="6"/>
  <c r="G380" i="8"/>
  <c r="M412" i="6"/>
  <c r="F917" i="6"/>
  <c r="G90" i="8"/>
  <c r="B180" i="6"/>
  <c r="E715" i="6"/>
  <c r="G747" i="6"/>
  <c r="I225" i="6"/>
  <c r="F135" i="6"/>
  <c r="K412" i="7"/>
  <c r="M176" i="6"/>
  <c r="F310" i="6"/>
  <c r="M353" i="6"/>
  <c r="C166" i="6"/>
  <c r="N695" i="6"/>
  <c r="AE88" i="4"/>
  <c r="H11" i="5"/>
  <c r="I521" i="6"/>
  <c r="B34" i="6"/>
  <c r="C29" i="6"/>
  <c r="G106" i="8"/>
  <c r="G1407" i="8"/>
  <c r="H291" i="6"/>
  <c r="B1502" i="6"/>
  <c r="AE91" i="4"/>
  <c r="C376" i="6"/>
  <c r="AC4" i="4"/>
  <c r="L7" i="5"/>
  <c r="G798" i="8"/>
  <c r="B1343" i="6"/>
  <c r="D234" i="6"/>
  <c r="B442" i="6"/>
  <c r="D783" i="6"/>
  <c r="D706" i="6"/>
  <c r="G729" i="8"/>
  <c r="C13" i="6"/>
  <c r="M25" i="5"/>
  <c r="D132" i="6"/>
  <c r="G761" i="8"/>
  <c r="M671" i="6"/>
  <c r="G753" i="6"/>
  <c r="G88" i="8"/>
  <c r="H389" i="6"/>
  <c r="G87" i="8"/>
  <c r="G784" i="8"/>
  <c r="G1470" i="8"/>
  <c r="G1370" i="8"/>
  <c r="AG89" i="4"/>
  <c r="M421" i="6"/>
  <c r="I425" i="6"/>
  <c r="G234" i="8"/>
  <c r="L20" i="5"/>
  <c r="B330" i="6"/>
  <c r="B325" i="6"/>
  <c r="H579" i="6"/>
  <c r="D277" i="6"/>
  <c r="B395" i="6"/>
  <c r="M244" i="6"/>
  <c r="F545" i="6"/>
  <c r="E177" i="6"/>
  <c r="H454" i="6"/>
  <c r="C120" i="6"/>
  <c r="B126" i="6"/>
  <c r="G212" i="6"/>
  <c r="G1499" i="8"/>
  <c r="G695" i="8"/>
  <c r="F108" i="6"/>
  <c r="G425" i="8"/>
  <c r="G1530" i="8"/>
  <c r="E1243" i="6"/>
  <c r="B700" i="6"/>
  <c r="G517" i="6"/>
  <c r="C598" i="6"/>
  <c r="G691" i="8"/>
  <c r="M448" i="6"/>
  <c r="G749" i="8"/>
  <c r="B385" i="6"/>
  <c r="M324" i="6"/>
  <c r="E785" i="6"/>
  <c r="AF5" i="4"/>
  <c r="C501" i="6"/>
  <c r="N169" i="6"/>
  <c r="AD22" i="4"/>
  <c r="E229" i="6"/>
  <c r="F61" i="6"/>
  <c r="AB26" i="4"/>
  <c r="F1115" i="6"/>
  <c r="I174" i="6"/>
  <c r="B603" i="6"/>
  <c r="H899" i="6"/>
  <c r="G1525" i="8"/>
  <c r="N342" i="6"/>
  <c r="H440" i="7"/>
  <c r="M794" i="6"/>
  <c r="H1036" i="6"/>
  <c r="B528" i="6"/>
  <c r="L49" i="5"/>
  <c r="M4" i="6"/>
  <c r="C211" i="6"/>
  <c r="N1442" i="6"/>
  <c r="I1027" i="6"/>
  <c r="E874" i="6"/>
  <c r="I245" i="6"/>
  <c r="E20" i="6"/>
  <c r="N61" i="6"/>
  <c r="AG26" i="4"/>
  <c r="I1420" i="6"/>
  <c r="AC83" i="4"/>
  <c r="B595" i="6"/>
  <c r="F410" i="6"/>
  <c r="G41" i="6"/>
  <c r="M182" i="6"/>
  <c r="H125" i="6"/>
  <c r="G1225" i="8"/>
  <c r="C429" i="6"/>
  <c r="E488" i="6"/>
  <c r="H57" i="5"/>
  <c r="M775" i="6"/>
  <c r="N55" i="6"/>
  <c r="F89" i="6"/>
  <c r="G1454" i="8"/>
  <c r="B751" i="6"/>
  <c r="B619" i="6"/>
  <c r="N505" i="6"/>
  <c r="H1061" i="6"/>
  <c r="H1179" i="6"/>
  <c r="L34" i="5"/>
  <c r="E559" i="6"/>
  <c r="F500" i="6"/>
  <c r="I316" i="6"/>
  <c r="D1213" i="6"/>
  <c r="M72" i="6"/>
  <c r="E138" i="6"/>
  <c r="G64" i="6"/>
  <c r="G752" i="6"/>
  <c r="K93" i="7"/>
  <c r="B995" i="6"/>
  <c r="C72" i="6"/>
  <c r="G1444" i="8"/>
  <c r="G1158" i="8"/>
  <c r="G311" i="6"/>
  <c r="F1019" i="6"/>
  <c r="G204" i="8"/>
  <c r="N139" i="6"/>
  <c r="C1085" i="6"/>
  <c r="E719" i="6"/>
  <c r="H73" i="6"/>
  <c r="G19" i="6"/>
  <c r="G588" i="8"/>
  <c r="F527" i="6"/>
  <c r="F814" i="6"/>
  <c r="E621" i="6"/>
  <c r="B610" i="6"/>
  <c r="AF26" i="4"/>
  <c r="M50" i="6"/>
  <c r="N680" i="6"/>
  <c r="L106" i="7"/>
  <c r="I795" i="6"/>
  <c r="H455" i="6"/>
  <c r="G930" i="8"/>
  <c r="F325" i="6"/>
  <c r="B1227" i="6"/>
  <c r="G1167" i="8"/>
  <c r="N186" i="6"/>
  <c r="N629" i="6"/>
  <c r="F698" i="6"/>
  <c r="B327" i="6"/>
  <c r="G854" i="8"/>
  <c r="M370" i="6"/>
  <c r="G752" i="8"/>
  <c r="D12" i="6"/>
  <c r="G424" i="8"/>
  <c r="B938" i="6"/>
  <c r="H29" i="6"/>
  <c r="N1420" i="6"/>
  <c r="F85" i="6"/>
  <c r="N77" i="6"/>
  <c r="I554" i="6"/>
  <c r="H273" i="6"/>
  <c r="M994" i="6"/>
  <c r="B404" i="6"/>
  <c r="G115" i="6"/>
  <c r="M984" i="6"/>
  <c r="H1192" i="6"/>
  <c r="D435" i="6"/>
  <c r="I960" i="6"/>
  <c r="M8" i="6"/>
  <c r="I141" i="6"/>
  <c r="N358" i="6"/>
  <c r="E146" i="6"/>
  <c r="D715" i="6"/>
  <c r="F123" i="6"/>
  <c r="C171" i="6"/>
  <c r="C665" i="6"/>
  <c r="M341" i="6"/>
  <c r="G618" i="6"/>
  <c r="H34" i="5"/>
  <c r="F38" i="6"/>
  <c r="M589" i="6"/>
  <c r="M89" i="6"/>
  <c r="E767" i="6"/>
  <c r="M318" i="6"/>
  <c r="F76" i="6"/>
  <c r="G14" i="6"/>
  <c r="C902" i="6"/>
  <c r="G570" i="8"/>
  <c r="E1122" i="6"/>
  <c r="M1018" i="6"/>
  <c r="H694" i="6"/>
  <c r="M1222" i="6"/>
  <c r="B632" i="6"/>
  <c r="AC87" i="4"/>
  <c r="G228" i="6"/>
  <c r="D726" i="6"/>
  <c r="G1353" i="6"/>
  <c r="G515" i="8"/>
  <c r="G447" i="6"/>
  <c r="M575" i="6"/>
  <c r="E446" i="6"/>
  <c r="G1069" i="8"/>
  <c r="C324" i="6"/>
  <c r="G1314" i="8"/>
  <c r="E196" i="6"/>
  <c r="B350" i="6"/>
  <c r="G577" i="8"/>
  <c r="C840" i="6"/>
  <c r="M34" i="5"/>
  <c r="H612" i="6"/>
  <c r="I771" i="6"/>
  <c r="B773" i="6"/>
  <c r="N111" i="6"/>
  <c r="C202" i="6"/>
  <c r="G1446" i="8"/>
  <c r="D853" i="6"/>
  <c r="G1213" i="6"/>
  <c r="G822" i="8"/>
  <c r="H141" i="6"/>
  <c r="G15" i="8"/>
  <c r="H569" i="6"/>
  <c r="F603" i="6"/>
  <c r="G1062" i="6"/>
  <c r="F271" i="6"/>
  <c r="G31" i="6"/>
  <c r="H251" i="6"/>
  <c r="G211" i="6"/>
  <c r="I621" i="6"/>
  <c r="E1474" i="6"/>
  <c r="G510" i="6"/>
  <c r="AF18" i="4"/>
  <c r="G316" i="6"/>
  <c r="B203" i="6"/>
  <c r="G27" i="6"/>
  <c r="N763" i="6"/>
  <c r="H625" i="6"/>
  <c r="M599" i="6"/>
  <c r="G653" i="8"/>
  <c r="C375" i="6"/>
  <c r="F475" i="6"/>
  <c r="G875" i="8"/>
  <c r="G1162" i="8"/>
  <c r="G1366" i="8"/>
  <c r="D24" i="6"/>
  <c r="F1127" i="6"/>
  <c r="G974" i="8"/>
  <c r="C673" i="6"/>
  <c r="E401" i="6"/>
  <c r="C519" i="6"/>
  <c r="F227" i="6"/>
  <c r="G1112" i="8"/>
  <c r="E441" i="6"/>
  <c r="G178" i="6"/>
  <c r="E31" i="7"/>
  <c r="G675" i="8"/>
  <c r="B158" i="6"/>
  <c r="I889" i="6"/>
  <c r="D704" i="6"/>
  <c r="B179" i="6"/>
  <c r="G962" i="8"/>
  <c r="G1431" i="8"/>
  <c r="C746" i="6"/>
  <c r="N912" i="6"/>
  <c r="N637" i="6"/>
  <c r="M188" i="6"/>
  <c r="F29" i="6"/>
  <c r="B27" i="6"/>
  <c r="C534" i="6"/>
  <c r="D17" i="6"/>
  <c r="B130" i="6"/>
  <c r="N685" i="6"/>
  <c r="G844" i="8"/>
  <c r="D471" i="6"/>
  <c r="H45" i="5"/>
  <c r="E591" i="6"/>
  <c r="E775" i="6"/>
  <c r="G422" i="8"/>
  <c r="C21" i="6"/>
  <c r="H629" i="6"/>
  <c r="G66" i="6"/>
  <c r="F276" i="6"/>
  <c r="G1430" i="8"/>
  <c r="I494" i="6"/>
  <c r="M763" i="6"/>
  <c r="G1006" i="6"/>
  <c r="C983" i="6"/>
  <c r="H15" i="6"/>
  <c r="H390" i="6"/>
  <c r="E106" i="6"/>
  <c r="I102" i="6"/>
  <c r="H6" i="6"/>
  <c r="H62" i="5"/>
  <c r="G900" i="8"/>
  <c r="I1329" i="6"/>
  <c r="G781" i="6"/>
  <c r="M397" i="6"/>
  <c r="N151" i="6"/>
  <c r="G340" i="6"/>
  <c r="G1153" i="8"/>
  <c r="D1136" i="6"/>
  <c r="B103" i="6"/>
  <c r="B71" i="6"/>
  <c r="F619" i="6"/>
  <c r="B53" i="6"/>
  <c r="C114" i="6"/>
  <c r="C1074" i="6"/>
  <c r="E69" i="6"/>
  <c r="L11" i="5"/>
  <c r="B520" i="6"/>
  <c r="G915" i="8"/>
  <c r="N789" i="6"/>
  <c r="F155" i="6"/>
  <c r="G1004" i="8"/>
  <c r="H1121" i="6"/>
  <c r="G751" i="8"/>
  <c r="L243" i="7"/>
  <c r="D491" i="6"/>
  <c r="F505" i="6"/>
  <c r="AG11" i="4"/>
  <c r="H521" i="6"/>
  <c r="G226" i="6"/>
  <c r="M489" i="6"/>
  <c r="N13" i="6"/>
  <c r="G1088" i="8"/>
  <c r="F503" i="6"/>
  <c r="H168" i="6"/>
  <c r="L48" i="5"/>
  <c r="G118" i="6"/>
  <c r="F866" i="6"/>
  <c r="E151" i="6"/>
  <c r="H387" i="6"/>
  <c r="M173" i="6"/>
  <c r="I399" i="7"/>
  <c r="G1191" i="8"/>
  <c r="B563" i="6"/>
  <c r="B124" i="6"/>
  <c r="H257" i="6"/>
  <c r="G161" i="6"/>
  <c r="M91" i="5"/>
  <c r="N448" i="6"/>
  <c r="E899" i="6"/>
  <c r="G534" i="6"/>
  <c r="G753" i="8"/>
  <c r="B405" i="6"/>
  <c r="G1376" i="8"/>
  <c r="E303" i="6"/>
  <c r="G1528" i="8"/>
  <c r="G688" i="8"/>
  <c r="G1531" i="8"/>
  <c r="M802" i="6"/>
  <c r="N597" i="6"/>
  <c r="M213" i="6"/>
  <c r="AG32" i="4"/>
  <c r="B1187" i="6"/>
  <c r="I145" i="6"/>
  <c r="G616" i="6"/>
  <c r="B948" i="6"/>
  <c r="B95" i="6"/>
  <c r="D846" i="6"/>
  <c r="D579" i="6"/>
  <c r="C300" i="6"/>
  <c r="E1308" i="6"/>
  <c r="I353" i="6"/>
  <c r="M9" i="6"/>
  <c r="H699" i="6"/>
  <c r="G36" i="6"/>
  <c r="C18" i="6"/>
  <c r="M6" i="5"/>
  <c r="L77" i="5"/>
  <c r="G1374" i="8"/>
  <c r="E886" i="6"/>
  <c r="E207" i="6"/>
  <c r="E1350" i="6"/>
  <c r="F1341" i="6"/>
  <c r="G1283" i="8"/>
  <c r="C223" i="6"/>
  <c r="N316" i="6"/>
  <c r="G1330" i="8"/>
  <c r="I229" i="6"/>
  <c r="G205" i="6"/>
  <c r="C1124" i="6"/>
  <c r="I155" i="6"/>
  <c r="H219" i="6"/>
  <c r="M30" i="6"/>
  <c r="G1013" i="8"/>
  <c r="D880" i="6"/>
  <c r="M543" i="6"/>
  <c r="M241" i="6"/>
  <c r="C420" i="6"/>
  <c r="F103" i="6"/>
  <c r="F260" i="6"/>
  <c r="G25" i="6"/>
  <c r="G1155" i="6"/>
  <c r="G919" i="8"/>
  <c r="G715" i="6"/>
  <c r="B787" i="6"/>
  <c r="D269" i="6"/>
  <c r="F656" i="6"/>
  <c r="M712" i="6"/>
  <c r="E189" i="6"/>
  <c r="G1491" i="8"/>
  <c r="H575" i="6"/>
  <c r="G711" i="8"/>
  <c r="AF25" i="4"/>
  <c r="G434" i="6"/>
  <c r="D641" i="6"/>
  <c r="B302" i="6"/>
  <c r="F617" i="6"/>
  <c r="E9" i="6"/>
  <c r="D286" i="6"/>
  <c r="H103" i="5"/>
  <c r="H828" i="6"/>
  <c r="H102" i="7"/>
  <c r="N247" i="6"/>
  <c r="H1250" i="6"/>
  <c r="G824" i="8"/>
  <c r="D349" i="6"/>
  <c r="C1119" i="6"/>
  <c r="F797" i="6"/>
  <c r="F363" i="6"/>
  <c r="I80" i="6"/>
  <c r="E321" i="6"/>
  <c r="M425" i="6"/>
  <c r="I1145" i="6"/>
  <c r="B82" i="6"/>
  <c r="D325" i="6"/>
  <c r="I428" i="6"/>
  <c r="B42" i="6"/>
  <c r="B530" i="6"/>
  <c r="G338" i="8"/>
  <c r="I34" i="6"/>
  <c r="H431" i="6"/>
  <c r="H338" i="6"/>
  <c r="E326" i="6"/>
  <c r="F160" i="6"/>
  <c r="E646" i="6"/>
  <c r="G1402" i="8"/>
  <c r="H644" i="6"/>
  <c r="AE21" i="4"/>
  <c r="M20" i="6"/>
  <c r="M105" i="5"/>
  <c r="G491" i="8"/>
  <c r="I347" i="6"/>
  <c r="B296" i="6"/>
  <c r="C85" i="6"/>
  <c r="G1495" i="8"/>
  <c r="C768" i="6"/>
  <c r="H54" i="6"/>
  <c r="N1165" i="6"/>
  <c r="C1482" i="6"/>
  <c r="G131" i="6"/>
  <c r="G369" i="8"/>
  <c r="B836" i="6"/>
  <c r="C1173" i="6"/>
  <c r="M275" i="6"/>
  <c r="N346" i="6"/>
  <c r="H30" i="6"/>
  <c r="I410" i="6"/>
  <c r="H751" i="6"/>
  <c r="B57" i="6"/>
  <c r="F978" i="6"/>
  <c r="G747" i="8"/>
  <c r="F176" i="6"/>
  <c r="N47" i="6"/>
  <c r="C183" i="6"/>
  <c r="I106" i="6"/>
  <c r="B832" i="6"/>
  <c r="N182" i="6"/>
  <c r="E24" i="6"/>
  <c r="G719" i="8"/>
  <c r="G112" i="8"/>
  <c r="B148" i="6"/>
  <c r="E796" i="6"/>
  <c r="B163" i="6"/>
  <c r="D23" i="6"/>
  <c r="I563" i="6"/>
  <c r="G130" i="6"/>
  <c r="K225" i="7"/>
  <c r="AC60" i="4"/>
  <c r="N353" i="6"/>
  <c r="M36" i="5"/>
  <c r="I4" i="6"/>
  <c r="M38" i="6"/>
  <c r="B108" i="6"/>
  <c r="N270" i="6"/>
  <c r="G544" i="8"/>
  <c r="E257" i="6"/>
  <c r="I869" i="6"/>
  <c r="M89" i="5"/>
  <c r="D172" i="6"/>
  <c r="G1453" i="8"/>
  <c r="F314" i="6"/>
  <c r="C82" i="6"/>
  <c r="B323" i="6"/>
  <c r="H1084" i="6"/>
  <c r="B365" i="6"/>
  <c r="G808" i="6"/>
  <c r="G950" i="8"/>
  <c r="N263" i="6"/>
  <c r="G230" i="6"/>
  <c r="N167" i="6"/>
  <c r="M517" i="6"/>
  <c r="H900" i="6"/>
  <c r="H1006" i="6"/>
  <c r="G683" i="8"/>
  <c r="H817" i="6"/>
  <c r="M470" i="6"/>
  <c r="G44" i="8"/>
  <c r="G1291" i="8"/>
  <c r="AB8" i="4"/>
  <c r="B25" i="6"/>
  <c r="M687" i="6"/>
  <c r="M98" i="6"/>
  <c r="AB89" i="4"/>
  <c r="E866" i="6"/>
  <c r="C564" i="6"/>
  <c r="E673" i="6"/>
  <c r="F326" i="6"/>
  <c r="F133" i="6"/>
  <c r="B971" i="6"/>
  <c r="C245" i="6"/>
  <c r="C931" i="6"/>
  <c r="I541" i="6"/>
  <c r="B523" i="6"/>
  <c r="G185" i="8"/>
  <c r="E896" i="6"/>
  <c r="N97" i="6"/>
  <c r="E299" i="6"/>
  <c r="AF7" i="4"/>
  <c r="H532" i="6"/>
  <c r="G173" i="6"/>
  <c r="D278" i="6"/>
  <c r="G233" i="8"/>
  <c r="E635" i="6"/>
  <c r="M53" i="6"/>
  <c r="C331" i="6"/>
  <c r="C1130" i="6"/>
  <c r="G764" i="8"/>
  <c r="B282" i="6"/>
  <c r="G1100" i="8"/>
  <c r="G6" i="8"/>
  <c r="H179" i="6"/>
  <c r="D336" i="6"/>
  <c r="I218" i="6"/>
  <c r="H86" i="6"/>
  <c r="D371" i="6"/>
  <c r="E747" i="6"/>
  <c r="M84" i="6"/>
  <c r="N386" i="6"/>
  <c r="E604" i="6"/>
  <c r="G918" i="8"/>
  <c r="C368" i="6"/>
  <c r="G1056" i="8"/>
  <c r="F618" i="6"/>
  <c r="K55" i="7"/>
  <c r="F120" i="6"/>
  <c r="F157" i="6"/>
  <c r="D736" i="6"/>
  <c r="M242" i="6"/>
  <c r="N1383" i="6"/>
  <c r="C198" i="6"/>
  <c r="G328" i="8"/>
  <c r="I934" i="6"/>
  <c r="E44" i="6"/>
  <c r="B76" i="6"/>
  <c r="C927" i="6"/>
  <c r="F416" i="6"/>
  <c r="G1298" i="8"/>
  <c r="H425" i="6"/>
  <c r="N1160" i="6"/>
  <c r="D1299" i="6"/>
  <c r="C46" i="6"/>
  <c r="G404" i="8"/>
  <c r="D375" i="6"/>
  <c r="AE65" i="4"/>
  <c r="C24" i="6"/>
  <c r="F128" i="6"/>
  <c r="F743" i="6"/>
  <c r="B122" i="6"/>
  <c r="C374" i="6"/>
  <c r="B183" i="6"/>
  <c r="M584" i="6"/>
  <c r="D95" i="6"/>
  <c r="F404" i="6"/>
  <c r="E953" i="6"/>
  <c r="M491" i="6"/>
  <c r="B9" i="6"/>
  <c r="E93" i="6"/>
  <c r="I1146" i="6"/>
  <c r="E819" i="6"/>
  <c r="E1029" i="6"/>
  <c r="G414" i="6"/>
  <c r="H396" i="6"/>
  <c r="E1075" i="7"/>
  <c r="B858" i="6"/>
  <c r="H617" i="6"/>
  <c r="F351" i="6"/>
  <c r="F546" i="6"/>
  <c r="C205" i="6"/>
  <c r="E105" i="6"/>
  <c r="F465" i="6"/>
  <c r="H1138" i="6"/>
  <c r="C555" i="6"/>
  <c r="AG91" i="4"/>
  <c r="M298" i="6"/>
  <c r="C174" i="6"/>
  <c r="H755" i="6"/>
  <c r="C717" i="6"/>
  <c r="I70" i="6"/>
  <c r="H443" i="6"/>
  <c r="N572" i="6"/>
  <c r="H624" i="6"/>
  <c r="N124" i="6"/>
  <c r="E434" i="6"/>
  <c r="F56" i="6"/>
  <c r="F878" i="6"/>
  <c r="B494" i="6"/>
  <c r="N312" i="6"/>
  <c r="G1492" i="6"/>
  <c r="B443" i="6"/>
  <c r="N996" i="6"/>
  <c r="G905" i="8"/>
  <c r="AD90" i="4"/>
  <c r="N233" i="6"/>
  <c r="E339" i="6"/>
  <c r="G361" i="6"/>
  <c r="B185" i="6"/>
  <c r="B279" i="6"/>
  <c r="E147" i="6"/>
  <c r="G1132" i="8"/>
  <c r="E487" i="6"/>
  <c r="B556" i="6"/>
  <c r="G393" i="6"/>
  <c r="C521" i="6"/>
  <c r="G730" i="8"/>
  <c r="G1450" i="8"/>
  <c r="AG22" i="4"/>
  <c r="G32" i="6"/>
  <c r="D236" i="6"/>
  <c r="C389" i="6"/>
  <c r="E264" i="6"/>
  <c r="M954" i="6"/>
  <c r="G93" i="6"/>
  <c r="N125" i="6"/>
  <c r="G304" i="6"/>
  <c r="N754" i="6"/>
  <c r="N354" i="6"/>
  <c r="I1311" i="6"/>
  <c r="E402" i="6"/>
  <c r="D153" i="6"/>
  <c r="H237" i="7"/>
  <c r="B755" i="6"/>
  <c r="N612" i="6"/>
  <c r="G953" i="8"/>
  <c r="H348" i="6"/>
  <c r="E312" i="6"/>
  <c r="C157" i="6"/>
  <c r="G1142" i="8"/>
  <c r="G910" i="8"/>
  <c r="L12" i="5"/>
  <c r="B129" i="7"/>
  <c r="F332" i="6"/>
  <c r="D832" i="6"/>
  <c r="G486" i="8"/>
  <c r="G1445" i="8"/>
  <c r="E1098" i="6"/>
  <c r="G504" i="6"/>
  <c r="M428" i="6"/>
  <c r="G554" i="8"/>
  <c r="C66" i="6"/>
  <c r="G895" i="8"/>
  <c r="H475" i="6"/>
  <c r="G1213" i="8"/>
  <c r="B147" i="6"/>
  <c r="B1139" i="6"/>
  <c r="B1424" i="6"/>
  <c r="C492" i="6"/>
  <c r="C151" i="6"/>
  <c r="I486" i="6"/>
  <c r="M635" i="6"/>
  <c r="G619" i="6"/>
  <c r="H185" i="6"/>
  <c r="F592" i="6"/>
  <c r="B560" i="6"/>
  <c r="F419" i="6"/>
  <c r="H34" i="6"/>
  <c r="E1298" i="6"/>
  <c r="L41" i="5"/>
  <c r="C140" i="6"/>
  <c r="G843" i="8"/>
  <c r="M371" i="6"/>
  <c r="N178" i="6"/>
  <c r="F1244" i="6"/>
  <c r="D615" i="6"/>
  <c r="G263" i="6"/>
  <c r="G987" i="8"/>
  <c r="M591" i="6"/>
  <c r="E120" i="6"/>
  <c r="D890" i="6"/>
  <c r="M387" i="6"/>
  <c r="M280" i="6"/>
  <c r="I372" i="6"/>
  <c r="E382" i="6"/>
  <c r="D542" i="6"/>
  <c r="I290" i="6"/>
  <c r="B132" i="6"/>
  <c r="B114" i="6"/>
  <c r="I1212" i="6"/>
  <c r="I260" i="6"/>
  <c r="I163" i="6"/>
  <c r="D400" i="6"/>
  <c r="F278" i="6"/>
  <c r="N517" i="6"/>
  <c r="B187" i="6"/>
  <c r="H99" i="5"/>
  <c r="M81" i="6"/>
  <c r="D285" i="6"/>
  <c r="N281" i="6"/>
  <c r="F107" i="6"/>
  <c r="B110" i="6"/>
  <c r="F644" i="6"/>
  <c r="N362" i="6"/>
  <c r="AD24" i="4"/>
  <c r="D317" i="6"/>
  <c r="N28" i="6"/>
  <c r="G227" i="8"/>
  <c r="F703" i="6"/>
  <c r="E275" i="6"/>
  <c r="G581" i="8"/>
  <c r="I1051" i="6"/>
  <c r="I624" i="6"/>
  <c r="I170" i="6"/>
  <c r="N591" i="6"/>
  <c r="D307" i="7"/>
  <c r="G349" i="8"/>
  <c r="G162" i="8"/>
  <c r="G330" i="8"/>
  <c r="B1124" i="6"/>
  <c r="I1096" i="6"/>
  <c r="C177" i="6"/>
  <c r="H190" i="6"/>
  <c r="B269" i="6"/>
  <c r="N43" i="6"/>
  <c r="N102" i="6"/>
  <c r="M1196" i="6"/>
  <c r="H248" i="6"/>
  <c r="E223" i="6"/>
  <c r="E295" i="6"/>
  <c r="B271" i="6"/>
  <c r="F976" i="6"/>
  <c r="D259" i="7"/>
  <c r="F125" i="6"/>
  <c r="B290" i="6"/>
  <c r="E464" i="6"/>
  <c r="E472" i="6"/>
  <c r="G1109" i="8"/>
  <c r="G456" i="6"/>
  <c r="N1360" i="6"/>
  <c r="M605" i="6"/>
  <c r="I457" i="6"/>
  <c r="C557" i="6"/>
  <c r="G387" i="8"/>
  <c r="E87" i="6"/>
  <c r="I93" i="6"/>
  <c r="C108" i="6"/>
  <c r="D665" i="6"/>
  <c r="C392" i="6"/>
  <c r="M322" i="6"/>
  <c r="AE89" i="4"/>
  <c r="F208" i="6"/>
  <c r="F554" i="6"/>
  <c r="G714" i="8"/>
  <c r="M503" i="6"/>
  <c r="N126" i="6"/>
  <c r="K242" i="7"/>
  <c r="G255" i="8"/>
  <c r="C65" i="6"/>
  <c r="F478" i="6"/>
  <c r="G1372" i="8"/>
  <c r="I127" i="6"/>
  <c r="I292" i="6"/>
  <c r="C629" i="6"/>
  <c r="D1195" i="6"/>
  <c r="AC70" i="4"/>
  <c r="I676" i="6"/>
  <c r="H938" i="6"/>
  <c r="G1248" i="8"/>
  <c r="AG60" i="4"/>
  <c r="B170" i="6"/>
  <c r="H84" i="6"/>
  <c r="F47" i="6"/>
  <c r="D669" i="6"/>
  <c r="G970" i="8"/>
  <c r="I136" i="6"/>
  <c r="F80" i="6"/>
  <c r="G1347" i="8"/>
  <c r="H317" i="6"/>
  <c r="AC90" i="4"/>
  <c r="AE4" i="4"/>
  <c r="B654" i="6"/>
  <c r="N688" i="6"/>
  <c r="G181" i="8"/>
  <c r="C32" i="6"/>
  <c r="E70" i="6"/>
  <c r="G300" i="8"/>
  <c r="G270" i="8"/>
  <c r="C99" i="6"/>
  <c r="I69" i="6"/>
  <c r="E362" i="6"/>
  <c r="M14" i="5"/>
  <c r="E29" i="6"/>
  <c r="I634" i="6"/>
  <c r="G85" i="8"/>
  <c r="M7" i="5"/>
  <c r="F228" i="6"/>
  <c r="G50" i="6"/>
  <c r="H592" i="6"/>
  <c r="C1261" i="6"/>
  <c r="D47" i="6"/>
  <c r="D92" i="6"/>
  <c r="N422" i="6"/>
  <c r="B607" i="6"/>
  <c r="M547" i="6"/>
  <c r="N671" i="6"/>
  <c r="G988" i="8"/>
  <c r="G1406" i="8"/>
  <c r="G511" i="8"/>
  <c r="G168" i="8"/>
  <c r="H180" i="6"/>
  <c r="G38" i="6"/>
  <c r="F752" i="6"/>
  <c r="N477" i="6"/>
  <c r="B174" i="6"/>
  <c r="E677" i="6"/>
  <c r="G1465" i="8"/>
  <c r="G352" i="6"/>
  <c r="G475" i="8"/>
  <c r="B489" i="6"/>
  <c r="M291" i="6"/>
  <c r="N1350" i="6"/>
  <c r="G1409" i="8"/>
  <c r="H393" i="6"/>
  <c r="M40" i="5"/>
  <c r="G505" i="6"/>
  <c r="G428" i="8"/>
  <c r="I126" i="6"/>
  <c r="N1088" i="6"/>
  <c r="G288" i="6"/>
  <c r="C86" i="6"/>
  <c r="G420" i="8"/>
  <c r="AE14" i="4"/>
  <c r="I1106" i="6"/>
  <c r="D309" i="6"/>
  <c r="E211" i="6"/>
  <c r="G991" i="8"/>
  <c r="H229" i="6"/>
  <c r="H621" i="6"/>
  <c r="G894" i="6"/>
  <c r="F499" i="6"/>
  <c r="L9" i="5"/>
  <c r="C81" i="6"/>
  <c r="I440" i="6"/>
  <c r="E397" i="6"/>
  <c r="H138" i="6"/>
  <c r="H75" i="5"/>
  <c r="E63" i="6"/>
  <c r="D228" i="6"/>
  <c r="I161" i="6"/>
  <c r="B305" i="6"/>
  <c r="M626" i="6"/>
  <c r="M157" i="6"/>
  <c r="E749" i="6"/>
  <c r="E810" i="6"/>
  <c r="H491" i="6"/>
  <c r="G1049" i="8"/>
  <c r="AD70" i="4"/>
  <c r="D474" i="6"/>
  <c r="E107" i="6"/>
  <c r="M526" i="6"/>
  <c r="G1379" i="8"/>
  <c r="G1019" i="8"/>
  <c r="H827" i="6"/>
  <c r="N856" i="6"/>
  <c r="F716" i="6"/>
  <c r="I419" i="6"/>
  <c r="G1396" i="8"/>
  <c r="AC68" i="4"/>
  <c r="C137" i="7"/>
  <c r="C486" i="6"/>
  <c r="C272" i="6"/>
  <c r="G700" i="8"/>
  <c r="H856" i="6"/>
  <c r="F34" i="6"/>
  <c r="I101" i="6"/>
  <c r="G216" i="8"/>
  <c r="D483" i="6"/>
  <c r="M53" i="5"/>
  <c r="M240" i="6"/>
  <c r="I193" i="6"/>
  <c r="E278" i="6"/>
  <c r="M36" i="6"/>
  <c r="G48" i="6"/>
  <c r="G170" i="8"/>
  <c r="F458" i="6"/>
  <c r="M913" i="6"/>
  <c r="L85" i="5"/>
  <c r="C227" i="6"/>
  <c r="G1479" i="8"/>
  <c r="C1013" i="6"/>
  <c r="F223" i="6"/>
  <c r="G642" i="6"/>
  <c r="H160" i="6"/>
  <c r="G679" i="6"/>
  <c r="G786" i="8"/>
  <c r="E28" i="6"/>
  <c r="H105" i="5"/>
  <c r="C179" i="6"/>
  <c r="B415" i="6"/>
  <c r="B706" i="6"/>
  <c r="H340" i="6"/>
  <c r="G61" i="6"/>
  <c r="F453" i="6"/>
  <c r="H1523" i="6"/>
  <c r="M83" i="6"/>
  <c r="N1550" i="6"/>
  <c r="E71" i="6"/>
  <c r="F290" i="6"/>
  <c r="D1197" i="6"/>
  <c r="N142" i="6"/>
  <c r="E995" i="6"/>
  <c r="B761" i="6"/>
  <c r="N406" i="6"/>
  <c r="G540" i="6"/>
  <c r="N6" i="6"/>
  <c r="M685" i="6"/>
  <c r="C636" i="6"/>
  <c r="G378" i="8"/>
  <c r="E220" i="6"/>
  <c r="N1095" i="6"/>
  <c r="F1383" i="6"/>
  <c r="D461" i="6"/>
  <c r="E1050" i="6"/>
  <c r="G1440" i="8"/>
  <c r="I157" i="6"/>
  <c r="D617" i="6"/>
  <c r="I487" i="6"/>
  <c r="G1487" i="6"/>
  <c r="G485" i="8"/>
  <c r="N1229" i="6"/>
  <c r="C1204" i="6"/>
  <c r="H111" i="6"/>
  <c r="F269" i="6"/>
  <c r="G324" i="8"/>
  <c r="G899" i="8"/>
  <c r="I149" i="6"/>
  <c r="N137" i="6"/>
  <c r="M936" i="6"/>
  <c r="AF91" i="4"/>
  <c r="H139" i="6"/>
  <c r="I510" i="6"/>
  <c r="H116" i="6"/>
  <c r="G30" i="8"/>
  <c r="I37" i="6"/>
  <c r="N86" i="6"/>
  <c r="D21" i="6"/>
  <c r="G242" i="8"/>
  <c r="H223" i="6"/>
  <c r="D534" i="6"/>
  <c r="G542" i="8"/>
  <c r="F1461" i="6"/>
  <c r="G587" i="8"/>
  <c r="D934" i="6"/>
  <c r="C141" i="6"/>
  <c r="B285" i="6"/>
  <c r="M48" i="5"/>
  <c r="G232" i="6"/>
  <c r="G13" i="8"/>
  <c r="N192" i="6"/>
  <c r="G313" i="6"/>
  <c r="F1192" i="6"/>
  <c r="M172" i="6"/>
  <c r="D313" i="6"/>
  <c r="G425" i="6"/>
  <c r="H369" i="6"/>
  <c r="G1239" i="8"/>
  <c r="G171" i="8"/>
  <c r="H471" i="6"/>
  <c r="G444" i="6"/>
  <c r="H600" i="6"/>
  <c r="F596" i="6"/>
  <c r="N651" i="6"/>
  <c r="N331" i="6"/>
  <c r="I995" i="6"/>
  <c r="I719" i="6"/>
  <c r="G1500" i="8"/>
  <c r="C722" i="6"/>
  <c r="D136" i="6"/>
  <c r="G1333" i="8"/>
  <c r="D87" i="6"/>
  <c r="C461" i="6"/>
  <c r="G501" i="8"/>
  <c r="H24" i="5"/>
  <c r="M5" i="5"/>
  <c r="C494" i="6"/>
  <c r="H616" i="6"/>
  <c r="C482" i="6"/>
  <c r="D575" i="6"/>
  <c r="E150" i="6"/>
  <c r="H591" i="6"/>
  <c r="G431" i="8"/>
  <c r="E100" i="6"/>
  <c r="F165" i="6"/>
  <c r="H379" i="6"/>
  <c r="B501" i="6"/>
  <c r="F428" i="6"/>
  <c r="I529" i="6"/>
  <c r="G375" i="6"/>
  <c r="B201" i="6"/>
  <c r="M49" i="6"/>
  <c r="AG67" i="4"/>
  <c r="E1128" i="6"/>
  <c r="H170" i="6"/>
  <c r="B51" i="6"/>
  <c r="G886" i="6"/>
  <c r="I385" i="6"/>
  <c r="N309" i="6"/>
  <c r="I874" i="6"/>
  <c r="AD26" i="4"/>
  <c r="E846" i="6"/>
  <c r="H7" i="5"/>
  <c r="L314" i="7"/>
  <c r="N762" i="6"/>
  <c r="E392" i="6"/>
  <c r="D299" i="6"/>
  <c r="E82" i="6"/>
  <c r="H490" i="6"/>
  <c r="E244" i="6"/>
  <c r="D462" i="6"/>
  <c r="M290" i="6"/>
  <c r="AG66" i="4"/>
  <c r="G1238" i="8"/>
  <c r="N56" i="6"/>
  <c r="I62" i="6"/>
  <c r="E394" i="6"/>
  <c r="H725" i="6"/>
  <c r="AD86" i="4"/>
  <c r="M189" i="6"/>
  <c r="AC72" i="4"/>
  <c r="D266" i="6"/>
  <c r="E513" i="6"/>
  <c r="B121" i="6"/>
  <c r="G858" i="8"/>
  <c r="B596" i="6"/>
  <c r="D835" i="6"/>
  <c r="N1004" i="6"/>
  <c r="G882" i="6"/>
  <c r="H430" i="6"/>
  <c r="F868" i="6"/>
  <c r="B251" i="6"/>
  <c r="G818" i="8"/>
  <c r="I52" i="6"/>
  <c r="H352" i="6"/>
  <c r="H49" i="5"/>
  <c r="C848" i="6"/>
  <c r="G530" i="6"/>
  <c r="D381" i="6"/>
  <c r="N588" i="6"/>
  <c r="G483" i="8"/>
  <c r="H350" i="6"/>
  <c r="C1260" i="6"/>
  <c r="H499" i="6"/>
  <c r="D364" i="7"/>
  <c r="N60" i="6"/>
  <c r="N1066" i="6"/>
  <c r="M1457" i="6"/>
  <c r="G545" i="6"/>
  <c r="B1085" i="6"/>
  <c r="M983" i="6"/>
  <c r="I250" i="6"/>
  <c r="C1400" i="6"/>
  <c r="C1405" i="6"/>
  <c r="F102" i="6"/>
  <c r="E1429" i="6"/>
  <c r="G584" i="8"/>
  <c r="N383" i="6"/>
  <c r="B1468" i="6"/>
  <c r="G334" i="8"/>
  <c r="G754" i="8"/>
  <c r="B317" i="6"/>
  <c r="N366" i="6"/>
  <c r="G937" i="6"/>
  <c r="H285" i="6"/>
  <c r="G637" i="6"/>
  <c r="H105" i="6"/>
  <c r="G873" i="6"/>
  <c r="M60" i="5"/>
  <c r="G4" i="6"/>
  <c r="N395" i="6"/>
  <c r="G400" i="8"/>
  <c r="M59" i="6"/>
  <c r="B721" i="6"/>
  <c r="C752" i="6"/>
  <c r="G872" i="8"/>
  <c r="E244" i="7"/>
  <c r="H312" i="6"/>
  <c r="I698" i="6"/>
  <c r="M245" i="6"/>
  <c r="C785" i="6"/>
  <c r="I394" i="6"/>
  <c r="C508" i="6"/>
  <c r="G353" i="8"/>
  <c r="G294" i="6"/>
  <c r="D147" i="6"/>
  <c r="N140" i="6"/>
  <c r="B41" i="6"/>
  <c r="D315" i="6"/>
  <c r="L59" i="5"/>
  <c r="C535" i="6"/>
  <c r="N171" i="6"/>
  <c r="E165" i="6"/>
  <c r="B318" i="6"/>
  <c r="C207" i="6"/>
  <c r="I591" i="6"/>
  <c r="C244" i="6"/>
  <c r="G1424" i="8"/>
  <c r="D36" i="6"/>
  <c r="D1360" i="6"/>
  <c r="H704" i="6"/>
  <c r="H427" i="6"/>
  <c r="I839" i="6"/>
  <c r="B1063" i="6"/>
  <c r="N974" i="6"/>
  <c r="G191" i="6"/>
  <c r="G1532" i="8"/>
  <c r="F266" i="6"/>
  <c r="M1105" i="6"/>
  <c r="N428" i="6"/>
  <c r="G155" i="6"/>
  <c r="H429" i="6"/>
  <c r="I63" i="6"/>
  <c r="G388" i="8"/>
  <c r="B513" i="6"/>
  <c r="G717" i="8"/>
  <c r="G662" i="6"/>
  <c r="N1176" i="6"/>
  <c r="G1533" i="8"/>
  <c r="D26" i="6"/>
  <c r="D443" i="6"/>
  <c r="E583" i="6"/>
  <c r="C553" i="6"/>
  <c r="D421" i="6"/>
  <c r="F590" i="6"/>
  <c r="M222" i="6"/>
  <c r="G180" i="8"/>
  <c r="F52" i="6"/>
  <c r="B921" i="6"/>
  <c r="I319" i="6"/>
  <c r="C125" i="6"/>
  <c r="M762" i="6"/>
  <c r="E35" i="6"/>
  <c r="H1239" i="6"/>
  <c r="G681" i="8"/>
  <c r="D13" i="6"/>
  <c r="F249" i="6"/>
  <c r="I381" i="6"/>
  <c r="I140" i="6"/>
  <c r="C165" i="6"/>
  <c r="G1286" i="8"/>
  <c r="H183" i="6"/>
  <c r="E11" i="6"/>
  <c r="AD71" i="4"/>
  <c r="F330" i="6"/>
  <c r="N529" i="6"/>
  <c r="G287" i="8"/>
  <c r="H485" i="6"/>
  <c r="I311" i="6"/>
  <c r="G1156" i="6"/>
  <c r="B1241" i="6"/>
  <c r="C710" i="6"/>
  <c r="B1302" i="6"/>
  <c r="G190" i="6"/>
  <c r="I134" i="6"/>
  <c r="B1208" i="6"/>
  <c r="I328" i="6"/>
  <c r="C383" i="6"/>
  <c r="F825" i="6"/>
  <c r="N396" i="6"/>
  <c r="M1178" i="6"/>
  <c r="C1381" i="6"/>
  <c r="G327" i="6"/>
  <c r="H919" i="6"/>
  <c r="B1008" i="6"/>
  <c r="M94" i="6"/>
  <c r="C97" i="6"/>
  <c r="C423" i="6"/>
  <c r="M85" i="6"/>
  <c r="B965" i="6"/>
  <c r="G1486" i="8"/>
  <c r="D778" i="6"/>
  <c r="F299" i="6"/>
  <c r="I271" i="6"/>
  <c r="C793" i="6"/>
  <c r="G527" i="8"/>
  <c r="D831" i="6"/>
  <c r="C614" i="6"/>
  <c r="B776" i="6"/>
  <c r="H161" i="6"/>
  <c r="G1009" i="6"/>
  <c r="G908" i="8"/>
  <c r="G887" i="8"/>
  <c r="F1203" i="6"/>
  <c r="I217" i="6"/>
  <c r="M1099" i="6"/>
  <c r="C1357" i="6"/>
  <c r="G287" i="6"/>
  <c r="AE8" i="4"/>
  <c r="N253" i="6"/>
  <c r="G16" i="6"/>
  <c r="B372" i="6"/>
  <c r="I1049" i="6"/>
  <c r="AD33" i="4"/>
  <c r="M545" i="6"/>
  <c r="C239" i="6"/>
  <c r="I298" i="6"/>
  <c r="N94" i="6"/>
  <c r="C194" i="6"/>
  <c r="H135" i="6"/>
  <c r="B89" i="6"/>
  <c r="B495" i="6"/>
  <c r="I177" i="6"/>
  <c r="G236" i="8"/>
  <c r="I379" i="6"/>
  <c r="H52" i="5"/>
  <c r="D186" i="6"/>
  <c r="M105" i="6"/>
  <c r="N1187" i="6"/>
  <c r="G1550" i="6"/>
  <c r="G709" i="8"/>
  <c r="E191" i="6"/>
  <c r="AB65" i="4"/>
  <c r="G630" i="6"/>
  <c r="N444" i="6"/>
  <c r="AB7" i="4"/>
  <c r="I1149" i="6"/>
  <c r="N861" i="6"/>
  <c r="E115" i="6"/>
  <c r="C1341" i="6"/>
  <c r="B781" i="6"/>
  <c r="G670" i="6"/>
  <c r="M607" i="6"/>
  <c r="N753" i="6"/>
  <c r="F295" i="6"/>
  <c r="B1326" i="6"/>
  <c r="N33" i="6"/>
  <c r="G91" i="6"/>
  <c r="C131" i="6"/>
  <c r="B380" i="6"/>
  <c r="AF11" i="4"/>
  <c r="G745" i="8"/>
  <c r="C1056" i="6"/>
  <c r="C320" i="6"/>
  <c r="H68" i="6"/>
  <c r="G221" i="6"/>
  <c r="H503" i="6"/>
  <c r="I1317" i="6"/>
  <c r="N105" i="6"/>
  <c r="M413" i="6"/>
  <c r="F667" i="6"/>
  <c r="C229" i="6"/>
  <c r="I227" i="6"/>
  <c r="N748" i="6"/>
  <c r="I828" i="6"/>
  <c r="M843" i="6"/>
  <c r="H366" i="6"/>
  <c r="G55" i="8"/>
  <c r="B306" i="6"/>
  <c r="M600" i="6"/>
  <c r="G1232" i="8"/>
  <c r="I791" i="6"/>
  <c r="G1087" i="8"/>
  <c r="H785" i="6"/>
  <c r="I500" i="6"/>
  <c r="G1426" i="8"/>
  <c r="H259" i="6"/>
  <c r="G724" i="8"/>
  <c r="G735" i="8"/>
  <c r="D1345" i="6"/>
  <c r="AD60" i="4"/>
  <c r="N348" i="6"/>
  <c r="G518" i="8"/>
  <c r="N163" i="6"/>
  <c r="C402" i="6"/>
  <c r="N1446" i="6"/>
  <c r="H1339" i="6"/>
  <c r="H43" i="5"/>
  <c r="G1108" i="8"/>
  <c r="B186" i="6"/>
  <c r="AE60" i="4"/>
  <c r="C1076" i="6"/>
  <c r="B1546" i="6"/>
  <c r="G738" i="6"/>
  <c r="N138" i="6"/>
  <c r="M201" i="6"/>
  <c r="C566" i="6"/>
  <c r="H184" i="6"/>
  <c r="G1073" i="8"/>
  <c r="N543" i="6"/>
  <c r="E293" i="6"/>
  <c r="M1425" i="6"/>
  <c r="C25" i="6"/>
  <c r="AG86" i="4"/>
  <c r="E507" i="6"/>
  <c r="C641" i="6"/>
  <c r="G1067" i="8"/>
  <c r="E596" i="6"/>
  <c r="H468" i="6"/>
  <c r="F142" i="6"/>
  <c r="D288" i="6"/>
  <c r="G540" i="8"/>
  <c r="F1290" i="6"/>
  <c r="G35" i="6"/>
  <c r="C711" i="6"/>
  <c r="I596" i="6"/>
  <c r="I308" i="6"/>
  <c r="G331" i="8"/>
  <c r="G198" i="6"/>
  <c r="G733" i="8"/>
  <c r="H536" i="6"/>
  <c r="B406" i="6"/>
  <c r="D648" i="6"/>
  <c r="C182" i="6"/>
  <c r="I168" i="6"/>
  <c r="M277" i="6"/>
  <c r="G174" i="8"/>
  <c r="AB15" i="4"/>
  <c r="C546" i="6"/>
  <c r="H879" i="6"/>
  <c r="G1371" i="8"/>
  <c r="I396" i="6"/>
  <c r="B191" i="6"/>
  <c r="B635" i="6"/>
  <c r="G1039" i="8"/>
  <c r="C1153" i="6"/>
  <c r="M821" i="6"/>
  <c r="I85" i="6"/>
  <c r="D105" i="6"/>
  <c r="AF21" i="4"/>
  <c r="AB87" i="4"/>
  <c r="L70" i="5"/>
  <c r="M674" i="6"/>
  <c r="G549" i="8"/>
  <c r="G775" i="8"/>
  <c r="I44" i="6"/>
  <c r="I22" i="6"/>
  <c r="B289" i="6"/>
  <c r="G472" i="8"/>
  <c r="D52" i="6"/>
  <c r="F99" i="6"/>
  <c r="G992" i="8"/>
  <c r="D268" i="6"/>
  <c r="H54" i="5"/>
  <c r="C213" i="6"/>
  <c r="C449" i="6"/>
  <c r="G1103" i="8"/>
  <c r="B244" i="6"/>
  <c r="M407" i="6"/>
  <c r="D104" i="6"/>
  <c r="G116" i="6"/>
  <c r="H594" i="6"/>
  <c r="G35" i="8"/>
  <c r="I495" i="6"/>
  <c r="G305" i="8"/>
  <c r="B460" i="7"/>
  <c r="F136" i="6"/>
  <c r="G293" i="6"/>
  <c r="G1102" i="6"/>
  <c r="C658" i="6"/>
  <c r="N625" i="6"/>
  <c r="F181" i="6"/>
  <c r="H308" i="6"/>
  <c r="I162" i="6"/>
  <c r="C8" i="6"/>
  <c r="C145" i="6"/>
  <c r="G418" i="8"/>
  <c r="F169" i="6"/>
  <c r="D339" i="6"/>
  <c r="N547" i="6"/>
  <c r="G1290" i="8"/>
  <c r="B803" i="6"/>
  <c r="N401" i="6"/>
  <c r="M126" i="6"/>
  <c r="C478" i="6"/>
  <c r="M857" i="6"/>
  <c r="N146" i="6"/>
  <c r="F298" i="6"/>
  <c r="G725" i="8"/>
  <c r="G406" i="8"/>
  <c r="M288" i="6"/>
  <c r="G1274" i="8"/>
  <c r="H721" i="6"/>
  <c r="E776" i="6"/>
  <c r="G853" i="6"/>
  <c r="G1199" i="8"/>
  <c r="F339" i="6"/>
  <c r="M52" i="5"/>
  <c r="C155" i="6"/>
  <c r="I58" i="6"/>
  <c r="B491" i="6"/>
  <c r="M480" i="6"/>
  <c r="G379" i="8"/>
  <c r="E1040" i="6"/>
  <c r="F285" i="6"/>
  <c r="G738" i="8"/>
  <c r="AE33" i="4"/>
  <c r="H267" i="6"/>
  <c r="AE28" i="4"/>
  <c r="N604" i="6"/>
  <c r="D121" i="6"/>
  <c r="D135" i="6"/>
  <c r="H554" i="6"/>
  <c r="M659" i="6"/>
  <c r="E607" i="6"/>
  <c r="C998" i="6"/>
  <c r="D56" i="6"/>
  <c r="G1518" i="8"/>
  <c r="M842" i="6"/>
  <c r="AG72" i="4"/>
  <c r="E280" i="6"/>
  <c r="B676" i="6"/>
  <c r="G1425" i="8"/>
  <c r="E817" i="6"/>
  <c r="B575" i="6"/>
  <c r="G370" i="6"/>
  <c r="G404" i="6"/>
  <c r="G881" i="6"/>
  <c r="I1327" i="6"/>
  <c r="F713" i="6"/>
  <c r="M354" i="6"/>
  <c r="E197" i="6"/>
  <c r="F719" i="6"/>
  <c r="M510" i="6"/>
  <c r="E61" i="6"/>
  <c r="G856" i="8"/>
  <c r="AD5" i="4"/>
  <c r="B630" i="6"/>
  <c r="G80" i="6"/>
  <c r="B747" i="6"/>
  <c r="G371" i="8"/>
  <c r="D388" i="6"/>
  <c r="G514" i="6"/>
  <c r="N663" i="6"/>
  <c r="E649" i="6"/>
  <c r="H483" i="6"/>
  <c r="D583" i="6"/>
  <c r="F353" i="6"/>
  <c r="M563" i="6"/>
  <c r="B685" i="6"/>
  <c r="H326" i="6"/>
  <c r="B511" i="6"/>
  <c r="F381" i="6"/>
  <c r="M1078" i="6"/>
  <c r="G994" i="8"/>
  <c r="G1468" i="8"/>
  <c r="I279" i="6"/>
  <c r="E1337" i="6"/>
  <c r="D340" i="6"/>
  <c r="F4" i="6"/>
  <c r="H47" i="5"/>
  <c r="E253" i="6"/>
  <c r="H1253" i="6"/>
  <c r="I1392" i="6"/>
  <c r="G750" i="8"/>
  <c r="G332" i="6"/>
  <c r="H777" i="6"/>
  <c r="G194" i="6"/>
  <c r="B17" i="6"/>
  <c r="C1191" i="6"/>
  <c r="E447" i="6"/>
  <c r="C338" i="6"/>
  <c r="G1313" i="8"/>
  <c r="H41" i="6"/>
  <c r="E449" i="6"/>
  <c r="I293" i="6"/>
  <c r="AG85" i="4"/>
  <c r="D393" i="6"/>
  <c r="I71" i="6"/>
  <c r="I116" i="6"/>
  <c r="I125" i="6"/>
  <c r="G588" i="6"/>
  <c r="G110" i="6"/>
  <c r="B719" i="6"/>
  <c r="E618" i="6"/>
  <c r="G33" i="6"/>
  <c r="G840" i="8"/>
  <c r="G1201" i="8"/>
  <c r="D368" i="6"/>
  <c r="F444" i="6"/>
  <c r="D514" i="6"/>
  <c r="E54" i="6"/>
  <c r="I603" i="6"/>
  <c r="M55" i="5"/>
  <c r="G1001" i="8"/>
  <c r="G599" i="8"/>
  <c r="C219" i="6"/>
  <c r="N1101" i="6"/>
  <c r="D1262" i="6"/>
  <c r="M81" i="5"/>
  <c r="F343" i="6"/>
  <c r="H50" i="5"/>
  <c r="N149" i="6"/>
  <c r="M1276" i="6"/>
  <c r="H47" i="7"/>
  <c r="C38" i="6"/>
  <c r="G418" i="6"/>
  <c r="G644" i="8"/>
  <c r="G1068" i="8"/>
  <c r="G207" i="8"/>
  <c r="B329" i="6"/>
  <c r="M1084" i="6"/>
  <c r="B396" i="6"/>
  <c r="H394" i="6"/>
  <c r="H173" i="6"/>
  <c r="M347" i="6"/>
  <c r="G1040" i="8"/>
  <c r="H377" i="6"/>
  <c r="G246" i="8"/>
  <c r="M522" i="6"/>
  <c r="M235" i="6"/>
  <c r="G726" i="6"/>
  <c r="H16" i="5"/>
  <c r="M15" i="5"/>
  <c r="D1143" i="6"/>
  <c r="N1109" i="6"/>
  <c r="N826" i="6"/>
  <c r="F407" i="6"/>
  <c r="N204" i="6"/>
  <c r="H74" i="5"/>
  <c r="H845" i="6"/>
  <c r="G1113" i="6"/>
  <c r="B447" i="6"/>
  <c r="D247" i="6"/>
  <c r="B171" i="6"/>
  <c r="G836" i="8"/>
  <c r="G539" i="6"/>
  <c r="C35" i="6"/>
  <c r="F109" i="6"/>
  <c r="L104" i="5"/>
  <c r="H40" i="6"/>
  <c r="G651" i="8"/>
  <c r="G1300" i="8"/>
  <c r="G688" i="6"/>
  <c r="G928" i="8"/>
  <c r="G1170" i="8"/>
  <c r="D409" i="6"/>
  <c r="G244" i="8"/>
  <c r="I1077" i="6"/>
  <c r="H580" i="6"/>
  <c r="G1517" i="8"/>
  <c r="G43" i="8"/>
  <c r="E1239" i="6"/>
  <c r="E619" i="6"/>
  <c r="E637" i="6"/>
  <c r="N393" i="6"/>
  <c r="D217" i="6"/>
  <c r="B143" i="6"/>
  <c r="H432" i="6"/>
  <c r="H905" i="6"/>
  <c r="F63" i="6"/>
  <c r="M1015" i="6"/>
  <c r="B477" i="6"/>
  <c r="L35" i="5"/>
  <c r="I216" i="6"/>
  <c r="G64" i="8"/>
  <c r="B424" i="6"/>
  <c r="K115" i="7"/>
  <c r="M365" i="6"/>
  <c r="C361" i="6"/>
  <c r="H813" i="6"/>
  <c r="G1529" i="8"/>
  <c r="G768" i="8"/>
  <c r="N1196" i="6"/>
  <c r="M699" i="6"/>
  <c r="D794" i="6"/>
  <c r="G237" i="8"/>
  <c r="G878" i="8"/>
  <c r="B358" i="6"/>
  <c r="H802" i="6"/>
  <c r="H824" i="6"/>
  <c r="B400" i="6"/>
  <c r="G1207" i="8"/>
  <c r="G1306" i="8"/>
  <c r="G814" i="8"/>
  <c r="H97" i="7"/>
  <c r="F1039" i="6"/>
  <c r="I1043" i="6"/>
  <c r="M248" i="6"/>
  <c r="B153" i="6"/>
  <c r="B151" i="6"/>
  <c r="E855" i="6"/>
  <c r="N708" i="6"/>
  <c r="C373" i="6"/>
  <c r="N944" i="6"/>
  <c r="C1407" i="6"/>
  <c r="H1368" i="6"/>
  <c r="C675" i="6"/>
  <c r="C697" i="6"/>
  <c r="H58" i="5"/>
  <c r="G1122" i="8"/>
  <c r="G1117" i="8"/>
  <c r="H868" i="6"/>
  <c r="B818" i="6"/>
  <c r="E639" i="6"/>
  <c r="G604" i="8"/>
  <c r="C784" i="6"/>
  <c r="L19" i="5"/>
  <c r="E1374" i="6"/>
  <c r="B179" i="7"/>
  <c r="G1325" i="8"/>
  <c r="AF66" i="4"/>
  <c r="G1128" i="8"/>
  <c r="M136" i="6"/>
  <c r="G1506" i="8"/>
  <c r="G642" i="8"/>
  <c r="G582" i="8"/>
  <c r="B62" i="7"/>
  <c r="M475" i="6"/>
  <c r="F77" i="6"/>
  <c r="I450" i="6"/>
  <c r="M43" i="5"/>
  <c r="M101" i="6"/>
  <c r="N59" i="6"/>
  <c r="B152" i="6"/>
  <c r="H395" i="6"/>
  <c r="M109" i="6"/>
  <c r="B4" i="6"/>
  <c r="I444" i="7"/>
  <c r="G1316" i="8"/>
  <c r="F384" i="6"/>
  <c r="C751" i="6"/>
  <c r="AG4" i="4"/>
  <c r="G259" i="6"/>
  <c r="B349" i="6"/>
  <c r="I1429" i="6"/>
  <c r="F356" i="6"/>
  <c r="D1012" i="6"/>
  <c r="I514" i="6"/>
  <c r="N68" i="6"/>
  <c r="D968" i="6"/>
  <c r="N245" i="6"/>
  <c r="F174" i="6"/>
  <c r="B529" i="6"/>
  <c r="I291" i="6"/>
  <c r="I616" i="6"/>
  <c r="I763" i="6"/>
  <c r="F39" i="6"/>
  <c r="C410" i="6"/>
  <c r="F804" i="6"/>
  <c r="G29" i="8"/>
  <c r="G708" i="6"/>
  <c r="C1042" i="6"/>
  <c r="G1373" i="8"/>
  <c r="G1062" i="8"/>
  <c r="C438" i="6"/>
  <c r="I135" i="6"/>
  <c r="D630" i="6"/>
  <c r="M146" i="6"/>
  <c r="H705" i="6"/>
  <c r="G401" i="6"/>
  <c r="F284" i="6"/>
  <c r="G303" i="8"/>
  <c r="E704" i="6"/>
  <c r="G1242" i="8"/>
  <c r="G832" i="8"/>
  <c r="G348" i="8"/>
  <c r="N440" i="6"/>
  <c r="G1156" i="8"/>
  <c r="D1039" i="6"/>
  <c r="M739" i="6"/>
  <c r="G1052" i="8"/>
  <c r="I187" i="6"/>
  <c r="B199" i="6"/>
  <c r="H492" i="6"/>
  <c r="H581" i="6"/>
  <c r="AE86" i="4"/>
  <c r="F841" i="6"/>
  <c r="E323" i="6"/>
  <c r="E92" i="6"/>
  <c r="L53" i="7"/>
  <c r="E1212" i="6"/>
  <c r="N532" i="6"/>
  <c r="E983" i="6"/>
  <c r="G1029" i="8"/>
  <c r="I513" i="6"/>
  <c r="I414" i="6"/>
  <c r="D582" i="6"/>
  <c r="M299" i="6"/>
  <c r="E286" i="6"/>
  <c r="N606" i="6"/>
  <c r="M874" i="6"/>
  <c r="G896" i="8"/>
  <c r="H176" i="6"/>
  <c r="C143" i="6"/>
  <c r="N336" i="6"/>
  <c r="G488" i="8"/>
  <c r="F954" i="6"/>
  <c r="G1031" i="8"/>
  <c r="M586" i="6"/>
  <c r="E347" i="6"/>
  <c r="B1073" i="6"/>
  <c r="G1241" i="8"/>
  <c r="G658" i="6"/>
  <c r="F1062" i="6"/>
  <c r="I7" i="6"/>
  <c r="M85" i="5"/>
  <c r="F583" i="6"/>
  <c r="F547" i="6"/>
  <c r="N260" i="6"/>
  <c r="M924" i="6"/>
  <c r="H598" i="6"/>
  <c r="G1356" i="8"/>
  <c r="M1409" i="6"/>
  <c r="H866" i="6"/>
  <c r="F366" i="7"/>
  <c r="I623" i="6"/>
  <c r="N127" i="6"/>
  <c r="H360" i="6"/>
  <c r="G342" i="6"/>
  <c r="B74" i="6"/>
  <c r="I194" i="7"/>
  <c r="F848" i="6"/>
  <c r="N484" i="6"/>
  <c r="E199" i="6"/>
  <c r="G281" i="8"/>
  <c r="D573" i="6"/>
  <c r="G1472" i="8"/>
  <c r="E81" i="6"/>
  <c r="I983" i="6"/>
  <c r="M568" i="6"/>
  <c r="D244" i="6"/>
  <c r="N472" i="6"/>
  <c r="M26" i="6"/>
  <c r="B165" i="6"/>
  <c r="G1189" i="8"/>
  <c r="H871" i="6"/>
  <c r="N520" i="6"/>
  <c r="G939" i="8"/>
  <c r="M613" i="6"/>
  <c r="F1091" i="6"/>
  <c r="H71" i="6"/>
  <c r="AD83" i="4"/>
  <c r="M680" i="6"/>
  <c r="I894" i="6"/>
  <c r="G576" i="6"/>
  <c r="H718" i="6"/>
  <c r="C480" i="6"/>
  <c r="D208" i="6"/>
  <c r="AF31" i="4"/>
  <c r="M214" i="6"/>
  <c r="I184" i="6"/>
  <c r="G1094" i="8"/>
  <c r="M294" i="6"/>
  <c r="B586" i="6"/>
  <c r="I439" i="6"/>
  <c r="G693" i="6"/>
  <c r="F658" i="6"/>
  <c r="G392" i="8"/>
  <c r="F152" i="6"/>
  <c r="C172" i="6"/>
  <c r="G909" i="6"/>
  <c r="M355" i="6"/>
  <c r="G888" i="8"/>
  <c r="G67" i="6"/>
  <c r="B461" i="6"/>
  <c r="G879" i="8"/>
  <c r="H973" i="6"/>
  <c r="B15" i="6"/>
  <c r="C1333" i="6"/>
  <c r="C973" i="6"/>
  <c r="G1034" i="8"/>
  <c r="C615" i="6"/>
  <c r="D539" i="7"/>
  <c r="I617" i="6"/>
  <c r="M19" i="5"/>
  <c r="F491" i="6"/>
  <c r="H31" i="6"/>
  <c r="F862" i="6"/>
  <c r="AB18" i="4"/>
  <c r="D601" i="6"/>
  <c r="D813" i="6"/>
  <c r="H768" i="6"/>
  <c r="AC29" i="4"/>
  <c r="G866" i="8"/>
  <c r="N256" i="6"/>
  <c r="E816" i="6"/>
  <c r="B16" i="6"/>
  <c r="M191" i="6"/>
  <c r="AG10" i="4"/>
  <c r="M186" i="6"/>
  <c r="C750" i="6"/>
  <c r="C350" i="6"/>
  <c r="I360" i="6"/>
  <c r="E1107" i="6"/>
  <c r="G21" i="6"/>
  <c r="G386" i="8"/>
  <c r="G180" i="6"/>
  <c r="G1139" i="8"/>
  <c r="AB90" i="4"/>
  <c r="G889" i="6"/>
  <c r="AF71" i="4"/>
  <c r="G888" i="6"/>
  <c r="G537" i="6"/>
  <c r="F37" i="6"/>
  <c r="M219" i="6"/>
  <c r="G952" i="8"/>
  <c r="I256" i="6"/>
  <c r="G187" i="8"/>
  <c r="H91" i="5"/>
  <c r="C292" i="6"/>
  <c r="G971" i="8"/>
  <c r="G1488" i="8"/>
  <c r="M114" i="6"/>
  <c r="G1166" i="8"/>
  <c r="G360" i="8"/>
  <c r="G1160" i="8"/>
  <c r="AD4" i="4"/>
  <c r="G403" i="8"/>
  <c r="N164" i="6"/>
  <c r="M120" i="6"/>
  <c r="E258" i="7"/>
  <c r="E266" i="6"/>
  <c r="N117" i="6"/>
  <c r="M696" i="6"/>
  <c r="D265" i="6"/>
  <c r="N356" i="6"/>
  <c r="C190" i="6"/>
  <c r="E611" i="6"/>
  <c r="G32" i="8"/>
  <c r="E97" i="6"/>
  <c r="G76" i="8"/>
  <c r="G438" i="8"/>
  <c r="H55" i="6"/>
  <c r="G529" i="6"/>
  <c r="N463" i="6"/>
  <c r="AB28" i="4"/>
  <c r="G440" i="6"/>
  <c r="D983" i="6"/>
  <c r="F57" i="6"/>
  <c r="C146" i="6"/>
  <c r="B13" i="6"/>
  <c r="G1279" i="6"/>
  <c r="H400" i="6"/>
  <c r="G1352" i="6"/>
  <c r="D590" i="6"/>
  <c r="I1538" i="6"/>
  <c r="I835" i="6"/>
  <c r="D848" i="6"/>
  <c r="E440" i="6"/>
  <c r="M86" i="5"/>
  <c r="F388" i="6"/>
  <c r="G1497" i="8"/>
  <c r="G15" i="6"/>
  <c r="B56" i="6"/>
  <c r="F91" i="6"/>
  <c r="G913" i="8"/>
  <c r="D298" i="6"/>
  <c r="G21" i="8"/>
  <c r="AE30" i="4"/>
  <c r="G1226" i="8"/>
  <c r="D37" i="6"/>
  <c r="AB71" i="4"/>
  <c r="I242" i="6"/>
  <c r="N1093" i="6"/>
  <c r="E60" i="6"/>
  <c r="C341" i="6"/>
  <c r="D187" i="6"/>
  <c r="G841" i="8"/>
  <c r="L4" i="5"/>
  <c r="G382" i="6"/>
  <c r="G139" i="8"/>
  <c r="B336" i="6"/>
  <c r="G530" i="8"/>
  <c r="G24" i="8"/>
  <c r="B1342" i="6"/>
  <c r="G564" i="8"/>
  <c r="B826" i="6"/>
  <c r="C88" i="6"/>
  <c r="D826" i="6"/>
  <c r="B1407" i="6"/>
  <c r="E123" i="6"/>
  <c r="H239" i="6"/>
  <c r="AB84" i="4"/>
  <c r="M216" i="6"/>
  <c r="D387" i="6"/>
  <c r="M797" i="6"/>
  <c r="E318" i="6"/>
  <c r="G1288" i="8"/>
  <c r="G384" i="6"/>
  <c r="B121" i="7"/>
  <c r="H1009" i="6"/>
  <c r="L105" i="5"/>
  <c r="M297" i="6"/>
  <c r="G1438" i="8"/>
  <c r="I409" i="6"/>
  <c r="E354" i="6"/>
  <c r="G1065" i="8"/>
  <c r="D129" i="6"/>
  <c r="M566" i="6"/>
  <c r="I1377" i="6"/>
  <c r="N183" i="6"/>
  <c r="B373" i="6"/>
  <c r="F887" i="6"/>
  <c r="E12" i="7"/>
  <c r="H538" i="6"/>
  <c r="M22" i="5"/>
  <c r="AD14" i="4"/>
  <c r="I139" i="6"/>
  <c r="H85" i="5"/>
  <c r="B572" i="6"/>
  <c r="F839" i="6"/>
  <c r="I20" i="6"/>
  <c r="F300" i="6"/>
  <c r="N668" i="6"/>
  <c r="D243" i="6"/>
  <c r="M103" i="5"/>
  <c r="M634" i="6"/>
  <c r="G164" i="6"/>
  <c r="N144" i="6"/>
  <c r="B252" i="6"/>
  <c r="C444" i="6"/>
  <c r="M50" i="5"/>
  <c r="M76" i="5"/>
  <c r="I167" i="6"/>
  <c r="C81" i="7"/>
  <c r="E406" i="6"/>
  <c r="N76" i="6"/>
  <c r="F448" i="6"/>
  <c r="I300" i="6"/>
  <c r="E294" i="6"/>
  <c r="G955" i="6"/>
  <c r="M62" i="5"/>
  <c r="C154" i="6"/>
  <c r="G576" i="8"/>
  <c r="H571" i="6"/>
  <c r="G376" i="6"/>
  <c r="M42" i="6"/>
  <c r="M909" i="6"/>
  <c r="B102" i="6"/>
  <c r="I411" i="6"/>
  <c r="M869" i="6"/>
  <c r="G351" i="8"/>
  <c r="I35" i="6"/>
  <c r="G1389" i="8"/>
  <c r="G231" i="6"/>
  <c r="D321" i="6"/>
  <c r="B195" i="6"/>
  <c r="G146" i="8"/>
  <c r="B437" i="6"/>
  <c r="D555" i="6"/>
  <c r="G37" i="6"/>
  <c r="G126" i="8"/>
  <c r="G322" i="6"/>
  <c r="C1135" i="6"/>
  <c r="H552" i="6"/>
  <c r="D168" i="6"/>
  <c r="C52" i="6"/>
  <c r="G1028" i="6"/>
  <c r="M96" i="6"/>
  <c r="G978" i="8"/>
  <c r="D511" i="6"/>
  <c r="E156" i="6"/>
  <c r="G1513" i="8"/>
  <c r="AD25" i="4"/>
  <c r="I574" i="6"/>
  <c r="B206" i="6"/>
  <c r="G1511" i="8"/>
  <c r="F118" i="6"/>
  <c r="AF32" i="4"/>
  <c r="E964" i="6"/>
  <c r="E527" i="6"/>
  <c r="I383" i="6"/>
  <c r="H918" i="6"/>
  <c r="M1053" i="6"/>
  <c r="F1026" i="6"/>
  <c r="C788" i="6"/>
  <c r="G535" i="8"/>
  <c r="H171" i="6"/>
  <c r="F224" i="6"/>
  <c r="G271" i="8"/>
  <c r="G921" i="8"/>
  <c r="C66" i="7"/>
  <c r="C726" i="6"/>
  <c r="E572" i="6"/>
  <c r="D423" i="7"/>
  <c r="F645" i="6"/>
  <c r="E118" i="6"/>
  <c r="D212" i="6"/>
  <c r="F1306" i="6"/>
  <c r="B445" i="6"/>
  <c r="M1265" i="6"/>
  <c r="G541" i="6"/>
  <c r="E645" i="6"/>
  <c r="G1514" i="8"/>
  <c r="N15" i="6"/>
  <c r="M252" i="6"/>
  <c r="H274" i="6"/>
  <c r="F273" i="6"/>
  <c r="G219" i="8"/>
  <c r="H470" i="6"/>
  <c r="I511" i="6"/>
  <c r="G231" i="8"/>
  <c r="F482" i="6"/>
  <c r="C31" i="6"/>
  <c r="H674" i="6"/>
  <c r="H305" i="6"/>
  <c r="E526" i="6"/>
  <c r="B608" i="6"/>
  <c r="B61" i="6"/>
  <c r="M419" i="6"/>
  <c r="M303" i="6"/>
  <c r="H174" i="6"/>
  <c r="M159" i="6"/>
  <c r="I15" i="6"/>
  <c r="G612" i="6"/>
  <c r="N535" i="6"/>
  <c r="G159" i="6"/>
  <c r="G887" i="6"/>
  <c r="I76" i="6"/>
  <c r="M59" i="5"/>
  <c r="AE68" i="4"/>
  <c r="B101" i="6"/>
  <c r="C283" i="6"/>
  <c r="D425" i="6"/>
  <c r="M77" i="6"/>
  <c r="B1159" i="6"/>
  <c r="H151" i="6"/>
  <c r="C144" i="6"/>
  <c r="G611" i="8"/>
  <c r="E641" i="6"/>
  <c r="M669" i="6"/>
  <c r="F751" i="6"/>
  <c r="G561" i="8"/>
  <c r="D352" i="6"/>
  <c r="C997" i="6"/>
  <c r="H234" i="6"/>
  <c r="G136" i="6"/>
  <c r="G676" i="8"/>
  <c r="G559" i="6"/>
  <c r="G460" i="8"/>
  <c r="C565" i="6"/>
  <c r="B280" i="6"/>
  <c r="C1226" i="6"/>
  <c r="F319" i="6"/>
  <c r="G1296" i="8"/>
  <c r="G261" i="6"/>
  <c r="G267" i="8"/>
  <c r="N45" i="6"/>
  <c r="F1279" i="6"/>
  <c r="AG65" i="4"/>
  <c r="M493" i="6"/>
  <c r="G596" i="8"/>
  <c r="G8" i="6"/>
  <c r="B284" i="6"/>
  <c r="N180" i="6"/>
  <c r="I452" i="6"/>
  <c r="H249" i="6"/>
  <c r="C163" i="6"/>
  <c r="M554" i="6"/>
  <c r="G1447" i="8"/>
  <c r="B188" i="6"/>
  <c r="B362" i="6"/>
  <c r="M488" i="6"/>
  <c r="G571" i="8"/>
  <c r="N899" i="6"/>
  <c r="H289" i="6"/>
  <c r="E163" i="6"/>
  <c r="M287" i="6"/>
  <c r="I608" i="6"/>
  <c r="G1480" i="8"/>
  <c r="D472" i="6"/>
  <c r="D362" i="6"/>
  <c r="D416" i="6"/>
  <c r="M1070" i="6"/>
  <c r="M13" i="5"/>
  <c r="G1509" i="8"/>
  <c r="G1014" i="8"/>
  <c r="H752" i="6"/>
  <c r="G896" i="6"/>
  <c r="H618" i="6"/>
  <c r="L411" i="7"/>
  <c r="D612" i="6"/>
  <c r="H514" i="6"/>
  <c r="F582" i="6"/>
  <c r="G857" i="6"/>
  <c r="F205" i="6"/>
  <c r="F657" i="6"/>
  <c r="B222" i="6"/>
  <c r="G237" i="6"/>
  <c r="L288" i="7"/>
  <c r="M637" i="6"/>
  <c r="G525" i="8"/>
  <c r="E979" i="6"/>
  <c r="F852" i="6"/>
  <c r="G153" i="6"/>
  <c r="I677" i="6"/>
  <c r="G48" i="8"/>
  <c r="E541" i="6"/>
  <c r="G508" i="6"/>
  <c r="G195" i="6"/>
  <c r="M16" i="6"/>
  <c r="H13" i="5"/>
  <c r="G118" i="8"/>
  <c r="G1494" i="8"/>
  <c r="F69" i="6"/>
  <c r="D1285" i="6"/>
  <c r="N457" i="6"/>
  <c r="D343" i="6"/>
  <c r="N399" i="6"/>
  <c r="C578" i="6"/>
  <c r="H304" i="6"/>
  <c r="C442" i="6"/>
  <c r="I39" i="6"/>
  <c r="E335" i="6"/>
  <c r="G984" i="8"/>
  <c r="D1072" i="6"/>
  <c r="B88" i="6"/>
  <c r="H800" i="6"/>
  <c r="H15" i="5"/>
  <c r="N542" i="6"/>
  <c r="G925" i="8"/>
  <c r="I1061" i="6"/>
  <c r="G120" i="8"/>
  <c r="E511" i="6"/>
  <c r="F22" i="6"/>
  <c r="G380" i="6"/>
  <c r="AG5" i="4"/>
  <c r="N655" i="6"/>
  <c r="M28" i="6"/>
  <c r="M1006" i="6"/>
  <c r="F1269" i="6"/>
  <c r="G273" i="6"/>
  <c r="G891" i="8"/>
  <c r="AE13" i="4"/>
  <c r="C562" i="6"/>
  <c r="G592" i="8"/>
  <c r="G63" i="8"/>
  <c r="B638" i="6"/>
  <c r="D594" i="6"/>
  <c r="B421" i="6"/>
  <c r="F270" i="6"/>
  <c r="F304" i="6"/>
  <c r="C64" i="6"/>
  <c r="G137" i="6"/>
  <c r="L15" i="5"/>
  <c r="I656" i="6"/>
  <c r="I251" i="6"/>
  <c r="AC5" i="4"/>
  <c r="E529" i="6"/>
  <c r="N118" i="6"/>
  <c r="I542" i="6"/>
  <c r="N549" i="6"/>
  <c r="D6" i="6"/>
  <c r="C1199" i="6"/>
  <c r="C687" i="6"/>
  <c r="F36" i="6"/>
  <c r="C334" i="6"/>
  <c r="G381" i="8"/>
  <c r="N318" i="6"/>
  <c r="AC26" i="4"/>
  <c r="M323" i="6"/>
  <c r="F229" i="6"/>
  <c r="D980" i="6"/>
  <c r="C597" i="6"/>
  <c r="I331" i="6"/>
  <c r="G831" i="8"/>
  <c r="N300" i="6"/>
  <c r="D698" i="6"/>
  <c r="G1061" i="8"/>
  <c r="N372" i="6"/>
  <c r="G684" i="8"/>
  <c r="B441" i="6"/>
  <c r="M19" i="6"/>
  <c r="G1161" i="8"/>
  <c r="M594" i="6"/>
  <c r="B434" i="6"/>
  <c r="AE71" i="4"/>
  <c r="N123" i="6"/>
  <c r="N261" i="6"/>
  <c r="AD20" i="4"/>
  <c r="G512" i="6"/>
  <c r="D221" i="6"/>
  <c r="B374" i="6"/>
  <c r="B398" i="6"/>
  <c r="M401" i="6"/>
  <c r="N262" i="6"/>
  <c r="I750" i="6"/>
  <c r="I47" i="6"/>
  <c r="H1272" i="6"/>
  <c r="G96" i="8"/>
  <c r="G310" i="8"/>
  <c r="M64" i="6"/>
  <c r="B480" i="6"/>
  <c r="G1055" i="8"/>
  <c r="N1042" i="6"/>
  <c r="I1191" i="6"/>
  <c r="N101" i="6"/>
  <c r="G337" i="6"/>
  <c r="N173" i="6"/>
  <c r="G867" i="6"/>
  <c r="D184" i="7"/>
  <c r="E313" i="6"/>
  <c r="E725" i="6"/>
  <c r="B333" i="6"/>
  <c r="H98" i="6"/>
  <c r="G172" i="6"/>
  <c r="F336" i="6"/>
  <c r="D126" i="6"/>
  <c r="I233" i="6"/>
  <c r="E445" i="6"/>
  <c r="M528" i="6"/>
  <c r="C464" i="6"/>
  <c r="G18" i="8"/>
  <c r="N156" i="6"/>
  <c r="F71" i="6"/>
  <c r="M942" i="6"/>
  <c r="I13" i="6"/>
  <c r="H270" i="6"/>
  <c r="E164" i="6"/>
  <c r="M18" i="6"/>
  <c r="G275" i="8"/>
  <c r="E73" i="6"/>
  <c r="D681" i="6"/>
  <c r="C860" i="6"/>
  <c r="C270" i="6"/>
  <c r="G309" i="6"/>
  <c r="I1143" i="6"/>
  <c r="AC91" i="4"/>
  <c r="G94" i="6"/>
  <c r="G1214" i="8"/>
  <c r="I688" i="6"/>
  <c r="G464" i="8"/>
  <c r="D919" i="6"/>
  <c r="C586" i="6"/>
  <c r="H97" i="6"/>
  <c r="G1462" i="8"/>
  <c r="D364" i="6"/>
  <c r="B26" i="6"/>
  <c r="H198" i="6"/>
  <c r="AG28" i="4"/>
  <c r="E51" i="6"/>
  <c r="B36" i="6"/>
  <c r="F1160" i="6"/>
  <c r="G846" i="8"/>
  <c r="C235" i="6"/>
  <c r="M125" i="6"/>
  <c r="C525" i="6"/>
  <c r="I579" i="6"/>
  <c r="D139" i="6"/>
  <c r="G1092" i="8"/>
  <c r="G605" i="6"/>
  <c r="F391" i="6"/>
  <c r="F708" i="6"/>
  <c r="F179" i="6"/>
  <c r="F877" i="6"/>
  <c r="F359" i="6"/>
  <c r="I234" i="7"/>
  <c r="F9" i="6"/>
  <c r="I540" i="6"/>
  <c r="C632" i="6"/>
  <c r="K155" i="7"/>
  <c r="G756" i="8"/>
  <c r="H62" i="6"/>
  <c r="I772" i="6"/>
  <c r="N389" i="6"/>
  <c r="F380" i="6"/>
  <c r="H1235" i="6"/>
  <c r="E800" i="6"/>
  <c r="G579" i="8"/>
  <c r="G5" i="8"/>
  <c r="G481" i="8"/>
  <c r="G133" i="6"/>
  <c r="C575" i="6"/>
  <c r="G304" i="8"/>
  <c r="E262" i="6"/>
  <c r="G266" i="8"/>
  <c r="E405" i="6"/>
  <c r="N714" i="6"/>
  <c r="AG14" i="4"/>
  <c r="G1501" i="8"/>
  <c r="G339" i="6"/>
  <c r="M616" i="6"/>
  <c r="H398" i="6"/>
  <c r="D395" i="6"/>
  <c r="C1314" i="6"/>
  <c r="I301" i="6"/>
  <c r="H365" i="6"/>
  <c r="G291" i="8"/>
  <c r="M331" i="6"/>
  <c r="E62" i="6"/>
  <c r="C369" i="6"/>
  <c r="I364" i="6"/>
  <c r="B613" i="6"/>
  <c r="N616" i="6"/>
  <c r="G249" i="6"/>
  <c r="H1285" i="6"/>
  <c r="H969" i="6"/>
  <c r="G593" i="8"/>
  <c r="I345" i="6"/>
  <c r="E19" i="6"/>
  <c r="B14" i="6"/>
  <c r="E470" i="6"/>
  <c r="G116" i="8"/>
  <c r="M84" i="5"/>
  <c r="M68" i="6"/>
  <c r="E259" i="6"/>
  <c r="G394" i="8"/>
  <c r="E681" i="6"/>
  <c r="C414" i="6"/>
  <c r="B660" i="6"/>
  <c r="E46" i="6"/>
  <c r="AB19" i="4"/>
  <c r="B883" i="6"/>
  <c r="H32" i="5"/>
  <c r="H26" i="6"/>
  <c r="B924" i="6"/>
  <c r="B414" i="6"/>
  <c r="G857" i="8"/>
  <c r="G823" i="6"/>
  <c r="G630" i="8"/>
  <c r="E134" i="6"/>
  <c r="I226" i="6"/>
  <c r="D995" i="6"/>
  <c r="G45" i="8"/>
  <c r="E359" i="6"/>
  <c r="AC65" i="4"/>
  <c r="G1489" i="8"/>
  <c r="M1226" i="6"/>
  <c r="F570" i="6"/>
  <c r="B291" i="6"/>
  <c r="N576" i="6"/>
  <c r="G1059" i="8"/>
  <c r="AG8" i="4"/>
  <c r="H120" i="6"/>
  <c r="G716" i="8"/>
  <c r="D41" i="6"/>
  <c r="C497" i="6"/>
  <c r="G125" i="6"/>
  <c r="G38" i="8"/>
  <c r="H808" i="6"/>
  <c r="H547" i="6"/>
  <c r="C605" i="6"/>
  <c r="F231" i="6"/>
  <c r="C199" i="6"/>
  <c r="I470" i="6"/>
  <c r="I150" i="6"/>
  <c r="G341" i="8"/>
  <c r="D567" i="6"/>
  <c r="G755" i="8"/>
  <c r="N977" i="6"/>
  <c r="M9" i="5"/>
  <c r="C764" i="6"/>
  <c r="M79" i="6"/>
  <c r="G136" i="8"/>
  <c r="M321" i="6"/>
  <c r="C538" i="6"/>
  <c r="C413" i="6"/>
  <c r="H55" i="5"/>
  <c r="B843" i="6"/>
  <c r="G1350" i="8"/>
  <c r="D554" i="6"/>
  <c r="F20" i="6"/>
  <c r="G776" i="8"/>
  <c r="I244" i="6"/>
  <c r="G1516" i="8"/>
  <c r="G58" i="8"/>
  <c r="G213" i="8"/>
  <c r="H41" i="5"/>
  <c r="E15" i="6"/>
  <c r="G1323" i="8"/>
  <c r="B131" i="6"/>
  <c r="B691" i="6"/>
  <c r="B322" i="6"/>
  <c r="M165" i="6"/>
  <c r="G11" i="6"/>
  <c r="G528" i="6"/>
  <c r="M127" i="6"/>
  <c r="F782" i="6"/>
  <c r="I1086" i="6"/>
  <c r="B546" i="6"/>
  <c r="F555" i="6"/>
  <c r="C49" i="6"/>
  <c r="B348" i="6"/>
  <c r="G835" i="8"/>
  <c r="B234" i="6"/>
  <c r="I702" i="6"/>
  <c r="M4" i="5"/>
  <c r="C1368" i="6"/>
  <c r="H290" i="6"/>
  <c r="G1193" i="8"/>
  <c r="F1535" i="6"/>
  <c r="M373" i="6"/>
  <c r="D283" i="6"/>
  <c r="G1008" i="8"/>
  <c r="E555" i="6"/>
  <c r="N1226" i="6"/>
  <c r="H128" i="6"/>
  <c r="I527" i="6"/>
  <c r="F53" i="6"/>
  <c r="E805" i="6"/>
  <c r="E53" i="7"/>
  <c r="H94" i="5"/>
  <c r="G244" i="6"/>
  <c r="G245" i="8"/>
  <c r="G1309" i="8"/>
  <c r="C455" i="6"/>
  <c r="I5" i="6"/>
  <c r="G68" i="8"/>
  <c r="N403" i="6"/>
  <c r="F652" i="6"/>
  <c r="C109" i="6"/>
  <c r="H8" i="6"/>
  <c r="N18" i="6"/>
  <c r="AD30" i="4"/>
  <c r="G399" i="8"/>
  <c r="F187" i="6"/>
  <c r="G942" i="8"/>
  <c r="E779" i="6"/>
  <c r="G480" i="6"/>
  <c r="G1003" i="8"/>
  <c r="M108" i="6"/>
  <c r="G294" i="8"/>
  <c r="H14" i="5"/>
  <c r="G1317" i="8"/>
  <c r="C446" i="6"/>
  <c r="D1020" i="6"/>
  <c r="E633" i="6"/>
  <c r="N219" i="6"/>
  <c r="H220" i="6"/>
  <c r="G1135" i="6"/>
  <c r="E240" i="6"/>
  <c r="E110" i="6"/>
  <c r="E297" i="6"/>
  <c r="H370" i="6"/>
  <c r="G197" i="6"/>
  <c r="G354" i="6"/>
  <c r="I657" i="6"/>
  <c r="M1312" i="6"/>
  <c r="D1207" i="6"/>
  <c r="B768" i="6"/>
  <c r="D1240" i="6"/>
  <c r="N184" i="6"/>
  <c r="H653" i="6"/>
  <c r="H794" i="6"/>
  <c r="E1118" i="6"/>
  <c r="I223" i="6"/>
  <c r="G10" i="8"/>
  <c r="G59" i="8"/>
  <c r="F724" i="6"/>
  <c r="G1090" i="8"/>
  <c r="AB5" i="4"/>
  <c r="B741" i="6"/>
  <c r="G223" i="8"/>
  <c r="B545" i="6"/>
  <c r="C400" i="6"/>
  <c r="F610" i="6"/>
  <c r="H303" i="6"/>
  <c r="B874" i="6"/>
  <c r="D415" i="6"/>
  <c r="M33" i="6"/>
  <c r="M221" i="6"/>
  <c r="AB88" i="4"/>
  <c r="G534" i="8"/>
  <c r="D201" i="6"/>
  <c r="N298" i="6"/>
  <c r="N1172" i="6"/>
  <c r="G111" i="8"/>
  <c r="D15" i="6"/>
  <c r="G1130" i="8"/>
  <c r="H11" i="6"/>
  <c r="AE25" i="4"/>
  <c r="C587" i="6"/>
  <c r="G251" i="6"/>
  <c r="B651" i="6"/>
  <c r="N175" i="6"/>
  <c r="I183" i="6"/>
  <c r="N236" i="6"/>
  <c r="H463" i="6"/>
  <c r="D114" i="6"/>
  <c r="C74" i="6"/>
  <c r="L50" i="5"/>
  <c r="N583" i="6"/>
  <c r="I526" i="6"/>
  <c r="E452" i="6"/>
  <c r="M538" i="6"/>
  <c r="M133" i="6"/>
  <c r="E666" i="6"/>
  <c r="E568" i="6"/>
  <c r="B263" i="6"/>
  <c r="L18" i="5"/>
  <c r="F134" i="6"/>
  <c r="G374" i="6"/>
  <c r="F421" i="6"/>
  <c r="N473" i="6"/>
  <c r="N210" i="6"/>
  <c r="C899" i="6"/>
  <c r="G1022" i="8"/>
  <c r="G779" i="6"/>
  <c r="E540" i="6"/>
  <c r="H727" i="6"/>
  <c r="B551" i="6"/>
  <c r="G12" i="6"/>
  <c r="D430" i="6"/>
  <c r="M442" i="6"/>
  <c r="M606" i="6"/>
  <c r="E6" i="6"/>
  <c r="G774" i="8"/>
  <c r="E812" i="6"/>
  <c r="L75" i="5"/>
  <c r="B452" i="6"/>
  <c r="B120" i="6"/>
  <c r="M729" i="6"/>
  <c r="G731" i="8"/>
  <c r="E982" i="6"/>
  <c r="B473" i="6"/>
  <c r="G472" i="6"/>
  <c r="M1091" i="6"/>
  <c r="D664" i="6"/>
  <c r="L80" i="5"/>
  <c r="D620" i="6"/>
  <c r="M779" i="6"/>
  <c r="M142" i="6"/>
  <c r="D372" i="6"/>
  <c r="D990" i="6"/>
  <c r="AF69" i="4"/>
  <c r="I341" i="6"/>
  <c r="F154" i="6"/>
  <c r="G1083" i="8"/>
  <c r="G902" i="8"/>
  <c r="N636" i="6"/>
  <c r="E231" i="6"/>
  <c r="G847" i="8"/>
  <c r="H146" i="6"/>
  <c r="I509" i="6"/>
  <c r="G845" i="8"/>
  <c r="G1278" i="8"/>
  <c r="B91" i="6"/>
  <c r="M95" i="5"/>
  <c r="G1086" i="8"/>
  <c r="D728" i="6"/>
  <c r="F1297" i="6"/>
  <c r="B357" i="6"/>
  <c r="G795" i="8"/>
  <c r="B934" i="6"/>
  <c r="N24" i="6"/>
  <c r="H327" i="6"/>
  <c r="M38" i="5"/>
  <c r="H44" i="5"/>
  <c r="H388" i="6"/>
  <c r="C301" i="6"/>
  <c r="G321" i="6"/>
  <c r="D5" i="6"/>
  <c r="B287" i="6"/>
  <c r="N835" i="6"/>
  <c r="G1348" i="8"/>
  <c r="I931" i="6"/>
  <c r="H69" i="6"/>
  <c r="B308" i="6"/>
  <c r="H587" i="6"/>
  <c r="E36" i="6"/>
  <c r="N521" i="6"/>
  <c r="N730" i="6"/>
  <c r="M16" i="5"/>
  <c r="N910" i="6"/>
  <c r="G627" i="8"/>
  <c r="G264" i="8"/>
  <c r="D1052" i="6"/>
  <c r="E65" i="6"/>
  <c r="N1119" i="6"/>
  <c r="AF65" i="4"/>
  <c r="G1328" i="8"/>
  <c r="D157" i="6"/>
  <c r="D639" i="6"/>
  <c r="C1051" i="6"/>
  <c r="L94" i="5"/>
  <c r="G385" i="6"/>
  <c r="E878" i="6"/>
  <c r="F331" i="6"/>
  <c r="H809" i="6"/>
  <c r="B876" i="6"/>
  <c r="H93" i="6"/>
  <c r="G135" i="8"/>
  <c r="G1383" i="8"/>
  <c r="B951" i="6"/>
  <c r="C333" i="6"/>
  <c r="N1105" i="6"/>
  <c r="M383" i="6"/>
  <c r="M193" i="6"/>
  <c r="H44" i="6"/>
  <c r="D576" i="6"/>
  <c r="G1437" i="8"/>
  <c r="B515" i="6"/>
  <c r="M268" i="6"/>
  <c r="I991" i="6"/>
  <c r="G502" i="8"/>
  <c r="AD89" i="4"/>
  <c r="I1170" i="6"/>
  <c r="E145" i="6"/>
  <c r="B713" i="6"/>
  <c r="D61" i="6"/>
  <c r="G443" i="8"/>
  <c r="E129" i="6"/>
  <c r="M69" i="6"/>
  <c r="G1183" i="6"/>
  <c r="F251" i="6"/>
  <c r="H205" i="6"/>
  <c r="E7" i="6"/>
  <c r="M848" i="6"/>
  <c r="F340" i="6"/>
  <c r="I94" i="6"/>
  <c r="F197" i="7"/>
  <c r="F6" i="6"/>
  <c r="I130" i="6"/>
  <c r="I423" i="6"/>
  <c r="N777" i="6"/>
  <c r="G160" i="6"/>
  <c r="N274" i="6"/>
  <c r="G1507" i="8"/>
  <c r="AF86" i="4"/>
  <c r="G673" i="8"/>
  <c r="E186" i="6"/>
  <c r="G346" i="8"/>
  <c r="G127" i="6"/>
  <c r="N287" i="6"/>
  <c r="AD66" i="4"/>
  <c r="I444" i="6"/>
  <c r="N276" i="6"/>
  <c r="D367" i="6"/>
  <c r="N870" i="6"/>
  <c r="F1117" i="6"/>
  <c r="F728" i="6"/>
  <c r="E1217" i="6"/>
  <c r="G570" i="6"/>
  <c r="G75" i="6"/>
  <c r="C357" i="6"/>
  <c r="G656" i="8"/>
  <c r="I725" i="6"/>
  <c r="G9" i="6"/>
  <c r="D258" i="6"/>
  <c r="M673" i="6"/>
  <c r="B39" i="6"/>
  <c r="N38" i="6"/>
  <c r="G647" i="8"/>
  <c r="H117" i="6"/>
  <c r="G196" i="8"/>
  <c r="G1483" i="8"/>
  <c r="E594" i="6"/>
  <c r="G427" i="8"/>
  <c r="C345" i="6"/>
  <c r="G447" i="8"/>
  <c r="D73" i="6"/>
  <c r="I575" i="6"/>
  <c r="D170" i="6"/>
  <c r="AB60" i="4"/>
  <c r="I205" i="6"/>
  <c r="F1082" i="6"/>
  <c r="F88" i="6"/>
  <c r="C271" i="6"/>
  <c r="G479" i="8"/>
  <c r="D46" i="6"/>
  <c r="G1080" i="8"/>
  <c r="M259" i="6"/>
  <c r="N571" i="6"/>
  <c r="G196" i="6"/>
  <c r="E41" i="6"/>
  <c r="AG20" i="4"/>
  <c r="G388" i="6"/>
  <c r="N442" i="6"/>
  <c r="G1254" i="8"/>
  <c r="C14" i="6"/>
  <c r="B1371" i="6"/>
  <c r="D621" i="6"/>
  <c r="H12" i="5"/>
  <c r="C570" i="6"/>
  <c r="G459" i="8"/>
  <c r="D557" i="6"/>
  <c r="C302" i="6"/>
  <c r="E1332" i="6"/>
  <c r="D231" i="6"/>
  <c r="G766" i="8"/>
  <c r="B468" i="6"/>
  <c r="I645" i="6"/>
  <c r="G608" i="8"/>
  <c r="E267" i="6"/>
  <c r="M483" i="6"/>
  <c r="G289" i="6"/>
  <c r="G1081" i="6"/>
  <c r="M713" i="6"/>
  <c r="G74" i="6"/>
  <c r="I215" i="6"/>
  <c r="G84" i="8"/>
  <c r="B1000" i="6"/>
  <c r="D116" i="6"/>
  <c r="G1081" i="8"/>
  <c r="E176" i="6"/>
  <c r="N376" i="6"/>
  <c r="D587" i="6"/>
  <c r="G1021" i="8"/>
  <c r="G354" i="8"/>
  <c r="B134" i="6"/>
  <c r="B739" i="6"/>
  <c r="C354" i="6"/>
  <c r="F26" i="6"/>
  <c r="D874" i="6"/>
  <c r="E50" i="6"/>
  <c r="H296" i="6"/>
  <c r="E113" i="6"/>
  <c r="E416" i="6"/>
  <c r="G1099" i="8"/>
  <c r="G1006" i="8"/>
  <c r="E317" i="6"/>
  <c r="H280" i="6"/>
  <c r="N321" i="6"/>
  <c r="G1038" i="8"/>
  <c r="N244" i="6"/>
  <c r="I57" i="6"/>
  <c r="G132" i="6"/>
  <c r="E337" i="6"/>
  <c r="F358" i="6"/>
  <c r="F16" i="6"/>
  <c r="G927" i="8"/>
  <c r="G641" i="8"/>
  <c r="M477" i="6"/>
  <c r="N568" i="6"/>
  <c r="D765" i="6"/>
  <c r="M408" i="6"/>
  <c r="G1058" i="8"/>
  <c r="D659" i="6"/>
  <c r="C1182" i="6"/>
  <c r="B492" i="6"/>
  <c r="B413" i="6"/>
  <c r="H60" i="5"/>
  <c r="M320" i="6"/>
  <c r="N1192" i="6"/>
  <c r="D672" i="6"/>
  <c r="D194" i="6"/>
  <c r="N122" i="6"/>
  <c r="G848" i="8"/>
  <c r="E101" i="6"/>
  <c r="F397" i="6"/>
  <c r="F390" i="6"/>
  <c r="N461" i="6"/>
  <c r="D727" i="6"/>
  <c r="F151" i="6"/>
  <c r="N89" i="6"/>
  <c r="N224" i="6"/>
  <c r="M104" i="5"/>
  <c r="G1174" i="8"/>
  <c r="G49" i="8"/>
  <c r="I356" i="6"/>
  <c r="C195" i="6"/>
  <c r="E471" i="6"/>
  <c r="M217" i="6"/>
  <c r="M116" i="6"/>
  <c r="G339" i="8"/>
  <c r="G1292" i="8"/>
  <c r="C690" i="6"/>
  <c r="C1090" i="6"/>
  <c r="I74" i="6"/>
  <c r="AE69" i="4"/>
  <c r="D539" i="6"/>
  <c r="D296" i="6"/>
  <c r="B184" i="7"/>
  <c r="B11" i="6"/>
  <c r="G465" i="8"/>
  <c r="B692" i="6"/>
  <c r="G222" i="8"/>
  <c r="H144" i="6"/>
  <c r="E219" i="6"/>
  <c r="AG88" i="4"/>
  <c r="C132" i="6"/>
  <c r="G413" i="6"/>
  <c r="G466" i="8"/>
  <c r="G1411" i="8"/>
  <c r="M1315" i="6"/>
  <c r="H526" i="6"/>
  <c r="E551" i="6"/>
  <c r="G1200" i="8"/>
  <c r="G75" i="8"/>
  <c r="F417" i="6"/>
  <c r="N230" i="6"/>
  <c r="AG25" i="4"/>
  <c r="G1493" i="8"/>
  <c r="C505" i="6"/>
  <c r="D658" i="6"/>
  <c r="D254" i="6"/>
  <c r="E790" i="6"/>
  <c r="F541" i="6"/>
  <c r="L42" i="5"/>
  <c r="D1092" i="6"/>
  <c r="L24" i="5"/>
  <c r="C1456" i="6"/>
  <c r="G580" i="8"/>
  <c r="H100" i="6"/>
  <c r="K4" i="6" l="1"/>
  <c r="L541" i="6"/>
  <c r="Q541" i="6" s="1"/>
  <c r="S230" i="6"/>
  <c r="L417" i="6"/>
  <c r="Q417" i="6" s="1"/>
  <c r="R1315" i="6"/>
  <c r="K692" i="6"/>
  <c r="K11" i="6"/>
  <c r="J184" i="7"/>
  <c r="M184" i="7" s="1"/>
  <c r="R116" i="6"/>
  <c r="R217" i="6"/>
  <c r="S224" i="6"/>
  <c r="S89" i="6"/>
  <c r="L151" i="6"/>
  <c r="Q151" i="6" s="1"/>
  <c r="S461" i="6"/>
  <c r="L390" i="6"/>
  <c r="Q390" i="6" s="1"/>
  <c r="L397" i="6"/>
  <c r="Q397" i="6" s="1"/>
  <c r="S122" i="6"/>
  <c r="S1192" i="6"/>
  <c r="R320" i="6"/>
  <c r="K413" i="6"/>
  <c r="K492" i="6"/>
  <c r="R408" i="6"/>
  <c r="S568" i="6"/>
  <c r="R477" i="6"/>
  <c r="L16" i="6"/>
  <c r="Q16" i="6" s="1"/>
  <c r="L358" i="6"/>
  <c r="Q358" i="6" s="1"/>
  <c r="S244" i="6"/>
  <c r="S321" i="6"/>
  <c r="L26" i="6"/>
  <c r="Q26" i="6" s="1"/>
  <c r="K739" i="6"/>
  <c r="K134" i="6"/>
  <c r="S376" i="6"/>
  <c r="K1000" i="6"/>
  <c r="R713" i="6"/>
  <c r="R483" i="6"/>
  <c r="K468" i="6"/>
  <c r="K1371" i="6"/>
  <c r="S442" i="6"/>
  <c r="S571" i="6"/>
  <c r="R259" i="6"/>
  <c r="L88" i="6"/>
  <c r="Q88" i="6" s="1"/>
  <c r="L1082" i="6"/>
  <c r="Q1082" i="6" s="1"/>
  <c r="O60" i="4"/>
  <c r="L60" i="4"/>
  <c r="S38" i="6"/>
  <c r="K39" i="6"/>
  <c r="R673" i="6"/>
  <c r="L728" i="6"/>
  <c r="Q728" i="6" s="1"/>
  <c r="L1117" i="6"/>
  <c r="Q1117" i="6" s="1"/>
  <c r="S870" i="6"/>
  <c r="S276" i="6"/>
  <c r="M66" i="4"/>
  <c r="P66" i="4"/>
  <c r="S287" i="6"/>
  <c r="N86" i="4"/>
  <c r="Q86" i="4"/>
  <c r="S274" i="6"/>
  <c r="S777" i="6"/>
  <c r="L6" i="6"/>
  <c r="Q6" i="6" s="1"/>
  <c r="L340" i="6"/>
  <c r="Q340" i="6" s="1"/>
  <c r="R848" i="6"/>
  <c r="L251" i="6"/>
  <c r="Q251" i="6" s="1"/>
  <c r="R69" i="6"/>
  <c r="K713" i="6"/>
  <c r="M89" i="4"/>
  <c r="R268" i="6"/>
  <c r="K515" i="6"/>
  <c r="R193" i="6"/>
  <c r="R383" i="6"/>
  <c r="S1105" i="6"/>
  <c r="K951" i="6"/>
  <c r="K876" i="6"/>
  <c r="L331" i="6"/>
  <c r="Q331" i="6" s="1"/>
  <c r="N65" i="4"/>
  <c r="Q65" i="4"/>
  <c r="S1119" i="6"/>
  <c r="S910" i="6"/>
  <c r="S730" i="6"/>
  <c r="S521" i="6"/>
  <c r="K308" i="6"/>
  <c r="S835" i="6"/>
  <c r="K287" i="6"/>
  <c r="S24" i="6"/>
  <c r="K934" i="6"/>
  <c r="K357" i="6"/>
  <c r="L1297" i="6"/>
  <c r="Q1297" i="6" s="1"/>
  <c r="K91" i="6"/>
  <c r="S636" i="6"/>
  <c r="L154" i="6"/>
  <c r="Q154" i="6" s="1"/>
  <c r="R142" i="6"/>
  <c r="R779" i="6"/>
  <c r="R1091" i="6"/>
  <c r="K473" i="6"/>
  <c r="R729" i="6"/>
  <c r="K120" i="6"/>
  <c r="K452" i="6"/>
  <c r="R606" i="6"/>
  <c r="R442" i="6"/>
  <c r="K551" i="6"/>
  <c r="S210" i="6"/>
  <c r="S473" i="6"/>
  <c r="L421" i="6"/>
  <c r="Q421" i="6" s="1"/>
  <c r="L134" i="6"/>
  <c r="Q134" i="6" s="1"/>
  <c r="K263" i="6"/>
  <c r="R133" i="6"/>
  <c r="R538" i="6"/>
  <c r="S583" i="6"/>
  <c r="S236" i="6"/>
  <c r="S175" i="6"/>
  <c r="K651" i="6"/>
  <c r="S1172" i="6"/>
  <c r="S298" i="6"/>
  <c r="L88" i="4"/>
  <c r="R221" i="6"/>
  <c r="R33" i="6"/>
  <c r="K874" i="6"/>
  <c r="L610" i="6"/>
  <c r="Q610" i="6" s="1"/>
  <c r="K545" i="6"/>
  <c r="K741" i="6"/>
  <c r="L5" i="4"/>
  <c r="O5" i="4"/>
  <c r="L724" i="6"/>
  <c r="Q724" i="6" s="1"/>
  <c r="S184" i="6"/>
  <c r="K768" i="6"/>
  <c r="R1312" i="6"/>
  <c r="S219" i="6"/>
  <c r="R108" i="6"/>
  <c r="L187" i="6"/>
  <c r="Q187" i="6" s="1"/>
  <c r="M30" i="4"/>
  <c r="P30" i="4"/>
  <c r="S18" i="6"/>
  <c r="L652" i="6"/>
  <c r="Q652" i="6" s="1"/>
  <c r="S403" i="6"/>
  <c r="L53" i="6"/>
  <c r="Q53" i="6" s="1"/>
  <c r="S1226" i="6"/>
  <c r="R373" i="6"/>
  <c r="L1535" i="6"/>
  <c r="Q1535" i="6" s="1"/>
  <c r="K234" i="6"/>
  <c r="K348" i="6"/>
  <c r="L555" i="6"/>
  <c r="Q555" i="6" s="1"/>
  <c r="K546" i="6"/>
  <c r="L782" i="6"/>
  <c r="Q782" i="6" s="1"/>
  <c r="R127" i="6"/>
  <c r="R165" i="6"/>
  <c r="K322" i="6"/>
  <c r="K691" i="6"/>
  <c r="K131" i="6"/>
  <c r="L20" i="6"/>
  <c r="Q20" i="6" s="1"/>
  <c r="K843" i="6"/>
  <c r="R321" i="6"/>
  <c r="W321" i="6" s="1"/>
  <c r="R79" i="6"/>
  <c r="S977" i="6"/>
  <c r="L231" i="6"/>
  <c r="Q231" i="6" s="1"/>
  <c r="S576" i="6"/>
  <c r="K291" i="6"/>
  <c r="L570" i="6"/>
  <c r="Q570" i="6" s="1"/>
  <c r="R1226" i="6"/>
  <c r="K414" i="6"/>
  <c r="K924" i="6"/>
  <c r="K883" i="6"/>
  <c r="O19" i="4"/>
  <c r="L19" i="4"/>
  <c r="K660" i="6"/>
  <c r="R68" i="6"/>
  <c r="K14" i="6"/>
  <c r="S616" i="6"/>
  <c r="K613" i="6"/>
  <c r="R331" i="6"/>
  <c r="R616" i="6"/>
  <c r="S714" i="6"/>
  <c r="L380" i="6"/>
  <c r="Q380" i="6" s="1"/>
  <c r="S389" i="6"/>
  <c r="N155" i="7"/>
  <c r="L9" i="6"/>
  <c r="Q9" i="6" s="1"/>
  <c r="L359" i="6"/>
  <c r="Q359" i="6" s="1"/>
  <c r="V359" i="6" s="1"/>
  <c r="L877" i="6"/>
  <c r="Q877" i="6" s="1"/>
  <c r="L179" i="6"/>
  <c r="Q179" i="6" s="1"/>
  <c r="L708" i="6"/>
  <c r="Q708" i="6" s="1"/>
  <c r="L391" i="6"/>
  <c r="Q391" i="6" s="1"/>
  <c r="R125" i="6"/>
  <c r="L1160" i="6"/>
  <c r="Q1160" i="6" s="1"/>
  <c r="K36" i="6"/>
  <c r="K26" i="6"/>
  <c r="R18" i="6"/>
  <c r="R942" i="6"/>
  <c r="L71" i="6"/>
  <c r="Q71" i="6" s="1"/>
  <c r="S156" i="6"/>
  <c r="R528" i="6"/>
  <c r="L336" i="6"/>
  <c r="Q336" i="6" s="1"/>
  <c r="K333" i="6"/>
  <c r="S173" i="6"/>
  <c r="S101" i="6"/>
  <c r="S1042" i="6"/>
  <c r="K480" i="6"/>
  <c r="R64" i="6"/>
  <c r="S262" i="6"/>
  <c r="R401" i="6"/>
  <c r="K398" i="6"/>
  <c r="K374" i="6"/>
  <c r="P20" i="4"/>
  <c r="M20" i="4"/>
  <c r="S261" i="6"/>
  <c r="S123" i="6"/>
  <c r="K434" i="6"/>
  <c r="R594" i="6"/>
  <c r="R19" i="6"/>
  <c r="K441" i="6"/>
  <c r="S372" i="6"/>
  <c r="S300" i="6"/>
  <c r="L229" i="6"/>
  <c r="Q229" i="6" s="1"/>
  <c r="R323" i="6"/>
  <c r="S318" i="6"/>
  <c r="L36" i="6"/>
  <c r="Q36" i="6" s="1"/>
  <c r="S549" i="6"/>
  <c r="S118" i="6"/>
  <c r="L304" i="6"/>
  <c r="Q304" i="6" s="1"/>
  <c r="L270" i="6"/>
  <c r="Q270" i="6" s="1"/>
  <c r="K421" i="6"/>
  <c r="K638" i="6"/>
  <c r="L1269" i="6"/>
  <c r="Q1269" i="6" s="1"/>
  <c r="R1006" i="6"/>
  <c r="R28" i="6"/>
  <c r="S655" i="6"/>
  <c r="L22" i="6"/>
  <c r="Q22" i="6" s="1"/>
  <c r="S542" i="6"/>
  <c r="K88" i="6"/>
  <c r="S399" i="6"/>
  <c r="S457" i="6"/>
  <c r="L69" i="6"/>
  <c r="Q69" i="6" s="1"/>
  <c r="R16" i="6"/>
  <c r="L852" i="6"/>
  <c r="Q852" i="6" s="1"/>
  <c r="R637" i="6"/>
  <c r="O288" i="7"/>
  <c r="K222" i="6"/>
  <c r="L657" i="6"/>
  <c r="Q657" i="6" s="1"/>
  <c r="L205" i="6"/>
  <c r="Q205" i="6" s="1"/>
  <c r="L582" i="6"/>
  <c r="Q582" i="6" s="1"/>
  <c r="O411" i="7"/>
  <c r="R1070" i="6"/>
  <c r="R287" i="6"/>
  <c r="S899" i="6"/>
  <c r="R488" i="6"/>
  <c r="K362" i="6"/>
  <c r="K188" i="6"/>
  <c r="R554" i="6"/>
  <c r="S180" i="6"/>
  <c r="K284" i="6"/>
  <c r="R493" i="6"/>
  <c r="L1279" i="6"/>
  <c r="Q1279" i="6" s="1"/>
  <c r="S45" i="6"/>
  <c r="L319" i="6"/>
  <c r="Q319" i="6" s="1"/>
  <c r="K280" i="6"/>
  <c r="L751" i="6"/>
  <c r="Q751" i="6" s="1"/>
  <c r="R669" i="6"/>
  <c r="K1159" i="6"/>
  <c r="R77" i="6"/>
  <c r="K101" i="6"/>
  <c r="S535" i="6"/>
  <c r="R159" i="6"/>
  <c r="R303" i="6"/>
  <c r="R419" i="6"/>
  <c r="K61" i="6"/>
  <c r="K608" i="6"/>
  <c r="L482" i="6"/>
  <c r="Q482" i="6" s="1"/>
  <c r="L273" i="6"/>
  <c r="Q273" i="6" s="1"/>
  <c r="R252" i="6"/>
  <c r="S15" i="6"/>
  <c r="R1265" i="6"/>
  <c r="K445" i="6"/>
  <c r="L1306" i="6"/>
  <c r="Q1306" i="6" s="1"/>
  <c r="L645" i="6"/>
  <c r="Q645" i="6" s="1"/>
  <c r="L224" i="6"/>
  <c r="Q224" i="6" s="1"/>
  <c r="L1026" i="6"/>
  <c r="Q1026" i="6" s="1"/>
  <c r="R1053" i="6"/>
  <c r="N32" i="4"/>
  <c r="Q32" i="4"/>
  <c r="L118" i="6"/>
  <c r="Q118" i="6" s="1"/>
  <c r="K206" i="6"/>
  <c r="P25" i="4"/>
  <c r="M25" i="4"/>
  <c r="R96" i="6"/>
  <c r="K437" i="6"/>
  <c r="K195" i="6"/>
  <c r="R869" i="6"/>
  <c r="K102" i="6"/>
  <c r="R909" i="6"/>
  <c r="R42" i="6"/>
  <c r="L448" i="6"/>
  <c r="Q448" i="6" s="1"/>
  <c r="S76" i="6"/>
  <c r="K252" i="6"/>
  <c r="S144" i="6"/>
  <c r="R634" i="6"/>
  <c r="S668" i="6"/>
  <c r="L300" i="6"/>
  <c r="Q300" i="6" s="1"/>
  <c r="L839" i="6"/>
  <c r="Q839" i="6" s="1"/>
  <c r="K572" i="6"/>
  <c r="P14" i="4"/>
  <c r="M14" i="4"/>
  <c r="L887" i="6"/>
  <c r="Q887" i="6" s="1"/>
  <c r="K373" i="6"/>
  <c r="S183" i="6"/>
  <c r="R566" i="6"/>
  <c r="R297" i="6"/>
  <c r="J121" i="7"/>
  <c r="M121" i="7" s="1"/>
  <c r="R797" i="6"/>
  <c r="R216" i="6"/>
  <c r="O84" i="4"/>
  <c r="L84" i="4"/>
  <c r="K1407" i="6"/>
  <c r="K826" i="6"/>
  <c r="K1342" i="6"/>
  <c r="K336" i="6"/>
  <c r="S1093" i="6"/>
  <c r="O71" i="4"/>
  <c r="L71" i="4"/>
  <c r="L91" i="6"/>
  <c r="Q91" i="6" s="1"/>
  <c r="K56" i="6"/>
  <c r="L388" i="6"/>
  <c r="Q388" i="6" s="1"/>
  <c r="K13" i="6"/>
  <c r="L57" i="6"/>
  <c r="Q57" i="6" s="1"/>
  <c r="L28" i="4"/>
  <c r="O28" i="4"/>
  <c r="S463" i="6"/>
  <c r="S356" i="6"/>
  <c r="R696" i="6"/>
  <c r="S117" i="6"/>
  <c r="R120" i="6"/>
  <c r="S164" i="6"/>
  <c r="M4" i="4"/>
  <c r="P4" i="4"/>
  <c r="R114" i="6"/>
  <c r="R219" i="6"/>
  <c r="L37" i="6"/>
  <c r="Q37" i="6" s="1"/>
  <c r="V37" i="6" s="1"/>
  <c r="N71" i="4"/>
  <c r="Q71" i="4"/>
  <c r="O90" i="4"/>
  <c r="L90" i="4"/>
  <c r="R186" i="6"/>
  <c r="R191" i="6"/>
  <c r="K16" i="6"/>
  <c r="S256" i="6"/>
  <c r="O18" i="4"/>
  <c r="L18" i="4"/>
  <c r="L862" i="6"/>
  <c r="Q862" i="6" s="1"/>
  <c r="L491" i="6"/>
  <c r="Q491" i="6" s="1"/>
  <c r="K15" i="6"/>
  <c r="K461" i="6"/>
  <c r="R355" i="6"/>
  <c r="L152" i="6"/>
  <c r="Q152" i="6" s="1"/>
  <c r="V152" i="6" s="1"/>
  <c r="L658" i="6"/>
  <c r="Q658" i="6" s="1"/>
  <c r="V658" i="6" s="1"/>
  <c r="K586" i="6"/>
  <c r="R294" i="6"/>
  <c r="R214" i="6"/>
  <c r="N31" i="4"/>
  <c r="Q31" i="4"/>
  <c r="R680" i="6"/>
  <c r="P83" i="4"/>
  <c r="M83" i="4"/>
  <c r="L1091" i="6"/>
  <c r="Q1091" i="6" s="1"/>
  <c r="R613" i="6"/>
  <c r="S520" i="6"/>
  <c r="K165" i="6"/>
  <c r="R26" i="6"/>
  <c r="S472" i="6"/>
  <c r="R568" i="6"/>
  <c r="S484" i="6"/>
  <c r="L848" i="6"/>
  <c r="Q848" i="6" s="1"/>
  <c r="K74" i="6"/>
  <c r="S127" i="6"/>
  <c r="R1409" i="6"/>
  <c r="R924" i="6"/>
  <c r="S260" i="6"/>
  <c r="L547" i="6"/>
  <c r="Q547" i="6" s="1"/>
  <c r="L583" i="6"/>
  <c r="Q583" i="6" s="1"/>
  <c r="V583" i="6" s="1"/>
  <c r="L1062" i="6"/>
  <c r="Q1062" i="6" s="1"/>
  <c r="K1073" i="6"/>
  <c r="R586" i="6"/>
  <c r="L954" i="6"/>
  <c r="Q954" i="6" s="1"/>
  <c r="S336" i="6"/>
  <c r="R874" i="6"/>
  <c r="S606" i="6"/>
  <c r="R299" i="6"/>
  <c r="S532" i="6"/>
  <c r="O53" i="7"/>
  <c r="L841" i="6"/>
  <c r="Q841" i="6" s="1"/>
  <c r="K199" i="6"/>
  <c r="R739" i="6"/>
  <c r="S440" i="6"/>
  <c r="L284" i="6"/>
  <c r="Q284" i="6" s="1"/>
  <c r="R146" i="6"/>
  <c r="L804" i="6"/>
  <c r="Q804" i="6" s="1"/>
  <c r="L39" i="6"/>
  <c r="Q39" i="6" s="1"/>
  <c r="K529" i="6"/>
  <c r="L174" i="6"/>
  <c r="Q174" i="6" s="1"/>
  <c r="S245" i="6"/>
  <c r="X245" i="6" s="1"/>
  <c r="S68" i="6"/>
  <c r="L356" i="6"/>
  <c r="Q356" i="6" s="1"/>
  <c r="K349" i="6"/>
  <c r="L384" i="6"/>
  <c r="Q384" i="6" s="1"/>
  <c r="R109" i="6"/>
  <c r="K152" i="6"/>
  <c r="S59" i="6"/>
  <c r="R101" i="6"/>
  <c r="L77" i="6"/>
  <c r="Q77" i="6" s="1"/>
  <c r="R475" i="6"/>
  <c r="J62" i="7"/>
  <c r="M62" i="7" s="1"/>
  <c r="R136" i="6"/>
  <c r="N66" i="4"/>
  <c r="Q66" i="4"/>
  <c r="J179" i="7"/>
  <c r="M179" i="7" s="1"/>
  <c r="K818" i="6"/>
  <c r="S944" i="6"/>
  <c r="S708" i="6"/>
  <c r="K151" i="6"/>
  <c r="K153" i="6"/>
  <c r="R248" i="6"/>
  <c r="L1039" i="6"/>
  <c r="Q1039" i="6" s="1"/>
  <c r="K400" i="6"/>
  <c r="K358" i="6"/>
  <c r="R699" i="6"/>
  <c r="S1196" i="6"/>
  <c r="R365" i="6"/>
  <c r="N115" i="7"/>
  <c r="K424" i="6"/>
  <c r="K477" i="6"/>
  <c r="R1015" i="6"/>
  <c r="L63" i="6"/>
  <c r="Q63" i="6" s="1"/>
  <c r="K143" i="6"/>
  <c r="S393" i="6"/>
  <c r="L109" i="6"/>
  <c r="Q109" i="6" s="1"/>
  <c r="K171" i="6"/>
  <c r="K447" i="6"/>
  <c r="S204" i="6"/>
  <c r="L407" i="6"/>
  <c r="Q407" i="6" s="1"/>
  <c r="S826" i="6"/>
  <c r="S1109" i="6"/>
  <c r="R235" i="6"/>
  <c r="R522" i="6"/>
  <c r="R347" i="6"/>
  <c r="K396" i="6"/>
  <c r="R1084" i="6"/>
  <c r="K329" i="6"/>
  <c r="R1276" i="6"/>
  <c r="S149" i="6"/>
  <c r="L343" i="6"/>
  <c r="Q343" i="6" s="1"/>
  <c r="S1101" i="6"/>
  <c r="L444" i="6"/>
  <c r="Q444" i="6" s="1"/>
  <c r="K719" i="6"/>
  <c r="K17" i="6"/>
  <c r="L4" i="6"/>
  <c r="Q4" i="6" s="1"/>
  <c r="R1078" i="6"/>
  <c r="L381" i="6"/>
  <c r="Q381" i="6" s="1"/>
  <c r="V381" i="6" s="1"/>
  <c r="K511" i="6"/>
  <c r="K685" i="6"/>
  <c r="R563" i="6"/>
  <c r="L353" i="6"/>
  <c r="Q353" i="6" s="1"/>
  <c r="S663" i="6"/>
  <c r="K747" i="6"/>
  <c r="K630" i="6"/>
  <c r="P5" i="4"/>
  <c r="M5" i="4"/>
  <c r="R510" i="6"/>
  <c r="L719" i="6"/>
  <c r="Q719" i="6" s="1"/>
  <c r="R354" i="6"/>
  <c r="L713" i="6"/>
  <c r="Q713" i="6" s="1"/>
  <c r="K575" i="6"/>
  <c r="K676" i="6"/>
  <c r="R842" i="6"/>
  <c r="R659" i="6"/>
  <c r="S604" i="6"/>
  <c r="L285" i="6"/>
  <c r="Q285" i="6" s="1"/>
  <c r="V285" i="6" s="1"/>
  <c r="R480" i="6"/>
  <c r="K491" i="6"/>
  <c r="L339" i="6"/>
  <c r="Q339" i="6" s="1"/>
  <c r="R288" i="6"/>
  <c r="L298" i="6"/>
  <c r="Q298" i="6" s="1"/>
  <c r="S146" i="6"/>
  <c r="R857" i="6"/>
  <c r="R126" i="6"/>
  <c r="W126" i="6" s="1"/>
  <c r="S401" i="6"/>
  <c r="K803" i="6"/>
  <c r="S547" i="6"/>
  <c r="L169" i="6"/>
  <c r="Q169" i="6" s="1"/>
  <c r="L181" i="6"/>
  <c r="Q181" i="6" s="1"/>
  <c r="S625" i="6"/>
  <c r="L136" i="6"/>
  <c r="Q136" i="6" s="1"/>
  <c r="J460" i="7"/>
  <c r="M460" i="7" s="1"/>
  <c r="R407" i="6"/>
  <c r="K244" i="6"/>
  <c r="L99" i="6"/>
  <c r="Q99" i="6" s="1"/>
  <c r="K289" i="6"/>
  <c r="R674" i="6"/>
  <c r="L87" i="4"/>
  <c r="O87" i="4"/>
  <c r="Q21" i="4"/>
  <c r="N21" i="4"/>
  <c r="R821" i="6"/>
  <c r="K635" i="6"/>
  <c r="K191" i="6"/>
  <c r="L15" i="4"/>
  <c r="O15" i="4"/>
  <c r="R277" i="6"/>
  <c r="K406" i="6"/>
  <c r="L1290" i="6"/>
  <c r="Q1290" i="6" s="1"/>
  <c r="L142" i="6"/>
  <c r="Q142" i="6" s="1"/>
  <c r="R1425" i="6"/>
  <c r="S543" i="6"/>
  <c r="R201" i="6"/>
  <c r="S138" i="6"/>
  <c r="K1546" i="6"/>
  <c r="K186" i="6"/>
  <c r="S1446" i="6"/>
  <c r="S163" i="6"/>
  <c r="S348" i="6"/>
  <c r="P60" i="4"/>
  <c r="M60" i="4"/>
  <c r="R600" i="6"/>
  <c r="K306" i="6"/>
  <c r="R843" i="6"/>
  <c r="W843" i="6" s="1"/>
  <c r="S748" i="6"/>
  <c r="L667" i="6"/>
  <c r="Q667" i="6" s="1"/>
  <c r="R413" i="6"/>
  <c r="S105" i="6"/>
  <c r="Q11" i="4"/>
  <c r="N11" i="4"/>
  <c r="K380" i="6"/>
  <c r="S33" i="6"/>
  <c r="K1326" i="6"/>
  <c r="L295" i="6"/>
  <c r="Q295" i="6" s="1"/>
  <c r="S753" i="6"/>
  <c r="R607" i="6"/>
  <c r="K781" i="6"/>
  <c r="S861" i="6"/>
  <c r="L7" i="4"/>
  <c r="O7" i="4"/>
  <c r="S444" i="6"/>
  <c r="L65" i="4"/>
  <c r="O65" i="4"/>
  <c r="S1187" i="6"/>
  <c r="R105" i="6"/>
  <c r="K495" i="6"/>
  <c r="K89" i="6"/>
  <c r="S94" i="6"/>
  <c r="R545" i="6"/>
  <c r="M33" i="4"/>
  <c r="P33" i="4"/>
  <c r="K372" i="6"/>
  <c r="S253" i="6"/>
  <c r="R1099" i="6"/>
  <c r="L1203" i="6"/>
  <c r="Q1203" i="6" s="1"/>
  <c r="K776" i="6"/>
  <c r="L299" i="6"/>
  <c r="Q299" i="6" s="1"/>
  <c r="K965" i="6"/>
  <c r="R85" i="6"/>
  <c r="R94" i="6"/>
  <c r="K1008" i="6"/>
  <c r="R1178" i="6"/>
  <c r="S396" i="6"/>
  <c r="L825" i="6"/>
  <c r="Q825" i="6" s="1"/>
  <c r="K1208" i="6"/>
  <c r="K1302" i="6"/>
  <c r="K1241" i="6"/>
  <c r="S529" i="6"/>
  <c r="L330" i="6"/>
  <c r="Q330" i="6" s="1"/>
  <c r="M71" i="4"/>
  <c r="P71" i="4"/>
  <c r="L249" i="6"/>
  <c r="Q249" i="6" s="1"/>
  <c r="R762" i="6"/>
  <c r="K921" i="6"/>
  <c r="L52" i="6"/>
  <c r="Q52" i="6" s="1"/>
  <c r="R222" i="6"/>
  <c r="W222" i="6" s="1"/>
  <c r="L590" i="6"/>
  <c r="Q590" i="6" s="1"/>
  <c r="S1176" i="6"/>
  <c r="K513" i="6"/>
  <c r="S428" i="6"/>
  <c r="R1105" i="6"/>
  <c r="L266" i="6"/>
  <c r="Q266" i="6" s="1"/>
  <c r="S974" i="6"/>
  <c r="K1063" i="6"/>
  <c r="K318" i="6"/>
  <c r="S171" i="6"/>
  <c r="K41" i="6"/>
  <c r="S140" i="6"/>
  <c r="R245" i="6"/>
  <c r="K721" i="6"/>
  <c r="R59" i="6"/>
  <c r="S395" i="6"/>
  <c r="S366" i="6"/>
  <c r="K317" i="6"/>
  <c r="K1468" i="6"/>
  <c r="S383" i="6"/>
  <c r="L102" i="6"/>
  <c r="Q102" i="6" s="1"/>
  <c r="R983" i="6"/>
  <c r="K1085" i="6"/>
  <c r="R1457" i="6"/>
  <c r="S1066" i="6"/>
  <c r="S60" i="6"/>
  <c r="X60" i="6" s="1"/>
  <c r="S588" i="6"/>
  <c r="K251" i="6"/>
  <c r="L868" i="6"/>
  <c r="Q868" i="6" s="1"/>
  <c r="S1004" i="6"/>
  <c r="K596" i="6"/>
  <c r="K121" i="6"/>
  <c r="R189" i="6"/>
  <c r="P86" i="4"/>
  <c r="M86" i="4"/>
  <c r="S56" i="6"/>
  <c r="R290" i="6"/>
  <c r="S762" i="6"/>
  <c r="O314" i="7"/>
  <c r="M26" i="4"/>
  <c r="P26" i="4"/>
  <c r="S309" i="6"/>
  <c r="K51" i="6"/>
  <c r="R49" i="6"/>
  <c r="K201" i="6"/>
  <c r="L428" i="6"/>
  <c r="Q428" i="6" s="1"/>
  <c r="K501" i="6"/>
  <c r="L165" i="6"/>
  <c r="Q165" i="6" s="1"/>
  <c r="S331" i="6"/>
  <c r="S651" i="6"/>
  <c r="L596" i="6"/>
  <c r="Q596" i="6" s="1"/>
  <c r="R172" i="6"/>
  <c r="L1192" i="6"/>
  <c r="Q1192" i="6" s="1"/>
  <c r="S192" i="6"/>
  <c r="K285" i="6"/>
  <c r="L1461" i="6"/>
  <c r="Q1461" i="6" s="1"/>
  <c r="S86" i="6"/>
  <c r="N91" i="4"/>
  <c r="Q91" i="4"/>
  <c r="R936" i="6"/>
  <c r="S137" i="6"/>
  <c r="L269" i="6"/>
  <c r="Q269" i="6" s="1"/>
  <c r="S1229" i="6"/>
  <c r="L1383" i="6"/>
  <c r="Q1383" i="6" s="1"/>
  <c r="S1095" i="6"/>
  <c r="R685" i="6"/>
  <c r="S6" i="6"/>
  <c r="S406" i="6"/>
  <c r="K761" i="6"/>
  <c r="S142" i="6"/>
  <c r="L290" i="6"/>
  <c r="Q290" i="6" s="1"/>
  <c r="S1550" i="6"/>
  <c r="R83" i="6"/>
  <c r="L453" i="6"/>
  <c r="Q453" i="6" s="1"/>
  <c r="K706" i="6"/>
  <c r="K415" i="6"/>
  <c r="L223" i="6"/>
  <c r="Q223" i="6" s="1"/>
  <c r="R913" i="6"/>
  <c r="L458" i="6"/>
  <c r="Q458" i="6" s="1"/>
  <c r="R36" i="6"/>
  <c r="R240" i="6"/>
  <c r="L34" i="6"/>
  <c r="Q34" i="6" s="1"/>
  <c r="L716" i="6"/>
  <c r="Q716" i="6" s="1"/>
  <c r="S856" i="6"/>
  <c r="R526" i="6"/>
  <c r="M70" i="4"/>
  <c r="R157" i="6"/>
  <c r="R626" i="6"/>
  <c r="K305" i="6"/>
  <c r="L499" i="6"/>
  <c r="Q499" i="6" s="1"/>
  <c r="S1088" i="6"/>
  <c r="S1350" i="6"/>
  <c r="R291" i="6"/>
  <c r="W291" i="6" s="1"/>
  <c r="K489" i="6"/>
  <c r="K174" i="6"/>
  <c r="S477" i="6"/>
  <c r="L752" i="6"/>
  <c r="Q752" i="6" s="1"/>
  <c r="V752" i="6" s="1"/>
  <c r="S671" i="6"/>
  <c r="R547" i="6"/>
  <c r="K607" i="6"/>
  <c r="S422" i="6"/>
  <c r="L228" i="6"/>
  <c r="Q228" i="6" s="1"/>
  <c r="S688" i="6"/>
  <c r="K654" i="6"/>
  <c r="L80" i="6"/>
  <c r="Q80" i="6" s="1"/>
  <c r="L47" i="6"/>
  <c r="Q47" i="6" s="1"/>
  <c r="K170" i="6"/>
  <c r="L478" i="6"/>
  <c r="Q478" i="6" s="1"/>
  <c r="N242" i="7"/>
  <c r="S126" i="6"/>
  <c r="R503" i="6"/>
  <c r="L554" i="6"/>
  <c r="Q554" i="6" s="1"/>
  <c r="L208" i="6"/>
  <c r="Q208" i="6" s="1"/>
  <c r="R322" i="6"/>
  <c r="R605" i="6"/>
  <c r="S1360" i="6"/>
  <c r="K290" i="6"/>
  <c r="L125" i="6"/>
  <c r="Q125" i="6" s="1"/>
  <c r="L976" i="6"/>
  <c r="Q976" i="6" s="1"/>
  <c r="K271" i="6"/>
  <c r="R1196" i="6"/>
  <c r="S102" i="6"/>
  <c r="S43" i="6"/>
  <c r="K269" i="6"/>
  <c r="K1124" i="6"/>
  <c r="S591" i="6"/>
  <c r="L703" i="6"/>
  <c r="Q703" i="6" s="1"/>
  <c r="S28" i="6"/>
  <c r="P24" i="4"/>
  <c r="M24" i="4"/>
  <c r="S362" i="6"/>
  <c r="L644" i="6"/>
  <c r="Q644" i="6" s="1"/>
  <c r="K110" i="6"/>
  <c r="L107" i="6"/>
  <c r="Q107" i="6" s="1"/>
  <c r="S281" i="6"/>
  <c r="R81" i="6"/>
  <c r="K187" i="6"/>
  <c r="S517" i="6"/>
  <c r="L278" i="6"/>
  <c r="Q278" i="6" s="1"/>
  <c r="K114" i="6"/>
  <c r="K132" i="6"/>
  <c r="R280" i="6"/>
  <c r="R387" i="6"/>
  <c r="R591" i="6"/>
  <c r="L1244" i="6"/>
  <c r="Q1244" i="6" s="1"/>
  <c r="S178" i="6"/>
  <c r="R371" i="6"/>
  <c r="L419" i="6"/>
  <c r="Q419" i="6" s="1"/>
  <c r="K560" i="6"/>
  <c r="L592" i="6"/>
  <c r="Q592" i="6" s="1"/>
  <c r="R635" i="6"/>
  <c r="W635" i="6" s="1"/>
  <c r="K1424" i="6"/>
  <c r="K1139" i="6"/>
  <c r="K147" i="6"/>
  <c r="R428" i="6"/>
  <c r="L332" i="6"/>
  <c r="Q332" i="6" s="1"/>
  <c r="J129" i="7"/>
  <c r="M129" i="7" s="1"/>
  <c r="S612" i="6"/>
  <c r="K755" i="6"/>
  <c r="S354" i="6"/>
  <c r="S754" i="6"/>
  <c r="X754" i="6" s="1"/>
  <c r="S125" i="6"/>
  <c r="R954" i="6"/>
  <c r="K556" i="6"/>
  <c r="K279" i="6"/>
  <c r="K185" i="6"/>
  <c r="S233" i="6"/>
  <c r="P90" i="4"/>
  <c r="M90" i="4"/>
  <c r="S996" i="6"/>
  <c r="K443" i="6"/>
  <c r="S312" i="6"/>
  <c r="K494" i="6"/>
  <c r="L878" i="6"/>
  <c r="Q878" i="6" s="1"/>
  <c r="L56" i="6"/>
  <c r="Q56" i="6" s="1"/>
  <c r="S124" i="6"/>
  <c r="X124" i="6" s="1"/>
  <c r="S572" i="6"/>
  <c r="R298" i="6"/>
  <c r="L465" i="6"/>
  <c r="Q465" i="6" s="1"/>
  <c r="L546" i="6"/>
  <c r="Q546" i="6" s="1"/>
  <c r="L351" i="6"/>
  <c r="Q351" i="6" s="1"/>
  <c r="K858" i="6"/>
  <c r="K9" i="6"/>
  <c r="R491" i="6"/>
  <c r="L404" i="6"/>
  <c r="Q404" i="6" s="1"/>
  <c r="R584" i="6"/>
  <c r="K183" i="6"/>
  <c r="K122" i="6"/>
  <c r="L743" i="6"/>
  <c r="Q743" i="6" s="1"/>
  <c r="L128" i="6"/>
  <c r="Q128" i="6" s="1"/>
  <c r="S1160" i="6"/>
  <c r="L416" i="6"/>
  <c r="Q416" i="6" s="1"/>
  <c r="K76" i="6"/>
  <c r="S1383" i="6"/>
  <c r="R242" i="6"/>
  <c r="L157" i="6"/>
  <c r="Q157" i="6" s="1"/>
  <c r="L120" i="6"/>
  <c r="Q120" i="6" s="1"/>
  <c r="N55" i="7"/>
  <c r="L618" i="6"/>
  <c r="Q618" i="6" s="1"/>
  <c r="S386" i="6"/>
  <c r="R84" i="6"/>
  <c r="W84" i="6" s="1"/>
  <c r="K282" i="6"/>
  <c r="R53" i="6"/>
  <c r="Q7" i="4"/>
  <c r="N7" i="4"/>
  <c r="S97" i="6"/>
  <c r="K523" i="6"/>
  <c r="K971" i="6"/>
  <c r="L133" i="6"/>
  <c r="Q133" i="6" s="1"/>
  <c r="L326" i="6"/>
  <c r="Q326" i="6" s="1"/>
  <c r="L89" i="4"/>
  <c r="R98" i="6"/>
  <c r="R687" i="6"/>
  <c r="K25" i="6"/>
  <c r="O8" i="4"/>
  <c r="L8" i="4"/>
  <c r="R470" i="6"/>
  <c r="R517" i="6"/>
  <c r="S167" i="6"/>
  <c r="S263" i="6"/>
  <c r="X263" i="6" s="1"/>
  <c r="K365" i="6"/>
  <c r="K323" i="6"/>
  <c r="L314" i="6"/>
  <c r="Q314" i="6" s="1"/>
  <c r="S270" i="6"/>
  <c r="K108" i="6"/>
  <c r="R38" i="6"/>
  <c r="S353" i="6"/>
  <c r="N225" i="7"/>
  <c r="K163" i="6"/>
  <c r="K148" i="6"/>
  <c r="S182" i="6"/>
  <c r="K832" i="6"/>
  <c r="S47" i="6"/>
  <c r="L176" i="6"/>
  <c r="Q176" i="6" s="1"/>
  <c r="L978" i="6"/>
  <c r="Q978" i="6" s="1"/>
  <c r="K57" i="6"/>
  <c r="S346" i="6"/>
  <c r="R275" i="6"/>
  <c r="K836" i="6"/>
  <c r="S1165" i="6"/>
  <c r="K296" i="6"/>
  <c r="R20" i="6"/>
  <c r="L160" i="6"/>
  <c r="Q160" i="6" s="1"/>
  <c r="K530" i="6"/>
  <c r="K42" i="6"/>
  <c r="K82" i="6"/>
  <c r="R425" i="6"/>
  <c r="L363" i="6"/>
  <c r="Q363" i="6" s="1"/>
  <c r="L797" i="6"/>
  <c r="Q797" i="6" s="1"/>
  <c r="S247" i="6"/>
  <c r="L617" i="6"/>
  <c r="Q617" i="6" s="1"/>
  <c r="K302" i="6"/>
  <c r="N25" i="4"/>
  <c r="Q25" i="4"/>
  <c r="R712" i="6"/>
  <c r="L656" i="6"/>
  <c r="Q656" i="6" s="1"/>
  <c r="K787" i="6"/>
  <c r="L260" i="6"/>
  <c r="Q260" i="6" s="1"/>
  <c r="L103" i="6"/>
  <c r="Q103" i="6" s="1"/>
  <c r="R241" i="6"/>
  <c r="W241" i="6" s="1"/>
  <c r="R543" i="6"/>
  <c r="R30" i="6"/>
  <c r="S316" i="6"/>
  <c r="L1341" i="6"/>
  <c r="Q1341" i="6" s="1"/>
  <c r="R9" i="6"/>
  <c r="K95" i="6"/>
  <c r="K948" i="6"/>
  <c r="K1187" i="6"/>
  <c r="R213" i="6"/>
  <c r="S597" i="6"/>
  <c r="R802" i="6"/>
  <c r="K405" i="6"/>
  <c r="S448" i="6"/>
  <c r="K124" i="6"/>
  <c r="K563" i="6"/>
  <c r="R173" i="6"/>
  <c r="W173" i="6" s="1"/>
  <c r="L866" i="6"/>
  <c r="Q866" i="6" s="1"/>
  <c r="L503" i="6"/>
  <c r="Q503" i="6" s="1"/>
  <c r="S13" i="6"/>
  <c r="R489" i="6"/>
  <c r="W489" i="6" s="1"/>
  <c r="L505" i="6"/>
  <c r="Q505" i="6" s="1"/>
  <c r="O243" i="7"/>
  <c r="L155" i="6"/>
  <c r="Q155" i="6" s="1"/>
  <c r="S789" i="6"/>
  <c r="K520" i="6"/>
  <c r="K53" i="6"/>
  <c r="L619" i="6"/>
  <c r="Q619" i="6" s="1"/>
  <c r="V619" i="6" s="1"/>
  <c r="K71" i="6"/>
  <c r="K103" i="6"/>
  <c r="S151" i="6"/>
  <c r="R397" i="6"/>
  <c r="R763" i="6"/>
  <c r="L276" i="6"/>
  <c r="Q276" i="6" s="1"/>
  <c r="S685" i="6"/>
  <c r="K130" i="6"/>
  <c r="K27" i="6"/>
  <c r="L29" i="6"/>
  <c r="Q29" i="6" s="1"/>
  <c r="R188" i="6"/>
  <c r="S637" i="6"/>
  <c r="S912" i="6"/>
  <c r="K179" i="6"/>
  <c r="K158" i="6"/>
  <c r="L227" i="6"/>
  <c r="Q227" i="6" s="1"/>
  <c r="L1127" i="6"/>
  <c r="Q1127" i="6" s="1"/>
  <c r="L475" i="6"/>
  <c r="Q475" i="6" s="1"/>
  <c r="R599" i="6"/>
  <c r="S763" i="6"/>
  <c r="X763" i="6" s="1"/>
  <c r="K203" i="6"/>
  <c r="N18" i="4"/>
  <c r="Q18" i="4"/>
  <c r="L271" i="6"/>
  <c r="Q271" i="6" s="1"/>
  <c r="L603" i="6"/>
  <c r="Q603" i="6" s="1"/>
  <c r="S111" i="6"/>
  <c r="K773" i="6"/>
  <c r="K350" i="6"/>
  <c r="R575" i="6"/>
  <c r="K632" i="6"/>
  <c r="R1222" i="6"/>
  <c r="R1018" i="6"/>
  <c r="L76" i="6"/>
  <c r="Q76" i="6" s="1"/>
  <c r="R318" i="6"/>
  <c r="R89" i="6"/>
  <c r="R589" i="6"/>
  <c r="L38" i="6"/>
  <c r="Q38" i="6" s="1"/>
  <c r="V38" i="6" s="1"/>
  <c r="R341" i="6"/>
  <c r="L123" i="6"/>
  <c r="Q123" i="6" s="1"/>
  <c r="S358" i="6"/>
  <c r="R8" i="6"/>
  <c r="R984" i="6"/>
  <c r="W984" i="6" s="1"/>
  <c r="K404" i="6"/>
  <c r="R994" i="6"/>
  <c r="S77" i="6"/>
  <c r="L85" i="6"/>
  <c r="Q85" i="6" s="1"/>
  <c r="S1420" i="6"/>
  <c r="K938" i="6"/>
  <c r="R370" i="6"/>
  <c r="K327" i="6"/>
  <c r="L698" i="6"/>
  <c r="Q698" i="6" s="1"/>
  <c r="S629" i="6"/>
  <c r="S186" i="6"/>
  <c r="K1227" i="6"/>
  <c r="L325" i="6"/>
  <c r="Q325" i="6" s="1"/>
  <c r="O106" i="7"/>
  <c r="S680" i="6"/>
  <c r="R50" i="6"/>
  <c r="N26" i="4"/>
  <c r="Q26" i="4"/>
  <c r="K610" i="6"/>
  <c r="L814" i="6"/>
  <c r="Q814" i="6" s="1"/>
  <c r="L527" i="6"/>
  <c r="Q527" i="6" s="1"/>
  <c r="S139" i="6"/>
  <c r="X139" i="6" s="1"/>
  <c r="L1019" i="6"/>
  <c r="Q1019" i="6" s="1"/>
  <c r="K995" i="6"/>
  <c r="N93" i="7"/>
  <c r="R72" i="6"/>
  <c r="L500" i="6"/>
  <c r="Q500" i="6" s="1"/>
  <c r="V500" i="6" s="1"/>
  <c r="S505" i="6"/>
  <c r="K619" i="6"/>
  <c r="K751" i="6"/>
  <c r="L89" i="6"/>
  <c r="Q89" i="6" s="1"/>
  <c r="S55" i="6"/>
  <c r="R775" i="6"/>
  <c r="R182" i="6"/>
  <c r="L410" i="6"/>
  <c r="Q410" i="6" s="1"/>
  <c r="K595" i="6"/>
  <c r="S61" i="6"/>
  <c r="X61" i="6" s="1"/>
  <c r="S1442" i="6"/>
  <c r="R4" i="6"/>
  <c r="K528" i="6"/>
  <c r="R794" i="6"/>
  <c r="S342" i="6"/>
  <c r="K603" i="6"/>
  <c r="L1115" i="6"/>
  <c r="Q1115" i="6" s="1"/>
  <c r="O26" i="4"/>
  <c r="L26" i="4"/>
  <c r="L61" i="6"/>
  <c r="Q61" i="6" s="1"/>
  <c r="M22" i="4"/>
  <c r="P22" i="4"/>
  <c r="S169" i="6"/>
  <c r="N5" i="4"/>
  <c r="Q5" i="4"/>
  <c r="R324" i="6"/>
  <c r="W324" i="6" s="1"/>
  <c r="K385" i="6"/>
  <c r="R448" i="6"/>
  <c r="K700" i="6"/>
  <c r="L108" i="6"/>
  <c r="Q108" i="6" s="1"/>
  <c r="K126" i="6"/>
  <c r="L545" i="6"/>
  <c r="Q545" i="6" s="1"/>
  <c r="R244" i="6"/>
  <c r="K395" i="6"/>
  <c r="K325" i="6"/>
  <c r="K330" i="6"/>
  <c r="R421" i="6"/>
  <c r="R671" i="6"/>
  <c r="K442" i="6"/>
  <c r="K1343" i="6"/>
  <c r="K1502" i="6"/>
  <c r="K34" i="6"/>
  <c r="S695" i="6"/>
  <c r="R353" i="6"/>
  <c r="L310" i="6"/>
  <c r="Q310" i="6" s="1"/>
  <c r="R176" i="6"/>
  <c r="N412" i="7"/>
  <c r="L135" i="6"/>
  <c r="Q135" i="6" s="1"/>
  <c r="V135" i="6" s="1"/>
  <c r="K180" i="6"/>
  <c r="L917" i="6"/>
  <c r="Q917" i="6" s="1"/>
  <c r="R412" i="6"/>
  <c r="S288" i="6"/>
  <c r="R415" i="6"/>
  <c r="R246" i="6"/>
  <c r="K205" i="6"/>
  <c r="K6" i="6"/>
  <c r="K146" i="6"/>
  <c r="K961" i="6"/>
  <c r="K319" i="6"/>
  <c r="K616" i="6"/>
  <c r="R238" i="6"/>
  <c r="K467" i="6"/>
  <c r="K795" i="6"/>
  <c r="R1401" i="6"/>
  <c r="L182" i="6"/>
  <c r="Q182" i="6" s="1"/>
  <c r="V182" i="6" s="1"/>
  <c r="R270" i="6"/>
  <c r="K558" i="6"/>
  <c r="R1095" i="6"/>
  <c r="S495" i="6"/>
  <c r="S197" i="6"/>
  <c r="L203" i="6"/>
  <c r="Q203" i="6" s="1"/>
  <c r="K164" i="6"/>
  <c r="S1162" i="6"/>
  <c r="S575" i="6"/>
  <c r="O66" i="4"/>
  <c r="L66" i="4"/>
  <c r="K752" i="6"/>
  <c r="K1113" i="6"/>
  <c r="K314" i="6"/>
  <c r="R433" i="6"/>
  <c r="L22" i="4"/>
  <c r="O22" i="4"/>
  <c r="S721" i="6"/>
  <c r="K276" i="6"/>
  <c r="N64" i="4"/>
  <c r="Q64" i="4"/>
  <c r="L817" i="6"/>
  <c r="Q817" i="6" s="1"/>
  <c r="O20" i="4"/>
  <c r="L20" i="4"/>
  <c r="K903" i="6"/>
  <c r="R144" i="6"/>
  <c r="S1068" i="6"/>
  <c r="L371" i="6"/>
  <c r="Q371" i="6" s="1"/>
  <c r="S36" i="6"/>
  <c r="K1030" i="6"/>
  <c r="S84" i="6"/>
  <c r="N24" i="4"/>
  <c r="Q24" i="4"/>
  <c r="S185" i="6"/>
  <c r="X185" i="6" s="1"/>
  <c r="L735" i="6"/>
  <c r="Q735" i="6" s="1"/>
  <c r="S896" i="6"/>
  <c r="K149" i="6"/>
  <c r="L48" i="6"/>
  <c r="Q48" i="6" s="1"/>
  <c r="V48" i="6" s="1"/>
  <c r="L396" i="6"/>
  <c r="Q396" i="6" s="1"/>
  <c r="S85" i="6"/>
  <c r="L865" i="6"/>
  <c r="Q865" i="6" s="1"/>
  <c r="R686" i="6"/>
  <c r="W686" i="6" s="1"/>
  <c r="L1079" i="6"/>
  <c r="Q1079" i="6" s="1"/>
  <c r="K129" i="6"/>
  <c r="L863" i="6"/>
  <c r="Q863" i="6" s="1"/>
  <c r="S351" i="6"/>
  <c r="R54" i="6"/>
  <c r="W54" i="6" s="1"/>
  <c r="K466" i="6"/>
  <c r="L740" i="6"/>
  <c r="Q740" i="6" s="1"/>
  <c r="S306" i="6"/>
  <c r="L558" i="6"/>
  <c r="Q558" i="6" s="1"/>
  <c r="L589" i="6"/>
  <c r="Q589" i="6" s="1"/>
  <c r="K446" i="6"/>
  <c r="K423" i="6"/>
  <c r="S194" i="6"/>
  <c r="S172" i="6"/>
  <c r="X172" i="6" s="1"/>
  <c r="L609" i="6"/>
  <c r="Q609" i="6" s="1"/>
  <c r="R579" i="6"/>
  <c r="L485" i="6"/>
  <c r="Q485" i="6" s="1"/>
  <c r="S439" i="6"/>
  <c r="K109" i="6"/>
  <c r="L489" i="6"/>
  <c r="Q489" i="6" s="1"/>
  <c r="R67" i="6"/>
  <c r="L385" i="6"/>
  <c r="Q385" i="6" s="1"/>
  <c r="R715" i="6"/>
  <c r="R834" i="6"/>
  <c r="S384" i="6"/>
  <c r="R585" i="6"/>
  <c r="W585" i="6" s="1"/>
  <c r="S116" i="6"/>
  <c r="L344" i="6"/>
  <c r="Q344" i="6" s="1"/>
  <c r="V344" i="6" s="1"/>
  <c r="L212" i="6"/>
  <c r="Q212" i="6" s="1"/>
  <c r="L375" i="6"/>
  <c r="Q375" i="6" s="1"/>
  <c r="L64" i="4"/>
  <c r="O64" i="4"/>
  <c r="R485" i="6"/>
  <c r="L320" i="6"/>
  <c r="Q320" i="6" s="1"/>
  <c r="V320" i="6" s="1"/>
  <c r="S394" i="6"/>
  <c r="X394" i="6" s="1"/>
  <c r="R443" i="6"/>
  <c r="W443" i="6" s="1"/>
  <c r="S63" i="6"/>
  <c r="R346" i="6"/>
  <c r="K790" i="6"/>
  <c r="R746" i="6"/>
  <c r="R269" i="6"/>
  <c r="W269" i="6" s="1"/>
  <c r="R705" i="6"/>
  <c r="L538" i="6"/>
  <c r="Q538" i="6" s="1"/>
  <c r="R356" i="6"/>
  <c r="W356" i="6" s="1"/>
  <c r="L1051" i="6"/>
  <c r="Q1051" i="6" s="1"/>
  <c r="R113" i="6"/>
  <c r="S478" i="6"/>
  <c r="X478" i="6" s="1"/>
  <c r="R535" i="6"/>
  <c r="K715" i="6"/>
  <c r="L436" i="6"/>
  <c r="Q436" i="6" s="1"/>
  <c r="R624" i="6"/>
  <c r="R411" i="6"/>
  <c r="S765" i="6"/>
  <c r="R767" i="6"/>
  <c r="L24" i="6"/>
  <c r="Q24" i="6" s="1"/>
  <c r="L31" i="6"/>
  <c r="Q31" i="6" s="1"/>
  <c r="R43" i="6"/>
  <c r="S1329" i="6"/>
  <c r="L328" i="6"/>
  <c r="Q328" i="6" s="1"/>
  <c r="R123" i="6"/>
  <c r="K911" i="6"/>
  <c r="L219" i="6"/>
  <c r="Q219" i="6" s="1"/>
  <c r="R35" i="6"/>
  <c r="R860" i="6"/>
  <c r="K802" i="6"/>
  <c r="K471" i="6"/>
  <c r="S891" i="6"/>
  <c r="R366" i="6"/>
  <c r="W366" i="6" s="1"/>
  <c r="R1069" i="6"/>
  <c r="S240" i="6"/>
  <c r="S453" i="6"/>
  <c r="L443" i="6"/>
  <c r="Q443" i="6" s="1"/>
  <c r="L42" i="6"/>
  <c r="Q42" i="6" s="1"/>
  <c r="K58" i="6"/>
  <c r="S88" i="6"/>
  <c r="S147" i="6"/>
  <c r="X147" i="6" s="1"/>
  <c r="L705" i="6"/>
  <c r="Q705" i="6" s="1"/>
  <c r="R141" i="6"/>
  <c r="R760" i="6"/>
  <c r="L962" i="6"/>
  <c r="Q962" i="6" s="1"/>
  <c r="S337" i="6"/>
  <c r="X337" i="6" s="1"/>
  <c r="Q22" i="4"/>
  <c r="N22" i="4"/>
  <c r="L1406" i="6"/>
  <c r="Q1406" i="6" s="1"/>
  <c r="S103" i="6"/>
  <c r="X103" i="6" s="1"/>
  <c r="R623" i="6"/>
  <c r="R1135" i="6"/>
  <c r="K1442" i="6"/>
  <c r="R12" i="6"/>
  <c r="S638" i="6"/>
  <c r="S509" i="6"/>
  <c r="R111" i="6"/>
  <c r="L166" i="6"/>
  <c r="Q166" i="6" s="1"/>
  <c r="V166" i="6" s="1"/>
  <c r="L58" i="6"/>
  <c r="Q58" i="6" s="1"/>
  <c r="S402" i="6"/>
  <c r="R416" i="6"/>
  <c r="W416" i="6" s="1"/>
  <c r="R117" i="6"/>
  <c r="K367" i="6"/>
  <c r="L361" i="6"/>
  <c r="Q361" i="6" s="1"/>
  <c r="Q14" i="4"/>
  <c r="N14" i="4"/>
  <c r="S424" i="6"/>
  <c r="K796" i="6"/>
  <c r="K1198" i="6"/>
  <c r="K1068" i="6"/>
  <c r="L33" i="6"/>
  <c r="Q33" i="6" s="1"/>
  <c r="R266" i="6"/>
  <c r="S234" i="6"/>
  <c r="X234" i="6" s="1"/>
  <c r="L132" i="6"/>
  <c r="Q132" i="6" s="1"/>
  <c r="L65" i="6"/>
  <c r="Q65" i="6" s="1"/>
  <c r="S984" i="6"/>
  <c r="K248" i="6"/>
  <c r="R684" i="6"/>
  <c r="S967" i="6"/>
  <c r="S374" i="6"/>
  <c r="S283" i="6"/>
  <c r="R103" i="6"/>
  <c r="S670" i="6"/>
  <c r="K361" i="6"/>
  <c r="L621" i="6"/>
  <c r="Q621" i="6" s="1"/>
  <c r="S264" i="6"/>
  <c r="K298" i="6"/>
  <c r="K686" i="6"/>
  <c r="R549" i="6"/>
  <c r="L11" i="6"/>
  <c r="Q11" i="6" s="1"/>
  <c r="R66" i="6"/>
  <c r="R558" i="6"/>
  <c r="S325" i="6"/>
  <c r="L567" i="6"/>
  <c r="Q567" i="6" s="1"/>
  <c r="K728" i="6"/>
  <c r="S379" i="6"/>
  <c r="R455" i="6"/>
  <c r="K939" i="6"/>
  <c r="S16" i="6"/>
  <c r="X16" i="6" s="1"/>
  <c r="K260" i="6"/>
  <c r="R502" i="6"/>
  <c r="R479" i="6"/>
  <c r="R494" i="6"/>
  <c r="K805" i="6"/>
  <c r="L67" i="6"/>
  <c r="Q67" i="6" s="1"/>
  <c r="R596" i="6"/>
  <c r="L204" i="6"/>
  <c r="Q204" i="6" s="1"/>
  <c r="R1392" i="6"/>
  <c r="S704" i="6"/>
  <c r="L846" i="6"/>
  <c r="Q846" i="6" s="1"/>
  <c r="R1141" i="6"/>
  <c r="R1211" i="6"/>
  <c r="N84" i="4"/>
  <c r="Q84" i="4"/>
  <c r="R293" i="6"/>
  <c r="S70" i="6"/>
  <c r="R181" i="6"/>
  <c r="K1508" i="6"/>
  <c r="S493" i="6"/>
  <c r="S433" i="6"/>
  <c r="S744" i="6"/>
  <c r="L217" i="6"/>
  <c r="Q217" i="6" s="1"/>
  <c r="L571" i="6"/>
  <c r="Q571" i="6" s="1"/>
  <c r="V571" i="6" s="1"/>
  <c r="R203" i="6"/>
  <c r="R263" i="6"/>
  <c r="R377" i="6"/>
  <c r="S378" i="6"/>
  <c r="P85" i="4"/>
  <c r="M85" i="4"/>
  <c r="M8" i="4"/>
  <c r="P8" i="4"/>
  <c r="L687" i="6"/>
  <c r="Q687" i="6" s="1"/>
  <c r="K627" i="6"/>
  <c r="N10" i="4"/>
  <c r="Q10" i="4"/>
  <c r="L69" i="4"/>
  <c r="S618" i="6"/>
  <c r="R22" i="6"/>
  <c r="K1174" i="6"/>
  <c r="K144" i="6"/>
  <c r="S474" i="6"/>
  <c r="X474" i="6" s="1"/>
  <c r="S246" i="6"/>
  <c r="X246" i="6" s="1"/>
  <c r="R209" i="6"/>
  <c r="S209" i="6"/>
  <c r="J172" i="7"/>
  <c r="M172" i="7" s="1"/>
  <c r="O29" i="4"/>
  <c r="L29" i="4"/>
  <c r="R55" i="6"/>
  <c r="S853" i="6"/>
  <c r="L256" i="6"/>
  <c r="Q256" i="6" s="1"/>
  <c r="L354" i="6"/>
  <c r="Q354" i="6" s="1"/>
  <c r="R810" i="6"/>
  <c r="L640" i="6"/>
  <c r="Q640" i="6" s="1"/>
  <c r="S687" i="6"/>
  <c r="S54" i="6"/>
  <c r="K392" i="6"/>
  <c r="R314" i="6"/>
  <c r="L303" i="6"/>
  <c r="Q303" i="6" s="1"/>
  <c r="L362" i="6"/>
  <c r="Q362" i="6" s="1"/>
  <c r="V362" i="6" s="1"/>
  <c r="L535" i="6"/>
  <c r="Q535" i="6" s="1"/>
  <c r="S220" i="6"/>
  <c r="X220" i="6" s="1"/>
  <c r="S228" i="6"/>
  <c r="R976" i="6"/>
  <c r="O86" i="4"/>
  <c r="L86" i="4"/>
  <c r="S566" i="6"/>
  <c r="S887" i="6"/>
  <c r="S735" i="6"/>
  <c r="L1293" i="6"/>
  <c r="Q1293" i="6" s="1"/>
  <c r="R1045" i="6"/>
  <c r="K22" i="6"/>
  <c r="K758" i="6"/>
  <c r="R514" i="6"/>
  <c r="L536" i="6"/>
  <c r="Q536" i="6" s="1"/>
  <c r="K1269" i="6"/>
  <c r="K212" i="6"/>
  <c r="L200" i="6"/>
  <c r="Q200" i="6" s="1"/>
  <c r="M68" i="4"/>
  <c r="P68" i="4"/>
  <c r="L799" i="6"/>
  <c r="Q799" i="6" s="1"/>
  <c r="L641" i="6"/>
  <c r="Q641" i="6" s="1"/>
  <c r="K611" i="6"/>
  <c r="S883" i="6"/>
  <c r="L779" i="6"/>
  <c r="Q779" i="6" s="1"/>
  <c r="R44" i="6"/>
  <c r="W44" i="6" s="1"/>
  <c r="S482" i="6"/>
  <c r="L552" i="6"/>
  <c r="Q552" i="6" s="1"/>
  <c r="R858" i="6"/>
  <c r="S731" i="6"/>
  <c r="L574" i="6"/>
  <c r="Q574" i="6" s="1"/>
  <c r="L345" i="6"/>
  <c r="Q345" i="6" s="1"/>
  <c r="K339" i="6"/>
  <c r="S115" i="6"/>
  <c r="L773" i="6"/>
  <c r="Q773" i="6" s="1"/>
  <c r="Q30" i="4"/>
  <c r="N30" i="4"/>
  <c r="S664" i="6"/>
  <c r="X664" i="6" s="1"/>
  <c r="S352" i="6"/>
  <c r="O394" i="7"/>
  <c r="S90" i="6"/>
  <c r="X90" i="6" s="1"/>
  <c r="R658" i="6"/>
  <c r="K557" i="6"/>
  <c r="L1048" i="6"/>
  <c r="Q1048" i="6" s="1"/>
  <c r="L871" i="6"/>
  <c r="Q871" i="6" s="1"/>
  <c r="R362" i="6"/>
  <c r="K8" i="6"/>
  <c r="L830" i="6"/>
  <c r="Q830" i="6" s="1"/>
  <c r="L82" i="6"/>
  <c r="Q82" i="6" s="1"/>
  <c r="S986" i="6"/>
  <c r="R47" i="6"/>
  <c r="K218" i="6"/>
  <c r="K52" i="6"/>
  <c r="L455" i="6"/>
  <c r="Q455" i="6" s="1"/>
  <c r="K656" i="6"/>
  <c r="K636" i="6"/>
  <c r="S162" i="6"/>
  <c r="L1131" i="6"/>
  <c r="Q1131" i="6" s="1"/>
  <c r="K100" i="6"/>
  <c r="K512" i="6"/>
  <c r="R588" i="6"/>
  <c r="N60" i="4"/>
  <c r="Q60" i="4"/>
  <c r="L7" i="6"/>
  <c r="Q7" i="6" s="1"/>
  <c r="V7" i="6" s="1"/>
  <c r="K274" i="6"/>
  <c r="L121" i="6"/>
  <c r="Q121" i="6" s="1"/>
  <c r="L897" i="6"/>
  <c r="Q897" i="6" s="1"/>
  <c r="L560" i="6"/>
  <c r="Q560" i="6" s="1"/>
  <c r="R962" i="6"/>
  <c r="S524" i="6"/>
  <c r="R352" i="6"/>
  <c r="K618" i="6"/>
  <c r="S359" i="6"/>
  <c r="X359" i="6" s="1"/>
  <c r="S877" i="6"/>
  <c r="K550" i="6"/>
  <c r="R881" i="6"/>
  <c r="S628" i="6"/>
  <c r="R598" i="6"/>
  <c r="R234" i="6"/>
  <c r="K92" i="6"/>
  <c r="R609" i="6"/>
  <c r="L449" i="6"/>
  <c r="Q449" i="6" s="1"/>
  <c r="R640" i="6"/>
  <c r="S886" i="6"/>
  <c r="K193" i="6"/>
  <c r="R258" i="6"/>
  <c r="K1082" i="6"/>
  <c r="R52" i="6"/>
  <c r="K369" i="6"/>
  <c r="K516" i="6"/>
  <c r="R417" i="6"/>
  <c r="W417" i="6" s="1"/>
  <c r="L180" i="6"/>
  <c r="Q180" i="6" s="1"/>
  <c r="V180" i="6" s="1"/>
  <c r="R345" i="6"/>
  <c r="R462" i="6"/>
  <c r="K347" i="6"/>
  <c r="L156" i="6"/>
  <c r="Q156" i="6" s="1"/>
  <c r="S104" i="6"/>
  <c r="R281" i="6"/>
  <c r="W281" i="6" s="1"/>
  <c r="R405" i="6"/>
  <c r="R573" i="6"/>
  <c r="K150" i="6"/>
  <c r="S279" i="6"/>
  <c r="S73" i="6"/>
  <c r="R80" i="6"/>
  <c r="K510" i="6"/>
  <c r="R311" i="6"/>
  <c r="R638" i="6"/>
  <c r="W638" i="6" s="1"/>
  <c r="S545" i="6"/>
  <c r="K162" i="6"/>
  <c r="K46" i="6"/>
  <c r="K1046" i="6"/>
  <c r="K226" i="6"/>
  <c r="L297" i="6"/>
  <c r="Q297" i="6" s="1"/>
  <c r="K917" i="6"/>
  <c r="S498" i="6"/>
  <c r="R211" i="6"/>
  <c r="K944" i="6"/>
  <c r="R529" i="6"/>
  <c r="W529" i="6" s="1"/>
  <c r="S35" i="6"/>
  <c r="K286" i="6"/>
  <c r="K969" i="6"/>
  <c r="L1455" i="6"/>
  <c r="Q1455" i="6" s="1"/>
  <c r="L749" i="6"/>
  <c r="Q749" i="6" s="1"/>
  <c r="L580" i="6"/>
  <c r="Q580" i="6" s="1"/>
  <c r="L981" i="6"/>
  <c r="Q981" i="6" s="1"/>
  <c r="S159" i="6"/>
  <c r="L119" i="6"/>
  <c r="Q119" i="6" s="1"/>
  <c r="V119" i="6" s="1"/>
  <c r="L164" i="6"/>
  <c r="Q164" i="6" s="1"/>
  <c r="L769" i="6"/>
  <c r="Q769" i="6" s="1"/>
  <c r="K243" i="6"/>
  <c r="S914" i="6"/>
  <c r="L210" i="6"/>
  <c r="Q210" i="6" s="1"/>
  <c r="R741" i="6"/>
  <c r="M16" i="4"/>
  <c r="P16" i="4"/>
  <c r="S314" i="6"/>
  <c r="S119" i="6"/>
  <c r="L222" i="6"/>
  <c r="Q222" i="6" s="1"/>
  <c r="L1076" i="6"/>
  <c r="Q1076" i="6" s="1"/>
  <c r="R254" i="6"/>
  <c r="R437" i="6"/>
  <c r="R580" i="6"/>
  <c r="W580" i="6" s="1"/>
  <c r="R232" i="6"/>
  <c r="L324" i="6"/>
  <c r="Q324" i="6" s="1"/>
  <c r="L562" i="6"/>
  <c r="Q562" i="6" s="1"/>
  <c r="S573" i="6"/>
  <c r="X573" i="6" s="1"/>
  <c r="L901" i="6"/>
  <c r="Q901" i="6" s="1"/>
  <c r="S215" i="6"/>
  <c r="L1049" i="6"/>
  <c r="Q1049" i="6" s="1"/>
  <c r="R357" i="6"/>
  <c r="L30" i="6"/>
  <c r="Q30" i="6" s="1"/>
  <c r="V30" i="6" s="1"/>
  <c r="S773" i="6"/>
  <c r="R872" i="6"/>
  <c r="S237" i="6"/>
  <c r="X237" i="6" s="1"/>
  <c r="R583" i="6"/>
  <c r="K533" i="6"/>
  <c r="L689" i="6"/>
  <c r="Q689" i="6" s="1"/>
  <c r="S51" i="6"/>
  <c r="R655" i="6"/>
  <c r="S548" i="6"/>
  <c r="X548" i="6" s="1"/>
  <c r="S713" i="6"/>
  <c r="K1261" i="6"/>
  <c r="S8" i="6"/>
  <c r="M69" i="4"/>
  <c r="R202" i="6"/>
  <c r="W202" i="6" s="1"/>
  <c r="P29" i="4"/>
  <c r="M29" i="4"/>
  <c r="R218" i="6"/>
  <c r="W218" i="6" s="1"/>
  <c r="L150" i="6"/>
  <c r="Q150" i="6" s="1"/>
  <c r="S108" i="6"/>
  <c r="S409" i="6"/>
  <c r="L291" i="6"/>
  <c r="Q291" i="6" s="1"/>
  <c r="V291" i="6" s="1"/>
  <c r="K79" i="6"/>
  <c r="R647" i="6"/>
  <c r="L737" i="6"/>
  <c r="Q737" i="6" s="1"/>
  <c r="S295" i="6"/>
  <c r="R681" i="6"/>
  <c r="W681" i="6" s="1"/>
  <c r="S202" i="6"/>
  <c r="S436" i="6"/>
  <c r="L1069" i="6"/>
  <c r="Q1069" i="6" s="1"/>
  <c r="L1516" i="6"/>
  <c r="Q1516" i="6" s="1"/>
  <c r="S676" i="6"/>
  <c r="S507" i="6"/>
  <c r="R709" i="6"/>
  <c r="S1097" i="6"/>
  <c r="S534" i="6"/>
  <c r="K228" i="6"/>
  <c r="S267" i="6"/>
  <c r="R364" i="6"/>
  <c r="R463" i="6"/>
  <c r="W463" i="6" s="1"/>
  <c r="K342" i="6"/>
  <c r="K277" i="6"/>
  <c r="L597" i="6"/>
  <c r="Q597" i="6" s="1"/>
  <c r="L49" i="6"/>
  <c r="Q49" i="6" s="1"/>
  <c r="V49" i="6" s="1"/>
  <c r="K561" i="6"/>
  <c r="K295" i="6"/>
  <c r="S30" i="6"/>
  <c r="P10" i="4"/>
  <c r="M10" i="4"/>
  <c r="L112" i="6"/>
  <c r="Q112" i="6" s="1"/>
  <c r="S7" i="6"/>
  <c r="K1218" i="6"/>
  <c r="S739" i="6"/>
  <c r="L126" i="6"/>
  <c r="Q126" i="6" s="1"/>
  <c r="V126" i="6" s="1"/>
  <c r="S291" i="6"/>
  <c r="S1145" i="6"/>
  <c r="K299" i="6"/>
  <c r="R198" i="6"/>
  <c r="R1336" i="6"/>
  <c r="K181" i="6"/>
  <c r="R360" i="6"/>
  <c r="S741" i="6"/>
  <c r="L668" i="6"/>
  <c r="Q668" i="6" s="1"/>
  <c r="V668" i="6" s="1"/>
  <c r="S92" i="6"/>
  <c r="R274" i="6"/>
  <c r="K72" i="6"/>
  <c r="K650" i="6"/>
  <c r="S775" i="6"/>
  <c r="K247" i="6"/>
  <c r="S410" i="6"/>
  <c r="K23" i="6"/>
  <c r="M88" i="4"/>
  <c r="R859" i="6"/>
  <c r="W859" i="6" s="1"/>
  <c r="K804" i="6"/>
  <c r="L43" i="6"/>
  <c r="Q43" i="6" s="1"/>
  <c r="V43" i="6" s="1"/>
  <c r="L1130" i="6"/>
  <c r="Q1130" i="6" s="1"/>
  <c r="L309" i="6"/>
  <c r="Q309" i="6" s="1"/>
  <c r="R164" i="6"/>
  <c r="L424" i="6"/>
  <c r="Q424" i="6" s="1"/>
  <c r="L1037" i="6"/>
  <c r="Q1037" i="6" s="1"/>
  <c r="L604" i="6"/>
  <c r="Q604" i="6" s="1"/>
  <c r="V604" i="6" s="1"/>
  <c r="R11" i="6"/>
  <c r="L382" i="6"/>
  <c r="Q382" i="6" s="1"/>
  <c r="V382" i="6" s="1"/>
  <c r="L148" i="6"/>
  <c r="Q148" i="6" s="1"/>
  <c r="L662" i="6"/>
  <c r="Q662" i="6" s="1"/>
  <c r="S842" i="6"/>
  <c r="S227" i="6"/>
  <c r="K328" i="6"/>
  <c r="S874" i="6"/>
  <c r="L387" i="6"/>
  <c r="Q387" i="6" s="1"/>
  <c r="S574" i="6"/>
  <c r="S523" i="6"/>
  <c r="R170" i="6"/>
  <c r="S49" i="6"/>
  <c r="L8" i="6"/>
  <c r="Q8" i="6" s="1"/>
  <c r="V8" i="6" s="1"/>
  <c r="L734" i="6"/>
  <c r="Q734" i="6" s="1"/>
  <c r="L1280" i="6"/>
  <c r="Q1280" i="6" s="1"/>
  <c r="P84" i="4"/>
  <c r="M84" i="4"/>
  <c r="S154" i="6"/>
  <c r="L307" i="6"/>
  <c r="Q307" i="6" s="1"/>
  <c r="K169" i="6"/>
  <c r="L201" i="6"/>
  <c r="Q201" i="6" s="1"/>
  <c r="S634" i="6"/>
  <c r="R1002" i="6"/>
  <c r="S747" i="6"/>
  <c r="L473" i="6"/>
  <c r="Q473" i="6" s="1"/>
  <c r="K213" i="6"/>
  <c r="S323" i="6"/>
  <c r="S895" i="6"/>
  <c r="L87" i="6"/>
  <c r="Q87" i="6" s="1"/>
  <c r="L487" i="6"/>
  <c r="Q487" i="6" s="1"/>
  <c r="N164" i="7"/>
  <c r="P19" i="4"/>
  <c r="M19" i="4"/>
  <c r="K457" i="6"/>
  <c r="L355" i="6"/>
  <c r="Q355" i="6" s="1"/>
  <c r="V355" i="6" s="1"/>
  <c r="R359" i="6"/>
  <c r="L1230" i="6"/>
  <c r="Q1230" i="6" s="1"/>
  <c r="S251" i="6"/>
  <c r="L73" i="6"/>
  <c r="Q73" i="6" s="1"/>
  <c r="S25" i="6"/>
  <c r="X25" i="6" s="1"/>
  <c r="S307" i="6"/>
  <c r="X307" i="6" s="1"/>
  <c r="K777" i="6"/>
  <c r="S647" i="6"/>
  <c r="L140" i="6"/>
  <c r="Q140" i="6" s="1"/>
  <c r="R93" i="6"/>
  <c r="S187" i="6"/>
  <c r="R278" i="6"/>
  <c r="L13" i="6"/>
  <c r="Q13" i="6" s="1"/>
  <c r="L411" i="6"/>
  <c r="Q411" i="6" s="1"/>
  <c r="R569" i="6"/>
  <c r="W569" i="6" s="1"/>
  <c r="S1133" i="6"/>
  <c r="R180" i="6"/>
  <c r="S743" i="6"/>
  <c r="S135" i="6"/>
  <c r="O223" i="7"/>
  <c r="L850" i="6"/>
  <c r="Q850" i="6" s="1"/>
  <c r="L533" i="6"/>
  <c r="Q533" i="6" s="1"/>
  <c r="R236" i="6"/>
  <c r="W236" i="6" s="1"/>
  <c r="S923" i="6"/>
  <c r="K210" i="6"/>
  <c r="S501" i="6"/>
  <c r="L110" i="6"/>
  <c r="Q110" i="6" s="1"/>
  <c r="L432" i="6"/>
  <c r="Q432" i="6" s="1"/>
  <c r="R78" i="6"/>
  <c r="S273" i="6"/>
  <c r="K32" i="6"/>
  <c r="R51" i="6"/>
  <c r="W51" i="6" s="1"/>
  <c r="S113" i="6"/>
  <c r="L376" i="6"/>
  <c r="Q376" i="6" s="1"/>
  <c r="K470" i="6"/>
  <c r="L483" i="6"/>
  <c r="Q483" i="6" s="1"/>
  <c r="K488" i="6"/>
  <c r="N28" i="4"/>
  <c r="Q28" i="4"/>
  <c r="K73" i="6"/>
  <c r="R1100" i="6"/>
  <c r="W1100" i="6" s="1"/>
  <c r="K771" i="6"/>
  <c r="R250" i="6"/>
  <c r="K297" i="6"/>
  <c r="K1180" i="6"/>
  <c r="K785" i="6"/>
  <c r="S452" i="6"/>
  <c r="R695" i="6"/>
  <c r="S310" i="6"/>
  <c r="X310" i="6" s="1"/>
  <c r="L24" i="4"/>
  <c r="O24" i="4"/>
  <c r="S208" i="6"/>
  <c r="L768" i="6"/>
  <c r="Q768" i="6" s="1"/>
  <c r="L329" i="6"/>
  <c r="Q329" i="6" s="1"/>
  <c r="V329" i="6" s="1"/>
  <c r="S540" i="6"/>
  <c r="L738" i="6"/>
  <c r="Q738" i="6" s="1"/>
  <c r="V738" i="6" s="1"/>
  <c r="S308" i="6"/>
  <c r="X308" i="6" s="1"/>
  <c r="K427" i="6"/>
  <c r="S512" i="6"/>
  <c r="N370" i="7"/>
  <c r="K1142" i="6"/>
  <c r="S581" i="6"/>
  <c r="R196" i="6"/>
  <c r="K555" i="6"/>
  <c r="K1383" i="6"/>
  <c r="K931" i="6"/>
  <c r="S589" i="6"/>
  <c r="K872" i="6"/>
  <c r="S776" i="6"/>
  <c r="K960" i="6"/>
  <c r="L639" i="6"/>
  <c r="Q639" i="6" s="1"/>
  <c r="S333" i="6"/>
  <c r="S1078" i="6"/>
  <c r="L163" i="6"/>
  <c r="Q163" i="6" s="1"/>
  <c r="R1165" i="6"/>
  <c r="O324" i="7"/>
  <c r="R820" i="6"/>
  <c r="K125" i="6"/>
  <c r="K387" i="6"/>
  <c r="R423" i="6"/>
  <c r="S1344" i="6"/>
  <c r="R814" i="6"/>
  <c r="R1109" i="6"/>
  <c r="S400" i="6"/>
  <c r="X400" i="6" s="1"/>
  <c r="S107" i="6"/>
  <c r="L919" i="6"/>
  <c r="Q919" i="6" s="1"/>
  <c r="R302" i="6"/>
  <c r="L139" i="6"/>
  <c r="Q139" i="6" s="1"/>
  <c r="R132" i="6"/>
  <c r="R60" i="6"/>
  <c r="W60" i="6" s="1"/>
  <c r="S691" i="6"/>
  <c r="O634" i="7"/>
  <c r="R1089" i="6"/>
  <c r="S320" i="6"/>
  <c r="R948" i="6"/>
  <c r="K990" i="6"/>
  <c r="K1031" i="6"/>
  <c r="L484" i="6"/>
  <c r="Q484" i="6" s="1"/>
  <c r="V484" i="6" s="1"/>
  <c r="R1041" i="6"/>
  <c r="L1490" i="6"/>
  <c r="Q1490" i="6" s="1"/>
  <c r="R450" i="6"/>
  <c r="N337" i="7"/>
  <c r="R941" i="6"/>
  <c r="R459" i="6"/>
  <c r="R546" i="6"/>
  <c r="W546" i="6" s="1"/>
  <c r="K78" i="6"/>
  <c r="K554" i="6"/>
  <c r="K1189" i="6"/>
  <c r="K60" i="6"/>
  <c r="N87" i="4"/>
  <c r="Q87" i="4"/>
  <c r="S1317" i="6"/>
  <c r="R45" i="6"/>
  <c r="R167" i="6"/>
  <c r="K1319" i="6"/>
  <c r="R708" i="6"/>
  <c r="L1314" i="6"/>
  <c r="Q1314" i="6" s="1"/>
  <c r="R949" i="6"/>
  <c r="S684" i="6"/>
  <c r="S611" i="6"/>
  <c r="S1002" i="6"/>
  <c r="S1137" i="6"/>
  <c r="S894" i="6"/>
  <c r="S345" i="6"/>
  <c r="R700" i="6"/>
  <c r="W700" i="6" s="1"/>
  <c r="R382" i="6"/>
  <c r="S456" i="6"/>
  <c r="R506" i="6"/>
  <c r="L409" i="6"/>
  <c r="Q409" i="6" s="1"/>
  <c r="K601" i="6"/>
  <c r="R134" i="6"/>
  <c r="L175" i="6"/>
  <c r="Q175" i="6" s="1"/>
  <c r="V175" i="6" s="1"/>
  <c r="K573" i="6"/>
  <c r="L876" i="6"/>
  <c r="Q876" i="6" s="1"/>
  <c r="L655" i="6"/>
  <c r="Q655" i="6" s="1"/>
  <c r="S1019" i="6"/>
  <c r="K908" i="6"/>
  <c r="L518" i="6"/>
  <c r="Q518" i="6" s="1"/>
  <c r="R618" i="6"/>
  <c r="K885" i="6"/>
  <c r="L717" i="6"/>
  <c r="Q717" i="6" s="1"/>
  <c r="R809" i="6"/>
  <c r="K757" i="6"/>
  <c r="R255" i="6"/>
  <c r="W255" i="6" s="1"/>
  <c r="R694" i="6"/>
  <c r="K634" i="6"/>
  <c r="K1144" i="6"/>
  <c r="R581" i="6"/>
  <c r="W581" i="6" s="1"/>
  <c r="R1216" i="6"/>
  <c r="L287" i="6"/>
  <c r="Q287" i="6" s="1"/>
  <c r="L311" i="6"/>
  <c r="Q311" i="6" s="1"/>
  <c r="V311" i="6" s="1"/>
  <c r="K270" i="6"/>
  <c r="K233" i="6"/>
  <c r="S1518" i="6"/>
  <c r="S749" i="6"/>
  <c r="K83" i="6"/>
  <c r="S248" i="6"/>
  <c r="X248" i="6" s="1"/>
  <c r="L131" i="6"/>
  <c r="Q131" i="6" s="1"/>
  <c r="K989" i="6"/>
  <c r="R147" i="6"/>
  <c r="W147" i="6" s="1"/>
  <c r="S14" i="6"/>
  <c r="X14" i="6" s="1"/>
  <c r="L275" i="6"/>
  <c r="Q275" i="6" s="1"/>
  <c r="S188" i="6"/>
  <c r="X188" i="6" s="1"/>
  <c r="L605" i="6"/>
  <c r="Q605" i="6" s="1"/>
  <c r="V605" i="6" s="1"/>
  <c r="K288" i="6"/>
  <c r="L847" i="6"/>
  <c r="Q847" i="6" s="1"/>
  <c r="V847" i="6" s="1"/>
  <c r="R231" i="6"/>
  <c r="K334" i="6"/>
  <c r="K855" i="6"/>
  <c r="R339" i="6"/>
  <c r="R825" i="6"/>
  <c r="M15" i="4"/>
  <c r="P15" i="4"/>
  <c r="K412" i="6"/>
  <c r="S275" i="6"/>
  <c r="R735" i="6"/>
  <c r="K527" i="6"/>
  <c r="L1502" i="6"/>
  <c r="Q1502" i="6" s="1"/>
  <c r="S32" i="6"/>
  <c r="K994" i="6"/>
  <c r="S80" i="6"/>
  <c r="Q19" i="4"/>
  <c r="N19" i="4"/>
  <c r="L346" i="6"/>
  <c r="Q346" i="6" s="1"/>
  <c r="V346" i="6" s="1"/>
  <c r="S155" i="6"/>
  <c r="L66" i="6"/>
  <c r="Q66" i="6" s="1"/>
  <c r="N129" i="7"/>
  <c r="R92" i="6"/>
  <c r="R761" i="6"/>
  <c r="W761" i="6" s="1"/>
  <c r="L129" i="6"/>
  <c r="Q129" i="6" s="1"/>
  <c r="V129" i="6" s="1"/>
  <c r="L59" i="6"/>
  <c r="Q59" i="6" s="1"/>
  <c r="S50" i="6"/>
  <c r="X50" i="6" s="1"/>
  <c r="S800" i="6"/>
  <c r="L373" i="6"/>
  <c r="Q373" i="6" s="1"/>
  <c r="R703" i="6"/>
  <c r="L18" i="6"/>
  <c r="Q18" i="6" s="1"/>
  <c r="S284" i="6"/>
  <c r="K184" i="6"/>
  <c r="K1341" i="6"/>
  <c r="L168" i="6"/>
  <c r="Q168" i="6" s="1"/>
  <c r="S361" i="6"/>
  <c r="L83" i="6"/>
  <c r="Q83" i="6" s="1"/>
  <c r="V83" i="6" s="1"/>
  <c r="L216" i="6"/>
  <c r="Q216" i="6" s="1"/>
  <c r="L172" i="6"/>
  <c r="Q172" i="6" s="1"/>
  <c r="K304" i="6"/>
  <c r="R194" i="6"/>
  <c r="W194" i="6" s="1"/>
  <c r="K766" i="6"/>
  <c r="L1065" i="6"/>
  <c r="Q1065" i="6" s="1"/>
  <c r="K20" i="6"/>
  <c r="R453" i="6"/>
  <c r="O208" i="7"/>
  <c r="K976" i="6"/>
  <c r="R329" i="6"/>
  <c r="L591" i="6"/>
  <c r="Q591" i="6" s="1"/>
  <c r="V591" i="6" s="1"/>
  <c r="L246" i="6"/>
  <c r="Q246" i="6" s="1"/>
  <c r="L534" i="6"/>
  <c r="Q534" i="6" s="1"/>
  <c r="V534" i="6" s="1"/>
  <c r="K97" i="6"/>
  <c r="L14" i="6"/>
  <c r="Q14" i="6" s="1"/>
  <c r="V14" i="6" s="1"/>
  <c r="R1150" i="6"/>
  <c r="S726" i="6"/>
  <c r="K762" i="6"/>
  <c r="L1185" i="6"/>
  <c r="Q1185" i="6" s="1"/>
  <c r="S324" i="6"/>
  <c r="S654" i="6"/>
  <c r="L183" i="6"/>
  <c r="Q183" i="6" s="1"/>
  <c r="S26" i="6"/>
  <c r="X26" i="6" s="1"/>
  <c r="S669" i="6"/>
  <c r="X669" i="6" s="1"/>
  <c r="K1059" i="6"/>
  <c r="K1101" i="6"/>
  <c r="S338" i="6"/>
  <c r="X338" i="6" s="1"/>
  <c r="K368" i="6"/>
  <c r="L1277" i="6"/>
  <c r="Q1277" i="6" s="1"/>
  <c r="L60" i="6"/>
  <c r="Q60" i="6" s="1"/>
  <c r="K940" i="6"/>
  <c r="K366" i="6"/>
  <c r="K1484" i="6"/>
  <c r="R24" i="6"/>
  <c r="R381" i="6"/>
  <c r="K890" i="6"/>
  <c r="R1050" i="6"/>
  <c r="K664" i="6"/>
  <c r="S491" i="6"/>
  <c r="L486" i="6"/>
  <c r="Q486" i="6" s="1"/>
  <c r="V486" i="6" s="1"/>
  <c r="L72" i="6"/>
  <c r="Q72" i="6" s="1"/>
  <c r="V72" i="6" s="1"/>
  <c r="S904" i="6"/>
  <c r="R39" i="6"/>
  <c r="W39" i="6" s="1"/>
  <c r="R572" i="6"/>
  <c r="L68" i="6"/>
  <c r="Q68" i="6" s="1"/>
  <c r="V68" i="6" s="1"/>
  <c r="L1482" i="6"/>
  <c r="Q1482" i="6" s="1"/>
  <c r="R926" i="6"/>
  <c r="S641" i="6"/>
  <c r="K1379" i="6"/>
  <c r="R363" i="6"/>
  <c r="W363" i="6" s="1"/>
  <c r="L914" i="6"/>
  <c r="Q914" i="6" s="1"/>
  <c r="L467" i="6"/>
  <c r="Q467" i="6" s="1"/>
  <c r="R778" i="6"/>
  <c r="O186" i="7"/>
  <c r="L853" i="6"/>
  <c r="Q853" i="6" s="1"/>
  <c r="L875" i="6"/>
  <c r="Q875" i="6" s="1"/>
  <c r="L237" i="6"/>
  <c r="Q237" i="6" s="1"/>
  <c r="K1147" i="6"/>
  <c r="J30" i="7"/>
  <c r="M30" i="7" s="1"/>
  <c r="K1492" i="6"/>
  <c r="L905" i="6"/>
  <c r="Q905" i="6" s="1"/>
  <c r="S500" i="6"/>
  <c r="S223" i="6"/>
  <c r="S189" i="6"/>
  <c r="X189" i="6" s="1"/>
  <c r="N205" i="7"/>
  <c r="K737" i="6"/>
  <c r="R602" i="6"/>
  <c r="S1012" i="6"/>
  <c r="L431" i="6"/>
  <c r="Q431" i="6" s="1"/>
  <c r="R1064" i="6"/>
  <c r="K1069" i="6"/>
  <c r="R630" i="6"/>
  <c r="K439" i="6"/>
  <c r="S176" i="6"/>
  <c r="X176" i="6" s="1"/>
  <c r="L795" i="6"/>
  <c r="Q795" i="6" s="1"/>
  <c r="K1093" i="6"/>
  <c r="S370" i="6"/>
  <c r="R65" i="6"/>
  <c r="W65" i="6" s="1"/>
  <c r="L147" i="6"/>
  <c r="Q147" i="6" s="1"/>
  <c r="L885" i="6"/>
  <c r="Q885" i="6" s="1"/>
  <c r="L1066" i="6"/>
  <c r="Q1066" i="6" s="1"/>
  <c r="S349" i="6"/>
  <c r="X349" i="6" s="1"/>
  <c r="L44" i="6"/>
  <c r="Q44" i="6" s="1"/>
  <c r="V44" i="6" s="1"/>
  <c r="R439" i="6"/>
  <c r="K1535" i="6"/>
  <c r="R372" i="6"/>
  <c r="L389" i="6"/>
  <c r="Q389" i="6" s="1"/>
  <c r="L678" i="6"/>
  <c r="Q678" i="6" s="1"/>
  <c r="K574" i="6"/>
  <c r="K684" i="6"/>
  <c r="L829" i="6"/>
  <c r="Q829" i="6" s="1"/>
  <c r="S445" i="6"/>
  <c r="O67" i="4"/>
  <c r="L67" i="4"/>
  <c r="K168" i="6"/>
  <c r="L857" i="6"/>
  <c r="Q857" i="6" s="1"/>
  <c r="S770" i="6"/>
  <c r="L855" i="6"/>
  <c r="Q855" i="6" s="1"/>
  <c r="S846" i="6"/>
  <c r="L556" i="6"/>
  <c r="Q556" i="6" s="1"/>
  <c r="V556" i="6" s="1"/>
  <c r="L434" i="6"/>
  <c r="Q434" i="6" s="1"/>
  <c r="K444" i="6"/>
  <c r="L601" i="6"/>
  <c r="Q601" i="6" s="1"/>
  <c r="R1007" i="6"/>
  <c r="W1007" i="6" s="1"/>
  <c r="R1261" i="6"/>
  <c r="K594" i="6"/>
  <c r="L1013" i="6"/>
  <c r="Q1013" i="6" s="1"/>
  <c r="S174" i="6"/>
  <c r="X174" i="6" s="1"/>
  <c r="R1411" i="6"/>
  <c r="K224" i="6"/>
  <c r="K1199" i="6"/>
  <c r="R34" i="6"/>
  <c r="W34" i="6" s="1"/>
  <c r="R717" i="6"/>
  <c r="R99" i="6"/>
  <c r="R500" i="6"/>
  <c r="L420" i="6"/>
  <c r="Q420" i="6" s="1"/>
  <c r="R1166" i="6"/>
  <c r="W1166" i="6" s="1"/>
  <c r="L106" i="6"/>
  <c r="Q106" i="6" s="1"/>
  <c r="L113" i="6"/>
  <c r="Q113" i="6" s="1"/>
  <c r="V113" i="6" s="1"/>
  <c r="S367" i="6"/>
  <c r="X367" i="6" s="1"/>
  <c r="L993" i="6"/>
  <c r="Q993" i="6" s="1"/>
  <c r="K475" i="6"/>
  <c r="Q83" i="4"/>
  <c r="N83" i="4"/>
  <c r="R486" i="6"/>
  <c r="W486" i="6" s="1"/>
  <c r="L15" i="6"/>
  <c r="Q15" i="6" s="1"/>
  <c r="V15" i="6" s="1"/>
  <c r="L230" i="6"/>
  <c r="Q230" i="6" s="1"/>
  <c r="V230" i="6" s="1"/>
  <c r="K633" i="6"/>
  <c r="L480" i="6"/>
  <c r="Q480" i="6" s="1"/>
  <c r="K526" i="6"/>
  <c r="K80" i="6"/>
  <c r="S37" i="6"/>
  <c r="X37" i="6" s="1"/>
  <c r="S11" i="6"/>
  <c r="K474" i="6"/>
  <c r="L318" i="6"/>
  <c r="Q318" i="6" s="1"/>
  <c r="L70" i="6"/>
  <c r="Q70" i="6" s="1"/>
  <c r="V70" i="6" s="1"/>
  <c r="S1083" i="6"/>
  <c r="L675" i="6"/>
  <c r="Q675" i="6" s="1"/>
  <c r="L254" i="6"/>
  <c r="Q254" i="6" s="1"/>
  <c r="K259" i="6"/>
  <c r="K309" i="6"/>
  <c r="L718" i="6"/>
  <c r="Q718" i="6" s="1"/>
  <c r="V718" i="6" s="1"/>
  <c r="S165" i="6"/>
  <c r="S873" i="6"/>
  <c r="O184" i="7"/>
  <c r="M91" i="4"/>
  <c r="P91" i="4"/>
  <c r="S27" i="6"/>
  <c r="X27" i="6" s="1"/>
  <c r="K640" i="6"/>
  <c r="K107" i="6"/>
  <c r="R487" i="6"/>
  <c r="L277" i="6"/>
  <c r="Q277" i="6" s="1"/>
  <c r="K140" i="6"/>
  <c r="L188" i="6"/>
  <c r="Q188" i="6" s="1"/>
  <c r="O30" i="4"/>
  <c r="L30" i="4"/>
  <c r="R185" i="6"/>
  <c r="N20" i="4"/>
  <c r="Q20" i="4"/>
  <c r="L910" i="6"/>
  <c r="Q910" i="6" s="1"/>
  <c r="S1266" i="6"/>
  <c r="K464" i="6"/>
  <c r="L736" i="6"/>
  <c r="Q736" i="6" s="1"/>
  <c r="V736" i="6" s="1"/>
  <c r="L45" i="6"/>
  <c r="Q45" i="6" s="1"/>
  <c r="V45" i="6" s="1"/>
  <c r="R1205" i="6"/>
  <c r="K96" i="6"/>
  <c r="S840" i="6"/>
  <c r="K117" i="6"/>
  <c r="S363" i="6"/>
  <c r="R1427" i="6"/>
  <c r="S340" i="6"/>
  <c r="K75" i="6"/>
  <c r="S200" i="6"/>
  <c r="K59" i="6"/>
  <c r="N9" i="4"/>
  <c r="Q9" i="4"/>
  <c r="L334" i="6"/>
  <c r="Q334" i="6" s="1"/>
  <c r="S599" i="6"/>
  <c r="K841" i="6"/>
  <c r="K355" i="6"/>
  <c r="K521" i="6"/>
  <c r="S418" i="6"/>
  <c r="R378" i="6"/>
  <c r="W378" i="6" s="1"/>
  <c r="R807" i="6"/>
  <c r="L528" i="6"/>
  <c r="Q528" i="6" s="1"/>
  <c r="V528" i="6" s="1"/>
  <c r="K166" i="6"/>
  <c r="S391" i="6"/>
  <c r="K311" i="6"/>
  <c r="L23" i="6"/>
  <c r="Q23" i="6" s="1"/>
  <c r="V23" i="6" s="1"/>
  <c r="K45" i="6"/>
  <c r="K44" i="6"/>
  <c r="R434" i="6"/>
  <c r="L452" i="6"/>
  <c r="Q452" i="6" s="1"/>
  <c r="S640" i="6"/>
  <c r="L242" i="6"/>
  <c r="Q242" i="6" s="1"/>
  <c r="K837" i="6"/>
  <c r="L874" i="6"/>
  <c r="Q874" i="6" s="1"/>
  <c r="K307" i="6"/>
  <c r="K842" i="6"/>
  <c r="L40" i="6"/>
  <c r="Q40" i="6" s="1"/>
  <c r="K754" i="6"/>
  <c r="K864" i="6"/>
  <c r="S152" i="6"/>
  <c r="X152" i="6" s="1"/>
  <c r="R590" i="6"/>
  <c r="W590" i="6" s="1"/>
  <c r="O33" i="4"/>
  <c r="L33" i="4"/>
  <c r="K569" i="6"/>
  <c r="K534" i="6"/>
  <c r="S723" i="6"/>
  <c r="K1346" i="6"/>
  <c r="O273" i="7"/>
  <c r="L908" i="6"/>
  <c r="Q908" i="6" s="1"/>
  <c r="R978" i="6"/>
  <c r="L673" i="6"/>
  <c r="Q673" i="6" s="1"/>
  <c r="L836" i="6"/>
  <c r="Q836" i="6" s="1"/>
  <c r="K998" i="6"/>
  <c r="L433" i="6"/>
  <c r="Q433" i="6" s="1"/>
  <c r="V433" i="6" s="1"/>
  <c r="L114" i="6"/>
  <c r="Q114" i="6" s="1"/>
  <c r="V114" i="6" s="1"/>
  <c r="K536" i="6"/>
  <c r="S494" i="6"/>
  <c r="X494" i="6" s="1"/>
  <c r="K258" i="6"/>
  <c r="L257" i="6"/>
  <c r="Q257" i="6" s="1"/>
  <c r="V257" i="6" s="1"/>
  <c r="R702" i="6"/>
  <c r="N189" i="7"/>
  <c r="R368" i="6"/>
  <c r="N91" i="7"/>
  <c r="K581" i="6"/>
  <c r="R1533" i="6"/>
  <c r="S506" i="6"/>
  <c r="X506" i="6" s="1"/>
  <c r="S20" i="6"/>
  <c r="L1339" i="6"/>
  <c r="Q1339" i="6" s="1"/>
  <c r="L688" i="6"/>
  <c r="Q688" i="6" s="1"/>
  <c r="V688" i="6" s="1"/>
  <c r="R247" i="6"/>
  <c r="W247" i="6" s="1"/>
  <c r="S940" i="6"/>
  <c r="S694" i="6"/>
  <c r="J138" i="7"/>
  <c r="M138" i="7" s="1"/>
  <c r="S908" i="6"/>
  <c r="Q68" i="4"/>
  <c r="N68" i="4"/>
  <c r="S736" i="6"/>
  <c r="X736" i="6" s="1"/>
  <c r="R461" i="6"/>
  <c r="R1207" i="6"/>
  <c r="L477" i="6"/>
  <c r="Q477" i="6" s="1"/>
  <c r="L379" i="6"/>
  <c r="Q379" i="6" s="1"/>
  <c r="K625" i="6"/>
  <c r="L104" i="6"/>
  <c r="Q104" i="6" s="1"/>
  <c r="K1043" i="6"/>
  <c r="K1239" i="6"/>
  <c r="K189" i="6"/>
  <c r="K621" i="6"/>
  <c r="K571" i="6"/>
  <c r="S1003" i="6"/>
  <c r="K687" i="6"/>
  <c r="R1348" i="6"/>
  <c r="R1355" i="6"/>
  <c r="O630" i="7"/>
  <c r="K865" i="6"/>
  <c r="S769" i="6"/>
  <c r="R1307" i="6"/>
  <c r="R163" i="6"/>
  <c r="R122" i="6"/>
  <c r="L220" i="6"/>
  <c r="Q220" i="6" s="1"/>
  <c r="L1275" i="6"/>
  <c r="Q1275" i="6" s="1"/>
  <c r="R1414" i="6"/>
  <c r="L198" i="6"/>
  <c r="Q198" i="6" s="1"/>
  <c r="L918" i="6"/>
  <c r="Q918" i="6" s="1"/>
  <c r="V918" i="6" s="1"/>
  <c r="K316" i="6"/>
  <c r="L395" i="6"/>
  <c r="Q395" i="6" s="1"/>
  <c r="L286" i="6"/>
  <c r="Q286" i="6" s="1"/>
  <c r="V286" i="6" s="1"/>
  <c r="K235" i="6"/>
  <c r="R476" i="6"/>
  <c r="W476" i="6" s="1"/>
  <c r="K190" i="6"/>
  <c r="L642" i="6"/>
  <c r="Q642" i="6" s="1"/>
  <c r="V642" i="6" s="1"/>
  <c r="K734" i="6"/>
  <c r="L64" i="6"/>
  <c r="Q64" i="6" s="1"/>
  <c r="V64" i="6" s="1"/>
  <c r="L1315" i="6"/>
  <c r="Q1315" i="6" s="1"/>
  <c r="V1315" i="6" s="1"/>
  <c r="K449" i="6"/>
  <c r="K433" i="6"/>
  <c r="K587" i="6"/>
  <c r="R1534" i="6"/>
  <c r="L844" i="6"/>
  <c r="Q844" i="6" s="1"/>
  <c r="R1233" i="6"/>
  <c r="L1343" i="6"/>
  <c r="Q1343" i="6" s="1"/>
  <c r="K123" i="6"/>
  <c r="K346" i="6"/>
  <c r="K904" i="6"/>
  <c r="K549" i="6"/>
  <c r="S1033" i="6"/>
  <c r="K1240" i="6"/>
  <c r="L100" i="6"/>
  <c r="Q100" i="6" s="1"/>
  <c r="V100" i="6" s="1"/>
  <c r="R973" i="6"/>
  <c r="K264" i="6"/>
  <c r="L1036" i="6"/>
  <c r="Q1036" i="6" s="1"/>
  <c r="L460" i="6"/>
  <c r="Q460" i="6" s="1"/>
  <c r="R868" i="6"/>
  <c r="S902" i="6"/>
  <c r="O229" i="7"/>
  <c r="R800" i="6"/>
  <c r="L606" i="6"/>
  <c r="Q606" i="6" s="1"/>
  <c r="V606" i="6" s="1"/>
  <c r="L972" i="6"/>
  <c r="Q972" i="6" s="1"/>
  <c r="S850" i="6"/>
  <c r="R920" i="6"/>
  <c r="L902" i="6"/>
  <c r="Q902" i="6" s="1"/>
  <c r="R386" i="6"/>
  <c r="R380" i="6"/>
  <c r="S715" i="6"/>
  <c r="X715" i="6" s="1"/>
  <c r="K337" i="6"/>
  <c r="K344" i="6"/>
  <c r="L161" i="6"/>
  <c r="Q161" i="6" s="1"/>
  <c r="V161" i="6" s="1"/>
  <c r="L146" i="6"/>
  <c r="Q146" i="6" s="1"/>
  <c r="N33" i="4"/>
  <c r="Q33" i="4"/>
  <c r="S302" i="6"/>
  <c r="K154" i="6"/>
  <c r="R1472" i="6"/>
  <c r="S639" i="6"/>
  <c r="X639" i="6" s="1"/>
  <c r="L186" i="6"/>
  <c r="Q186" i="6" s="1"/>
  <c r="K239" i="6"/>
  <c r="L441" i="6"/>
  <c r="Q441" i="6" s="1"/>
  <c r="K389" i="6"/>
  <c r="K177" i="6"/>
  <c r="K133" i="6"/>
  <c r="R482" i="6"/>
  <c r="S587" i="6"/>
  <c r="S786" i="6"/>
  <c r="S392" i="6"/>
  <c r="L791" i="6"/>
  <c r="Q791" i="6" s="1"/>
  <c r="L357" i="6"/>
  <c r="Q357" i="6" s="1"/>
  <c r="V357" i="6" s="1"/>
  <c r="K364" i="6"/>
  <c r="R305" i="6"/>
  <c r="R1477" i="6"/>
  <c r="L746" i="6"/>
  <c r="Q746" i="6" s="1"/>
  <c r="K30" i="6"/>
  <c r="L992" i="6"/>
  <c r="Q992" i="6" s="1"/>
  <c r="L158" i="6"/>
  <c r="Q158" i="6" s="1"/>
  <c r="R135" i="6"/>
  <c r="W135" i="6" s="1"/>
  <c r="R769" i="6"/>
  <c r="O586" i="7"/>
  <c r="K1040" i="6"/>
  <c r="S834" i="6"/>
  <c r="K712" i="6"/>
  <c r="R29" i="6"/>
  <c r="O14" i="4"/>
  <c r="L14" i="4"/>
  <c r="R262" i="6"/>
  <c r="L394" i="6"/>
  <c r="Q394" i="6" s="1"/>
  <c r="K7" i="6"/>
  <c r="R195" i="6"/>
  <c r="W195" i="6" s="1"/>
  <c r="R129" i="6"/>
  <c r="K460" i="6"/>
  <c r="J239" i="7"/>
  <c r="M239" i="7" s="1"/>
  <c r="K50" i="6"/>
  <c r="R481" i="6"/>
  <c r="K958" i="6"/>
  <c r="K29" i="6"/>
  <c r="R175" i="6"/>
  <c r="S582" i="6"/>
  <c r="X582" i="6" s="1"/>
  <c r="L292" i="6"/>
  <c r="Q292" i="6" s="1"/>
  <c r="R40" i="6"/>
  <c r="K567" i="6"/>
  <c r="L368" i="6"/>
  <c r="Q368" i="6" s="1"/>
  <c r="S419" i="6"/>
  <c r="X419" i="6" s="1"/>
  <c r="P31" i="4"/>
  <c r="M31" i="4"/>
  <c r="L787" i="6"/>
  <c r="Q787" i="6" s="1"/>
  <c r="L922" i="6"/>
  <c r="Q922" i="6" s="1"/>
  <c r="K682" i="6"/>
  <c r="S907" i="6"/>
  <c r="L93" i="6"/>
  <c r="Q93" i="6" s="1"/>
  <c r="L239" i="6"/>
  <c r="Q239" i="6" s="1"/>
  <c r="K504" i="6"/>
  <c r="K273" i="6"/>
  <c r="K141" i="6"/>
  <c r="R158" i="6"/>
  <c r="W158" i="6" s="1"/>
  <c r="L1060" i="6"/>
  <c r="Q1060" i="6" s="1"/>
  <c r="S179" i="6"/>
  <c r="X179" i="6" s="1"/>
  <c r="S153" i="6"/>
  <c r="R260" i="6"/>
  <c r="S1426" i="6"/>
  <c r="S605" i="6"/>
  <c r="X605" i="6" s="1"/>
  <c r="L335" i="6"/>
  <c r="Q335" i="6" s="1"/>
  <c r="V335" i="6" s="1"/>
  <c r="K992" i="6"/>
  <c r="K1294" i="6"/>
  <c r="S195" i="6"/>
  <c r="K827" i="6"/>
  <c r="K232" i="6"/>
  <c r="L369" i="6"/>
  <c r="Q369" i="6" s="1"/>
  <c r="S252" i="6"/>
  <c r="X252" i="6" s="1"/>
  <c r="R392" i="6"/>
  <c r="S1328" i="6"/>
  <c r="L281" i="6"/>
  <c r="Q281" i="6" s="1"/>
  <c r="L957" i="6"/>
  <c r="Q957" i="6" s="1"/>
  <c r="L1264" i="6"/>
  <c r="Q1264" i="6" s="1"/>
  <c r="L400" i="6"/>
  <c r="Q400" i="6" s="1"/>
  <c r="K609" i="6"/>
  <c r="L872" i="6"/>
  <c r="Q872" i="6" s="1"/>
  <c r="V872" i="6" s="1"/>
  <c r="L611" i="6"/>
  <c r="Q611" i="6" s="1"/>
  <c r="V611" i="6" s="1"/>
  <c r="K394" i="6"/>
  <c r="K1232" i="6"/>
  <c r="L470" i="6"/>
  <c r="Q470" i="6" s="1"/>
  <c r="L240" i="6"/>
  <c r="Q240" i="6" s="1"/>
  <c r="V240" i="6" s="1"/>
  <c r="L767" i="6"/>
  <c r="Q767" i="6" s="1"/>
  <c r="R1146" i="6"/>
  <c r="P18" i="4"/>
  <c r="M18" i="4"/>
  <c r="S1324" i="6"/>
  <c r="L816" i="6"/>
  <c r="Q816" i="6" s="1"/>
  <c r="K242" i="6"/>
  <c r="R1111" i="6"/>
  <c r="L930" i="6"/>
  <c r="Q930" i="6" s="1"/>
  <c r="R934" i="6"/>
  <c r="L509" i="6"/>
  <c r="Q509" i="6" s="1"/>
  <c r="L1149" i="6"/>
  <c r="Q1149" i="6" s="1"/>
  <c r="R501" i="6"/>
  <c r="S1077" i="6"/>
  <c r="S19" i="6"/>
  <c r="X19" i="6" s="1"/>
  <c r="K420" i="6"/>
  <c r="K483" i="6"/>
  <c r="K198" i="6"/>
  <c r="L101" i="6"/>
  <c r="Q101" i="6" s="1"/>
  <c r="V101" i="6" s="1"/>
  <c r="K859" i="6"/>
  <c r="K62" i="6"/>
  <c r="L758" i="6"/>
  <c r="Q758" i="6" s="1"/>
  <c r="L870" i="6"/>
  <c r="Q870" i="6" s="1"/>
  <c r="R642" i="6"/>
  <c r="L1253" i="6"/>
  <c r="Q1253" i="6" s="1"/>
  <c r="L501" i="6"/>
  <c r="Q501" i="6" s="1"/>
  <c r="J104" i="7"/>
  <c r="M104" i="7" s="1"/>
  <c r="L989" i="6"/>
  <c r="Q989" i="6" s="1"/>
  <c r="K1045" i="6"/>
  <c r="L1212" i="6"/>
  <c r="Q1212" i="6" s="1"/>
  <c r="S734" i="6"/>
  <c r="K112" i="6"/>
  <c r="K1467" i="6"/>
  <c r="K552" i="6"/>
  <c r="R733" i="6"/>
  <c r="S158" i="6"/>
  <c r="K283" i="6"/>
  <c r="S132" i="6"/>
  <c r="L498" i="6"/>
  <c r="Q498" i="6" s="1"/>
  <c r="K1352" i="6"/>
  <c r="S468" i="6"/>
  <c r="K697" i="6"/>
  <c r="S727" i="6"/>
  <c r="X727" i="6" s="1"/>
  <c r="N271" i="7"/>
  <c r="L267" i="6"/>
  <c r="Q267" i="6" s="1"/>
  <c r="V267" i="6" s="1"/>
  <c r="L272" i="6"/>
  <c r="Q272" i="6" s="1"/>
  <c r="V272" i="6" s="1"/>
  <c r="S871" i="6"/>
  <c r="X871" i="6" s="1"/>
  <c r="R336" i="6"/>
  <c r="K462" i="6"/>
  <c r="K472" i="6"/>
  <c r="S166" i="6"/>
  <c r="X166" i="6" s="1"/>
  <c r="L1002" i="6"/>
  <c r="Q1002" i="6" s="1"/>
  <c r="K599" i="6"/>
  <c r="L97" i="6"/>
  <c r="Q97" i="6" s="1"/>
  <c r="L793" i="6"/>
  <c r="Q793" i="6" s="1"/>
  <c r="S953" i="6"/>
  <c r="L1022" i="6"/>
  <c r="Q1022" i="6" s="1"/>
  <c r="K231" i="6"/>
  <c r="R539" i="6"/>
  <c r="W539" i="6" s="1"/>
  <c r="K553" i="6"/>
  <c r="K105" i="6"/>
  <c r="S133" i="6"/>
  <c r="X133" i="6" s="1"/>
  <c r="S692" i="6"/>
  <c r="X692" i="6" s="1"/>
  <c r="R267" i="6"/>
  <c r="W267" i="6" s="1"/>
  <c r="S504" i="6"/>
  <c r="R90" i="6"/>
  <c r="W90" i="6" s="1"/>
  <c r="K47" i="6"/>
  <c r="K375" i="6"/>
  <c r="S285" i="6"/>
  <c r="X285" i="6" s="1"/>
  <c r="L316" i="6"/>
  <c r="Q316" i="6" s="1"/>
  <c r="R641" i="6"/>
  <c r="R106" i="6"/>
  <c r="W106" i="6" s="1"/>
  <c r="L671" i="6"/>
  <c r="Q671" i="6" s="1"/>
  <c r="S66" i="6"/>
  <c r="K875" i="6"/>
  <c r="K1049" i="6"/>
  <c r="K275" i="6"/>
  <c r="R863" i="6"/>
  <c r="N182" i="7"/>
  <c r="L1064" i="6"/>
  <c r="Q1064" i="6" s="1"/>
  <c r="S1516" i="6"/>
  <c r="K33" i="6"/>
  <c r="L96" i="6"/>
  <c r="Q96" i="6" s="1"/>
  <c r="R333" i="6"/>
  <c r="S293" i="6"/>
  <c r="S475" i="6"/>
  <c r="X475" i="6" s="1"/>
  <c r="L1165" i="6"/>
  <c r="Q1165" i="6" s="1"/>
  <c r="R525" i="6"/>
  <c r="K175" i="6"/>
  <c r="S258" i="6"/>
  <c r="L116" i="6"/>
  <c r="Q116" i="6" s="1"/>
  <c r="K43" i="6"/>
  <c r="K31" i="6"/>
  <c r="S350" i="6"/>
  <c r="X350" i="6" s="1"/>
  <c r="R972" i="6"/>
  <c r="R1523" i="6"/>
  <c r="L115" i="6"/>
  <c r="Q115" i="6" s="1"/>
  <c r="V115" i="6" s="1"/>
  <c r="K626" i="6"/>
  <c r="L191" i="6"/>
  <c r="Q191" i="6" s="1"/>
  <c r="K370" i="6"/>
  <c r="K584" i="6"/>
  <c r="K155" i="6"/>
  <c r="K393" i="6"/>
  <c r="L471" i="6"/>
  <c r="Q471" i="6" s="1"/>
  <c r="V471" i="6" s="1"/>
  <c r="S239" i="6"/>
  <c r="R130" i="6"/>
  <c r="L624" i="6"/>
  <c r="Q624" i="6" s="1"/>
  <c r="K219" i="6"/>
  <c r="S764" i="6"/>
  <c r="S435" i="6"/>
  <c r="S17" i="6"/>
  <c r="R13" i="6"/>
  <c r="W13" i="6" s="1"/>
  <c r="L1102" i="6"/>
  <c r="Q1102" i="6" s="1"/>
  <c r="R953" i="6"/>
  <c r="R400" i="6"/>
  <c r="K517" i="6"/>
  <c r="K1278" i="6"/>
  <c r="N219" i="7"/>
  <c r="K157" i="6"/>
  <c r="R199" i="6"/>
  <c r="W199" i="6" s="1"/>
  <c r="L149" i="6"/>
  <c r="Q149" i="6" s="1"/>
  <c r="K324" i="6"/>
  <c r="L79" i="6"/>
  <c r="Q79" i="6" s="1"/>
  <c r="K481" i="6"/>
  <c r="S69" i="6"/>
  <c r="X69" i="6" s="1"/>
  <c r="R100" i="6"/>
  <c r="W100" i="6" s="1"/>
  <c r="R766" i="6"/>
  <c r="K245" i="6"/>
  <c r="S1073" i="6"/>
  <c r="R610" i="6"/>
  <c r="K127" i="6"/>
  <c r="S299" i="6"/>
  <c r="X299" i="6" s="1"/>
  <c r="L599" i="6"/>
  <c r="Q599" i="6" s="1"/>
  <c r="S1126" i="6"/>
  <c r="K925" i="6"/>
  <c r="S1167" i="6"/>
  <c r="K972" i="6"/>
  <c r="R831" i="6"/>
  <c r="L25" i="6"/>
  <c r="Q25" i="6" s="1"/>
  <c r="V25" i="6" s="1"/>
  <c r="R788" i="6"/>
  <c r="R162" i="6"/>
  <c r="K257" i="6"/>
  <c r="S265" i="6"/>
  <c r="X265" i="6" s="1"/>
  <c r="S470" i="6"/>
  <c r="S160" i="6"/>
  <c r="X160" i="6" s="1"/>
  <c r="N294" i="7"/>
  <c r="S304" i="6"/>
  <c r="R414" i="6"/>
  <c r="W414" i="6" s="1"/>
  <c r="K983" i="6"/>
  <c r="S590" i="6"/>
  <c r="X590" i="6" s="1"/>
  <c r="R276" i="6"/>
  <c r="W276" i="6" s="1"/>
  <c r="S1242" i="6"/>
  <c r="L548" i="6"/>
  <c r="Q548" i="6" s="1"/>
  <c r="V548" i="6" s="1"/>
  <c r="R197" i="6"/>
  <c r="K886" i="6"/>
  <c r="N175" i="7"/>
  <c r="K577" i="6"/>
  <c r="K949" i="6"/>
  <c r="L322" i="6"/>
  <c r="Q322" i="6" s="1"/>
  <c r="L813" i="6"/>
  <c r="Q813" i="6" s="1"/>
  <c r="L907" i="6"/>
  <c r="Q907" i="6" s="1"/>
  <c r="S711" i="6"/>
  <c r="S71" i="6"/>
  <c r="X71" i="6" s="1"/>
  <c r="R496" i="6"/>
  <c r="L225" i="6"/>
  <c r="Q225" i="6" s="1"/>
  <c r="L542" i="6"/>
  <c r="Q542" i="6" s="1"/>
  <c r="V542" i="6" s="1"/>
  <c r="L347" i="6"/>
  <c r="Q347" i="6" s="1"/>
  <c r="L9" i="4"/>
  <c r="O9" i="4"/>
  <c r="K1513" i="6"/>
  <c r="R1287" i="6"/>
  <c r="R1119" i="6"/>
  <c r="L1321" i="6"/>
  <c r="Q1321" i="6" s="1"/>
  <c r="S1152" i="6"/>
  <c r="R432" i="6"/>
  <c r="L1408" i="6"/>
  <c r="Q1408" i="6" s="1"/>
  <c r="S1198" i="6"/>
  <c r="R1444" i="6"/>
  <c r="R139" i="6"/>
  <c r="J154" i="7"/>
  <c r="M154" i="7" s="1"/>
  <c r="R780" i="6"/>
  <c r="W780" i="6" s="1"/>
  <c r="R1328" i="6"/>
  <c r="K119" i="6"/>
  <c r="S649" i="6"/>
  <c r="K503" i="6"/>
  <c r="L459" i="6"/>
  <c r="Q459" i="6" s="1"/>
  <c r="V459" i="6" s="1"/>
  <c r="R873" i="6"/>
  <c r="W873" i="6" s="1"/>
  <c r="L1489" i="6"/>
  <c r="Q1489" i="6" s="1"/>
  <c r="R256" i="6"/>
  <c r="S496" i="6"/>
  <c r="X496" i="6" s="1"/>
  <c r="K1109" i="6"/>
  <c r="L282" i="6"/>
  <c r="Q282" i="6" s="1"/>
  <c r="V282" i="6" s="1"/>
  <c r="N289" i="7"/>
  <c r="S1039" i="6"/>
  <c r="R520" i="6"/>
  <c r="K816" i="6"/>
  <c r="S556" i="6"/>
  <c r="S681" i="6"/>
  <c r="X681" i="6" s="1"/>
  <c r="R570" i="6"/>
  <c r="S603" i="6"/>
  <c r="L457" i="6"/>
  <c r="Q457" i="6" s="1"/>
  <c r="R137" i="6"/>
  <c r="R1281" i="6"/>
  <c r="L171" i="6"/>
  <c r="Q171" i="6" s="1"/>
  <c r="K1256" i="6"/>
  <c r="K84" i="6"/>
  <c r="L790" i="6"/>
  <c r="Q790" i="6" s="1"/>
  <c r="K1118" i="6"/>
  <c r="S218" i="6"/>
  <c r="N399" i="7"/>
  <c r="R358" i="6"/>
  <c r="W358" i="6" s="1"/>
  <c r="R435" i="6"/>
  <c r="W435" i="6" s="1"/>
  <c r="L819" i="6"/>
  <c r="Q819" i="6" s="1"/>
  <c r="S619" i="6"/>
  <c r="K799" i="6"/>
  <c r="N333" i="7"/>
  <c r="K1301" i="6"/>
  <c r="R1239" i="6"/>
  <c r="O42" i="7"/>
  <c r="R789" i="6"/>
  <c r="W789" i="6" s="1"/>
  <c r="K85" i="6"/>
  <c r="K623" i="6"/>
  <c r="K24" i="6"/>
  <c r="K238" i="6"/>
  <c r="K431" i="6"/>
  <c r="R204" i="6"/>
  <c r="W204" i="6" s="1"/>
  <c r="L1233" i="6"/>
  <c r="Q1233" i="6" s="1"/>
  <c r="S9" i="6"/>
  <c r="X9" i="6" s="1"/>
  <c r="R233" i="6"/>
  <c r="W233" i="6" s="1"/>
  <c r="S221" i="6"/>
  <c r="O113" i="7"/>
  <c r="K977" i="6"/>
  <c r="R1047" i="6"/>
  <c r="S64" i="6"/>
  <c r="R384" i="6"/>
  <c r="W384" i="6" s="1"/>
  <c r="P72" i="4"/>
  <c r="M72" i="4"/>
  <c r="L464" i="6"/>
  <c r="Q464" i="6" s="1"/>
  <c r="S211" i="6"/>
  <c r="X211" i="6" s="1"/>
  <c r="R555" i="6"/>
  <c r="W555" i="6" s="1"/>
  <c r="S817" i="6"/>
  <c r="K889" i="6"/>
  <c r="R226" i="6"/>
  <c r="S112" i="6"/>
  <c r="X112" i="6" s="1"/>
  <c r="K482" i="6"/>
  <c r="R102" i="6"/>
  <c r="W102" i="6" s="1"/>
  <c r="R292" i="6"/>
  <c r="R465" i="6"/>
  <c r="K99" i="6"/>
  <c r="S65" i="6"/>
  <c r="X65" i="6" s="1"/>
  <c r="R249" i="6"/>
  <c r="R264" i="6"/>
  <c r="W264" i="6" s="1"/>
  <c r="S322" i="6"/>
  <c r="X322" i="6" s="1"/>
  <c r="N67" i="4"/>
  <c r="Q67" i="4"/>
  <c r="S1307" i="6"/>
  <c r="S774" i="6"/>
  <c r="X774" i="6" s="1"/>
  <c r="R1137" i="6"/>
  <c r="R1152" i="6"/>
  <c r="L50" i="6"/>
  <c r="Q50" i="6" s="1"/>
  <c r="V50" i="6" s="1"/>
  <c r="M64" i="4"/>
  <c r="P64" i="4"/>
  <c r="S238" i="6"/>
  <c r="R32" i="6"/>
  <c r="K28" i="6"/>
  <c r="L370" i="6"/>
  <c r="Q370" i="6" s="1"/>
  <c r="V370" i="6" s="1"/>
  <c r="L615" i="6"/>
  <c r="Q615" i="6" s="1"/>
  <c r="L215" i="6"/>
  <c r="Q215" i="6" s="1"/>
  <c r="L1388" i="6"/>
  <c r="Q1388" i="6" s="1"/>
  <c r="S957" i="6"/>
  <c r="K1104" i="6"/>
  <c r="K261" i="6"/>
  <c r="K733" i="6"/>
  <c r="S738" i="6"/>
  <c r="L497" i="6"/>
  <c r="Q497" i="6" s="1"/>
  <c r="R37" i="6"/>
  <c r="W37" i="6" s="1"/>
  <c r="K661" i="6"/>
  <c r="S746" i="6"/>
  <c r="R628" i="6"/>
  <c r="K1181" i="6"/>
  <c r="L840" i="6"/>
  <c r="Q840" i="6" s="1"/>
  <c r="S48" i="6"/>
  <c r="X48" i="6" s="1"/>
  <c r="S259" i="6"/>
  <c r="X259" i="6" s="1"/>
  <c r="K215" i="6"/>
  <c r="R562" i="6"/>
  <c r="S807" i="6"/>
  <c r="S633" i="6"/>
  <c r="R851" i="6"/>
  <c r="K496" i="6"/>
  <c r="S913" i="6"/>
  <c r="K94" i="6"/>
  <c r="L983" i="6"/>
  <c r="Q983" i="6" s="1"/>
  <c r="R237" i="6"/>
  <c r="L412" i="6"/>
  <c r="Q412" i="6" s="1"/>
  <c r="V412" i="6" s="1"/>
  <c r="K48" i="6"/>
  <c r="K479" i="6"/>
  <c r="L944" i="6"/>
  <c r="Q944" i="6" s="1"/>
  <c r="L1029" i="6"/>
  <c r="Q1029" i="6" s="1"/>
  <c r="S785" i="6"/>
  <c r="L454" i="6"/>
  <c r="Q454" i="6" s="1"/>
  <c r="V454" i="6" s="1"/>
  <c r="L312" i="6"/>
  <c r="Q312" i="6" s="1"/>
  <c r="L12" i="6"/>
  <c r="Q12" i="6" s="1"/>
  <c r="O315" i="7"/>
  <c r="R315" i="7" s="1"/>
  <c r="R689" i="6"/>
  <c r="R48" i="6"/>
  <c r="R744" i="6"/>
  <c r="L754" i="6"/>
  <c r="Q754" i="6" s="1"/>
  <c r="L1445" i="6"/>
  <c r="Q1445" i="6" s="1"/>
  <c r="R148" i="6"/>
  <c r="S952" i="6"/>
  <c r="K895" i="6"/>
  <c r="S1416" i="6"/>
  <c r="R597" i="6"/>
  <c r="R464" i="6"/>
  <c r="W464" i="6" s="1"/>
  <c r="R283" i="6"/>
  <c r="S1045" i="6"/>
  <c r="L214" i="6"/>
  <c r="Q214" i="6" s="1"/>
  <c r="S429" i="6"/>
  <c r="J559" i="7"/>
  <c r="M559" i="7" s="1"/>
  <c r="R838" i="6"/>
  <c r="S198" i="6"/>
  <c r="X198" i="6" s="1"/>
  <c r="K745" i="6"/>
  <c r="K823" i="6"/>
  <c r="S1044" i="6"/>
  <c r="L1501" i="6"/>
  <c r="Q1501" i="6" s="1"/>
  <c r="K266" i="6"/>
  <c r="R63" i="6"/>
  <c r="L1441" i="6"/>
  <c r="Q1441" i="6" s="1"/>
  <c r="K1088" i="6"/>
  <c r="K679" i="6"/>
  <c r="K945" i="6"/>
  <c r="K418" i="6"/>
  <c r="R88" i="6"/>
  <c r="S339" i="6"/>
  <c r="R952" i="6"/>
  <c r="R74" i="6"/>
  <c r="R1221" i="6"/>
  <c r="R1229" i="6"/>
  <c r="R508" i="6"/>
  <c r="K359" i="6"/>
  <c r="R537" i="6"/>
  <c r="K897" i="6"/>
  <c r="R732" i="6"/>
  <c r="L207" i="6"/>
  <c r="Q207" i="6" s="1"/>
  <c r="L333" i="6"/>
  <c r="Q333" i="6" s="1"/>
  <c r="L1168" i="6"/>
  <c r="Q1168" i="6" s="1"/>
  <c r="L1043" i="6"/>
  <c r="Q1043" i="6" s="1"/>
  <c r="K67" i="6"/>
  <c r="K1303" i="6"/>
  <c r="S42" i="6"/>
  <c r="L469" i="6"/>
  <c r="Q469" i="6" s="1"/>
  <c r="L238" i="6"/>
  <c r="Q238" i="6" s="1"/>
  <c r="V238" i="6" s="1"/>
  <c r="R82" i="6"/>
  <c r="W82" i="6" s="1"/>
  <c r="L512" i="6"/>
  <c r="Q512" i="6" s="1"/>
  <c r="K695" i="6"/>
  <c r="L1523" i="6"/>
  <c r="Q1523" i="6" s="1"/>
  <c r="K568" i="6"/>
  <c r="L521" i="6"/>
  <c r="Q521" i="6" s="1"/>
  <c r="S365" i="6"/>
  <c r="S705" i="6"/>
  <c r="X705" i="6" s="1"/>
  <c r="L627" i="6"/>
  <c r="Q627" i="6" s="1"/>
  <c r="K522" i="6"/>
  <c r="S673" i="6"/>
  <c r="L747" i="6"/>
  <c r="Q747" i="6" s="1"/>
  <c r="V747" i="6" s="1"/>
  <c r="K312" i="6"/>
  <c r="S1243" i="6"/>
  <c r="X1243" i="6" s="1"/>
  <c r="L742" i="6"/>
  <c r="Q742" i="6" s="1"/>
  <c r="S1312" i="6"/>
  <c r="L550" i="6"/>
  <c r="Q550" i="6" s="1"/>
  <c r="K811" i="6"/>
  <c r="R319" i="6"/>
  <c r="W319" i="6" s="1"/>
  <c r="R967" i="6"/>
  <c r="R279" i="6"/>
  <c r="W279" i="6" s="1"/>
  <c r="L90" i="6"/>
  <c r="Q90" i="6" s="1"/>
  <c r="V90" i="6" s="1"/>
  <c r="S416" i="6"/>
  <c r="L896" i="6"/>
  <c r="Q896" i="6" s="1"/>
  <c r="R1117" i="6"/>
  <c r="S148" i="6"/>
  <c r="K401" i="6"/>
  <c r="R552" i="6"/>
  <c r="L1350" i="6"/>
  <c r="Q1350" i="6" s="1"/>
  <c r="L530" i="6"/>
  <c r="Q530" i="6" s="1"/>
  <c r="L680" i="6"/>
  <c r="Q680" i="6" s="1"/>
  <c r="L1251" i="6"/>
  <c r="Q1251" i="6" s="1"/>
  <c r="L259" i="6"/>
  <c r="Q259" i="6" s="1"/>
  <c r="L352" i="6"/>
  <c r="Q352" i="6" s="1"/>
  <c r="S784" i="6"/>
  <c r="L350" i="6"/>
  <c r="Q350" i="6" s="1"/>
  <c r="L557" i="6"/>
  <c r="Q557" i="6" s="1"/>
  <c r="R446" i="6"/>
  <c r="R711" i="6"/>
  <c r="R14" i="6"/>
  <c r="W14" i="6" s="1"/>
  <c r="R151" i="6"/>
  <c r="S659" i="6"/>
  <c r="S269" i="6"/>
  <c r="S241" i="6"/>
  <c r="X241" i="6" s="1"/>
  <c r="O439" i="7"/>
  <c r="K1369" i="6"/>
  <c r="K352" i="6"/>
  <c r="K740" i="6"/>
  <c r="L193" i="6"/>
  <c r="Q193" i="6" s="1"/>
  <c r="S798" i="6"/>
  <c r="L236" i="6"/>
  <c r="Q236" i="6" s="1"/>
  <c r="L218" i="6"/>
  <c r="Q218" i="6" s="1"/>
  <c r="V218" i="6" s="1"/>
  <c r="R192" i="6"/>
  <c r="W192" i="6" s="1"/>
  <c r="S438" i="6"/>
  <c r="R332" i="6"/>
  <c r="R871" i="6"/>
  <c r="K1127" i="6"/>
  <c r="K918" i="6"/>
  <c r="S1478" i="6"/>
  <c r="K315" i="6"/>
  <c r="R722" i="6"/>
  <c r="R300" i="6"/>
  <c r="L809" i="6"/>
  <c r="Q809" i="6" s="1"/>
  <c r="L232" i="6"/>
  <c r="Q232" i="6" s="1"/>
  <c r="R70" i="6"/>
  <c r="S483" i="6"/>
  <c r="K1105" i="6"/>
  <c r="K98" i="6"/>
  <c r="R474" i="6"/>
  <c r="S632" i="6"/>
  <c r="S427" i="6"/>
  <c r="S666" i="6"/>
  <c r="S868" i="6"/>
  <c r="K69" i="6"/>
  <c r="R519" i="6"/>
  <c r="S503" i="6"/>
  <c r="L646" i="6"/>
  <c r="Q646" i="6" s="1"/>
  <c r="L105" i="6"/>
  <c r="Q105" i="6" s="1"/>
  <c r="V105" i="6" s="1"/>
  <c r="O177" i="7"/>
  <c r="S72" i="6"/>
  <c r="L145" i="6"/>
  <c r="Q145" i="6" s="1"/>
  <c r="R574" i="6"/>
  <c r="L211" i="6"/>
  <c r="Q211" i="6" s="1"/>
  <c r="K668" i="6"/>
  <c r="L544" i="6"/>
  <c r="Q544" i="6" s="1"/>
  <c r="L826" i="6"/>
  <c r="Q826" i="6" s="1"/>
  <c r="L323" i="6"/>
  <c r="Q323" i="6" s="1"/>
  <c r="V323" i="6" s="1"/>
  <c r="L1262" i="6"/>
  <c r="Q1262" i="6" s="1"/>
  <c r="L563" i="6"/>
  <c r="Q563" i="6" s="1"/>
  <c r="V563" i="6" s="1"/>
  <c r="K64" i="6"/>
  <c r="S141" i="6"/>
  <c r="X141" i="6" s="1"/>
  <c r="K138" i="6"/>
  <c r="R771" i="6"/>
  <c r="Q85" i="4"/>
  <c r="N85" i="4"/>
  <c r="L253" i="6"/>
  <c r="Q253" i="6" s="1"/>
  <c r="L456" i="6"/>
  <c r="Q456" i="6" s="1"/>
  <c r="V456" i="6" s="1"/>
  <c r="N31" i="7"/>
  <c r="R183" i="6"/>
  <c r="W183" i="6" s="1"/>
  <c r="S78" i="6"/>
  <c r="X78" i="6" s="1"/>
  <c r="R429" i="6"/>
  <c r="O25" i="4"/>
  <c r="L25" i="4"/>
  <c r="K335" i="6"/>
  <c r="L997" i="6"/>
  <c r="Q997" i="6" s="1"/>
  <c r="S278" i="6"/>
  <c r="L199" i="6"/>
  <c r="Q199" i="6" s="1"/>
  <c r="V199" i="6" s="1"/>
  <c r="S344" i="6"/>
  <c r="R177" i="6"/>
  <c r="W177" i="6" s="1"/>
  <c r="R564" i="6"/>
  <c r="K525" i="6"/>
  <c r="S601" i="6"/>
  <c r="S554" i="6"/>
  <c r="S812" i="6"/>
  <c r="L757" i="6"/>
  <c r="Q757" i="6" s="1"/>
  <c r="R718" i="6"/>
  <c r="W718" i="6" s="1"/>
  <c r="K106" i="6"/>
  <c r="K1075" i="6"/>
  <c r="R206" i="6"/>
  <c r="R301" i="6"/>
  <c r="W301" i="6" s="1"/>
  <c r="L765" i="6"/>
  <c r="Q765" i="6" s="1"/>
  <c r="R1093" i="6"/>
  <c r="K852" i="6"/>
  <c r="S551" i="6"/>
  <c r="L664" i="6"/>
  <c r="Q664" i="6" s="1"/>
  <c r="K200" i="6"/>
  <c r="L92" i="6"/>
  <c r="Q92" i="6" s="1"/>
  <c r="V92" i="6" s="1"/>
  <c r="R112" i="6"/>
  <c r="R289" i="6"/>
  <c r="W289" i="6" s="1"/>
  <c r="S328" i="6"/>
  <c r="R225" i="6"/>
  <c r="R505" i="6"/>
  <c r="L1542" i="6"/>
  <c r="Q1542" i="6" s="1"/>
  <c r="L111" i="6"/>
  <c r="Q111" i="6" s="1"/>
  <c r="V111" i="6" s="1"/>
  <c r="R755" i="6"/>
  <c r="L386" i="6"/>
  <c r="Q386" i="6" s="1"/>
  <c r="L55" i="6"/>
  <c r="Q55" i="6" s="1"/>
  <c r="S128" i="6"/>
  <c r="R174" i="6"/>
  <c r="W174" i="6" s="1"/>
  <c r="S357" i="6"/>
  <c r="X357" i="6" s="1"/>
  <c r="S294" i="6"/>
  <c r="X294" i="6" s="1"/>
  <c r="K1112" i="6"/>
  <c r="L1177" i="6"/>
  <c r="Q1177" i="6" s="1"/>
  <c r="S552" i="6"/>
  <c r="K498" i="6"/>
  <c r="K12" i="6"/>
  <c r="R523" i="6"/>
  <c r="W523" i="6" s="1"/>
  <c r="L585" i="6"/>
  <c r="Q585" i="6" s="1"/>
  <c r="R1104" i="6"/>
  <c r="R897" i="6"/>
  <c r="K645" i="6"/>
  <c r="R714" i="6"/>
  <c r="W714" i="6" s="1"/>
  <c r="S212" i="6"/>
  <c r="X212" i="6" s="1"/>
  <c r="K1409" i="6"/>
  <c r="R688" i="6"/>
  <c r="W688" i="6" s="1"/>
  <c r="L462" i="6"/>
  <c r="Q462" i="6" s="1"/>
  <c r="K1339" i="6"/>
  <c r="S758" i="6"/>
  <c r="L798" i="6"/>
  <c r="Q798" i="6" s="1"/>
  <c r="V798" i="6" s="1"/>
  <c r="L577" i="6"/>
  <c r="Q577" i="6" s="1"/>
  <c r="K797" i="6"/>
  <c r="K1426" i="6"/>
  <c r="L296" i="6"/>
  <c r="Q296" i="6" s="1"/>
  <c r="V296" i="6" s="1"/>
  <c r="L202" i="6"/>
  <c r="Q202" i="6" s="1"/>
  <c r="V202" i="6" s="1"/>
  <c r="R61" i="6"/>
  <c r="W61" i="6" s="1"/>
  <c r="K211" i="6"/>
  <c r="S407" i="6"/>
  <c r="L923" i="6"/>
  <c r="Q923" i="6" s="1"/>
  <c r="V923" i="6" s="1"/>
  <c r="S39" i="6"/>
  <c r="X39" i="6" s="1"/>
  <c r="K145" i="6"/>
  <c r="K363" i="6"/>
  <c r="S1259" i="6"/>
  <c r="K377" i="6"/>
  <c r="L341" i="6"/>
  <c r="Q341" i="6" s="1"/>
  <c r="R938" i="6"/>
  <c r="K383" i="6"/>
  <c r="S99" i="6"/>
  <c r="S1230" i="6"/>
  <c r="X1230" i="6" s="1"/>
  <c r="L1125" i="6"/>
  <c r="Q1125" i="6" s="1"/>
  <c r="K267" i="6"/>
  <c r="K658" i="6"/>
  <c r="K667" i="6"/>
  <c r="R107" i="6"/>
  <c r="W107" i="6" s="1"/>
  <c r="R672" i="6"/>
  <c r="W672" i="6" s="1"/>
  <c r="K1211" i="6"/>
  <c r="R643" i="6"/>
  <c r="W643" i="6" s="1"/>
  <c r="L1200" i="6"/>
  <c r="Q1200" i="6" s="1"/>
  <c r="S46" i="6"/>
  <c r="X46" i="6" s="1"/>
  <c r="K652" i="6"/>
  <c r="S737" i="6"/>
  <c r="X737" i="6" s="1"/>
  <c r="L1292" i="6"/>
  <c r="Q1292" i="6" s="1"/>
  <c r="K343" i="6"/>
  <c r="S1453" i="6"/>
  <c r="R285" i="6"/>
  <c r="L926" i="6"/>
  <c r="Q926" i="6" s="1"/>
  <c r="L360" i="6"/>
  <c r="Q360" i="6" s="1"/>
  <c r="V360" i="6" s="1"/>
  <c r="S82" i="6"/>
  <c r="K718" i="6"/>
  <c r="L1122" i="6"/>
  <c r="Q1122" i="6" s="1"/>
  <c r="L32" i="6"/>
  <c r="Q32" i="6" s="1"/>
  <c r="K220" i="6"/>
  <c r="S411" i="6"/>
  <c r="R1129" i="6"/>
  <c r="K817" i="6"/>
  <c r="K814" i="6"/>
  <c r="R752" i="6"/>
  <c r="R1173" i="6"/>
  <c r="R629" i="6"/>
  <c r="W629" i="6" s="1"/>
  <c r="K381" i="6"/>
  <c r="L78" i="6"/>
  <c r="Q78" i="6" s="1"/>
  <c r="V78" i="6" s="1"/>
  <c r="K160" i="6"/>
  <c r="K548" i="6"/>
  <c r="K543" i="6"/>
  <c r="K509" i="6"/>
  <c r="R426" i="6"/>
  <c r="W426" i="6" s="1"/>
  <c r="K1123" i="6"/>
  <c r="R880" i="6"/>
  <c r="R664" i="6"/>
  <c r="L715" i="6"/>
  <c r="Q715" i="6" s="1"/>
  <c r="K800" i="6"/>
  <c r="K1094" i="6"/>
  <c r="R1481" i="6"/>
  <c r="S760" i="6"/>
  <c r="L723" i="6"/>
  <c r="Q723" i="6" s="1"/>
  <c r="K1200" i="6"/>
  <c r="L990" i="6"/>
  <c r="Q990" i="6" s="1"/>
  <c r="R785" i="6"/>
  <c r="R1367" i="6"/>
  <c r="L895" i="6"/>
  <c r="Q895" i="6" s="1"/>
  <c r="K409" i="6"/>
  <c r="S848" i="6"/>
  <c r="L815" i="6"/>
  <c r="Q815" i="6" s="1"/>
  <c r="R758" i="6"/>
  <c r="S480" i="6"/>
  <c r="K954" i="6"/>
  <c r="K115" i="6"/>
  <c r="S157" i="6"/>
  <c r="X157" i="6" s="1"/>
  <c r="L195" i="6"/>
  <c r="Q195" i="6" s="1"/>
  <c r="K870" i="6"/>
  <c r="R980" i="6"/>
  <c r="S98" i="6"/>
  <c r="X98" i="6" s="1"/>
  <c r="O16" i="4"/>
  <c r="L16" i="4"/>
  <c r="K178" i="6"/>
  <c r="R46" i="6"/>
  <c r="L670" i="6"/>
  <c r="Q670" i="6" s="1"/>
  <c r="K845" i="6"/>
  <c r="L549" i="6"/>
  <c r="Q549" i="6" s="1"/>
  <c r="V549" i="6" s="1"/>
  <c r="L442" i="6"/>
  <c r="Q442" i="6" s="1"/>
  <c r="V442" i="6" s="1"/>
  <c r="L233" i="6"/>
  <c r="Q233" i="6" s="1"/>
  <c r="V233" i="6" s="1"/>
  <c r="R21" i="6"/>
  <c r="W21" i="6" s="1"/>
  <c r="N668" i="7"/>
  <c r="L890" i="6"/>
  <c r="Q890" i="6" s="1"/>
  <c r="R916" i="6"/>
  <c r="L144" i="6"/>
  <c r="Q144" i="6" s="1"/>
  <c r="R1536" i="6"/>
  <c r="R987" i="6"/>
  <c r="L565" i="6"/>
  <c r="Q565" i="6" s="1"/>
  <c r="S565" i="6"/>
  <c r="K1194" i="6"/>
  <c r="R271" i="6"/>
  <c r="W271" i="6" s="1"/>
  <c r="L784" i="6"/>
  <c r="Q784" i="6" s="1"/>
  <c r="S40" i="6"/>
  <c r="X40" i="6" s="1"/>
  <c r="S701" i="6"/>
  <c r="L159" i="6"/>
  <c r="Q159" i="6" s="1"/>
  <c r="V159" i="6" s="1"/>
  <c r="R854" i="6"/>
  <c r="L280" i="6"/>
  <c r="Q280" i="6" s="1"/>
  <c r="S398" i="6"/>
  <c r="K254" i="6"/>
  <c r="S852" i="6"/>
  <c r="R406" i="6"/>
  <c r="K813" i="6"/>
  <c r="R223" i="6"/>
  <c r="W223" i="6" s="1"/>
  <c r="S1143" i="6"/>
  <c r="S177" i="6"/>
  <c r="X177" i="6" s="1"/>
  <c r="N72" i="4"/>
  <c r="Q72" i="4"/>
  <c r="R490" i="6"/>
  <c r="W490" i="6" s="1"/>
  <c r="S646" i="6"/>
  <c r="R855" i="6"/>
  <c r="S528" i="6"/>
  <c r="R677" i="6"/>
  <c r="L588" i="6"/>
  <c r="Q588" i="6" s="1"/>
  <c r="L177" i="6"/>
  <c r="Q177" i="6" s="1"/>
  <c r="V177" i="6" s="1"/>
  <c r="R224" i="6"/>
  <c r="K763" i="6"/>
  <c r="K898" i="6"/>
  <c r="O21" i="4"/>
  <c r="L21" i="4"/>
  <c r="R862" i="6"/>
  <c r="K840" i="6"/>
  <c r="R601" i="6"/>
  <c r="W601" i="6" s="1"/>
  <c r="R704" i="6"/>
  <c r="W704" i="6" s="1"/>
  <c r="L21" i="6"/>
  <c r="Q21" i="6" s="1"/>
  <c r="V21" i="6" s="1"/>
  <c r="S431" i="6"/>
  <c r="R340" i="6"/>
  <c r="S1249" i="6"/>
  <c r="L1505" i="6"/>
  <c r="Q1505" i="6" s="1"/>
  <c r="L493" i="6"/>
  <c r="Q493" i="6" s="1"/>
  <c r="K321" i="6"/>
  <c r="S83" i="6"/>
  <c r="X83" i="6" s="1"/>
  <c r="S1059" i="6"/>
  <c r="R273" i="6"/>
  <c r="L427" i="6"/>
  <c r="Q427" i="6" s="1"/>
  <c r="L507" i="6"/>
  <c r="Q507" i="6" s="1"/>
  <c r="S360" i="6"/>
  <c r="X360" i="6" s="1"/>
  <c r="R229" i="6"/>
  <c r="K760" i="6"/>
  <c r="L481" i="6"/>
  <c r="Q481" i="6" s="1"/>
  <c r="V481" i="6" s="1"/>
  <c r="L190" i="6"/>
  <c r="Q190" i="6" s="1"/>
  <c r="R836" i="6"/>
  <c r="S250" i="6"/>
  <c r="K559" i="6"/>
  <c r="S790" i="6"/>
  <c r="S121" i="6"/>
  <c r="S62" i="6"/>
  <c r="X62" i="6" s="1"/>
  <c r="K262" i="6"/>
  <c r="K354" i="6"/>
  <c r="K104" i="6"/>
  <c r="L770" i="6"/>
  <c r="Q770" i="6" s="1"/>
  <c r="V770" i="6" s="1"/>
  <c r="S1118" i="6"/>
  <c r="L730" i="6"/>
  <c r="Q730" i="6" s="1"/>
  <c r="L178" i="6"/>
  <c r="Q178" i="6" s="1"/>
  <c r="S326" i="6"/>
  <c r="X326" i="6" s="1"/>
  <c r="S222" i="6"/>
  <c r="X222" i="6" s="1"/>
  <c r="R313" i="6"/>
  <c r="K744" i="6"/>
  <c r="R143" i="6"/>
  <c r="W143" i="6" s="1"/>
  <c r="L696" i="6"/>
  <c r="Q696" i="6" s="1"/>
  <c r="R507" i="6"/>
  <c r="R124" i="6"/>
  <c r="W124" i="6" s="1"/>
  <c r="S1151" i="6"/>
  <c r="L1536" i="6"/>
  <c r="Q1536" i="6" s="1"/>
  <c r="R915" i="6"/>
  <c r="L367" i="6"/>
  <c r="Q367" i="6" s="1"/>
  <c r="L756" i="6"/>
  <c r="Q756" i="6" s="1"/>
  <c r="M13" i="4"/>
  <c r="P13" i="4"/>
  <c r="R786" i="6"/>
  <c r="W786" i="6" s="1"/>
  <c r="R1054" i="6"/>
  <c r="W1054" i="6" s="1"/>
  <c r="L635" i="6"/>
  <c r="Q635" i="6" s="1"/>
  <c r="K506" i="6"/>
  <c r="L1044" i="6"/>
  <c r="Q1044" i="6" s="1"/>
  <c r="K982" i="6"/>
  <c r="L321" i="6"/>
  <c r="Q321" i="6" s="1"/>
  <c r="V321" i="6" s="1"/>
  <c r="K531" i="6"/>
  <c r="J102" i="7"/>
  <c r="M102" i="7" s="1"/>
  <c r="S196" i="6"/>
  <c r="X196" i="6" s="1"/>
  <c r="K345" i="6"/>
  <c r="L313" i="6"/>
  <c r="Q313" i="6" s="1"/>
  <c r="V313" i="6" s="1"/>
  <c r="K18" i="6"/>
  <c r="L234" i="6"/>
  <c r="Q234" i="6" s="1"/>
  <c r="L744" i="6"/>
  <c r="Q744" i="6" s="1"/>
  <c r="K410" i="6"/>
  <c r="R327" i="6"/>
  <c r="K241" i="6"/>
  <c r="L440" i="6"/>
  <c r="Q440" i="6" s="1"/>
  <c r="K828" i="6"/>
  <c r="R454" i="6"/>
  <c r="W454" i="6" s="1"/>
  <c r="R410" i="6"/>
  <c r="S689" i="6"/>
  <c r="X689" i="6" s="1"/>
  <c r="S623" i="6"/>
  <c r="L803" i="6"/>
  <c r="Q803" i="6" s="1"/>
  <c r="L1447" i="6"/>
  <c r="Q1447" i="6" s="1"/>
  <c r="K1172" i="6"/>
  <c r="R918" i="6"/>
  <c r="S531" i="6"/>
  <c r="S41" i="6"/>
  <c r="X41" i="6" s="1"/>
  <c r="L17" i="6"/>
  <c r="Q17" i="6" s="1"/>
  <c r="L51" i="6"/>
  <c r="Q51" i="6" s="1"/>
  <c r="S1071" i="6"/>
  <c r="S492" i="6"/>
  <c r="R115" i="6"/>
  <c r="W115" i="6" s="1"/>
  <c r="S1076" i="6"/>
  <c r="R351" i="6"/>
  <c r="S818" i="6"/>
  <c r="R389" i="6"/>
  <c r="S449" i="6"/>
  <c r="X449" i="6" s="1"/>
  <c r="K209" i="6"/>
  <c r="R754" i="6"/>
  <c r="L1420" i="6"/>
  <c r="Q1420" i="6" s="1"/>
  <c r="L502" i="6"/>
  <c r="Q502" i="6" s="1"/>
  <c r="R1094" i="6"/>
  <c r="L1041" i="6"/>
  <c r="Q1041" i="6" s="1"/>
  <c r="S698" i="6"/>
  <c r="J550" i="7"/>
  <c r="M550" i="7" s="1"/>
  <c r="R1022" i="6"/>
  <c r="J171" i="7"/>
  <c r="M171" i="7" s="1"/>
  <c r="L564" i="6"/>
  <c r="Q564" i="6" s="1"/>
  <c r="V564" i="6" s="1"/>
  <c r="R265" i="6"/>
  <c r="L27" i="6"/>
  <c r="Q27" i="6" s="1"/>
  <c r="L31" i="4"/>
  <c r="O31" i="4"/>
  <c r="K438" i="6"/>
  <c r="R561" i="6"/>
  <c r="R178" i="6"/>
  <c r="W178" i="6" s="1"/>
  <c r="L1393" i="6"/>
  <c r="Q1393" i="6" s="1"/>
  <c r="L1047" i="6"/>
  <c r="Q1047" i="6" s="1"/>
  <c r="K720" i="6"/>
  <c r="R58" i="6"/>
  <c r="S793" i="6"/>
  <c r="L398" i="6"/>
  <c r="Q398" i="6" s="1"/>
  <c r="V398" i="6" s="1"/>
  <c r="R828" i="6"/>
  <c r="R484" i="6"/>
  <c r="W484" i="6" s="1"/>
  <c r="L1120" i="6"/>
  <c r="Q1120" i="6" s="1"/>
  <c r="K1103" i="6"/>
  <c r="L468" i="6"/>
  <c r="Q468" i="6" s="1"/>
  <c r="L1288" i="6"/>
  <c r="Q1288" i="6" s="1"/>
  <c r="L951" i="6"/>
  <c r="Q951" i="6" s="1"/>
  <c r="K1148" i="6"/>
  <c r="S489" i="6"/>
  <c r="L712" i="6"/>
  <c r="Q712" i="6" s="1"/>
  <c r="S95" i="6"/>
  <c r="K435" i="6"/>
  <c r="R15" i="6"/>
  <c r="W15" i="6" s="1"/>
  <c r="J315" i="7"/>
  <c r="M315" i="7" s="1"/>
  <c r="S91" i="6"/>
  <c r="X91" i="6" s="1"/>
  <c r="R813" i="6"/>
  <c r="L206" i="6"/>
  <c r="Q206" i="6" s="1"/>
  <c r="K582" i="6"/>
  <c r="R367" i="6"/>
  <c r="K653" i="6"/>
  <c r="L931" i="6"/>
  <c r="Q931" i="6" s="1"/>
  <c r="V931" i="6" s="1"/>
  <c r="R210" i="6"/>
  <c r="W210" i="6" s="1"/>
  <c r="R833" i="6"/>
  <c r="S136" i="6"/>
  <c r="X136" i="6" s="1"/>
  <c r="R467" i="6"/>
  <c r="S1037" i="6"/>
  <c r="S487" i="6"/>
  <c r="S602" i="6"/>
  <c r="X602" i="6" s="1"/>
  <c r="S232" i="6"/>
  <c r="R145" i="6"/>
  <c r="W145" i="6" s="1"/>
  <c r="S1041" i="6"/>
  <c r="S81" i="6"/>
  <c r="X81" i="6" s="1"/>
  <c r="L508" i="6"/>
  <c r="Q508" i="6" s="1"/>
  <c r="K167" i="6"/>
  <c r="S677" i="6"/>
  <c r="X677" i="6" s="1"/>
  <c r="N8" i="4"/>
  <c r="Q8" i="4"/>
  <c r="S518" i="6"/>
  <c r="X518" i="6" s="1"/>
  <c r="K176" i="6"/>
  <c r="R904" i="6"/>
  <c r="S206" i="6"/>
  <c r="R227" i="6"/>
  <c r="W227" i="6" s="1"/>
  <c r="R893" i="6"/>
  <c r="R966" i="6"/>
  <c r="R308" i="6"/>
  <c r="R31" i="6"/>
  <c r="W31" i="6" s="1"/>
  <c r="K628" i="6"/>
  <c r="K815" i="6"/>
  <c r="S667" i="6"/>
  <c r="X667" i="6" s="1"/>
  <c r="S1052" i="6"/>
  <c r="L162" i="6"/>
  <c r="Q162" i="6" s="1"/>
  <c r="R91" i="6"/>
  <c r="R374" i="6"/>
  <c r="R652" i="6"/>
  <c r="S404" i="6"/>
  <c r="X404" i="6" s="1"/>
  <c r="S806" i="6"/>
  <c r="S1213" i="6"/>
  <c r="R424" i="6"/>
  <c r="W424" i="6" s="1"/>
  <c r="S906" i="6"/>
  <c r="L1467" i="6"/>
  <c r="Q1467" i="6" s="1"/>
  <c r="L406" i="6"/>
  <c r="Q406" i="6" s="1"/>
  <c r="K783" i="6"/>
  <c r="S1348" i="6"/>
  <c r="L1080" i="6"/>
  <c r="Q1080" i="6" s="1"/>
  <c r="V1080" i="6" s="1"/>
  <c r="K301" i="6"/>
  <c r="K732" i="6"/>
  <c r="L1186" i="6"/>
  <c r="Q1186" i="6" s="1"/>
  <c r="L461" i="6"/>
  <c r="Q461" i="6" s="1"/>
  <c r="V461" i="6" s="1"/>
  <c r="K1135" i="6"/>
  <c r="K172" i="6"/>
  <c r="S795" i="6"/>
  <c r="K87" i="6"/>
  <c r="L41" i="6"/>
  <c r="Q41" i="6" s="1"/>
  <c r="V41" i="6" s="1"/>
  <c r="K643" i="6"/>
  <c r="R404" i="6"/>
  <c r="K272" i="6"/>
  <c r="L466" i="6"/>
  <c r="Q466" i="6" s="1"/>
  <c r="K535" i="6"/>
  <c r="K1367" i="6"/>
  <c r="K1510" i="6"/>
  <c r="K182" i="6"/>
  <c r="R534" i="6"/>
  <c r="N197" i="7"/>
  <c r="S559" i="6"/>
  <c r="R979" i="6"/>
  <c r="R350" i="6"/>
  <c r="O4" i="4"/>
  <c r="L4" i="4"/>
  <c r="R1128" i="6"/>
  <c r="R6" i="6"/>
  <c r="L1210" i="6"/>
  <c r="Q1210" i="6" s="1"/>
  <c r="S854" i="6"/>
  <c r="X854" i="6" s="1"/>
  <c r="K399" i="6"/>
  <c r="S864" i="6"/>
  <c r="S718" i="6"/>
  <c r="S423" i="6"/>
  <c r="X423" i="6" s="1"/>
  <c r="R1161" i="6"/>
  <c r="L789" i="6"/>
  <c r="Q789" i="6" s="1"/>
  <c r="L472" i="6"/>
  <c r="Q472" i="6" s="1"/>
  <c r="V472" i="6" s="1"/>
  <c r="R845" i="6"/>
  <c r="R309" i="6"/>
  <c r="W309" i="6" s="1"/>
  <c r="K1356" i="6"/>
  <c r="L762" i="6"/>
  <c r="Q762" i="6" s="1"/>
  <c r="K1399" i="6"/>
  <c r="L802" i="6"/>
  <c r="Q802" i="6" s="1"/>
  <c r="L293" i="6"/>
  <c r="Q293" i="6" s="1"/>
  <c r="V293" i="6" s="1"/>
  <c r="K583" i="6"/>
  <c r="R993" i="6"/>
  <c r="S626" i="6"/>
  <c r="X626" i="6" s="1"/>
  <c r="L648" i="6"/>
  <c r="Q648" i="6" s="1"/>
  <c r="R540" i="6"/>
  <c r="S825" i="6"/>
  <c r="S675" i="6"/>
  <c r="S1147" i="6"/>
  <c r="S991" i="6"/>
  <c r="R1258" i="6"/>
  <c r="S697" i="6"/>
  <c r="R1157" i="6"/>
  <c r="K788" i="6"/>
  <c r="N321" i="7"/>
  <c r="R1381" i="6"/>
  <c r="J128" i="7"/>
  <c r="M128" i="7" s="1"/>
  <c r="S1009" i="6"/>
  <c r="R1068" i="6"/>
  <c r="L1145" i="6"/>
  <c r="Q1145" i="6" s="1"/>
  <c r="R1396" i="6"/>
  <c r="L255" i="6"/>
  <c r="Q255" i="6" s="1"/>
  <c r="R1074" i="6"/>
  <c r="R1267" i="6"/>
  <c r="K1225" i="6"/>
  <c r="K1322" i="6"/>
  <c r="S1164" i="6"/>
  <c r="L946" i="6"/>
  <c r="Q946" i="6" s="1"/>
  <c r="L1139" i="6"/>
  <c r="Q1139" i="6" s="1"/>
  <c r="R985" i="6"/>
  <c r="W985" i="6" s="1"/>
  <c r="S1163" i="6"/>
  <c r="R150" i="6"/>
  <c r="J189" i="7"/>
  <c r="M189" i="7" s="1"/>
  <c r="R975" i="6"/>
  <c r="S193" i="6"/>
  <c r="X193" i="6" s="1"/>
  <c r="R795" i="6"/>
  <c r="W795" i="6" s="1"/>
  <c r="K49" i="6"/>
  <c r="R1103" i="6"/>
  <c r="R627" i="6"/>
  <c r="W627" i="6" s="1"/>
  <c r="L854" i="6"/>
  <c r="Q854" i="6" s="1"/>
  <c r="V854" i="6" s="1"/>
  <c r="R593" i="6"/>
  <c r="R1278" i="6"/>
  <c r="S1185" i="6"/>
  <c r="L805" i="6"/>
  <c r="Q805" i="6" s="1"/>
  <c r="R1149" i="6"/>
  <c r="L823" i="6"/>
  <c r="Q823" i="6" s="1"/>
  <c r="S1061" i="6"/>
  <c r="J358" i="7"/>
  <c r="M358" i="7" s="1"/>
  <c r="S919" i="6"/>
  <c r="K1016" i="6"/>
  <c r="O202" i="7"/>
  <c r="K967" i="6"/>
  <c r="R1082" i="6"/>
  <c r="J186" i="7"/>
  <c r="M186" i="7" s="1"/>
  <c r="R1144" i="6"/>
  <c r="L317" i="6"/>
  <c r="Q317" i="6" s="1"/>
  <c r="V317" i="6" s="1"/>
  <c r="K1394" i="6"/>
  <c r="S674" i="6"/>
  <c r="N59" i="7"/>
  <c r="R812" i="6"/>
  <c r="R849" i="6"/>
  <c r="W849" i="6" s="1"/>
  <c r="R369" i="6"/>
  <c r="W369" i="6" s="1"/>
  <c r="S443" i="6"/>
  <c r="R41" i="6"/>
  <c r="W41" i="6" s="1"/>
  <c r="R805" i="6"/>
  <c r="L647" i="6"/>
  <c r="Q647" i="6" s="1"/>
  <c r="V647" i="6" s="1"/>
  <c r="K1362" i="6"/>
  <c r="K690" i="6"/>
  <c r="S648" i="6"/>
  <c r="K1035" i="6"/>
  <c r="K910" i="6"/>
  <c r="K806" i="6"/>
  <c r="O441" i="7"/>
  <c r="L842" i="6"/>
  <c r="Q842" i="6" s="1"/>
  <c r="R1025" i="6"/>
  <c r="S1424" i="6"/>
  <c r="L1033" i="6"/>
  <c r="Q1033" i="6" s="1"/>
  <c r="L778" i="6"/>
  <c r="Q778" i="6" s="1"/>
  <c r="K1025" i="6"/>
  <c r="S911" i="6"/>
  <c r="X911" i="6" s="1"/>
  <c r="K1437" i="6"/>
  <c r="S787" i="6"/>
  <c r="K696" i="6"/>
  <c r="R1223" i="6"/>
  <c r="W1223" i="6" s="1"/>
  <c r="K641" i="6"/>
  <c r="O116" i="7"/>
  <c r="R1208" i="6"/>
  <c r="L506" i="6"/>
  <c r="Q506" i="6" s="1"/>
  <c r="V506" i="6" s="1"/>
  <c r="L1229" i="6"/>
  <c r="Q1229" i="6" s="1"/>
  <c r="K1404" i="6"/>
  <c r="S1090" i="6"/>
  <c r="L1546" i="6"/>
  <c r="Q1546" i="6" s="1"/>
  <c r="S277" i="6"/>
  <c r="X277" i="6" s="1"/>
  <c r="K230" i="6"/>
  <c r="K229" i="6"/>
  <c r="L1179" i="6"/>
  <c r="Q1179" i="6" s="1"/>
  <c r="R119" i="6"/>
  <c r="P87" i="4"/>
  <c r="M87" i="4"/>
  <c r="S330" i="6"/>
  <c r="S268" i="6"/>
  <c r="K408" i="6"/>
  <c r="R149" i="6"/>
  <c r="R1011" i="6"/>
  <c r="R57" i="6"/>
  <c r="S1086" i="6"/>
  <c r="R1241" i="6"/>
  <c r="K615" i="6"/>
  <c r="R1136" i="6"/>
  <c r="W1136" i="6" s="1"/>
  <c r="R1088" i="6"/>
  <c r="K1087" i="6"/>
  <c r="R888" i="6"/>
  <c r="S1065" i="6"/>
  <c r="L1121" i="6"/>
  <c r="Q1121" i="6" s="1"/>
  <c r="V1121" i="6" s="1"/>
  <c r="S87" i="6"/>
  <c r="X87" i="6" s="1"/>
  <c r="S622" i="6"/>
  <c r="S1321" i="6"/>
  <c r="K835" i="6"/>
  <c r="L879" i="6"/>
  <c r="Q879" i="6" s="1"/>
  <c r="V879" i="6" s="1"/>
  <c r="R1357" i="6"/>
  <c r="K860" i="6"/>
  <c r="S161" i="6"/>
  <c r="X161" i="6" s="1"/>
  <c r="K500" i="6"/>
  <c r="R128" i="6"/>
  <c r="L880" i="6"/>
  <c r="Q880" i="6" s="1"/>
  <c r="K1276" i="6"/>
  <c r="K1115" i="6"/>
  <c r="L221" i="6"/>
  <c r="Q221" i="6" s="1"/>
  <c r="V221" i="6" s="1"/>
  <c r="L13" i="4"/>
  <c r="O13" i="4"/>
  <c r="S1154" i="6"/>
  <c r="R747" i="6"/>
  <c r="W747" i="6" s="1"/>
  <c r="S1281" i="6"/>
  <c r="K236" i="6"/>
  <c r="O7" i="7"/>
  <c r="O266" i="7"/>
  <c r="L268" i="6"/>
  <c r="Q268" i="6" s="1"/>
  <c r="V268" i="6" s="1"/>
  <c r="K246" i="6"/>
  <c r="R272" i="6"/>
  <c r="W272" i="6" s="1"/>
  <c r="O654" i="7"/>
  <c r="L1015" i="6"/>
  <c r="Q1015" i="6" s="1"/>
  <c r="L988" i="6"/>
  <c r="Q988" i="6" s="1"/>
  <c r="J362" i="7"/>
  <c r="M362" i="7" s="1"/>
  <c r="R131" i="6"/>
  <c r="W131" i="6" s="1"/>
  <c r="K5" i="6"/>
  <c r="R639" i="6"/>
  <c r="K208" i="6"/>
  <c r="R513" i="6"/>
  <c r="R441" i="6"/>
  <c r="S134" i="6"/>
  <c r="X134" i="6" s="1"/>
  <c r="R152" i="6"/>
  <c r="W152" i="6" s="1"/>
  <c r="L551" i="6"/>
  <c r="Q551" i="6" s="1"/>
  <c r="V551" i="6" s="1"/>
  <c r="R187" i="6"/>
  <c r="W187" i="6" s="1"/>
  <c r="L415" i="6"/>
  <c r="Q415" i="6" s="1"/>
  <c r="R727" i="6"/>
  <c r="S964" i="6"/>
  <c r="R261" i="6"/>
  <c r="W261" i="6" s="1"/>
  <c r="L710" i="6"/>
  <c r="Q710" i="6" s="1"/>
  <c r="R675" i="6"/>
  <c r="W675" i="6" s="1"/>
  <c r="K142" i="6"/>
  <c r="K646" i="6"/>
  <c r="K1014" i="6"/>
  <c r="R1032" i="6"/>
  <c r="K962" i="6"/>
  <c r="R257" i="6"/>
  <c r="W257" i="6" s="1"/>
  <c r="R310" i="6"/>
  <c r="W310" i="6" s="1"/>
  <c r="S733" i="6"/>
  <c r="S460" i="6"/>
  <c r="R1160" i="6"/>
  <c r="N204" i="7"/>
  <c r="N357" i="7"/>
  <c r="K156" i="6"/>
  <c r="K493" i="6"/>
  <c r="L755" i="6"/>
  <c r="Q755" i="6" s="1"/>
  <c r="L531" i="6"/>
  <c r="Q531" i="6" s="1"/>
  <c r="V531" i="6" s="1"/>
  <c r="K524" i="6"/>
  <c r="R468" i="6"/>
  <c r="R138" i="6"/>
  <c r="S385" i="6"/>
  <c r="X385" i="6" s="1"/>
  <c r="L594" i="6"/>
  <c r="Q594" i="6" s="1"/>
  <c r="S317" i="6"/>
  <c r="X317" i="6" s="1"/>
  <c r="R720" i="6"/>
  <c r="R808" i="6"/>
  <c r="W808" i="6" s="1"/>
  <c r="S920" i="6"/>
  <c r="S867" i="6"/>
  <c r="R86" i="6"/>
  <c r="W86" i="6" s="1"/>
  <c r="K825" i="6"/>
  <c r="K1217" i="6"/>
  <c r="K403" i="6"/>
  <c r="S630" i="6"/>
  <c r="S900" i="6"/>
  <c r="X900" i="6" s="1"/>
  <c r="K901" i="6"/>
  <c r="R723" i="6"/>
  <c r="W723" i="6" s="1"/>
  <c r="L46" i="6"/>
  <c r="Q46" i="6" s="1"/>
  <c r="K332" i="6"/>
  <c r="K77" i="6"/>
  <c r="K476" i="6"/>
  <c r="S271" i="6"/>
  <c r="X271" i="6" s="1"/>
  <c r="S1468" i="6"/>
  <c r="L189" i="6"/>
  <c r="Q189" i="6" s="1"/>
  <c r="V189" i="6" s="1"/>
  <c r="K1237" i="6"/>
  <c r="R212" i="6"/>
  <c r="L1360" i="6"/>
  <c r="Q1360" i="6" s="1"/>
  <c r="L859" i="6"/>
  <c r="Q859" i="6" s="1"/>
  <c r="K265" i="6"/>
  <c r="L706" i="6"/>
  <c r="Q706" i="6" s="1"/>
  <c r="L1116" i="6"/>
  <c r="Q1116" i="6" s="1"/>
  <c r="V1116" i="6" s="1"/>
  <c r="K292" i="6"/>
  <c r="R799" i="6"/>
  <c r="L665" i="6"/>
  <c r="Q665" i="6" s="1"/>
  <c r="V665" i="6" s="1"/>
  <c r="R312" i="6"/>
  <c r="J498" i="7"/>
  <c r="M498" i="7" s="1"/>
  <c r="K1121" i="6"/>
  <c r="S801" i="6"/>
  <c r="X801" i="6" s="1"/>
  <c r="O230" i="7"/>
  <c r="R1075" i="6"/>
  <c r="W1075" i="6" s="1"/>
  <c r="O103" i="7"/>
  <c r="R1206" i="6"/>
  <c r="L1513" i="6"/>
  <c r="Q1513" i="6" s="1"/>
  <c r="K986" i="6"/>
  <c r="N8" i="7"/>
  <c r="L1010" i="6"/>
  <c r="Q1010" i="6" s="1"/>
  <c r="S1018" i="6"/>
  <c r="S968" i="6"/>
  <c r="X968" i="6" s="1"/>
  <c r="K331" i="6"/>
  <c r="S292" i="6"/>
  <c r="X292" i="6" s="1"/>
  <c r="L1534" i="6"/>
  <c r="Q1534" i="6" s="1"/>
  <c r="L1425" i="6"/>
  <c r="Q1425" i="6" s="1"/>
  <c r="R445" i="6"/>
  <c r="L305" i="6"/>
  <c r="Q305" i="6" s="1"/>
  <c r="V305" i="6" s="1"/>
  <c r="K834" i="6"/>
  <c r="K710" i="6"/>
  <c r="K207" i="6"/>
  <c r="R1422" i="6"/>
  <c r="S1103" i="6"/>
  <c r="K1184" i="6"/>
  <c r="L262" i="6"/>
  <c r="Q262" i="6" s="1"/>
  <c r="K1004" i="6"/>
  <c r="O387" i="7"/>
  <c r="R1445" i="6"/>
  <c r="W1445" i="6" s="1"/>
  <c r="S751" i="6"/>
  <c r="O352" i="7"/>
  <c r="K1335" i="6"/>
  <c r="S1048" i="6"/>
  <c r="R559" i="6"/>
  <c r="W559" i="6" s="1"/>
  <c r="R878" i="6"/>
  <c r="S1013" i="6"/>
  <c r="S257" i="6"/>
  <c r="X257" i="6" s="1"/>
  <c r="L873" i="6"/>
  <c r="Q873" i="6" s="1"/>
  <c r="V873" i="6" s="1"/>
  <c r="K459" i="6"/>
  <c r="S1199" i="6"/>
  <c r="X1199" i="6" s="1"/>
  <c r="K848" i="6"/>
  <c r="K1325" i="6"/>
  <c r="L1484" i="6"/>
  <c r="Q1484" i="6" s="1"/>
  <c r="L881" i="6"/>
  <c r="Q881" i="6" s="1"/>
  <c r="V881" i="6" s="1"/>
  <c r="N353" i="7"/>
  <c r="S1168" i="6"/>
  <c r="X1168" i="6" s="1"/>
  <c r="L1201" i="6"/>
  <c r="Q1201" i="6" s="1"/>
  <c r="S355" i="6"/>
  <c r="X355" i="6" s="1"/>
  <c r="S560" i="6"/>
  <c r="X560" i="6" s="1"/>
  <c r="K1047" i="6"/>
  <c r="S203" i="6"/>
  <c r="L774" i="6"/>
  <c r="Q774" i="6" s="1"/>
  <c r="R832" i="6"/>
  <c r="W832" i="6" s="1"/>
  <c r="L514" i="6"/>
  <c r="Q514" i="6" s="1"/>
  <c r="N103" i="7"/>
  <c r="L1258" i="6"/>
  <c r="Q1258" i="6" s="1"/>
  <c r="L904" i="6"/>
  <c r="Q904" i="6" s="1"/>
  <c r="L1549" i="6"/>
  <c r="Q1549" i="6" s="1"/>
  <c r="O983" i="7"/>
  <c r="R1474" i="6"/>
  <c r="R1183" i="6"/>
  <c r="L697" i="6"/>
  <c r="Q697" i="6" s="1"/>
  <c r="V697" i="6" s="1"/>
  <c r="L429" i="6"/>
  <c r="Q429" i="6" s="1"/>
  <c r="V429" i="6" s="1"/>
  <c r="S1333" i="6"/>
  <c r="L1187" i="6"/>
  <c r="Q1187" i="6" s="1"/>
  <c r="V1187" i="6" s="1"/>
  <c r="S998" i="6"/>
  <c r="K673" i="6"/>
  <c r="R970" i="6"/>
  <c r="K537" i="6"/>
  <c r="L437" i="6"/>
  <c r="Q437" i="6" s="1"/>
  <c r="V437" i="6" s="1"/>
  <c r="S1375" i="6"/>
  <c r="R611" i="6"/>
  <c r="K1494" i="6"/>
  <c r="R986" i="6"/>
  <c r="W986" i="6" s="1"/>
  <c r="L925" i="6"/>
  <c r="Q925" i="6" s="1"/>
  <c r="S53" i="6"/>
  <c r="L1252" i="6"/>
  <c r="Q1252" i="6" s="1"/>
  <c r="V1252" i="6" s="1"/>
  <c r="L921" i="6"/>
  <c r="Q921" i="6" s="1"/>
  <c r="R608" i="6"/>
  <c r="W608" i="6" s="1"/>
  <c r="K419" i="6"/>
  <c r="S780" i="6"/>
  <c r="S377" i="6"/>
  <c r="X377" i="6" s="1"/>
  <c r="R793" i="6"/>
  <c r="L28" i="6"/>
  <c r="Q28" i="6" s="1"/>
  <c r="V28" i="6" s="1"/>
  <c r="K1186" i="6"/>
  <c r="K40" i="6"/>
  <c r="R587" i="6"/>
  <c r="R166" i="6"/>
  <c r="L302" i="6"/>
  <c r="Q302" i="6" s="1"/>
  <c r="K490" i="6"/>
  <c r="K900" i="6"/>
  <c r="S716" i="6"/>
  <c r="X716" i="6" s="1"/>
  <c r="K964" i="6"/>
  <c r="L1035" i="6"/>
  <c r="Q1035" i="6" s="1"/>
  <c r="S190" i="6"/>
  <c r="X190" i="6" s="1"/>
  <c r="K136" i="6"/>
  <c r="R511" i="6"/>
  <c r="R296" i="6"/>
  <c r="R205" i="6"/>
  <c r="W205" i="6" s="1"/>
  <c r="S938" i="6"/>
  <c r="K310" i="6"/>
  <c r="R184" i="6"/>
  <c r="S617" i="6"/>
  <c r="X617" i="6" s="1"/>
  <c r="S1108" i="6"/>
  <c r="J22" i="7"/>
  <c r="M22" i="7" s="1"/>
  <c r="K1182" i="6"/>
  <c r="L1479" i="6"/>
  <c r="Q1479" i="6" s="1"/>
  <c r="K663" i="6"/>
  <c r="S699" i="6"/>
  <c r="X699" i="6" s="1"/>
  <c r="L1437" i="6"/>
  <c r="Q1437" i="6" s="1"/>
  <c r="R5" i="6"/>
  <c r="W5" i="6" s="1"/>
  <c r="K422" i="6"/>
  <c r="S706" i="6"/>
  <c r="X706" i="6" s="1"/>
  <c r="S1247" i="6"/>
  <c r="R930" i="6"/>
  <c r="K902" i="6"/>
  <c r="L1183" i="6"/>
  <c r="Q1183" i="6" s="1"/>
  <c r="R982" i="6"/>
  <c r="S114" i="6"/>
  <c r="R478" i="6"/>
  <c r="W478" i="6" s="1"/>
  <c r="S313" i="6"/>
  <c r="R1168" i="6"/>
  <c r="R1116" i="6"/>
  <c r="K786" i="6"/>
  <c r="K578" i="6"/>
  <c r="L241" i="6"/>
  <c r="Q241" i="6" s="1"/>
  <c r="V241" i="6" s="1"/>
  <c r="S1335" i="6"/>
  <c r="R458" i="6"/>
  <c r="S779" i="6"/>
  <c r="L348" i="6"/>
  <c r="Q348" i="6" s="1"/>
  <c r="V348" i="6" s="1"/>
  <c r="Q4" i="4"/>
  <c r="N4" i="4"/>
  <c r="S1303" i="6"/>
  <c r="K268" i="6"/>
  <c r="K1483" i="6"/>
  <c r="K620" i="6"/>
  <c r="K430" i="6"/>
  <c r="L643" i="6"/>
  <c r="Q643" i="6" s="1"/>
  <c r="V643" i="6" s="1"/>
  <c r="S1092" i="6"/>
  <c r="R678" i="6"/>
  <c r="W678" i="6" s="1"/>
  <c r="S539" i="6"/>
  <c r="R1369" i="6"/>
  <c r="K1024" i="6"/>
  <c r="L1132" i="6"/>
  <c r="Q1132" i="6" s="1"/>
  <c r="K605" i="6"/>
  <c r="S341" i="6"/>
  <c r="S75" i="6"/>
  <c r="R578" i="6"/>
  <c r="K937" i="6"/>
  <c r="K981" i="6"/>
  <c r="L837" i="6"/>
  <c r="Q837" i="6" s="1"/>
  <c r="V837" i="6" s="1"/>
  <c r="S1454" i="6"/>
  <c r="X1454" i="6" s="1"/>
  <c r="R395" i="6"/>
  <c r="L1209" i="6"/>
  <c r="Q1209" i="6" s="1"/>
  <c r="S690" i="6"/>
  <c r="X690" i="6" s="1"/>
  <c r="R1073" i="6"/>
  <c r="L1178" i="6"/>
  <c r="Q1178" i="6" s="1"/>
  <c r="V1178" i="6" s="1"/>
  <c r="L965" i="6"/>
  <c r="Q965" i="6" s="1"/>
  <c r="L274" i="6"/>
  <c r="Q274" i="6" s="1"/>
  <c r="K899" i="6"/>
  <c r="L800" i="6"/>
  <c r="Q800" i="6" s="1"/>
  <c r="V800" i="6" s="1"/>
  <c r="L985" i="6"/>
  <c r="Q985" i="6" s="1"/>
  <c r="L702" i="6"/>
  <c r="Q702" i="6" s="1"/>
  <c r="L85" i="4"/>
  <c r="O85" i="4"/>
  <c r="L98" i="6"/>
  <c r="Q98" i="6" s="1"/>
  <c r="V98" i="6" s="1"/>
  <c r="L745" i="6"/>
  <c r="Q745" i="6" s="1"/>
  <c r="V745" i="6" s="1"/>
  <c r="R97" i="6"/>
  <c r="L695" i="6"/>
  <c r="Q695" i="6" s="1"/>
  <c r="K240" i="6"/>
  <c r="L378" i="6"/>
  <c r="Q378" i="6" s="1"/>
  <c r="R1270" i="6"/>
  <c r="S823" i="6"/>
  <c r="S783" i="6"/>
  <c r="S1530" i="6"/>
  <c r="K891" i="6"/>
  <c r="L1473" i="6"/>
  <c r="Q1473" i="6" s="1"/>
  <c r="K1156" i="6"/>
  <c r="L851" i="6"/>
  <c r="Q851" i="6" s="1"/>
  <c r="V851" i="6" s="1"/>
  <c r="R495" i="6"/>
  <c r="W495" i="6" s="1"/>
  <c r="K111" i="6"/>
  <c r="L479" i="6"/>
  <c r="Q479" i="6" s="1"/>
  <c r="V479" i="6" s="1"/>
  <c r="S513" i="6"/>
  <c r="X513" i="6" s="1"/>
  <c r="K892" i="6"/>
  <c r="K1032" i="6"/>
  <c r="K37" i="6"/>
  <c r="O15" i="7"/>
  <c r="K711" i="6"/>
  <c r="S488" i="6"/>
  <c r="R649" i="6"/>
  <c r="L1285" i="6"/>
  <c r="Q1285" i="6" s="1"/>
  <c r="N42" i="7"/>
  <c r="S1034" i="6"/>
  <c r="X1034" i="6" s="1"/>
  <c r="L982" i="6"/>
  <c r="Q982" i="6" s="1"/>
  <c r="V982" i="6" s="1"/>
  <c r="J628" i="7"/>
  <c r="M628" i="7" s="1"/>
  <c r="L1266" i="6"/>
  <c r="Q1266" i="6" s="1"/>
  <c r="S656" i="6"/>
  <c r="X656" i="6" s="1"/>
  <c r="R179" i="6"/>
  <c r="W179" i="6" s="1"/>
  <c r="K371" i="6"/>
  <c r="K1054" i="6"/>
  <c r="S652" i="6"/>
  <c r="X652" i="6" s="1"/>
  <c r="K688" i="6"/>
  <c r="K670" i="6"/>
  <c r="R884" i="6"/>
  <c r="K753" i="6"/>
  <c r="L709" i="6"/>
  <c r="Q709" i="6" s="1"/>
  <c r="V709" i="6" s="1"/>
  <c r="K1359" i="6"/>
  <c r="K159" i="6"/>
  <c r="L625" i="6"/>
  <c r="Q625" i="6" s="1"/>
  <c r="R977" i="6"/>
  <c r="S1499" i="6"/>
  <c r="S1509" i="6"/>
  <c r="S981" i="6"/>
  <c r="K647" i="6"/>
  <c r="R73" i="6"/>
  <c r="K809" i="6"/>
  <c r="R1000" i="6"/>
  <c r="R1495" i="6"/>
  <c r="S1209" i="6"/>
  <c r="S1535" i="6"/>
  <c r="S1025" i="6"/>
  <c r="O19" i="7"/>
  <c r="L912" i="6"/>
  <c r="Q912" i="6" s="1"/>
  <c r="O30" i="7"/>
  <c r="N535" i="7"/>
  <c r="L117" i="6"/>
  <c r="Q117" i="6" s="1"/>
  <c r="K356" i="6"/>
  <c r="K862" i="6"/>
  <c r="R1122" i="6"/>
  <c r="R306" i="6"/>
  <c r="W306" i="6" s="1"/>
  <c r="S415" i="6"/>
  <c r="S305" i="6"/>
  <c r="K1062" i="6"/>
  <c r="K1152" i="6"/>
  <c r="R1153" i="6"/>
  <c r="K1439" i="6"/>
  <c r="R1537" i="6"/>
  <c r="W1537" i="6" s="1"/>
  <c r="O340" i="7"/>
  <c r="R1371" i="6"/>
  <c r="K729" i="6"/>
  <c r="S1128" i="6"/>
  <c r="L1215" i="6"/>
  <c r="Q1215" i="6" s="1"/>
  <c r="L1411" i="6"/>
  <c r="Q1411" i="6" s="1"/>
  <c r="N466" i="7"/>
  <c r="K1313" i="6"/>
  <c r="L1481" i="6"/>
  <c r="Q1481" i="6" s="1"/>
  <c r="R1551" i="6"/>
  <c r="L1075" i="6"/>
  <c r="Q1075" i="6" s="1"/>
  <c r="S621" i="6"/>
  <c r="J34" i="7"/>
  <c r="M34" i="7" s="1"/>
  <c r="S859" i="6"/>
  <c r="L938" i="6"/>
  <c r="Q938" i="6" s="1"/>
  <c r="S1457" i="6"/>
  <c r="L584" i="6"/>
  <c r="Q584" i="6" s="1"/>
  <c r="V584" i="6" s="1"/>
  <c r="K701" i="6"/>
  <c r="K1515" i="6"/>
  <c r="L1077" i="6"/>
  <c r="Q1077" i="6" s="1"/>
  <c r="R1326" i="6"/>
  <c r="R1037" i="6"/>
  <c r="S1125" i="6"/>
  <c r="R1079" i="6"/>
  <c r="W1079" i="6" s="1"/>
  <c r="S1117" i="6"/>
  <c r="S1222" i="6"/>
  <c r="R815" i="6"/>
  <c r="W815" i="6" s="1"/>
  <c r="R393" i="6"/>
  <c r="O249" i="7"/>
  <c r="L838" i="6"/>
  <c r="Q838" i="6" s="1"/>
  <c r="S538" i="6"/>
  <c r="R427" i="6"/>
  <c r="W427" i="6" s="1"/>
  <c r="K1340" i="6"/>
  <c r="R1026" i="6"/>
  <c r="W1026" i="6" s="1"/>
  <c r="O287" i="7"/>
  <c r="K1050" i="6"/>
  <c r="R473" i="6"/>
  <c r="R823" i="6"/>
  <c r="R742" i="6"/>
  <c r="W742" i="6" s="1"/>
  <c r="L137" i="6"/>
  <c r="Q137" i="6" s="1"/>
  <c r="V137" i="6" s="1"/>
  <c r="K1066" i="6"/>
  <c r="L1151" i="6"/>
  <c r="Q1151" i="6" s="1"/>
  <c r="L392" i="6"/>
  <c r="Q392" i="6" s="1"/>
  <c r="V392" i="6" s="1"/>
  <c r="K979" i="6"/>
  <c r="S23" i="6"/>
  <c r="S653" i="6"/>
  <c r="R894" i="6"/>
  <c r="W894" i="6" s="1"/>
  <c r="R342" i="6"/>
  <c r="W342" i="6" s="1"/>
  <c r="S502" i="6"/>
  <c r="X502" i="6" s="1"/>
  <c r="K223" i="6"/>
  <c r="K1141" i="6"/>
  <c r="K454" i="6"/>
  <c r="R304" i="6"/>
  <c r="W304" i="6" s="1"/>
  <c r="K338" i="6"/>
  <c r="L235" i="6"/>
  <c r="Q235" i="6" s="1"/>
  <c r="V235" i="6" s="1"/>
  <c r="S550" i="6"/>
  <c r="X550" i="6" s="1"/>
  <c r="L1371" i="6"/>
  <c r="Q1371" i="6" s="1"/>
  <c r="L701" i="6"/>
  <c r="Q701" i="6" s="1"/>
  <c r="S426" i="6"/>
  <c r="L707" i="6"/>
  <c r="Q707" i="6" s="1"/>
  <c r="V707" i="6" s="1"/>
  <c r="L1263" i="6"/>
  <c r="Q1263" i="6" s="1"/>
  <c r="L476" i="6"/>
  <c r="Q476" i="6" s="1"/>
  <c r="V476" i="6" s="1"/>
  <c r="L888" i="6"/>
  <c r="Q888" i="6" s="1"/>
  <c r="V888" i="6" s="1"/>
  <c r="K941" i="6"/>
  <c r="S1035" i="6"/>
  <c r="X1035" i="6" s="1"/>
  <c r="L124" i="6"/>
  <c r="Q124" i="6" s="1"/>
  <c r="V124" i="6" s="1"/>
  <c r="S191" i="6"/>
  <c r="L5" i="6"/>
  <c r="Q5" i="6" s="1"/>
  <c r="V5" i="6" s="1"/>
  <c r="S794" i="6"/>
  <c r="X794" i="6" s="1"/>
  <c r="S168" i="6"/>
  <c r="S335" i="6"/>
  <c r="K514" i="6"/>
  <c r="S485" i="6"/>
  <c r="X485" i="6" s="1"/>
  <c r="L1095" i="6"/>
  <c r="Q1095" i="6" s="1"/>
  <c r="R376" i="6"/>
  <c r="L945" i="6"/>
  <c r="Q945" i="6" s="1"/>
  <c r="V945" i="6" s="1"/>
  <c r="R25" i="6"/>
  <c r="W25" i="6" s="1"/>
  <c r="R667" i="6"/>
  <c r="L1009" i="6"/>
  <c r="Q1009" i="6" s="1"/>
  <c r="N6" i="7"/>
  <c r="K63" i="6"/>
  <c r="K1022" i="6"/>
  <c r="L1012" i="6"/>
  <c r="Q1012" i="6" s="1"/>
  <c r="L998" i="6"/>
  <c r="Q998" i="6" s="1"/>
  <c r="V998" i="6" s="1"/>
  <c r="L185" i="6"/>
  <c r="Q185" i="6" s="1"/>
  <c r="S921" i="6"/>
  <c r="S925" i="6"/>
  <c r="R190" i="6"/>
  <c r="W190" i="6" s="1"/>
  <c r="S700" i="6"/>
  <c r="L623" i="6"/>
  <c r="Q623" i="6" s="1"/>
  <c r="S382" i="6"/>
  <c r="R728" i="6"/>
  <c r="W728" i="6" s="1"/>
  <c r="N128" i="7"/>
  <c r="R698" i="6"/>
  <c r="K1171" i="6"/>
  <c r="R657" i="6"/>
  <c r="S570" i="6"/>
  <c r="L777" i="6"/>
  <c r="Q777" i="6" s="1"/>
  <c r="R783" i="6"/>
  <c r="J217" i="7"/>
  <c r="M217" i="7" s="1"/>
  <c r="S1021" i="6"/>
  <c r="L1053" i="6"/>
  <c r="Q1053" i="6" s="1"/>
  <c r="L520" i="6"/>
  <c r="Q520" i="6" s="1"/>
  <c r="K1100" i="6"/>
  <c r="L1054" i="6"/>
  <c r="Q1054" i="6" s="1"/>
  <c r="V1054" i="6" s="1"/>
  <c r="K716" i="6"/>
  <c r="L35" i="6"/>
  <c r="Q35" i="6" s="1"/>
  <c r="V35" i="6" s="1"/>
  <c r="R1268" i="6"/>
  <c r="R992" i="6"/>
  <c r="L796" i="6"/>
  <c r="Q796" i="6" s="1"/>
  <c r="V796" i="6" s="1"/>
  <c r="L1300" i="6"/>
  <c r="Q1300" i="6" s="1"/>
  <c r="R447" i="6"/>
  <c r="W447" i="6" s="1"/>
  <c r="R499" i="6"/>
  <c r="K216" i="6"/>
  <c r="S809" i="6"/>
  <c r="R326" i="6"/>
  <c r="K217" i="6"/>
  <c r="S916" i="6"/>
  <c r="S368" i="6"/>
  <c r="X368" i="6" s="1"/>
  <c r="L62" i="6"/>
  <c r="Q62" i="6" s="1"/>
  <c r="V62" i="6" s="1"/>
  <c r="L447" i="6"/>
  <c r="Q447" i="6" s="1"/>
  <c r="L1329" i="6"/>
  <c r="Q1329" i="6" s="1"/>
  <c r="S1139" i="6"/>
  <c r="L1294" i="6"/>
  <c r="Q1294" i="6" s="1"/>
  <c r="L553" i="6"/>
  <c r="Q553" i="6" s="1"/>
  <c r="L1493" i="6"/>
  <c r="Q1493" i="6" s="1"/>
  <c r="R716" i="6"/>
  <c r="W716" i="6" s="1"/>
  <c r="R1059" i="6"/>
  <c r="R1134" i="6"/>
  <c r="R1185" i="6"/>
  <c r="S607" i="6"/>
  <c r="X607" i="6" s="1"/>
  <c r="K957" i="6"/>
  <c r="R548" i="6"/>
  <c r="R577" i="6"/>
  <c r="K1003" i="6"/>
  <c r="K326" i="6"/>
  <c r="L1138" i="6"/>
  <c r="Q1138" i="6" s="1"/>
  <c r="R1531" i="6"/>
  <c r="R661" i="6"/>
  <c r="O41" i="7"/>
  <c r="S458" i="6"/>
  <c r="X458" i="6" s="1"/>
  <c r="S833" i="6"/>
  <c r="L835" i="6"/>
  <c r="Q835" i="6" s="1"/>
  <c r="O241" i="7"/>
  <c r="L674" i="6"/>
  <c r="Q674" i="6" s="1"/>
  <c r="V674" i="6" s="1"/>
  <c r="S578" i="6"/>
  <c r="L1146" i="6"/>
  <c r="Q1146" i="6" s="1"/>
  <c r="V1146" i="6" s="1"/>
  <c r="R1494" i="6"/>
  <c r="L1373" i="6"/>
  <c r="Q1373" i="6" s="1"/>
  <c r="R1398" i="6"/>
  <c r="K1214" i="6"/>
  <c r="R850" i="6"/>
  <c r="R743" i="6"/>
  <c r="W743" i="6" s="1"/>
  <c r="O105" i="7"/>
  <c r="R171" i="6"/>
  <c r="K593" i="6"/>
  <c r="S592" i="6"/>
  <c r="X592" i="6" s="1"/>
  <c r="L704" i="6"/>
  <c r="Q704" i="6" s="1"/>
  <c r="V704" i="6" s="1"/>
  <c r="L653" i="6"/>
  <c r="Q653" i="6" s="1"/>
  <c r="V653" i="6" s="1"/>
  <c r="O335" i="7"/>
  <c r="L138" i="6"/>
  <c r="Q138" i="6" s="1"/>
  <c r="S216" i="6"/>
  <c r="L1040" i="6"/>
  <c r="Q1040" i="6" s="1"/>
  <c r="V1040" i="6" s="1"/>
  <c r="L636" i="6"/>
  <c r="Q636" i="6" s="1"/>
  <c r="V636" i="6" s="1"/>
  <c r="J25" i="7"/>
  <c r="M25" i="7" s="1"/>
  <c r="K735" i="6"/>
  <c r="S1115" i="6"/>
  <c r="L401" i="6"/>
  <c r="Q401" i="6" s="1"/>
  <c r="V401" i="6" s="1"/>
  <c r="K1140" i="6"/>
  <c r="S481" i="6"/>
  <c r="L1552" i="6"/>
  <c r="S814" i="6"/>
  <c r="O779" i="7"/>
  <c r="K974" i="6"/>
  <c r="S57" i="6"/>
  <c r="N135" i="7"/>
  <c r="L559" i="6"/>
  <c r="Q559" i="6" s="1"/>
  <c r="S1506" i="6"/>
  <c r="N319" i="7"/>
  <c r="K499" i="6"/>
  <c r="L561" i="6"/>
  <c r="Q561" i="6" s="1"/>
  <c r="K784" i="6"/>
  <c r="K731" i="6"/>
  <c r="L633" i="6"/>
  <c r="Q633" i="6" s="1"/>
  <c r="L811" i="6"/>
  <c r="Q811" i="6" s="1"/>
  <c r="L1093" i="6"/>
  <c r="Q1093" i="6" s="1"/>
  <c r="S437" i="6"/>
  <c r="R886" i="6"/>
  <c r="L1110" i="6"/>
  <c r="Q1110" i="6" s="1"/>
  <c r="O310" i="7"/>
  <c r="L1011" i="6"/>
  <c r="Q1011" i="6" s="1"/>
  <c r="V1011" i="6" s="1"/>
  <c r="S561" i="6"/>
  <c r="X561" i="6" s="1"/>
  <c r="R1285" i="6"/>
  <c r="K565" i="6"/>
  <c r="S199" i="6"/>
  <c r="X199" i="6" s="1"/>
  <c r="R1061" i="6"/>
  <c r="K1096" i="6"/>
  <c r="R1162" i="6"/>
  <c r="S390" i="6"/>
  <c r="X390" i="6" s="1"/>
  <c r="N663" i="7"/>
  <c r="R991" i="6"/>
  <c r="L1097" i="6"/>
  <c r="Q1097" i="6" s="1"/>
  <c r="N33" i="7"/>
  <c r="R1051" i="6"/>
  <c r="L569" i="6"/>
  <c r="Q569" i="6" s="1"/>
  <c r="L1008" i="6"/>
  <c r="Q1008" i="6" s="1"/>
  <c r="K775" i="6"/>
  <c r="L1453" i="6"/>
  <c r="Q1453" i="6" s="1"/>
  <c r="K86" i="6"/>
  <c r="S255" i="6"/>
  <c r="L1465" i="6"/>
  <c r="Q1465" i="6" s="1"/>
  <c r="L1005" i="6"/>
  <c r="Q1005" i="6" s="1"/>
  <c r="N106" i="7"/>
  <c r="S462" i="6"/>
  <c r="X462" i="6" s="1"/>
  <c r="L1101" i="6"/>
  <c r="Q1101" i="6" s="1"/>
  <c r="R418" i="6"/>
  <c r="W418" i="6" s="1"/>
  <c r="K991" i="6"/>
  <c r="R422" i="6"/>
  <c r="W422" i="6" s="1"/>
  <c r="S650" i="6"/>
  <c r="X650" i="6" s="1"/>
  <c r="R1113" i="6"/>
  <c r="L1123" i="6"/>
  <c r="Q1123" i="6" s="1"/>
  <c r="V1123" i="6" s="1"/>
  <c r="R737" i="6"/>
  <c r="R901" i="6"/>
  <c r="L966" i="6"/>
  <c r="Q966" i="6" s="1"/>
  <c r="O73" i="7"/>
  <c r="L650" i="6"/>
  <c r="Q650" i="6" s="1"/>
  <c r="L1061" i="6"/>
  <c r="Q1061" i="6" s="1"/>
  <c r="V1061" i="6" s="1"/>
  <c r="L573" i="6"/>
  <c r="Q573" i="6" s="1"/>
  <c r="S1146" i="6"/>
  <c r="X1146" i="6" s="1"/>
  <c r="R1005" i="6"/>
  <c r="S960" i="6"/>
  <c r="L1261" i="6"/>
  <c r="Q1261" i="6" s="1"/>
  <c r="N217" i="7"/>
  <c r="K678" i="6"/>
  <c r="K478" i="6"/>
  <c r="O473" i="7"/>
  <c r="L365" i="6"/>
  <c r="Q365" i="6" s="1"/>
  <c r="S413" i="6"/>
  <c r="S951" i="6"/>
  <c r="K93" i="6"/>
  <c r="S1057" i="6"/>
  <c r="O61" i="7"/>
  <c r="K933" i="6"/>
  <c r="R654" i="6"/>
  <c r="K249" i="6"/>
  <c r="R452" i="6"/>
  <c r="S290" i="6"/>
  <c r="R1003" i="6"/>
  <c r="W1003" i="6" s="1"/>
  <c r="R315" i="6"/>
  <c r="W315" i="6" s="1"/>
  <c r="R1107" i="6"/>
  <c r="L1308" i="6"/>
  <c r="Q1308" i="6" s="1"/>
  <c r="N148" i="7"/>
  <c r="L122" i="6"/>
  <c r="Q122" i="6" s="1"/>
  <c r="L651" i="6"/>
  <c r="Q651" i="6" s="1"/>
  <c r="K1320" i="6"/>
  <c r="L780" i="6"/>
  <c r="Q780" i="6" s="1"/>
  <c r="V780" i="6" s="1"/>
  <c r="S678" i="6"/>
  <c r="X678" i="6" s="1"/>
  <c r="R457" i="6"/>
  <c r="K1090" i="6"/>
  <c r="S742" i="6"/>
  <c r="K888" i="6"/>
  <c r="K689" i="6"/>
  <c r="L1068" i="6"/>
  <c r="Q1068" i="6" s="1"/>
  <c r="V1069" i="6" s="1"/>
  <c r="S1201" i="6"/>
  <c r="L430" i="6"/>
  <c r="Q430" i="6" s="1"/>
  <c r="S1248" i="6"/>
  <c r="X1248" i="6" s="1"/>
  <c r="S1173" i="6"/>
  <c r="X1173" i="6" s="1"/>
  <c r="S1336" i="6"/>
  <c r="K19" i="6"/>
  <c r="K426" i="6"/>
  <c r="S12" i="6"/>
  <c r="R403" i="6"/>
  <c r="S593" i="6"/>
  <c r="X593" i="6" s="1"/>
  <c r="L771" i="6"/>
  <c r="Q771" i="6" s="1"/>
  <c r="V771" i="6" s="1"/>
  <c r="K451" i="6"/>
  <c r="L729" i="6"/>
  <c r="Q729" i="6" s="1"/>
  <c r="V729" i="6" s="1"/>
  <c r="L451" i="6"/>
  <c r="Q451" i="6" s="1"/>
  <c r="L1342" i="6"/>
  <c r="Q1342" i="6" s="1"/>
  <c r="V1342" i="6" s="1"/>
  <c r="K1459" i="6"/>
  <c r="S1182" i="6"/>
  <c r="R1020" i="6"/>
  <c r="S296" i="6"/>
  <c r="X296" i="6" s="1"/>
  <c r="R1012" i="6"/>
  <c r="K390" i="6"/>
  <c r="L1349" i="6"/>
  <c r="Q1349" i="6" s="1"/>
  <c r="S594" i="6"/>
  <c r="R1415" i="6"/>
  <c r="W1415" i="6" s="1"/>
  <c r="S885" i="6"/>
  <c r="S375" i="6"/>
  <c r="X375" i="6" s="1"/>
  <c r="L315" i="6"/>
  <c r="Q315" i="6" s="1"/>
  <c r="V315" i="6" s="1"/>
  <c r="L1326" i="6"/>
  <c r="Q1326" i="6" s="1"/>
  <c r="L1113" i="6"/>
  <c r="Q1113" i="6" s="1"/>
  <c r="S332" i="6"/>
  <c r="X332" i="6" s="1"/>
  <c r="K1522" i="6"/>
  <c r="S609" i="6"/>
  <c r="R1145" i="6"/>
  <c r="W1145" i="6" s="1"/>
  <c r="N202" i="7"/>
  <c r="K919" i="6"/>
  <c r="R349" i="6"/>
  <c r="S1134" i="6"/>
  <c r="S408" i="6"/>
  <c r="X408" i="6" s="1"/>
  <c r="R161" i="6"/>
  <c r="S303" i="6"/>
  <c r="X303" i="6" s="1"/>
  <c r="K376" i="6"/>
  <c r="S450" i="6"/>
  <c r="X450" i="6" s="1"/>
  <c r="K10" i="6"/>
  <c r="K642" i="6"/>
  <c r="L422" i="6"/>
  <c r="Q422" i="6" s="1"/>
  <c r="L1083" i="6"/>
  <c r="Q1083" i="6" s="1"/>
  <c r="V1083" i="6" s="1"/>
  <c r="S994" i="6"/>
  <c r="K294" i="6"/>
  <c r="R76" i="6"/>
  <c r="R612" i="6"/>
  <c r="W612" i="6" s="1"/>
  <c r="L722" i="6"/>
  <c r="Q722" i="6" s="1"/>
  <c r="L209" i="6"/>
  <c r="Q209" i="6" s="1"/>
  <c r="V209" i="6" s="1"/>
  <c r="L1274" i="6"/>
  <c r="Q1274" i="6" s="1"/>
  <c r="S213" i="6"/>
  <c r="X213" i="6" s="1"/>
  <c r="K507" i="6"/>
  <c r="O717" i="7"/>
  <c r="K35" i="6"/>
  <c r="K580" i="6"/>
  <c r="L1089" i="6"/>
  <c r="Q1089" i="6" s="1"/>
  <c r="S1159" i="6"/>
  <c r="K926" i="6"/>
  <c r="R900" i="6"/>
  <c r="L1462" i="6"/>
  <c r="Q1462" i="6" s="1"/>
  <c r="V1462" i="6" s="1"/>
  <c r="S526" i="6"/>
  <c r="S962" i="6"/>
  <c r="K912" i="6"/>
  <c r="J291" i="7"/>
  <c r="M291" i="7" s="1"/>
  <c r="L595" i="6"/>
  <c r="Q595" i="6" s="1"/>
  <c r="L1468" i="6"/>
  <c r="Q1468" i="6" s="1"/>
  <c r="V1468" i="6" s="1"/>
  <c r="L1401" i="6"/>
  <c r="Q1401" i="6" s="1"/>
  <c r="R1318" i="6"/>
  <c r="S1015" i="6"/>
  <c r="O71" i="7"/>
  <c r="O278" i="7"/>
  <c r="J219" i="7"/>
  <c r="M219" i="7" s="1"/>
  <c r="R1220" i="6"/>
  <c r="J634" i="7"/>
  <c r="M634" i="7" s="1"/>
  <c r="R633" i="6"/>
  <c r="R317" i="6"/>
  <c r="S813" i="6"/>
  <c r="X813" i="6" s="1"/>
  <c r="L1056" i="6"/>
  <c r="Q1056" i="6" s="1"/>
  <c r="S567" i="6"/>
  <c r="X567" i="6" s="1"/>
  <c r="R1236" i="6"/>
  <c r="L1303" i="6"/>
  <c r="Q1303" i="6" s="1"/>
  <c r="K932" i="6"/>
  <c r="L438" i="6"/>
  <c r="Q438" i="6" s="1"/>
  <c r="L827" i="6"/>
  <c r="Q827" i="6" s="1"/>
  <c r="V827" i="6" s="1"/>
  <c r="S781" i="6"/>
  <c r="X781" i="6" s="1"/>
  <c r="S1255" i="6"/>
  <c r="R1227" i="6"/>
  <c r="W1227" i="6" s="1"/>
  <c r="R385" i="6"/>
  <c r="K1334" i="6"/>
  <c r="L405" i="6"/>
  <c r="Q405" i="6" s="1"/>
  <c r="V405" i="6" s="1"/>
  <c r="R738" i="6"/>
  <c r="L1256" i="6"/>
  <c r="Q1256" i="6" s="1"/>
  <c r="S832" i="6"/>
  <c r="S757" i="6"/>
  <c r="J115" i="7"/>
  <c r="M115" i="7" s="1"/>
  <c r="R1118" i="6"/>
  <c r="W1118" i="6" s="1"/>
  <c r="K1076" i="6"/>
  <c r="N469" i="7"/>
  <c r="L517" i="6"/>
  <c r="Q517" i="6" s="1"/>
  <c r="L986" i="6"/>
  <c r="Q986" i="6" s="1"/>
  <c r="V986" i="6" s="1"/>
  <c r="K707" i="6"/>
  <c r="S150" i="6"/>
  <c r="X150" i="6" s="1"/>
  <c r="K518" i="6"/>
  <c r="R399" i="6"/>
  <c r="J401" i="7"/>
  <c r="M401" i="7" s="1"/>
  <c r="L1389" i="6"/>
  <c r="Q1389" i="6" s="1"/>
  <c r="V1389" i="6" s="1"/>
  <c r="L226" i="6"/>
  <c r="Q226" i="6" s="1"/>
  <c r="S584" i="6"/>
  <c r="X584" i="6" s="1"/>
  <c r="K639" i="6"/>
  <c r="S679" i="6"/>
  <c r="S1474" i="6"/>
  <c r="K1072" i="6"/>
  <c r="R830" i="6"/>
  <c r="K1106" i="6"/>
  <c r="L690" i="6"/>
  <c r="Q690" i="6" s="1"/>
  <c r="V690" i="6" s="1"/>
  <c r="R693" i="6"/>
  <c r="R644" i="6"/>
  <c r="W644" i="6" s="1"/>
  <c r="R1310" i="6"/>
  <c r="L399" i="6"/>
  <c r="Q399" i="6" s="1"/>
  <c r="V399" i="6" s="1"/>
  <c r="R1062" i="6"/>
  <c r="K699" i="6"/>
  <c r="L1304" i="6"/>
  <c r="Q1304" i="6" s="1"/>
  <c r="V1304" i="6" s="1"/>
  <c r="S869" i="6"/>
  <c r="X869" i="6" s="1"/>
  <c r="R155" i="6"/>
  <c r="L510" i="6"/>
  <c r="Q510" i="6" s="1"/>
  <c r="L490" i="6"/>
  <c r="Q490" i="6" s="1"/>
  <c r="V490" i="6" s="1"/>
  <c r="O182" i="7"/>
  <c r="L81" i="6"/>
  <c r="Q81" i="6" s="1"/>
  <c r="V81" i="6" s="1"/>
  <c r="S752" i="6"/>
  <c r="L1234" i="6"/>
  <c r="Q1234" i="6" s="1"/>
  <c r="K863" i="6"/>
  <c r="S857" i="6"/>
  <c r="X857" i="6" s="1"/>
  <c r="J143" i="7"/>
  <c r="M143" i="7" s="1"/>
  <c r="K1233" i="6"/>
  <c r="K930" i="6"/>
  <c r="S319" i="6"/>
  <c r="X319" i="6" s="1"/>
  <c r="L733" i="6"/>
  <c r="Q733" i="6" s="1"/>
  <c r="L834" i="6"/>
  <c r="Q834" i="6" s="1"/>
  <c r="S728" i="6"/>
  <c r="S1170" i="6"/>
  <c r="S508" i="6"/>
  <c r="X508" i="6" s="1"/>
  <c r="K798" i="6"/>
  <c r="J90" i="7"/>
  <c r="M90" i="7" s="1"/>
  <c r="L788" i="6"/>
  <c r="Q788" i="6" s="1"/>
  <c r="S756" i="6"/>
  <c r="R1387" i="6"/>
  <c r="J223" i="7"/>
  <c r="M223" i="7" s="1"/>
  <c r="L883" i="6"/>
  <c r="Q883" i="6" s="1"/>
  <c r="L1312" i="6"/>
  <c r="Q1312" i="6" s="1"/>
  <c r="R1139" i="6"/>
  <c r="R10" i="6"/>
  <c r="W10" i="6" s="1"/>
  <c r="L1374" i="6"/>
  <c r="Q1374" i="6" s="1"/>
  <c r="V1374" i="6" s="1"/>
  <c r="R396" i="6"/>
  <c r="L245" i="6"/>
  <c r="Q245" i="6" s="1"/>
  <c r="S22" i="6"/>
  <c r="R1358" i="6"/>
  <c r="R27" i="6"/>
  <c r="W27" i="6" s="1"/>
  <c r="L306" i="6"/>
  <c r="Q306" i="6" s="1"/>
  <c r="V306" i="6" s="1"/>
  <c r="K137" i="6"/>
  <c r="S519" i="6"/>
  <c r="X519" i="6" s="1"/>
  <c r="R749" i="6"/>
  <c r="S34" i="6"/>
  <c r="X34" i="6" s="1"/>
  <c r="L831" i="6"/>
  <c r="Q831" i="6" s="1"/>
  <c r="V831" i="6" s="1"/>
  <c r="L279" i="6"/>
  <c r="Q279" i="6" s="1"/>
  <c r="V279" i="6" s="1"/>
  <c r="S471" i="6"/>
  <c r="X471" i="6" s="1"/>
  <c r="K1070" i="6"/>
  <c r="L861" i="6"/>
  <c r="Q861" i="6" s="1"/>
  <c r="S52" i="6"/>
  <c r="X52" i="6" s="1"/>
  <c r="R1024" i="6"/>
  <c r="O188" i="7"/>
  <c r="L1176" i="6"/>
  <c r="Q1176" i="6" s="1"/>
  <c r="K1098" i="6"/>
  <c r="R228" i="6"/>
  <c r="K81" i="6"/>
  <c r="S347" i="6"/>
  <c r="X347" i="6" s="1"/>
  <c r="K1061" i="6"/>
  <c r="R1291" i="6"/>
  <c r="L1313" i="6"/>
  <c r="Q1313" i="6" s="1"/>
  <c r="R56" i="6"/>
  <c r="W56" i="6" s="1"/>
  <c r="R1254" i="6"/>
  <c r="R806" i="6"/>
  <c r="K1406" i="6"/>
  <c r="R827" i="6"/>
  <c r="S217" i="6"/>
  <c r="X217" i="6" s="1"/>
  <c r="K831" i="6"/>
  <c r="S315" i="6"/>
  <c r="X315" i="6" s="1"/>
  <c r="L192" i="6"/>
  <c r="Q192" i="6" s="1"/>
  <c r="L1364" i="6"/>
  <c r="Q1364" i="6" s="1"/>
  <c r="S1190" i="6"/>
  <c r="L413" i="6"/>
  <c r="Q413" i="6" s="1"/>
  <c r="V413" i="6" s="1"/>
  <c r="R431" i="6"/>
  <c r="L308" i="6"/>
  <c r="Q308" i="6" s="1"/>
  <c r="S311" i="6"/>
  <c r="S627" i="6"/>
  <c r="X627" i="6" s="1"/>
  <c r="K161" i="6"/>
  <c r="R118" i="6"/>
  <c r="W118" i="6" s="1"/>
  <c r="K1288" i="6"/>
  <c r="S1367" i="6"/>
  <c r="R316" i="6"/>
  <c r="W316" i="6" s="1"/>
  <c r="R1517" i="6"/>
  <c r="R168" i="6"/>
  <c r="W168" i="6" s="1"/>
  <c r="S555" i="6"/>
  <c r="X555" i="6" s="1"/>
  <c r="O265" i="7"/>
  <c r="K453" i="6"/>
  <c r="K541" i="6"/>
  <c r="S476" i="6"/>
  <c r="X476" i="6" s="1"/>
  <c r="K70" i="6"/>
  <c r="L626" i="6"/>
  <c r="Q626" i="6" s="1"/>
  <c r="L725" i="6"/>
  <c r="Q725" i="6" s="1"/>
  <c r="V725" i="6" s="1"/>
  <c r="R887" i="6"/>
  <c r="W887" i="6" s="1"/>
  <c r="K440" i="6"/>
  <c r="K576" i="6"/>
  <c r="Q90" i="4"/>
  <c r="N90" i="4"/>
  <c r="S959" i="6"/>
  <c r="K1207" i="6"/>
  <c r="K698" i="6"/>
  <c r="L860" i="6"/>
  <c r="Q860" i="6" s="1"/>
  <c r="V860" i="6" s="1"/>
  <c r="S229" i="6"/>
  <c r="K411" i="6"/>
  <c r="L516" i="6"/>
  <c r="Q516" i="6" s="1"/>
  <c r="S890" i="6"/>
  <c r="R1043" i="6"/>
  <c r="L1444" i="6"/>
  <c r="Q1444" i="6" s="1"/>
  <c r="S425" i="6"/>
  <c r="R899" i="6"/>
  <c r="N13" i="4"/>
  <c r="Q13" i="4"/>
  <c r="K173" i="6"/>
  <c r="O557" i="7"/>
  <c r="Q16" i="4"/>
  <c r="N16" i="4"/>
  <c r="R567" i="6"/>
  <c r="W567" i="6" s="1"/>
  <c r="L435" i="6"/>
  <c r="Q435" i="6" s="1"/>
  <c r="L711" i="6"/>
  <c r="Q711" i="6" s="1"/>
  <c r="V711" i="6" s="1"/>
  <c r="K1052" i="6"/>
  <c r="L75" i="6"/>
  <c r="Q75" i="6" s="1"/>
  <c r="S434" i="6"/>
  <c r="L349" i="6"/>
  <c r="Q349" i="6" s="1"/>
  <c r="V349" i="6" s="1"/>
  <c r="S1269" i="6"/>
  <c r="L726" i="6"/>
  <c r="Q726" i="6" s="1"/>
  <c r="V726" i="6" s="1"/>
  <c r="L1270" i="6"/>
  <c r="Q1270" i="6" s="1"/>
  <c r="V1270" i="6" s="1"/>
  <c r="S829" i="6"/>
  <c r="S992" i="6"/>
  <c r="X992" i="6" s="1"/>
  <c r="K278" i="6"/>
  <c r="L669" i="6"/>
  <c r="Q669" i="6" s="1"/>
  <c r="V669" i="6" s="1"/>
  <c r="S1396" i="6"/>
  <c r="R444" i="6"/>
  <c r="S100" i="6"/>
  <c r="X100" i="6" s="1"/>
  <c r="S600" i="6"/>
  <c r="S544" i="6"/>
  <c r="X544" i="6" s="1"/>
  <c r="S1207" i="6"/>
  <c r="K772" i="6"/>
  <c r="R1087" i="6"/>
  <c r="S79" i="6"/>
  <c r="X79" i="6" s="1"/>
  <c r="S822" i="6"/>
  <c r="S965" i="6"/>
  <c r="X965" i="6" s="1"/>
  <c r="K1033" i="6"/>
  <c r="L843" i="6"/>
  <c r="Q843" i="6" s="1"/>
  <c r="V843" i="6" s="1"/>
  <c r="L94" i="6"/>
  <c r="Q94" i="6" s="1"/>
  <c r="V94" i="6" s="1"/>
  <c r="L1055" i="6"/>
  <c r="Q1055" i="6" s="1"/>
  <c r="L1380" i="6"/>
  <c r="Q1380" i="6" s="1"/>
  <c r="L1301" i="6"/>
  <c r="Q1301" i="6" s="1"/>
  <c r="V1301" i="6" s="1"/>
  <c r="O277" i="7"/>
  <c r="L1114" i="6"/>
  <c r="Q1114" i="6" s="1"/>
  <c r="S420" i="6"/>
  <c r="X420" i="6" s="1"/>
  <c r="R1420" i="6"/>
  <c r="L572" i="6"/>
  <c r="Q572" i="6" s="1"/>
  <c r="K807" i="6"/>
  <c r="K680" i="6"/>
  <c r="K113" i="6"/>
  <c r="K589" i="6"/>
  <c r="O118" i="7"/>
  <c r="S553" i="6"/>
  <c r="X553" i="6" s="1"/>
  <c r="L586" i="6"/>
  <c r="Q586" i="6" s="1"/>
  <c r="K1023" i="6"/>
  <c r="K1111" i="6"/>
  <c r="K1056" i="6"/>
  <c r="K770" i="6"/>
  <c r="L630" i="6"/>
  <c r="Q630" i="6" s="1"/>
  <c r="R1490" i="6"/>
  <c r="K1266" i="6"/>
  <c r="S1314" i="6"/>
  <c r="S1313" i="6"/>
  <c r="X1313" i="6" s="1"/>
  <c r="K1228" i="6"/>
  <c r="K629" i="6"/>
  <c r="S29" i="6"/>
  <c r="X29" i="6" s="1"/>
  <c r="R200" i="6"/>
  <c r="W200" i="6" s="1"/>
  <c r="J24" i="7"/>
  <c r="M24" i="7" s="1"/>
  <c r="K1167" i="6"/>
  <c r="S839" i="6"/>
  <c r="R1171" i="6"/>
  <c r="R512" i="6"/>
  <c r="K253" i="6"/>
  <c r="O571" i="7"/>
  <c r="S693" i="6"/>
  <c r="X693" i="6" s="1"/>
  <c r="R1085" i="6"/>
  <c r="W1085" i="6" s="1"/>
  <c r="S803" i="6"/>
  <c r="R1101" i="6"/>
  <c r="L374" i="6"/>
  <c r="Q374" i="6" s="1"/>
  <c r="V374" i="6" s="1"/>
  <c r="K204" i="6"/>
  <c r="R792" i="6"/>
  <c r="R565" i="6"/>
  <c r="W565" i="6" s="1"/>
  <c r="J35" i="7"/>
  <c r="M35" i="7" s="1"/>
  <c r="P35" i="7" s="1"/>
  <c r="S1001" i="6"/>
  <c r="R974" i="6"/>
  <c r="L1434" i="6"/>
  <c r="Q1434" i="6" s="1"/>
  <c r="O269" i="7"/>
  <c r="K602" i="6"/>
  <c r="K612" i="6"/>
  <c r="L426" i="6"/>
  <c r="Q426" i="6" s="1"/>
  <c r="K748" i="6"/>
  <c r="K1391" i="6"/>
  <c r="R230" i="6"/>
  <c r="S613" i="6"/>
  <c r="X613" i="6" s="1"/>
  <c r="R1394" i="6"/>
  <c r="O157" i="7"/>
  <c r="R931" i="6"/>
  <c r="W931" i="6" s="1"/>
  <c r="N367" i="7"/>
  <c r="R1033" i="6"/>
  <c r="W1033" i="6" s="1"/>
  <c r="J46" i="7"/>
  <c r="M46" i="7" s="1"/>
  <c r="R1513" i="6"/>
  <c r="K1309" i="6"/>
  <c r="S955" i="6"/>
  <c r="R1140" i="6"/>
  <c r="R1527" i="6"/>
  <c r="L1443" i="6"/>
  <c r="Q1443" i="6" s="1"/>
  <c r="K923" i="6"/>
  <c r="R955" i="6"/>
  <c r="W955" i="6" s="1"/>
  <c r="L1001" i="6"/>
  <c r="Q1001" i="6" s="1"/>
  <c r="K547" i="6"/>
  <c r="K637" i="6"/>
  <c r="R852" i="6"/>
  <c r="W852" i="6" s="1"/>
  <c r="R730" i="6"/>
  <c r="S1075" i="6"/>
  <c r="L1152" i="6"/>
  <c r="Q1152" i="6" s="1"/>
  <c r="V1152" i="6" s="1"/>
  <c r="J319" i="7"/>
  <c r="M319" i="7" s="1"/>
  <c r="J156" i="7"/>
  <c r="M156" i="7" s="1"/>
  <c r="K388" i="6"/>
  <c r="S110" i="6"/>
  <c r="L622" i="6"/>
  <c r="Q622" i="6" s="1"/>
  <c r="V622" i="6" s="1"/>
  <c r="L1387" i="6"/>
  <c r="Q1387" i="6" s="1"/>
  <c r="R1433" i="6"/>
  <c r="S1354" i="6"/>
  <c r="N198" i="7"/>
  <c r="Q198" i="7" s="1"/>
  <c r="K1290" i="6"/>
  <c r="K659" i="6"/>
  <c r="S1179" i="6"/>
  <c r="K1177" i="6"/>
  <c r="S558" i="6"/>
  <c r="K1215" i="6"/>
  <c r="S631" i="6"/>
  <c r="X631" i="6" s="1"/>
  <c r="S1043" i="6"/>
  <c r="K705" i="6"/>
  <c r="S10" i="6"/>
  <c r="R1115" i="6"/>
  <c r="K502" i="6"/>
  <c r="L84" i="6"/>
  <c r="Q84" i="6" s="1"/>
  <c r="V84" i="6" s="1"/>
  <c r="K896" i="6"/>
  <c r="S447" i="6"/>
  <c r="K905" i="6"/>
  <c r="L1133" i="6"/>
  <c r="Q1133" i="6" s="1"/>
  <c r="V1133" i="6" s="1"/>
  <c r="S1142" i="6"/>
  <c r="K448" i="6"/>
  <c r="R1283" i="6"/>
  <c r="R701" i="6"/>
  <c r="W701" i="6" s="1"/>
  <c r="R651" i="6"/>
  <c r="N487" i="7"/>
  <c r="L1351" i="6"/>
  <c r="Q1351" i="6" s="1"/>
  <c r="V1351" i="6" s="1"/>
  <c r="K779" i="6"/>
  <c r="S58" i="6"/>
  <c r="L654" i="6"/>
  <c r="Q654" i="6" s="1"/>
  <c r="K631" i="6"/>
  <c r="L748" i="6"/>
  <c r="Q748" i="6" s="1"/>
  <c r="V748" i="6" s="1"/>
  <c r="R1131" i="6"/>
  <c r="K655" i="6"/>
  <c r="K597" i="6"/>
  <c r="R876" i="6"/>
  <c r="K196" i="6"/>
  <c r="R648" i="6"/>
  <c r="N29" i="4"/>
  <c r="Q29" i="4"/>
  <c r="K432" i="6"/>
  <c r="K382" i="6"/>
  <c r="K579" i="6"/>
  <c r="K463" i="6"/>
  <c r="K833" i="6"/>
  <c r="S845" i="6"/>
  <c r="R914" i="6"/>
  <c r="W914" i="6" s="1"/>
  <c r="S225" i="6"/>
  <c r="X225" i="6" s="1"/>
  <c r="R160" i="6"/>
  <c r="W160" i="6" s="1"/>
  <c r="L1045" i="6"/>
  <c r="Q1045" i="6" s="1"/>
  <c r="V1045" i="6" s="1"/>
  <c r="S1270" i="6"/>
  <c r="S1261" i="6"/>
  <c r="L141" i="6"/>
  <c r="Q141" i="6" s="1"/>
  <c r="K1011" i="6"/>
  <c r="O237" i="7"/>
  <c r="R335" i="6"/>
  <c r="R1052" i="6"/>
  <c r="W1052" i="6" s="1"/>
  <c r="K519" i="6"/>
  <c r="R253" i="6"/>
  <c r="W253" i="6" s="1"/>
  <c r="L967" i="6"/>
  <c r="Q967" i="6" s="1"/>
  <c r="K539" i="6"/>
  <c r="S465" i="6"/>
  <c r="K722" i="6"/>
  <c r="K225" i="6"/>
  <c r="L247" i="6"/>
  <c r="Q247" i="6" s="1"/>
  <c r="V247" i="6" s="1"/>
  <c r="L616" i="6"/>
  <c r="Q616" i="6" s="1"/>
  <c r="R660" i="6"/>
  <c r="W660" i="6" s="1"/>
  <c r="K227" i="6"/>
  <c r="R251" i="6"/>
  <c r="W251" i="6" s="1"/>
  <c r="L576" i="6"/>
  <c r="Q576" i="6" s="1"/>
  <c r="S755" i="6"/>
  <c r="X755" i="6" s="1"/>
  <c r="L1193" i="6"/>
  <c r="Q1193" i="6" s="1"/>
  <c r="V1193" i="6" s="1"/>
  <c r="S387" i="6"/>
  <c r="X387" i="6" s="1"/>
  <c r="L794" i="6"/>
  <c r="Q794" i="6" s="1"/>
  <c r="V794" i="6" s="1"/>
  <c r="N255" i="7"/>
  <c r="L244" i="6"/>
  <c r="Q244" i="6" s="1"/>
  <c r="K963" i="6"/>
  <c r="R284" i="6"/>
  <c r="R891" i="6"/>
  <c r="R1057" i="6"/>
  <c r="K1400" i="6"/>
  <c r="J297" i="7"/>
  <c r="M297" i="7" s="1"/>
  <c r="R154" i="6"/>
  <c r="R759" i="6"/>
  <c r="W759" i="6" s="1"/>
  <c r="L692" i="6"/>
  <c r="Q692" i="6" s="1"/>
  <c r="S843" i="6"/>
  <c r="K1230" i="6"/>
  <c r="L683" i="6"/>
  <c r="Q683" i="6" s="1"/>
  <c r="S143" i="6"/>
  <c r="X143" i="6" s="1"/>
  <c r="S454" i="6"/>
  <c r="X454" i="6" s="1"/>
  <c r="L263" i="6"/>
  <c r="Q263" i="6" s="1"/>
  <c r="V263" i="6" s="1"/>
  <c r="K1117" i="6"/>
  <c r="S791" i="6"/>
  <c r="N99" i="7"/>
  <c r="S214" i="6"/>
  <c r="X214" i="6" s="1"/>
  <c r="L731" i="6"/>
  <c r="Q731" i="6" s="1"/>
  <c r="V731" i="6" s="1"/>
  <c r="L832" i="6"/>
  <c r="Q832" i="6" s="1"/>
  <c r="V832" i="6" s="1"/>
  <c r="L1136" i="6"/>
  <c r="Q1136" i="6" s="1"/>
  <c r="K1097" i="6"/>
  <c r="L511" i="6"/>
  <c r="Q511" i="6" s="1"/>
  <c r="S130" i="6"/>
  <c r="S388" i="6"/>
  <c r="L969" i="6"/>
  <c r="Q969" i="6" s="1"/>
  <c r="L130" i="6"/>
  <c r="Q130" i="6" s="1"/>
  <c r="V130" i="6" s="1"/>
  <c r="L578" i="6"/>
  <c r="Q578" i="6" s="1"/>
  <c r="V578" i="6" s="1"/>
  <c r="R533" i="6"/>
  <c r="R999" i="6"/>
  <c r="K742" i="6"/>
  <c r="S905" i="6"/>
  <c r="X905" i="6" s="1"/>
  <c r="K1009" i="6"/>
  <c r="R665" i="6"/>
  <c r="W665" i="6" s="1"/>
  <c r="K955" i="6"/>
  <c r="R631" i="6"/>
  <c r="W631" i="6" s="1"/>
  <c r="R337" i="6"/>
  <c r="W337" i="6" s="1"/>
  <c r="K1021" i="6"/>
  <c r="R691" i="6"/>
  <c r="O484" i="7"/>
  <c r="K197" i="6"/>
  <c r="J94" i="7"/>
  <c r="M94" i="7" s="1"/>
  <c r="K906" i="6"/>
  <c r="S380" i="6"/>
  <c r="X380" i="6" s="1"/>
  <c r="S1332" i="6"/>
  <c r="K730" i="6"/>
  <c r="R782" i="6"/>
  <c r="L1492" i="6"/>
  <c r="Q1492" i="6" s="1"/>
  <c r="L1027" i="6"/>
  <c r="Q1027" i="6" s="1"/>
  <c r="S231" i="6"/>
  <c r="X231" i="6" s="1"/>
  <c r="S467" i="6"/>
  <c r="L372" i="6"/>
  <c r="Q372" i="6" s="1"/>
  <c r="V372" i="6" s="1"/>
  <c r="R451" i="6"/>
  <c r="W451" i="6" s="1"/>
  <c r="K116" i="6"/>
  <c r="S661" i="6"/>
  <c r="R509" i="6"/>
  <c r="L581" i="6"/>
  <c r="Q581" i="6" s="1"/>
  <c r="L1004" i="6"/>
  <c r="Q1004" i="6" s="1"/>
  <c r="R1296" i="6"/>
  <c r="S1202" i="6"/>
  <c r="S759" i="6"/>
  <c r="X759" i="6" s="1"/>
  <c r="S936" i="6"/>
  <c r="S1485" i="6"/>
  <c r="R947" i="6"/>
  <c r="S1389" i="6"/>
  <c r="K947" i="6"/>
  <c r="R1470" i="6"/>
  <c r="S1054" i="6"/>
  <c r="L634" i="6"/>
  <c r="Q634" i="6" s="1"/>
  <c r="S527" i="6"/>
  <c r="L1247" i="6"/>
  <c r="Q1247" i="6" s="1"/>
  <c r="S1129" i="6"/>
  <c r="S1345" i="6"/>
  <c r="S564" i="6"/>
  <c r="L532" i="6"/>
  <c r="Q532" i="6" s="1"/>
  <c r="V532" i="6" s="1"/>
  <c r="K714" i="6"/>
  <c r="N193" i="7"/>
  <c r="K90" i="6"/>
  <c r="R995" i="6"/>
  <c r="W995" i="6" s="1"/>
  <c r="S838" i="6"/>
  <c r="S1486" i="6"/>
  <c r="S129" i="6"/>
  <c r="X129" i="6" s="1"/>
  <c r="K54" i="6"/>
  <c r="S1051" i="6"/>
  <c r="R557" i="6"/>
  <c r="K1436" i="6"/>
  <c r="L1108" i="6"/>
  <c r="Q1108" i="6" s="1"/>
  <c r="S1111" i="6"/>
  <c r="K1015" i="6"/>
  <c r="S909" i="6"/>
  <c r="R840" i="6"/>
  <c r="R1439" i="6"/>
  <c r="K139" i="6"/>
  <c r="O91" i="7"/>
  <c r="O218" i="7"/>
  <c r="L607" i="6"/>
  <c r="Q607" i="6" s="1"/>
  <c r="S4" i="6"/>
  <c r="R896" i="6"/>
  <c r="R379" i="6"/>
  <c r="W379" i="6" s="1"/>
  <c r="S541" i="6"/>
  <c r="X541" i="6" s="1"/>
  <c r="K1357" i="6"/>
  <c r="L700" i="6"/>
  <c r="Q700" i="6" s="1"/>
  <c r="J738" i="7"/>
  <c r="M738" i="7" s="1"/>
  <c r="S778" i="6"/>
  <c r="X778" i="6" s="1"/>
  <c r="R753" i="6"/>
  <c r="W753" i="6" s="1"/>
  <c r="K999" i="6"/>
  <c r="S949" i="6"/>
  <c r="J562" i="7"/>
  <c r="M562" i="7" s="1"/>
  <c r="O354" i="7"/>
  <c r="K724" i="6"/>
  <c r="L1096" i="6"/>
  <c r="Q1096" i="6" s="1"/>
  <c r="N209" i="7"/>
  <c r="S1120" i="6"/>
  <c r="X1120" i="6" s="1"/>
  <c r="S1005" i="6"/>
  <c r="X1005" i="6" s="1"/>
  <c r="S1276" i="6"/>
  <c r="S373" i="6"/>
  <c r="X373" i="6" s="1"/>
  <c r="R764" i="6"/>
  <c r="W764" i="6" s="1"/>
  <c r="K838" i="6"/>
  <c r="K880" i="6"/>
  <c r="K1012" i="6"/>
  <c r="S1215" i="6"/>
  <c r="L153" i="6"/>
  <c r="Q153" i="6" s="1"/>
  <c r="V153" i="6" s="1"/>
  <c r="R835" i="6"/>
  <c r="W835" i="6" s="1"/>
  <c r="R121" i="6"/>
  <c r="W121" i="6" s="1"/>
  <c r="S120" i="6"/>
  <c r="X120" i="6" s="1"/>
  <c r="R811" i="6"/>
  <c r="W811" i="6" s="1"/>
  <c r="R1151" i="6"/>
  <c r="W1151" i="6" s="1"/>
  <c r="R75" i="6"/>
  <c r="W75" i="6" s="1"/>
  <c r="K128" i="6"/>
  <c r="S847" i="6"/>
  <c r="X847" i="6" s="1"/>
  <c r="K1308" i="6"/>
  <c r="R670" i="6"/>
  <c r="W670" i="6" s="1"/>
  <c r="S620" i="6"/>
  <c r="X620" i="6" s="1"/>
  <c r="L338" i="6"/>
  <c r="Q338" i="6" s="1"/>
  <c r="R1418" i="6"/>
  <c r="L525" i="6"/>
  <c r="Q525" i="6" s="1"/>
  <c r="R770" i="6"/>
  <c r="W770" i="6" s="1"/>
  <c r="K21" i="6"/>
  <c r="S181" i="6"/>
  <c r="X181" i="6" s="1"/>
  <c r="K769" i="6"/>
  <c r="R1201" i="6"/>
  <c r="R17" i="6"/>
  <c r="W17" i="6" s="1"/>
  <c r="L884" i="6"/>
  <c r="Q884" i="6" s="1"/>
  <c r="S696" i="6"/>
  <c r="X696" i="6" s="1"/>
  <c r="S432" i="6"/>
  <c r="X432" i="6" s="1"/>
  <c r="L1024" i="6"/>
  <c r="Q1024" i="6" s="1"/>
  <c r="L301" i="6"/>
  <c r="Q301" i="6" s="1"/>
  <c r="V301" i="6" s="1"/>
  <c r="S266" i="6"/>
  <c r="X266" i="6" s="1"/>
  <c r="L248" i="6"/>
  <c r="Q248" i="6" s="1"/>
  <c r="K300" i="6"/>
  <c r="L681" i="6"/>
  <c r="Q681" i="6" s="1"/>
  <c r="V681" i="6" s="1"/>
  <c r="S580" i="6"/>
  <c r="R816" i="6"/>
  <c r="W816" i="6" s="1"/>
  <c r="K542" i="6"/>
  <c r="K959" i="6"/>
  <c r="N251" i="7"/>
  <c r="K192" i="6"/>
  <c r="P21" i="4"/>
  <c r="M21" i="4"/>
  <c r="K391" i="6"/>
  <c r="K821" i="6"/>
  <c r="R650" i="6"/>
  <c r="S657" i="6"/>
  <c r="X657" i="6" s="1"/>
  <c r="R1242" i="6"/>
  <c r="W1242" i="6" s="1"/>
  <c r="S280" i="6"/>
  <c r="X280" i="6" s="1"/>
  <c r="R1182" i="6"/>
  <c r="K1020" i="6"/>
  <c r="L342" i="6"/>
  <c r="Q342" i="6" s="1"/>
  <c r="V342" i="6" s="1"/>
  <c r="R153" i="6"/>
  <c r="L1157" i="6"/>
  <c r="Q1157" i="6" s="1"/>
  <c r="K425" i="6"/>
  <c r="R829" i="6"/>
  <c r="K303" i="6"/>
  <c r="R343" i="6"/>
  <c r="L289" i="6"/>
  <c r="Q289" i="6" s="1"/>
  <c r="S93" i="6"/>
  <c r="X93" i="6" s="1"/>
  <c r="R497" i="6"/>
  <c r="L911" i="6"/>
  <c r="Q911" i="6" s="1"/>
  <c r="V911" i="6" s="1"/>
  <c r="K237" i="6"/>
  <c r="L632" i="6"/>
  <c r="Q632" i="6" s="1"/>
  <c r="L194" i="6"/>
  <c r="Q194" i="6" s="1"/>
  <c r="V194" i="6" s="1"/>
  <c r="R1405" i="6"/>
  <c r="R853" i="6"/>
  <c r="R645" i="6"/>
  <c r="S645" i="6"/>
  <c r="S1020" i="6"/>
  <c r="R740" i="6"/>
  <c r="W740" i="6" s="1"/>
  <c r="R958" i="6"/>
  <c r="R220" i="6"/>
  <c r="W220" i="6" s="1"/>
  <c r="L1245" i="6"/>
  <c r="Q1245" i="6" s="1"/>
  <c r="V1245" i="6" s="1"/>
  <c r="S417" i="6"/>
  <c r="X417" i="6" s="1"/>
  <c r="L337" i="6"/>
  <c r="Q337" i="6" s="1"/>
  <c r="V337" i="6" s="1"/>
  <c r="R1114" i="6"/>
  <c r="K915" i="6"/>
  <c r="R394" i="6"/>
  <c r="J226" i="7"/>
  <c r="M226" i="7" s="1"/>
  <c r="K749" i="6"/>
  <c r="R456" i="6"/>
  <c r="K384" i="6"/>
  <c r="K1125" i="6"/>
  <c r="R398" i="6"/>
  <c r="W398" i="6" s="1"/>
  <c r="S301" i="6"/>
  <c r="X301" i="6" s="1"/>
  <c r="L886" i="6"/>
  <c r="Q886" i="6" s="1"/>
  <c r="V886" i="6" s="1"/>
  <c r="K1405" i="6"/>
  <c r="L252" i="6"/>
  <c r="Q252" i="6" s="1"/>
  <c r="V252" i="6" s="1"/>
  <c r="K794" i="6"/>
  <c r="S1136" i="6"/>
  <c r="S598" i="6"/>
  <c r="X598" i="6" s="1"/>
  <c r="L393" i="6"/>
  <c r="Q393" i="6" s="1"/>
  <c r="V393" i="6" s="1"/>
  <c r="S950" i="6"/>
  <c r="L956" i="6"/>
  <c r="Q956" i="6" s="1"/>
  <c r="K624" i="6"/>
  <c r="K456" i="6"/>
  <c r="K669" i="6"/>
  <c r="S683" i="6"/>
  <c r="L1071" i="6"/>
  <c r="Q1071" i="6" s="1"/>
  <c r="R768" i="6"/>
  <c r="S405" i="6"/>
  <c r="X405" i="6" s="1"/>
  <c r="R603" i="6"/>
  <c r="W603" i="6" s="1"/>
  <c r="R907" i="6"/>
  <c r="K1077" i="6"/>
  <c r="K1315" i="6"/>
  <c r="K1028" i="6"/>
  <c r="K1036" i="6"/>
  <c r="R676" i="6"/>
  <c r="R1123" i="6"/>
  <c r="N191" i="7"/>
  <c r="R104" i="6"/>
  <c r="W104" i="6" s="1"/>
  <c r="L1088" i="6"/>
  <c r="Q1088" i="6" s="1"/>
  <c r="R1446" i="6"/>
  <c r="L540" i="6"/>
  <c r="Q540" i="6" s="1"/>
  <c r="R819" i="6"/>
  <c r="K822" i="6"/>
  <c r="L721" i="6"/>
  <c r="Q721" i="6" s="1"/>
  <c r="O239" i="7"/>
  <c r="N137" i="7"/>
  <c r="L1023" i="6"/>
  <c r="Q1023" i="6" s="1"/>
  <c r="V1023" i="6" s="1"/>
  <c r="L994" i="6"/>
  <c r="Q994" i="6" s="1"/>
  <c r="V994" i="6" s="1"/>
  <c r="L1124" i="6"/>
  <c r="Q1124" i="6" s="1"/>
  <c r="V1124" i="6" s="1"/>
  <c r="R710" i="6"/>
  <c r="W710" i="6" s="1"/>
  <c r="S1528" i="6"/>
  <c r="L264" i="6"/>
  <c r="Q264" i="6" s="1"/>
  <c r="V264" i="6" s="1"/>
  <c r="R1217" i="6"/>
  <c r="W1217" i="6" s="1"/>
  <c r="K256" i="6"/>
  <c r="R295" i="6"/>
  <c r="W295" i="6" s="1"/>
  <c r="S455" i="6"/>
  <c r="S1311" i="6"/>
  <c r="R889" i="6"/>
  <c r="N257" i="7"/>
  <c r="L963" i="6"/>
  <c r="Q963" i="6" s="1"/>
  <c r="V963" i="6" s="1"/>
  <c r="J83" i="7"/>
  <c r="M83" i="7" s="1"/>
  <c r="K1255" i="6"/>
  <c r="K1245" i="6"/>
  <c r="R745" i="6"/>
  <c r="R1181" i="6"/>
  <c r="K1007" i="6"/>
  <c r="N274" i="7"/>
  <c r="L1286" i="6"/>
  <c r="Q1286" i="6" s="1"/>
  <c r="S1175" i="6"/>
  <c r="K907" i="6"/>
  <c r="R1042" i="6"/>
  <c r="W1042" i="6" s="1"/>
  <c r="L1322" i="6"/>
  <c r="Q1322" i="6" s="1"/>
  <c r="V1322" i="6" s="1"/>
  <c r="K353" i="6"/>
  <c r="S490" i="6"/>
  <c r="R707" i="6"/>
  <c r="O346" i="7"/>
  <c r="K293" i="6"/>
  <c r="L1498" i="6"/>
  <c r="Q1498" i="6" s="1"/>
  <c r="S1131" i="6"/>
  <c r="S1407" i="6"/>
  <c r="K214" i="6"/>
  <c r="S1212" i="6"/>
  <c r="L924" i="6"/>
  <c r="Q924" i="6" s="1"/>
  <c r="V924" i="6" s="1"/>
  <c r="L364" i="6"/>
  <c r="Q364" i="6" s="1"/>
  <c r="V364" i="6" s="1"/>
  <c r="S707" i="6"/>
  <c r="X707" i="6" s="1"/>
  <c r="L991" i="6"/>
  <c r="Q991" i="6" s="1"/>
  <c r="V991" i="6" s="1"/>
  <c r="K1431" i="6"/>
  <c r="K946" i="6"/>
  <c r="K1317" i="6"/>
  <c r="R937" i="6"/>
  <c r="W937" i="6" s="1"/>
  <c r="L522" i="6"/>
  <c r="Q522" i="6" s="1"/>
  <c r="V522" i="6" s="1"/>
  <c r="K750" i="6"/>
  <c r="J242" i="7"/>
  <c r="M242" i="7" s="1"/>
  <c r="R239" i="6"/>
  <c r="W239" i="6" s="1"/>
  <c r="L1463" i="6"/>
  <c r="Q1463" i="6" s="1"/>
  <c r="K1234" i="6"/>
  <c r="R1170" i="6"/>
  <c r="S1427" i="6"/>
  <c r="R1126" i="6"/>
  <c r="S1206" i="6"/>
  <c r="S343" i="6"/>
  <c r="X343" i="6" s="1"/>
  <c r="S145" i="6"/>
  <c r="X145" i="6" s="1"/>
  <c r="S249" i="6"/>
  <c r="X249" i="6" s="1"/>
  <c r="L537" i="6"/>
  <c r="Q537" i="6" s="1"/>
  <c r="V537" i="6" s="1"/>
  <c r="S643" i="6"/>
  <c r="K942" i="6"/>
  <c r="O96" i="7"/>
  <c r="S841" i="6"/>
  <c r="X841" i="6" s="1"/>
  <c r="R801" i="6"/>
  <c r="W801" i="6" s="1"/>
  <c r="O57" i="7"/>
  <c r="S1364" i="6"/>
  <c r="K1048" i="6"/>
  <c r="L869" i="6"/>
  <c r="Q869" i="6" s="1"/>
  <c r="R550" i="6"/>
  <c r="W550" i="6" s="1"/>
  <c r="R1180" i="6"/>
  <c r="S851" i="6"/>
  <c r="S1232" i="6"/>
  <c r="S421" i="6"/>
  <c r="X421" i="6" s="1"/>
  <c r="R668" i="6"/>
  <c r="L849" i="6"/>
  <c r="Q849" i="6" s="1"/>
  <c r="V849" i="6" s="1"/>
  <c r="R898" i="6"/>
  <c r="W898" i="6" s="1"/>
  <c r="R765" i="6"/>
  <c r="K861" i="6"/>
  <c r="S497" i="6"/>
  <c r="X497" i="6" s="1"/>
  <c r="K970" i="6"/>
  <c r="R330" i="6"/>
  <c r="W330" i="6" s="1"/>
  <c r="K566" i="6"/>
  <c r="R531" i="6"/>
  <c r="L72" i="4"/>
  <c r="O72" i="4"/>
  <c r="R208" i="6"/>
  <c r="J277" i="7"/>
  <c r="M277" i="7" s="1"/>
  <c r="O51" i="7"/>
  <c r="S1304" i="6"/>
  <c r="L929" i="6"/>
  <c r="Q929" i="6" s="1"/>
  <c r="N127" i="7"/>
  <c r="S866" i="6"/>
  <c r="K717" i="6"/>
  <c r="L445" i="6"/>
  <c r="Q445" i="6" s="1"/>
  <c r="V445" i="6" s="1"/>
  <c r="K564" i="6"/>
  <c r="S5" i="6"/>
  <c r="X5" i="6" s="1"/>
  <c r="S21" i="6"/>
  <c r="X21" i="6" s="1"/>
  <c r="K649" i="6"/>
  <c r="K1092" i="6"/>
  <c r="S917" i="6"/>
  <c r="S235" i="6"/>
  <c r="X235" i="6" s="1"/>
  <c r="L196" i="6"/>
  <c r="Q196" i="6" s="1"/>
  <c r="V196" i="6" s="1"/>
  <c r="R471" i="6"/>
  <c r="W471" i="6" s="1"/>
  <c r="S397" i="6"/>
  <c r="X397" i="6" s="1"/>
  <c r="S1029" i="6"/>
  <c r="K485" i="6"/>
  <c r="S898" i="6"/>
  <c r="R1175" i="6"/>
  <c r="K1226" i="6"/>
  <c r="S1431" i="6"/>
  <c r="K736" i="6"/>
  <c r="L1000" i="6"/>
  <c r="Q1000" i="6" s="1"/>
  <c r="S1318" i="6"/>
  <c r="X1318" i="6" s="1"/>
  <c r="L1550" i="6"/>
  <c r="Q1550" i="6" s="1"/>
  <c r="V1550" i="6" s="1"/>
  <c r="L327" i="6"/>
  <c r="Q327" i="6" s="1"/>
  <c r="L402" i="6"/>
  <c r="Q402" i="6" s="1"/>
  <c r="R1016" i="6"/>
  <c r="W1016" i="6" s="1"/>
  <c r="L1217" i="6"/>
  <c r="Q1217" i="6" s="1"/>
  <c r="S635" i="6"/>
  <c r="X635" i="6" s="1"/>
  <c r="K829" i="6"/>
  <c r="R595" i="6"/>
  <c r="W595" i="6" s="1"/>
  <c r="K68" i="6"/>
  <c r="L515" i="6"/>
  <c r="Q515" i="6" s="1"/>
  <c r="S903" i="6"/>
  <c r="X903" i="6" s="1"/>
  <c r="K644" i="6"/>
  <c r="L975" i="6"/>
  <c r="Q975" i="6" s="1"/>
  <c r="K1395" i="6"/>
  <c r="K1002" i="6"/>
  <c r="L1538" i="6"/>
  <c r="Q1538" i="6" s="1"/>
  <c r="S722" i="6"/>
  <c r="X722" i="6" s="1"/>
  <c r="L1038" i="6"/>
  <c r="Q1038" i="6" s="1"/>
  <c r="V1038" i="6" s="1"/>
  <c r="R1013" i="6"/>
  <c r="W1013" i="6" s="1"/>
  <c r="K508" i="6"/>
  <c r="K704" i="6"/>
  <c r="S720" i="6"/>
  <c r="K694" i="6"/>
  <c r="L915" i="6"/>
  <c r="Q915" i="6" s="1"/>
  <c r="V915" i="6" s="1"/>
  <c r="R725" i="6"/>
  <c r="L1396" i="6"/>
  <c r="Q1396" i="6" s="1"/>
  <c r="R839" i="6"/>
  <c r="W839" i="6" s="1"/>
  <c r="L1162" i="6"/>
  <c r="Q1162" i="6" s="1"/>
  <c r="R1390" i="6"/>
  <c r="R653" i="6"/>
  <c r="W653" i="6" s="1"/>
  <c r="L488" i="6"/>
  <c r="Q488" i="6" s="1"/>
  <c r="L941" i="6"/>
  <c r="Q941" i="6" s="1"/>
  <c r="R921" i="6"/>
  <c r="W921" i="6" s="1"/>
  <c r="S1315" i="6"/>
  <c r="X1315" i="6" s="1"/>
  <c r="R1030" i="6"/>
  <c r="R1193" i="6"/>
  <c r="K1408" i="6"/>
  <c r="L446" i="6"/>
  <c r="Q446" i="6" s="1"/>
  <c r="V446" i="6" s="1"/>
  <c r="L999" i="6"/>
  <c r="Q999" i="6" s="1"/>
  <c r="V999" i="6" s="1"/>
  <c r="R1154" i="6"/>
  <c r="W1154" i="6" s="1"/>
  <c r="L1155" i="6"/>
  <c r="Q1155" i="6" s="1"/>
  <c r="L1081" i="6"/>
  <c r="Q1081" i="6" s="1"/>
  <c r="K968" i="6"/>
  <c r="S1473" i="6"/>
  <c r="O33" i="7"/>
  <c r="R1031" i="6"/>
  <c r="L283" i="6"/>
  <c r="Q283" i="6" s="1"/>
  <c r="V283" i="6" s="1"/>
  <c r="S985" i="6"/>
  <c r="X985" i="6" s="1"/>
  <c r="S863" i="6"/>
  <c r="S1181" i="6"/>
  <c r="S1411" i="6"/>
  <c r="K662" i="6"/>
  <c r="L1014" i="6"/>
  <c r="Q1014" i="6" s="1"/>
  <c r="V1014" i="6" s="1"/>
  <c r="S586" i="6"/>
  <c r="L1214" i="6"/>
  <c r="Q1214" i="6" s="1"/>
  <c r="R1065" i="6"/>
  <c r="W1065" i="6" s="1"/>
  <c r="R997" i="6"/>
  <c r="R286" i="6"/>
  <c r="K1209" i="6"/>
  <c r="L1423" i="6"/>
  <c r="Q1423" i="6" s="1"/>
  <c r="L638" i="6"/>
  <c r="Q638" i="6" s="1"/>
  <c r="S1016" i="6"/>
  <c r="X1016" i="6" s="1"/>
  <c r="L1021" i="6"/>
  <c r="Q1021" i="6" s="1"/>
  <c r="R436" i="6"/>
  <c r="W436" i="6" s="1"/>
  <c r="K544" i="6"/>
  <c r="K980" i="6"/>
  <c r="K793" i="6"/>
  <c r="K702" i="6"/>
  <c r="S1469" i="6"/>
  <c r="S745" i="6"/>
  <c r="X745" i="6" s="1"/>
  <c r="S557" i="6"/>
  <c r="X557" i="6" s="1"/>
  <c r="R959" i="6"/>
  <c r="W959" i="6" s="1"/>
  <c r="K988" i="6"/>
  <c r="R1497" i="6"/>
  <c r="R541" i="6"/>
  <c r="W541" i="6" s="1"/>
  <c r="R1209" i="6"/>
  <c r="R430" i="6"/>
  <c r="W430" i="6" s="1"/>
  <c r="K1037" i="6"/>
  <c r="S788" i="6"/>
  <c r="X788" i="6" s="1"/>
  <c r="O133" i="7"/>
  <c r="R1028" i="6"/>
  <c r="S1112" i="6"/>
  <c r="X1112" i="6" s="1"/>
  <c r="S1323" i="6"/>
  <c r="K428" i="6"/>
  <c r="J321" i="7"/>
  <c r="M321" i="7" s="1"/>
  <c r="R375" i="6"/>
  <c r="W375" i="6" s="1"/>
  <c r="R1524" i="6"/>
  <c r="W1524" i="6" s="1"/>
  <c r="N101" i="7"/>
  <c r="L1172" i="6"/>
  <c r="Q1172" i="6" s="1"/>
  <c r="L496" i="6"/>
  <c r="Q496" i="6" s="1"/>
  <c r="R348" i="6"/>
  <c r="W348" i="6" s="1"/>
  <c r="K135" i="6"/>
  <c r="L1030" i="6"/>
  <c r="Q1030" i="6" s="1"/>
  <c r="V1030" i="6" s="1"/>
  <c r="R207" i="6"/>
  <c r="W207" i="6" s="1"/>
  <c r="S888" i="6"/>
  <c r="X888" i="6" s="1"/>
  <c r="K622" i="6"/>
  <c r="L822" i="6"/>
  <c r="Q822" i="6" s="1"/>
  <c r="R1320" i="6"/>
  <c r="S782" i="6"/>
  <c r="R724" i="6"/>
  <c r="L1225" i="6"/>
  <c r="Q1225" i="6" s="1"/>
  <c r="N464" i="7"/>
  <c r="R917" i="6"/>
  <c r="W917" i="6" s="1"/>
  <c r="N18" i="7"/>
  <c r="R731" i="6"/>
  <c r="K879" i="6"/>
  <c r="K1523" i="6"/>
  <c r="S660" i="6"/>
  <c r="S1140" i="6"/>
  <c r="X1140" i="6" s="1"/>
  <c r="K1026" i="6"/>
  <c r="S933" i="6"/>
  <c r="S1444" i="6"/>
  <c r="K221" i="6"/>
  <c r="L1472" i="6"/>
  <c r="Q1472" i="6" s="1"/>
  <c r="K1247" i="6"/>
  <c r="L899" i="6"/>
  <c r="Q899" i="6" s="1"/>
  <c r="K1119" i="6"/>
  <c r="K1086" i="6"/>
  <c r="S243" i="6"/>
  <c r="S1448" i="6"/>
  <c r="J290" i="7"/>
  <c r="M290" i="7" s="1"/>
  <c r="J114" i="7"/>
  <c r="M114" i="7" s="1"/>
  <c r="R1198" i="6"/>
  <c r="S1538" i="6"/>
  <c r="O55" i="7"/>
  <c r="S1287" i="6"/>
  <c r="J228" i="7"/>
  <c r="M228" i="7" s="1"/>
  <c r="L927" i="6"/>
  <c r="Q927" i="6" s="1"/>
  <c r="S1153" i="6"/>
  <c r="X1153" i="6" s="1"/>
  <c r="R906" i="6"/>
  <c r="L173" i="6"/>
  <c r="Q173" i="6" s="1"/>
  <c r="V173" i="6" s="1"/>
  <c r="S364" i="6"/>
  <c r="X364" i="6" s="1"/>
  <c r="S207" i="6"/>
  <c r="L213" i="6"/>
  <c r="Q213" i="6" s="1"/>
  <c r="V213" i="6" s="1"/>
  <c r="K956" i="6"/>
  <c r="K66" i="6"/>
  <c r="R7" i="6"/>
  <c r="S569" i="6"/>
  <c r="X569" i="6" s="1"/>
  <c r="R1127" i="6"/>
  <c r="L1175" i="6"/>
  <c r="Q1175" i="6" s="1"/>
  <c r="R885" i="6"/>
  <c r="K756" i="6"/>
  <c r="R1232" i="6"/>
  <c r="R943" i="6"/>
  <c r="W943" i="6" s="1"/>
  <c r="S486" i="6"/>
  <c r="L403" i="6"/>
  <c r="Q403" i="6" s="1"/>
  <c r="L1464" i="6"/>
  <c r="Q1464" i="6" s="1"/>
  <c r="R905" i="6"/>
  <c r="L1250" i="6"/>
  <c r="Q1250" i="6" s="1"/>
  <c r="K360" i="6"/>
  <c r="R646" i="6"/>
  <c r="W646" i="6" s="1"/>
  <c r="L10" i="6"/>
  <c r="Q10" i="6" s="1"/>
  <c r="V10" i="6" s="1"/>
  <c r="R334" i="6"/>
  <c r="R781" i="6"/>
  <c r="K1154" i="6"/>
  <c r="R1034" i="6"/>
  <c r="K856" i="6"/>
  <c r="O413" i="7"/>
  <c r="R1321" i="6"/>
  <c r="W1321" i="6" s="1"/>
  <c r="N245" i="7"/>
  <c r="L1333" i="6"/>
  <c r="Q1333" i="6" s="1"/>
  <c r="R466" i="6"/>
  <c r="W466" i="6" s="1"/>
  <c r="R757" i="6"/>
  <c r="R524" i="6"/>
  <c r="K1080" i="6"/>
  <c r="R875" i="6"/>
  <c r="W875" i="6" s="1"/>
  <c r="S1275" i="6"/>
  <c r="R844" i="6"/>
  <c r="W844" i="6" s="1"/>
  <c r="S1138" i="6"/>
  <c r="X1138" i="6" s="1"/>
  <c r="N220" i="7"/>
  <c r="Q220" i="7" s="1"/>
  <c r="K868" i="6"/>
  <c r="Q15" i="4"/>
  <c r="N15" i="4"/>
  <c r="S1102" i="6"/>
  <c r="X1102" i="6" s="1"/>
  <c r="R882" i="6"/>
  <c r="W882" i="6" s="1"/>
  <c r="R892" i="6"/>
  <c r="R1368" i="6"/>
  <c r="S827" i="6"/>
  <c r="X827" i="6" s="1"/>
  <c r="S579" i="6"/>
  <c r="S1027" i="6"/>
  <c r="S74" i="6"/>
  <c r="X74" i="6" s="1"/>
  <c r="S983" i="6"/>
  <c r="S1493" i="6"/>
  <c r="L463" i="6"/>
  <c r="Q463" i="6" s="1"/>
  <c r="V463" i="6" s="1"/>
  <c r="K55" i="6"/>
  <c r="O18" i="7"/>
  <c r="K765" i="6"/>
  <c r="L1057" i="6"/>
  <c r="Q1057" i="6" s="1"/>
  <c r="K881" i="6"/>
  <c r="S1353" i="6"/>
  <c r="L1078" i="6"/>
  <c r="Q1078" i="6" s="1"/>
  <c r="V1078" i="6" s="1"/>
  <c r="O327" i="7"/>
  <c r="S1100" i="6"/>
  <c r="L19" i="6"/>
  <c r="Q19" i="6" s="1"/>
  <c r="V19" i="6" s="1"/>
  <c r="K118" i="6"/>
  <c r="L1167" i="6"/>
  <c r="Q1167" i="6" s="1"/>
  <c r="L1368" i="6"/>
  <c r="Q1368" i="6" s="1"/>
  <c r="K893" i="6"/>
  <c r="R692" i="6"/>
  <c r="W692" i="6" s="1"/>
  <c r="R390" i="6"/>
  <c r="W390" i="6" s="1"/>
  <c r="L294" i="6"/>
  <c r="Q294" i="6" s="1"/>
  <c r="S1514" i="6"/>
  <c r="O529" i="7"/>
  <c r="S226" i="6"/>
  <c r="L587" i="6"/>
  <c r="Q587" i="6" s="1"/>
  <c r="V587" i="6" s="1"/>
  <c r="K727" i="6"/>
  <c r="S563" i="6"/>
  <c r="O705" i="7"/>
  <c r="L519" i="6"/>
  <c r="Q519" i="6" s="1"/>
  <c r="V519" i="6" s="1"/>
  <c r="R1086" i="6"/>
  <c r="W1086" i="6" s="1"/>
  <c r="K1169" i="6"/>
  <c r="R556" i="6"/>
  <c r="W556" i="6" s="1"/>
  <c r="N448" i="7"/>
  <c r="L1196" i="6"/>
  <c r="Q1196" i="6" s="1"/>
  <c r="K1196" i="6"/>
  <c r="R1290" i="6"/>
  <c r="L1227" i="6"/>
  <c r="Q1227" i="6" s="1"/>
  <c r="R438" i="6"/>
  <c r="W438" i="6" s="1"/>
  <c r="R773" i="6"/>
  <c r="L666" i="6"/>
  <c r="Q666" i="6" s="1"/>
  <c r="V666" i="6" s="1"/>
  <c r="R62" i="6"/>
  <c r="W62" i="6" s="1"/>
  <c r="K255" i="6"/>
  <c r="R215" i="6"/>
  <c r="W215" i="6" s="1"/>
  <c r="R243" i="6"/>
  <c r="W243" i="6" s="1"/>
  <c r="K429" i="6"/>
  <c r="S772" i="6"/>
  <c r="S201" i="6"/>
  <c r="K703" i="6"/>
  <c r="L377" i="6"/>
  <c r="Q377" i="6" s="1"/>
  <c r="S530" i="6"/>
  <c r="X530" i="6" s="1"/>
  <c r="L184" i="6"/>
  <c r="Q184" i="6" s="1"/>
  <c r="V184" i="6" s="1"/>
  <c r="K450" i="6"/>
  <c r="R679" i="6"/>
  <c r="K648" i="6"/>
  <c r="K65" i="6"/>
  <c r="K1143" i="6"/>
  <c r="K194" i="6"/>
  <c r="K1338" i="6"/>
  <c r="K882" i="6"/>
  <c r="R625" i="6"/>
  <c r="W625" i="6" s="1"/>
  <c r="S537" i="6"/>
  <c r="K313" i="6"/>
  <c r="L1052" i="6"/>
  <c r="Q1052" i="6" s="1"/>
  <c r="V1052" i="6" s="1"/>
  <c r="K1084" i="6"/>
  <c r="K1193" i="6"/>
  <c r="S131" i="6"/>
  <c r="X131" i="6" s="1"/>
  <c r="S1288" i="6"/>
  <c r="L1134" i="6"/>
  <c r="Q1134" i="6" s="1"/>
  <c r="V1134" i="6" s="1"/>
  <c r="S1511" i="6"/>
  <c r="R1156" i="6"/>
  <c r="R981" i="6"/>
  <c r="W981" i="6" s="1"/>
  <c r="S1309" i="6"/>
  <c r="R1253" i="6"/>
  <c r="L1317" i="6"/>
  <c r="Q1317" i="6" s="1"/>
  <c r="S805" i="6"/>
  <c r="S882" i="6"/>
  <c r="S327" i="6"/>
  <c r="L961" i="6"/>
  <c r="Q961" i="6" s="1"/>
  <c r="S1432" i="6"/>
  <c r="K1132" i="6"/>
  <c r="S381" i="6"/>
  <c r="L1189" i="6"/>
  <c r="Q1189" i="6" s="1"/>
  <c r="S546" i="6"/>
  <c r="X546" i="6" s="1"/>
  <c r="J209" i="7"/>
  <c r="M209" i="7" s="1"/>
  <c r="R877" i="6"/>
  <c r="S371" i="6"/>
  <c r="R504" i="6"/>
  <c r="W504" i="6" s="1"/>
  <c r="S1219" i="6"/>
  <c r="L1018" i="6"/>
  <c r="Q1018" i="6" s="1"/>
  <c r="J192" i="7"/>
  <c r="M192" i="7" s="1"/>
  <c r="K1449" i="6"/>
  <c r="L637" i="6"/>
  <c r="Q637" i="6" s="1"/>
  <c r="V637" i="6" s="1"/>
  <c r="L288" i="6"/>
  <c r="Q288" i="6" s="1"/>
  <c r="V288" i="6" s="1"/>
  <c r="K1051" i="6"/>
  <c r="K966" i="6"/>
  <c r="S804" i="6"/>
  <c r="X804" i="6" s="1"/>
  <c r="N114" i="7"/>
  <c r="L676" i="6"/>
  <c r="Q676" i="6" s="1"/>
  <c r="V676" i="6" s="1"/>
  <c r="K1116" i="6"/>
  <c r="K709" i="6"/>
  <c r="S1058" i="6"/>
  <c r="R736" i="6"/>
  <c r="R1473" i="6"/>
  <c r="S289" i="6"/>
  <c r="X289" i="6" s="1"/>
  <c r="K1430" i="6"/>
  <c r="L792" i="6"/>
  <c r="Q792" i="6" s="1"/>
  <c r="V792" i="6" s="1"/>
  <c r="K402" i="6"/>
  <c r="K281" i="6"/>
  <c r="R632" i="6"/>
  <c r="R951" i="6"/>
  <c r="S1481" i="6"/>
  <c r="L598" i="6"/>
  <c r="Q598" i="6" s="1"/>
  <c r="V598" i="6" s="1"/>
  <c r="R571" i="6"/>
  <c r="W571" i="6" s="1"/>
  <c r="R621" i="6"/>
  <c r="K1453" i="6"/>
  <c r="R1404" i="6"/>
  <c r="R140" i="6"/>
  <c r="S414" i="6"/>
  <c r="R344" i="6"/>
  <c r="W344" i="6" s="1"/>
  <c r="K455" i="6"/>
  <c r="S96" i="6"/>
  <c r="X96" i="6" s="1"/>
  <c r="L408" i="6"/>
  <c r="Q408" i="6" s="1"/>
  <c r="V408" i="6" s="1"/>
  <c r="L889" i="6"/>
  <c r="Q889" i="6" s="1"/>
  <c r="V889" i="6" s="1"/>
  <c r="L95" i="6"/>
  <c r="Q95" i="6" s="1"/>
  <c r="V95" i="6" s="1"/>
  <c r="R23" i="6"/>
  <c r="W23" i="6" s="1"/>
  <c r="S499" i="6"/>
  <c r="X499" i="6" s="1"/>
  <c r="S954" i="6"/>
  <c r="X954" i="6" s="1"/>
  <c r="S466" i="6"/>
  <c r="R553" i="6"/>
  <c r="S430" i="6"/>
  <c r="X430" i="6" s="1"/>
  <c r="K1277" i="6"/>
  <c r="K202" i="6"/>
  <c r="J210" i="7"/>
  <c r="M210" i="7" s="1"/>
  <c r="R1417" i="6"/>
  <c r="K378" i="6"/>
  <c r="S1352" i="6"/>
  <c r="L660" i="6"/>
  <c r="Q660" i="6" s="1"/>
  <c r="O238" i="7"/>
  <c r="R238" i="7" s="1"/>
  <c r="L1086" i="6"/>
  <c r="Q1086" i="6" s="1"/>
  <c r="K486" i="6"/>
  <c r="S830" i="6"/>
  <c r="X830" i="6" s="1"/>
  <c r="K738" i="6"/>
  <c r="K436" i="6"/>
  <c r="R492" i="6"/>
  <c r="W492" i="6" s="1"/>
  <c r="S766" i="6"/>
  <c r="X766" i="6" s="1"/>
  <c r="R787" i="6"/>
  <c r="L720" i="6"/>
  <c r="Q720" i="6" s="1"/>
  <c r="V720" i="6" s="1"/>
  <c r="L858" i="6"/>
  <c r="Q858" i="6" s="1"/>
  <c r="V858" i="6" s="1"/>
  <c r="R791" i="6"/>
  <c r="S1395" i="6"/>
  <c r="R890" i="6"/>
  <c r="W890" i="6" s="1"/>
  <c r="L1332" i="6"/>
  <c r="Q1332" i="6" s="1"/>
  <c r="R619" i="6"/>
  <c r="W619" i="6" s="1"/>
  <c r="S999" i="6"/>
  <c r="X999" i="6" s="1"/>
  <c r="O149" i="7"/>
  <c r="K1307" i="6"/>
  <c r="N97" i="7"/>
  <c r="R1235" i="6"/>
  <c r="R1500" i="6"/>
  <c r="S1280" i="6"/>
  <c r="K606" i="6"/>
  <c r="L882" i="6"/>
  <c r="Q882" i="6" s="1"/>
  <c r="R542" i="6"/>
  <c r="S761" i="6"/>
  <c r="X761" i="6" s="1"/>
  <c r="S1401" i="6"/>
  <c r="R576" i="6"/>
  <c r="W576" i="6" s="1"/>
  <c r="L759" i="6"/>
  <c r="Q759" i="6" s="1"/>
  <c r="V759" i="6" s="1"/>
  <c r="S821" i="6"/>
  <c r="S562" i="6"/>
  <c r="N49" i="7"/>
  <c r="S1310" i="6"/>
  <c r="X1310" i="6" s="1"/>
  <c r="S1378" i="6"/>
  <c r="R910" i="6"/>
  <c r="W910" i="6" s="1"/>
  <c r="S511" i="6"/>
  <c r="K250" i="6"/>
  <c r="L1452" i="6"/>
  <c r="Q1452" i="6" s="1"/>
  <c r="R908" i="6"/>
  <c r="S1214" i="6"/>
  <c r="R927" i="6"/>
  <c r="W927" i="6" s="1"/>
  <c r="J538" i="7"/>
  <c r="M538" i="7" s="1"/>
  <c r="N560" i="7"/>
  <c r="S441" i="6"/>
  <c r="X441" i="6" s="1"/>
  <c r="R1023" i="6"/>
  <c r="K928" i="6"/>
  <c r="L539" i="6"/>
  <c r="Q539" i="6" s="1"/>
  <c r="V539" i="6" s="1"/>
  <c r="R472" i="6"/>
  <c r="W472" i="6" s="1"/>
  <c r="S1519" i="6"/>
  <c r="X1519" i="6" s="1"/>
  <c r="R748" i="6"/>
  <c r="W748" i="6" s="1"/>
  <c r="K585" i="6"/>
  <c r="S1017" i="6"/>
  <c r="L1488" i="6"/>
  <c r="Q1488" i="6" s="1"/>
  <c r="N16" i="7"/>
  <c r="L423" i="6"/>
  <c r="Q423" i="6" s="1"/>
  <c r="V423" i="6" s="1"/>
  <c r="K1454" i="6"/>
  <c r="L1085" i="6"/>
  <c r="Q1085" i="6" s="1"/>
  <c r="J220" i="7"/>
  <c r="M220" i="7" s="1"/>
  <c r="P220" i="7" s="1"/>
  <c r="S1150" i="6"/>
  <c r="S1250" i="6"/>
  <c r="X1250" i="6" s="1"/>
  <c r="L1073" i="6"/>
  <c r="Q1073" i="6" s="1"/>
  <c r="K936" i="6"/>
  <c r="L1211" i="6"/>
  <c r="Q1211" i="6" s="1"/>
  <c r="V1211" i="6" s="1"/>
  <c r="K1267" i="6"/>
  <c r="S872" i="6"/>
  <c r="X872" i="6" s="1"/>
  <c r="L418" i="6"/>
  <c r="Q418" i="6" s="1"/>
  <c r="V418" i="6" s="1"/>
  <c r="S510" i="6"/>
  <c r="X510" i="6" s="1"/>
  <c r="R784" i="6"/>
  <c r="W784" i="6" s="1"/>
  <c r="N395" i="7"/>
  <c r="J103" i="7"/>
  <c r="M103" i="7" s="1"/>
  <c r="S717" i="6"/>
  <c r="L425" i="6"/>
  <c r="Q425" i="6" s="1"/>
  <c r="L672" i="6"/>
  <c r="Q672" i="6" s="1"/>
  <c r="V672" i="6" s="1"/>
  <c r="K913" i="6"/>
  <c r="S286" i="6"/>
  <c r="X286" i="6" s="1"/>
  <c r="L649" i="6"/>
  <c r="Q649" i="6" s="1"/>
  <c r="V649" i="6" s="1"/>
  <c r="S897" i="6"/>
  <c r="X897" i="6" s="1"/>
  <c r="S205" i="6"/>
  <c r="X205" i="6" s="1"/>
  <c r="S1414" i="6"/>
  <c r="R1155" i="6"/>
  <c r="L775" i="6"/>
  <c r="Q775" i="6" s="1"/>
  <c r="V775" i="6" s="1"/>
  <c r="J163" i="7"/>
  <c r="M163" i="7" s="1"/>
  <c r="L414" i="6"/>
  <c r="Q414" i="6" s="1"/>
  <c r="K1064" i="6"/>
  <c r="K1221" i="6"/>
  <c r="L602" i="6"/>
  <c r="Q602" i="6" s="1"/>
  <c r="V602" i="6" s="1"/>
  <c r="S724" i="6"/>
  <c r="X724" i="6" s="1"/>
  <c r="K866" i="6"/>
  <c r="R837" i="6"/>
  <c r="W837" i="6" s="1"/>
  <c r="S1289" i="6"/>
  <c r="R636" i="6"/>
  <c r="W636" i="6" s="1"/>
  <c r="L1442" i="6"/>
  <c r="Q1442" i="6" s="1"/>
  <c r="V1442" i="6" s="1"/>
  <c r="J314" i="7"/>
  <c r="M314" i="7" s="1"/>
  <c r="S469" i="6"/>
  <c r="X469" i="6" s="1"/>
  <c r="R521" i="6"/>
  <c r="L1159" i="6"/>
  <c r="Q1159" i="6" s="1"/>
  <c r="R110" i="6"/>
  <c r="W110" i="6" s="1"/>
  <c r="R87" i="6"/>
  <c r="W87" i="6" s="1"/>
  <c r="R307" i="6"/>
  <c r="R777" i="6"/>
  <c r="K808" i="6"/>
  <c r="K600" i="6"/>
  <c r="O232" i="7"/>
  <c r="S644" i="6"/>
  <c r="J196" i="7"/>
  <c r="M196" i="7" s="1"/>
  <c r="L1119" i="6"/>
  <c r="Q1119" i="6" s="1"/>
  <c r="L764" i="6"/>
  <c r="Q764" i="6" s="1"/>
  <c r="O12" i="7"/>
  <c r="K1108" i="6"/>
  <c r="S536" i="6"/>
  <c r="X536" i="6" s="1"/>
  <c r="S1031" i="6"/>
  <c r="L763" i="6"/>
  <c r="Q763" i="6" s="1"/>
  <c r="V763" i="6" s="1"/>
  <c r="R1058" i="6"/>
  <c r="W1058" i="6" s="1"/>
  <c r="R1421" i="6"/>
  <c r="W1421" i="6" s="1"/>
  <c r="S665" i="6"/>
  <c r="X665" i="6" s="1"/>
  <c r="L143" i="6"/>
  <c r="Q143" i="6" s="1"/>
  <c r="V143" i="6" s="1"/>
  <c r="L1111" i="6"/>
  <c r="Q1111" i="6" s="1"/>
  <c r="V1111" i="6" s="1"/>
  <c r="L659" i="6"/>
  <c r="Q659" i="6" s="1"/>
  <c r="V659" i="6" s="1"/>
  <c r="S67" i="6"/>
  <c r="X67" i="6" s="1"/>
  <c r="L450" i="6"/>
  <c r="Q450" i="6" s="1"/>
  <c r="V450" i="6" s="1"/>
  <c r="S31" i="6"/>
  <c r="X31" i="6" s="1"/>
  <c r="L74" i="6"/>
  <c r="Q74" i="6" s="1"/>
  <c r="V74" i="6" s="1"/>
  <c r="R604" i="6"/>
  <c r="K801" i="6"/>
  <c r="K1260" i="6"/>
  <c r="K1057" i="6"/>
  <c r="S1340" i="6"/>
  <c r="N269" i="7"/>
  <c r="L1206" i="6"/>
  <c r="Q1206" i="6" s="1"/>
  <c r="S1505" i="6"/>
  <c r="R988" i="6"/>
  <c r="W988" i="6" s="1"/>
  <c r="N63" i="7"/>
  <c r="L1499" i="6"/>
  <c r="Q1499" i="6" s="1"/>
  <c r="L383" i="6"/>
  <c r="Q383" i="6" s="1"/>
  <c r="V383" i="6" s="1"/>
  <c r="K1368" i="6"/>
  <c r="L1129" i="6"/>
  <c r="Q1129" i="6" s="1"/>
  <c r="K873" i="6"/>
  <c r="J53" i="7"/>
  <c r="M53" i="7" s="1"/>
  <c r="K416" i="6"/>
  <c r="S966" i="6"/>
  <c r="X966" i="6" s="1"/>
  <c r="R919" i="6"/>
  <c r="W919" i="6" s="1"/>
  <c r="O386" i="7"/>
  <c r="N249" i="7"/>
  <c r="L1207" i="6"/>
  <c r="Q1207" i="6" s="1"/>
  <c r="S937" i="6"/>
  <c r="X937" i="6" s="1"/>
  <c r="K1071" i="6"/>
  <c r="S479" i="6"/>
  <c r="X479" i="6" s="1"/>
  <c r="R996" i="6"/>
  <c r="W996" i="6" s="1"/>
  <c r="N64" i="7"/>
  <c r="Q64" i="7" s="1"/>
  <c r="L614" i="6"/>
  <c r="Q614" i="6" s="1"/>
  <c r="S412" i="6"/>
  <c r="X412" i="6" s="1"/>
  <c r="R536" i="6"/>
  <c r="W536" i="6" s="1"/>
  <c r="L1074" i="6"/>
  <c r="Q1074" i="6" s="1"/>
  <c r="L714" i="6"/>
  <c r="Q714" i="6" s="1"/>
  <c r="V714" i="6" s="1"/>
  <c r="L250" i="6"/>
  <c r="Q250" i="6" s="1"/>
  <c r="V250" i="6" s="1"/>
  <c r="R1067" i="6"/>
  <c r="O80" i="7"/>
  <c r="K417" i="6"/>
  <c r="K774" i="6"/>
  <c r="R856" i="6"/>
  <c r="W856" i="6" s="1"/>
  <c r="K671" i="6"/>
  <c r="L1016" i="6"/>
  <c r="Q1016" i="6" s="1"/>
  <c r="V1016" i="6" s="1"/>
  <c r="S1122" i="6"/>
  <c r="S1036" i="6"/>
  <c r="R721" i="6"/>
  <c r="W721" i="6" s="1"/>
  <c r="L608" i="6"/>
  <c r="Q608" i="6" s="1"/>
  <c r="V608" i="6" s="1"/>
  <c r="R169" i="6"/>
  <c r="W169" i="6" s="1"/>
  <c r="L1216" i="6"/>
  <c r="Q1216" i="6" s="1"/>
  <c r="V1216" i="6" s="1"/>
  <c r="K1058" i="6"/>
  <c r="R328" i="6"/>
  <c r="L261" i="6"/>
  <c r="Q261" i="6" s="1"/>
  <c r="V261" i="6" s="1"/>
  <c r="R71" i="6"/>
  <c r="W71" i="6" s="1"/>
  <c r="L170" i="6"/>
  <c r="Q170" i="6" s="1"/>
  <c r="V170" i="6" s="1"/>
  <c r="S792" i="6"/>
  <c r="X792" i="6" s="1"/>
  <c r="S980" i="6"/>
  <c r="J122" i="7"/>
  <c r="M122" i="7" s="1"/>
  <c r="P122" i="7" s="1"/>
  <c r="L892" i="6"/>
  <c r="Q892" i="6" s="1"/>
  <c r="R1274" i="6"/>
  <c r="R719" i="6"/>
  <c r="S958" i="6"/>
  <c r="X958" i="6" s="1"/>
  <c r="S892" i="6"/>
  <c r="X892" i="6" s="1"/>
  <c r="R867" i="6"/>
  <c r="S514" i="6"/>
  <c r="S836" i="6"/>
  <c r="X836" i="6" s="1"/>
  <c r="S1546" i="6"/>
  <c r="K759" i="6"/>
  <c r="K1136" i="6"/>
  <c r="K540" i="6"/>
  <c r="R1372" i="6"/>
  <c r="S642" i="6"/>
  <c r="X642" i="6" s="1"/>
  <c r="R803" i="6"/>
  <c r="W803" i="6" s="1"/>
  <c r="S297" i="6"/>
  <c r="S464" i="6"/>
  <c r="X464" i="6" s="1"/>
  <c r="R663" i="6"/>
  <c r="R460" i="6"/>
  <c r="W460" i="6" s="1"/>
  <c r="S1098" i="6"/>
  <c r="X1098" i="6" s="1"/>
  <c r="R756" i="6"/>
  <c r="W756" i="6" s="1"/>
  <c r="S740" i="6"/>
  <c r="X740" i="6" s="1"/>
  <c r="L783" i="6"/>
  <c r="Q783" i="6" s="1"/>
  <c r="V783" i="6" s="1"/>
  <c r="R824" i="6"/>
  <c r="W824" i="6" s="1"/>
  <c r="R440" i="6"/>
  <c r="R1306" i="6"/>
  <c r="O234" i="7"/>
  <c r="S1392" i="6"/>
  <c r="S662" i="6"/>
  <c r="L1357" i="6"/>
  <c r="Q1357" i="6" s="1"/>
  <c r="O407" i="7"/>
  <c r="L807" i="6"/>
  <c r="Q807" i="6" s="1"/>
  <c r="R1244" i="6"/>
  <c r="S1169" i="6"/>
  <c r="X1169" i="6" s="1"/>
  <c r="K839" i="6"/>
  <c r="S254" i="6"/>
  <c r="X254" i="6" s="1"/>
  <c r="S702" i="6"/>
  <c r="X702" i="6" s="1"/>
  <c r="K617" i="6"/>
  <c r="K532" i="6"/>
  <c r="K1321" i="6"/>
  <c r="K1298" i="6"/>
  <c r="S799" i="6"/>
  <c r="X799" i="6" s="1"/>
  <c r="L1432" i="6"/>
  <c r="Q1432" i="6" s="1"/>
  <c r="R1148" i="6"/>
  <c r="S1440" i="6"/>
  <c r="R532" i="6"/>
  <c r="W532" i="6" s="1"/>
  <c r="K1254" i="6"/>
  <c r="L612" i="6"/>
  <c r="Q612" i="6" s="1"/>
  <c r="V612" i="6" s="1"/>
  <c r="S446" i="6"/>
  <c r="X446" i="6" s="1"/>
  <c r="L1379" i="6"/>
  <c r="Q1379" i="6" s="1"/>
  <c r="N725" i="7"/>
  <c r="K379" i="6"/>
  <c r="K1238" i="6"/>
  <c r="S1245" i="6"/>
  <c r="L996" i="6"/>
  <c r="Q996" i="6" s="1"/>
  <c r="R1019" i="6"/>
  <c r="W1019" i="6" s="1"/>
  <c r="R420" i="6"/>
  <c r="W420" i="6" s="1"/>
  <c r="K1130" i="6"/>
  <c r="L1547" i="6"/>
  <c r="Q1547" i="6" s="1"/>
  <c r="V1547" i="6" s="1"/>
  <c r="S109" i="6"/>
  <c r="X109" i="6" s="1"/>
  <c r="S930" i="6"/>
  <c r="L948" i="6"/>
  <c r="Q948" i="6" s="1"/>
  <c r="R1486" i="6"/>
  <c r="K469" i="6"/>
  <c r="L864" i="6"/>
  <c r="Q864" i="6" s="1"/>
  <c r="V864" i="6" s="1"/>
  <c r="K789" i="6"/>
  <c r="R1496" i="6"/>
  <c r="W1496" i="6" s="1"/>
  <c r="S971" i="6"/>
  <c r="S686" i="6"/>
  <c r="X686" i="6" s="1"/>
  <c r="S1040" i="6"/>
  <c r="R751" i="6"/>
  <c r="L568" i="6"/>
  <c r="Q568" i="6" s="1"/>
  <c r="V568" i="6" s="1"/>
  <c r="L1240" i="6"/>
  <c r="Q1240" i="6" s="1"/>
  <c r="S1234" i="6"/>
  <c r="R922" i="6"/>
  <c r="W922" i="6" s="1"/>
  <c r="N376" i="7"/>
  <c r="L1147" i="6"/>
  <c r="Q1147" i="6" s="1"/>
  <c r="V1147" i="6" s="1"/>
  <c r="R1083" i="6"/>
  <c r="W1083" i="6" s="1"/>
  <c r="L529" i="6"/>
  <c r="Q529" i="6" s="1"/>
  <c r="V529" i="6" s="1"/>
  <c r="L739" i="6"/>
  <c r="Q739" i="6" s="1"/>
  <c r="V739" i="6" s="1"/>
  <c r="L679" i="6"/>
  <c r="Q679" i="6" s="1"/>
  <c r="V679" i="6" s="1"/>
  <c r="R361" i="6"/>
  <c r="W361" i="6" s="1"/>
  <c r="R697" i="6"/>
  <c r="W697" i="6" s="1"/>
  <c r="L1327" i="6"/>
  <c r="Q1327" i="6" s="1"/>
  <c r="V1327" i="6" s="1"/>
  <c r="L1188" i="6"/>
  <c r="Q1188" i="6" s="1"/>
  <c r="V1188" i="6" s="1"/>
  <c r="R706" i="6"/>
  <c r="W706" i="6" s="1"/>
  <c r="R582" i="6"/>
  <c r="W582" i="6" s="1"/>
  <c r="S922" i="6"/>
  <c r="X922" i="6" s="1"/>
  <c r="S170" i="6"/>
  <c r="X170" i="6" s="1"/>
  <c r="R683" i="6"/>
  <c r="S1251" i="6"/>
  <c r="X1251" i="6" s="1"/>
  <c r="L86" i="6"/>
  <c r="Q86" i="6" s="1"/>
  <c r="S876" i="6"/>
  <c r="S533" i="6"/>
  <c r="X533" i="6" s="1"/>
  <c r="L1126" i="6"/>
  <c r="Q1126" i="6" s="1"/>
  <c r="K1107" i="6"/>
  <c r="S459" i="6"/>
  <c r="R388" i="6"/>
  <c r="W388" i="6" s="1"/>
  <c r="S865" i="6"/>
  <c r="K1529" i="6"/>
  <c r="O262" i="7"/>
  <c r="S710" i="6"/>
  <c r="S1472" i="6"/>
  <c r="S709" i="6"/>
  <c r="X709" i="6" s="1"/>
  <c r="R1194" i="6"/>
  <c r="W1194" i="6" s="1"/>
  <c r="J92" i="7"/>
  <c r="M92" i="7" s="1"/>
  <c r="L968" i="6"/>
  <c r="Q968" i="6" s="1"/>
  <c r="V968" i="6" s="1"/>
  <c r="N17" i="7"/>
  <c r="Q17" i="7" s="1"/>
  <c r="R1263" i="6"/>
  <c r="L942" i="6"/>
  <c r="Q942" i="6" s="1"/>
  <c r="L600" i="6"/>
  <c r="Q600" i="6" s="1"/>
  <c r="V600" i="6" s="1"/>
  <c r="K666" i="6"/>
  <c r="K407" i="6"/>
  <c r="K386" i="6"/>
  <c r="L937" i="6"/>
  <c r="Q937" i="6" s="1"/>
  <c r="K397" i="6"/>
  <c r="K725" i="6"/>
  <c r="K505" i="6"/>
  <c r="S525" i="6"/>
  <c r="X525" i="6" s="1"/>
  <c r="R796" i="6"/>
  <c r="W796" i="6" s="1"/>
  <c r="R772" i="6"/>
  <c r="W772" i="6" s="1"/>
  <c r="L258" i="6"/>
  <c r="Q258" i="6" s="1"/>
  <c r="V258" i="6" s="1"/>
  <c r="S1277" i="6"/>
  <c r="K484" i="6"/>
  <c r="L620" i="6"/>
  <c r="Q620" i="6" s="1"/>
  <c r="V620" i="6" s="1"/>
  <c r="L964" i="6"/>
  <c r="Q964" i="6" s="1"/>
  <c r="K869" i="6"/>
  <c r="O185" i="7"/>
  <c r="R185" i="7" s="1"/>
  <c r="S831" i="6"/>
  <c r="R1190" i="6"/>
  <c r="R1049" i="6"/>
  <c r="L1456" i="6"/>
  <c r="Q1456" i="6" s="1"/>
  <c r="V1456" i="6" s="1"/>
  <c r="K38" i="6"/>
  <c r="K592" i="6"/>
  <c r="L366" i="6"/>
  <c r="Q366" i="6" s="1"/>
  <c r="V366" i="6" s="1"/>
  <c r="S767" i="6"/>
  <c r="X767" i="6" s="1"/>
  <c r="R560" i="6"/>
  <c r="W560" i="6" s="1"/>
  <c r="K340" i="6"/>
  <c r="K1027" i="6"/>
  <c r="R1250" i="6"/>
  <c r="R1039" i="6"/>
  <c r="L1017" i="6"/>
  <c r="Q1017" i="6" s="1"/>
  <c r="R1322" i="6"/>
  <c r="R449" i="6"/>
  <c r="W449" i="6" s="1"/>
  <c r="S815" i="6"/>
  <c r="X815" i="6" s="1"/>
  <c r="K824" i="6"/>
  <c r="N735" i="7"/>
  <c r="S1174" i="6"/>
  <c r="X1174" i="6" s="1"/>
  <c r="L661" i="6"/>
  <c r="Q661" i="6" s="1"/>
  <c r="K851" i="6"/>
  <c r="R1280" i="6"/>
  <c r="S1178" i="6"/>
  <c r="J320" i="7"/>
  <c r="M320" i="7" s="1"/>
  <c r="P320" i="7" s="1"/>
  <c r="R956" i="6"/>
  <c r="W956" i="6" s="1"/>
  <c r="L891" i="6"/>
  <c r="Q891" i="6" s="1"/>
  <c r="V891" i="6" s="1"/>
  <c r="L818" i="6"/>
  <c r="Q818" i="6" s="1"/>
  <c r="V818" i="6" s="1"/>
  <c r="S451" i="6"/>
  <c r="R1133" i="6"/>
  <c r="R409" i="6"/>
  <c r="W409" i="6" s="1"/>
  <c r="S516" i="6"/>
  <c r="K723" i="6"/>
  <c r="S585" i="6"/>
  <c r="L1514" i="6"/>
  <c r="Q1514" i="6" s="1"/>
  <c r="V1514" i="6" s="1"/>
  <c r="K562" i="6"/>
  <c r="K320" i="6"/>
  <c r="R902" i="6"/>
  <c r="K1427" i="6"/>
  <c r="S106" i="6"/>
  <c r="X106" i="6" s="1"/>
  <c r="K778" i="6"/>
  <c r="K1114" i="6"/>
  <c r="L810" i="6"/>
  <c r="Q810" i="6" s="1"/>
  <c r="V810" i="6" s="1"/>
  <c r="R402" i="6"/>
  <c r="W402" i="6" s="1"/>
  <c r="S1301" i="6"/>
  <c r="S282" i="6"/>
  <c r="X282" i="6" s="1"/>
  <c r="S862" i="6"/>
  <c r="X862" i="6" s="1"/>
  <c r="K570" i="6"/>
  <c r="R939" i="6"/>
  <c r="W939" i="6" s="1"/>
  <c r="N299" i="7"/>
  <c r="S1233" i="6"/>
  <c r="R1066" i="6"/>
  <c r="S1157" i="6"/>
  <c r="L906" i="6"/>
  <c r="Q906" i="6" s="1"/>
  <c r="K1170" i="6"/>
  <c r="S272" i="6"/>
  <c r="X272" i="6" s="1"/>
  <c r="R817" i="6"/>
  <c r="W817" i="6" s="1"/>
  <c r="L526" i="6"/>
  <c r="Q526" i="6" s="1"/>
  <c r="V526" i="6" s="1"/>
  <c r="R325" i="6"/>
  <c r="W325" i="6" s="1"/>
  <c r="L984" i="6"/>
  <c r="Q984" i="6" s="1"/>
  <c r="M65" i="4"/>
  <c r="P65" i="4"/>
  <c r="S820" i="6"/>
  <c r="L1414" i="6"/>
  <c r="Q1414" i="6" s="1"/>
  <c r="K341" i="6"/>
  <c r="R544" i="6"/>
  <c r="L32" i="4"/>
  <c r="O32" i="4"/>
  <c r="R690" i="6"/>
  <c r="W690" i="6" s="1"/>
  <c r="L727" i="6"/>
  <c r="Q727" i="6" s="1"/>
  <c r="V727" i="6" s="1"/>
  <c r="L543" i="6"/>
  <c r="Q543" i="6" s="1"/>
  <c r="V543" i="6" s="1"/>
  <c r="L492" i="6"/>
  <c r="Q492" i="6" s="1"/>
  <c r="V492" i="6" s="1"/>
  <c r="K591" i="6"/>
  <c r="R1035" i="6"/>
  <c r="W1035" i="6" s="1"/>
  <c r="S945" i="6"/>
  <c r="X945" i="6" s="1"/>
  <c r="K1330" i="6"/>
  <c r="K1411" i="6"/>
  <c r="L54" i="6"/>
  <c r="Q54" i="6" s="1"/>
  <c r="V54" i="6" s="1"/>
  <c r="S1433" i="6"/>
  <c r="R1374" i="6"/>
  <c r="R1063" i="6"/>
  <c r="S875" i="6"/>
  <c r="X875" i="6" s="1"/>
  <c r="L1532" i="6"/>
  <c r="Q1532" i="6" s="1"/>
  <c r="K674" i="6"/>
  <c r="L693" i="6"/>
  <c r="Q693" i="6" s="1"/>
  <c r="V693" i="6" s="1"/>
  <c r="R282" i="6"/>
  <c r="W282" i="6" s="1"/>
  <c r="S1193" i="6"/>
  <c r="X1193" i="6" s="1"/>
  <c r="L629" i="6"/>
  <c r="Q629" i="6" s="1"/>
  <c r="L243" i="6"/>
  <c r="Q243" i="6" s="1"/>
  <c r="V243" i="6" s="1"/>
  <c r="R527" i="6"/>
  <c r="S1007" i="6"/>
  <c r="L1059" i="6"/>
  <c r="Q1059" i="6" s="1"/>
  <c r="S1241" i="6"/>
  <c r="K854" i="6"/>
  <c r="S595" i="6"/>
  <c r="X595" i="6" s="1"/>
  <c r="R1341" i="6"/>
  <c r="R925" i="6"/>
  <c r="W925" i="6" s="1"/>
  <c r="S615" i="6"/>
  <c r="S1156" i="6"/>
  <c r="L1348" i="6"/>
  <c r="Q1348" i="6" s="1"/>
  <c r="R1301" i="6"/>
  <c r="K1280" i="6"/>
  <c r="L732" i="6"/>
  <c r="Q732" i="6" s="1"/>
  <c r="S878" i="6"/>
  <c r="X878" i="6" s="1"/>
  <c r="N256" i="7"/>
  <c r="Q256" i="7" s="1"/>
  <c r="O150" i="7"/>
  <c r="R551" i="6"/>
  <c r="W551" i="6" s="1"/>
  <c r="K458" i="6"/>
  <c r="N549" i="7"/>
  <c r="R338" i="6"/>
  <c r="R1090" i="6"/>
  <c r="W1090" i="6" s="1"/>
  <c r="S1298" i="6"/>
  <c r="R1549" i="6"/>
  <c r="R964" i="6"/>
  <c r="R1542" i="6"/>
  <c r="R1044" i="6"/>
  <c r="J64" i="7"/>
  <c r="M64" i="7" s="1"/>
  <c r="K1274" i="6"/>
  <c r="J160" i="7"/>
  <c r="M160" i="7" s="1"/>
  <c r="S729" i="6"/>
  <c r="X729" i="6" s="1"/>
  <c r="R879" i="6"/>
  <c r="W879" i="6" s="1"/>
  <c r="K1223" i="6"/>
  <c r="L694" i="6"/>
  <c r="Q694" i="6" s="1"/>
  <c r="V694" i="6" s="1"/>
  <c r="S1504" i="6"/>
  <c r="K1017" i="6"/>
  <c r="K1188" i="6"/>
  <c r="R1271" i="6"/>
  <c r="W1271" i="6" s="1"/>
  <c r="O573" i="7"/>
  <c r="N288" i="7"/>
  <c r="O6" i="7"/>
  <c r="N307" i="7"/>
  <c r="R957" i="6"/>
  <c r="S1365" i="6"/>
  <c r="S1047" i="6"/>
  <c r="O251" i="7"/>
  <c r="O432" i="7"/>
  <c r="L995" i="6"/>
  <c r="Q995" i="6" s="1"/>
  <c r="V995" i="6" s="1"/>
  <c r="K1157" i="6"/>
  <c r="O763" i="7"/>
  <c r="L1496" i="6"/>
  <c r="Q1496" i="6" s="1"/>
  <c r="K1019" i="6"/>
  <c r="L1194" i="6"/>
  <c r="Q1194" i="6" s="1"/>
  <c r="N342" i="7"/>
  <c r="S1386" i="6"/>
  <c r="K1311" i="6"/>
  <c r="R1342" i="6"/>
  <c r="N134" i="7"/>
  <c r="J107" i="7"/>
  <c r="M107" i="7" s="1"/>
  <c r="L575" i="6"/>
  <c r="Q575" i="6" s="1"/>
  <c r="V575" i="6" s="1"/>
  <c r="R1504" i="6"/>
  <c r="K1305" i="6"/>
  <c r="N310" i="7"/>
  <c r="R1525" i="6"/>
  <c r="R864" i="6"/>
  <c r="W864" i="6" s="1"/>
  <c r="S1300" i="6"/>
  <c r="O342" i="7"/>
  <c r="K1329" i="6"/>
  <c r="R1450" i="6"/>
  <c r="O43" i="7"/>
  <c r="R43" i="7" s="1"/>
  <c r="K1382" i="6"/>
  <c r="O201" i="7"/>
  <c r="N450" i="7"/>
  <c r="N26" i="7"/>
  <c r="S1397" i="6"/>
  <c r="L1170" i="6"/>
  <c r="Q1170" i="6" s="1"/>
  <c r="N300" i="7"/>
  <c r="Q300" i="7" s="1"/>
  <c r="S1537" i="6"/>
  <c r="S1085" i="6"/>
  <c r="S610" i="6"/>
  <c r="K782" i="6"/>
  <c r="R1480" i="6"/>
  <c r="K927" i="6"/>
  <c r="K973" i="6"/>
  <c r="L1198" i="6"/>
  <c r="Q1198" i="6" s="1"/>
  <c r="O126" i="7"/>
  <c r="L1361" i="6"/>
  <c r="Q1361" i="6" s="1"/>
  <c r="V1361" i="6" s="1"/>
  <c r="L958" i="6"/>
  <c r="Q958" i="6" s="1"/>
  <c r="V958" i="6" s="1"/>
  <c r="R1338" i="6"/>
  <c r="N110" i="7"/>
  <c r="J38" i="7"/>
  <c r="M38" i="7" s="1"/>
  <c r="J295" i="7"/>
  <c r="M295" i="7" s="1"/>
  <c r="R1071" i="6"/>
  <c r="W1071" i="6" s="1"/>
  <c r="R1346" i="6"/>
  <c r="L663" i="6"/>
  <c r="Q663" i="6" s="1"/>
  <c r="V663" i="6" s="1"/>
  <c r="L579" i="6"/>
  <c r="Q579" i="6" s="1"/>
  <c r="V579" i="6" s="1"/>
  <c r="K683" i="6"/>
  <c r="K1414" i="6"/>
  <c r="R156" i="6"/>
  <c r="S935" i="6"/>
  <c r="S970" i="6"/>
  <c r="L1135" i="6"/>
  <c r="Q1135" i="6" s="1"/>
  <c r="K1210" i="6"/>
  <c r="O738" i="7"/>
  <c r="R1395" i="6"/>
  <c r="L1100" i="6"/>
  <c r="Q1100" i="6" s="1"/>
  <c r="N96" i="7"/>
  <c r="R1514" i="6"/>
  <c r="W1514" i="6" s="1"/>
  <c r="N119" i="7"/>
  <c r="S796" i="6"/>
  <c r="X796" i="6" s="1"/>
  <c r="S1064" i="6"/>
  <c r="L1460" i="6"/>
  <c r="Q1460" i="6" s="1"/>
  <c r="S1239" i="6"/>
  <c r="K1236" i="6"/>
  <c r="K1358" i="6"/>
  <c r="L1324" i="6"/>
  <c r="Q1324" i="6" s="1"/>
  <c r="R726" i="6"/>
  <c r="K1518" i="6"/>
  <c r="K1018" i="6"/>
  <c r="K538" i="6"/>
  <c r="L1325" i="6"/>
  <c r="Q1325" i="6" s="1"/>
  <c r="S808" i="6"/>
  <c r="X808" i="6" s="1"/>
  <c r="S849" i="6"/>
  <c r="X849" i="6" s="1"/>
  <c r="S1534" i="6"/>
  <c r="K1452" i="6"/>
  <c r="S1205" i="6"/>
  <c r="S1327" i="6"/>
  <c r="O263" i="7"/>
  <c r="R263" i="7" s="1"/>
  <c r="L1220" i="6"/>
  <c r="Q1220" i="6" s="1"/>
  <c r="K746" i="6"/>
  <c r="L1295" i="6"/>
  <c r="Q1295" i="6" s="1"/>
  <c r="V1295" i="6" s="1"/>
  <c r="S1107" i="6"/>
  <c r="R929" i="6"/>
  <c r="S1437" i="6"/>
  <c r="J215" i="7"/>
  <c r="M215" i="7" s="1"/>
  <c r="K1392" i="6"/>
  <c r="K810" i="6"/>
  <c r="L785" i="6"/>
  <c r="Q785" i="6" s="1"/>
  <c r="L1311" i="6"/>
  <c r="Q1311" i="6" s="1"/>
  <c r="R940" i="6"/>
  <c r="R1305" i="6"/>
  <c r="K1393" i="6"/>
  <c r="O642" i="7"/>
  <c r="R1096" i="6"/>
  <c r="W1096" i="6" s="1"/>
  <c r="N501" i="7"/>
  <c r="K1304" i="6"/>
  <c r="R1191" i="6"/>
  <c r="O435" i="7"/>
  <c r="N102" i="7"/>
  <c r="L197" i="6"/>
  <c r="Q197" i="6" s="1"/>
  <c r="V197" i="6" s="1"/>
  <c r="R1036" i="6"/>
  <c r="J15" i="7"/>
  <c r="M15" i="7" s="1"/>
  <c r="L1276" i="6"/>
  <c r="Q1276" i="6" s="1"/>
  <c r="V1276" i="6" s="1"/>
  <c r="J551" i="7"/>
  <c r="M551" i="7" s="1"/>
  <c r="R928" i="6"/>
  <c r="K1539" i="6"/>
  <c r="K665" i="6"/>
  <c r="J414" i="7"/>
  <c r="M414" i="7" s="1"/>
  <c r="O463" i="7"/>
  <c r="R1530" i="6"/>
  <c r="S1094" i="6"/>
  <c r="L845" i="6"/>
  <c r="Q845" i="6" s="1"/>
  <c r="V845" i="6" s="1"/>
  <c r="S879" i="6"/>
  <c r="L1067" i="6"/>
  <c r="Q1067" i="6" s="1"/>
  <c r="V1067" i="6" s="1"/>
  <c r="S927" i="6"/>
  <c r="O469" i="7"/>
  <c r="S961" i="6"/>
  <c r="X961" i="6" s="1"/>
  <c r="K1417" i="6"/>
  <c r="N185" i="7"/>
  <c r="L566" i="6"/>
  <c r="Q566" i="6" s="1"/>
  <c r="L1435" i="6"/>
  <c r="Q1435" i="6" s="1"/>
  <c r="V1435" i="6" s="1"/>
  <c r="R1009" i="6"/>
  <c r="K857" i="6"/>
  <c r="K487" i="6"/>
  <c r="K681" i="6"/>
  <c r="R1478" i="6"/>
  <c r="W1478" i="6" s="1"/>
  <c r="O178" i="7"/>
  <c r="R178" i="7" s="1"/>
  <c r="L1181" i="6"/>
  <c r="Q1181" i="6" s="1"/>
  <c r="K1441" i="6"/>
  <c r="K1131" i="6"/>
  <c r="N83" i="7"/>
  <c r="L1429" i="6"/>
  <c r="Q1429" i="6" s="1"/>
  <c r="O104" i="7"/>
  <c r="R104" i="7" s="1"/>
  <c r="J49" i="7"/>
  <c r="M49" i="7" s="1"/>
  <c r="L909" i="6"/>
  <c r="Q909" i="6" s="1"/>
  <c r="V909" i="6" s="1"/>
  <c r="R935" i="6"/>
  <c r="W935" i="6" s="1"/>
  <c r="J303" i="7"/>
  <c r="M303" i="7" s="1"/>
  <c r="L1520" i="6"/>
  <c r="Q1520" i="6" s="1"/>
  <c r="K1291" i="6"/>
  <c r="K1443" i="6"/>
  <c r="S1114" i="6"/>
  <c r="S1531" i="6"/>
  <c r="N41" i="7"/>
  <c r="K1493" i="6"/>
  <c r="S860" i="6"/>
  <c r="R1102" i="6"/>
  <c r="W1102" i="6" s="1"/>
  <c r="L1204" i="6"/>
  <c r="Q1204" i="6" s="1"/>
  <c r="V1204" i="6" s="1"/>
  <c r="S1450" i="6"/>
  <c r="J609" i="7"/>
  <c r="M609" i="7" s="1"/>
  <c r="R1210" i="6"/>
  <c r="W1210" i="6" s="1"/>
  <c r="O350" i="7"/>
  <c r="S1483" i="6"/>
  <c r="O167" i="7"/>
  <c r="N633" i="7"/>
  <c r="O17" i="7"/>
  <c r="S932" i="6"/>
  <c r="K1044" i="6"/>
  <c r="S1260" i="6"/>
  <c r="X1260" i="6" s="1"/>
  <c r="K850" i="6"/>
  <c r="K614" i="6"/>
  <c r="S1189" i="6"/>
  <c r="S989" i="6"/>
  <c r="S901" i="6"/>
  <c r="L761" i="6"/>
  <c r="Q761" i="6" s="1"/>
  <c r="N57" i="7"/>
  <c r="O29" i="7"/>
  <c r="S577" i="6"/>
  <c r="X577" i="6" s="1"/>
  <c r="K465" i="6"/>
  <c r="L1195" i="6"/>
  <c r="Q1195" i="6" s="1"/>
  <c r="O60" i="7"/>
  <c r="L1235" i="6"/>
  <c r="Q1235" i="6" s="1"/>
  <c r="V1235" i="6" s="1"/>
  <c r="K1349" i="6"/>
  <c r="O508" i="7"/>
  <c r="J177" i="7"/>
  <c r="M177" i="7" s="1"/>
  <c r="L1511" i="6"/>
  <c r="Q1511" i="6" s="1"/>
  <c r="J132" i="7"/>
  <c r="M132" i="7" s="1"/>
  <c r="S1223" i="6"/>
  <c r="L935" i="6"/>
  <c r="Q935" i="6" s="1"/>
  <c r="S1082" i="6"/>
  <c r="L1268" i="6"/>
  <c r="Q1268" i="6" s="1"/>
  <c r="R847" i="6"/>
  <c r="R1189" i="6"/>
  <c r="K1490" i="6"/>
  <c r="S1158" i="6"/>
  <c r="X1158" i="6" s="1"/>
  <c r="S1079" i="6"/>
  <c r="K1279" i="6"/>
  <c r="L1191" i="6"/>
  <c r="Q1191" i="6" s="1"/>
  <c r="K1413" i="6"/>
  <c r="J136" i="7"/>
  <c r="M136" i="7" s="1"/>
  <c r="K1419" i="6"/>
  <c r="S939" i="6"/>
  <c r="K887" i="6"/>
  <c r="J44" i="7"/>
  <c r="M44" i="7" s="1"/>
  <c r="L1222" i="6"/>
  <c r="Q1222" i="6" s="1"/>
  <c r="S824" i="6"/>
  <c r="R1340" i="6"/>
  <c r="O651" i="7"/>
  <c r="L1099" i="6"/>
  <c r="Q1099" i="6" s="1"/>
  <c r="N459" i="7"/>
  <c r="N306" i="7"/>
  <c r="S893" i="6"/>
  <c r="X893" i="6" s="1"/>
  <c r="K1166" i="6"/>
  <c r="L806" i="6"/>
  <c r="Q806" i="6" s="1"/>
  <c r="V806" i="6" s="1"/>
  <c r="S816" i="6"/>
  <c r="N12" i="7"/>
  <c r="K929" i="6"/>
  <c r="J433" i="7"/>
  <c r="M433" i="7" s="1"/>
  <c r="O367" i="7"/>
  <c r="R750" i="6"/>
  <c r="W750" i="6" s="1"/>
  <c r="R656" i="6"/>
  <c r="W656" i="6" s="1"/>
  <c r="J466" i="7"/>
  <c r="M466" i="7" s="1"/>
  <c r="K1273" i="6"/>
  <c r="L1391" i="6"/>
  <c r="Q1391" i="6" s="1"/>
  <c r="J672" i="7"/>
  <c r="M672" i="7" s="1"/>
  <c r="L1098" i="6"/>
  <c r="Q1098" i="6" s="1"/>
  <c r="S1297" i="6"/>
  <c r="R933" i="6"/>
  <c r="S811" i="6"/>
  <c r="K351" i="6"/>
  <c r="S1006" i="6"/>
  <c r="X1006" i="6" s="1"/>
  <c r="O171" i="7"/>
  <c r="N13" i="7"/>
  <c r="K1039" i="6"/>
  <c r="O297" i="7"/>
  <c r="S1341" i="6"/>
  <c r="S1132" i="6"/>
  <c r="J397" i="7"/>
  <c r="M397" i="7" s="1"/>
  <c r="R1266" i="6"/>
  <c r="W1266" i="6" s="1"/>
  <c r="J183" i="7"/>
  <c r="M183" i="7" s="1"/>
  <c r="N358" i="7"/>
  <c r="Q358" i="7" s="1"/>
  <c r="R1264" i="6"/>
  <c r="K1010" i="6"/>
  <c r="S1257" i="6"/>
  <c r="L1344" i="6"/>
  <c r="Q1344" i="6" s="1"/>
  <c r="V1344" i="6" s="1"/>
  <c r="L682" i="6"/>
  <c r="Q682" i="6" s="1"/>
  <c r="V682" i="6" s="1"/>
  <c r="K844" i="6"/>
  <c r="O136" i="7"/>
  <c r="L1328" i="6"/>
  <c r="Q1328" i="6" s="1"/>
  <c r="V1328" i="6" s="1"/>
  <c r="J312" i="7"/>
  <c r="M312" i="7" s="1"/>
  <c r="R1021" i="6"/>
  <c r="R790" i="6"/>
  <c r="R1038" i="6"/>
  <c r="N184" i="7"/>
  <c r="K1162" i="6"/>
  <c r="K952" i="6"/>
  <c r="L1063" i="6"/>
  <c r="Q1063" i="6" s="1"/>
  <c r="V1063" i="6" s="1"/>
  <c r="R1188" i="6"/>
  <c r="N630" i="7"/>
  <c r="S946" i="6"/>
  <c r="S1285" i="6"/>
  <c r="N149" i="7"/>
  <c r="Q149" i="7" s="1"/>
  <c r="K846" i="6"/>
  <c r="O359" i="7"/>
  <c r="K922" i="6"/>
  <c r="L971" i="6"/>
  <c r="Q971" i="6" s="1"/>
  <c r="S928" i="6"/>
  <c r="S1438" i="6"/>
  <c r="S608" i="6"/>
  <c r="X608" i="6" s="1"/>
  <c r="L1369" i="6"/>
  <c r="Q1369" i="6" s="1"/>
  <c r="V1369" i="6" s="1"/>
  <c r="J155" i="7"/>
  <c r="M155" i="7" s="1"/>
  <c r="L781" i="6"/>
  <c r="Q781" i="6" s="1"/>
  <c r="R1293" i="6"/>
  <c r="O198" i="7"/>
  <c r="K1351" i="6"/>
  <c r="O420" i="7"/>
  <c r="R622" i="6"/>
  <c r="S1087" i="6"/>
  <c r="K1250" i="6"/>
  <c r="K1078" i="6"/>
  <c r="R518" i="6"/>
  <c r="W518" i="6" s="1"/>
  <c r="S993" i="6"/>
  <c r="O279" i="7"/>
  <c r="S44" i="6"/>
  <c r="X44" i="6" s="1"/>
  <c r="L776" i="6"/>
  <c r="Q776" i="6" s="1"/>
  <c r="O25" i="7"/>
  <c r="O649" i="7"/>
  <c r="J778" i="7"/>
  <c r="M778" i="7" s="1"/>
  <c r="O28" i="7"/>
  <c r="N728" i="7"/>
  <c r="K1042" i="6"/>
  <c r="S1278" i="6"/>
  <c r="L1381" i="6"/>
  <c r="Q1381" i="6" s="1"/>
  <c r="S810" i="6"/>
  <c r="X810" i="6" s="1"/>
  <c r="L973" i="6"/>
  <c r="Q973" i="6" s="1"/>
  <c r="V973" i="6" s="1"/>
  <c r="N144" i="7"/>
  <c r="L1180" i="6"/>
  <c r="Q1180" i="6" s="1"/>
  <c r="R1255" i="6"/>
  <c r="L1032" i="6"/>
  <c r="Q1032" i="6" s="1"/>
  <c r="O52" i="7"/>
  <c r="S947" i="6"/>
  <c r="S1191" i="6"/>
  <c r="S1463" i="6"/>
  <c r="J527" i="7"/>
  <c r="M527" i="7" s="1"/>
  <c r="R804" i="6"/>
  <c r="S750" i="6"/>
  <c r="X750" i="6" s="1"/>
  <c r="R1076" i="6"/>
  <c r="L1169" i="6"/>
  <c r="Q1169" i="6" s="1"/>
  <c r="L1232" i="6"/>
  <c r="Q1232" i="6" s="1"/>
  <c r="O267" i="7"/>
  <c r="S658" i="6"/>
  <c r="R861" i="6"/>
  <c r="W861" i="6" s="1"/>
  <c r="L1259" i="6"/>
  <c r="Q1259" i="6" s="1"/>
  <c r="V1259" i="6" s="1"/>
  <c r="R1304" i="6"/>
  <c r="N229" i="7"/>
  <c r="S1316" i="6"/>
  <c r="X1316" i="6" s="1"/>
  <c r="K1542" i="6"/>
  <c r="S973" i="6"/>
  <c r="S1338" i="6"/>
  <c r="O650" i="7"/>
  <c r="R650" i="7" s="1"/>
  <c r="L523" i="6"/>
  <c r="Q523" i="6" s="1"/>
  <c r="V523" i="6" s="1"/>
  <c r="L987" i="6"/>
  <c r="Q987" i="6" s="1"/>
  <c r="O337" i="7"/>
  <c r="R1186" i="6"/>
  <c r="L1395" i="6"/>
  <c r="Q1395" i="6" s="1"/>
  <c r="R1303" i="6"/>
  <c r="L920" i="6"/>
  <c r="Q920" i="6" s="1"/>
  <c r="V920" i="6" s="1"/>
  <c r="K1347" i="6"/>
  <c r="K1521" i="6"/>
  <c r="S1200" i="6"/>
  <c r="X1200" i="6" s="1"/>
  <c r="R989" i="6"/>
  <c r="W989" i="6" s="1"/>
  <c r="O283" i="7"/>
  <c r="S1362" i="6"/>
  <c r="S988" i="6"/>
  <c r="L903" i="6"/>
  <c r="Q903" i="6" s="1"/>
  <c r="V903" i="6" s="1"/>
  <c r="J89" i="7"/>
  <c r="M89" i="7" s="1"/>
  <c r="L1006" i="6"/>
  <c r="Q1006" i="6" s="1"/>
  <c r="L943" i="6"/>
  <c r="Q943" i="6" s="1"/>
  <c r="V943" i="6" s="1"/>
  <c r="N116" i="7"/>
  <c r="Q116" i="7" s="1"/>
  <c r="N548" i="7"/>
  <c r="L1106" i="6"/>
  <c r="Q1106" i="6" s="1"/>
  <c r="K820" i="6"/>
  <c r="N201" i="7"/>
  <c r="N38" i="7"/>
  <c r="J73" i="7"/>
  <c r="M73" i="7" s="1"/>
  <c r="P73" i="7" s="1"/>
  <c r="O240" i="7"/>
  <c r="K1462" i="6"/>
  <c r="L1143" i="6"/>
  <c r="Q1143" i="6" s="1"/>
  <c r="J325" i="7"/>
  <c r="M325" i="7" s="1"/>
  <c r="L949" i="6"/>
  <c r="Q949" i="6" s="1"/>
  <c r="V949" i="6" s="1"/>
  <c r="K1197" i="6"/>
  <c r="L980" i="6"/>
  <c r="Q980" i="6" s="1"/>
  <c r="L1440" i="6"/>
  <c r="Q1440" i="6" s="1"/>
  <c r="J245" i="7"/>
  <c r="M245" i="7" s="1"/>
  <c r="K985" i="6"/>
  <c r="K1268" i="6"/>
  <c r="S1028" i="6"/>
  <c r="X1028" i="6" s="1"/>
  <c r="S1421" i="6"/>
  <c r="X1421" i="6" s="1"/>
  <c r="S997" i="6"/>
  <c r="X997" i="6" s="1"/>
  <c r="R903" i="6"/>
  <c r="W903" i="6" s="1"/>
  <c r="K1205" i="6"/>
  <c r="S858" i="6"/>
  <c r="J72" i="7"/>
  <c r="M72" i="7" s="1"/>
  <c r="K1005" i="6"/>
  <c r="N598" i="7"/>
  <c r="O256" i="7"/>
  <c r="J664" i="7"/>
  <c r="M664" i="7" s="1"/>
  <c r="K1190" i="6"/>
  <c r="S768" i="6"/>
  <c r="S1067" i="6"/>
  <c r="X1067" i="6" s="1"/>
  <c r="R1027" i="6"/>
  <c r="W1027" i="6" s="1"/>
  <c r="R1017" i="6"/>
  <c r="W1017" i="6" s="1"/>
  <c r="J230" i="7"/>
  <c r="M230" i="7" s="1"/>
  <c r="S1104" i="6"/>
  <c r="X1104" i="6" s="1"/>
  <c r="S1010" i="6"/>
  <c r="X1010" i="6" s="1"/>
  <c r="K1524" i="6"/>
  <c r="J201" i="7"/>
  <c r="M201" i="7" s="1"/>
  <c r="N100" i="7"/>
  <c r="L628" i="6"/>
  <c r="Q628" i="6" s="1"/>
  <c r="V628" i="6" s="1"/>
  <c r="R1252" i="6"/>
  <c r="S1273" i="6"/>
  <c r="R1402" i="6"/>
  <c r="W1402" i="6" s="1"/>
  <c r="L1164" i="6"/>
  <c r="Q1164" i="6" s="1"/>
  <c r="S963" i="6"/>
  <c r="N151" i="7"/>
  <c r="R1294" i="6"/>
  <c r="J679" i="7"/>
  <c r="M679" i="7" s="1"/>
  <c r="L1378" i="6"/>
  <c r="Q1378" i="6" s="1"/>
  <c r="K878" i="6"/>
  <c r="S797" i="6"/>
  <c r="J10" i="7"/>
  <c r="M10" i="7" s="1"/>
  <c r="L1359" i="6"/>
  <c r="Q1359" i="6" s="1"/>
  <c r="V1360" i="6" s="1"/>
  <c r="K1507" i="6"/>
  <c r="K1134" i="6"/>
  <c r="R776" i="6"/>
  <c r="W776" i="6" s="1"/>
  <c r="L867" i="6"/>
  <c r="Q867" i="6" s="1"/>
  <c r="J313" i="7"/>
  <c r="M313" i="7" s="1"/>
  <c r="P313" i="7" s="1"/>
  <c r="O402" i="7"/>
  <c r="R945" i="6"/>
  <c r="O13" i="7"/>
  <c r="R13" i="7" s="1"/>
  <c r="K1158" i="6"/>
  <c r="L1336" i="6"/>
  <c r="Q1336" i="6" s="1"/>
  <c r="R1219" i="6"/>
  <c r="S926" i="6"/>
  <c r="S1240" i="6"/>
  <c r="O66" i="7"/>
  <c r="R515" i="6"/>
  <c r="W515" i="6" s="1"/>
  <c r="R865" i="6"/>
  <c r="W865" i="6" s="1"/>
  <c r="K1203" i="6"/>
  <c r="K1122" i="6"/>
  <c r="K1482" i="6"/>
  <c r="O440" i="7"/>
  <c r="R440" i="7" s="1"/>
  <c r="S1325" i="6"/>
  <c r="X1325" i="6" s="1"/>
  <c r="N756" i="7"/>
  <c r="J126" i="7"/>
  <c r="M126" i="7" s="1"/>
  <c r="S1080" i="6"/>
  <c r="X1080" i="6" s="1"/>
  <c r="O8" i="7"/>
  <c r="R8" i="7" s="1"/>
  <c r="K987" i="6"/>
  <c r="K1489" i="6"/>
  <c r="S1467" i="6"/>
  <c r="R1335" i="6"/>
  <c r="R1124" i="6"/>
  <c r="J32" i="7"/>
  <c r="M32" i="7" s="1"/>
  <c r="R1272" i="6"/>
  <c r="W1272" i="6" s="1"/>
  <c r="R1056" i="6"/>
  <c r="L1353" i="6"/>
  <c r="Q1353" i="6" s="1"/>
  <c r="J67" i="7"/>
  <c r="M67" i="7" s="1"/>
  <c r="J459" i="7"/>
  <c r="M459" i="7" s="1"/>
  <c r="R1159" i="6"/>
  <c r="L691" i="6"/>
  <c r="Q691" i="6" s="1"/>
  <c r="V691" i="6" s="1"/>
  <c r="R1046" i="6"/>
  <c r="W1046" i="6" s="1"/>
  <c r="AX10" i="6"/>
  <c r="R1552" i="6"/>
  <c r="S1024" i="6"/>
  <c r="R1284" i="6"/>
  <c r="S522" i="6"/>
  <c r="X522" i="6" s="1"/>
  <c r="L1307" i="6"/>
  <c r="Q1307" i="6" s="1"/>
  <c r="V1307" i="6" s="1"/>
  <c r="O353" i="7"/>
  <c r="R353" i="7" s="1"/>
  <c r="K853" i="6"/>
  <c r="L928" i="6"/>
  <c r="Q928" i="6" s="1"/>
  <c r="V928" i="6" s="1"/>
  <c r="O377" i="7"/>
  <c r="S1056" i="6"/>
  <c r="L495" i="6"/>
  <c r="Q495" i="6" s="1"/>
  <c r="S1355" i="6"/>
  <c r="J118" i="7"/>
  <c r="M118" i="7" s="1"/>
  <c r="R1522" i="6"/>
  <c r="J139" i="7"/>
  <c r="M139" i="7" s="1"/>
  <c r="P139" i="7" s="1"/>
  <c r="K1314" i="6"/>
  <c r="R1120" i="6"/>
  <c r="W1120" i="6" s="1"/>
  <c r="K726" i="6"/>
  <c r="S242" i="6"/>
  <c r="L1439" i="6"/>
  <c r="Q1439" i="6" s="1"/>
  <c r="K604" i="6"/>
  <c r="J93" i="7"/>
  <c r="M93" i="7" s="1"/>
  <c r="R1343" i="6"/>
  <c r="S1055" i="6"/>
  <c r="X1055" i="6" s="1"/>
  <c r="S672" i="6"/>
  <c r="X672" i="6" s="1"/>
  <c r="N292" i="7"/>
  <c r="R1174" i="6"/>
  <c r="W1174" i="6" s="1"/>
  <c r="K1360" i="6"/>
  <c r="S1063" i="6"/>
  <c r="O139" i="7"/>
  <c r="L1454" i="6"/>
  <c r="Q1454" i="6" s="1"/>
  <c r="K1495" i="6"/>
  <c r="K819" i="6"/>
  <c r="J284" i="7"/>
  <c r="M284" i="7" s="1"/>
  <c r="S1425" i="6"/>
  <c r="X1425" i="6" s="1"/>
  <c r="R1187" i="6"/>
  <c r="W1187" i="6" s="1"/>
  <c r="L1223" i="6"/>
  <c r="Q1223" i="6" s="1"/>
  <c r="J388" i="7"/>
  <c r="M388" i="7" s="1"/>
  <c r="K847" i="6"/>
  <c r="L952" i="6"/>
  <c r="Q952" i="6" s="1"/>
  <c r="V952" i="6" s="1"/>
  <c r="O88" i="7"/>
  <c r="S1144" i="6"/>
  <c r="K675" i="6"/>
  <c r="S1210" i="6"/>
  <c r="J149" i="7"/>
  <c r="M149" i="7" s="1"/>
  <c r="S990" i="6"/>
  <c r="X990" i="6" s="1"/>
  <c r="K708" i="6"/>
  <c r="S725" i="6"/>
  <c r="X725" i="6" s="1"/>
  <c r="L1500" i="6"/>
  <c r="Q1500" i="6" s="1"/>
  <c r="V1500" i="6" s="1"/>
  <c r="R1505" i="6"/>
  <c r="K590" i="6"/>
  <c r="L1299" i="6"/>
  <c r="Q1299" i="6" s="1"/>
  <c r="N237" i="7"/>
  <c r="N90" i="7"/>
  <c r="L1182" i="6"/>
  <c r="Q1182" i="6" s="1"/>
  <c r="N22" i="7"/>
  <c r="K1293" i="6"/>
  <c r="K1512" i="6"/>
  <c r="L684" i="6"/>
  <c r="Q684" i="6" s="1"/>
  <c r="K497" i="6"/>
  <c r="L812" i="6"/>
  <c r="Q812" i="6" s="1"/>
  <c r="O319" i="7"/>
  <c r="L1282" i="6"/>
  <c r="Q1282" i="6" s="1"/>
  <c r="R883" i="6"/>
  <c r="W883" i="6" s="1"/>
  <c r="S1180" i="6"/>
  <c r="X1180" i="6" s="1"/>
  <c r="R1484" i="6"/>
  <c r="L772" i="6"/>
  <c r="Q772" i="6" s="1"/>
  <c r="V772" i="6" s="1"/>
  <c r="S1295" i="6"/>
  <c r="S1049" i="6"/>
  <c r="X1049" i="6" s="1"/>
  <c r="L828" i="6"/>
  <c r="Q828" i="6" s="1"/>
  <c r="V828" i="6" s="1"/>
  <c r="R963" i="6"/>
  <c r="W963" i="6" s="1"/>
  <c r="K1163" i="6"/>
  <c r="J413" i="7"/>
  <c r="M413" i="7" s="1"/>
  <c r="K1425" i="6"/>
  <c r="R617" i="6"/>
  <c r="L1255" i="6"/>
  <c r="Q1255" i="6" s="1"/>
  <c r="L1446" i="6"/>
  <c r="Q1446" i="6" s="1"/>
  <c r="K830" i="6"/>
  <c r="S1038" i="6"/>
  <c r="X1038" i="6" s="1"/>
  <c r="R1380" i="6"/>
  <c r="R1485" i="6"/>
  <c r="W1485" i="6" s="1"/>
  <c r="R1451" i="6"/>
  <c r="S1244" i="6"/>
  <c r="X1244" i="6" s="1"/>
  <c r="L167" i="6"/>
  <c r="Q167" i="6" s="1"/>
  <c r="V167" i="6" s="1"/>
  <c r="L1358" i="6"/>
  <c r="Q1358" i="6" s="1"/>
  <c r="V1358" i="6" s="1"/>
  <c r="S334" i="6"/>
  <c r="X334" i="6" s="1"/>
  <c r="K1488" i="6"/>
  <c r="K1195" i="6"/>
  <c r="R1432" i="6"/>
  <c r="N389" i="7"/>
  <c r="K588" i="6"/>
  <c r="R822" i="6"/>
  <c r="W822" i="6" s="1"/>
  <c r="R662" i="6"/>
  <c r="W662" i="6" s="1"/>
  <c r="K812" i="6"/>
  <c r="J254" i="7"/>
  <c r="M254" i="7" s="1"/>
  <c r="L1417" i="6"/>
  <c r="Q1417" i="6" s="1"/>
  <c r="S1237" i="6"/>
  <c r="L494" i="6"/>
  <c r="Q494" i="6" s="1"/>
  <c r="S1089" i="6"/>
  <c r="X1089" i="6" s="1"/>
  <c r="O280" i="7"/>
  <c r="R280" i="7" s="1"/>
  <c r="K1263" i="6"/>
  <c r="L1219" i="6"/>
  <c r="Q1219" i="6" s="1"/>
  <c r="K1145" i="6"/>
  <c r="K1481" i="6"/>
  <c r="J830" i="7"/>
  <c r="M830" i="7" s="1"/>
  <c r="N20" i="7"/>
  <c r="S1130" i="6"/>
  <c r="X1130" i="6" s="1"/>
  <c r="S1113" i="6"/>
  <c r="X1113" i="6" s="1"/>
  <c r="S855" i="6"/>
  <c r="X855" i="6" s="1"/>
  <c r="R1130" i="6"/>
  <c r="S703" i="6"/>
  <c r="X703" i="6" s="1"/>
  <c r="R1538" i="6"/>
  <c r="W1538" i="6" s="1"/>
  <c r="R946" i="6"/>
  <c r="L1226" i="6"/>
  <c r="Q1226" i="6" s="1"/>
  <c r="O412" i="7"/>
  <c r="R412" i="7" s="1"/>
  <c r="R1230" i="6"/>
  <c r="W1230" i="6" s="1"/>
  <c r="K997" i="6"/>
  <c r="R1179" i="6"/>
  <c r="W1179" i="6" s="1"/>
  <c r="R923" i="6"/>
  <c r="N277" i="7"/>
  <c r="S1062" i="6"/>
  <c r="X1062" i="6" s="1"/>
  <c r="R734" i="6"/>
  <c r="W734" i="6" s="1"/>
  <c r="R1437" i="6"/>
  <c r="R1550" i="6"/>
  <c r="N227" i="7"/>
  <c r="L593" i="6"/>
  <c r="Q593" i="6" s="1"/>
  <c r="V593" i="6" s="1"/>
  <c r="S1388" i="6"/>
  <c r="R1347" i="6"/>
  <c r="W1347" i="6" s="1"/>
  <c r="S1548" i="6"/>
  <c r="S943" i="6"/>
  <c r="S515" i="6"/>
  <c r="L127" i="6"/>
  <c r="Q127" i="6" s="1"/>
  <c r="R391" i="6"/>
  <c r="K1381" i="6"/>
  <c r="S719" i="6"/>
  <c r="X719" i="6" s="1"/>
  <c r="N37" i="7"/>
  <c r="S1014" i="6"/>
  <c r="X1014" i="6" s="1"/>
  <c r="L613" i="6"/>
  <c r="Q613" i="6" s="1"/>
  <c r="R498" i="6"/>
  <c r="S1479" i="6"/>
  <c r="K598" i="6"/>
  <c r="K1067" i="6"/>
  <c r="N200" i="7"/>
  <c r="S844" i="6"/>
  <c r="X844" i="6" s="1"/>
  <c r="L893" i="6"/>
  <c r="Q893" i="6" s="1"/>
  <c r="K1282" i="6"/>
  <c r="J249" i="7"/>
  <c r="M249" i="7" s="1"/>
  <c r="R866" i="6"/>
  <c r="L1140" i="6"/>
  <c r="Q1140" i="6" s="1"/>
  <c r="V1140" i="6" s="1"/>
  <c r="L1150" i="6"/>
  <c r="Q1150" i="6" s="1"/>
  <c r="K1248" i="6"/>
  <c r="L932" i="6"/>
  <c r="Q932" i="6" s="1"/>
  <c r="V932" i="6" s="1"/>
  <c r="K984" i="6"/>
  <c r="N297" i="7"/>
  <c r="R1112" i="6"/>
  <c r="W1112" i="6" s="1"/>
  <c r="S1393" i="6"/>
  <c r="X1393" i="6" s="1"/>
  <c r="N89" i="7"/>
  <c r="K993" i="6"/>
  <c r="L1476" i="6"/>
  <c r="Q1476" i="6" s="1"/>
  <c r="S1106" i="6"/>
  <c r="X1106" i="6" s="1"/>
  <c r="K1213" i="6"/>
  <c r="N123" i="7"/>
  <c r="R1143" i="6"/>
  <c r="K672" i="6"/>
  <c r="L820" i="6"/>
  <c r="Q820" i="6" s="1"/>
  <c r="R818" i="6"/>
  <c r="N196" i="7"/>
  <c r="S828" i="6"/>
  <c r="X828" i="6" s="1"/>
  <c r="O183" i="7"/>
  <c r="R183" i="7" s="1"/>
  <c r="N162" i="7"/>
  <c r="N411" i="7"/>
  <c r="L970" i="6"/>
  <c r="Q970" i="6" s="1"/>
  <c r="K1312" i="6"/>
  <c r="L439" i="6"/>
  <c r="Q439" i="6" s="1"/>
  <c r="V439" i="6" s="1"/>
  <c r="L1025" i="6"/>
  <c r="Q1025" i="6" s="1"/>
  <c r="V1025" i="6" s="1"/>
  <c r="R592" i="6"/>
  <c r="W592" i="6" s="1"/>
  <c r="R841" i="6"/>
  <c r="K1295" i="6"/>
  <c r="S369" i="6"/>
  <c r="S1342" i="6"/>
  <c r="X1342" i="6" s="1"/>
  <c r="J116" i="7"/>
  <c r="M116" i="7" s="1"/>
  <c r="S614" i="6"/>
  <c r="X614" i="6" s="1"/>
  <c r="K1224" i="6"/>
  <c r="L1241" i="6"/>
  <c r="Q1241" i="6" s="1"/>
  <c r="V1241" i="6" s="1"/>
  <c r="O286" i="7"/>
  <c r="S1072" i="6"/>
  <c r="O117" i="7"/>
  <c r="R117" i="7" s="1"/>
  <c r="R1376" i="6"/>
  <c r="K1540" i="6"/>
  <c r="N85" i="7"/>
  <c r="O290" i="7"/>
  <c r="S1023" i="6"/>
  <c r="O299" i="7"/>
  <c r="K767" i="6"/>
  <c r="K1102" i="6"/>
  <c r="S624" i="6"/>
  <c r="N270" i="7"/>
  <c r="O86" i="7"/>
  <c r="O332" i="7"/>
  <c r="R469" i="6"/>
  <c r="W469" i="6" s="1"/>
  <c r="S1177" i="6"/>
  <c r="X1177" i="6" s="1"/>
  <c r="R798" i="6"/>
  <c r="K1013" i="6"/>
  <c r="R1040" i="6"/>
  <c r="W1040" i="6" s="1"/>
  <c r="K884" i="6"/>
  <c r="K1251" i="6"/>
  <c r="O210" i="7"/>
  <c r="J338" i="7"/>
  <c r="M338" i="7" s="1"/>
  <c r="R1163" i="6"/>
  <c r="W1163" i="6" s="1"/>
  <c r="J190" i="7"/>
  <c r="M190" i="7" s="1"/>
  <c r="K1161" i="6"/>
  <c r="R1184" i="6"/>
  <c r="R1364" i="6"/>
  <c r="R1468" i="6"/>
  <c r="O686" i="7"/>
  <c r="N335" i="7"/>
  <c r="S712" i="6"/>
  <c r="X712" i="6" s="1"/>
  <c r="S1357" i="6"/>
  <c r="K1418" i="6"/>
  <c r="R614" i="6"/>
  <c r="W614" i="6" s="1"/>
  <c r="K894" i="6"/>
  <c r="S329" i="6"/>
  <c r="X329" i="6" s="1"/>
  <c r="S1166" i="6"/>
  <c r="X1166" i="6" s="1"/>
  <c r="J461" i="7"/>
  <c r="M461" i="7" s="1"/>
  <c r="P461" i="7" s="1"/>
  <c r="S1339" i="6"/>
  <c r="S1436" i="6"/>
  <c r="S1053" i="6"/>
  <c r="N30" i="7"/>
  <c r="R1511" i="6"/>
  <c r="K867" i="6"/>
  <c r="K1150" i="6"/>
  <c r="L265" i="6"/>
  <c r="Q265" i="6" s="1"/>
  <c r="V265" i="6" s="1"/>
  <c r="K877" i="6"/>
  <c r="J508" i="7"/>
  <c r="M508" i="7" s="1"/>
  <c r="N222" i="7"/>
  <c r="O170" i="7"/>
  <c r="R1438" i="6"/>
  <c r="S1121" i="6"/>
  <c r="X1121" i="6" s="1"/>
  <c r="K1201" i="6"/>
  <c r="S1296" i="6"/>
  <c r="X1296" i="6" s="1"/>
  <c r="R516" i="6"/>
  <c r="L808" i="6"/>
  <c r="Q808" i="6" s="1"/>
  <c r="R1488" i="6"/>
  <c r="R960" i="6"/>
  <c r="K1074" i="6"/>
  <c r="K1297" i="6"/>
  <c r="N454" i="7"/>
  <c r="K1504" i="6"/>
  <c r="L685" i="6"/>
  <c r="Q685" i="6" s="1"/>
  <c r="K1275" i="6"/>
  <c r="L1242" i="6"/>
  <c r="Q1242" i="6" s="1"/>
  <c r="K1350" i="6"/>
  <c r="S934" i="6"/>
  <c r="S1096" i="6"/>
  <c r="X1096" i="6" s="1"/>
  <c r="L1426" i="6"/>
  <c r="Q1426" i="6" s="1"/>
  <c r="V1426" i="6" s="1"/>
  <c r="K975" i="6"/>
  <c r="K1259" i="6"/>
  <c r="L1221" i="6"/>
  <c r="Q1221" i="6" s="1"/>
  <c r="V1221" i="6" s="1"/>
  <c r="O23" i="7"/>
  <c r="O36" i="7"/>
  <c r="O309" i="7"/>
  <c r="L786" i="6"/>
  <c r="Q786" i="6" s="1"/>
  <c r="L821" i="6"/>
  <c r="Q821" i="6" s="1"/>
  <c r="V821" i="6" s="1"/>
  <c r="K1160" i="6"/>
  <c r="S1544" i="6"/>
  <c r="L1419" i="6"/>
  <c r="Q1419" i="6" s="1"/>
  <c r="L1281" i="6"/>
  <c r="Q1281" i="6" s="1"/>
  <c r="V1281" i="6" s="1"/>
  <c r="K1243" i="6"/>
  <c r="S1394" i="6"/>
  <c r="L1497" i="6"/>
  <c r="Q1497" i="6" s="1"/>
  <c r="V1497" i="6" s="1"/>
  <c r="N318" i="7"/>
  <c r="O695" i="7"/>
  <c r="R1436" i="6"/>
  <c r="J368" i="7"/>
  <c r="M368" i="7" s="1"/>
  <c r="N698" i="7"/>
  <c r="K1091" i="6"/>
  <c r="O87" i="7"/>
  <c r="J621" i="7"/>
  <c r="M621" i="7" s="1"/>
  <c r="N154" i="7"/>
  <c r="O158" i="7"/>
  <c r="R158" i="7" s="1"/>
  <c r="K978" i="6"/>
  <c r="L1545" i="6"/>
  <c r="Q1545" i="6" s="1"/>
  <c r="N508" i="7"/>
  <c r="J656" i="7"/>
  <c r="M656" i="7" s="1"/>
  <c r="R1529" i="6"/>
  <c r="L1474" i="6"/>
  <c r="Q1474" i="6" s="1"/>
  <c r="V1474" i="6" s="1"/>
  <c r="K1324" i="6"/>
  <c r="S1500" i="6"/>
  <c r="X1500" i="6" s="1"/>
  <c r="R1319" i="6"/>
  <c r="W1319" i="6" s="1"/>
  <c r="R1277" i="6"/>
  <c r="W1277" i="6" s="1"/>
  <c r="N207" i="7"/>
  <c r="K1485" i="6"/>
  <c r="N171" i="7"/>
  <c r="J101" i="7"/>
  <c r="M101" i="7" s="1"/>
  <c r="J263" i="7"/>
  <c r="M263" i="7" s="1"/>
  <c r="K1173" i="6"/>
  <c r="J79" i="7"/>
  <c r="M79" i="7" s="1"/>
  <c r="O284" i="7"/>
  <c r="R284" i="7" s="1"/>
  <c r="O316" i="7"/>
  <c r="R316" i="7" s="1"/>
  <c r="K1530" i="6"/>
  <c r="J58" i="7"/>
  <c r="M58" i="7" s="1"/>
  <c r="N632" i="7"/>
  <c r="S596" i="6"/>
  <c r="X596" i="6" s="1"/>
  <c r="L801" i="6"/>
  <c r="Q801" i="6" s="1"/>
  <c r="V801" i="6" s="1"/>
  <c r="K914" i="6"/>
  <c r="R1528" i="6"/>
  <c r="N130" i="7"/>
  <c r="Q130" i="7" s="1"/>
  <c r="N343" i="7"/>
  <c r="J437" i="7"/>
  <c r="M437" i="7" s="1"/>
  <c r="O362" i="7"/>
  <c r="K1153" i="6"/>
  <c r="L474" i="6"/>
  <c r="Q474" i="6" s="1"/>
  <c r="V474" i="6" s="1"/>
  <c r="S979" i="6"/>
  <c r="L741" i="6"/>
  <c r="Q741" i="6" s="1"/>
  <c r="V741" i="6" s="1"/>
  <c r="L1418" i="6"/>
  <c r="Q1418" i="6" s="1"/>
  <c r="O160" i="7"/>
  <c r="O289" i="7"/>
  <c r="R289" i="7" s="1"/>
  <c r="J170" i="7"/>
  <c r="M170" i="7" s="1"/>
  <c r="R1215" i="6"/>
  <c r="N24" i="7"/>
  <c r="K1435" i="6"/>
  <c r="J283" i="7"/>
  <c r="M283" i="7" s="1"/>
  <c r="L1003" i="6"/>
  <c r="Q1003" i="6" s="1"/>
  <c r="L1087" i="6"/>
  <c r="Q1087" i="6" s="1"/>
  <c r="N619" i="7"/>
  <c r="J274" i="7"/>
  <c r="M274" i="7" s="1"/>
  <c r="R1245" i="6"/>
  <c r="K1433" i="6"/>
  <c r="R1218" i="6"/>
  <c r="L1090" i="6"/>
  <c r="Q1090" i="6" s="1"/>
  <c r="S771" i="6"/>
  <c r="X771" i="6" s="1"/>
  <c r="J232" i="7"/>
  <c r="M232" i="7" s="1"/>
  <c r="K1331" i="6"/>
  <c r="J375" i="7"/>
  <c r="M375" i="7" s="1"/>
  <c r="K1538" i="6"/>
  <c r="O107" i="7"/>
  <c r="R107" i="7" s="1"/>
  <c r="L824" i="6"/>
  <c r="Q824" i="6" s="1"/>
  <c r="V824" i="6" s="1"/>
  <c r="J213" i="7"/>
  <c r="M213" i="7" s="1"/>
  <c r="O365" i="7"/>
  <c r="N54" i="7"/>
  <c r="S1521" i="6"/>
  <c r="L1367" i="6"/>
  <c r="Q1367" i="6" s="1"/>
  <c r="R950" i="6"/>
  <c r="W950" i="6" s="1"/>
  <c r="R1458" i="6"/>
  <c r="W1458" i="6" s="1"/>
  <c r="L947" i="6"/>
  <c r="Q947" i="6" s="1"/>
  <c r="V947" i="6" s="1"/>
  <c r="S1030" i="6"/>
  <c r="K953" i="6"/>
  <c r="R666" i="6"/>
  <c r="L1031" i="6"/>
  <c r="Q1031" i="6" s="1"/>
  <c r="V1031" i="6" s="1"/>
  <c r="O79" i="7"/>
  <c r="L1365" i="6"/>
  <c r="Q1365" i="6" s="1"/>
  <c r="V1365" i="6" s="1"/>
  <c r="S1541" i="6"/>
  <c r="R998" i="6"/>
  <c r="N325" i="7"/>
  <c r="K1202" i="6"/>
  <c r="S976" i="6"/>
  <c r="O392" i="7"/>
  <c r="O219" i="7"/>
  <c r="R219" i="7" s="1"/>
  <c r="L1541" i="6"/>
  <c r="Q1541" i="6" s="1"/>
  <c r="R1204" i="6"/>
  <c r="J387" i="7"/>
  <c r="M387" i="7" s="1"/>
  <c r="N463" i="7"/>
  <c r="L1448" i="6"/>
  <c r="Q1448" i="6" s="1"/>
  <c r="L1413" i="6"/>
  <c r="Q1413" i="6" s="1"/>
  <c r="O50" i="7"/>
  <c r="K1083" i="6"/>
  <c r="N44" i="7"/>
  <c r="L1522" i="6"/>
  <c r="Q1522" i="6" s="1"/>
  <c r="L1058" i="6"/>
  <c r="Q1058" i="6" s="1"/>
  <c r="V1058" i="6" s="1"/>
  <c r="S1515" i="6"/>
  <c r="X1515" i="6" s="1"/>
  <c r="R1309" i="6"/>
  <c r="J140" i="7"/>
  <c r="M140" i="7" s="1"/>
  <c r="L1153" i="6"/>
  <c r="Q1153" i="6" s="1"/>
  <c r="K743" i="6"/>
  <c r="S1369" i="6"/>
  <c r="O174" i="7"/>
  <c r="S1203" i="6"/>
  <c r="J379" i="7"/>
  <c r="M379" i="7" s="1"/>
  <c r="R1164" i="6"/>
  <c r="K1366" i="6"/>
  <c r="R1243" i="6"/>
  <c r="N665" i="7"/>
  <c r="O495" i="7"/>
  <c r="R1345" i="6"/>
  <c r="L1072" i="6"/>
  <c r="Q1072" i="6" s="1"/>
  <c r="V1072" i="6" s="1"/>
  <c r="O479" i="7"/>
  <c r="K1271" i="6"/>
  <c r="R912" i="6"/>
  <c r="R965" i="6"/>
  <c r="K909" i="6"/>
  <c r="K1517" i="6"/>
  <c r="L953" i="6"/>
  <c r="Q953" i="6" s="1"/>
  <c r="K1378" i="6"/>
  <c r="K657" i="6"/>
  <c r="S1373" i="6"/>
  <c r="L1366" i="6"/>
  <c r="Q1366" i="6" s="1"/>
  <c r="J492" i="7"/>
  <c r="M492" i="7" s="1"/>
  <c r="N179" i="7"/>
  <c r="S931" i="6"/>
  <c r="X931" i="6" s="1"/>
  <c r="N646" i="7"/>
  <c r="R826" i="6"/>
  <c r="W826" i="6" s="1"/>
  <c r="S1542" i="6"/>
  <c r="K1323" i="6"/>
  <c r="N540" i="7"/>
  <c r="L1422" i="6"/>
  <c r="Q1422" i="6" s="1"/>
  <c r="N230" i="7"/>
  <c r="Q230" i="7" s="1"/>
  <c r="J75" i="7"/>
  <c r="M75" i="7" s="1"/>
  <c r="J146" i="7"/>
  <c r="M146" i="7" s="1"/>
  <c r="N364" i="7"/>
  <c r="O151" i="7"/>
  <c r="R151" i="7" s="1"/>
  <c r="K1375" i="6"/>
  <c r="R1510" i="6"/>
  <c r="R1441" i="6"/>
  <c r="O358" i="7"/>
  <c r="J264" i="7"/>
  <c r="M264" i="7" s="1"/>
  <c r="P264" i="7" s="1"/>
  <c r="N226" i="7"/>
  <c r="Q226" i="7" s="1"/>
  <c r="S1218" i="6"/>
  <c r="N660" i="7"/>
  <c r="S1022" i="6"/>
  <c r="X1022" i="6" s="1"/>
  <c r="L753" i="6"/>
  <c r="Q753" i="6" s="1"/>
  <c r="V753" i="6" s="1"/>
  <c r="S1290" i="6"/>
  <c r="O498" i="7"/>
  <c r="K1345" i="6"/>
  <c r="R1351" i="6"/>
  <c r="O300" i="7"/>
  <c r="R1289" i="6"/>
  <c r="L1148" i="6"/>
  <c r="Q1148" i="6" s="1"/>
  <c r="V1148" i="6" s="1"/>
  <c r="O72" i="7"/>
  <c r="S1141" i="6"/>
  <c r="X1141" i="6" s="1"/>
  <c r="O524" i="7"/>
  <c r="J234" i="7"/>
  <c r="M234" i="7" s="1"/>
  <c r="K1469" i="6"/>
  <c r="S915" i="6"/>
  <c r="X915" i="6" s="1"/>
  <c r="O930" i="7"/>
  <c r="K1001" i="6"/>
  <c r="S1376" i="6"/>
  <c r="L1144" i="6"/>
  <c r="Q1144" i="6" s="1"/>
  <c r="V1144" i="6" s="1"/>
  <c r="L1528" i="6"/>
  <c r="Q1528" i="6" s="1"/>
  <c r="K1438" i="6"/>
  <c r="L1495" i="6"/>
  <c r="Q1495" i="6" s="1"/>
  <c r="J516" i="7"/>
  <c r="M516" i="7" s="1"/>
  <c r="R1004" i="6"/>
  <c r="K1296" i="6"/>
  <c r="O581" i="7"/>
  <c r="J253" i="7"/>
  <c r="M253" i="7" s="1"/>
  <c r="N715" i="7"/>
  <c r="J287" i="7"/>
  <c r="M287" i="7" s="1"/>
  <c r="O461" i="7"/>
  <c r="S1123" i="6"/>
  <c r="N43" i="7"/>
  <c r="Q43" i="7" s="1"/>
  <c r="L1407" i="6"/>
  <c r="Q1407" i="6" s="1"/>
  <c r="V1407" i="6" s="1"/>
  <c r="N320" i="7"/>
  <c r="Q320" i="7" s="1"/>
  <c r="J16" i="7"/>
  <c r="M16" i="7" s="1"/>
  <c r="J411" i="7"/>
  <c r="M411" i="7" s="1"/>
  <c r="J11" i="7"/>
  <c r="M11" i="7" s="1"/>
  <c r="P11" i="7" s="1"/>
  <c r="S1482" i="6"/>
  <c r="X1482" i="6" s="1"/>
  <c r="O381" i="7"/>
  <c r="L1028" i="6"/>
  <c r="Q1028" i="6" s="1"/>
  <c r="N309" i="7"/>
  <c r="O304" i="7"/>
  <c r="O123" i="7"/>
  <c r="N21" i="7"/>
  <c r="Q21" i="7" s="1"/>
  <c r="S889" i="6"/>
  <c r="S1358" i="6"/>
  <c r="X1358" i="6" s="1"/>
  <c r="S918" i="6"/>
  <c r="X918" i="6" s="1"/>
  <c r="J55" i="7"/>
  <c r="M55" i="7" s="1"/>
  <c r="J233" i="7"/>
  <c r="M233" i="7" s="1"/>
  <c r="P233" i="7" s="1"/>
  <c r="L1398" i="6"/>
  <c r="Q1398" i="6" s="1"/>
  <c r="L959" i="6"/>
  <c r="Q959" i="6" s="1"/>
  <c r="S1443" i="6"/>
  <c r="X1443" i="6" s="1"/>
  <c r="R1302" i="6"/>
  <c r="L1372" i="6"/>
  <c r="Q1372" i="6" s="1"/>
  <c r="V1372" i="6" s="1"/>
  <c r="O192" i="7"/>
  <c r="J188" i="7"/>
  <c r="M188" i="7" s="1"/>
  <c r="N206" i="7"/>
  <c r="Q206" i="7" s="1"/>
  <c r="K1244" i="6"/>
  <c r="N7" i="7"/>
  <c r="J117" i="7"/>
  <c r="M117" i="7" s="1"/>
  <c r="P117" i="7" s="1"/>
  <c r="K1390" i="6"/>
  <c r="R95" i="6"/>
  <c r="W95" i="6" s="1"/>
  <c r="K1503" i="6"/>
  <c r="O274" i="7"/>
  <c r="R274" i="7" s="1"/>
  <c r="K1178" i="6"/>
  <c r="K1420" i="6"/>
  <c r="N314" i="7"/>
  <c r="R1520" i="6"/>
  <c r="R1313" i="6"/>
  <c r="W1313" i="6" s="1"/>
  <c r="R1509" i="6"/>
  <c r="S1148" i="6"/>
  <c r="J152" i="7"/>
  <c r="M152" i="7" s="1"/>
  <c r="L1034" i="6"/>
  <c r="Q1034" i="6" s="1"/>
  <c r="V1034" i="6" s="1"/>
  <c r="O567" i="7"/>
  <c r="J227" i="7"/>
  <c r="M227" i="7" s="1"/>
  <c r="P227" i="7" s="1"/>
  <c r="S1494" i="6"/>
  <c r="K1006" i="6"/>
  <c r="N170" i="7"/>
  <c r="K1265" i="6"/>
  <c r="J572" i="7"/>
  <c r="M572" i="7" s="1"/>
  <c r="N250" i="7"/>
  <c r="R1092" i="6"/>
  <c r="W1092" i="6" s="1"/>
  <c r="K1258" i="6"/>
  <c r="L1478" i="6"/>
  <c r="Q1478" i="6" s="1"/>
  <c r="J275" i="7"/>
  <c r="M275" i="7" s="1"/>
  <c r="P275" i="7" s="1"/>
  <c r="N444" i="7"/>
  <c r="R1106" i="6"/>
  <c r="J296" i="7"/>
  <c r="M296" i="7" s="1"/>
  <c r="P296" i="7" s="1"/>
  <c r="O373" i="7"/>
  <c r="J110" i="7"/>
  <c r="M110" i="7" s="1"/>
  <c r="O246" i="7"/>
  <c r="O124" i="7"/>
  <c r="R124" i="7" s="1"/>
  <c r="S1236" i="6"/>
  <c r="K1168" i="6"/>
  <c r="K1231" i="6"/>
  <c r="R1142" i="6"/>
  <c r="W1142" i="6" s="1"/>
  <c r="O221" i="7"/>
  <c r="L1338" i="6"/>
  <c r="Q1338" i="6" s="1"/>
  <c r="S1070" i="6"/>
  <c r="J175" i="7"/>
  <c r="M175" i="7" s="1"/>
  <c r="R1423" i="6"/>
  <c r="W1423" i="6" s="1"/>
  <c r="K1470" i="6"/>
  <c r="N9" i="7"/>
  <c r="Q9" i="7" s="1"/>
  <c r="K1534" i="6"/>
  <c r="N474" i="7"/>
  <c r="J746" i="7"/>
  <c r="M746" i="7" s="1"/>
  <c r="L898" i="6"/>
  <c r="Q898" i="6" s="1"/>
  <c r="V898" i="6" s="1"/>
  <c r="O491" i="7"/>
  <c r="S978" i="6"/>
  <c r="X978" i="6" s="1"/>
  <c r="K1465" i="6"/>
  <c r="L1457" i="6"/>
  <c r="Q1457" i="6" s="1"/>
  <c r="O81" i="7"/>
  <c r="R81" i="7" s="1"/>
  <c r="S837" i="6"/>
  <c r="L1402" i="6"/>
  <c r="Q1402" i="6" s="1"/>
  <c r="K943" i="6"/>
  <c r="K1354" i="6"/>
  <c r="O1109" i="7"/>
  <c r="O343" i="7"/>
  <c r="R343" i="7" s="1"/>
  <c r="S1522" i="6"/>
  <c r="J768" i="7"/>
  <c r="M768" i="7" s="1"/>
  <c r="J627" i="7"/>
  <c r="M627" i="7" s="1"/>
  <c r="J221" i="7"/>
  <c r="M221" i="7" s="1"/>
  <c r="O339" i="7"/>
  <c r="R1008" i="6"/>
  <c r="W1008" i="6" s="1"/>
  <c r="N221" i="7"/>
  <c r="Q221" i="7" s="1"/>
  <c r="K1487" i="6"/>
  <c r="R1169" i="6"/>
  <c r="W1169" i="6" s="1"/>
  <c r="S1346" i="6"/>
  <c r="O681" i="7"/>
  <c r="S1439" i="6"/>
  <c r="X1439" i="6" s="1"/>
  <c r="O250" i="7"/>
  <c r="R250" i="7" s="1"/>
  <c r="O217" i="7"/>
  <c r="J311" i="7"/>
  <c r="M311" i="7" s="1"/>
  <c r="K1300" i="6"/>
  <c r="K1473" i="6"/>
  <c r="J471" i="7"/>
  <c r="M471" i="7" s="1"/>
  <c r="S1484" i="6"/>
  <c r="X1484" i="6" s="1"/>
  <c r="L1503" i="6"/>
  <c r="Q1503" i="6" s="1"/>
  <c r="V1503" i="6" s="1"/>
  <c r="O31" i="7"/>
  <c r="R31" i="7" s="1"/>
  <c r="K1327" i="6"/>
  <c r="N117" i="7"/>
  <c r="Q117" i="7" s="1"/>
  <c r="S1060" i="6"/>
  <c r="X1060" i="6" s="1"/>
  <c r="O470" i="7"/>
  <c r="J282" i="7"/>
  <c r="M282" i="7" s="1"/>
  <c r="J350" i="7"/>
  <c r="M350" i="7" s="1"/>
  <c r="R1440" i="6"/>
  <c r="N369" i="7"/>
  <c r="N1044" i="7"/>
  <c r="J373" i="7"/>
  <c r="M373" i="7" s="1"/>
  <c r="N368" i="7"/>
  <c r="R1202" i="6"/>
  <c r="L1320" i="6"/>
  <c r="Q1320" i="6" s="1"/>
  <c r="N681" i="7"/>
  <c r="J7" i="7"/>
  <c r="M7" i="7" s="1"/>
  <c r="R1526" i="6"/>
  <c r="K1286" i="6"/>
  <c r="K1055" i="6"/>
  <c r="S1517" i="6"/>
  <c r="X1517" i="6" s="1"/>
  <c r="R1406" i="6"/>
  <c r="W1406" i="6" s="1"/>
  <c r="S1320" i="6"/>
  <c r="K1053" i="6"/>
  <c r="N647" i="7"/>
  <c r="J293" i="7"/>
  <c r="M293" i="7" s="1"/>
  <c r="S1306" i="6"/>
  <c r="N618" i="7"/>
  <c r="N133" i="7"/>
  <c r="R961" i="6"/>
  <c r="W961" i="6" s="1"/>
  <c r="R1512" i="6"/>
  <c r="W1512" i="6" s="1"/>
  <c r="K1509" i="6"/>
  <c r="O535" i="7"/>
  <c r="L1526" i="6"/>
  <c r="Q1526" i="6" s="1"/>
  <c r="N625" i="7"/>
  <c r="J31" i="7"/>
  <c r="M31" i="7" s="1"/>
  <c r="P31" i="7" s="1"/>
  <c r="O168" i="7"/>
  <c r="R168" i="7" s="1"/>
  <c r="S1510" i="6"/>
  <c r="K1498" i="6"/>
  <c r="O736" i="7"/>
  <c r="L1506" i="6"/>
  <c r="Q1506" i="6" s="1"/>
  <c r="V1506" i="6" s="1"/>
  <c r="R1507" i="6"/>
  <c r="N380" i="7"/>
  <c r="O147" i="7"/>
  <c r="K1479" i="6"/>
  <c r="R1172" i="6"/>
  <c r="R1353" i="6"/>
  <c r="J669" i="7"/>
  <c r="M669" i="7" s="1"/>
  <c r="L1319" i="6"/>
  <c r="Q1319" i="6" s="1"/>
  <c r="J111" i="7"/>
  <c r="M111" i="7" s="1"/>
  <c r="P111" i="7" s="1"/>
  <c r="K1149" i="6"/>
  <c r="J608" i="7"/>
  <c r="M608" i="7" s="1"/>
  <c r="N473" i="7"/>
  <c r="S1050" i="6"/>
  <c r="X1050" i="6" s="1"/>
  <c r="S1334" i="6"/>
  <c r="X1334" i="6" s="1"/>
  <c r="R1324" i="6"/>
  <c r="S1379" i="6"/>
  <c r="R1379" i="6"/>
  <c r="S941" i="6"/>
  <c r="X941" i="6" s="1"/>
  <c r="L1486" i="6"/>
  <c r="Q1486" i="6" s="1"/>
  <c r="S948" i="6"/>
  <c r="X948" i="6" s="1"/>
  <c r="L1385" i="6"/>
  <c r="Q1385" i="6" s="1"/>
  <c r="J78" i="7"/>
  <c r="M78" i="7" s="1"/>
  <c r="S1430" i="6"/>
  <c r="N211" i="7"/>
  <c r="O526" i="7"/>
  <c r="R1256" i="6"/>
  <c r="R1521" i="6"/>
  <c r="N296" i="7"/>
  <c r="L1142" i="6"/>
  <c r="Q1142" i="6" s="1"/>
  <c r="L1356" i="6"/>
  <c r="Q1356" i="6" s="1"/>
  <c r="K1126" i="6"/>
  <c r="O162" i="7"/>
  <c r="K1220" i="6"/>
  <c r="R1097" i="6"/>
  <c r="K1374" i="6"/>
  <c r="N66" i="7"/>
  <c r="N68" i="7"/>
  <c r="L1487" i="6"/>
  <c r="Q1487" i="6" s="1"/>
  <c r="L1228" i="6"/>
  <c r="Q1228" i="6" s="1"/>
  <c r="V1228" i="6" s="1"/>
  <c r="N210" i="7"/>
  <c r="Q210" i="7" s="1"/>
  <c r="L1237" i="6"/>
  <c r="Q1237" i="6" s="1"/>
  <c r="N167" i="7"/>
  <c r="N158" i="7"/>
  <c r="S1409" i="6"/>
  <c r="J517" i="7"/>
  <c r="M517" i="7" s="1"/>
  <c r="P517" i="7" s="1"/>
  <c r="L686" i="6"/>
  <c r="Q686" i="6" s="1"/>
  <c r="S1422" i="6"/>
  <c r="J526" i="7"/>
  <c r="M526" i="7" s="1"/>
  <c r="J40" i="7"/>
  <c r="M40" i="7" s="1"/>
  <c r="K950" i="6"/>
  <c r="R1463" i="6"/>
  <c r="S1462" i="6"/>
  <c r="L1084" i="6"/>
  <c r="Q1084" i="6" s="1"/>
  <c r="V1084" i="6" s="1"/>
  <c r="N153" i="7"/>
  <c r="J41" i="7"/>
  <c r="M41" i="7" s="1"/>
  <c r="L1404" i="6"/>
  <c r="Q1404" i="6" s="1"/>
  <c r="S1299" i="6"/>
  <c r="N322" i="7"/>
  <c r="Q322" i="7" s="1"/>
  <c r="R530" i="6"/>
  <c r="W530" i="6" s="1"/>
  <c r="R620" i="6"/>
  <c r="S929" i="6"/>
  <c r="L1337" i="6"/>
  <c r="Q1337" i="6" s="1"/>
  <c r="V1337" i="6" s="1"/>
  <c r="S802" i="6"/>
  <c r="X802" i="6" s="1"/>
  <c r="R971" i="6"/>
  <c r="W971" i="6" s="1"/>
  <c r="J349" i="7"/>
  <c r="M349" i="7" s="1"/>
  <c r="N72" i="7"/>
  <c r="O92" i="7"/>
  <c r="R92" i="7" s="1"/>
  <c r="O242" i="7"/>
  <c r="K1191" i="6"/>
  <c r="S1508" i="6"/>
  <c r="J361" i="7"/>
  <c r="M361" i="7" s="1"/>
  <c r="N701" i="7"/>
  <c r="K1332" i="6"/>
  <c r="S1343" i="6"/>
  <c r="X1343" i="6" s="1"/>
  <c r="O65" i="7"/>
  <c r="L1070" i="6"/>
  <c r="Q1070" i="6" s="1"/>
  <c r="L1362" i="6"/>
  <c r="Q1362" i="6" s="1"/>
  <c r="N183" i="7"/>
  <c r="Q183" i="7" s="1"/>
  <c r="S1026" i="6"/>
  <c r="R1339" i="6"/>
  <c r="R1292" i="6"/>
  <c r="W1292" i="6" s="1"/>
  <c r="O195" i="7"/>
  <c r="S1523" i="6"/>
  <c r="S1135" i="6"/>
  <c r="X1135" i="6" s="1"/>
  <c r="J151" i="7"/>
  <c r="M151" i="7" s="1"/>
  <c r="L1412" i="6"/>
  <c r="Q1412" i="6" s="1"/>
  <c r="V1412" i="6" s="1"/>
  <c r="J399" i="7"/>
  <c r="M399" i="7" s="1"/>
  <c r="O323" i="7"/>
  <c r="J165" i="7"/>
  <c r="M165" i="7" s="1"/>
  <c r="O802" i="7"/>
  <c r="J267" i="7"/>
  <c r="M267" i="7" s="1"/>
  <c r="K1387" i="6"/>
  <c r="O408" i="7"/>
  <c r="S1551" i="6"/>
  <c r="X1551" i="6" s="1"/>
  <c r="L1260" i="6"/>
  <c r="Q1260" i="6" s="1"/>
  <c r="J278" i="7"/>
  <c r="M278" i="7" s="1"/>
  <c r="L1305" i="6"/>
  <c r="Q1305" i="6" s="1"/>
  <c r="V1305" i="6" s="1"/>
  <c r="R1316" i="6"/>
  <c r="W1316" i="6" s="1"/>
  <c r="K1421" i="6"/>
  <c r="N125" i="7"/>
  <c r="K1519" i="6"/>
  <c r="K1410" i="6"/>
  <c r="K1440" i="6"/>
  <c r="K780" i="6"/>
  <c r="S819" i="6"/>
  <c r="X819" i="6" s="1"/>
  <c r="K1175" i="6"/>
  <c r="K693" i="6"/>
  <c r="K1216" i="6"/>
  <c r="K996" i="6"/>
  <c r="S969" i="6"/>
  <c r="K1229" i="6"/>
  <c r="S1319" i="6"/>
  <c r="R1455" i="6"/>
  <c r="K1499" i="6"/>
  <c r="K1318" i="6"/>
  <c r="R1547" i="6"/>
  <c r="J212" i="7"/>
  <c r="M212" i="7" s="1"/>
  <c r="R944" i="6"/>
  <c r="S975" i="6"/>
  <c r="X975" i="6" s="1"/>
  <c r="R969" i="6"/>
  <c r="K1164" i="6"/>
  <c r="O112" i="7"/>
  <c r="K1388" i="6"/>
  <c r="S1418" i="6"/>
  <c r="N111" i="7"/>
  <c r="Q111" i="7" s="1"/>
  <c r="R1048" i="6"/>
  <c r="W1048" i="6" s="1"/>
  <c r="J39" i="7"/>
  <c r="M39" i="7" s="1"/>
  <c r="P39" i="7" s="1"/>
  <c r="L1519" i="6"/>
  <c r="Q1519" i="6" s="1"/>
  <c r="L1020" i="6"/>
  <c r="Q1020" i="6" s="1"/>
  <c r="V1020" i="6" s="1"/>
  <c r="S1292" i="6"/>
  <c r="L1174" i="6"/>
  <c r="Q1174" i="6" s="1"/>
  <c r="K1206" i="6"/>
  <c r="R1360" i="6"/>
  <c r="R1029" i="6"/>
  <c r="N585" i="7"/>
  <c r="S1477" i="6"/>
  <c r="L1466" i="6"/>
  <c r="Q1466" i="6" s="1"/>
  <c r="V1466" i="6" s="1"/>
  <c r="K1527" i="6"/>
  <c r="L524" i="6"/>
  <c r="Q524" i="6" s="1"/>
  <c r="L760" i="6"/>
  <c r="Q760" i="6" s="1"/>
  <c r="V760" i="6" s="1"/>
  <c r="L1257" i="6"/>
  <c r="Q1257" i="6" s="1"/>
  <c r="V1257" i="6" s="1"/>
  <c r="O27" i="7"/>
  <c r="R870" i="6"/>
  <c r="W870" i="6" s="1"/>
  <c r="J493" i="7"/>
  <c r="M493" i="7" s="1"/>
  <c r="P493" i="7" s="1"/>
  <c r="K1204" i="6"/>
  <c r="L856" i="6"/>
  <c r="Q856" i="6" s="1"/>
  <c r="V856" i="6" s="1"/>
  <c r="N208" i="7"/>
  <c r="Q208" i="7" s="1"/>
  <c r="K1284" i="6"/>
  <c r="R1443" i="6"/>
  <c r="S1382" i="6"/>
  <c r="N118" i="7"/>
  <c r="L1410" i="6"/>
  <c r="Q1410" i="6" s="1"/>
  <c r="K792" i="6"/>
  <c r="N349" i="7"/>
  <c r="R1508" i="6"/>
  <c r="O261" i="7"/>
  <c r="L1509" i="6"/>
  <c r="Q1509" i="6" s="1"/>
  <c r="J430" i="7"/>
  <c r="M430" i="7" s="1"/>
  <c r="N421" i="7"/>
  <c r="J28" i="7"/>
  <c r="M28" i="7" s="1"/>
  <c r="R1077" i="6"/>
  <c r="L1296" i="6"/>
  <c r="Q1296" i="6" s="1"/>
  <c r="V1296" i="6" s="1"/>
  <c r="N246" i="7"/>
  <c r="Q246" i="7" s="1"/>
  <c r="O228" i="7"/>
  <c r="O330" i="7"/>
  <c r="L1323" i="6"/>
  <c r="Q1323" i="6" s="1"/>
  <c r="V1323" i="6" s="1"/>
  <c r="S1458" i="6"/>
  <c r="O97" i="7"/>
  <c r="R97" i="7" s="1"/>
  <c r="K1547" i="6"/>
  <c r="J483" i="7"/>
  <c r="M483" i="7" s="1"/>
  <c r="L1521" i="6"/>
  <c r="Q1521" i="6" s="1"/>
  <c r="V1521" i="6" s="1"/>
  <c r="J243" i="7"/>
  <c r="M243" i="7" s="1"/>
  <c r="K1089" i="6"/>
  <c r="L1287" i="6"/>
  <c r="Q1287" i="6" s="1"/>
  <c r="S1456" i="6"/>
  <c r="K1451" i="6"/>
  <c r="N122" i="7"/>
  <c r="R1014" i="6"/>
  <c r="W1014" i="6" s="1"/>
  <c r="O516" i="7"/>
  <c r="R1317" i="6"/>
  <c r="K1081" i="6"/>
  <c r="O236" i="7"/>
  <c r="J470" i="7"/>
  <c r="M470" i="7" s="1"/>
  <c r="S1161" i="6"/>
  <c r="X1161" i="6" s="1"/>
  <c r="O212" i="7"/>
  <c r="K1336" i="6"/>
  <c r="S1512" i="6"/>
  <c r="J26" i="7"/>
  <c r="M26" i="7" s="1"/>
  <c r="P26" i="7" s="1"/>
  <c r="N124" i="7"/>
  <c r="Q124" i="7" s="1"/>
  <c r="K1257" i="6"/>
  <c r="L1238" i="6"/>
  <c r="Q1238" i="6" s="1"/>
  <c r="L631" i="6"/>
  <c r="Q631" i="6" s="1"/>
  <c r="O303" i="7"/>
  <c r="R1177" i="6"/>
  <c r="O511" i="7"/>
  <c r="R1125" i="6"/>
  <c r="S942" i="6"/>
  <c r="S1496" i="6"/>
  <c r="R1262" i="6"/>
  <c r="W1262" i="6" s="1"/>
  <c r="J68" i="7"/>
  <c r="M68" i="7" s="1"/>
  <c r="P68" i="7" s="1"/>
  <c r="R1543" i="6"/>
  <c r="R895" i="6"/>
  <c r="W895" i="6" s="1"/>
  <c r="S1445" i="6"/>
  <c r="J42" i="7"/>
  <c r="M42" i="7" s="1"/>
  <c r="P42" i="7" s="1"/>
  <c r="O163" i="7"/>
  <c r="L1370" i="6"/>
  <c r="Q1370" i="6" s="1"/>
  <c r="K1365" i="6"/>
  <c r="N281" i="7"/>
  <c r="S1532" i="6"/>
  <c r="L1118" i="6"/>
  <c r="Q1118" i="6" s="1"/>
  <c r="V1118" i="6" s="1"/>
  <c r="L1231" i="6"/>
  <c r="Q1231" i="6" s="1"/>
  <c r="V1231" i="6" s="1"/>
  <c r="L933" i="6"/>
  <c r="Q933" i="6" s="1"/>
  <c r="J502" i="7"/>
  <c r="M502" i="7" s="1"/>
  <c r="L1273" i="6"/>
  <c r="Q1273" i="6" s="1"/>
  <c r="S1069" i="6"/>
  <c r="X1069" i="6" s="1"/>
  <c r="J133" i="7"/>
  <c r="M133" i="7" s="1"/>
  <c r="P133" i="7" s="1"/>
  <c r="O100" i="7"/>
  <c r="N73" i="7"/>
  <c r="Q73" i="7" s="1"/>
  <c r="AY10" i="6"/>
  <c r="S1552" i="6"/>
  <c r="S1385" i="6"/>
  <c r="L1415" i="6"/>
  <c r="Q1415" i="6" s="1"/>
  <c r="O222" i="7"/>
  <c r="R222" i="7" s="1"/>
  <c r="O159" i="7"/>
  <c r="R159" i="7" s="1"/>
  <c r="O528" i="7"/>
  <c r="O94" i="7"/>
  <c r="S1220" i="6"/>
  <c r="X1220" i="6" s="1"/>
  <c r="L1046" i="6"/>
  <c r="Q1046" i="6" s="1"/>
  <c r="O559" i="7"/>
  <c r="K1176" i="6"/>
  <c r="O370" i="7"/>
  <c r="K1472" i="6"/>
  <c r="R1492" i="6"/>
  <c r="L750" i="6"/>
  <c r="Q750" i="6" s="1"/>
  <c r="V750" i="6" s="1"/>
  <c r="N265" i="7"/>
  <c r="S1008" i="6"/>
  <c r="S1183" i="6"/>
  <c r="K1337" i="6"/>
  <c r="R1434" i="6"/>
  <c r="W1434" i="6" s="1"/>
  <c r="R1246" i="6"/>
  <c r="W1246" i="6" s="1"/>
  <c r="S880" i="6"/>
  <c r="X880" i="6" s="1"/>
  <c r="S1252" i="6"/>
  <c r="S972" i="6"/>
  <c r="S995" i="6"/>
  <c r="X995" i="6" s="1"/>
  <c r="L1309" i="6"/>
  <c r="Q1309" i="6" s="1"/>
  <c r="V1309" i="6" s="1"/>
  <c r="S1216" i="6"/>
  <c r="X1216" i="6" s="1"/>
  <c r="R1354" i="6"/>
  <c r="W1354" i="6" s="1"/>
  <c r="L1427" i="6"/>
  <c r="Q1427" i="6" s="1"/>
  <c r="V1427" i="6" s="1"/>
  <c r="N218" i="7"/>
  <c r="Q218" i="7" s="1"/>
  <c r="O715" i="7"/>
  <c r="R774" i="6"/>
  <c r="W774" i="6" s="1"/>
  <c r="S1399" i="6"/>
  <c r="N305" i="7"/>
  <c r="R1461" i="6"/>
  <c r="K1403" i="6"/>
  <c r="O351" i="7"/>
  <c r="R351" i="7" s="1"/>
  <c r="L1386" i="6"/>
  <c r="Q1386" i="6" s="1"/>
  <c r="K677" i="6"/>
  <c r="S1099" i="6"/>
  <c r="X1099" i="6" s="1"/>
  <c r="R1334" i="6"/>
  <c r="L1050" i="6"/>
  <c r="Q1050" i="6" s="1"/>
  <c r="V1050" i="6" s="1"/>
  <c r="N366" i="7"/>
  <c r="R1332" i="6"/>
  <c r="O585" i="7"/>
  <c r="J37" i="7"/>
  <c r="M37" i="7" s="1"/>
  <c r="J280" i="7"/>
  <c r="M280" i="7" s="1"/>
  <c r="J180" i="7"/>
  <c r="M180" i="7" s="1"/>
  <c r="P180" i="7" s="1"/>
  <c r="L1197" i="6"/>
  <c r="Q1197" i="6" s="1"/>
  <c r="N1234" i="7"/>
  <c r="K1506" i="6"/>
  <c r="R1081" i="6"/>
  <c r="K1034" i="6"/>
  <c r="O179" i="7"/>
  <c r="R179" i="7" s="1"/>
  <c r="J407" i="7"/>
  <c r="M407" i="7" s="1"/>
  <c r="O120" i="7"/>
  <c r="N408" i="7"/>
  <c r="S1347" i="6"/>
  <c r="X1347" i="6" s="1"/>
  <c r="R1010" i="6"/>
  <c r="W1010" i="6" s="1"/>
  <c r="N107" i="7"/>
  <c r="Q107" i="7" s="1"/>
  <c r="N417" i="7"/>
  <c r="K1398" i="6"/>
  <c r="J443" i="7"/>
  <c r="M443" i="7" s="1"/>
  <c r="N642" i="7"/>
  <c r="L1284" i="6"/>
  <c r="Q1284" i="6" s="1"/>
  <c r="L1092" i="6"/>
  <c r="Q1092" i="6" s="1"/>
  <c r="V1092" i="6" s="1"/>
  <c r="R1098" i="6"/>
  <c r="J423" i="7"/>
  <c r="M423" i="7" s="1"/>
  <c r="K1344" i="6"/>
  <c r="L833" i="6"/>
  <c r="Q833" i="6" s="1"/>
  <c r="K1537" i="6"/>
  <c r="O501" i="7"/>
  <c r="O391" i="7"/>
  <c r="L1491" i="6"/>
  <c r="Q1491" i="6" s="1"/>
  <c r="V1491" i="6" s="1"/>
  <c r="N10" i="7"/>
  <c r="Q10" i="7" s="1"/>
  <c r="R1224" i="6"/>
  <c r="W1224" i="6" s="1"/>
  <c r="S1524" i="6"/>
  <c r="L1347" i="6"/>
  <c r="Q1347" i="6" s="1"/>
  <c r="L1156" i="6"/>
  <c r="Q1156" i="6" s="1"/>
  <c r="S1032" i="6"/>
  <c r="J158" i="7"/>
  <c r="M158" i="7" s="1"/>
  <c r="S1308" i="6"/>
  <c r="X1308" i="6" s="1"/>
  <c r="O196" i="7"/>
  <c r="O577" i="7"/>
  <c r="L1345" i="6"/>
  <c r="Q1345" i="6" s="1"/>
  <c r="V1345" i="6" s="1"/>
  <c r="J364" i="7"/>
  <c r="M364" i="7" s="1"/>
  <c r="O561" i="7"/>
  <c r="O503" i="7"/>
  <c r="N517" i="7"/>
  <c r="J658" i="7"/>
  <c r="M658" i="7" s="1"/>
  <c r="J96" i="7"/>
  <c r="M96" i="7" s="1"/>
  <c r="O111" i="7"/>
  <c r="S1441" i="6"/>
  <c r="X1441" i="6" s="1"/>
  <c r="N56" i="7"/>
  <c r="Q56" i="7" s="1"/>
  <c r="O520" i="7"/>
  <c r="K1514" i="6"/>
  <c r="L1537" i="6"/>
  <c r="Q1537" i="6" s="1"/>
  <c r="V1537" i="6" s="1"/>
  <c r="R1147" i="6"/>
  <c r="L1094" i="6"/>
  <c r="Q1094" i="6" s="1"/>
  <c r="V1094" i="6" s="1"/>
  <c r="O361" i="7"/>
  <c r="O468" i="7"/>
  <c r="S1081" i="6"/>
  <c r="R1060" i="6"/>
  <c r="R1447" i="6"/>
  <c r="W1447" i="6" s="1"/>
  <c r="O626" i="7"/>
  <c r="K1333" i="6"/>
  <c r="K1133" i="6"/>
  <c r="J45" i="7"/>
  <c r="M45" i="7" s="1"/>
  <c r="P45" i="7" s="1"/>
  <c r="N104" i="7"/>
  <c r="Q104" i="7" s="1"/>
  <c r="L1272" i="6"/>
  <c r="Q1272" i="6" s="1"/>
  <c r="K1429" i="6"/>
  <c r="J688" i="7"/>
  <c r="M688" i="7" s="1"/>
  <c r="N62" i="7"/>
  <c r="L1399" i="6"/>
  <c r="Q1399" i="6" s="1"/>
  <c r="V1399" i="6" s="1"/>
  <c r="N387" i="7"/>
  <c r="R1506" i="6"/>
  <c r="W1506" i="6" s="1"/>
  <c r="R1314" i="6"/>
  <c r="W1314" i="6" s="1"/>
  <c r="O144" i="7"/>
  <c r="L1236" i="6"/>
  <c r="Q1236" i="6" s="1"/>
  <c r="R1212" i="6"/>
  <c r="W1212" i="6" s="1"/>
  <c r="L1109" i="6"/>
  <c r="Q1109" i="6" s="1"/>
  <c r="V1109" i="6" s="1"/>
  <c r="L1397" i="6"/>
  <c r="Q1397" i="6" s="1"/>
  <c r="V1397" i="6" s="1"/>
  <c r="N729" i="7"/>
  <c r="Q729" i="7" s="1"/>
  <c r="K1385" i="6"/>
  <c r="J523" i="7"/>
  <c r="M523" i="7" s="1"/>
  <c r="N381" i="7"/>
  <c r="J563" i="7"/>
  <c r="M563" i="7" s="1"/>
  <c r="O244" i="7"/>
  <c r="R244" i="7" s="1"/>
  <c r="S1291" i="6"/>
  <c r="O272" i="7"/>
  <c r="L974" i="6"/>
  <c r="Q974" i="6" s="1"/>
  <c r="S1283" i="6"/>
  <c r="J112" i="7"/>
  <c r="M112" i="7" s="1"/>
  <c r="P112" i="7" s="1"/>
  <c r="L900" i="6"/>
  <c r="Q900" i="6" s="1"/>
  <c r="V900" i="6" s="1"/>
  <c r="N511" i="7"/>
  <c r="S1271" i="6"/>
  <c r="X1271" i="6" s="1"/>
  <c r="N70" i="7"/>
  <c r="J653" i="7"/>
  <c r="M653" i="7" s="1"/>
  <c r="K1151" i="6"/>
  <c r="J97" i="7"/>
  <c r="M97" i="7" s="1"/>
  <c r="P97" i="7" s="1"/>
  <c r="O292" i="7"/>
  <c r="K1120" i="6"/>
  <c r="S1195" i="6"/>
  <c r="R1299" i="6"/>
  <c r="J66" i="7"/>
  <c r="M66" i="7" s="1"/>
  <c r="N572" i="7"/>
  <c r="R1203" i="6"/>
  <c r="W1203" i="6" s="1"/>
  <c r="J137" i="7"/>
  <c r="M137" i="7" s="1"/>
  <c r="K1389" i="6"/>
  <c r="K1306" i="6"/>
  <c r="K935" i="6"/>
  <c r="R1362" i="6"/>
  <c r="S1231" i="6"/>
  <c r="X1231" i="6" s="1"/>
  <c r="K764" i="6"/>
  <c r="N599" i="7"/>
  <c r="Q599" i="7" s="1"/>
  <c r="S1217" i="6"/>
  <c r="X1217" i="6" s="1"/>
  <c r="O308" i="7"/>
  <c r="O908" i="7"/>
  <c r="R990" i="6"/>
  <c r="N690" i="7"/>
  <c r="L950" i="6"/>
  <c r="Q950" i="6" s="1"/>
  <c r="R1199" i="6"/>
  <c r="W1199" i="6" s="1"/>
  <c r="L504" i="6"/>
  <c r="Q504" i="6" s="1"/>
  <c r="V504" i="6" s="1"/>
  <c r="L955" i="6"/>
  <c r="Q955" i="6" s="1"/>
  <c r="V955" i="6" s="1"/>
  <c r="J169" i="7"/>
  <c r="M169" i="7" s="1"/>
  <c r="O209" i="7"/>
  <c r="R209" i="7" s="1"/>
  <c r="N79" i="7"/>
  <c r="O345" i="7"/>
  <c r="N105" i="7"/>
  <c r="L1543" i="6"/>
  <c r="Q1543" i="6" s="1"/>
  <c r="V1543" i="6" s="1"/>
  <c r="O467" i="7"/>
  <c r="R1366" i="6"/>
  <c r="N467" i="7"/>
  <c r="Q467" i="7" s="1"/>
  <c r="O56" i="7"/>
  <c r="R56" i="7" s="1"/>
  <c r="N194" i="7"/>
  <c r="Q194" i="7" s="1"/>
  <c r="K1287" i="6"/>
  <c r="O379" i="7"/>
  <c r="J29" i="7"/>
  <c r="M29" i="7" s="1"/>
  <c r="S1487" i="6"/>
  <c r="X1487" i="6" s="1"/>
  <c r="J599" i="7"/>
  <c r="M599" i="7" s="1"/>
  <c r="L1291" i="6"/>
  <c r="Q1291" i="6" s="1"/>
  <c r="V1291" i="6" s="1"/>
  <c r="R1249" i="6"/>
  <c r="S1225" i="6"/>
  <c r="J639" i="7"/>
  <c r="M639" i="7" s="1"/>
  <c r="R1300" i="6"/>
  <c r="W1300" i="6" s="1"/>
  <c r="K1185" i="6"/>
  <c r="S1267" i="6"/>
  <c r="X1267" i="6" s="1"/>
  <c r="R1138" i="6"/>
  <c r="W1138" i="6" s="1"/>
  <c r="J23" i="7"/>
  <c r="M23" i="7" s="1"/>
  <c r="P23" i="7" s="1"/>
  <c r="R1540" i="6"/>
  <c r="R1426" i="6"/>
  <c r="W1426" i="6" s="1"/>
  <c r="R1072" i="6"/>
  <c r="L677" i="6"/>
  <c r="Q677" i="6" s="1"/>
  <c r="N95" i="7"/>
  <c r="J187" i="7"/>
  <c r="M187" i="7" s="1"/>
  <c r="P187" i="7" s="1"/>
  <c r="O375" i="7"/>
  <c r="O63" i="7"/>
  <c r="N431" i="7"/>
  <c r="N753" i="7"/>
  <c r="R911" i="6"/>
  <c r="S1331" i="6"/>
  <c r="J342" i="7"/>
  <c r="M342" i="7" s="1"/>
  <c r="O46" i="7"/>
  <c r="J530" i="7"/>
  <c r="M530" i="7" s="1"/>
  <c r="R1428" i="6"/>
  <c r="W1428" i="6" s="1"/>
  <c r="R1325" i="6"/>
  <c r="J241" i="7"/>
  <c r="M241" i="7" s="1"/>
  <c r="L979" i="6"/>
  <c r="Q979" i="6" s="1"/>
  <c r="N312" i="7"/>
  <c r="N344" i="7"/>
  <c r="Q344" i="7" s="1"/>
  <c r="K1029" i="6"/>
  <c r="O711" i="7"/>
  <c r="N574" i="7"/>
  <c r="S1211" i="6"/>
  <c r="X1211" i="6" s="1"/>
  <c r="N650" i="7"/>
  <c r="J50" i="7"/>
  <c r="M50" i="7" s="1"/>
  <c r="J591" i="7"/>
  <c r="M591" i="7" s="1"/>
  <c r="J69" i="7"/>
  <c r="M69" i="7" s="1"/>
  <c r="R615" i="6"/>
  <c r="W615" i="6" s="1"/>
  <c r="S1204" i="6"/>
  <c r="X1204" i="6" s="1"/>
  <c r="O166" i="7"/>
  <c r="O457" i="7"/>
  <c r="S1423" i="6"/>
  <c r="L1316" i="6"/>
  <c r="Q1316" i="6" s="1"/>
  <c r="V1316" i="6" s="1"/>
  <c r="O329" i="7"/>
  <c r="K920" i="6"/>
  <c r="L1310" i="6"/>
  <c r="Q1310" i="6" s="1"/>
  <c r="V1310" i="6" s="1"/>
  <c r="R846" i="6"/>
  <c r="W846" i="6" s="1"/>
  <c r="N108" i="7"/>
  <c r="S1000" i="6"/>
  <c r="O247" i="7"/>
  <c r="R1519" i="6"/>
  <c r="R1110" i="6"/>
  <c r="W1110" i="6" s="1"/>
  <c r="N47" i="7"/>
  <c r="N228" i="7"/>
  <c r="Q228" i="7" s="1"/>
  <c r="J427" i="7"/>
  <c r="M427" i="7" s="1"/>
  <c r="S1480" i="6"/>
  <c r="X1480" i="6" s="1"/>
  <c r="O164" i="7"/>
  <c r="R164" i="7" s="1"/>
  <c r="R1080" i="6"/>
  <c r="K1253" i="6"/>
  <c r="R1331" i="6"/>
  <c r="R1483" i="6"/>
  <c r="J717" i="7"/>
  <c r="M717" i="7" s="1"/>
  <c r="N29" i="7"/>
  <c r="N684" i="7"/>
  <c r="S1451" i="6"/>
  <c r="L1539" i="6"/>
  <c r="Q1539" i="6" s="1"/>
  <c r="N384" i="7"/>
  <c r="J12" i="7"/>
  <c r="M12" i="7" s="1"/>
  <c r="N87" i="7"/>
  <c r="L1527" i="6"/>
  <c r="Q1527" i="6" s="1"/>
  <c r="J87" i="7"/>
  <c r="M87" i="7" s="1"/>
  <c r="J428" i="7"/>
  <c r="M428" i="7" s="1"/>
  <c r="P428" i="7" s="1"/>
  <c r="K1041" i="6"/>
  <c r="O291" i="7"/>
  <c r="N234" i="7"/>
  <c r="N400" i="7"/>
  <c r="Q400" i="7" s="1"/>
  <c r="O791" i="7"/>
  <c r="N543" i="7"/>
  <c r="O38" i="7"/>
  <c r="S1513" i="6"/>
  <c r="J335" i="7"/>
  <c r="M335" i="7" s="1"/>
  <c r="O478" i="7"/>
  <c r="J584" i="7"/>
  <c r="M584" i="7" s="1"/>
  <c r="N177" i="7"/>
  <c r="J13" i="7"/>
  <c r="M13" i="7" s="1"/>
  <c r="L1436" i="6"/>
  <c r="Q1436" i="6" s="1"/>
  <c r="V1436" i="6" s="1"/>
  <c r="K849" i="6"/>
  <c r="N514" i="7"/>
  <c r="N278" i="7"/>
  <c r="L913" i="6"/>
  <c r="Q913" i="6" s="1"/>
  <c r="J76" i="7"/>
  <c r="M76" i="7" s="1"/>
  <c r="R682" i="6"/>
  <c r="W682" i="6" s="1"/>
  <c r="L936" i="6"/>
  <c r="Q936" i="6" s="1"/>
  <c r="V936" i="6" s="1"/>
  <c r="O200" i="7"/>
  <c r="S881" i="6"/>
  <c r="S1074" i="6"/>
  <c r="X1074" i="6" s="1"/>
  <c r="S1351" i="6"/>
  <c r="X1351" i="6" s="1"/>
  <c r="O216" i="7"/>
  <c r="N841" i="7"/>
  <c r="N468" i="7"/>
  <c r="K1543" i="6"/>
  <c r="R1001" i="6"/>
  <c r="W1001" i="6" s="1"/>
  <c r="N486" i="7"/>
  <c r="J124" i="7"/>
  <c r="M124" i="7" s="1"/>
  <c r="K1463" i="6"/>
  <c r="O622" i="7"/>
  <c r="N848" i="7"/>
  <c r="K1285" i="6"/>
  <c r="R1498" i="6"/>
  <c r="W1498" i="6" s="1"/>
  <c r="O181" i="7"/>
  <c r="J60" i="7"/>
  <c r="M60" i="7" s="1"/>
  <c r="N301" i="7"/>
  <c r="Q301" i="7" s="1"/>
  <c r="N112" i="7"/>
  <c r="Q112" i="7" s="1"/>
  <c r="K1471" i="6"/>
  <c r="N173" i="7"/>
  <c r="O95" i="7"/>
  <c r="R95" i="7" s="1"/>
  <c r="R1240" i="6"/>
  <c r="W1240" i="6" s="1"/>
  <c r="O735" i="7"/>
  <c r="N437" i="7"/>
  <c r="J829" i="7"/>
  <c r="M829" i="7" s="1"/>
  <c r="S1428" i="6"/>
  <c r="X1428" i="6" s="1"/>
  <c r="O848" i="7"/>
  <c r="K1038" i="6"/>
  <c r="R1121" i="6"/>
  <c r="J33" i="7"/>
  <c r="M33" i="7" s="1"/>
  <c r="N261" i="7"/>
  <c r="K1466" i="6"/>
  <c r="J371" i="7"/>
  <c r="M371" i="7" s="1"/>
  <c r="R932" i="6"/>
  <c r="J294" i="7"/>
  <c r="M294" i="7" s="1"/>
  <c r="S1302" i="6"/>
  <c r="X1302" i="6" s="1"/>
  <c r="N109" i="7"/>
  <c r="N74" i="7"/>
  <c r="L1430" i="6"/>
  <c r="Q1430" i="6" s="1"/>
  <c r="V1430" i="6" s="1"/>
  <c r="J573" i="7"/>
  <c r="M573" i="7" s="1"/>
  <c r="P573" i="7" s="1"/>
  <c r="R1407" i="6"/>
  <c r="L513" i="6"/>
  <c r="Q513" i="6" s="1"/>
  <c r="V513" i="6" s="1"/>
  <c r="O448" i="7"/>
  <c r="K1402" i="6"/>
  <c r="O348" i="7"/>
  <c r="O793" i="7"/>
  <c r="N188" i="7"/>
  <c r="O1009" i="7"/>
  <c r="K1249" i="6"/>
  <c r="O191" i="7"/>
  <c r="J725" i="7"/>
  <c r="M725" i="7" s="1"/>
  <c r="J412" i="7"/>
  <c r="M412" i="7" s="1"/>
  <c r="S1368" i="6"/>
  <c r="R1419" i="6"/>
  <c r="W1419" i="6" s="1"/>
  <c r="N187" i="7"/>
  <c r="N441" i="7"/>
  <c r="R1452" i="6"/>
  <c r="J173" i="7"/>
  <c r="M173" i="7" s="1"/>
  <c r="P173" i="7" s="1"/>
  <c r="K1491" i="6"/>
  <c r="L1161" i="6"/>
  <c r="Q1161" i="6" s="1"/>
  <c r="V1161" i="6" s="1"/>
  <c r="J307" i="7"/>
  <c r="M307" i="7" s="1"/>
  <c r="J106" i="7"/>
  <c r="M106" i="7" s="1"/>
  <c r="J426" i="7"/>
  <c r="M426" i="7" s="1"/>
  <c r="J408" i="7"/>
  <c r="M408" i="7" s="1"/>
  <c r="P408" i="7" s="1"/>
  <c r="O114" i="7"/>
  <c r="R114" i="7" s="1"/>
  <c r="L1508" i="6"/>
  <c r="Q1508" i="6" s="1"/>
  <c r="N520" i="7"/>
  <c r="O285" i="7"/>
  <c r="R285" i="7" s="1"/>
  <c r="O664" i="7"/>
  <c r="N276" i="7"/>
  <c r="N259" i="7"/>
  <c r="O446" i="7"/>
  <c r="L1163" i="6"/>
  <c r="Q1163" i="6" s="1"/>
  <c r="V1163" i="6" s="1"/>
  <c r="K1525" i="6"/>
  <c r="S1305" i="6"/>
  <c r="N239" i="7"/>
  <c r="O93" i="7"/>
  <c r="R93" i="7" s="1"/>
  <c r="N482" i="7"/>
  <c r="L1340" i="6"/>
  <c r="Q1340" i="6" s="1"/>
  <c r="V1340" i="6" s="1"/>
  <c r="J200" i="7"/>
  <c r="M200" i="7" s="1"/>
  <c r="R1225" i="6"/>
  <c r="S1186" i="6"/>
  <c r="X1186" i="6" s="1"/>
  <c r="O383" i="7"/>
  <c r="J21" i="7"/>
  <c r="M21" i="7" s="1"/>
  <c r="R1363" i="6"/>
  <c r="W1363" i="6" s="1"/>
  <c r="K871" i="6"/>
  <c r="K1222" i="6"/>
  <c r="J244" i="7"/>
  <c r="M244" i="7" s="1"/>
  <c r="P244" i="7" s="1"/>
  <c r="N236" i="7"/>
  <c r="O519" i="7"/>
  <c r="N240" i="7"/>
  <c r="J432" i="7"/>
  <c r="M432" i="7" s="1"/>
  <c r="O59" i="7"/>
  <c r="S1461" i="6"/>
  <c r="J548" i="7"/>
  <c r="M548" i="7" s="1"/>
  <c r="L1376" i="6"/>
  <c r="Q1376" i="6" s="1"/>
  <c r="K1416" i="6"/>
  <c r="R1108" i="6"/>
  <c r="N429" i="7"/>
  <c r="S1380" i="6"/>
  <c r="X1380" i="6" s="1"/>
  <c r="L1213" i="6"/>
  <c r="Q1213" i="6" s="1"/>
  <c r="V1213" i="6" s="1"/>
  <c r="L1475" i="6"/>
  <c r="Q1475" i="6" s="1"/>
  <c r="V1475" i="6" s="1"/>
  <c r="J74" i="7"/>
  <c r="M74" i="7" s="1"/>
  <c r="K1415" i="6"/>
  <c r="N282" i="7"/>
  <c r="K1137" i="6"/>
  <c r="N316" i="7"/>
  <c r="N575" i="7"/>
  <c r="O356" i="7"/>
  <c r="O522" i="7"/>
  <c r="N139" i="7"/>
  <c r="J262" i="7"/>
  <c r="M262" i="7" s="1"/>
  <c r="O347" i="7"/>
  <c r="J51" i="7"/>
  <c r="M51" i="7" s="1"/>
  <c r="P51" i="7" s="1"/>
  <c r="J357" i="7"/>
  <c r="M357" i="7" s="1"/>
  <c r="J292" i="7"/>
  <c r="M292" i="7" s="1"/>
  <c r="P292" i="7" s="1"/>
  <c r="L1480" i="6"/>
  <c r="Q1480" i="6" s="1"/>
  <c r="V1480" i="6" s="1"/>
  <c r="J328" i="7"/>
  <c r="M328" i="7" s="1"/>
  <c r="J521" i="7"/>
  <c r="M521" i="7" s="1"/>
  <c r="J85" i="7"/>
  <c r="M85" i="7" s="1"/>
  <c r="J352" i="7"/>
  <c r="M352" i="7" s="1"/>
  <c r="J181" i="7"/>
  <c r="M181" i="7" s="1"/>
  <c r="P181" i="7" s="1"/>
  <c r="O1529" i="7"/>
  <c r="J206" i="7"/>
  <c r="M206" i="7" s="1"/>
  <c r="S1377" i="6"/>
  <c r="X1377" i="6" s="1"/>
  <c r="J649" i="7"/>
  <c r="M649" i="7" s="1"/>
  <c r="S1539" i="6"/>
  <c r="X1539" i="6" s="1"/>
  <c r="O389" i="7"/>
  <c r="K1364" i="6"/>
  <c r="N323" i="7"/>
  <c r="R1158" i="6"/>
  <c r="W1158" i="6" s="1"/>
  <c r="O537" i="7"/>
  <c r="N143" i="7"/>
  <c r="N86" i="7"/>
  <c r="N359" i="7"/>
  <c r="J395" i="7"/>
  <c r="M395" i="7" s="1"/>
  <c r="K1475" i="6"/>
  <c r="O213" i="7"/>
  <c r="N917" i="7"/>
  <c r="J520" i="7"/>
  <c r="M520" i="7" s="1"/>
  <c r="R1308" i="6"/>
  <c r="W1308" i="6" s="1"/>
  <c r="N324" i="7"/>
  <c r="R1297" i="6"/>
  <c r="O828" i="7"/>
  <c r="N231" i="7"/>
  <c r="O766" i="7"/>
  <c r="N475" i="7"/>
  <c r="Q475" i="7" s="1"/>
  <c r="N355" i="7"/>
  <c r="O341" i="7"/>
  <c r="R341" i="7" s="1"/>
  <c r="N328" i="7"/>
  <c r="N435" i="7"/>
  <c r="R1515" i="6"/>
  <c r="W1515" i="6" s="1"/>
  <c r="J198" i="7"/>
  <c r="M198" i="7" s="1"/>
  <c r="O1122" i="7"/>
  <c r="N530" i="7"/>
  <c r="O259" i="7"/>
  <c r="O504" i="7"/>
  <c r="R504" i="7" s="1"/>
  <c r="K1423" i="6"/>
  <c r="O85" i="7"/>
  <c r="O424" i="7"/>
  <c r="R1466" i="6"/>
  <c r="O98" i="7"/>
  <c r="R98" i="7" s="1"/>
  <c r="N238" i="7"/>
  <c r="Q238" i="7" s="1"/>
  <c r="N39" i="7"/>
  <c r="Q39" i="7" s="1"/>
  <c r="O172" i="7"/>
  <c r="K1551" i="6"/>
  <c r="N58" i="7"/>
  <c r="O14" i="7"/>
  <c r="O190" i="7"/>
  <c r="N580" i="7"/>
  <c r="K1478" i="6"/>
  <c r="N14" i="7"/>
  <c r="Q14" i="7" s="1"/>
  <c r="O40" i="7"/>
  <c r="R1499" i="6"/>
  <c r="N480" i="7"/>
  <c r="R1413" i="6"/>
  <c r="J18" i="7"/>
  <c r="M18" i="7" s="1"/>
  <c r="O850" i="7"/>
  <c r="K1548" i="6"/>
  <c r="O35" i="7"/>
  <c r="L1485" i="6"/>
  <c r="Q1485" i="6" s="1"/>
  <c r="V1485" i="6" s="1"/>
  <c r="O58" i="7"/>
  <c r="N336" i="7"/>
  <c r="N174" i="7"/>
  <c r="Q174" i="7" s="1"/>
  <c r="J6" i="7"/>
  <c r="M6" i="7" s="1"/>
  <c r="N32" i="7"/>
  <c r="Q32" i="7" s="1"/>
  <c r="N616" i="7"/>
  <c r="O317" i="7"/>
  <c r="R317" i="7" s="1"/>
  <c r="O47" i="7"/>
  <c r="R47" i="7" s="1"/>
  <c r="O925" i="7"/>
  <c r="J378" i="7"/>
  <c r="M378" i="7" s="1"/>
  <c r="L940" i="6"/>
  <c r="Q940" i="6" s="1"/>
  <c r="K1552" i="6"/>
  <c r="L1449" i="6"/>
  <c r="Q1449" i="6" s="1"/>
  <c r="O344" i="7"/>
  <c r="J346" i="7"/>
  <c r="M346" i="7" s="1"/>
  <c r="J123" i="7"/>
  <c r="M123" i="7" s="1"/>
  <c r="O521" i="7"/>
  <c r="R521" i="7" s="1"/>
  <c r="O589" i="7"/>
  <c r="K1363" i="6"/>
  <c r="O148" i="7"/>
  <c r="N1015" i="7"/>
  <c r="N942" i="7"/>
  <c r="O121" i="7"/>
  <c r="R121" i="7" s="1"/>
  <c r="K1316" i="6"/>
  <c r="J661" i="7"/>
  <c r="M661" i="7" s="1"/>
  <c r="K1496" i="6"/>
  <c r="O451" i="7"/>
  <c r="R1430" i="6"/>
  <c r="J91" i="7"/>
  <c r="M91" i="7" s="1"/>
  <c r="P91" i="7" s="1"/>
  <c r="J434" i="7"/>
  <c r="M434" i="7" s="1"/>
  <c r="P434" i="7" s="1"/>
  <c r="N78" i="7"/>
  <c r="N347" i="7"/>
  <c r="R1482" i="6"/>
  <c r="W1482" i="6" s="1"/>
  <c r="R1350" i="6"/>
  <c r="O207" i="7"/>
  <c r="N637" i="7"/>
  <c r="R1055" i="6"/>
  <c r="W1055" i="6" s="1"/>
  <c r="O382" i="7"/>
  <c r="R382" i="7" s="1"/>
  <c r="N23" i="7"/>
  <c r="L1246" i="6"/>
  <c r="Q1246" i="6" s="1"/>
  <c r="V1246" i="6" s="1"/>
  <c r="O137" i="7"/>
  <c r="N401" i="7"/>
  <c r="Q401" i="7" s="1"/>
  <c r="L894" i="6"/>
  <c r="Q894" i="6" s="1"/>
  <c r="J248" i="7"/>
  <c r="M248" i="7" s="1"/>
  <c r="O554" i="7"/>
  <c r="S1084" i="6"/>
  <c r="X1084" i="6" s="1"/>
  <c r="O69" i="7"/>
  <c r="J265" i="7"/>
  <c r="M265" i="7" s="1"/>
  <c r="R1435" i="6"/>
  <c r="N329" i="7"/>
  <c r="Q329" i="7" s="1"/>
  <c r="L1544" i="6"/>
  <c r="Q1544" i="6" s="1"/>
  <c r="V1544" i="6" s="1"/>
  <c r="J733" i="7"/>
  <c r="M733" i="7" s="1"/>
  <c r="O357" i="7"/>
  <c r="N268" i="7"/>
  <c r="K1455" i="6"/>
  <c r="N566" i="7"/>
  <c r="K1476" i="6"/>
  <c r="N262" i="7"/>
  <c r="J80" i="7"/>
  <c r="M80" i="7" s="1"/>
  <c r="O204" i="7"/>
  <c r="O661" i="7"/>
  <c r="J193" i="7"/>
  <c r="M193" i="7" s="1"/>
  <c r="P193" i="7" s="1"/>
  <c r="N140" i="7"/>
  <c r="Q140" i="7" s="1"/>
  <c r="L1524" i="6"/>
  <c r="Q1524" i="6" s="1"/>
  <c r="O576" i="7"/>
  <c r="O728" i="7"/>
  <c r="N121" i="7"/>
  <c r="J555" i="7"/>
  <c r="M555" i="7" s="1"/>
  <c r="L1166" i="6"/>
  <c r="Q1166" i="6" s="1"/>
  <c r="V1166" i="6" s="1"/>
  <c r="O616" i="7"/>
  <c r="L1330" i="6"/>
  <c r="Q1330" i="6" s="1"/>
  <c r="R1167" i="6"/>
  <c r="N522" i="7"/>
  <c r="S1322" i="6"/>
  <c r="X1322" i="6" s="1"/>
  <c r="O1183" i="7"/>
  <c r="N178" i="7"/>
  <c r="Q178" i="7" s="1"/>
  <c r="K791" i="6"/>
  <c r="K1065" i="6"/>
  <c r="L699" i="6"/>
  <c r="Q699" i="6" s="1"/>
  <c r="V699" i="6" s="1"/>
  <c r="L1525" i="6"/>
  <c r="Q1525" i="6" s="1"/>
  <c r="V1525" i="6" s="1"/>
  <c r="N212" i="7"/>
  <c r="R1259" i="6"/>
  <c r="N317" i="7"/>
  <c r="N476" i="7"/>
  <c r="O131" i="7"/>
  <c r="O376" i="7"/>
  <c r="R376" i="7" s="1"/>
  <c r="J258" i="7"/>
  <c r="M258" i="7" s="1"/>
  <c r="S1545" i="6"/>
  <c r="K1079" i="6"/>
  <c r="R1424" i="6"/>
  <c r="J537" i="7"/>
  <c r="M537" i="7" s="1"/>
  <c r="R1373" i="6"/>
  <c r="W1373" i="6" s="1"/>
  <c r="N76" i="7"/>
  <c r="N275" i="7"/>
  <c r="Q275" i="7" s="1"/>
  <c r="N235" i="7"/>
  <c r="Q235" i="7" s="1"/>
  <c r="R1410" i="6"/>
  <c r="W1410" i="6" s="1"/>
  <c r="J753" i="7"/>
  <c r="M753" i="7" s="1"/>
  <c r="O396" i="7"/>
  <c r="J618" i="7"/>
  <c r="M618" i="7" s="1"/>
  <c r="S1253" i="6"/>
  <c r="X1253" i="6" s="1"/>
  <c r="K1246" i="6"/>
  <c r="O203" i="7"/>
  <c r="R203" i="7" s="1"/>
  <c r="S1398" i="6"/>
  <c r="X1398" i="6" s="1"/>
  <c r="J392" i="7"/>
  <c r="M392" i="7" s="1"/>
  <c r="L1112" i="6"/>
  <c r="Q1112" i="6" s="1"/>
  <c r="V1112" i="6" s="1"/>
  <c r="N812" i="7"/>
  <c r="L1354" i="6"/>
  <c r="Q1354" i="6" s="1"/>
  <c r="V1354" i="6" s="1"/>
  <c r="S1356" i="6"/>
  <c r="X1356" i="6" s="1"/>
  <c r="R1260" i="6"/>
  <c r="K1289" i="6"/>
  <c r="S884" i="6"/>
  <c r="X884" i="6" s="1"/>
  <c r="N166" i="7"/>
  <c r="N35" i="7"/>
  <c r="O135" i="7"/>
  <c r="S1246" i="6"/>
  <c r="X1246" i="6" s="1"/>
  <c r="J301" i="7"/>
  <c r="M301" i="7" s="1"/>
  <c r="S1011" i="6"/>
  <c r="X1011" i="6" s="1"/>
  <c r="J113" i="7"/>
  <c r="M113" i="7" s="1"/>
  <c r="P113" i="7" s="1"/>
  <c r="N346" i="7"/>
  <c r="K1531" i="6"/>
  <c r="J339" i="7"/>
  <c r="M339" i="7" s="1"/>
  <c r="N502" i="7"/>
  <c r="J147" i="7"/>
  <c r="M147" i="7" s="1"/>
  <c r="O26" i="7"/>
  <c r="R26" i="7" s="1"/>
  <c r="L1154" i="6"/>
  <c r="Q1154" i="6" s="1"/>
  <c r="V1154" i="6" s="1"/>
  <c r="L1483" i="6"/>
  <c r="Q1483" i="6" s="1"/>
  <c r="V1483" i="6" s="1"/>
  <c r="K1179" i="6"/>
  <c r="R1546" i="6"/>
  <c r="R1132" i="6"/>
  <c r="L1531" i="6"/>
  <c r="Q1531" i="6" s="1"/>
  <c r="K916" i="6"/>
  <c r="J237" i="7"/>
  <c r="M237" i="7" s="1"/>
  <c r="N496" i="7"/>
  <c r="J539" i="7"/>
  <c r="M539" i="7" s="1"/>
  <c r="P539" i="7" s="1"/>
  <c r="N593" i="7"/>
  <c r="O206" i="7"/>
  <c r="O338" i="7"/>
  <c r="R338" i="7" s="1"/>
  <c r="R1386" i="6"/>
  <c r="S1268" i="6"/>
  <c r="O409" i="7"/>
  <c r="R409" i="7" s="1"/>
  <c r="R1298" i="6"/>
  <c r="L1382" i="6"/>
  <c r="Q1382" i="6" s="1"/>
  <c r="V1382" i="6" s="1"/>
  <c r="J195" i="7"/>
  <c r="M195" i="7" s="1"/>
  <c r="R1282" i="6"/>
  <c r="W1282" i="6" s="1"/>
  <c r="K1099" i="6"/>
  <c r="N244" i="7"/>
  <c r="O62" i="7"/>
  <c r="R62" i="7" s="1"/>
  <c r="J100" i="7"/>
  <c r="M100" i="7" s="1"/>
  <c r="L1390" i="6"/>
  <c r="Q1390" i="6" s="1"/>
  <c r="V1390" i="6" s="1"/>
  <c r="K1270" i="6"/>
  <c r="O496" i="7"/>
  <c r="J455" i="7"/>
  <c r="M455" i="7" s="1"/>
  <c r="N285" i="7"/>
  <c r="L1103" i="6"/>
  <c r="Q1103" i="6" s="1"/>
  <c r="V1103" i="6" s="1"/>
  <c r="R1453" i="6"/>
  <c r="W1453" i="6" s="1"/>
  <c r="S1359" i="6"/>
  <c r="R1471" i="6"/>
  <c r="W1471" i="6" s="1"/>
  <c r="R1349" i="6"/>
  <c r="W1349" i="6" s="1"/>
  <c r="O488" i="7"/>
  <c r="J464" i="7"/>
  <c r="M464" i="7" s="1"/>
  <c r="J496" i="7"/>
  <c r="M496" i="7" s="1"/>
  <c r="L1450" i="6"/>
  <c r="Q1450" i="6" s="1"/>
  <c r="O430" i="7"/>
  <c r="N737" i="7"/>
  <c r="S1294" i="6"/>
  <c r="N199" i="7"/>
  <c r="Q199" i="7" s="1"/>
  <c r="J677" i="7"/>
  <c r="M677" i="7" s="1"/>
  <c r="L1451" i="6"/>
  <c r="Q1451" i="6" s="1"/>
  <c r="N214" i="7"/>
  <c r="N759" i="7"/>
  <c r="K1235" i="6"/>
  <c r="N338" i="7"/>
  <c r="Q338" i="7" s="1"/>
  <c r="S1221" i="6"/>
  <c r="X1221" i="6" s="1"/>
  <c r="J560" i="7"/>
  <c r="M560" i="7" s="1"/>
  <c r="P560" i="7" s="1"/>
  <c r="J465" i="7"/>
  <c r="M465" i="7" s="1"/>
  <c r="P465" i="7" s="1"/>
  <c r="J505" i="7"/>
  <c r="M505" i="7" s="1"/>
  <c r="O176" i="7"/>
  <c r="R1548" i="6"/>
  <c r="W1548" i="6" s="1"/>
  <c r="R1197" i="6"/>
  <c r="W1197" i="6" s="1"/>
  <c r="S1400" i="6"/>
  <c r="L1510" i="6"/>
  <c r="Q1510" i="6" s="1"/>
  <c r="L960" i="6"/>
  <c r="Q960" i="6" s="1"/>
  <c r="V960" i="6" s="1"/>
  <c r="L1265" i="6"/>
  <c r="Q1265" i="6" s="1"/>
  <c r="V1265" i="6" s="1"/>
  <c r="R1356" i="6"/>
  <c r="W1356" i="6" s="1"/>
  <c r="S1391" i="6"/>
  <c r="O378" i="7"/>
  <c r="L1042" i="6"/>
  <c r="Q1042" i="6" s="1"/>
  <c r="V1042" i="6" s="1"/>
  <c r="S1489" i="6"/>
  <c r="L1400" i="6"/>
  <c r="Q1400" i="6" s="1"/>
  <c r="L1477" i="6"/>
  <c r="Q1477" i="6" s="1"/>
  <c r="V1477" i="6" s="1"/>
  <c r="N606" i="7"/>
  <c r="S1046" i="6"/>
  <c r="N509" i="7"/>
  <c r="Q509" i="7" s="1"/>
  <c r="N503" i="7"/>
  <c r="Q503" i="7" s="1"/>
  <c r="L1158" i="6"/>
  <c r="Q1158" i="6" s="1"/>
  <c r="N709" i="7"/>
  <c r="J337" i="7"/>
  <c r="M337" i="7" s="1"/>
  <c r="R1337" i="6"/>
  <c r="W1337" i="6" s="1"/>
  <c r="O180" i="7"/>
  <c r="R180" i="7" s="1"/>
  <c r="K1544" i="6"/>
  <c r="L1438" i="6"/>
  <c r="Q1438" i="6" s="1"/>
  <c r="O476" i="7"/>
  <c r="L1289" i="6"/>
  <c r="Q1289" i="6" s="1"/>
  <c r="V1289" i="6" s="1"/>
  <c r="K1532" i="6"/>
  <c r="K1060" i="6"/>
  <c r="N379" i="7"/>
  <c r="J380" i="7"/>
  <c r="M380" i="7" s="1"/>
  <c r="P380" i="7" s="1"/>
  <c r="J185" i="7"/>
  <c r="M185" i="7" s="1"/>
  <c r="P185" i="7" s="1"/>
  <c r="O426" i="7"/>
  <c r="N350" i="7"/>
  <c r="N80" i="7"/>
  <c r="Q80" i="7" s="1"/>
  <c r="S1405" i="6"/>
  <c r="R1247" i="6"/>
  <c r="J207" i="7"/>
  <c r="M207" i="7" s="1"/>
  <c r="P207" i="7" s="1"/>
  <c r="L1141" i="6"/>
  <c r="Q1141" i="6" s="1"/>
  <c r="V1141" i="6" s="1"/>
  <c r="S1413" i="6"/>
  <c r="J491" i="7"/>
  <c r="M491" i="7" s="1"/>
  <c r="J250" i="7"/>
  <c r="M250" i="7" s="1"/>
  <c r="P250" i="7" s="1"/>
  <c r="N351" i="7"/>
  <c r="Q351" i="7" s="1"/>
  <c r="S1490" i="6"/>
  <c r="S732" i="6"/>
  <c r="X732" i="6" s="1"/>
  <c r="L1431" i="6"/>
  <c r="Q1431" i="6" s="1"/>
  <c r="S987" i="6"/>
  <c r="X987" i="6" s="1"/>
  <c r="S1429" i="6"/>
  <c r="X1429" i="6" s="1"/>
  <c r="S1208" i="6"/>
  <c r="X1208" i="6" s="1"/>
  <c r="J347" i="7"/>
  <c r="M347" i="7" s="1"/>
  <c r="S1466" i="6"/>
  <c r="J436" i="7"/>
  <c r="M436" i="7" s="1"/>
  <c r="L1394" i="6"/>
  <c r="Q1394" i="6" s="1"/>
  <c r="V1394" i="6" s="1"/>
  <c r="N52" i="7"/>
  <c r="O78" i="7"/>
  <c r="J722" i="7"/>
  <c r="M722" i="7" s="1"/>
  <c r="N365" i="7"/>
  <c r="Q365" i="7" s="1"/>
  <c r="S1452" i="6"/>
  <c r="S1272" i="6"/>
  <c r="X1272" i="6" s="1"/>
  <c r="J570" i="7"/>
  <c r="M570" i="7" s="1"/>
  <c r="K1457" i="6"/>
  <c r="L1248" i="6"/>
  <c r="Q1248" i="6" s="1"/>
  <c r="V1248" i="6" s="1"/>
  <c r="S1520" i="6"/>
  <c r="J398" i="7"/>
  <c r="M398" i="7" s="1"/>
  <c r="O32" i="7"/>
  <c r="J383" i="7"/>
  <c r="M383" i="7" s="1"/>
  <c r="O321" i="7"/>
  <c r="J299" i="7"/>
  <c r="M299" i="7" s="1"/>
  <c r="J721" i="7"/>
  <c r="M721" i="7" s="1"/>
  <c r="J271" i="7"/>
  <c r="M271" i="7" s="1"/>
  <c r="N340" i="7"/>
  <c r="N120" i="7"/>
  <c r="O455" i="7"/>
  <c r="O82" i="7"/>
  <c r="R82" i="7" s="1"/>
  <c r="O268" i="7"/>
  <c r="O647" i="7"/>
  <c r="O24" i="7"/>
  <c r="R24" i="7" s="1"/>
  <c r="J127" i="7"/>
  <c r="M127" i="7" s="1"/>
  <c r="P127" i="7" s="1"/>
  <c r="S1197" i="6"/>
  <c r="X1197" i="6" s="1"/>
  <c r="O912" i="7"/>
  <c r="J757" i="7"/>
  <c r="M757" i="7" s="1"/>
  <c r="O21" i="7"/>
  <c r="N497" i="7"/>
  <c r="J750" i="7"/>
  <c r="M750" i="7" s="1"/>
  <c r="N25" i="7"/>
  <c r="Q25" i="7" s="1"/>
  <c r="S1410" i="6"/>
  <c r="L1254" i="6"/>
  <c r="Q1254" i="6" s="1"/>
  <c r="S1286" i="6"/>
  <c r="X1286" i="6" s="1"/>
  <c r="J109" i="7"/>
  <c r="M109" i="7" s="1"/>
  <c r="N570" i="7"/>
  <c r="N573" i="7"/>
  <c r="Q573" i="7" s="1"/>
  <c r="S1415" i="6"/>
  <c r="X1415" i="6" s="1"/>
  <c r="L1171" i="6"/>
  <c r="Q1171" i="6" s="1"/>
  <c r="V1171" i="6" s="1"/>
  <c r="K1412" i="6"/>
  <c r="O54" i="7"/>
  <c r="R54" i="7" s="1"/>
  <c r="N82" i="7"/>
  <c r="N273" i="7"/>
  <c r="R1516" i="6"/>
  <c r="S1460" i="6"/>
  <c r="J270" i="7"/>
  <c r="M270" i="7" s="1"/>
  <c r="J515" i="7"/>
  <c r="M515" i="7" s="1"/>
  <c r="O637" i="7"/>
  <c r="R1431" i="6"/>
  <c r="W1431" i="6" s="1"/>
  <c r="K1095" i="6"/>
  <c r="S682" i="6"/>
  <c r="X682" i="6" s="1"/>
  <c r="L1363" i="6"/>
  <c r="Q1363" i="6" s="1"/>
  <c r="V1363" i="6" s="1"/>
  <c r="S1293" i="6"/>
  <c r="O326" i="7"/>
  <c r="S1502" i="6"/>
  <c r="N141" i="7"/>
  <c r="Q141" i="7" s="1"/>
  <c r="S1527" i="6"/>
  <c r="S1265" i="6"/>
  <c r="L939" i="6"/>
  <c r="Q939" i="6" s="1"/>
  <c r="J332" i="7"/>
  <c r="M332" i="7" s="1"/>
  <c r="J266" i="7"/>
  <c r="M266" i="7" s="1"/>
  <c r="P266" i="7" s="1"/>
  <c r="S1465" i="6"/>
  <c r="S1171" i="6"/>
  <c r="X1171" i="6" s="1"/>
  <c r="N252" i="7"/>
  <c r="Q252" i="7" s="1"/>
  <c r="S1149" i="6"/>
  <c r="R1467" i="6"/>
  <c r="W1467" i="6" s="1"/>
  <c r="L766" i="6"/>
  <c r="Q766" i="6" s="1"/>
  <c r="V766" i="6" s="1"/>
  <c r="R1383" i="6"/>
  <c r="R1449" i="6"/>
  <c r="O235" i="7"/>
  <c r="O355" i="7"/>
  <c r="R355" i="7" s="1"/>
  <c r="O750" i="7"/>
  <c r="L1533" i="6"/>
  <c r="Q1533" i="6" s="1"/>
  <c r="J71" i="7"/>
  <c r="M71" i="7" s="1"/>
  <c r="K1155" i="6"/>
  <c r="N600" i="7"/>
  <c r="O374" i="7"/>
  <c r="R374" i="7" s="1"/>
  <c r="K1422" i="6"/>
  <c r="L1218" i="6"/>
  <c r="Q1218" i="6" s="1"/>
  <c r="V1218" i="6" s="1"/>
  <c r="R1327" i="6"/>
  <c r="W1327" i="6" s="1"/>
  <c r="N425" i="7"/>
  <c r="J468" i="7"/>
  <c r="M468" i="7" s="1"/>
  <c r="R1532" i="6"/>
  <c r="W1532" i="6" s="1"/>
  <c r="N11" i="7"/>
  <c r="N403" i="7"/>
  <c r="J749" i="7"/>
  <c r="M749" i="7" s="1"/>
  <c r="L1298" i="6"/>
  <c r="Q1298" i="6" s="1"/>
  <c r="V1298" i="6" s="1"/>
  <c r="R1397" i="6"/>
  <c r="W1397" i="6" s="1"/>
  <c r="N147" i="7"/>
  <c r="N94" i="7"/>
  <c r="Q94" i="7" s="1"/>
  <c r="O231" i="7"/>
  <c r="O260" i="7"/>
  <c r="J191" i="7"/>
  <c r="M191" i="7" s="1"/>
  <c r="P191" i="7" s="1"/>
  <c r="R1311" i="6"/>
  <c r="J47" i="7"/>
  <c r="M47" i="7" s="1"/>
  <c r="P47" i="7" s="1"/>
  <c r="L1405" i="6"/>
  <c r="Q1405" i="6" s="1"/>
  <c r="V1405" i="6" s="1"/>
  <c r="K1212" i="6"/>
  <c r="O99" i="7"/>
  <c r="L1318" i="6"/>
  <c r="Q1318" i="6" s="1"/>
  <c r="N447" i="7"/>
  <c r="J345" i="7"/>
  <c r="M345" i="7" s="1"/>
  <c r="R1382" i="6"/>
  <c r="N499" i="7"/>
  <c r="J240" i="7"/>
  <c r="M240" i="7" s="1"/>
  <c r="P240" i="7" s="1"/>
  <c r="S1282" i="6"/>
  <c r="X1282" i="6" s="1"/>
  <c r="O334" i="7"/>
  <c r="N489" i="7"/>
  <c r="N373" i="7"/>
  <c r="N1410" i="7"/>
  <c r="S1337" i="6"/>
  <c r="X1337" i="6" s="1"/>
  <c r="J529" i="7"/>
  <c r="M529" i="7" s="1"/>
  <c r="O1152" i="7"/>
  <c r="O9" i="7"/>
  <c r="J655" i="7"/>
  <c r="M655" i="7" s="1"/>
  <c r="S924" i="6"/>
  <c r="X924" i="6" s="1"/>
  <c r="N533" i="7"/>
  <c r="R1403" i="6"/>
  <c r="W1403" i="6" s="1"/>
  <c r="L1199" i="6"/>
  <c r="Q1199" i="6" s="1"/>
  <c r="V1199" i="6" s="1"/>
  <c r="L916" i="6"/>
  <c r="Q916" i="6" s="1"/>
  <c r="V916" i="6" s="1"/>
  <c r="J448" i="7"/>
  <c r="M448" i="7" s="1"/>
  <c r="J238" i="7"/>
  <c r="M238" i="7" s="1"/>
  <c r="K1541" i="6"/>
  <c r="J161" i="7"/>
  <c r="M161" i="7" s="1"/>
  <c r="K1242" i="6"/>
  <c r="O401" i="7"/>
  <c r="O1237" i="7"/>
  <c r="J699" i="7"/>
  <c r="M699" i="7" s="1"/>
  <c r="O739" i="7"/>
  <c r="K1328" i="6"/>
  <c r="N291" i="7"/>
  <c r="N378" i="7"/>
  <c r="L1137" i="6"/>
  <c r="Q1137" i="6" s="1"/>
  <c r="V1137" i="6" s="1"/>
  <c r="L1392" i="6"/>
  <c r="Q1392" i="6" s="1"/>
  <c r="J678" i="7"/>
  <c r="M678" i="7" s="1"/>
  <c r="P678" i="7" s="1"/>
  <c r="N168" i="7"/>
  <c r="N223" i="7"/>
  <c r="Q223" i="7" s="1"/>
  <c r="J606" i="7"/>
  <c r="M606" i="7" s="1"/>
  <c r="N180" i="7"/>
  <c r="O380" i="7"/>
  <c r="R380" i="7" s="1"/>
  <c r="J612" i="7"/>
  <c r="M612" i="7" s="1"/>
  <c r="O482" i="7"/>
  <c r="O560" i="7"/>
  <c r="R560" i="7" s="1"/>
  <c r="N84" i="7"/>
  <c r="K1348" i="6"/>
  <c r="N356" i="7"/>
  <c r="J597" i="7"/>
  <c r="M597" i="7" s="1"/>
  <c r="K1138" i="6"/>
  <c r="O452" i="7"/>
  <c r="R452" i="7" s="1"/>
  <c r="O325" i="7"/>
  <c r="R325" i="7" s="1"/>
  <c r="J391" i="7"/>
  <c r="M391" i="7" s="1"/>
  <c r="N402" i="7"/>
  <c r="Q402" i="7" s="1"/>
  <c r="L1190" i="6"/>
  <c r="Q1190" i="6" s="1"/>
  <c r="N457" i="7"/>
  <c r="S1536" i="6"/>
  <c r="N982" i="7"/>
  <c r="N248" i="7"/>
  <c r="L1249" i="6"/>
  <c r="Q1249" i="6" s="1"/>
  <c r="V1249" i="6" s="1"/>
  <c r="N695" i="7"/>
  <c r="S1417" i="6"/>
  <c r="X1417" i="6" s="1"/>
  <c r="S1470" i="6"/>
  <c r="X1470" i="6" s="1"/>
  <c r="O215" i="7"/>
  <c r="K1355" i="6"/>
  <c r="K1262" i="6"/>
  <c r="L1104" i="6"/>
  <c r="Q1104" i="6" s="1"/>
  <c r="R1377" i="6"/>
  <c r="R1465" i="6"/>
  <c r="N666" i="7"/>
  <c r="O205" i="7"/>
  <c r="O789" i="7"/>
  <c r="N27" i="7"/>
  <c r="S1543" i="6"/>
  <c r="X1543" i="6" s="1"/>
  <c r="O48" i="7"/>
  <c r="R48" i="7" s="1"/>
  <c r="N53" i="7"/>
  <c r="J98" i="7"/>
  <c r="M98" i="7" s="1"/>
  <c r="J542" i="7"/>
  <c r="M542" i="7" s="1"/>
  <c r="O849" i="7"/>
  <c r="R849" i="7" s="1"/>
  <c r="N828" i="7"/>
  <c r="R1535" i="6"/>
  <c r="W1535" i="6" s="1"/>
  <c r="L1424" i="6"/>
  <c r="Q1424" i="6" s="1"/>
  <c r="V1424" i="6" s="1"/>
  <c r="N28" i="7"/>
  <c r="Q28" i="7" s="1"/>
  <c r="J557" i="7"/>
  <c r="M557" i="7" s="1"/>
  <c r="J503" i="7"/>
  <c r="M503" i="7" s="1"/>
  <c r="P503" i="7" s="1"/>
  <c r="J336" i="7"/>
  <c r="M336" i="7" s="1"/>
  <c r="P336" i="7" s="1"/>
  <c r="L1459" i="6"/>
  <c r="Q1459" i="6" s="1"/>
  <c r="N691" i="7"/>
  <c r="S1495" i="6"/>
  <c r="J255" i="7"/>
  <c r="M255" i="7" s="1"/>
  <c r="P255" i="7" s="1"/>
  <c r="K1219" i="6"/>
  <c r="N267" i="7"/>
  <c r="N266" i="7"/>
  <c r="Q266" i="7" s="1"/>
  <c r="O108" i="7"/>
  <c r="N455" i="7"/>
  <c r="N777" i="7"/>
  <c r="J194" i="7"/>
  <c r="M194" i="7" s="1"/>
  <c r="J135" i="7"/>
  <c r="M135" i="7" s="1"/>
  <c r="R1456" i="6"/>
  <c r="W1456" i="6" s="1"/>
  <c r="J300" i="7"/>
  <c r="M300" i="7" s="1"/>
  <c r="P300" i="7" s="1"/>
  <c r="K1533" i="6"/>
  <c r="J484" i="7"/>
  <c r="M484" i="7" s="1"/>
  <c r="O403" i="7"/>
  <c r="O10" i="7"/>
  <c r="R10" i="7" s="1"/>
  <c r="J52" i="7"/>
  <c r="M52" i="7" s="1"/>
  <c r="P52" i="7" s="1"/>
  <c r="O551" i="7"/>
  <c r="J61" i="7"/>
  <c r="M61" i="7" s="1"/>
  <c r="P61" i="7" s="1"/>
  <c r="L1458" i="6"/>
  <c r="Q1458" i="6" s="1"/>
  <c r="V1458" i="6" s="1"/>
  <c r="S1349" i="6"/>
  <c r="X1349" i="6" s="1"/>
  <c r="J229" i="7"/>
  <c r="M229" i="7" s="1"/>
  <c r="J120" i="7"/>
  <c r="M120" i="7" s="1"/>
  <c r="J409" i="7"/>
  <c r="M409" i="7" s="1"/>
  <c r="P409" i="7" s="1"/>
  <c r="O636" i="7"/>
  <c r="O138" i="7"/>
  <c r="R138" i="7" s="1"/>
  <c r="R1454" i="6"/>
  <c r="R1323" i="6"/>
  <c r="W1323" i="6" s="1"/>
  <c r="O296" i="7"/>
  <c r="O543" i="7"/>
  <c r="K1450" i="6"/>
  <c r="J651" i="7"/>
  <c r="M651" i="7" s="1"/>
  <c r="S982" i="6"/>
  <c r="S1238" i="6"/>
  <c r="X1238" i="6" s="1"/>
  <c r="N113" i="7"/>
  <c r="Q113" i="7" s="1"/>
  <c r="O122" i="7"/>
  <c r="R122" i="7" s="1"/>
  <c r="N419" i="7"/>
  <c r="R1251" i="6"/>
  <c r="W1251" i="6" s="1"/>
  <c r="K1480" i="6"/>
  <c r="N48" i="7"/>
  <c r="Q48" i="7" s="1"/>
  <c r="R1429" i="6"/>
  <c r="J286" i="7"/>
  <c r="M286" i="7" s="1"/>
  <c r="S956" i="6"/>
  <c r="X956" i="6" s="1"/>
  <c r="S1404" i="6"/>
  <c r="S1127" i="6"/>
  <c r="X1127" i="6" s="1"/>
  <c r="L1128" i="6"/>
  <c r="Q1128" i="6" s="1"/>
  <c r="V1128" i="6" s="1"/>
  <c r="N833" i="7"/>
  <c r="O313" i="7"/>
  <c r="J19" i="7"/>
  <c r="M19" i="7" s="1"/>
  <c r="P19" i="7" s="1"/>
  <c r="S1471" i="6"/>
  <c r="X1471" i="6" s="1"/>
  <c r="J99" i="7"/>
  <c r="M99" i="7" s="1"/>
  <c r="P99" i="7" s="1"/>
  <c r="O385" i="7"/>
  <c r="R1493" i="6"/>
  <c r="J590" i="7"/>
  <c r="M590" i="7" s="1"/>
  <c r="N360" i="7"/>
  <c r="Q360" i="7" s="1"/>
  <c r="N81" i="7"/>
  <c r="L1107" i="6"/>
  <c r="Q1107" i="6" s="1"/>
  <c r="V1108" i="6" s="1"/>
  <c r="R1448" i="6"/>
  <c r="W1448" i="6" s="1"/>
  <c r="J340" i="7"/>
  <c r="M340" i="7" s="1"/>
  <c r="P340" i="7" s="1"/>
  <c r="K1500" i="6"/>
  <c r="J130" i="7"/>
  <c r="M130" i="7" s="1"/>
  <c r="O454" i="7"/>
  <c r="J700" i="7"/>
  <c r="M700" i="7" s="1"/>
  <c r="N286" i="7"/>
  <c r="Q286" i="7" s="1"/>
  <c r="K1428" i="6"/>
  <c r="O449" i="7"/>
  <c r="R449" i="7" s="1"/>
  <c r="S1408" i="6"/>
  <c r="X1408" i="6" s="1"/>
  <c r="J674" i="7"/>
  <c r="M674" i="7" s="1"/>
  <c r="J647" i="7"/>
  <c r="M647" i="7" s="1"/>
  <c r="N687" i="7"/>
  <c r="O460" i="7"/>
  <c r="N484" i="7"/>
  <c r="O525" i="7"/>
  <c r="R525" i="7" s="1"/>
  <c r="J348" i="7"/>
  <c r="M348" i="7" s="1"/>
  <c r="P348" i="7" s="1"/>
  <c r="O553" i="7"/>
  <c r="N260" i="7"/>
  <c r="Q260" i="7" s="1"/>
  <c r="O458" i="7"/>
  <c r="O328" i="7"/>
  <c r="L1278" i="6"/>
  <c r="Q1278" i="6" s="1"/>
  <c r="V1278" i="6" s="1"/>
  <c r="N659" i="7"/>
  <c r="N1107" i="7"/>
  <c r="N331" i="7"/>
  <c r="J478" i="7"/>
  <c r="M478" i="7" s="1"/>
  <c r="R1273" i="6"/>
  <c r="N831" i="7"/>
  <c r="N648" i="7"/>
  <c r="Q648" i="7" s="1"/>
  <c r="N386" i="7"/>
  <c r="L1375" i="6"/>
  <c r="Q1375" i="6" s="1"/>
  <c r="N539" i="7"/>
  <c r="N727" i="7"/>
  <c r="J825" i="7"/>
  <c r="M825" i="7" s="1"/>
  <c r="J554" i="7"/>
  <c r="M554" i="7" s="1"/>
  <c r="O49" i="7"/>
  <c r="K1464" i="6"/>
  <c r="J804" i="7"/>
  <c r="M804" i="7" s="1"/>
  <c r="J359" i="7"/>
  <c r="M359" i="7" s="1"/>
  <c r="P359" i="7" s="1"/>
  <c r="R1545" i="6"/>
  <c r="R1462" i="6"/>
  <c r="N846" i="7"/>
  <c r="O584" i="7"/>
  <c r="S1390" i="6"/>
  <c r="K1545" i="6"/>
  <c r="O398" i="7"/>
  <c r="S1274" i="6"/>
  <c r="X1274" i="6" s="1"/>
  <c r="J376" i="7"/>
  <c r="M376" i="7" s="1"/>
  <c r="N615" i="7"/>
  <c r="O197" i="7"/>
  <c r="N1305" i="7"/>
  <c r="J519" i="7"/>
  <c r="M519" i="7" s="1"/>
  <c r="O436" i="7"/>
  <c r="R436" i="7" s="1"/>
  <c r="N181" i="7"/>
  <c r="N667" i="7"/>
  <c r="Q667" i="7" s="1"/>
  <c r="O132" i="7"/>
  <c r="O187" i="7"/>
  <c r="R187" i="7" s="1"/>
  <c r="O490" i="7"/>
  <c r="L1205" i="6"/>
  <c r="Q1205" i="6" s="1"/>
  <c r="J302" i="7"/>
  <c r="M302" i="7" s="1"/>
  <c r="P302" i="7" s="1"/>
  <c r="O20" i="7"/>
  <c r="R20" i="7" s="1"/>
  <c r="J472" i="7"/>
  <c r="M472" i="7" s="1"/>
  <c r="P472" i="7" s="1"/>
  <c r="N422" i="7"/>
  <c r="N327" i="7"/>
  <c r="O1209" i="7"/>
  <c r="O514" i="7"/>
  <c r="O189" i="7"/>
  <c r="R189" i="7" s="1"/>
  <c r="J671" i="7"/>
  <c r="M671" i="7" s="1"/>
  <c r="J425" i="7"/>
  <c r="M425" i="7" s="1"/>
  <c r="K1386" i="6"/>
  <c r="O831" i="7"/>
  <c r="N390" i="7"/>
  <c r="Q390" i="7" s="1"/>
  <c r="N46" i="7"/>
  <c r="J218" i="7"/>
  <c r="M218" i="7" s="1"/>
  <c r="P218" i="7" s="1"/>
  <c r="O1271" i="7"/>
  <c r="N554" i="7"/>
  <c r="O675" i="7"/>
  <c r="O713" i="7"/>
  <c r="J610" i="7"/>
  <c r="M610" i="7" s="1"/>
  <c r="J326" i="7"/>
  <c r="M326" i="7" s="1"/>
  <c r="O349" i="7"/>
  <c r="R349" i="7" s="1"/>
  <c r="J224" i="7"/>
  <c r="M224" i="7" s="1"/>
  <c r="P224" i="7" s="1"/>
  <c r="O415" i="7"/>
  <c r="S1091" i="6"/>
  <c r="X1091" i="6" s="1"/>
  <c r="O486" i="7"/>
  <c r="O590" i="7"/>
  <c r="R590" i="7" s="1"/>
  <c r="O608" i="7"/>
  <c r="N254" i="7"/>
  <c r="N716" i="7"/>
  <c r="O364" i="7"/>
  <c r="J88" i="7"/>
  <c r="M88" i="7" s="1"/>
  <c r="J708" i="7"/>
  <c r="M708" i="7" s="1"/>
  <c r="O550" i="7"/>
  <c r="O155" i="7"/>
  <c r="L1507" i="6"/>
  <c r="Q1507" i="6" s="1"/>
  <c r="J518" i="7"/>
  <c r="M518" i="7" s="1"/>
  <c r="P518" i="7" s="1"/>
  <c r="O568" i="7"/>
  <c r="R568" i="7" s="1"/>
  <c r="N1372" i="7"/>
  <c r="R1416" i="6"/>
  <c r="O510" i="7"/>
  <c r="J166" i="7"/>
  <c r="M166" i="7" s="1"/>
  <c r="P166" i="7" s="1"/>
  <c r="O298" i="7"/>
  <c r="R298" i="7" s="1"/>
  <c r="R1288" i="6"/>
  <c r="W1288" i="6" s="1"/>
  <c r="O532" i="7"/>
  <c r="L1202" i="6"/>
  <c r="Q1202" i="6" s="1"/>
  <c r="V1202" i="6" s="1"/>
  <c r="J660" i="7"/>
  <c r="M660" i="7" s="1"/>
  <c r="N452" i="7"/>
  <c r="J298" i="7"/>
  <c r="M298" i="7" s="1"/>
  <c r="P298" i="7" s="1"/>
  <c r="O369" i="7"/>
  <c r="N769" i="7"/>
  <c r="J513" i="7"/>
  <c r="M513" i="7" s="1"/>
  <c r="L1517" i="6"/>
  <c r="Q1517" i="6" s="1"/>
  <c r="V1517" i="6" s="1"/>
  <c r="N591" i="7"/>
  <c r="K1520" i="6"/>
  <c r="O1026" i="7"/>
  <c r="O472" i="7"/>
  <c r="N453" i="7"/>
  <c r="N862" i="7"/>
  <c r="R1238" i="6"/>
  <c r="O16" i="7"/>
  <c r="R16" i="7" s="1"/>
  <c r="N71" i="7"/>
  <c r="Q71" i="7" s="1"/>
  <c r="O253" i="7"/>
  <c r="J580" i="7"/>
  <c r="M580" i="7" s="1"/>
  <c r="O782" i="7"/>
  <c r="O64" i="7"/>
  <c r="O1255" i="7"/>
  <c r="O480" i="7"/>
  <c r="R480" i="7" s="1"/>
  <c r="K1373" i="6"/>
  <c r="N132" i="7"/>
  <c r="O109" i="7"/>
  <c r="R109" i="7" s="1"/>
  <c r="L1421" i="6"/>
  <c r="Q1421" i="6" s="1"/>
  <c r="V1421" i="6" s="1"/>
  <c r="J257" i="7"/>
  <c r="M257" i="7" s="1"/>
  <c r="N451" i="7"/>
  <c r="Q451" i="7" s="1"/>
  <c r="R1502" i="6"/>
  <c r="N689" i="7"/>
  <c r="O624" i="7"/>
  <c r="O813" i="7"/>
  <c r="J281" i="7"/>
  <c r="M281" i="7" s="1"/>
  <c r="P281" i="7" s="1"/>
  <c r="J424" i="7"/>
  <c r="M424" i="7" s="1"/>
  <c r="P424" i="7" s="1"/>
  <c r="K1516" i="6"/>
  <c r="N582" i="7"/>
  <c r="O666" i="7"/>
  <c r="N397" i="7"/>
  <c r="S1330" i="6"/>
  <c r="X1330" i="6" s="1"/>
  <c r="O400" i="7"/>
  <c r="N577" i="7"/>
  <c r="R1228" i="6"/>
  <c r="W1228" i="6" s="1"/>
  <c r="J384" i="7"/>
  <c r="M384" i="7" s="1"/>
  <c r="P384" i="7" s="1"/>
  <c r="L1384" i="6"/>
  <c r="Q1384" i="6" s="1"/>
  <c r="V1384" i="6" s="1"/>
  <c r="N697" i="7"/>
  <c r="S1526" i="6"/>
  <c r="R1279" i="6"/>
  <c r="W1279" i="6" s="1"/>
  <c r="O493" i="7"/>
  <c r="R1393" i="6"/>
  <c r="W1393" i="6" s="1"/>
  <c r="J396" i="7"/>
  <c r="M396" i="7" s="1"/>
  <c r="P396" i="7" s="1"/>
  <c r="O541" i="7"/>
  <c r="O270" i="7"/>
  <c r="R270" i="7" s="1"/>
  <c r="O562" i="7"/>
  <c r="R562" i="7" s="1"/>
  <c r="R1459" i="6"/>
  <c r="N500" i="7"/>
  <c r="J440" i="7"/>
  <c r="M440" i="7" s="1"/>
  <c r="N818" i="7"/>
  <c r="O547" i="7"/>
  <c r="O84" i="7"/>
  <c r="O134" i="7"/>
  <c r="S1455" i="6"/>
  <c r="X1455" i="6" s="1"/>
  <c r="N1143" i="7"/>
  <c r="J767" i="7"/>
  <c r="M767" i="7" s="1"/>
  <c r="J719" i="7"/>
  <c r="M719" i="7" s="1"/>
  <c r="N495" i="7"/>
  <c r="O421" i="7"/>
  <c r="R421" i="7" s="1"/>
  <c r="N631" i="7"/>
  <c r="Q631" i="7" s="1"/>
  <c r="J640" i="7"/>
  <c r="M640" i="7" s="1"/>
  <c r="P640" i="7" s="1"/>
  <c r="R1275" i="6"/>
  <c r="N348" i="7"/>
  <c r="Q348" i="7" s="1"/>
  <c r="O127" i="7"/>
  <c r="R127" i="7" s="1"/>
  <c r="O464" i="7"/>
  <c r="R464" i="7" s="1"/>
  <c r="O101" i="7"/>
  <c r="K1397" i="6"/>
  <c r="O302" i="7"/>
  <c r="O466" i="7"/>
  <c r="O538" i="7"/>
  <c r="N1087" i="7"/>
  <c r="O388" i="7"/>
  <c r="R388" i="7" s="1"/>
  <c r="N870" i="7"/>
  <c r="J268" i="7"/>
  <c r="M268" i="7" s="1"/>
  <c r="P268" i="7" s="1"/>
  <c r="N224" i="7"/>
  <c r="Q224" i="7" s="1"/>
  <c r="J594" i="7"/>
  <c r="M594" i="7" s="1"/>
  <c r="J56" i="7"/>
  <c r="M56" i="7" s="1"/>
  <c r="P56" i="7" s="1"/>
  <c r="O487" i="7"/>
  <c r="O1156" i="7"/>
  <c r="J588" i="7"/>
  <c r="M588" i="7" s="1"/>
  <c r="J785" i="7"/>
  <c r="M785" i="7" s="1"/>
  <c r="J405" i="7"/>
  <c r="M405" i="7" s="1"/>
  <c r="O555" i="7"/>
  <c r="J566" i="7"/>
  <c r="M566" i="7" s="1"/>
  <c r="K1396" i="6"/>
  <c r="O653" i="7"/>
  <c r="J467" i="7"/>
  <c r="M467" i="7" s="1"/>
  <c r="P467" i="7" s="1"/>
  <c r="J730" i="7"/>
  <c r="M730" i="7" s="1"/>
  <c r="N710" i="7"/>
  <c r="O1168" i="7"/>
  <c r="N605" i="7"/>
  <c r="N669" i="7"/>
  <c r="Q669" i="7" s="1"/>
  <c r="N662" i="7"/>
  <c r="N649" i="7"/>
  <c r="Q649" i="7" s="1"/>
  <c r="J84" i="7"/>
  <c r="M84" i="7" s="1"/>
  <c r="S1228" i="6"/>
  <c r="R1370" i="6"/>
  <c r="R1501" i="6"/>
  <c r="W1501" i="6" s="1"/>
  <c r="J273" i="7"/>
  <c r="M273" i="7" s="1"/>
  <c r="O173" i="7"/>
  <c r="R173" i="7" s="1"/>
  <c r="L1346" i="6"/>
  <c r="Q1346" i="6" s="1"/>
  <c r="V1346" i="6" s="1"/>
  <c r="K1310" i="6"/>
  <c r="N352" i="7"/>
  <c r="N470" i="7"/>
  <c r="Q470" i="7" s="1"/>
  <c r="O1249" i="7"/>
  <c r="J377" i="7"/>
  <c r="M377" i="7" s="1"/>
  <c r="J9" i="7"/>
  <c r="M9" i="7" s="1"/>
  <c r="J532" i="7"/>
  <c r="M532" i="7" s="1"/>
  <c r="S1533" i="6"/>
  <c r="X1533" i="6" s="1"/>
  <c r="J626" i="7"/>
  <c r="M626" i="7" s="1"/>
  <c r="N247" i="7"/>
  <c r="L1007" i="6"/>
  <c r="Q1007" i="6" s="1"/>
  <c r="J323" i="7"/>
  <c r="M323" i="7" s="1"/>
  <c r="J819" i="7"/>
  <c r="M819" i="7" s="1"/>
  <c r="O494" i="7"/>
  <c r="S1549" i="6"/>
  <c r="N772" i="7"/>
  <c r="O474" i="7"/>
  <c r="R474" i="7" s="1"/>
  <c r="J713" i="7"/>
  <c r="M713" i="7" s="1"/>
  <c r="S1264" i="6"/>
  <c r="O683" i="7"/>
  <c r="O531" i="7"/>
  <c r="R1195" i="6"/>
  <c r="L1335" i="6"/>
  <c r="Q1335" i="6" s="1"/>
  <c r="K1129" i="6"/>
  <c r="S1501" i="6"/>
  <c r="O363" i="7"/>
  <c r="J742" i="7"/>
  <c r="M742" i="7" s="1"/>
  <c r="J577" i="7"/>
  <c r="M577" i="7" s="1"/>
  <c r="J279" i="7"/>
  <c r="M279" i="7" s="1"/>
  <c r="P279" i="7" s="1"/>
  <c r="S1447" i="6"/>
  <c r="X1447" i="6" s="1"/>
  <c r="S1475" i="6"/>
  <c r="X1475" i="6" s="1"/>
  <c r="N213" i="7"/>
  <c r="Q213" i="7" s="1"/>
  <c r="S1116" i="6"/>
  <c r="R1476" i="6"/>
  <c r="O214" i="7"/>
  <c r="R1344" i="6"/>
  <c r="N504" i="7"/>
  <c r="Q504" i="7" s="1"/>
  <c r="J360" i="7"/>
  <c r="M360" i="7" s="1"/>
  <c r="O548" i="7"/>
  <c r="J162" i="7"/>
  <c r="M162" i="7" s="1"/>
  <c r="P162" i="7" s="1"/>
  <c r="S1256" i="6"/>
  <c r="L1243" i="6"/>
  <c r="Q1243" i="6" s="1"/>
  <c r="J202" i="7"/>
  <c r="M202" i="7" s="1"/>
  <c r="L1239" i="6"/>
  <c r="Q1239" i="6" s="1"/>
  <c r="L1105" i="6"/>
  <c r="Q1105" i="6" s="1"/>
  <c r="N704" i="7"/>
  <c r="K1477" i="6"/>
  <c r="O153" i="7"/>
  <c r="N426" i="7"/>
  <c r="J305" i="7"/>
  <c r="M305" i="7" s="1"/>
  <c r="O536" i="7"/>
  <c r="J641" i="7"/>
  <c r="M641" i="7" s="1"/>
  <c r="P641" i="7" s="1"/>
  <c r="N280" i="7"/>
  <c r="N190" i="7"/>
  <c r="Q190" i="7" s="1"/>
  <c r="N985" i="7"/>
  <c r="O395" i="7"/>
  <c r="R395" i="7" s="1"/>
  <c r="N636" i="7"/>
  <c r="O393" i="7"/>
  <c r="O506" i="7"/>
  <c r="O587" i="7"/>
  <c r="R587" i="7" s="1"/>
  <c r="J500" i="7"/>
  <c r="M500" i="7" s="1"/>
  <c r="O540" i="7"/>
  <c r="J366" i="7"/>
  <c r="M366" i="7" s="1"/>
  <c r="N813" i="7"/>
  <c r="Q813" i="7" s="1"/>
  <c r="O513" i="7"/>
  <c r="R1399" i="6"/>
  <c r="W1399" i="6" s="1"/>
  <c r="J43" i="7"/>
  <c r="M43" i="7" s="1"/>
  <c r="P43" i="7" s="1"/>
  <c r="J522" i="7"/>
  <c r="M522" i="7" s="1"/>
  <c r="P522" i="7" s="1"/>
  <c r="N733" i="7"/>
  <c r="N834" i="7"/>
  <c r="Q834" i="7" s="1"/>
  <c r="N643" i="7"/>
  <c r="Q643" i="7" s="1"/>
  <c r="O34" i="7"/>
  <c r="R34" i="7" s="1"/>
  <c r="L1331" i="6"/>
  <c r="Q1331" i="6" s="1"/>
  <c r="N528" i="7"/>
  <c r="J150" i="7"/>
  <c r="M150" i="7" s="1"/>
  <c r="P150" i="7" s="1"/>
  <c r="N1080" i="7"/>
  <c r="N614" i="7"/>
  <c r="N405" i="7"/>
  <c r="R1442" i="6"/>
  <c r="W1442" i="6" s="1"/>
  <c r="S1124" i="6"/>
  <c r="N481" i="7"/>
  <c r="Q481" i="7" s="1"/>
  <c r="N138" i="7"/>
  <c r="N279" i="7"/>
  <c r="Q279" i="7" s="1"/>
  <c r="N295" i="7"/>
  <c r="Q295" i="7" s="1"/>
  <c r="J176" i="7"/>
  <c r="M176" i="7" s="1"/>
  <c r="P176" i="7" s="1"/>
  <c r="N163" i="7"/>
  <c r="Q163" i="7" s="1"/>
  <c r="J168" i="7"/>
  <c r="M168" i="7" s="1"/>
  <c r="N150" i="7"/>
  <c r="O44" i="7"/>
  <c r="N629" i="7"/>
  <c r="J153" i="7"/>
  <c r="M153" i="7" s="1"/>
  <c r="P153" i="7" s="1"/>
  <c r="N326" i="7"/>
  <c r="Q326" i="7" s="1"/>
  <c r="N392" i="7"/>
  <c r="O336" i="7"/>
  <c r="R336" i="7" s="1"/>
  <c r="O301" i="7"/>
  <c r="R301" i="7" s="1"/>
  <c r="N521" i="7"/>
  <c r="S1361" i="6"/>
  <c r="X1361" i="6" s="1"/>
  <c r="N363" i="7"/>
  <c r="J269" i="7"/>
  <c r="M269" i="7" s="1"/>
  <c r="O331" i="7"/>
  <c r="R331" i="7" s="1"/>
  <c r="N354" i="7"/>
  <c r="Q354" i="7" s="1"/>
  <c r="O146" i="7"/>
  <c r="N589" i="7"/>
  <c r="J680" i="7"/>
  <c r="M680" i="7" s="1"/>
  <c r="P680" i="7" s="1"/>
  <c r="J389" i="7"/>
  <c r="M389" i="7" s="1"/>
  <c r="O1028" i="7"/>
  <c r="N760" i="7"/>
  <c r="Q760" i="7" s="1"/>
  <c r="N483" i="7"/>
  <c r="N518" i="7"/>
  <c r="Q518" i="7" s="1"/>
  <c r="K1252" i="6"/>
  <c r="O143" i="7"/>
  <c r="O257" i="7"/>
  <c r="N490" i="7"/>
  <c r="Q490" i="7" s="1"/>
  <c r="J642" i="7"/>
  <c r="M642" i="7" s="1"/>
  <c r="J108" i="7"/>
  <c r="M108" i="7" s="1"/>
  <c r="P108" i="7" s="1"/>
  <c r="J586" i="7"/>
  <c r="M586" i="7" s="1"/>
  <c r="O896" i="7"/>
  <c r="J148" i="7"/>
  <c r="M148" i="7" s="1"/>
  <c r="P148" i="7" s="1"/>
  <c r="N561" i="7"/>
  <c r="Q561" i="7" s="1"/>
  <c r="J145" i="7"/>
  <c r="M145" i="7" s="1"/>
  <c r="L1208" i="6"/>
  <c r="Q1208" i="6" s="1"/>
  <c r="O390" i="7"/>
  <c r="R390" i="7" s="1"/>
  <c r="J134" i="7"/>
  <c r="M134" i="7" s="1"/>
  <c r="K1456" i="6"/>
  <c r="O697" i="7"/>
  <c r="J668" i="7"/>
  <c r="M668" i="7" s="1"/>
  <c r="O606" i="7"/>
  <c r="N748" i="7"/>
  <c r="L1530" i="6"/>
  <c r="Q1530" i="6" s="1"/>
  <c r="N558" i="7"/>
  <c r="J260" i="7"/>
  <c r="M260" i="7" s="1"/>
  <c r="K1432" i="6"/>
  <c r="J514" i="7"/>
  <c r="M514" i="7" s="1"/>
  <c r="O397" i="7"/>
  <c r="R397" i="7" s="1"/>
  <c r="J442" i="7"/>
  <c r="M442" i="7" s="1"/>
  <c r="O406" i="7"/>
  <c r="J692" i="7"/>
  <c r="M692" i="7" s="1"/>
  <c r="O604" i="7"/>
  <c r="J676" i="7"/>
  <c r="M676" i="7" s="1"/>
  <c r="S1419" i="6"/>
  <c r="X1419" i="6" s="1"/>
  <c r="R1541" i="6"/>
  <c r="W1541" i="6" s="1"/>
  <c r="N157" i="7"/>
  <c r="R1460" i="6"/>
  <c r="W1460" i="6" s="1"/>
  <c r="N176" i="7"/>
  <c r="J657" i="7"/>
  <c r="M657" i="7" s="1"/>
  <c r="P657" i="7" s="1"/>
  <c r="R1503" i="6"/>
  <c r="W1503" i="6" s="1"/>
  <c r="J322" i="7"/>
  <c r="M322" i="7" s="1"/>
  <c r="P322" i="7" s="1"/>
  <c r="N334" i="7"/>
  <c r="Q334" i="7" s="1"/>
  <c r="N705" i="7"/>
  <c r="K1528" i="6"/>
  <c r="R1248" i="6"/>
  <c r="L1267" i="6"/>
  <c r="Q1267" i="6" s="1"/>
  <c r="K1505" i="6"/>
  <c r="L1283" i="6"/>
  <c r="Q1283" i="6" s="1"/>
  <c r="S1507" i="6"/>
  <c r="X1507" i="6" s="1"/>
  <c r="J372" i="7"/>
  <c r="M372" i="7" s="1"/>
  <c r="P372" i="7" s="1"/>
  <c r="N686" i="7"/>
  <c r="J481" i="7"/>
  <c r="M481" i="7" s="1"/>
  <c r="J308" i="7"/>
  <c r="M308" i="7" s="1"/>
  <c r="O527" i="7"/>
  <c r="J351" i="7"/>
  <c r="M351" i="7" s="1"/>
  <c r="P351" i="7" s="1"/>
  <c r="J601" i="7"/>
  <c r="M601" i="7" s="1"/>
  <c r="S1263" i="6"/>
  <c r="K1511" i="6"/>
  <c r="O428" i="7"/>
  <c r="S1262" i="6"/>
  <c r="X1262" i="6" s="1"/>
  <c r="S1224" i="6"/>
  <c r="X1224" i="6" s="1"/>
  <c r="J367" i="7"/>
  <c r="M367" i="7" s="1"/>
  <c r="N159" i="7"/>
  <c r="O225" i="7"/>
  <c r="N1005" i="7"/>
  <c r="N731" i="7"/>
  <c r="J556" i="7"/>
  <c r="M556" i="7" s="1"/>
  <c r="P556" i="7" s="1"/>
  <c r="O258" i="7"/>
  <c r="R258" i="7" s="1"/>
  <c r="N551" i="7"/>
  <c r="J603" i="7"/>
  <c r="M603" i="7" s="1"/>
  <c r="J333" i="7"/>
  <c r="M333" i="7" s="1"/>
  <c r="P333" i="7" s="1"/>
  <c r="O11" i="7"/>
  <c r="R11" i="7" s="1"/>
  <c r="N169" i="7"/>
  <c r="Q169" i="7" s="1"/>
  <c r="N232" i="7"/>
  <c r="Q232" i="7" s="1"/>
  <c r="J507" i="7"/>
  <c r="M507" i="7" s="1"/>
  <c r="K1281" i="6"/>
  <c r="N603" i="7"/>
  <c r="O165" i="7"/>
  <c r="O1075" i="7"/>
  <c r="N1026" i="7"/>
  <c r="N45" i="7"/>
  <c r="J600" i="7"/>
  <c r="M600" i="7" s="1"/>
  <c r="P600" i="7" s="1"/>
  <c r="O175" i="7"/>
  <c r="R175" i="7" s="1"/>
  <c r="S1406" i="6"/>
  <c r="N579" i="7"/>
  <c r="N547" i="7"/>
  <c r="J355" i="7"/>
  <c r="M355" i="7" s="1"/>
  <c r="L1518" i="6"/>
  <c r="Q1518" i="6" s="1"/>
  <c r="N627" i="7"/>
  <c r="R1378" i="6"/>
  <c r="N442" i="7"/>
  <c r="Q442" i="7" s="1"/>
  <c r="L1352" i="6"/>
  <c r="Q1352" i="6" s="1"/>
  <c r="V1352" i="6" s="1"/>
  <c r="N1112" i="7"/>
  <c r="K1380" i="6"/>
  <c r="K1370" i="6"/>
  <c r="O591" i="7"/>
  <c r="S1194" i="6"/>
  <c r="X1194" i="6" s="1"/>
  <c r="N458" i="7"/>
  <c r="Q458" i="7" s="1"/>
  <c r="J199" i="7"/>
  <c r="M199" i="7" s="1"/>
  <c r="P199" i="7" s="1"/>
  <c r="J374" i="7"/>
  <c r="M374" i="7" s="1"/>
  <c r="O372" i="7"/>
  <c r="N776" i="7"/>
  <c r="O75" i="7"/>
  <c r="N385" i="7"/>
  <c r="Q385" i="7" s="1"/>
  <c r="O416" i="7"/>
  <c r="R416" i="7" s="1"/>
  <c r="J533" i="7"/>
  <c r="M533" i="7" s="1"/>
  <c r="P533" i="7" s="1"/>
  <c r="J578" i="7"/>
  <c r="M578" i="7" s="1"/>
  <c r="P578" i="7" s="1"/>
  <c r="J531" i="7"/>
  <c r="M531" i="7" s="1"/>
  <c r="J105" i="7"/>
  <c r="M105" i="7" s="1"/>
  <c r="P105" i="7" s="1"/>
  <c r="L1494" i="6"/>
  <c r="Q1494" i="6" s="1"/>
  <c r="N775" i="7"/>
  <c r="N506" i="7"/>
  <c r="N638" i="7"/>
  <c r="Q638" i="7" s="1"/>
  <c r="N298" i="7"/>
  <c r="Q298" i="7" s="1"/>
  <c r="O311" i="7"/>
  <c r="R311" i="7" s="1"/>
  <c r="L1512" i="6"/>
  <c r="Q1512" i="6" s="1"/>
  <c r="V1512" i="6" s="1"/>
  <c r="J422" i="7"/>
  <c r="M422" i="7" s="1"/>
  <c r="R1359" i="6"/>
  <c r="W1359" i="6" s="1"/>
  <c r="O648" i="7"/>
  <c r="O951" i="7"/>
  <c r="O523" i="7"/>
  <c r="R523" i="7" s="1"/>
  <c r="J447" i="7"/>
  <c r="M447" i="7" s="1"/>
  <c r="N233" i="7"/>
  <c r="J605" i="7"/>
  <c r="M605" i="7" s="1"/>
  <c r="N15" i="7"/>
  <c r="O140" i="7"/>
  <c r="R1388" i="6"/>
  <c r="W1388" i="6" s="1"/>
  <c r="K1447" i="6"/>
  <c r="N617" i="7"/>
  <c r="Q617" i="7" s="1"/>
  <c r="R1544" i="6"/>
  <c r="W1544" i="6" s="1"/>
  <c r="N620" i="7"/>
  <c r="Q620" i="7" s="1"/>
  <c r="J473" i="7"/>
  <c r="M473" i="7" s="1"/>
  <c r="S1381" i="6"/>
  <c r="J744" i="7"/>
  <c r="M744" i="7" s="1"/>
  <c r="L1416" i="6"/>
  <c r="Q1416" i="6" s="1"/>
  <c r="J119" i="7"/>
  <c r="M119" i="7" s="1"/>
  <c r="P119" i="7" s="1"/>
  <c r="J285" i="7"/>
  <c r="M285" i="7" s="1"/>
  <c r="P285" i="7" s="1"/>
  <c r="K1461" i="6"/>
  <c r="J462" i="7"/>
  <c r="M462" i="7" s="1"/>
  <c r="J780" i="7"/>
  <c r="M780" i="7" s="1"/>
  <c r="O145" i="7"/>
  <c r="N536" i="7"/>
  <c r="Q536" i="7" s="1"/>
  <c r="O1497" i="7"/>
  <c r="N362" i="7"/>
  <c r="R1269" i="6"/>
  <c r="W1269" i="6" s="1"/>
  <c r="J259" i="7"/>
  <c r="M259" i="7" s="1"/>
  <c r="P259" i="7" s="1"/>
  <c r="O570" i="7"/>
  <c r="J469" i="7"/>
  <c r="M469" i="7" s="1"/>
  <c r="P469" i="7" s="1"/>
  <c r="J673" i="7"/>
  <c r="M673" i="7" s="1"/>
  <c r="O1163" i="7"/>
  <c r="N332" i="7"/>
  <c r="Q332" i="7" s="1"/>
  <c r="J543" i="7"/>
  <c r="M543" i="7" s="1"/>
  <c r="P543" i="7" s="1"/>
  <c r="O507" i="7"/>
  <c r="O305" i="7"/>
  <c r="R305" i="7" s="1"/>
  <c r="O864" i="7"/>
  <c r="O295" i="7"/>
  <c r="O129" i="7"/>
  <c r="O696" i="7"/>
  <c r="N1244" i="7"/>
  <c r="S1110" i="6"/>
  <c r="X1110" i="6" s="1"/>
  <c r="O910" i="7"/>
  <c r="J545" i="7"/>
  <c r="M545" i="7" s="1"/>
  <c r="O748" i="7"/>
  <c r="N721" i="7"/>
  <c r="O89" i="7"/>
  <c r="J144" i="7"/>
  <c r="M144" i="7" s="1"/>
  <c r="O67" i="7"/>
  <c r="R67" i="7" s="1"/>
  <c r="O826" i="7"/>
  <c r="K1146" i="6"/>
  <c r="N287" i="7"/>
  <c r="Q287" i="7" s="1"/>
  <c r="O714" i="7"/>
  <c r="R714" i="7" s="1"/>
  <c r="O368" i="7"/>
  <c r="R368" i="7" s="1"/>
  <c r="L1515" i="6"/>
  <c r="Q1515" i="6" s="1"/>
  <c r="N165" i="7"/>
  <c r="Q165" i="7" s="1"/>
  <c r="J63" i="7"/>
  <c r="M63" i="7" s="1"/>
  <c r="P63" i="7" s="1"/>
  <c r="S1326" i="6"/>
  <c r="X1326" i="6" s="1"/>
  <c r="R1234" i="6"/>
  <c r="W1234" i="6" s="1"/>
  <c r="N391" i="7"/>
  <c r="Q391" i="7" s="1"/>
  <c r="J477" i="7"/>
  <c r="M477" i="7" s="1"/>
  <c r="J235" i="7"/>
  <c r="M235" i="7" s="1"/>
  <c r="R1385" i="6"/>
  <c r="J247" i="7"/>
  <c r="M247" i="7" s="1"/>
  <c r="S1403" i="6"/>
  <c r="O405" i="7"/>
  <c r="J435" i="7"/>
  <c r="M435" i="7" s="1"/>
  <c r="P435" i="7" s="1"/>
  <c r="O595" i="7"/>
  <c r="O809" i="7"/>
  <c r="J552" i="7"/>
  <c r="M552" i="7" s="1"/>
  <c r="P552" i="7" s="1"/>
  <c r="J616" i="7"/>
  <c r="M616" i="7" s="1"/>
  <c r="J356" i="7"/>
  <c r="M356" i="7" s="1"/>
  <c r="P356" i="7" s="1"/>
  <c r="K1486" i="6"/>
  <c r="J564" i="7"/>
  <c r="M564" i="7" s="1"/>
  <c r="P564" i="7" s="1"/>
  <c r="O621" i="7"/>
  <c r="O787" i="7"/>
  <c r="R1333" i="6"/>
  <c r="K1446" i="6"/>
  <c r="N670" i="7"/>
  <c r="O600" i="7"/>
  <c r="J490" i="7"/>
  <c r="M490" i="7" s="1"/>
  <c r="J685" i="7"/>
  <c r="M685" i="7" s="1"/>
  <c r="N1011" i="7"/>
  <c r="O481" i="7"/>
  <c r="R481" i="7" s="1"/>
  <c r="N449" i="7"/>
  <c r="Q449" i="7" s="1"/>
  <c r="N263" i="7"/>
  <c r="Q263" i="7" s="1"/>
  <c r="L1184" i="6"/>
  <c r="Q1184" i="6" s="1"/>
  <c r="L1334" i="6"/>
  <c r="Q1334" i="6" s="1"/>
  <c r="O211" i="7"/>
  <c r="R211" i="7" s="1"/>
  <c r="J131" i="7"/>
  <c r="M131" i="7" s="1"/>
  <c r="P131" i="7" s="1"/>
  <c r="S1497" i="6"/>
  <c r="X1497" i="6" s="1"/>
  <c r="K1292" i="6"/>
  <c r="O431" i="7"/>
  <c r="R431" i="7" s="1"/>
  <c r="L1302" i="6"/>
  <c r="Q1302" i="6" s="1"/>
  <c r="L1355" i="6"/>
  <c r="Q1355" i="6" s="1"/>
  <c r="S1412" i="6"/>
  <c r="X1412" i="6" s="1"/>
  <c r="N410" i="7"/>
  <c r="N685" i="7"/>
  <c r="O1339" i="7"/>
  <c r="N388" i="7"/>
  <c r="J317" i="7"/>
  <c r="M317" i="7" s="1"/>
  <c r="K1434" i="6"/>
  <c r="N195" i="7"/>
  <c r="Q195" i="7" s="1"/>
  <c r="J622" i="7"/>
  <c r="M622" i="7" s="1"/>
  <c r="P622" i="7" s="1"/>
  <c r="J494" i="7"/>
  <c r="M494" i="7" s="1"/>
  <c r="P494" i="7" s="1"/>
  <c r="R1412" i="6"/>
  <c r="W1412" i="6" s="1"/>
  <c r="N1063" i="7"/>
  <c r="O434" i="7"/>
  <c r="J327" i="7"/>
  <c r="M327" i="7" s="1"/>
  <c r="R1192" i="6"/>
  <c r="W1192" i="6" s="1"/>
  <c r="O798" i="7"/>
  <c r="S1254" i="6"/>
  <c r="X1254" i="6" s="1"/>
  <c r="N377" i="7"/>
  <c r="Q377" i="7" s="1"/>
  <c r="L1548" i="6"/>
  <c r="Q1548" i="6" s="1"/>
  <c r="R1464" i="6"/>
  <c r="K1361" i="6"/>
  <c r="O505" i="7"/>
  <c r="O631" i="7"/>
  <c r="R631" i="7" s="1"/>
  <c r="N241" i="7"/>
  <c r="Q241" i="7" s="1"/>
  <c r="J316" i="7"/>
  <c r="M316" i="7" s="1"/>
  <c r="P316" i="7" s="1"/>
  <c r="N126" i="7"/>
  <c r="Q126" i="7" s="1"/>
  <c r="R1329" i="6"/>
  <c r="W1329" i="6" s="1"/>
  <c r="O77" i="7"/>
  <c r="O22" i="7"/>
  <c r="R22" i="7" s="1"/>
  <c r="N67" i="7"/>
  <c r="Q67" i="7" s="1"/>
  <c r="J54" i="7"/>
  <c r="M54" i="7" s="1"/>
  <c r="R968" i="6"/>
  <c r="W968" i="6" s="1"/>
  <c r="N432" i="7"/>
  <c r="Q432" i="7" s="1"/>
  <c r="J638" i="7"/>
  <c r="M638" i="7" s="1"/>
  <c r="R1518" i="6"/>
  <c r="S1188" i="6"/>
  <c r="X1188" i="6" s="1"/>
  <c r="N315" i="7"/>
  <c r="K1128" i="6"/>
  <c r="S1488" i="6"/>
  <c r="O613" i="7"/>
  <c r="S1258" i="6"/>
  <c r="X1258" i="6" s="1"/>
  <c r="N304" i="7"/>
  <c r="R1330" i="6"/>
  <c r="W1330" i="6" s="1"/>
  <c r="R1491" i="6"/>
  <c r="W1491" i="6" s="1"/>
  <c r="N802" i="7"/>
  <c r="L934" i="6"/>
  <c r="Q934" i="6" s="1"/>
  <c r="V934" i="6" s="1"/>
  <c r="N40" i="7"/>
  <c r="J416" i="7"/>
  <c r="M416" i="7" s="1"/>
  <c r="O1033" i="7"/>
  <c r="N545" i="7"/>
  <c r="O574" i="7"/>
  <c r="N746" i="7"/>
  <c r="N98" i="7"/>
  <c r="Q98" i="7" s="1"/>
  <c r="J246" i="7"/>
  <c r="M246" i="7" s="1"/>
  <c r="P246" i="7" s="1"/>
  <c r="O483" i="7"/>
  <c r="O74" i="7"/>
  <c r="R74" i="7" s="1"/>
  <c r="L1433" i="6"/>
  <c r="Q1433" i="6" s="1"/>
  <c r="N679" i="7"/>
  <c r="N478" i="7"/>
  <c r="J549" i="7"/>
  <c r="M549" i="7" s="1"/>
  <c r="P549" i="7" s="1"/>
  <c r="J475" i="7"/>
  <c r="M475" i="7" s="1"/>
  <c r="O438" i="7"/>
  <c r="N131" i="7"/>
  <c r="Q131" i="7" s="1"/>
  <c r="O542" i="7"/>
  <c r="R542" i="7" s="1"/>
  <c r="N456" i="7"/>
  <c r="Q456" i="7" s="1"/>
  <c r="N258" i="7"/>
  <c r="Q258" i="7" s="1"/>
  <c r="N60" i="7"/>
  <c r="Q60" i="7" s="1"/>
  <c r="J324" i="7"/>
  <c r="M324" i="7" s="1"/>
  <c r="P324" i="7" s="1"/>
  <c r="J698" i="7"/>
  <c r="M698" i="7" s="1"/>
  <c r="N156" i="7"/>
  <c r="Q156" i="7" s="1"/>
  <c r="J524" i="7"/>
  <c r="M524" i="7" s="1"/>
  <c r="J620" i="7"/>
  <c r="M620" i="7" s="1"/>
  <c r="O276" i="7"/>
  <c r="S1387" i="6"/>
  <c r="O801" i="7"/>
  <c r="O797" i="7"/>
  <c r="O546" i="7"/>
  <c r="J276" i="7"/>
  <c r="M276" i="7" s="1"/>
  <c r="O366" i="7"/>
  <c r="R366" i="7" s="1"/>
  <c r="S1459" i="6"/>
  <c r="J289" i="7"/>
  <c r="M289" i="7" s="1"/>
  <c r="O712" i="7"/>
  <c r="N272" i="7"/>
  <c r="N550" i="7"/>
  <c r="Q550" i="7" s="1"/>
  <c r="N418" i="7"/>
  <c r="O1041" i="7"/>
  <c r="N341" i="7"/>
  <c r="Q341" i="7" s="1"/>
  <c r="N393" i="7"/>
  <c r="R1487" i="6"/>
  <c r="W1487" i="6" s="1"/>
  <c r="O677" i="7"/>
  <c r="R1295" i="6"/>
  <c r="L1504" i="6"/>
  <c r="Q1504" i="6" s="1"/>
  <c r="V1504" i="6" s="1"/>
  <c r="O623" i="7"/>
  <c r="R623" i="7" s="1"/>
  <c r="S1366" i="6"/>
  <c r="X1366" i="6" s="1"/>
  <c r="O282" i="7"/>
  <c r="O662" i="7"/>
  <c r="O870" i="7"/>
  <c r="N634" i="7"/>
  <c r="Q634" i="7" s="1"/>
  <c r="K1183" i="6"/>
  <c r="S1184" i="6"/>
  <c r="X1184" i="6" s="1"/>
  <c r="K1497" i="6"/>
  <c r="R1384" i="6"/>
  <c r="W1384" i="6" s="1"/>
  <c r="O641" i="7"/>
  <c r="N531" i="7"/>
  <c r="S1529" i="6"/>
  <c r="X1529" i="6" s="1"/>
  <c r="J343" i="7"/>
  <c r="M343" i="7" s="1"/>
  <c r="P343" i="7" s="1"/>
  <c r="R1237" i="6"/>
  <c r="R1352" i="6"/>
  <c r="W1352" i="6" s="1"/>
  <c r="N152" i="7"/>
  <c r="Q152" i="7" s="1"/>
  <c r="O248" i="7"/>
  <c r="R248" i="7" s="1"/>
  <c r="N941" i="7"/>
  <c r="K1264" i="6"/>
  <c r="R1365" i="6"/>
  <c r="W1365" i="6" s="1"/>
  <c r="N172" i="7"/>
  <c r="Q172" i="7" s="1"/>
  <c r="J410" i="7"/>
  <c r="M410" i="7" s="1"/>
  <c r="P410" i="7" s="1"/>
  <c r="J712" i="7"/>
  <c r="M712" i="7" s="1"/>
  <c r="J48" i="7"/>
  <c r="M48" i="7" s="1"/>
  <c r="P48" i="7" s="1"/>
  <c r="O824" i="7"/>
  <c r="O603" i="7"/>
  <c r="O756" i="7"/>
  <c r="O1082" i="7"/>
  <c r="J783" i="7"/>
  <c r="M783" i="7" s="1"/>
  <c r="O558" i="7"/>
  <c r="O902" i="7"/>
  <c r="N962" i="7"/>
  <c r="N339" i="7"/>
  <c r="O422" i="7"/>
  <c r="R422" i="7" s="1"/>
  <c r="O724" i="7"/>
  <c r="O1101" i="7"/>
  <c r="S1374" i="6"/>
  <c r="J445" i="7"/>
  <c r="M445" i="7" s="1"/>
  <c r="N873" i="7"/>
  <c r="J652" i="7"/>
  <c r="M652" i="7" s="1"/>
  <c r="P652" i="7" s="1"/>
  <c r="N883" i="7"/>
  <c r="O294" i="7"/>
  <c r="O599" i="7"/>
  <c r="N938" i="7"/>
  <c r="O701" i="7"/>
  <c r="O226" i="7"/>
  <c r="R226" i="7" s="1"/>
  <c r="N290" i="7"/>
  <c r="Q290" i="7" s="1"/>
  <c r="J598" i="7"/>
  <c r="M598" i="7" s="1"/>
  <c r="P598" i="7" s="1"/>
  <c r="N1034" i="7"/>
  <c r="R1375" i="6"/>
  <c r="O773" i="7"/>
  <c r="R1214" i="6"/>
  <c r="N382" i="7"/>
  <c r="O1115" i="7"/>
  <c r="O90" i="7"/>
  <c r="R90" i="7" s="1"/>
  <c r="O371" i="7"/>
  <c r="R1408" i="6"/>
  <c r="W1408" i="6" s="1"/>
  <c r="O729" i="7"/>
  <c r="R729" i="7" s="1"/>
  <c r="J431" i="7"/>
  <c r="M431" i="7" s="1"/>
  <c r="P431" i="7" s="1"/>
  <c r="J617" i="7"/>
  <c r="M617" i="7" s="1"/>
  <c r="P617" i="7" s="1"/>
  <c r="O874" i="7"/>
  <c r="J630" i="7"/>
  <c r="M630" i="7" s="1"/>
  <c r="N683" i="7"/>
  <c r="J495" i="7"/>
  <c r="M495" i="7" s="1"/>
  <c r="J726" i="7"/>
  <c r="M726" i="7" s="1"/>
  <c r="P726" i="7" s="1"/>
  <c r="J659" i="7"/>
  <c r="M659" i="7" s="1"/>
  <c r="P659" i="7" s="1"/>
  <c r="N723" i="7"/>
  <c r="K1445" i="6"/>
  <c r="N472" i="7"/>
  <c r="N894" i="7"/>
  <c r="K1299" i="6"/>
  <c r="O643" i="7"/>
  <c r="J370" i="7"/>
  <c r="M370" i="7" s="1"/>
  <c r="N446" i="7"/>
  <c r="N505" i="7"/>
  <c r="J707" i="7"/>
  <c r="M707" i="7" s="1"/>
  <c r="O918" i="7"/>
  <c r="K1384" i="6"/>
  <c r="N311" i="7"/>
  <c r="K1401" i="6"/>
  <c r="O1006" i="7"/>
  <c r="O582" i="7"/>
  <c r="R582" i="7" s="1"/>
  <c r="O671" i="7"/>
  <c r="O716" i="7"/>
  <c r="R716" i="7" s="1"/>
  <c r="O917" i="7"/>
  <c r="O594" i="7"/>
  <c r="J182" i="7"/>
  <c r="M182" i="7" s="1"/>
  <c r="P182" i="7" s="1"/>
  <c r="L1529" i="6"/>
  <c r="Q1529" i="6" s="1"/>
  <c r="K1353" i="6"/>
  <c r="N50" i="7"/>
  <c r="J693" i="7"/>
  <c r="M693" i="7" s="1"/>
  <c r="P693" i="7" s="1"/>
  <c r="L1551" i="6"/>
  <c r="Q1551" i="6" s="1"/>
  <c r="J800" i="7"/>
  <c r="M800" i="7" s="1"/>
  <c r="N1164" i="7"/>
  <c r="O655" i="7"/>
  <c r="R655" i="7" s="1"/>
  <c r="O1191" i="7"/>
  <c r="N372" i="7"/>
  <c r="O639" i="7"/>
  <c r="O1039" i="7"/>
  <c r="J732" i="7"/>
  <c r="M732" i="7" s="1"/>
  <c r="N744" i="7"/>
  <c r="J687" i="7"/>
  <c r="M687" i="7" s="1"/>
  <c r="J805" i="7"/>
  <c r="M805" i="7" s="1"/>
  <c r="N613" i="7"/>
  <c r="O433" i="7"/>
  <c r="O669" i="7"/>
  <c r="N866" i="7"/>
  <c r="N1324" i="7"/>
  <c r="N1124" i="7"/>
  <c r="N1152" i="7"/>
  <c r="N726" i="7"/>
  <c r="Q726" i="7" s="1"/>
  <c r="J82" i="7"/>
  <c r="M82" i="7" s="1"/>
  <c r="N430" i="7"/>
  <c r="O427" i="7"/>
  <c r="R427" i="7" s="1"/>
  <c r="N374" i="7"/>
  <c r="Q374" i="7" s="1"/>
  <c r="N361" i="7"/>
  <c r="Q361" i="7" s="1"/>
  <c r="N216" i="7"/>
  <c r="J754" i="7"/>
  <c r="M754" i="7" s="1"/>
  <c r="P754" i="7" s="1"/>
  <c r="K1283" i="6"/>
  <c r="N584" i="7"/>
  <c r="O703" i="7"/>
  <c r="O973" i="7"/>
  <c r="J631" i="7"/>
  <c r="M631" i="7" s="1"/>
  <c r="O545" i="7"/>
  <c r="N905" i="7"/>
  <c r="O312" i="7"/>
  <c r="J702" i="7"/>
  <c r="M702" i="7" s="1"/>
  <c r="O1012" i="7"/>
  <c r="O660" i="7"/>
  <c r="O718" i="7"/>
  <c r="R718" i="7" s="1"/>
  <c r="J159" i="7"/>
  <c r="M159" i="7" s="1"/>
  <c r="P159" i="7" s="1"/>
  <c r="J222" i="7"/>
  <c r="M222" i="7" s="1"/>
  <c r="P222" i="7" s="1"/>
  <c r="O465" i="7"/>
  <c r="S1476" i="6"/>
  <c r="N981" i="7"/>
  <c r="K1549" i="6"/>
  <c r="J822" i="7"/>
  <c r="M822" i="7" s="1"/>
  <c r="J174" i="7"/>
  <c r="M174" i="7" s="1"/>
  <c r="P174" i="7" s="1"/>
  <c r="J363" i="7"/>
  <c r="M363" i="7" s="1"/>
  <c r="P363" i="7" s="1"/>
  <c r="N92" i="7"/>
  <c r="Q92" i="7" s="1"/>
  <c r="J756" i="7"/>
  <c r="M756" i="7" s="1"/>
  <c r="O115" i="7"/>
  <c r="R115" i="7" s="1"/>
  <c r="N722" i="7"/>
  <c r="Q722" i="7" s="1"/>
  <c r="J452" i="7"/>
  <c r="M452" i="7" s="1"/>
  <c r="N576" i="7"/>
  <c r="Q576" i="7" s="1"/>
  <c r="J704" i="7"/>
  <c r="M704" i="7" s="1"/>
  <c r="O841" i="7"/>
  <c r="O882" i="7"/>
  <c r="N587" i="7"/>
  <c r="K1272" i="6"/>
  <c r="O154" i="7"/>
  <c r="J709" i="7"/>
  <c r="M709" i="7" s="1"/>
  <c r="P709" i="7" s="1"/>
  <c r="N1278" i="7"/>
  <c r="N488" i="7"/>
  <c r="Q488" i="7" s="1"/>
  <c r="R1389" i="6"/>
  <c r="J769" i="7"/>
  <c r="M769" i="7" s="1"/>
  <c r="P769" i="7" s="1"/>
  <c r="N553" i="7"/>
  <c r="L977" i="6"/>
  <c r="Q977" i="6" s="1"/>
  <c r="V977" i="6" s="1"/>
  <c r="N583" i="7"/>
  <c r="Q583" i="7" s="1"/>
  <c r="N69" i="7"/>
  <c r="Q69" i="7" s="1"/>
  <c r="O588" i="7"/>
  <c r="R588" i="7" s="1"/>
  <c r="O45" i="7"/>
  <c r="R45" i="7" s="1"/>
  <c r="J27" i="7"/>
  <c r="M27" i="7" s="1"/>
  <c r="P27" i="7" s="1"/>
  <c r="N293" i="7"/>
  <c r="Q293" i="7" s="1"/>
  <c r="R1286" i="6"/>
  <c r="N203" i="7"/>
  <c r="N51" i="7"/>
  <c r="Q51" i="7" s="1"/>
  <c r="J643" i="7"/>
  <c r="M643" i="7" s="1"/>
  <c r="P643" i="7" s="1"/>
  <c r="J576" i="7"/>
  <c r="M576" i="7" s="1"/>
  <c r="N699" i="7"/>
  <c r="Q699" i="7" s="1"/>
  <c r="N919" i="7"/>
  <c r="J272" i="7"/>
  <c r="M272" i="7" s="1"/>
  <c r="N192" i="7"/>
  <c r="N730" i="7"/>
  <c r="J817" i="7"/>
  <c r="M817" i="7" s="1"/>
  <c r="J214" i="7"/>
  <c r="M214" i="7" s="1"/>
  <c r="P214" i="7" s="1"/>
  <c r="J203" i="7"/>
  <c r="M203" i="7" s="1"/>
  <c r="P203" i="7" s="1"/>
  <c r="O700" i="7"/>
  <c r="N754" i="7"/>
  <c r="Q754" i="7" s="1"/>
  <c r="J497" i="7"/>
  <c r="M497" i="7" s="1"/>
  <c r="P497" i="7" s="1"/>
  <c r="J420" i="7"/>
  <c r="M420" i="7" s="1"/>
  <c r="N750" i="7"/>
  <c r="J454" i="7"/>
  <c r="M454" i="7" s="1"/>
  <c r="O784" i="7"/>
  <c r="N1151" i="7"/>
  <c r="O533" i="7"/>
  <c r="R533" i="7" s="1"/>
  <c r="O710" i="7"/>
  <c r="N770" i="7"/>
  <c r="Q770" i="7" s="1"/>
  <c r="N602" i="7"/>
  <c r="O169" i="7"/>
  <c r="R169" i="7" s="1"/>
  <c r="R1200" i="6"/>
  <c r="W1200" i="6" s="1"/>
  <c r="J683" i="7"/>
  <c r="M683" i="7" s="1"/>
  <c r="J141" i="7"/>
  <c r="M141" i="7" s="1"/>
  <c r="P141" i="7" s="1"/>
  <c r="N532" i="7"/>
  <c r="O646" i="7"/>
  <c r="N424" i="7"/>
  <c r="J718" i="7"/>
  <c r="M718" i="7" s="1"/>
  <c r="N993" i="7"/>
  <c r="J694" i="7"/>
  <c r="M694" i="7" s="1"/>
  <c r="J648" i="7"/>
  <c r="M648" i="7" s="1"/>
  <c r="P648" i="7" s="1"/>
  <c r="N557" i="7"/>
  <c r="O125" i="7"/>
  <c r="J637" i="7"/>
  <c r="M637" i="7" s="1"/>
  <c r="N1423" i="7"/>
  <c r="N847" i="7"/>
  <c r="Q847" i="7" s="1"/>
  <c r="O199" i="7"/>
  <c r="R199" i="7" s="1"/>
  <c r="J737" i="7"/>
  <c r="M737" i="7" s="1"/>
  <c r="J17" i="7"/>
  <c r="M17" i="7" s="1"/>
  <c r="P17" i="7" s="1"/>
  <c r="J710" i="7"/>
  <c r="M710" i="7" s="1"/>
  <c r="N820" i="7"/>
  <c r="J441" i="7"/>
  <c r="M441" i="7" s="1"/>
  <c r="N527" i="7"/>
  <c r="J236" i="7"/>
  <c r="M236" i="7" s="1"/>
  <c r="P236" i="7" s="1"/>
  <c r="J815" i="7"/>
  <c r="M815" i="7" s="1"/>
  <c r="O360" i="7"/>
  <c r="R360" i="7" s="1"/>
  <c r="K1192" i="6"/>
  <c r="J797" i="7"/>
  <c r="M797" i="7" s="1"/>
  <c r="O761" i="7"/>
  <c r="J310" i="7"/>
  <c r="M310" i="7" s="1"/>
  <c r="L1471" i="6"/>
  <c r="Q1471" i="6" s="1"/>
  <c r="N479" i="7"/>
  <c r="O102" i="7"/>
  <c r="R102" i="7" s="1"/>
  <c r="O1103" i="7"/>
  <c r="J306" i="7"/>
  <c r="M306" i="7" s="1"/>
  <c r="P306" i="7" s="1"/>
  <c r="R1213" i="6"/>
  <c r="W1213" i="6" s="1"/>
  <c r="K1376" i="6"/>
  <c r="S1284" i="6"/>
  <c r="L1470" i="6"/>
  <c r="Q1470" i="6" s="1"/>
  <c r="N745" i="7"/>
  <c r="O931" i="7"/>
  <c r="R931" i="7" s="1"/>
  <c r="N682" i="7"/>
  <c r="Q682" i="7" s="1"/>
  <c r="J344" i="7"/>
  <c r="M344" i="7" s="1"/>
  <c r="P344" i="7" s="1"/>
  <c r="N596" i="7"/>
  <c r="N494" i="7"/>
  <c r="N732" i="7"/>
  <c r="N88" i="7"/>
  <c r="Q88" i="7" s="1"/>
  <c r="J304" i="7"/>
  <c r="M304" i="7" s="1"/>
  <c r="P304" i="7" s="1"/>
  <c r="J625" i="7"/>
  <c r="M625" i="7" s="1"/>
  <c r="O1188" i="7"/>
  <c r="J204" i="7"/>
  <c r="M204" i="7" s="1"/>
  <c r="J354" i="7"/>
  <c r="M354" i="7" s="1"/>
  <c r="N243" i="7"/>
  <c r="Q243" i="7" s="1"/>
  <c r="L1173" i="6"/>
  <c r="Q1173" i="6" s="1"/>
  <c r="J95" i="7"/>
  <c r="M95" i="7" s="1"/>
  <c r="N75" i="7"/>
  <c r="Q75" i="7" s="1"/>
  <c r="N308" i="7"/>
  <c r="Q308" i="7" s="1"/>
  <c r="O220" i="7"/>
  <c r="O224" i="7"/>
  <c r="R224" i="7" s="1"/>
  <c r="J353" i="7"/>
  <c r="M353" i="7" s="1"/>
  <c r="P353" i="7" s="1"/>
  <c r="O1226" i="7"/>
  <c r="J418" i="7"/>
  <c r="M418" i="7" s="1"/>
  <c r="K1550" i="6"/>
  <c r="O518" i="7"/>
  <c r="N19" i="7"/>
  <c r="Q19" i="7" s="1"/>
  <c r="S1235" i="6"/>
  <c r="N835" i="7"/>
  <c r="J504" i="7"/>
  <c r="M504" i="7" s="1"/>
  <c r="P504" i="7" s="1"/>
  <c r="J568" i="7"/>
  <c r="M568" i="7" s="1"/>
  <c r="N645" i="7"/>
  <c r="J697" i="7"/>
  <c r="M697" i="7" s="1"/>
  <c r="O818" i="7"/>
  <c r="N597" i="7"/>
  <c r="Q597" i="7" s="1"/>
  <c r="O1022" i="7"/>
  <c r="N538" i="7"/>
  <c r="J592" i="7"/>
  <c r="M592" i="7" s="1"/>
  <c r="P592" i="7" s="1"/>
  <c r="O307" i="7"/>
  <c r="N912" i="7"/>
  <c r="O796" i="7"/>
  <c r="N526" i="7"/>
  <c r="O663" i="7"/>
  <c r="O1165" i="7"/>
  <c r="O1092" i="7"/>
  <c r="N1193" i="7"/>
  <c r="O423" i="7"/>
  <c r="R423" i="7" s="1"/>
  <c r="N1200" i="7"/>
  <c r="J390" i="7"/>
  <c r="M390" i="7" s="1"/>
  <c r="P390" i="7" s="1"/>
  <c r="J400" i="7"/>
  <c r="M400" i="7" s="1"/>
  <c r="P400" i="7" s="1"/>
  <c r="N409" i="7"/>
  <c r="Q409" i="7" s="1"/>
  <c r="O757" i="7"/>
  <c r="R757" i="7" s="1"/>
  <c r="N1227" i="7"/>
  <c r="N186" i="7"/>
  <c r="Q186" i="7" s="1"/>
  <c r="O193" i="7"/>
  <c r="R193" i="7" s="1"/>
  <c r="J499" i="7"/>
  <c r="M499" i="7" s="1"/>
  <c r="P499" i="7" s="1"/>
  <c r="O652" i="7"/>
  <c r="O68" i="7"/>
  <c r="R68" i="7" s="1"/>
  <c r="N807" i="7"/>
  <c r="J689" i="7"/>
  <c r="M689" i="7" s="1"/>
  <c r="P689" i="7" s="1"/>
  <c r="O758" i="7"/>
  <c r="R758" i="7" s="1"/>
  <c r="J826" i="7"/>
  <c r="M826" i="7" s="1"/>
  <c r="P826" i="7" s="1"/>
  <c r="N939" i="7"/>
  <c r="J252" i="7"/>
  <c r="M252" i="7" s="1"/>
  <c r="N761" i="7"/>
  <c r="Q761" i="7" s="1"/>
  <c r="N623" i="7"/>
  <c r="J763" i="7"/>
  <c r="M763" i="7" s="1"/>
  <c r="O659" i="7"/>
  <c r="N284" i="7"/>
  <c r="J705" i="7"/>
  <c r="M705" i="7" s="1"/>
  <c r="N462" i="7"/>
  <c r="R1469" i="6"/>
  <c r="W1469" i="6" s="1"/>
  <c r="R1391" i="6"/>
  <c r="W1391" i="6" s="1"/>
  <c r="N283" i="7"/>
  <c r="Q283" i="7" s="1"/>
  <c r="O477" i="7"/>
  <c r="R477" i="7" s="1"/>
  <c r="O839" i="7"/>
  <c r="N61" i="7"/>
  <c r="R1361" i="6"/>
  <c r="W1361" i="6" s="1"/>
  <c r="O37" i="7"/>
  <c r="R37" i="7" s="1"/>
  <c r="J723" i="7"/>
  <c r="M723" i="7" s="1"/>
  <c r="P723" i="7" s="1"/>
  <c r="J479" i="7"/>
  <c r="M479" i="7" s="1"/>
  <c r="P479" i="7" s="1"/>
  <c r="J587" i="7"/>
  <c r="M587" i="7" s="1"/>
  <c r="P587" i="7" s="1"/>
  <c r="N414" i="7"/>
  <c r="S1491" i="6"/>
  <c r="X1491" i="6" s="1"/>
  <c r="J761" i="7"/>
  <c r="M761" i="7" s="1"/>
  <c r="N924" i="7"/>
  <c r="N622" i="7"/>
  <c r="J81" i="7"/>
  <c r="M81" i="7" s="1"/>
  <c r="P81" i="7" s="1"/>
  <c r="O742" i="7"/>
  <c r="O1469" i="7"/>
  <c r="N886" i="7"/>
  <c r="N826" i="7"/>
  <c r="J574" i="7"/>
  <c r="M574" i="7" s="1"/>
  <c r="O1004" i="7"/>
  <c r="J444" i="7"/>
  <c r="M444" i="7" s="1"/>
  <c r="P444" i="7" s="1"/>
  <c r="J331" i="7"/>
  <c r="M331" i="7" s="1"/>
  <c r="N383" i="7"/>
  <c r="Q383" i="7" s="1"/>
  <c r="N790" i="7"/>
  <c r="N396" i="7"/>
  <c r="Q396" i="7" s="1"/>
  <c r="N861" i="7"/>
  <c r="O1429" i="7"/>
  <c r="N718" i="7"/>
  <c r="O628" i="7"/>
  <c r="N700" i="7"/>
  <c r="O592" i="7"/>
  <c r="R592" i="7" s="1"/>
  <c r="O814" i="7"/>
  <c r="R814" i="7" s="1"/>
  <c r="J486" i="7"/>
  <c r="M486" i="7" s="1"/>
  <c r="J636" i="7"/>
  <c r="M636" i="7" s="1"/>
  <c r="N1167" i="7"/>
  <c r="J334" i="7"/>
  <c r="M334" i="7" s="1"/>
  <c r="P334" i="7" s="1"/>
  <c r="J369" i="7"/>
  <c r="M369" i="7" s="1"/>
  <c r="P369" i="7" s="1"/>
  <c r="N702" i="7"/>
  <c r="Q702" i="7" s="1"/>
  <c r="J823" i="7"/>
  <c r="M823" i="7" s="1"/>
  <c r="P823" i="7" s="1"/>
  <c r="N1072" i="7"/>
  <c r="O605" i="7"/>
  <c r="R605" i="7" s="1"/>
  <c r="J488" i="7"/>
  <c r="M488" i="7" s="1"/>
  <c r="N34" i="7"/>
  <c r="Q34" i="7" s="1"/>
  <c r="O971" i="7"/>
  <c r="J729" i="7"/>
  <c r="M729" i="7" s="1"/>
  <c r="O830" i="7"/>
  <c r="O788" i="7"/>
  <c r="J20" i="7"/>
  <c r="M20" i="7" s="1"/>
  <c r="O825" i="7"/>
  <c r="J650" i="7"/>
  <c r="M650" i="7" s="1"/>
  <c r="P650" i="7" s="1"/>
  <c r="J476" i="7"/>
  <c r="M476" i="7" s="1"/>
  <c r="P476" i="7" s="1"/>
  <c r="R1400" i="6"/>
  <c r="W1400" i="6" s="1"/>
  <c r="N1369" i="7"/>
  <c r="J142" i="7"/>
  <c r="M142" i="7" s="1"/>
  <c r="J646" i="7"/>
  <c r="M646" i="7" s="1"/>
  <c r="O674" i="7"/>
  <c r="N592" i="7"/>
  <c r="Q592" i="7" s="1"/>
  <c r="N692" i="7"/>
  <c r="J167" i="7"/>
  <c r="M167" i="7" s="1"/>
  <c r="P167" i="7" s="1"/>
  <c r="S1492" i="6"/>
  <c r="N628" i="7"/>
  <c r="O418" i="7"/>
  <c r="S1370" i="6"/>
  <c r="O602" i="7"/>
  <c r="N563" i="7"/>
  <c r="J451" i="7"/>
  <c r="M451" i="7" s="1"/>
  <c r="O676" i="7"/>
  <c r="J743" i="7"/>
  <c r="M743" i="7" s="1"/>
  <c r="P743" i="7" s="1"/>
  <c r="N477" i="7"/>
  <c r="J157" i="7"/>
  <c r="M157" i="7" s="1"/>
  <c r="P157" i="7" s="1"/>
  <c r="O743" i="7"/>
  <c r="N652" i="7"/>
  <c r="O719" i="7"/>
  <c r="N1250" i="7"/>
  <c r="N510" i="7"/>
  <c r="Q510" i="7" s="1"/>
  <c r="O691" i="7"/>
  <c r="N739" i="7"/>
  <c r="N413" i="7"/>
  <c r="Q413" i="7" s="1"/>
  <c r="N1140" i="7"/>
  <c r="S1498" i="6"/>
  <c r="O419" i="7"/>
  <c r="N714" i="7"/>
  <c r="J635" i="7"/>
  <c r="M635" i="7" s="1"/>
  <c r="P635" i="7" s="1"/>
  <c r="O227" i="7"/>
  <c r="R227" i="7" s="1"/>
  <c r="S1503" i="6"/>
  <c r="R1231" i="6"/>
  <c r="W1231" i="6" s="1"/>
  <c r="J14" i="7"/>
  <c r="M14" i="7" s="1"/>
  <c r="P14" i="7" s="1"/>
  <c r="O194" i="7"/>
  <c r="N664" i="7"/>
  <c r="Q664" i="7" s="1"/>
  <c r="R1176" i="6"/>
  <c r="W1176" i="6" s="1"/>
  <c r="O617" i="7"/>
  <c r="N736" i="7"/>
  <c r="Q736" i="7" s="1"/>
  <c r="N658" i="7"/>
  <c r="J739" i="7"/>
  <c r="M739" i="7" s="1"/>
  <c r="P739" i="7" s="1"/>
  <c r="N215" i="7"/>
  <c r="Q215" i="7" s="1"/>
  <c r="O885" i="7"/>
  <c r="O708" i="7"/>
  <c r="N465" i="7"/>
  <c r="R1257" i="6"/>
  <c r="S1371" i="6"/>
  <c r="N559" i="7"/>
  <c r="Q559" i="7" s="1"/>
  <c r="J528" i="7"/>
  <c r="M528" i="7" s="1"/>
  <c r="O1322" i="7"/>
  <c r="J644" i="7"/>
  <c r="M644" i="7" s="1"/>
  <c r="P644" i="7" s="1"/>
  <c r="J663" i="7"/>
  <c r="M663" i="7" s="1"/>
  <c r="O39" i="7"/>
  <c r="N844" i="7"/>
  <c r="O685" i="7"/>
  <c r="O425" i="7"/>
  <c r="R425" i="7" s="1"/>
  <c r="N782" i="7"/>
  <c r="J583" i="7"/>
  <c r="M583" i="7" s="1"/>
  <c r="O1051" i="7"/>
  <c r="O764" i="7"/>
  <c r="R764" i="7" s="1"/>
  <c r="N806" i="7"/>
  <c r="O110" i="7"/>
  <c r="N874" i="7"/>
  <c r="Q874" i="7" s="1"/>
  <c r="N1100" i="7"/>
  <c r="O859" i="7"/>
  <c r="O892" i="7"/>
  <c r="N953" i="7"/>
  <c r="N911" i="7"/>
  <c r="N1283" i="7"/>
  <c r="O544" i="7"/>
  <c r="R544" i="7" s="1"/>
  <c r="N916" i="7"/>
  <c r="J406" i="7"/>
  <c r="M406" i="7" s="1"/>
  <c r="P406" i="7" s="1"/>
  <c r="N491" i="7"/>
  <c r="N657" i="7"/>
  <c r="S1227" i="6"/>
  <c r="X1227" i="6" s="1"/>
  <c r="N77" i="7"/>
  <c r="N567" i="7"/>
  <c r="Q567" i="7" s="1"/>
  <c r="N1117" i="7"/>
  <c r="O255" i="7"/>
  <c r="L1271" i="6"/>
  <c r="Q1271" i="6" s="1"/>
  <c r="V1271" i="6" s="1"/>
  <c r="J506" i="7"/>
  <c r="M506" i="7" s="1"/>
  <c r="P506" i="7" s="1"/>
  <c r="O569" i="7"/>
  <c r="R569" i="7" s="1"/>
  <c r="N779" i="7"/>
  <c r="J403" i="7"/>
  <c r="M403" i="7" s="1"/>
  <c r="O1203" i="7"/>
  <c r="J666" i="7"/>
  <c r="M666" i="7" s="1"/>
  <c r="J632" i="7"/>
  <c r="M632" i="7" s="1"/>
  <c r="N534" i="7"/>
  <c r="Q534" i="7" s="1"/>
  <c r="J534" i="7"/>
  <c r="M534" i="7" s="1"/>
  <c r="N537" i="7"/>
  <c r="Q537" i="7" s="1"/>
  <c r="J429" i="7"/>
  <c r="M429" i="7" s="1"/>
  <c r="J417" i="7"/>
  <c r="M417" i="7" s="1"/>
  <c r="P417" i="7" s="1"/>
  <c r="J57" i="7"/>
  <c r="M57" i="7" s="1"/>
  <c r="P57" i="7" s="1"/>
  <c r="O610" i="7"/>
  <c r="N1291" i="7"/>
  <c r="O485" i="7"/>
  <c r="R485" i="7" s="1"/>
  <c r="O667" i="7"/>
  <c r="R667" i="7" s="1"/>
  <c r="J341" i="7"/>
  <c r="M341" i="7" s="1"/>
  <c r="N651" i="7"/>
  <c r="Q651" i="7" s="1"/>
  <c r="N594" i="7"/>
  <c r="O414" i="7"/>
  <c r="R414" i="7" s="1"/>
  <c r="J457" i="7"/>
  <c r="M457" i="7" s="1"/>
  <c r="S1540" i="6"/>
  <c r="X1540" i="6" s="1"/>
  <c r="O1374" i="7"/>
  <c r="O152" i="7"/>
  <c r="R152" i="7" s="1"/>
  <c r="O252" i="7"/>
  <c r="J728" i="7"/>
  <c r="M728" i="7" s="1"/>
  <c r="O812" i="7"/>
  <c r="S1402" i="6"/>
  <c r="X1402" i="6" s="1"/>
  <c r="J225" i="7"/>
  <c r="M225" i="7" s="1"/>
  <c r="P225" i="7" s="1"/>
  <c r="J812" i="7"/>
  <c r="M812" i="7" s="1"/>
  <c r="N436" i="7"/>
  <c r="Q436" i="7" s="1"/>
  <c r="S1372" i="6"/>
  <c r="N303" i="7"/>
  <c r="J70" i="7"/>
  <c r="M70" i="7" s="1"/>
  <c r="P70" i="7" s="1"/>
  <c r="N492" i="7"/>
  <c r="N136" i="7"/>
  <c r="O318" i="7"/>
  <c r="J582" i="7"/>
  <c r="M582" i="7" s="1"/>
  <c r="J670" i="7"/>
  <c r="M670" i="7" s="1"/>
  <c r="P670" i="7" s="1"/>
  <c r="O620" i="7"/>
  <c r="O271" i="7"/>
  <c r="R271" i="7" s="1"/>
  <c r="N515" i="7"/>
  <c r="Q515" i="7" s="1"/>
  <c r="S1547" i="6"/>
  <c r="J125" i="7"/>
  <c r="M125" i="7" s="1"/>
  <c r="N868" i="7"/>
  <c r="O1154" i="7"/>
  <c r="O384" i="7"/>
  <c r="O489" i="7"/>
  <c r="J724" i="7"/>
  <c r="M724" i="7" s="1"/>
  <c r="O450" i="7"/>
  <c r="R450" i="7" s="1"/>
  <c r="N778" i="7"/>
  <c r="Q778" i="7" s="1"/>
  <c r="J553" i="7"/>
  <c r="M553" i="7" s="1"/>
  <c r="P553" i="7" s="1"/>
  <c r="N1407" i="7"/>
  <c r="N1002" i="7"/>
  <c r="N1356" i="7"/>
  <c r="L1403" i="6"/>
  <c r="Q1403" i="6" s="1"/>
  <c r="K1501" i="6"/>
  <c r="O275" i="7"/>
  <c r="R275" i="7" s="1"/>
  <c r="O306" i="7"/>
  <c r="S1435" i="6"/>
  <c r="N519" i="7"/>
  <c r="N440" i="7"/>
  <c r="O429" i="7"/>
  <c r="N588" i="7"/>
  <c r="Q588" i="7" s="1"/>
  <c r="O1312" i="7"/>
  <c r="N821" i="7"/>
  <c r="Q821" i="7" s="1"/>
  <c r="N562" i="7"/>
  <c r="O767" i="7"/>
  <c r="N738" i="7"/>
  <c r="N893" i="7"/>
  <c r="J816" i="7"/>
  <c r="M816" i="7" s="1"/>
  <c r="O1199" i="7"/>
  <c r="N1150" i="7"/>
  <c r="O816" i="7"/>
  <c r="N694" i="7"/>
  <c r="O1030" i="7"/>
  <c r="O699" i="7"/>
  <c r="O281" i="7"/>
  <c r="R281" i="7" s="1"/>
  <c r="J439" i="7"/>
  <c r="M439" i="7" s="1"/>
  <c r="J801" i="7"/>
  <c r="M801" i="7" s="1"/>
  <c r="P801" i="7" s="1"/>
  <c r="J509" i="7"/>
  <c r="M509" i="7" s="1"/>
  <c r="P509" i="7" s="1"/>
  <c r="N313" i="7"/>
  <c r="Q313" i="7" s="1"/>
  <c r="N438" i="7"/>
  <c r="J611" i="7"/>
  <c r="M611" i="7" s="1"/>
  <c r="P611" i="7" s="1"/>
  <c r="J381" i="7"/>
  <c r="M381" i="7" s="1"/>
  <c r="N604" i="7"/>
  <c r="Q604" i="7" s="1"/>
  <c r="J546" i="7"/>
  <c r="M546" i="7" s="1"/>
  <c r="N65" i="7"/>
  <c r="Q65" i="7" s="1"/>
  <c r="O707" i="7"/>
  <c r="J386" i="7"/>
  <c r="M386" i="7" s="1"/>
  <c r="N161" i="7"/>
  <c r="J681" i="7"/>
  <c r="M681" i="7" s="1"/>
  <c r="P681" i="7" s="1"/>
  <c r="J329" i="7"/>
  <c r="M329" i="7" s="1"/>
  <c r="O698" i="7"/>
  <c r="J86" i="7"/>
  <c r="M86" i="7" s="1"/>
  <c r="P86" i="7" s="1"/>
  <c r="N675" i="7"/>
  <c r="O638" i="7"/>
  <c r="N394" i="7"/>
  <c r="J706" i="7"/>
  <c r="M706" i="7" s="1"/>
  <c r="P706" i="7" s="1"/>
  <c r="O615" i="7"/>
  <c r="O462" i="7"/>
  <c r="R1489" i="6"/>
  <c r="J8" i="7"/>
  <c r="M8" i="7" s="1"/>
  <c r="P8" i="7" s="1"/>
  <c r="R1539" i="6"/>
  <c r="O777" i="7"/>
  <c r="J77" i="7"/>
  <c r="M77" i="7" s="1"/>
  <c r="P77" i="7" s="1"/>
  <c r="O721" i="7"/>
  <c r="J487" i="7"/>
  <c r="M487" i="7" s="1"/>
  <c r="P487" i="7" s="1"/>
  <c r="J211" i="7"/>
  <c r="M211" i="7" s="1"/>
  <c r="P211" i="7" s="1"/>
  <c r="N814" i="7"/>
  <c r="Q814" i="7" s="1"/>
  <c r="J501" i="7"/>
  <c r="M501" i="7" s="1"/>
  <c r="P501" i="7" s="1"/>
  <c r="N829" i="7"/>
  <c r="Q829" i="7" s="1"/>
  <c r="O1500" i="7"/>
  <c r="N639" i="7"/>
  <c r="J654" i="7"/>
  <c r="M654" i="7" s="1"/>
  <c r="P654" i="7" s="1"/>
  <c r="O730" i="7"/>
  <c r="O665" i="7"/>
  <c r="J288" i="7"/>
  <c r="M288" i="7" s="1"/>
  <c r="O833" i="7"/>
  <c r="J261" i="7"/>
  <c r="M261" i="7" s="1"/>
  <c r="N513" i="7"/>
  <c r="O119" i="7"/>
  <c r="R119" i="7" s="1"/>
  <c r="O1073" i="7"/>
  <c r="L1224" i="6"/>
  <c r="Q1224" i="6" s="1"/>
  <c r="V1224" i="6" s="1"/>
  <c r="O672" i="7"/>
  <c r="R672" i="7" s="1"/>
  <c r="J402" i="7"/>
  <c r="M402" i="7" s="1"/>
  <c r="P402" i="7" s="1"/>
  <c r="J714" i="7"/>
  <c r="M714" i="7" s="1"/>
  <c r="P714" i="7" s="1"/>
  <c r="N253" i="7"/>
  <c r="J393" i="7"/>
  <c r="M393" i="7" s="1"/>
  <c r="P393" i="7" s="1"/>
  <c r="N1095" i="7"/>
  <c r="O442" i="7"/>
  <c r="O629" i="7"/>
  <c r="R629" i="7" s="1"/>
  <c r="N624" i="7"/>
  <c r="Q624" i="7" s="1"/>
  <c r="O609" i="7"/>
  <c r="R609" i="7" s="1"/>
  <c r="N871" i="7"/>
  <c r="O1213" i="7"/>
  <c r="O807" i="7"/>
  <c r="O245" i="7"/>
  <c r="R245" i="7" s="1"/>
  <c r="N910" i="7"/>
  <c r="N1043" i="7"/>
  <c r="J512" i="7"/>
  <c r="M512" i="7" s="1"/>
  <c r="J824" i="7"/>
  <c r="M824" i="7" s="1"/>
  <c r="P824" i="7" s="1"/>
  <c r="N811" i="7"/>
  <c r="J450" i="7"/>
  <c r="M450" i="7" s="1"/>
  <c r="O1089" i="7"/>
  <c r="N661" i="7"/>
  <c r="Q661" i="7" s="1"/>
  <c r="O820" i="7"/>
  <c r="O1228" i="7"/>
  <c r="O625" i="7"/>
  <c r="R625" i="7" s="1"/>
  <c r="K1448" i="6"/>
  <c r="N804" i="7"/>
  <c r="J567" i="7"/>
  <c r="M567" i="7" s="1"/>
  <c r="P567" i="7" s="1"/>
  <c r="N371" i="7"/>
  <c r="Q371" i="7" s="1"/>
  <c r="O727" i="7"/>
  <c r="O1425" i="7"/>
  <c r="O500" i="7"/>
  <c r="N640" i="7"/>
  <c r="O565" i="7"/>
  <c r="O497" i="7"/>
  <c r="O410" i="7"/>
  <c r="L1469" i="6"/>
  <c r="Q1469" i="6" s="1"/>
  <c r="V1469" i="6" s="1"/>
  <c r="J759" i="7"/>
  <c r="M759" i="7" s="1"/>
  <c r="O601" i="7"/>
  <c r="R601" i="7" s="1"/>
  <c r="J619" i="7"/>
  <c r="M619" i="7" s="1"/>
  <c r="P619" i="7" s="1"/>
  <c r="O819" i="7"/>
  <c r="O905" i="7"/>
  <c r="O580" i="7"/>
  <c r="O612" i="7"/>
  <c r="J792" i="7"/>
  <c r="M792" i="7" s="1"/>
  <c r="J394" i="7"/>
  <c r="M394" i="7" s="1"/>
  <c r="N375" i="7"/>
  <c r="N1076" i="7"/>
  <c r="O264" i="7"/>
  <c r="N930" i="7"/>
  <c r="K1444" i="6"/>
  <c r="O1253" i="7"/>
  <c r="N507" i="7"/>
  <c r="Q507" i="7" s="1"/>
  <c r="O947" i="7"/>
  <c r="N1207" i="7"/>
  <c r="O83" i="7"/>
  <c r="R83" i="7" s="1"/>
  <c r="N774" i="7"/>
  <c r="J571" i="7"/>
  <c r="M571" i="7" s="1"/>
  <c r="P571" i="7" s="1"/>
  <c r="S1449" i="6"/>
  <c r="X1449" i="6" s="1"/>
  <c r="O857" i="7"/>
  <c r="N1183" i="7"/>
  <c r="N755" i="7"/>
  <c r="Q755" i="7" s="1"/>
  <c r="O1021" i="7"/>
  <c r="O1385" i="7"/>
  <c r="O942" i="7"/>
  <c r="J684" i="7"/>
  <c r="M684" i="7" s="1"/>
  <c r="P684" i="7" s="1"/>
  <c r="J716" i="7"/>
  <c r="M716" i="7" s="1"/>
  <c r="K1458" i="6"/>
  <c r="J36" i="7"/>
  <c r="M36" i="7" s="1"/>
  <c r="P36" i="7" s="1"/>
  <c r="O678" i="7"/>
  <c r="R678" i="7" s="1"/>
  <c r="N922" i="7"/>
  <c r="O805" i="7"/>
  <c r="N789" i="7"/>
  <c r="J231" i="7"/>
  <c r="M231" i="7" s="1"/>
  <c r="P231" i="7" s="1"/>
  <c r="O880" i="7"/>
  <c r="O704" i="7"/>
  <c r="N1010" i="7"/>
  <c r="N1393" i="7"/>
  <c r="O1104" i="7"/>
  <c r="R1104" i="7" s="1"/>
  <c r="N1122" i="7"/>
  <c r="N542" i="7"/>
  <c r="N1190" i="7"/>
  <c r="N954" i="7"/>
  <c r="N1435" i="7"/>
  <c r="N1458" i="7"/>
  <c r="N970" i="7"/>
  <c r="N815" i="7"/>
  <c r="J794" i="7"/>
  <c r="M794" i="7" s="1"/>
  <c r="N1209" i="7"/>
  <c r="O1023" i="7"/>
  <c r="R1023" i="7" s="1"/>
  <c r="N1377" i="7"/>
  <c r="J814" i="7"/>
  <c r="M814" i="7" s="1"/>
  <c r="O1129" i="7"/>
  <c r="O1099" i="7"/>
  <c r="O1108" i="7"/>
  <c r="N1263" i="7"/>
  <c r="N655" i="7"/>
  <c r="N1265" i="7"/>
  <c r="O966" i="7"/>
  <c r="N961" i="7"/>
  <c r="N1370" i="7"/>
  <c r="Q1370" i="7" s="1"/>
  <c r="J831" i="7"/>
  <c r="M831" i="7" s="1"/>
  <c r="O1123" i="7"/>
  <c r="O969" i="7"/>
  <c r="J463" i="7"/>
  <c r="M463" i="7" s="1"/>
  <c r="P463" i="7" s="1"/>
  <c r="N529" i="7"/>
  <c r="Q529" i="7" s="1"/>
  <c r="N1177" i="7"/>
  <c r="O130" i="7"/>
  <c r="R130" i="7" s="1"/>
  <c r="N525" i="7"/>
  <c r="O566" i="7"/>
  <c r="N977" i="7"/>
  <c r="J164" i="7"/>
  <c r="M164" i="7" s="1"/>
  <c r="P164" i="7" s="1"/>
  <c r="O1059" i="7"/>
  <c r="J727" i="7"/>
  <c r="M727" i="7" s="1"/>
  <c r="O800" i="7"/>
  <c r="O475" i="7"/>
  <c r="R475" i="7" s="1"/>
  <c r="N264" i="7"/>
  <c r="Q264" i="7" s="1"/>
  <c r="J675" i="7"/>
  <c r="M675" i="7" s="1"/>
  <c r="P675" i="7" s="1"/>
  <c r="S1363" i="6"/>
  <c r="X1363" i="6" s="1"/>
  <c r="N586" i="7"/>
  <c r="Q586" i="7" s="1"/>
  <c r="J535" i="7"/>
  <c r="M535" i="7" s="1"/>
  <c r="P535" i="7" s="1"/>
  <c r="N568" i="7"/>
  <c r="Q568" i="7" s="1"/>
  <c r="N541" i="7"/>
  <c r="Q541" i="7" s="1"/>
  <c r="O443" i="7"/>
  <c r="N1361" i="7"/>
  <c r="N423" i="7"/>
  <c r="Q423" i="7" s="1"/>
  <c r="O596" i="7"/>
  <c r="N1055" i="7"/>
  <c r="N956" i="7"/>
  <c r="O858" i="7"/>
  <c r="N713" i="7"/>
  <c r="L1428" i="6"/>
  <c r="Q1428" i="6" s="1"/>
  <c r="V1428" i="6" s="1"/>
  <c r="O515" i="7"/>
  <c r="R515" i="7" s="1"/>
  <c r="N654" i="7"/>
  <c r="N951" i="7"/>
  <c r="N564" i="7"/>
  <c r="N1131" i="7"/>
  <c r="J525" i="7"/>
  <c r="M525" i="7" s="1"/>
  <c r="P525" i="7" s="1"/>
  <c r="O741" i="7"/>
  <c r="N653" i="7"/>
  <c r="Q653" i="7" s="1"/>
  <c r="N724" i="7"/>
  <c r="Q724" i="7" s="1"/>
  <c r="N524" i="7"/>
  <c r="N797" i="7"/>
  <c r="O575" i="7"/>
  <c r="O1144" i="7"/>
  <c r="N889" i="7"/>
  <c r="O909" i="7"/>
  <c r="R909" i="7" s="1"/>
  <c r="O1360" i="7"/>
  <c r="N885" i="7"/>
  <c r="N1422" i="7"/>
  <c r="O1246" i="7"/>
  <c r="N864" i="7"/>
  <c r="O853" i="7"/>
  <c r="N1326" i="7"/>
  <c r="N879" i="7"/>
  <c r="O1080" i="7"/>
  <c r="J453" i="7"/>
  <c r="M453" i="7" s="1"/>
  <c r="O861" i="7"/>
  <c r="J629" i="7"/>
  <c r="M629" i="7" s="1"/>
  <c r="P629" i="7" s="1"/>
  <c r="O1420" i="7"/>
  <c r="N1129" i="7"/>
  <c r="N673" i="7"/>
  <c r="O977" i="7"/>
  <c r="O950" i="7"/>
  <c r="N1247" i="7"/>
  <c r="N1128" i="7"/>
  <c r="O843" i="7"/>
  <c r="O1000" i="7"/>
  <c r="N771" i="7"/>
  <c r="N1363" i="7"/>
  <c r="N1163" i="7"/>
  <c r="N439" i="7"/>
  <c r="Q439" i="7" s="1"/>
  <c r="N1038" i="7"/>
  <c r="O1484" i="7"/>
  <c r="N1214" i="7"/>
  <c r="O1117" i="7"/>
  <c r="O471" i="7"/>
  <c r="R471" i="7" s="1"/>
  <c r="N1141" i="7"/>
  <c r="Q1141" i="7" s="1"/>
  <c r="N36" i="7"/>
  <c r="Q36" i="7" s="1"/>
  <c r="O593" i="7"/>
  <c r="N1094" i="7"/>
  <c r="N882" i="7"/>
  <c r="O1443" i="7"/>
  <c r="O836" i="7"/>
  <c r="O1205" i="7"/>
  <c r="O517" i="7"/>
  <c r="O417" i="7"/>
  <c r="N904" i="7"/>
  <c r="J751" i="7"/>
  <c r="M751" i="7" s="1"/>
  <c r="P751" i="7" s="1"/>
  <c r="O888" i="7"/>
  <c r="K1110" i="6"/>
  <c r="O903" i="7"/>
  <c r="S1464" i="6"/>
  <c r="N1057" i="7"/>
  <c r="J216" i="7"/>
  <c r="M216" i="7" s="1"/>
  <c r="O706" i="7"/>
  <c r="R706" i="7" s="1"/>
  <c r="J59" i="7"/>
  <c r="M59" i="7" s="1"/>
  <c r="P59" i="7" s="1"/>
  <c r="J65" i="7"/>
  <c r="M65" i="7" s="1"/>
  <c r="P65" i="7" s="1"/>
  <c r="J482" i="7"/>
  <c r="M482" i="7" s="1"/>
  <c r="P482" i="7" s="1"/>
  <c r="N644" i="7"/>
  <c r="N1024" i="7"/>
  <c r="J565" i="7"/>
  <c r="M565" i="7" s="1"/>
  <c r="O702" i="7"/>
  <c r="J536" i="7"/>
  <c r="M536" i="7" s="1"/>
  <c r="O1335" i="7"/>
  <c r="J703" i="7"/>
  <c r="M703" i="7" s="1"/>
  <c r="P703" i="7" s="1"/>
  <c r="N611" i="7"/>
  <c r="N796" i="7"/>
  <c r="O453" i="7"/>
  <c r="O552" i="7"/>
  <c r="O873" i="7"/>
  <c r="K1474" i="6"/>
  <c r="N973" i="7"/>
  <c r="O534" i="7"/>
  <c r="R534" i="7" s="1"/>
  <c r="N1060" i="7"/>
  <c r="S1155" i="6"/>
  <c r="X1155" i="6" s="1"/>
  <c r="J827" i="7"/>
  <c r="M827" i="7" s="1"/>
  <c r="O679" i="7"/>
  <c r="R679" i="7" s="1"/>
  <c r="N1001" i="7"/>
  <c r="J541" i="7"/>
  <c r="M541" i="7" s="1"/>
  <c r="S1279" i="6"/>
  <c r="X1279" i="6" s="1"/>
  <c r="N415" i="7"/>
  <c r="O456" i="7"/>
  <c r="R456" i="7" s="1"/>
  <c r="N1284" i="7"/>
  <c r="Q1284" i="7" s="1"/>
  <c r="N915" i="7"/>
  <c r="O806" i="7"/>
  <c r="R806" i="7" s="1"/>
  <c r="O1136" i="7"/>
  <c r="O1078" i="7"/>
  <c r="N720" i="7"/>
  <c r="N1149" i="7"/>
  <c r="O1094" i="7"/>
  <c r="N1020" i="7"/>
  <c r="O1294" i="7"/>
  <c r="N416" i="7"/>
  <c r="N791" i="7"/>
  <c r="N837" i="7"/>
  <c r="L1377" i="6"/>
  <c r="Q1377" i="6" s="1"/>
  <c r="N963" i="7"/>
  <c r="N590" i="7"/>
  <c r="Q590" i="7" s="1"/>
  <c r="N741" i="7"/>
  <c r="O1266" i="7"/>
  <c r="J415" i="7"/>
  <c r="M415" i="7" s="1"/>
  <c r="O785" i="7"/>
  <c r="O1284" i="7"/>
  <c r="O804" i="7"/>
  <c r="N1296" i="7"/>
  <c r="J803" i="7"/>
  <c r="M803" i="7" s="1"/>
  <c r="N1102" i="7"/>
  <c r="J735" i="7"/>
  <c r="M735" i="7" s="1"/>
  <c r="O1095" i="7"/>
  <c r="R1095" i="7" s="1"/>
  <c r="J808" i="7"/>
  <c r="M808" i="7" s="1"/>
  <c r="N1302" i="7"/>
  <c r="O1185" i="7"/>
  <c r="N896" i="7"/>
  <c r="O1223" i="7"/>
  <c r="O744" i="7"/>
  <c r="R744" i="7" s="1"/>
  <c r="N578" i="7"/>
  <c r="Q578" i="7" s="1"/>
  <c r="J544" i="7"/>
  <c r="M544" i="7" s="1"/>
  <c r="P544" i="7" s="1"/>
  <c r="J382" i="7"/>
  <c r="M382" i="7" s="1"/>
  <c r="P382" i="7" s="1"/>
  <c r="N607" i="7"/>
  <c r="J318" i="7"/>
  <c r="M318" i="7" s="1"/>
  <c r="P318" i="7" s="1"/>
  <c r="O645" i="7"/>
  <c r="N434" i="7"/>
  <c r="N1222" i="7"/>
  <c r="N555" i="7"/>
  <c r="Q555" i="7" s="1"/>
  <c r="N902" i="7"/>
  <c r="O1353" i="7"/>
  <c r="N711" i="7"/>
  <c r="Q711" i="7" s="1"/>
  <c r="O156" i="7"/>
  <c r="N816" i="7"/>
  <c r="Q816" i="7" s="1"/>
  <c r="O821" i="7"/>
  <c r="R821" i="7" s="1"/>
  <c r="N839" i="7"/>
  <c r="N703" i="7"/>
  <c r="Q703" i="7" s="1"/>
  <c r="O747" i="7"/>
  <c r="N855" i="7"/>
  <c r="O254" i="7"/>
  <c r="J458" i="7"/>
  <c r="M458" i="7" s="1"/>
  <c r="O1175" i="7"/>
  <c r="N485" i="7"/>
  <c r="Q485" i="7" s="1"/>
  <c r="N569" i="7"/>
  <c r="Q569" i="7" s="1"/>
  <c r="J747" i="7"/>
  <c r="M747" i="7" s="1"/>
  <c r="P747" i="7" s="1"/>
  <c r="O1184" i="7"/>
  <c r="R1184" i="7" s="1"/>
  <c r="J745" i="7"/>
  <c r="M745" i="7" s="1"/>
  <c r="O852" i="7"/>
  <c r="O1153" i="7"/>
  <c r="R1153" i="7" s="1"/>
  <c r="J602" i="7"/>
  <c r="M602" i="7" s="1"/>
  <c r="P602" i="7" s="1"/>
  <c r="O840" i="7"/>
  <c r="J691" i="7"/>
  <c r="M691" i="7" s="1"/>
  <c r="O597" i="7"/>
  <c r="R597" i="7" s="1"/>
  <c r="N817" i="7"/>
  <c r="Q817" i="7" s="1"/>
  <c r="N788" i="7"/>
  <c r="N1333" i="7"/>
  <c r="J449" i="7"/>
  <c r="M449" i="7" s="1"/>
  <c r="P449" i="7" s="1"/>
  <c r="N891" i="7"/>
  <c r="N945" i="7"/>
  <c r="O499" i="7"/>
  <c r="O1334" i="7"/>
  <c r="N798" i="7"/>
  <c r="O1276" i="7"/>
  <c r="O1286" i="7"/>
  <c r="O1318" i="7"/>
  <c r="O1431" i="7"/>
  <c r="N1147" i="7"/>
  <c r="O986" i="7"/>
  <c r="N610" i="7"/>
  <c r="O1045" i="7"/>
  <c r="O1086" i="7"/>
  <c r="O916" i="7"/>
  <c r="N1062" i="7"/>
  <c r="N964" i="7"/>
  <c r="Q964" i="7" s="1"/>
  <c r="J561" i="7"/>
  <c r="M561" i="7" s="1"/>
  <c r="S1434" i="6"/>
  <c r="N890" i="7"/>
  <c r="Q890" i="7" s="1"/>
  <c r="N672" i="7"/>
  <c r="O906" i="7"/>
  <c r="R906" i="7" s="1"/>
  <c r="J511" i="7"/>
  <c r="M511" i="7" s="1"/>
  <c r="O1176" i="7"/>
  <c r="R1176" i="7" s="1"/>
  <c r="N1319" i="7"/>
  <c r="N1440" i="7"/>
  <c r="O632" i="7"/>
  <c r="R632" i="7" s="1"/>
  <c r="N516" i="7"/>
  <c r="J593" i="7"/>
  <c r="M593" i="7" s="1"/>
  <c r="P593" i="7" s="1"/>
  <c r="N860" i="7"/>
  <c r="J773" i="7"/>
  <c r="M773" i="7" s="1"/>
  <c r="O769" i="7"/>
  <c r="O913" i="7"/>
  <c r="R913" i="7" s="1"/>
  <c r="N969" i="7"/>
  <c r="N793" i="7"/>
  <c r="O887" i="7"/>
  <c r="N1445" i="7"/>
  <c r="N1520" i="7"/>
  <c r="O1200" i="7"/>
  <c r="J715" i="7"/>
  <c r="M715" i="7" s="1"/>
  <c r="P715" i="7" s="1"/>
  <c r="N1446" i="7"/>
  <c r="O783" i="7"/>
  <c r="N1050" i="7"/>
  <c r="O886" i="7"/>
  <c r="O1029" i="7"/>
  <c r="R1029" i="7" s="1"/>
  <c r="O502" i="7"/>
  <c r="R502" i="7" s="1"/>
  <c r="N680" i="7"/>
  <c r="N959" i="7"/>
  <c r="O1071" i="7"/>
  <c r="O709" i="7"/>
  <c r="O598" i="7"/>
  <c r="R598" i="7" s="1"/>
  <c r="O992" i="7"/>
  <c r="N881" i="7"/>
  <c r="O994" i="7"/>
  <c r="O583" i="7"/>
  <c r="R583" i="7" s="1"/>
  <c r="N427" i="7"/>
  <c r="Q427" i="7" s="1"/>
  <c r="N433" i="7"/>
  <c r="Q433" i="7" s="1"/>
  <c r="M28" i="4"/>
  <c r="P28" i="4"/>
  <c r="O720" i="7"/>
  <c r="O1336" i="7"/>
  <c r="O670" i="7"/>
  <c r="R670" i="7" s="1"/>
  <c r="J695" i="7"/>
  <c r="M695" i="7" s="1"/>
  <c r="P695" i="7" s="1"/>
  <c r="O895" i="7"/>
  <c r="J596" i="7"/>
  <c r="M596" i="7" s="1"/>
  <c r="O1257" i="7"/>
  <c r="J456" i="7"/>
  <c r="M456" i="7" s="1"/>
  <c r="P456" i="7" s="1"/>
  <c r="N676" i="7"/>
  <c r="O955" i="7"/>
  <c r="O128" i="7"/>
  <c r="R128" i="7" s="1"/>
  <c r="O1060" i="7"/>
  <c r="R1060" i="7" s="1"/>
  <c r="O726" i="7"/>
  <c r="N1188" i="7"/>
  <c r="N740" i="7"/>
  <c r="Q740" i="7" s="1"/>
  <c r="S1525" i="6"/>
  <c r="N445" i="7"/>
  <c r="Q445" i="7" s="1"/>
  <c r="J480" i="7"/>
  <c r="M480" i="7" s="1"/>
  <c r="P480" i="7" s="1"/>
  <c r="N899" i="7"/>
  <c r="O657" i="7"/>
  <c r="O1244" i="7"/>
  <c r="J731" i="7"/>
  <c r="M731" i="7" s="1"/>
  <c r="N546" i="7"/>
  <c r="N523" i="7"/>
  <c r="Q523" i="7" s="1"/>
  <c r="O899" i="7"/>
  <c r="N947" i="7"/>
  <c r="N609" i="7"/>
  <c r="O749" i="7"/>
  <c r="O893" i="7"/>
  <c r="J581" i="7"/>
  <c r="M581" i="7" s="1"/>
  <c r="N1162" i="7"/>
  <c r="O437" i="7"/>
  <c r="R437" i="7" s="1"/>
  <c r="O928" i="7"/>
  <c r="O1300" i="7"/>
  <c r="O737" i="7"/>
  <c r="R737" i="7" s="1"/>
  <c r="O768" i="7"/>
  <c r="R768" i="7" s="1"/>
  <c r="O984" i="7"/>
  <c r="R984" i="7" s="1"/>
  <c r="O1346" i="7"/>
  <c r="N1139" i="7"/>
  <c r="O1037" i="7"/>
  <c r="O921" i="7"/>
  <c r="O827" i="7"/>
  <c r="J781" i="7"/>
  <c r="M781" i="7" s="1"/>
  <c r="P781" i="7" s="1"/>
  <c r="O618" i="7"/>
  <c r="R618" i="7" s="1"/>
  <c r="N677" i="7"/>
  <c r="Q677" i="7" s="1"/>
  <c r="O1236" i="7"/>
  <c r="O875" i="7"/>
  <c r="R875" i="7" s="1"/>
  <c r="J820" i="7"/>
  <c r="M820" i="7" s="1"/>
  <c r="P820" i="7" s="1"/>
  <c r="O1235" i="7"/>
  <c r="O1530" i="7"/>
  <c r="R1530" i="7" s="1"/>
  <c r="N1109" i="7"/>
  <c r="O936" i="7"/>
  <c r="N1093" i="7"/>
  <c r="O684" i="7"/>
  <c r="R684" i="7" s="1"/>
  <c r="O847" i="7"/>
  <c r="O949" i="7"/>
  <c r="O868" i="7"/>
  <c r="N994" i="7"/>
  <c r="Q994" i="7" s="1"/>
  <c r="O1128" i="7"/>
  <c r="O869" i="7"/>
  <c r="O981" i="7"/>
  <c r="O141" i="7"/>
  <c r="R141" i="7" s="1"/>
  <c r="J438" i="7"/>
  <c r="M438" i="7" s="1"/>
  <c r="P438" i="7" s="1"/>
  <c r="O1256" i="7"/>
  <c r="R1256" i="7" s="1"/>
  <c r="N641" i="7"/>
  <c r="J604" i="7"/>
  <c r="M604" i="7" s="1"/>
  <c r="P604" i="7" s="1"/>
  <c r="O1229" i="7"/>
  <c r="R1229" i="7" s="1"/>
  <c r="N1006" i="7"/>
  <c r="O753" i="7"/>
  <c r="J205" i="7"/>
  <c r="M205" i="7" s="1"/>
  <c r="P205" i="7" s="1"/>
  <c r="N1119" i="7"/>
  <c r="N1023" i="7"/>
  <c r="N795" i="7"/>
  <c r="O1394" i="7"/>
  <c r="O988" i="7"/>
  <c r="N493" i="7"/>
  <c r="J446" i="7"/>
  <c r="M446" i="7" s="1"/>
  <c r="O70" i="7"/>
  <c r="R70" i="7" s="1"/>
  <c r="N857" i="7"/>
  <c r="J208" i="7"/>
  <c r="M208" i="7" s="1"/>
  <c r="J662" i="7"/>
  <c r="M662" i="7" s="1"/>
  <c r="P662" i="7" s="1"/>
  <c r="N142" i="7"/>
  <c r="J540" i="7"/>
  <c r="M540" i="7" s="1"/>
  <c r="J197" i="7"/>
  <c r="M197" i="7" s="1"/>
  <c r="P197" i="7" s="1"/>
  <c r="N146" i="7"/>
  <c r="O817" i="7"/>
  <c r="R817" i="7" s="1"/>
  <c r="N460" i="7"/>
  <c r="Q460" i="7" s="1"/>
  <c r="J365" i="7"/>
  <c r="M365" i="7" s="1"/>
  <c r="O492" i="7"/>
  <c r="N967" i="7"/>
  <c r="N407" i="7"/>
  <c r="O1072" i="7"/>
  <c r="N688" i="7"/>
  <c r="Q688" i="7" s="1"/>
  <c r="J624" i="7"/>
  <c r="M624" i="7" s="1"/>
  <c r="O233" i="7"/>
  <c r="R233" i="7" s="1"/>
  <c r="R1479" i="6"/>
  <c r="N160" i="7"/>
  <c r="Q160" i="7" s="1"/>
  <c r="J782" i="7"/>
  <c r="M782" i="7" s="1"/>
  <c r="O607" i="7"/>
  <c r="R607" i="7" s="1"/>
  <c r="O832" i="7"/>
  <c r="R832" i="7" s="1"/>
  <c r="N1111" i="7"/>
  <c r="N1118" i="7"/>
  <c r="Q1118" i="7" s="1"/>
  <c r="O1062" i="7"/>
  <c r="N1173" i="7"/>
  <c r="K1372" i="6"/>
  <c r="N706" i="7"/>
  <c r="J741" i="7"/>
  <c r="M741" i="7" s="1"/>
  <c r="J828" i="7"/>
  <c r="M828" i="7" s="1"/>
  <c r="P828" i="7" s="1"/>
  <c r="O794" i="7"/>
  <c r="R794" i="7" s="1"/>
  <c r="N1197" i="7"/>
  <c r="N863" i="7"/>
  <c r="Q863" i="7" s="1"/>
  <c r="N1376" i="7"/>
  <c r="O1013" i="7"/>
  <c r="R1013" i="7" s="1"/>
  <c r="O901" i="7"/>
  <c r="J579" i="7"/>
  <c r="M579" i="7" s="1"/>
  <c r="P579" i="7" s="1"/>
  <c r="J686" i="7"/>
  <c r="M686" i="7" s="1"/>
  <c r="O1297" i="7"/>
  <c r="O1358" i="7"/>
  <c r="O970" i="7"/>
  <c r="O1219" i="7"/>
  <c r="O1472" i="7"/>
  <c r="N1330" i="7"/>
  <c r="O1058" i="7"/>
  <c r="J774" i="7"/>
  <c r="M774" i="7" s="1"/>
  <c r="O1155" i="7"/>
  <c r="R1155" i="7" s="1"/>
  <c r="N1082" i="7"/>
  <c r="O754" i="7"/>
  <c r="R754" i="7" s="1"/>
  <c r="K1165" i="6"/>
  <c r="J585" i="7"/>
  <c r="M585" i="7" s="1"/>
  <c r="P585" i="7" s="1"/>
  <c r="K1460" i="6"/>
  <c r="R1475" i="6"/>
  <c r="W1475" i="6" s="1"/>
  <c r="N635" i="7"/>
  <c r="Q635" i="7" s="1"/>
  <c r="N856" i="7"/>
  <c r="Q856" i="7" s="1"/>
  <c r="J786" i="7"/>
  <c r="M786" i="7" s="1"/>
  <c r="P786" i="7" s="1"/>
  <c r="J793" i="7"/>
  <c r="M793" i="7" s="1"/>
  <c r="N1230" i="7"/>
  <c r="J623" i="7"/>
  <c r="M623" i="7" s="1"/>
  <c r="N1277" i="7"/>
  <c r="O549" i="7"/>
  <c r="O1289" i="7"/>
  <c r="O539" i="7"/>
  <c r="R539" i="7" s="1"/>
  <c r="N145" i="7"/>
  <c r="Q145" i="7" s="1"/>
  <c r="N345" i="7"/>
  <c r="Q345" i="7" s="1"/>
  <c r="N626" i="7"/>
  <c r="N612" i="7"/>
  <c r="K1377" i="6"/>
  <c r="O579" i="7"/>
  <c r="J734" i="7"/>
  <c r="M734" i="7" s="1"/>
  <c r="P734" i="7" s="1"/>
  <c r="N544" i="7"/>
  <c r="N330" i="7"/>
  <c r="Q330" i="7" s="1"/>
  <c r="O668" i="7"/>
  <c r="R668" i="7" s="1"/>
  <c r="O680" i="7"/>
  <c r="N471" i="7"/>
  <c r="Q471" i="7" s="1"/>
  <c r="N302" i="7"/>
  <c r="Q302" i="7" s="1"/>
  <c r="J178" i="7"/>
  <c r="M178" i="7" s="1"/>
  <c r="P178" i="7" s="1"/>
  <c r="S1384" i="6"/>
  <c r="X1384" i="6" s="1"/>
  <c r="O530" i="7"/>
  <c r="R530" i="7" s="1"/>
  <c r="N1462" i="7"/>
  <c r="N1144" i="7"/>
  <c r="Q1144" i="7" s="1"/>
  <c r="N1135" i="7"/>
  <c r="N406" i="7"/>
  <c r="O445" i="7"/>
  <c r="O967" i="7"/>
  <c r="R967" i="7" s="1"/>
  <c r="O322" i="7"/>
  <c r="R322" i="7" s="1"/>
  <c r="O614" i="7"/>
  <c r="O76" i="7"/>
  <c r="R76" i="7" s="1"/>
  <c r="J404" i="7"/>
  <c r="M404" i="7" s="1"/>
  <c r="O627" i="7"/>
  <c r="R627" i="7" s="1"/>
  <c r="N757" i="7"/>
  <c r="Q757" i="7" s="1"/>
  <c r="O635" i="7"/>
  <c r="R635" i="7" s="1"/>
  <c r="N581" i="7"/>
  <c r="Q581" i="7" s="1"/>
  <c r="O688" i="7"/>
  <c r="J385" i="7"/>
  <c r="M385" i="7" s="1"/>
  <c r="J690" i="7"/>
  <c r="M690" i="7" s="1"/>
  <c r="N805" i="7"/>
  <c r="O694" i="7"/>
  <c r="N1298" i="7"/>
  <c r="O1501" i="7"/>
  <c r="N1404" i="7"/>
  <c r="O891" i="7"/>
  <c r="N1120" i="7"/>
  <c r="Q1120" i="7" s="1"/>
  <c r="J607" i="7"/>
  <c r="M607" i="7" s="1"/>
  <c r="P607" i="7" s="1"/>
  <c r="O926" i="7"/>
  <c r="R926" i="7" s="1"/>
  <c r="N1106" i="7"/>
  <c r="N512" i="7"/>
  <c r="Q512" i="7" s="1"/>
  <c r="N869" i="7"/>
  <c r="Q869" i="7" s="1"/>
  <c r="N1252" i="7"/>
  <c r="N1153" i="7"/>
  <c r="Q1153" i="7" s="1"/>
  <c r="O1401" i="7"/>
  <c r="O1427" i="7"/>
  <c r="O937" i="7"/>
  <c r="R937" i="7" s="1"/>
  <c r="N783" i="7"/>
  <c r="N887" i="7"/>
  <c r="N1419" i="7"/>
  <c r="O915" i="7"/>
  <c r="N1275" i="7"/>
  <c r="N1185" i="7"/>
  <c r="N674" i="7"/>
  <c r="Q674" i="7" s="1"/>
  <c r="O320" i="7"/>
  <c r="R320" i="7" s="1"/>
  <c r="J667" i="7"/>
  <c r="M667" i="7" s="1"/>
  <c r="O1167" i="7"/>
  <c r="J813" i="7"/>
  <c r="M813" i="7" s="1"/>
  <c r="P813" i="7" s="1"/>
  <c r="N767" i="7"/>
  <c r="O746" i="7"/>
  <c r="O1190" i="7"/>
  <c r="O1070" i="7"/>
  <c r="O1032" i="7"/>
  <c r="J613" i="7"/>
  <c r="M613" i="7" s="1"/>
  <c r="O1133" i="7"/>
  <c r="O856" i="7"/>
  <c r="O1327" i="7"/>
  <c r="O1301" i="7"/>
  <c r="R1301" i="7" s="1"/>
  <c r="O1118" i="7"/>
  <c r="N1269" i="7"/>
  <c r="O940" i="7"/>
  <c r="O1126" i="7"/>
  <c r="N1046" i="7"/>
  <c r="O692" i="7"/>
  <c r="R692" i="7" s="1"/>
  <c r="N1215" i="7"/>
  <c r="Q1215" i="7" s="1"/>
  <c r="N717" i="7"/>
  <c r="Q717" i="7" s="1"/>
  <c r="N920" i="7"/>
  <c r="J547" i="7"/>
  <c r="M547" i="7" s="1"/>
  <c r="O745" i="7"/>
  <c r="N552" i="7"/>
  <c r="Q552" i="7" s="1"/>
  <c r="O1048" i="7"/>
  <c r="N420" i="7"/>
  <c r="Q420" i="7" s="1"/>
  <c r="J256" i="7"/>
  <c r="M256" i="7" s="1"/>
  <c r="P256" i="7" s="1"/>
  <c r="O733" i="7"/>
  <c r="N995" i="7"/>
  <c r="J615" i="7"/>
  <c r="M615" i="7" s="1"/>
  <c r="O447" i="7"/>
  <c r="R447" i="7" s="1"/>
  <c r="J701" i="7"/>
  <c r="M701" i="7" s="1"/>
  <c r="P701" i="7" s="1"/>
  <c r="N832" i="7"/>
  <c r="Q832" i="7" s="1"/>
  <c r="O999" i="7"/>
  <c r="O933" i="7"/>
  <c r="J799" i="7"/>
  <c r="M799" i="7" s="1"/>
  <c r="J614" i="7"/>
  <c r="M614" i="7" s="1"/>
  <c r="P614" i="7" s="1"/>
  <c r="O564" i="7"/>
  <c r="N595" i="7"/>
  <c r="J765" i="7"/>
  <c r="M765" i="7" s="1"/>
  <c r="N398" i="7"/>
  <c r="Q398" i="7" s="1"/>
  <c r="O734" i="7"/>
  <c r="L1409" i="6"/>
  <c r="Q1409" i="6" s="1"/>
  <c r="V1409" i="6" s="1"/>
  <c r="N1307" i="7"/>
  <c r="O1147" i="7"/>
  <c r="J645" i="7"/>
  <c r="M645" i="7" s="1"/>
  <c r="O1066" i="7"/>
  <c r="N656" i="7"/>
  <c r="Q656" i="7" s="1"/>
  <c r="L1540" i="6"/>
  <c r="Q1540" i="6" s="1"/>
  <c r="V1540" i="6" s="1"/>
  <c r="N749" i="7"/>
  <c r="Q749" i="7" s="1"/>
  <c r="N751" i="7"/>
  <c r="Q751" i="7" s="1"/>
  <c r="N1181" i="7"/>
  <c r="N937" i="7"/>
  <c r="O1151" i="7"/>
  <c r="N1022" i="7"/>
  <c r="N601" i="7"/>
  <c r="Q601" i="7" s="1"/>
  <c r="N693" i="7"/>
  <c r="O1040" i="7"/>
  <c r="R1040" i="7" s="1"/>
  <c r="O957" i="7"/>
  <c r="O1197" i="7"/>
  <c r="O829" i="7"/>
  <c r="R829" i="7" s="1"/>
  <c r="N867" i="7"/>
  <c r="N758" i="7"/>
  <c r="J510" i="7"/>
  <c r="M510" i="7" s="1"/>
  <c r="N1268" i="7"/>
  <c r="F13" i="4"/>
  <c r="O161" i="7"/>
  <c r="R161" i="7" s="1"/>
  <c r="O556" i="7"/>
  <c r="R556" i="7" s="1"/>
  <c r="O944" i="7"/>
  <c r="N803" i="7"/>
  <c r="Q803" i="7" s="1"/>
  <c r="J575" i="7"/>
  <c r="M575" i="7" s="1"/>
  <c r="P575" i="7" s="1"/>
  <c r="J569" i="7"/>
  <c r="M569" i="7" s="1"/>
  <c r="P569" i="7" s="1"/>
  <c r="N824" i="7"/>
  <c r="N958" i="7"/>
  <c r="O907" i="7"/>
  <c r="R907" i="7" s="1"/>
  <c r="N461" i="7"/>
  <c r="Q461" i="7" s="1"/>
  <c r="O333" i="7"/>
  <c r="N1074" i="7"/>
  <c r="N849" i="7"/>
  <c r="Q849" i="7" s="1"/>
  <c r="N1211" i="7"/>
  <c r="N897" i="7"/>
  <c r="Q897" i="7" s="1"/>
  <c r="O876" i="7"/>
  <c r="O1141" i="7"/>
  <c r="O1404" i="7"/>
  <c r="N671" i="7"/>
  <c r="Q671" i="7" s="1"/>
  <c r="N892" i="7"/>
  <c r="N898" i="7"/>
  <c r="O935" i="7"/>
  <c r="O1201" i="7"/>
  <c r="O1116" i="7"/>
  <c r="R1116" i="7" s="1"/>
  <c r="N1341" i="7"/>
  <c r="O1171" i="7"/>
  <c r="N1028" i="7"/>
  <c r="J795" i="7"/>
  <c r="M795" i="7" s="1"/>
  <c r="P795" i="7" s="1"/>
  <c r="O658" i="7"/>
  <c r="R658" i="7" s="1"/>
  <c r="O1098" i="7"/>
  <c r="O1096" i="7"/>
  <c r="R1096" i="7" s="1"/>
  <c r="N1053" i="7"/>
  <c r="O1192" i="7"/>
  <c r="N1371" i="7"/>
  <c r="Q1371" i="7" s="1"/>
  <c r="N1514" i="7"/>
  <c r="O693" i="7"/>
  <c r="R693" i="7" s="1"/>
  <c r="O1307" i="7"/>
  <c r="N907" i="7"/>
  <c r="N1145" i="7"/>
  <c r="Q1145" i="7" s="1"/>
  <c r="J811" i="7"/>
  <c r="M811" i="7" s="1"/>
  <c r="N498" i="7"/>
  <c r="Q498" i="7" s="1"/>
  <c r="O1198" i="7"/>
  <c r="N1033" i="7"/>
  <c r="N1411" i="7"/>
  <c r="N1353" i="7"/>
  <c r="O1367" i="7"/>
  <c r="O1343" i="7"/>
  <c r="J489" i="7"/>
  <c r="M489" i="7" s="1"/>
  <c r="P489" i="7" s="1"/>
  <c r="O1148" i="7"/>
  <c r="R1148" i="7" s="1"/>
  <c r="N565" i="7"/>
  <c r="Q565" i="7" s="1"/>
  <c r="K1526" i="6"/>
  <c r="J330" i="7"/>
  <c r="M330" i="7" s="1"/>
  <c r="P330" i="7" s="1"/>
  <c r="O1120" i="7"/>
  <c r="O837" i="7"/>
  <c r="O815" i="7"/>
  <c r="R815" i="7" s="1"/>
  <c r="O740" i="7"/>
  <c r="R740" i="7" s="1"/>
  <c r="N1212" i="7"/>
  <c r="Q1212" i="7" s="1"/>
  <c r="J309" i="7"/>
  <c r="M309" i="7" s="1"/>
  <c r="P309" i="7" s="1"/>
  <c r="J764" i="7"/>
  <c r="M764" i="7" s="1"/>
  <c r="J12" i="11"/>
  <c r="O943" i="7"/>
  <c r="N940" i="7"/>
  <c r="Q940" i="7" s="1"/>
  <c r="O799" i="7"/>
  <c r="R799" i="7" s="1"/>
  <c r="O1087" i="7"/>
  <c r="O722" i="7"/>
  <c r="R722" i="7" s="1"/>
  <c r="O1107" i="7"/>
  <c r="O879" i="7"/>
  <c r="O1142" i="7"/>
  <c r="O1011" i="7"/>
  <c r="O293" i="7"/>
  <c r="J251" i="7"/>
  <c r="M251" i="7" s="1"/>
  <c r="P251" i="7" s="1"/>
  <c r="F28" i="4"/>
  <c r="N960" i="7"/>
  <c r="Q960" i="7" s="1"/>
  <c r="O619" i="7"/>
  <c r="R619" i="7" s="1"/>
  <c r="O1063" i="7"/>
  <c r="O927" i="7"/>
  <c r="N1171" i="7"/>
  <c r="O563" i="7"/>
  <c r="R563" i="7" s="1"/>
  <c r="J807" i="7"/>
  <c r="M807" i="7" s="1"/>
  <c r="J419" i="7"/>
  <c r="M419" i="7" s="1"/>
  <c r="O1055" i="7"/>
  <c r="O938" i="7"/>
  <c r="R938" i="7" s="1"/>
  <c r="N1430" i="7"/>
  <c r="O765" i="7"/>
  <c r="N1085" i="7"/>
  <c r="N443" i="7"/>
  <c r="Q443" i="7" s="1"/>
  <c r="O399" i="7"/>
  <c r="R399" i="7" s="1"/>
  <c r="N822" i="7"/>
  <c r="Q822" i="7" s="1"/>
  <c r="O811" i="7"/>
  <c r="O867" i="7"/>
  <c r="N1368" i="7"/>
  <c r="N950" i="7"/>
  <c r="N1224" i="7"/>
  <c r="N1229" i="7"/>
  <c r="N608" i="7"/>
  <c r="Q608" i="7" s="1"/>
  <c r="N1456" i="7"/>
  <c r="O948" i="7"/>
  <c r="R948" i="7" s="1"/>
  <c r="O1027" i="7"/>
  <c r="N996" i="7"/>
  <c r="Q996" i="7" s="1"/>
  <c r="J736" i="7"/>
  <c r="M736" i="7" s="1"/>
  <c r="P736" i="7" s="1"/>
  <c r="O1308" i="7"/>
  <c r="R1308" i="7" s="1"/>
  <c r="N918" i="7"/>
  <c r="O890" i="7"/>
  <c r="N1352" i="7"/>
  <c r="N556" i="7"/>
  <c r="Q556" i="7" s="1"/>
  <c r="O760" i="7"/>
  <c r="J485" i="7"/>
  <c r="M485" i="7" s="1"/>
  <c r="P485" i="7" s="1"/>
  <c r="N1202" i="7"/>
  <c r="J748" i="7"/>
  <c r="M748" i="7" s="1"/>
  <c r="P748" i="7" s="1"/>
  <c r="N1136" i="7"/>
  <c r="Q1136" i="7" s="1"/>
  <c r="N936" i="7"/>
  <c r="N1292" i="7"/>
  <c r="Q1292" i="7" s="1"/>
  <c r="O775" i="7"/>
  <c r="N850" i="7"/>
  <c r="N1399" i="7"/>
  <c r="J771" i="7"/>
  <c r="M771" i="7" s="1"/>
  <c r="N1142" i="7"/>
  <c r="O1238" i="7"/>
  <c r="N921" i="7"/>
  <c r="Q921" i="7" s="1"/>
  <c r="O1214" i="7"/>
  <c r="R1214" i="7" s="1"/>
  <c r="O920" i="7"/>
  <c r="K1536" i="6"/>
  <c r="N878" i="7"/>
  <c r="N998" i="7"/>
  <c r="O1233" i="7"/>
  <c r="O1064" i="7"/>
  <c r="R1064" i="7" s="1"/>
  <c r="O1079" i="7"/>
  <c r="R1079" i="7" s="1"/>
  <c r="N1349" i="7"/>
  <c r="J711" i="7"/>
  <c r="M711" i="7" s="1"/>
  <c r="P711" i="7" s="1"/>
  <c r="O682" i="7"/>
  <c r="R682" i="7" s="1"/>
  <c r="J779" i="7"/>
  <c r="M779" i="7" s="1"/>
  <c r="O900" i="7"/>
  <c r="R900" i="7" s="1"/>
  <c r="O1018" i="7"/>
  <c r="N1137" i="7"/>
  <c r="O865" i="7"/>
  <c r="O611" i="7"/>
  <c r="O844" i="7"/>
  <c r="J633" i="7"/>
  <c r="M633" i="7" s="1"/>
  <c r="P633" i="7" s="1"/>
  <c r="O1114" i="7"/>
  <c r="O1014" i="7"/>
  <c r="R1014" i="7" s="1"/>
  <c r="O732" i="7"/>
  <c r="O923" i="7"/>
  <c r="N1069" i="7"/>
  <c r="O1212" i="7"/>
  <c r="N1276" i="7"/>
  <c r="Q1276" i="7" s="1"/>
  <c r="N1184" i="7"/>
  <c r="Q1184" i="7" s="1"/>
  <c r="O1132" i="7"/>
  <c r="N944" i="7"/>
  <c r="N1289" i="7"/>
  <c r="N678" i="7"/>
  <c r="N1168" i="7"/>
  <c r="Q1168" i="7" s="1"/>
  <c r="O723" i="7"/>
  <c r="R723" i="7" s="1"/>
  <c r="O1077" i="7"/>
  <c r="O810" i="7"/>
  <c r="R810" i="7" s="1"/>
  <c r="O512" i="7"/>
  <c r="O1475" i="7"/>
  <c r="O1368" i="7"/>
  <c r="N1125" i="7"/>
  <c r="Q1125" i="7" s="1"/>
  <c r="N810" i="7"/>
  <c r="J772" i="7"/>
  <c r="M772" i="7" s="1"/>
  <c r="P772" i="7" s="1"/>
  <c r="J777" i="7"/>
  <c r="M777" i="7" s="1"/>
  <c r="N1156" i="7"/>
  <c r="O924" i="7"/>
  <c r="O946" i="7"/>
  <c r="N781" i="7"/>
  <c r="J770" i="7"/>
  <c r="M770" i="7" s="1"/>
  <c r="P770" i="7" s="1"/>
  <c r="N1008" i="7"/>
  <c r="N1249" i="7"/>
  <c r="N909" i="7"/>
  <c r="O1448" i="7"/>
  <c r="J766" i="7"/>
  <c r="M766" i="7" s="1"/>
  <c r="P766" i="7" s="1"/>
  <c r="O673" i="7"/>
  <c r="N823" i="7"/>
  <c r="O1441" i="7"/>
  <c r="N851" i="7"/>
  <c r="Q851" i="7" s="1"/>
  <c r="N819" i="7"/>
  <c r="O1084" i="7"/>
  <c r="J720" i="7"/>
  <c r="M720" i="7" s="1"/>
  <c r="N1048" i="7"/>
  <c r="O1387" i="7"/>
  <c r="N1027" i="7"/>
  <c r="Q1027" i="7" s="1"/>
  <c r="O1162" i="7"/>
  <c r="O978" i="7"/>
  <c r="N1329" i="7"/>
  <c r="O1389" i="7"/>
  <c r="O1085" i="7"/>
  <c r="R1085" i="7" s="1"/>
  <c r="N1051" i="7"/>
  <c r="Q1051" i="7" s="1"/>
  <c r="N719" i="7"/>
  <c r="Q719" i="7" s="1"/>
  <c r="N712" i="7"/>
  <c r="Q712" i="7" s="1"/>
  <c r="O644" i="7"/>
  <c r="O1046" i="7"/>
  <c r="R1046" i="7" s="1"/>
  <c r="N1161" i="7"/>
  <c r="O1382" i="7"/>
  <c r="N827" i="7"/>
  <c r="O687" i="7"/>
  <c r="N785" i="7"/>
  <c r="N1101" i="7"/>
  <c r="Q1101" i="7" s="1"/>
  <c r="O1451" i="7"/>
  <c r="N1180" i="7"/>
  <c r="O1057" i="7"/>
  <c r="N934" i="7"/>
  <c r="N1198" i="7"/>
  <c r="O1177" i="7"/>
  <c r="O1160" i="7"/>
  <c r="N932" i="7"/>
  <c r="O1377" i="7"/>
  <c r="O1121" i="7"/>
  <c r="O834" i="7"/>
  <c r="N1416" i="7"/>
  <c r="N943" i="7"/>
  <c r="N1358" i="7"/>
  <c r="N830" i="7"/>
  <c r="N1012" i="7"/>
  <c r="Q1012" i="7" s="1"/>
  <c r="O846" i="7"/>
  <c r="O1221" i="7"/>
  <c r="O404" i="7"/>
  <c r="O459" i="7"/>
  <c r="R459" i="7" s="1"/>
  <c r="N773" i="7"/>
  <c r="N742" i="7"/>
  <c r="N975" i="7"/>
  <c r="N1000" i="7"/>
  <c r="N763" i="7"/>
  <c r="O656" i="7"/>
  <c r="O894" i="7"/>
  <c r="R894" i="7" s="1"/>
  <c r="N787" i="7"/>
  <c r="N877" i="7"/>
  <c r="N1218" i="7"/>
  <c r="O1015" i="7"/>
  <c r="J796" i="7"/>
  <c r="M796" i="7" s="1"/>
  <c r="P796" i="7" s="1"/>
  <c r="O1024" i="7"/>
  <c r="N1160" i="7"/>
  <c r="O982" i="7"/>
  <c r="R982" i="7" s="1"/>
  <c r="N1039" i="7"/>
  <c r="Q1039" i="7" s="1"/>
  <c r="N1479" i="7"/>
  <c r="N1335" i="7"/>
  <c r="O1110" i="7"/>
  <c r="N768" i="7"/>
  <c r="O690" i="7"/>
  <c r="J421" i="7"/>
  <c r="M421" i="7" s="1"/>
  <c r="P421" i="7" s="1"/>
  <c r="O755" i="7"/>
  <c r="N734" i="7"/>
  <c r="Q734" i="7" s="1"/>
  <c r="N1531" i="7"/>
  <c r="O975" i="7"/>
  <c r="O1232" i="7"/>
  <c r="N1075" i="7"/>
  <c r="N696" i="7"/>
  <c r="Q696" i="7" s="1"/>
  <c r="O142" i="7"/>
  <c r="R142" i="7" s="1"/>
  <c r="N404" i="7"/>
  <c r="Q404" i="7" s="1"/>
  <c r="O444" i="7"/>
  <c r="N872" i="7"/>
  <c r="O1127" i="7"/>
  <c r="N825" i="7"/>
  <c r="Q825" i="7" s="1"/>
  <c r="O1248" i="7"/>
  <c r="O1091" i="7"/>
  <c r="O1262" i="7"/>
  <c r="N926" i="7"/>
  <c r="J5" i="4"/>
  <c r="O851" i="7"/>
  <c r="R851" i="7" s="1"/>
  <c r="N1116" i="7"/>
  <c r="N1025" i="7"/>
  <c r="Q1025" i="7" s="1"/>
  <c r="O1124" i="7"/>
  <c r="O922" i="7"/>
  <c r="R922" i="7" s="1"/>
  <c r="N1017" i="7"/>
  <c r="N752" i="7"/>
  <c r="N914" i="7"/>
  <c r="J775" i="7"/>
  <c r="M775" i="7" s="1"/>
  <c r="O1068" i="7"/>
  <c r="O881" i="7"/>
  <c r="R881" i="7" s="1"/>
  <c r="J474" i="7"/>
  <c r="M474" i="7" s="1"/>
  <c r="P474" i="7" s="1"/>
  <c r="N946" i="7"/>
  <c r="Q946" i="7" s="1"/>
  <c r="J33" i="4"/>
  <c r="O689" i="7"/>
  <c r="R689" i="7" s="1"/>
  <c r="N621" i="7"/>
  <c r="N1148" i="7"/>
  <c r="Q1148" i="7" s="1"/>
  <c r="N1042" i="7"/>
  <c r="N978" i="7"/>
  <c r="Q978" i="7" s="1"/>
  <c r="N966" i="7"/>
  <c r="O1498" i="7"/>
  <c r="R1498" i="7" s="1"/>
  <c r="N843" i="7"/>
  <c r="N1504" i="7"/>
  <c r="N743" i="7"/>
  <c r="Q743" i="7" s="1"/>
  <c r="N428" i="7"/>
  <c r="Q428" i="7" s="1"/>
  <c r="O633" i="7"/>
  <c r="R633" i="7" s="1"/>
  <c r="N1219" i="7"/>
  <c r="N983" i="7"/>
  <c r="N1280" i="7"/>
  <c r="O572" i="7"/>
  <c r="R572" i="7" s="1"/>
  <c r="N1354" i="7"/>
  <c r="Q1354" i="7" s="1"/>
  <c r="O863" i="7"/>
  <c r="L68" i="4"/>
  <c r="O68" i="4"/>
  <c r="J762" i="7"/>
  <c r="M762" i="7" s="1"/>
  <c r="P762" i="7" s="1"/>
  <c r="N571" i="7"/>
  <c r="Q571" i="7" s="1"/>
  <c r="J558" i="7"/>
  <c r="M558" i="7" s="1"/>
  <c r="P558" i="7" s="1"/>
  <c r="O731" i="7"/>
  <c r="R731" i="7" s="1"/>
  <c r="N1248" i="7"/>
  <c r="Q1248" i="7" s="1"/>
  <c r="J809" i="7"/>
  <c r="M809" i="7" s="1"/>
  <c r="O780" i="7"/>
  <c r="R780" i="7" s="1"/>
  <c r="N1032" i="7"/>
  <c r="O1001" i="7"/>
  <c r="R1001" i="7" s="1"/>
  <c r="O1272" i="7"/>
  <c r="R1272" i="7" s="1"/>
  <c r="N836" i="7"/>
  <c r="Q836" i="7" s="1"/>
  <c r="N1126" i="7"/>
  <c r="J682" i="7"/>
  <c r="M682" i="7" s="1"/>
  <c r="P682" i="7" s="1"/>
  <c r="N1337" i="7"/>
  <c r="N1016" i="7"/>
  <c r="Q1016" i="7" s="1"/>
  <c r="O790" i="7"/>
  <c r="R790" i="7" s="1"/>
  <c r="N707" i="7"/>
  <c r="O762" i="7"/>
  <c r="R762" i="7" s="1"/>
  <c r="N1438" i="7"/>
  <c r="N1396" i="7"/>
  <c r="N1003" i="7"/>
  <c r="Q1003" i="7" s="1"/>
  <c r="N792" i="7"/>
  <c r="Q792" i="7" s="1"/>
  <c r="O509" i="7"/>
  <c r="R509" i="7" s="1"/>
  <c r="N1165" i="7"/>
  <c r="O872" i="7"/>
  <c r="J789" i="7"/>
  <c r="M789" i="7" s="1"/>
  <c r="O1020" i="7"/>
  <c r="N838" i="7"/>
  <c r="Q838" i="7" s="1"/>
  <c r="O1145" i="7"/>
  <c r="R1145" i="7" s="1"/>
  <c r="N708" i="7"/>
  <c r="Q708" i="7" s="1"/>
  <c r="O1310" i="7"/>
  <c r="O1065" i="7"/>
  <c r="O1324" i="7"/>
  <c r="O1003" i="7"/>
  <c r="N923" i="7"/>
  <c r="Q923" i="7" s="1"/>
  <c r="O1202" i="7"/>
  <c r="O1468" i="7"/>
  <c r="O835" i="7"/>
  <c r="R835" i="7" s="1"/>
  <c r="O932" i="7"/>
  <c r="N992" i="7"/>
  <c r="N1499" i="7"/>
  <c r="J758" i="7"/>
  <c r="M758" i="7" s="1"/>
  <c r="P758" i="7" s="1"/>
  <c r="N988" i="7"/>
  <c r="O776" i="7"/>
  <c r="O1100" i="7"/>
  <c r="R1100" i="7" s="1"/>
  <c r="E33" i="4"/>
  <c r="O954" i="7"/>
  <c r="H31" i="4"/>
  <c r="N799" i="7"/>
  <c r="Q799" i="7" s="1"/>
  <c r="N1159" i="7"/>
  <c r="N1232" i="7"/>
  <c r="N1301" i="7"/>
  <c r="O1383" i="7"/>
  <c r="N1084" i="7"/>
  <c r="N1322" i="7"/>
  <c r="O1173" i="7"/>
  <c r="N1115" i="7"/>
  <c r="O1412" i="7"/>
  <c r="K74" i="4"/>
  <c r="F67" i="4"/>
  <c r="O1513" i="7"/>
  <c r="N1235" i="7"/>
  <c r="Q1235" i="7" s="1"/>
  <c r="O1340" i="7"/>
  <c r="R1340" i="7" s="1"/>
  <c r="N1385" i="7"/>
  <c r="N955" i="7"/>
  <c r="N1306" i="7"/>
  <c r="N1274" i="7"/>
  <c r="N987" i="7"/>
  <c r="N927" i="7"/>
  <c r="N900" i="7"/>
  <c r="Q900" i="7" s="1"/>
  <c r="N1103" i="7"/>
  <c r="Q1103" i="7" s="1"/>
  <c r="O838" i="7"/>
  <c r="F12" i="4"/>
  <c r="N1068" i="7"/>
  <c r="N1534" i="7"/>
  <c r="N1453" i="7"/>
  <c r="O752" i="7"/>
  <c r="O1038" i="7"/>
  <c r="R1038" i="7" s="1"/>
  <c r="O786" i="7"/>
  <c r="R786" i="7" s="1"/>
  <c r="N976" i="7"/>
  <c r="N1070" i="7"/>
  <c r="N884" i="7"/>
  <c r="O1328" i="7"/>
  <c r="R1328" i="7" s="1"/>
  <c r="O1042" i="7"/>
  <c r="R1042" i="7" s="1"/>
  <c r="O1061" i="7"/>
  <c r="O1031" i="7"/>
  <c r="R1031" i="7" s="1"/>
  <c r="N842" i="7"/>
  <c r="Q842" i="7" s="1"/>
  <c r="N1091" i="7"/>
  <c r="O1150" i="7"/>
  <c r="O1364" i="7"/>
  <c r="N865" i="7"/>
  <c r="Q865" i="7" s="1"/>
  <c r="J29" i="4"/>
  <c r="N1195" i="7"/>
  <c r="N1049" i="7"/>
  <c r="Q1049" i="7" s="1"/>
  <c r="O1008" i="7"/>
  <c r="N1113" i="7"/>
  <c r="Q1113" i="7" s="1"/>
  <c r="N1391" i="7"/>
  <c r="O725" i="7"/>
  <c r="R725" i="7" s="1"/>
  <c r="J595" i="7"/>
  <c r="M595" i="7" s="1"/>
  <c r="P595" i="7" s="1"/>
  <c r="N859" i="7"/>
  <c r="N1388" i="7"/>
  <c r="O1088" i="7"/>
  <c r="R1088" i="7" s="1"/>
  <c r="N1295" i="7"/>
  <c r="J790" i="7"/>
  <c r="M790" i="7" s="1"/>
  <c r="N1179" i="7"/>
  <c r="N1449" i="7"/>
  <c r="O860" i="7"/>
  <c r="R860" i="7" s="1"/>
  <c r="N1507" i="7"/>
  <c r="N1375" i="7"/>
  <c r="O1157" i="7"/>
  <c r="N1133" i="7"/>
  <c r="J810" i="7"/>
  <c r="M810" i="7" s="1"/>
  <c r="P810" i="7" s="1"/>
  <c r="O1281" i="7"/>
  <c r="O1344" i="7"/>
  <c r="O1137" i="7"/>
  <c r="N1310" i="7"/>
  <c r="N1204" i="7"/>
  <c r="E60" i="4"/>
  <c r="O1131" i="7"/>
  <c r="O1097" i="7"/>
  <c r="O1369" i="7"/>
  <c r="R1369" i="7" s="1"/>
  <c r="N1362" i="7"/>
  <c r="Q1362" i="7" s="1"/>
  <c r="O1423" i="7"/>
  <c r="O1036" i="7"/>
  <c r="O939" i="7"/>
  <c r="O1240" i="7"/>
  <c r="N1243" i="7"/>
  <c r="N903" i="7"/>
  <c r="J806" i="7"/>
  <c r="M806" i="7" s="1"/>
  <c r="P806" i="7" s="1"/>
  <c r="O1348" i="7"/>
  <c r="N965" i="7"/>
  <c r="Q965" i="7" s="1"/>
  <c r="O997" i="7"/>
  <c r="O1181" i="7"/>
  <c r="N1300" i="7"/>
  <c r="N984" i="7"/>
  <c r="O1052" i="7"/>
  <c r="J665" i="7"/>
  <c r="M665" i="7" s="1"/>
  <c r="P665" i="7" s="1"/>
  <c r="N1311" i="7"/>
  <c r="Q1311" i="7" s="1"/>
  <c r="N1532" i="7"/>
  <c r="N1429" i="7"/>
  <c r="O998" i="7"/>
  <c r="N1059" i="7"/>
  <c r="N1304" i="7"/>
  <c r="O1134" i="7"/>
  <c r="N1260" i="7"/>
  <c r="N1138" i="7"/>
  <c r="N1279" i="7"/>
  <c r="O1329" i="7"/>
  <c r="N1350" i="7"/>
  <c r="O1397" i="7"/>
  <c r="O1034" i="7"/>
  <c r="R1034" i="7" s="1"/>
  <c r="N1448" i="7"/>
  <c r="N1061" i="7"/>
  <c r="Q1061" i="7" s="1"/>
  <c r="K87" i="4"/>
  <c r="O1288" i="7"/>
  <c r="N1241" i="7"/>
  <c r="J821" i="7"/>
  <c r="M821" i="7" s="1"/>
  <c r="P821" i="7" s="1"/>
  <c r="N1452" i="7"/>
  <c r="E7" i="4"/>
  <c r="O1273" i="7"/>
  <c r="O1511" i="7"/>
  <c r="O1285" i="7"/>
  <c r="R1285" i="7" s="1"/>
  <c r="O1503" i="7"/>
  <c r="O808" i="7"/>
  <c r="R808" i="7" s="1"/>
  <c r="O1252" i="7"/>
  <c r="J74" i="4"/>
  <c r="O996" i="7"/>
  <c r="N1264" i="7"/>
  <c r="Q1264" i="7" s="1"/>
  <c r="J16" i="4"/>
  <c r="O759" i="7"/>
  <c r="O640" i="7"/>
  <c r="O1222" i="7"/>
  <c r="O1332" i="7"/>
  <c r="N1498" i="7"/>
  <c r="N1079" i="7"/>
  <c r="N1090" i="7"/>
  <c r="O1304" i="7"/>
  <c r="N1374" i="7"/>
  <c r="O1491" i="7"/>
  <c r="N1013" i="7"/>
  <c r="Q1013" i="7" s="1"/>
  <c r="O1316" i="7"/>
  <c r="N1270" i="7"/>
  <c r="Q1270" i="7" s="1"/>
  <c r="N1058" i="7"/>
  <c r="Q1058" i="7" s="1"/>
  <c r="O1169" i="7"/>
  <c r="R1169" i="7" s="1"/>
  <c r="J32" i="4"/>
  <c r="N1403" i="7"/>
  <c r="N1031" i="7"/>
  <c r="O792" i="7"/>
  <c r="R792" i="7" s="1"/>
  <c r="J802" i="7"/>
  <c r="M802" i="7" s="1"/>
  <c r="O1054" i="7"/>
  <c r="J755" i="7"/>
  <c r="M755" i="7" s="1"/>
  <c r="P755" i="7" s="1"/>
  <c r="O1227" i="7"/>
  <c r="R1227" i="7" s="1"/>
  <c r="N1242" i="7"/>
  <c r="O795" i="7"/>
  <c r="O1379" i="7"/>
  <c r="N1228" i="7"/>
  <c r="N1315" i="7"/>
  <c r="N1320" i="7"/>
  <c r="Q1320" i="7" s="1"/>
  <c r="N1394" i="7"/>
  <c r="O1386" i="7"/>
  <c r="R1386" i="7" s="1"/>
  <c r="N999" i="7"/>
  <c r="Q999" i="7" s="1"/>
  <c r="O578" i="7"/>
  <c r="O1112" i="7"/>
  <c r="O958" i="7"/>
  <c r="R958" i="7" s="1"/>
  <c r="N1213" i="7"/>
  <c r="O803" i="7"/>
  <c r="N1365" i="7"/>
  <c r="N1054" i="7"/>
  <c r="Q1054" i="7" s="1"/>
  <c r="N845" i="7"/>
  <c r="Q845" i="7" s="1"/>
  <c r="N784" i="7"/>
  <c r="Q784" i="7" s="1"/>
  <c r="J818" i="7"/>
  <c r="M818" i="7" s="1"/>
  <c r="P818" i="7" s="1"/>
  <c r="O1017" i="7"/>
  <c r="O1259" i="7"/>
  <c r="N1157" i="7"/>
  <c r="O1105" i="7"/>
  <c r="R1105" i="7" s="1"/>
  <c r="O990" i="7"/>
  <c r="N854" i="7"/>
  <c r="N1009" i="7"/>
  <c r="Q1009" i="7" s="1"/>
  <c r="O883" i="7"/>
  <c r="R883" i="7" s="1"/>
  <c r="O1074" i="7"/>
  <c r="R1074" i="7" s="1"/>
  <c r="N1097" i="7"/>
  <c r="O1495" i="7"/>
  <c r="N1040" i="7"/>
  <c r="O1536" i="7"/>
  <c r="O1172" i="7"/>
  <c r="R1172" i="7" s="1"/>
  <c r="N876" i="7"/>
  <c r="O1269" i="7"/>
  <c r="N1007" i="7"/>
  <c r="Q1007" i="7" s="1"/>
  <c r="N989" i="7"/>
  <c r="Q989" i="7" s="1"/>
  <c r="N1089" i="7"/>
  <c r="N913" i="7"/>
  <c r="N986" i="7"/>
  <c r="N1226" i="7"/>
  <c r="N895" i="7"/>
  <c r="O1170" i="7"/>
  <c r="O877" i="7"/>
  <c r="R877" i="7" s="1"/>
  <c r="O855" i="7"/>
  <c r="O898" i="7"/>
  <c r="O1044" i="7"/>
  <c r="O1296" i="7"/>
  <c r="N908" i="7"/>
  <c r="Q908" i="7" s="1"/>
  <c r="O770" i="7"/>
  <c r="N1355" i="7"/>
  <c r="N1196" i="7"/>
  <c r="Q1196" i="7" s="1"/>
  <c r="O1158" i="7"/>
  <c r="O1309" i="7"/>
  <c r="I67" i="4"/>
  <c r="O1283" i="7"/>
  <c r="N968" i="7"/>
  <c r="O1069" i="7"/>
  <c r="R1069" i="7" s="1"/>
  <c r="O1270" i="7"/>
  <c r="R1270" i="7" s="1"/>
  <c r="N1146" i="7"/>
  <c r="Q1146" i="7" s="1"/>
  <c r="N1272" i="7"/>
  <c r="O904" i="7"/>
  <c r="R904" i="7" s="1"/>
  <c r="O1424" i="7"/>
  <c r="O1274" i="7"/>
  <c r="R1274" i="7" s="1"/>
  <c r="F90" i="4"/>
  <c r="O1224" i="7"/>
  <c r="R1224" i="7" s="1"/>
  <c r="O854" i="7"/>
  <c r="R854" i="7" s="1"/>
  <c r="N1325" i="7"/>
  <c r="O995" i="7"/>
  <c r="R995" i="7" s="1"/>
  <c r="N971" i="7"/>
  <c r="Q971" i="7" s="1"/>
  <c r="J760" i="7"/>
  <c r="M760" i="7" s="1"/>
  <c r="P760" i="7" s="1"/>
  <c r="N1239" i="7"/>
  <c r="J696" i="7"/>
  <c r="M696" i="7" s="1"/>
  <c r="O1254" i="7"/>
  <c r="N1158" i="7"/>
  <c r="Q1158" i="7" s="1"/>
  <c r="N1175" i="7"/>
  <c r="J21" i="4"/>
  <c r="N949" i="7"/>
  <c r="O1083" i="7"/>
  <c r="R1083" i="7" s="1"/>
  <c r="N1481" i="7"/>
  <c r="O1090" i="7"/>
  <c r="R1090" i="7" s="1"/>
  <c r="N1246" i="7"/>
  <c r="N1360" i="7"/>
  <c r="O1081" i="7"/>
  <c r="N1379" i="7"/>
  <c r="N1205" i="7"/>
  <c r="O1333" i="7"/>
  <c r="J784" i="7"/>
  <c r="M784" i="7" s="1"/>
  <c r="P784" i="7" s="1"/>
  <c r="N1418" i="7"/>
  <c r="N1105" i="7"/>
  <c r="O1194" i="7"/>
  <c r="O1179" i="7"/>
  <c r="N801" i="7"/>
  <c r="N1037" i="7"/>
  <c r="O1050" i="7"/>
  <c r="N1451" i="7"/>
  <c r="F25" i="4"/>
  <c r="N808" i="7"/>
  <c r="Q808" i="7" s="1"/>
  <c r="O1466" i="7"/>
  <c r="N1104" i="7"/>
  <c r="Q1104" i="7" s="1"/>
  <c r="N1064" i="7"/>
  <c r="Q1064" i="7" s="1"/>
  <c r="N1373" i="7"/>
  <c r="Q1373" i="7" s="1"/>
  <c r="O976" i="7"/>
  <c r="R976" i="7" s="1"/>
  <c r="N1340" i="7"/>
  <c r="O987" i="7"/>
  <c r="R987" i="7" s="1"/>
  <c r="O1239" i="7"/>
  <c r="R1239" i="7" s="1"/>
  <c r="O1125" i="7"/>
  <c r="R1125" i="7" s="1"/>
  <c r="I64" i="4"/>
  <c r="O1510" i="7"/>
  <c r="N1395" i="7"/>
  <c r="Q1395" i="7" s="1"/>
  <c r="N1490" i="7"/>
  <c r="O1049" i="7"/>
  <c r="R1049" i="7" s="1"/>
  <c r="N1255" i="7"/>
  <c r="N1220" i="7"/>
  <c r="Q1220" i="7" s="1"/>
  <c r="N1425" i="7"/>
  <c r="O1166" i="7"/>
  <c r="O1378" i="7"/>
  <c r="O972" i="7"/>
  <c r="R972" i="7" s="1"/>
  <c r="O1111" i="7"/>
  <c r="R1111" i="7" s="1"/>
  <c r="K29" i="4"/>
  <c r="I23" i="4"/>
  <c r="N853" i="7"/>
  <c r="N1508" i="7"/>
  <c r="Q1508" i="7" s="1"/>
  <c r="N1421" i="7"/>
  <c r="N906" i="7"/>
  <c r="Q906" i="7" s="1"/>
  <c r="O965" i="7"/>
  <c r="O1411" i="7"/>
  <c r="O1380" i="7"/>
  <c r="N1442" i="7"/>
  <c r="N1036" i="7"/>
  <c r="N1281" i="7"/>
  <c r="Q1281" i="7" s="1"/>
  <c r="N1254" i="7"/>
  <c r="N1221" i="7"/>
  <c r="Q1221" i="7" s="1"/>
  <c r="N1186" i="7"/>
  <c r="N1078" i="7"/>
  <c r="M67" i="4"/>
  <c r="P67" i="4"/>
  <c r="O952" i="7"/>
  <c r="R952" i="7" s="1"/>
  <c r="O1384" i="7"/>
  <c r="R1384" i="7" s="1"/>
  <c r="O1005" i="7"/>
  <c r="R1005" i="7" s="1"/>
  <c r="O1102" i="7"/>
  <c r="R1102" i="7" s="1"/>
  <c r="O822" i="7"/>
  <c r="R822" i="7" s="1"/>
  <c r="N1014" i="7"/>
  <c r="O1522" i="7"/>
  <c r="O1135" i="7"/>
  <c r="O979" i="7"/>
  <c r="R979" i="7" s="1"/>
  <c r="O1319" i="7"/>
  <c r="R1319" i="7" s="1"/>
  <c r="N928" i="7"/>
  <c r="Q928" i="7" s="1"/>
  <c r="N1273" i="7"/>
  <c r="I70" i="4"/>
  <c r="O1208" i="7"/>
  <c r="N1432" i="7"/>
  <c r="N1176" i="7"/>
  <c r="Q1176" i="7" s="1"/>
  <c r="J24" i="4"/>
  <c r="N1245" i="7"/>
  <c r="N1282" i="7"/>
  <c r="N1443" i="7"/>
  <c r="O1493" i="7"/>
  <c r="N1489" i="7"/>
  <c r="N1271" i="7"/>
  <c r="O1140" i="7"/>
  <c r="N1182" i="7"/>
  <c r="Q1182" i="7" s="1"/>
  <c r="O1400" i="7"/>
  <c r="O1245" i="7"/>
  <c r="R1245" i="7" s="1"/>
  <c r="N809" i="7"/>
  <c r="O845" i="7"/>
  <c r="O1187" i="7"/>
  <c r="N1092" i="7"/>
  <c r="O959" i="7"/>
  <c r="R959" i="7" s="1"/>
  <c r="O1287" i="7"/>
  <c r="N1121" i="7"/>
  <c r="O1485" i="7"/>
  <c r="R1485" i="7" s="1"/>
  <c r="O960" i="7"/>
  <c r="O914" i="7"/>
  <c r="O1461" i="7"/>
  <c r="N1174" i="7"/>
  <c r="Q1174" i="7" s="1"/>
  <c r="N888" i="7"/>
  <c r="Q888" i="7" s="1"/>
  <c r="N1400" i="7"/>
  <c r="Q1400" i="7" s="1"/>
  <c r="N1258" i="7"/>
  <c r="N990" i="7"/>
  <c r="Q990" i="7" s="1"/>
  <c r="N1465" i="7"/>
  <c r="O1258" i="7"/>
  <c r="R1258" i="7" s="1"/>
  <c r="N1170" i="7"/>
  <c r="O1206" i="7"/>
  <c r="N1338" i="7"/>
  <c r="Q1338" i="7" s="1"/>
  <c r="N1035" i="7"/>
  <c r="Q1035" i="7" s="1"/>
  <c r="N1528" i="7"/>
  <c r="O1476" i="7"/>
  <c r="O974" i="7"/>
  <c r="O1375" i="7"/>
  <c r="R1375" i="7" s="1"/>
  <c r="N1459" i="7"/>
  <c r="Q1459" i="7" s="1"/>
  <c r="N1392" i="7"/>
  <c r="Q1392" i="7" s="1"/>
  <c r="O1186" i="7"/>
  <c r="O1093" i="7"/>
  <c r="O1189" i="7"/>
  <c r="F27" i="4"/>
  <c r="O1338" i="7"/>
  <c r="I8" i="4"/>
  <c r="N1509" i="7"/>
  <c r="N1428" i="7"/>
  <c r="O1391" i="7"/>
  <c r="O1487" i="7"/>
  <c r="N1155" i="7"/>
  <c r="O1435" i="7"/>
  <c r="N764" i="7"/>
  <c r="Q764" i="7" s="1"/>
  <c r="J787" i="7"/>
  <c r="M787" i="7" s="1"/>
  <c r="O823" i="7"/>
  <c r="O771" i="7"/>
  <c r="O884" i="7"/>
  <c r="R884" i="7" s="1"/>
  <c r="N762" i="7"/>
  <c r="Q762" i="7" s="1"/>
  <c r="O1143" i="7"/>
  <c r="R1143" i="7" s="1"/>
  <c r="N1535" i="7"/>
  <c r="N1099" i="7"/>
  <c r="O772" i="7"/>
  <c r="O991" i="7"/>
  <c r="R991" i="7" s="1"/>
  <c r="O1305" i="7"/>
  <c r="R1305" i="7" s="1"/>
  <c r="O1053" i="7"/>
  <c r="O1376" i="7"/>
  <c r="E71" i="4"/>
  <c r="G29" i="4"/>
  <c r="O993" i="7"/>
  <c r="R993" i="7" s="1"/>
  <c r="N1018" i="7"/>
  <c r="N1366" i="7"/>
  <c r="Q1366" i="7" s="1"/>
  <c r="J30" i="4"/>
  <c r="H7" i="4"/>
  <c r="O1454" i="7"/>
  <c r="O1067" i="7"/>
  <c r="K93" i="4"/>
  <c r="N979" i="7"/>
  <c r="N1081" i="7"/>
  <c r="Q1081" i="7" s="1"/>
  <c r="J740" i="7"/>
  <c r="M740" i="7" s="1"/>
  <c r="P740" i="7" s="1"/>
  <c r="O1010" i="7"/>
  <c r="O1076" i="7"/>
  <c r="R1076" i="7" s="1"/>
  <c r="N1523" i="7"/>
  <c r="N1240" i="7"/>
  <c r="Q1240" i="7" s="1"/>
  <c r="H10" i="4"/>
  <c r="N1313" i="7"/>
  <c r="O1217" i="7"/>
  <c r="N1488" i="7"/>
  <c r="O929" i="7"/>
  <c r="N1482" i="7"/>
  <c r="Q1482" i="7" s="1"/>
  <c r="N1127" i="7"/>
  <c r="Q1127" i="7" s="1"/>
  <c r="N1251" i="7"/>
  <c r="Q1251" i="7" s="1"/>
  <c r="N1189" i="7"/>
  <c r="Q1189" i="7" s="1"/>
  <c r="N1108" i="7"/>
  <c r="O1356" i="7"/>
  <c r="N1130" i="7"/>
  <c r="Q1130" i="7" s="1"/>
  <c r="N1172" i="7"/>
  <c r="N1029" i="7"/>
  <c r="Q1029" i="7" s="1"/>
  <c r="N933" i="7"/>
  <c r="O897" i="7"/>
  <c r="O1161" i="7"/>
  <c r="N1331" i="7"/>
  <c r="Q1331" i="7" s="1"/>
  <c r="O1056" i="7"/>
  <c r="O1250" i="7"/>
  <c r="R1250" i="7" s="1"/>
  <c r="O1326" i="7"/>
  <c r="N1187" i="7"/>
  <c r="O1370" i="7"/>
  <c r="N931" i="7"/>
  <c r="Q931" i="7" s="1"/>
  <c r="I90" i="4"/>
  <c r="N1469" i="7"/>
  <c r="O1362" i="7"/>
  <c r="J788" i="7"/>
  <c r="M788" i="7" s="1"/>
  <c r="P788" i="7" s="1"/>
  <c r="N935" i="7"/>
  <c r="Q935" i="7" s="1"/>
  <c r="J589" i="7"/>
  <c r="M589" i="7" s="1"/>
  <c r="N1047" i="7"/>
  <c r="Q1047" i="7" s="1"/>
  <c r="N1351" i="7"/>
  <c r="Q1351" i="7" s="1"/>
  <c r="O1421" i="7"/>
  <c r="R1421" i="7" s="1"/>
  <c r="O919" i="7"/>
  <c r="R919" i="7" s="1"/>
  <c r="N1257" i="7"/>
  <c r="O1195" i="7"/>
  <c r="O1146" i="7"/>
  <c r="E31" i="4"/>
  <c r="N1390" i="7"/>
  <c r="N1510" i="7"/>
  <c r="O961" i="7"/>
  <c r="N1096" i="7"/>
  <c r="Q1096" i="7" s="1"/>
  <c r="N1201" i="7"/>
  <c r="Q1201" i="7" s="1"/>
  <c r="O1489" i="7"/>
  <c r="O1399" i="7"/>
  <c r="J776" i="7"/>
  <c r="M776" i="7" s="1"/>
  <c r="J752" i="7"/>
  <c r="M752" i="7" s="1"/>
  <c r="O1293" i="7"/>
  <c r="O1002" i="7"/>
  <c r="N1178" i="7"/>
  <c r="Q1178" i="7" s="1"/>
  <c r="N974" i="7"/>
  <c r="N858" i="7"/>
  <c r="Q858" i="7" s="1"/>
  <c r="O1138" i="7"/>
  <c r="R1138" i="7" s="1"/>
  <c r="N1256" i="7"/>
  <c r="Q1256" i="7" s="1"/>
  <c r="O1218" i="7"/>
  <c r="R1218" i="7" s="1"/>
  <c r="O1282" i="7"/>
  <c r="N780" i="7"/>
  <c r="Q780" i="7" s="1"/>
  <c r="N1484" i="7"/>
  <c r="N1041" i="7"/>
  <c r="Q1041" i="7" s="1"/>
  <c r="N1203" i="7"/>
  <c r="Q1203" i="7" s="1"/>
  <c r="N1083" i="7"/>
  <c r="Q1083" i="7" s="1"/>
  <c r="N840" i="7"/>
  <c r="Q840" i="7" s="1"/>
  <c r="O1268" i="7"/>
  <c r="O1215" i="7"/>
  <c r="N1436" i="7"/>
  <c r="O1303" i="7"/>
  <c r="N1077" i="7"/>
  <c r="Q1077" i="7" s="1"/>
  <c r="N972" i="7"/>
  <c r="Q972" i="7" s="1"/>
  <c r="N1477" i="7"/>
  <c r="N880" i="7"/>
  <c r="O1265" i="7"/>
  <c r="N1420" i="7"/>
  <c r="N1285" i="7"/>
  <c r="Q1285" i="7" s="1"/>
  <c r="N1434" i="7"/>
  <c r="N929" i="7"/>
  <c r="N1417" i="7"/>
  <c r="Q1417" i="7" s="1"/>
  <c r="N1343" i="7"/>
  <c r="N1262" i="7"/>
  <c r="O1482" i="7"/>
  <c r="N1318" i="7"/>
  <c r="N901" i="7"/>
  <c r="Q901" i="7" s="1"/>
  <c r="O1413" i="7"/>
  <c r="R1413" i="7" s="1"/>
  <c r="N1454" i="7"/>
  <c r="O1291" i="7"/>
  <c r="I16" i="4"/>
  <c r="N1297" i="7"/>
  <c r="N952" i="7"/>
  <c r="Q952" i="7" s="1"/>
  <c r="O1371" i="7"/>
  <c r="R1371" i="7" s="1"/>
  <c r="O1149" i="7"/>
  <c r="R1149" i="7" s="1"/>
  <c r="O1298" i="7"/>
  <c r="R1298" i="7" s="1"/>
  <c r="F74" i="4"/>
  <c r="O1351" i="7"/>
  <c r="N1383" i="7"/>
  <c r="N1123" i="7"/>
  <c r="N1086" i="7"/>
  <c r="Q1086" i="7" s="1"/>
  <c r="O862" i="7"/>
  <c r="R862" i="7" s="1"/>
  <c r="N765" i="7"/>
  <c r="Q765" i="7" s="1"/>
  <c r="N1406" i="7"/>
  <c r="N1019" i="7"/>
  <c r="O1437" i="7"/>
  <c r="N1321" i="7"/>
  <c r="L70" i="4"/>
  <c r="O1361" i="7"/>
  <c r="E87" i="4"/>
  <c r="O989" i="7"/>
  <c r="R989" i="7" s="1"/>
  <c r="O866" i="7"/>
  <c r="R866" i="7" s="1"/>
  <c r="N1424" i="7"/>
  <c r="Q1424" i="7" s="1"/>
  <c r="O1534" i="7"/>
  <c r="O1330" i="7"/>
  <c r="R1330" i="7" s="1"/>
  <c r="O1345" i="7"/>
  <c r="R1345" i="7" s="1"/>
  <c r="N1516" i="7"/>
  <c r="O1311" i="7"/>
  <c r="R1311" i="7" s="1"/>
  <c r="N1286" i="7"/>
  <c r="Q1286" i="7" s="1"/>
  <c r="N1505" i="7"/>
  <c r="Q1505" i="7" s="1"/>
  <c r="O1395" i="7"/>
  <c r="R1395" i="7" s="1"/>
  <c r="N1290" i="7"/>
  <c r="Q1290" i="7" s="1"/>
  <c r="N925" i="7"/>
  <c r="Q925" i="7" s="1"/>
  <c r="N747" i="7"/>
  <c r="Q747" i="7" s="1"/>
  <c r="O778" i="7"/>
  <c r="R778" i="7" s="1"/>
  <c r="O889" i="7"/>
  <c r="O941" i="7"/>
  <c r="R941" i="7" s="1"/>
  <c r="N1217" i="7"/>
  <c r="AB14" i="7" s="1"/>
  <c r="N794" i="7"/>
  <c r="Q794" i="7" s="1"/>
  <c r="J66" i="4"/>
  <c r="O878" i="7"/>
  <c r="R878" i="7" s="1"/>
  <c r="O1211" i="7"/>
  <c r="N1405" i="7"/>
  <c r="Q1405" i="7" s="1"/>
  <c r="N1169" i="7"/>
  <c r="O1180" i="7"/>
  <c r="O1465" i="7"/>
  <c r="N1233" i="7"/>
  <c r="Q1233" i="7" s="1"/>
  <c r="N1071" i="7"/>
  <c r="Q1071" i="7" s="1"/>
  <c r="O1247" i="7"/>
  <c r="R1247" i="7" s="1"/>
  <c r="O1488" i="7"/>
  <c r="M11" i="4"/>
  <c r="P11" i="4"/>
  <c r="O1306" i="7"/>
  <c r="R1306" i="7" s="1"/>
  <c r="N1348" i="7"/>
  <c r="O1433" i="7"/>
  <c r="K21" i="4"/>
  <c r="O963" i="7"/>
  <c r="O964" i="7"/>
  <c r="K9" i="4"/>
  <c r="N1530" i="7"/>
  <c r="N1526" i="7"/>
  <c r="K10" i="4"/>
  <c r="I73" i="4"/>
  <c r="G33" i="4"/>
  <c r="O1043" i="7"/>
  <c r="R1043" i="7" s="1"/>
  <c r="O1178" i="7"/>
  <c r="R1178" i="7" s="1"/>
  <c r="N1259" i="7"/>
  <c r="Q1259" i="7" s="1"/>
  <c r="N1231" i="7"/>
  <c r="Q1231" i="7" s="1"/>
  <c r="N1413" i="7"/>
  <c r="O1016" i="7"/>
  <c r="R1016" i="7" s="1"/>
  <c r="N1194" i="7"/>
  <c r="O1365" i="7"/>
  <c r="R1365" i="7" s="1"/>
  <c r="N1237" i="7"/>
  <c r="O1535" i="7"/>
  <c r="N1004" i="7"/>
  <c r="Q1004" i="7" s="1"/>
  <c r="N948" i="7"/>
  <c r="Q948" i="7" s="1"/>
  <c r="O751" i="7"/>
  <c r="R751" i="7" s="1"/>
  <c r="O953" i="7"/>
  <c r="R953" i="7" s="1"/>
  <c r="N1288" i="7"/>
  <c r="N1501" i="7"/>
  <c r="O1398" i="7"/>
  <c r="O1457" i="7"/>
  <c r="K76" i="4"/>
  <c r="N1506" i="7"/>
  <c r="N1088" i="7"/>
  <c r="Q1088" i="7" s="1"/>
  <c r="N1463" i="7"/>
  <c r="Q1463" i="7" s="1"/>
  <c r="N1309" i="7"/>
  <c r="O1196" i="7"/>
  <c r="R1196" i="7" s="1"/>
  <c r="N1492" i="7"/>
  <c r="O1439" i="7"/>
  <c r="H8" i="4"/>
  <c r="N1409" i="7"/>
  <c r="N1468" i="7"/>
  <c r="N1098" i="7"/>
  <c r="O1352" i="7"/>
  <c r="R1352" i="7" s="1"/>
  <c r="O1444" i="7"/>
  <c r="O1007" i="7"/>
  <c r="R1007" i="7" s="1"/>
  <c r="N1493" i="7"/>
  <c r="N1378" i="7"/>
  <c r="Q1378" i="7" s="1"/>
  <c r="F5" i="4"/>
  <c r="F85" i="4"/>
  <c r="O1452" i="7"/>
  <c r="J75" i="4"/>
  <c r="K73" i="4"/>
  <c r="K94" i="4"/>
  <c r="O1518" i="7"/>
  <c r="N852" i="7"/>
  <c r="O1406" i="7"/>
  <c r="O1210" i="7"/>
  <c r="R1210" i="7" s="1"/>
  <c r="O774" i="7"/>
  <c r="O1193" i="7"/>
  <c r="R1193" i="7" s="1"/>
  <c r="N957" i="7"/>
  <c r="Q957" i="7" s="1"/>
  <c r="N1199" i="7"/>
  <c r="Q1199" i="7" s="1"/>
  <c r="O1119" i="7"/>
  <c r="R1119" i="7" s="1"/>
  <c r="O1470" i="7"/>
  <c r="R1470" i="7" s="1"/>
  <c r="O1159" i="7"/>
  <c r="K22" i="4"/>
  <c r="N1021" i="7"/>
  <c r="O1174" i="7"/>
  <c r="N1192" i="7"/>
  <c r="N1480" i="7"/>
  <c r="E4" i="4"/>
  <c r="O1113" i="7"/>
  <c r="N1433" i="7"/>
  <c r="Q1433" i="7" s="1"/>
  <c r="H25" i="4"/>
  <c r="N1067" i="7"/>
  <c r="O1524" i="7"/>
  <c r="N1461" i="7"/>
  <c r="K31" i="4"/>
  <c r="O1130" i="7"/>
  <c r="R1130" i="7" s="1"/>
  <c r="O1314" i="7"/>
  <c r="F30" i="4"/>
  <c r="O1164" i="7"/>
  <c r="R1164" i="7" s="1"/>
  <c r="O1315" i="7"/>
  <c r="N1359" i="7"/>
  <c r="Q1359" i="7" s="1"/>
  <c r="N1261" i="7"/>
  <c r="O1207" i="7"/>
  <c r="R1207" i="7" s="1"/>
  <c r="N980" i="7"/>
  <c r="Q980" i="7" s="1"/>
  <c r="O1182" i="7"/>
  <c r="O1430" i="7"/>
  <c r="R1430" i="7" s="1"/>
  <c r="K13" i="4"/>
  <c r="O1035" i="7"/>
  <c r="R1035" i="7" s="1"/>
  <c r="O781" i="7"/>
  <c r="R781" i="7" s="1"/>
  <c r="O1436" i="7"/>
  <c r="O1261" i="7"/>
  <c r="H4" i="4"/>
  <c r="E5" i="4"/>
  <c r="O1409" i="7"/>
  <c r="N1382" i="7"/>
  <c r="N800" i="7"/>
  <c r="O911" i="7"/>
  <c r="O1521" i="7"/>
  <c r="N1346" i="7"/>
  <c r="E84" i="4"/>
  <c r="J12" i="4"/>
  <c r="N1334" i="7"/>
  <c r="O1290" i="7"/>
  <c r="N1312" i="7"/>
  <c r="Q1312" i="7" s="1"/>
  <c r="I33" i="4"/>
  <c r="O1502" i="7"/>
  <c r="R1502" i="7" s="1"/>
  <c r="O956" i="7"/>
  <c r="N1402" i="7"/>
  <c r="H22" i="4"/>
  <c r="O962" i="7"/>
  <c r="R962" i="7" s="1"/>
  <c r="N1500" i="7"/>
  <c r="N1132" i="7"/>
  <c r="Q1132" i="7" s="1"/>
  <c r="O1396" i="7"/>
  <c r="J7" i="11"/>
  <c r="I25" i="4"/>
  <c r="O1455" i="7"/>
  <c r="R1455" i="7" s="1"/>
  <c r="O1523" i="7"/>
  <c r="R1523" i="7" s="1"/>
  <c r="K19" i="4"/>
  <c r="E67" i="4"/>
  <c r="N1317" i="7"/>
  <c r="N875" i="7"/>
  <c r="Q875" i="7" s="1"/>
  <c r="N786" i="7"/>
  <c r="O1106" i="7"/>
  <c r="N1238" i="7"/>
  <c r="Q1238" i="7" s="1"/>
  <c r="N1065" i="7"/>
  <c r="Q1065" i="7" s="1"/>
  <c r="N1476" i="7"/>
  <c r="F69" i="4"/>
  <c r="N1342" i="7"/>
  <c r="N1216" i="7"/>
  <c r="I19" i="4"/>
  <c r="O1260" i="7"/>
  <c r="R1260" i="7" s="1"/>
  <c r="N1415" i="7"/>
  <c r="F93" i="4"/>
  <c r="N1384" i="7"/>
  <c r="Q1384" i="7" s="1"/>
  <c r="K67" i="4"/>
  <c r="N1345" i="7"/>
  <c r="N1427" i="7"/>
  <c r="O1390" i="7"/>
  <c r="O1460" i="7"/>
  <c r="O1292" i="7"/>
  <c r="N1536" i="7"/>
  <c r="Q1536" i="7" s="1"/>
  <c r="J93" i="4"/>
  <c r="F10" i="4"/>
  <c r="H20" i="4"/>
  <c r="O1277" i="7"/>
  <c r="R1277" i="7" s="1"/>
  <c r="J34" i="4"/>
  <c r="O1464" i="7"/>
  <c r="O1428" i="7"/>
  <c r="O1519" i="7"/>
  <c r="R1519" i="7" s="1"/>
  <c r="N1466" i="7"/>
  <c r="Q1466" i="7" s="1"/>
  <c r="N1357" i="7"/>
  <c r="Q1357" i="7" s="1"/>
  <c r="I18" i="4"/>
  <c r="O1492" i="7"/>
  <c r="O1019" i="7"/>
  <c r="N1134" i="7"/>
  <c r="O1302" i="7"/>
  <c r="O1456" i="7"/>
  <c r="O1342" i="7"/>
  <c r="N1267" i="7"/>
  <c r="O1230" i="7"/>
  <c r="O1299" i="7"/>
  <c r="O1373" i="7"/>
  <c r="O1483" i="7"/>
  <c r="R1483" i="7" s="1"/>
  <c r="N1408" i="7"/>
  <c r="Q1408" i="7" s="1"/>
  <c r="E99" i="10"/>
  <c r="O1275" i="7"/>
  <c r="O1453" i="7"/>
  <c r="O1408" i="7"/>
  <c r="N1308" i="7"/>
  <c r="Q1308" i="7" s="1"/>
  <c r="E11" i="4"/>
  <c r="N1529" i="7"/>
  <c r="N1110" i="7"/>
  <c r="O1417" i="7"/>
  <c r="F7" i="4"/>
  <c r="K71" i="4"/>
  <c r="I7" i="4"/>
  <c r="J13" i="4"/>
  <c r="O1216" i="7"/>
  <c r="R1216" i="7" s="1"/>
  <c r="N991" i="7"/>
  <c r="Q991" i="7" s="1"/>
  <c r="O1025" i="7"/>
  <c r="R1025" i="7" s="1"/>
  <c r="N1455" i="7"/>
  <c r="O1414" i="7"/>
  <c r="O1471" i="7"/>
  <c r="N1398" i="7"/>
  <c r="O1363" i="7"/>
  <c r="N1524" i="7"/>
  <c r="O1514" i="7"/>
  <c r="I13" i="4"/>
  <c r="O1426" i="7"/>
  <c r="N1464" i="7"/>
  <c r="N1030" i="7"/>
  <c r="J791" i="7"/>
  <c r="M791" i="7" s="1"/>
  <c r="P791" i="7" s="1"/>
  <c r="N1293" i="7"/>
  <c r="Q1293" i="7" s="1"/>
  <c r="O1313" i="7"/>
  <c r="R1313" i="7" s="1"/>
  <c r="O1242" i="7"/>
  <c r="F22" i="4"/>
  <c r="N766" i="7"/>
  <c r="Q766" i="7" s="1"/>
  <c r="O980" i="7"/>
  <c r="J798" i="7"/>
  <c r="M798" i="7" s="1"/>
  <c r="P798" i="7" s="1"/>
  <c r="O871" i="7"/>
  <c r="R871" i="7" s="1"/>
  <c r="N1485" i="7"/>
  <c r="Q1485" i="7" s="1"/>
  <c r="N1412" i="7"/>
  <c r="Q1412" i="7" s="1"/>
  <c r="O934" i="7"/>
  <c r="O1462" i="7"/>
  <c r="O945" i="7"/>
  <c r="R945" i="7" s="1"/>
  <c r="O1139" i="7"/>
  <c r="N1389" i="7"/>
  <c r="Q1389" i="7" s="1"/>
  <c r="N1380" i="7"/>
  <c r="Q1380" i="7" s="1"/>
  <c r="N1266" i="7"/>
  <c r="Q1266" i="7" s="1"/>
  <c r="O1458" i="7"/>
  <c r="O1473" i="7"/>
  <c r="N1114" i="7"/>
  <c r="Q1114" i="7" s="1"/>
  <c r="N1191" i="7"/>
  <c r="Q1191" i="7" s="1"/>
  <c r="O1372" i="7"/>
  <c r="R1372" i="7" s="1"/>
  <c r="N1208" i="7"/>
  <c r="Q1208" i="7" s="1"/>
  <c r="N1166" i="7"/>
  <c r="F76" i="4"/>
  <c r="N1441" i="7"/>
  <c r="O1350" i="7"/>
  <c r="N1414" i="7"/>
  <c r="O1231" i="7"/>
  <c r="O1418" i="7"/>
  <c r="O1204" i="7"/>
  <c r="O1407" i="7"/>
  <c r="R1407" i="7" s="1"/>
  <c r="O985" i="7"/>
  <c r="R985" i="7" s="1"/>
  <c r="O1317" i="7"/>
  <c r="R1317" i="7" s="1"/>
  <c r="N1478" i="7"/>
  <c r="Q1478" i="7" s="1"/>
  <c r="N1447" i="7"/>
  <c r="Q1447" i="7" s="1"/>
  <c r="K28" i="4"/>
  <c r="O1432" i="7"/>
  <c r="R1432" i="7" s="1"/>
  <c r="I93" i="4"/>
  <c r="K64" i="4"/>
  <c r="N1387" i="7"/>
  <c r="N1503" i="7"/>
  <c r="G9" i="4"/>
  <c r="N1474" i="7"/>
  <c r="O1516" i="7"/>
  <c r="F20" i="4"/>
  <c r="N1225" i="7"/>
  <c r="Q1225" i="7" s="1"/>
  <c r="N1332" i="7"/>
  <c r="Q1332" i="7" s="1"/>
  <c r="O1357" i="7"/>
  <c r="R1357" i="7" s="1"/>
  <c r="N1518" i="7"/>
  <c r="J84" i="4"/>
  <c r="N1496" i="7"/>
  <c r="O1323" i="7"/>
  <c r="R1323" i="7" s="1"/>
  <c r="O1505" i="7"/>
  <c r="K4" i="4"/>
  <c r="H26" i="4"/>
  <c r="I86" i="4"/>
  <c r="I87" i="4"/>
  <c r="O1449" i="7"/>
  <c r="R1449" i="7" s="1"/>
  <c r="F29" i="4"/>
  <c r="O1415" i="7"/>
  <c r="R1415" i="7" s="1"/>
  <c r="H12" i="4"/>
  <c r="J14" i="4"/>
  <c r="O1278" i="7"/>
  <c r="O1405" i="7"/>
  <c r="R1405" i="7" s="1"/>
  <c r="E10" i="4"/>
  <c r="N1467" i="7"/>
  <c r="H28" i="4"/>
  <c r="I27" i="4"/>
  <c r="I92" i="4"/>
  <c r="F92" i="4"/>
  <c r="N1154" i="7"/>
  <c r="Q1154" i="7" s="1"/>
  <c r="O1225" i="7"/>
  <c r="R1225" i="7" s="1"/>
  <c r="O1478" i="7"/>
  <c r="N1056" i="7"/>
  <c r="Q1056" i="7" s="1"/>
  <c r="O1263" i="7"/>
  <c r="R1263" i="7" s="1"/>
  <c r="O1264" i="7"/>
  <c r="F72" i="4"/>
  <c r="K15" i="4"/>
  <c r="N1502" i="7"/>
  <c r="Q1502" i="7" s="1"/>
  <c r="F65" i="4"/>
  <c r="M32" i="4"/>
  <c r="P32" i="4"/>
  <c r="I89" i="4"/>
  <c r="O10" i="4"/>
  <c r="L10" i="4"/>
  <c r="H29" i="4"/>
  <c r="O1403" i="7"/>
  <c r="R1403" i="7" s="1"/>
  <c r="N1347" i="7"/>
  <c r="G18" i="4"/>
  <c r="G8" i="4"/>
  <c r="N1527" i="7"/>
  <c r="Q1527" i="7" s="1"/>
  <c r="N1473" i="7"/>
  <c r="O1481" i="7"/>
  <c r="J28" i="4"/>
  <c r="H32" i="4"/>
  <c r="O1295" i="7"/>
  <c r="H23" i="4"/>
  <c r="O1506" i="7"/>
  <c r="E42" i="10"/>
  <c r="E60" i="10" s="1"/>
  <c r="F14" i="4"/>
  <c r="O1463" i="7"/>
  <c r="R1463" i="7" s="1"/>
  <c r="E22" i="4"/>
  <c r="I30" i="4"/>
  <c r="J6" i="11"/>
  <c r="O1512" i="7"/>
  <c r="K14" i="4"/>
  <c r="N1045" i="7"/>
  <c r="Q1045" i="7" s="1"/>
  <c r="O1393" i="7"/>
  <c r="N1444" i="7"/>
  <c r="Q1444" i="7" s="1"/>
  <c r="O1450" i="7"/>
  <c r="R1450" i="7" s="1"/>
  <c r="G5" i="4"/>
  <c r="I75" i="4"/>
  <c r="E19" i="4"/>
  <c r="N1450" i="7"/>
  <c r="O1533" i="7"/>
  <c r="G16" i="4"/>
  <c r="N1401" i="7"/>
  <c r="Q1401" i="7" s="1"/>
  <c r="N1515" i="7"/>
  <c r="Q1515" i="7" s="1"/>
  <c r="N1457" i="7"/>
  <c r="Q1457" i="7" s="1"/>
  <c r="D45" i="10"/>
  <c r="F8" i="4"/>
  <c r="K16" i="4"/>
  <c r="I60" i="4"/>
  <c r="J92" i="4"/>
  <c r="O1477" i="7"/>
  <c r="R1477" i="7" s="1"/>
  <c r="N1470" i="7"/>
  <c r="Q1470" i="7" s="1"/>
  <c r="E26" i="4"/>
  <c r="O1532" i="7"/>
  <c r="N1323" i="7"/>
  <c r="O1279" i="7"/>
  <c r="N1223" i="7"/>
  <c r="Q1223" i="7" s="1"/>
  <c r="N1495" i="7"/>
  <c r="O1446" i="7"/>
  <c r="I66" i="4"/>
  <c r="K66" i="4"/>
  <c r="O1474" i="7"/>
  <c r="F11" i="4"/>
  <c r="O1438" i="7"/>
  <c r="R1438" i="7" s="1"/>
  <c r="G14" i="4"/>
  <c r="K12" i="4"/>
  <c r="O1241" i="7"/>
  <c r="I26" i="4"/>
  <c r="O1508" i="7"/>
  <c r="N1521" i="7"/>
  <c r="O1410" i="7"/>
  <c r="N1303" i="7"/>
  <c r="Q1303" i="7" s="1"/>
  <c r="N1439" i="7"/>
  <c r="Q1439" i="7" s="1"/>
  <c r="O1494" i="7"/>
  <c r="R1494" i="7" s="1"/>
  <c r="N1491" i="7"/>
  <c r="J76" i="4"/>
  <c r="G4" i="4"/>
  <c r="O1445" i="7"/>
  <c r="R1445" i="7" s="1"/>
  <c r="I32" i="4"/>
  <c r="N1381" i="7"/>
  <c r="N1475" i="7"/>
  <c r="Q1475" i="7" s="1"/>
  <c r="N1327" i="7"/>
  <c r="G27" i="4"/>
  <c r="F87" i="4"/>
  <c r="G11" i="4"/>
  <c r="J4" i="4"/>
  <c r="E65" i="4"/>
  <c r="N1328" i="7"/>
  <c r="E69" i="4"/>
  <c r="N1460" i="7"/>
  <c r="O1047" i="7"/>
  <c r="O1267" i="7"/>
  <c r="R1267" i="7" s="1"/>
  <c r="I69" i="4"/>
  <c r="J25" i="4"/>
  <c r="J67" i="4"/>
  <c r="J15" i="4"/>
  <c r="F89" i="4"/>
  <c r="N1426" i="7"/>
  <c r="Q1426" i="7" s="1"/>
  <c r="E14" i="4"/>
  <c r="K83" i="4"/>
  <c r="O1480" i="7"/>
  <c r="P9" i="4"/>
  <c r="M9" i="4"/>
  <c r="F26" i="4"/>
  <c r="O1349" i="7"/>
  <c r="R1349" i="7" s="1"/>
  <c r="J69" i="4"/>
  <c r="J85" i="4"/>
  <c r="O1220" i="7"/>
  <c r="O1526" i="7"/>
  <c r="N1386" i="7"/>
  <c r="Q1386" i="7" s="1"/>
  <c r="L83" i="4"/>
  <c r="O83" i="4"/>
  <c r="I34" i="4"/>
  <c r="J14" i="11"/>
  <c r="O1440" i="7"/>
  <c r="R1440" i="7" s="1"/>
  <c r="N1294" i="7"/>
  <c r="N1066" i="7"/>
  <c r="Q1066" i="7" s="1"/>
  <c r="O1355" i="7"/>
  <c r="O1388" i="7"/>
  <c r="R1388" i="7" s="1"/>
  <c r="F33" i="4"/>
  <c r="J94" i="4"/>
  <c r="E9" i="4"/>
  <c r="N1314" i="7"/>
  <c r="Q1314" i="7" s="1"/>
  <c r="O1537" i="7"/>
  <c r="D99" i="10"/>
  <c r="J13" i="11"/>
  <c r="O1359" i="7"/>
  <c r="R1359" i="7" s="1"/>
  <c r="I22" i="4"/>
  <c r="F19" i="4"/>
  <c r="N1206" i="7"/>
  <c r="Q1206" i="7" s="1"/>
  <c r="G34" i="4"/>
  <c r="O1434" i="7"/>
  <c r="G20" i="4"/>
  <c r="N1299" i="7"/>
  <c r="N1052" i="7"/>
  <c r="Q1052" i="7" s="1"/>
  <c r="F75" i="4"/>
  <c r="N1344" i="7"/>
  <c r="K92" i="4"/>
  <c r="N997" i="7"/>
  <c r="O1490" i="7"/>
  <c r="R1490" i="7" s="1"/>
  <c r="I95" i="4"/>
  <c r="O1496" i="7"/>
  <c r="R1496" i="7" s="1"/>
  <c r="O1402" i="7"/>
  <c r="O1517" i="7"/>
  <c r="O1416" i="7"/>
  <c r="R1416" i="7" s="1"/>
  <c r="O1243" i="7"/>
  <c r="R1243" i="7" s="1"/>
  <c r="N1253" i="7"/>
  <c r="Q1253" i="7" s="1"/>
  <c r="H9" i="4"/>
  <c r="N1236" i="7"/>
  <c r="K91" i="4"/>
  <c r="O1515" i="7"/>
  <c r="R1515" i="7" s="1"/>
  <c r="O842" i="7"/>
  <c r="R842" i="7" s="1"/>
  <c r="N1437" i="7"/>
  <c r="Q1437" i="7" s="1"/>
  <c r="F73" i="4"/>
  <c r="O1341" i="7"/>
  <c r="R1341" i="7" s="1"/>
  <c r="G31" i="4"/>
  <c r="K72" i="4"/>
  <c r="F23" i="4"/>
  <c r="O1528" i="7"/>
  <c r="F21" i="4"/>
  <c r="N1367" i="7"/>
  <c r="J20" i="4"/>
  <c r="E30" i="4"/>
  <c r="E24" i="4"/>
  <c r="J65" i="4"/>
  <c r="O1320" i="7"/>
  <c r="O1459" i="7"/>
  <c r="R1459" i="7" s="1"/>
  <c r="O1447" i="7"/>
  <c r="G26" i="4"/>
  <c r="O1381" i="7"/>
  <c r="O1442" i="7"/>
  <c r="R1442" i="7" s="1"/>
  <c r="I28" i="4"/>
  <c r="J68" i="4"/>
  <c r="I29" i="4"/>
  <c r="N1522" i="7"/>
  <c r="Q1522" i="7" s="1"/>
  <c r="K34" i="4"/>
  <c r="O1509" i="7"/>
  <c r="E29" i="4"/>
  <c r="G24" i="4"/>
  <c r="H33" i="4"/>
  <c r="F24" i="4"/>
  <c r="J19" i="4"/>
  <c r="J4" i="11"/>
  <c r="I31" i="4"/>
  <c r="I5" i="4"/>
  <c r="E13" i="4"/>
  <c r="J64" i="4"/>
  <c r="P17" i="4"/>
  <c r="J72" i="4"/>
  <c r="I94" i="4"/>
  <c r="G30" i="4"/>
  <c r="D42" i="10"/>
  <c r="D60" i="10" s="1"/>
  <c r="I14" i="4"/>
  <c r="F42" i="10"/>
  <c r="F60" i="10" s="1"/>
  <c r="K95" i="4"/>
  <c r="H5" i="4"/>
  <c r="I4" i="4"/>
  <c r="I11" i="4"/>
  <c r="J87" i="4"/>
  <c r="J88" i="4"/>
  <c r="J8" i="4"/>
  <c r="O11" i="4"/>
  <c r="L11" i="4"/>
  <c r="I91" i="4"/>
  <c r="E83" i="4"/>
  <c r="N1364" i="7"/>
  <c r="I24" i="4"/>
  <c r="G13" i="4"/>
  <c r="J70" i="4"/>
  <c r="K84" i="4"/>
  <c r="F31" i="4"/>
  <c r="E25" i="4"/>
  <c r="J18" i="4"/>
  <c r="E91" i="4"/>
  <c r="E15" i="4"/>
  <c r="H24" i="4"/>
  <c r="N1486" i="7"/>
  <c r="J95" i="4"/>
  <c r="K68" i="4"/>
  <c r="O1479" i="7"/>
  <c r="R1479" i="7" s="1"/>
  <c r="J73" i="4"/>
  <c r="F68" i="4"/>
  <c r="F84" i="4"/>
  <c r="O1366" i="7"/>
  <c r="N1316" i="7"/>
  <c r="O1354" i="7"/>
  <c r="R1354" i="7" s="1"/>
  <c r="O1347" i="7"/>
  <c r="R1347" i="7" s="1"/>
  <c r="O1321" i="7"/>
  <c r="R1321" i="7" s="1"/>
  <c r="O1525" i="7"/>
  <c r="R1525" i="7" s="1"/>
  <c r="N1537" i="7"/>
  <c r="F9" i="4"/>
  <c r="H34" i="4"/>
  <c r="G25" i="4"/>
  <c r="F34" i="4"/>
  <c r="F66" i="4"/>
  <c r="O1422" i="7"/>
  <c r="R1422" i="7" s="1"/>
  <c r="J83" i="4"/>
  <c r="I76" i="4"/>
  <c r="K86" i="4"/>
  <c r="N1517" i="7"/>
  <c r="Q1517" i="7" s="1"/>
  <c r="J22" i="4"/>
  <c r="J5" i="11"/>
  <c r="N1494" i="7"/>
  <c r="O1486" i="7"/>
  <c r="R1486" i="7" s="1"/>
  <c r="I68" i="4"/>
  <c r="K90" i="4"/>
  <c r="F86" i="4"/>
  <c r="J60" i="4"/>
  <c r="J86" i="4"/>
  <c r="O1331" i="7"/>
  <c r="R1331" i="7" s="1"/>
  <c r="O1234" i="7"/>
  <c r="R1234" i="7" s="1"/>
  <c r="F15" i="4"/>
  <c r="O1251" i="7"/>
  <c r="N1210" i="7"/>
  <c r="N1431" i="7"/>
  <c r="Q1431" i="7" s="1"/>
  <c r="O1392" i="7"/>
  <c r="R1392" i="7" s="1"/>
  <c r="I84" i="4"/>
  <c r="I83" i="4"/>
  <c r="K20" i="4"/>
  <c r="F83" i="4"/>
  <c r="H13" i="4"/>
  <c r="K75" i="4"/>
  <c r="I15" i="4"/>
  <c r="H30" i="4"/>
  <c r="E89" i="4"/>
  <c r="E32" i="4"/>
  <c r="E68" i="4"/>
  <c r="E64" i="4"/>
  <c r="J27" i="4"/>
  <c r="K23" i="4"/>
  <c r="J9" i="4"/>
  <c r="I72" i="4"/>
  <c r="K5" i="4"/>
  <c r="O1504" i="7"/>
  <c r="E16" i="4"/>
  <c r="F91" i="4"/>
  <c r="I85" i="4"/>
  <c r="N1073" i="7"/>
  <c r="Q1073" i="7" s="1"/>
  <c r="O1507" i="7"/>
  <c r="R1507" i="7" s="1"/>
  <c r="I65" i="4"/>
  <c r="O968" i="7"/>
  <c r="O1280" i="7"/>
  <c r="N1397" i="7"/>
  <c r="Q1397" i="7" s="1"/>
  <c r="J7" i="4"/>
  <c r="K60" i="4"/>
  <c r="F16" i="4"/>
  <c r="H19" i="4"/>
  <c r="N1339" i="7"/>
  <c r="Q1339" i="7" s="1"/>
  <c r="E72" i="4"/>
  <c r="H27" i="4"/>
  <c r="E28" i="4"/>
  <c r="F64" i="4"/>
  <c r="N1471" i="7"/>
  <c r="Q1471" i="7" s="1"/>
  <c r="P6" i="4"/>
  <c r="G7" i="4"/>
  <c r="N1519" i="7"/>
  <c r="Q1519" i="7" s="1"/>
  <c r="J11" i="4"/>
  <c r="J89" i="4"/>
  <c r="I12" i="4"/>
  <c r="E8" i="4"/>
  <c r="I88" i="4"/>
  <c r="F4" i="4"/>
  <c r="H18" i="4"/>
  <c r="G21" i="4"/>
  <c r="F18" i="4"/>
  <c r="E20" i="4"/>
  <c r="H21" i="4"/>
  <c r="I20" i="4"/>
  <c r="J10" i="4"/>
  <c r="F99" i="10"/>
  <c r="F70" i="4"/>
  <c r="H16" i="4"/>
  <c r="G15" i="4"/>
  <c r="O1337" i="7"/>
  <c r="R1337" i="7" s="1"/>
  <c r="O1325" i="7"/>
  <c r="R1325" i="7" s="1"/>
  <c r="N1513" i="7"/>
  <c r="G12" i="4"/>
  <c r="N1487" i="7"/>
  <c r="Q1487" i="7" s="1"/>
  <c r="K11" i="4"/>
  <c r="K7" i="4"/>
  <c r="N1525" i="7"/>
  <c r="Q1525" i="7" s="1"/>
  <c r="E85" i="4"/>
  <c r="J90" i="4"/>
  <c r="J71" i="4"/>
  <c r="E18" i="4"/>
  <c r="E88" i="4"/>
  <c r="J23" i="4"/>
  <c r="I10" i="4"/>
  <c r="G22" i="4"/>
  <c r="E90" i="4"/>
  <c r="J91" i="4"/>
  <c r="I74" i="4"/>
  <c r="H11" i="4"/>
  <c r="K33" i="4"/>
  <c r="G23" i="4"/>
  <c r="G32" i="4"/>
  <c r="F32" i="4"/>
  <c r="N1512" i="7"/>
  <c r="K30" i="4"/>
  <c r="E21" i="4"/>
  <c r="I9" i="4"/>
  <c r="N1287" i="7"/>
  <c r="K27" i="4"/>
  <c r="E86" i="4"/>
  <c r="O1499" i="7"/>
  <c r="R1499" i="7" s="1"/>
  <c r="O1419" i="7"/>
  <c r="R1419" i="7" s="1"/>
  <c r="N1497" i="7"/>
  <c r="G28" i="4"/>
  <c r="I71" i="4"/>
  <c r="E66" i="4"/>
  <c r="F88" i="4"/>
  <c r="G19" i="4"/>
  <c r="O1527" i="7"/>
  <c r="F94" i="4"/>
  <c r="O1531" i="7"/>
  <c r="N1533" i="7"/>
  <c r="Q1533" i="7" s="1"/>
  <c r="H15" i="4"/>
  <c r="I21" i="4"/>
  <c r="G10" i="4"/>
  <c r="O1467" i="7"/>
  <c r="R1467" i="7" s="1"/>
  <c r="N1472" i="7"/>
  <c r="F95" i="4"/>
  <c r="O1520" i="7"/>
  <c r="J31" i="4"/>
  <c r="N1511" i="7"/>
  <c r="Q1511" i="7" s="1"/>
  <c r="K65" i="4"/>
  <c r="K32" i="4"/>
  <c r="F71" i="4"/>
  <c r="K8" i="4"/>
  <c r="K85" i="4"/>
  <c r="N1483" i="7"/>
  <c r="E70" i="4"/>
  <c r="H14" i="4"/>
  <c r="N1336" i="7"/>
  <c r="Q1336" i="7" s="1"/>
  <c r="V785" i="6"/>
  <c r="V786" i="6"/>
  <c r="V1215" i="6"/>
  <c r="AQ17" i="6"/>
  <c r="V1254" i="6"/>
  <c r="V1255" i="6"/>
  <c r="V1107" i="6"/>
  <c r="V327" i="6"/>
  <c r="V328" i="6"/>
  <c r="V1226" i="6"/>
  <c r="V1227" i="6"/>
  <c r="V857" i="6"/>
  <c r="V226" i="6"/>
  <c r="V227" i="6"/>
  <c r="AA336" i="6"/>
  <c r="AF336" i="6" s="1"/>
  <c r="AA236" i="6"/>
  <c r="AF236" i="6" s="1"/>
  <c r="AA707" i="6"/>
  <c r="AF707" i="6" s="1"/>
  <c r="AA486" i="6"/>
  <c r="AF486" i="6" s="1"/>
  <c r="AA488" i="6"/>
  <c r="AF488" i="6" s="1"/>
  <c r="AA605" i="6"/>
  <c r="AF605" i="6" s="1"/>
  <c r="AA235" i="6"/>
  <c r="AF235" i="6" s="1"/>
  <c r="AA536" i="6"/>
  <c r="AF536" i="6" s="1"/>
  <c r="AA283" i="6"/>
  <c r="AF283" i="6" s="1"/>
  <c r="AA530" i="6"/>
  <c r="AF530" i="6" s="1"/>
  <c r="AA979" i="6"/>
  <c r="AF979" i="6" s="1"/>
  <c r="AA290" i="6"/>
  <c r="AF290" i="6" s="1"/>
  <c r="AA398" i="6"/>
  <c r="AF398" i="6" s="1"/>
  <c r="AA825" i="6"/>
  <c r="AF825" i="6" s="1"/>
  <c r="AA440" i="6"/>
  <c r="AF440" i="6" s="1"/>
  <c r="AA273" i="6"/>
  <c r="AF273" i="6" s="1"/>
  <c r="AA869" i="6"/>
  <c r="AF869" i="6" s="1"/>
  <c r="AA248" i="6"/>
  <c r="AF248" i="6" s="1"/>
  <c r="AA524" i="6"/>
  <c r="AF524" i="6" s="1"/>
  <c r="AA550" i="6"/>
  <c r="AF550" i="6" s="1"/>
  <c r="AA760" i="6"/>
  <c r="AF760" i="6" s="1"/>
  <c r="AA250" i="6"/>
  <c r="AF250" i="6" s="1"/>
  <c r="AA264" i="6"/>
  <c r="AF264" i="6" s="1"/>
  <c r="AA725" i="6"/>
  <c r="AF725" i="6" s="1"/>
  <c r="AA525" i="6"/>
  <c r="AF525" i="6" s="1"/>
  <c r="AA876" i="6"/>
  <c r="AF876" i="6" s="1"/>
  <c r="AA619" i="6"/>
  <c r="AF619" i="6" s="1"/>
  <c r="AA704" i="6"/>
  <c r="AF704" i="6" s="1"/>
  <c r="AA374" i="6"/>
  <c r="AF374" i="6" s="1"/>
  <c r="AA820" i="6"/>
  <c r="AF820" i="6" s="1"/>
  <c r="AA244" i="6"/>
  <c r="AF244" i="6" s="1"/>
  <c r="AA626" i="6"/>
  <c r="AF626" i="6" s="1"/>
  <c r="AA810" i="6"/>
  <c r="AF810" i="6" s="1"/>
  <c r="AA340" i="6"/>
  <c r="AF340" i="6" s="1"/>
  <c r="AA226" i="6"/>
  <c r="AF226" i="6" s="1"/>
  <c r="AA351" i="6"/>
  <c r="AF351" i="6" s="1"/>
  <c r="AA769" i="6"/>
  <c r="AF769" i="6" s="1"/>
  <c r="AA639" i="6"/>
  <c r="AF639" i="6" s="1"/>
  <c r="AA893" i="6"/>
  <c r="AF893" i="6" s="1"/>
  <c r="AA301" i="6"/>
  <c r="AF301" i="6" s="1"/>
  <c r="AA362" i="6"/>
  <c r="AF362" i="6" s="1"/>
  <c r="AA254" i="6"/>
  <c r="AF254" i="6" s="1"/>
  <c r="AA428" i="6"/>
  <c r="AF428" i="6" s="1"/>
  <c r="AA539" i="6"/>
  <c r="AF539" i="6" s="1"/>
  <c r="AA811" i="6"/>
  <c r="AF811" i="6" s="1"/>
  <c r="AA775" i="6"/>
  <c r="AF775" i="6" s="1"/>
  <c r="AA923" i="6"/>
  <c r="AF923" i="6" s="1"/>
  <c r="AA580" i="6"/>
  <c r="AF580" i="6" s="1"/>
  <c r="AA259" i="6"/>
  <c r="AF259" i="6" s="1"/>
  <c r="AA698" i="6"/>
  <c r="AF698" i="6" s="1"/>
  <c r="AA321" i="6"/>
  <c r="AF321" i="6" s="1"/>
  <c r="AA846" i="6"/>
  <c r="AF846" i="6" s="1"/>
  <c r="AA726" i="6"/>
  <c r="AF726" i="6" s="1"/>
  <c r="AA989" i="6"/>
  <c r="AF989" i="6" s="1"/>
  <c r="AA232" i="6"/>
  <c r="AF232" i="6" s="1"/>
  <c r="AA768" i="6"/>
  <c r="AF768" i="6" s="1"/>
  <c r="AA804" i="6"/>
  <c r="AF804" i="6" s="1"/>
  <c r="AA384" i="6"/>
  <c r="AF384" i="6" s="1"/>
  <c r="AA358" i="6"/>
  <c r="AF358" i="6" s="1"/>
  <c r="AA841" i="6"/>
  <c r="AF841" i="6" s="1"/>
  <c r="AA373" i="6"/>
  <c r="AF373" i="6" s="1"/>
  <c r="AA344" i="6"/>
  <c r="AF344" i="6" s="1"/>
  <c r="AA246" i="6"/>
  <c r="AF246" i="6" s="1"/>
  <c r="AA997" i="6"/>
  <c r="AF997" i="6" s="1"/>
  <c r="AA487" i="6"/>
  <c r="AF487" i="6" s="1"/>
  <c r="AA311" i="6"/>
  <c r="AF311" i="6" s="1"/>
  <c r="AA411" i="6"/>
  <c r="AF411" i="6" s="1"/>
  <c r="AA319" i="6"/>
  <c r="AF319" i="6" s="1"/>
  <c r="AA742" i="6"/>
  <c r="AF742" i="6" s="1"/>
  <c r="AA996" i="6"/>
  <c r="AF996" i="6" s="1"/>
  <c r="AA971" i="6"/>
  <c r="AF971" i="6" s="1"/>
  <c r="AA341" i="6"/>
  <c r="AF341" i="6" s="1"/>
  <c r="AA245" i="6"/>
  <c r="AF245" i="6" s="1"/>
  <c r="AA270" i="6"/>
  <c r="AF270" i="6" s="1"/>
  <c r="AA390" i="6"/>
  <c r="AF390" i="6" s="1"/>
  <c r="AA342" i="6"/>
  <c r="AF342" i="6" s="1"/>
  <c r="AA312" i="6"/>
  <c r="AF312" i="6" s="1"/>
  <c r="AA854" i="6"/>
  <c r="AF854" i="6" s="1"/>
  <c r="AA365" i="6"/>
  <c r="AF365" i="6" s="1"/>
  <c r="AA233" i="6"/>
  <c r="AF233" i="6" s="1"/>
  <c r="AA891" i="6"/>
  <c r="AF891" i="6" s="1"/>
  <c r="AA369" i="6"/>
  <c r="AF369" i="6" s="1"/>
  <c r="AA848" i="6"/>
  <c r="AF848" i="6" s="1"/>
  <c r="AA985" i="6"/>
  <c r="AF985" i="6" s="1"/>
  <c r="AA644" i="6"/>
  <c r="AF644" i="6" s="1"/>
  <c r="AA1025" i="6"/>
  <c r="AF1025" i="6" s="1"/>
  <c r="AA563" i="6"/>
  <c r="AF563" i="6" s="1"/>
  <c r="AA1035" i="6"/>
  <c r="AF1035" i="6" s="1"/>
  <c r="V979" i="6"/>
  <c r="V1263" i="6"/>
  <c r="V1262" i="6"/>
  <c r="V1494" i="6"/>
  <c r="V1495" i="6"/>
  <c r="V1377" i="6"/>
  <c r="V1378" i="6"/>
  <c r="V1288" i="6"/>
  <c r="V1509" i="6"/>
  <c r="V1508" i="6"/>
  <c r="V425" i="6"/>
  <c r="G900" i="7"/>
  <c r="G1607" i="7"/>
  <c r="G1020" i="7"/>
  <c r="G927" i="7"/>
  <c r="G1199" i="7"/>
  <c r="G845" i="7"/>
  <c r="G1261" i="7"/>
  <c r="G947" i="7"/>
  <c r="G1393" i="7"/>
  <c r="G1390" i="7"/>
  <c r="G865" i="7"/>
  <c r="G1063" i="7"/>
  <c r="G1609" i="7"/>
  <c r="G905" i="7"/>
  <c r="G1060" i="7"/>
  <c r="G1077" i="7"/>
  <c r="G1467" i="7"/>
  <c r="G1359" i="7"/>
  <c r="G952" i="7"/>
  <c r="G1428" i="7"/>
  <c r="G1082" i="7"/>
  <c r="G1396" i="7"/>
  <c r="G1098" i="7"/>
  <c r="G1340" i="7"/>
  <c r="G1468" i="7"/>
  <c r="G1541" i="7"/>
  <c r="G1161" i="7"/>
  <c r="G1213" i="7"/>
  <c r="G1174" i="7"/>
  <c r="G1527" i="7"/>
  <c r="G1260" i="7"/>
  <c r="G857" i="7"/>
  <c r="G1490" i="7"/>
  <c r="G988" i="7"/>
  <c r="G1302" i="7"/>
  <c r="G1499" i="7"/>
  <c r="G1243" i="7"/>
  <c r="G1305" i="7"/>
  <c r="G1539" i="7"/>
  <c r="G996" i="7"/>
  <c r="G1125" i="7"/>
  <c r="G1325" i="7"/>
  <c r="G1599" i="7"/>
  <c r="G1169" i="7"/>
  <c r="G1111" i="7"/>
  <c r="G1318" i="7"/>
  <c r="G930" i="7"/>
  <c r="G1254" i="7"/>
  <c r="G1436" i="7"/>
  <c r="G1443" i="7"/>
  <c r="G1554" i="7"/>
  <c r="G1445" i="7"/>
  <c r="G871" i="7"/>
  <c r="G1492" i="7"/>
  <c r="G1339" i="7"/>
  <c r="G1515" i="7"/>
  <c r="G1224" i="7"/>
  <c r="G1348" i="7"/>
  <c r="G910" i="7"/>
  <c r="G1612" i="7"/>
  <c r="G1457" i="7"/>
  <c r="G964" i="7"/>
  <c r="G1604" i="7"/>
  <c r="G1605" i="7"/>
  <c r="G1147" i="7"/>
  <c r="G1501" i="7"/>
  <c r="G962" i="7"/>
  <c r="G1204" i="7"/>
  <c r="G1510" i="7"/>
  <c r="G1344" i="7"/>
  <c r="G912" i="7"/>
  <c r="G1335" i="7"/>
  <c r="G1203" i="7"/>
  <c r="G1440" i="7"/>
  <c r="G1001" i="7"/>
  <c r="G1426" i="7"/>
  <c r="G1106" i="7"/>
  <c r="G877" i="7"/>
  <c r="G1529" i="7"/>
  <c r="G1090" i="7"/>
  <c r="G1540" i="7"/>
  <c r="G1429" i="7"/>
  <c r="G1483" i="7"/>
  <c r="G1280" i="7"/>
  <c r="G1284" i="7"/>
  <c r="G1220" i="7"/>
  <c r="G1484" i="7"/>
  <c r="G1162" i="7"/>
  <c r="G1480" i="7"/>
  <c r="G1381" i="7"/>
  <c r="G1371" i="7"/>
  <c r="G1129" i="7"/>
  <c r="G960" i="7"/>
  <c r="G1179" i="7"/>
  <c r="G1257" i="7"/>
  <c r="G1119" i="7"/>
  <c r="G1397" i="7"/>
  <c r="G1155" i="7"/>
  <c r="G1291" i="7"/>
  <c r="G886" i="7"/>
  <c r="G1413" i="7"/>
  <c r="G849" i="7"/>
  <c r="G908" i="7"/>
  <c r="G846" i="7"/>
  <c r="G942" i="7"/>
  <c r="G940" i="7"/>
  <c r="G1170" i="7"/>
  <c r="G1506" i="7"/>
  <c r="G1415" i="7"/>
  <c r="G917" i="7"/>
  <c r="G853" i="7"/>
  <c r="G978" i="7"/>
  <c r="G1002" i="7"/>
  <c r="G1214" i="7"/>
  <c r="G1175" i="7"/>
  <c r="G1198" i="7"/>
  <c r="G1582" i="7"/>
  <c r="G1590" i="7"/>
  <c r="G1259" i="7"/>
  <c r="G1568" i="7"/>
  <c r="G1023" i="7"/>
  <c r="G847" i="7"/>
  <c r="G1520" i="7"/>
  <c r="G1493" i="7"/>
  <c r="G1088" i="7"/>
  <c r="G1165" i="7"/>
  <c r="G1180" i="7"/>
  <c r="G1134" i="7"/>
  <c r="G1136" i="7"/>
  <c r="G1092" i="7"/>
  <c r="G855" i="7"/>
  <c r="G1356" i="7"/>
  <c r="G951" i="7"/>
  <c r="G902" i="7"/>
  <c r="G972" i="7"/>
  <c r="G1249" i="7"/>
  <c r="G1313" i="7"/>
  <c r="G888" i="7"/>
  <c r="G979" i="7"/>
  <c r="G961" i="7"/>
  <c r="G1474" i="7"/>
  <c r="G995" i="7"/>
  <c r="G914" i="7"/>
  <c r="G1114" i="7"/>
  <c r="G1364" i="7"/>
  <c r="G879" i="7"/>
  <c r="G1171" i="7"/>
  <c r="G890" i="7"/>
  <c r="G1255" i="7"/>
  <c r="G1485" i="7"/>
  <c r="G1235" i="7"/>
  <c r="G1405" i="7"/>
  <c r="G1066" i="7"/>
  <c r="G1518" i="7"/>
  <c r="G1309" i="7"/>
  <c r="G1041" i="7"/>
  <c r="G931" i="7"/>
  <c r="G1005" i="7"/>
  <c r="G1158" i="7"/>
  <c r="G894" i="7"/>
  <c r="G1571" i="7"/>
  <c r="G976" i="7"/>
  <c r="G1531" i="7"/>
  <c r="G938" i="7"/>
  <c r="G1267" i="7"/>
  <c r="G892" i="7"/>
  <c r="G1222" i="7"/>
  <c r="G1330" i="7"/>
  <c r="G1266" i="7"/>
  <c r="G856" i="7"/>
  <c r="G834" i="7"/>
  <c r="G904" i="7"/>
  <c r="G1594" i="7"/>
  <c r="G1486" i="7"/>
  <c r="G1075" i="7"/>
  <c r="G1187" i="7"/>
  <c r="G1513" i="7"/>
  <c r="G1132" i="7"/>
  <c r="G1500" i="7"/>
  <c r="G1315" i="7"/>
  <c r="G1471" i="7"/>
  <c r="G1323" i="7"/>
  <c r="G1139" i="7"/>
  <c r="G1552" i="7"/>
  <c r="G1562" i="7"/>
  <c r="G920" i="7"/>
  <c r="G1252" i="7"/>
  <c r="G1073" i="7"/>
  <c r="G1216" i="7"/>
  <c r="G1028" i="7"/>
  <c r="G1080" i="7"/>
  <c r="G1206" i="7"/>
  <c r="G1190" i="7"/>
  <c r="G1511" i="7"/>
  <c r="G901" i="7"/>
  <c r="G1096" i="7"/>
  <c r="G1351" i="7"/>
  <c r="G1482" i="7"/>
  <c r="G1385" i="7"/>
  <c r="G1130" i="7"/>
  <c r="G1160" i="7"/>
  <c r="G992" i="7"/>
  <c r="G1615" i="7"/>
  <c r="G906" i="7"/>
  <c r="G1193" i="7"/>
  <c r="G1126" i="7"/>
  <c r="G1292" i="7"/>
  <c r="G1034" i="7"/>
  <c r="G1013" i="7"/>
  <c r="G1285" i="7"/>
  <c r="G1572" i="7"/>
  <c r="G1366" i="7"/>
  <c r="G1145" i="7"/>
  <c r="G1479" i="7"/>
  <c r="G884" i="7"/>
  <c r="G852" i="7"/>
  <c r="G1569" i="7"/>
  <c r="G1094" i="7"/>
  <c r="G1232" i="7"/>
  <c r="G1223" i="7"/>
  <c r="G1054" i="7"/>
  <c r="G1058" i="7"/>
  <c r="G1264" i="7"/>
  <c r="G1470" i="7"/>
  <c r="G1350" i="7"/>
  <c r="G1583" i="7"/>
  <c r="G1295" i="7"/>
  <c r="G1379" i="7"/>
  <c r="G1019" i="7"/>
  <c r="G841" i="7"/>
  <c r="G1367" i="7"/>
  <c r="I1611" i="7"/>
  <c r="I1583" i="7"/>
  <c r="I1240" i="7"/>
  <c r="I1218" i="7"/>
  <c r="I1114" i="7"/>
  <c r="I1057" i="7"/>
  <c r="I1198" i="7"/>
  <c r="I1374" i="7"/>
  <c r="I1353" i="7"/>
  <c r="I1535" i="7"/>
  <c r="I1246" i="7"/>
  <c r="I1360" i="7"/>
  <c r="I1276" i="7"/>
  <c r="I1413" i="7"/>
  <c r="I1598" i="7"/>
  <c r="I1328" i="7"/>
  <c r="I1204" i="7"/>
  <c r="I1194" i="7"/>
  <c r="I1505" i="7"/>
  <c r="I1336" i="7"/>
  <c r="I1123" i="7"/>
  <c r="I1072" i="7"/>
  <c r="I1391" i="7"/>
  <c r="I1005" i="7"/>
  <c r="I1050" i="7"/>
  <c r="I1466" i="7"/>
  <c r="I1097" i="7"/>
  <c r="I1400" i="7"/>
  <c r="I1081" i="7"/>
  <c r="I1278" i="7"/>
  <c r="I1161" i="7"/>
  <c r="I1249" i="7"/>
  <c r="I1327" i="7"/>
  <c r="I1483" i="7"/>
  <c r="I1409" i="7"/>
  <c r="I1148" i="7"/>
  <c r="I1539" i="7"/>
  <c r="I1273" i="7"/>
  <c r="I1255" i="7"/>
  <c r="I1247" i="7"/>
  <c r="I1401" i="7"/>
  <c r="I1115" i="7"/>
  <c r="I1274" i="7"/>
  <c r="I1150" i="7"/>
  <c r="I1351" i="7"/>
  <c r="I1310" i="7"/>
  <c r="I1270" i="7"/>
  <c r="I1167" i="7"/>
  <c r="I1069" i="7"/>
  <c r="I1292" i="7"/>
  <c r="I1343" i="7"/>
  <c r="I1300" i="7"/>
  <c r="I1196" i="7"/>
  <c r="I1527" i="7"/>
  <c r="I1470" i="7"/>
  <c r="I1267" i="7"/>
  <c r="I1297" i="7"/>
  <c r="I1324" i="7"/>
  <c r="I1558" i="7"/>
  <c r="I1080" i="7"/>
  <c r="I1606" i="7"/>
  <c r="I1479" i="7"/>
  <c r="I1133" i="7"/>
  <c r="I1012" i="7"/>
  <c r="I1031" i="7"/>
  <c r="I1578" i="7"/>
  <c r="I1414" i="7"/>
  <c r="I1406" i="7"/>
  <c r="I1588" i="7"/>
  <c r="I1141" i="7"/>
  <c r="I1165" i="7"/>
  <c r="I1186" i="7"/>
  <c r="I1394" i="7"/>
  <c r="I1429" i="7"/>
  <c r="I1501" i="7"/>
  <c r="I1325" i="7"/>
  <c r="I1096" i="7"/>
  <c r="I1415" i="7"/>
  <c r="H1172" i="7"/>
  <c r="H1031" i="7"/>
  <c r="H1485" i="7"/>
  <c r="H1104" i="7"/>
  <c r="H1039" i="7"/>
  <c r="H1417" i="7"/>
  <c r="H1233" i="7"/>
  <c r="H1141" i="7"/>
  <c r="H1599" i="7"/>
  <c r="H1027" i="7"/>
  <c r="H1144" i="7"/>
  <c r="H1369" i="7"/>
  <c r="H1494" i="7"/>
  <c r="H1005" i="7"/>
  <c r="H1245" i="7"/>
  <c r="H1398" i="7"/>
  <c r="H1111" i="7"/>
  <c r="H1237" i="7"/>
  <c r="H1540" i="7"/>
  <c r="H1574" i="7"/>
  <c r="H1096" i="7"/>
  <c r="H1107" i="7"/>
  <c r="H1383" i="7"/>
  <c r="H1123" i="7"/>
  <c r="H1173" i="7"/>
  <c r="H1455" i="7"/>
  <c r="H1617" i="7"/>
  <c r="H1429" i="7"/>
  <c r="H1389" i="7"/>
  <c r="H1180" i="7"/>
  <c r="H1132" i="7"/>
  <c r="H1078" i="7"/>
  <c r="H1375" i="7"/>
  <c r="H1216" i="7"/>
  <c r="H1283" i="7"/>
  <c r="H1022" i="7"/>
  <c r="H1554" i="7"/>
  <c r="H1522" i="7"/>
  <c r="H1025" i="7"/>
  <c r="H1426" i="7"/>
  <c r="H1176" i="7"/>
  <c r="H1231" i="7"/>
  <c r="H1454" i="7"/>
  <c r="H1475" i="7"/>
  <c r="H1381" i="7"/>
  <c r="H1497" i="7"/>
  <c r="H1190" i="7"/>
  <c r="H1437" i="7"/>
  <c r="H1051" i="7"/>
  <c r="H1515" i="7"/>
  <c r="H1394" i="7"/>
  <c r="H1020" i="7"/>
  <c r="H1296" i="7"/>
  <c r="H1465" i="7"/>
  <c r="H1094" i="7"/>
  <c r="H1453" i="7"/>
  <c r="H1578" i="7"/>
  <c r="H1049" i="7"/>
  <c r="H1081" i="7"/>
  <c r="H1068" i="7"/>
  <c r="H1528" i="7"/>
  <c r="H1261" i="7"/>
  <c r="H1043" i="7"/>
  <c r="H1577" i="7"/>
  <c r="H1120" i="7"/>
  <c r="H1101" i="7"/>
  <c r="H1506" i="7"/>
  <c r="H1501" i="7"/>
  <c r="H1183" i="7"/>
  <c r="H1080" i="7"/>
  <c r="H1037" i="7"/>
  <c r="H1009" i="7"/>
  <c r="H1271" i="7"/>
  <c r="H1159" i="7"/>
  <c r="H1498" i="7"/>
  <c r="H1040" i="7"/>
  <c r="H1351" i="7"/>
  <c r="H1393" i="7"/>
  <c r="F1501" i="7"/>
  <c r="F977" i="7"/>
  <c r="F1587" i="7"/>
  <c r="F1081" i="7"/>
  <c r="F1541" i="7"/>
  <c r="F1055" i="7"/>
  <c r="F1026" i="7"/>
  <c r="F1128" i="7"/>
  <c r="F1310" i="7"/>
  <c r="F1529" i="7"/>
  <c r="F850" i="7"/>
  <c r="F1445" i="7"/>
  <c r="F1323" i="7"/>
  <c r="F852" i="7"/>
  <c r="F1164" i="7"/>
  <c r="F1062" i="7"/>
  <c r="F933" i="7"/>
  <c r="F1114" i="7"/>
  <c r="F1606" i="7"/>
  <c r="F1281" i="7"/>
  <c r="F1167" i="7"/>
  <c r="F1172" i="7"/>
  <c r="F927" i="7"/>
  <c r="F1234" i="7"/>
  <c r="F955" i="7"/>
  <c r="F1458" i="7"/>
  <c r="F1094" i="7"/>
  <c r="F1123" i="7"/>
  <c r="F839" i="7"/>
  <c r="F1467" i="7"/>
  <c r="F1316" i="7"/>
  <c r="F903" i="7"/>
  <c r="F983" i="7"/>
  <c r="F990" i="7"/>
  <c r="F851" i="7"/>
  <c r="F1369" i="7"/>
  <c r="F1383" i="7"/>
  <c r="F1391" i="7"/>
  <c r="F1470" i="7"/>
  <c r="F1336" i="7"/>
  <c r="F1224" i="7"/>
  <c r="F1261" i="7"/>
  <c r="F1297" i="7"/>
  <c r="F1058" i="7"/>
  <c r="F1334" i="7"/>
  <c r="F843" i="7"/>
  <c r="F1607" i="7"/>
  <c r="F1193" i="7"/>
  <c r="F1083" i="7"/>
  <c r="F1344" i="7"/>
  <c r="F1090" i="7"/>
  <c r="F1494" i="7"/>
  <c r="F1361" i="7"/>
  <c r="F1539" i="7"/>
  <c r="F889" i="7"/>
  <c r="F1499" i="7"/>
  <c r="F1387" i="7"/>
  <c r="F1368" i="7"/>
  <c r="F1580" i="7"/>
  <c r="F1223" i="7"/>
  <c r="F1604" i="7"/>
  <c r="F1333" i="7"/>
  <c r="F1556" i="7"/>
  <c r="F1459" i="7"/>
  <c r="F1378" i="7"/>
  <c r="F1082" i="7"/>
  <c r="F1247" i="7"/>
  <c r="F1303" i="7"/>
  <c r="F1471" i="7"/>
  <c r="F1006" i="7"/>
  <c r="F1039" i="7"/>
  <c r="F1265" i="7"/>
  <c r="F1250" i="7"/>
  <c r="F1077" i="7"/>
  <c r="F1380" i="7"/>
  <c r="F1233" i="7"/>
  <c r="F1069" i="7"/>
  <c r="F1249" i="7"/>
  <c r="F1288" i="7"/>
  <c r="F1104" i="7"/>
  <c r="F877" i="7"/>
  <c r="F1586" i="7"/>
  <c r="F1117" i="7"/>
  <c r="F1028" i="7"/>
  <c r="F979" i="7"/>
  <c r="F1453" i="7"/>
  <c r="F1301" i="7"/>
  <c r="F1439" i="7"/>
  <c r="F1027" i="7"/>
  <c r="F1227" i="7"/>
  <c r="F1022" i="7"/>
  <c r="F1012" i="7"/>
  <c r="F1079" i="7"/>
  <c r="F1473" i="7"/>
  <c r="F935" i="7"/>
  <c r="F931" i="7"/>
  <c r="F848" i="7"/>
  <c r="F866" i="7"/>
  <c r="F1320" i="7"/>
  <c r="G985" i="7"/>
  <c r="G1148" i="7"/>
  <c r="G1334" i="7"/>
  <c r="G1446" i="7"/>
  <c r="G1049" i="7"/>
  <c r="G851" i="7"/>
  <c r="G941" i="7"/>
  <c r="G950" i="7"/>
  <c r="G883" i="7"/>
  <c r="G864" i="7"/>
  <c r="G1055" i="7"/>
  <c r="G1475" i="7"/>
  <c r="G1197" i="7"/>
  <c r="I1540" i="7"/>
  <c r="I1596" i="7"/>
  <c r="I1569" i="7"/>
  <c r="I1568" i="7"/>
  <c r="I1143" i="7"/>
  <c r="I1087" i="7"/>
  <c r="I1084" i="7"/>
  <c r="I1008" i="7"/>
  <c r="I1085" i="7"/>
  <c r="I1073" i="7"/>
  <c r="I1170" i="7"/>
  <c r="I1029" i="7"/>
  <c r="I1166" i="7"/>
  <c r="I1053" i="7"/>
  <c r="I1544" i="7"/>
  <c r="H1480" i="7"/>
  <c r="H998" i="7"/>
  <c r="H1564" i="7"/>
  <c r="H1145" i="7"/>
  <c r="H1565" i="7"/>
  <c r="H1048" i="7"/>
  <c r="H1331" i="7"/>
  <c r="H1097" i="7"/>
  <c r="H1217" i="7"/>
  <c r="H1136" i="7"/>
  <c r="H1382" i="7"/>
  <c r="H1595" i="7"/>
  <c r="H1316" i="7"/>
  <c r="H1422" i="7"/>
  <c r="H1117" i="7"/>
  <c r="H1401" i="7"/>
  <c r="H1613" i="7"/>
  <c r="F1506" i="7"/>
  <c r="F863" i="7"/>
  <c r="F1097" i="7"/>
  <c r="F1152" i="7"/>
  <c r="F1434" i="7"/>
  <c r="F870" i="7"/>
  <c r="F1600" i="7"/>
  <c r="F1245" i="7"/>
  <c r="F1306" i="7"/>
  <c r="F1036" i="7"/>
  <c r="F841" i="7"/>
  <c r="F1071" i="7"/>
  <c r="F950" i="7"/>
  <c r="F1461" i="7"/>
  <c r="G1102" i="7"/>
  <c r="G1003" i="7"/>
  <c r="G1128" i="7"/>
  <c r="G1306" i="7"/>
  <c r="G1319" i="7"/>
  <c r="G1069" i="7"/>
  <c r="G909" i="7"/>
  <c r="G1253" i="7"/>
  <c r="G1208" i="7"/>
  <c r="G1157" i="7"/>
  <c r="G1212" i="7"/>
  <c r="G1268" i="7"/>
  <c r="G1598" i="7"/>
  <c r="G1113" i="7"/>
  <c r="G1591" i="7"/>
  <c r="G1004" i="7"/>
  <c r="G1040" i="7"/>
  <c r="G1400" i="7"/>
  <c r="G967" i="7"/>
  <c r="G1273" i="7"/>
  <c r="G928" i="7"/>
  <c r="G1438" i="7"/>
  <c r="G1231" i="7"/>
  <c r="G953" i="7"/>
  <c r="G1009" i="7"/>
  <c r="G936" i="7"/>
  <c r="G1278" i="7"/>
  <c r="G1576" i="7"/>
  <c r="G1176" i="7"/>
  <c r="G1459" i="7"/>
  <c r="G1447" i="7"/>
  <c r="G965" i="7"/>
  <c r="G1183" i="7"/>
  <c r="G935" i="7"/>
  <c r="G1389" i="7"/>
  <c r="G1286" i="7"/>
  <c r="G1140" i="7"/>
  <c r="G1217" i="7"/>
  <c r="G971" i="7"/>
  <c r="G1551" i="7"/>
  <c r="G1454" i="7"/>
  <c r="G1101" i="7"/>
  <c r="G1567" i="7"/>
  <c r="G860" i="7"/>
  <c r="G1277" i="7"/>
  <c r="G1065" i="7"/>
  <c r="G1229" i="7"/>
  <c r="G1476" i="7"/>
  <c r="G1303" i="7"/>
  <c r="G1121" i="7"/>
  <c r="G1563" i="7"/>
  <c r="G984" i="7"/>
  <c r="G1336" i="7"/>
  <c r="G1394" i="7"/>
  <c r="G1256" i="7"/>
  <c r="G1478" i="7"/>
  <c r="G1585" i="7"/>
  <c r="G1246" i="7"/>
  <c r="G1093" i="7"/>
  <c r="G1017" i="7"/>
  <c r="G1435" i="7"/>
  <c r="G1357" i="7"/>
  <c r="G1469" i="7"/>
  <c r="G1557" i="7"/>
  <c r="G1039" i="7"/>
  <c r="G1477" i="7"/>
  <c r="G1437" i="7"/>
  <c r="G1462" i="7"/>
  <c r="G1439" i="7"/>
  <c r="G1517" i="7"/>
  <c r="G850" i="7"/>
  <c r="G1042" i="7"/>
  <c r="G1022" i="7"/>
  <c r="G1386" i="7"/>
  <c r="G839" i="7"/>
  <c r="G1616" i="7"/>
  <c r="G1532" i="7"/>
  <c r="G1166" i="7"/>
  <c r="G1046" i="7"/>
  <c r="G1329" i="7"/>
  <c r="I1565" i="7"/>
  <c r="I1121" i="7"/>
  <c r="I1564" i="7"/>
  <c r="I1107" i="7"/>
  <c r="I1359" i="7"/>
  <c r="I1293" i="7"/>
  <c r="I1113" i="7"/>
  <c r="I1172" i="7"/>
  <c r="I1243" i="7"/>
  <c r="I1098" i="7"/>
  <c r="I1489" i="7"/>
  <c r="I1358" i="7"/>
  <c r="I1398" i="7"/>
  <c r="I1277" i="7"/>
  <c r="I1226" i="7"/>
  <c r="I1572" i="7"/>
  <c r="I1188" i="7"/>
  <c r="I1514" i="7"/>
  <c r="I1426" i="7"/>
  <c r="I1329" i="7"/>
  <c r="I1159" i="7"/>
  <c r="I1290" i="7"/>
  <c r="I1256" i="7"/>
  <c r="I1308" i="7"/>
  <c r="I1106" i="7"/>
  <c r="I1397" i="7"/>
  <c r="I1064" i="7"/>
  <c r="I1566" i="7"/>
  <c r="I1323" i="7"/>
  <c r="I1095" i="7"/>
  <c r="I1215" i="7"/>
  <c r="I1424" i="7"/>
  <c r="I1014" i="7"/>
  <c r="I1577" i="7"/>
  <c r="I1473" i="7"/>
  <c r="I1013" i="7"/>
  <c r="I1503" i="7"/>
  <c r="I1597" i="7"/>
  <c r="I1020" i="7"/>
  <c r="I1011" i="7"/>
  <c r="I1614" i="7"/>
  <c r="I1192" i="7"/>
  <c r="I1454" i="7"/>
  <c r="I1604" i="7"/>
  <c r="I1079" i="7"/>
  <c r="I1149" i="7"/>
  <c r="I1104" i="7"/>
  <c r="I1435" i="7"/>
  <c r="I1058" i="7"/>
  <c r="I1250" i="7"/>
  <c r="I1232" i="7"/>
  <c r="I1387" i="7"/>
  <c r="I1563" i="7"/>
  <c r="I1416" i="7"/>
  <c r="I1021" i="7"/>
  <c r="I1047" i="7"/>
  <c r="I1224" i="7"/>
  <c r="I1355" i="7"/>
  <c r="I1354" i="7"/>
  <c r="I1041" i="7"/>
  <c r="I1322" i="7"/>
  <c r="I1560" i="7"/>
  <c r="I1040" i="7"/>
  <c r="I1537" i="7"/>
  <c r="I1260" i="7"/>
  <c r="I1385" i="7"/>
  <c r="I1212" i="7"/>
  <c r="I1228" i="7"/>
  <c r="I1015" i="7"/>
  <c r="I1531" i="7"/>
  <c r="I1131" i="7"/>
  <c r="I1071" i="7"/>
  <c r="I1363" i="7"/>
  <c r="I1420" i="7"/>
  <c r="I1265" i="7"/>
  <c r="I1338" i="7"/>
  <c r="I1157" i="7"/>
  <c r="I1472" i="7"/>
  <c r="H1029" i="7"/>
  <c r="H1168" i="7"/>
  <c r="H1479" i="7"/>
  <c r="H1511" i="7"/>
  <c r="H1276" i="7"/>
  <c r="H1440" i="7"/>
  <c r="H1474" i="7"/>
  <c r="H1356" i="7"/>
  <c r="H1372" i="7"/>
  <c r="H1006" i="7"/>
  <c r="H1600" i="7"/>
  <c r="H1161" i="7"/>
  <c r="H1095" i="7"/>
  <c r="H1281" i="7"/>
  <c r="H1226" i="7"/>
  <c r="H999" i="7"/>
  <c r="H1188" i="7"/>
  <c r="H1258" i="7"/>
  <c r="H1278" i="7"/>
  <c r="H1279" i="7"/>
  <c r="H1451" i="7"/>
  <c r="H1212" i="7"/>
  <c r="H1291" i="7"/>
  <c r="H1341" i="7"/>
  <c r="H1228" i="7"/>
  <c r="H1105" i="7"/>
  <c r="H1010" i="7"/>
  <c r="H1272" i="7"/>
  <c r="H1588" i="7"/>
  <c r="H1021" i="7"/>
  <c r="H1535" i="7"/>
  <c r="H1463" i="7"/>
  <c r="H1414" i="7"/>
  <c r="H1346" i="7"/>
  <c r="H1477" i="7"/>
  <c r="H1230" i="7"/>
  <c r="H1545" i="7"/>
  <c r="H1056" i="7"/>
  <c r="H1075" i="7"/>
  <c r="H1549" i="7"/>
  <c r="H1406" i="7"/>
  <c r="H1521" i="7"/>
  <c r="H1046" i="7"/>
  <c r="H1065" i="7"/>
  <c r="H1026" i="7"/>
  <c r="H1374" i="7"/>
  <c r="H1070" i="7"/>
  <c r="H1223" i="7"/>
  <c r="H1115" i="7"/>
  <c r="H1530" i="7"/>
  <c r="H1262" i="7"/>
  <c r="H1284" i="7"/>
  <c r="H1206" i="7"/>
  <c r="H1350" i="7"/>
  <c r="H1018" i="7"/>
  <c r="H1300" i="7"/>
  <c r="H1442" i="7"/>
  <c r="H1324" i="7"/>
  <c r="H1592" i="7"/>
  <c r="H1307" i="7"/>
  <c r="H1079" i="7"/>
  <c r="H1268" i="7"/>
  <c r="H1338" i="7"/>
  <c r="H1362" i="7"/>
  <c r="H1002" i="7"/>
  <c r="H1601" i="7"/>
  <c r="H1305" i="7"/>
  <c r="H1542" i="7"/>
  <c r="H1058" i="7"/>
  <c r="H1566" i="7"/>
  <c r="H1344" i="7"/>
  <c r="H1518" i="7"/>
  <c r="H1182" i="7"/>
  <c r="H1366" i="7"/>
  <c r="H1413" i="7"/>
  <c r="H1184" i="7"/>
  <c r="H1481" i="7"/>
  <c r="H1140" i="7"/>
  <c r="F1161" i="7"/>
  <c r="F937" i="7"/>
  <c r="F899" i="7"/>
  <c r="F1608" i="7"/>
  <c r="F1084" i="7"/>
  <c r="F1299" i="7"/>
  <c r="F1359" i="7"/>
  <c r="F880" i="7"/>
  <c r="F1370" i="7"/>
  <c r="F958" i="7"/>
  <c r="F1240" i="7"/>
  <c r="F936" i="7"/>
  <c r="F901" i="7"/>
  <c r="F1564" i="7"/>
  <c r="F1418" i="7"/>
  <c r="F1553" i="7"/>
  <c r="F905" i="7"/>
  <c r="F1221" i="7"/>
  <c r="F910" i="7"/>
  <c r="F1399" i="7"/>
  <c r="F884" i="7"/>
  <c r="F1195" i="7"/>
  <c r="F1531" i="7"/>
  <c r="F1088" i="7"/>
  <c r="F949" i="7"/>
  <c r="F1130" i="7"/>
  <c r="F1417" i="7"/>
  <c r="F1155" i="7"/>
  <c r="F1496" i="7"/>
  <c r="F1209" i="7"/>
  <c r="F1422" i="7"/>
  <c r="F1166" i="7"/>
  <c r="F1038" i="7"/>
  <c r="F1153" i="7"/>
  <c r="F854" i="7"/>
  <c r="F861" i="7"/>
  <c r="F1419" i="7"/>
  <c r="F865" i="7"/>
  <c r="F1602" i="7"/>
  <c r="F1552" i="7"/>
  <c r="F1592" i="7"/>
  <c r="F1500" i="7"/>
  <c r="F1534" i="7"/>
  <c r="F1141" i="7"/>
  <c r="F1403" i="7"/>
  <c r="F1275" i="7"/>
  <c r="F1558" i="7"/>
  <c r="F1350" i="7"/>
  <c r="F907" i="7"/>
  <c r="F878" i="7"/>
  <c r="F985" i="7"/>
  <c r="F1170" i="7"/>
  <c r="F1154" i="7"/>
  <c r="F1023" i="7"/>
  <c r="F1286" i="7"/>
  <c r="F1381" i="7"/>
  <c r="F975" i="7"/>
  <c r="F1248" i="7"/>
  <c r="F996" i="7"/>
  <c r="F1226" i="7"/>
  <c r="F1568" i="7"/>
  <c r="F1366" i="7"/>
  <c r="F855" i="7"/>
  <c r="F1468" i="7"/>
  <c r="F1363" i="7"/>
  <c r="F1008" i="7"/>
  <c r="F1101" i="7"/>
  <c r="F857" i="7"/>
  <c r="F1335" i="7"/>
  <c r="F1413" i="7"/>
  <c r="F1078" i="7"/>
  <c r="F1532" i="7"/>
  <c r="F1411" i="7"/>
  <c r="F1054" i="7"/>
  <c r="F1554" i="7"/>
  <c r="F1372" i="7"/>
  <c r="F1246" i="7"/>
  <c r="F1513" i="7"/>
  <c r="F1547" i="7"/>
  <c r="F883" i="7"/>
  <c r="F1584" i="7"/>
  <c r="F1017" i="7"/>
  <c r="F1437" i="7"/>
  <c r="F868" i="7"/>
  <c r="F1238" i="7"/>
  <c r="F1590" i="7"/>
  <c r="F1498" i="7"/>
  <c r="F1025" i="7"/>
  <c r="F1024" i="7"/>
  <c r="F1289" i="7"/>
  <c r="F1376" i="7"/>
  <c r="F1066" i="7"/>
  <c r="F1326" i="7"/>
  <c r="F1360" i="7"/>
  <c r="F908" i="7"/>
  <c r="F1111" i="7"/>
  <c r="F1133" i="7"/>
  <c r="F836" i="7"/>
  <c r="F909" i="7"/>
  <c r="AD7" i="4"/>
  <c r="F960" i="7"/>
  <c r="G1497" i="7"/>
  <c r="G1153" i="7"/>
  <c r="G1272" i="7"/>
  <c r="G1606" i="7"/>
  <c r="G1618" i="7"/>
  <c r="G1546" i="7"/>
  <c r="G1487" i="7"/>
  <c r="G1593" i="7"/>
  <c r="G1328" i="7"/>
  <c r="G1097" i="7"/>
  <c r="G1544" i="7"/>
  <c r="G934" i="7"/>
  <c r="G858" i="7"/>
  <c r="I1546" i="7"/>
  <c r="I1453" i="7"/>
  <c r="I1312" i="7"/>
  <c r="I1481" i="7"/>
  <c r="I1241" i="7"/>
  <c r="I1176" i="7"/>
  <c r="I998" i="7"/>
  <c r="I1457" i="7"/>
  <c r="I1349" i="7"/>
  <c r="I1463" i="7"/>
  <c r="I1456" i="7"/>
  <c r="H1154" i="7"/>
  <c r="H1024" i="7"/>
  <c r="H1371" i="7"/>
  <c r="H1256" i="7"/>
  <c r="H1061" i="7"/>
  <c r="H1612" i="7"/>
  <c r="H1462" i="7"/>
  <c r="H1457" i="7"/>
  <c r="H1482" i="7"/>
  <c r="H1205" i="7"/>
  <c r="H1073" i="7"/>
  <c r="F1401" i="7"/>
  <c r="F1610" i="7"/>
  <c r="F1214" i="7"/>
  <c r="F1571" i="7"/>
  <c r="F1589" i="7"/>
  <c r="F1280" i="7"/>
  <c r="F1255" i="7"/>
  <c r="F1169" i="7"/>
  <c r="F1231" i="7"/>
  <c r="F1528" i="7"/>
  <c r="F1597" i="7"/>
  <c r="F1019" i="7"/>
  <c r="F1400" i="7"/>
  <c r="F953" i="7"/>
  <c r="F982" i="7"/>
  <c r="F1596" i="7"/>
  <c r="F963" i="7"/>
  <c r="F834" i="7"/>
  <c r="F1522" i="7"/>
  <c r="F1557" i="7"/>
  <c r="G1210" i="7"/>
  <c r="G1442" i="7"/>
  <c r="G1453" i="7"/>
  <c r="G970" i="7"/>
  <c r="G999" i="7"/>
  <c r="G949" i="7"/>
  <c r="G1342" i="7"/>
  <c r="G1543" i="7"/>
  <c r="G1387" i="7"/>
  <c r="G1026" i="7"/>
  <c r="G1279" i="7"/>
  <c r="G1036" i="7"/>
  <c r="G993" i="7"/>
  <c r="I1567" i="7"/>
  <c r="I1585" i="7"/>
  <c r="I1547" i="7"/>
  <c r="I1182" i="7"/>
  <c r="I1010" i="7"/>
  <c r="I1101" i="7"/>
  <c r="I1213" i="7"/>
  <c r="I1605" i="7"/>
  <c r="I1405" i="7"/>
  <c r="I1018" i="7"/>
  <c r="H1438" i="7"/>
  <c r="H1412" i="7"/>
  <c r="H1419" i="7"/>
  <c r="H1461" i="7"/>
  <c r="H1403" i="7"/>
  <c r="H1265" i="7"/>
  <c r="H1505" i="7"/>
  <c r="H1052" i="7"/>
  <c r="H1253" i="7"/>
  <c r="H1282" i="7"/>
  <c r="H1580" i="7"/>
  <c r="F862" i="7"/>
  <c r="F1005" i="7"/>
  <c r="F1327" i="7"/>
  <c r="F911" i="7"/>
  <c r="F1355" i="7"/>
  <c r="F944" i="7"/>
  <c r="F1266" i="7"/>
  <c r="F875" i="7"/>
  <c r="F1579" i="7"/>
  <c r="F994" i="7"/>
  <c r="F1441" i="7"/>
  <c r="F1332" i="7"/>
  <c r="F1228" i="7"/>
  <c r="F1523" i="7"/>
  <c r="G1290" i="7"/>
  <c r="G1430" i="7"/>
  <c r="G1195" i="7"/>
  <c r="G1354" i="7"/>
  <c r="G1377" i="7"/>
  <c r="G1076" i="7"/>
  <c r="G1547" i="7"/>
  <c r="G1052" i="7"/>
  <c r="G897" i="7"/>
  <c r="G1021" i="7"/>
  <c r="G895" i="7"/>
  <c r="G869" i="7"/>
  <c r="G1433" i="7"/>
  <c r="G1281" i="7"/>
  <c r="G1071" i="7"/>
  <c r="G896" i="7"/>
  <c r="G1407" i="7"/>
  <c r="G1168" i="7"/>
  <c r="G1056" i="7"/>
  <c r="G1503" i="7"/>
  <c r="G944" i="7"/>
  <c r="G991" i="7"/>
  <c r="G1146" i="7"/>
  <c r="G926" i="7"/>
  <c r="G863" i="7"/>
  <c r="G955" i="7"/>
  <c r="G1006" i="7"/>
  <c r="G1228" i="7"/>
  <c r="G1488" i="7"/>
  <c r="G1200" i="7"/>
  <c r="G997" i="7"/>
  <c r="G1380" i="7"/>
  <c r="G1466" i="7"/>
  <c r="G954" i="7"/>
  <c r="G836" i="7"/>
  <c r="G1403" i="7"/>
  <c r="G1018" i="7"/>
  <c r="G862" i="7"/>
  <c r="G1523" i="7"/>
  <c r="G870" i="7"/>
  <c r="G1250" i="7"/>
  <c r="G1192" i="7"/>
  <c r="G1178" i="7"/>
  <c r="G1067" i="7"/>
  <c r="G1460" i="7"/>
  <c r="G1410" i="7"/>
  <c r="G1611" i="7"/>
  <c r="G866" i="7"/>
  <c r="G1167" i="7"/>
  <c r="G1534" i="7"/>
  <c r="G844" i="7"/>
  <c r="G1219" i="7"/>
  <c r="G958" i="7"/>
  <c r="G1353" i="7"/>
  <c r="G1365" i="7"/>
  <c r="G1245" i="7"/>
  <c r="G937" i="7"/>
  <c r="G925" i="7"/>
  <c r="G1368" i="7"/>
  <c r="G1502" i="7"/>
  <c r="G1263" i="7"/>
  <c r="G1370" i="7"/>
  <c r="G1610" i="7"/>
  <c r="G838" i="7"/>
  <c r="G975" i="7"/>
  <c r="G1211" i="7"/>
  <c r="G1352" i="7"/>
  <c r="G1149" i="7"/>
  <c r="G1556" i="7"/>
  <c r="G974" i="7"/>
  <c r="G903" i="7"/>
  <c r="G1519" i="7"/>
  <c r="G1081" i="7"/>
  <c r="G1423" i="7"/>
  <c r="G1514" i="7"/>
  <c r="G983" i="7"/>
  <c r="G1015" i="7"/>
  <c r="G1602" i="7"/>
  <c r="G1452" i="7"/>
  <c r="G1542" i="7"/>
  <c r="I1452" i="7"/>
  <c r="I1102" i="7"/>
  <c r="I1403" i="7"/>
  <c r="I1173" i="7"/>
  <c r="I1067" i="7"/>
  <c r="I1421" i="7"/>
  <c r="I1383" i="7"/>
  <c r="I1591" i="7"/>
  <c r="I1528" i="7"/>
  <c r="I1345" i="7"/>
  <c r="I1377" i="7"/>
  <c r="I1127" i="7"/>
  <c r="I1003" i="7"/>
  <c r="I1257" i="7"/>
  <c r="I1460" i="7"/>
  <c r="I1175" i="7"/>
  <c r="I1184" i="7"/>
  <c r="I1313" i="7"/>
  <c r="I1502" i="7"/>
  <c r="I1242" i="7"/>
  <c r="I1302" i="7"/>
  <c r="I1581" i="7"/>
  <c r="I1158" i="7"/>
  <c r="I1169" i="7"/>
  <c r="I1062" i="7"/>
  <c r="I1407" i="7"/>
  <c r="I1099" i="7"/>
  <c r="I1511" i="7"/>
  <c r="I1002" i="7"/>
  <c r="I1411" i="7"/>
  <c r="I1603" i="7"/>
  <c r="I1266" i="7"/>
  <c r="I1311" i="7"/>
  <c r="I1286" i="7"/>
  <c r="I1037" i="7"/>
  <c r="I1590" i="7"/>
  <c r="I1094" i="7"/>
  <c r="I1536" i="7"/>
  <c r="I999" i="7"/>
  <c r="I1425" i="7"/>
  <c r="I1423" i="7"/>
  <c r="I1314" i="7"/>
  <c r="I1602" i="7"/>
  <c r="I1295" i="7"/>
  <c r="I1553" i="7"/>
  <c r="I1145" i="7"/>
  <c r="I1043" i="7"/>
  <c r="I1181" i="7"/>
  <c r="I1090" i="7"/>
  <c r="I1372" i="7"/>
  <c r="I1093" i="7"/>
  <c r="I1316" i="7"/>
  <c r="I1538" i="7"/>
  <c r="I1074" i="7"/>
  <c r="I1422" i="7"/>
  <c r="I1552" i="7"/>
  <c r="I1199" i="7"/>
  <c r="I1285" i="7"/>
  <c r="I1024" i="7"/>
  <c r="I1130" i="7"/>
  <c r="I1450" i="7"/>
  <c r="I1493" i="7"/>
  <c r="I1126" i="7"/>
  <c r="I1210" i="7"/>
  <c r="I1399" i="7"/>
  <c r="I1291" i="7"/>
  <c r="I1497" i="7"/>
  <c r="I1543" i="7"/>
  <c r="I1294" i="7"/>
  <c r="I1051" i="7"/>
  <c r="I1142" i="7"/>
  <c r="I1152" i="7"/>
  <c r="I1033" i="7"/>
  <c r="I1252" i="7"/>
  <c r="I1054" i="7"/>
  <c r="I1513" i="7"/>
  <c r="I1117" i="7"/>
  <c r="I1317" i="7"/>
  <c r="H1444" i="7"/>
  <c r="H1543" i="7"/>
  <c r="H1385" i="7"/>
  <c r="H1124" i="7"/>
  <c r="H1491" i="7"/>
  <c r="H1186" i="7"/>
  <c r="H1561" i="7"/>
  <c r="H1087" i="7"/>
  <c r="H1562" i="7"/>
  <c r="H1427" i="7"/>
  <c r="H1551" i="7"/>
  <c r="H1167" i="7"/>
  <c r="H1063" i="7"/>
  <c r="H1252" i="7"/>
  <c r="H1330" i="7"/>
  <c r="H1526" i="7"/>
  <c r="H1032" i="7"/>
  <c r="H1149" i="7"/>
  <c r="H1098" i="7"/>
  <c r="H1102" i="7"/>
  <c r="H1118" i="7"/>
  <c r="H1347" i="7"/>
  <c r="H1611" i="7"/>
  <c r="H1408" i="7"/>
  <c r="H1085" i="7"/>
  <c r="H1130" i="7"/>
  <c r="H1106" i="7"/>
  <c r="H1610" i="7"/>
  <c r="H1057" i="7"/>
  <c r="H1439" i="7"/>
  <c r="H1333" i="7"/>
  <c r="H1460" i="7"/>
  <c r="H1045" i="7"/>
  <c r="H1469" i="7"/>
  <c r="H1250" i="7"/>
  <c r="H1436" i="7"/>
  <c r="H1181" i="7"/>
  <c r="H1571" i="7"/>
  <c r="H1572" i="7"/>
  <c r="H1604" i="7"/>
  <c r="H1084" i="7"/>
  <c r="H1378" i="7"/>
  <c r="H1306" i="7"/>
  <c r="H1203" i="7"/>
  <c r="H1563" i="7"/>
  <c r="H1336" i="7"/>
  <c r="H1012" i="7"/>
  <c r="H1016" i="7"/>
  <c r="H1147" i="7"/>
  <c r="H1596" i="7"/>
  <c r="H1310" i="7"/>
  <c r="H1143" i="7"/>
  <c r="H1165" i="7"/>
  <c r="H1157" i="7"/>
  <c r="H1581" i="7"/>
  <c r="H1447" i="7"/>
  <c r="H1317" i="7"/>
  <c r="H1353" i="7"/>
  <c r="H1404" i="7"/>
  <c r="H1434" i="7"/>
  <c r="H1156" i="7"/>
  <c r="H1013" i="7"/>
  <c r="H1244" i="7"/>
  <c r="H1110" i="7"/>
  <c r="H1516" i="7"/>
  <c r="H1280" i="7"/>
  <c r="H1349" i="7"/>
  <c r="H1229" i="7"/>
  <c r="H1337" i="7"/>
  <c r="H1585" i="7"/>
  <c r="H1158" i="7"/>
  <c r="H1008" i="7"/>
  <c r="H1015" i="7"/>
  <c r="H1286" i="7"/>
  <c r="H1589" i="7"/>
  <c r="H1243" i="7"/>
  <c r="H1328" i="7"/>
  <c r="H1220" i="7"/>
  <c r="F859" i="7"/>
  <c r="F1044" i="7"/>
  <c r="F832" i="7"/>
  <c r="F1555" i="7"/>
  <c r="F1160" i="7"/>
  <c r="F1251" i="7"/>
  <c r="F1482" i="7"/>
  <c r="F895" i="7"/>
  <c r="F1211" i="7"/>
  <c r="F959" i="7"/>
  <c r="F1484" i="7"/>
  <c r="F981" i="7"/>
  <c r="F844" i="7"/>
  <c r="F1410" i="7"/>
  <c r="F1620" i="7"/>
  <c r="F1508" i="7"/>
  <c r="F1578" i="7"/>
  <c r="F1212" i="7"/>
  <c r="F940" i="7"/>
  <c r="F1010" i="7"/>
  <c r="F1549" i="7"/>
  <c r="F966" i="7"/>
  <c r="F1540" i="7"/>
  <c r="F1469" i="7"/>
  <c r="F1045" i="7"/>
  <c r="F1476" i="7"/>
  <c r="F879" i="7"/>
  <c r="F1544" i="7"/>
  <c r="F1385" i="7"/>
  <c r="F1456" i="7"/>
  <c r="F1599" i="7"/>
  <c r="F881" i="7"/>
  <c r="F1074" i="7"/>
  <c r="F956" i="7"/>
  <c r="F1493" i="7"/>
  <c r="F1241" i="7"/>
  <c r="F1352" i="7"/>
  <c r="F842" i="7"/>
  <c r="F1305" i="7"/>
  <c r="F919" i="7"/>
  <c r="F1503" i="7"/>
  <c r="F970" i="7"/>
  <c r="F1603" i="7"/>
  <c r="F1020" i="7"/>
  <c r="F900" i="7"/>
  <c r="F1151" i="7"/>
  <c r="F1156" i="7"/>
  <c r="F925" i="7"/>
  <c r="F882" i="7"/>
  <c r="F1046" i="7"/>
  <c r="F915" i="7"/>
  <c r="F1118" i="7"/>
  <c r="F1037" i="7"/>
  <c r="F1343" i="7"/>
  <c r="F1159" i="7"/>
  <c r="F1338" i="7"/>
  <c r="F1119" i="7"/>
  <c r="F1150" i="7"/>
  <c r="F1561" i="7"/>
  <c r="F1269" i="7"/>
  <c r="F1272" i="7"/>
  <c r="F1569" i="7"/>
  <c r="F1318" i="7"/>
  <c r="F1198" i="7"/>
  <c r="F1618" i="7"/>
  <c r="F1406" i="7"/>
  <c r="F986" i="7"/>
  <c r="F1185" i="7"/>
  <c r="F921" i="7"/>
  <c r="F1183" i="7"/>
  <c r="F1070" i="7"/>
  <c r="F1389" i="7"/>
  <c r="F954" i="7"/>
  <c r="F913" i="7"/>
  <c r="F1560" i="7"/>
  <c r="F1341" i="7"/>
  <c r="F988" i="7"/>
  <c r="F896" i="7"/>
  <c r="F930" i="7"/>
  <c r="F999" i="7"/>
  <c r="F1002" i="7"/>
  <c r="F914" i="7"/>
  <c r="F1043" i="7"/>
  <c r="F1527" i="7"/>
  <c r="F1208" i="7"/>
  <c r="F1168" i="7"/>
  <c r="F853" i="7"/>
  <c r="F1145" i="7"/>
  <c r="F989" i="7"/>
  <c r="F1283" i="7"/>
  <c r="F1537" i="7"/>
  <c r="F1538" i="7"/>
  <c r="F1367" i="7"/>
  <c r="F1617" i="7"/>
  <c r="F943" i="7"/>
  <c r="F1321" i="7"/>
  <c r="F971" i="7"/>
  <c r="F888" i="7"/>
  <c r="F1189" i="7"/>
  <c r="AB91" i="4"/>
  <c r="F1438" i="7"/>
  <c r="G1431" i="7"/>
  <c r="G1043" i="7"/>
  <c r="G1465" i="7"/>
  <c r="G1127" i="7"/>
  <c r="G916" i="7"/>
  <c r="G1369" i="7"/>
  <c r="G1144" i="7"/>
  <c r="G885" i="7"/>
  <c r="G1362" i="7"/>
  <c r="G1237" i="7"/>
  <c r="G1105" i="7"/>
  <c r="G1230" i="7"/>
  <c r="G1298" i="7"/>
  <c r="G1301" i="7"/>
  <c r="G1072" i="7"/>
  <c r="G1589" i="7"/>
  <c r="G1450" i="7"/>
  <c r="G1512" i="7"/>
  <c r="G1404" i="7"/>
  <c r="G1103" i="7"/>
  <c r="I1034" i="7"/>
  <c r="I1534" i="7"/>
  <c r="I1036" i="7"/>
  <c r="I1436" i="7"/>
  <c r="I1320" i="7"/>
  <c r="I1427" i="7"/>
  <c r="I1607" i="7"/>
  <c r="I1138" i="7"/>
  <c r="I1380" i="7"/>
  <c r="I1428" i="7"/>
  <c r="I1105" i="7"/>
  <c r="I1211" i="7"/>
  <c r="I1019" i="7"/>
  <c r="I1402" i="7"/>
  <c r="I1459" i="7"/>
  <c r="I1573" i="7"/>
  <c r="I1332" i="7"/>
  <c r="I1065" i="7"/>
  <c r="H1582" i="7"/>
  <c r="H1059" i="7"/>
  <c r="H1555" i="7"/>
  <c r="H1527" i="7"/>
  <c r="H1192" i="7"/>
  <c r="H1569" i="7"/>
  <c r="H1584" i="7"/>
  <c r="H1583" i="7"/>
  <c r="H1334" i="7"/>
  <c r="H1550" i="7"/>
  <c r="H1201" i="7"/>
  <c r="H1211" i="7"/>
  <c r="H1433" i="7"/>
  <c r="H1537" i="7"/>
  <c r="H1339" i="7"/>
  <c r="H1411" i="7"/>
  <c r="H1187" i="7"/>
  <c r="H1174" i="7"/>
  <c r="F968" i="7"/>
  <c r="F987" i="7"/>
  <c r="F838" i="7"/>
  <c r="F1182" i="7"/>
  <c r="F885" i="7"/>
  <c r="F1216" i="7"/>
  <c r="F1488" i="7"/>
  <c r="F1126" i="7"/>
  <c r="F1115" i="7"/>
  <c r="F1452" i="7"/>
  <c r="F1230" i="7"/>
  <c r="F1032" i="7"/>
  <c r="F1302" i="7"/>
  <c r="F1520" i="7"/>
  <c r="F1415" i="7"/>
  <c r="F1096" i="7"/>
  <c r="F961" i="7"/>
  <c r="F1099" i="7"/>
  <c r="F1132" i="7"/>
  <c r="F1057" i="7"/>
  <c r="F1050" i="7"/>
  <c r="F1611" i="7"/>
  <c r="F1192" i="7"/>
  <c r="F1004" i="7"/>
  <c r="F1122" i="7"/>
  <c r="F1414" i="7"/>
  <c r="F845" i="7"/>
  <c r="F1577" i="7"/>
  <c r="G1412" i="7"/>
  <c r="G1320" i="7"/>
  <c r="G875" i="7"/>
  <c r="G1078" i="7"/>
  <c r="G1012" i="7"/>
  <c r="G1358" i="7"/>
  <c r="G1327" i="7"/>
  <c r="G1574" i="7"/>
  <c r="G1402" i="7"/>
  <c r="G1420" i="7"/>
  <c r="G1461" i="7"/>
  <c r="G1287" i="7"/>
  <c r="G1262" i="7"/>
  <c r="I1496" i="7"/>
  <c r="I1129" i="7"/>
  <c r="I1442" i="7"/>
  <c r="I1289" i="7"/>
  <c r="I1303" i="7"/>
  <c r="I1488" i="7"/>
  <c r="I1086" i="7"/>
  <c r="I1570" i="7"/>
  <c r="I1477" i="7"/>
  <c r="I1016" i="7"/>
  <c r="I1337" i="7"/>
  <c r="I1179" i="7"/>
  <c r="I1464" i="7"/>
  <c r="I1579" i="7"/>
  <c r="H1320" i="7"/>
  <c r="H1308" i="7"/>
  <c r="H1471" i="7"/>
  <c r="H1489" i="7"/>
  <c r="H1017" i="7"/>
  <c r="H1014" i="7"/>
  <c r="H1359" i="7"/>
  <c r="H1033" i="7"/>
  <c r="H1602" i="7"/>
  <c r="H1248" i="7"/>
  <c r="H1275" i="7"/>
  <c r="H1125" i="7"/>
  <c r="H1019" i="7"/>
  <c r="H1609" i="7"/>
  <c r="H1292" i="7"/>
  <c r="H1044" i="7"/>
  <c r="H1121" i="7"/>
  <c r="H1042" i="7"/>
  <c r="F1388" i="7"/>
  <c r="F938" i="7"/>
  <c r="F1144" i="7"/>
  <c r="F1397" i="7"/>
  <c r="F1536" i="7"/>
  <c r="F964" i="7"/>
  <c r="F1497" i="7"/>
  <c r="F1102" i="7"/>
  <c r="F1042" i="7"/>
  <c r="F1515" i="7"/>
  <c r="F876" i="7"/>
  <c r="F1112" i="7"/>
  <c r="F918" i="7"/>
  <c r="F1147" i="7"/>
  <c r="F1357" i="7"/>
  <c r="F1504" i="7"/>
  <c r="F890" i="7"/>
  <c r="G1316" i="7"/>
  <c r="G1152" i="7"/>
  <c r="G1324" i="7"/>
  <c r="G1555" i="7"/>
  <c r="G1580" i="7"/>
  <c r="G1560" i="7"/>
  <c r="G1449" i="7"/>
  <c r="G1530" i="7"/>
  <c r="G1383" i="7"/>
  <c r="G1107" i="7"/>
  <c r="G1398" i="7"/>
  <c r="G989" i="7"/>
  <c r="G1619" i="7"/>
  <c r="G1191" i="7"/>
  <c r="G945" i="7"/>
  <c r="G1068" i="7"/>
  <c r="G1233" i="7"/>
  <c r="G939" i="7"/>
  <c r="G1011" i="7"/>
  <c r="G1308" i="7"/>
  <c r="G1270" i="7"/>
  <c r="G1275" i="7"/>
  <c r="G887" i="7"/>
  <c r="G1202" i="7"/>
  <c r="G1123" i="7"/>
  <c r="G1536" i="7"/>
  <c r="G1331" i="7"/>
  <c r="G1112" i="7"/>
  <c r="G1238" i="7"/>
  <c r="G1296" i="7"/>
  <c r="G1014" i="7"/>
  <c r="G1110" i="7"/>
  <c r="G1099" i="7"/>
  <c r="G1559" i="7"/>
  <c r="G1553" i="7"/>
  <c r="G1321" i="7"/>
  <c r="G1565" i="7"/>
  <c r="G1271" i="7"/>
  <c r="G1276" i="7"/>
  <c r="G1234" i="7"/>
  <c r="G1401" i="7"/>
  <c r="G1575" i="7"/>
  <c r="G1422" i="7"/>
  <c r="G1408" i="7"/>
  <c r="G1549" i="7"/>
  <c r="G1031" i="7"/>
  <c r="G1265" i="7"/>
  <c r="G868" i="7"/>
  <c r="G1117" i="7"/>
  <c r="G1613" i="7"/>
  <c r="G948" i="7"/>
  <c r="G1535" i="7"/>
  <c r="G1558" i="7"/>
  <c r="G1045" i="7"/>
  <c r="G1209" i="7"/>
  <c r="G1062" i="7"/>
  <c r="G1434" i="7"/>
  <c r="G946" i="7"/>
  <c r="G1184" i="7"/>
  <c r="G1395" i="7"/>
  <c r="G1588" i="7"/>
  <c r="G1464" i="7"/>
  <c r="G843" i="7"/>
  <c r="G1283" i="7"/>
  <c r="G1051" i="7"/>
  <c r="G1074" i="7"/>
  <c r="G873" i="7"/>
  <c r="G1194" i="7"/>
  <c r="G1581" i="7"/>
  <c r="G1573" i="7"/>
  <c r="G1496" i="7"/>
  <c r="G1035" i="7"/>
  <c r="G1349" i="7"/>
  <c r="G1587" i="7"/>
  <c r="G1399" i="7"/>
  <c r="G1030" i="7"/>
  <c r="G1124" i="7"/>
  <c r="G1150" i="7"/>
  <c r="G1100" i="7"/>
  <c r="G1047" i="7"/>
  <c r="I1388" i="7"/>
  <c r="I1445" i="7"/>
  <c r="I1124" i="7"/>
  <c r="I1155" i="7"/>
  <c r="I1231" i="7"/>
  <c r="I1521" i="7"/>
  <c r="I1580" i="7"/>
  <c r="I1392" i="7"/>
  <c r="I1221" i="7"/>
  <c r="I1575" i="7"/>
  <c r="I1542" i="7"/>
  <c r="I1390" i="7"/>
  <c r="I1620" i="7"/>
  <c r="I1049" i="7"/>
  <c r="I1271" i="7"/>
  <c r="I1233" i="7"/>
  <c r="I1195" i="7"/>
  <c r="I1610" i="7"/>
  <c r="I1508" i="7"/>
  <c r="I1467" i="7"/>
  <c r="I1404" i="7"/>
  <c r="I1112" i="7"/>
  <c r="I1305" i="7"/>
  <c r="I1512" i="7"/>
  <c r="I1234" i="7"/>
  <c r="I1056" i="7"/>
  <c r="I1516" i="7"/>
  <c r="I1202" i="7"/>
  <c r="I1077" i="7"/>
  <c r="I1612" i="7"/>
  <c r="I1318" i="7"/>
  <c r="I1128" i="7"/>
  <c r="I1615" i="7"/>
  <c r="I1448" i="7"/>
  <c r="I1017" i="7"/>
  <c r="I1555" i="7"/>
  <c r="I1091" i="7"/>
  <c r="I1371" i="7"/>
  <c r="I1174" i="7"/>
  <c r="I1068" i="7"/>
  <c r="I1219" i="7"/>
  <c r="I1030" i="7"/>
  <c r="I1009" i="7"/>
  <c r="I1282" i="7"/>
  <c r="I1557" i="7"/>
  <c r="I1004" i="7"/>
  <c r="I1393" i="7"/>
  <c r="I1160" i="7"/>
  <c r="I1443" i="7"/>
  <c r="I1214" i="7"/>
  <c r="I1193" i="7"/>
  <c r="I1180" i="7"/>
  <c r="I1487" i="7"/>
  <c r="I1153" i="7"/>
  <c r="I1548" i="7"/>
  <c r="I1444" i="7"/>
  <c r="I1559" i="7"/>
  <c r="I1000" i="7"/>
  <c r="I1052" i="7"/>
  <c r="I1619" i="7"/>
  <c r="I1315" i="7"/>
  <c r="I1613" i="7"/>
  <c r="I1122" i="7"/>
  <c r="I1281" i="7"/>
  <c r="I1190" i="7"/>
  <c r="I1601" i="7"/>
  <c r="I1269" i="7"/>
  <c r="I1110" i="7"/>
  <c r="I1526" i="7"/>
  <c r="I1171" i="7"/>
  <c r="I1365" i="7"/>
  <c r="I1389" i="7"/>
  <c r="I1296" i="7"/>
  <c r="I1474" i="7"/>
  <c r="I1446" i="7"/>
  <c r="I1616" i="7"/>
  <c r="I1006" i="7"/>
  <c r="I1593" i="7"/>
  <c r="H1361" i="7"/>
  <c r="H1573" i="7"/>
  <c r="H1099" i="7"/>
  <c r="H1162" i="7"/>
  <c r="H1368" i="7"/>
  <c r="H1146" i="7"/>
  <c r="H1507" i="7"/>
  <c r="H1137" i="7"/>
  <c r="H1083" i="7"/>
  <c r="H1227" i="7"/>
  <c r="H1178" i="7"/>
  <c r="H1410" i="7"/>
  <c r="H1425" i="7"/>
  <c r="H1133" i="7"/>
  <c r="H1615" i="7"/>
  <c r="H1160" i="7"/>
  <c r="H1466" i="7"/>
  <c r="H1395" i="7"/>
  <c r="H1170" i="7"/>
  <c r="H1445" i="7"/>
  <c r="H1534" i="7"/>
  <c r="H1113" i="7"/>
  <c r="H1294" i="7"/>
  <c r="H1488" i="7"/>
  <c r="H1246" i="7"/>
  <c r="H1560" i="7"/>
  <c r="H1594" i="7"/>
  <c r="H1529" i="7"/>
  <c r="H1548" i="7"/>
  <c r="H1348" i="7"/>
  <c r="H1219" i="7"/>
  <c r="H1557" i="7"/>
  <c r="H1239" i="7"/>
  <c r="H1299" i="7"/>
  <c r="H1400" i="7"/>
  <c r="H1011" i="7"/>
  <c r="H1074" i="7"/>
  <c r="H1452" i="7"/>
  <c r="H1163" i="7"/>
  <c r="H1038" i="7"/>
  <c r="H1358" i="7"/>
  <c r="H1367" i="7"/>
  <c r="H1312" i="7"/>
  <c r="H1235" i="7"/>
  <c r="H1199" i="7"/>
  <c r="H1151" i="7"/>
  <c r="H1496" i="7"/>
  <c r="H1450" i="7"/>
  <c r="H1050" i="7"/>
  <c r="H1036" i="7"/>
  <c r="H1478" i="7"/>
  <c r="H1138" i="7"/>
  <c r="H1402" i="7"/>
  <c r="H1155" i="7"/>
  <c r="H1483" i="7"/>
  <c r="H1303" i="7"/>
  <c r="H1224" i="7"/>
  <c r="H1251" i="7"/>
  <c r="H1484" i="7"/>
  <c r="H1603" i="7"/>
  <c r="H1556" i="7"/>
  <c r="H1112" i="7"/>
  <c r="H1467" i="7"/>
  <c r="H1345" i="7"/>
  <c r="H1035" i="7"/>
  <c r="H1175" i="7"/>
  <c r="H1420" i="7"/>
  <c r="H1207" i="7"/>
  <c r="H1536" i="7"/>
  <c r="H1004" i="7"/>
  <c r="H1197" i="7"/>
  <c r="H1355" i="7"/>
  <c r="H1430" i="7"/>
  <c r="H1221" i="7"/>
  <c r="H1259" i="7"/>
  <c r="H1597" i="7"/>
  <c r="H1273" i="7"/>
  <c r="F1353" i="7"/>
  <c r="F1095" i="7"/>
  <c r="F941" i="7"/>
  <c r="F1429" i="7"/>
  <c r="F1563" i="7"/>
  <c r="F948" i="7"/>
  <c r="F1206" i="7"/>
  <c r="F1064" i="7"/>
  <c r="F1495" i="7"/>
  <c r="F1570" i="7"/>
  <c r="F887" i="7"/>
  <c r="F1543" i="7"/>
  <c r="F1267" i="7"/>
  <c r="F1481" i="7"/>
  <c r="F1244" i="7"/>
  <c r="F1000" i="7"/>
  <c r="F934" i="7"/>
  <c r="F869" i="7"/>
  <c r="F1567" i="7"/>
  <c r="F1210" i="7"/>
  <c r="F1465" i="7"/>
  <c r="F1466" i="7"/>
  <c r="F1259" i="7"/>
  <c r="F1581" i="7"/>
  <c r="F1490" i="7"/>
  <c r="F1311" i="7"/>
  <c r="F898" i="7"/>
  <c r="F864" i="7"/>
  <c r="F840" i="7"/>
  <c r="F1524" i="7"/>
  <c r="F1113" i="7"/>
  <c r="F1601" i="7"/>
  <c r="F1107" i="7"/>
  <c r="F1291" i="7"/>
  <c r="F1516" i="7"/>
  <c r="F1412" i="7"/>
  <c r="F1165" i="7"/>
  <c r="F1619" i="7"/>
  <c r="F978" i="7"/>
  <c r="F1296" i="7"/>
  <c r="F1243" i="7"/>
  <c r="F1462" i="7"/>
  <c r="F1430" i="7"/>
  <c r="F874" i="7"/>
  <c r="F1199" i="7"/>
  <c r="F1021" i="7"/>
  <c r="F902" i="7"/>
  <c r="F1157" i="7"/>
  <c r="F1207" i="7"/>
  <c r="F1548" i="7"/>
  <c r="F1180" i="7"/>
  <c r="F1487" i="7"/>
  <c r="F1215" i="7"/>
  <c r="F1091" i="7"/>
  <c r="F1274" i="7"/>
  <c r="F1143" i="7"/>
  <c r="F1033" i="7"/>
  <c r="F1450" i="7"/>
  <c r="F1478" i="7"/>
  <c r="F942" i="7"/>
  <c r="F1405" i="7"/>
  <c r="F1354" i="7"/>
  <c r="F1440" i="7"/>
  <c r="F1035" i="7"/>
  <c r="F1298" i="7"/>
  <c r="F1040" i="7"/>
  <c r="F1013" i="7"/>
  <c r="F962" i="7"/>
  <c r="F1433" i="7"/>
  <c r="F1059" i="7"/>
  <c r="F1329" i="7"/>
  <c r="F892" i="7"/>
  <c r="F1110" i="7"/>
  <c r="F922" i="7"/>
  <c r="F1373" i="7"/>
  <c r="F1398" i="7"/>
  <c r="F1535" i="7"/>
  <c r="F1574" i="7"/>
  <c r="F1171" i="7"/>
  <c r="F1312" i="7"/>
  <c r="F1442" i="7"/>
  <c r="F1105" i="7"/>
  <c r="F1278" i="7"/>
  <c r="F1146" i="7"/>
  <c r="F1480" i="7"/>
  <c r="F947" i="7"/>
  <c r="F1137" i="7"/>
  <c r="F1284" i="7"/>
  <c r="F1162" i="7"/>
  <c r="F1047" i="7"/>
  <c r="F1056" i="7"/>
  <c r="F1149" i="7"/>
  <c r="F1384" i="7"/>
  <c r="F1317" i="7"/>
  <c r="F1003" i="7"/>
  <c r="F1001" i="7"/>
  <c r="F1127" i="7"/>
  <c r="F1340" i="7"/>
  <c r="F1612" i="7"/>
  <c r="F1576" i="7"/>
  <c r="G1538" i="7"/>
  <c r="G833" i="7"/>
  <c r="G1603" i="7"/>
  <c r="G1455" i="7"/>
  <c r="G1411" i="7"/>
  <c r="G899" i="7"/>
  <c r="G1409" i="7"/>
  <c r="I1369" i="7"/>
  <c r="I1208" i="7"/>
  <c r="I1510" i="7"/>
  <c r="I1151" i="7"/>
  <c r="I1431" i="7"/>
  <c r="I1108" i="7"/>
  <c r="I1119" i="7"/>
  <c r="I1532" i="7"/>
  <c r="I1485" i="7"/>
  <c r="I1451" i="7"/>
  <c r="I1220" i="7"/>
  <c r="I1044" i="7"/>
  <c r="I1319" i="7"/>
  <c r="I1168" i="7"/>
  <c r="I1060" i="7"/>
  <c r="I1396" i="7"/>
  <c r="I1070" i="7"/>
  <c r="I1618" i="7"/>
  <c r="I1187" i="7"/>
  <c r="H1388" i="7"/>
  <c r="H1266" i="7"/>
  <c r="H1464" i="7"/>
  <c r="H1003" i="7"/>
  <c r="H1508" i="7"/>
  <c r="H1128" i="7"/>
  <c r="H1495" i="7"/>
  <c r="H1456" i="7"/>
  <c r="H1329" i="7"/>
  <c r="H1421" i="7"/>
  <c r="H1319" i="7"/>
  <c r="H1204" i="7"/>
  <c r="H1570" i="7"/>
  <c r="H1539" i="7"/>
  <c r="H1446" i="7"/>
  <c r="H1055" i="7"/>
  <c r="H1407" i="7"/>
  <c r="F1181" i="7"/>
  <c r="F847" i="7"/>
  <c r="G1189" i="7"/>
  <c r="G1137" i="7"/>
  <c r="G1373" i="7"/>
  <c r="G1236" i="7"/>
  <c r="G1070" i="7"/>
  <c r="G1516" i="7"/>
  <c r="G911" i="7"/>
  <c r="G1414" i="7"/>
  <c r="G1221" i="7"/>
  <c r="G1508" i="7"/>
  <c r="G1525" i="7"/>
  <c r="G1059" i="7"/>
  <c r="G1085" i="7"/>
  <c r="G1473" i="7"/>
  <c r="G1120" i="7"/>
  <c r="I1059" i="7"/>
  <c r="I1309" i="7"/>
  <c r="I1301" i="7"/>
  <c r="I1025" i="7"/>
  <c r="I1197" i="7"/>
  <c r="I1361" i="7"/>
  <c r="I1476" i="7"/>
  <c r="I1344" i="7"/>
  <c r="I1254" i="7"/>
  <c r="I1023" i="7"/>
  <c r="I1139" i="7"/>
  <c r="I1307" i="7"/>
  <c r="I1189" i="7"/>
  <c r="H1198" i="7"/>
  <c r="H1524" i="7"/>
  <c r="H1054" i="7"/>
  <c r="F835" i="7"/>
  <c r="F1395" i="7"/>
  <c r="F1136" i="7"/>
  <c r="F1205" i="7"/>
  <c r="F1229" i="7"/>
  <c r="F1254" i="7"/>
  <c r="F976" i="7"/>
  <c r="F1425" i="7"/>
  <c r="F1142" i="7"/>
  <c r="F1472" i="7"/>
  <c r="F1220" i="7"/>
  <c r="F1176" i="7"/>
  <c r="F1268" i="7"/>
  <c r="F1300" i="7"/>
  <c r="F1365" i="7"/>
  <c r="F1060" i="7"/>
  <c r="F1138" i="7"/>
  <c r="F928" i="7"/>
  <c r="F1396" i="7"/>
  <c r="F1200" i="7"/>
  <c r="G1526" i="7"/>
  <c r="G832" i="7"/>
  <c r="G1425" i="7"/>
  <c r="G840" i="7"/>
  <c r="G1143" i="7"/>
  <c r="G1533" i="7"/>
  <c r="G1376" i="7"/>
  <c r="G1293" i="7"/>
  <c r="G1545" i="7"/>
  <c r="G1000" i="7"/>
  <c r="G1451" i="7"/>
  <c r="G1456" i="7"/>
  <c r="G1550" i="7"/>
  <c r="G1346" i="7"/>
  <c r="G986" i="7"/>
  <c r="G1116" i="7"/>
  <c r="G1029" i="7"/>
  <c r="G1016" i="7"/>
  <c r="G1207" i="7"/>
  <c r="G878" i="7"/>
  <c r="G874" i="7"/>
  <c r="G1608" i="7"/>
  <c r="G915" i="7"/>
  <c r="G959" i="7"/>
  <c r="G1338" i="7"/>
  <c r="G1010" i="7"/>
  <c r="G1172" i="7"/>
  <c r="G1138" i="7"/>
  <c r="G1297" i="7"/>
  <c r="G842" i="7"/>
  <c r="G1163" i="7"/>
  <c r="G923" i="7"/>
  <c r="G1375" i="7"/>
  <c r="G1322" i="7"/>
  <c r="G932" i="7"/>
  <c r="G1326" i="7"/>
  <c r="G1418" i="7"/>
  <c r="G1592" i="7"/>
  <c r="G1345" i="7"/>
  <c r="G1027" i="7"/>
  <c r="G1584" i="7"/>
  <c r="G881" i="7"/>
  <c r="G924" i="7"/>
  <c r="G990" i="7"/>
  <c r="G1156" i="7"/>
  <c r="G1441" i="7"/>
  <c r="G1406" i="7"/>
  <c r="G994" i="7"/>
  <c r="G1227" i="7"/>
  <c r="G1416" i="7"/>
  <c r="G1050" i="7"/>
  <c r="G1086" i="7"/>
  <c r="G1600" i="7"/>
  <c r="G872" i="7"/>
  <c r="G1115" i="7"/>
  <c r="G1205" i="7"/>
  <c r="G1507" i="7"/>
  <c r="G1038" i="7"/>
  <c r="G1164" i="7"/>
  <c r="G1363" i="7"/>
  <c r="G981" i="7"/>
  <c r="G1218" i="7"/>
  <c r="G987" i="7"/>
  <c r="G854" i="7"/>
  <c r="G1057" i="7"/>
  <c r="G1240" i="7"/>
  <c r="G1024" i="7"/>
  <c r="G919" i="7"/>
  <c r="G1299" i="7"/>
  <c r="G1310" i="7"/>
  <c r="G1577" i="7"/>
  <c r="G1504" i="7"/>
  <c r="G1586" i="7"/>
  <c r="G898" i="7"/>
  <c r="G1251" i="7"/>
  <c r="G859" i="7"/>
  <c r="G848" i="7"/>
  <c r="G1332" i="7"/>
  <c r="G1528" i="7"/>
  <c r="G1312" i="7"/>
  <c r="I1381" i="7"/>
  <c r="I1412" i="7"/>
  <c r="I1251" i="7"/>
  <c r="I1147" i="7"/>
  <c r="I1063" i="7"/>
  <c r="I1078" i="7"/>
  <c r="I1205" i="7"/>
  <c r="I1475" i="7"/>
  <c r="I1283" i="7"/>
  <c r="I1258" i="7"/>
  <c r="I1522" i="7"/>
  <c r="I1223" i="7"/>
  <c r="I1515" i="7"/>
  <c r="I1253" i="7"/>
  <c r="I1330" i="7"/>
  <c r="I1486" i="7"/>
  <c r="I1022" i="7"/>
  <c r="I1520" i="7"/>
  <c r="I1230" i="7"/>
  <c r="I1438" i="7"/>
  <c r="I1594" i="7"/>
  <c r="I1439" i="7"/>
  <c r="I1046" i="7"/>
  <c r="I1116" i="7"/>
  <c r="I1299" i="7"/>
  <c r="I1229" i="7"/>
  <c r="I1341" i="7"/>
  <c r="I1109" i="7"/>
  <c r="I1259" i="7"/>
  <c r="I1244" i="7"/>
  <c r="I1287" i="7"/>
  <c r="I1045" i="7"/>
  <c r="I1499" i="7"/>
  <c r="I1076" i="7"/>
  <c r="I1262" i="7"/>
  <c r="I1554" i="7"/>
  <c r="I1529" i="7"/>
  <c r="I1135" i="7"/>
  <c r="I1026" i="7"/>
  <c r="I1367" i="7"/>
  <c r="I1183" i="7"/>
  <c r="I1028" i="7"/>
  <c r="I1342" i="7"/>
  <c r="I1368" i="7"/>
  <c r="I1490" i="7"/>
  <c r="I1100" i="7"/>
  <c r="I1156" i="7"/>
  <c r="I1333" i="7"/>
  <c r="I1137" i="7"/>
  <c r="I1609" i="7"/>
  <c r="I1506" i="7"/>
  <c r="I1209" i="7"/>
  <c r="I1203" i="7"/>
  <c r="I1541" i="7"/>
  <c r="I1075" i="7"/>
  <c r="I1384" i="7"/>
  <c r="I1430" i="7"/>
  <c r="I1549" i="7"/>
  <c r="I1556" i="7"/>
  <c r="I1440" i="7"/>
  <c r="I1562" i="7"/>
  <c r="I1222" i="7"/>
  <c r="I1185" i="7"/>
  <c r="I1600" i="7"/>
  <c r="I1239" i="7"/>
  <c r="I1162" i="7"/>
  <c r="I1163" i="7"/>
  <c r="I1268" i="7"/>
  <c r="I1191" i="7"/>
  <c r="I1263" i="7"/>
  <c r="I1279" i="7"/>
  <c r="I1455" i="7"/>
  <c r="I1589" i="7"/>
  <c r="I1379" i="7"/>
  <c r="I1154" i="7"/>
  <c r="I1048" i="7"/>
  <c r="I1395" i="7"/>
  <c r="I1492" i="7"/>
  <c r="H1189" i="7"/>
  <c r="H1148" i="7"/>
  <c r="H1313" i="7"/>
  <c r="H1127" i="7"/>
  <c r="H1579" i="7"/>
  <c r="H1119" i="7"/>
  <c r="H1200" i="7"/>
  <c r="H1435" i="7"/>
  <c r="H1249" i="7"/>
  <c r="H1066" i="7"/>
  <c r="H1267" i="7"/>
  <c r="H1100" i="7"/>
  <c r="H1541" i="7"/>
  <c r="H1519" i="7"/>
  <c r="H1377" i="7"/>
  <c r="H1225" i="7"/>
  <c r="H1373" i="7"/>
  <c r="H1448" i="7"/>
  <c r="H1236" i="7"/>
  <c r="H1547" i="7"/>
  <c r="H1332" i="7"/>
  <c r="H1598" i="7"/>
  <c r="H1322" i="7"/>
  <c r="H1062" i="7"/>
  <c r="H1614" i="7"/>
  <c r="H1254" i="7"/>
  <c r="H1297" i="7"/>
  <c r="H1290" i="7"/>
  <c r="H1122" i="7"/>
  <c r="H1263" i="7"/>
  <c r="H1390" i="7"/>
  <c r="H1559" i="7"/>
  <c r="H1139" i="7"/>
  <c r="H1443" i="7"/>
  <c r="H1194" i="7"/>
  <c r="H1086" i="7"/>
  <c r="H1076" i="7"/>
  <c r="H1242" i="7"/>
  <c r="H1116" i="7"/>
  <c r="H1218" i="7"/>
  <c r="H1558" i="7"/>
  <c r="H1586" i="7"/>
  <c r="H1304" i="7"/>
  <c r="H1222" i="7"/>
  <c r="H1423" i="7"/>
  <c r="H1458" i="7"/>
  <c r="H1605" i="7"/>
  <c r="H1525" i="7"/>
  <c r="H1396" i="7"/>
  <c r="H1587" i="7"/>
  <c r="H1325" i="7"/>
  <c r="H1090" i="7"/>
  <c r="H1047" i="7"/>
  <c r="H1392" i="7"/>
  <c r="H1391" i="7"/>
  <c r="H1023" i="7"/>
  <c r="H1354" i="7"/>
  <c r="H1342" i="7"/>
  <c r="H1379" i="7"/>
  <c r="H1295" i="7"/>
  <c r="H1326" i="7"/>
  <c r="H1171" i="7"/>
  <c r="H1082" i="7"/>
  <c r="H1142" i="7"/>
  <c r="H1487" i="7"/>
  <c r="H1486" i="7"/>
  <c r="H1476" i="7"/>
  <c r="H1232" i="7"/>
  <c r="H1364" i="7"/>
  <c r="H1473" i="7"/>
  <c r="H1619" i="7"/>
  <c r="H1591" i="7"/>
  <c r="H1071" i="7"/>
  <c r="H1285" i="7"/>
  <c r="H1607" i="7"/>
  <c r="H1238" i="7"/>
  <c r="H1470" i="7"/>
  <c r="H1060" i="7"/>
  <c r="F1551" i="7"/>
  <c r="F1460" i="7"/>
  <c r="F1526" i="7"/>
  <c r="F967" i="7"/>
  <c r="F1100" i="7"/>
  <c r="F1194" i="7"/>
  <c r="F1314" i="7"/>
  <c r="F1179" i="7"/>
  <c r="F1262" i="7"/>
  <c r="F1218" i="7"/>
  <c r="F1188" i="7"/>
  <c r="F1174" i="7"/>
  <c r="F1404" i="7"/>
  <c r="F1086" i="7"/>
  <c r="F1545" i="7"/>
  <c r="F1364" i="7"/>
  <c r="F872" i="7"/>
  <c r="F998" i="7"/>
  <c r="F1051" i="7"/>
  <c r="F1348" i="7"/>
  <c r="F1148" i="7"/>
  <c r="F1264" i="7"/>
  <c r="F1486" i="7"/>
  <c r="F1124" i="7"/>
  <c r="F1609" i="7"/>
  <c r="F1475" i="7"/>
  <c r="F1253" i="7"/>
  <c r="F1489" i="7"/>
  <c r="F1186" i="7"/>
  <c r="F1502" i="7"/>
  <c r="F1447" i="7"/>
  <c r="F1451" i="7"/>
  <c r="F1048" i="7"/>
  <c r="F1106" i="7"/>
  <c r="F1098" i="7"/>
  <c r="F1016" i="7"/>
  <c r="F1511" i="7"/>
  <c r="F1328" i="7"/>
  <c r="F1129" i="7"/>
  <c r="F1595" i="7"/>
  <c r="F1256" i="7"/>
  <c r="F1424" i="7"/>
  <c r="F1402" i="7"/>
  <c r="F1135" i="7"/>
  <c r="F1242" i="7"/>
  <c r="F1067" i="7"/>
  <c r="F1270" i="7"/>
  <c r="F1285" i="7"/>
  <c r="F1203" i="7"/>
  <c r="F1273" i="7"/>
  <c r="F833" i="7"/>
  <c r="F1007" i="7"/>
  <c r="F1435" i="7"/>
  <c r="F1191" i="7"/>
  <c r="F871" i="7"/>
  <c r="F1232" i="7"/>
  <c r="F1120" i="7"/>
  <c r="F1583" i="7"/>
  <c r="F1392" i="7"/>
  <c r="F1072" i="7"/>
  <c r="F991" i="7"/>
  <c r="F1204" i="7"/>
  <c r="F1616" i="7"/>
  <c r="F1565" i="7"/>
  <c r="F1049" i="7"/>
  <c r="F1474" i="7"/>
  <c r="F1202" i="7"/>
  <c r="F1293" i="7"/>
  <c r="F1342" i="7"/>
  <c r="F1349" i="7"/>
  <c r="F1319" i="7"/>
  <c r="F972" i="7"/>
  <c r="F1290" i="7"/>
  <c r="F1375" i="7"/>
  <c r="F1517" i="7"/>
  <c r="F1324" i="7"/>
  <c r="F1614" i="7"/>
  <c r="F1379" i="7"/>
  <c r="F1068" i="7"/>
  <c r="F1377" i="7"/>
  <c r="F1485" i="7"/>
  <c r="F1092" i="7"/>
  <c r="F1116" i="7"/>
  <c r="F1582" i="7"/>
  <c r="F917" i="7"/>
  <c r="F1014" i="7"/>
  <c r="F894" i="7"/>
  <c r="F1423" i="7"/>
  <c r="F1374" i="7"/>
  <c r="F1477" i="7"/>
  <c r="F916" i="7"/>
  <c r="F1287" i="7"/>
  <c r="F1030" i="7"/>
  <c r="F939" i="7"/>
  <c r="F1572" i="7"/>
  <c r="F1507" i="7"/>
  <c r="F1550" i="7"/>
  <c r="F1109" i="7"/>
  <c r="F1103" i="7"/>
  <c r="F886" i="7"/>
  <c r="G1361" i="7"/>
  <c r="G1173" i="7"/>
  <c r="G957" i="7"/>
  <c r="G921" i="7"/>
  <c r="G893" i="7"/>
  <c r="G891" i="7"/>
  <c r="G980" i="7"/>
  <c r="G1142" i="7"/>
  <c r="G968" i="7"/>
  <c r="G1226" i="7"/>
  <c r="G1597" i="7"/>
  <c r="G1008" i="7"/>
  <c r="G1288" i="7"/>
  <c r="G1384" i="7"/>
  <c r="G880" i="7"/>
  <c r="G1307" i="7"/>
  <c r="G1032" i="7"/>
  <c r="I1373" i="7"/>
  <c r="I1469" i="7"/>
  <c r="I1061" i="7"/>
  <c r="I1125" i="7"/>
  <c r="I1480" i="7"/>
  <c r="I1366" i="7"/>
  <c r="I1235" i="7"/>
  <c r="I1206" i="7"/>
  <c r="I1335" i="7"/>
  <c r="I1478" i="7"/>
  <c r="I1441" i="7"/>
  <c r="I1468" i="7"/>
  <c r="H1069" i="7"/>
  <c r="H1135" i="7"/>
  <c r="H1490" i="7"/>
  <c r="H1428" i="7"/>
  <c r="H1620" i="7"/>
  <c r="H1185" i="7"/>
  <c r="H1416" i="7"/>
  <c r="H1504" i="7"/>
  <c r="H1493" i="7"/>
  <c r="H1502" i="7"/>
  <c r="H1209" i="7"/>
  <c r="H1384" i="7"/>
  <c r="H1409" i="7"/>
  <c r="F849" i="7"/>
  <c r="F1409" i="7"/>
  <c r="F946" i="7"/>
  <c r="F1575" i="7"/>
  <c r="F1125" i="7"/>
  <c r="F1521" i="7"/>
  <c r="F1330" i="7"/>
  <c r="F1219" i="7"/>
  <c r="F1362" i="7"/>
  <c r="F923" i="7"/>
  <c r="F1236" i="7"/>
  <c r="F969" i="7"/>
  <c r="F1292" i="7"/>
  <c r="F1573" i="7"/>
  <c r="F1390" i="7"/>
  <c r="F1347" i="7"/>
  <c r="F1252" i="7"/>
  <c r="F1525" i="7"/>
  <c r="F1615" i="7"/>
  <c r="G1524" i="7"/>
  <c r="G1491" i="7"/>
  <c r="G1177" i="7"/>
  <c r="G1053" i="7"/>
  <c r="G1244" i="7"/>
  <c r="G918" i="7"/>
  <c r="G1617" i="7"/>
  <c r="G1432" i="7"/>
  <c r="G1269" i="7"/>
  <c r="G1141" i="7"/>
  <c r="G1133" i="7"/>
  <c r="G963" i="7"/>
  <c r="G1333" i="7"/>
  <c r="I1571" i="7"/>
  <c r="I1248" i="7"/>
  <c r="I1592" i="7"/>
  <c r="I1432" i="7"/>
  <c r="I1236" i="7"/>
  <c r="I1140" i="7"/>
  <c r="I1201" i="7"/>
  <c r="I1509" i="7"/>
  <c r="I1225" i="7"/>
  <c r="I1227" i="7"/>
  <c r="I1340" i="7"/>
  <c r="I1582" i="7"/>
  <c r="I1275" i="7"/>
  <c r="H1323" i="7"/>
  <c r="H1441" i="7"/>
  <c r="H1089" i="7"/>
  <c r="H1405" i="7"/>
  <c r="H1321" i="7"/>
  <c r="H1513" i="7"/>
  <c r="H1195" i="7"/>
  <c r="H1575" i="7"/>
  <c r="H1449" i="7"/>
  <c r="H1415" i="7"/>
  <c r="H1247" i="7"/>
  <c r="H1510" i="7"/>
  <c r="H1520" i="7"/>
  <c r="H1288" i="7"/>
  <c r="H1523" i="7"/>
  <c r="F1073" i="7"/>
  <c r="F1282" i="7"/>
  <c r="F1585" i="7"/>
  <c r="F1449" i="7"/>
  <c r="F1309" i="7"/>
  <c r="F1075" i="7"/>
  <c r="F1436" i="7"/>
  <c r="F1257" i="7"/>
  <c r="F1239" i="7"/>
  <c r="F1031" i="7"/>
  <c r="F1588" i="7"/>
  <c r="F1510" i="7"/>
  <c r="F951" i="7"/>
  <c r="F1605" i="7"/>
  <c r="F1213" i="7"/>
  <c r="F1065" i="7"/>
  <c r="F1263" i="7"/>
  <c r="G1247" i="7"/>
  <c r="G876" i="7"/>
  <c r="G1355" i="7"/>
  <c r="G1463" i="7"/>
  <c r="G1444" i="7"/>
  <c r="G1131" i="7"/>
  <c r="G1596" i="7"/>
  <c r="G835" i="7"/>
  <c r="G1314" i="7"/>
  <c r="G1091" i="7"/>
  <c r="G1337" i="7"/>
  <c r="G1392" i="7"/>
  <c r="G837" i="7"/>
  <c r="G1274" i="7"/>
  <c r="G1215" i="7"/>
  <c r="G969" i="7"/>
  <c r="G1382" i="7"/>
  <c r="G1417" i="7"/>
  <c r="G1391" i="7"/>
  <c r="G1089" i="7"/>
  <c r="G1427" i="7"/>
  <c r="G1061" i="7"/>
  <c r="G1109" i="7"/>
  <c r="G1181" i="7"/>
  <c r="G1095" i="7"/>
  <c r="G1489" i="7"/>
  <c r="G922" i="7"/>
  <c r="G943" i="7"/>
  <c r="G1182" i="7"/>
  <c r="G1343" i="7"/>
  <c r="G1201" i="7"/>
  <c r="G1498" i="7"/>
  <c r="G1494" i="7"/>
  <c r="G1566" i="7"/>
  <c r="G1289" i="7"/>
  <c r="G882" i="7"/>
  <c r="G1188" i="7"/>
  <c r="G1378" i="7"/>
  <c r="G1048" i="7"/>
  <c r="G1122" i="7"/>
  <c r="G1037" i="7"/>
  <c r="G1300" i="7"/>
  <c r="G1118" i="7"/>
  <c r="G1185" i="7"/>
  <c r="G1225" i="7"/>
  <c r="G1154" i="7"/>
  <c r="G1196" i="7"/>
  <c r="G1448" i="7"/>
  <c r="G1458" i="7"/>
  <c r="G1239" i="7"/>
  <c r="G1186" i="7"/>
  <c r="G973" i="7"/>
  <c r="G1614" i="7"/>
  <c r="G1033" i="7"/>
  <c r="G1044" i="7"/>
  <c r="G1341" i="7"/>
  <c r="G1424" i="7"/>
  <c r="G1548" i="7"/>
  <c r="G1481" i="7"/>
  <c r="G1159" i="7"/>
  <c r="G1108" i="7"/>
  <c r="G1419" i="7"/>
  <c r="G1495" i="7"/>
  <c r="G1317" i="7"/>
  <c r="G1472" i="7"/>
  <c r="G956" i="7"/>
  <c r="G1135" i="7"/>
  <c r="G1104" i="7"/>
  <c r="G1294" i="7"/>
  <c r="G1304" i="7"/>
  <c r="G966" i="7"/>
  <c r="G1360" i="7"/>
  <c r="G1578" i="7"/>
  <c r="G982" i="7"/>
  <c r="G1421" i="7"/>
  <c r="G1242" i="7"/>
  <c r="G1083" i="7"/>
  <c r="G1025" i="7"/>
  <c r="G977" i="7"/>
  <c r="G1347" i="7"/>
  <c r="I1103" i="7"/>
  <c r="I1608" i="7"/>
  <c r="I1280" i="7"/>
  <c r="I1352" i="7"/>
  <c r="I1134" i="7"/>
  <c r="I1550" i="7"/>
  <c r="I1617" i="7"/>
  <c r="I1545" i="7"/>
  <c r="I1356" i="7"/>
  <c r="I1032" i="7"/>
  <c r="I1498" i="7"/>
  <c r="I1417" i="7"/>
  <c r="I1346" i="7"/>
  <c r="I1261" i="7"/>
  <c r="I1217" i="7"/>
  <c r="I1530" i="7"/>
  <c r="I1035" i="7"/>
  <c r="I1586" i="7"/>
  <c r="I1504" i="7"/>
  <c r="I1207" i="7"/>
  <c r="I1350" i="7"/>
  <c r="I1284" i="7"/>
  <c r="I1525" i="7"/>
  <c r="I1576" i="7"/>
  <c r="I1376" i="7"/>
  <c r="I1551" i="7"/>
  <c r="I1447" i="7"/>
  <c r="I1146" i="7"/>
  <c r="I1288" i="7"/>
  <c r="I1055" i="7"/>
  <c r="I1433" i="7"/>
  <c r="I1216" i="7"/>
  <c r="I1584" i="7"/>
  <c r="I1027" i="7"/>
  <c r="I1066" i="7"/>
  <c r="I1482" i="7"/>
  <c r="I1038" i="7"/>
  <c r="I1491" i="7"/>
  <c r="I1587" i="7"/>
  <c r="I1321" i="7"/>
  <c r="I1264" i="7"/>
  <c r="I1378" i="7"/>
  <c r="I1088" i="7"/>
  <c r="I1092" i="7"/>
  <c r="I1418" i="7"/>
  <c r="I1144" i="7"/>
  <c r="I1177" i="7"/>
  <c r="I1518" i="7"/>
  <c r="I1111" i="7"/>
  <c r="I1419" i="7"/>
  <c r="I1039" i="7"/>
  <c r="I1484" i="7"/>
  <c r="I1326" i="7"/>
  <c r="I1599" i="7"/>
  <c r="I1001" i="7"/>
  <c r="I1375" i="7"/>
  <c r="I1298" i="7"/>
  <c r="I1339" i="7"/>
  <c r="I1574" i="7"/>
  <c r="I1500" i="7"/>
  <c r="I1331" i="7"/>
  <c r="I1471" i="7"/>
  <c r="I1519" i="7"/>
  <c r="I1306" i="7"/>
  <c r="I1238" i="7"/>
  <c r="I1523" i="7"/>
  <c r="I1517" i="7"/>
  <c r="I1132" i="7"/>
  <c r="I1237" i="7"/>
  <c r="I1465" i="7"/>
  <c r="I1042" i="7"/>
  <c r="I1334" i="7"/>
  <c r="I1304" i="7"/>
  <c r="I1382" i="7"/>
  <c r="I1164" i="7"/>
  <c r="I1370" i="7"/>
  <c r="I1434" i="7"/>
  <c r="I1007" i="7"/>
  <c r="H1315" i="7"/>
  <c r="H1608" i="7"/>
  <c r="H1179" i="7"/>
  <c r="H1255" i="7"/>
  <c r="H1091" i="7"/>
  <c r="H1298" i="7"/>
  <c r="H1103" i="7"/>
  <c r="H1318" i="7"/>
  <c r="H1376" i="7"/>
  <c r="H1432" i="7"/>
  <c r="H1363" i="7"/>
  <c r="H1343" i="7"/>
  <c r="H1129" i="7"/>
  <c r="H1208" i="7"/>
  <c r="H1092" i="7"/>
  <c r="H1365" i="7"/>
  <c r="H1618" i="7"/>
  <c r="H1264" i="7"/>
  <c r="H1370" i="7"/>
  <c r="H1590" i="7"/>
  <c r="H1177" i="7"/>
  <c r="H1277" i="7"/>
  <c r="H1210" i="7"/>
  <c r="H1576" i="7"/>
  <c r="H1606" i="7"/>
  <c r="H1150" i="7"/>
  <c r="H1387" i="7"/>
  <c r="H1531" i="7"/>
  <c r="H1309" i="7"/>
  <c r="H1593" i="7"/>
  <c r="H1108" i="7"/>
  <c r="H1468" i="7"/>
  <c r="H1544" i="7"/>
  <c r="H1193" i="7"/>
  <c r="H1397" i="7"/>
  <c r="H1134" i="7"/>
  <c r="H1459" i="7"/>
  <c r="H1126" i="7"/>
  <c r="H1386" i="7"/>
  <c r="H1053" i="7"/>
  <c r="H1472" i="7"/>
  <c r="H1215" i="7"/>
  <c r="H1202" i="7"/>
  <c r="H1152" i="7"/>
  <c r="H1287" i="7"/>
  <c r="H1240" i="7"/>
  <c r="H1533" i="7"/>
  <c r="H1260" i="7"/>
  <c r="H1616" i="7"/>
  <c r="H1001" i="7"/>
  <c r="H1109" i="7"/>
  <c r="H1241" i="7"/>
  <c r="H1196" i="7"/>
  <c r="H1532" i="7"/>
  <c r="H1093" i="7"/>
  <c r="H1269" i="7"/>
  <c r="H1340" i="7"/>
  <c r="H1311" i="7"/>
  <c r="H1509" i="7"/>
  <c r="H1257" i="7"/>
  <c r="H1553" i="7"/>
  <c r="H1213" i="7"/>
  <c r="H1380" i="7"/>
  <c r="H1274" i="7"/>
  <c r="H1030" i="7"/>
  <c r="H1293" i="7"/>
  <c r="H1399" i="7"/>
  <c r="H1034" i="7"/>
  <c r="H1064" i="7"/>
  <c r="H1041" i="7"/>
  <c r="H1166" i="7"/>
  <c r="H1538" i="7"/>
  <c r="H1503" i="7"/>
  <c r="H1552" i="7"/>
  <c r="H1007" i="7"/>
  <c r="H1164" i="7"/>
  <c r="H1546" i="7"/>
  <c r="H1302" i="7"/>
  <c r="F1294" i="7"/>
  <c r="F974" i="7"/>
  <c r="F1018" i="7"/>
  <c r="F1029" i="7"/>
  <c r="F1222" i="7"/>
  <c r="F1455" i="7"/>
  <c r="F1356" i="7"/>
  <c r="F984" i="7"/>
  <c r="F1063" i="7"/>
  <c r="F1613" i="7"/>
  <c r="F929" i="7"/>
  <c r="F1322" i="7"/>
  <c r="F873" i="7"/>
  <c r="F1479" i="7"/>
  <c r="F952" i="7"/>
  <c r="F1331" i="7"/>
  <c r="F1593" i="7"/>
  <c r="F1080" i="7"/>
  <c r="F1108" i="7"/>
  <c r="F957" i="7"/>
  <c r="F1509" i="7"/>
  <c r="F945" i="7"/>
  <c r="F1140" i="7"/>
  <c r="F856" i="7"/>
  <c r="F846" i="7"/>
  <c r="F1034" i="7"/>
  <c r="F965" i="7"/>
  <c r="F932" i="7"/>
  <c r="F973" i="7"/>
  <c r="F995" i="7"/>
  <c r="F1598" i="7"/>
  <c r="F1313" i="7"/>
  <c r="F1339" i="7"/>
  <c r="F1444" i="7"/>
  <c r="F1346" i="7"/>
  <c r="F980" i="7"/>
  <c r="F1061" i="7"/>
  <c r="F1431" i="7"/>
  <c r="F1235" i="7"/>
  <c r="F1591" i="7"/>
  <c r="F1566" i="7"/>
  <c r="F1514" i="7"/>
  <c r="F1345" i="7"/>
  <c r="F1134" i="7"/>
  <c r="F1542" i="7"/>
  <c r="F1594" i="7"/>
  <c r="F1184" i="7"/>
  <c r="F897" i="7"/>
  <c r="F1416" i="7"/>
  <c r="F1158" i="7"/>
  <c r="F1163" i="7"/>
  <c r="F1483" i="7"/>
  <c r="F1421" i="7"/>
  <c r="F1315" i="7"/>
  <c r="F1518" i="7"/>
  <c r="F992" i="7"/>
  <c r="F1464" i="7"/>
  <c r="F1519" i="7"/>
  <c r="F1308" i="7"/>
  <c r="F904" i="7"/>
  <c r="F837" i="7"/>
  <c r="F1457" i="7"/>
  <c r="F1277" i="7"/>
  <c r="F893" i="7"/>
  <c r="F920" i="7"/>
  <c r="F993" i="7"/>
  <c r="F1217" i="7"/>
  <c r="F1307" i="7"/>
  <c r="F1131" i="7"/>
  <c r="F1358" i="7"/>
  <c r="F1505" i="7"/>
  <c r="F1197" i="7"/>
  <c r="F1463" i="7"/>
  <c r="F1178" i="7"/>
  <c r="F1394" i="7"/>
  <c r="F1371" i="7"/>
  <c r="F1053" i="7"/>
  <c r="F1187" i="7"/>
  <c r="F1407" i="7"/>
  <c r="F1491" i="7"/>
  <c r="F924" i="7"/>
  <c r="F1271" i="7"/>
  <c r="F1427" i="7"/>
  <c r="F1041" i="7"/>
  <c r="F1454" i="7"/>
  <c r="F1428" i="7"/>
  <c r="F1237" i="7"/>
  <c r="F926" i="7"/>
  <c r="F997" i="7"/>
  <c r="F1139" i="7"/>
  <c r="F1443" i="7"/>
  <c r="F1087" i="7"/>
  <c r="F1386" i="7"/>
  <c r="F1093" i="7"/>
  <c r="G889" i="7"/>
  <c r="G1087" i="7"/>
  <c r="G1007" i="7"/>
  <c r="G1372" i="7"/>
  <c r="G1079" i="7"/>
  <c r="G1388" i="7"/>
  <c r="G1537" i="7"/>
  <c r="G1282" i="7"/>
  <c r="G1151" i="7"/>
  <c r="G1248" i="7"/>
  <c r="G1522" i="7"/>
  <c r="G1311" i="7"/>
  <c r="G861" i="7"/>
  <c r="G1579" i="7"/>
  <c r="G1521" i="7"/>
  <c r="G1084" i="7"/>
  <c r="G1601" i="7"/>
  <c r="G929" i="7"/>
  <c r="G1620" i="7"/>
  <c r="G1595" i="7"/>
  <c r="G867" i="7"/>
  <c r="G913" i="7"/>
  <c r="I1386" i="7"/>
  <c r="I1347" i="7"/>
  <c r="I1200" i="7"/>
  <c r="I1533" i="7"/>
  <c r="I1524" i="7"/>
  <c r="I1408" i="7"/>
  <c r="I1458" i="7"/>
  <c r="I1120" i="7"/>
  <c r="I1449" i="7"/>
  <c r="I1364" i="7"/>
  <c r="I1118" i="7"/>
  <c r="I1495" i="7"/>
  <c r="I1083" i="7"/>
  <c r="I1082" i="7"/>
  <c r="I1494" i="7"/>
  <c r="I1357" i="7"/>
  <c r="I1595" i="7"/>
  <c r="I1245" i="7"/>
  <c r="H1191" i="7"/>
  <c r="H1301" i="7"/>
  <c r="H1327" i="7"/>
  <c r="H1153" i="7"/>
  <c r="H1424" i="7"/>
  <c r="H1131" i="7"/>
  <c r="H1492" i="7"/>
  <c r="H1499" i="7"/>
  <c r="H1512" i="7"/>
  <c r="H1028" i="7"/>
  <c r="H1114" i="7"/>
  <c r="H1067" i="7"/>
  <c r="H1514" i="7"/>
  <c r="H1357" i="7"/>
  <c r="H1335" i="7"/>
  <c r="H1214" i="7"/>
  <c r="H1000" i="7"/>
  <c r="H1568" i="7"/>
  <c r="H1517" i="7"/>
  <c r="F1351" i="7"/>
  <c r="F1512" i="7"/>
  <c r="F1260" i="7"/>
  <c r="F1201" i="7"/>
  <c r="F1196" i="7"/>
  <c r="F1432" i="7"/>
  <c r="F1559" i="7"/>
  <c r="F1295" i="7"/>
  <c r="F1015" i="7"/>
  <c r="F1258" i="7"/>
  <c r="F1420" i="7"/>
  <c r="F1190" i="7"/>
  <c r="F867" i="7"/>
  <c r="F1446" i="7"/>
  <c r="F891" i="7"/>
  <c r="F1382" i="7"/>
  <c r="F1530" i="7"/>
  <c r="F906" i="7"/>
  <c r="F1562" i="7"/>
  <c r="F1304" i="7"/>
  <c r="F1173" i="7"/>
  <c r="F1225" i="7"/>
  <c r="F860" i="7"/>
  <c r="F1448" i="7"/>
  <c r="F912" i="7"/>
  <c r="F1276" i="7"/>
  <c r="F1492" i="7"/>
  <c r="F858" i="7"/>
  <c r="F1546" i="7"/>
  <c r="G1509" i="7"/>
  <c r="G1064" i="7"/>
  <c r="G998" i="7"/>
  <c r="G1570" i="7"/>
  <c r="G1241" i="7"/>
  <c r="G933" i="7"/>
  <c r="G1564" i="7"/>
  <c r="G1374" i="7"/>
  <c r="G1561" i="7"/>
  <c r="G1505" i="7"/>
  <c r="G907" i="7"/>
  <c r="G1258" i="7"/>
  <c r="I1136" i="7"/>
  <c r="I1089" i="7"/>
  <c r="I1437" i="7"/>
  <c r="I1462" i="7"/>
  <c r="I1410" i="7"/>
  <c r="I1348" i="7"/>
  <c r="I1561" i="7"/>
  <c r="I1272" i="7"/>
  <c r="I1507" i="7"/>
  <c r="I1461" i="7"/>
  <c r="I1178" i="7"/>
  <c r="I1362" i="7"/>
  <c r="H1500" i="7"/>
  <c r="H1352" i="7"/>
  <c r="H1088" i="7"/>
  <c r="H1289" i="7"/>
  <c r="H1234" i="7"/>
  <c r="H1418" i="7"/>
  <c r="H1077" i="7"/>
  <c r="H1072" i="7"/>
  <c r="H1314" i="7"/>
  <c r="H1567" i="7"/>
  <c r="H1431" i="7"/>
  <c r="H1169" i="7"/>
  <c r="H1360" i="7"/>
  <c r="H1270" i="7"/>
  <c r="F1279" i="7"/>
  <c r="F1121" i="7"/>
  <c r="F1089" i="7"/>
  <c r="F1085" i="7"/>
  <c r="F1011" i="7"/>
  <c r="F1052" i="7"/>
  <c r="F1337" i="7"/>
  <c r="F1408" i="7"/>
  <c r="F1426" i="7"/>
  <c r="F1177" i="7"/>
  <c r="F1393" i="7"/>
  <c r="F1533" i="7"/>
  <c r="F1175" i="7"/>
  <c r="F1325" i="7"/>
  <c r="F1009" i="7"/>
  <c r="F1076" i="7"/>
  <c r="AA970" i="6" l="1"/>
  <c r="AF970" i="6" s="1"/>
  <c r="AA800" i="6"/>
  <c r="AF800" i="6" s="1"/>
  <c r="Q705" i="7"/>
  <c r="X757" i="6"/>
  <c r="X539" i="6"/>
  <c r="V116" i="6"/>
  <c r="R548" i="7"/>
  <c r="AC1618" i="6"/>
  <c r="AC1626" i="6"/>
  <c r="AC1619" i="6"/>
  <c r="AC1620" i="6"/>
  <c r="AC1631" i="6"/>
  <c r="AC1621" i="6"/>
  <c r="AC1629" i="6"/>
  <c r="AC1628" i="6"/>
  <c r="AC1622" i="6"/>
  <c r="AC1627" i="6"/>
  <c r="AC1623" i="6"/>
  <c r="AC1630" i="6"/>
  <c r="AC1625" i="6"/>
  <c r="AC1624" i="6"/>
  <c r="AB1624" i="6"/>
  <c r="AG1624" i="6" s="1"/>
  <c r="AB1630" i="6"/>
  <c r="AG1630" i="6" s="1"/>
  <c r="AB1627" i="6"/>
  <c r="AG1627" i="6" s="1"/>
  <c r="AB1625" i="6"/>
  <c r="AG1625" i="6" s="1"/>
  <c r="AB1618" i="6"/>
  <c r="AG1618" i="6" s="1"/>
  <c r="AB1626" i="6"/>
  <c r="AG1626" i="6" s="1"/>
  <c r="AB1619" i="6"/>
  <c r="AG1619" i="6" s="1"/>
  <c r="AB1622" i="6"/>
  <c r="AG1622" i="6" s="1"/>
  <c r="AB1620" i="6"/>
  <c r="AG1620" i="6" s="1"/>
  <c r="AB1621" i="6"/>
  <c r="AG1621" i="6" s="1"/>
  <c r="AB1628" i="6"/>
  <c r="AG1628" i="6" s="1"/>
  <c r="AB1623" i="6"/>
  <c r="AG1623" i="6" s="1"/>
  <c r="AB1629" i="6"/>
  <c r="AG1629" i="6" s="1"/>
  <c r="AB1631" i="6"/>
  <c r="AG1631" i="6" s="1"/>
  <c r="W29" i="6"/>
  <c r="W45" i="6"/>
  <c r="V204" i="6"/>
  <c r="V385" i="6"/>
  <c r="W109" i="6"/>
  <c r="AA1047" i="6"/>
  <c r="AF1047" i="6" s="1"/>
  <c r="AA999" i="6"/>
  <c r="AF999" i="6" s="1"/>
  <c r="AA881" i="6"/>
  <c r="AF881" i="6" s="1"/>
  <c r="W1489" i="6"/>
  <c r="W1454" i="6"/>
  <c r="W1029" i="6"/>
  <c r="V1090" i="6"/>
  <c r="V1098" i="6"/>
  <c r="V430" i="6"/>
  <c r="AA1006" i="6"/>
  <c r="AF1006" i="6" s="1"/>
  <c r="AA906" i="6"/>
  <c r="AF906" i="6" s="1"/>
  <c r="W1378" i="6"/>
  <c r="V1239" i="6"/>
  <c r="W1202" i="6"/>
  <c r="X1123" i="6"/>
  <c r="W998" i="6"/>
  <c r="V685" i="6"/>
  <c r="X1531" i="6"/>
  <c r="W1063" i="6"/>
  <c r="X831" i="6"/>
  <c r="AA987" i="6"/>
  <c r="AF987" i="6" s="1"/>
  <c r="AA990" i="6"/>
  <c r="AF990" i="6" s="1"/>
  <c r="AA1010" i="6"/>
  <c r="AF1010" i="6" s="1"/>
  <c r="AA964" i="6"/>
  <c r="AF964" i="6" s="1"/>
  <c r="AA853" i="6"/>
  <c r="AF853" i="6" s="1"/>
  <c r="X1008" i="6"/>
  <c r="V1046" i="6"/>
  <c r="X963" i="6"/>
  <c r="V781" i="6"/>
  <c r="W1036" i="6"/>
  <c r="X297" i="6"/>
  <c r="W787" i="6"/>
  <c r="X851" i="6"/>
  <c r="V1286" i="6"/>
  <c r="W1123" i="6"/>
  <c r="X1020" i="6"/>
  <c r="X909" i="6"/>
  <c r="V510" i="6"/>
  <c r="X12" i="6"/>
  <c r="X57" i="6"/>
  <c r="V774" i="6"/>
  <c r="X1013" i="6"/>
  <c r="X790" i="6"/>
  <c r="X148" i="6"/>
  <c r="X913" i="6"/>
  <c r="W137" i="6"/>
  <c r="W197" i="6"/>
  <c r="W20" i="6"/>
  <c r="W322" i="6"/>
  <c r="AA978" i="6"/>
  <c r="AF978" i="6" s="1"/>
  <c r="W1237" i="6"/>
  <c r="W1295" i="6"/>
  <c r="W1518" i="6"/>
  <c r="V1548" i="6"/>
  <c r="V1518" i="6"/>
  <c r="V1243" i="6"/>
  <c r="V1375" i="6"/>
  <c r="V1533" i="6"/>
  <c r="X1149" i="6"/>
  <c r="V1330" i="6"/>
  <c r="W911" i="6"/>
  <c r="X1445" i="6"/>
  <c r="X1512" i="6"/>
  <c r="V524" i="6"/>
  <c r="X889" i="6"/>
  <c r="W1245" i="6"/>
  <c r="W923" i="6"/>
  <c r="V1182" i="6"/>
  <c r="V1454" i="6"/>
  <c r="W1343" i="6"/>
  <c r="X658" i="6"/>
  <c r="V732" i="6"/>
  <c r="X514" i="6"/>
  <c r="W521" i="6"/>
  <c r="W284" i="6"/>
  <c r="V651" i="6"/>
  <c r="X168" i="6"/>
  <c r="V838" i="6"/>
  <c r="W1153" i="6"/>
  <c r="X203" i="6"/>
  <c r="AA917" i="6"/>
  <c r="AF917" i="6" s="1"/>
  <c r="AA1004" i="6"/>
  <c r="AF1004" i="6" s="1"/>
  <c r="X1498" i="6"/>
  <c r="X1374" i="6"/>
  <c r="V1416" i="6"/>
  <c r="X1410" i="6"/>
  <c r="V1431" i="6"/>
  <c r="X1305" i="6"/>
  <c r="V913" i="6"/>
  <c r="X1423" i="6"/>
  <c r="W990" i="6"/>
  <c r="V1156" i="6"/>
  <c r="X1252" i="6"/>
  <c r="W1097" i="6"/>
  <c r="W1256" i="6"/>
  <c r="X1494" i="6"/>
  <c r="W726" i="6"/>
  <c r="W338" i="6"/>
  <c r="W1034" i="6"/>
  <c r="W765" i="6"/>
  <c r="X288" i="6"/>
  <c r="AA919" i="6"/>
  <c r="AF919" i="6" s="1"/>
  <c r="AA509" i="6"/>
  <c r="AF509" i="6" s="1"/>
  <c r="V1551" i="6"/>
  <c r="V1433" i="6"/>
  <c r="V1334" i="6"/>
  <c r="X1124" i="6"/>
  <c r="V1400" i="6"/>
  <c r="V1510" i="6"/>
  <c r="W1298" i="6"/>
  <c r="V1449" i="6"/>
  <c r="W1108" i="6"/>
  <c r="W1325" i="6"/>
  <c r="V833" i="6"/>
  <c r="V1386" i="6"/>
  <c r="X1532" i="6"/>
  <c r="W1543" i="6"/>
  <c r="W1077" i="6"/>
  <c r="W1526" i="6"/>
  <c r="W965" i="6"/>
  <c r="W1243" i="6"/>
  <c r="V1153" i="6"/>
  <c r="W1438" i="6"/>
  <c r="X1240" i="6"/>
  <c r="X1132" i="6"/>
  <c r="X1365" i="6"/>
  <c r="W1372" i="6"/>
  <c r="X579" i="6"/>
  <c r="V1464" i="6"/>
  <c r="V1096" i="6"/>
  <c r="X1336" i="6"/>
  <c r="X731" i="6"/>
  <c r="W1539" i="6"/>
  <c r="X1372" i="6"/>
  <c r="V1173" i="6"/>
  <c r="X1459" i="6"/>
  <c r="V1355" i="6"/>
  <c r="V1515" i="6"/>
  <c r="X1549" i="6"/>
  <c r="X1400" i="6"/>
  <c r="W1452" i="6"/>
  <c r="W1407" i="6"/>
  <c r="V631" i="6"/>
  <c r="X1319" i="6"/>
  <c r="W1339" i="6"/>
  <c r="W1440" i="6"/>
  <c r="X1376" i="6"/>
  <c r="X1355" i="6"/>
  <c r="W1186" i="6"/>
  <c r="X1278" i="6"/>
  <c r="X946" i="6"/>
  <c r="X1223" i="6"/>
  <c r="X455" i="6"/>
  <c r="X1270" i="6"/>
  <c r="X191" i="6"/>
  <c r="W300" i="6"/>
  <c r="V389" i="6"/>
  <c r="Q1387" i="7"/>
  <c r="R1433" i="7"/>
  <c r="Q267" i="7"/>
  <c r="X1234" i="6"/>
  <c r="V1379" i="6"/>
  <c r="W1306" i="6"/>
  <c r="W663" i="6"/>
  <c r="X1505" i="6"/>
  <c r="Q18" i="7"/>
  <c r="W907" i="6"/>
  <c r="V1443" i="6"/>
  <c r="X1396" i="6"/>
  <c r="W1043" i="6"/>
  <c r="X959" i="6"/>
  <c r="W431" i="6"/>
  <c r="V861" i="6"/>
  <c r="X1474" i="6"/>
  <c r="P115" i="7"/>
  <c r="R278" i="7"/>
  <c r="W649" i="6"/>
  <c r="W57" i="6"/>
  <c r="W119" i="6"/>
  <c r="X1147" i="6"/>
  <c r="V789" i="6"/>
  <c r="W6" i="6"/>
  <c r="V462" i="6"/>
  <c r="W967" i="6"/>
  <c r="V983" i="6"/>
  <c r="V215" i="6"/>
  <c r="W333" i="6"/>
  <c r="X158" i="6"/>
  <c r="V989" i="6"/>
  <c r="W129" i="6"/>
  <c r="X786" i="6"/>
  <c r="X908" i="6"/>
  <c r="W695" i="6"/>
  <c r="X647" i="6"/>
  <c r="X323" i="6"/>
  <c r="X436" i="6"/>
  <c r="X8" i="6"/>
  <c r="V897" i="6"/>
  <c r="X228" i="6"/>
  <c r="V217" i="6"/>
  <c r="W103" i="6"/>
  <c r="X765" i="6"/>
  <c r="W433" i="6"/>
  <c r="X186" i="6"/>
  <c r="V157" i="6"/>
  <c r="X56" i="6"/>
  <c r="X140" i="6"/>
  <c r="X33" i="6"/>
  <c r="V719" i="6"/>
  <c r="V444" i="6"/>
  <c r="X164" i="6"/>
  <c r="V57" i="6"/>
  <c r="V304" i="6"/>
  <c r="V877" i="6"/>
  <c r="W373" i="6"/>
  <c r="W259" i="6"/>
  <c r="R1453" i="7"/>
  <c r="R997" i="7"/>
  <c r="R522" i="7"/>
  <c r="P79" i="7"/>
  <c r="R88" i="7"/>
  <c r="V1440" i="6"/>
  <c r="V1099" i="6"/>
  <c r="W1530" i="6"/>
  <c r="V892" i="6"/>
  <c r="X805" i="6"/>
  <c r="X563" i="6"/>
  <c r="X675" i="6"/>
  <c r="W225" i="6"/>
  <c r="V757" i="6"/>
  <c r="V395" i="6"/>
  <c r="W163" i="6"/>
  <c r="Q1464" i="7"/>
  <c r="Q1530" i="7"/>
  <c r="R356" i="7"/>
  <c r="R59" i="7"/>
  <c r="W1204" i="6"/>
  <c r="X1298" i="6"/>
  <c r="W1341" i="6"/>
  <c r="R1231" i="7"/>
  <c r="Q807" i="7"/>
  <c r="Q44" i="7"/>
  <c r="R1527" i="7"/>
  <c r="R1509" i="7"/>
  <c r="P271" i="7"/>
  <c r="R112" i="7"/>
  <c r="R1279" i="7"/>
  <c r="V1335" i="6"/>
  <c r="X1405" i="6"/>
  <c r="R292" i="7"/>
  <c r="R468" i="7"/>
  <c r="J1076" i="7"/>
  <c r="M1076" i="7" s="1"/>
  <c r="J1009" i="7"/>
  <c r="M1009" i="7" s="1"/>
  <c r="J1325" i="7"/>
  <c r="M1325" i="7" s="1"/>
  <c r="J1175" i="7"/>
  <c r="M1175" i="7" s="1"/>
  <c r="J1533" i="7"/>
  <c r="M1533" i="7" s="1"/>
  <c r="J1393" i="7"/>
  <c r="M1393" i="7" s="1"/>
  <c r="J1177" i="7"/>
  <c r="M1177" i="7" s="1"/>
  <c r="J1426" i="7"/>
  <c r="M1426" i="7" s="1"/>
  <c r="J1408" i="7"/>
  <c r="M1408" i="7" s="1"/>
  <c r="J1337" i="7"/>
  <c r="M1337" i="7" s="1"/>
  <c r="J1052" i="7"/>
  <c r="M1052" i="7" s="1"/>
  <c r="J1011" i="7"/>
  <c r="M1011" i="7" s="1"/>
  <c r="J1085" i="7"/>
  <c r="M1085" i="7" s="1"/>
  <c r="J1089" i="7"/>
  <c r="M1089" i="7" s="1"/>
  <c r="J1121" i="7"/>
  <c r="M1121" i="7" s="1"/>
  <c r="J1279" i="7"/>
  <c r="M1279" i="7" s="1"/>
  <c r="J1546" i="7"/>
  <c r="M1546" i="7" s="1"/>
  <c r="J858" i="7"/>
  <c r="M858" i="7" s="1"/>
  <c r="J1492" i="7"/>
  <c r="M1492" i="7" s="1"/>
  <c r="J1276" i="7"/>
  <c r="M1276" i="7" s="1"/>
  <c r="J912" i="7"/>
  <c r="M912" i="7" s="1"/>
  <c r="J1448" i="7"/>
  <c r="M1448" i="7" s="1"/>
  <c r="J860" i="7"/>
  <c r="M860" i="7" s="1"/>
  <c r="J1225" i="7"/>
  <c r="M1225" i="7" s="1"/>
  <c r="J1173" i="7"/>
  <c r="M1173" i="7" s="1"/>
  <c r="J1304" i="7"/>
  <c r="M1304" i="7" s="1"/>
  <c r="J1562" i="7"/>
  <c r="M1562" i="7" s="1"/>
  <c r="J906" i="7"/>
  <c r="M906" i="7" s="1"/>
  <c r="J1530" i="7"/>
  <c r="M1530" i="7" s="1"/>
  <c r="J1382" i="7"/>
  <c r="M1382" i="7" s="1"/>
  <c r="J891" i="7"/>
  <c r="M891" i="7" s="1"/>
  <c r="J1446" i="7"/>
  <c r="M1446" i="7" s="1"/>
  <c r="J867" i="7"/>
  <c r="M867" i="7" s="1"/>
  <c r="J1190" i="7"/>
  <c r="M1190" i="7" s="1"/>
  <c r="J1420" i="7"/>
  <c r="M1420" i="7" s="1"/>
  <c r="J1258" i="7"/>
  <c r="M1258" i="7" s="1"/>
  <c r="J1015" i="7"/>
  <c r="M1015" i="7" s="1"/>
  <c r="J1295" i="7"/>
  <c r="M1295" i="7" s="1"/>
  <c r="J1559" i="7"/>
  <c r="M1559" i="7" s="1"/>
  <c r="J1432" i="7"/>
  <c r="M1432" i="7" s="1"/>
  <c r="J1196" i="7"/>
  <c r="M1196" i="7" s="1"/>
  <c r="J1201" i="7"/>
  <c r="M1201" i="7" s="1"/>
  <c r="J1260" i="7"/>
  <c r="M1260" i="7" s="1"/>
  <c r="J1512" i="7"/>
  <c r="M1512" i="7" s="1"/>
  <c r="J1351" i="7"/>
  <c r="M1351" i="7" s="1"/>
  <c r="J1093" i="7"/>
  <c r="M1093" i="7" s="1"/>
  <c r="J1386" i="7"/>
  <c r="M1386" i="7" s="1"/>
  <c r="J1087" i="7"/>
  <c r="M1087" i="7" s="1"/>
  <c r="J1443" i="7"/>
  <c r="M1443" i="7" s="1"/>
  <c r="J1139" i="7"/>
  <c r="M1139" i="7" s="1"/>
  <c r="J997" i="7"/>
  <c r="M997" i="7" s="1"/>
  <c r="J926" i="7"/>
  <c r="M926" i="7" s="1"/>
  <c r="J1237" i="7"/>
  <c r="M1237" i="7" s="1"/>
  <c r="J1428" i="7"/>
  <c r="M1428" i="7" s="1"/>
  <c r="J1454" i="7"/>
  <c r="M1454" i="7" s="1"/>
  <c r="J1041" i="7"/>
  <c r="M1041" i="7" s="1"/>
  <c r="J1427" i="7"/>
  <c r="M1427" i="7" s="1"/>
  <c r="J1271" i="7"/>
  <c r="M1271" i="7" s="1"/>
  <c r="J924" i="7"/>
  <c r="M924" i="7" s="1"/>
  <c r="J1491" i="7"/>
  <c r="M1491" i="7" s="1"/>
  <c r="J1407" i="7"/>
  <c r="M1407" i="7" s="1"/>
  <c r="J1187" i="7"/>
  <c r="M1187" i="7" s="1"/>
  <c r="J1053" i="7"/>
  <c r="M1053" i="7" s="1"/>
  <c r="P1053" i="7" s="1"/>
  <c r="J1371" i="7"/>
  <c r="M1371" i="7" s="1"/>
  <c r="J1394" i="7"/>
  <c r="M1394" i="7" s="1"/>
  <c r="J1178" i="7"/>
  <c r="M1178" i="7" s="1"/>
  <c r="J1463" i="7"/>
  <c r="M1463" i="7" s="1"/>
  <c r="J1197" i="7"/>
  <c r="M1197" i="7" s="1"/>
  <c r="J1505" i="7"/>
  <c r="M1505" i="7" s="1"/>
  <c r="J1358" i="7"/>
  <c r="M1358" i="7" s="1"/>
  <c r="J1131" i="7"/>
  <c r="M1131" i="7" s="1"/>
  <c r="J1307" i="7"/>
  <c r="M1307" i="7" s="1"/>
  <c r="J1217" i="7"/>
  <c r="M1217" i="7" s="1"/>
  <c r="AA14" i="7" s="1"/>
  <c r="J993" i="7"/>
  <c r="M993" i="7" s="1"/>
  <c r="J920" i="7"/>
  <c r="M920" i="7" s="1"/>
  <c r="J893" i="7"/>
  <c r="M893" i="7" s="1"/>
  <c r="J1277" i="7"/>
  <c r="M1277" i="7" s="1"/>
  <c r="J1457" i="7"/>
  <c r="M1457" i="7" s="1"/>
  <c r="J837" i="7"/>
  <c r="M837" i="7" s="1"/>
  <c r="J904" i="7"/>
  <c r="M904" i="7" s="1"/>
  <c r="J1308" i="7"/>
  <c r="M1308" i="7" s="1"/>
  <c r="J1519" i="7"/>
  <c r="M1519" i="7" s="1"/>
  <c r="J1464" i="7"/>
  <c r="M1464" i="7" s="1"/>
  <c r="J992" i="7"/>
  <c r="M992" i="7" s="1"/>
  <c r="J1518" i="7"/>
  <c r="M1518" i="7" s="1"/>
  <c r="J1315" i="7"/>
  <c r="M1315" i="7" s="1"/>
  <c r="J1421" i="7"/>
  <c r="M1421" i="7" s="1"/>
  <c r="P1421" i="7" s="1"/>
  <c r="J1483" i="7"/>
  <c r="M1483" i="7" s="1"/>
  <c r="J1163" i="7"/>
  <c r="M1163" i="7" s="1"/>
  <c r="J1158" i="7"/>
  <c r="M1158" i="7" s="1"/>
  <c r="J1416" i="7"/>
  <c r="M1416" i="7" s="1"/>
  <c r="J897" i="7"/>
  <c r="M897" i="7" s="1"/>
  <c r="J1184" i="7"/>
  <c r="M1184" i="7" s="1"/>
  <c r="J1594" i="7"/>
  <c r="M1594" i="7" s="1"/>
  <c r="J1542" i="7"/>
  <c r="M1542" i="7" s="1"/>
  <c r="J1134" i="7"/>
  <c r="M1134" i="7" s="1"/>
  <c r="J1345" i="7"/>
  <c r="M1345" i="7" s="1"/>
  <c r="J1514" i="7"/>
  <c r="M1514" i="7" s="1"/>
  <c r="J1566" i="7"/>
  <c r="M1566" i="7" s="1"/>
  <c r="J1591" i="7"/>
  <c r="M1591" i="7" s="1"/>
  <c r="J1235" i="7"/>
  <c r="M1235" i="7" s="1"/>
  <c r="J1431" i="7"/>
  <c r="M1431" i="7" s="1"/>
  <c r="J1061" i="7"/>
  <c r="M1061" i="7" s="1"/>
  <c r="J980" i="7"/>
  <c r="M980" i="7" s="1"/>
  <c r="J1346" i="7"/>
  <c r="M1346" i="7" s="1"/>
  <c r="P1346" i="7" s="1"/>
  <c r="J1444" i="7"/>
  <c r="M1444" i="7" s="1"/>
  <c r="J1339" i="7"/>
  <c r="M1339" i="7" s="1"/>
  <c r="J1313" i="7"/>
  <c r="M1313" i="7" s="1"/>
  <c r="J1598" i="7"/>
  <c r="M1598" i="7" s="1"/>
  <c r="J995" i="7"/>
  <c r="M995" i="7" s="1"/>
  <c r="J973" i="7"/>
  <c r="M973" i="7" s="1"/>
  <c r="J932" i="7"/>
  <c r="M932" i="7" s="1"/>
  <c r="J965" i="7"/>
  <c r="M965" i="7" s="1"/>
  <c r="J1034" i="7"/>
  <c r="M1034" i="7" s="1"/>
  <c r="J846" i="7"/>
  <c r="M846" i="7" s="1"/>
  <c r="J856" i="7"/>
  <c r="M856" i="7" s="1"/>
  <c r="J1140" i="7"/>
  <c r="M1140" i="7" s="1"/>
  <c r="P1140" i="7" s="1"/>
  <c r="J945" i="7"/>
  <c r="M945" i="7" s="1"/>
  <c r="J1509" i="7"/>
  <c r="M1509" i="7" s="1"/>
  <c r="J957" i="7"/>
  <c r="M957" i="7" s="1"/>
  <c r="J1108" i="7"/>
  <c r="M1108" i="7" s="1"/>
  <c r="J1080" i="7"/>
  <c r="M1080" i="7" s="1"/>
  <c r="J1593" i="7"/>
  <c r="M1593" i="7" s="1"/>
  <c r="J1331" i="7"/>
  <c r="M1331" i="7" s="1"/>
  <c r="J952" i="7"/>
  <c r="M952" i="7" s="1"/>
  <c r="J1479" i="7"/>
  <c r="M1479" i="7" s="1"/>
  <c r="J873" i="7"/>
  <c r="M873" i="7" s="1"/>
  <c r="J1322" i="7"/>
  <c r="M1322" i="7" s="1"/>
  <c r="J929" i="7"/>
  <c r="M929" i="7" s="1"/>
  <c r="J1613" i="7"/>
  <c r="M1613" i="7" s="1"/>
  <c r="J1063" i="7"/>
  <c r="M1063" i="7" s="1"/>
  <c r="J984" i="7"/>
  <c r="M984" i="7" s="1"/>
  <c r="J1356" i="7"/>
  <c r="M1356" i="7" s="1"/>
  <c r="J1455" i="7"/>
  <c r="M1455" i="7" s="1"/>
  <c r="J1222" i="7"/>
  <c r="M1222" i="7" s="1"/>
  <c r="J1029" i="7"/>
  <c r="M1029" i="7" s="1"/>
  <c r="J1018" i="7"/>
  <c r="M1018" i="7" s="1"/>
  <c r="J974" i="7"/>
  <c r="M974" i="7" s="1"/>
  <c r="J1294" i="7"/>
  <c r="M1294" i="7" s="1"/>
  <c r="J1263" i="7"/>
  <c r="M1263" i="7" s="1"/>
  <c r="J1065" i="7"/>
  <c r="M1065" i="7" s="1"/>
  <c r="J1213" i="7"/>
  <c r="M1213" i="7" s="1"/>
  <c r="J1605" i="7"/>
  <c r="M1605" i="7" s="1"/>
  <c r="J951" i="7"/>
  <c r="M951" i="7" s="1"/>
  <c r="J1510" i="7"/>
  <c r="M1510" i="7" s="1"/>
  <c r="J1588" i="7"/>
  <c r="M1588" i="7" s="1"/>
  <c r="J1031" i="7"/>
  <c r="M1031" i="7" s="1"/>
  <c r="J1239" i="7"/>
  <c r="M1239" i="7" s="1"/>
  <c r="J1257" i="7"/>
  <c r="M1257" i="7" s="1"/>
  <c r="J1436" i="7"/>
  <c r="M1436" i="7" s="1"/>
  <c r="J1075" i="7"/>
  <c r="M1075" i="7" s="1"/>
  <c r="J1309" i="7"/>
  <c r="M1309" i="7" s="1"/>
  <c r="J1449" i="7"/>
  <c r="M1449" i="7" s="1"/>
  <c r="J1585" i="7"/>
  <c r="M1585" i="7" s="1"/>
  <c r="J1282" i="7"/>
  <c r="M1282" i="7" s="1"/>
  <c r="J1073" i="7"/>
  <c r="M1073" i="7" s="1"/>
  <c r="J1615" i="7"/>
  <c r="M1615" i="7" s="1"/>
  <c r="J1525" i="7"/>
  <c r="M1525" i="7" s="1"/>
  <c r="J1252" i="7"/>
  <c r="M1252" i="7" s="1"/>
  <c r="J1347" i="7"/>
  <c r="M1347" i="7" s="1"/>
  <c r="J1390" i="7"/>
  <c r="M1390" i="7" s="1"/>
  <c r="J1573" i="7"/>
  <c r="M1573" i="7" s="1"/>
  <c r="J1292" i="7"/>
  <c r="M1292" i="7" s="1"/>
  <c r="J969" i="7"/>
  <c r="M969" i="7" s="1"/>
  <c r="J1236" i="7"/>
  <c r="M1236" i="7" s="1"/>
  <c r="J923" i="7"/>
  <c r="M923" i="7" s="1"/>
  <c r="J1362" i="7"/>
  <c r="M1362" i="7" s="1"/>
  <c r="J1219" i="7"/>
  <c r="M1219" i="7" s="1"/>
  <c r="J1330" i="7"/>
  <c r="M1330" i="7" s="1"/>
  <c r="J1521" i="7"/>
  <c r="M1521" i="7" s="1"/>
  <c r="J1125" i="7"/>
  <c r="M1125" i="7" s="1"/>
  <c r="J1575" i="7"/>
  <c r="M1575" i="7" s="1"/>
  <c r="J946" i="7"/>
  <c r="M946" i="7" s="1"/>
  <c r="J1409" i="7"/>
  <c r="M1409" i="7" s="1"/>
  <c r="J849" i="7"/>
  <c r="M849" i="7" s="1"/>
  <c r="J886" i="7"/>
  <c r="M886" i="7" s="1"/>
  <c r="J1103" i="7"/>
  <c r="M1103" i="7" s="1"/>
  <c r="J1109" i="7"/>
  <c r="M1109" i="7" s="1"/>
  <c r="J1550" i="7"/>
  <c r="M1550" i="7" s="1"/>
  <c r="J1507" i="7"/>
  <c r="M1507" i="7" s="1"/>
  <c r="J1572" i="7"/>
  <c r="M1572" i="7" s="1"/>
  <c r="J939" i="7"/>
  <c r="M939" i="7" s="1"/>
  <c r="J1030" i="7"/>
  <c r="M1030" i="7" s="1"/>
  <c r="J1287" i="7"/>
  <c r="M1287" i="7" s="1"/>
  <c r="J916" i="7"/>
  <c r="M916" i="7" s="1"/>
  <c r="J1477" i="7"/>
  <c r="M1477" i="7" s="1"/>
  <c r="J1374" i="7"/>
  <c r="M1374" i="7" s="1"/>
  <c r="J1423" i="7"/>
  <c r="M1423" i="7" s="1"/>
  <c r="J894" i="7"/>
  <c r="M894" i="7" s="1"/>
  <c r="J1014" i="7"/>
  <c r="M1014" i="7" s="1"/>
  <c r="J917" i="7"/>
  <c r="M917" i="7" s="1"/>
  <c r="J1582" i="7"/>
  <c r="M1582" i="7" s="1"/>
  <c r="J1116" i="7"/>
  <c r="M1116" i="7" s="1"/>
  <c r="J1092" i="7"/>
  <c r="M1092" i="7" s="1"/>
  <c r="J1485" i="7"/>
  <c r="M1485" i="7" s="1"/>
  <c r="J1377" i="7"/>
  <c r="M1377" i="7" s="1"/>
  <c r="J1068" i="7"/>
  <c r="M1068" i="7" s="1"/>
  <c r="J1379" i="7"/>
  <c r="M1379" i="7" s="1"/>
  <c r="J1614" i="7"/>
  <c r="M1614" i="7" s="1"/>
  <c r="P1614" i="7" s="1"/>
  <c r="J1324" i="7"/>
  <c r="M1324" i="7" s="1"/>
  <c r="J1517" i="7"/>
  <c r="M1517" i="7" s="1"/>
  <c r="J1375" i="7"/>
  <c r="M1375" i="7" s="1"/>
  <c r="P1375" i="7" s="1"/>
  <c r="J1290" i="7"/>
  <c r="M1290" i="7" s="1"/>
  <c r="J972" i="7"/>
  <c r="M972" i="7" s="1"/>
  <c r="J1319" i="7"/>
  <c r="M1319" i="7" s="1"/>
  <c r="J1349" i="7"/>
  <c r="M1349" i="7" s="1"/>
  <c r="J1342" i="7"/>
  <c r="M1342" i="7" s="1"/>
  <c r="J1293" i="7"/>
  <c r="M1293" i="7" s="1"/>
  <c r="P1293" i="7" s="1"/>
  <c r="J1202" i="7"/>
  <c r="M1202" i="7" s="1"/>
  <c r="J1474" i="7"/>
  <c r="M1474" i="7" s="1"/>
  <c r="J1049" i="7"/>
  <c r="M1049" i="7" s="1"/>
  <c r="J1565" i="7"/>
  <c r="M1565" i="7" s="1"/>
  <c r="J1616" i="7"/>
  <c r="M1616" i="7" s="1"/>
  <c r="P1616" i="7" s="1"/>
  <c r="J1204" i="7"/>
  <c r="M1204" i="7" s="1"/>
  <c r="J991" i="7"/>
  <c r="M991" i="7" s="1"/>
  <c r="J1072" i="7"/>
  <c r="M1072" i="7" s="1"/>
  <c r="J1392" i="7"/>
  <c r="M1392" i="7" s="1"/>
  <c r="J1583" i="7"/>
  <c r="M1583" i="7" s="1"/>
  <c r="P1583" i="7" s="1"/>
  <c r="J1120" i="7"/>
  <c r="M1120" i="7" s="1"/>
  <c r="J1232" i="7"/>
  <c r="M1232" i="7" s="1"/>
  <c r="J871" i="7"/>
  <c r="M871" i="7" s="1"/>
  <c r="J1191" i="7"/>
  <c r="M1191" i="7" s="1"/>
  <c r="P1191" i="7" s="1"/>
  <c r="J1435" i="7"/>
  <c r="M1435" i="7" s="1"/>
  <c r="J1007" i="7"/>
  <c r="M1007" i="7" s="1"/>
  <c r="J833" i="7"/>
  <c r="M833" i="7" s="1"/>
  <c r="J1273" i="7"/>
  <c r="M1273" i="7" s="1"/>
  <c r="J1203" i="7"/>
  <c r="M1203" i="7" s="1"/>
  <c r="J1285" i="7"/>
  <c r="M1285" i="7" s="1"/>
  <c r="J1270" i="7"/>
  <c r="M1270" i="7" s="1"/>
  <c r="J1067" i="7"/>
  <c r="M1067" i="7" s="1"/>
  <c r="J1242" i="7"/>
  <c r="M1242" i="7" s="1"/>
  <c r="J1135" i="7"/>
  <c r="M1135" i="7" s="1"/>
  <c r="J1402" i="7"/>
  <c r="M1402" i="7" s="1"/>
  <c r="J1424" i="7"/>
  <c r="M1424" i="7" s="1"/>
  <c r="P1424" i="7" s="1"/>
  <c r="J1256" i="7"/>
  <c r="M1256" i="7" s="1"/>
  <c r="P1257" i="7" s="1"/>
  <c r="J1595" i="7"/>
  <c r="M1595" i="7" s="1"/>
  <c r="P1595" i="7" s="1"/>
  <c r="J1129" i="7"/>
  <c r="M1129" i="7" s="1"/>
  <c r="J1328" i="7"/>
  <c r="M1328" i="7" s="1"/>
  <c r="J1511" i="7"/>
  <c r="M1511" i="7" s="1"/>
  <c r="J1016" i="7"/>
  <c r="M1016" i="7" s="1"/>
  <c r="P1016" i="7" s="1"/>
  <c r="J1098" i="7"/>
  <c r="M1098" i="7" s="1"/>
  <c r="J1106" i="7"/>
  <c r="M1106" i="7" s="1"/>
  <c r="J1048" i="7"/>
  <c r="M1048" i="7" s="1"/>
  <c r="J1451" i="7"/>
  <c r="M1451" i="7" s="1"/>
  <c r="J1447" i="7"/>
  <c r="M1447" i="7" s="1"/>
  <c r="P1447" i="7" s="1"/>
  <c r="J1502" i="7"/>
  <c r="M1502" i="7" s="1"/>
  <c r="J1186" i="7"/>
  <c r="M1186" i="7" s="1"/>
  <c r="J1489" i="7"/>
  <c r="M1489" i="7" s="1"/>
  <c r="J1253" i="7"/>
  <c r="M1253" i="7" s="1"/>
  <c r="P1253" i="7" s="1"/>
  <c r="J1475" i="7"/>
  <c r="M1475" i="7" s="1"/>
  <c r="P1475" i="7" s="1"/>
  <c r="J1609" i="7"/>
  <c r="M1609" i="7" s="1"/>
  <c r="J1124" i="7"/>
  <c r="M1124" i="7" s="1"/>
  <c r="J1486" i="7"/>
  <c r="M1486" i="7" s="1"/>
  <c r="P1486" i="7" s="1"/>
  <c r="J1264" i="7"/>
  <c r="M1264" i="7" s="1"/>
  <c r="J1148" i="7"/>
  <c r="M1148" i="7" s="1"/>
  <c r="J1348" i="7"/>
  <c r="M1348" i="7" s="1"/>
  <c r="P1348" i="7" s="1"/>
  <c r="J1051" i="7"/>
  <c r="M1051" i="7" s="1"/>
  <c r="J998" i="7"/>
  <c r="M998" i="7" s="1"/>
  <c r="J872" i="7"/>
  <c r="M872" i="7" s="1"/>
  <c r="P872" i="7" s="1"/>
  <c r="J1364" i="7"/>
  <c r="M1364" i="7" s="1"/>
  <c r="J1545" i="7"/>
  <c r="M1545" i="7" s="1"/>
  <c r="J1086" i="7"/>
  <c r="M1086" i="7" s="1"/>
  <c r="P1087" i="7" s="1"/>
  <c r="J1404" i="7"/>
  <c r="M1404" i="7" s="1"/>
  <c r="J1174" i="7"/>
  <c r="M1174" i="7" s="1"/>
  <c r="J1188" i="7"/>
  <c r="M1188" i="7" s="1"/>
  <c r="P1188" i="7" s="1"/>
  <c r="J1218" i="7"/>
  <c r="M1218" i="7" s="1"/>
  <c r="J1262" i="7"/>
  <c r="M1262" i="7" s="1"/>
  <c r="J1179" i="7"/>
  <c r="M1179" i="7" s="1"/>
  <c r="P1179" i="7" s="1"/>
  <c r="J1314" i="7"/>
  <c r="M1314" i="7" s="1"/>
  <c r="P1314" i="7" s="1"/>
  <c r="J1194" i="7"/>
  <c r="M1194" i="7" s="1"/>
  <c r="J1100" i="7"/>
  <c r="M1100" i="7" s="1"/>
  <c r="J967" i="7"/>
  <c r="M967" i="7" s="1"/>
  <c r="J1526" i="7"/>
  <c r="M1526" i="7" s="1"/>
  <c r="J1460" i="7"/>
  <c r="M1460" i="7" s="1"/>
  <c r="J1551" i="7"/>
  <c r="M1551" i="7" s="1"/>
  <c r="P1551" i="7" s="1"/>
  <c r="J1200" i="7"/>
  <c r="M1200" i="7" s="1"/>
  <c r="J1396" i="7"/>
  <c r="M1396" i="7" s="1"/>
  <c r="J928" i="7"/>
  <c r="M928" i="7" s="1"/>
  <c r="J1138" i="7"/>
  <c r="M1138" i="7" s="1"/>
  <c r="J1060" i="7"/>
  <c r="M1060" i="7" s="1"/>
  <c r="J1365" i="7"/>
  <c r="M1365" i="7" s="1"/>
  <c r="P1365" i="7" s="1"/>
  <c r="J1300" i="7"/>
  <c r="M1300" i="7" s="1"/>
  <c r="J1268" i="7"/>
  <c r="M1268" i="7" s="1"/>
  <c r="J1176" i="7"/>
  <c r="M1176" i="7" s="1"/>
  <c r="P1176" i="7" s="1"/>
  <c r="J1220" i="7"/>
  <c r="M1220" i="7" s="1"/>
  <c r="P1220" i="7" s="1"/>
  <c r="J1472" i="7"/>
  <c r="M1472" i="7" s="1"/>
  <c r="J1142" i="7"/>
  <c r="M1142" i="7" s="1"/>
  <c r="J1425" i="7"/>
  <c r="M1425" i="7" s="1"/>
  <c r="P1425" i="7" s="1"/>
  <c r="J976" i="7"/>
  <c r="M976" i="7" s="1"/>
  <c r="J1254" i="7"/>
  <c r="M1254" i="7" s="1"/>
  <c r="J1229" i="7"/>
  <c r="M1229" i="7" s="1"/>
  <c r="J1205" i="7"/>
  <c r="M1205" i="7" s="1"/>
  <c r="J1136" i="7"/>
  <c r="M1136" i="7" s="1"/>
  <c r="J1395" i="7"/>
  <c r="M1395" i="7" s="1"/>
  <c r="J835" i="7"/>
  <c r="M835" i="7" s="1"/>
  <c r="J847" i="7"/>
  <c r="M847" i="7" s="1"/>
  <c r="P847" i="7" s="1"/>
  <c r="J1181" i="7"/>
  <c r="M1181" i="7" s="1"/>
  <c r="J1576" i="7"/>
  <c r="M1576" i="7" s="1"/>
  <c r="P1576" i="7" s="1"/>
  <c r="J1612" i="7"/>
  <c r="M1612" i="7" s="1"/>
  <c r="J1340" i="7"/>
  <c r="M1340" i="7" s="1"/>
  <c r="J1127" i="7"/>
  <c r="M1127" i="7" s="1"/>
  <c r="J1001" i="7"/>
  <c r="M1001" i="7" s="1"/>
  <c r="J1003" i="7"/>
  <c r="M1003" i="7" s="1"/>
  <c r="J1317" i="7"/>
  <c r="M1317" i="7" s="1"/>
  <c r="J1384" i="7"/>
  <c r="M1384" i="7" s="1"/>
  <c r="J1149" i="7"/>
  <c r="M1149" i="7" s="1"/>
  <c r="J1056" i="7"/>
  <c r="M1056" i="7" s="1"/>
  <c r="J1047" i="7"/>
  <c r="M1047" i="7" s="1"/>
  <c r="J1162" i="7"/>
  <c r="M1162" i="7" s="1"/>
  <c r="J1284" i="7"/>
  <c r="M1284" i="7" s="1"/>
  <c r="J1137" i="7"/>
  <c r="M1137" i="7" s="1"/>
  <c r="P1137" i="7" s="1"/>
  <c r="J947" i="7"/>
  <c r="M947" i="7" s="1"/>
  <c r="P947" i="7" s="1"/>
  <c r="J1480" i="7"/>
  <c r="M1480" i="7" s="1"/>
  <c r="J1146" i="7"/>
  <c r="M1146" i="7" s="1"/>
  <c r="J1278" i="7"/>
  <c r="M1278" i="7" s="1"/>
  <c r="P1278" i="7" s="1"/>
  <c r="J1105" i="7"/>
  <c r="M1105" i="7" s="1"/>
  <c r="J1442" i="7"/>
  <c r="M1442" i="7" s="1"/>
  <c r="J1312" i="7"/>
  <c r="M1312" i="7" s="1"/>
  <c r="J1171" i="7"/>
  <c r="M1171" i="7" s="1"/>
  <c r="J1574" i="7"/>
  <c r="M1574" i="7" s="1"/>
  <c r="P1574" i="7" s="1"/>
  <c r="J1535" i="7"/>
  <c r="M1535" i="7" s="1"/>
  <c r="J1398" i="7"/>
  <c r="M1398" i="7" s="1"/>
  <c r="J1373" i="7"/>
  <c r="M1373" i="7" s="1"/>
  <c r="J922" i="7"/>
  <c r="M922" i="7" s="1"/>
  <c r="J1110" i="7"/>
  <c r="M1110" i="7" s="1"/>
  <c r="P1110" i="7" s="1"/>
  <c r="J892" i="7"/>
  <c r="M892" i="7" s="1"/>
  <c r="P892" i="7" s="1"/>
  <c r="J1329" i="7"/>
  <c r="M1329" i="7" s="1"/>
  <c r="J1059" i="7"/>
  <c r="M1059" i="7" s="1"/>
  <c r="J1433" i="7"/>
  <c r="M1433" i="7" s="1"/>
  <c r="P1433" i="7" s="1"/>
  <c r="J962" i="7"/>
  <c r="M962" i="7" s="1"/>
  <c r="J1013" i="7"/>
  <c r="M1013" i="7" s="1"/>
  <c r="J1040" i="7"/>
  <c r="M1040" i="7" s="1"/>
  <c r="J1298" i="7"/>
  <c r="M1298" i="7" s="1"/>
  <c r="J1035" i="7"/>
  <c r="M1035" i="7" s="1"/>
  <c r="P1035" i="7" s="1"/>
  <c r="J1440" i="7"/>
  <c r="M1440" i="7" s="1"/>
  <c r="J1354" i="7"/>
  <c r="M1354" i="7" s="1"/>
  <c r="J1405" i="7"/>
  <c r="M1405" i="7" s="1"/>
  <c r="J942" i="7"/>
  <c r="M942" i="7" s="1"/>
  <c r="J1478" i="7"/>
  <c r="M1478" i="7" s="1"/>
  <c r="J1450" i="7"/>
  <c r="M1450" i="7" s="1"/>
  <c r="J1033" i="7"/>
  <c r="M1033" i="7" s="1"/>
  <c r="J1143" i="7"/>
  <c r="M1143" i="7" s="1"/>
  <c r="J1274" i="7"/>
  <c r="M1274" i="7" s="1"/>
  <c r="P1274" i="7" s="1"/>
  <c r="J1091" i="7"/>
  <c r="M1091" i="7" s="1"/>
  <c r="J1215" i="7"/>
  <c r="M1215" i="7" s="1"/>
  <c r="J1487" i="7"/>
  <c r="M1487" i="7" s="1"/>
  <c r="P1487" i="7" s="1"/>
  <c r="J1180" i="7"/>
  <c r="M1180" i="7" s="1"/>
  <c r="P1180" i="7" s="1"/>
  <c r="J1548" i="7"/>
  <c r="M1548" i="7" s="1"/>
  <c r="J1207" i="7"/>
  <c r="M1207" i="7" s="1"/>
  <c r="J1157" i="7"/>
  <c r="M1157" i="7" s="1"/>
  <c r="J902" i="7"/>
  <c r="M902" i="7" s="1"/>
  <c r="J1021" i="7"/>
  <c r="M1021" i="7" s="1"/>
  <c r="J1199" i="7"/>
  <c r="M1199" i="7" s="1"/>
  <c r="J874" i="7"/>
  <c r="M874" i="7" s="1"/>
  <c r="P874" i="7" s="1"/>
  <c r="J1430" i="7"/>
  <c r="M1430" i="7" s="1"/>
  <c r="J1462" i="7"/>
  <c r="M1462" i="7" s="1"/>
  <c r="J1243" i="7"/>
  <c r="M1243" i="7" s="1"/>
  <c r="J1296" i="7"/>
  <c r="M1296" i="7" s="1"/>
  <c r="P1296" i="7" s="1"/>
  <c r="J978" i="7"/>
  <c r="M978" i="7" s="1"/>
  <c r="J1619" i="7"/>
  <c r="M1619" i="7" s="1"/>
  <c r="J1165" i="7"/>
  <c r="M1165" i="7" s="1"/>
  <c r="J1412" i="7"/>
  <c r="M1412" i="7" s="1"/>
  <c r="J1516" i="7"/>
  <c r="M1516" i="7" s="1"/>
  <c r="J1291" i="7"/>
  <c r="M1291" i="7" s="1"/>
  <c r="P1291" i="7" s="1"/>
  <c r="J1107" i="7"/>
  <c r="M1107" i="7" s="1"/>
  <c r="J1601" i="7"/>
  <c r="M1601" i="7" s="1"/>
  <c r="J1113" i="7"/>
  <c r="M1113" i="7" s="1"/>
  <c r="J1524" i="7"/>
  <c r="M1524" i="7" s="1"/>
  <c r="J840" i="7"/>
  <c r="M840" i="7" s="1"/>
  <c r="J864" i="7"/>
  <c r="M864" i="7" s="1"/>
  <c r="J898" i="7"/>
  <c r="M898" i="7" s="1"/>
  <c r="J1311" i="7"/>
  <c r="M1311" i="7" s="1"/>
  <c r="J1490" i="7"/>
  <c r="M1490" i="7" s="1"/>
  <c r="J1581" i="7"/>
  <c r="M1581" i="7" s="1"/>
  <c r="J1259" i="7"/>
  <c r="M1259" i="7" s="1"/>
  <c r="P1259" i="7" s="1"/>
  <c r="J1466" i="7"/>
  <c r="M1466" i="7" s="1"/>
  <c r="J1465" i="7"/>
  <c r="M1465" i="7" s="1"/>
  <c r="P1465" i="7" s="1"/>
  <c r="J1210" i="7"/>
  <c r="M1210" i="7" s="1"/>
  <c r="J1567" i="7"/>
  <c r="M1567" i="7" s="1"/>
  <c r="P1567" i="7" s="1"/>
  <c r="J869" i="7"/>
  <c r="M869" i="7" s="1"/>
  <c r="J934" i="7"/>
  <c r="M934" i="7" s="1"/>
  <c r="J1000" i="7"/>
  <c r="M1000" i="7" s="1"/>
  <c r="J1244" i="7"/>
  <c r="M1244" i="7" s="1"/>
  <c r="P1244" i="7" s="1"/>
  <c r="J1481" i="7"/>
  <c r="M1481" i="7" s="1"/>
  <c r="J1267" i="7"/>
  <c r="M1267" i="7" s="1"/>
  <c r="J1543" i="7"/>
  <c r="M1543" i="7" s="1"/>
  <c r="P1543" i="7" s="1"/>
  <c r="J887" i="7"/>
  <c r="M887" i="7" s="1"/>
  <c r="P887" i="7" s="1"/>
  <c r="J1570" i="7"/>
  <c r="M1570" i="7" s="1"/>
  <c r="J1495" i="7"/>
  <c r="M1495" i="7" s="1"/>
  <c r="J1064" i="7"/>
  <c r="M1064" i="7" s="1"/>
  <c r="P1064" i="7" s="1"/>
  <c r="J1206" i="7"/>
  <c r="M1206" i="7" s="1"/>
  <c r="P1206" i="7" s="1"/>
  <c r="J948" i="7"/>
  <c r="M948" i="7" s="1"/>
  <c r="J1563" i="7"/>
  <c r="M1563" i="7" s="1"/>
  <c r="J1429" i="7"/>
  <c r="M1429" i="7" s="1"/>
  <c r="J941" i="7"/>
  <c r="M941" i="7" s="1"/>
  <c r="J1095" i="7"/>
  <c r="M1095" i="7" s="1"/>
  <c r="J1353" i="7"/>
  <c r="M1353" i="7" s="1"/>
  <c r="J890" i="7"/>
  <c r="M890" i="7" s="1"/>
  <c r="J1504" i="7"/>
  <c r="M1504" i="7" s="1"/>
  <c r="J1357" i="7"/>
  <c r="M1357" i="7" s="1"/>
  <c r="P1357" i="7" s="1"/>
  <c r="J1147" i="7"/>
  <c r="M1147" i="7" s="1"/>
  <c r="P1147" i="7" s="1"/>
  <c r="J918" i="7"/>
  <c r="M918" i="7" s="1"/>
  <c r="P918" i="7" s="1"/>
  <c r="J1112" i="7"/>
  <c r="M1112" i="7" s="1"/>
  <c r="J876" i="7"/>
  <c r="M876" i="7" s="1"/>
  <c r="J1515" i="7"/>
  <c r="M1515" i="7" s="1"/>
  <c r="P1515" i="7" s="1"/>
  <c r="J1042" i="7"/>
  <c r="M1042" i="7" s="1"/>
  <c r="P1042" i="7" s="1"/>
  <c r="J1102" i="7"/>
  <c r="M1102" i="7" s="1"/>
  <c r="J1497" i="7"/>
  <c r="M1497" i="7" s="1"/>
  <c r="J964" i="7"/>
  <c r="M964" i="7" s="1"/>
  <c r="P964" i="7" s="1"/>
  <c r="J1536" i="7"/>
  <c r="M1536" i="7" s="1"/>
  <c r="J1397" i="7"/>
  <c r="M1397" i="7" s="1"/>
  <c r="J1144" i="7"/>
  <c r="M1144" i="7" s="1"/>
  <c r="J938" i="7"/>
  <c r="M938" i="7" s="1"/>
  <c r="J1388" i="7"/>
  <c r="M1388" i="7" s="1"/>
  <c r="J1577" i="7"/>
  <c r="M1577" i="7" s="1"/>
  <c r="P1577" i="7" s="1"/>
  <c r="J845" i="7"/>
  <c r="M845" i="7" s="1"/>
  <c r="J1414" i="7"/>
  <c r="M1414" i="7" s="1"/>
  <c r="J1122" i="7"/>
  <c r="M1122" i="7" s="1"/>
  <c r="P1122" i="7" s="1"/>
  <c r="J1004" i="7"/>
  <c r="M1004" i="7" s="1"/>
  <c r="J1192" i="7"/>
  <c r="M1192" i="7" s="1"/>
  <c r="P1192" i="7" s="1"/>
  <c r="J1611" i="7"/>
  <c r="M1611" i="7" s="1"/>
  <c r="J1050" i="7"/>
  <c r="M1050" i="7" s="1"/>
  <c r="P1050" i="7" s="1"/>
  <c r="J1057" i="7"/>
  <c r="M1057" i="7" s="1"/>
  <c r="J1132" i="7"/>
  <c r="M1132" i="7" s="1"/>
  <c r="J1099" i="7"/>
  <c r="M1099" i="7" s="1"/>
  <c r="P1099" i="7" s="1"/>
  <c r="J961" i="7"/>
  <c r="M961" i="7" s="1"/>
  <c r="J1096" i="7"/>
  <c r="M1096" i="7" s="1"/>
  <c r="P1096" i="7" s="1"/>
  <c r="J1415" i="7"/>
  <c r="M1415" i="7" s="1"/>
  <c r="J1520" i="7"/>
  <c r="M1520" i="7" s="1"/>
  <c r="P1520" i="7" s="1"/>
  <c r="J1302" i="7"/>
  <c r="M1302" i="7" s="1"/>
  <c r="J1032" i="7"/>
  <c r="M1032" i="7" s="1"/>
  <c r="J1230" i="7"/>
  <c r="M1230" i="7" s="1"/>
  <c r="P1230" i="7" s="1"/>
  <c r="J1452" i="7"/>
  <c r="M1452" i="7" s="1"/>
  <c r="P1452" i="7" s="1"/>
  <c r="J1115" i="7"/>
  <c r="M1115" i="7" s="1"/>
  <c r="J1126" i="7"/>
  <c r="M1126" i="7" s="1"/>
  <c r="J1488" i="7"/>
  <c r="M1488" i="7" s="1"/>
  <c r="P1488" i="7" s="1"/>
  <c r="J1216" i="7"/>
  <c r="M1216" i="7" s="1"/>
  <c r="J885" i="7"/>
  <c r="M885" i="7" s="1"/>
  <c r="J1182" i="7"/>
  <c r="M1182" i="7" s="1"/>
  <c r="J838" i="7"/>
  <c r="M838" i="7" s="1"/>
  <c r="P838" i="7" s="1"/>
  <c r="J987" i="7"/>
  <c r="M987" i="7" s="1"/>
  <c r="P987" i="7" s="1"/>
  <c r="J968" i="7"/>
  <c r="M968" i="7" s="1"/>
  <c r="P968" i="7" s="1"/>
  <c r="J1438" i="7"/>
  <c r="M1438" i="7" s="1"/>
  <c r="J1189" i="7"/>
  <c r="M1189" i="7" s="1"/>
  <c r="J888" i="7"/>
  <c r="M888" i="7" s="1"/>
  <c r="J971" i="7"/>
  <c r="M971" i="7" s="1"/>
  <c r="J1321" i="7"/>
  <c r="M1321" i="7" s="1"/>
  <c r="J943" i="7"/>
  <c r="M943" i="7" s="1"/>
  <c r="P943" i="7" s="1"/>
  <c r="J1617" i="7"/>
  <c r="M1617" i="7" s="1"/>
  <c r="P1617" i="7" s="1"/>
  <c r="J1367" i="7"/>
  <c r="M1367" i="7" s="1"/>
  <c r="J1538" i="7"/>
  <c r="M1538" i="7" s="1"/>
  <c r="J1537" i="7"/>
  <c r="M1537" i="7" s="1"/>
  <c r="AE7" i="7" s="1"/>
  <c r="AZ10" i="6" s="1"/>
  <c r="J1283" i="7"/>
  <c r="M1283" i="7" s="1"/>
  <c r="P1283" i="7" s="1"/>
  <c r="J989" i="7"/>
  <c r="M989" i="7" s="1"/>
  <c r="J1145" i="7"/>
  <c r="M1145" i="7" s="1"/>
  <c r="J853" i="7"/>
  <c r="M853" i="7" s="1"/>
  <c r="J1168" i="7"/>
  <c r="M1168" i="7" s="1"/>
  <c r="J1208" i="7"/>
  <c r="M1208" i="7" s="1"/>
  <c r="J1527" i="7"/>
  <c r="M1527" i="7" s="1"/>
  <c r="J1043" i="7"/>
  <c r="M1043" i="7" s="1"/>
  <c r="J914" i="7"/>
  <c r="M914" i="7" s="1"/>
  <c r="J1002" i="7"/>
  <c r="M1002" i="7" s="1"/>
  <c r="P1002" i="7" s="1"/>
  <c r="J999" i="7"/>
  <c r="M999" i="7" s="1"/>
  <c r="J930" i="7"/>
  <c r="M930" i="7" s="1"/>
  <c r="J896" i="7"/>
  <c r="M896" i="7" s="1"/>
  <c r="J988" i="7"/>
  <c r="M988" i="7" s="1"/>
  <c r="J1341" i="7"/>
  <c r="M1341" i="7" s="1"/>
  <c r="P1341" i="7" s="1"/>
  <c r="J1560" i="7"/>
  <c r="M1560" i="7" s="1"/>
  <c r="P1560" i="7" s="1"/>
  <c r="J913" i="7"/>
  <c r="M913" i="7" s="1"/>
  <c r="J954" i="7"/>
  <c r="M954" i="7" s="1"/>
  <c r="J1389" i="7"/>
  <c r="M1389" i="7" s="1"/>
  <c r="J1070" i="7"/>
  <c r="M1070" i="7" s="1"/>
  <c r="J1183" i="7"/>
  <c r="M1183" i="7" s="1"/>
  <c r="J921" i="7"/>
  <c r="M921" i="7" s="1"/>
  <c r="P921" i="7" s="1"/>
  <c r="J1185" i="7"/>
  <c r="M1185" i="7" s="1"/>
  <c r="P1185" i="7" s="1"/>
  <c r="J986" i="7"/>
  <c r="M986" i="7" s="1"/>
  <c r="J1406" i="7"/>
  <c r="M1406" i="7" s="1"/>
  <c r="J1618" i="7"/>
  <c r="M1618" i="7" s="1"/>
  <c r="J1198" i="7"/>
  <c r="M1198" i="7" s="1"/>
  <c r="J1318" i="7"/>
  <c r="M1318" i="7" s="1"/>
  <c r="P1318" i="7" s="1"/>
  <c r="J1569" i="7"/>
  <c r="M1569" i="7" s="1"/>
  <c r="P1569" i="7" s="1"/>
  <c r="J1272" i="7"/>
  <c r="M1272" i="7" s="1"/>
  <c r="P1272" i="7" s="1"/>
  <c r="J1269" i="7"/>
  <c r="M1269" i="7" s="1"/>
  <c r="P1269" i="7" s="1"/>
  <c r="J1561" i="7"/>
  <c r="M1561" i="7" s="1"/>
  <c r="P1561" i="7" s="1"/>
  <c r="J1150" i="7"/>
  <c r="M1150" i="7" s="1"/>
  <c r="J1119" i="7"/>
  <c r="M1119" i="7" s="1"/>
  <c r="J1338" i="7"/>
  <c r="M1338" i="7" s="1"/>
  <c r="J1159" i="7"/>
  <c r="M1159" i="7" s="1"/>
  <c r="J1343" i="7"/>
  <c r="M1343" i="7" s="1"/>
  <c r="P1343" i="7" s="1"/>
  <c r="J1037" i="7"/>
  <c r="M1037" i="7" s="1"/>
  <c r="J1118" i="7"/>
  <c r="M1118" i="7" s="1"/>
  <c r="J915" i="7"/>
  <c r="M915" i="7" s="1"/>
  <c r="P915" i="7" s="1"/>
  <c r="J1046" i="7"/>
  <c r="M1046" i="7" s="1"/>
  <c r="J882" i="7"/>
  <c r="M882" i="7" s="1"/>
  <c r="J925" i="7"/>
  <c r="M925" i="7" s="1"/>
  <c r="P925" i="7" s="1"/>
  <c r="J1156" i="7"/>
  <c r="M1156" i="7" s="1"/>
  <c r="J1151" i="7"/>
  <c r="M1151" i="7" s="1"/>
  <c r="P1151" i="7" s="1"/>
  <c r="J900" i="7"/>
  <c r="M900" i="7" s="1"/>
  <c r="J1020" i="7"/>
  <c r="M1020" i="7" s="1"/>
  <c r="J1603" i="7"/>
  <c r="M1603" i="7" s="1"/>
  <c r="J970" i="7"/>
  <c r="M970" i="7" s="1"/>
  <c r="P970" i="7" s="1"/>
  <c r="J1503" i="7"/>
  <c r="M1503" i="7" s="1"/>
  <c r="P1503" i="7" s="1"/>
  <c r="J919" i="7"/>
  <c r="M919" i="7" s="1"/>
  <c r="P919" i="7" s="1"/>
  <c r="J1305" i="7"/>
  <c r="M1305" i="7" s="1"/>
  <c r="P1305" i="7" s="1"/>
  <c r="J842" i="7"/>
  <c r="M842" i="7" s="1"/>
  <c r="J1352" i="7"/>
  <c r="M1352" i="7" s="1"/>
  <c r="P1352" i="7" s="1"/>
  <c r="J1241" i="7"/>
  <c r="M1241" i="7" s="1"/>
  <c r="J1493" i="7"/>
  <c r="M1493" i="7" s="1"/>
  <c r="J956" i="7"/>
  <c r="M956" i="7" s="1"/>
  <c r="J1074" i="7"/>
  <c r="M1074" i="7" s="1"/>
  <c r="P1074" i="7" s="1"/>
  <c r="J881" i="7"/>
  <c r="M881" i="7" s="1"/>
  <c r="J1599" i="7"/>
  <c r="M1599" i="7" s="1"/>
  <c r="P1599" i="7" s="1"/>
  <c r="J1456" i="7"/>
  <c r="M1456" i="7" s="1"/>
  <c r="J1385" i="7"/>
  <c r="M1385" i="7" s="1"/>
  <c r="J1544" i="7"/>
  <c r="M1544" i="7" s="1"/>
  <c r="P1544" i="7" s="1"/>
  <c r="J879" i="7"/>
  <c r="M879" i="7" s="1"/>
  <c r="J1476" i="7"/>
  <c r="M1476" i="7" s="1"/>
  <c r="J1045" i="7"/>
  <c r="M1045" i="7" s="1"/>
  <c r="J1469" i="7"/>
  <c r="M1469" i="7" s="1"/>
  <c r="J1540" i="7"/>
  <c r="M1540" i="7" s="1"/>
  <c r="J966" i="7"/>
  <c r="M966" i="7" s="1"/>
  <c r="J1549" i="7"/>
  <c r="M1549" i="7" s="1"/>
  <c r="P1549" i="7" s="1"/>
  <c r="J1010" i="7"/>
  <c r="M1010" i="7" s="1"/>
  <c r="P1010" i="7" s="1"/>
  <c r="J940" i="7"/>
  <c r="M940" i="7" s="1"/>
  <c r="P940" i="7" s="1"/>
  <c r="J1212" i="7"/>
  <c r="M1212" i="7" s="1"/>
  <c r="J1578" i="7"/>
  <c r="M1578" i="7" s="1"/>
  <c r="J1508" i="7"/>
  <c r="M1508" i="7" s="1"/>
  <c r="P1508" i="7" s="1"/>
  <c r="J1620" i="7"/>
  <c r="M1620" i="7" s="1"/>
  <c r="P1620" i="7" s="1"/>
  <c r="J1410" i="7"/>
  <c r="M1410" i="7" s="1"/>
  <c r="J844" i="7"/>
  <c r="M844" i="7" s="1"/>
  <c r="J981" i="7"/>
  <c r="M981" i="7" s="1"/>
  <c r="P981" i="7" s="1"/>
  <c r="J1484" i="7"/>
  <c r="M1484" i="7" s="1"/>
  <c r="J959" i="7"/>
  <c r="M959" i="7" s="1"/>
  <c r="J1211" i="7"/>
  <c r="M1211" i="7" s="1"/>
  <c r="P1211" i="7" s="1"/>
  <c r="J895" i="7"/>
  <c r="M895" i="7" s="1"/>
  <c r="P895" i="7" s="1"/>
  <c r="J1482" i="7"/>
  <c r="M1482" i="7" s="1"/>
  <c r="J1251" i="7"/>
  <c r="M1251" i="7" s="1"/>
  <c r="J1160" i="7"/>
  <c r="M1160" i="7" s="1"/>
  <c r="P1160" i="7" s="1"/>
  <c r="J1555" i="7"/>
  <c r="M1555" i="7" s="1"/>
  <c r="J832" i="7"/>
  <c r="M832" i="7" s="1"/>
  <c r="J1044" i="7"/>
  <c r="M1044" i="7" s="1"/>
  <c r="J859" i="7"/>
  <c r="M859" i="7" s="1"/>
  <c r="P859" i="7" s="1"/>
  <c r="J1523" i="7"/>
  <c r="M1523" i="7" s="1"/>
  <c r="J1228" i="7"/>
  <c r="M1228" i="7" s="1"/>
  <c r="J1332" i="7"/>
  <c r="M1332" i="7" s="1"/>
  <c r="P1332" i="7" s="1"/>
  <c r="J1441" i="7"/>
  <c r="M1441" i="7" s="1"/>
  <c r="P1441" i="7" s="1"/>
  <c r="J994" i="7"/>
  <c r="M994" i="7" s="1"/>
  <c r="J1579" i="7"/>
  <c r="M1579" i="7" s="1"/>
  <c r="J875" i="7"/>
  <c r="M875" i="7" s="1"/>
  <c r="P875" i="7" s="1"/>
  <c r="J1266" i="7"/>
  <c r="M1266" i="7" s="1"/>
  <c r="J944" i="7"/>
  <c r="M944" i="7" s="1"/>
  <c r="J1355" i="7"/>
  <c r="M1355" i="7" s="1"/>
  <c r="J911" i="7"/>
  <c r="M911" i="7" s="1"/>
  <c r="J1327" i="7"/>
  <c r="M1327" i="7" s="1"/>
  <c r="J1005" i="7"/>
  <c r="M1005" i="7" s="1"/>
  <c r="J862" i="7"/>
  <c r="M862" i="7" s="1"/>
  <c r="J1557" i="7"/>
  <c r="M1557" i="7" s="1"/>
  <c r="J1522" i="7"/>
  <c r="M1522" i="7" s="1"/>
  <c r="P1522" i="7" s="1"/>
  <c r="J834" i="7"/>
  <c r="M834" i="7" s="1"/>
  <c r="J963" i="7"/>
  <c r="M963" i="7" s="1"/>
  <c r="J1596" i="7"/>
  <c r="M1596" i="7" s="1"/>
  <c r="P1596" i="7" s="1"/>
  <c r="J982" i="7"/>
  <c r="M982" i="7" s="1"/>
  <c r="J953" i="7"/>
  <c r="M953" i="7" s="1"/>
  <c r="P953" i="7" s="1"/>
  <c r="J1400" i="7"/>
  <c r="M1400" i="7" s="1"/>
  <c r="J1019" i="7"/>
  <c r="M1019" i="7" s="1"/>
  <c r="J1597" i="7"/>
  <c r="M1597" i="7" s="1"/>
  <c r="J1528" i="7"/>
  <c r="M1528" i="7" s="1"/>
  <c r="J1231" i="7"/>
  <c r="M1231" i="7" s="1"/>
  <c r="J1169" i="7"/>
  <c r="M1169" i="7" s="1"/>
  <c r="P1169" i="7" s="1"/>
  <c r="J1255" i="7"/>
  <c r="M1255" i="7" s="1"/>
  <c r="J1280" i="7"/>
  <c r="M1280" i="7" s="1"/>
  <c r="J1589" i="7"/>
  <c r="M1589" i="7" s="1"/>
  <c r="P1589" i="7" s="1"/>
  <c r="J1571" i="7"/>
  <c r="M1571" i="7" s="1"/>
  <c r="P1571" i="7" s="1"/>
  <c r="J1214" i="7"/>
  <c r="M1214" i="7" s="1"/>
  <c r="P1214" i="7" s="1"/>
  <c r="J1610" i="7"/>
  <c r="M1610" i="7" s="1"/>
  <c r="P1610" i="7" s="1"/>
  <c r="J1401" i="7"/>
  <c r="M1401" i="7" s="1"/>
  <c r="P1401" i="7" s="1"/>
  <c r="J960" i="7"/>
  <c r="M960" i="7" s="1"/>
  <c r="P960" i="7" s="1"/>
  <c r="J909" i="7"/>
  <c r="M909" i="7" s="1"/>
  <c r="J836" i="7"/>
  <c r="M836" i="7" s="1"/>
  <c r="J1133" i="7"/>
  <c r="M1133" i="7" s="1"/>
  <c r="P1133" i="7" s="1"/>
  <c r="J1111" i="7"/>
  <c r="M1111" i="7" s="1"/>
  <c r="P1111" i="7" s="1"/>
  <c r="J908" i="7"/>
  <c r="M908" i="7" s="1"/>
  <c r="J1360" i="7"/>
  <c r="M1360" i="7" s="1"/>
  <c r="J1326" i="7"/>
  <c r="M1326" i="7" s="1"/>
  <c r="P1326" i="7" s="1"/>
  <c r="J1066" i="7"/>
  <c r="M1066" i="7" s="1"/>
  <c r="P1066" i="7" s="1"/>
  <c r="J1376" i="7"/>
  <c r="M1376" i="7" s="1"/>
  <c r="P1376" i="7" s="1"/>
  <c r="J1289" i="7"/>
  <c r="M1289" i="7" s="1"/>
  <c r="J1024" i="7"/>
  <c r="M1024" i="7" s="1"/>
  <c r="J1025" i="7"/>
  <c r="M1025" i="7" s="1"/>
  <c r="J1498" i="7"/>
  <c r="M1498" i="7" s="1"/>
  <c r="P1498" i="7" s="1"/>
  <c r="J1590" i="7"/>
  <c r="M1590" i="7" s="1"/>
  <c r="P1590" i="7" s="1"/>
  <c r="J1238" i="7"/>
  <c r="M1238" i="7" s="1"/>
  <c r="P1238" i="7" s="1"/>
  <c r="J868" i="7"/>
  <c r="M868" i="7" s="1"/>
  <c r="J1437" i="7"/>
  <c r="M1437" i="7" s="1"/>
  <c r="P1437" i="7" s="1"/>
  <c r="J1017" i="7"/>
  <c r="M1017" i="7" s="1"/>
  <c r="P1017" i="7" s="1"/>
  <c r="J1584" i="7"/>
  <c r="M1584" i="7" s="1"/>
  <c r="P1584" i="7" s="1"/>
  <c r="J883" i="7"/>
  <c r="M883" i="7" s="1"/>
  <c r="J1547" i="7"/>
  <c r="M1547" i="7" s="1"/>
  <c r="P1547" i="7" s="1"/>
  <c r="J1513" i="7"/>
  <c r="M1513" i="7" s="1"/>
  <c r="P1513" i="7" s="1"/>
  <c r="J1246" i="7"/>
  <c r="M1246" i="7" s="1"/>
  <c r="J1372" i="7"/>
  <c r="M1372" i="7" s="1"/>
  <c r="J1554" i="7"/>
  <c r="M1554" i="7" s="1"/>
  <c r="J1054" i="7"/>
  <c r="M1054" i="7" s="1"/>
  <c r="J1411" i="7"/>
  <c r="M1411" i="7" s="1"/>
  <c r="J1532" i="7"/>
  <c r="M1532" i="7" s="1"/>
  <c r="J1078" i="7"/>
  <c r="M1078" i="7" s="1"/>
  <c r="J1413" i="7"/>
  <c r="M1413" i="7" s="1"/>
  <c r="J1335" i="7"/>
  <c r="M1335" i="7" s="1"/>
  <c r="J857" i="7"/>
  <c r="M857" i="7" s="1"/>
  <c r="P857" i="7" s="1"/>
  <c r="J1101" i="7"/>
  <c r="M1101" i="7" s="1"/>
  <c r="J1008" i="7"/>
  <c r="M1008" i="7" s="1"/>
  <c r="P1008" i="7" s="1"/>
  <c r="J1363" i="7"/>
  <c r="M1363" i="7" s="1"/>
  <c r="J1468" i="7"/>
  <c r="M1468" i="7" s="1"/>
  <c r="J855" i="7"/>
  <c r="M855" i="7" s="1"/>
  <c r="J1366" i="7"/>
  <c r="M1366" i="7" s="1"/>
  <c r="J1568" i="7"/>
  <c r="M1568" i="7" s="1"/>
  <c r="P1568" i="7" s="1"/>
  <c r="J1226" i="7"/>
  <c r="M1226" i="7" s="1"/>
  <c r="P1226" i="7" s="1"/>
  <c r="J996" i="7"/>
  <c r="M996" i="7" s="1"/>
  <c r="P996" i="7" s="1"/>
  <c r="J1248" i="7"/>
  <c r="M1248" i="7" s="1"/>
  <c r="J975" i="7"/>
  <c r="M975" i="7" s="1"/>
  <c r="J1381" i="7"/>
  <c r="M1381" i="7" s="1"/>
  <c r="J1286" i="7"/>
  <c r="M1286" i="7" s="1"/>
  <c r="P1286" i="7" s="1"/>
  <c r="J1023" i="7"/>
  <c r="M1023" i="7" s="1"/>
  <c r="J1154" i="7"/>
  <c r="M1154" i="7" s="1"/>
  <c r="J1170" i="7"/>
  <c r="M1170" i="7" s="1"/>
  <c r="J985" i="7"/>
  <c r="M985" i="7" s="1"/>
  <c r="P985" i="7" s="1"/>
  <c r="J878" i="7"/>
  <c r="M878" i="7" s="1"/>
  <c r="J907" i="7"/>
  <c r="M907" i="7" s="1"/>
  <c r="P907" i="7" s="1"/>
  <c r="J1350" i="7"/>
  <c r="M1350" i="7" s="1"/>
  <c r="J1558" i="7"/>
  <c r="M1558" i="7" s="1"/>
  <c r="P1558" i="7" s="1"/>
  <c r="J1275" i="7"/>
  <c r="M1275" i="7" s="1"/>
  <c r="P1275" i="7" s="1"/>
  <c r="J1403" i="7"/>
  <c r="M1403" i="7" s="1"/>
  <c r="J1141" i="7"/>
  <c r="M1141" i="7" s="1"/>
  <c r="J1534" i="7"/>
  <c r="M1534" i="7" s="1"/>
  <c r="J1500" i="7"/>
  <c r="M1500" i="7" s="1"/>
  <c r="J1592" i="7"/>
  <c r="M1592" i="7" s="1"/>
  <c r="P1592" i="7" s="1"/>
  <c r="J1552" i="7"/>
  <c r="M1552" i="7" s="1"/>
  <c r="P1552" i="7" s="1"/>
  <c r="J1602" i="7"/>
  <c r="M1602" i="7" s="1"/>
  <c r="P1602" i="7" s="1"/>
  <c r="J865" i="7"/>
  <c r="M865" i="7" s="1"/>
  <c r="P865" i="7" s="1"/>
  <c r="J1419" i="7"/>
  <c r="M1419" i="7" s="1"/>
  <c r="J861" i="7"/>
  <c r="M861" i="7" s="1"/>
  <c r="J854" i="7"/>
  <c r="M854" i="7" s="1"/>
  <c r="J1153" i="7"/>
  <c r="M1153" i="7" s="1"/>
  <c r="J1038" i="7"/>
  <c r="M1038" i="7" s="1"/>
  <c r="J1166" i="7"/>
  <c r="M1166" i="7" s="1"/>
  <c r="J1422" i="7"/>
  <c r="M1422" i="7" s="1"/>
  <c r="P1422" i="7" s="1"/>
  <c r="J1209" i="7"/>
  <c r="M1209" i="7" s="1"/>
  <c r="J1496" i="7"/>
  <c r="M1496" i="7" s="1"/>
  <c r="J1155" i="7"/>
  <c r="M1155" i="7" s="1"/>
  <c r="J1417" i="7"/>
  <c r="M1417" i="7" s="1"/>
  <c r="J1130" i="7"/>
  <c r="M1130" i="7" s="1"/>
  <c r="P1130" i="7" s="1"/>
  <c r="J949" i="7"/>
  <c r="M949" i="7" s="1"/>
  <c r="P949" i="7" s="1"/>
  <c r="J1088" i="7"/>
  <c r="M1088" i="7" s="1"/>
  <c r="P1088" i="7" s="1"/>
  <c r="J1531" i="7"/>
  <c r="M1531" i="7" s="1"/>
  <c r="P1531" i="7" s="1"/>
  <c r="J1195" i="7"/>
  <c r="M1195" i="7" s="1"/>
  <c r="J884" i="7"/>
  <c r="M884" i="7" s="1"/>
  <c r="P884" i="7" s="1"/>
  <c r="J1399" i="7"/>
  <c r="M1399" i="7" s="1"/>
  <c r="J910" i="7"/>
  <c r="M910" i="7" s="1"/>
  <c r="P910" i="7" s="1"/>
  <c r="J1221" i="7"/>
  <c r="M1221" i="7" s="1"/>
  <c r="P1221" i="7" s="1"/>
  <c r="J905" i="7"/>
  <c r="M905" i="7" s="1"/>
  <c r="P905" i="7" s="1"/>
  <c r="J1553" i="7"/>
  <c r="M1553" i="7" s="1"/>
  <c r="P1553" i="7" s="1"/>
  <c r="J1418" i="7"/>
  <c r="M1418" i="7" s="1"/>
  <c r="P1418" i="7" s="1"/>
  <c r="J1564" i="7"/>
  <c r="M1564" i="7" s="1"/>
  <c r="J901" i="7"/>
  <c r="M901" i="7" s="1"/>
  <c r="P901" i="7" s="1"/>
  <c r="J936" i="7"/>
  <c r="M936" i="7" s="1"/>
  <c r="J1240" i="7"/>
  <c r="M1240" i="7" s="1"/>
  <c r="P1241" i="7" s="1"/>
  <c r="J958" i="7"/>
  <c r="M958" i="7" s="1"/>
  <c r="P958" i="7" s="1"/>
  <c r="J1370" i="7"/>
  <c r="M1370" i="7" s="1"/>
  <c r="J880" i="7"/>
  <c r="M880" i="7" s="1"/>
  <c r="J1359" i="7"/>
  <c r="M1359" i="7" s="1"/>
  <c r="P1359" i="7" s="1"/>
  <c r="J1299" i="7"/>
  <c r="M1299" i="7" s="1"/>
  <c r="J1084" i="7"/>
  <c r="M1084" i="7" s="1"/>
  <c r="J1608" i="7"/>
  <c r="M1608" i="7" s="1"/>
  <c r="J899" i="7"/>
  <c r="M899" i="7" s="1"/>
  <c r="J937" i="7"/>
  <c r="M937" i="7" s="1"/>
  <c r="J1161" i="7"/>
  <c r="M1161" i="7" s="1"/>
  <c r="P1161" i="7" s="1"/>
  <c r="J1461" i="7"/>
  <c r="M1461" i="7" s="1"/>
  <c r="J950" i="7"/>
  <c r="M950" i="7" s="1"/>
  <c r="P950" i="7" s="1"/>
  <c r="J1071" i="7"/>
  <c r="M1071" i="7" s="1"/>
  <c r="P1071" i="7" s="1"/>
  <c r="J841" i="7"/>
  <c r="M841" i="7" s="1"/>
  <c r="J1036" i="7"/>
  <c r="M1036" i="7" s="1"/>
  <c r="P1036" i="7" s="1"/>
  <c r="J1306" i="7"/>
  <c r="M1306" i="7" s="1"/>
  <c r="P1306" i="7" s="1"/>
  <c r="J1245" i="7"/>
  <c r="M1245" i="7" s="1"/>
  <c r="J1600" i="7"/>
  <c r="M1600" i="7" s="1"/>
  <c r="P1600" i="7" s="1"/>
  <c r="J870" i="7"/>
  <c r="M870" i="7" s="1"/>
  <c r="J1434" i="7"/>
  <c r="M1434" i="7" s="1"/>
  <c r="J1152" i="7"/>
  <c r="M1152" i="7" s="1"/>
  <c r="J1097" i="7"/>
  <c r="M1097" i="7" s="1"/>
  <c r="P1097" i="7" s="1"/>
  <c r="J863" i="7"/>
  <c r="M863" i="7" s="1"/>
  <c r="P863" i="7" s="1"/>
  <c r="J1506" i="7"/>
  <c r="M1506" i="7" s="1"/>
  <c r="J1320" i="7"/>
  <c r="M1320" i="7" s="1"/>
  <c r="P1320" i="7" s="1"/>
  <c r="J866" i="7"/>
  <c r="M866" i="7" s="1"/>
  <c r="J848" i="7"/>
  <c r="M848" i="7" s="1"/>
  <c r="P848" i="7" s="1"/>
  <c r="J931" i="7"/>
  <c r="M931" i="7" s="1"/>
  <c r="P931" i="7" s="1"/>
  <c r="J935" i="7"/>
  <c r="M935" i="7" s="1"/>
  <c r="P935" i="7" s="1"/>
  <c r="J1473" i="7"/>
  <c r="M1473" i="7" s="1"/>
  <c r="P1473" i="7" s="1"/>
  <c r="J1079" i="7"/>
  <c r="M1079" i="7" s="1"/>
  <c r="P1079" i="7" s="1"/>
  <c r="J1012" i="7"/>
  <c r="M1012" i="7" s="1"/>
  <c r="J1022" i="7"/>
  <c r="M1022" i="7" s="1"/>
  <c r="J1227" i="7"/>
  <c r="M1227" i="7" s="1"/>
  <c r="J1027" i="7"/>
  <c r="M1027" i="7" s="1"/>
  <c r="J1439" i="7"/>
  <c r="M1439" i="7" s="1"/>
  <c r="P1439" i="7" s="1"/>
  <c r="J1301" i="7"/>
  <c r="M1301" i="7" s="1"/>
  <c r="P1301" i="7" s="1"/>
  <c r="J1453" i="7"/>
  <c r="M1453" i="7" s="1"/>
  <c r="J979" i="7"/>
  <c r="M979" i="7" s="1"/>
  <c r="P979" i="7" s="1"/>
  <c r="J1028" i="7"/>
  <c r="M1028" i="7" s="1"/>
  <c r="P1028" i="7" s="1"/>
  <c r="J1117" i="7"/>
  <c r="M1117" i="7" s="1"/>
  <c r="J1586" i="7"/>
  <c r="M1586" i="7" s="1"/>
  <c r="P1586" i="7" s="1"/>
  <c r="J877" i="7"/>
  <c r="M877" i="7" s="1"/>
  <c r="P877" i="7" s="1"/>
  <c r="J1104" i="7"/>
  <c r="M1104" i="7" s="1"/>
  <c r="J1288" i="7"/>
  <c r="M1288" i="7" s="1"/>
  <c r="P1288" i="7" s="1"/>
  <c r="J1249" i="7"/>
  <c r="M1249" i="7" s="1"/>
  <c r="P1249" i="7" s="1"/>
  <c r="J1069" i="7"/>
  <c r="M1069" i="7" s="1"/>
  <c r="P1069" i="7" s="1"/>
  <c r="J1233" i="7"/>
  <c r="M1233" i="7" s="1"/>
  <c r="J1380" i="7"/>
  <c r="M1380" i="7" s="1"/>
  <c r="P1381" i="7" s="1"/>
  <c r="J1077" i="7"/>
  <c r="M1077" i="7" s="1"/>
  <c r="P1077" i="7" s="1"/>
  <c r="J1250" i="7"/>
  <c r="M1250" i="7" s="1"/>
  <c r="J1265" i="7"/>
  <c r="M1265" i="7" s="1"/>
  <c r="J1039" i="7"/>
  <c r="M1039" i="7" s="1"/>
  <c r="P1039" i="7" s="1"/>
  <c r="J1006" i="7"/>
  <c r="M1006" i="7" s="1"/>
  <c r="P1006" i="7" s="1"/>
  <c r="J1471" i="7"/>
  <c r="M1471" i="7" s="1"/>
  <c r="P1471" i="7" s="1"/>
  <c r="J1303" i="7"/>
  <c r="M1303" i="7" s="1"/>
  <c r="P1303" i="7" s="1"/>
  <c r="J1247" i="7"/>
  <c r="M1247" i="7" s="1"/>
  <c r="J1082" i="7"/>
  <c r="M1082" i="7" s="1"/>
  <c r="J1378" i="7"/>
  <c r="M1378" i="7" s="1"/>
  <c r="J1459" i="7"/>
  <c r="M1459" i="7" s="1"/>
  <c r="J1556" i="7"/>
  <c r="M1556" i="7" s="1"/>
  <c r="P1556" i="7" s="1"/>
  <c r="J1333" i="7"/>
  <c r="M1333" i="7" s="1"/>
  <c r="J1604" i="7"/>
  <c r="M1604" i="7" s="1"/>
  <c r="P1604" i="7" s="1"/>
  <c r="J1223" i="7"/>
  <c r="M1223" i="7" s="1"/>
  <c r="P1223" i="7" s="1"/>
  <c r="J1580" i="7"/>
  <c r="M1580" i="7" s="1"/>
  <c r="P1580" i="7" s="1"/>
  <c r="J1368" i="7"/>
  <c r="M1368" i="7" s="1"/>
  <c r="J1387" i="7"/>
  <c r="M1387" i="7" s="1"/>
  <c r="J1499" i="7"/>
  <c r="M1499" i="7" s="1"/>
  <c r="J889" i="7"/>
  <c r="M889" i="7" s="1"/>
  <c r="P889" i="7" s="1"/>
  <c r="J1539" i="7"/>
  <c r="M1539" i="7" s="1"/>
  <c r="P1539" i="7" s="1"/>
  <c r="J1361" i="7"/>
  <c r="M1361" i="7" s="1"/>
  <c r="P1361" i="7" s="1"/>
  <c r="J1494" i="7"/>
  <c r="M1494" i="7" s="1"/>
  <c r="P1494" i="7" s="1"/>
  <c r="J1090" i="7"/>
  <c r="M1090" i="7" s="1"/>
  <c r="J1344" i="7"/>
  <c r="M1344" i="7" s="1"/>
  <c r="J1083" i="7"/>
  <c r="M1083" i="7" s="1"/>
  <c r="P1083" i="7" s="1"/>
  <c r="J1193" i="7"/>
  <c r="M1193" i="7" s="1"/>
  <c r="J1607" i="7"/>
  <c r="M1607" i="7" s="1"/>
  <c r="J843" i="7"/>
  <c r="M843" i="7" s="1"/>
  <c r="J1334" i="7"/>
  <c r="M1334" i="7" s="1"/>
  <c r="P1334" i="7" s="1"/>
  <c r="J1058" i="7"/>
  <c r="M1058" i="7" s="1"/>
  <c r="J1297" i="7"/>
  <c r="M1297" i="7" s="1"/>
  <c r="J1261" i="7"/>
  <c r="M1261" i="7" s="1"/>
  <c r="J1224" i="7"/>
  <c r="M1224" i="7" s="1"/>
  <c r="J1336" i="7"/>
  <c r="M1336" i="7" s="1"/>
  <c r="P1336" i="7" s="1"/>
  <c r="J1470" i="7"/>
  <c r="M1470" i="7" s="1"/>
  <c r="P1470" i="7" s="1"/>
  <c r="J1391" i="7"/>
  <c r="M1391" i="7" s="1"/>
  <c r="P1391" i="7" s="1"/>
  <c r="J1383" i="7"/>
  <c r="M1383" i="7" s="1"/>
  <c r="J1369" i="7"/>
  <c r="M1369" i="7" s="1"/>
  <c r="J851" i="7"/>
  <c r="M851" i="7" s="1"/>
  <c r="J990" i="7"/>
  <c r="M990" i="7" s="1"/>
  <c r="P990" i="7" s="1"/>
  <c r="J983" i="7"/>
  <c r="M983" i="7" s="1"/>
  <c r="P983" i="7" s="1"/>
  <c r="J903" i="7"/>
  <c r="M903" i="7" s="1"/>
  <c r="J1316" i="7"/>
  <c r="M1316" i="7" s="1"/>
  <c r="J1467" i="7"/>
  <c r="M1467" i="7" s="1"/>
  <c r="J839" i="7"/>
  <c r="M839" i="7" s="1"/>
  <c r="J1123" i="7"/>
  <c r="M1123" i="7" s="1"/>
  <c r="J1094" i="7"/>
  <c r="M1094" i="7" s="1"/>
  <c r="J1458" i="7"/>
  <c r="M1458" i="7" s="1"/>
  <c r="J955" i="7"/>
  <c r="M955" i="7" s="1"/>
  <c r="P955" i="7" s="1"/>
  <c r="J1234" i="7"/>
  <c r="M1234" i="7" s="1"/>
  <c r="P1234" i="7" s="1"/>
  <c r="J927" i="7"/>
  <c r="M927" i="7" s="1"/>
  <c r="J1172" i="7"/>
  <c r="M1172" i="7" s="1"/>
  <c r="J1167" i="7"/>
  <c r="M1167" i="7" s="1"/>
  <c r="P1167" i="7" s="1"/>
  <c r="J1281" i="7"/>
  <c r="M1281" i="7" s="1"/>
  <c r="P1281" i="7" s="1"/>
  <c r="J1606" i="7"/>
  <c r="M1606" i="7" s="1"/>
  <c r="P1606" i="7" s="1"/>
  <c r="J1114" i="7"/>
  <c r="M1114" i="7" s="1"/>
  <c r="J933" i="7"/>
  <c r="M933" i="7" s="1"/>
  <c r="P933" i="7" s="1"/>
  <c r="J1062" i="7"/>
  <c r="M1062" i="7" s="1"/>
  <c r="J1164" i="7"/>
  <c r="M1164" i="7" s="1"/>
  <c r="P1164" i="7" s="1"/>
  <c r="J852" i="7"/>
  <c r="M852" i="7" s="1"/>
  <c r="P852" i="7" s="1"/>
  <c r="J1323" i="7"/>
  <c r="M1323" i="7" s="1"/>
  <c r="P1323" i="7" s="1"/>
  <c r="J1445" i="7"/>
  <c r="M1445" i="7" s="1"/>
  <c r="J850" i="7"/>
  <c r="M850" i="7" s="1"/>
  <c r="P850" i="7" s="1"/>
  <c r="J1529" i="7"/>
  <c r="M1529" i="7" s="1"/>
  <c r="P1529" i="7" s="1"/>
  <c r="J1310" i="7"/>
  <c r="M1310" i="7" s="1"/>
  <c r="P1310" i="7" s="1"/>
  <c r="J1128" i="7"/>
  <c r="M1128" i="7" s="1"/>
  <c r="J1026" i="7"/>
  <c r="M1026" i="7" s="1"/>
  <c r="J1055" i="7"/>
  <c r="M1055" i="7" s="1"/>
  <c r="J1541" i="7"/>
  <c r="M1541" i="7" s="1"/>
  <c r="P1541" i="7" s="1"/>
  <c r="J1081" i="7"/>
  <c r="M1081" i="7" s="1"/>
  <c r="P1081" i="7" s="1"/>
  <c r="J1587" i="7"/>
  <c r="M1587" i="7" s="1"/>
  <c r="P1587" i="7" s="1"/>
  <c r="J977" i="7"/>
  <c r="M977" i="7" s="1"/>
  <c r="J1501" i="7"/>
  <c r="M1501" i="7" s="1"/>
  <c r="P1501" i="7" s="1"/>
  <c r="R1505" i="7"/>
  <c r="R1437" i="7"/>
  <c r="Q1495" i="7"/>
  <c r="R1532" i="7"/>
  <c r="R1481" i="7"/>
  <c r="R1342" i="7"/>
  <c r="Q1346" i="7"/>
  <c r="Q1493" i="7"/>
  <c r="Q1409" i="7"/>
  <c r="Q1348" i="7"/>
  <c r="R1528" i="7"/>
  <c r="Q1473" i="7"/>
  <c r="R1408" i="7"/>
  <c r="R1373" i="7"/>
  <c r="R1465" i="7"/>
  <c r="Q1513" i="7"/>
  <c r="R1355" i="7"/>
  <c r="Q1317" i="7"/>
  <c r="R1521" i="7"/>
  <c r="R964" i="7"/>
  <c r="R1261" i="7"/>
  <c r="Q1309" i="7"/>
  <c r="R1291" i="7"/>
  <c r="Q1420" i="7"/>
  <c r="Q1105" i="7"/>
  <c r="R1127" i="7"/>
  <c r="R1128" i="7"/>
  <c r="Q1510" i="7"/>
  <c r="Q795" i="7"/>
  <c r="R928" i="7"/>
  <c r="R1476" i="7"/>
  <c r="R1202" i="7"/>
  <c r="Q898" i="7"/>
  <c r="R1037" i="7"/>
  <c r="Q1262" i="7"/>
  <c r="Q1477" i="7"/>
  <c r="R1435" i="7"/>
  <c r="Q1255" i="7"/>
  <c r="Q801" i="7"/>
  <c r="R1269" i="7"/>
  <c r="R990" i="7"/>
  <c r="Q1403" i="7"/>
  <c r="Q1260" i="7"/>
  <c r="Q1507" i="7"/>
  <c r="Q1534" i="7"/>
  <c r="Q927" i="7"/>
  <c r="Q707" i="7"/>
  <c r="Q1335" i="7"/>
  <c r="Q1000" i="7"/>
  <c r="R1382" i="7"/>
  <c r="R1162" i="7"/>
  <c r="R1448" i="7"/>
  <c r="R946" i="7"/>
  <c r="P807" i="7"/>
  <c r="R1171" i="7"/>
  <c r="Q1106" i="7"/>
  <c r="Q1330" i="7"/>
  <c r="Q1197" i="7"/>
  <c r="R1362" i="7"/>
  <c r="Q1018" i="7"/>
  <c r="Q1155" i="7"/>
  <c r="Q1528" i="7"/>
  <c r="R1140" i="7"/>
  <c r="Q1036" i="7"/>
  <c r="Q1246" i="7"/>
  <c r="R1424" i="7"/>
  <c r="R1158" i="7"/>
  <c r="R898" i="7"/>
  <c r="Q876" i="7"/>
  <c r="R1316" i="7"/>
  <c r="Q1498" i="7"/>
  <c r="R1503" i="7"/>
  <c r="R1134" i="7"/>
  <c r="Q1204" i="7"/>
  <c r="R1281" i="7"/>
  <c r="R1008" i="7"/>
  <c r="Q1091" i="7"/>
  <c r="Q1068" i="7"/>
  <c r="Q987" i="7"/>
  <c r="R1513" i="7"/>
  <c r="R1173" i="7"/>
  <c r="Q966" i="7"/>
  <c r="P775" i="7"/>
  <c r="Q1116" i="7"/>
  <c r="Q1479" i="7"/>
  <c r="R1377" i="7"/>
  <c r="Q1180" i="7"/>
  <c r="R1084" i="7"/>
  <c r="Q909" i="7"/>
  <c r="R1114" i="7"/>
  <c r="Q1137" i="7"/>
  <c r="R920" i="7"/>
  <c r="R775" i="7"/>
  <c r="R760" i="7"/>
  <c r="Q1341" i="7"/>
  <c r="Q1022" i="7"/>
  <c r="R1066" i="7"/>
  <c r="R933" i="7"/>
  <c r="R1190" i="7"/>
  <c r="Q1185" i="7"/>
  <c r="R1427" i="7"/>
  <c r="R445" i="7"/>
  <c r="R1472" i="7"/>
  <c r="R1534" i="7"/>
  <c r="Q1454" i="7"/>
  <c r="Q1343" i="7"/>
  <c r="R1056" i="7"/>
  <c r="Q1172" i="7"/>
  <c r="Q1465" i="7"/>
  <c r="R1461" i="7"/>
  <c r="Q1271" i="7"/>
  <c r="Q1421" i="7"/>
  <c r="R1179" i="7"/>
  <c r="R855" i="7"/>
  <c r="R1397" i="7"/>
  <c r="Q1449" i="7"/>
  <c r="Q1274" i="7"/>
  <c r="Q1032" i="7"/>
  <c r="Q914" i="7"/>
  <c r="R1248" i="7"/>
  <c r="R1221" i="7"/>
  <c r="Q932" i="7"/>
  <c r="R1451" i="7"/>
  <c r="Q1161" i="7"/>
  <c r="R924" i="7"/>
  <c r="Q810" i="7"/>
  <c r="R1212" i="7"/>
  <c r="R1018" i="7"/>
  <c r="Q950" i="7"/>
  <c r="R1404" i="7"/>
  <c r="R1151" i="7"/>
  <c r="R734" i="7"/>
  <c r="R999" i="7"/>
  <c r="R746" i="7"/>
  <c r="R1401" i="7"/>
  <c r="Q1298" i="7"/>
  <c r="R579" i="7"/>
  <c r="Q1082" i="7"/>
  <c r="R771" i="7"/>
  <c r="R1391" i="7"/>
  <c r="R1187" i="7"/>
  <c r="R1380" i="7"/>
  <c r="Q1490" i="7"/>
  <c r="Q1451" i="7"/>
  <c r="R1194" i="7"/>
  <c r="Q968" i="7"/>
  <c r="R1536" i="7"/>
  <c r="Q1157" i="7"/>
  <c r="R1491" i="7"/>
  <c r="R1511" i="7"/>
  <c r="Q984" i="7"/>
  <c r="Q1133" i="7"/>
  <c r="R1020" i="7"/>
  <c r="Q1042" i="7"/>
  <c r="Q752" i="7"/>
  <c r="R846" i="7"/>
  <c r="Q1249" i="7"/>
  <c r="Q936" i="7"/>
  <c r="Q1368" i="7"/>
  <c r="R1011" i="7"/>
  <c r="R1367" i="7"/>
  <c r="Q767" i="7"/>
  <c r="R936" i="7"/>
  <c r="R868" i="7"/>
  <c r="R1346" i="7"/>
  <c r="Q881" i="7"/>
  <c r="Q1440" i="7"/>
  <c r="R747" i="7"/>
  <c r="Q902" i="7"/>
  <c r="Q1302" i="7"/>
  <c r="R1266" i="7"/>
  <c r="P541" i="7"/>
  <c r="Q611" i="7"/>
  <c r="R1205" i="7"/>
  <c r="Q885" i="7"/>
  <c r="Q655" i="7"/>
  <c r="Q1122" i="7"/>
  <c r="R857" i="7"/>
  <c r="R565" i="7"/>
  <c r="Q804" i="7"/>
  <c r="P782" i="7"/>
  <c r="R949" i="7"/>
  <c r="R769" i="7"/>
  <c r="Q1319" i="7"/>
  <c r="P803" i="7"/>
  <c r="Q416" i="7"/>
  <c r="R1136" i="7"/>
  <c r="Q1001" i="7"/>
  <c r="Q973" i="7"/>
  <c r="R888" i="7"/>
  <c r="R836" i="7"/>
  <c r="Q1163" i="7"/>
  <c r="R1080" i="7"/>
  <c r="R1360" i="7"/>
  <c r="R1059" i="7"/>
  <c r="Q1263" i="7"/>
  <c r="Q1435" i="7"/>
  <c r="R1253" i="7"/>
  <c r="P394" i="7"/>
  <c r="Q640" i="7"/>
  <c r="Q811" i="7"/>
  <c r="W1389" i="6"/>
  <c r="Q352" i="7"/>
  <c r="V1451" i="6"/>
  <c r="Q143" i="7"/>
  <c r="P328" i="7"/>
  <c r="X1461" i="6"/>
  <c r="Q482" i="7"/>
  <c r="P106" i="7"/>
  <c r="R955" i="7"/>
  <c r="Q1520" i="7"/>
  <c r="R1175" i="7"/>
  <c r="Q1222" i="7"/>
  <c r="P808" i="7"/>
  <c r="Q1296" i="7"/>
  <c r="Q741" i="7"/>
  <c r="R1335" i="7"/>
  <c r="R1443" i="7"/>
  <c r="Q879" i="7"/>
  <c r="R741" i="7"/>
  <c r="Q713" i="7"/>
  <c r="Q1361" i="7"/>
  <c r="R969" i="7"/>
  <c r="R1108" i="7"/>
  <c r="Q1209" i="7"/>
  <c r="Q1393" i="7"/>
  <c r="Q789" i="7"/>
  <c r="P792" i="7"/>
  <c r="R500" i="7"/>
  <c r="R777" i="7"/>
  <c r="Q1150" i="7"/>
  <c r="Q1291" i="7"/>
  <c r="Q911" i="7"/>
  <c r="P663" i="7"/>
  <c r="Q861" i="7"/>
  <c r="R700" i="7"/>
  <c r="R545" i="7"/>
  <c r="Q216" i="7"/>
  <c r="Q1124" i="7"/>
  <c r="P687" i="7"/>
  <c r="P370" i="7"/>
  <c r="Q962" i="7"/>
  <c r="R603" i="7"/>
  <c r="Q478" i="7"/>
  <c r="R864" i="7"/>
  <c r="R570" i="7"/>
  <c r="P507" i="7"/>
  <c r="P442" i="7"/>
  <c r="R606" i="7"/>
  <c r="P366" i="7"/>
  <c r="R153" i="7"/>
  <c r="P730" i="7"/>
  <c r="Q495" i="7"/>
  <c r="R547" i="7"/>
  <c r="R369" i="7"/>
  <c r="R155" i="7"/>
  <c r="R713" i="7"/>
  <c r="R831" i="7"/>
  <c r="Q539" i="7"/>
  <c r="R553" i="7"/>
  <c r="W1465" i="6"/>
  <c r="Q695" i="7"/>
  <c r="P391" i="7"/>
  <c r="P699" i="7"/>
  <c r="Q425" i="7"/>
  <c r="X1527" i="6"/>
  <c r="Q340" i="7"/>
  <c r="R78" i="7"/>
  <c r="Q606" i="7"/>
  <c r="P677" i="7"/>
  <c r="P195" i="7"/>
  <c r="Q593" i="7"/>
  <c r="R69" i="7"/>
  <c r="Q78" i="7"/>
  <c r="P346" i="7"/>
  <c r="R35" i="7"/>
  <c r="R259" i="7"/>
  <c r="Q355" i="7"/>
  <c r="P520" i="7"/>
  <c r="R537" i="7"/>
  <c r="R664" i="7"/>
  <c r="R804" i="7"/>
  <c r="Q1020" i="7"/>
  <c r="P536" i="7"/>
  <c r="Q904" i="7"/>
  <c r="Q673" i="7"/>
  <c r="Q1326" i="7"/>
  <c r="R443" i="7"/>
  <c r="R1099" i="7"/>
  <c r="Q774" i="7"/>
  <c r="R612" i="7"/>
  <c r="Q675" i="7"/>
  <c r="R1199" i="7"/>
  <c r="R1312" i="7"/>
  <c r="Q657" i="7"/>
  <c r="Q953" i="7"/>
  <c r="R885" i="7"/>
  <c r="Q1250" i="7"/>
  <c r="P451" i="7"/>
  <c r="Q886" i="7"/>
  <c r="Q414" i="7"/>
  <c r="R659" i="7"/>
  <c r="R796" i="7"/>
  <c r="R818" i="7"/>
  <c r="R518" i="7"/>
  <c r="R1103" i="7"/>
  <c r="P683" i="7"/>
  <c r="P576" i="7"/>
  <c r="Q1278" i="7"/>
  <c r="P631" i="7"/>
  <c r="Q1324" i="7"/>
  <c r="Q744" i="7"/>
  <c r="R773" i="7"/>
  <c r="Q938" i="7"/>
  <c r="P445" i="7"/>
  <c r="R641" i="7"/>
  <c r="R282" i="7"/>
  <c r="R276" i="7"/>
  <c r="Q679" i="7"/>
  <c r="Q545" i="7"/>
  <c r="Q304" i="7"/>
  <c r="P638" i="7"/>
  <c r="Q410" i="7"/>
  <c r="R621" i="7"/>
  <c r="P447" i="7"/>
  <c r="R428" i="7"/>
  <c r="Q686" i="7"/>
  <c r="Q157" i="7"/>
  <c r="P668" i="7"/>
  <c r="R146" i="7"/>
  <c r="Q405" i="7"/>
  <c r="Q985" i="7"/>
  <c r="R1156" i="7"/>
  <c r="Q870" i="7"/>
  <c r="P719" i="7"/>
  <c r="Q818" i="7"/>
  <c r="R782" i="7"/>
  <c r="R472" i="7"/>
  <c r="R550" i="7"/>
  <c r="R486" i="7"/>
  <c r="R675" i="7"/>
  <c r="R482" i="7"/>
  <c r="P529" i="7"/>
  <c r="R750" i="7"/>
  <c r="R637" i="7"/>
  <c r="Q52" i="7"/>
  <c r="Q379" i="7"/>
  <c r="R616" i="7"/>
  <c r="Q268" i="7"/>
  <c r="Q942" i="7"/>
  <c r="R1062" i="7"/>
  <c r="Q798" i="7"/>
  <c r="P512" i="7"/>
  <c r="P439" i="7"/>
  <c r="P724" i="7"/>
  <c r="R812" i="7"/>
  <c r="R1203" i="7"/>
  <c r="R892" i="7"/>
  <c r="P583" i="7"/>
  <c r="R194" i="7"/>
  <c r="R419" i="7"/>
  <c r="Q563" i="7"/>
  <c r="R971" i="7"/>
  <c r="Q700" i="7"/>
  <c r="R1469" i="7"/>
  <c r="P763" i="7"/>
  <c r="R1092" i="7"/>
  <c r="P697" i="7"/>
  <c r="P625" i="7"/>
  <c r="P815" i="7"/>
  <c r="P694" i="7"/>
  <c r="R784" i="7"/>
  <c r="P822" i="7"/>
  <c r="Q866" i="7"/>
  <c r="R594" i="7"/>
  <c r="R599" i="7"/>
  <c r="R902" i="7"/>
  <c r="R1033" i="7"/>
  <c r="R405" i="7"/>
  <c r="R507" i="7"/>
  <c r="Q627" i="7"/>
  <c r="Q731" i="7"/>
  <c r="P514" i="7"/>
  <c r="R697" i="7"/>
  <c r="R896" i="7"/>
  <c r="Q392" i="7"/>
  <c r="Q614" i="7"/>
  <c r="P500" i="7"/>
  <c r="P532" i="7"/>
  <c r="Q662" i="7"/>
  <c r="R653" i="7"/>
  <c r="P767" i="7"/>
  <c r="R493" i="7"/>
  <c r="P580" i="7"/>
  <c r="Q452" i="7"/>
  <c r="P708" i="7"/>
  <c r="Q554" i="7"/>
  <c r="Q181" i="7"/>
  <c r="Q386" i="7"/>
  <c r="Q659" i="7"/>
  <c r="P135" i="7"/>
  <c r="V1104" i="6"/>
  <c r="Q248" i="7"/>
  <c r="P612" i="7"/>
  <c r="R401" i="7"/>
  <c r="Q499" i="7"/>
  <c r="X1502" i="6"/>
  <c r="P721" i="7"/>
  <c r="P337" i="7"/>
  <c r="X1294" i="6"/>
  <c r="Q496" i="7"/>
  <c r="W1260" i="6"/>
  <c r="R131" i="7"/>
  <c r="R661" i="7"/>
  <c r="V1174" i="6"/>
  <c r="P267" i="7"/>
  <c r="W1463" i="6"/>
  <c r="R255" i="7"/>
  <c r="R859" i="7"/>
  <c r="Q782" i="7"/>
  <c r="Q652" i="7"/>
  <c r="Q623" i="7"/>
  <c r="R307" i="7"/>
  <c r="Q645" i="7"/>
  <c r="R703" i="7"/>
  <c r="R669" i="7"/>
  <c r="P732" i="7"/>
  <c r="Q1034" i="7"/>
  <c r="R1041" i="7"/>
  <c r="P416" i="7"/>
  <c r="R951" i="7"/>
  <c r="Q506" i="7"/>
  <c r="P586" i="7"/>
  <c r="Q280" i="7"/>
  <c r="R531" i="7"/>
  <c r="P273" i="7"/>
  <c r="R253" i="7"/>
  <c r="P660" i="7"/>
  <c r="P671" i="7"/>
  <c r="Q81" i="7"/>
  <c r="R313" i="7"/>
  <c r="Q982" i="7"/>
  <c r="P749" i="7"/>
  <c r="X1465" i="6"/>
  <c r="P270" i="7"/>
  <c r="R647" i="7"/>
  <c r="Q737" i="7"/>
  <c r="P555" i="7"/>
  <c r="P829" i="7"/>
  <c r="Q514" i="7"/>
  <c r="R457" i="7"/>
  <c r="Q431" i="7"/>
  <c r="W1249" i="6"/>
  <c r="R908" i="7"/>
  <c r="P37" i="7"/>
  <c r="W1492" i="6"/>
  <c r="R528" i="7"/>
  <c r="Q1109" i="7"/>
  <c r="R1236" i="7"/>
  <c r="Q1139" i="7"/>
  <c r="R916" i="7"/>
  <c r="Q945" i="7"/>
  <c r="P691" i="7"/>
  <c r="R1353" i="7"/>
  <c r="R1185" i="7"/>
  <c r="P642" i="7"/>
  <c r="W1516" i="6"/>
  <c r="Q441" i="7"/>
  <c r="W1264" i="6"/>
  <c r="V1325" i="6"/>
  <c r="W877" i="6"/>
  <c r="R461" i="7"/>
  <c r="W1351" i="6"/>
  <c r="P146" i="7"/>
  <c r="W1345" i="6"/>
  <c r="X1541" i="6"/>
  <c r="W1436" i="6"/>
  <c r="P413" i="7"/>
  <c r="Q151" i="7"/>
  <c r="P201" i="7"/>
  <c r="R28" i="7"/>
  <c r="V1460" i="6"/>
  <c r="R738" i="7"/>
  <c r="W1549" i="6"/>
  <c r="W1274" i="6"/>
  <c r="P538" i="7"/>
  <c r="P209" i="7"/>
  <c r="W1290" i="6"/>
  <c r="R705" i="7"/>
  <c r="Q245" i="7"/>
  <c r="Q101" i="7"/>
  <c r="V941" i="6"/>
  <c r="V1538" i="6"/>
  <c r="X1029" i="6"/>
  <c r="V1498" i="6"/>
  <c r="Q137" i="7"/>
  <c r="W958" i="6"/>
  <c r="Q251" i="7"/>
  <c r="P562" i="7"/>
  <c r="W1439" i="6"/>
  <c r="X1051" i="6"/>
  <c r="X1054" i="6"/>
  <c r="W1131" i="6"/>
  <c r="W827" i="6"/>
  <c r="X1057" i="6"/>
  <c r="R73" i="7"/>
  <c r="Q437" i="7"/>
  <c r="P60" i="7"/>
  <c r="X881" i="6"/>
  <c r="X1513" i="6"/>
  <c r="Q684" i="7"/>
  <c r="R166" i="7"/>
  <c r="Q574" i="7"/>
  <c r="R63" i="7"/>
  <c r="P169" i="7"/>
  <c r="R308" i="7"/>
  <c r="P523" i="7"/>
  <c r="X1524" i="6"/>
  <c r="R585" i="7"/>
  <c r="W1177" i="6"/>
  <c r="Q349" i="7"/>
  <c r="X1292" i="6"/>
  <c r="R802" i="7"/>
  <c r="Q72" i="7"/>
  <c r="Q167" i="7"/>
  <c r="Q625" i="7"/>
  <c r="X1306" i="6"/>
  <c r="Q1044" i="7"/>
  <c r="P311" i="7"/>
  <c r="R1109" i="7"/>
  <c r="X1236" i="6"/>
  <c r="P287" i="7"/>
  <c r="P234" i="7"/>
  <c r="P75" i="7"/>
  <c r="R495" i="7"/>
  <c r="X1369" i="6"/>
  <c r="V1541" i="6"/>
  <c r="W1215" i="6"/>
  <c r="Q335" i="7"/>
  <c r="P338" i="7"/>
  <c r="X1023" i="6"/>
  <c r="Q277" i="7"/>
  <c r="V1417" i="6"/>
  <c r="W1380" i="6"/>
  <c r="Q22" i="7"/>
  <c r="V980" i="6"/>
  <c r="P89" i="7"/>
  <c r="P527" i="7"/>
  <c r="Q144" i="7"/>
  <c r="P778" i="7"/>
  <c r="R359" i="7"/>
  <c r="R136" i="7"/>
  <c r="R171" i="7"/>
  <c r="V1391" i="6"/>
  <c r="Q12" i="7"/>
  <c r="P136" i="7"/>
  <c r="W847" i="6"/>
  <c r="R508" i="7"/>
  <c r="Q57" i="7"/>
  <c r="P609" i="7"/>
  <c r="X1114" i="6"/>
  <c r="R463" i="7"/>
  <c r="P215" i="7"/>
  <c r="X1327" i="6"/>
  <c r="X1064" i="6"/>
  <c r="Q310" i="7"/>
  <c r="X1386" i="6"/>
  <c r="R432" i="7"/>
  <c r="R573" i="7"/>
  <c r="V629" i="6"/>
  <c r="W1374" i="6"/>
  <c r="V1414" i="6"/>
  <c r="X516" i="6"/>
  <c r="V1240" i="6"/>
  <c r="W1244" i="6"/>
  <c r="X1546" i="6"/>
  <c r="V1074" i="6"/>
  <c r="V1206" i="6"/>
  <c r="P196" i="7"/>
  <c r="V1085" i="6"/>
  <c r="W542" i="6"/>
  <c r="R149" i="7"/>
  <c r="X1493" i="6"/>
  <c r="W1232" i="6"/>
  <c r="P228" i="7"/>
  <c r="X243" i="6"/>
  <c r="X1232" i="6"/>
  <c r="P242" i="7"/>
  <c r="X1175" i="6"/>
  <c r="P83" i="7"/>
  <c r="R554" i="7"/>
  <c r="Q1015" i="7"/>
  <c r="R344" i="7"/>
  <c r="Q616" i="7"/>
  <c r="Q530" i="7"/>
  <c r="Q917" i="7"/>
  <c r="P206" i="7"/>
  <c r="P432" i="7"/>
  <c r="P21" i="7"/>
  <c r="Q261" i="7"/>
  <c r="R181" i="7"/>
  <c r="R200" i="7"/>
  <c r="R38" i="7"/>
  <c r="P427" i="7"/>
  <c r="R711" i="7"/>
  <c r="R375" i="7"/>
  <c r="P599" i="7"/>
  <c r="W1366" i="6"/>
  <c r="X1283" i="6"/>
  <c r="R111" i="7"/>
  <c r="R577" i="7"/>
  <c r="P423" i="7"/>
  <c r="W1081" i="6"/>
  <c r="R370" i="7"/>
  <c r="R100" i="7"/>
  <c r="P40" i="7"/>
  <c r="V1237" i="6"/>
  <c r="V1526" i="6"/>
  <c r="Q369" i="7"/>
  <c r="R217" i="7"/>
  <c r="W1520" i="6"/>
  <c r="P411" i="7"/>
  <c r="Q715" i="7"/>
  <c r="V1528" i="6"/>
  <c r="R498" i="7"/>
  <c r="Q179" i="7"/>
  <c r="R79" i="7"/>
  <c r="V1367" i="6"/>
  <c r="P375" i="7"/>
  <c r="P274" i="7"/>
  <c r="P263" i="7"/>
  <c r="Q154" i="7"/>
  <c r="Q318" i="7"/>
  <c r="Q454" i="7"/>
  <c r="R686" i="7"/>
  <c r="R210" i="7"/>
  <c r="R332" i="7"/>
  <c r="R290" i="7"/>
  <c r="Q196" i="7"/>
  <c r="V1476" i="6"/>
  <c r="X1388" i="6"/>
  <c r="P254" i="7"/>
  <c r="V1282" i="6"/>
  <c r="P32" i="7"/>
  <c r="P126" i="7"/>
  <c r="W945" i="6"/>
  <c r="P10" i="7"/>
  <c r="V1164" i="6"/>
  <c r="P664" i="7"/>
  <c r="X1463" i="6"/>
  <c r="R649" i="7"/>
  <c r="W1340" i="6"/>
  <c r="V1268" i="6"/>
  <c r="V761" i="6"/>
  <c r="P414" i="7"/>
  <c r="X1437" i="6"/>
  <c r="V1135" i="6"/>
  <c r="W1346" i="6"/>
  <c r="R126" i="7"/>
  <c r="X1537" i="6"/>
  <c r="R251" i="7"/>
  <c r="P160" i="7"/>
  <c r="X1433" i="6"/>
  <c r="X1178" i="6"/>
  <c r="V807" i="6"/>
  <c r="V1207" i="6"/>
  <c r="V1129" i="6"/>
  <c r="X644" i="6"/>
  <c r="V1159" i="6"/>
  <c r="W1155" i="6"/>
  <c r="V426" i="6"/>
  <c r="Q49" i="7"/>
  <c r="W621" i="6"/>
  <c r="P192" i="7"/>
  <c r="V1189" i="6"/>
  <c r="V1317" i="6"/>
  <c r="V1196" i="6"/>
  <c r="X1353" i="6"/>
  <c r="X983" i="6"/>
  <c r="Q637" i="7"/>
  <c r="R850" i="7"/>
  <c r="Q580" i="7"/>
  <c r="P357" i="7"/>
  <c r="Q316" i="7"/>
  <c r="Q520" i="7"/>
  <c r="P13" i="7"/>
  <c r="Q543" i="7"/>
  <c r="R467" i="7"/>
  <c r="Q366" i="7"/>
  <c r="P28" i="7"/>
  <c r="X1477" i="6"/>
  <c r="V1319" i="6"/>
  <c r="R535" i="7"/>
  <c r="P7" i="7"/>
  <c r="R339" i="7"/>
  <c r="X1070" i="6"/>
  <c r="R246" i="7"/>
  <c r="Q314" i="7"/>
  <c r="P253" i="7"/>
  <c r="P492" i="7"/>
  <c r="R50" i="7"/>
  <c r="R392" i="7"/>
  <c r="Q632" i="7"/>
  <c r="W1468" i="6"/>
  <c r="R86" i="7"/>
  <c r="Q85" i="7"/>
  <c r="Q90" i="7"/>
  <c r="P388" i="7"/>
  <c r="X973" i="6"/>
  <c r="Q184" i="7"/>
  <c r="V1191" i="6"/>
  <c r="R17" i="7"/>
  <c r="Q83" i="7"/>
  <c r="X927" i="6"/>
  <c r="W1305" i="6"/>
  <c r="W929" i="6"/>
  <c r="Q119" i="7"/>
  <c r="X970" i="6"/>
  <c r="V1198" i="6"/>
  <c r="W1450" i="6"/>
  <c r="X1047" i="6"/>
  <c r="W1133" i="6"/>
  <c r="W751" i="6"/>
  <c r="X1031" i="6"/>
  <c r="R232" i="7"/>
  <c r="X1414" i="6"/>
  <c r="V660" i="6"/>
  <c r="V1018" i="6"/>
  <c r="W1253" i="6"/>
  <c r="X1394" i="6"/>
  <c r="X947" i="6"/>
  <c r="V626" i="6"/>
  <c r="W1062" i="6"/>
  <c r="W224" i="6"/>
  <c r="W991" i="6"/>
  <c r="W1285" i="6"/>
  <c r="V811" i="6"/>
  <c r="W1134" i="6"/>
  <c r="W499" i="6"/>
  <c r="X570" i="6"/>
  <c r="V1371" i="6"/>
  <c r="X1117" i="6"/>
  <c r="R19" i="7"/>
  <c r="X783" i="6"/>
  <c r="V965" i="6"/>
  <c r="W1369" i="6"/>
  <c r="W982" i="6"/>
  <c r="V1035" i="6"/>
  <c r="V514" i="6"/>
  <c r="X751" i="6"/>
  <c r="W799" i="6"/>
  <c r="X867" i="6"/>
  <c r="W1160" i="6"/>
  <c r="V1229" i="6"/>
  <c r="R441" i="7"/>
  <c r="X919" i="6"/>
  <c r="P189" i="7"/>
  <c r="W534" i="6"/>
  <c r="X1037" i="6"/>
  <c r="V712" i="6"/>
  <c r="W754" i="6"/>
  <c r="V1447" i="6"/>
  <c r="X1151" i="6"/>
  <c r="W505" i="6"/>
  <c r="W552" i="6"/>
  <c r="X1044" i="6"/>
  <c r="V1445" i="6"/>
  <c r="V171" i="6"/>
  <c r="V1489" i="6"/>
  <c r="W1119" i="6"/>
  <c r="W496" i="6"/>
  <c r="Q175" i="7"/>
  <c r="V1002" i="6"/>
  <c r="Q271" i="7"/>
  <c r="V1149" i="6"/>
  <c r="W392" i="6"/>
  <c r="V787" i="6"/>
  <c r="V186" i="6"/>
  <c r="X850" i="6"/>
  <c r="W978" i="6"/>
  <c r="X200" i="6"/>
  <c r="X11" i="6"/>
  <c r="W1411" i="6"/>
  <c r="W459" i="6"/>
  <c r="W423" i="6"/>
  <c r="X333" i="6"/>
  <c r="V309" i="6"/>
  <c r="X409" i="6"/>
  <c r="V1076" i="6"/>
  <c r="W405" i="6"/>
  <c r="W640" i="6"/>
  <c r="W47" i="6"/>
  <c r="X482" i="6"/>
  <c r="W1069" i="6"/>
  <c r="X194" i="6"/>
  <c r="X84" i="6"/>
  <c r="V545" i="6"/>
  <c r="W98" i="6"/>
  <c r="X312" i="6"/>
  <c r="V644" i="6"/>
  <c r="W172" i="6"/>
  <c r="W49" i="6"/>
  <c r="X383" i="6"/>
  <c r="X428" i="6"/>
  <c r="W563" i="6"/>
  <c r="W136" i="6"/>
  <c r="V482" i="6"/>
  <c r="V22" i="6"/>
  <c r="W477" i="6"/>
  <c r="X949" i="6"/>
  <c r="W840" i="6"/>
  <c r="W1470" i="6"/>
  <c r="W1296" i="6"/>
  <c r="X467" i="6"/>
  <c r="V683" i="6"/>
  <c r="W1057" i="6"/>
  <c r="W335" i="6"/>
  <c r="V1387" i="6"/>
  <c r="W792" i="6"/>
  <c r="V1380" i="6"/>
  <c r="W1087" i="6"/>
  <c r="W1310" i="6"/>
  <c r="X679" i="6"/>
  <c r="W76" i="6"/>
  <c r="X885" i="6"/>
  <c r="X1182" i="6"/>
  <c r="W403" i="6"/>
  <c r="X1201" i="6"/>
  <c r="V1261" i="6"/>
  <c r="V966" i="6"/>
  <c r="V1453" i="6"/>
  <c r="V633" i="6"/>
  <c r="Q135" i="7"/>
  <c r="R335" i="7"/>
  <c r="R241" i="7"/>
  <c r="W657" i="6"/>
  <c r="W1122" i="6"/>
  <c r="X1025" i="6"/>
  <c r="X981" i="6"/>
  <c r="X823" i="6"/>
  <c r="X1303" i="6"/>
  <c r="W1183" i="6"/>
  <c r="Q353" i="7"/>
  <c r="X920" i="6"/>
  <c r="R266" i="7"/>
  <c r="W1357" i="6"/>
  <c r="W888" i="6"/>
  <c r="W1011" i="6"/>
  <c r="P358" i="7"/>
  <c r="W1161" i="6"/>
  <c r="W1128" i="6"/>
  <c r="X1213" i="6"/>
  <c r="X206" i="6"/>
  <c r="W467" i="6"/>
  <c r="W828" i="6"/>
  <c r="W1022" i="6"/>
  <c r="X1071" i="6"/>
  <c r="W327" i="6"/>
  <c r="P102" i="7"/>
  <c r="V178" i="6"/>
  <c r="X121" i="6"/>
  <c r="V588" i="6"/>
  <c r="V280" i="6"/>
  <c r="W785" i="6"/>
  <c r="V715" i="6"/>
  <c r="V926" i="6"/>
  <c r="V1125" i="6"/>
  <c r="W519" i="6"/>
  <c r="X269" i="6"/>
  <c r="V497" i="6"/>
  <c r="V615" i="6"/>
  <c r="W1152" i="6"/>
  <c r="V1233" i="6"/>
  <c r="R42" i="7"/>
  <c r="W139" i="6"/>
  <c r="W400" i="6"/>
  <c r="V624" i="6"/>
  <c r="V191" i="6"/>
  <c r="W733" i="6"/>
  <c r="P104" i="7"/>
  <c r="V746" i="6"/>
  <c r="V908" i="6"/>
  <c r="V420" i="6"/>
  <c r="V467" i="6"/>
  <c r="X324" i="6"/>
  <c r="V246" i="6"/>
  <c r="W231" i="6"/>
  <c r="R413" i="7"/>
  <c r="X1287" i="6"/>
  <c r="Q464" i="7"/>
  <c r="X586" i="6"/>
  <c r="W1031" i="6"/>
  <c r="P277" i="7"/>
  <c r="R346" i="7"/>
  <c r="V721" i="6"/>
  <c r="X950" i="6"/>
  <c r="V1157" i="6"/>
  <c r="W650" i="6"/>
  <c r="V1024" i="6"/>
  <c r="X564" i="6"/>
  <c r="V1004" i="6"/>
  <c r="P94" i="7"/>
  <c r="V969" i="6"/>
  <c r="W891" i="6"/>
  <c r="R237" i="7"/>
  <c r="W1283" i="6"/>
  <c r="W1140" i="6"/>
  <c r="R157" i="7"/>
  <c r="W512" i="6"/>
  <c r="V1055" i="6"/>
  <c r="V75" i="6"/>
  <c r="V516" i="6"/>
  <c r="X1190" i="6"/>
  <c r="W806" i="6"/>
  <c r="W228" i="6"/>
  <c r="V1312" i="6"/>
  <c r="P143" i="7"/>
  <c r="X1015" i="6"/>
  <c r="X526" i="6"/>
  <c r="R717" i="7"/>
  <c r="X609" i="6"/>
  <c r="X290" i="6"/>
  <c r="W901" i="6"/>
  <c r="V1101" i="6"/>
  <c r="V835" i="6"/>
  <c r="V1300" i="6"/>
  <c r="V520" i="6"/>
  <c r="X925" i="6"/>
  <c r="V1009" i="6"/>
  <c r="X335" i="6"/>
  <c r="X538" i="6"/>
  <c r="X1125" i="6"/>
  <c r="V938" i="6"/>
  <c r="Q466" i="7"/>
  <c r="X1535" i="6"/>
  <c r="X1509" i="6"/>
  <c r="W1073" i="6"/>
  <c r="W578" i="6"/>
  <c r="X53" i="6"/>
  <c r="W1474" i="6"/>
  <c r="R387" i="7"/>
  <c r="X1018" i="6"/>
  <c r="X1468" i="6"/>
  <c r="P362" i="7"/>
  <c r="R7" i="7"/>
  <c r="W1144" i="6"/>
  <c r="X1061" i="6"/>
  <c r="Q321" i="7"/>
  <c r="X825" i="6"/>
  <c r="P550" i="7"/>
  <c r="X623" i="6"/>
  <c r="W507" i="6"/>
  <c r="X1143" i="6"/>
  <c r="V565" i="6"/>
  <c r="X480" i="6"/>
  <c r="X328" i="6"/>
  <c r="X812" i="6"/>
  <c r="X278" i="6"/>
  <c r="X483" i="6"/>
  <c r="V512" i="6"/>
  <c r="V1168" i="6"/>
  <c r="X738" i="6"/>
  <c r="W1137" i="6"/>
  <c r="X64" i="6"/>
  <c r="X711" i="6"/>
  <c r="W831" i="6"/>
  <c r="W953" i="6"/>
  <c r="V501" i="6"/>
  <c r="V369" i="6"/>
  <c r="W482" i="6"/>
  <c r="W973" i="6"/>
  <c r="X694" i="6"/>
  <c r="X1431" i="6"/>
  <c r="R96" i="7"/>
  <c r="W1126" i="6"/>
  <c r="W707" i="6"/>
  <c r="W1114" i="6"/>
  <c r="X1486" i="6"/>
  <c r="V576" i="6"/>
  <c r="X110" i="6"/>
  <c r="X955" i="6"/>
  <c r="W1171" i="6"/>
  <c r="W155" i="6"/>
  <c r="V1256" i="6"/>
  <c r="X994" i="6"/>
  <c r="W452" i="6"/>
  <c r="W1005" i="6"/>
  <c r="W737" i="6"/>
  <c r="R310" i="7"/>
  <c r="W577" i="6"/>
  <c r="V1493" i="6"/>
  <c r="X916" i="6"/>
  <c r="V1053" i="6"/>
  <c r="W698" i="6"/>
  <c r="W667" i="6"/>
  <c r="X653" i="6"/>
  <c r="W823" i="6"/>
  <c r="X859" i="6"/>
  <c r="V702" i="6"/>
  <c r="W878" i="6"/>
  <c r="X1129" i="6"/>
  <c r="V648" i="6"/>
  <c r="W642" i="6"/>
  <c r="V403" i="6"/>
  <c r="V1114" i="6"/>
  <c r="W396" i="6"/>
  <c r="V434" i="6"/>
  <c r="X370" i="6"/>
  <c r="V905" i="6"/>
  <c r="W778" i="6"/>
  <c r="W1050" i="6"/>
  <c r="V1277" i="6"/>
  <c r="X654" i="6"/>
  <c r="V1065" i="6"/>
  <c r="V168" i="6"/>
  <c r="W735" i="6"/>
  <c r="X1002" i="6"/>
  <c r="X1078" i="6"/>
  <c r="V140" i="6"/>
  <c r="W359" i="6"/>
  <c r="X895" i="6"/>
  <c r="X49" i="6"/>
  <c r="W164" i="6"/>
  <c r="X410" i="6"/>
  <c r="X741" i="6"/>
  <c r="W254" i="6"/>
  <c r="W211" i="6"/>
  <c r="X545" i="6"/>
  <c r="W573" i="6"/>
  <c r="W881" i="6"/>
  <c r="V1048" i="6"/>
  <c r="W976" i="6"/>
  <c r="W293" i="6"/>
  <c r="W66" i="6"/>
  <c r="V65" i="6"/>
  <c r="V58" i="6"/>
  <c r="W623" i="6"/>
  <c r="W141" i="6"/>
  <c r="X240" i="6"/>
  <c r="W767" i="6"/>
  <c r="W113" i="6"/>
  <c r="W346" i="6"/>
  <c r="V375" i="6"/>
  <c r="X85" i="6"/>
  <c r="V1115" i="6"/>
  <c r="X505" i="6"/>
  <c r="V814" i="6"/>
  <c r="W341" i="6"/>
  <c r="V276" i="6"/>
  <c r="V866" i="6"/>
  <c r="W213" i="6"/>
  <c r="X346" i="6"/>
  <c r="W687" i="6"/>
  <c r="V120" i="6"/>
  <c r="V743" i="6"/>
  <c r="W526" i="6"/>
  <c r="V223" i="6"/>
  <c r="W290" i="6"/>
  <c r="V868" i="6"/>
  <c r="V102" i="6"/>
  <c r="W1105" i="6"/>
  <c r="W762" i="6"/>
  <c r="W545" i="6"/>
  <c r="X748" i="6"/>
  <c r="V1290" i="6"/>
  <c r="W407" i="6"/>
  <c r="X401" i="6"/>
  <c r="W480" i="6"/>
  <c r="W354" i="6"/>
  <c r="V353" i="6"/>
  <c r="W248" i="6"/>
  <c r="V841" i="6"/>
  <c r="W586" i="6"/>
  <c r="X127" i="6"/>
  <c r="X520" i="6"/>
  <c r="X1093" i="6"/>
  <c r="X76" i="6"/>
  <c r="V273" i="6"/>
  <c r="X899" i="6"/>
  <c r="R288" i="7"/>
  <c r="V270" i="6"/>
  <c r="W942" i="6"/>
  <c r="V231" i="6"/>
  <c r="V1535" i="6"/>
  <c r="W606" i="6"/>
  <c r="X835" i="6"/>
  <c r="V331" i="6"/>
  <c r="X274" i="6"/>
  <c r="V88" i="6"/>
  <c r="V16" i="6"/>
  <c r="W116" i="6"/>
  <c r="X340" i="6"/>
  <c r="V254" i="6"/>
  <c r="V795" i="6"/>
  <c r="W381" i="6"/>
  <c r="X456" i="6"/>
  <c r="X684" i="6"/>
  <c r="W948" i="6"/>
  <c r="W302" i="6"/>
  <c r="V148" i="6"/>
  <c r="X775" i="6"/>
  <c r="X108" i="6"/>
  <c r="W311" i="6"/>
  <c r="V449" i="6"/>
  <c r="X115" i="6"/>
  <c r="V1293" i="6"/>
  <c r="X618" i="6"/>
  <c r="X744" i="6"/>
  <c r="V67" i="6"/>
  <c r="W455" i="6"/>
  <c r="W549" i="6"/>
  <c r="W411" i="6"/>
  <c r="X351" i="6"/>
  <c r="V817" i="6"/>
  <c r="X342" i="6"/>
  <c r="W182" i="6"/>
  <c r="X629" i="6"/>
  <c r="W994" i="6"/>
  <c r="W589" i="6"/>
  <c r="X637" i="6"/>
  <c r="W397" i="6"/>
  <c r="V160" i="6"/>
  <c r="X353" i="6"/>
  <c r="W53" i="6"/>
  <c r="V465" i="6"/>
  <c r="W371" i="6"/>
  <c r="V278" i="6"/>
  <c r="X362" i="6"/>
  <c r="X43" i="6"/>
  <c r="X396" i="6"/>
  <c r="W277" i="6"/>
  <c r="X604" i="6"/>
  <c r="V109" i="6"/>
  <c r="W365" i="6"/>
  <c r="X532" i="6"/>
  <c r="W297" i="6"/>
  <c r="W79" i="6"/>
  <c r="W108" i="6"/>
  <c r="V134" i="6"/>
  <c r="W69" i="6"/>
  <c r="W673" i="6"/>
  <c r="V390" i="6"/>
  <c r="L91" i="4"/>
  <c r="O91" i="4"/>
  <c r="M7" i="4"/>
  <c r="P7" i="4"/>
  <c r="P873" i="6"/>
  <c r="J873" i="6"/>
  <c r="O873" i="6" s="1"/>
  <c r="V1086" i="6"/>
  <c r="P1277" i="6"/>
  <c r="J1277" i="6"/>
  <c r="O1277" i="6" s="1"/>
  <c r="P1453" i="6"/>
  <c r="J1453" i="6"/>
  <c r="O1453" i="6" s="1"/>
  <c r="J402" i="6"/>
  <c r="O402" i="6" s="1"/>
  <c r="P402" i="6"/>
  <c r="J1116" i="6"/>
  <c r="O1116" i="6" s="1"/>
  <c r="P1116" i="6"/>
  <c r="P1449" i="6"/>
  <c r="J1449" i="6"/>
  <c r="O1449" i="6" s="1"/>
  <c r="X1288" i="6"/>
  <c r="P882" i="6"/>
  <c r="J882" i="6"/>
  <c r="O882" i="6" s="1"/>
  <c r="P1196" i="6"/>
  <c r="J1196" i="6"/>
  <c r="O1196" i="6" s="1"/>
  <c r="X1275" i="6"/>
  <c r="J956" i="6"/>
  <c r="O956" i="6" s="1"/>
  <c r="P956" i="6"/>
  <c r="X933" i="6"/>
  <c r="V1021" i="6"/>
  <c r="V488" i="6"/>
  <c r="AQ14" i="6"/>
  <c r="J694" i="6"/>
  <c r="O694" i="6" s="1"/>
  <c r="P694" i="6"/>
  <c r="P1002" i="6"/>
  <c r="J1002" i="6"/>
  <c r="O1002" i="6" s="1"/>
  <c r="J829" i="6"/>
  <c r="O829" i="6" s="1"/>
  <c r="P829" i="6"/>
  <c r="V1000" i="6"/>
  <c r="R52" i="7"/>
  <c r="R51" i="7"/>
  <c r="J970" i="6"/>
  <c r="O970" i="6" s="1"/>
  <c r="P970" i="6"/>
  <c r="P293" i="6"/>
  <c r="J293" i="6"/>
  <c r="O293" i="6" s="1"/>
  <c r="R239" i="7"/>
  <c r="Q191" i="7"/>
  <c r="V956" i="6"/>
  <c r="W395" i="6"/>
  <c r="W394" i="6"/>
  <c r="J237" i="6"/>
  <c r="O237" i="6" s="1"/>
  <c r="P237" i="6"/>
  <c r="P425" i="6"/>
  <c r="J425" i="6"/>
  <c r="O425" i="6" s="1"/>
  <c r="J959" i="6"/>
  <c r="O959" i="6" s="1"/>
  <c r="P959" i="6"/>
  <c r="J1308" i="6"/>
  <c r="O1308" i="6" s="1"/>
  <c r="P1308" i="6"/>
  <c r="X1276" i="6"/>
  <c r="J54" i="6"/>
  <c r="O54" i="6" s="1"/>
  <c r="P54" i="6"/>
  <c r="J906" i="6"/>
  <c r="O906" i="6" s="1"/>
  <c r="P906" i="6"/>
  <c r="P955" i="6"/>
  <c r="J955" i="6"/>
  <c r="O955" i="6" s="1"/>
  <c r="P225" i="6"/>
  <c r="J225" i="6"/>
  <c r="O225" i="6" s="1"/>
  <c r="X558" i="6"/>
  <c r="W730" i="6"/>
  <c r="AR15" i="6"/>
  <c r="W1527" i="6"/>
  <c r="J612" i="6"/>
  <c r="O612" i="6" s="1"/>
  <c r="P612" i="6"/>
  <c r="J253" i="6"/>
  <c r="O253" i="6" s="1"/>
  <c r="P253" i="6"/>
  <c r="P629" i="6"/>
  <c r="J629" i="6"/>
  <c r="O629" i="6" s="1"/>
  <c r="J1056" i="6"/>
  <c r="O1056" i="6" s="1"/>
  <c r="P1056" i="6"/>
  <c r="P680" i="6"/>
  <c r="J680" i="6"/>
  <c r="O680" i="6" s="1"/>
  <c r="X435" i="6"/>
  <c r="X434" i="6"/>
  <c r="R557" i="7"/>
  <c r="X890" i="6"/>
  <c r="X1367" i="6"/>
  <c r="J1406" i="6"/>
  <c r="O1406" i="6" s="1"/>
  <c r="P1406" i="6"/>
  <c r="P81" i="6"/>
  <c r="J81" i="6"/>
  <c r="O81" i="6" s="1"/>
  <c r="J1070" i="6"/>
  <c r="O1070" i="6" s="1"/>
  <c r="P1070" i="6"/>
  <c r="W1139" i="6"/>
  <c r="P798" i="6"/>
  <c r="J798" i="6"/>
  <c r="O798" i="6" s="1"/>
  <c r="J1233" i="6"/>
  <c r="O1233" i="6" s="1"/>
  <c r="P1233" i="6"/>
  <c r="X1255" i="6"/>
  <c r="V1056" i="6"/>
  <c r="R71" i="7"/>
  <c r="X962" i="6"/>
  <c r="J35" i="6"/>
  <c r="O35" i="6" s="1"/>
  <c r="P35" i="6"/>
  <c r="P376" i="6"/>
  <c r="J376" i="6"/>
  <c r="O376" i="6" s="1"/>
  <c r="P93" i="6"/>
  <c r="J93" i="6"/>
  <c r="O93" i="6" s="1"/>
  <c r="Q663" i="7"/>
  <c r="W851" i="6"/>
  <c r="W850" i="6"/>
  <c r="J326" i="6"/>
  <c r="O326" i="6" s="1"/>
  <c r="P326" i="6"/>
  <c r="W1059" i="6"/>
  <c r="J1100" i="6"/>
  <c r="O1100" i="6" s="1"/>
  <c r="P1100" i="6"/>
  <c r="T24" i="7"/>
  <c r="W24" i="7" s="1"/>
  <c r="T13" i="7"/>
  <c r="W13" i="7" s="1"/>
  <c r="T10" i="7"/>
  <c r="W10" i="7" s="1"/>
  <c r="T1052" i="7"/>
  <c r="W1052" i="7" s="1"/>
  <c r="T472" i="7"/>
  <c r="W472" i="7" s="1"/>
  <c r="T144" i="7"/>
  <c r="W144" i="7" s="1"/>
  <c r="T646" i="7"/>
  <c r="W646" i="7" s="1"/>
  <c r="T1385" i="7"/>
  <c r="W1385" i="7" s="1"/>
  <c r="T675" i="7"/>
  <c r="W675" i="7" s="1"/>
  <c r="T528" i="7"/>
  <c r="W528" i="7" s="1"/>
  <c r="T1544" i="7"/>
  <c r="W1544" i="7" s="1"/>
  <c r="T1208" i="7"/>
  <c r="W1208" i="7" s="1"/>
  <c r="T628" i="7"/>
  <c r="W628" i="7" s="1"/>
  <c r="T787" i="7"/>
  <c r="W787" i="7" s="1"/>
  <c r="T249" i="7"/>
  <c r="W249" i="7" s="1"/>
  <c r="T122" i="7"/>
  <c r="W122" i="7" s="1"/>
  <c r="T574" i="7"/>
  <c r="W574" i="7" s="1"/>
  <c r="T124" i="7"/>
  <c r="W124" i="7" s="1"/>
  <c r="T133" i="7"/>
  <c r="W133" i="7" s="1"/>
  <c r="T619" i="7"/>
  <c r="W619" i="7" s="1"/>
  <c r="T828" i="7"/>
  <c r="W828" i="7" s="1"/>
  <c r="T137" i="7"/>
  <c r="W137" i="7" s="1"/>
  <c r="T651" i="7"/>
  <c r="W651" i="7" s="1"/>
  <c r="T1365" i="7"/>
  <c r="W1365" i="7" s="1"/>
  <c r="T461" i="7"/>
  <c r="W461" i="7" s="1"/>
  <c r="T817" i="7"/>
  <c r="W817" i="7" s="1"/>
  <c r="T129" i="7"/>
  <c r="W129" i="7" s="1"/>
  <c r="T712" i="7"/>
  <c r="W712" i="7" s="1"/>
  <c r="T538" i="7"/>
  <c r="W538" i="7" s="1"/>
  <c r="T597" i="7"/>
  <c r="W597" i="7" s="1"/>
  <c r="T78" i="7"/>
  <c r="W78" i="7" s="1"/>
  <c r="T876" i="7"/>
  <c r="W876" i="7" s="1"/>
  <c r="T1466" i="7"/>
  <c r="W1466" i="7" s="1"/>
  <c r="T52" i="7"/>
  <c r="W52" i="7" s="1"/>
  <c r="T985" i="7"/>
  <c r="W985" i="7" s="1"/>
  <c r="T1467" i="7"/>
  <c r="W1467" i="7" s="1"/>
  <c r="T809" i="7"/>
  <c r="W809" i="7" s="1"/>
  <c r="T462" i="7"/>
  <c r="W462" i="7" s="1"/>
  <c r="T323" i="7"/>
  <c r="W323" i="7" s="1"/>
  <c r="T1037" i="7"/>
  <c r="W1037" i="7" s="1"/>
  <c r="T827" i="7"/>
  <c r="W827" i="7" s="1"/>
  <c r="T185" i="7"/>
  <c r="W185" i="7" s="1"/>
  <c r="T1537" i="7"/>
  <c r="W1537" i="7" s="1"/>
  <c r="T1232" i="7"/>
  <c r="W1232" i="7" s="1"/>
  <c r="T69" i="7"/>
  <c r="W69" i="7" s="1"/>
  <c r="T393" i="7"/>
  <c r="W393" i="7" s="1"/>
  <c r="T1252" i="7"/>
  <c r="W1252" i="7" s="1"/>
  <c r="T74" i="7"/>
  <c r="W74" i="7" s="1"/>
  <c r="T832" i="7"/>
  <c r="W832" i="7" s="1"/>
  <c r="T46" i="7"/>
  <c r="W46" i="7" s="1"/>
  <c r="T1581" i="7"/>
  <c r="W1581" i="7" s="1"/>
  <c r="T290" i="7"/>
  <c r="W290" i="7" s="1"/>
  <c r="T184" i="7"/>
  <c r="W184" i="7" s="1"/>
  <c r="T668" i="7"/>
  <c r="W668" i="7" s="1"/>
  <c r="T41" i="7"/>
  <c r="W41" i="7" s="1"/>
  <c r="T1259" i="7"/>
  <c r="W1259" i="7" s="1"/>
  <c r="T755" i="7"/>
  <c r="W755" i="7" s="1"/>
  <c r="T1444" i="7"/>
  <c r="W1444" i="7" s="1"/>
  <c r="T1533" i="7"/>
  <c r="W1533" i="7" s="1"/>
  <c r="T665" i="7"/>
  <c r="W665" i="7" s="1"/>
  <c r="T971" i="7"/>
  <c r="W971" i="7" s="1"/>
  <c r="T183" i="7"/>
  <c r="W183" i="7" s="1"/>
  <c r="T1189" i="7"/>
  <c r="W1189" i="7" s="1"/>
  <c r="T794" i="7"/>
  <c r="W794" i="7" s="1"/>
  <c r="T542" i="7"/>
  <c r="W542" i="7" s="1"/>
  <c r="T195" i="7"/>
  <c r="W195" i="7" s="1"/>
  <c r="T840" i="7"/>
  <c r="W840" i="7" s="1"/>
  <c r="T661" i="7"/>
  <c r="W661" i="7" s="1"/>
  <c r="T28" i="7"/>
  <c r="W28" i="7" s="1"/>
  <c r="T16" i="7"/>
  <c r="W16" i="7" s="1"/>
  <c r="T33" i="7"/>
  <c r="W33" i="7" s="1"/>
  <c r="T11" i="7"/>
  <c r="W11" i="7" s="1"/>
  <c r="T63" i="7"/>
  <c r="W63" i="7" s="1"/>
  <c r="T123" i="7"/>
  <c r="W123" i="7" s="1"/>
  <c r="T57" i="7"/>
  <c r="W57" i="7" s="1"/>
  <c r="T1169" i="7"/>
  <c r="W1169" i="7" s="1"/>
  <c r="T608" i="7"/>
  <c r="W608" i="7" s="1"/>
  <c r="T705" i="7"/>
  <c r="W705" i="7" s="1"/>
  <c r="T53" i="7"/>
  <c r="W53" i="7" s="1"/>
  <c r="T120" i="7"/>
  <c r="W120" i="7" s="1"/>
  <c r="T727" i="7"/>
  <c r="W727" i="7" s="1"/>
  <c r="T1291" i="7"/>
  <c r="W1291" i="7" s="1"/>
  <c r="T582" i="7"/>
  <c r="W582" i="7" s="1"/>
  <c r="T995" i="7"/>
  <c r="W995" i="7" s="1"/>
  <c r="T1301" i="7"/>
  <c r="W1301" i="7" s="1"/>
  <c r="T644" i="7"/>
  <c r="W644" i="7" s="1"/>
  <c r="T234" i="7"/>
  <c r="W234" i="7" s="1"/>
  <c r="T1577" i="7"/>
  <c r="W1577" i="7" s="1"/>
  <c r="T406" i="7"/>
  <c r="W406" i="7" s="1"/>
  <c r="T1246" i="7"/>
  <c r="W1246" i="7" s="1"/>
  <c r="T165" i="7"/>
  <c r="W165" i="7" s="1"/>
  <c r="T95" i="7"/>
  <c r="W95" i="7" s="1"/>
  <c r="T951" i="7"/>
  <c r="W951" i="7" s="1"/>
  <c r="T1279" i="7"/>
  <c r="W1279" i="7" s="1"/>
  <c r="T118" i="7"/>
  <c r="W118" i="7" s="1"/>
  <c r="T173" i="7"/>
  <c r="W173" i="7" s="1"/>
  <c r="T696" i="7"/>
  <c r="W696" i="7" s="1"/>
  <c r="T107" i="7"/>
  <c r="W107" i="7" s="1"/>
  <c r="T1472" i="7"/>
  <c r="W1472" i="7" s="1"/>
  <c r="T807" i="7"/>
  <c r="W807" i="7" s="1"/>
  <c r="T114" i="7"/>
  <c r="W114" i="7" s="1"/>
  <c r="T309" i="7"/>
  <c r="W309" i="7" s="1"/>
  <c r="T1383" i="7"/>
  <c r="W1383" i="7" s="1"/>
  <c r="T1428" i="7"/>
  <c r="W1428" i="7" s="1"/>
  <c r="T531" i="7"/>
  <c r="W531" i="7" s="1"/>
  <c r="T689" i="7"/>
  <c r="W689" i="7" s="1"/>
  <c r="T135" i="7"/>
  <c r="W135" i="7" s="1"/>
  <c r="T1419" i="7"/>
  <c r="W1419" i="7" s="1"/>
  <c r="T567" i="7"/>
  <c r="W567" i="7" s="1"/>
  <c r="T583" i="7"/>
  <c r="W583" i="7" s="1"/>
  <c r="T439" i="7"/>
  <c r="W439" i="7" s="1"/>
  <c r="T1228" i="7"/>
  <c r="W1228" i="7" s="1"/>
  <c r="T93" i="7"/>
  <c r="W93" i="7" s="1"/>
  <c r="T1101" i="7"/>
  <c r="W1101" i="7" s="1"/>
  <c r="T557" i="7"/>
  <c r="W557" i="7" s="1"/>
  <c r="T36" i="7"/>
  <c r="W36" i="7" s="1"/>
  <c r="T565" i="7"/>
  <c r="W565" i="7" s="1"/>
  <c r="T1341" i="7"/>
  <c r="W1341" i="7" s="1"/>
  <c r="T90" i="7"/>
  <c r="W90" i="7" s="1"/>
  <c r="T1326" i="7"/>
  <c r="W1326" i="7" s="1"/>
  <c r="T328" i="7"/>
  <c r="W328" i="7" s="1"/>
  <c r="T750" i="7"/>
  <c r="W750" i="7" s="1"/>
  <c r="T1066" i="7"/>
  <c r="W1066" i="7" s="1"/>
  <c r="T49" i="7"/>
  <c r="W49" i="7" s="1"/>
  <c r="T984" i="7"/>
  <c r="W984" i="7" s="1"/>
  <c r="T1352" i="7"/>
  <c r="W1352" i="7" s="1"/>
  <c r="T1280" i="7"/>
  <c r="W1280" i="7" s="1"/>
  <c r="T180" i="7"/>
  <c r="W180" i="7" s="1"/>
  <c r="T37" i="7"/>
  <c r="W37" i="7" s="1"/>
  <c r="T1043" i="7"/>
  <c r="W1043" i="7" s="1"/>
  <c r="T346" i="7"/>
  <c r="W346" i="7" s="1"/>
  <c r="T1509" i="7"/>
  <c r="W1509" i="7" s="1"/>
  <c r="T203" i="7"/>
  <c r="W203" i="7" s="1"/>
  <c r="T1586" i="7"/>
  <c r="W1586" i="7" s="1"/>
  <c r="T800" i="7"/>
  <c r="W800" i="7" s="1"/>
  <c r="T1021" i="7"/>
  <c r="W1021" i="7" s="1"/>
  <c r="T149" i="7"/>
  <c r="W149" i="7" s="1"/>
  <c r="T8" i="7"/>
  <c r="W8" i="7" s="1"/>
  <c r="T27" i="7"/>
  <c r="W27" i="7" s="1"/>
  <c r="T22" i="7"/>
  <c r="W22" i="7" s="1"/>
  <c r="T15" i="7"/>
  <c r="W15" i="7" s="1"/>
  <c r="T648" i="7"/>
  <c r="W648" i="7" s="1"/>
  <c r="T535" i="7"/>
  <c r="W535" i="7" s="1"/>
  <c r="T38" i="7"/>
  <c r="W38" i="7" s="1"/>
  <c r="T625" i="7"/>
  <c r="W625" i="7" s="1"/>
  <c r="T1391" i="7"/>
  <c r="W1391" i="7" s="1"/>
  <c r="T59" i="7"/>
  <c r="W59" i="7" s="1"/>
  <c r="T50" i="7"/>
  <c r="W50" i="7" s="1"/>
  <c r="T1126" i="7"/>
  <c r="W1126" i="7" s="1"/>
  <c r="T515" i="7"/>
  <c r="W515" i="7" s="1"/>
  <c r="T679" i="7"/>
  <c r="W679" i="7" s="1"/>
  <c r="T814" i="7"/>
  <c r="W814" i="7" s="1"/>
  <c r="T169" i="7"/>
  <c r="W169" i="7" s="1"/>
  <c r="T1072" i="7"/>
  <c r="W1072" i="7" s="1"/>
  <c r="T1277" i="7"/>
  <c r="W1277" i="7" s="1"/>
  <c r="T431" i="7"/>
  <c r="W431" i="7" s="1"/>
  <c r="T94" i="7"/>
  <c r="W94" i="7" s="1"/>
  <c r="T65" i="7"/>
  <c r="W65" i="7" s="1"/>
  <c r="T733" i="7"/>
  <c r="W733" i="7" s="1"/>
  <c r="T1340" i="7"/>
  <c r="W1340" i="7" s="1"/>
  <c r="T417" i="7"/>
  <c r="W417" i="7" s="1"/>
  <c r="T294" i="7"/>
  <c r="W294" i="7" s="1"/>
  <c r="T42" i="7"/>
  <c r="W42" i="7" s="1"/>
  <c r="T978" i="7"/>
  <c r="W978" i="7" s="1"/>
  <c r="T145" i="7"/>
  <c r="W145" i="7" s="1"/>
  <c r="T60" i="7"/>
  <c r="W60" i="7" s="1"/>
  <c r="T511" i="7"/>
  <c r="W511" i="7" s="1"/>
  <c r="T564" i="7"/>
  <c r="W564" i="7" s="1"/>
  <c r="T1426" i="7"/>
  <c r="W1426" i="7" s="1"/>
  <c r="T949" i="7"/>
  <c r="W949" i="7" s="1"/>
  <c r="T194" i="7"/>
  <c r="W194" i="7" s="1"/>
  <c r="T880" i="7"/>
  <c r="W880" i="7" s="1"/>
  <c r="T460" i="7"/>
  <c r="W460" i="7" s="1"/>
  <c r="T287" i="7"/>
  <c r="W287" i="7" s="1"/>
  <c r="T189" i="7"/>
  <c r="W189" i="7" s="1"/>
  <c r="T1100" i="7"/>
  <c r="W1100" i="7" s="1"/>
  <c r="T1379" i="7"/>
  <c r="W1379" i="7" s="1"/>
  <c r="T333" i="7"/>
  <c r="W333" i="7" s="1"/>
  <c r="T753" i="7"/>
  <c r="W753" i="7" s="1"/>
  <c r="T540" i="7"/>
  <c r="W540" i="7" s="1"/>
  <c r="T1054" i="7"/>
  <c r="W1054" i="7" s="1"/>
  <c r="T824" i="7"/>
  <c r="W824" i="7" s="1"/>
  <c r="T1079" i="7"/>
  <c r="W1079" i="7" s="1"/>
  <c r="T592" i="7"/>
  <c r="W592" i="7" s="1"/>
  <c r="T206" i="7"/>
  <c r="W206" i="7" s="1"/>
  <c r="T340" i="7"/>
  <c r="W340" i="7" s="1"/>
  <c r="T1516" i="7"/>
  <c r="W1516" i="7" s="1"/>
  <c r="T277" i="7"/>
  <c r="W277" i="7" s="1"/>
  <c r="T1128" i="7"/>
  <c r="W1128" i="7" s="1"/>
  <c r="T96" i="7"/>
  <c r="W96" i="7" s="1"/>
  <c r="T758" i="7"/>
  <c r="W758" i="7" s="1"/>
  <c r="T208" i="7"/>
  <c r="W208" i="7" s="1"/>
  <c r="T43" i="7"/>
  <c r="W43" i="7" s="1"/>
  <c r="T1336" i="7"/>
  <c r="W1336" i="7" s="1"/>
  <c r="T205" i="7"/>
  <c r="W205" i="7" s="1"/>
  <c r="T973" i="7"/>
  <c r="W973" i="7" s="1"/>
  <c r="T886" i="7"/>
  <c r="W886" i="7" s="1"/>
  <c r="T1325" i="7"/>
  <c r="W1325" i="7" s="1"/>
  <c r="T442" i="7"/>
  <c r="W442" i="7" s="1"/>
  <c r="T1065" i="7"/>
  <c r="W1065" i="7" s="1"/>
  <c r="T1120" i="7"/>
  <c r="W1120" i="7" s="1"/>
  <c r="T939" i="7"/>
  <c r="W939" i="7" s="1"/>
  <c r="T347" i="7"/>
  <c r="W347" i="7" s="1"/>
  <c r="T1046" i="7"/>
  <c r="W1046" i="7" s="1"/>
  <c r="T1091" i="7"/>
  <c r="W1091" i="7" s="1"/>
  <c r="T14" i="7"/>
  <c r="W14" i="7" s="1"/>
  <c r="T12" i="7"/>
  <c r="W12" i="7" s="1"/>
  <c r="T21" i="7"/>
  <c r="W21" i="7" s="1"/>
  <c r="T34" i="7"/>
  <c r="W34" i="7" s="1"/>
  <c r="T1337" i="7"/>
  <c r="W1337" i="7" s="1"/>
  <c r="T1078" i="7"/>
  <c r="W1078" i="7" s="1"/>
  <c r="T211" i="7"/>
  <c r="W211" i="7" s="1"/>
  <c r="T73" i="7"/>
  <c r="W73" i="7" s="1"/>
  <c r="T578" i="7"/>
  <c r="W578" i="7" s="1"/>
  <c r="T1566" i="7"/>
  <c r="W1566" i="7" s="1"/>
  <c r="T906" i="7"/>
  <c r="W906" i="7" s="1"/>
  <c r="T1562" i="7"/>
  <c r="W1562" i="7" s="1"/>
  <c r="T92" i="7"/>
  <c r="W92" i="7" s="1"/>
  <c r="T1164" i="7"/>
  <c r="W1164" i="7" s="1"/>
  <c r="T854" i="7"/>
  <c r="W854" i="7" s="1"/>
  <c r="T48" i="7"/>
  <c r="W48" i="7" s="1"/>
  <c r="T1211" i="7"/>
  <c r="W1211" i="7" s="1"/>
  <c r="T83" i="7"/>
  <c r="W83" i="7" s="1"/>
  <c r="T1093" i="7"/>
  <c r="W1093" i="7" s="1"/>
  <c r="T998" i="7"/>
  <c r="W998" i="7" s="1"/>
  <c r="T1286" i="7"/>
  <c r="W1286" i="7" s="1"/>
  <c r="T759" i="7"/>
  <c r="W759" i="7" s="1"/>
  <c r="T785" i="7"/>
  <c r="W785" i="7" s="1"/>
  <c r="T1018" i="7"/>
  <c r="W1018" i="7" s="1"/>
  <c r="T615" i="7"/>
  <c r="W615" i="7" s="1"/>
  <c r="T1155" i="7"/>
  <c r="W1155" i="7" s="1"/>
  <c r="T339" i="7"/>
  <c r="W339" i="7" s="1"/>
  <c r="T105" i="7"/>
  <c r="W105" i="7" s="1"/>
  <c r="T734" i="7"/>
  <c r="W734" i="7" s="1"/>
  <c r="T1103" i="7"/>
  <c r="W1103" i="7" s="1"/>
  <c r="T1253" i="7"/>
  <c r="W1253" i="7" s="1"/>
  <c r="T571" i="7"/>
  <c r="W571" i="7" s="1"/>
  <c r="T1176" i="7"/>
  <c r="W1176" i="7" s="1"/>
  <c r="T890" i="7"/>
  <c r="W890" i="7" s="1"/>
  <c r="T1558" i="7"/>
  <c r="W1558" i="7" s="1"/>
  <c r="T500" i="7"/>
  <c r="W500" i="7" s="1"/>
  <c r="T81" i="7"/>
  <c r="W81" i="7" s="1"/>
  <c r="T345" i="7"/>
  <c r="W345" i="7" s="1"/>
  <c r="T862" i="7"/>
  <c r="W862" i="7" s="1"/>
  <c r="T690" i="7"/>
  <c r="W690" i="7" s="1"/>
  <c r="T91" i="7"/>
  <c r="W91" i="7" s="1"/>
  <c r="T479" i="7"/>
  <c r="W479" i="7" s="1"/>
  <c r="T102" i="7"/>
  <c r="W102" i="7" s="1"/>
  <c r="T143" i="7"/>
  <c r="W143" i="7" s="1"/>
  <c r="T1177" i="7"/>
  <c r="W1177" i="7" s="1"/>
  <c r="T970" i="7"/>
  <c r="W970" i="7" s="1"/>
  <c r="T259" i="7"/>
  <c r="W259" i="7" s="1"/>
  <c r="T833" i="7"/>
  <c r="W833" i="7" s="1"/>
  <c r="T98" i="7"/>
  <c r="W98" i="7" s="1"/>
  <c r="T945" i="7"/>
  <c r="W945" i="7" s="1"/>
  <c r="T850" i="7"/>
  <c r="W850" i="7" s="1"/>
  <c r="T1057" i="7"/>
  <c r="W1057" i="7" s="1"/>
  <c r="T1394" i="7"/>
  <c r="W1394" i="7" s="1"/>
  <c r="T117" i="7"/>
  <c r="W117" i="7" s="1"/>
  <c r="T103" i="7"/>
  <c r="W103" i="7" s="1"/>
  <c r="T163" i="7"/>
  <c r="W163" i="7" s="1"/>
  <c r="T1027" i="7"/>
  <c r="W1027" i="7" s="1"/>
  <c r="T295" i="7"/>
  <c r="W295" i="7" s="1"/>
  <c r="T820" i="7"/>
  <c r="W820" i="7" s="1"/>
  <c r="T358" i="7"/>
  <c r="W358" i="7" s="1"/>
  <c r="T562" i="7"/>
  <c r="W562" i="7" s="1"/>
  <c r="T245" i="7"/>
  <c r="W245" i="7" s="1"/>
  <c r="T1456" i="7"/>
  <c r="W1456" i="7" s="1"/>
  <c r="T600" i="7"/>
  <c r="W600" i="7" s="1"/>
  <c r="T121" i="7"/>
  <c r="W121" i="7" s="1"/>
  <c r="T1235" i="7"/>
  <c r="W1235" i="7" s="1"/>
  <c r="T694" i="7"/>
  <c r="W694" i="7" s="1"/>
  <c r="T779" i="7"/>
  <c r="W779" i="7" s="1"/>
  <c r="T31" i="7"/>
  <c r="W31" i="7" s="1"/>
  <c r="T17" i="7"/>
  <c r="W17" i="7" s="1"/>
  <c r="T29" i="7"/>
  <c r="W29" i="7" s="1"/>
  <c r="T9" i="7"/>
  <c r="W9" i="7" s="1"/>
  <c r="T1552" i="7"/>
  <c r="W1552" i="7" s="1"/>
  <c r="T1045" i="7"/>
  <c r="W1045" i="7" s="1"/>
  <c r="T492" i="7"/>
  <c r="W492" i="7" s="1"/>
  <c r="T401" i="7"/>
  <c r="W401" i="7" s="1"/>
  <c r="T274" i="7"/>
  <c r="W274" i="7" s="1"/>
  <c r="T291" i="7"/>
  <c r="W291" i="7" s="1"/>
  <c r="T1009" i="7"/>
  <c r="W1009" i="7" s="1"/>
  <c r="T267" i="7"/>
  <c r="W267" i="7" s="1"/>
  <c r="T987" i="7"/>
  <c r="W987" i="7" s="1"/>
  <c r="T146" i="7"/>
  <c r="W146" i="7" s="1"/>
  <c r="T138" i="7"/>
  <c r="W138" i="7" s="1"/>
  <c r="T106" i="7"/>
  <c r="W106" i="7" s="1"/>
  <c r="T561" i="7"/>
  <c r="W561" i="7" s="1"/>
  <c r="T70" i="7"/>
  <c r="W70" i="7" s="1"/>
  <c r="T601" i="7"/>
  <c r="W601" i="7" s="1"/>
  <c r="T720" i="7"/>
  <c r="W720" i="7" s="1"/>
  <c r="T77" i="7"/>
  <c r="W77" i="7" s="1"/>
  <c r="T131" i="7"/>
  <c r="W131" i="7" s="1"/>
  <c r="T89" i="7"/>
  <c r="W89" i="7" s="1"/>
  <c r="T56" i="7"/>
  <c r="W56" i="7" s="1"/>
  <c r="T1216" i="7"/>
  <c r="W1216" i="7" s="1"/>
  <c r="T963" i="7"/>
  <c r="W963" i="7" s="1"/>
  <c r="T747" i="7"/>
  <c r="W747" i="7" s="1"/>
  <c r="T1109" i="7"/>
  <c r="W1109" i="7" s="1"/>
  <c r="T1475" i="7"/>
  <c r="W1475" i="7" s="1"/>
  <c r="T363" i="7"/>
  <c r="W363" i="7" s="1"/>
  <c r="T657" i="7"/>
  <c r="W657" i="7" s="1"/>
  <c r="T678" i="7"/>
  <c r="W678" i="7" s="1"/>
  <c r="T112" i="7"/>
  <c r="W112" i="7" s="1"/>
  <c r="T1254" i="7"/>
  <c r="W1254" i="7" s="1"/>
  <c r="T210" i="7"/>
  <c r="W210" i="7" s="1"/>
  <c r="T262" i="7"/>
  <c r="W262" i="7" s="1"/>
  <c r="T1442" i="7"/>
  <c r="W1442" i="7" s="1"/>
  <c r="T61" i="7"/>
  <c r="W61" i="7" s="1"/>
  <c r="T763" i="7"/>
  <c r="W763" i="7" s="1"/>
  <c r="T581" i="7"/>
  <c r="W581" i="7" s="1"/>
  <c r="T1540" i="7"/>
  <c r="W1540" i="7" s="1"/>
  <c r="T134" i="7"/>
  <c r="W134" i="7" s="1"/>
  <c r="T191" i="7"/>
  <c r="W191" i="7" s="1"/>
  <c r="T200" i="7"/>
  <c r="W200" i="7" s="1"/>
  <c r="T585" i="7"/>
  <c r="W585" i="7" s="1"/>
  <c r="T242" i="7"/>
  <c r="W242" i="7" s="1"/>
  <c r="T1551" i="7"/>
  <c r="W1551" i="7" s="1"/>
  <c r="T1507" i="7"/>
  <c r="W1507" i="7" s="1"/>
  <c r="T1064" i="7"/>
  <c r="W1064" i="7" s="1"/>
  <c r="T903" i="7"/>
  <c r="W903" i="7" s="1"/>
  <c r="T938" i="7"/>
  <c r="W938" i="7" s="1"/>
  <c r="T1439" i="7"/>
  <c r="W1439" i="7" s="1"/>
  <c r="T451" i="7"/>
  <c r="W451" i="7" s="1"/>
  <c r="T918" i="7"/>
  <c r="W918" i="7" s="1"/>
  <c r="T297" i="7"/>
  <c r="W297" i="7" s="1"/>
  <c r="T1593" i="7"/>
  <c r="W1593" i="7" s="1"/>
  <c r="T501" i="7"/>
  <c r="W501" i="7" s="1"/>
  <c r="T915" i="7"/>
  <c r="W915" i="7" s="1"/>
  <c r="T682" i="7"/>
  <c r="W682" i="7" s="1"/>
  <c r="T116" i="7"/>
  <c r="W116" i="7" s="1"/>
  <c r="T127" i="7"/>
  <c r="W127" i="7" s="1"/>
  <c r="T1157" i="7"/>
  <c r="W1157" i="7" s="1"/>
  <c r="T1030" i="7"/>
  <c r="W1030" i="7" s="1"/>
  <c r="T139" i="7"/>
  <c r="W139" i="7" s="1"/>
  <c r="T1569" i="7"/>
  <c r="W1569" i="7" s="1"/>
  <c r="T1243" i="7"/>
  <c r="W1243" i="7" s="1"/>
  <c r="T47" i="7"/>
  <c r="W47" i="7" s="1"/>
  <c r="T351" i="7"/>
  <c r="W351" i="7" s="1"/>
  <c r="T7" i="7"/>
  <c r="W7" i="7" s="1"/>
  <c r="T30" i="7"/>
  <c r="W30" i="7" s="1"/>
  <c r="T20" i="7"/>
  <c r="W20" i="7" s="1"/>
  <c r="T18" i="7"/>
  <c r="W18" i="7" s="1"/>
  <c r="T108" i="7"/>
  <c r="W108" i="7" s="1"/>
  <c r="T79" i="7"/>
  <c r="W79" i="7" s="1"/>
  <c r="T1440" i="7"/>
  <c r="W1440" i="7" s="1"/>
  <c r="T594" i="7"/>
  <c r="W594" i="7" s="1"/>
  <c r="T1594" i="7"/>
  <c r="W1594" i="7" s="1"/>
  <c r="T75" i="7"/>
  <c r="W75" i="7" s="1"/>
  <c r="T45" i="7"/>
  <c r="W45" i="7" s="1"/>
  <c r="T1578" i="7"/>
  <c r="W1578" i="7" s="1"/>
  <c r="T88" i="7"/>
  <c r="W88" i="7" s="1"/>
  <c r="T1565" i="7"/>
  <c r="W1565" i="7" s="1"/>
  <c r="T62" i="7"/>
  <c r="W62" i="7" s="1"/>
  <c r="T104" i="7"/>
  <c r="W104" i="7" s="1"/>
  <c r="T44" i="7"/>
  <c r="W44" i="7" s="1"/>
  <c r="T496" i="7"/>
  <c r="W496" i="7" s="1"/>
  <c r="T1465" i="7"/>
  <c r="W1465" i="7" s="1"/>
  <c r="T125" i="7"/>
  <c r="W125" i="7" s="1"/>
  <c r="T67" i="7"/>
  <c r="W67" i="7" s="1"/>
  <c r="T58" i="7"/>
  <c r="W58" i="7" s="1"/>
  <c r="T627" i="7"/>
  <c r="W627" i="7" s="1"/>
  <c r="T838" i="7"/>
  <c r="W838" i="7" s="1"/>
  <c r="T1224" i="7"/>
  <c r="W1224" i="7" s="1"/>
  <c r="T1207" i="7"/>
  <c r="W1207" i="7" s="1"/>
  <c r="T391" i="7"/>
  <c r="W391" i="7" s="1"/>
  <c r="T1102" i="7"/>
  <c r="W1102" i="7" s="1"/>
  <c r="T782" i="7"/>
  <c r="W782" i="7" s="1"/>
  <c r="T1124" i="7"/>
  <c r="W1124" i="7" s="1"/>
  <c r="T1454" i="7"/>
  <c r="W1454" i="7" s="1"/>
  <c r="T72" i="7"/>
  <c r="W72" i="7" s="1"/>
  <c r="T1185" i="7"/>
  <c r="W1185" i="7" s="1"/>
  <c r="T634" i="7"/>
  <c r="W634" i="7" s="1"/>
  <c r="T1535" i="7"/>
  <c r="W1535" i="7" s="1"/>
  <c r="T905" i="7"/>
  <c r="W905" i="7" s="1"/>
  <c r="T1156" i="7"/>
  <c r="W1156" i="7" s="1"/>
  <c r="T1268" i="7"/>
  <c r="W1268" i="7" s="1"/>
  <c r="T285" i="7"/>
  <c r="W285" i="7" s="1"/>
  <c r="T1367" i="7"/>
  <c r="W1367" i="7" s="1"/>
  <c r="T85" i="7"/>
  <c r="W85" i="7" s="1"/>
  <c r="T1130" i="7"/>
  <c r="W1130" i="7" s="1"/>
  <c r="T616" i="7"/>
  <c r="W616" i="7" s="1"/>
  <c r="T398" i="7"/>
  <c r="W398" i="7" s="1"/>
  <c r="T385" i="7"/>
  <c r="W385" i="7" s="1"/>
  <c r="T215" i="7"/>
  <c r="W215" i="7" s="1"/>
  <c r="T87" i="7"/>
  <c r="W87" i="7" s="1"/>
  <c r="T937" i="7"/>
  <c r="W937" i="7" s="1"/>
  <c r="T343" i="7"/>
  <c r="W343" i="7" s="1"/>
  <c r="T1448" i="7"/>
  <c r="W1448" i="7" s="1"/>
  <c r="T519" i="7"/>
  <c r="W519" i="7" s="1"/>
  <c r="T1097" i="7"/>
  <c r="W1097" i="7" s="1"/>
  <c r="T39" i="7"/>
  <c r="W39" i="7" s="1"/>
  <c r="T756" i="7"/>
  <c r="W756" i="7" s="1"/>
  <c r="T697" i="7"/>
  <c r="W697" i="7" s="1"/>
  <c r="T128" i="7"/>
  <c r="W128" i="7" s="1"/>
  <c r="T298" i="7"/>
  <c r="W298" i="7" s="1"/>
  <c r="T68" i="7"/>
  <c r="W68" i="7" s="1"/>
  <c r="T874" i="7"/>
  <c r="W874" i="7" s="1"/>
  <c r="T1417" i="7"/>
  <c r="W1417" i="7" s="1"/>
  <c r="T1210" i="7"/>
  <c r="W1210" i="7" s="1"/>
  <c r="T1086" i="7"/>
  <c r="W1086" i="7" s="1"/>
  <c r="T1414" i="7"/>
  <c r="W1414" i="7" s="1"/>
  <c r="T658" i="7"/>
  <c r="W658" i="7" s="1"/>
  <c r="T66" i="7"/>
  <c r="W66" i="7" s="1"/>
  <c r="T1348" i="7"/>
  <c r="W1348" i="7" s="1"/>
  <c r="T641" i="7"/>
  <c r="W641" i="7" s="1"/>
  <c r="T1360" i="7"/>
  <c r="W1360" i="7" s="1"/>
  <c r="T35" i="7"/>
  <c r="W35" i="7" s="1"/>
  <c r="T25" i="7"/>
  <c r="W25" i="7" s="1"/>
  <c r="T26" i="7"/>
  <c r="W26" i="7" s="1"/>
  <c r="T101" i="7"/>
  <c r="W101" i="7" s="1"/>
  <c r="T196" i="7"/>
  <c r="W196" i="7" s="1"/>
  <c r="T902" i="7"/>
  <c r="W902" i="7" s="1"/>
  <c r="T111" i="7"/>
  <c r="W111" i="7" s="1"/>
  <c r="T1010" i="7"/>
  <c r="W1010" i="7" s="1"/>
  <c r="T1172" i="7"/>
  <c r="W1172" i="7" s="1"/>
  <c r="T728" i="7"/>
  <c r="W728" i="7" s="1"/>
  <c r="T100" i="7"/>
  <c r="W100" i="7" s="1"/>
  <c r="T1148" i="7"/>
  <c r="W1148" i="7" s="1"/>
  <c r="T1063" i="7"/>
  <c r="W1063" i="7" s="1"/>
  <c r="T130" i="7"/>
  <c r="W130" i="7" s="1"/>
  <c r="T136" i="7"/>
  <c r="W136" i="7" s="1"/>
  <c r="T1283" i="7"/>
  <c r="W1283" i="7" s="1"/>
  <c r="T1436" i="7"/>
  <c r="W1436" i="7" s="1"/>
  <c r="T769" i="7"/>
  <c r="W769" i="7" s="1"/>
  <c r="T1405" i="7"/>
  <c r="W1405" i="7" s="1"/>
  <c r="T253" i="7"/>
  <c r="W253" i="7" s="1"/>
  <c r="T1482" i="7"/>
  <c r="W1482" i="7" s="1"/>
  <c r="T974" i="7"/>
  <c r="W974" i="7" s="1"/>
  <c r="T54" i="7"/>
  <c r="W54" i="7" s="1"/>
  <c r="T109" i="7"/>
  <c r="W109" i="7" s="1"/>
  <c r="T640" i="7"/>
  <c r="W640" i="7" s="1"/>
  <c r="T119" i="7"/>
  <c r="W119" i="7" s="1"/>
  <c r="T766" i="7"/>
  <c r="W766" i="7" s="1"/>
  <c r="T930" i="7"/>
  <c r="W930" i="7" s="1"/>
  <c r="T326" i="7"/>
  <c r="W326" i="7" s="1"/>
  <c r="T142" i="7"/>
  <c r="W142" i="7" s="1"/>
  <c r="T481" i="7"/>
  <c r="W481" i="7" s="1"/>
  <c r="T1053" i="7"/>
  <c r="W1053" i="7" s="1"/>
  <c r="T1525" i="7"/>
  <c r="W1525" i="7" s="1"/>
  <c r="T719" i="7"/>
  <c r="W719" i="7" s="1"/>
  <c r="T132" i="7"/>
  <c r="W132" i="7" s="1"/>
  <c r="T110" i="7"/>
  <c r="W110" i="7" s="1"/>
  <c r="T1170" i="7"/>
  <c r="W1170" i="7" s="1"/>
  <c r="T1370" i="7"/>
  <c r="W1370" i="7" s="1"/>
  <c r="T1363" i="7"/>
  <c r="W1363" i="7" s="1"/>
  <c r="T1346" i="7"/>
  <c r="W1346" i="7" s="1"/>
  <c r="T141" i="7"/>
  <c r="W141" i="7" s="1"/>
  <c r="T438" i="7"/>
  <c r="W438" i="7" s="1"/>
  <c r="T153" i="7"/>
  <c r="W153" i="7" s="1"/>
  <c r="T1111" i="7"/>
  <c r="W1111" i="7" s="1"/>
  <c r="T278" i="7"/>
  <c r="W278" i="7" s="1"/>
  <c r="T82" i="7"/>
  <c r="W82" i="7" s="1"/>
  <c r="T1316" i="7"/>
  <c r="W1316" i="7" s="1"/>
  <c r="T724" i="7"/>
  <c r="W724" i="7" s="1"/>
  <c r="T379" i="7"/>
  <c r="W379" i="7" s="1"/>
  <c r="T993" i="7"/>
  <c r="W993" i="7" s="1"/>
  <c r="T415" i="7"/>
  <c r="W415" i="7" s="1"/>
  <c r="T1237" i="7"/>
  <c r="W1237" i="7" s="1"/>
  <c r="T1368" i="7"/>
  <c r="W1368" i="7" s="1"/>
  <c r="T348" i="7"/>
  <c r="W348" i="7" s="1"/>
  <c r="T865" i="7"/>
  <c r="W865" i="7" s="1"/>
  <c r="T1564" i="7"/>
  <c r="W1564" i="7" s="1"/>
  <c r="T1129" i="7"/>
  <c r="W1129" i="7" s="1"/>
  <c r="T1602" i="7"/>
  <c r="W1602" i="7" s="1"/>
  <c r="T607" i="7"/>
  <c r="W607" i="7" s="1"/>
  <c r="T1191" i="7"/>
  <c r="W1191" i="7" s="1"/>
  <c r="T1258" i="7"/>
  <c r="W1258" i="7" s="1"/>
  <c r="T526" i="7"/>
  <c r="W526" i="7" s="1"/>
  <c r="T920" i="7"/>
  <c r="W920" i="7" s="1"/>
  <c r="T71" i="7"/>
  <c r="W71" i="7" s="1"/>
  <c r="T708" i="7"/>
  <c r="W708" i="7" s="1"/>
  <c r="T115" i="7"/>
  <c r="W115" i="7" s="1"/>
  <c r="T486" i="7"/>
  <c r="W486" i="7" s="1"/>
  <c r="T1323" i="7"/>
  <c r="W1323" i="7" s="1"/>
  <c r="T32" i="7"/>
  <c r="W32" i="7" s="1"/>
  <c r="T19" i="7"/>
  <c r="W19" i="7" s="1"/>
  <c r="T23" i="7"/>
  <c r="W23" i="7" s="1"/>
  <c r="T273" i="7"/>
  <c r="W273" i="7" s="1"/>
  <c r="T618" i="7"/>
  <c r="W618" i="7" s="1"/>
  <c r="T419" i="7"/>
  <c r="W419" i="7" s="1"/>
  <c r="T97" i="7"/>
  <c r="W97" i="7" s="1"/>
  <c r="T40" i="7"/>
  <c r="W40" i="7" s="1"/>
  <c r="T99" i="7"/>
  <c r="W99" i="7" s="1"/>
  <c r="T86" i="7"/>
  <c r="W86" i="7" s="1"/>
  <c r="T877" i="7"/>
  <c r="W877" i="7" s="1"/>
  <c r="T837" i="7"/>
  <c r="W837" i="7" s="1"/>
  <c r="T412" i="7"/>
  <c r="W412" i="7" s="1"/>
  <c r="T237" i="7"/>
  <c r="W237" i="7" s="1"/>
  <c r="T126" i="7"/>
  <c r="W126" i="7" s="1"/>
  <c r="T1322" i="7"/>
  <c r="W1322" i="7" s="1"/>
  <c r="T223" i="7"/>
  <c r="W223" i="7" s="1"/>
  <c r="T382" i="7"/>
  <c r="W382" i="7" s="1"/>
  <c r="T80" i="7"/>
  <c r="W80" i="7" s="1"/>
  <c r="T383" i="7"/>
  <c r="W383" i="7" s="1"/>
  <c r="T140" i="7"/>
  <c r="W140" i="7" s="1"/>
  <c r="T76" i="7"/>
  <c r="W76" i="7" s="1"/>
  <c r="T966" i="7"/>
  <c r="W966" i="7" s="1"/>
  <c r="T480" i="7"/>
  <c r="W480" i="7" s="1"/>
  <c r="T55" i="7"/>
  <c r="W55" i="7" s="1"/>
  <c r="T1574" i="7"/>
  <c r="W1574" i="7" s="1"/>
  <c r="T541" i="7"/>
  <c r="W541" i="7" s="1"/>
  <c r="T509" i="7"/>
  <c r="W509" i="7" s="1"/>
  <c r="T520" i="7"/>
  <c r="W520" i="7" s="1"/>
  <c r="T1359" i="7"/>
  <c r="W1359" i="7" s="1"/>
  <c r="T64" i="7"/>
  <c r="W64" i="7" s="1"/>
  <c r="T1335" i="7"/>
  <c r="W1335" i="7" s="1"/>
  <c r="T754" i="7"/>
  <c r="W754" i="7" s="1"/>
  <c r="T113" i="7"/>
  <c r="W113" i="7" s="1"/>
  <c r="T1396" i="7"/>
  <c r="W1396" i="7" s="1"/>
  <c r="T955" i="7"/>
  <c r="W955" i="7" s="1"/>
  <c r="T447" i="7"/>
  <c r="W447" i="7" s="1"/>
  <c r="T84" i="7"/>
  <c r="W84" i="7" s="1"/>
  <c r="T443" i="7"/>
  <c r="W443" i="7" s="1"/>
  <c r="T1358" i="7"/>
  <c r="W1358" i="7" s="1"/>
  <c r="T1031" i="7"/>
  <c r="W1031" i="7" s="1"/>
  <c r="T533" i="7"/>
  <c r="W533" i="7" s="1"/>
  <c r="T946" i="7"/>
  <c r="W946" i="7" s="1"/>
  <c r="T1600" i="7"/>
  <c r="W1600" i="7" s="1"/>
  <c r="T1178" i="7"/>
  <c r="W1178" i="7" s="1"/>
  <c r="T157" i="7"/>
  <c r="W157" i="7" s="1"/>
  <c r="T1149" i="7"/>
  <c r="W1149" i="7" s="1"/>
  <c r="T1355" i="7"/>
  <c r="W1355" i="7" s="1"/>
  <c r="T1459" i="7"/>
  <c r="W1459" i="7" s="1"/>
  <c r="T591" i="7"/>
  <c r="W591" i="7" s="1"/>
  <c r="T1376" i="7"/>
  <c r="W1376" i="7" s="1"/>
  <c r="T432" i="7"/>
  <c r="W432" i="7" s="1"/>
  <c r="T1146" i="7"/>
  <c r="W1146" i="7" s="1"/>
  <c r="T51" i="7"/>
  <c r="W51" i="7" s="1"/>
  <c r="T1035" i="7"/>
  <c r="W1035" i="7" s="1"/>
  <c r="T913" i="7"/>
  <c r="W913" i="7" s="1"/>
  <c r="T781" i="7"/>
  <c r="W781" i="7" s="1"/>
  <c r="T1445" i="7"/>
  <c r="W1445" i="7" s="1"/>
  <c r="T972" i="7"/>
  <c r="W972" i="7" s="1"/>
  <c r="T637" i="7"/>
  <c r="W637" i="7" s="1"/>
  <c r="T1523" i="7"/>
  <c r="W1523" i="7" s="1"/>
  <c r="T529" i="7"/>
  <c r="W529" i="7" s="1"/>
  <c r="T450" i="7"/>
  <c r="W450" i="7" s="1"/>
  <c r="T1186" i="7"/>
  <c r="W1186" i="7" s="1"/>
  <c r="T570" i="7"/>
  <c r="W570" i="7" s="1"/>
  <c r="T543" i="7"/>
  <c r="W543" i="7" s="1"/>
  <c r="T1518" i="7"/>
  <c r="W1518" i="7" s="1"/>
  <c r="T1579" i="7"/>
  <c r="W1579" i="7" s="1"/>
  <c r="T924" i="7"/>
  <c r="W924" i="7" s="1"/>
  <c r="T1061" i="7"/>
  <c r="W1061" i="7" s="1"/>
  <c r="T464" i="7"/>
  <c r="W464" i="7" s="1"/>
  <c r="T1225" i="7"/>
  <c r="W1225" i="7" s="1"/>
  <c r="T1563" i="7"/>
  <c r="W1563" i="7" s="1"/>
  <c r="T1584" i="7"/>
  <c r="W1584" i="7" s="1"/>
  <c r="T1247" i="7"/>
  <c r="W1247" i="7" s="1"/>
  <c r="T1127" i="7"/>
  <c r="W1127" i="7" s="1"/>
  <c r="T1575" i="7"/>
  <c r="W1575" i="7" s="1"/>
  <c r="T1305" i="7"/>
  <c r="W1305" i="7" s="1"/>
  <c r="T822" i="7"/>
  <c r="W822" i="7" s="1"/>
  <c r="T711" i="7"/>
  <c r="W711" i="7" s="1"/>
  <c r="T467" i="7"/>
  <c r="W467" i="7" s="1"/>
  <c r="T193" i="7"/>
  <c r="W193" i="7" s="1"/>
  <c r="T179" i="7"/>
  <c r="W179" i="7" s="1"/>
  <c r="T1234" i="7"/>
  <c r="W1234" i="7" s="1"/>
  <c r="T469" i="7"/>
  <c r="W469" i="7" s="1"/>
  <c r="T649" i="7"/>
  <c r="W649" i="7" s="1"/>
  <c r="T1204" i="7"/>
  <c r="W1204" i="7" s="1"/>
  <c r="T187" i="7"/>
  <c r="W187" i="7" s="1"/>
  <c r="T405" i="7"/>
  <c r="W405" i="7" s="1"/>
  <c r="T1173" i="7"/>
  <c r="W1173" i="7" s="1"/>
  <c r="T350" i="7"/>
  <c r="W350" i="7" s="1"/>
  <c r="T1024" i="7"/>
  <c r="W1024" i="7" s="1"/>
  <c r="T839" i="7"/>
  <c r="W839" i="7" s="1"/>
  <c r="T302" i="7"/>
  <c r="W302" i="7" s="1"/>
  <c r="T1013" i="7"/>
  <c r="W1013" i="7" s="1"/>
  <c r="T365" i="7"/>
  <c r="W365" i="7" s="1"/>
  <c r="T818" i="7"/>
  <c r="W818" i="7" s="1"/>
  <c r="T332" i="7"/>
  <c r="W332" i="7" s="1"/>
  <c r="T1443" i="7"/>
  <c r="W1443" i="7" s="1"/>
  <c r="T1437" i="7"/>
  <c r="W1437" i="7" s="1"/>
  <c r="T614" i="7"/>
  <c r="W614" i="7" s="1"/>
  <c r="T1088" i="7"/>
  <c r="W1088" i="7" s="1"/>
  <c r="T337" i="7"/>
  <c r="W337" i="7" s="1"/>
  <c r="T1539" i="7"/>
  <c r="W1539" i="7" s="1"/>
  <c r="T1576" i="7"/>
  <c r="W1576" i="7" s="1"/>
  <c r="T815" i="7"/>
  <c r="W815" i="7" s="1"/>
  <c r="T171" i="7"/>
  <c r="W171" i="7" s="1"/>
  <c r="T967" i="7"/>
  <c r="W967" i="7" s="1"/>
  <c r="T489" i="7"/>
  <c r="W489" i="7" s="1"/>
  <c r="T685" i="7"/>
  <c r="W685" i="7" s="1"/>
  <c r="T544" i="7"/>
  <c r="W544" i="7" s="1"/>
  <c r="T1424" i="7"/>
  <c r="W1424" i="7" s="1"/>
  <c r="T713" i="7"/>
  <c r="W713" i="7" s="1"/>
  <c r="T547" i="7"/>
  <c r="W547" i="7" s="1"/>
  <c r="T1583" i="7"/>
  <c r="W1583" i="7" s="1"/>
  <c r="T917" i="7"/>
  <c r="W917" i="7" s="1"/>
  <c r="T1241" i="7"/>
  <c r="W1241" i="7" s="1"/>
  <c r="T1321" i="7"/>
  <c r="W1321" i="7" s="1"/>
  <c r="T588" i="7"/>
  <c r="W588" i="7" s="1"/>
  <c r="T233" i="7"/>
  <c r="W233" i="7" s="1"/>
  <c r="T493" i="7"/>
  <c r="W493" i="7" s="1"/>
  <c r="T521" i="7"/>
  <c r="W521" i="7" s="1"/>
  <c r="T243" i="7"/>
  <c r="W243" i="7" s="1"/>
  <c r="T1201" i="7"/>
  <c r="W1201" i="7" s="1"/>
  <c r="T699" i="7"/>
  <c r="W699" i="7" s="1"/>
  <c r="T317" i="7"/>
  <c r="W317" i="7" s="1"/>
  <c r="T1421" i="7"/>
  <c r="W1421" i="7" s="1"/>
  <c r="T652" i="7"/>
  <c r="W652" i="7" s="1"/>
  <c r="T178" i="7"/>
  <c r="W178" i="7" s="1"/>
  <c r="T441" i="7"/>
  <c r="W441" i="7" s="1"/>
  <c r="T773" i="7"/>
  <c r="W773" i="7" s="1"/>
  <c r="T282" i="7"/>
  <c r="W282" i="7" s="1"/>
  <c r="T1546" i="7"/>
  <c r="W1546" i="7" s="1"/>
  <c r="T1324" i="7"/>
  <c r="W1324" i="7" s="1"/>
  <c r="T1296" i="7"/>
  <c r="W1296" i="7" s="1"/>
  <c r="T749" i="7"/>
  <c r="W749" i="7" s="1"/>
  <c r="T593" i="7"/>
  <c r="W593" i="7" s="1"/>
  <c r="T1514" i="7"/>
  <c r="W1514" i="7" s="1"/>
  <c r="T1033" i="7"/>
  <c r="W1033" i="7" s="1"/>
  <c r="T1141" i="7"/>
  <c r="W1141" i="7" s="1"/>
  <c r="T1302" i="7"/>
  <c r="W1302" i="7" s="1"/>
  <c r="T1554" i="7"/>
  <c r="W1554" i="7" s="1"/>
  <c r="T1377" i="7"/>
  <c r="W1377" i="7" s="1"/>
  <c r="T1006" i="7"/>
  <c r="W1006" i="7" s="1"/>
  <c r="T1356" i="7"/>
  <c r="W1356" i="7" s="1"/>
  <c r="T1206" i="7"/>
  <c r="W1206" i="7" s="1"/>
  <c r="T1144" i="7"/>
  <c r="W1144" i="7" s="1"/>
  <c r="T321" i="7"/>
  <c r="W321" i="7" s="1"/>
  <c r="T1604" i="7"/>
  <c r="W1604" i="7" s="1"/>
  <c r="T430" i="7"/>
  <c r="W430" i="7" s="1"/>
  <c r="T767" i="7"/>
  <c r="W767" i="7" s="1"/>
  <c r="T474" i="7"/>
  <c r="W474" i="7" s="1"/>
  <c r="T1479" i="7"/>
  <c r="W1479" i="7" s="1"/>
  <c r="T1310" i="7"/>
  <c r="W1310" i="7" s="1"/>
  <c r="T883" i="7"/>
  <c r="W883" i="7" s="1"/>
  <c r="T1233" i="7"/>
  <c r="W1233" i="7" s="1"/>
  <c r="T506" i="7"/>
  <c r="W506" i="7" s="1"/>
  <c r="T338" i="7"/>
  <c r="W338" i="7" s="1"/>
  <c r="T232" i="7"/>
  <c r="W232" i="7" s="1"/>
  <c r="T1231" i="7"/>
  <c r="W1231" i="7" s="1"/>
  <c r="T1306" i="7"/>
  <c r="W1306" i="7" s="1"/>
  <c r="T587" i="7"/>
  <c r="W587" i="7" s="1"/>
  <c r="T1112" i="7"/>
  <c r="W1112" i="7" s="1"/>
  <c r="T1238" i="7"/>
  <c r="W1238" i="7" s="1"/>
  <c r="T654" i="7"/>
  <c r="W654" i="7" s="1"/>
  <c r="T1220" i="7"/>
  <c r="W1220" i="7" s="1"/>
  <c r="T1159" i="7"/>
  <c r="W1159" i="7" s="1"/>
  <c r="T176" i="7"/>
  <c r="W176" i="7" s="1"/>
  <c r="T626" i="7"/>
  <c r="W626" i="7" s="1"/>
  <c r="T1132" i="7"/>
  <c r="W1132" i="7" s="1"/>
  <c r="T653" i="7"/>
  <c r="W653" i="7" s="1"/>
  <c r="T1084" i="7"/>
  <c r="W1084" i="7" s="1"/>
  <c r="T1273" i="7"/>
  <c r="W1273" i="7" s="1"/>
  <c r="T1582" i="7"/>
  <c r="W1582" i="7" s="1"/>
  <c r="T235" i="7"/>
  <c r="W235" i="7" s="1"/>
  <c r="T1249" i="7"/>
  <c r="W1249" i="7" s="1"/>
  <c r="T659" i="7"/>
  <c r="W659" i="7" s="1"/>
  <c r="T307" i="7"/>
  <c r="W307" i="7" s="1"/>
  <c r="T505" i="7"/>
  <c r="W505" i="7" s="1"/>
  <c r="T816" i="7"/>
  <c r="W816" i="7" s="1"/>
  <c r="T1411" i="7"/>
  <c r="W1411" i="7" s="1"/>
  <c r="T928" i="7"/>
  <c r="W928" i="7" s="1"/>
  <c r="T1400" i="7"/>
  <c r="W1400" i="7" s="1"/>
  <c r="T943" i="7"/>
  <c r="W943" i="7" s="1"/>
  <c r="T1304" i="7"/>
  <c r="W1304" i="7" s="1"/>
  <c r="T1190" i="7"/>
  <c r="W1190" i="7" s="1"/>
  <c r="T230" i="7"/>
  <c r="W230" i="7" s="1"/>
  <c r="T239" i="7"/>
  <c r="W239" i="7" s="1"/>
  <c r="T1175" i="7"/>
  <c r="W1175" i="7" s="1"/>
  <c r="T677" i="7"/>
  <c r="W677" i="7" s="1"/>
  <c r="T1118" i="7"/>
  <c r="W1118" i="7" s="1"/>
  <c r="T449" i="7"/>
  <c r="W449" i="7" s="1"/>
  <c r="T288" i="7"/>
  <c r="W288" i="7" s="1"/>
  <c r="T700" i="7"/>
  <c r="W700" i="7" s="1"/>
  <c r="T216" i="7"/>
  <c r="W216" i="7" s="1"/>
  <c r="T219" i="7"/>
  <c r="W219" i="7" s="1"/>
  <c r="T666" i="7"/>
  <c r="W666" i="7" s="1"/>
  <c r="T264" i="7"/>
  <c r="W264" i="7" s="1"/>
  <c r="T276" i="7"/>
  <c r="W276" i="7" s="1"/>
  <c r="T335" i="7"/>
  <c r="W335" i="7" s="1"/>
  <c r="T1608" i="7"/>
  <c r="W1608" i="7" s="1"/>
  <c r="T892" i="7"/>
  <c r="W892" i="7" s="1"/>
  <c r="T1596" i="7"/>
  <c r="W1596" i="7" s="1"/>
  <c r="T525" i="7"/>
  <c r="W525" i="7" s="1"/>
  <c r="T852" i="7"/>
  <c r="W852" i="7" s="1"/>
  <c r="T147" i="7"/>
  <c r="W147" i="7" s="1"/>
  <c r="T221" i="7"/>
  <c r="W221" i="7" s="1"/>
  <c r="T1328" i="7"/>
  <c r="W1328" i="7" s="1"/>
  <c r="T1498" i="7"/>
  <c r="W1498" i="7" s="1"/>
  <c r="T1329" i="7"/>
  <c r="W1329" i="7" s="1"/>
  <c r="T869" i="7"/>
  <c r="W869" i="7" s="1"/>
  <c r="T164" i="7"/>
  <c r="W164" i="7" s="1"/>
  <c r="T1366" i="7"/>
  <c r="W1366" i="7" s="1"/>
  <c r="T952" i="7"/>
  <c r="W952" i="7" s="1"/>
  <c r="T947" i="7"/>
  <c r="W947" i="7" s="1"/>
  <c r="T1607" i="7"/>
  <c r="W1607" i="7" s="1"/>
  <c r="T454" i="7"/>
  <c r="W454" i="7" s="1"/>
  <c r="T1221" i="7"/>
  <c r="W1221" i="7" s="1"/>
  <c r="T1212" i="7"/>
  <c r="W1212" i="7" s="1"/>
  <c r="T806" i="7"/>
  <c r="W806" i="7" s="1"/>
  <c r="T220" i="7"/>
  <c r="W220" i="7" s="1"/>
  <c r="T1464" i="7"/>
  <c r="W1464" i="7" s="1"/>
  <c r="T524" i="7"/>
  <c r="W524" i="7" s="1"/>
  <c r="T1069" i="7"/>
  <c r="W1069" i="7" s="1"/>
  <c r="T1350" i="7"/>
  <c r="W1350" i="7" s="1"/>
  <c r="T1570" i="7"/>
  <c r="W1570" i="7" s="1"/>
  <c r="T308" i="7"/>
  <c r="W308" i="7" s="1"/>
  <c r="T1369" i="7"/>
  <c r="W1369" i="7" s="1"/>
  <c r="T1152" i="7"/>
  <c r="W1152" i="7" s="1"/>
  <c r="T801" i="7"/>
  <c r="W801" i="7" s="1"/>
  <c r="T1601" i="7"/>
  <c r="W1601" i="7" s="1"/>
  <c r="T568" i="7"/>
  <c r="W568" i="7" s="1"/>
  <c r="T311" i="7"/>
  <c r="W311" i="7" s="1"/>
  <c r="T1003" i="7"/>
  <c r="W1003" i="7" s="1"/>
  <c r="T1418" i="7"/>
  <c r="W1418" i="7" s="1"/>
  <c r="T502" i="7"/>
  <c r="W502" i="7" s="1"/>
  <c r="T1432" i="7"/>
  <c r="W1432" i="7" s="1"/>
  <c r="T959" i="7"/>
  <c r="W959" i="7" s="1"/>
  <c r="T1599" i="7"/>
  <c r="W1599" i="7" s="1"/>
  <c r="T1399" i="7"/>
  <c r="W1399" i="7" s="1"/>
  <c r="T771" i="7"/>
  <c r="W771" i="7" s="1"/>
  <c r="T1319" i="7"/>
  <c r="W1319" i="7" s="1"/>
  <c r="T1560" i="7"/>
  <c r="W1560" i="7" s="1"/>
  <c r="T1597" i="7"/>
  <c r="W1597" i="7" s="1"/>
  <c r="T396" i="7"/>
  <c r="W396" i="7" s="1"/>
  <c r="T636" i="7"/>
  <c r="W636" i="7" s="1"/>
  <c r="T715" i="7"/>
  <c r="W715" i="7" s="1"/>
  <c r="T1375" i="7"/>
  <c r="W1375" i="7" s="1"/>
  <c r="T793" i="7"/>
  <c r="W793" i="7" s="1"/>
  <c r="T1074" i="7"/>
  <c r="W1074" i="7" s="1"/>
  <c r="T1192" i="7"/>
  <c r="W1192" i="7" s="1"/>
  <c r="T1557" i="7"/>
  <c r="W1557" i="7" s="1"/>
  <c r="T1524" i="7"/>
  <c r="W1524" i="7" s="1"/>
  <c r="T563" i="7"/>
  <c r="W563" i="7" s="1"/>
  <c r="T956" i="7"/>
  <c r="W956" i="7" s="1"/>
  <c r="T1303" i="7"/>
  <c r="W1303" i="7" s="1"/>
  <c r="T424" i="7"/>
  <c r="W424" i="7" s="1"/>
  <c r="T1314" i="7"/>
  <c r="W1314" i="7" s="1"/>
  <c r="T281" i="7"/>
  <c r="W281" i="7" s="1"/>
  <c r="T888" i="7"/>
  <c r="W888" i="7" s="1"/>
  <c r="T159" i="7"/>
  <c r="W159" i="7" s="1"/>
  <c r="T942" i="7"/>
  <c r="W942" i="7" s="1"/>
  <c r="T1209" i="7"/>
  <c r="W1209" i="7" s="1"/>
  <c r="T181" i="7"/>
  <c r="W181" i="7" s="1"/>
  <c r="T1404" i="7"/>
  <c r="W1404" i="7" s="1"/>
  <c r="T362" i="7"/>
  <c r="W362" i="7" s="1"/>
  <c r="T716" i="7"/>
  <c r="W716" i="7" s="1"/>
  <c r="T686" i="7"/>
  <c r="W686" i="7" s="1"/>
  <c r="T1410" i="7"/>
  <c r="W1410" i="7" s="1"/>
  <c r="T878" i="7"/>
  <c r="W878" i="7" s="1"/>
  <c r="T1136" i="7"/>
  <c r="W1136" i="7" s="1"/>
  <c r="T698" i="7"/>
  <c r="W698" i="7" s="1"/>
  <c r="T986" i="7"/>
  <c r="W986" i="7" s="1"/>
  <c r="T390" i="7"/>
  <c r="W390" i="7" s="1"/>
  <c r="T664" i="7"/>
  <c r="W664" i="7" s="1"/>
  <c r="T1287" i="7"/>
  <c r="W1287" i="7" s="1"/>
  <c r="T577" i="7"/>
  <c r="W577" i="7" s="1"/>
  <c r="T228" i="7"/>
  <c r="W228" i="7" s="1"/>
  <c r="T418" i="7"/>
  <c r="W418" i="7" s="1"/>
  <c r="T910" i="7"/>
  <c r="W910" i="7" s="1"/>
  <c r="T933" i="7"/>
  <c r="W933" i="7" s="1"/>
  <c r="T1119" i="7"/>
  <c r="W1119" i="7" s="1"/>
  <c r="T884" i="7"/>
  <c r="W884" i="7" s="1"/>
  <c r="T743" i="7"/>
  <c r="W743" i="7" s="1"/>
  <c r="T1153" i="7"/>
  <c r="W1153" i="7" s="1"/>
  <c r="T1131" i="7"/>
  <c r="W1131" i="7" s="1"/>
  <c r="T725" i="7"/>
  <c r="W725" i="7" s="1"/>
  <c r="T1492" i="7"/>
  <c r="W1492" i="7" s="1"/>
  <c r="T893" i="7"/>
  <c r="W893" i="7" s="1"/>
  <c r="T1320" i="7"/>
  <c r="W1320" i="7" s="1"/>
  <c r="T446" i="7"/>
  <c r="W446" i="7" s="1"/>
  <c r="T1038" i="7"/>
  <c r="W1038" i="7" s="1"/>
  <c r="T560" i="7"/>
  <c r="W560" i="7" s="1"/>
  <c r="T436" i="7"/>
  <c r="W436" i="7" s="1"/>
  <c r="T499" i="7"/>
  <c r="W499" i="7" s="1"/>
  <c r="T1307" i="7"/>
  <c r="W1307" i="7" s="1"/>
  <c r="T546" i="7"/>
  <c r="W546" i="7" s="1"/>
  <c r="T1538" i="7"/>
  <c r="W1538" i="7" s="1"/>
  <c r="T798" i="7"/>
  <c r="W798" i="7" s="1"/>
  <c r="T950" i="7"/>
  <c r="W950" i="7" s="1"/>
  <c r="T1495" i="7"/>
  <c r="W1495" i="7" s="1"/>
  <c r="T575" i="7"/>
  <c r="W575" i="7" s="1"/>
  <c r="T673" i="7"/>
  <c r="W673" i="7" s="1"/>
  <c r="T444" i="7"/>
  <c r="W444" i="7" s="1"/>
  <c r="T858" i="7"/>
  <c r="W858" i="7" s="1"/>
  <c r="T327" i="7"/>
  <c r="W327" i="7" s="1"/>
  <c r="T504" i="7"/>
  <c r="W504" i="7" s="1"/>
  <c r="T617" i="7"/>
  <c r="W617" i="7" s="1"/>
  <c r="T569" i="7"/>
  <c r="W569" i="7" s="1"/>
  <c r="T1067" i="7"/>
  <c r="W1067" i="7" s="1"/>
  <c r="T1513" i="7"/>
  <c r="W1513" i="7" s="1"/>
  <c r="T554" i="7"/>
  <c r="W554" i="7" s="1"/>
  <c r="T642" i="7"/>
  <c r="W642" i="7" s="1"/>
  <c r="T1099" i="7"/>
  <c r="W1099" i="7" s="1"/>
  <c r="T497" i="7"/>
  <c r="W497" i="7" s="1"/>
  <c r="T170" i="7"/>
  <c r="W170" i="7" s="1"/>
  <c r="T770" i="7"/>
  <c r="W770" i="7" s="1"/>
  <c r="T776" i="7"/>
  <c r="W776" i="7" s="1"/>
  <c r="T1200" i="7"/>
  <c r="W1200" i="7" s="1"/>
  <c r="T476" i="7"/>
  <c r="W476" i="7" s="1"/>
  <c r="T980" i="7"/>
  <c r="W980" i="7" s="1"/>
  <c r="T944" i="7"/>
  <c r="W944" i="7" s="1"/>
  <c r="T373" i="7"/>
  <c r="W373" i="7" s="1"/>
  <c r="T1288" i="7"/>
  <c r="W1288" i="7" s="1"/>
  <c r="T808" i="7"/>
  <c r="W808" i="7" s="1"/>
  <c r="T1362" i="7"/>
  <c r="W1362" i="7" s="1"/>
  <c r="T739" i="7"/>
  <c r="W739" i="7" s="1"/>
  <c r="T550" i="7"/>
  <c r="W550" i="7" s="1"/>
  <c r="T1239" i="7"/>
  <c r="W1239" i="7" s="1"/>
  <c r="T1051" i="7"/>
  <c r="W1051" i="7" s="1"/>
  <c r="T517" i="7"/>
  <c r="W517" i="7" s="1"/>
  <c r="T1299" i="7"/>
  <c r="W1299" i="7" s="1"/>
  <c r="T855" i="7"/>
  <c r="W855" i="7" s="1"/>
  <c r="T1612" i="7"/>
  <c r="W1612" i="7" s="1"/>
  <c r="T217" i="7"/>
  <c r="W217" i="7" s="1"/>
  <c r="T1256" i="7"/>
  <c r="W1256" i="7" s="1"/>
  <c r="T1218" i="7"/>
  <c r="W1218" i="7" s="1"/>
  <c r="T1134" i="7"/>
  <c r="W1134" i="7" s="1"/>
  <c r="T468" i="7"/>
  <c r="W468" i="7" s="1"/>
  <c r="T775" i="7"/>
  <c r="W775" i="7" s="1"/>
  <c r="T1071" i="7"/>
  <c r="W1071" i="7" s="1"/>
  <c r="T1115" i="7"/>
  <c r="W1115" i="7" s="1"/>
  <c r="T1573" i="7"/>
  <c r="W1573" i="7" s="1"/>
  <c r="T1193" i="7"/>
  <c r="W1193" i="7" s="1"/>
  <c r="T1290" i="7"/>
  <c r="W1290" i="7" s="1"/>
  <c r="T1455" i="7"/>
  <c r="W1455" i="7" s="1"/>
  <c r="T510" i="7"/>
  <c r="W510" i="7" s="1"/>
  <c r="T1528" i="7"/>
  <c r="W1528" i="7" s="1"/>
  <c r="T842" i="7"/>
  <c r="W842" i="7" s="1"/>
  <c r="T395" i="7"/>
  <c r="W395" i="7" s="1"/>
  <c r="T1183" i="7"/>
  <c r="W1183" i="7" s="1"/>
  <c r="T1230" i="7"/>
  <c r="W1230" i="7" s="1"/>
  <c r="T1561" i="7"/>
  <c r="W1561" i="7" s="1"/>
  <c r="T1422" i="7"/>
  <c r="W1422" i="7" s="1"/>
  <c r="T523" i="7"/>
  <c r="W523" i="7" s="1"/>
  <c r="T331" i="7"/>
  <c r="W331" i="7" s="1"/>
  <c r="T1123" i="7"/>
  <c r="W1123" i="7" s="1"/>
  <c r="T1001" i="7"/>
  <c r="W1001" i="7" s="1"/>
  <c r="T604" i="7"/>
  <c r="W604" i="7" s="1"/>
  <c r="T320" i="7"/>
  <c r="W320" i="7" s="1"/>
  <c r="T680" i="7"/>
  <c r="W680" i="7" s="1"/>
  <c r="T849" i="7"/>
  <c r="W849" i="7" s="1"/>
  <c r="T990" i="7"/>
  <c r="W990" i="7" s="1"/>
  <c r="T1606" i="7"/>
  <c r="W1606" i="7" s="1"/>
  <c r="T1503" i="7"/>
  <c r="W1503" i="7" s="1"/>
  <c r="T1250" i="7"/>
  <c r="W1250" i="7" s="1"/>
  <c r="T1282" i="7"/>
  <c r="W1282" i="7" s="1"/>
  <c r="T1489" i="7"/>
  <c r="W1489" i="7" s="1"/>
  <c r="T1184" i="7"/>
  <c r="W1184" i="7" s="1"/>
  <c r="T427" i="7"/>
  <c r="W427" i="7" s="1"/>
  <c r="T301" i="7"/>
  <c r="W301" i="7" s="1"/>
  <c r="T1020" i="7"/>
  <c r="W1020" i="7" s="1"/>
  <c r="T1194" i="7"/>
  <c r="W1194" i="7" s="1"/>
  <c r="T1510" i="7"/>
  <c r="W1510" i="7" s="1"/>
  <c r="T1105" i="7"/>
  <c r="W1105" i="7" s="1"/>
  <c r="T315" i="7"/>
  <c r="W315" i="7" s="1"/>
  <c r="T586" i="7"/>
  <c r="W586" i="7" s="1"/>
  <c r="T266" i="7"/>
  <c r="W266" i="7" s="1"/>
  <c r="T1082" i="7"/>
  <c r="W1082" i="7" s="1"/>
  <c r="T1505" i="7"/>
  <c r="W1505" i="7" s="1"/>
  <c r="T1327" i="7"/>
  <c r="W1327" i="7" s="1"/>
  <c r="T1427" i="7"/>
  <c r="W1427" i="7" s="1"/>
  <c r="T765" i="7"/>
  <c r="W765" i="7" s="1"/>
  <c r="T410" i="7"/>
  <c r="W410" i="7" s="1"/>
  <c r="T1240" i="7"/>
  <c r="W1240" i="7" s="1"/>
  <c r="T729" i="7"/>
  <c r="W729" i="7" s="1"/>
  <c r="T1142" i="7"/>
  <c r="W1142" i="7" s="1"/>
  <c r="T1171" i="7"/>
  <c r="W1171" i="7" s="1"/>
  <c r="T1271" i="7"/>
  <c r="W1271" i="7" s="1"/>
  <c r="T1580" i="7"/>
  <c r="W1580" i="7" s="1"/>
  <c r="T271" i="7"/>
  <c r="W271" i="7" s="1"/>
  <c r="T555" i="7"/>
  <c r="W555" i="7" s="1"/>
  <c r="T1081" i="7"/>
  <c r="W1081" i="7" s="1"/>
  <c r="T1412" i="7"/>
  <c r="W1412" i="7" s="1"/>
  <c r="T421" i="7"/>
  <c r="W421" i="7" s="1"/>
  <c r="T941" i="7"/>
  <c r="W941" i="7" s="1"/>
  <c r="T981" i="7"/>
  <c r="W981" i="7" s="1"/>
  <c r="T738" i="7"/>
  <c r="W738" i="7" s="1"/>
  <c r="T638" i="7"/>
  <c r="W638" i="7" s="1"/>
  <c r="T1461" i="7"/>
  <c r="W1461" i="7" s="1"/>
  <c r="T859" i="7"/>
  <c r="W859" i="7" s="1"/>
  <c r="T1572" i="7"/>
  <c r="W1572" i="7" s="1"/>
  <c r="T1019" i="7"/>
  <c r="W1019" i="7" s="1"/>
  <c r="T611" i="7"/>
  <c r="W611" i="7" s="1"/>
  <c r="T676" i="7"/>
  <c r="W676" i="7" s="1"/>
  <c r="T1441" i="7"/>
  <c r="W1441" i="7" s="1"/>
  <c r="T1493" i="7"/>
  <c r="W1493" i="7" s="1"/>
  <c r="T988" i="7"/>
  <c r="W988" i="7" s="1"/>
  <c r="T548" i="7"/>
  <c r="W548" i="7" s="1"/>
  <c r="T198" i="7"/>
  <c r="W198" i="7" s="1"/>
  <c r="T1289" i="7"/>
  <c r="W1289" i="7" s="1"/>
  <c r="T1039" i="7"/>
  <c r="W1039" i="7" s="1"/>
  <c r="T1292" i="7"/>
  <c r="W1292" i="7" s="1"/>
  <c r="T508" i="7"/>
  <c r="W508" i="7" s="1"/>
  <c r="T1349" i="7"/>
  <c r="W1349" i="7" s="1"/>
  <c r="T319" i="7"/>
  <c r="W319" i="7" s="1"/>
  <c r="T1372" i="7"/>
  <c r="W1372" i="7" s="1"/>
  <c r="T1284" i="7"/>
  <c r="W1284" i="7" s="1"/>
  <c r="T684" i="7"/>
  <c r="W684" i="7" s="1"/>
  <c r="T324" i="7"/>
  <c r="W324" i="7" s="1"/>
  <c r="T1245" i="7"/>
  <c r="W1245" i="7" s="1"/>
  <c r="T283" i="7"/>
  <c r="W283" i="7" s="1"/>
  <c r="T374" i="7"/>
  <c r="W374" i="7" s="1"/>
  <c r="T667" i="7"/>
  <c r="W667" i="7" s="1"/>
  <c r="T1553" i="7"/>
  <c r="W1553" i="7" s="1"/>
  <c r="T1090" i="7"/>
  <c r="W1090" i="7" s="1"/>
  <c r="T1117" i="7"/>
  <c r="W1117" i="7" s="1"/>
  <c r="T864" i="7"/>
  <c r="W864" i="7" s="1"/>
  <c r="T354" i="7"/>
  <c r="W354" i="7" s="1"/>
  <c r="T702" i="7"/>
  <c r="W702" i="7" s="1"/>
  <c r="T1083" i="7"/>
  <c r="W1083" i="7" s="1"/>
  <c r="T247" i="7"/>
  <c r="W247" i="7" s="1"/>
  <c r="T1023" i="7"/>
  <c r="W1023" i="7" s="1"/>
  <c r="T475" i="7"/>
  <c r="W475" i="7" s="1"/>
  <c r="T1048" i="7"/>
  <c r="W1048" i="7" s="1"/>
  <c r="T384" i="7"/>
  <c r="W384" i="7" s="1"/>
  <c r="T681" i="7"/>
  <c r="W681" i="7" s="1"/>
  <c r="T1182" i="7"/>
  <c r="W1182" i="7" s="1"/>
  <c r="T857" i="7"/>
  <c r="W857" i="7" s="1"/>
  <c r="T260" i="7"/>
  <c r="W260" i="7" s="1"/>
  <c r="T231" i="7"/>
  <c r="W231" i="7" s="1"/>
  <c r="T394" i="7"/>
  <c r="W394" i="7" s="1"/>
  <c r="T1549" i="7"/>
  <c r="W1549" i="7" s="1"/>
  <c r="T1344" i="7"/>
  <c r="W1344" i="7" s="1"/>
  <c r="T1520" i="7"/>
  <c r="W1520" i="7" s="1"/>
  <c r="T1041" i="7"/>
  <c r="W1041" i="7" s="1"/>
  <c r="T303" i="7"/>
  <c r="W303" i="7" s="1"/>
  <c r="T780" i="7"/>
  <c r="W780" i="7" s="1"/>
  <c r="T774" i="7"/>
  <c r="W774" i="7" s="1"/>
  <c r="T353" i="7"/>
  <c r="W353" i="7" s="1"/>
  <c r="T1278" i="7"/>
  <c r="W1278" i="7" s="1"/>
  <c r="T1002" i="7"/>
  <c r="W1002" i="7" s="1"/>
  <c r="T1139" i="7"/>
  <c r="W1139" i="7" s="1"/>
  <c r="T549" i="7"/>
  <c r="W549" i="7" s="1"/>
  <c r="T1060" i="7"/>
  <c r="W1060" i="7" s="1"/>
  <c r="T372" i="7"/>
  <c r="W372" i="7" s="1"/>
  <c r="T610" i="7"/>
  <c r="W610" i="7" s="1"/>
  <c r="T1135" i="7"/>
  <c r="W1135" i="7" s="1"/>
  <c r="T1381" i="7"/>
  <c r="W1381" i="7" s="1"/>
  <c r="T895" i="7"/>
  <c r="W895" i="7" s="1"/>
  <c r="T623" i="7"/>
  <c r="W623" i="7" s="1"/>
  <c r="T948" i="7"/>
  <c r="W948" i="7" s="1"/>
  <c r="T777" i="7"/>
  <c r="W777" i="7" s="1"/>
  <c r="T1264" i="7"/>
  <c r="W1264" i="7" s="1"/>
  <c r="T1605" i="7"/>
  <c r="W1605" i="7" s="1"/>
  <c r="T639" i="7"/>
  <c r="W639" i="7" s="1"/>
  <c r="T1618" i="7"/>
  <c r="W1618" i="7" s="1"/>
  <c r="T269" i="7"/>
  <c r="W269" i="7" s="1"/>
  <c r="T1113" i="7"/>
  <c r="W1113" i="7" s="1"/>
  <c r="T1491" i="7"/>
  <c r="W1491" i="7" s="1"/>
  <c r="T1059" i="7"/>
  <c r="W1059" i="7" s="1"/>
  <c r="T1384" i="7"/>
  <c r="W1384" i="7" s="1"/>
  <c r="T1530" i="7"/>
  <c r="W1530" i="7" s="1"/>
  <c r="T870" i="7"/>
  <c r="W870" i="7" s="1"/>
  <c r="T897" i="7"/>
  <c r="W897" i="7" s="1"/>
  <c r="T392" i="7"/>
  <c r="W392" i="7" s="1"/>
  <c r="T1353" i="7"/>
  <c r="W1353" i="7" s="1"/>
  <c r="T1488" i="7"/>
  <c r="W1488" i="7" s="1"/>
  <c r="T1138" i="7"/>
  <c r="W1138" i="7" s="1"/>
  <c r="T1407" i="7"/>
  <c r="W1407" i="7" s="1"/>
  <c r="T174" i="7"/>
  <c r="W174" i="7" s="1"/>
  <c r="T821" i="7"/>
  <c r="W821" i="7" s="1"/>
  <c r="T312" i="7"/>
  <c r="W312" i="7" s="1"/>
  <c r="T1012" i="7"/>
  <c r="W1012" i="7" s="1"/>
  <c r="T911" i="7"/>
  <c r="W911" i="7" s="1"/>
  <c r="T1568" i="7"/>
  <c r="W1568" i="7" s="1"/>
  <c r="T1133" i="7"/>
  <c r="W1133" i="7" s="1"/>
  <c r="T445" i="7"/>
  <c r="W445" i="7" s="1"/>
  <c r="T1147" i="7"/>
  <c r="W1147" i="7" s="1"/>
  <c r="T1490" i="7"/>
  <c r="W1490" i="7" s="1"/>
  <c r="T1137" i="7"/>
  <c r="W1137" i="7" s="1"/>
  <c r="T953" i="7"/>
  <c r="W953" i="7" s="1"/>
  <c r="T630" i="7"/>
  <c r="W630" i="7" s="1"/>
  <c r="T158" i="7"/>
  <c r="W158" i="7" s="1"/>
  <c r="T1382" i="7"/>
  <c r="W1382" i="7" s="1"/>
  <c r="T1167" i="7"/>
  <c r="W1167" i="7" s="1"/>
  <c r="T556" i="7"/>
  <c r="W556" i="7" s="1"/>
  <c r="T982" i="7"/>
  <c r="W982" i="7" s="1"/>
  <c r="T375" i="7"/>
  <c r="W375" i="7" s="1"/>
  <c r="T1425" i="7"/>
  <c r="W1425" i="7" s="1"/>
  <c r="T1062" i="7"/>
  <c r="W1062" i="7" s="1"/>
  <c r="T737" i="7"/>
  <c r="W737" i="7" s="1"/>
  <c r="T1531" i="7"/>
  <c r="W1531" i="7" s="1"/>
  <c r="T811" i="7"/>
  <c r="W811" i="7" s="1"/>
  <c r="T272" i="7"/>
  <c r="W272" i="7" s="1"/>
  <c r="T252" i="7"/>
  <c r="W252" i="7" s="1"/>
  <c r="T296" i="7"/>
  <c r="W296" i="7" s="1"/>
  <c r="T1497" i="7"/>
  <c r="W1497" i="7" s="1"/>
  <c r="T1508" i="7"/>
  <c r="W1508" i="7" s="1"/>
  <c r="T1312" i="7"/>
  <c r="W1312" i="7" s="1"/>
  <c r="T845" i="7"/>
  <c r="W845" i="7" s="1"/>
  <c r="T934" i="7"/>
  <c r="W934" i="7" s="1"/>
  <c r="T1481" i="7"/>
  <c r="W1481" i="7" s="1"/>
  <c r="T1371" i="7"/>
  <c r="W1371" i="7" s="1"/>
  <c r="T896" i="7"/>
  <c r="W896" i="7" s="1"/>
  <c r="T435" i="7"/>
  <c r="W435" i="7" s="1"/>
  <c r="T1496" i="7"/>
  <c r="W1496" i="7" s="1"/>
  <c r="T927" i="7"/>
  <c r="W927" i="7" s="1"/>
  <c r="T313" i="7"/>
  <c r="W313" i="7" s="1"/>
  <c r="T1476" i="7"/>
  <c r="W1476" i="7" s="1"/>
  <c r="T1484" i="7"/>
  <c r="W1484" i="7" s="1"/>
  <c r="T844" i="7"/>
  <c r="W844" i="7" s="1"/>
  <c r="T491" i="7"/>
  <c r="W491" i="7" s="1"/>
  <c r="T1274" i="7"/>
  <c r="W1274" i="7" s="1"/>
  <c r="T660" i="7"/>
  <c r="W660" i="7" s="1"/>
  <c r="T407" i="7"/>
  <c r="W407" i="7" s="1"/>
  <c r="T1392" i="7"/>
  <c r="W1392" i="7" s="1"/>
  <c r="T304" i="7"/>
  <c r="W304" i="7" s="1"/>
  <c r="T494" i="7"/>
  <c r="W494" i="7" s="1"/>
  <c r="T810" i="7"/>
  <c r="W810" i="7" s="1"/>
  <c r="T1026" i="7"/>
  <c r="W1026" i="7" s="1"/>
  <c r="T1166" i="7"/>
  <c r="W1166" i="7" s="1"/>
  <c r="T846" i="7"/>
  <c r="W846" i="7" s="1"/>
  <c r="T1519" i="7"/>
  <c r="W1519" i="7" s="1"/>
  <c r="T856" i="7"/>
  <c r="W856" i="7" s="1"/>
  <c r="T964" i="7"/>
  <c r="W964" i="7" s="1"/>
  <c r="T1522" i="7"/>
  <c r="W1522" i="7" s="1"/>
  <c r="T420" i="7"/>
  <c r="W420" i="7" s="1"/>
  <c r="T1160" i="7"/>
  <c r="W1160" i="7" s="1"/>
  <c r="T1143" i="7"/>
  <c r="W1143" i="7" s="1"/>
  <c r="T1104" i="7"/>
  <c r="W1104" i="7" s="1"/>
  <c r="T463" i="7"/>
  <c r="W463" i="7" s="1"/>
  <c r="T688" i="7"/>
  <c r="W688" i="7" s="1"/>
  <c r="T872" i="7"/>
  <c r="W872" i="7" s="1"/>
  <c r="T835" i="7"/>
  <c r="W835" i="7" s="1"/>
  <c r="T693" i="7"/>
  <c r="W693" i="7" s="1"/>
  <c r="T792" i="7"/>
  <c r="W792" i="7" s="1"/>
  <c r="T1515" i="7"/>
  <c r="W1515" i="7" s="1"/>
  <c r="T655" i="7"/>
  <c r="W655" i="7" s="1"/>
  <c r="T1281" i="7"/>
  <c r="W1281" i="7" s="1"/>
  <c r="T871" i="7"/>
  <c r="W871" i="7" s="1"/>
  <c r="T1393" i="7"/>
  <c r="W1393" i="7" s="1"/>
  <c r="T1275" i="7"/>
  <c r="W1275" i="7" s="1"/>
  <c r="T1267" i="7"/>
  <c r="W1267" i="7" s="1"/>
  <c r="T495" i="7"/>
  <c r="W495" i="7" s="1"/>
  <c r="T1077" i="7"/>
  <c r="W1077" i="7" s="1"/>
  <c r="T901" i="7"/>
  <c r="W901" i="7" s="1"/>
  <c r="T1499" i="7"/>
  <c r="W1499" i="7" s="1"/>
  <c r="T1402" i="7"/>
  <c r="W1402" i="7" s="1"/>
  <c r="T300" i="7"/>
  <c r="W300" i="7" s="1"/>
  <c r="T741" i="7"/>
  <c r="W741" i="7" s="1"/>
  <c r="T227" i="7"/>
  <c r="W227" i="7" s="1"/>
  <c r="T425" i="7"/>
  <c r="W425" i="7" s="1"/>
  <c r="T1317" i="7"/>
  <c r="W1317" i="7" s="1"/>
  <c r="T831" i="7"/>
  <c r="W831" i="7" s="1"/>
  <c r="T485" i="7"/>
  <c r="W485" i="7" s="1"/>
  <c r="T1122" i="7"/>
  <c r="W1122" i="7" s="1"/>
  <c r="T404" i="7"/>
  <c r="W404" i="7" s="1"/>
  <c r="T1567" i="7"/>
  <c r="W1567" i="7" s="1"/>
  <c r="T863" i="7"/>
  <c r="W863" i="7" s="1"/>
  <c r="T836" i="7"/>
  <c r="W836" i="7" s="1"/>
  <c r="T595" i="7"/>
  <c r="W595" i="7" s="1"/>
  <c r="T674" i="7"/>
  <c r="W674" i="7" s="1"/>
  <c r="T669" i="7"/>
  <c r="W669" i="7" s="1"/>
  <c r="T409" i="7"/>
  <c r="W409" i="7" s="1"/>
  <c r="T352" i="7"/>
  <c r="W352" i="7" s="1"/>
  <c r="T1529" i="7"/>
  <c r="W1529" i="7" s="1"/>
  <c r="T731" i="7"/>
  <c r="W731" i="7" s="1"/>
  <c r="T1450" i="7"/>
  <c r="W1450" i="7" s="1"/>
  <c r="T1386" i="7"/>
  <c r="W1386" i="7" s="1"/>
  <c r="T1087" i="7"/>
  <c r="W1087" i="7" s="1"/>
  <c r="T470" i="7"/>
  <c r="W470" i="7" s="1"/>
  <c r="T1534" i="7"/>
  <c r="W1534" i="7" s="1"/>
  <c r="T746" i="7"/>
  <c r="W746" i="7" s="1"/>
  <c r="T258" i="7"/>
  <c r="W258" i="7" s="1"/>
  <c r="T1022" i="7"/>
  <c r="W1022" i="7" s="1"/>
  <c r="T1521" i="7"/>
  <c r="W1521" i="7" s="1"/>
  <c r="T478" i="7"/>
  <c r="W478" i="7" s="1"/>
  <c r="T1603" i="7"/>
  <c r="W1603" i="7" s="1"/>
  <c r="T1070" i="7"/>
  <c r="W1070" i="7" s="1"/>
  <c r="T1406" i="7"/>
  <c r="W1406" i="7" s="1"/>
  <c r="T687" i="7"/>
  <c r="W687" i="7" s="1"/>
  <c r="T341" i="7"/>
  <c r="W341" i="7" s="1"/>
  <c r="T1483" i="7"/>
  <c r="W1483" i="7" s="1"/>
  <c r="T732" i="7"/>
  <c r="W732" i="7" s="1"/>
  <c r="T155" i="7"/>
  <c r="W155" i="7" s="1"/>
  <c r="T1471" i="7"/>
  <c r="W1471" i="7" s="1"/>
  <c r="T885" i="7"/>
  <c r="W885" i="7" s="1"/>
  <c r="T714" i="7"/>
  <c r="W714" i="7" s="1"/>
  <c r="T707" i="7"/>
  <c r="W707" i="7" s="1"/>
  <c r="T1447" i="7"/>
  <c r="W1447" i="7" s="1"/>
  <c r="T603" i="7"/>
  <c r="W603" i="7" s="1"/>
  <c r="T875" i="7"/>
  <c r="W875" i="7" s="1"/>
  <c r="T466" i="7"/>
  <c r="W466" i="7" s="1"/>
  <c r="T656" i="7"/>
  <c r="W656" i="7" s="1"/>
  <c r="T484" i="7"/>
  <c r="W484" i="7" s="1"/>
  <c r="T257" i="7"/>
  <c r="W257" i="7" s="1"/>
  <c r="T440" i="7"/>
  <c r="W440" i="7" s="1"/>
  <c r="T1486" i="7"/>
  <c r="W1486" i="7" s="1"/>
  <c r="T1076" i="7"/>
  <c r="W1076" i="7" s="1"/>
  <c r="T1403" i="7"/>
  <c r="W1403" i="7" s="1"/>
  <c r="T403" i="7"/>
  <c r="W403" i="7" s="1"/>
  <c r="T914" i="7"/>
  <c r="W914" i="7" s="1"/>
  <c r="T516" i="7"/>
  <c r="W516" i="7" s="1"/>
  <c r="T244" i="7"/>
  <c r="W244" i="7" s="1"/>
  <c r="T1255" i="7"/>
  <c r="W1255" i="7" s="1"/>
  <c r="T428" i="7"/>
  <c r="W428" i="7" s="1"/>
  <c r="T248" i="7"/>
  <c r="W248" i="7" s="1"/>
  <c r="T1318" i="7"/>
  <c r="W1318" i="7" s="1"/>
  <c r="T612" i="7"/>
  <c r="W612" i="7" s="1"/>
  <c r="T1309" i="7"/>
  <c r="W1309" i="7" s="1"/>
  <c r="T701" i="7"/>
  <c r="W701" i="7" s="1"/>
  <c r="T1165" i="7"/>
  <c r="W1165" i="7" s="1"/>
  <c r="T1028" i="7"/>
  <c r="W1028" i="7" s="1"/>
  <c r="T465" i="7"/>
  <c r="W465" i="7" s="1"/>
  <c r="T342" i="7"/>
  <c r="W342" i="7" s="1"/>
  <c r="T1501" i="7"/>
  <c r="W1501" i="7" s="1"/>
  <c r="T539" i="7"/>
  <c r="W539" i="7" s="1"/>
  <c r="T1017" i="7"/>
  <c r="W1017" i="7" s="1"/>
  <c r="T1075" i="7"/>
  <c r="W1075" i="7" s="1"/>
  <c r="T1110" i="7"/>
  <c r="W1110" i="7" s="1"/>
  <c r="T1068" i="7"/>
  <c r="W1068" i="7" s="1"/>
  <c r="T589" i="7"/>
  <c r="W589" i="7" s="1"/>
  <c r="T736" i="7"/>
  <c r="W736" i="7" s="1"/>
  <c r="T459" i="7"/>
  <c r="W459" i="7" s="1"/>
  <c r="T414" i="7"/>
  <c r="W414" i="7" s="1"/>
  <c r="T487" i="7"/>
  <c r="W487" i="7" s="1"/>
  <c r="T453" i="7"/>
  <c r="W453" i="7" s="1"/>
  <c r="T1556" i="7"/>
  <c r="W1556" i="7" s="1"/>
  <c r="T900" i="7"/>
  <c r="W900" i="7" s="1"/>
  <c r="T757" i="7"/>
  <c r="W757" i="7" s="1"/>
  <c r="T1236" i="7"/>
  <c r="W1236" i="7" s="1"/>
  <c r="T377" i="7"/>
  <c r="W377" i="7" s="1"/>
  <c r="T706" i="7"/>
  <c r="W706" i="7" s="1"/>
  <c r="T1049" i="7"/>
  <c r="W1049" i="7" s="1"/>
  <c r="T940" i="7"/>
  <c r="W940" i="7" s="1"/>
  <c r="T254" i="7"/>
  <c r="W254" i="7" s="1"/>
  <c r="T1229" i="7"/>
  <c r="W1229" i="7" s="1"/>
  <c r="T710" i="7"/>
  <c r="W710" i="7" s="1"/>
  <c r="T1106" i="7"/>
  <c r="W1106" i="7" s="1"/>
  <c r="T695" i="7"/>
  <c r="W695" i="7" s="1"/>
  <c r="T643" i="7"/>
  <c r="W643" i="7" s="1"/>
  <c r="T177" i="7"/>
  <c r="W177" i="7" s="1"/>
  <c r="T723" i="7"/>
  <c r="W723" i="7" s="1"/>
  <c r="T344" i="7"/>
  <c r="W344" i="7" s="1"/>
  <c r="T422" i="7"/>
  <c r="W422" i="7" s="1"/>
  <c r="T1512" i="7"/>
  <c r="W1512" i="7" s="1"/>
  <c r="T1485" i="7"/>
  <c r="W1485" i="7" s="1"/>
  <c r="T559" i="7"/>
  <c r="W559" i="7" s="1"/>
  <c r="T1374" i="7"/>
  <c r="W1374" i="7" s="1"/>
  <c r="T201" i="7"/>
  <c r="W201" i="7" s="1"/>
  <c r="T931" i="7"/>
  <c r="W931" i="7" s="1"/>
  <c r="T632" i="7"/>
  <c r="W632" i="7" s="1"/>
  <c r="T861" i="7"/>
  <c r="W861" i="7" s="1"/>
  <c r="T261" i="7"/>
  <c r="W261" i="7" s="1"/>
  <c r="T364" i="7"/>
  <c r="W364" i="7" s="1"/>
  <c r="T1121" i="7"/>
  <c r="W1121" i="7" s="1"/>
  <c r="T908" i="7"/>
  <c r="W908" i="7" s="1"/>
  <c r="T932" i="7"/>
  <c r="W932" i="7" s="1"/>
  <c r="T527" i="7"/>
  <c r="W527" i="7" s="1"/>
  <c r="T154" i="7"/>
  <c r="W154" i="7" s="1"/>
  <c r="T458" i="7"/>
  <c r="W458" i="7" s="1"/>
  <c r="T1260" i="7"/>
  <c r="W1260" i="7" s="1"/>
  <c r="T400" i="7"/>
  <c r="W400" i="7" s="1"/>
  <c r="T355" i="7"/>
  <c r="W355" i="7" s="1"/>
  <c r="T663" i="7"/>
  <c r="W663" i="7" s="1"/>
  <c r="T1545" i="7"/>
  <c r="W1545" i="7" s="1"/>
  <c r="T376" i="7"/>
  <c r="W376" i="7" s="1"/>
  <c r="T411" i="7"/>
  <c r="W411" i="7" s="1"/>
  <c r="T722" i="7"/>
  <c r="W722" i="7" s="1"/>
  <c r="T1270" i="7"/>
  <c r="W1270" i="7" s="1"/>
  <c r="T1542" i="7"/>
  <c r="W1542" i="7" s="1"/>
  <c r="T1334" i="7"/>
  <c r="W1334" i="7" s="1"/>
  <c r="T802" i="7"/>
  <c r="W802" i="7" s="1"/>
  <c r="T473" i="7"/>
  <c r="W473" i="7" s="1"/>
  <c r="T1527" i="7"/>
  <c r="W1527" i="7" s="1"/>
  <c r="T629" i="7"/>
  <c r="W629" i="7" s="1"/>
  <c r="T573" i="7"/>
  <c r="W573" i="7" s="1"/>
  <c r="T1502" i="7"/>
  <c r="W1502" i="7" s="1"/>
  <c r="T1080" i="7"/>
  <c r="W1080" i="7" s="1"/>
  <c r="T1478" i="7"/>
  <c r="W1478" i="7" s="1"/>
  <c r="T246" i="7"/>
  <c r="W246" i="7" s="1"/>
  <c r="T1163" i="7"/>
  <c r="W1163" i="7" s="1"/>
  <c r="T1203" i="7"/>
  <c r="W1203" i="7" s="1"/>
  <c r="T152" i="7"/>
  <c r="W152" i="7" s="1"/>
  <c r="T1468" i="7"/>
  <c r="W1468" i="7" s="1"/>
  <c r="T1315" i="7"/>
  <c r="W1315" i="7" s="1"/>
  <c r="T1587" i="7"/>
  <c r="W1587" i="7" s="1"/>
  <c r="T289" i="7"/>
  <c r="W289" i="7" s="1"/>
  <c r="T197" i="7"/>
  <c r="W197" i="7" s="1"/>
  <c r="T1387" i="7"/>
  <c r="W1387" i="7" s="1"/>
  <c r="T621" i="7"/>
  <c r="W621" i="7" s="1"/>
  <c r="T894" i="7"/>
  <c r="W894" i="7" s="1"/>
  <c r="T635" i="7"/>
  <c r="W635" i="7" s="1"/>
  <c r="T241" i="7"/>
  <c r="W241" i="7" s="1"/>
  <c r="T1500" i="7"/>
  <c r="W1500" i="7" s="1"/>
  <c r="T265" i="7"/>
  <c r="W265" i="7" s="1"/>
  <c r="T1089" i="7"/>
  <c r="W1089" i="7" s="1"/>
  <c r="T1338" i="7"/>
  <c r="W1338" i="7" s="1"/>
  <c r="T1016" i="7"/>
  <c r="W1016" i="7" s="1"/>
  <c r="T167" i="7"/>
  <c r="W167" i="7" s="1"/>
  <c r="T1526" i="7"/>
  <c r="W1526" i="7" s="1"/>
  <c r="T825" i="7"/>
  <c r="W825" i="7" s="1"/>
  <c r="T606" i="7"/>
  <c r="W606" i="7" s="1"/>
  <c r="T1458" i="7"/>
  <c r="W1458" i="7" s="1"/>
  <c r="T1588" i="7"/>
  <c r="W1588" i="7" s="1"/>
  <c r="T848" i="7"/>
  <c r="W848" i="7" s="1"/>
  <c r="T1261" i="7"/>
  <c r="W1261" i="7" s="1"/>
  <c r="T256" i="7"/>
  <c r="W256" i="7" s="1"/>
  <c r="T1470" i="7"/>
  <c r="W1470" i="7" s="1"/>
  <c r="T1174" i="7"/>
  <c r="W1174" i="7" s="1"/>
  <c r="T310" i="7"/>
  <c r="W310" i="7" s="1"/>
  <c r="T1226" i="7"/>
  <c r="W1226" i="7" s="1"/>
  <c r="T190" i="7"/>
  <c r="W190" i="7" s="1"/>
  <c r="T1265" i="7"/>
  <c r="W1265" i="7" s="1"/>
  <c r="T1308" i="7"/>
  <c r="W1308" i="7" s="1"/>
  <c r="T356" i="7"/>
  <c r="W356" i="7" s="1"/>
  <c r="T226" i="7"/>
  <c r="W226" i="7" s="1"/>
  <c r="T1555" i="7"/>
  <c r="W1555" i="7" s="1"/>
  <c r="T762" i="7"/>
  <c r="W762" i="7" s="1"/>
  <c r="T1397" i="7"/>
  <c r="W1397" i="7" s="1"/>
  <c r="T413" i="7"/>
  <c r="W413" i="7" s="1"/>
  <c r="T752" i="7"/>
  <c r="W752" i="7" s="1"/>
  <c r="T960" i="7"/>
  <c r="W960" i="7" s="1"/>
  <c r="T812" i="7"/>
  <c r="W812" i="7" s="1"/>
  <c r="T768" i="7"/>
  <c r="W768" i="7" s="1"/>
  <c r="T1585" i="7"/>
  <c r="W1585" i="7" s="1"/>
  <c r="T367" i="7"/>
  <c r="W367" i="7" s="1"/>
  <c r="T1150" i="7"/>
  <c r="W1150" i="7" s="1"/>
  <c r="T293" i="7"/>
  <c r="W293" i="7" s="1"/>
  <c r="T433" i="7"/>
  <c r="W433" i="7" s="1"/>
  <c r="T270" i="7"/>
  <c r="W270" i="7" s="1"/>
  <c r="T1107" i="7"/>
  <c r="W1107" i="7" s="1"/>
  <c r="T477" i="7"/>
  <c r="W477" i="7" s="1"/>
  <c r="T999" i="7"/>
  <c r="W999" i="7" s="1"/>
  <c r="T225" i="7"/>
  <c r="W225" i="7" s="1"/>
  <c r="T867" i="7"/>
  <c r="W867" i="7" s="1"/>
  <c r="T622" i="7"/>
  <c r="W622" i="7" s="1"/>
  <c r="T286" i="7"/>
  <c r="W286" i="7" s="1"/>
  <c r="T954" i="7"/>
  <c r="W954" i="7" s="1"/>
  <c r="T1095" i="7"/>
  <c r="W1095" i="7" s="1"/>
  <c r="T598" i="7"/>
  <c r="W598" i="7" s="1"/>
  <c r="T1354" i="7"/>
  <c r="W1354" i="7" s="1"/>
  <c r="T1457" i="7"/>
  <c r="W1457" i="7" s="1"/>
  <c r="T847" i="7"/>
  <c r="W847" i="7" s="1"/>
  <c r="T349" i="7"/>
  <c r="W349" i="7" s="1"/>
  <c r="T240" i="7"/>
  <c r="W240" i="7" s="1"/>
  <c r="T1330" i="7"/>
  <c r="W1330" i="7" s="1"/>
  <c r="T236" i="7"/>
  <c r="W236" i="7" s="1"/>
  <c r="T977" i="7"/>
  <c r="W977" i="7" s="1"/>
  <c r="T1266" i="7"/>
  <c r="W1266" i="7" s="1"/>
  <c r="T983" i="7"/>
  <c r="W983" i="7" s="1"/>
  <c r="T168" i="7"/>
  <c r="W168" i="7" s="1"/>
  <c r="T969" i="7"/>
  <c r="W969" i="7" s="1"/>
  <c r="T609" i="7"/>
  <c r="W609" i="7" s="1"/>
  <c r="T275" i="7"/>
  <c r="W275" i="7" s="1"/>
  <c r="T250" i="7"/>
  <c r="W250" i="7" s="1"/>
  <c r="T904" i="7"/>
  <c r="W904" i="7" s="1"/>
  <c r="T1423" i="7"/>
  <c r="W1423" i="7" s="1"/>
  <c r="T1004" i="7"/>
  <c r="W1004" i="7" s="1"/>
  <c r="T672" i="7"/>
  <c r="W672" i="7" s="1"/>
  <c r="T214" i="7"/>
  <c r="W214" i="7" s="1"/>
  <c r="T229" i="7"/>
  <c r="W229" i="7" s="1"/>
  <c r="T1042" i="7"/>
  <c r="W1042" i="7" s="1"/>
  <c r="T518" i="7"/>
  <c r="W518" i="7" s="1"/>
  <c r="T448" i="7"/>
  <c r="W448" i="7" s="1"/>
  <c r="T936" i="7"/>
  <c r="W936" i="7" s="1"/>
  <c r="T1244" i="7"/>
  <c r="W1244" i="7" s="1"/>
  <c r="T156" i="7"/>
  <c r="W156" i="7" s="1"/>
  <c r="T1300" i="7"/>
  <c r="W1300" i="7" s="1"/>
  <c r="T751" i="7"/>
  <c r="W751" i="7" s="1"/>
  <c r="T416" i="7"/>
  <c r="W416" i="7" s="1"/>
  <c r="T1343" i="7"/>
  <c r="W1343" i="7" s="1"/>
  <c r="T456" i="7"/>
  <c r="W456" i="7" s="1"/>
  <c r="T726" i="7"/>
  <c r="W726" i="7" s="1"/>
  <c r="T1364" i="7"/>
  <c r="W1364" i="7" s="1"/>
  <c r="T843" i="7"/>
  <c r="W843" i="7" s="1"/>
  <c r="T662" i="7"/>
  <c r="W662" i="7" s="1"/>
  <c r="T402" i="7"/>
  <c r="W402" i="7" s="1"/>
  <c r="T1215" i="7"/>
  <c r="W1215" i="7" s="1"/>
  <c r="T1511" i="7"/>
  <c r="W1511" i="7" s="1"/>
  <c r="T784" i="7"/>
  <c r="W784" i="7" s="1"/>
  <c r="T1313" i="7"/>
  <c r="W1313" i="7" s="1"/>
  <c r="T172" i="7"/>
  <c r="W172" i="7" s="1"/>
  <c r="T1433" i="7"/>
  <c r="W1433" i="7" s="1"/>
  <c r="T730" i="7"/>
  <c r="W730" i="7" s="1"/>
  <c r="T1179" i="7"/>
  <c r="W1179" i="7" s="1"/>
  <c r="T426" i="7"/>
  <c r="W426" i="7" s="1"/>
  <c r="T1297" i="7"/>
  <c r="W1297" i="7" s="1"/>
  <c r="T370" i="7"/>
  <c r="W370" i="7" s="1"/>
  <c r="T292" i="7"/>
  <c r="W292" i="7" s="1"/>
  <c r="T566" i="7"/>
  <c r="W566" i="7" s="1"/>
  <c r="T1311" i="7"/>
  <c r="W1311" i="7" s="1"/>
  <c r="T873" i="7"/>
  <c r="W873" i="7" s="1"/>
  <c r="T150" i="7"/>
  <c r="W150" i="7" s="1"/>
  <c r="T397" i="7"/>
  <c r="W397" i="7" s="1"/>
  <c r="T796" i="7"/>
  <c r="W796" i="7" s="1"/>
  <c r="T1351" i="7"/>
  <c r="W1351" i="7" s="1"/>
  <c r="T1342" i="7"/>
  <c r="W1342" i="7" s="1"/>
  <c r="T916" i="7"/>
  <c r="W916" i="7" s="1"/>
  <c r="T788" i="7"/>
  <c r="W788" i="7" s="1"/>
  <c r="T1590" i="7"/>
  <c r="W1590" i="7" s="1"/>
  <c r="T514" i="7"/>
  <c r="W514" i="7" s="1"/>
  <c r="T1140" i="7"/>
  <c r="W1140" i="7" s="1"/>
  <c r="T437" i="7"/>
  <c r="W437" i="7" s="1"/>
  <c r="T1034" i="7"/>
  <c r="W1034" i="7" s="1"/>
  <c r="T744" i="7"/>
  <c r="W744" i="7" s="1"/>
  <c r="T1000" i="7"/>
  <c r="W1000" i="7" s="1"/>
  <c r="T1197" i="7"/>
  <c r="W1197" i="7" s="1"/>
  <c r="T553" i="7"/>
  <c r="W553" i="7" s="1"/>
  <c r="T1025" i="7"/>
  <c r="W1025" i="7" s="1"/>
  <c r="T1222" i="7"/>
  <c r="W1222" i="7" s="1"/>
  <c r="T1044" i="7"/>
  <c r="W1044" i="7" s="1"/>
  <c r="T1145" i="7"/>
  <c r="W1145" i="7" s="1"/>
  <c r="T490" i="7"/>
  <c r="W490" i="7" s="1"/>
  <c r="T1214" i="7"/>
  <c r="W1214" i="7" s="1"/>
  <c r="T1473" i="7"/>
  <c r="W1473" i="7" s="1"/>
  <c r="T1202" i="7"/>
  <c r="W1202" i="7" s="1"/>
  <c r="T388" i="7"/>
  <c r="W388" i="7" s="1"/>
  <c r="T1598" i="7"/>
  <c r="W1598" i="7" s="1"/>
  <c r="T961" i="7"/>
  <c r="W961" i="7" s="1"/>
  <c r="T507" i="7"/>
  <c r="W507" i="7" s="1"/>
  <c r="T789" i="7"/>
  <c r="W789" i="7" s="1"/>
  <c r="T1395" i="7"/>
  <c r="W1395" i="7" s="1"/>
  <c r="T691" i="7"/>
  <c r="W691" i="7" s="1"/>
  <c r="T760" i="7"/>
  <c r="W760" i="7" s="1"/>
  <c r="T926" i="7"/>
  <c r="W926" i="7" s="1"/>
  <c r="T522" i="7"/>
  <c r="W522" i="7" s="1"/>
  <c r="T962" i="7"/>
  <c r="W962" i="7" s="1"/>
  <c r="T558" i="7"/>
  <c r="W558" i="7" s="1"/>
  <c r="T891" i="7"/>
  <c r="W891" i="7" s="1"/>
  <c r="T1269" i="7"/>
  <c r="W1269" i="7" s="1"/>
  <c r="T1005" i="7"/>
  <c r="W1005" i="7" s="1"/>
  <c r="T748" i="7"/>
  <c r="W748" i="7" s="1"/>
  <c r="T1589" i="7"/>
  <c r="W1589" i="7" s="1"/>
  <c r="T830" i="7"/>
  <c r="W830" i="7" s="1"/>
  <c r="T1547" i="7"/>
  <c r="W1547" i="7" s="1"/>
  <c r="T488" i="7"/>
  <c r="W488" i="7" s="1"/>
  <c r="T804" i="7"/>
  <c r="W804" i="7" s="1"/>
  <c r="T975" i="7"/>
  <c r="W975" i="7" s="1"/>
  <c r="T1262" i="7"/>
  <c r="W1262" i="7" s="1"/>
  <c r="T834" i="7"/>
  <c r="W834" i="7" s="1"/>
  <c r="T717" i="7"/>
  <c r="W717" i="7" s="1"/>
  <c r="T330" i="7"/>
  <c r="W330" i="7" s="1"/>
  <c r="T322" i="7"/>
  <c r="W322" i="7" s="1"/>
  <c r="T1408" i="7"/>
  <c r="W1408" i="7" s="1"/>
  <c r="T366" i="7"/>
  <c r="W366" i="7" s="1"/>
  <c r="T1536" i="7"/>
  <c r="W1536" i="7" s="1"/>
  <c r="T212" i="7"/>
  <c r="W212" i="7" s="1"/>
  <c r="T1181" i="7"/>
  <c r="W1181" i="7" s="1"/>
  <c r="T238" i="7"/>
  <c r="W238" i="7" s="1"/>
  <c r="T968" i="7"/>
  <c r="W968" i="7" s="1"/>
  <c r="T881" i="7"/>
  <c r="W881" i="7" s="1"/>
  <c r="T879" i="7"/>
  <c r="W879" i="7" s="1"/>
  <c r="T1276" i="7"/>
  <c r="W1276" i="7" s="1"/>
  <c r="T369" i="7"/>
  <c r="W369" i="7" s="1"/>
  <c r="T572" i="7"/>
  <c r="W572" i="7" s="1"/>
  <c r="T1096" i="7"/>
  <c r="W1096" i="7" s="1"/>
  <c r="T305" i="7"/>
  <c r="W305" i="7" s="1"/>
  <c r="T772" i="7"/>
  <c r="W772" i="7" s="1"/>
  <c r="T1494" i="7"/>
  <c r="W1494" i="7" s="1"/>
  <c r="T745" i="7"/>
  <c r="W745" i="7" s="1"/>
  <c r="T381" i="7"/>
  <c r="W381" i="7" s="1"/>
  <c r="T761" i="7"/>
  <c r="W761" i="7" s="1"/>
  <c r="T399" i="7"/>
  <c r="W399" i="7" s="1"/>
  <c r="T613" i="7"/>
  <c r="W613" i="7" s="1"/>
  <c r="T1040" i="7"/>
  <c r="W1040" i="7" s="1"/>
  <c r="T1263" i="7"/>
  <c r="W1263" i="7" s="1"/>
  <c r="T1571" i="7"/>
  <c r="W1571" i="7" s="1"/>
  <c r="T1474" i="7"/>
  <c r="W1474" i="7" s="1"/>
  <c r="T1055" i="7"/>
  <c r="W1055" i="7" s="1"/>
  <c r="T1506" i="7"/>
  <c r="W1506" i="7" s="1"/>
  <c r="T306" i="7"/>
  <c r="W306" i="7" s="1"/>
  <c r="T314" i="7"/>
  <c r="W314" i="7" s="1"/>
  <c r="T1504" i="7"/>
  <c r="W1504" i="7" s="1"/>
  <c r="T958" i="7"/>
  <c r="W958" i="7" s="1"/>
  <c r="T979" i="7"/>
  <c r="W979" i="7" s="1"/>
  <c r="T1217" i="7"/>
  <c r="W1217" i="7" s="1"/>
  <c r="T1331" i="7"/>
  <c r="W1331" i="7" s="1"/>
  <c r="T919" i="7"/>
  <c r="W919" i="7" s="1"/>
  <c r="T1550" i="7"/>
  <c r="W1550" i="7" s="1"/>
  <c r="T1517" i="7"/>
  <c r="W1517" i="7" s="1"/>
  <c r="T704" i="7"/>
  <c r="W704" i="7" s="1"/>
  <c r="T361" i="7"/>
  <c r="W361" i="7" s="1"/>
  <c r="T584" i="7"/>
  <c r="W584" i="7" s="1"/>
  <c r="T368" i="7"/>
  <c r="W368" i="7" s="1"/>
  <c r="T813" i="7"/>
  <c r="W813" i="7" s="1"/>
  <c r="T423" i="7"/>
  <c r="W423" i="7" s="1"/>
  <c r="T408" i="7"/>
  <c r="W408" i="7" s="1"/>
  <c r="T721" i="7"/>
  <c r="W721" i="7" s="1"/>
  <c r="T532" i="7"/>
  <c r="W532" i="7" s="1"/>
  <c r="T1453" i="7"/>
  <c r="W1453" i="7" s="1"/>
  <c r="T866" i="7"/>
  <c r="W866" i="7" s="1"/>
  <c r="T279" i="7"/>
  <c r="W279" i="7" s="1"/>
  <c r="T599" i="7"/>
  <c r="W599" i="7" s="1"/>
  <c r="T452" i="7"/>
  <c r="W452" i="7" s="1"/>
  <c r="T537" i="7"/>
  <c r="W537" i="7" s="1"/>
  <c r="T650" i="7"/>
  <c r="W650" i="7" s="1"/>
  <c r="T912" i="7"/>
  <c r="W912" i="7" s="1"/>
  <c r="T1092" i="7"/>
  <c r="W1092" i="7" s="1"/>
  <c r="T1389" i="7"/>
  <c r="W1389" i="7" s="1"/>
  <c r="T989" i="7"/>
  <c r="W989" i="7" s="1"/>
  <c r="T925" i="7"/>
  <c r="W925" i="7" s="1"/>
  <c r="T935" i="7"/>
  <c r="W935" i="7" s="1"/>
  <c r="T1390" i="7"/>
  <c r="W1390" i="7" s="1"/>
  <c r="T841" i="7"/>
  <c r="W841" i="7" s="1"/>
  <c r="T991" i="7"/>
  <c r="W991" i="7" s="1"/>
  <c r="T471" i="7"/>
  <c r="W471" i="7" s="1"/>
  <c r="T1345" i="7"/>
  <c r="W1345" i="7" s="1"/>
  <c r="T1108" i="7"/>
  <c r="W1108" i="7" s="1"/>
  <c r="T1032" i="7"/>
  <c r="W1032" i="7" s="1"/>
  <c r="T534" i="7"/>
  <c r="W534" i="7" s="1"/>
  <c r="T602" i="7"/>
  <c r="W602" i="7" s="1"/>
  <c r="T1462" i="7"/>
  <c r="W1462" i="7" s="1"/>
  <c r="T188" i="7"/>
  <c r="W188" i="7" s="1"/>
  <c r="T596" i="7"/>
  <c r="W596" i="7" s="1"/>
  <c r="T1361" i="7"/>
  <c r="W1361" i="7" s="1"/>
  <c r="T909" i="7"/>
  <c r="W909" i="7" s="1"/>
  <c r="T860" i="7"/>
  <c r="W860" i="7" s="1"/>
  <c r="T280" i="7"/>
  <c r="W280" i="7" s="1"/>
  <c r="T255" i="7"/>
  <c r="W255" i="7" s="1"/>
  <c r="T829" i="7"/>
  <c r="W829" i="7" s="1"/>
  <c r="T1154" i="7"/>
  <c r="W1154" i="7" s="1"/>
  <c r="T1452" i="7"/>
  <c r="W1452" i="7" s="1"/>
  <c r="T251" i="7"/>
  <c r="W251" i="7" s="1"/>
  <c r="T1195" i="7"/>
  <c r="W1195" i="7" s="1"/>
  <c r="T992" i="7"/>
  <c r="W992" i="7" s="1"/>
  <c r="T778" i="7"/>
  <c r="W778" i="7" s="1"/>
  <c r="T957" i="7"/>
  <c r="W957" i="7" s="1"/>
  <c r="T907" i="7"/>
  <c r="W907" i="7" s="1"/>
  <c r="T826" i="7"/>
  <c r="W826" i="7" s="1"/>
  <c r="T670" i="7"/>
  <c r="W670" i="7" s="1"/>
  <c r="T1014" i="7"/>
  <c r="W1014" i="7" s="1"/>
  <c r="T590" i="7"/>
  <c r="W590" i="7" s="1"/>
  <c r="T429" i="7"/>
  <c r="W429" i="7" s="1"/>
  <c r="T204" i="7"/>
  <c r="W204" i="7" s="1"/>
  <c r="T202" i="7"/>
  <c r="W202" i="7" s="1"/>
  <c r="T389" i="7"/>
  <c r="W389" i="7" s="1"/>
  <c r="T1227" i="7"/>
  <c r="W1227" i="7" s="1"/>
  <c r="T1357" i="7"/>
  <c r="W1357" i="7" s="1"/>
  <c r="T1180" i="7"/>
  <c r="W1180" i="7" s="1"/>
  <c r="T299" i="7"/>
  <c r="W299" i="7" s="1"/>
  <c r="T805" i="7"/>
  <c r="W805" i="7" s="1"/>
  <c r="T1431" i="7"/>
  <c r="W1431" i="7" s="1"/>
  <c r="T1438" i="7"/>
  <c r="W1438" i="7" s="1"/>
  <c r="T1294" i="7"/>
  <c r="W1294" i="7" s="1"/>
  <c r="T334" i="7"/>
  <c r="W334" i="7" s="1"/>
  <c r="T483" i="7"/>
  <c r="W483" i="7" s="1"/>
  <c r="T929" i="7"/>
  <c r="W929" i="7" s="1"/>
  <c r="T1272" i="7"/>
  <c r="W1272" i="7" s="1"/>
  <c r="T552" i="7"/>
  <c r="W552" i="7" s="1"/>
  <c r="T222" i="7"/>
  <c r="W222" i="7" s="1"/>
  <c r="T1205" i="7"/>
  <c r="W1205" i="7" s="1"/>
  <c r="T224" i="7"/>
  <c r="W224" i="7" s="1"/>
  <c r="T1029" i="7"/>
  <c r="W1029" i="7" s="1"/>
  <c r="T624" i="7"/>
  <c r="W624" i="7" s="1"/>
  <c r="T1151" i="7"/>
  <c r="W1151" i="7" s="1"/>
  <c r="T1380" i="7"/>
  <c r="W1380" i="7" s="1"/>
  <c r="T1011" i="7"/>
  <c r="W1011" i="7" s="1"/>
  <c r="T1420" i="7"/>
  <c r="W1420" i="7" s="1"/>
  <c r="T647" i="7"/>
  <c r="W647" i="7" s="1"/>
  <c r="T823" i="7"/>
  <c r="W823" i="7" s="1"/>
  <c r="T631" i="7"/>
  <c r="W631" i="7" s="1"/>
  <c r="T1007" i="7"/>
  <c r="W1007" i="7" s="1"/>
  <c r="T786" i="7"/>
  <c r="W786" i="7" s="1"/>
  <c r="T703" i="7"/>
  <c r="W703" i="7" s="1"/>
  <c r="T186" i="7"/>
  <c r="W186" i="7" s="1"/>
  <c r="T709" i="7"/>
  <c r="W709" i="7" s="1"/>
  <c r="T207" i="7"/>
  <c r="W207" i="7" s="1"/>
  <c r="T1085" i="7"/>
  <c r="W1085" i="7" s="1"/>
  <c r="T1036" i="7"/>
  <c r="W1036" i="7" s="1"/>
  <c r="T209" i="7"/>
  <c r="W209" i="7" s="1"/>
  <c r="T325" i="7"/>
  <c r="W325" i="7" s="1"/>
  <c r="T1050" i="7"/>
  <c r="W1050" i="7" s="1"/>
  <c r="T148" i="7"/>
  <c r="W148" i="7" s="1"/>
  <c r="T380" i="7"/>
  <c r="W380" i="7" s="1"/>
  <c r="T1298" i="7"/>
  <c r="W1298" i="7" s="1"/>
  <c r="T513" i="7"/>
  <c r="W513" i="7" s="1"/>
  <c r="T1213" i="7"/>
  <c r="W1213" i="7" s="1"/>
  <c r="T1333" i="7"/>
  <c r="W1333" i="7" s="1"/>
  <c r="T530" i="7"/>
  <c r="W530" i="7" s="1"/>
  <c r="T882" i="7"/>
  <c r="W882" i="7" s="1"/>
  <c r="T284" i="7"/>
  <c r="W284" i="7" s="1"/>
  <c r="T1198" i="7"/>
  <c r="W1198" i="7" s="1"/>
  <c r="T545" i="7"/>
  <c r="W545" i="7" s="1"/>
  <c r="T387" i="7"/>
  <c r="W387" i="7" s="1"/>
  <c r="T997" i="7"/>
  <c r="W997" i="7" s="1"/>
  <c r="T692" i="7"/>
  <c r="W692" i="7" s="1"/>
  <c r="T1116" i="7"/>
  <c r="W1116" i="7" s="1"/>
  <c r="T1548" i="7"/>
  <c r="W1548" i="7" s="1"/>
  <c r="T386" i="7"/>
  <c r="W386" i="7" s="1"/>
  <c r="T1188" i="7"/>
  <c r="W1188" i="7" s="1"/>
  <c r="T976" i="7"/>
  <c r="W976" i="7" s="1"/>
  <c r="T182" i="7"/>
  <c r="W182" i="7" s="1"/>
  <c r="T783" i="7"/>
  <c r="W783" i="7" s="1"/>
  <c r="T1388" i="7"/>
  <c r="W1388" i="7" s="1"/>
  <c r="T1008" i="7"/>
  <c r="W1008" i="7" s="1"/>
  <c r="T1591" i="7"/>
  <c r="W1591" i="7" s="1"/>
  <c r="T683" i="7"/>
  <c r="W683" i="7" s="1"/>
  <c r="T1056" i="7"/>
  <c r="W1056" i="7" s="1"/>
  <c r="T536" i="7"/>
  <c r="W536" i="7" s="1"/>
  <c r="T213" i="7"/>
  <c r="W213" i="7" s="1"/>
  <c r="T329" i="7"/>
  <c r="W329" i="7" s="1"/>
  <c r="T803" i="7"/>
  <c r="W803" i="7" s="1"/>
  <c r="T898" i="7"/>
  <c r="W898" i="7" s="1"/>
  <c r="T175" i="7"/>
  <c r="W175" i="7" s="1"/>
  <c r="T605" i="7"/>
  <c r="W605" i="7" s="1"/>
  <c r="T620" i="7"/>
  <c r="W620" i="7" s="1"/>
  <c r="T1469" i="7"/>
  <c r="W1469" i="7" s="1"/>
  <c r="T819" i="7"/>
  <c r="W819" i="7" s="1"/>
  <c r="T1430" i="7"/>
  <c r="W1430" i="7" s="1"/>
  <c r="T1460" i="7"/>
  <c r="W1460" i="7" s="1"/>
  <c r="T790" i="7"/>
  <c r="W790" i="7" s="1"/>
  <c r="T1398" i="7"/>
  <c r="W1398" i="7" s="1"/>
  <c r="T1242" i="7"/>
  <c r="W1242" i="7" s="1"/>
  <c r="T921" i="7"/>
  <c r="W921" i="7" s="1"/>
  <c r="T1435" i="7"/>
  <c r="W1435" i="7" s="1"/>
  <c r="T336" i="7"/>
  <c r="W336" i="7" s="1"/>
  <c r="T1162" i="7"/>
  <c r="W1162" i="7" s="1"/>
  <c r="T160" i="7"/>
  <c r="W160" i="7" s="1"/>
  <c r="T1541" i="7"/>
  <c r="W1541" i="7" s="1"/>
  <c r="T455" i="7"/>
  <c r="W455" i="7" s="1"/>
  <c r="T1477" i="7"/>
  <c r="W1477" i="7" s="1"/>
  <c r="T1168" i="7"/>
  <c r="W1168" i="7" s="1"/>
  <c r="T1073" i="7"/>
  <c r="W1073" i="7" s="1"/>
  <c r="T996" i="7"/>
  <c r="W996" i="7" s="1"/>
  <c r="T1347" i="7"/>
  <c r="W1347" i="7" s="1"/>
  <c r="T1114" i="7"/>
  <c r="W1114" i="7" s="1"/>
  <c r="T162" i="7"/>
  <c r="W162" i="7" s="1"/>
  <c r="T1015" i="7"/>
  <c r="W1015" i="7" s="1"/>
  <c r="T503" i="7"/>
  <c r="W503" i="7" s="1"/>
  <c r="T994" i="7"/>
  <c r="W994" i="7" s="1"/>
  <c r="T764" i="7"/>
  <c r="W764" i="7" s="1"/>
  <c r="T360" i="7"/>
  <c r="W360" i="7" s="1"/>
  <c r="T1401" i="7"/>
  <c r="W1401" i="7" s="1"/>
  <c r="T161" i="7"/>
  <c r="W161" i="7" s="1"/>
  <c r="T1543" i="7"/>
  <c r="W1543" i="7" s="1"/>
  <c r="T1058" i="7"/>
  <c r="W1058" i="7" s="1"/>
  <c r="T797" i="7"/>
  <c r="W797" i="7" s="1"/>
  <c r="T853" i="7"/>
  <c r="W853" i="7" s="1"/>
  <c r="T735" i="7"/>
  <c r="W735" i="7" s="1"/>
  <c r="T1532" i="7"/>
  <c r="W1532" i="7" s="1"/>
  <c r="T434" i="7"/>
  <c r="W434" i="7" s="1"/>
  <c r="T151" i="7"/>
  <c r="W151" i="7" s="1"/>
  <c r="T1251" i="7"/>
  <c r="W1251" i="7" s="1"/>
  <c r="T498" i="7"/>
  <c r="W498" i="7" s="1"/>
  <c r="T671" i="7"/>
  <c r="W671" i="7" s="1"/>
  <c r="T371" i="7"/>
  <c r="W371" i="7" s="1"/>
  <c r="T923" i="7"/>
  <c r="W923" i="7" s="1"/>
  <c r="T887" i="7"/>
  <c r="W887" i="7" s="1"/>
  <c r="T1434" i="7"/>
  <c r="W1434" i="7" s="1"/>
  <c r="T1161" i="7"/>
  <c r="W1161" i="7" s="1"/>
  <c r="T1199" i="7"/>
  <c r="W1199" i="7" s="1"/>
  <c r="T1409" i="7"/>
  <c r="W1409" i="7" s="1"/>
  <c r="T1223" i="7"/>
  <c r="W1223" i="7" s="1"/>
  <c r="T740" i="7"/>
  <c r="W740" i="7" s="1"/>
  <c r="T1196" i="7"/>
  <c r="W1196" i="7" s="1"/>
  <c r="T1449" i="7"/>
  <c r="W1449" i="7" s="1"/>
  <c r="T357" i="7"/>
  <c r="W357" i="7" s="1"/>
  <c r="T1285" i="7"/>
  <c r="W1285" i="7" s="1"/>
  <c r="T199" i="7"/>
  <c r="W199" i="7" s="1"/>
  <c r="T1429" i="7"/>
  <c r="W1429" i="7" s="1"/>
  <c r="T1098" i="7"/>
  <c r="W1098" i="7" s="1"/>
  <c r="T268" i="7"/>
  <c r="W268" i="7" s="1"/>
  <c r="T889" i="7"/>
  <c r="W889" i="7" s="1"/>
  <c r="T1592" i="7"/>
  <c r="W1592" i="7" s="1"/>
  <c r="T851" i="7"/>
  <c r="W851" i="7" s="1"/>
  <c r="T1378" i="7"/>
  <c r="W1378" i="7" s="1"/>
  <c r="T263" i="7"/>
  <c r="W263" i="7" s="1"/>
  <c r="T742" i="7"/>
  <c r="W742" i="7" s="1"/>
  <c r="T799" i="7"/>
  <c r="W799" i="7" s="1"/>
  <c r="T791" i="7"/>
  <c r="W791" i="7" s="1"/>
  <c r="T551" i="7"/>
  <c r="W551" i="7" s="1"/>
  <c r="T1257" i="7"/>
  <c r="W1257" i="7" s="1"/>
  <c r="T633" i="7"/>
  <c r="W633" i="7" s="1"/>
  <c r="T1373" i="7"/>
  <c r="W1373" i="7" s="1"/>
  <c r="T1094" i="7"/>
  <c r="W1094" i="7" s="1"/>
  <c r="T868" i="7"/>
  <c r="W868" i="7" s="1"/>
  <c r="T378" i="7"/>
  <c r="W378" i="7" s="1"/>
  <c r="T1446" i="7"/>
  <c r="W1446" i="7" s="1"/>
  <c r="T1463" i="7"/>
  <c r="W1463" i="7" s="1"/>
  <c r="T457" i="7"/>
  <c r="W457" i="7" s="1"/>
  <c r="T576" i="7"/>
  <c r="W576" i="7" s="1"/>
  <c r="T1416" i="7"/>
  <c r="W1416" i="7" s="1"/>
  <c r="T965" i="7"/>
  <c r="W965" i="7" s="1"/>
  <c r="T1595" i="7"/>
  <c r="W1595" i="7" s="1"/>
  <c r="T1187" i="7"/>
  <c r="W1187" i="7" s="1"/>
  <c r="T1332" i="7"/>
  <c r="W1332" i="7" s="1"/>
  <c r="T1413" i="7"/>
  <c r="W1413" i="7" s="1"/>
  <c r="T1293" i="7"/>
  <c r="W1293" i="7" s="1"/>
  <c r="T166" i="7"/>
  <c r="W166" i="7" s="1"/>
  <c r="T482" i="7"/>
  <c r="W482" i="7" s="1"/>
  <c r="T1125" i="7"/>
  <c r="W1125" i="7" s="1"/>
  <c r="T1219" i="7"/>
  <c r="W1219" i="7" s="1"/>
  <c r="T316" i="7"/>
  <c r="W316" i="7" s="1"/>
  <c r="T1248" i="7"/>
  <c r="W1248" i="7" s="1"/>
  <c r="T1339" i="7"/>
  <c r="W1339" i="7" s="1"/>
  <c r="T1295" i="7"/>
  <c r="W1295" i="7" s="1"/>
  <c r="T579" i="7"/>
  <c r="W579" i="7" s="1"/>
  <c r="T359" i="7"/>
  <c r="W359" i="7" s="1"/>
  <c r="T922" i="7"/>
  <c r="W922" i="7" s="1"/>
  <c r="T645" i="7"/>
  <c r="W645" i="7" s="1"/>
  <c r="T218" i="7"/>
  <c r="W218" i="7" s="1"/>
  <c r="T1487" i="7"/>
  <c r="W1487" i="7" s="1"/>
  <c r="T318" i="7"/>
  <c r="W318" i="7" s="1"/>
  <c r="T1559" i="7"/>
  <c r="W1559" i="7" s="1"/>
  <c r="T1480" i="7"/>
  <c r="W1480" i="7" s="1"/>
  <c r="T580" i="7"/>
  <c r="W580" i="7" s="1"/>
  <c r="T512" i="7"/>
  <c r="W512" i="7" s="1"/>
  <c r="T1158" i="7"/>
  <c r="W1158" i="7" s="1"/>
  <c r="T899" i="7"/>
  <c r="W899" i="7" s="1"/>
  <c r="T192" i="7"/>
  <c r="W192" i="7" s="1"/>
  <c r="T718" i="7"/>
  <c r="W718" i="7" s="1"/>
  <c r="T1047" i="7"/>
  <c r="W1047" i="7" s="1"/>
  <c r="T795" i="7"/>
  <c r="W795" i="7" s="1"/>
  <c r="T1415" i="7"/>
  <c r="W1415" i="7" s="1"/>
  <c r="T1451" i="7"/>
  <c r="W1451" i="7" s="1"/>
  <c r="T1609" i="7"/>
  <c r="W1609" i="7" s="1"/>
  <c r="T1611" i="7"/>
  <c r="W1611" i="7" s="1"/>
  <c r="T1610" i="7"/>
  <c r="W1610" i="7" s="1"/>
  <c r="T1619" i="7"/>
  <c r="W1619" i="7" s="1"/>
  <c r="T1617" i="7"/>
  <c r="W1617" i="7" s="1"/>
  <c r="T1615" i="7"/>
  <c r="W1615" i="7" s="1"/>
  <c r="T1620" i="7"/>
  <c r="W1620" i="7" s="1"/>
  <c r="T1616" i="7"/>
  <c r="W1616" i="7" s="1"/>
  <c r="T1614" i="7"/>
  <c r="W1614" i="7" s="1"/>
  <c r="T1613" i="7"/>
  <c r="W1613" i="7" s="1"/>
  <c r="J514" i="6"/>
  <c r="O514" i="6" s="1"/>
  <c r="P514" i="6"/>
  <c r="J941" i="6"/>
  <c r="O941" i="6" s="1"/>
  <c r="P941" i="6"/>
  <c r="X1457" i="6"/>
  <c r="AS18" i="6"/>
  <c r="P1313" i="6"/>
  <c r="J1313" i="6"/>
  <c r="O1313" i="6" s="1"/>
  <c r="J753" i="6"/>
  <c r="O753" i="6" s="1"/>
  <c r="P753" i="6"/>
  <c r="AS14" i="6"/>
  <c r="X488" i="6"/>
  <c r="P111" i="6"/>
  <c r="J111" i="6"/>
  <c r="O111" i="6" s="1"/>
  <c r="J937" i="6"/>
  <c r="O937" i="6" s="1"/>
  <c r="P937" i="6"/>
  <c r="J578" i="6"/>
  <c r="O578" i="6" s="1"/>
  <c r="P578" i="6"/>
  <c r="V1183" i="6"/>
  <c r="P310" i="6"/>
  <c r="J310" i="6"/>
  <c r="O310" i="6" s="1"/>
  <c r="J964" i="6"/>
  <c r="O964" i="6" s="1"/>
  <c r="P964" i="6"/>
  <c r="P1186" i="6"/>
  <c r="J1186" i="6"/>
  <c r="O1186" i="6" s="1"/>
  <c r="J537" i="6"/>
  <c r="O537" i="6" s="1"/>
  <c r="P537" i="6"/>
  <c r="J710" i="6"/>
  <c r="O710" i="6" s="1"/>
  <c r="P710" i="6"/>
  <c r="P292" i="6"/>
  <c r="J292" i="6"/>
  <c r="O292" i="6" s="1"/>
  <c r="J901" i="6"/>
  <c r="O901" i="6" s="1"/>
  <c r="P901" i="6"/>
  <c r="P524" i="6"/>
  <c r="J524" i="6"/>
  <c r="O524" i="6" s="1"/>
  <c r="P142" i="6"/>
  <c r="J142" i="6"/>
  <c r="O142" i="6" s="1"/>
  <c r="V1179" i="6"/>
  <c r="J806" i="6"/>
  <c r="O806" i="6" s="1"/>
  <c r="P806" i="6"/>
  <c r="W1267" i="6"/>
  <c r="W1381" i="6"/>
  <c r="V802" i="6"/>
  <c r="P182" i="6"/>
  <c r="J182" i="6"/>
  <c r="O182" i="6" s="1"/>
  <c r="P301" i="6"/>
  <c r="J301" i="6"/>
  <c r="O301" i="6" s="1"/>
  <c r="X489" i="6"/>
  <c r="W561" i="6"/>
  <c r="J209" i="6"/>
  <c r="O209" i="6" s="1"/>
  <c r="P209" i="6"/>
  <c r="V803" i="6"/>
  <c r="W229" i="6"/>
  <c r="V493" i="6"/>
  <c r="P840" i="6"/>
  <c r="J840" i="6"/>
  <c r="O840" i="6" s="1"/>
  <c r="X565" i="6"/>
  <c r="P954" i="6"/>
  <c r="J954" i="6"/>
  <c r="O954" i="6" s="1"/>
  <c r="J160" i="6"/>
  <c r="O160" i="6" s="1"/>
  <c r="P160" i="6"/>
  <c r="W1129" i="6"/>
  <c r="V1200" i="6"/>
  <c r="J363" i="6"/>
  <c r="O363" i="6" s="1"/>
  <c r="P363" i="6"/>
  <c r="J852" i="6"/>
  <c r="O852" i="6" s="1"/>
  <c r="P852" i="6"/>
  <c r="AA1440" i="6"/>
  <c r="AF1440" i="6" s="1"/>
  <c r="AA1282" i="6"/>
  <c r="AF1282" i="6" s="1"/>
  <c r="AA1464" i="6"/>
  <c r="AF1464" i="6" s="1"/>
  <c r="AA1165" i="6"/>
  <c r="AF1165" i="6" s="1"/>
  <c r="AA1359" i="6"/>
  <c r="AF1359" i="6" s="1"/>
  <c r="AA1278" i="6"/>
  <c r="AF1278" i="6" s="1"/>
  <c r="AA1136" i="6"/>
  <c r="AF1136" i="6" s="1"/>
  <c r="AA1372" i="6"/>
  <c r="AF1372" i="6" s="1"/>
  <c r="AA1157" i="6"/>
  <c r="AF1157" i="6" s="1"/>
  <c r="AA1112" i="6"/>
  <c r="AF1112" i="6" s="1"/>
  <c r="AA1268" i="6"/>
  <c r="AF1268" i="6" s="1"/>
  <c r="AA1475" i="6"/>
  <c r="AF1475" i="6" s="1"/>
  <c r="AB13" i="7"/>
  <c r="Q975" i="7"/>
  <c r="P1351" i="7"/>
  <c r="P1350" i="7"/>
  <c r="P926" i="7"/>
  <c r="P1448" i="6"/>
  <c r="J1448" i="6"/>
  <c r="O1448" i="6" s="1"/>
  <c r="P490" i="7"/>
  <c r="P1461" i="6"/>
  <c r="J1461" i="6"/>
  <c r="O1461" i="6" s="1"/>
  <c r="R541" i="7"/>
  <c r="R540" i="7"/>
  <c r="J1412" i="6"/>
  <c r="O1412" i="6" s="1"/>
  <c r="P1412" i="6"/>
  <c r="P1289" i="6"/>
  <c r="J1289" i="6"/>
  <c r="O1289" i="6" s="1"/>
  <c r="P1389" i="6"/>
  <c r="J1389" i="6"/>
  <c r="O1389" i="6" s="1"/>
  <c r="J1175" i="6"/>
  <c r="O1175" i="6" s="1"/>
  <c r="P1175" i="6"/>
  <c r="R196" i="7"/>
  <c r="R195" i="7"/>
  <c r="J1327" i="6"/>
  <c r="O1327" i="6" s="1"/>
  <c r="P1327" i="6"/>
  <c r="P1390" i="6"/>
  <c r="U1390" i="6" s="1"/>
  <c r="J1390" i="6"/>
  <c r="O1390" i="6" s="1"/>
  <c r="T1390" i="6" s="1"/>
  <c r="J1438" i="6"/>
  <c r="O1438" i="6" s="1"/>
  <c r="P1438" i="6"/>
  <c r="J1517" i="6"/>
  <c r="O1517" i="6" s="1"/>
  <c r="P1517" i="6"/>
  <c r="P1538" i="6"/>
  <c r="J1538" i="6"/>
  <c r="O1538" i="6" s="1"/>
  <c r="P1160" i="6"/>
  <c r="J1160" i="6"/>
  <c r="O1160" i="6" s="1"/>
  <c r="Q37" i="7"/>
  <c r="J1314" i="6"/>
  <c r="O1314" i="6" s="1"/>
  <c r="T1314" i="6" s="1"/>
  <c r="P1314" i="6"/>
  <c r="P1044" i="6"/>
  <c r="J1044" i="6"/>
  <c r="O1044" i="6" s="1"/>
  <c r="X1085" i="6"/>
  <c r="J1058" i="6"/>
  <c r="O1058" i="6" s="1"/>
  <c r="P1058" i="6"/>
  <c r="AA692" i="6"/>
  <c r="AF692" i="6" s="1"/>
  <c r="AA958" i="6"/>
  <c r="AF958" i="6" s="1"/>
  <c r="AA1224" i="6"/>
  <c r="AF1224" i="6" s="1"/>
  <c r="AA1330" i="6"/>
  <c r="AF1330" i="6" s="1"/>
  <c r="AA279" i="6"/>
  <c r="AF279" i="6" s="1"/>
  <c r="AA1369" i="6"/>
  <c r="AF1369" i="6" s="1"/>
  <c r="AA1501" i="6"/>
  <c r="AF1501" i="6" s="1"/>
  <c r="AA1123" i="6"/>
  <c r="AF1123" i="6" s="1"/>
  <c r="AA712" i="6"/>
  <c r="AF712" i="6" s="1"/>
  <c r="AA1216" i="6"/>
  <c r="AF1216" i="6" s="1"/>
  <c r="AA913" i="6"/>
  <c r="AF913" i="6" s="1"/>
  <c r="AA475" i="6"/>
  <c r="AF475" i="6" s="1"/>
  <c r="AA521" i="6"/>
  <c r="AF521" i="6" s="1"/>
  <c r="AA1481" i="6"/>
  <c r="AF1481" i="6" s="1"/>
  <c r="AA946" i="6"/>
  <c r="AF946" i="6" s="1"/>
  <c r="AA269" i="6"/>
  <c r="AF269" i="6" s="1"/>
  <c r="AA405" i="6"/>
  <c r="AF405" i="6" s="1"/>
  <c r="AA1095" i="6"/>
  <c r="AF1095" i="6" s="1"/>
  <c r="AA1198" i="6"/>
  <c r="AF1198" i="6" s="1"/>
  <c r="AA628" i="6"/>
  <c r="AF628" i="6" s="1"/>
  <c r="AA529" i="6"/>
  <c r="AF529" i="6" s="1"/>
  <c r="AA572" i="6"/>
  <c r="AF572" i="6" s="1"/>
  <c r="AA570" i="6"/>
  <c r="AF570" i="6" s="1"/>
  <c r="AA601" i="6"/>
  <c r="AF601" i="6" s="1"/>
  <c r="AA1139" i="6"/>
  <c r="AF1139" i="6" s="1"/>
  <c r="AA1376" i="6"/>
  <c r="AF1376" i="6" s="1"/>
  <c r="AA1181" i="6"/>
  <c r="AF1181" i="6" s="1"/>
  <c r="AA770" i="6"/>
  <c r="AF770" i="6" s="1"/>
  <c r="AA638" i="6"/>
  <c r="AF638" i="6" s="1"/>
  <c r="AA1153" i="6"/>
  <c r="AF1153" i="6" s="1"/>
  <c r="AA1482" i="6"/>
  <c r="AF1482" i="6" s="1"/>
  <c r="Q1494" i="7"/>
  <c r="Q1496" i="7"/>
  <c r="Q1441" i="7"/>
  <c r="R1514" i="7"/>
  <c r="Q1523" i="7"/>
  <c r="Q1315" i="7"/>
  <c r="R1052" i="7"/>
  <c r="P1448" i="7"/>
  <c r="R293" i="7"/>
  <c r="Q1074" i="7"/>
  <c r="P1114" i="7"/>
  <c r="P1113" i="7"/>
  <c r="Q406" i="7"/>
  <c r="Q146" i="7"/>
  <c r="R1200" i="7"/>
  <c r="Q954" i="7"/>
  <c r="R942" i="7"/>
  <c r="P860" i="7"/>
  <c r="P546" i="7"/>
  <c r="P1012" i="7"/>
  <c r="R720" i="7"/>
  <c r="R719" i="7"/>
  <c r="J1550" i="6"/>
  <c r="O1550" i="6" s="1"/>
  <c r="P1550" i="6"/>
  <c r="P452" i="7"/>
  <c r="R973" i="7"/>
  <c r="P495" i="7"/>
  <c r="Q704" i="7"/>
  <c r="W1195" i="6"/>
  <c r="P440" i="7"/>
  <c r="P425" i="7"/>
  <c r="R398" i="7"/>
  <c r="P1457" i="6"/>
  <c r="J1457" i="6"/>
  <c r="O1457" i="6" s="1"/>
  <c r="P1060" i="6"/>
  <c r="J1060" i="6"/>
  <c r="O1060" i="6" s="1"/>
  <c r="P530" i="7"/>
  <c r="P137" i="7"/>
  <c r="P1164" i="6"/>
  <c r="J1164" i="6"/>
  <c r="O1164" i="6" s="1"/>
  <c r="P349" i="7"/>
  <c r="P1220" i="6"/>
  <c r="J1220" i="6"/>
  <c r="O1220" i="6" s="1"/>
  <c r="J1354" i="6"/>
  <c r="O1354" i="6" s="1"/>
  <c r="P1354" i="6"/>
  <c r="V1478" i="6"/>
  <c r="J909" i="6"/>
  <c r="O909" i="6" s="1"/>
  <c r="P909" i="6"/>
  <c r="J1324" i="6"/>
  <c r="O1324" i="6" s="1"/>
  <c r="P1324" i="6"/>
  <c r="J1248" i="6"/>
  <c r="O1248" i="6" s="1"/>
  <c r="P1248" i="6"/>
  <c r="J846" i="6"/>
  <c r="O846" i="6" s="1"/>
  <c r="P846" i="6"/>
  <c r="P1413" i="6"/>
  <c r="J1413" i="6"/>
  <c r="O1413" i="6" s="1"/>
  <c r="X932" i="6"/>
  <c r="P487" i="6"/>
  <c r="J487" i="6"/>
  <c r="O487" i="6" s="1"/>
  <c r="X820" i="6"/>
  <c r="J469" i="6"/>
  <c r="O469" i="6" s="1"/>
  <c r="P469" i="6"/>
  <c r="P1267" i="6"/>
  <c r="J1267" i="6"/>
  <c r="O1267" i="6" s="1"/>
  <c r="P255" i="6"/>
  <c r="J255" i="6"/>
  <c r="O255" i="6" s="1"/>
  <c r="P756" i="6"/>
  <c r="J756" i="6"/>
  <c r="O756" i="6" s="1"/>
  <c r="J1026" i="6"/>
  <c r="O1026" i="6" s="1"/>
  <c r="P1026" i="6"/>
  <c r="P736" i="6"/>
  <c r="J736" i="6"/>
  <c r="O736" i="6" s="1"/>
  <c r="P542" i="6"/>
  <c r="J542" i="6"/>
  <c r="O542" i="6" s="1"/>
  <c r="P999" i="6"/>
  <c r="J999" i="6"/>
  <c r="O999" i="6" s="1"/>
  <c r="J947" i="6"/>
  <c r="O947" i="6" s="1"/>
  <c r="P947" i="6"/>
  <c r="J631" i="6"/>
  <c r="O631" i="6" s="1"/>
  <c r="P631" i="6"/>
  <c r="P602" i="6"/>
  <c r="J602" i="6"/>
  <c r="O602" i="6" s="1"/>
  <c r="J173" i="6"/>
  <c r="O173" i="6" s="1"/>
  <c r="P173" i="6"/>
  <c r="J707" i="6"/>
  <c r="O707" i="6" s="1"/>
  <c r="P707" i="6"/>
  <c r="P1277" i="7"/>
  <c r="P1537" i="7"/>
  <c r="P1215" i="7"/>
  <c r="P1145" i="7"/>
  <c r="AA838" i="6"/>
  <c r="AF838" i="6" s="1"/>
  <c r="AA757" i="6"/>
  <c r="AF757" i="6" s="1"/>
  <c r="AA1132" i="6"/>
  <c r="AF1132" i="6" s="1"/>
  <c r="AA845" i="6"/>
  <c r="AF845" i="6" s="1"/>
  <c r="AA592" i="6"/>
  <c r="AF592" i="6" s="1"/>
  <c r="AA716" i="6"/>
  <c r="AF716" i="6" s="1"/>
  <c r="AA400" i="6"/>
  <c r="AF400" i="6" s="1"/>
  <c r="AA520" i="6"/>
  <c r="AF520" i="6" s="1"/>
  <c r="AA895" i="6"/>
  <c r="AF895" i="6" s="1"/>
  <c r="AA1296" i="6"/>
  <c r="AF1296" i="6" s="1"/>
  <c r="AA262" i="6"/>
  <c r="AF262" i="6" s="1"/>
  <c r="AA1303" i="6"/>
  <c r="AF1303" i="6" s="1"/>
  <c r="AA517" i="6"/>
  <c r="AF517" i="6" s="1"/>
  <c r="AA1270" i="6"/>
  <c r="AF1270" i="6" s="1"/>
  <c r="AA376" i="6"/>
  <c r="AF376" i="6" s="1"/>
  <c r="AA452" i="6"/>
  <c r="AF452" i="6" s="1"/>
  <c r="AA1031" i="6"/>
  <c r="AF1031" i="6" s="1"/>
  <c r="AA1269" i="6"/>
  <c r="AF1269" i="6" s="1"/>
  <c r="AA859" i="6"/>
  <c r="AF859" i="6" s="1"/>
  <c r="AA480" i="6"/>
  <c r="AF480" i="6" s="1"/>
  <c r="AA1044" i="6"/>
  <c r="AF1044" i="6" s="1"/>
  <c r="AA229" i="6"/>
  <c r="AF229" i="6" s="1"/>
  <c r="AA355" i="6"/>
  <c r="AF355" i="6" s="1"/>
  <c r="AA276" i="6"/>
  <c r="AF276" i="6" s="1"/>
  <c r="AA1015" i="6"/>
  <c r="AF1015" i="6" s="1"/>
  <c r="AA892" i="6"/>
  <c r="AF892" i="6" s="1"/>
  <c r="AA866" i="6"/>
  <c r="AF866" i="6" s="1"/>
  <c r="AA783" i="6"/>
  <c r="AF783" i="6" s="1"/>
  <c r="AA793" i="6"/>
  <c r="AF793" i="6" s="1"/>
  <c r="AA1161" i="6"/>
  <c r="AF1161" i="6" s="1"/>
  <c r="P1284" i="7"/>
  <c r="P696" i="7"/>
  <c r="R578" i="7"/>
  <c r="Q1350" i="7"/>
  <c r="Q1388" i="7"/>
  <c r="P1510" i="7"/>
  <c r="Q1337" i="7"/>
  <c r="R1160" i="7"/>
  <c r="P836" i="7"/>
  <c r="P835" i="7"/>
  <c r="Q1069" i="7"/>
  <c r="P966" i="7"/>
  <c r="R1141" i="7"/>
  <c r="R333" i="7"/>
  <c r="R1197" i="7"/>
  <c r="Q937" i="7"/>
  <c r="R1327" i="7"/>
  <c r="R694" i="7"/>
  <c r="P1377" i="6"/>
  <c r="J1377" i="6"/>
  <c r="O1377" i="6" s="1"/>
  <c r="R1289" i="7"/>
  <c r="P1297" i="7"/>
  <c r="R1219" i="7"/>
  <c r="R901" i="7"/>
  <c r="Q1112" i="7"/>
  <c r="Q1111" i="7"/>
  <c r="Q407" i="7"/>
  <c r="P1024" i="7"/>
  <c r="P581" i="7"/>
  <c r="Q546" i="7"/>
  <c r="R1336" i="7"/>
  <c r="P974" i="7"/>
  <c r="R886" i="7"/>
  <c r="P773" i="7"/>
  <c r="R1045" i="7"/>
  <c r="Q1333" i="7"/>
  <c r="Q839" i="7"/>
  <c r="Q915" i="7"/>
  <c r="Q1128" i="7"/>
  <c r="Q889" i="7"/>
  <c r="Q977" i="7"/>
  <c r="Q1010" i="7"/>
  <c r="R805" i="7"/>
  <c r="R1425" i="7"/>
  <c r="R1228" i="7"/>
  <c r="Q1043" i="7"/>
  <c r="R665" i="7"/>
  <c r="R698" i="7"/>
  <c r="Q893" i="7"/>
  <c r="R429" i="7"/>
  <c r="P854" i="7"/>
  <c r="R489" i="7"/>
  <c r="R620" i="7"/>
  <c r="P728" i="7"/>
  <c r="Q594" i="7"/>
  <c r="P403" i="7"/>
  <c r="P528" i="7"/>
  <c r="R602" i="7"/>
  <c r="R628" i="7"/>
  <c r="R742" i="7"/>
  <c r="R1165" i="7"/>
  <c r="P418" i="7"/>
  <c r="P95" i="7"/>
  <c r="Q745" i="7"/>
  <c r="Q479" i="7"/>
  <c r="Q993" i="7"/>
  <c r="P454" i="7"/>
  <c r="R154" i="7"/>
  <c r="P1549" i="6"/>
  <c r="J1549" i="6"/>
  <c r="O1549" i="6" s="1"/>
  <c r="R660" i="7"/>
  <c r="P800" i="7"/>
  <c r="J1384" i="6"/>
  <c r="O1384" i="6" s="1"/>
  <c r="P1384" i="6"/>
  <c r="Q894" i="7"/>
  <c r="Q683" i="7"/>
  <c r="R371" i="7"/>
  <c r="R294" i="7"/>
  <c r="R1101" i="7"/>
  <c r="P712" i="7"/>
  <c r="J1497" i="6"/>
  <c r="O1497" i="6" s="1"/>
  <c r="P1497" i="6"/>
  <c r="P276" i="7"/>
  <c r="R613" i="7"/>
  <c r="V1184" i="6"/>
  <c r="R600" i="7"/>
  <c r="P1486" i="6"/>
  <c r="J1486" i="6"/>
  <c r="O1486" i="6" s="1"/>
  <c r="X1403" i="6"/>
  <c r="R826" i="7"/>
  <c r="Q362" i="7"/>
  <c r="P1447" i="6"/>
  <c r="J1447" i="6"/>
  <c r="O1447" i="6" s="1"/>
  <c r="R591" i="7"/>
  <c r="Q1026" i="7"/>
  <c r="Q1005" i="7"/>
  <c r="X1263" i="6"/>
  <c r="P1432" i="6"/>
  <c r="J1432" i="6"/>
  <c r="O1432" i="6" s="1"/>
  <c r="J1456" i="6"/>
  <c r="O1456" i="6" s="1"/>
  <c r="P1456" i="6"/>
  <c r="Q483" i="7"/>
  <c r="Q1080" i="7"/>
  <c r="V1105" i="6"/>
  <c r="R494" i="7"/>
  <c r="P9" i="7"/>
  <c r="J1396" i="6"/>
  <c r="O1396" i="6" s="1"/>
  <c r="P1396" i="6"/>
  <c r="Q1087" i="7"/>
  <c r="Q500" i="7"/>
  <c r="R400" i="7"/>
  <c r="P1520" i="6"/>
  <c r="J1520" i="6"/>
  <c r="O1520" i="6" s="1"/>
  <c r="W1416" i="6"/>
  <c r="P88" i="7"/>
  <c r="R415" i="7"/>
  <c r="R1271" i="7"/>
  <c r="J1545" i="6"/>
  <c r="O1545" i="6" s="1"/>
  <c r="P1545" i="6"/>
  <c r="J1464" i="6"/>
  <c r="O1464" i="6" s="1"/>
  <c r="P1464" i="6"/>
  <c r="Q484" i="7"/>
  <c r="W1429" i="6"/>
  <c r="X982" i="6"/>
  <c r="R636" i="7"/>
  <c r="P194" i="7"/>
  <c r="X1495" i="6"/>
  <c r="P1262" i="6"/>
  <c r="J1262" i="6"/>
  <c r="O1262" i="6" s="1"/>
  <c r="J1138" i="6"/>
  <c r="O1138" i="6" s="1"/>
  <c r="P1138" i="6"/>
  <c r="J1242" i="6"/>
  <c r="O1242" i="6" s="1"/>
  <c r="P1242" i="6"/>
  <c r="Q1410" i="7"/>
  <c r="W1382" i="6"/>
  <c r="W1311" i="6"/>
  <c r="J1422" i="6"/>
  <c r="O1422" i="6" s="1"/>
  <c r="P1422" i="6"/>
  <c r="R326" i="7"/>
  <c r="P750" i="7"/>
  <c r="P299" i="7"/>
  <c r="P570" i="7"/>
  <c r="P436" i="7"/>
  <c r="P1532" i="6"/>
  <c r="J1532" i="6"/>
  <c r="O1532" i="6" s="1"/>
  <c r="Q709" i="7"/>
  <c r="X1490" i="6"/>
  <c r="X1489" i="6"/>
  <c r="X1359" i="6"/>
  <c r="P100" i="7"/>
  <c r="P237" i="7"/>
  <c r="P301" i="7"/>
  <c r="Q476" i="7"/>
  <c r="R204" i="7"/>
  <c r="AA12" i="7"/>
  <c r="P733" i="7"/>
  <c r="P249" i="7"/>
  <c r="P248" i="7"/>
  <c r="W1430" i="6"/>
  <c r="R148" i="7"/>
  <c r="R1123" i="7"/>
  <c r="R1122" i="7"/>
  <c r="R766" i="7"/>
  <c r="Q323" i="7"/>
  <c r="R1529" i="7"/>
  <c r="Q429" i="7"/>
  <c r="Q240" i="7"/>
  <c r="R384" i="7"/>
  <c r="R383" i="7"/>
  <c r="P307" i="7"/>
  <c r="X1368" i="6"/>
  <c r="R793" i="7"/>
  <c r="Q74" i="7"/>
  <c r="P33" i="7"/>
  <c r="P1543" i="6"/>
  <c r="J1543" i="6"/>
  <c r="O1543" i="6" s="1"/>
  <c r="V1527" i="6"/>
  <c r="P717" i="7"/>
  <c r="J1029" i="6"/>
  <c r="O1029" i="6" s="1"/>
  <c r="P1029" i="6"/>
  <c r="R46" i="7"/>
  <c r="J1151" i="6"/>
  <c r="O1151" i="6" s="1"/>
  <c r="P1151" i="6"/>
  <c r="V974" i="6"/>
  <c r="Q387" i="7"/>
  <c r="J1133" i="6"/>
  <c r="O1133" i="6" s="1"/>
  <c r="P1133" i="6"/>
  <c r="P96" i="7"/>
  <c r="W1098" i="6"/>
  <c r="P1506" i="6"/>
  <c r="J1506" i="6"/>
  <c r="O1506" i="6" s="1"/>
  <c r="W1461" i="6"/>
  <c r="P1337" i="6"/>
  <c r="J1337" i="6"/>
  <c r="O1337" i="6" s="1"/>
  <c r="J1176" i="6"/>
  <c r="O1176" i="6" s="1"/>
  <c r="T1176" i="6" s="1"/>
  <c r="P1176" i="6"/>
  <c r="P898" i="7"/>
  <c r="Q281" i="7"/>
  <c r="J1451" i="6"/>
  <c r="O1451" i="6" s="1"/>
  <c r="P1451" i="6"/>
  <c r="V1410" i="6"/>
  <c r="V1520" i="6"/>
  <c r="V1519" i="6"/>
  <c r="W969" i="6"/>
  <c r="P780" i="6"/>
  <c r="J780" i="6"/>
  <c r="O780" i="6" s="1"/>
  <c r="P278" i="7"/>
  <c r="R323" i="7"/>
  <c r="Q701" i="7"/>
  <c r="V1404" i="6"/>
  <c r="P526" i="7"/>
  <c r="R162" i="7"/>
  <c r="Q212" i="7"/>
  <c r="Q211" i="7"/>
  <c r="X1379" i="6"/>
  <c r="Q647" i="7"/>
  <c r="J943" i="6"/>
  <c r="O943" i="6" s="1"/>
  <c r="P943" i="6"/>
  <c r="P1258" i="6"/>
  <c r="J1258" i="6"/>
  <c r="O1258" i="6" s="1"/>
  <c r="Q7" i="7"/>
  <c r="V959" i="6"/>
  <c r="R123" i="7"/>
  <c r="P16" i="7"/>
  <c r="X1290" i="6"/>
  <c r="W1441" i="6"/>
  <c r="V1422" i="6"/>
  <c r="X1521" i="6"/>
  <c r="AA1226" i="6"/>
  <c r="AF1226" i="6" s="1"/>
  <c r="AA1293" i="6"/>
  <c r="AF1293" i="6" s="1"/>
  <c r="AA1353" i="6"/>
  <c r="AF1353" i="6" s="1"/>
  <c r="AA1233" i="6"/>
  <c r="AF1233" i="6" s="1"/>
  <c r="AA1127" i="6"/>
  <c r="AF1127" i="6" s="1"/>
  <c r="AA1134" i="6"/>
  <c r="AF1134" i="6" s="1"/>
  <c r="AA1125" i="6"/>
  <c r="AF1125" i="6" s="1"/>
  <c r="AA1105" i="6"/>
  <c r="AF1105" i="6" s="1"/>
  <c r="AA1442" i="6"/>
  <c r="AF1442" i="6" s="1"/>
  <c r="R1073" i="7"/>
  <c r="R1072" i="7"/>
  <c r="P1407" i="7"/>
  <c r="P1299" i="7"/>
  <c r="P666" i="7"/>
  <c r="Q394" i="7"/>
  <c r="Q393" i="7"/>
  <c r="P545" i="7"/>
  <c r="J1252" i="6"/>
  <c r="O1252" i="6" s="1"/>
  <c r="P1252" i="6"/>
  <c r="P257" i="7"/>
  <c r="J1219" i="6"/>
  <c r="O1219" i="6" s="1"/>
  <c r="P1219" i="6"/>
  <c r="Q109" i="7"/>
  <c r="Q108" i="7"/>
  <c r="P1034" i="6"/>
  <c r="J1034" i="6"/>
  <c r="O1034" i="6" s="1"/>
  <c r="P1499" i="6"/>
  <c r="J1499" i="6"/>
  <c r="O1499" i="6" s="1"/>
  <c r="P1149" i="6"/>
  <c r="J1149" i="6"/>
  <c r="O1149" i="6" s="1"/>
  <c r="J1006" i="6"/>
  <c r="O1006" i="6" s="1"/>
  <c r="P1006" i="6"/>
  <c r="P975" i="6"/>
  <c r="J975" i="6"/>
  <c r="O975" i="6" s="1"/>
  <c r="J1481" i="6"/>
  <c r="O1481" i="6" s="1"/>
  <c r="P1481" i="6"/>
  <c r="Q38" i="7"/>
  <c r="P183" i="7"/>
  <c r="J570" i="6"/>
  <c r="O570" i="6" s="1"/>
  <c r="P570" i="6"/>
  <c r="P407" i="6"/>
  <c r="J407" i="6"/>
  <c r="O407" i="6" s="1"/>
  <c r="J671" i="6"/>
  <c r="O671" i="6" s="1"/>
  <c r="P671" i="6"/>
  <c r="P1090" i="7"/>
  <c r="P913" i="7"/>
  <c r="AA1028" i="6"/>
  <c r="AF1028" i="6" s="1"/>
  <c r="AA1341" i="6"/>
  <c r="AF1341" i="6" s="1"/>
  <c r="AA814" i="6"/>
  <c r="AF814" i="6" s="1"/>
  <c r="AA404" i="6"/>
  <c r="AF404" i="6" s="1"/>
  <c r="AA1520" i="6"/>
  <c r="AF1520" i="6" s="1"/>
  <c r="AA1355" i="6"/>
  <c r="AF1355" i="6" s="1"/>
  <c r="AA511" i="6"/>
  <c r="AF511" i="6" s="1"/>
  <c r="AA1033" i="6"/>
  <c r="AF1033" i="6" s="1"/>
  <c r="AA847" i="6"/>
  <c r="AF847" i="6" s="1"/>
  <c r="AA1182" i="6"/>
  <c r="AF1182" i="6" s="1"/>
  <c r="AA595" i="6"/>
  <c r="AF595" i="6" s="1"/>
  <c r="AA1337" i="6"/>
  <c r="AF1337" i="6" s="1"/>
  <c r="AA292" i="6"/>
  <c r="AF292" i="6" s="1"/>
  <c r="AA956" i="6"/>
  <c r="AF956" i="6" s="1"/>
  <c r="AA1098" i="6"/>
  <c r="AF1098" i="6" s="1"/>
  <c r="AA433" i="6"/>
  <c r="AF433" i="6" s="1"/>
  <c r="AA1227" i="6"/>
  <c r="AF1227" i="6" s="1"/>
  <c r="AA799" i="6"/>
  <c r="AF799" i="6" s="1"/>
  <c r="AA546" i="6"/>
  <c r="AF546" i="6" s="1"/>
  <c r="AA334" i="6"/>
  <c r="AF334" i="6" s="1"/>
  <c r="AA1488" i="6"/>
  <c r="AF1488" i="6" s="1"/>
  <c r="AA675" i="6"/>
  <c r="AF675" i="6" s="1"/>
  <c r="AA1138" i="6"/>
  <c r="AF1138" i="6" s="1"/>
  <c r="AA916" i="6"/>
  <c r="AF916" i="6" s="1"/>
  <c r="AA309" i="6"/>
  <c r="AF309" i="6" s="1"/>
  <c r="AA1171" i="6"/>
  <c r="AF1171" i="6" s="1"/>
  <c r="AA779" i="6"/>
  <c r="AF779" i="6" s="1"/>
  <c r="AA887" i="6"/>
  <c r="AF887" i="6" s="1"/>
  <c r="AA1141" i="6"/>
  <c r="AF1141" i="6" s="1"/>
  <c r="AA1066" i="6"/>
  <c r="AF1066" i="6" s="1"/>
  <c r="AA928" i="6"/>
  <c r="AF928" i="6" s="1"/>
  <c r="AA959" i="6"/>
  <c r="AF959" i="6" s="1"/>
  <c r="AA532" i="6"/>
  <c r="AF532" i="6" s="1"/>
  <c r="AA1438" i="6"/>
  <c r="AF1438" i="6" s="1"/>
  <c r="R1320" i="7"/>
  <c r="R1456" i="7"/>
  <c r="R1292" i="7"/>
  <c r="P936" i="7"/>
  <c r="R889" i="7"/>
  <c r="Q1442" i="7"/>
  <c r="Q986" i="7"/>
  <c r="R1332" i="7"/>
  <c r="R939" i="7"/>
  <c r="P1378" i="7"/>
  <c r="Q1499" i="7"/>
  <c r="Q1275" i="7"/>
  <c r="P446" i="7"/>
  <c r="R1086" i="7"/>
  <c r="P817" i="7"/>
  <c r="P816" i="7"/>
  <c r="R1322" i="7"/>
  <c r="Q913" i="7"/>
  <c r="Q912" i="7"/>
  <c r="Q1164" i="7"/>
  <c r="R910" i="7"/>
  <c r="P360" i="7"/>
  <c r="R1027" i="7"/>
  <c r="R1026" i="7"/>
  <c r="P1428" i="6"/>
  <c r="J1428" i="6"/>
  <c r="O1428" i="6" s="1"/>
  <c r="V1392" i="6"/>
  <c r="W1247" i="6"/>
  <c r="J1548" i="6"/>
  <c r="O1548" i="6" s="1"/>
  <c r="P1548" i="6"/>
  <c r="Q239" i="7"/>
  <c r="Q188" i="7"/>
  <c r="Q29" i="7"/>
  <c r="W1455" i="6"/>
  <c r="P175" i="7"/>
  <c r="Q665" i="7"/>
  <c r="J1201" i="6"/>
  <c r="O1201" i="6" s="1"/>
  <c r="P1201" i="6"/>
  <c r="Q200" i="7"/>
  <c r="P847" i="6"/>
  <c r="U847" i="6" s="1"/>
  <c r="J847" i="6"/>
  <c r="O847" i="6" s="1"/>
  <c r="T847" i="6" s="1"/>
  <c r="P1250" i="6"/>
  <c r="J1250" i="6"/>
  <c r="O1250" i="6" s="1"/>
  <c r="V1429" i="6"/>
  <c r="J1393" i="6"/>
  <c r="O1393" i="6" s="1"/>
  <c r="P1393" i="6"/>
  <c r="P727" i="6"/>
  <c r="J727" i="6"/>
  <c r="O727" i="6" s="1"/>
  <c r="P1086" i="6"/>
  <c r="J1086" i="6"/>
  <c r="O1086" i="6" s="1"/>
  <c r="P1395" i="6"/>
  <c r="J1395" i="6"/>
  <c r="O1395" i="6" s="1"/>
  <c r="P564" i="6"/>
  <c r="J564" i="6"/>
  <c r="O564" i="6" s="1"/>
  <c r="P1177" i="6"/>
  <c r="J1177" i="6"/>
  <c r="O1177" i="6" s="1"/>
  <c r="P1228" i="6"/>
  <c r="J1228" i="6"/>
  <c r="O1228" i="6" s="1"/>
  <c r="P278" i="6"/>
  <c r="J278" i="6"/>
  <c r="O278" i="6" s="1"/>
  <c r="J1288" i="6"/>
  <c r="O1288" i="6" s="1"/>
  <c r="P1288" i="6"/>
  <c r="J294" i="6"/>
  <c r="O294" i="6" s="1"/>
  <c r="T294" i="6" s="1"/>
  <c r="P294" i="6"/>
  <c r="U294" i="6" s="1"/>
  <c r="P1459" i="6"/>
  <c r="J1459" i="6"/>
  <c r="O1459" i="6" s="1"/>
  <c r="P845" i="7"/>
  <c r="P927" i="7"/>
  <c r="AA1425" i="6"/>
  <c r="AF1425" i="6" s="1"/>
  <c r="AA795" i="6"/>
  <c r="AF795" i="6" s="1"/>
  <c r="AA265" i="6"/>
  <c r="AF265" i="6" s="1"/>
  <c r="AA565" i="6"/>
  <c r="AF565" i="6" s="1"/>
  <c r="AA1110" i="6"/>
  <c r="AF1110" i="6" s="1"/>
  <c r="AA1106" i="6"/>
  <c r="AF1106" i="6" s="1"/>
  <c r="AA1130" i="6"/>
  <c r="AF1130" i="6" s="1"/>
  <c r="AA606" i="6"/>
  <c r="AF606" i="6" s="1"/>
  <c r="AA641" i="6"/>
  <c r="AF641" i="6" s="1"/>
  <c r="AA1315" i="6"/>
  <c r="AF1315" i="6" s="1"/>
  <c r="AA255" i="6"/>
  <c r="AF255" i="6" s="1"/>
  <c r="AA1016" i="6"/>
  <c r="AF1016" i="6" s="1"/>
  <c r="AA555" i="6"/>
  <c r="AF555" i="6" s="1"/>
  <c r="AA305" i="6"/>
  <c r="AF305" i="6" s="1"/>
  <c r="AA932" i="6"/>
  <c r="AF932" i="6" s="1"/>
  <c r="AA889" i="6"/>
  <c r="AF889" i="6" s="1"/>
  <c r="AA1540" i="6"/>
  <c r="AF1540" i="6" s="1"/>
  <c r="AA1310" i="6"/>
  <c r="AF1310" i="6" s="1"/>
  <c r="AA1156" i="6"/>
  <c r="AF1156" i="6" s="1"/>
  <c r="AA615" i="6"/>
  <c r="AF615" i="6" s="1"/>
  <c r="AA1191" i="6"/>
  <c r="AF1191" i="6" s="1"/>
  <c r="AA747" i="6"/>
  <c r="AF747" i="6" s="1"/>
  <c r="AA237" i="6"/>
  <c r="AF237" i="6" s="1"/>
  <c r="AA418" i="6"/>
  <c r="AF418" i="6" s="1"/>
  <c r="AA935" i="6"/>
  <c r="AF935" i="6" s="1"/>
  <c r="AA354" i="6"/>
  <c r="AF354" i="6" s="1"/>
  <c r="AA230" i="6"/>
  <c r="AF230" i="6" s="1"/>
  <c r="AA399" i="6"/>
  <c r="AF399" i="6" s="1"/>
  <c r="AA856" i="6"/>
  <c r="AF856" i="6" s="1"/>
  <c r="AA773" i="6"/>
  <c r="AF773" i="6" s="1"/>
  <c r="AA1500" i="6"/>
  <c r="AF1500" i="6" s="1"/>
  <c r="Q1364" i="7"/>
  <c r="Q1342" i="7"/>
  <c r="Q1186" i="7"/>
  <c r="R1378" i="7"/>
  <c r="R1222" i="7"/>
  <c r="R1003" i="7"/>
  <c r="R1120" i="7"/>
  <c r="P939" i="7"/>
  <c r="P1492" i="7"/>
  <c r="AA1492" i="6"/>
  <c r="AF1492" i="6" s="1"/>
  <c r="AA1535" i="6"/>
  <c r="AF1535" i="6" s="1"/>
  <c r="P1247" i="7"/>
  <c r="V1287" i="6"/>
  <c r="P1528" i="7"/>
  <c r="AA366" i="6"/>
  <c r="AF366" i="6" s="1"/>
  <c r="AA596" i="6"/>
  <c r="AF596" i="6" s="1"/>
  <c r="AA623" i="6"/>
  <c r="AF623" i="6" s="1"/>
  <c r="AA438" i="6"/>
  <c r="AF438" i="6" s="1"/>
  <c r="AA348" i="6"/>
  <c r="AF348" i="6" s="1"/>
  <c r="AA1314" i="6"/>
  <c r="AF1314" i="6" s="1"/>
  <c r="AA1086" i="6"/>
  <c r="AF1086" i="6" s="1"/>
  <c r="AA1133" i="6"/>
  <c r="AF1133" i="6" s="1"/>
  <c r="AA934" i="6"/>
  <c r="AF934" i="6" s="1"/>
  <c r="AA1397" i="6"/>
  <c r="AF1397" i="6" s="1"/>
  <c r="AA1097" i="6"/>
  <c r="AF1097" i="6" s="1"/>
  <c r="AA813" i="6"/>
  <c r="AF813" i="6" s="1"/>
  <c r="AA900" i="6"/>
  <c r="AF900" i="6" s="1"/>
  <c r="AA304" i="6"/>
  <c r="AF304" i="6" s="1"/>
  <c r="AA491" i="6"/>
  <c r="AF491" i="6" s="1"/>
  <c r="AA884" i="6"/>
  <c r="AF884" i="6" s="1"/>
  <c r="AA1057" i="6"/>
  <c r="AF1057" i="6" s="1"/>
  <c r="AA335" i="6"/>
  <c r="AF335" i="6" s="1"/>
  <c r="AA1507" i="6"/>
  <c r="AF1507" i="6" s="1"/>
  <c r="AA833" i="6"/>
  <c r="AF833" i="6" s="1"/>
  <c r="AA614" i="6"/>
  <c r="AF614" i="6" s="1"/>
  <c r="AA449" i="6"/>
  <c r="AF449" i="6" s="1"/>
  <c r="AA560" i="6"/>
  <c r="AF560" i="6" s="1"/>
  <c r="AA1322" i="6"/>
  <c r="AF1322" i="6" s="1"/>
  <c r="AA585" i="6"/>
  <c r="AF585" i="6" s="1"/>
  <c r="AA396" i="6"/>
  <c r="AF396" i="6" s="1"/>
  <c r="AA1193" i="6"/>
  <c r="AF1193" i="6" s="1"/>
  <c r="AA1283" i="6"/>
  <c r="AF1283" i="6" s="1"/>
  <c r="AA694" i="6"/>
  <c r="AF694" i="6" s="1"/>
  <c r="AA993" i="6"/>
  <c r="AF993" i="6" s="1"/>
  <c r="AA1184" i="6"/>
  <c r="AF1184" i="6" s="1"/>
  <c r="AA507" i="6"/>
  <c r="AF507" i="6" s="1"/>
  <c r="AA1039" i="6"/>
  <c r="AF1039" i="6" s="1"/>
  <c r="AA1121" i="6"/>
  <c r="AF1121" i="6" s="1"/>
  <c r="AA538" i="6"/>
  <c r="AF538" i="6" s="1"/>
  <c r="AA436" i="6"/>
  <c r="AF436" i="6" s="1"/>
  <c r="AA1506" i="6"/>
  <c r="AF1506" i="6" s="1"/>
  <c r="AA272" i="6"/>
  <c r="AF272" i="6" s="1"/>
  <c r="AA553" i="6"/>
  <c r="AF553" i="6" s="1"/>
  <c r="AA1331" i="6"/>
  <c r="AF1331" i="6" s="1"/>
  <c r="AA382" i="6"/>
  <c r="AF382" i="6" s="1"/>
  <c r="AA584" i="6"/>
  <c r="AF584" i="6" s="1"/>
  <c r="AA1349" i="6"/>
  <c r="AF1349" i="6" s="1"/>
  <c r="AA816" i="6"/>
  <c r="AF816" i="6" s="1"/>
  <c r="AA865" i="6"/>
  <c r="AF865" i="6" s="1"/>
  <c r="AA604" i="6"/>
  <c r="AF604" i="6" s="1"/>
  <c r="AA367" i="6"/>
  <c r="AF367" i="6" s="1"/>
  <c r="AA587" i="6"/>
  <c r="AF587" i="6" s="1"/>
  <c r="AA608" i="6"/>
  <c r="AF608" i="6" s="1"/>
  <c r="AA298" i="6"/>
  <c r="AF298" i="6" s="1"/>
  <c r="AA1258" i="6"/>
  <c r="AF1258" i="6" s="1"/>
  <c r="AA1518" i="6"/>
  <c r="AF1518" i="6" s="1"/>
  <c r="AA1345" i="6"/>
  <c r="AF1345" i="6" s="1"/>
  <c r="AA636" i="6"/>
  <c r="AF636" i="6" s="1"/>
  <c r="AA1287" i="6"/>
  <c r="AF1287" i="6" s="1"/>
  <c r="AA831" i="6"/>
  <c r="AF831" i="6" s="1"/>
  <c r="AA477" i="6"/>
  <c r="AF477" i="6" s="1"/>
  <c r="AA322" i="6"/>
  <c r="AF322" i="6" s="1"/>
  <c r="AA1201" i="6"/>
  <c r="AF1201" i="6" s="1"/>
  <c r="AA249" i="6"/>
  <c r="AF249" i="6" s="1"/>
  <c r="AA961" i="6"/>
  <c r="AF961" i="6" s="1"/>
  <c r="AA680" i="6"/>
  <c r="AF680" i="6" s="1"/>
  <c r="AA1172" i="6"/>
  <c r="AF1172" i="6" s="1"/>
  <c r="AA1205" i="6"/>
  <c r="AF1205" i="6" s="1"/>
  <c r="AA1450" i="6"/>
  <c r="AF1450" i="6" s="1"/>
  <c r="AA792" i="6"/>
  <c r="AF792" i="6" s="1"/>
  <c r="AA839" i="6"/>
  <c r="AF839" i="6" s="1"/>
  <c r="AA1257" i="6"/>
  <c r="AF1257" i="6" s="1"/>
  <c r="AA1370" i="6"/>
  <c r="AF1370" i="6" s="1"/>
  <c r="AA324" i="6"/>
  <c r="AF324" i="6" s="1"/>
  <c r="AA1409" i="6"/>
  <c r="AF1409" i="6" s="1"/>
  <c r="AA1539" i="6"/>
  <c r="AF1539" i="6" s="1"/>
  <c r="AA1433" i="6"/>
  <c r="AF1433" i="6" s="1"/>
  <c r="AA1094" i="6"/>
  <c r="AF1094" i="6" s="1"/>
  <c r="AA501" i="6"/>
  <c r="AF501" i="6" s="1"/>
  <c r="AA256" i="6"/>
  <c r="AF256" i="6" s="1"/>
  <c r="AA879" i="6"/>
  <c r="AF879" i="6" s="1"/>
  <c r="AA1169" i="6"/>
  <c r="AF1169" i="6" s="1"/>
  <c r="AA733" i="6"/>
  <c r="AF733" i="6" s="1"/>
  <c r="AA346" i="6"/>
  <c r="AF346" i="6" s="1"/>
  <c r="AA489" i="6"/>
  <c r="AF489" i="6" s="1"/>
  <c r="AA1067" i="6"/>
  <c r="AF1067" i="6" s="1"/>
  <c r="AA1155" i="6"/>
  <c r="AF1155" i="6" s="1"/>
  <c r="AA1177" i="6"/>
  <c r="AF1177" i="6" s="1"/>
  <c r="AA1245" i="6"/>
  <c r="AF1245" i="6" s="1"/>
  <c r="AA630" i="6"/>
  <c r="AF630" i="6" s="1"/>
  <c r="AA965" i="6"/>
  <c r="AF965" i="6" s="1"/>
  <c r="AA791" i="6"/>
  <c r="AF791" i="6" s="1"/>
  <c r="AA268" i="6"/>
  <c r="AF268" i="6" s="1"/>
  <c r="AA481" i="6"/>
  <c r="AF481" i="6" s="1"/>
  <c r="AA842" i="6"/>
  <c r="AF842" i="6" s="1"/>
  <c r="AA1386" i="6"/>
  <c r="AF1386" i="6" s="1"/>
  <c r="AA1513" i="6"/>
  <c r="AF1513" i="6" s="1"/>
  <c r="AA461" i="6"/>
  <c r="AF461" i="6" s="1"/>
  <c r="AA1183" i="6"/>
  <c r="AF1183" i="6" s="1"/>
  <c r="AA611" i="6"/>
  <c r="AF611" i="6" s="1"/>
  <c r="AA706" i="6"/>
  <c r="AF706" i="6" s="1"/>
  <c r="AA1072" i="6"/>
  <c r="AF1072" i="6" s="1"/>
  <c r="AA944" i="6"/>
  <c r="AF944" i="6" s="1"/>
  <c r="AA1160" i="6"/>
  <c r="AF1160" i="6" s="1"/>
  <c r="AA485" i="6"/>
  <c r="AF485" i="6" s="1"/>
  <c r="AA1089" i="6"/>
  <c r="AF1089" i="6" s="1"/>
  <c r="AA360" i="6"/>
  <c r="AF360" i="6" s="1"/>
  <c r="AA416" i="6"/>
  <c r="AF416" i="6" s="1"/>
  <c r="AA702" i="6"/>
  <c r="AF702" i="6" s="1"/>
  <c r="AA722" i="6"/>
  <c r="AF722" i="6" s="1"/>
  <c r="AA1019" i="6"/>
  <c r="AF1019" i="6" s="1"/>
  <c r="AA921" i="6"/>
  <c r="AF921" i="6" s="1"/>
  <c r="AA920" i="6"/>
  <c r="AF920" i="6" s="1"/>
  <c r="AA506" i="6"/>
  <c r="AF506" i="6" s="1"/>
  <c r="AA660" i="6"/>
  <c r="AF660" i="6" s="1"/>
  <c r="AA1100" i="6"/>
  <c r="AF1100" i="6" s="1"/>
  <c r="AA496" i="6"/>
  <c r="AF496" i="6" s="1"/>
  <c r="AA659" i="6"/>
  <c r="AF659" i="6" s="1"/>
  <c r="AA754" i="6"/>
  <c r="AF754" i="6" s="1"/>
  <c r="AA476" i="6"/>
  <c r="AF476" i="6" s="1"/>
  <c r="AA361" i="6"/>
  <c r="AF361" i="6" s="1"/>
  <c r="AA409" i="6"/>
  <c r="AF409" i="6" s="1"/>
  <c r="AA377" i="6"/>
  <c r="AF377" i="6" s="1"/>
  <c r="AA1288" i="6"/>
  <c r="AF1288" i="6" s="1"/>
  <c r="AA949" i="6"/>
  <c r="AF949" i="6" s="1"/>
  <c r="AA922" i="6"/>
  <c r="AF922" i="6" s="1"/>
  <c r="AA633" i="6"/>
  <c r="AF633" i="6" s="1"/>
  <c r="AA238" i="6"/>
  <c r="AF238" i="6" s="1"/>
  <c r="AA1271" i="6"/>
  <c r="AF1271" i="6" s="1"/>
  <c r="AA1327" i="6"/>
  <c r="AF1327" i="6" s="1"/>
  <c r="AA729" i="6"/>
  <c r="AF729" i="6" s="1"/>
  <c r="AA858" i="6"/>
  <c r="AF858" i="6" s="1"/>
  <c r="AA1001" i="6"/>
  <c r="AF1001" i="6" s="1"/>
  <c r="AA724" i="6"/>
  <c r="AF724" i="6" s="1"/>
  <c r="AA943" i="6"/>
  <c r="AF943" i="6" s="1"/>
  <c r="AA863" i="6"/>
  <c r="AF863" i="6" s="1"/>
  <c r="AA1024" i="6"/>
  <c r="AF1024" i="6" s="1"/>
  <c r="AA562" i="6"/>
  <c r="AF562" i="6" s="1"/>
  <c r="AA291" i="6"/>
  <c r="AF291" i="6" s="1"/>
  <c r="AA886" i="6"/>
  <c r="AF886" i="6" s="1"/>
  <c r="AA977" i="6"/>
  <c r="AF977" i="6" s="1"/>
  <c r="AA951" i="6"/>
  <c r="AF951" i="6" s="1"/>
  <c r="AA502" i="6"/>
  <c r="AF502" i="6" s="1"/>
  <c r="AA417" i="6"/>
  <c r="AF417" i="6" s="1"/>
  <c r="AA998" i="6"/>
  <c r="AF998" i="6" s="1"/>
  <c r="AA1023" i="6"/>
  <c r="AF1023" i="6" s="1"/>
  <c r="AA1144" i="6"/>
  <c r="AF1144" i="6" s="1"/>
  <c r="AA864" i="6"/>
  <c r="AF864" i="6" s="1"/>
  <c r="AA350" i="6"/>
  <c r="AF350" i="6" s="1"/>
  <c r="AA1190" i="6"/>
  <c r="AF1190" i="6" s="1"/>
  <c r="AA745" i="6"/>
  <c r="AF745" i="6" s="1"/>
  <c r="AA664" i="6"/>
  <c r="AF664" i="6" s="1"/>
  <c r="AA855" i="6"/>
  <c r="AF855" i="6" s="1"/>
  <c r="AA1196" i="6"/>
  <c r="AF1196" i="6" s="1"/>
  <c r="AA1209" i="6"/>
  <c r="AF1209" i="6" s="1"/>
  <c r="AA748" i="6"/>
  <c r="AF748" i="6" s="1"/>
  <c r="AA1479" i="6"/>
  <c r="AF1479" i="6" s="1"/>
  <c r="AA1452" i="6"/>
  <c r="AF1452" i="6" s="1"/>
  <c r="P948" i="7"/>
  <c r="AA1547" i="6"/>
  <c r="AF1547" i="6" s="1"/>
  <c r="AA1519" i="6"/>
  <c r="AF1519" i="6" s="1"/>
  <c r="P1302" i="7"/>
  <c r="P1511" i="7"/>
  <c r="P1282" i="7"/>
  <c r="P1445" i="7"/>
  <c r="P1308" i="7"/>
  <c r="P1420" i="7"/>
  <c r="P1490" i="7"/>
  <c r="R1047" i="7"/>
  <c r="Q1521" i="7"/>
  <c r="R1474" i="7"/>
  <c r="Q1450" i="7"/>
  <c r="R1393" i="7"/>
  <c r="R1512" i="7"/>
  <c r="P1432" i="7"/>
  <c r="Q1474" i="7"/>
  <c r="Q1166" i="7"/>
  <c r="R980" i="7"/>
  <c r="R1363" i="7"/>
  <c r="Q1110" i="7"/>
  <c r="R1275" i="7"/>
  <c r="P1399" i="7"/>
  <c r="Q1134" i="7"/>
  <c r="R1428" i="7"/>
  <c r="R1460" i="7"/>
  <c r="AC15" i="7"/>
  <c r="R1396" i="7"/>
  <c r="Q1402" i="7"/>
  <c r="R1290" i="7"/>
  <c r="R911" i="7"/>
  <c r="Q1261" i="7"/>
  <c r="R1406" i="7"/>
  <c r="R1457" i="7"/>
  <c r="Q1413" i="7"/>
  <c r="R963" i="7"/>
  <c r="R1303" i="7"/>
  <c r="Q974" i="7"/>
  <c r="P776" i="7"/>
  <c r="R1146" i="7"/>
  <c r="P589" i="7"/>
  <c r="P1400" i="7"/>
  <c r="P1405" i="7"/>
  <c r="R929" i="7"/>
  <c r="R1454" i="7"/>
  <c r="R823" i="7"/>
  <c r="Q1428" i="7"/>
  <c r="R1189" i="7"/>
  <c r="P1263" i="7"/>
  <c r="P1225" i="7"/>
  <c r="Q1258" i="7"/>
  <c r="R960" i="7"/>
  <c r="R845" i="7"/>
  <c r="P1170" i="7"/>
  <c r="Q1432" i="7"/>
  <c r="P972" i="7"/>
  <c r="P1072" i="7"/>
  <c r="P1270" i="7"/>
  <c r="Q1379" i="7"/>
  <c r="P1311" i="7"/>
  <c r="Q1325" i="7"/>
  <c r="R1283" i="7"/>
  <c r="Q1355" i="7"/>
  <c r="R1170" i="7"/>
  <c r="Q1040" i="7"/>
  <c r="R1259" i="7"/>
  <c r="Q1365" i="7"/>
  <c r="P1466" i="7"/>
  <c r="R1273" i="7"/>
  <c r="R1329" i="7"/>
  <c r="Q1059" i="7"/>
  <c r="R1348" i="7"/>
  <c r="R1036" i="7"/>
  <c r="P1104" i="7"/>
  <c r="Q1310" i="7"/>
  <c r="Q1179" i="7"/>
  <c r="Q859" i="7"/>
  <c r="Q1195" i="7"/>
  <c r="P1172" i="7"/>
  <c r="P989" i="7"/>
  <c r="R838" i="7"/>
  <c r="Q955" i="7"/>
  <c r="R1383" i="7"/>
  <c r="P1335" i="7"/>
  <c r="R932" i="7"/>
  <c r="R1324" i="7"/>
  <c r="P789" i="7"/>
  <c r="Q1396" i="7"/>
  <c r="P843" i="7"/>
  <c r="P1085" i="7"/>
  <c r="Q1280" i="7"/>
  <c r="P1084" i="7"/>
  <c r="Q1075" i="7"/>
  <c r="Q1160" i="7"/>
  <c r="Q742" i="7"/>
  <c r="R1177" i="7"/>
  <c r="Q786" i="7"/>
  <c r="Q785" i="7"/>
  <c r="R1441" i="7"/>
  <c r="Q1008" i="7"/>
  <c r="P999" i="7"/>
  <c r="R1368" i="7"/>
  <c r="Q678" i="7"/>
  <c r="P1209" i="7"/>
  <c r="P1208" i="7"/>
  <c r="R611" i="7"/>
  <c r="P779" i="7"/>
  <c r="R1238" i="7"/>
  <c r="P1290" i="7"/>
  <c r="R890" i="7"/>
  <c r="R867" i="7"/>
  <c r="Q1085" i="7"/>
  <c r="R1142" i="7"/>
  <c r="P876" i="7"/>
  <c r="P878" i="7"/>
  <c r="Q1353" i="7"/>
  <c r="P811" i="7"/>
  <c r="Q1514" i="7"/>
  <c r="R1098" i="7"/>
  <c r="P1415" i="7"/>
  <c r="R876" i="7"/>
  <c r="Q1268" i="7"/>
  <c r="R957" i="7"/>
  <c r="Q1181" i="7"/>
  <c r="R1147" i="7"/>
  <c r="P765" i="7"/>
  <c r="R1048" i="7"/>
  <c r="Q1046" i="7"/>
  <c r="R856" i="7"/>
  <c r="R915" i="7"/>
  <c r="Q1252" i="7"/>
  <c r="R891" i="7"/>
  <c r="Q805" i="7"/>
  <c r="P404" i="7"/>
  <c r="Q1135" i="7"/>
  <c r="R680" i="7"/>
  <c r="Q612" i="7"/>
  <c r="R549" i="7"/>
  <c r="R970" i="7"/>
  <c r="Q967" i="7"/>
  <c r="P540" i="7"/>
  <c r="Q493" i="7"/>
  <c r="Q1119" i="7"/>
  <c r="R847" i="7"/>
  <c r="R1235" i="7"/>
  <c r="R893" i="7"/>
  <c r="P731" i="7"/>
  <c r="X1525" i="6"/>
  <c r="Q676" i="7"/>
  <c r="R709" i="7"/>
  <c r="Q1050" i="7"/>
  <c r="Q1445" i="7"/>
  <c r="Q860" i="7"/>
  <c r="P511" i="7"/>
  <c r="X1434" i="6"/>
  <c r="Q610" i="7"/>
  <c r="R1276" i="7"/>
  <c r="Q788" i="7"/>
  <c r="R852" i="7"/>
  <c r="Q434" i="7"/>
  <c r="R1223" i="7"/>
  <c r="P1030" i="7"/>
  <c r="R1284" i="7"/>
  <c r="Q963" i="7"/>
  <c r="R1094" i="7"/>
  <c r="P827" i="7"/>
  <c r="R873" i="7"/>
  <c r="R702" i="7"/>
  <c r="P216" i="7"/>
  <c r="R417" i="7"/>
  <c r="P954" i="7"/>
  <c r="R1118" i="7"/>
  <c r="R1117" i="7"/>
  <c r="P1265" i="7"/>
  <c r="P1264" i="7"/>
  <c r="Q1129" i="7"/>
  <c r="R853" i="7"/>
  <c r="R1144" i="7"/>
  <c r="Q1131" i="7"/>
  <c r="R858" i="7"/>
  <c r="R566" i="7"/>
  <c r="P831" i="7"/>
  <c r="Q961" i="7"/>
  <c r="R1129" i="7"/>
  <c r="P794" i="7"/>
  <c r="P1092" i="7"/>
  <c r="R704" i="7"/>
  <c r="Q922" i="7"/>
  <c r="R1385" i="7"/>
  <c r="Q930" i="7"/>
  <c r="P759" i="7"/>
  <c r="R727" i="7"/>
  <c r="R820" i="7"/>
  <c r="AA1465" i="6"/>
  <c r="AF1465" i="6" s="1"/>
  <c r="AA1076" i="6"/>
  <c r="AF1076" i="6" s="1"/>
  <c r="AA1437" i="6"/>
  <c r="AF1437" i="6" s="1"/>
  <c r="AA1244" i="6"/>
  <c r="AF1244" i="6" s="1"/>
  <c r="AA1439" i="6"/>
  <c r="AF1439" i="6" s="1"/>
  <c r="AA1371" i="6"/>
  <c r="AF1371" i="6" s="1"/>
  <c r="AA1204" i="6"/>
  <c r="AF1204" i="6" s="1"/>
  <c r="AA1222" i="6"/>
  <c r="AF1222" i="6" s="1"/>
  <c r="AA1328" i="6"/>
  <c r="AF1328" i="6" s="1"/>
  <c r="AA1246" i="6"/>
  <c r="AF1246" i="6" s="1"/>
  <c r="AA1477" i="6"/>
  <c r="AF1477" i="6" s="1"/>
  <c r="P1476" i="7"/>
  <c r="Q1241" i="7"/>
  <c r="R1240" i="7"/>
  <c r="P867" i="7"/>
  <c r="J1386" i="6"/>
  <c r="O1386" i="6" s="1"/>
  <c r="P1386" i="6"/>
  <c r="R1009" i="7"/>
  <c r="P849" i="6"/>
  <c r="J849" i="6"/>
  <c r="O849" i="6" s="1"/>
  <c r="P1344" i="6"/>
  <c r="J1344" i="6"/>
  <c r="O1344" i="6" s="1"/>
  <c r="P1472" i="6"/>
  <c r="J1472" i="6"/>
  <c r="O1472" i="6" s="1"/>
  <c r="P1527" i="6"/>
  <c r="J1527" i="6"/>
  <c r="O1527" i="6" s="1"/>
  <c r="J950" i="6"/>
  <c r="O950" i="6" s="1"/>
  <c r="P950" i="6"/>
  <c r="P1163" i="6"/>
  <c r="J1163" i="6"/>
  <c r="O1163" i="6" s="1"/>
  <c r="P1495" i="6"/>
  <c r="J1495" i="6"/>
  <c r="O1495" i="6" s="1"/>
  <c r="J1524" i="6"/>
  <c r="O1524" i="6" s="1"/>
  <c r="P1524" i="6"/>
  <c r="J1347" i="6"/>
  <c r="O1347" i="6" s="1"/>
  <c r="P1347" i="6"/>
  <c r="J681" i="6"/>
  <c r="O681" i="6" s="1"/>
  <c r="T681" i="6" s="1"/>
  <c r="P681" i="6"/>
  <c r="U681" i="6" s="1"/>
  <c r="P1018" i="6"/>
  <c r="J1018" i="6"/>
  <c r="O1018" i="6" s="1"/>
  <c r="P1382" i="6"/>
  <c r="J1382" i="6"/>
  <c r="O1382" i="6" s="1"/>
  <c r="AA986" i="6"/>
  <c r="AF986" i="6" s="1"/>
  <c r="AA652" i="6"/>
  <c r="AF652" i="6" s="1"/>
  <c r="AA1185" i="6"/>
  <c r="AF1185" i="6" s="1"/>
  <c r="AA1291" i="6"/>
  <c r="AF1291" i="6" s="1"/>
  <c r="AA598" i="6"/>
  <c r="AF598" i="6" s="1"/>
  <c r="AA547" i="6"/>
  <c r="AF547" i="6" s="1"/>
  <c r="AA1418" i="6"/>
  <c r="AF1418" i="6" s="1"/>
  <c r="AA705" i="6"/>
  <c r="AF705" i="6" s="1"/>
  <c r="AA691" i="6"/>
  <c r="AF691" i="6" s="1"/>
  <c r="AA1248" i="6"/>
  <c r="AF1248" i="6" s="1"/>
  <c r="AA1137" i="6"/>
  <c r="AF1137" i="6" s="1"/>
  <c r="AA410" i="6"/>
  <c r="AF410" i="6" s="1"/>
  <c r="AA699" i="6"/>
  <c r="AF699" i="6" s="1"/>
  <c r="AA1093" i="6"/>
  <c r="AF1093" i="6" s="1"/>
  <c r="AA1365" i="6"/>
  <c r="AF1365" i="6" s="1"/>
  <c r="AA767" i="6"/>
  <c r="AF767" i="6" s="1"/>
  <c r="AA904" i="6"/>
  <c r="AF904" i="6" s="1"/>
  <c r="AA1361" i="6"/>
  <c r="AF1361" i="6" s="1"/>
  <c r="AA1041" i="6"/>
  <c r="AF1041" i="6" s="1"/>
  <c r="AA805" i="6"/>
  <c r="AF805" i="6" s="1"/>
  <c r="AA1373" i="6"/>
  <c r="AF1373" i="6" s="1"/>
  <c r="AA835" i="6"/>
  <c r="AF835" i="6" s="1"/>
  <c r="AA812" i="6"/>
  <c r="AF812" i="6" s="1"/>
  <c r="AA1075" i="6"/>
  <c r="AF1075" i="6" s="1"/>
  <c r="AA776" i="6"/>
  <c r="AF776" i="6" s="1"/>
  <c r="AA1366" i="6"/>
  <c r="AF1366" i="6" s="1"/>
  <c r="AA1367" i="6"/>
  <c r="AF1367" i="6" s="1"/>
  <c r="AA1052" i="6"/>
  <c r="AF1052" i="6" s="1"/>
  <c r="AA1374" i="6"/>
  <c r="AF1374" i="6" s="1"/>
  <c r="AA1061" i="6"/>
  <c r="AF1061" i="6" s="1"/>
  <c r="AA1448" i="6"/>
  <c r="AF1448" i="6" s="1"/>
  <c r="R1314" i="7"/>
  <c r="P1419" i="7"/>
  <c r="Q1194" i="7"/>
  <c r="Q1321" i="7"/>
  <c r="R1293" i="7"/>
  <c r="S1121" i="7"/>
  <c r="V1121" i="7" s="1"/>
  <c r="P832" i="7"/>
  <c r="Q1205" i="7"/>
  <c r="R1254" i="7"/>
  <c r="R996" i="7"/>
  <c r="P1043" i="7"/>
  <c r="P645" i="7"/>
  <c r="Q641" i="7"/>
  <c r="Q1162" i="7"/>
  <c r="P868" i="7"/>
  <c r="R1294" i="7"/>
  <c r="Q790" i="7"/>
  <c r="Q1228" i="7"/>
  <c r="Q1227" i="7"/>
  <c r="P1299" i="6"/>
  <c r="J1299" i="6"/>
  <c r="O1299" i="6" s="1"/>
  <c r="P620" i="7"/>
  <c r="P1146" i="6"/>
  <c r="J1146" i="6"/>
  <c r="O1146" i="6" s="1"/>
  <c r="Q45" i="7"/>
  <c r="J791" i="6"/>
  <c r="O791" i="6" s="1"/>
  <c r="P791" i="6"/>
  <c r="R357" i="7"/>
  <c r="R361" i="7"/>
  <c r="J1403" i="6"/>
  <c r="O1403" i="6" s="1"/>
  <c r="P1403" i="6"/>
  <c r="P1547" i="6"/>
  <c r="J1547" i="6"/>
  <c r="O1547" i="6" s="1"/>
  <c r="J1204" i="6"/>
  <c r="O1204" i="6" s="1"/>
  <c r="P1204" i="6"/>
  <c r="P293" i="7"/>
  <c r="P1224" i="6"/>
  <c r="J1224" i="6"/>
  <c r="O1224" i="6" s="1"/>
  <c r="J1197" i="6"/>
  <c r="O1197" i="6" s="1"/>
  <c r="T1197" i="6" s="1"/>
  <c r="P1197" i="6"/>
  <c r="U1197" i="6" s="1"/>
  <c r="X1338" i="6"/>
  <c r="P1273" i="6"/>
  <c r="J1273" i="6"/>
  <c r="O1273" i="6" s="1"/>
  <c r="J1305" i="6"/>
  <c r="O1305" i="6" s="1"/>
  <c r="P1305" i="6"/>
  <c r="P666" i="6"/>
  <c r="J666" i="6"/>
  <c r="O666" i="6" s="1"/>
  <c r="J1321" i="6"/>
  <c r="O1321" i="6" s="1"/>
  <c r="P1321" i="6"/>
  <c r="P1454" i="6"/>
  <c r="U1454" i="6" s="1"/>
  <c r="J1454" i="6"/>
  <c r="O1454" i="6" s="1"/>
  <c r="T1454" i="6" s="1"/>
  <c r="X1214" i="6"/>
  <c r="AS17" i="6"/>
  <c r="W896" i="6"/>
  <c r="J1230" i="6"/>
  <c r="O1230" i="6" s="1"/>
  <c r="P1230" i="6"/>
  <c r="P502" i="6"/>
  <c r="J502" i="6"/>
  <c r="O502" i="6" s="1"/>
  <c r="J204" i="6"/>
  <c r="O204" i="6" s="1"/>
  <c r="P204" i="6"/>
  <c r="P1111" i="6"/>
  <c r="J1111" i="6"/>
  <c r="O1111" i="6" s="1"/>
  <c r="P772" i="6"/>
  <c r="J772" i="6"/>
  <c r="O772" i="6" s="1"/>
  <c r="P541" i="6"/>
  <c r="J541" i="6"/>
  <c r="O541" i="6" s="1"/>
  <c r="P639" i="6"/>
  <c r="J639" i="6"/>
  <c r="O639" i="6" s="1"/>
  <c r="AA1280" i="6"/>
  <c r="AF1280" i="6" s="1"/>
  <c r="AA837" i="6"/>
  <c r="AF837" i="6" s="1"/>
  <c r="AA1395" i="6"/>
  <c r="AF1395" i="6" s="1"/>
  <c r="AA413" i="6"/>
  <c r="AF413" i="6" s="1"/>
  <c r="AA468" i="6"/>
  <c r="AF468" i="6" s="1"/>
  <c r="AA755" i="6"/>
  <c r="AF755" i="6" s="1"/>
  <c r="AA573" i="6"/>
  <c r="AF573" i="6" s="1"/>
  <c r="AA260" i="6"/>
  <c r="AF260" i="6" s="1"/>
  <c r="AA437" i="6"/>
  <c r="AF437" i="6" s="1"/>
  <c r="AA632" i="6"/>
  <c r="AF632" i="6" s="1"/>
  <c r="AA801" i="6"/>
  <c r="AF801" i="6" s="1"/>
  <c r="AA579" i="6"/>
  <c r="AF579" i="6" s="1"/>
  <c r="AA1117" i="6"/>
  <c r="AF1117" i="6" s="1"/>
  <c r="AA607" i="6"/>
  <c r="AF607" i="6" s="1"/>
  <c r="AA954" i="6"/>
  <c r="AF954" i="6" s="1"/>
  <c r="AA498" i="6"/>
  <c r="AF498" i="6" s="1"/>
  <c r="AA381" i="6"/>
  <c r="AF381" i="6" s="1"/>
  <c r="AA320" i="6"/>
  <c r="AF320" i="6" s="1"/>
  <c r="AA586" i="6"/>
  <c r="AF586" i="6" s="1"/>
  <c r="AA1252" i="6"/>
  <c r="AF1252" i="6" s="1"/>
  <c r="AA323" i="6"/>
  <c r="AF323" i="6" s="1"/>
  <c r="AA282" i="6"/>
  <c r="AF282" i="6" s="1"/>
  <c r="AA894" i="6"/>
  <c r="AF894" i="6" s="1"/>
  <c r="AA1347" i="6"/>
  <c r="AF1347" i="6" s="1"/>
  <c r="AA1229" i="6"/>
  <c r="AF1229" i="6" s="1"/>
  <c r="AA1273" i="6"/>
  <c r="AF1273" i="6" s="1"/>
  <c r="AA387" i="6"/>
  <c r="AF387" i="6" s="1"/>
  <c r="AA383" i="6"/>
  <c r="AF383" i="6" s="1"/>
  <c r="AA457" i="6"/>
  <c r="AF457" i="6" s="1"/>
  <c r="AA1135" i="6"/>
  <c r="AF1135" i="6" s="1"/>
  <c r="AA761" i="6"/>
  <c r="AF761" i="6" s="1"/>
  <c r="P1186" i="7"/>
  <c r="AA1476" i="6"/>
  <c r="AF1476" i="6" s="1"/>
  <c r="R1516" i="7"/>
  <c r="R1473" i="7"/>
  <c r="R1139" i="7"/>
  <c r="R1417" i="7"/>
  <c r="R1299" i="7"/>
  <c r="P1431" i="7"/>
  <c r="R1180" i="7"/>
  <c r="P752" i="7"/>
  <c r="Q1469" i="7"/>
  <c r="P1047" i="7"/>
  <c r="P1086" i="7"/>
  <c r="P1387" i="7"/>
  <c r="P1154" i="7"/>
  <c r="P1449" i="7"/>
  <c r="V1437" i="6"/>
  <c r="AA1441" i="6"/>
  <c r="AF1441" i="6" s="1"/>
  <c r="AA1526" i="6"/>
  <c r="AF1526" i="6" s="1"/>
  <c r="AA1449" i="6"/>
  <c r="AF1449" i="6" s="1"/>
  <c r="AA629" i="6"/>
  <c r="AF629" i="6" s="1"/>
  <c r="AA759" i="6"/>
  <c r="AF759" i="6" s="1"/>
  <c r="AA1346" i="6"/>
  <c r="AF1346" i="6" s="1"/>
  <c r="AA338" i="6"/>
  <c r="AF338" i="6" s="1"/>
  <c r="AA1335" i="6"/>
  <c r="AF1335" i="6" s="1"/>
  <c r="AA1170" i="6"/>
  <c r="AF1170" i="6" s="1"/>
  <c r="AA736" i="6"/>
  <c r="AF736" i="6" s="1"/>
  <c r="AA1167" i="6"/>
  <c r="AF1167" i="6" s="1"/>
  <c r="AA734" i="6"/>
  <c r="AF734" i="6" s="1"/>
  <c r="AA1363" i="6"/>
  <c r="AF1363" i="6" s="1"/>
  <c r="AA1026" i="6"/>
  <c r="AF1026" i="6" s="1"/>
  <c r="AA898" i="6"/>
  <c r="AF898" i="6" s="1"/>
  <c r="AA1000" i="6"/>
  <c r="AF1000" i="6" s="1"/>
  <c r="AA673" i="6"/>
  <c r="AF673" i="6" s="1"/>
  <c r="AA851" i="6"/>
  <c r="AF851" i="6" s="1"/>
  <c r="AA430" i="6"/>
  <c r="AF430" i="6" s="1"/>
  <c r="AA267" i="6"/>
  <c r="AF267" i="6" s="1"/>
  <c r="AA455" i="6"/>
  <c r="AF455" i="6" s="1"/>
  <c r="AA1419" i="6"/>
  <c r="AF1419" i="6" s="1"/>
  <c r="AA671" i="6"/>
  <c r="AF671" i="6" s="1"/>
  <c r="AA719" i="6"/>
  <c r="AF719" i="6" s="1"/>
  <c r="AA1071" i="6"/>
  <c r="AF1071" i="6" s="1"/>
  <c r="AA1247" i="6"/>
  <c r="AF1247" i="6" s="1"/>
  <c r="AA1317" i="6"/>
  <c r="AF1317" i="6" s="1"/>
  <c r="AA797" i="6"/>
  <c r="AF797" i="6" s="1"/>
  <c r="AA500" i="6"/>
  <c r="AF500" i="6" s="1"/>
  <c r="AA1339" i="6"/>
  <c r="AF1339" i="6" s="1"/>
  <c r="AA1264" i="6"/>
  <c r="AF1264" i="6" s="1"/>
  <c r="AA407" i="6"/>
  <c r="AF407" i="6" s="1"/>
  <c r="AA697" i="6"/>
  <c r="AF697" i="6" s="1"/>
  <c r="AA231" i="6"/>
  <c r="AF231" i="6" s="1"/>
  <c r="AA454" i="6"/>
  <c r="AF454" i="6" s="1"/>
  <c r="AA991" i="6"/>
  <c r="AF991" i="6" s="1"/>
  <c r="AA473" i="6"/>
  <c r="AF473" i="6" s="1"/>
  <c r="AA516" i="6"/>
  <c r="AF516" i="6" s="1"/>
  <c r="AA613" i="6"/>
  <c r="AF613" i="6" s="1"/>
  <c r="AA1299" i="6"/>
  <c r="AF1299" i="6" s="1"/>
  <c r="AA877" i="6"/>
  <c r="AF877" i="6" s="1"/>
  <c r="AA1116" i="6"/>
  <c r="AF1116" i="6" s="1"/>
  <c r="AA1220" i="6"/>
  <c r="AF1220" i="6" s="1"/>
  <c r="AA392" i="6"/>
  <c r="AF392" i="6" s="1"/>
  <c r="AA737" i="6"/>
  <c r="AF737" i="6" s="1"/>
  <c r="AA1522" i="6"/>
  <c r="AF1522" i="6" s="1"/>
  <c r="AA808" i="6"/>
  <c r="AF808" i="6" s="1"/>
  <c r="AA940" i="6"/>
  <c r="AF940" i="6" s="1"/>
  <c r="AA310" i="6"/>
  <c r="AF310" i="6" s="1"/>
  <c r="AA1091" i="6"/>
  <c r="AF1091" i="6" s="1"/>
  <c r="AA593" i="6"/>
  <c r="AF593" i="6" s="1"/>
  <c r="AA543" i="6"/>
  <c r="AF543" i="6" s="1"/>
  <c r="AA228" i="6"/>
  <c r="AF228" i="6" s="1"/>
  <c r="AA1343" i="6"/>
  <c r="AF1343" i="6" s="1"/>
  <c r="AA968" i="6"/>
  <c r="AF968" i="6" s="1"/>
  <c r="AA444" i="6"/>
  <c r="AF444" i="6" s="1"/>
  <c r="AA910" i="6"/>
  <c r="AF910" i="6" s="1"/>
  <c r="AA914" i="6"/>
  <c r="AF914" i="6" s="1"/>
  <c r="AA429" i="6"/>
  <c r="AF429" i="6" s="1"/>
  <c r="AA394" i="6"/>
  <c r="AF394" i="6" s="1"/>
  <c r="AA1042" i="6"/>
  <c r="AF1042" i="6" s="1"/>
  <c r="AA1285" i="6"/>
  <c r="AF1285" i="6" s="1"/>
  <c r="AA253" i="6"/>
  <c r="AF253" i="6" s="1"/>
  <c r="AA1143" i="6"/>
  <c r="AF1143" i="6" s="1"/>
  <c r="AA328" i="6"/>
  <c r="AF328" i="6" s="1"/>
  <c r="AA426" i="6"/>
  <c r="AF426" i="6" s="1"/>
  <c r="AA1017" i="6"/>
  <c r="AF1017" i="6" s="1"/>
  <c r="AA1408" i="6"/>
  <c r="AF1408" i="6" s="1"/>
  <c r="AA281" i="6"/>
  <c r="AF281" i="6" s="1"/>
  <c r="AA966" i="6"/>
  <c r="AF966" i="6" s="1"/>
  <c r="AA1208" i="6"/>
  <c r="AF1208" i="6" s="1"/>
  <c r="AA1194" i="6"/>
  <c r="AF1194" i="6" s="1"/>
  <c r="AA1082" i="6"/>
  <c r="AF1082" i="6" s="1"/>
  <c r="AA1396" i="6"/>
  <c r="AF1396" i="6" s="1"/>
  <c r="AA1478" i="6"/>
  <c r="AF1478" i="6" s="1"/>
  <c r="AA1286" i="6"/>
  <c r="AF1286" i="6" s="1"/>
  <c r="AA1069" i="6"/>
  <c r="AF1069" i="6" s="1"/>
  <c r="AA271" i="6"/>
  <c r="AF271" i="6" s="1"/>
  <c r="AA300" i="6"/>
  <c r="AF300" i="6" s="1"/>
  <c r="AA829" i="6"/>
  <c r="AF829" i="6" s="1"/>
  <c r="AA581" i="6"/>
  <c r="AF581" i="6" s="1"/>
  <c r="AA1295" i="6"/>
  <c r="AF1295" i="6" s="1"/>
  <c r="AA610" i="6"/>
  <c r="AF610" i="6" s="1"/>
  <c r="AA718" i="6"/>
  <c r="AF718" i="6" s="1"/>
  <c r="AA1151" i="6"/>
  <c r="AF1151" i="6" s="1"/>
  <c r="AA330" i="6"/>
  <c r="AF330" i="6" s="1"/>
  <c r="AA1064" i="6"/>
  <c r="AF1064" i="6" s="1"/>
  <c r="AA1325" i="6"/>
  <c r="AF1325" i="6" s="1"/>
  <c r="AA286" i="6"/>
  <c r="AF286" i="6" s="1"/>
  <c r="AA765" i="6"/>
  <c r="AF765" i="6" s="1"/>
  <c r="AA1070" i="6"/>
  <c r="AF1070" i="6" s="1"/>
  <c r="AA925" i="6"/>
  <c r="AF925" i="6" s="1"/>
  <c r="AA415" i="6"/>
  <c r="AF415" i="6" s="1"/>
  <c r="AA1119" i="6"/>
  <c r="AF1119" i="6" s="1"/>
  <c r="AA1544" i="6"/>
  <c r="AF1544" i="6" s="1"/>
  <c r="AA1461" i="6"/>
  <c r="AF1461" i="6" s="1"/>
  <c r="AA1238" i="6"/>
  <c r="AF1238" i="6" s="1"/>
  <c r="AA880" i="6"/>
  <c r="AF880" i="6" s="1"/>
  <c r="AA1068" i="6"/>
  <c r="AF1068" i="6" s="1"/>
  <c r="AA862" i="6"/>
  <c r="AF862" i="6" s="1"/>
  <c r="AA368" i="6"/>
  <c r="AF368" i="6" s="1"/>
  <c r="AA684" i="6"/>
  <c r="AF684" i="6" s="1"/>
  <c r="AA994" i="6"/>
  <c r="AF994" i="6" s="1"/>
  <c r="AA918" i="6"/>
  <c r="AF918" i="6" s="1"/>
  <c r="AA240" i="6"/>
  <c r="AF240" i="6" s="1"/>
  <c r="AA782" i="6"/>
  <c r="AF782" i="6" s="1"/>
  <c r="AA1210" i="6"/>
  <c r="AF1210" i="6" s="1"/>
  <c r="AA941" i="6"/>
  <c r="AF941" i="6" s="1"/>
  <c r="AA807" i="6"/>
  <c r="AF807" i="6" s="1"/>
  <c r="AA1090" i="6"/>
  <c r="AF1090" i="6" s="1"/>
  <c r="AA711" i="6"/>
  <c r="AF711" i="6" s="1"/>
  <c r="AA1348" i="6"/>
  <c r="AF1348" i="6" s="1"/>
  <c r="AA743" i="6"/>
  <c r="AF743" i="6" s="1"/>
  <c r="AA980" i="6"/>
  <c r="AF980" i="6" s="1"/>
  <c r="AA554" i="6"/>
  <c r="AF554" i="6" s="1"/>
  <c r="AA332" i="6"/>
  <c r="AF332" i="6" s="1"/>
  <c r="AA973" i="6"/>
  <c r="AF973" i="6" s="1"/>
  <c r="AA823" i="6"/>
  <c r="AF823" i="6" s="1"/>
  <c r="AA451" i="6"/>
  <c r="AF451" i="6" s="1"/>
  <c r="AA522" i="6"/>
  <c r="AF522" i="6" s="1"/>
  <c r="AA1364" i="6"/>
  <c r="AF1364" i="6" s="1"/>
  <c r="AA874" i="6"/>
  <c r="AF874" i="6" s="1"/>
  <c r="AA888" i="6"/>
  <c r="AF888" i="6" s="1"/>
  <c r="AA308" i="6"/>
  <c r="AF308" i="6" s="1"/>
  <c r="AA408" i="6"/>
  <c r="AF408" i="6" s="1"/>
  <c r="AA349" i="6"/>
  <c r="AF349" i="6" s="1"/>
  <c r="AA557" i="6"/>
  <c r="AF557" i="6" s="1"/>
  <c r="AA1344" i="6"/>
  <c r="AF1344" i="6" s="1"/>
  <c r="AA936" i="6"/>
  <c r="AF936" i="6" s="1"/>
  <c r="AA945" i="6"/>
  <c r="AF945" i="6" s="1"/>
  <c r="AA299" i="6"/>
  <c r="AF299" i="6" s="1"/>
  <c r="AA1221" i="6"/>
  <c r="AF1221" i="6" s="1"/>
  <c r="AA1243" i="6"/>
  <c r="AF1243" i="6" s="1"/>
  <c r="AA1083" i="6"/>
  <c r="AF1083" i="6" s="1"/>
  <c r="AA1274" i="6"/>
  <c r="AF1274" i="6" s="1"/>
  <c r="AA1048" i="6"/>
  <c r="AF1048" i="6" s="1"/>
  <c r="AA1284" i="6"/>
  <c r="AF1284" i="6" s="1"/>
  <c r="AA972" i="6"/>
  <c r="AF972" i="6" s="1"/>
  <c r="AA1148" i="6"/>
  <c r="AF1148" i="6" s="1"/>
  <c r="AA1005" i="6"/>
  <c r="AF1005" i="6" s="1"/>
  <c r="AA1122" i="6"/>
  <c r="AF1122" i="6" s="1"/>
  <c r="AA568" i="6"/>
  <c r="AF568" i="6" s="1"/>
  <c r="AA325" i="6"/>
  <c r="AF325" i="6" s="1"/>
  <c r="AA548" i="6"/>
  <c r="AF548" i="6" s="1"/>
  <c r="AA594" i="6"/>
  <c r="AF594" i="6" s="1"/>
  <c r="AA819" i="6"/>
  <c r="AF819" i="6" s="1"/>
  <c r="AA466" i="6"/>
  <c r="AF466" i="6" s="1"/>
  <c r="AA406" i="6"/>
  <c r="AF406" i="6" s="1"/>
  <c r="AA933" i="6"/>
  <c r="AF933" i="6" s="1"/>
  <c r="AA313" i="6"/>
  <c r="AF313" i="6" s="1"/>
  <c r="AA1253" i="6"/>
  <c r="AF1253" i="6" s="1"/>
  <c r="AA315" i="6"/>
  <c r="AF315" i="6" s="1"/>
  <c r="AA1037" i="6"/>
  <c r="AF1037" i="6" s="1"/>
  <c r="AA648" i="6"/>
  <c r="AF648" i="6" s="1"/>
  <c r="AA1428" i="6"/>
  <c r="AF1428" i="6" s="1"/>
  <c r="AA1378" i="6"/>
  <c r="AF1378" i="6" s="1"/>
  <c r="P1132" i="7"/>
  <c r="V1214" i="6"/>
  <c r="AA1491" i="6"/>
  <c r="AF1491" i="6" s="1"/>
  <c r="AA1453" i="6"/>
  <c r="AF1453" i="6" s="1"/>
  <c r="AA16" i="7"/>
  <c r="P1538" i="7"/>
  <c r="P1534" i="7"/>
  <c r="Q1210" i="7"/>
  <c r="Q1316" i="7"/>
  <c r="Q1486" i="7"/>
  <c r="P1478" i="7"/>
  <c r="R1381" i="7"/>
  <c r="P1344" i="7"/>
  <c r="R1517" i="7"/>
  <c r="Q1299" i="7"/>
  <c r="Q1294" i="7"/>
  <c r="R1526" i="7"/>
  <c r="R1480" i="7"/>
  <c r="AB15" i="7"/>
  <c r="AF15" i="7" s="1"/>
  <c r="Q1460" i="7"/>
  <c r="Q1327" i="7"/>
  <c r="Q1491" i="7"/>
  <c r="R1508" i="7"/>
  <c r="P1358" i="7"/>
  <c r="P1438" i="7"/>
  <c r="P1455" i="7"/>
  <c r="Q1518" i="7"/>
  <c r="R1204" i="7"/>
  <c r="R1458" i="7"/>
  <c r="R1462" i="7"/>
  <c r="Q1030" i="7"/>
  <c r="Q1398" i="7"/>
  <c r="Q1529" i="7"/>
  <c r="R1019" i="7"/>
  <c r="R1390" i="7"/>
  <c r="Q1476" i="7"/>
  <c r="P1436" i="7"/>
  <c r="Q1461" i="7"/>
  <c r="R1174" i="7"/>
  <c r="Q852" i="7"/>
  <c r="R1439" i="7"/>
  <c r="R1398" i="7"/>
  <c r="R1535" i="7"/>
  <c r="P1517" i="7"/>
  <c r="P1135" i="7"/>
  <c r="P1355" i="7"/>
  <c r="Q1169" i="7"/>
  <c r="P1224" i="7"/>
  <c r="P1052" i="7"/>
  <c r="Q1019" i="7"/>
  <c r="Q1123" i="7"/>
  <c r="P911" i="7"/>
  <c r="R1265" i="7"/>
  <c r="Q1436" i="7"/>
  <c r="Q1484" i="7"/>
  <c r="P1456" i="7"/>
  <c r="R961" i="7"/>
  <c r="R1195" i="7"/>
  <c r="R1356" i="7"/>
  <c r="Q1488" i="7"/>
  <c r="R1010" i="7"/>
  <c r="R772" i="7"/>
  <c r="P1199" i="7"/>
  <c r="P1198" i="7"/>
  <c r="Q1509" i="7"/>
  <c r="R1093" i="7"/>
  <c r="P1287" i="7"/>
  <c r="P1178" i="7"/>
  <c r="Q809" i="7"/>
  <c r="Q1489" i="7"/>
  <c r="Q1443" i="7"/>
  <c r="R1208" i="7"/>
  <c r="R1522" i="7"/>
  <c r="R1411" i="7"/>
  <c r="R1166" i="7"/>
  <c r="R1510" i="7"/>
  <c r="R1051" i="7"/>
  <c r="R1050" i="7"/>
  <c r="Q1418" i="7"/>
  <c r="R1081" i="7"/>
  <c r="P1094" i="7"/>
  <c r="P1353" i="7"/>
  <c r="R770" i="7"/>
  <c r="Q895" i="7"/>
  <c r="Q1089" i="7"/>
  <c r="Q854" i="7"/>
  <c r="R1379" i="7"/>
  <c r="P802" i="7"/>
  <c r="Q1374" i="7"/>
  <c r="P1222" i="7"/>
  <c r="Q1279" i="7"/>
  <c r="R998" i="7"/>
  <c r="P1423" i="7"/>
  <c r="R1423" i="7"/>
  <c r="R1097" i="7"/>
  <c r="P1120" i="7"/>
  <c r="R1157" i="7"/>
  <c r="Q1070" i="7"/>
  <c r="Q1453" i="7"/>
  <c r="P1128" i="7"/>
  <c r="Q1385" i="7"/>
  <c r="Q1301" i="7"/>
  <c r="P1493" i="7"/>
  <c r="R776" i="7"/>
  <c r="R1065" i="7"/>
  <c r="Q1438" i="7"/>
  <c r="P1004" i="7"/>
  <c r="Q983" i="7"/>
  <c r="Q1504" i="7"/>
  <c r="Q621" i="7"/>
  <c r="Q1017" i="7"/>
  <c r="Q926" i="7"/>
  <c r="P1054" i="7"/>
  <c r="R1232" i="7"/>
  <c r="R690" i="7"/>
  <c r="R1024" i="7"/>
  <c r="R656" i="7"/>
  <c r="Q830" i="7"/>
  <c r="Q1416" i="7"/>
  <c r="Q1198" i="7"/>
  <c r="R687" i="7"/>
  <c r="R644" i="7"/>
  <c r="P1252" i="7"/>
  <c r="R1387" i="7"/>
  <c r="Q823" i="7"/>
  <c r="Q1156" i="7"/>
  <c r="R1475" i="7"/>
  <c r="Q1289" i="7"/>
  <c r="R923" i="7"/>
  <c r="P1065" i="7"/>
  <c r="R1233" i="7"/>
  <c r="Q1142" i="7"/>
  <c r="Q918" i="7"/>
  <c r="Q1456" i="7"/>
  <c r="P1464" i="7"/>
  <c r="R1055" i="7"/>
  <c r="Q1171" i="7"/>
  <c r="R879" i="7"/>
  <c r="R943" i="7"/>
  <c r="Q1411" i="7"/>
  <c r="R1201" i="7"/>
  <c r="P1324" i="7"/>
  <c r="P510" i="7"/>
  <c r="Q1307" i="7"/>
  <c r="Q595" i="7"/>
  <c r="R1126" i="7"/>
  <c r="R1133" i="7"/>
  <c r="R1167" i="7"/>
  <c r="Q1419" i="7"/>
  <c r="Q1404" i="7"/>
  <c r="P690" i="7"/>
  <c r="Q626" i="7"/>
  <c r="Q1277" i="7"/>
  <c r="P774" i="7"/>
  <c r="R1358" i="7"/>
  <c r="Q1376" i="7"/>
  <c r="P741" i="7"/>
  <c r="W1479" i="6"/>
  <c r="R492" i="7"/>
  <c r="Q142" i="7"/>
  <c r="R988" i="7"/>
  <c r="P1507" i="7"/>
  <c r="P1166" i="7"/>
  <c r="R749" i="7"/>
  <c r="R1244" i="7"/>
  <c r="P1182" i="7"/>
  <c r="R1071" i="7"/>
  <c r="R783" i="7"/>
  <c r="R887" i="7"/>
  <c r="S943" i="7"/>
  <c r="V943" i="7" s="1"/>
  <c r="P841" i="7"/>
  <c r="P561" i="7"/>
  <c r="R986" i="7"/>
  <c r="R254" i="7"/>
  <c r="R645" i="7"/>
  <c r="P986" i="7"/>
  <c r="P735" i="7"/>
  <c r="P1213" i="7"/>
  <c r="Q1149" i="7"/>
  <c r="R552" i="7"/>
  <c r="P565" i="7"/>
  <c r="Q1057" i="7"/>
  <c r="P903" i="7"/>
  <c r="Q883" i="7"/>
  <c r="Q882" i="7"/>
  <c r="Q1214" i="7"/>
  <c r="Q772" i="7"/>
  <c r="Q771" i="7"/>
  <c r="Q1247" i="7"/>
  <c r="R1420" i="7"/>
  <c r="Q864" i="7"/>
  <c r="R575" i="7"/>
  <c r="Q564" i="7"/>
  <c r="Q956" i="7"/>
  <c r="Q525" i="7"/>
  <c r="R966" i="7"/>
  <c r="Q815" i="7"/>
  <c r="R880" i="7"/>
  <c r="R1021" i="7"/>
  <c r="Q1207" i="7"/>
  <c r="R580" i="7"/>
  <c r="AA1187" i="6"/>
  <c r="AF1187" i="6" s="1"/>
  <c r="AA1225" i="6"/>
  <c r="AF1225" i="6" s="1"/>
  <c r="AA1329" i="6"/>
  <c r="AF1329" i="6" s="1"/>
  <c r="AA1420" i="6"/>
  <c r="AF1420" i="6" s="1"/>
  <c r="AA1084" i="6"/>
  <c r="AF1084" i="6" s="1"/>
  <c r="AA1249" i="6"/>
  <c r="AF1249" i="6" s="1"/>
  <c r="AA1405" i="6"/>
  <c r="AF1405" i="6" s="1"/>
  <c r="Q1349" i="7"/>
  <c r="R843" i="7"/>
  <c r="Q1193" i="7"/>
  <c r="J1401" i="6"/>
  <c r="O1401" i="6" s="1"/>
  <c r="P1401" i="6"/>
  <c r="J1516" i="6"/>
  <c r="O1516" i="6" s="1"/>
  <c r="P1516" i="6"/>
  <c r="R1237" i="7"/>
  <c r="P1065" i="6"/>
  <c r="J1065" i="6"/>
  <c r="O1065" i="6" s="1"/>
  <c r="P1466" i="6"/>
  <c r="J1466" i="6"/>
  <c r="O1466" i="6" s="1"/>
  <c r="Q486" i="7"/>
  <c r="Q380" i="7"/>
  <c r="J1504" i="6"/>
  <c r="O1504" i="6" s="1"/>
  <c r="P1504" i="6"/>
  <c r="J1190" i="6"/>
  <c r="O1190" i="6" s="1"/>
  <c r="P1190" i="6"/>
  <c r="J952" i="6"/>
  <c r="O952" i="6" s="1"/>
  <c r="P952" i="6"/>
  <c r="J1298" i="6"/>
  <c r="O1298" i="6" s="1"/>
  <c r="P1298" i="6"/>
  <c r="P1009" i="7"/>
  <c r="AA1382" i="6"/>
  <c r="AF1382" i="6" s="1"/>
  <c r="AA1149" i="6"/>
  <c r="AF1149" i="6" s="1"/>
  <c r="AA576" i="6"/>
  <c r="AF576" i="6" s="1"/>
  <c r="AA456" i="6"/>
  <c r="AF456" i="6" s="1"/>
  <c r="AA537" i="6"/>
  <c r="AF537" i="6" s="1"/>
  <c r="AA1077" i="6"/>
  <c r="AF1077" i="6" s="1"/>
  <c r="AA1202" i="6"/>
  <c r="AF1202" i="6" s="1"/>
  <c r="AA378" i="6"/>
  <c r="AF378" i="6" s="1"/>
  <c r="AA952" i="6"/>
  <c r="AF952" i="6" s="1"/>
  <c r="AA458" i="6"/>
  <c r="AF458" i="6" s="1"/>
  <c r="AA882" i="6"/>
  <c r="AF882" i="6" s="1"/>
  <c r="AA860" i="6"/>
  <c r="AF860" i="6" s="1"/>
  <c r="AA1451" i="6"/>
  <c r="AF1451" i="6" s="1"/>
  <c r="AA957" i="6"/>
  <c r="AF957" i="6" s="1"/>
  <c r="AA448" i="6"/>
  <c r="AF448" i="6" s="1"/>
  <c r="AA758" i="6"/>
  <c r="AF758" i="6" s="1"/>
  <c r="AA503" i="6"/>
  <c r="AF503" i="6" s="1"/>
  <c r="AA1298" i="6"/>
  <c r="AF1298" i="6" s="1"/>
  <c r="AA753" i="6"/>
  <c r="AF753" i="6" s="1"/>
  <c r="AA1333" i="6"/>
  <c r="AF1333" i="6" s="1"/>
  <c r="AA681" i="6"/>
  <c r="AF681" i="6" s="1"/>
  <c r="AA1014" i="6"/>
  <c r="AF1014" i="6" s="1"/>
  <c r="AA1059" i="6"/>
  <c r="AF1059" i="6" s="1"/>
  <c r="AA974" i="6"/>
  <c r="AF974" i="6" s="1"/>
  <c r="AA464" i="6"/>
  <c r="AF464" i="6" s="1"/>
  <c r="AA785" i="6"/>
  <c r="AF785" i="6" s="1"/>
  <c r="AA1142" i="6"/>
  <c r="AF1142" i="6" s="1"/>
  <c r="AA875" i="6"/>
  <c r="AF875" i="6" s="1"/>
  <c r="AA995" i="6"/>
  <c r="AF995" i="6" s="1"/>
  <c r="AA588" i="6"/>
  <c r="AF588" i="6" s="1"/>
  <c r="AA1493" i="6"/>
  <c r="AF1493" i="6" s="1"/>
  <c r="P1477" i="7"/>
  <c r="Q1217" i="7"/>
  <c r="Q1216" i="7"/>
  <c r="R1487" i="7"/>
  <c r="P1201" i="7"/>
  <c r="Q819" i="7"/>
  <c r="R837" i="7"/>
  <c r="R1343" i="7"/>
  <c r="Q1023" i="7"/>
  <c r="J1474" i="6"/>
  <c r="O1474" i="6" s="1"/>
  <c r="P1474" i="6"/>
  <c r="P288" i="7"/>
  <c r="R487" i="7"/>
  <c r="R510" i="7"/>
  <c r="P804" i="7"/>
  <c r="P515" i="7"/>
  <c r="Q76" i="7"/>
  <c r="P1478" i="6"/>
  <c r="J1478" i="6"/>
  <c r="O1478" i="6" s="1"/>
  <c r="R735" i="7"/>
  <c r="P87" i="7"/>
  <c r="R213" i="7"/>
  <c r="R212" i="7"/>
  <c r="J1332" i="6"/>
  <c r="O1332" i="6" s="1"/>
  <c r="P1332" i="6"/>
  <c r="X1299" i="6"/>
  <c r="R526" i="7"/>
  <c r="W1507" i="6"/>
  <c r="AC11" i="7"/>
  <c r="R491" i="7"/>
  <c r="R524" i="7"/>
  <c r="J1083" i="6"/>
  <c r="O1083" i="6" s="1"/>
  <c r="P1083" i="6"/>
  <c r="P1153" i="6"/>
  <c r="J1153" i="6"/>
  <c r="O1153" i="6" s="1"/>
  <c r="J1488" i="6"/>
  <c r="O1488" i="6" s="1"/>
  <c r="P1488" i="6"/>
  <c r="P708" i="6"/>
  <c r="U708" i="6" s="1"/>
  <c r="J708" i="6"/>
  <c r="O708" i="6" s="1"/>
  <c r="T708" i="6" s="1"/>
  <c r="P853" i="6"/>
  <c r="J853" i="6"/>
  <c r="O853" i="6" s="1"/>
  <c r="T853" i="6" s="1"/>
  <c r="P844" i="6"/>
  <c r="J844" i="6"/>
  <c r="O844" i="6" s="1"/>
  <c r="X816" i="6"/>
  <c r="J1349" i="6"/>
  <c r="O1349" i="6" s="1"/>
  <c r="P1349" i="6"/>
  <c r="X1450" i="6"/>
  <c r="R469" i="7"/>
  <c r="P1518" i="6"/>
  <c r="J1518" i="6"/>
  <c r="O1518" i="6" s="1"/>
  <c r="T1518" i="6" s="1"/>
  <c r="J1170" i="6"/>
  <c r="O1170" i="6" s="1"/>
  <c r="P1170" i="6"/>
  <c r="V883" i="6"/>
  <c r="V882" i="6"/>
  <c r="J1037" i="6"/>
  <c r="O1037" i="6" s="1"/>
  <c r="P1037" i="6"/>
  <c r="X720" i="6"/>
  <c r="P750" i="6"/>
  <c r="J750" i="6"/>
  <c r="O750" i="6" s="1"/>
  <c r="J915" i="6"/>
  <c r="O915" i="6" s="1"/>
  <c r="P915" i="6"/>
  <c r="P722" i="6"/>
  <c r="J722" i="6"/>
  <c r="O722" i="6" s="1"/>
  <c r="P807" i="6"/>
  <c r="U807" i="6" s="1"/>
  <c r="J807" i="6"/>
  <c r="O807" i="6" s="1"/>
  <c r="T807" i="6" s="1"/>
  <c r="X832" i="6"/>
  <c r="AA1426" i="6"/>
  <c r="AF1426" i="6" s="1"/>
  <c r="AA861" i="6"/>
  <c r="AF861" i="6" s="1"/>
  <c r="AA331" i="6"/>
  <c r="AF331" i="6" s="1"/>
  <c r="AA1235" i="6"/>
  <c r="AF1235" i="6" s="1"/>
  <c r="AA1352" i="6"/>
  <c r="AF1352" i="6" s="1"/>
  <c r="AA1302" i="6"/>
  <c r="AF1302" i="6" s="1"/>
  <c r="AA1126" i="6"/>
  <c r="AF1126" i="6" s="1"/>
  <c r="AA963" i="6"/>
  <c r="AF963" i="6" s="1"/>
  <c r="AA649" i="6"/>
  <c r="AF649" i="6" s="1"/>
  <c r="AA686" i="6"/>
  <c r="AF686" i="6" s="1"/>
  <c r="AA590" i="6"/>
  <c r="AF590" i="6" s="1"/>
  <c r="AA1049" i="6"/>
  <c r="AF1049" i="6" s="1"/>
  <c r="AA618" i="6"/>
  <c r="AF618" i="6" s="1"/>
  <c r="AA1496" i="6"/>
  <c r="AF1496" i="6" s="1"/>
  <c r="AA992" i="6"/>
  <c r="AF992" i="6" s="1"/>
  <c r="AA826" i="6"/>
  <c r="AF826" i="6" s="1"/>
  <c r="AA285" i="6"/>
  <c r="AF285" i="6" s="1"/>
  <c r="AA1319" i="6"/>
  <c r="AF1319" i="6" s="1"/>
  <c r="AA261" i="6"/>
  <c r="AF261" i="6" s="1"/>
  <c r="AA1163" i="6"/>
  <c r="AF1163" i="6" s="1"/>
  <c r="AA1056" i="6"/>
  <c r="AF1056" i="6" s="1"/>
  <c r="AA674" i="6"/>
  <c r="AF674" i="6" s="1"/>
  <c r="AA1168" i="6"/>
  <c r="AF1168" i="6" s="1"/>
  <c r="AA878" i="6"/>
  <c r="AF878" i="6" s="1"/>
  <c r="AA239" i="6"/>
  <c r="AF239" i="6" s="1"/>
  <c r="AA939" i="6"/>
  <c r="AF939" i="6" s="1"/>
  <c r="AA1199" i="6"/>
  <c r="AF1199" i="6" s="1"/>
  <c r="AA266" i="6"/>
  <c r="AF266" i="6" s="1"/>
  <c r="AA531" i="6"/>
  <c r="AF531" i="6" s="1"/>
  <c r="AA241" i="6"/>
  <c r="AF241" i="6" s="1"/>
  <c r="AA540" i="6"/>
  <c r="AF540" i="6" s="1"/>
  <c r="AA357" i="6"/>
  <c r="AF357" i="6" s="1"/>
  <c r="AA738" i="6"/>
  <c r="AF738" i="6" s="1"/>
  <c r="AA764" i="6"/>
  <c r="AF764" i="6" s="1"/>
  <c r="P1107" i="7"/>
  <c r="AA1531" i="6"/>
  <c r="AF1531" i="6" s="1"/>
  <c r="AA1391" i="6"/>
  <c r="AF1391" i="6" s="1"/>
  <c r="R1278" i="7"/>
  <c r="P995" i="7"/>
  <c r="P994" i="7"/>
  <c r="R914" i="7"/>
  <c r="R1135" i="7"/>
  <c r="R1288" i="7"/>
  <c r="Q1304" i="7"/>
  <c r="R752" i="7"/>
  <c r="Q1084" i="7"/>
  <c r="Q992" i="7"/>
  <c r="P869" i="7"/>
  <c r="Q943" i="7"/>
  <c r="R1389" i="7"/>
  <c r="R844" i="7"/>
  <c r="P1340" i="7"/>
  <c r="AA1514" i="6"/>
  <c r="AF1514" i="6" s="1"/>
  <c r="AA1467" i="6"/>
  <c r="AF1467" i="6" s="1"/>
  <c r="AA1470" i="6"/>
  <c r="AF1470" i="6" s="1"/>
  <c r="V1068" i="6"/>
  <c r="AA1020" i="6"/>
  <c r="AF1020" i="6" s="1"/>
  <c r="AA1140" i="6"/>
  <c r="AF1140" i="6" s="1"/>
  <c r="AA470" i="6"/>
  <c r="AF470" i="6" s="1"/>
  <c r="AA789" i="6"/>
  <c r="AF789" i="6" s="1"/>
  <c r="AA1228" i="6"/>
  <c r="AF1228" i="6" s="1"/>
  <c r="AA871" i="6"/>
  <c r="AF871" i="6" s="1"/>
  <c r="AA1459" i="6"/>
  <c r="AF1459" i="6" s="1"/>
  <c r="AA263" i="6"/>
  <c r="AF263" i="6" s="1"/>
  <c r="AA1356" i="6"/>
  <c r="AF1356" i="6" s="1"/>
  <c r="AA1304" i="6"/>
  <c r="AF1304" i="6" s="1"/>
  <c r="AA1154" i="6"/>
  <c r="AF1154" i="6" s="1"/>
  <c r="AA1305" i="6"/>
  <c r="AF1305" i="6" s="1"/>
  <c r="AA1051" i="6"/>
  <c r="AF1051" i="6" s="1"/>
  <c r="AA955" i="6"/>
  <c r="AF955" i="6" s="1"/>
  <c r="AA1320" i="6"/>
  <c r="AF1320" i="6" s="1"/>
  <c r="AA662" i="6"/>
  <c r="AF662" i="6" s="1"/>
  <c r="AA685" i="6"/>
  <c r="AF685" i="6" s="1"/>
  <c r="AA541" i="6"/>
  <c r="AF541" i="6" s="1"/>
  <c r="AA393" i="6"/>
  <c r="AF393" i="6" s="1"/>
  <c r="AA571" i="6"/>
  <c r="AF571" i="6" s="1"/>
  <c r="AA523" i="6"/>
  <c r="AF523" i="6" s="1"/>
  <c r="AA1058" i="6"/>
  <c r="AF1058" i="6" s="1"/>
  <c r="AA1499" i="6"/>
  <c r="AF1499" i="6" s="1"/>
  <c r="AA1266" i="6"/>
  <c r="AF1266" i="6" s="1"/>
  <c r="AA526" i="6"/>
  <c r="AF526" i="6" s="1"/>
  <c r="AA950" i="6"/>
  <c r="AF950" i="6" s="1"/>
  <c r="AA678" i="6"/>
  <c r="AF678" i="6" s="1"/>
  <c r="AA289" i="6"/>
  <c r="AF289" i="6" s="1"/>
  <c r="AA778" i="6"/>
  <c r="AF778" i="6" s="1"/>
  <c r="AA897" i="6"/>
  <c r="AF897" i="6" s="1"/>
  <c r="AA402" i="6"/>
  <c r="AF402" i="6" s="1"/>
  <c r="AA677" i="6"/>
  <c r="AF677" i="6" s="1"/>
  <c r="AA257" i="6"/>
  <c r="AF257" i="6" s="1"/>
  <c r="AA1234" i="6"/>
  <c r="AF1234" i="6" s="1"/>
  <c r="AA439" i="6"/>
  <c r="AF439" i="6" s="1"/>
  <c r="AA687" i="6"/>
  <c r="AF687" i="6" s="1"/>
  <c r="AA1318" i="6"/>
  <c r="AF1318" i="6" s="1"/>
  <c r="AA665" i="6"/>
  <c r="AF665" i="6" s="1"/>
  <c r="AA1195" i="6"/>
  <c r="AF1195" i="6" s="1"/>
  <c r="AA552" i="6"/>
  <c r="AF552" i="6" s="1"/>
  <c r="AA1312" i="6"/>
  <c r="AF1312" i="6" s="1"/>
  <c r="AA1087" i="6"/>
  <c r="AF1087" i="6" s="1"/>
  <c r="AA1394" i="6"/>
  <c r="AF1394" i="6" s="1"/>
  <c r="AA1103" i="6"/>
  <c r="AF1103" i="6" s="1"/>
  <c r="AA463" i="6"/>
  <c r="AF463" i="6" s="1"/>
  <c r="AA930" i="6"/>
  <c r="AF930" i="6" s="1"/>
  <c r="AA731" i="6"/>
  <c r="AF731" i="6" s="1"/>
  <c r="AA1124" i="6"/>
  <c r="AF1124" i="6" s="1"/>
  <c r="AA353" i="6"/>
  <c r="AF353" i="6" s="1"/>
  <c r="AA462" i="6"/>
  <c r="AF462" i="6" s="1"/>
  <c r="AA1468" i="6"/>
  <c r="AF1468" i="6" s="1"/>
  <c r="AA774" i="6"/>
  <c r="AF774" i="6" s="1"/>
  <c r="AA1215" i="6"/>
  <c r="AF1215" i="6" s="1"/>
  <c r="AA1334" i="6"/>
  <c r="AF1334" i="6" s="1"/>
  <c r="AA514" i="6"/>
  <c r="AF514" i="6" s="1"/>
  <c r="AA1237" i="6"/>
  <c r="AF1237" i="6" s="1"/>
  <c r="AA1174" i="6"/>
  <c r="AF1174" i="6" s="1"/>
  <c r="AA442" i="6"/>
  <c r="AF442" i="6" s="1"/>
  <c r="AA1256" i="6"/>
  <c r="AF1256" i="6" s="1"/>
  <c r="AA1326" i="6"/>
  <c r="AF1326" i="6" s="1"/>
  <c r="AA391" i="6"/>
  <c r="AF391" i="6" s="1"/>
  <c r="AA1074" i="6"/>
  <c r="AF1074" i="6" s="1"/>
  <c r="AA909" i="6"/>
  <c r="AF909" i="6" s="1"/>
  <c r="AA582" i="6"/>
  <c r="AF582" i="6" s="1"/>
  <c r="AA1043" i="6"/>
  <c r="AF1043" i="6" s="1"/>
  <c r="AA337" i="6"/>
  <c r="AF337" i="6" s="1"/>
  <c r="AA296" i="6"/>
  <c r="AF296" i="6" s="1"/>
  <c r="AA967" i="6"/>
  <c r="AF967" i="6" s="1"/>
  <c r="AA412" i="6"/>
  <c r="AF412" i="6" s="1"/>
  <c r="AA1260" i="6"/>
  <c r="AF1260" i="6" s="1"/>
  <c r="AA1406" i="6"/>
  <c r="AF1406" i="6" s="1"/>
  <c r="AA1474" i="6"/>
  <c r="AF1474" i="6" s="1"/>
  <c r="AA424" i="6"/>
  <c r="AF424" i="6" s="1"/>
  <c r="AA798" i="6"/>
  <c r="AF798" i="6" s="1"/>
  <c r="AA1029" i="6"/>
  <c r="AF1029" i="6" s="1"/>
  <c r="AA777" i="6"/>
  <c r="AF777" i="6" s="1"/>
  <c r="AA287" i="6"/>
  <c r="AF287" i="6" s="1"/>
  <c r="AA642" i="6"/>
  <c r="AF642" i="6" s="1"/>
  <c r="AA599" i="6"/>
  <c r="AF599" i="6" s="1"/>
  <c r="AA403" i="6"/>
  <c r="AF403" i="6" s="1"/>
  <c r="AA1055" i="6"/>
  <c r="AF1055" i="6" s="1"/>
  <c r="AA434" i="6"/>
  <c r="AF434" i="6" s="1"/>
  <c r="AA447" i="6"/>
  <c r="AF447" i="6" s="1"/>
  <c r="AA620" i="6"/>
  <c r="AF620" i="6" s="1"/>
  <c r="AA1261" i="6"/>
  <c r="AF1261" i="6" s="1"/>
  <c r="AA1054" i="6"/>
  <c r="AF1054" i="6" s="1"/>
  <c r="AA459" i="6"/>
  <c r="AF459" i="6" s="1"/>
  <c r="AA901" i="6"/>
  <c r="AF901" i="6" s="1"/>
  <c r="AA527" i="6"/>
  <c r="AF527" i="6" s="1"/>
  <c r="AA1164" i="6"/>
  <c r="AF1164" i="6" s="1"/>
  <c r="AA1532" i="6"/>
  <c r="AF1532" i="6" s="1"/>
  <c r="AA1411" i="6"/>
  <c r="AF1411" i="6" s="1"/>
  <c r="AA1323" i="6"/>
  <c r="AF1323" i="6" s="1"/>
  <c r="AA490" i="6"/>
  <c r="AF490" i="6" s="1"/>
  <c r="AA947" i="6"/>
  <c r="AF947" i="6" s="1"/>
  <c r="AA427" i="6"/>
  <c r="AF427" i="6" s="1"/>
  <c r="AA818" i="6"/>
  <c r="AF818" i="6" s="1"/>
  <c r="AA1308" i="6"/>
  <c r="AF1308" i="6" s="1"/>
  <c r="AA784" i="6"/>
  <c r="AF784" i="6" s="1"/>
  <c r="AA822" i="6"/>
  <c r="AF822" i="6" s="1"/>
  <c r="AA786" i="6"/>
  <c r="AF786" i="6" s="1"/>
  <c r="AA790" i="6"/>
  <c r="AF790" i="6" s="1"/>
  <c r="AA327" i="6"/>
  <c r="AF327" i="6" s="1"/>
  <c r="AA1297" i="6"/>
  <c r="AF1297" i="6" s="1"/>
  <c r="AA953" i="6"/>
  <c r="AF953" i="6" s="1"/>
  <c r="AA1159" i="6"/>
  <c r="AF1159" i="6" s="1"/>
  <c r="AA504" i="6"/>
  <c r="AF504" i="6" s="1"/>
  <c r="AA1003" i="6"/>
  <c r="AF1003" i="6" s="1"/>
  <c r="AA510" i="6"/>
  <c r="AF510" i="6" s="1"/>
  <c r="AA750" i="6"/>
  <c r="AF750" i="6" s="1"/>
  <c r="AA561" i="6"/>
  <c r="AF561" i="6" s="1"/>
  <c r="AA445" i="6"/>
  <c r="AF445" i="6" s="1"/>
  <c r="AA1065" i="6"/>
  <c r="AF1065" i="6" s="1"/>
  <c r="AA603" i="6"/>
  <c r="AF603" i="6" s="1"/>
  <c r="AA423" i="6"/>
  <c r="AF423" i="6" s="1"/>
  <c r="AA1114" i="6"/>
  <c r="AF1114" i="6" s="1"/>
  <c r="AA1176" i="6"/>
  <c r="AF1176" i="6" s="1"/>
  <c r="AA656" i="6"/>
  <c r="AF656" i="6" s="1"/>
  <c r="AA1060" i="6"/>
  <c r="AF1060" i="6" s="1"/>
  <c r="AA787" i="6"/>
  <c r="AF787" i="6" s="1"/>
  <c r="AA788" i="6"/>
  <c r="AF788" i="6" s="1"/>
  <c r="AA710" i="6"/>
  <c r="AF710" i="6" s="1"/>
  <c r="AA1188" i="6"/>
  <c r="AF1188" i="6" s="1"/>
  <c r="AA975" i="6"/>
  <c r="AF975" i="6" s="1"/>
  <c r="AA937" i="6"/>
  <c r="AF937" i="6" s="1"/>
  <c r="AA631" i="6"/>
  <c r="AF631" i="6" s="1"/>
  <c r="AA1085" i="6"/>
  <c r="AF1085" i="6" s="1"/>
  <c r="AA624" i="6"/>
  <c r="AF624" i="6" s="1"/>
  <c r="AA746" i="6"/>
  <c r="AF746" i="6" s="1"/>
  <c r="AA1239" i="6"/>
  <c r="AF1239" i="6" s="1"/>
  <c r="AA868" i="6"/>
  <c r="AF868" i="6" s="1"/>
  <c r="AA364" i="6"/>
  <c r="AF364" i="6" s="1"/>
  <c r="AA647" i="6"/>
  <c r="AF647" i="6" s="1"/>
  <c r="AA1321" i="6"/>
  <c r="AF1321" i="6" s="1"/>
  <c r="AA1079" i="6"/>
  <c r="AF1079" i="6" s="1"/>
  <c r="AA1336" i="6"/>
  <c r="AF1336" i="6" s="1"/>
  <c r="AA1009" i="6"/>
  <c r="AF1009" i="6" s="1"/>
  <c r="AA388" i="6"/>
  <c r="AF388" i="6" s="1"/>
  <c r="AA625" i="6"/>
  <c r="AF625" i="6" s="1"/>
  <c r="AA1306" i="6"/>
  <c r="AF1306" i="6" s="1"/>
  <c r="AA1259" i="6"/>
  <c r="AF1259" i="6" s="1"/>
  <c r="AA1078" i="6"/>
  <c r="AF1078" i="6" s="1"/>
  <c r="AA401" i="6"/>
  <c r="AF401" i="6" s="1"/>
  <c r="AA258" i="6"/>
  <c r="AF258" i="6" s="1"/>
  <c r="AA872" i="6"/>
  <c r="AF872" i="6" s="1"/>
  <c r="AA1206" i="6"/>
  <c r="AF1206" i="6" s="1"/>
  <c r="AA1192" i="6"/>
  <c r="AF1192" i="6" s="1"/>
  <c r="AA472" i="6"/>
  <c r="AF472" i="6" s="1"/>
  <c r="AA821" i="6"/>
  <c r="AF821" i="6" s="1"/>
  <c r="AA701" i="6"/>
  <c r="AF701" i="6" s="1"/>
  <c r="AA234" i="6"/>
  <c r="AF234" i="6" s="1"/>
  <c r="AA1422" i="6"/>
  <c r="AF1422" i="6" s="1"/>
  <c r="AA1390" i="6"/>
  <c r="AF1390" i="6" s="1"/>
  <c r="P1029" i="7"/>
  <c r="AA1385" i="6"/>
  <c r="AF1385" i="6" s="1"/>
  <c r="AA1403" i="6"/>
  <c r="AF1403" i="6" s="1"/>
  <c r="AA1473" i="6"/>
  <c r="AF1473" i="6" s="1"/>
  <c r="P1426" i="7"/>
  <c r="Q1483" i="7"/>
  <c r="R1520" i="7"/>
  <c r="R1531" i="7"/>
  <c r="Q1497" i="7"/>
  <c r="P1435" i="7"/>
  <c r="R1280" i="7"/>
  <c r="R1251" i="7"/>
  <c r="R1366" i="7"/>
  <c r="Q1236" i="7"/>
  <c r="R1402" i="7"/>
  <c r="Q997" i="7"/>
  <c r="R1220" i="7"/>
  <c r="P1484" i="7"/>
  <c r="P1451" i="7"/>
  <c r="P1250" i="7"/>
  <c r="R1295" i="7"/>
  <c r="R1478" i="7"/>
  <c r="P1429" i="7"/>
  <c r="R1418" i="7"/>
  <c r="P1514" i="7"/>
  <c r="R934" i="7"/>
  <c r="R1471" i="7"/>
  <c r="R1230" i="7"/>
  <c r="R1492" i="7"/>
  <c r="R1464" i="7"/>
  <c r="P932" i="7"/>
  <c r="P1468" i="7"/>
  <c r="P1467" i="7"/>
  <c r="R956" i="7"/>
  <c r="Q1334" i="7"/>
  <c r="Q800" i="7"/>
  <c r="R1436" i="7"/>
  <c r="R1182" i="7"/>
  <c r="R1315" i="7"/>
  <c r="R1524" i="7"/>
  <c r="R1113" i="7"/>
  <c r="Q1021" i="7"/>
  <c r="P917" i="7"/>
  <c r="P1392" i="7"/>
  <c r="P1526" i="7"/>
  <c r="P846" i="7"/>
  <c r="Q1501" i="7"/>
  <c r="Q1237" i="7"/>
  <c r="Q1526" i="7"/>
  <c r="R1488" i="7"/>
  <c r="P1497" i="7"/>
  <c r="Q1516" i="7"/>
  <c r="P870" i="7"/>
  <c r="Q1406" i="7"/>
  <c r="Q1383" i="7"/>
  <c r="Q1318" i="7"/>
  <c r="Q929" i="7"/>
  <c r="Q880" i="7"/>
  <c r="R1215" i="7"/>
  <c r="R1399" i="7"/>
  <c r="Q1257" i="7"/>
  <c r="R1370" i="7"/>
  <c r="R1161" i="7"/>
  <c r="Q1108" i="7"/>
  <c r="AC14" i="7"/>
  <c r="R1217" i="7"/>
  <c r="R1376" i="7"/>
  <c r="Q1099" i="7"/>
  <c r="P787" i="7"/>
  <c r="P941" i="7"/>
  <c r="R974" i="7"/>
  <c r="R1206" i="7"/>
  <c r="P1098" i="7"/>
  <c r="R1493" i="7"/>
  <c r="Q1282" i="7"/>
  <c r="R965" i="7"/>
  <c r="Q853" i="7"/>
  <c r="Q1425" i="7"/>
  <c r="P957" i="7"/>
  <c r="P1025" i="7"/>
  <c r="Q1037" i="7"/>
  <c r="Q1360" i="7"/>
  <c r="Q949" i="7"/>
  <c r="Q1239" i="7"/>
  <c r="P1236" i="7"/>
  <c r="R1017" i="7"/>
  <c r="R803" i="7"/>
  <c r="R795" i="7"/>
  <c r="P1261" i="7"/>
  <c r="R1304" i="7"/>
  <c r="R1252" i="7"/>
  <c r="P1174" i="7"/>
  <c r="P1285" i="7"/>
  <c r="Q1429" i="7"/>
  <c r="Q1300" i="7"/>
  <c r="Q903" i="7"/>
  <c r="R1131" i="7"/>
  <c r="P1453" i="7"/>
  <c r="P1040" i="7"/>
  <c r="P790" i="7"/>
  <c r="P1032" i="7"/>
  <c r="P1370" i="7"/>
  <c r="P1369" i="7"/>
  <c r="R1412" i="7"/>
  <c r="Q1232" i="7"/>
  <c r="R954" i="7"/>
  <c r="Q988" i="7"/>
  <c r="R1468" i="7"/>
  <c r="P1139" i="7"/>
  <c r="R872" i="7"/>
  <c r="Q1126" i="7"/>
  <c r="Q1219" i="7"/>
  <c r="Q843" i="7"/>
  <c r="R1262" i="7"/>
  <c r="Q872" i="7"/>
  <c r="Q768" i="7"/>
  <c r="P1316" i="7"/>
  <c r="Q773" i="7"/>
  <c r="Q934" i="7"/>
  <c r="P1243" i="7"/>
  <c r="Q1329" i="7"/>
  <c r="Q1048" i="7"/>
  <c r="R673" i="7"/>
  <c r="P1273" i="7"/>
  <c r="R512" i="7"/>
  <c r="Q944" i="7"/>
  <c r="P1129" i="7"/>
  <c r="Q998" i="7"/>
  <c r="P771" i="7"/>
  <c r="P1095" i="7"/>
  <c r="R811" i="7"/>
  <c r="R765" i="7"/>
  <c r="P419" i="7"/>
  <c r="R1107" i="7"/>
  <c r="J1526" i="6"/>
  <c r="O1526" i="6" s="1"/>
  <c r="P1526" i="6"/>
  <c r="Q907" i="7"/>
  <c r="R1192" i="7"/>
  <c r="R935" i="7"/>
  <c r="Q958" i="7"/>
  <c r="P1368" i="7"/>
  <c r="R564" i="7"/>
  <c r="P615" i="7"/>
  <c r="R745" i="7"/>
  <c r="R940" i="7"/>
  <c r="P613" i="7"/>
  <c r="P667" i="7"/>
  <c r="Q887" i="7"/>
  <c r="P385" i="7"/>
  <c r="R614" i="7"/>
  <c r="Q1462" i="7"/>
  <c r="P623" i="7"/>
  <c r="J1460" i="6"/>
  <c r="O1460" i="6" s="1"/>
  <c r="T1460" i="6" s="1"/>
  <c r="P1460" i="6"/>
  <c r="U1460" i="6" s="1"/>
  <c r="R1297" i="7"/>
  <c r="Q706" i="7"/>
  <c r="P365" i="7"/>
  <c r="R1394" i="7"/>
  <c r="R753" i="7"/>
  <c r="R981" i="7"/>
  <c r="P1333" i="7"/>
  <c r="P1196" i="7"/>
  <c r="R827" i="7"/>
  <c r="Q609" i="7"/>
  <c r="R657" i="7"/>
  <c r="Q1188" i="7"/>
  <c r="R1257" i="7"/>
  <c r="P967" i="7"/>
  <c r="Q959" i="7"/>
  <c r="Q1446" i="7"/>
  <c r="Q793" i="7"/>
  <c r="Q516" i="7"/>
  <c r="Q1147" i="7"/>
  <c r="R1334" i="7"/>
  <c r="P1014" i="7"/>
  <c r="P888" i="7"/>
  <c r="R156" i="7"/>
  <c r="Q1102" i="7"/>
  <c r="R785" i="7"/>
  <c r="Q837" i="7"/>
  <c r="Q415" i="7"/>
  <c r="Q1060" i="7"/>
  <c r="R453" i="7"/>
  <c r="Q1024" i="7"/>
  <c r="X1464" i="6"/>
  <c r="R517" i="7"/>
  <c r="Q1094" i="7"/>
  <c r="R1484" i="7"/>
  <c r="P1345" i="7"/>
  <c r="R950" i="7"/>
  <c r="R1246" i="7"/>
  <c r="Q797" i="7"/>
  <c r="Q951" i="7"/>
  <c r="Q1055" i="7"/>
  <c r="P814" i="7"/>
  <c r="Q970" i="7"/>
  <c r="Q1190" i="7"/>
  <c r="R947" i="7"/>
  <c r="R264" i="7"/>
  <c r="R905" i="7"/>
  <c r="R410" i="7"/>
  <c r="R1089" i="7"/>
  <c r="AA1242" i="6"/>
  <c r="AF1242" i="6" s="1"/>
  <c r="AA1150" i="6"/>
  <c r="AF1150" i="6" s="1"/>
  <c r="AA1099" i="6"/>
  <c r="AF1099" i="6" s="1"/>
  <c r="AA1180" i="6"/>
  <c r="AF1180" i="6" s="1"/>
  <c r="AA1516" i="6"/>
  <c r="AF1516" i="6" s="1"/>
  <c r="AA1351" i="6"/>
  <c r="AF1351" i="6" s="1"/>
  <c r="AA1354" i="6"/>
  <c r="AF1354" i="6" s="1"/>
  <c r="AA1113" i="6"/>
  <c r="AF1113" i="6" s="1"/>
  <c r="AA1360" i="6"/>
  <c r="AF1360" i="6" s="1"/>
  <c r="AA1263" i="6"/>
  <c r="AF1263" i="6" s="1"/>
  <c r="AA1101" i="6"/>
  <c r="AF1101" i="6" s="1"/>
  <c r="AA1494" i="6"/>
  <c r="AF1494" i="6" s="1"/>
  <c r="R1350" i="7"/>
  <c r="P1363" i="7"/>
  <c r="P1362" i="7"/>
  <c r="Q877" i="7"/>
  <c r="Q891" i="7"/>
  <c r="J1270" i="6"/>
  <c r="O1270" i="6" s="1"/>
  <c r="P1270" i="6"/>
  <c r="Q417" i="7"/>
  <c r="P484" i="7"/>
  <c r="P483" i="7"/>
  <c r="J1345" i="6"/>
  <c r="O1345" i="6" s="1"/>
  <c r="T1345" i="6" s="1"/>
  <c r="P1345" i="6"/>
  <c r="U1345" i="6" s="1"/>
  <c r="P1173" i="6"/>
  <c r="J1173" i="6"/>
  <c r="O1173" i="6" s="1"/>
  <c r="R696" i="7"/>
  <c r="R695" i="7"/>
  <c r="R643" i="7"/>
  <c r="R642" i="7"/>
  <c r="J1210" i="6"/>
  <c r="O1210" i="6" s="1"/>
  <c r="P1210" i="6"/>
  <c r="X460" i="6"/>
  <c r="X459" i="6"/>
  <c r="AA1447" i="6"/>
  <c r="AF1447" i="6" s="1"/>
  <c r="AA277" i="6"/>
  <c r="AF277" i="6" s="1"/>
  <c r="AA567" i="6"/>
  <c r="AF567" i="6" s="1"/>
  <c r="AA314" i="6"/>
  <c r="AF314" i="6" s="1"/>
  <c r="AA834" i="6"/>
  <c r="AF834" i="6" s="1"/>
  <c r="AA616" i="6"/>
  <c r="AF616" i="6" s="1"/>
  <c r="AA495" i="6"/>
  <c r="AF495" i="6" s="1"/>
  <c r="AA1292" i="6"/>
  <c r="AF1292" i="6" s="1"/>
  <c r="AA306" i="6"/>
  <c r="AF306" i="6" s="1"/>
  <c r="AA1401" i="6"/>
  <c r="AF1401" i="6" s="1"/>
  <c r="AA802" i="6"/>
  <c r="AF802" i="6" s="1"/>
  <c r="AA1081" i="6"/>
  <c r="AF1081" i="6" s="1"/>
  <c r="AA505" i="6"/>
  <c r="AF505" i="6" s="1"/>
  <c r="AA515" i="6"/>
  <c r="AF515" i="6" s="1"/>
  <c r="AA1022" i="6"/>
  <c r="AF1022" i="6" s="1"/>
  <c r="AA380" i="6"/>
  <c r="AF380" i="6" s="1"/>
  <c r="AA431" i="6"/>
  <c r="AF431" i="6" s="1"/>
  <c r="AA450" i="6"/>
  <c r="AF450" i="6" s="1"/>
  <c r="AA1265" i="6"/>
  <c r="AF1265" i="6" s="1"/>
  <c r="AA307" i="6"/>
  <c r="AF307" i="6" s="1"/>
  <c r="AA343" i="6"/>
  <c r="AF343" i="6" s="1"/>
  <c r="AA830" i="6"/>
  <c r="AF830" i="6" s="1"/>
  <c r="AA709" i="6"/>
  <c r="AF709" i="6" s="1"/>
  <c r="AA1092" i="6"/>
  <c r="AF1092" i="6" s="1"/>
  <c r="AA544" i="6"/>
  <c r="AF544" i="6" s="1"/>
  <c r="AA545" i="6"/>
  <c r="AF545" i="6" s="1"/>
  <c r="AA356" i="6"/>
  <c r="AF356" i="6" s="1"/>
  <c r="AA1505" i="6"/>
  <c r="AF1505" i="6" s="1"/>
  <c r="R1067" i="7"/>
  <c r="P1119" i="7"/>
  <c r="P1118" i="7"/>
  <c r="Q1092" i="7"/>
  <c r="R1112" i="7"/>
  <c r="P1458" i="7"/>
  <c r="Q1322" i="7"/>
  <c r="Q787" i="7"/>
  <c r="P1193" i="7"/>
  <c r="P1384" i="7"/>
  <c r="P1383" i="7"/>
  <c r="R992" i="7"/>
  <c r="R1286" i="7"/>
  <c r="Q1363" i="7"/>
  <c r="P1444" i="6"/>
  <c r="J1444" i="6"/>
  <c r="O1444" i="6" s="1"/>
  <c r="Q491" i="7"/>
  <c r="AB11" i="7"/>
  <c r="P737" i="7"/>
  <c r="Q311" i="7"/>
  <c r="W1375" i="6"/>
  <c r="J1511" i="6"/>
  <c r="O1511" i="6" s="1"/>
  <c r="P1511" i="6"/>
  <c r="AB12" i="7"/>
  <c r="Q733" i="7"/>
  <c r="Q577" i="7"/>
  <c r="P286" i="7"/>
  <c r="R551" i="7"/>
  <c r="J1246" i="6"/>
  <c r="O1246" i="6" s="1"/>
  <c r="P1246" i="6"/>
  <c r="Q575" i="7"/>
  <c r="P1385" i="6"/>
  <c r="U1385" i="6" s="1"/>
  <c r="J1385" i="6"/>
  <c r="O1385" i="6" s="1"/>
  <c r="T1385" i="6" s="1"/>
  <c r="P792" i="6"/>
  <c r="U792" i="6" s="1"/>
  <c r="J792" i="6"/>
  <c r="O792" i="6" s="1"/>
  <c r="T792" i="6" s="1"/>
  <c r="P165" i="7"/>
  <c r="W1379" i="6"/>
  <c r="R358" i="7"/>
  <c r="J743" i="6"/>
  <c r="O743" i="6" s="1"/>
  <c r="P743" i="6"/>
  <c r="P170" i="7"/>
  <c r="P1150" i="6"/>
  <c r="U1150" i="6" s="1"/>
  <c r="J1150" i="6"/>
  <c r="O1150" i="6" s="1"/>
  <c r="T1150" i="6" s="1"/>
  <c r="P1145" i="6"/>
  <c r="J1145" i="6"/>
  <c r="O1145" i="6" s="1"/>
  <c r="Q201" i="7"/>
  <c r="J1162" i="6"/>
  <c r="O1162" i="6" s="1"/>
  <c r="P1162" i="6"/>
  <c r="J1443" i="6"/>
  <c r="O1443" i="6" s="1"/>
  <c r="P1443" i="6"/>
  <c r="X1205" i="6"/>
  <c r="Q342" i="7"/>
  <c r="P1427" i="6"/>
  <c r="J1427" i="6"/>
  <c r="O1427" i="6" s="1"/>
  <c r="P1107" i="6"/>
  <c r="J1107" i="6"/>
  <c r="O1107" i="6" s="1"/>
  <c r="Q269" i="7"/>
  <c r="J866" i="6"/>
  <c r="O866" i="6" s="1"/>
  <c r="P866" i="6"/>
  <c r="J1338" i="6"/>
  <c r="O1338" i="6" s="1"/>
  <c r="T1338" i="6" s="1"/>
  <c r="P1338" i="6"/>
  <c r="P893" i="6"/>
  <c r="J893" i="6"/>
  <c r="O893" i="6" s="1"/>
  <c r="J360" i="6"/>
  <c r="O360" i="6" s="1"/>
  <c r="P360" i="6"/>
  <c r="X1206" i="6"/>
  <c r="J21" i="6"/>
  <c r="O21" i="6" s="1"/>
  <c r="P21" i="6"/>
  <c r="P1440" i="7"/>
  <c r="P1502" i="7"/>
  <c r="AA577" i="6"/>
  <c r="AF577" i="6" s="1"/>
  <c r="AA646" i="6"/>
  <c r="AF646" i="6" s="1"/>
  <c r="AA715" i="6"/>
  <c r="AF715" i="6" s="1"/>
  <c r="AA1460" i="6"/>
  <c r="AF1460" i="6" s="1"/>
  <c r="AA591" i="6"/>
  <c r="AF591" i="6" s="1"/>
  <c r="AA278" i="6"/>
  <c r="AF278" i="6" s="1"/>
  <c r="AA1550" i="6"/>
  <c r="AF1550" i="6" s="1"/>
  <c r="AA1384" i="6"/>
  <c r="AF1384" i="6" s="1"/>
  <c r="AA395" i="6"/>
  <c r="AF395" i="6" s="1"/>
  <c r="AA419" i="6"/>
  <c r="AF419" i="6" s="1"/>
  <c r="AA513" i="6"/>
  <c r="AF513" i="6" s="1"/>
  <c r="AA1289" i="6"/>
  <c r="AF1289" i="6" s="1"/>
  <c r="AA1340" i="6"/>
  <c r="AF1340" i="6" s="1"/>
  <c r="AA621" i="6"/>
  <c r="AF621" i="6" s="1"/>
  <c r="AA1267" i="6"/>
  <c r="AF1267" i="6" s="1"/>
  <c r="AA772" i="6"/>
  <c r="AF772" i="6" s="1"/>
  <c r="AA1407" i="6"/>
  <c r="AF1407" i="6" s="1"/>
  <c r="AA1107" i="6"/>
  <c r="AF1107" i="6" s="1"/>
  <c r="AA780" i="6"/>
  <c r="AF780" i="6" s="1"/>
  <c r="AA756" i="6"/>
  <c r="AF756" i="6" s="1"/>
  <c r="AA318" i="6"/>
  <c r="AF318" i="6" s="1"/>
  <c r="AA1002" i="6"/>
  <c r="AF1002" i="6" s="1"/>
  <c r="AA969" i="6"/>
  <c r="AF969" i="6" s="1"/>
  <c r="AA1038" i="6"/>
  <c r="AF1038" i="6" s="1"/>
  <c r="AA763" i="6"/>
  <c r="AF763" i="6" s="1"/>
  <c r="AA474" i="6"/>
  <c r="AF474" i="6" s="1"/>
  <c r="AA983" i="6"/>
  <c r="AF983" i="6" s="1"/>
  <c r="AA288" i="6"/>
  <c r="AF288" i="6" s="1"/>
  <c r="AA927" i="6"/>
  <c r="AF927" i="6" s="1"/>
  <c r="AA1543" i="6"/>
  <c r="AF1543" i="6" s="1"/>
  <c r="Q1287" i="7"/>
  <c r="P1315" i="7"/>
  <c r="R1410" i="7"/>
  <c r="P1397" i="7"/>
  <c r="R1533" i="7"/>
  <c r="R1506" i="7"/>
  <c r="Q1524" i="7"/>
  <c r="R1302" i="7"/>
  <c r="R1452" i="7"/>
  <c r="R1444" i="7"/>
  <c r="P1240" i="7"/>
  <c r="Q1481" i="7"/>
  <c r="Q1272" i="7"/>
  <c r="R755" i="7"/>
  <c r="Q1352" i="7"/>
  <c r="P1190" i="7"/>
  <c r="P1231" i="7"/>
  <c r="P1496" i="7"/>
  <c r="AA1432" i="6"/>
  <c r="AF1432" i="6" s="1"/>
  <c r="AA1400" i="6"/>
  <c r="AF1400" i="6" s="1"/>
  <c r="P1255" i="7"/>
  <c r="AA575" i="6"/>
  <c r="AF575" i="6" s="1"/>
  <c r="AA1212" i="6"/>
  <c r="AF1212" i="6" s="1"/>
  <c r="AA690" i="6"/>
  <c r="AF690" i="6" s="1"/>
  <c r="AA1032" i="6"/>
  <c r="AF1032" i="6" s="1"/>
  <c r="AA1131" i="6"/>
  <c r="AF1131" i="6" s="1"/>
  <c r="AA720" i="6"/>
  <c r="AF720" i="6" s="1"/>
  <c r="AA1332" i="6"/>
  <c r="AF1332" i="6" s="1"/>
  <c r="AA518" i="6"/>
  <c r="AF518" i="6" s="1"/>
  <c r="AA1120" i="6"/>
  <c r="AF1120" i="6" s="1"/>
  <c r="AA1528" i="6"/>
  <c r="AF1528" i="6" s="1"/>
  <c r="AA1231" i="6"/>
  <c r="AF1231" i="6" s="1"/>
  <c r="AA984" i="6"/>
  <c r="AF984" i="6" s="1"/>
  <c r="AA600" i="6"/>
  <c r="AF600" i="6" s="1"/>
  <c r="AA836" i="6"/>
  <c r="AF836" i="6" s="1"/>
  <c r="AA1255" i="6"/>
  <c r="AF1255" i="6" s="1"/>
  <c r="AA1272" i="6"/>
  <c r="AF1272" i="6" s="1"/>
  <c r="AA1275" i="6"/>
  <c r="AF1275" i="6" s="1"/>
  <c r="AA828" i="6"/>
  <c r="AF828" i="6" s="1"/>
  <c r="AA347" i="6"/>
  <c r="AF347" i="6" s="1"/>
  <c r="AA1108" i="6"/>
  <c r="AF1108" i="6" s="1"/>
  <c r="AA252" i="6"/>
  <c r="AF252" i="6" s="1"/>
  <c r="AA441" i="6"/>
  <c r="AF441" i="6" s="1"/>
  <c r="AA1424" i="6"/>
  <c r="AF1424" i="6" s="1"/>
  <c r="AA1431" i="6"/>
  <c r="AF1431" i="6" s="1"/>
  <c r="AA643" i="6"/>
  <c r="AF643" i="6" s="1"/>
  <c r="AA569" i="6"/>
  <c r="AF569" i="6" s="1"/>
  <c r="AA465" i="6"/>
  <c r="AF465" i="6" s="1"/>
  <c r="AA432" i="6"/>
  <c r="AF432" i="6" s="1"/>
  <c r="AA1313" i="6"/>
  <c r="AF1313" i="6" s="1"/>
  <c r="AA682" i="6"/>
  <c r="AF682" i="6" s="1"/>
  <c r="AA667" i="6"/>
  <c r="AF667" i="6" s="1"/>
  <c r="AA519" i="6"/>
  <c r="AF519" i="6" s="1"/>
  <c r="AA976" i="6"/>
  <c r="AF976" i="6" s="1"/>
  <c r="AA469" i="6"/>
  <c r="AF469" i="6" s="1"/>
  <c r="AA744" i="6"/>
  <c r="AF744" i="6" s="1"/>
  <c r="AA1301" i="6"/>
  <c r="AF1301" i="6" s="1"/>
  <c r="AA359" i="6"/>
  <c r="AF359" i="6" s="1"/>
  <c r="AA316" i="6"/>
  <c r="AF316" i="6" s="1"/>
  <c r="AA589" i="6"/>
  <c r="AF589" i="6" s="1"/>
  <c r="AA467" i="6"/>
  <c r="AF467" i="6" s="1"/>
  <c r="AA713" i="6"/>
  <c r="AF713" i="6" s="1"/>
  <c r="AA339" i="6"/>
  <c r="AF339" i="6" s="1"/>
  <c r="AA1527" i="6"/>
  <c r="AF1527" i="6" s="1"/>
  <c r="AA1034" i="6"/>
  <c r="AF1034" i="6" s="1"/>
  <c r="AA1158" i="6"/>
  <c r="AF1158" i="6" s="1"/>
  <c r="AA695" i="6"/>
  <c r="AF695" i="6" s="1"/>
  <c r="AA460" i="6"/>
  <c r="AF460" i="6" s="1"/>
  <c r="AA749" i="6"/>
  <c r="AF749" i="6" s="1"/>
  <c r="AA752" i="6"/>
  <c r="AF752" i="6" s="1"/>
  <c r="AA1251" i="6"/>
  <c r="AF1251" i="6" s="1"/>
  <c r="AA1232" i="6"/>
  <c r="AF1232" i="6" s="1"/>
  <c r="AA1173" i="6"/>
  <c r="AF1173" i="6" s="1"/>
  <c r="AA926" i="6"/>
  <c r="AF926" i="6" s="1"/>
  <c r="AA962" i="6"/>
  <c r="AF962" i="6" s="1"/>
  <c r="AA443" i="6"/>
  <c r="AF443" i="6" s="1"/>
  <c r="AA1073" i="6"/>
  <c r="AF1073" i="6" s="1"/>
  <c r="AA661" i="6"/>
  <c r="AF661" i="6" s="1"/>
  <c r="AA528" i="6"/>
  <c r="AF528" i="6" s="1"/>
  <c r="AA915" i="6"/>
  <c r="AF915" i="6" s="1"/>
  <c r="AA564" i="6"/>
  <c r="AF564" i="6" s="1"/>
  <c r="AA723" i="6"/>
  <c r="AF723" i="6" s="1"/>
  <c r="AA1147" i="6"/>
  <c r="AF1147" i="6" s="1"/>
  <c r="AA1240" i="6"/>
  <c r="AF1240" i="6" s="1"/>
  <c r="AA672" i="6"/>
  <c r="AF672" i="6" s="1"/>
  <c r="AA688" i="6"/>
  <c r="AF688" i="6" s="1"/>
  <c r="AA542" i="6"/>
  <c r="AF542" i="6" s="1"/>
  <c r="AA1316" i="6"/>
  <c r="AF1316" i="6" s="1"/>
  <c r="AA333" i="6"/>
  <c r="AF333" i="6" s="1"/>
  <c r="AA1241" i="6"/>
  <c r="AF1241" i="6" s="1"/>
  <c r="AA911" i="6"/>
  <c r="AF911" i="6" s="1"/>
  <c r="AA890" i="6"/>
  <c r="AF890" i="6" s="1"/>
  <c r="AA1511" i="6"/>
  <c r="AF1511" i="6" s="1"/>
  <c r="AA375" i="6"/>
  <c r="AF375" i="6" s="1"/>
  <c r="AA317" i="6"/>
  <c r="AF317" i="6" s="1"/>
  <c r="AA1262" i="6"/>
  <c r="AF1262" i="6" s="1"/>
  <c r="AA654" i="6"/>
  <c r="AF654" i="6" s="1"/>
  <c r="AA676" i="6"/>
  <c r="AF676" i="6" s="1"/>
  <c r="AA578" i="6"/>
  <c r="AF578" i="6" s="1"/>
  <c r="AA559" i="6"/>
  <c r="AF559" i="6" s="1"/>
  <c r="AA242" i="6"/>
  <c r="AF242" i="6" s="1"/>
  <c r="AA574" i="6"/>
  <c r="AF574" i="6" s="1"/>
  <c r="AA484" i="6"/>
  <c r="AF484" i="6" s="1"/>
  <c r="AA227" i="6"/>
  <c r="AF227" i="6" s="1"/>
  <c r="AA907" i="6"/>
  <c r="AF907" i="6" s="1"/>
  <c r="AA1254" i="6"/>
  <c r="AF1254" i="6" s="1"/>
  <c r="AA843" i="6"/>
  <c r="AF843" i="6" s="1"/>
  <c r="AA535" i="6"/>
  <c r="AF535" i="6" s="1"/>
  <c r="AA663" i="6"/>
  <c r="AF663" i="6" s="1"/>
  <c r="AA981" i="6"/>
  <c r="AF981" i="6" s="1"/>
  <c r="AA372" i="6"/>
  <c r="AF372" i="6" s="1"/>
  <c r="AA1503" i="6"/>
  <c r="AF1503" i="6" s="1"/>
  <c r="AA1530" i="6"/>
  <c r="AF1530" i="6" s="1"/>
  <c r="AA1200" i="6"/>
  <c r="AF1200" i="6" s="1"/>
  <c r="AA1362" i="6"/>
  <c r="AF1362" i="6" s="1"/>
  <c r="AA508" i="6"/>
  <c r="AF508" i="6" s="1"/>
  <c r="AA640" i="6"/>
  <c r="AF640" i="6" s="1"/>
  <c r="AA247" i="6"/>
  <c r="AF247" i="6" s="1"/>
  <c r="AA827" i="6"/>
  <c r="AF827" i="6" s="1"/>
  <c r="AA740" i="6"/>
  <c r="AF740" i="6" s="1"/>
  <c r="AA1011" i="6"/>
  <c r="AF1011" i="6" s="1"/>
  <c r="AA566" i="6"/>
  <c r="AF566" i="6" s="1"/>
  <c r="AA1104" i="6"/>
  <c r="AF1104" i="6" s="1"/>
  <c r="AA609" i="6"/>
  <c r="AF609" i="6" s="1"/>
  <c r="AA899" i="6"/>
  <c r="AF899" i="6" s="1"/>
  <c r="AA371" i="6"/>
  <c r="AF371" i="6" s="1"/>
  <c r="AA885" i="6"/>
  <c r="AF885" i="6" s="1"/>
  <c r="AA867" i="6"/>
  <c r="AF867" i="6" s="1"/>
  <c r="AA471" i="6"/>
  <c r="AF471" i="6" s="1"/>
  <c r="AA896" i="6"/>
  <c r="AF896" i="6" s="1"/>
  <c r="AA815" i="6"/>
  <c r="AF815" i="6" s="1"/>
  <c r="AA679" i="6"/>
  <c r="AF679" i="6" s="1"/>
  <c r="AA908" i="6"/>
  <c r="AF908" i="6" s="1"/>
  <c r="AA1166" i="6"/>
  <c r="AF1166" i="6" s="1"/>
  <c r="AA583" i="6"/>
  <c r="AF583" i="6" s="1"/>
  <c r="AA645" i="6"/>
  <c r="AF645" i="6" s="1"/>
  <c r="AA1046" i="6"/>
  <c r="AF1046" i="6" s="1"/>
  <c r="AA294" i="6"/>
  <c r="AF294" i="6" s="1"/>
  <c r="AA420" i="6"/>
  <c r="AF420" i="6" s="1"/>
  <c r="AA903" i="6"/>
  <c r="AF903" i="6" s="1"/>
  <c r="AA512" i="6"/>
  <c r="AF512" i="6" s="1"/>
  <c r="AA1277" i="6"/>
  <c r="AF1277" i="6" s="1"/>
  <c r="AA982" i="6"/>
  <c r="AF982" i="6" s="1"/>
  <c r="AA670" i="6"/>
  <c r="AF670" i="6" s="1"/>
  <c r="AA938" i="6"/>
  <c r="AF938" i="6" s="1"/>
  <c r="AA370" i="6"/>
  <c r="AF370" i="6" s="1"/>
  <c r="AA1128" i="6"/>
  <c r="AF1128" i="6" s="1"/>
  <c r="AA658" i="6"/>
  <c r="AF658" i="6" s="1"/>
  <c r="AA1219" i="6"/>
  <c r="AF1219" i="6" s="1"/>
  <c r="AA1211" i="6"/>
  <c r="AF1211" i="6" s="1"/>
  <c r="AA243" i="6"/>
  <c r="AF243" i="6" s="1"/>
  <c r="AA689" i="6"/>
  <c r="AF689" i="6" s="1"/>
  <c r="AA293" i="6"/>
  <c r="AF293" i="6" s="1"/>
  <c r="AA1063" i="6"/>
  <c r="AF1063" i="6" s="1"/>
  <c r="AA379" i="6"/>
  <c r="AF379" i="6" s="1"/>
  <c r="AA730" i="6"/>
  <c r="AF730" i="6" s="1"/>
  <c r="AA1018" i="6"/>
  <c r="AF1018" i="6" s="1"/>
  <c r="AA857" i="6"/>
  <c r="AF857" i="6" s="1"/>
  <c r="AA850" i="6"/>
  <c r="AF850" i="6" s="1"/>
  <c r="AA960" i="6"/>
  <c r="AF960" i="6" s="1"/>
  <c r="AA617" i="6"/>
  <c r="AF617" i="6" s="1"/>
  <c r="AA1186" i="6"/>
  <c r="AF1186" i="6" s="1"/>
  <c r="AA844" i="6"/>
  <c r="AF844" i="6" s="1"/>
  <c r="AA1338" i="6"/>
  <c r="AF1338" i="6" s="1"/>
  <c r="AA494" i="6"/>
  <c r="AF494" i="6" s="1"/>
  <c r="AA251" i="6"/>
  <c r="AF251" i="6" s="1"/>
  <c r="AA1013" i="6"/>
  <c r="AF1013" i="6" s="1"/>
  <c r="AA533" i="6"/>
  <c r="AF533" i="6" s="1"/>
  <c r="AA499" i="6"/>
  <c r="AF499" i="6" s="1"/>
  <c r="AA1118" i="6"/>
  <c r="AF1118" i="6" s="1"/>
  <c r="AA622" i="6"/>
  <c r="AF622" i="6" s="1"/>
  <c r="AA924" i="6"/>
  <c r="AF924" i="6" s="1"/>
  <c r="V1359" i="6"/>
  <c r="AA1510" i="6"/>
  <c r="AF1510" i="6" s="1"/>
  <c r="AA1416" i="6"/>
  <c r="AF1416" i="6" s="1"/>
  <c r="AA1383" i="6"/>
  <c r="AF1383" i="6" s="1"/>
  <c r="AA1380" i="6"/>
  <c r="AF1380" i="6" s="1"/>
  <c r="AA1524" i="6"/>
  <c r="AF1524" i="6" s="1"/>
  <c r="Q1512" i="7"/>
  <c r="R968" i="7"/>
  <c r="R1504" i="7"/>
  <c r="AF7" i="7"/>
  <c r="Q1537" i="7"/>
  <c r="Q1538" i="7"/>
  <c r="AB16" i="7"/>
  <c r="AF16" i="7" s="1"/>
  <c r="P1472" i="7"/>
  <c r="R1447" i="7"/>
  <c r="Q1367" i="7"/>
  <c r="P1342" i="7"/>
  <c r="R1434" i="7"/>
  <c r="P1512" i="7"/>
  <c r="Q1328" i="7"/>
  <c r="Q1381" i="7"/>
  <c r="R1241" i="7"/>
  <c r="P1395" i="7"/>
  <c r="Q1347" i="7"/>
  <c r="R1264" i="7"/>
  <c r="Q1503" i="7"/>
  <c r="P1338" i="7"/>
  <c r="R1242" i="7"/>
  <c r="R1426" i="7"/>
  <c r="R1414" i="7"/>
  <c r="P1417" i="7"/>
  <c r="P1057" i="7"/>
  <c r="Q1427" i="7"/>
  <c r="Q1500" i="7"/>
  <c r="Q1382" i="7"/>
  <c r="Q1067" i="7"/>
  <c r="R1518" i="7"/>
  <c r="Q1098" i="7"/>
  <c r="Q1492" i="7"/>
  <c r="Q1506" i="7"/>
  <c r="Q1288" i="7"/>
  <c r="P1410" i="7"/>
  <c r="P1101" i="7"/>
  <c r="R1211" i="7"/>
  <c r="R1351" i="7"/>
  <c r="Q1297" i="7"/>
  <c r="R1482" i="7"/>
  <c r="Q1434" i="7"/>
  <c r="P1202" i="7"/>
  <c r="R1268" i="7"/>
  <c r="R1282" i="7"/>
  <c r="R1489" i="7"/>
  <c r="Q1390" i="7"/>
  <c r="Q1187" i="7"/>
  <c r="R897" i="7"/>
  <c r="Q1313" i="7"/>
  <c r="R1054" i="7"/>
  <c r="R1053" i="7"/>
  <c r="Q1535" i="7"/>
  <c r="R1338" i="7"/>
  <c r="R1186" i="7"/>
  <c r="Q1170" i="7"/>
  <c r="Q1121" i="7"/>
  <c r="R1400" i="7"/>
  <c r="Q1273" i="7"/>
  <c r="Q1014" i="7"/>
  <c r="Q1254" i="7"/>
  <c r="Q1340" i="7"/>
  <c r="R1333" i="7"/>
  <c r="P1499" i="7"/>
  <c r="R1309" i="7"/>
  <c r="R1296" i="7"/>
  <c r="Q1226" i="7"/>
  <c r="R1495" i="7"/>
  <c r="P855" i="7"/>
  <c r="Q1213" i="7"/>
  <c r="Q1394" i="7"/>
  <c r="P1374" i="7"/>
  <c r="Q1031" i="7"/>
  <c r="Q1090" i="7"/>
  <c r="R759" i="7"/>
  <c r="Q1452" i="7"/>
  <c r="Q1448" i="7"/>
  <c r="Q1138" i="7"/>
  <c r="Q1532" i="7"/>
  <c r="P1204" i="7"/>
  <c r="P1044" i="7"/>
  <c r="P1181" i="7"/>
  <c r="R1137" i="7"/>
  <c r="Q1375" i="7"/>
  <c r="Q1295" i="7"/>
  <c r="Q1391" i="7"/>
  <c r="R1364" i="7"/>
  <c r="R1061" i="7"/>
  <c r="Q1159" i="7"/>
  <c r="R1310" i="7"/>
  <c r="P1227" i="7"/>
  <c r="P809" i="7"/>
  <c r="R863" i="7"/>
  <c r="P906" i="7"/>
  <c r="R1068" i="7"/>
  <c r="R1124" i="7"/>
  <c r="R1091" i="7"/>
  <c r="R444" i="7"/>
  <c r="R975" i="7"/>
  <c r="AC13" i="7"/>
  <c r="R1110" i="7"/>
  <c r="R1015" i="7"/>
  <c r="Q763" i="7"/>
  <c r="Q1358" i="7"/>
  <c r="R834" i="7"/>
  <c r="R1057" i="7"/>
  <c r="Q827" i="7"/>
  <c r="R978" i="7"/>
  <c r="P1329" i="7"/>
  <c r="Q781" i="7"/>
  <c r="P777" i="7"/>
  <c r="R1132" i="7"/>
  <c r="R732" i="7"/>
  <c r="R865" i="7"/>
  <c r="P944" i="7"/>
  <c r="Q878" i="7"/>
  <c r="Q1399" i="7"/>
  <c r="Q1202" i="7"/>
  <c r="P1168" i="7"/>
  <c r="Q1229" i="7"/>
  <c r="P1124" i="7"/>
  <c r="Q1430" i="7"/>
  <c r="P962" i="7"/>
  <c r="R927" i="7"/>
  <c r="P851" i="7"/>
  <c r="Q1033" i="7"/>
  <c r="P982" i="7"/>
  <c r="Q1028" i="7"/>
  <c r="Q1211" i="7"/>
  <c r="Q824" i="7"/>
  <c r="R944" i="7"/>
  <c r="Q758" i="7"/>
  <c r="Q693" i="7"/>
  <c r="Q995" i="7"/>
  <c r="P547" i="7"/>
  <c r="Q1269" i="7"/>
  <c r="R1032" i="7"/>
  <c r="Q783" i="7"/>
  <c r="R1501" i="7"/>
  <c r="R688" i="7"/>
  <c r="Q544" i="7"/>
  <c r="P1482" i="7"/>
  <c r="Q1230" i="7"/>
  <c r="R1058" i="7"/>
  <c r="P686" i="7"/>
  <c r="P1126" i="7"/>
  <c r="P1372" i="6"/>
  <c r="J1372" i="6"/>
  <c r="O1372" i="6" s="1"/>
  <c r="P624" i="7"/>
  <c r="P208" i="7"/>
  <c r="Q1006" i="7"/>
  <c r="R869" i="7"/>
  <c r="Q1093" i="7"/>
  <c r="P1413" i="7"/>
  <c r="R921" i="7"/>
  <c r="R1300" i="7"/>
  <c r="Q947" i="7"/>
  <c r="Q899" i="7"/>
  <c r="R726" i="7"/>
  <c r="P596" i="7"/>
  <c r="R994" i="7"/>
  <c r="Q680" i="7"/>
  <c r="P1141" i="7"/>
  <c r="Q969" i="7"/>
  <c r="Q672" i="7"/>
  <c r="Q1062" i="7"/>
  <c r="R1431" i="7"/>
  <c r="R499" i="7"/>
  <c r="Q855" i="7"/>
  <c r="Q607" i="7"/>
  <c r="Q896" i="7"/>
  <c r="P415" i="7"/>
  <c r="Q720" i="7"/>
  <c r="Q796" i="7"/>
  <c r="Q644" i="7"/>
  <c r="R903" i="7"/>
  <c r="P1159" i="7"/>
  <c r="P942" i="7"/>
  <c r="Q1038" i="7"/>
  <c r="R1000" i="7"/>
  <c r="P1271" i="7"/>
  <c r="R861" i="7"/>
  <c r="Q1422" i="7"/>
  <c r="Q524" i="7"/>
  <c r="Q654" i="7"/>
  <c r="R596" i="7"/>
  <c r="R800" i="7"/>
  <c r="Q1177" i="7"/>
  <c r="Q1265" i="7"/>
  <c r="Q1377" i="7"/>
  <c r="Q1458" i="7"/>
  <c r="Q542" i="7"/>
  <c r="P1183" i="7"/>
  <c r="J1458" i="6"/>
  <c r="O1458" i="6" s="1"/>
  <c r="T1458" i="6" s="1"/>
  <c r="P1458" i="6"/>
  <c r="U1458" i="6" s="1"/>
  <c r="Q1183" i="7"/>
  <c r="P1076" i="7"/>
  <c r="Q1076" i="7"/>
  <c r="R819" i="7"/>
  <c r="R497" i="7"/>
  <c r="P980" i="7"/>
  <c r="P450" i="7"/>
  <c r="AA1457" i="6"/>
  <c r="AF1457" i="6" s="1"/>
  <c r="AA1484" i="6"/>
  <c r="AF1484" i="6" s="1"/>
  <c r="AA1102" i="6"/>
  <c r="AF1102" i="6" s="1"/>
  <c r="AA1162" i="6"/>
  <c r="AF1162" i="6" s="1"/>
  <c r="AA1307" i="6"/>
  <c r="AF1307" i="6" s="1"/>
  <c r="AA1358" i="6"/>
  <c r="AF1358" i="6" s="1"/>
  <c r="AA1536" i="6"/>
  <c r="AF1536" i="6" s="1"/>
  <c r="AA1080" i="6"/>
  <c r="AF1080" i="6" s="1"/>
  <c r="AA1178" i="6"/>
  <c r="AF1178" i="6" s="1"/>
  <c r="AA1145" i="6"/>
  <c r="AF1145" i="6" s="1"/>
  <c r="AA1236" i="6"/>
  <c r="AF1236" i="6" s="1"/>
  <c r="P1506" i="7"/>
  <c r="P1505" i="7"/>
  <c r="Q1192" i="7"/>
  <c r="P1152" i="7"/>
  <c r="R833" i="7"/>
  <c r="P1501" i="6"/>
  <c r="J1501" i="6"/>
  <c r="O1501" i="6" s="1"/>
  <c r="R610" i="7"/>
  <c r="R825" i="7"/>
  <c r="R824" i="7"/>
  <c r="J1477" i="6"/>
  <c r="O1477" i="6" s="1"/>
  <c r="P1477" i="6"/>
  <c r="Q187" i="7"/>
  <c r="J1336" i="6"/>
  <c r="O1336" i="6" s="1"/>
  <c r="P1336" i="6"/>
  <c r="J1286" i="6"/>
  <c r="O1286" i="6" s="1"/>
  <c r="P1286" i="6"/>
  <c r="J1195" i="6"/>
  <c r="O1195" i="6" s="1"/>
  <c r="P1195" i="6"/>
  <c r="J1078" i="6"/>
  <c r="O1078" i="6" s="1"/>
  <c r="P1078" i="6"/>
  <c r="R651" i="7"/>
  <c r="P1280" i="7"/>
  <c r="P1300" i="7"/>
  <c r="AA1551" i="6"/>
  <c r="AF1551" i="6" s="1"/>
  <c r="AA1088" i="6"/>
  <c r="AF1088" i="6" s="1"/>
  <c r="AA1324" i="6"/>
  <c r="AF1324" i="6" s="1"/>
  <c r="AA385" i="6"/>
  <c r="AF385" i="6" s="1"/>
  <c r="AA1368" i="6"/>
  <c r="AF1368" i="6" s="1"/>
  <c r="AA1045" i="6"/>
  <c r="AF1045" i="6" s="1"/>
  <c r="AA1207" i="6"/>
  <c r="AF1207" i="6" s="1"/>
  <c r="AA1250" i="6"/>
  <c r="AF1250" i="6" s="1"/>
  <c r="AA948" i="6"/>
  <c r="AF948" i="6" s="1"/>
  <c r="AA1218" i="6"/>
  <c r="AF1218" i="6" s="1"/>
  <c r="AA1446" i="6"/>
  <c r="AF1446" i="6" s="1"/>
  <c r="AA751" i="6"/>
  <c r="AF751" i="6" s="1"/>
  <c r="AA1036" i="6"/>
  <c r="AF1036" i="6" s="1"/>
  <c r="AA1008" i="6"/>
  <c r="AF1008" i="6" s="1"/>
  <c r="AA852" i="6"/>
  <c r="AF852" i="6" s="1"/>
  <c r="AA824" i="6"/>
  <c r="AF824" i="6" s="1"/>
  <c r="AA931" i="6"/>
  <c r="AF931" i="6" s="1"/>
  <c r="AA1415" i="6"/>
  <c r="AF1415" i="6" s="1"/>
  <c r="AA1179" i="6"/>
  <c r="AF1179" i="6" s="1"/>
  <c r="AA1230" i="6"/>
  <c r="AF1230" i="6" s="1"/>
  <c r="AA1377" i="6"/>
  <c r="AF1377" i="6" s="1"/>
  <c r="AA732" i="6"/>
  <c r="AF732" i="6" s="1"/>
  <c r="AA482" i="6"/>
  <c r="AF482" i="6" s="1"/>
  <c r="AA1342" i="6"/>
  <c r="AF1342" i="6" s="1"/>
  <c r="AA1350" i="6"/>
  <c r="AF1350" i="6" s="1"/>
  <c r="AA446" i="6"/>
  <c r="AF446" i="6" s="1"/>
  <c r="AA703" i="6"/>
  <c r="AF703" i="6" s="1"/>
  <c r="AA794" i="6"/>
  <c r="AF794" i="6" s="1"/>
  <c r="AA1027" i="6"/>
  <c r="AF1027" i="6" s="1"/>
  <c r="AA627" i="6"/>
  <c r="AF627" i="6" s="1"/>
  <c r="AA781" i="6"/>
  <c r="AF781" i="6" s="1"/>
  <c r="AA389" i="6"/>
  <c r="AF389" i="6" s="1"/>
  <c r="AA1050" i="6"/>
  <c r="AF1050" i="6" s="1"/>
  <c r="AA483" i="6"/>
  <c r="AF483" i="6" s="1"/>
  <c r="AA1214" i="6"/>
  <c r="AF1214" i="6" s="1"/>
  <c r="AA274" i="6"/>
  <c r="AF274" i="6" s="1"/>
  <c r="AA1294" i="6"/>
  <c r="AF1294" i="6" s="1"/>
  <c r="AA1152" i="6"/>
  <c r="AF1152" i="6" s="1"/>
  <c r="AA739" i="6"/>
  <c r="AF739" i="6" s="1"/>
  <c r="AA1203" i="6"/>
  <c r="AF1203" i="6" s="1"/>
  <c r="AA326" i="6"/>
  <c r="AF326" i="6" s="1"/>
  <c r="AA905" i="6"/>
  <c r="AF905" i="6" s="1"/>
  <c r="AA1423" i="6"/>
  <c r="AF1423" i="6" s="1"/>
  <c r="AA771" i="6"/>
  <c r="AF771" i="6" s="1"/>
  <c r="AA421" i="6"/>
  <c r="AF421" i="6" s="1"/>
  <c r="AA708" i="6"/>
  <c r="AF708" i="6" s="1"/>
  <c r="AA284" i="6"/>
  <c r="AF284" i="6" s="1"/>
  <c r="AA1189" i="6"/>
  <c r="AF1189" i="6" s="1"/>
  <c r="AA422" i="6"/>
  <c r="AF422" i="6" s="1"/>
  <c r="AA1388" i="6"/>
  <c r="AF1388" i="6" s="1"/>
  <c r="AA1389" i="6"/>
  <c r="AF1389" i="6" s="1"/>
  <c r="AA1217" i="6"/>
  <c r="AF1217" i="6" s="1"/>
  <c r="AA806" i="6"/>
  <c r="AF806" i="6" s="1"/>
  <c r="AA363" i="6"/>
  <c r="AF363" i="6" s="1"/>
  <c r="AA728" i="6"/>
  <c r="AF728" i="6" s="1"/>
  <c r="AA683" i="6"/>
  <c r="AF683" i="6" s="1"/>
  <c r="AA1012" i="6"/>
  <c r="AF1012" i="6" s="1"/>
  <c r="AA655" i="6"/>
  <c r="AF655" i="6" s="1"/>
  <c r="AA453" i="6"/>
  <c r="AF453" i="6" s="1"/>
  <c r="AA1053" i="6"/>
  <c r="AF1053" i="6" s="1"/>
  <c r="AA840" i="6"/>
  <c r="AF840" i="6" s="1"/>
  <c r="AA929" i="6"/>
  <c r="AF929" i="6" s="1"/>
  <c r="AA912" i="6"/>
  <c r="AF912" i="6" s="1"/>
  <c r="AA302" i="6"/>
  <c r="AF302" i="6" s="1"/>
  <c r="AA988" i="6"/>
  <c r="AF988" i="6" s="1"/>
  <c r="AA534" i="6"/>
  <c r="AF534" i="6" s="1"/>
  <c r="AA817" i="6"/>
  <c r="AF817" i="6" s="1"/>
  <c r="AA425" i="6"/>
  <c r="AF425" i="6" s="1"/>
  <c r="AA345" i="6"/>
  <c r="AF345" i="6" s="1"/>
  <c r="AA493" i="6"/>
  <c r="AF493" i="6" s="1"/>
  <c r="AA1281" i="6"/>
  <c r="AF1281" i="6" s="1"/>
  <c r="AA1309" i="6"/>
  <c r="AF1309" i="6" s="1"/>
  <c r="AA1146" i="6"/>
  <c r="AF1146" i="6" s="1"/>
  <c r="AA1111" i="6"/>
  <c r="AF1111" i="6" s="1"/>
  <c r="AA902" i="6"/>
  <c r="AF902" i="6" s="1"/>
  <c r="AA556" i="6"/>
  <c r="AF556" i="6" s="1"/>
  <c r="AA1021" i="6"/>
  <c r="AF1021" i="6" s="1"/>
  <c r="AA329" i="6"/>
  <c r="AF329" i="6" s="1"/>
  <c r="AA666" i="6"/>
  <c r="AF666" i="6" s="1"/>
  <c r="AA558" i="6"/>
  <c r="AF558" i="6" s="1"/>
  <c r="AA497" i="6"/>
  <c r="AF497" i="6" s="1"/>
  <c r="AA637" i="6"/>
  <c r="AF637" i="6" s="1"/>
  <c r="AA657" i="6"/>
  <c r="AF657" i="6" s="1"/>
  <c r="AA1357" i="6"/>
  <c r="AF1357" i="6" s="1"/>
  <c r="AA551" i="6"/>
  <c r="AF551" i="6" s="1"/>
  <c r="AA1213" i="6"/>
  <c r="AF1213" i="6" s="1"/>
  <c r="AA297" i="6"/>
  <c r="AF297" i="6" s="1"/>
  <c r="AA1290" i="6"/>
  <c r="AF1290" i="6" s="1"/>
  <c r="AA1311" i="6"/>
  <c r="AF1311" i="6" s="1"/>
  <c r="AA1435" i="6"/>
  <c r="AF1435" i="6" s="1"/>
  <c r="AA280" i="6"/>
  <c r="AF280" i="6" s="1"/>
  <c r="AA352" i="6"/>
  <c r="AF352" i="6" s="1"/>
  <c r="AA597" i="6"/>
  <c r="AF597" i="6" s="1"/>
  <c r="AA727" i="6"/>
  <c r="AF727" i="6" s="1"/>
  <c r="AA478" i="6"/>
  <c r="AF478" i="6" s="1"/>
  <c r="AA741" i="6"/>
  <c r="AF741" i="6" s="1"/>
  <c r="AA721" i="6"/>
  <c r="AF721" i="6" s="1"/>
  <c r="AA883" i="6"/>
  <c r="AF883" i="6" s="1"/>
  <c r="AA549" i="6"/>
  <c r="AF549" i="6" s="1"/>
  <c r="AA766" i="6"/>
  <c r="AF766" i="6" s="1"/>
  <c r="AA873" i="6"/>
  <c r="AF873" i="6" s="1"/>
  <c r="AA1062" i="6"/>
  <c r="AF1062" i="6" s="1"/>
  <c r="AA653" i="6"/>
  <c r="AF653" i="6" s="1"/>
  <c r="AA650" i="6"/>
  <c r="AF650" i="6" s="1"/>
  <c r="AA693" i="6"/>
  <c r="AF693" i="6" s="1"/>
  <c r="AA849" i="6"/>
  <c r="AF849" i="6" s="1"/>
  <c r="AA435" i="6"/>
  <c r="AF435" i="6" s="1"/>
  <c r="AA735" i="6"/>
  <c r="AF735" i="6" s="1"/>
  <c r="AA651" i="6"/>
  <c r="AF651" i="6" s="1"/>
  <c r="AA479" i="6"/>
  <c r="AF479" i="6" s="1"/>
  <c r="AA1096" i="6"/>
  <c r="AF1096" i="6" s="1"/>
  <c r="AA275" i="6"/>
  <c r="AF275" i="6" s="1"/>
  <c r="AA1300" i="6"/>
  <c r="AF1300" i="6" s="1"/>
  <c r="AA1109" i="6"/>
  <c r="AF1109" i="6" s="1"/>
  <c r="AA762" i="6"/>
  <c r="AF762" i="6" s="1"/>
  <c r="AA717" i="6"/>
  <c r="AF717" i="6" s="1"/>
  <c r="AA492" i="6"/>
  <c r="AF492" i="6" s="1"/>
  <c r="AA832" i="6"/>
  <c r="AF832" i="6" s="1"/>
  <c r="AA1279" i="6"/>
  <c r="AF1279" i="6" s="1"/>
  <c r="AA397" i="6"/>
  <c r="AF397" i="6" s="1"/>
  <c r="AA1223" i="6"/>
  <c r="AF1223" i="6" s="1"/>
  <c r="AA386" i="6"/>
  <c r="AF386" i="6" s="1"/>
  <c r="AA612" i="6"/>
  <c r="AF612" i="6" s="1"/>
  <c r="AA303" i="6"/>
  <c r="AF303" i="6" s="1"/>
  <c r="AA1175" i="6"/>
  <c r="AF1175" i="6" s="1"/>
  <c r="AA1040" i="6"/>
  <c r="AF1040" i="6" s="1"/>
  <c r="AA942" i="6"/>
  <c r="AF942" i="6" s="1"/>
  <c r="AA668" i="6"/>
  <c r="AF668" i="6" s="1"/>
  <c r="AA1007" i="6"/>
  <c r="AF1007" i="6" s="1"/>
  <c r="AA1115" i="6"/>
  <c r="AF1115" i="6" s="1"/>
  <c r="AA414" i="6"/>
  <c r="AF414" i="6" s="1"/>
  <c r="AA602" i="6"/>
  <c r="AF602" i="6" s="1"/>
  <c r="AA1129" i="6"/>
  <c r="AF1129" i="6" s="1"/>
  <c r="AA803" i="6"/>
  <c r="AF803" i="6" s="1"/>
  <c r="AA1276" i="6"/>
  <c r="AF1276" i="6" s="1"/>
  <c r="AA295" i="6"/>
  <c r="AF295" i="6" s="1"/>
  <c r="AA1197" i="6"/>
  <c r="AF1197" i="6" s="1"/>
  <c r="AA634" i="6"/>
  <c r="AF634" i="6" s="1"/>
  <c r="AA700" i="6"/>
  <c r="AF700" i="6" s="1"/>
  <c r="AA870" i="6"/>
  <c r="AF870" i="6" s="1"/>
  <c r="AA796" i="6"/>
  <c r="AF796" i="6" s="1"/>
  <c r="AA1375" i="6"/>
  <c r="AF1375" i="6" s="1"/>
  <c r="AA696" i="6"/>
  <c r="AF696" i="6" s="1"/>
  <c r="AA669" i="6"/>
  <c r="AF669" i="6" s="1"/>
  <c r="AA1030" i="6"/>
  <c r="AF1030" i="6" s="1"/>
  <c r="AA809" i="6"/>
  <c r="AF809" i="6" s="1"/>
  <c r="AA635" i="6"/>
  <c r="AF635" i="6" s="1"/>
  <c r="AA714" i="6"/>
  <c r="AF714" i="6" s="1"/>
  <c r="P894" i="7"/>
  <c r="AA1412" i="6"/>
  <c r="AF1412" i="6" s="1"/>
  <c r="AA1444" i="6"/>
  <c r="AF1444" i="6" s="1"/>
  <c r="P1480" i="7"/>
  <c r="P1117" i="7"/>
  <c r="AA1480" i="6"/>
  <c r="AF1480" i="6" s="1"/>
  <c r="AA1537" i="6"/>
  <c r="AF1537" i="6" s="1"/>
  <c r="Q1472" i="7"/>
  <c r="Q1344" i="7"/>
  <c r="R1538" i="7"/>
  <c r="AG7" i="7"/>
  <c r="R1537" i="7"/>
  <c r="AC16" i="7"/>
  <c r="AG16" i="7" s="1"/>
  <c r="P1371" i="7"/>
  <c r="R1446" i="7"/>
  <c r="Q1323" i="7"/>
  <c r="P1380" i="7"/>
  <c r="Q1467" i="7"/>
  <c r="Q1415" i="7"/>
  <c r="Q1414" i="7"/>
  <c r="Q1455" i="7"/>
  <c r="Q1267" i="7"/>
  <c r="Q1345" i="7"/>
  <c r="R1106" i="7"/>
  <c r="P1459" i="7"/>
  <c r="R1409" i="7"/>
  <c r="Q1480" i="7"/>
  <c r="R1159" i="7"/>
  <c r="R774" i="7"/>
  <c r="Q1468" i="7"/>
  <c r="AF14" i="7"/>
  <c r="R1361" i="7"/>
  <c r="R1002" i="7"/>
  <c r="P1409" i="7"/>
  <c r="R1326" i="7"/>
  <c r="Q933" i="7"/>
  <c r="Q979" i="7"/>
  <c r="R1287" i="7"/>
  <c r="P1469" i="7"/>
  <c r="Q1078" i="7"/>
  <c r="R1466" i="7"/>
  <c r="P1059" i="7"/>
  <c r="P1058" i="7"/>
  <c r="Q1175" i="7"/>
  <c r="R1044" i="7"/>
  <c r="P1062" i="7"/>
  <c r="Q1097" i="7"/>
  <c r="Q1242" i="7"/>
  <c r="Q1079" i="7"/>
  <c r="P1022" i="7"/>
  <c r="R1181" i="7"/>
  <c r="Q1243" i="7"/>
  <c r="P1349" i="7"/>
  <c r="R1344" i="7"/>
  <c r="R1150" i="7"/>
  <c r="Q976" i="7"/>
  <c r="Q1115" i="7"/>
  <c r="Q1165" i="7"/>
  <c r="P1233" i="7"/>
  <c r="P1232" i="7"/>
  <c r="Q1531" i="7"/>
  <c r="Q1218" i="7"/>
  <c r="R1121" i="7"/>
  <c r="P929" i="7"/>
  <c r="P720" i="7"/>
  <c r="R1077" i="7"/>
  <c r="P1536" i="6"/>
  <c r="J1536" i="6"/>
  <c r="O1536" i="6" s="1"/>
  <c r="Q850" i="7"/>
  <c r="Q1224" i="7"/>
  <c r="R1063" i="7"/>
  <c r="R1087" i="7"/>
  <c r="P764" i="7"/>
  <c r="R1198" i="7"/>
  <c r="R1307" i="7"/>
  <c r="Q1053" i="7"/>
  <c r="Q892" i="7"/>
  <c r="P1217" i="7"/>
  <c r="P1216" i="7"/>
  <c r="P1388" i="7"/>
  <c r="Q867" i="7"/>
  <c r="P799" i="7"/>
  <c r="AC12" i="7"/>
  <c r="AG12" i="7" s="1"/>
  <c r="R733" i="7"/>
  <c r="R1070" i="7"/>
  <c r="P793" i="7"/>
  <c r="J1165" i="6"/>
  <c r="O1165" i="6" s="1"/>
  <c r="T1165" i="6" s="1"/>
  <c r="P1165" i="6"/>
  <c r="U1165" i="6" s="1"/>
  <c r="Q1173" i="7"/>
  <c r="Q857" i="7"/>
  <c r="R899" i="7"/>
  <c r="R895" i="7"/>
  <c r="P885" i="7"/>
  <c r="P1150" i="7"/>
  <c r="R1318" i="7"/>
  <c r="P1245" i="7"/>
  <c r="Q791" i="7"/>
  <c r="R1078" i="7"/>
  <c r="P1110" i="6"/>
  <c r="J1110" i="6"/>
  <c r="O1110" i="6" s="1"/>
  <c r="R593" i="7"/>
  <c r="R977" i="7"/>
  <c r="P453" i="7"/>
  <c r="P727" i="7"/>
  <c r="P992" i="7"/>
  <c r="P991" i="7"/>
  <c r="P1123" i="7"/>
  <c r="P1195" i="7"/>
  <c r="P1194" i="7"/>
  <c r="P716" i="7"/>
  <c r="Q375" i="7"/>
  <c r="Q871" i="7"/>
  <c r="P262" i="7"/>
  <c r="P261" i="7"/>
  <c r="R1500" i="7"/>
  <c r="R638" i="7"/>
  <c r="R707" i="7"/>
  <c r="X1547" i="6"/>
  <c r="Q492" i="7"/>
  <c r="P458" i="7"/>
  <c r="P457" i="7"/>
  <c r="P632" i="7"/>
  <c r="R708" i="7"/>
  <c r="Q714" i="7"/>
  <c r="R676" i="7"/>
  <c r="P1075" i="7"/>
  <c r="Q1072" i="7"/>
  <c r="Q826" i="7"/>
  <c r="R840" i="7"/>
  <c r="R839" i="7"/>
  <c r="Q284" i="7"/>
  <c r="R220" i="7"/>
  <c r="R1188" i="7"/>
  <c r="P1192" i="6"/>
  <c r="J1192" i="6"/>
  <c r="O1192" i="6" s="1"/>
  <c r="P710" i="7"/>
  <c r="Q557" i="7"/>
  <c r="Q1152" i="7"/>
  <c r="Q1151" i="7"/>
  <c r="P704" i="7"/>
  <c r="R1191" i="7"/>
  <c r="V1529" i="6"/>
  <c r="R1006" i="7"/>
  <c r="S1348" i="7"/>
  <c r="V1348" i="7" s="1"/>
  <c r="P899" i="7"/>
  <c r="R701" i="7"/>
  <c r="Q941" i="7"/>
  <c r="Q531" i="7"/>
  <c r="R662" i="7"/>
  <c r="P289" i="7"/>
  <c r="X1387" i="6"/>
  <c r="R574" i="7"/>
  <c r="Q685" i="7"/>
  <c r="P685" i="7"/>
  <c r="R787" i="7"/>
  <c r="R595" i="7"/>
  <c r="R748" i="7"/>
  <c r="P462" i="7"/>
  <c r="Q233" i="7"/>
  <c r="P481" i="7"/>
  <c r="P1528" i="6"/>
  <c r="U1528" i="6" s="1"/>
  <c r="J1528" i="6"/>
  <c r="O1528" i="6" s="1"/>
  <c r="R143" i="7"/>
  <c r="Q589" i="7"/>
  <c r="P168" i="7"/>
  <c r="P1129" i="6"/>
  <c r="J1129" i="6"/>
  <c r="O1129" i="6" s="1"/>
  <c r="P998" i="7"/>
  <c r="P626" i="7"/>
  <c r="J1310" i="6"/>
  <c r="O1310" i="6" s="1"/>
  <c r="P1310" i="6"/>
  <c r="P1219" i="7"/>
  <c r="P588" i="7"/>
  <c r="R101" i="7"/>
  <c r="P1321" i="7"/>
  <c r="R64" i="7"/>
  <c r="Q453" i="7"/>
  <c r="R132" i="7"/>
  <c r="P376" i="7"/>
  <c r="W1545" i="6"/>
  <c r="Q1107" i="7"/>
  <c r="P557" i="7"/>
  <c r="Q53" i="7"/>
  <c r="Q168" i="7"/>
  <c r="P448" i="7"/>
  <c r="R1152" i="7"/>
  <c r="J1212" i="6"/>
  <c r="O1212" i="6" s="1"/>
  <c r="P1212" i="6"/>
  <c r="Q147" i="7"/>
  <c r="X1520" i="6"/>
  <c r="R488" i="7"/>
  <c r="R496" i="7"/>
  <c r="P1179" i="6"/>
  <c r="J1179" i="6"/>
  <c r="O1179" i="6" s="1"/>
  <c r="Q346" i="7"/>
  <c r="P258" i="7"/>
  <c r="P1455" i="6"/>
  <c r="U1455" i="6" s="1"/>
  <c r="J1455" i="6"/>
  <c r="O1455" i="6" s="1"/>
  <c r="T1455" i="6" s="1"/>
  <c r="Q23" i="7"/>
  <c r="P123" i="7"/>
  <c r="R41" i="7"/>
  <c r="R40" i="7"/>
  <c r="R172" i="7"/>
  <c r="P649" i="7"/>
  <c r="P871" i="6"/>
  <c r="J871" i="6"/>
  <c r="O871" i="6" s="1"/>
  <c r="Q276" i="7"/>
  <c r="J1249" i="6"/>
  <c r="O1249" i="6" s="1"/>
  <c r="P1249" i="6"/>
  <c r="P371" i="7"/>
  <c r="P124" i="7"/>
  <c r="P864" i="7"/>
  <c r="P1041" i="6"/>
  <c r="J1041" i="6"/>
  <c r="O1041" i="6" s="1"/>
  <c r="X1451" i="6"/>
  <c r="X1000" i="6"/>
  <c r="W1540" i="6"/>
  <c r="J1306" i="6"/>
  <c r="O1306" i="6" s="1"/>
  <c r="T1306" i="6" s="1"/>
  <c r="P1306" i="6"/>
  <c r="U1306" i="6" s="1"/>
  <c r="P1120" i="6"/>
  <c r="J1120" i="6"/>
  <c r="O1120" i="6" s="1"/>
  <c r="Q381" i="7"/>
  <c r="R144" i="7"/>
  <c r="V1272" i="6"/>
  <c r="X1081" i="6"/>
  <c r="P364" i="7"/>
  <c r="V1347" i="6"/>
  <c r="P1398" i="6"/>
  <c r="J1398" i="6"/>
  <c r="O1398" i="6" s="1"/>
  <c r="R511" i="7"/>
  <c r="R516" i="7"/>
  <c r="W1508" i="6"/>
  <c r="J1388" i="6"/>
  <c r="O1388" i="6" s="1"/>
  <c r="P1388" i="6"/>
  <c r="P1318" i="6"/>
  <c r="J1318" i="6"/>
  <c r="O1318" i="6" s="1"/>
  <c r="J693" i="6"/>
  <c r="O693" i="6" s="1"/>
  <c r="P693" i="6"/>
  <c r="P1421" i="6"/>
  <c r="J1421" i="6"/>
  <c r="O1421" i="6" s="1"/>
  <c r="R65" i="7"/>
  <c r="Q158" i="7"/>
  <c r="J1374" i="6"/>
  <c r="O1374" i="6" s="1"/>
  <c r="P1374" i="6"/>
  <c r="W1521" i="6"/>
  <c r="V1486" i="6"/>
  <c r="P608" i="7"/>
  <c r="R147" i="7"/>
  <c r="Q618" i="7"/>
  <c r="P1055" i="6"/>
  <c r="J1055" i="6"/>
  <c r="O1055" i="6" s="1"/>
  <c r="P373" i="7"/>
  <c r="J1300" i="6"/>
  <c r="O1300" i="6" s="1"/>
  <c r="T1300" i="6" s="1"/>
  <c r="P1300" i="6"/>
  <c r="U1300" i="6" s="1"/>
  <c r="J1487" i="6"/>
  <c r="O1487" i="6" s="1"/>
  <c r="T1487" i="6" s="1"/>
  <c r="P1487" i="6"/>
  <c r="U1487" i="6" s="1"/>
  <c r="P1465" i="6"/>
  <c r="U1465" i="6" s="1"/>
  <c r="J1465" i="6"/>
  <c r="O1465" i="6" s="1"/>
  <c r="T1465" i="6" s="1"/>
  <c r="J1470" i="6"/>
  <c r="O1470" i="6" s="1"/>
  <c r="P1470" i="6"/>
  <c r="P1168" i="6"/>
  <c r="J1168" i="6"/>
  <c r="O1168" i="6" s="1"/>
  <c r="Q444" i="7"/>
  <c r="Q170" i="7"/>
  <c r="W1509" i="6"/>
  <c r="J1469" i="6"/>
  <c r="O1469" i="6" s="1"/>
  <c r="P1469" i="6"/>
  <c r="Q646" i="7"/>
  <c r="V953" i="6"/>
  <c r="R174" i="7"/>
  <c r="V1522" i="6"/>
  <c r="P1433" i="6"/>
  <c r="U1433" i="6" s="1"/>
  <c r="J1433" i="6"/>
  <c r="O1433" i="6" s="1"/>
  <c r="Q24" i="7"/>
  <c r="X979" i="6"/>
  <c r="J914" i="6"/>
  <c r="O914" i="6" s="1"/>
  <c r="P914" i="6"/>
  <c r="J978" i="6"/>
  <c r="O978" i="6" s="1"/>
  <c r="P978" i="6"/>
  <c r="X1544" i="6"/>
  <c r="J1259" i="6"/>
  <c r="O1259" i="6" s="1"/>
  <c r="T1259" i="6" s="1"/>
  <c r="P1259" i="6"/>
  <c r="W516" i="6"/>
  <c r="P877" i="6"/>
  <c r="J877" i="6"/>
  <c r="O877" i="6" s="1"/>
  <c r="X1339" i="6"/>
  <c r="R299" i="7"/>
  <c r="R286" i="7"/>
  <c r="W841" i="6"/>
  <c r="P1213" i="6"/>
  <c r="J1213" i="6"/>
  <c r="O1213" i="6" s="1"/>
  <c r="T1213" i="6" s="1"/>
  <c r="J984" i="6"/>
  <c r="O984" i="6" s="1"/>
  <c r="P984" i="6"/>
  <c r="V893" i="6"/>
  <c r="X1548" i="6"/>
  <c r="W946" i="6"/>
  <c r="P830" i="7"/>
  <c r="X1237" i="6"/>
  <c r="W1432" i="6"/>
  <c r="P1293" i="6"/>
  <c r="J1293" i="6"/>
  <c r="O1293" i="6" s="1"/>
  <c r="P819" i="6"/>
  <c r="J819" i="6"/>
  <c r="O819" i="6" s="1"/>
  <c r="R377" i="7"/>
  <c r="W1552" i="6"/>
  <c r="W1553" i="6"/>
  <c r="W1056" i="6"/>
  <c r="P1203" i="6"/>
  <c r="J1203" i="6"/>
  <c r="O1203" i="6" s="1"/>
  <c r="J1158" i="6"/>
  <c r="O1158" i="6" s="1"/>
  <c r="P1158" i="6"/>
  <c r="P1507" i="6"/>
  <c r="U1507" i="6" s="1"/>
  <c r="J1507" i="6"/>
  <c r="O1507" i="6" s="1"/>
  <c r="T1507" i="6" s="1"/>
  <c r="X768" i="6"/>
  <c r="J1205" i="6"/>
  <c r="O1205" i="6" s="1"/>
  <c r="T1205" i="6" s="1"/>
  <c r="P1205" i="6"/>
  <c r="U1205" i="6" s="1"/>
  <c r="J1521" i="6"/>
  <c r="O1521" i="6" s="1"/>
  <c r="T1521" i="6" s="1"/>
  <c r="P1521" i="6"/>
  <c r="U1521" i="6" s="1"/>
  <c r="W805" i="6"/>
  <c r="W804" i="6"/>
  <c r="V1180" i="6"/>
  <c r="W1293" i="6"/>
  <c r="P922" i="6"/>
  <c r="J922" i="6"/>
  <c r="O922" i="6" s="1"/>
  <c r="Q13" i="7"/>
  <c r="P672" i="7"/>
  <c r="J929" i="6"/>
  <c r="O929" i="6" s="1"/>
  <c r="P929" i="6"/>
  <c r="P1419" i="6"/>
  <c r="J1419" i="6"/>
  <c r="O1419" i="6" s="1"/>
  <c r="P177" i="7"/>
  <c r="R29" i="7"/>
  <c r="P49" i="7"/>
  <c r="J1417" i="6"/>
  <c r="O1417" i="6" s="1"/>
  <c r="P1417" i="6"/>
  <c r="P15" i="7"/>
  <c r="J1392" i="6"/>
  <c r="O1392" i="6" s="1"/>
  <c r="P1392" i="6"/>
  <c r="P538" i="6"/>
  <c r="U538" i="6" s="1"/>
  <c r="J538" i="6"/>
  <c r="O538" i="6" s="1"/>
  <c r="T538" i="6" s="1"/>
  <c r="X610" i="6"/>
  <c r="R201" i="7"/>
  <c r="W1525" i="6"/>
  <c r="P1311" i="6"/>
  <c r="J1311" i="6"/>
  <c r="O1311" i="6" s="1"/>
  <c r="Q288" i="7"/>
  <c r="J591" i="6"/>
  <c r="O591" i="6" s="1"/>
  <c r="P591" i="6"/>
  <c r="P341" i="6"/>
  <c r="J341" i="6"/>
  <c r="O341" i="6" s="1"/>
  <c r="P778" i="6"/>
  <c r="J778" i="6"/>
  <c r="O778" i="6" s="1"/>
  <c r="P723" i="6"/>
  <c r="U723" i="6" s="1"/>
  <c r="J723" i="6"/>
  <c r="O723" i="6" s="1"/>
  <c r="T723" i="6" s="1"/>
  <c r="P824" i="6"/>
  <c r="J824" i="6"/>
  <c r="O824" i="6" s="1"/>
  <c r="J340" i="6"/>
  <c r="O340" i="6" s="1"/>
  <c r="P340" i="6"/>
  <c r="W1191" i="6"/>
  <c r="W1190" i="6"/>
  <c r="J386" i="6"/>
  <c r="O386" i="6" s="1"/>
  <c r="P386" i="6"/>
  <c r="P92" i="7"/>
  <c r="W684" i="6"/>
  <c r="W683" i="6"/>
  <c r="J789" i="6"/>
  <c r="O789" i="6" s="1"/>
  <c r="P789" i="6"/>
  <c r="P1130" i="6"/>
  <c r="J1130" i="6"/>
  <c r="O1130" i="6" s="1"/>
  <c r="P759" i="6"/>
  <c r="J759" i="6"/>
  <c r="O759" i="6" s="1"/>
  <c r="W328" i="6"/>
  <c r="J1071" i="6"/>
  <c r="O1071" i="6" s="1"/>
  <c r="T1071" i="6" s="1"/>
  <c r="P1071" i="6"/>
  <c r="U1071" i="6" s="1"/>
  <c r="P53" i="7"/>
  <c r="V1119" i="6"/>
  <c r="X1289" i="6"/>
  <c r="P163" i="7"/>
  <c r="P913" i="6"/>
  <c r="J913" i="6"/>
  <c r="O913" i="6" s="1"/>
  <c r="X1378" i="6"/>
  <c r="J1307" i="6"/>
  <c r="O1307" i="6" s="1"/>
  <c r="P1307" i="6"/>
  <c r="J486" i="6"/>
  <c r="O486" i="6" s="1"/>
  <c r="P486" i="6"/>
  <c r="J202" i="6"/>
  <c r="O202" i="6" s="1"/>
  <c r="P202" i="6"/>
  <c r="W1404" i="6"/>
  <c r="P281" i="6"/>
  <c r="J281" i="6"/>
  <c r="O281" i="6" s="1"/>
  <c r="P709" i="6"/>
  <c r="U709" i="6" s="1"/>
  <c r="J709" i="6"/>
  <c r="O709" i="6" s="1"/>
  <c r="T709" i="6" s="1"/>
  <c r="X882" i="6"/>
  <c r="J450" i="6"/>
  <c r="O450" i="6" s="1"/>
  <c r="P450" i="6"/>
  <c r="R327" i="7"/>
  <c r="W892" i="6"/>
  <c r="P66" i="6"/>
  <c r="J66" i="6"/>
  <c r="O66" i="6" s="1"/>
  <c r="V927" i="6"/>
  <c r="X1448" i="6"/>
  <c r="X1444" i="6"/>
  <c r="P622" i="6"/>
  <c r="J622" i="6"/>
  <c r="O622" i="6" s="1"/>
  <c r="R133" i="7"/>
  <c r="X1304" i="6"/>
  <c r="R57" i="7"/>
  <c r="P907" i="6"/>
  <c r="U907" i="6" s="1"/>
  <c r="J907" i="6"/>
  <c r="O907" i="6" s="1"/>
  <c r="T907" i="6" s="1"/>
  <c r="P1255" i="6"/>
  <c r="J1255" i="6"/>
  <c r="O1255" i="6" s="1"/>
  <c r="P256" i="6"/>
  <c r="U256" i="6" s="1"/>
  <c r="J256" i="6"/>
  <c r="O256" i="6" s="1"/>
  <c r="T256" i="6" s="1"/>
  <c r="P624" i="6"/>
  <c r="J624" i="6"/>
  <c r="O624" i="6" s="1"/>
  <c r="P1405" i="6"/>
  <c r="J1405" i="6"/>
  <c r="O1405" i="6" s="1"/>
  <c r="P226" i="7"/>
  <c r="V632" i="6"/>
  <c r="W829" i="6"/>
  <c r="P769" i="6"/>
  <c r="J769" i="6"/>
  <c r="O769" i="6" s="1"/>
  <c r="J714" i="6"/>
  <c r="O714" i="6" s="1"/>
  <c r="P714" i="6"/>
  <c r="X1202" i="6"/>
  <c r="P1400" i="6"/>
  <c r="J1400" i="6"/>
  <c r="O1400" i="6" s="1"/>
  <c r="J432" i="6"/>
  <c r="O432" i="6" s="1"/>
  <c r="P432" i="6"/>
  <c r="W651" i="6"/>
  <c r="P896" i="6"/>
  <c r="J896" i="6"/>
  <c r="O896" i="6" s="1"/>
  <c r="P1215" i="6"/>
  <c r="J1215" i="6"/>
  <c r="O1215" i="6" s="1"/>
  <c r="W1433" i="6"/>
  <c r="X1075" i="6"/>
  <c r="Q367" i="7"/>
  <c r="R571" i="7"/>
  <c r="J770" i="6"/>
  <c r="O770" i="6" s="1"/>
  <c r="P770" i="6"/>
  <c r="P113" i="6"/>
  <c r="J113" i="6"/>
  <c r="O113" i="6" s="1"/>
  <c r="J70" i="6"/>
  <c r="O70" i="6" s="1"/>
  <c r="P70" i="6"/>
  <c r="J137" i="6"/>
  <c r="O137" i="6" s="1"/>
  <c r="P137" i="6"/>
  <c r="P90" i="7"/>
  <c r="J930" i="6"/>
  <c r="O930" i="6" s="1"/>
  <c r="P930" i="6"/>
  <c r="R182" i="7"/>
  <c r="J518" i="6"/>
  <c r="O518" i="6" s="1"/>
  <c r="P518" i="6"/>
  <c r="J912" i="6"/>
  <c r="O912" i="6" s="1"/>
  <c r="P912" i="6"/>
  <c r="J580" i="6"/>
  <c r="O580" i="6" s="1"/>
  <c r="P580" i="6"/>
  <c r="Q202" i="7"/>
  <c r="W1020" i="6"/>
  <c r="Q217" i="7"/>
  <c r="J991" i="6"/>
  <c r="O991" i="6" s="1"/>
  <c r="P991" i="6"/>
  <c r="P86" i="6"/>
  <c r="J86" i="6"/>
  <c r="O86" i="6" s="1"/>
  <c r="V560" i="6"/>
  <c r="V559" i="6"/>
  <c r="P1140" i="6"/>
  <c r="J1140" i="6"/>
  <c r="O1140" i="6" s="1"/>
  <c r="V138" i="6"/>
  <c r="V1138" i="6"/>
  <c r="V447" i="6"/>
  <c r="X700" i="6"/>
  <c r="J63" i="6"/>
  <c r="O63" i="6" s="1"/>
  <c r="P63" i="6"/>
  <c r="J1066" i="6"/>
  <c r="O1066" i="6" s="1"/>
  <c r="T1066" i="6" s="1"/>
  <c r="P1066" i="6"/>
  <c r="J1340" i="6"/>
  <c r="O1340" i="6" s="1"/>
  <c r="P1340" i="6"/>
  <c r="V1481" i="6"/>
  <c r="R340" i="7"/>
  <c r="P647" i="6"/>
  <c r="J647" i="6"/>
  <c r="O647" i="6" s="1"/>
  <c r="J981" i="6"/>
  <c r="O981" i="6" s="1"/>
  <c r="P981" i="6"/>
  <c r="J268" i="6"/>
  <c r="O268" i="6" s="1"/>
  <c r="P268" i="6"/>
  <c r="W184" i="6"/>
  <c r="J40" i="6"/>
  <c r="O40" i="6" s="1"/>
  <c r="P40" i="6"/>
  <c r="V921" i="6"/>
  <c r="J207" i="6"/>
  <c r="O207" i="6" s="1"/>
  <c r="P207" i="6"/>
  <c r="P331" i="6"/>
  <c r="J331" i="6"/>
  <c r="O331" i="6" s="1"/>
  <c r="R103" i="7"/>
  <c r="P1237" i="6"/>
  <c r="J1237" i="6"/>
  <c r="O1237" i="6" s="1"/>
  <c r="W468" i="6"/>
  <c r="P646" i="6"/>
  <c r="J646" i="6"/>
  <c r="O646" i="6" s="1"/>
  <c r="P5" i="6"/>
  <c r="J5" i="6"/>
  <c r="O5" i="6" s="1"/>
  <c r="J860" i="6"/>
  <c r="O860" i="6" s="1"/>
  <c r="P860" i="6"/>
  <c r="X1065" i="6"/>
  <c r="P1437" i="6"/>
  <c r="J1437" i="6"/>
  <c r="O1437" i="6" s="1"/>
  <c r="P1394" i="6"/>
  <c r="U1394" i="6" s="1"/>
  <c r="J1394" i="6"/>
  <c r="O1394" i="6" s="1"/>
  <c r="T1394" i="6" s="1"/>
  <c r="W593" i="6"/>
  <c r="P1225" i="6"/>
  <c r="U1225" i="6" s="1"/>
  <c r="J1225" i="6"/>
  <c r="O1225" i="6" s="1"/>
  <c r="T1225" i="6" s="1"/>
  <c r="P128" i="7"/>
  <c r="J643" i="6"/>
  <c r="O643" i="6" s="1"/>
  <c r="P643" i="6"/>
  <c r="J732" i="6"/>
  <c r="O732" i="6" s="1"/>
  <c r="P732" i="6"/>
  <c r="X1052" i="6"/>
  <c r="P167" i="6"/>
  <c r="J167" i="6"/>
  <c r="O167" i="6" s="1"/>
  <c r="J582" i="6"/>
  <c r="O582" i="6" s="1"/>
  <c r="P582" i="6"/>
  <c r="P171" i="7"/>
  <c r="X493" i="6"/>
  <c r="X492" i="6"/>
  <c r="J241" i="6"/>
  <c r="O241" i="6" s="1"/>
  <c r="P241" i="6"/>
  <c r="J760" i="6"/>
  <c r="O760" i="6" s="1"/>
  <c r="P760" i="6"/>
  <c r="J321" i="6"/>
  <c r="O321" i="6" s="1"/>
  <c r="P321" i="6"/>
  <c r="X398" i="6"/>
  <c r="P1194" i="6"/>
  <c r="J1194" i="6"/>
  <c r="O1194" i="6" s="1"/>
  <c r="Q668" i="7"/>
  <c r="J178" i="6"/>
  <c r="O178" i="6" s="1"/>
  <c r="P178" i="6"/>
  <c r="J115" i="6"/>
  <c r="O115" i="6" s="1"/>
  <c r="P115" i="6"/>
  <c r="W1367" i="6"/>
  <c r="J800" i="6"/>
  <c r="O800" i="6" s="1"/>
  <c r="P800" i="6"/>
  <c r="P548" i="6"/>
  <c r="J548" i="6"/>
  <c r="O548" i="6" s="1"/>
  <c r="P817" i="6"/>
  <c r="J817" i="6"/>
  <c r="O817" i="6" s="1"/>
  <c r="P267" i="6"/>
  <c r="J267" i="6"/>
  <c r="O267" i="6" s="1"/>
  <c r="X1259" i="6"/>
  <c r="V585" i="6"/>
  <c r="X551" i="6"/>
  <c r="X344" i="6"/>
  <c r="P138" i="6"/>
  <c r="J138" i="6"/>
  <c r="O138" i="6" s="1"/>
  <c r="P668" i="6"/>
  <c r="J668" i="6"/>
  <c r="O668" i="6" s="1"/>
  <c r="X503" i="6"/>
  <c r="J98" i="6"/>
  <c r="O98" i="6" s="1"/>
  <c r="P98" i="6"/>
  <c r="J315" i="6"/>
  <c r="O315" i="6" s="1"/>
  <c r="P315" i="6"/>
  <c r="V350" i="6"/>
  <c r="V1523" i="6"/>
  <c r="J67" i="6"/>
  <c r="O67" i="6" s="1"/>
  <c r="P67" i="6"/>
  <c r="J359" i="6"/>
  <c r="O359" i="6" s="1"/>
  <c r="P359" i="6"/>
  <c r="P418" i="6"/>
  <c r="J418" i="6"/>
  <c r="O418" i="6" s="1"/>
  <c r="X1045" i="6"/>
  <c r="P215" i="6"/>
  <c r="J215" i="6"/>
  <c r="O215" i="6" s="1"/>
  <c r="J816" i="6"/>
  <c r="O816" i="6" s="1"/>
  <c r="P816" i="6"/>
  <c r="P155" i="7"/>
  <c r="P154" i="7"/>
  <c r="W788" i="6"/>
  <c r="J481" i="6"/>
  <c r="O481" i="6" s="1"/>
  <c r="P481" i="6"/>
  <c r="J517" i="6"/>
  <c r="O517" i="6" s="1"/>
  <c r="P517" i="6"/>
  <c r="P219" i="6"/>
  <c r="J219" i="6"/>
  <c r="O219" i="6" s="1"/>
  <c r="P370" i="6"/>
  <c r="J370" i="6"/>
  <c r="O370" i="6" s="1"/>
  <c r="P43" i="6"/>
  <c r="J43" i="6"/>
  <c r="O43" i="6" s="1"/>
  <c r="P1049" i="6"/>
  <c r="J1049" i="6"/>
  <c r="O1049" i="6" s="1"/>
  <c r="P375" i="6"/>
  <c r="J375" i="6"/>
  <c r="O375" i="6" s="1"/>
  <c r="J553" i="6"/>
  <c r="O553" i="6" s="1"/>
  <c r="P553" i="6"/>
  <c r="J859" i="6"/>
  <c r="O859" i="6" s="1"/>
  <c r="P859" i="6"/>
  <c r="P141" i="6"/>
  <c r="J141" i="6"/>
  <c r="O141" i="6" s="1"/>
  <c r="J712" i="6"/>
  <c r="O712" i="6" s="1"/>
  <c r="P712" i="6"/>
  <c r="P30" i="6"/>
  <c r="J30" i="6"/>
  <c r="O30" i="6" s="1"/>
  <c r="V1036" i="6"/>
  <c r="P346" i="6"/>
  <c r="J346" i="6"/>
  <c r="O346" i="6" s="1"/>
  <c r="J449" i="6"/>
  <c r="O449" i="6" s="1"/>
  <c r="P449" i="6"/>
  <c r="W122" i="6"/>
  <c r="P687" i="6"/>
  <c r="J687" i="6"/>
  <c r="O687" i="6" s="1"/>
  <c r="J625" i="6"/>
  <c r="O625" i="6" s="1"/>
  <c r="P625" i="6"/>
  <c r="P258" i="6"/>
  <c r="J258" i="6"/>
  <c r="O258" i="6" s="1"/>
  <c r="V874" i="6"/>
  <c r="J521" i="6"/>
  <c r="O521" i="6" s="1"/>
  <c r="P521" i="6"/>
  <c r="W1205" i="6"/>
  <c r="W185" i="6"/>
  <c r="J640" i="6"/>
  <c r="O640" i="6" s="1"/>
  <c r="T640" i="6" s="1"/>
  <c r="P640" i="6"/>
  <c r="U640" i="6" s="1"/>
  <c r="J309" i="6"/>
  <c r="O309" i="6" s="1"/>
  <c r="P309" i="6"/>
  <c r="P1535" i="6"/>
  <c r="J1535" i="6"/>
  <c r="V431" i="6"/>
  <c r="J334" i="6"/>
  <c r="O334" i="6" s="1"/>
  <c r="P334" i="6"/>
  <c r="P270" i="6"/>
  <c r="J270" i="6"/>
  <c r="O270" i="6" s="1"/>
  <c r="J908" i="6"/>
  <c r="O908" i="6" s="1"/>
  <c r="T908" i="6" s="1"/>
  <c r="P908" i="6"/>
  <c r="V409" i="6"/>
  <c r="P1031" i="6"/>
  <c r="J1031" i="6"/>
  <c r="O1031" i="6" s="1"/>
  <c r="W132" i="6"/>
  <c r="X1344" i="6"/>
  <c r="P1383" i="6"/>
  <c r="U1383" i="6" s="1"/>
  <c r="J1383" i="6"/>
  <c r="O1383" i="6" s="1"/>
  <c r="T1383" i="6" s="1"/>
  <c r="X113" i="6"/>
  <c r="P210" i="6"/>
  <c r="U210" i="6" s="1"/>
  <c r="J210" i="6"/>
  <c r="O210" i="6" s="1"/>
  <c r="T210" i="6" s="1"/>
  <c r="W180" i="6"/>
  <c r="J169" i="6"/>
  <c r="O169" i="6" s="1"/>
  <c r="P169" i="6"/>
  <c r="X842" i="6"/>
  <c r="P295" i="6"/>
  <c r="U295" i="6" s="1"/>
  <c r="J295" i="6"/>
  <c r="O295" i="6" s="1"/>
  <c r="T295" i="6" s="1"/>
  <c r="X267" i="6"/>
  <c r="P533" i="6"/>
  <c r="J533" i="6"/>
  <c r="O533" i="6" s="1"/>
  <c r="X215" i="6"/>
  <c r="V211" i="6"/>
  <c r="V210" i="6"/>
  <c r="V580" i="6"/>
  <c r="X886" i="6"/>
  <c r="J512" i="6"/>
  <c r="O512" i="6" s="1"/>
  <c r="P512" i="6"/>
  <c r="P218" i="6"/>
  <c r="J218" i="6"/>
  <c r="O218" i="6" s="1"/>
  <c r="V552" i="6"/>
  <c r="J22" i="6"/>
  <c r="O22" i="6" s="1"/>
  <c r="T22" i="6" s="1"/>
  <c r="P22" i="6"/>
  <c r="U22" i="6" s="1"/>
  <c r="X54" i="6"/>
  <c r="J1174" i="6"/>
  <c r="O1174" i="6" s="1"/>
  <c r="T1174" i="6" s="1"/>
  <c r="P1174" i="6"/>
  <c r="U1174" i="6" s="1"/>
  <c r="X671" i="6"/>
  <c r="X670" i="6"/>
  <c r="X424" i="6"/>
  <c r="V219" i="6"/>
  <c r="J466" i="6"/>
  <c r="O466" i="6" s="1"/>
  <c r="P466" i="6"/>
  <c r="X1163" i="6"/>
  <c r="X1162" i="6"/>
  <c r="J146" i="6"/>
  <c r="O146" i="6" s="1"/>
  <c r="P146" i="6"/>
  <c r="P180" i="6"/>
  <c r="J180" i="6"/>
  <c r="O180" i="6" s="1"/>
  <c r="J1502" i="6"/>
  <c r="O1502" i="6" s="1"/>
  <c r="T1502" i="6" s="1"/>
  <c r="P1502" i="6"/>
  <c r="U1502" i="6" s="1"/>
  <c r="W244" i="6"/>
  <c r="AR13" i="6"/>
  <c r="AX13" i="6" s="1"/>
  <c r="J595" i="6"/>
  <c r="O595" i="6" s="1"/>
  <c r="P595" i="6"/>
  <c r="P1227" i="6"/>
  <c r="J1227" i="6"/>
  <c r="O1227" i="6" s="1"/>
  <c r="V85" i="6"/>
  <c r="P632" i="6"/>
  <c r="U632" i="6" s="1"/>
  <c r="J632" i="6"/>
  <c r="O632" i="6" s="1"/>
  <c r="T632" i="6" s="1"/>
  <c r="P179" i="6"/>
  <c r="U179" i="6" s="1"/>
  <c r="J179" i="6"/>
  <c r="O179" i="6" s="1"/>
  <c r="P520" i="6"/>
  <c r="J520" i="6"/>
  <c r="O520" i="6" s="1"/>
  <c r="W543" i="6"/>
  <c r="P42" i="6"/>
  <c r="J42" i="6"/>
  <c r="O42" i="6" s="1"/>
  <c r="P163" i="6"/>
  <c r="J163" i="6"/>
  <c r="O163" i="6" s="1"/>
  <c r="J365" i="6"/>
  <c r="O365" i="6" s="1"/>
  <c r="P365" i="6"/>
  <c r="V351" i="6"/>
  <c r="P494" i="6"/>
  <c r="J494" i="6"/>
  <c r="O494" i="6" s="1"/>
  <c r="P279" i="6"/>
  <c r="J279" i="6"/>
  <c r="O279" i="6" s="1"/>
  <c r="T279" i="6" s="1"/>
  <c r="P129" i="7"/>
  <c r="J560" i="6"/>
  <c r="O560" i="6" s="1"/>
  <c r="P560" i="6"/>
  <c r="P132" i="6"/>
  <c r="J132" i="6"/>
  <c r="O132" i="6" s="1"/>
  <c r="J110" i="6"/>
  <c r="O110" i="6" s="1"/>
  <c r="P110" i="6"/>
  <c r="J1124" i="6"/>
  <c r="O1124" i="6" s="1"/>
  <c r="P1124" i="6"/>
  <c r="J290" i="6"/>
  <c r="O290" i="6" s="1"/>
  <c r="P290" i="6"/>
  <c r="Q242" i="7"/>
  <c r="X422" i="6"/>
  <c r="P761" i="6"/>
  <c r="U761" i="6" s="1"/>
  <c r="J761" i="6"/>
  <c r="O761" i="6" s="1"/>
  <c r="X137" i="6"/>
  <c r="V1192" i="6"/>
  <c r="J201" i="6"/>
  <c r="O201" i="6" s="1"/>
  <c r="P201" i="6"/>
  <c r="W245" i="6"/>
  <c r="J1208" i="6"/>
  <c r="O1208" i="6" s="1"/>
  <c r="P1208" i="6"/>
  <c r="P1326" i="6"/>
  <c r="J1326" i="6"/>
  <c r="O1326" i="6" s="1"/>
  <c r="X1446" i="6"/>
  <c r="P719" i="6"/>
  <c r="J719" i="6"/>
  <c r="O719" i="6" s="1"/>
  <c r="J396" i="6"/>
  <c r="O396" i="6" s="1"/>
  <c r="P396" i="6"/>
  <c r="J447" i="6"/>
  <c r="O447" i="6" s="1"/>
  <c r="P447" i="6"/>
  <c r="J424" i="6"/>
  <c r="O424" i="6" s="1"/>
  <c r="P424" i="6"/>
  <c r="P529" i="6"/>
  <c r="J529" i="6"/>
  <c r="O529" i="6" s="1"/>
  <c r="W214" i="6"/>
  <c r="V491" i="6"/>
  <c r="W797" i="6"/>
  <c r="W96" i="6"/>
  <c r="V1026" i="6"/>
  <c r="P101" i="6"/>
  <c r="J101" i="6"/>
  <c r="O101" i="6" s="1"/>
  <c r="V1279" i="6"/>
  <c r="X542" i="6"/>
  <c r="X300" i="6"/>
  <c r="V179" i="6"/>
  <c r="W616" i="6"/>
  <c r="P322" i="6"/>
  <c r="J322" i="6"/>
  <c r="O322" i="6" s="1"/>
  <c r="T322" i="6" s="1"/>
  <c r="W133" i="6"/>
  <c r="V154" i="6"/>
  <c r="V1117" i="6"/>
  <c r="J1000" i="6"/>
  <c r="O1000" i="6" s="1"/>
  <c r="P1000" i="6"/>
  <c r="U1000" i="6" s="1"/>
  <c r="X122" i="6"/>
  <c r="P1105" i="6"/>
  <c r="J1105" i="6"/>
  <c r="O1105" i="6" s="1"/>
  <c r="X1479" i="6"/>
  <c r="X1478" i="6"/>
  <c r="V236" i="6"/>
  <c r="X784" i="6"/>
  <c r="P401" i="6"/>
  <c r="J401" i="6"/>
  <c r="O401" i="6" s="1"/>
  <c r="X673" i="6"/>
  <c r="J695" i="6"/>
  <c r="O695" i="6" s="1"/>
  <c r="T695" i="6" s="1"/>
  <c r="P695" i="6"/>
  <c r="U695" i="6" s="1"/>
  <c r="V1043" i="6"/>
  <c r="W508" i="6"/>
  <c r="J945" i="6"/>
  <c r="O945" i="6" s="1"/>
  <c r="P945" i="6"/>
  <c r="P823" i="6"/>
  <c r="J823" i="6"/>
  <c r="O823" i="6" s="1"/>
  <c r="W283" i="6"/>
  <c r="V754" i="6"/>
  <c r="X785" i="6"/>
  <c r="J94" i="6"/>
  <c r="O94" i="6" s="1"/>
  <c r="T94" i="6" s="1"/>
  <c r="P94" i="6"/>
  <c r="U94" i="6" s="1"/>
  <c r="W249" i="6"/>
  <c r="W226" i="6"/>
  <c r="W1281" i="6"/>
  <c r="W520" i="6"/>
  <c r="W1287" i="6"/>
  <c r="P886" i="6"/>
  <c r="J886" i="6"/>
  <c r="O886" i="6" s="1"/>
  <c r="X304" i="6"/>
  <c r="P127" i="6"/>
  <c r="J127" i="6"/>
  <c r="O127" i="6" s="1"/>
  <c r="V79" i="6"/>
  <c r="V96" i="6"/>
  <c r="P875" i="6"/>
  <c r="J875" i="6"/>
  <c r="O875" i="6" s="1"/>
  <c r="P47" i="6"/>
  <c r="J47" i="6"/>
  <c r="O47" i="6" s="1"/>
  <c r="V509" i="6"/>
  <c r="J273" i="6"/>
  <c r="O273" i="6" s="1"/>
  <c r="P273" i="6"/>
  <c r="W175" i="6"/>
  <c r="X834" i="6"/>
  <c r="X587" i="6"/>
  <c r="J344" i="6"/>
  <c r="O344" i="6" s="1"/>
  <c r="P344" i="6"/>
  <c r="AQ16" i="6"/>
  <c r="V972" i="6"/>
  <c r="P264" i="6"/>
  <c r="J264" i="6"/>
  <c r="O264" i="6" s="1"/>
  <c r="J123" i="6"/>
  <c r="O123" i="6" s="1"/>
  <c r="P123" i="6"/>
  <c r="X1003" i="6"/>
  <c r="V379" i="6"/>
  <c r="P138" i="7"/>
  <c r="W1533" i="6"/>
  <c r="J837" i="6"/>
  <c r="O837" i="6" s="1"/>
  <c r="P837" i="6"/>
  <c r="J311" i="6"/>
  <c r="O311" i="6" s="1"/>
  <c r="P311" i="6"/>
  <c r="U311" i="6" s="1"/>
  <c r="J355" i="6"/>
  <c r="O355" i="6" s="1"/>
  <c r="P355" i="6"/>
  <c r="P75" i="6"/>
  <c r="J75" i="6"/>
  <c r="O75" i="6" s="1"/>
  <c r="J259" i="6"/>
  <c r="O259" i="6" s="1"/>
  <c r="P259" i="6"/>
  <c r="X445" i="6"/>
  <c r="W440" i="6"/>
  <c r="W439" i="6"/>
  <c r="J1093" i="6"/>
  <c r="O1093" i="6" s="1"/>
  <c r="P1093" i="6"/>
  <c r="X1012" i="6"/>
  <c r="P1492" i="6"/>
  <c r="J1492" i="6"/>
  <c r="O1492" i="6" s="1"/>
  <c r="W572" i="6"/>
  <c r="P890" i="6"/>
  <c r="J890" i="6"/>
  <c r="O890" i="6" s="1"/>
  <c r="J368" i="6"/>
  <c r="O368" i="6" s="1"/>
  <c r="P368" i="6"/>
  <c r="P766" i="6"/>
  <c r="J766" i="6"/>
  <c r="O766" i="6" s="1"/>
  <c r="P1341" i="6"/>
  <c r="J1341" i="6"/>
  <c r="O1341" i="6" s="1"/>
  <c r="V59" i="6"/>
  <c r="X275" i="6"/>
  <c r="P989" i="6"/>
  <c r="J989" i="6"/>
  <c r="O989" i="6" s="1"/>
  <c r="P757" i="6"/>
  <c r="U757" i="6" s="1"/>
  <c r="J757" i="6"/>
  <c r="O757" i="6" s="1"/>
  <c r="X1019" i="6"/>
  <c r="W506" i="6"/>
  <c r="X611" i="6"/>
  <c r="X1317" i="6"/>
  <c r="J990" i="6"/>
  <c r="O990" i="6" s="1"/>
  <c r="P990" i="6"/>
  <c r="V139" i="6"/>
  <c r="P555" i="6"/>
  <c r="J555" i="6"/>
  <c r="O555" i="6" s="1"/>
  <c r="J73" i="6"/>
  <c r="O73" i="6" s="1"/>
  <c r="P73" i="6"/>
  <c r="X923" i="6"/>
  <c r="X1133" i="6"/>
  <c r="V307" i="6"/>
  <c r="W171" i="6"/>
  <c r="W170" i="6"/>
  <c r="V662" i="6"/>
  <c r="P247" i="6"/>
  <c r="J247" i="6"/>
  <c r="O247" i="6" s="1"/>
  <c r="W360" i="6"/>
  <c r="X739" i="6"/>
  <c r="P561" i="6"/>
  <c r="U561" i="6" s="1"/>
  <c r="J561" i="6"/>
  <c r="O561" i="6" s="1"/>
  <c r="T561" i="6" s="1"/>
  <c r="J228" i="6"/>
  <c r="O228" i="6" s="1"/>
  <c r="P228" i="6"/>
  <c r="W583" i="6"/>
  <c r="V901" i="6"/>
  <c r="X914" i="6"/>
  <c r="V749" i="6"/>
  <c r="X498" i="6"/>
  <c r="P550" i="6"/>
  <c r="J550" i="6"/>
  <c r="O550" i="6" s="1"/>
  <c r="J100" i="6"/>
  <c r="O100" i="6" s="1"/>
  <c r="P100" i="6"/>
  <c r="P557" i="6"/>
  <c r="J557" i="6"/>
  <c r="O557" i="6" s="1"/>
  <c r="V773" i="6"/>
  <c r="W1045" i="6"/>
  <c r="X687" i="6"/>
  <c r="W22" i="6"/>
  <c r="W596" i="6"/>
  <c r="J939" i="6"/>
  <c r="O939" i="6" s="1"/>
  <c r="P939" i="6"/>
  <c r="V11" i="6"/>
  <c r="V132" i="6"/>
  <c r="V705" i="6"/>
  <c r="J911" i="6"/>
  <c r="O911" i="6" s="1"/>
  <c r="P911" i="6"/>
  <c r="V1051" i="6"/>
  <c r="X63" i="6"/>
  <c r="V212" i="6"/>
  <c r="W67" i="6"/>
  <c r="V396" i="6"/>
  <c r="P164" i="6"/>
  <c r="U164" i="6" s="1"/>
  <c r="J164" i="6"/>
  <c r="O164" i="6" s="1"/>
  <c r="W1401" i="6"/>
  <c r="P6" i="6"/>
  <c r="J6" i="6"/>
  <c r="O6" i="6" s="1"/>
  <c r="J1343" i="6"/>
  <c r="O1343" i="6" s="1"/>
  <c r="P1343" i="6"/>
  <c r="J603" i="6"/>
  <c r="O603" i="6" s="1"/>
  <c r="T603" i="6" s="1"/>
  <c r="P603" i="6"/>
  <c r="U603" i="6" s="1"/>
  <c r="V410" i="6"/>
  <c r="P610" i="6"/>
  <c r="J610" i="6"/>
  <c r="O610" i="6" s="1"/>
  <c r="X77" i="6"/>
  <c r="W575" i="6"/>
  <c r="J203" i="6"/>
  <c r="O203" i="6" s="1"/>
  <c r="P203" i="6"/>
  <c r="X912" i="6"/>
  <c r="W763" i="6"/>
  <c r="X789" i="6"/>
  <c r="J1187" i="6"/>
  <c r="O1187" i="6" s="1"/>
  <c r="T1187" i="6" s="1"/>
  <c r="P1187" i="6"/>
  <c r="U1187" i="6" s="1"/>
  <c r="P302" i="6"/>
  <c r="U302" i="6" s="1"/>
  <c r="J302" i="6"/>
  <c r="O302" i="6" s="1"/>
  <c r="T302" i="6" s="1"/>
  <c r="P530" i="6"/>
  <c r="U530" i="6" s="1"/>
  <c r="J530" i="6"/>
  <c r="O530" i="6" s="1"/>
  <c r="T530" i="6" s="1"/>
  <c r="J57" i="6"/>
  <c r="O57" i="6" s="1"/>
  <c r="P57" i="6"/>
  <c r="Q225" i="7"/>
  <c r="P122" i="6"/>
  <c r="J122" i="6"/>
  <c r="O122" i="6" s="1"/>
  <c r="V546" i="6"/>
  <c r="J556" i="6"/>
  <c r="O556" i="6" s="1"/>
  <c r="P556" i="6"/>
  <c r="U556" i="6" s="1"/>
  <c r="V332" i="6"/>
  <c r="V419" i="6"/>
  <c r="J114" i="6"/>
  <c r="O114" i="6" s="1"/>
  <c r="P114" i="6"/>
  <c r="U114" i="6" s="1"/>
  <c r="P269" i="6"/>
  <c r="J269" i="6"/>
  <c r="O269" i="6" s="1"/>
  <c r="X1360" i="6"/>
  <c r="V478" i="6"/>
  <c r="J607" i="6"/>
  <c r="O607" i="6" s="1"/>
  <c r="P607" i="6"/>
  <c r="X1350" i="6"/>
  <c r="X856" i="6"/>
  <c r="J415" i="6"/>
  <c r="O415" i="6" s="1"/>
  <c r="P415" i="6"/>
  <c r="X406" i="6"/>
  <c r="W936" i="6"/>
  <c r="P251" i="6"/>
  <c r="J251" i="6"/>
  <c r="O251" i="6" s="1"/>
  <c r="V249" i="6"/>
  <c r="V825" i="6"/>
  <c r="J776" i="6"/>
  <c r="O776" i="6" s="1"/>
  <c r="P776" i="6"/>
  <c r="X94" i="6"/>
  <c r="J186" i="6"/>
  <c r="O186" i="6" s="1"/>
  <c r="P186" i="6"/>
  <c r="J406" i="6"/>
  <c r="O406" i="6" s="1"/>
  <c r="P406" i="6"/>
  <c r="P460" i="7"/>
  <c r="W347" i="6"/>
  <c r="P171" i="6"/>
  <c r="J171" i="6"/>
  <c r="O171" i="6" s="1"/>
  <c r="Q115" i="7"/>
  <c r="J153" i="6"/>
  <c r="O153" i="6" s="1"/>
  <c r="P153" i="6"/>
  <c r="J4" i="6"/>
  <c r="O4" i="6" s="1"/>
  <c r="P4" i="6"/>
  <c r="V39" i="6"/>
  <c r="R53" i="7"/>
  <c r="J1073" i="6"/>
  <c r="O1073" i="6" s="1"/>
  <c r="P1073" i="6"/>
  <c r="J74" i="6"/>
  <c r="O74" i="6" s="1"/>
  <c r="T74" i="6" s="1"/>
  <c r="P74" i="6"/>
  <c r="W613" i="6"/>
  <c r="W294" i="6"/>
  <c r="V862" i="6"/>
  <c r="J336" i="6"/>
  <c r="O336" i="6" s="1"/>
  <c r="P336" i="6"/>
  <c r="P572" i="6"/>
  <c r="J572" i="6"/>
  <c r="O572" i="6" s="1"/>
  <c r="V448" i="6"/>
  <c r="V224" i="6"/>
  <c r="W77" i="6"/>
  <c r="W493" i="6"/>
  <c r="W287" i="6"/>
  <c r="W637" i="6"/>
  <c r="X372" i="6"/>
  <c r="X101" i="6"/>
  <c r="W18" i="6"/>
  <c r="W331" i="6"/>
  <c r="J883" i="6"/>
  <c r="O883" i="6" s="1"/>
  <c r="T883" i="6" s="1"/>
  <c r="P883" i="6"/>
  <c r="U883" i="6" s="1"/>
  <c r="X977" i="6"/>
  <c r="W165" i="6"/>
  <c r="V187" i="6"/>
  <c r="X298" i="6"/>
  <c r="P263" i="6"/>
  <c r="J263" i="6"/>
  <c r="O263" i="6" s="1"/>
  <c r="J452" i="6"/>
  <c r="O452" i="6" s="1"/>
  <c r="P452" i="6"/>
  <c r="X636" i="6"/>
  <c r="P308" i="6"/>
  <c r="J308" i="6"/>
  <c r="O308" i="6" s="1"/>
  <c r="J876" i="6"/>
  <c r="O876" i="6" s="1"/>
  <c r="P876" i="6"/>
  <c r="U876" i="6" s="1"/>
  <c r="J713" i="6"/>
  <c r="O713" i="6" s="1"/>
  <c r="P713" i="6"/>
  <c r="V728" i="6"/>
  <c r="X376" i="6"/>
  <c r="V397" i="6"/>
  <c r="P184" i="7"/>
  <c r="P1320" i="6"/>
  <c r="J1320" i="6"/>
  <c r="O1320" i="6" s="1"/>
  <c r="X951" i="6"/>
  <c r="X960" i="6"/>
  <c r="J775" i="6"/>
  <c r="O775" i="6" s="1"/>
  <c r="P775" i="6"/>
  <c r="P731" i="6"/>
  <c r="J731" i="6"/>
  <c r="O731" i="6" s="1"/>
  <c r="X1115" i="6"/>
  <c r="P1214" i="6"/>
  <c r="J1214" i="6"/>
  <c r="O1214" i="6" s="1"/>
  <c r="J1003" i="6"/>
  <c r="O1003" i="6" s="1"/>
  <c r="T1003" i="6" s="1"/>
  <c r="P1003" i="6"/>
  <c r="U1003" i="6" s="1"/>
  <c r="P1171" i="6"/>
  <c r="U1171" i="6" s="1"/>
  <c r="J1171" i="6"/>
  <c r="O1171" i="6" s="1"/>
  <c r="P1439" i="6"/>
  <c r="U1439" i="6" s="1"/>
  <c r="J1439" i="6"/>
  <c r="O1439" i="6" s="1"/>
  <c r="T1439" i="6" s="1"/>
  <c r="P862" i="6"/>
  <c r="J862" i="6"/>
  <c r="O862" i="6" s="1"/>
  <c r="W884" i="6"/>
  <c r="V1266" i="6"/>
  <c r="P711" i="6"/>
  <c r="U711" i="6" s="1"/>
  <c r="J711" i="6"/>
  <c r="O711" i="6" s="1"/>
  <c r="T711" i="6" s="1"/>
  <c r="W1270" i="6"/>
  <c r="J786" i="6"/>
  <c r="O786" i="6" s="1"/>
  <c r="P786" i="6"/>
  <c r="J902" i="6"/>
  <c r="O902" i="6" s="1"/>
  <c r="T902" i="6" s="1"/>
  <c r="P902" i="6"/>
  <c r="U902" i="6" s="1"/>
  <c r="J663" i="6"/>
  <c r="O663" i="6" s="1"/>
  <c r="P663" i="6"/>
  <c r="X938" i="6"/>
  <c r="W970" i="6"/>
  <c r="P834" i="6"/>
  <c r="J834" i="6"/>
  <c r="O834" i="6" s="1"/>
  <c r="X733" i="6"/>
  <c r="J1115" i="6"/>
  <c r="O1115" i="6" s="1"/>
  <c r="P1115" i="6"/>
  <c r="J1087" i="6"/>
  <c r="O1087" i="6" s="1"/>
  <c r="T1087" i="6" s="1"/>
  <c r="P1087" i="6"/>
  <c r="U1087" i="6" s="1"/>
  <c r="W150" i="6"/>
  <c r="W149" i="6"/>
  <c r="P229" i="6"/>
  <c r="J229" i="6"/>
  <c r="O229" i="6" s="1"/>
  <c r="J1025" i="6"/>
  <c r="O1025" i="6" s="1"/>
  <c r="P1025" i="6"/>
  <c r="J910" i="6"/>
  <c r="O910" i="6" s="1"/>
  <c r="T910" i="6" s="1"/>
  <c r="P910" i="6"/>
  <c r="U910" i="6" s="1"/>
  <c r="X444" i="6"/>
  <c r="X443" i="6"/>
  <c r="W1074" i="6"/>
  <c r="P1399" i="6"/>
  <c r="U1399" i="6" s="1"/>
  <c r="J1399" i="6"/>
  <c r="O1399" i="6" s="1"/>
  <c r="J1510" i="6"/>
  <c r="O1510" i="6" s="1"/>
  <c r="P1510" i="6"/>
  <c r="P87" i="6"/>
  <c r="J87" i="6"/>
  <c r="O87" i="6" s="1"/>
  <c r="T87" i="6" s="1"/>
  <c r="X806" i="6"/>
  <c r="P815" i="6"/>
  <c r="J815" i="6"/>
  <c r="O815" i="6" s="1"/>
  <c r="W904" i="6"/>
  <c r="W814" i="6"/>
  <c r="W813" i="6"/>
  <c r="P1148" i="6"/>
  <c r="J1148" i="6"/>
  <c r="O1148" i="6" s="1"/>
  <c r="J438" i="6"/>
  <c r="O438" i="6" s="1"/>
  <c r="P438" i="6"/>
  <c r="V51" i="6"/>
  <c r="P410" i="6"/>
  <c r="J410" i="6"/>
  <c r="O410" i="6" s="1"/>
  <c r="P531" i="6"/>
  <c r="J531" i="6"/>
  <c r="O531" i="6" s="1"/>
  <c r="V730" i="6"/>
  <c r="AQ15" i="6"/>
  <c r="AW15" i="6" s="1"/>
  <c r="V1505" i="6"/>
  <c r="W862" i="6"/>
  <c r="W677" i="6"/>
  <c r="V990" i="6"/>
  <c r="W664" i="6"/>
  <c r="X411" i="6"/>
  <c r="W285" i="6"/>
  <c r="P145" i="6"/>
  <c r="J145" i="6"/>
  <c r="O145" i="6" s="1"/>
  <c r="J1426" i="6"/>
  <c r="O1426" i="6" s="1"/>
  <c r="P1426" i="6"/>
  <c r="P1409" i="6"/>
  <c r="J1409" i="6"/>
  <c r="O1409" i="6" s="1"/>
  <c r="P12" i="6"/>
  <c r="J12" i="6"/>
  <c r="O12" i="6" s="1"/>
  <c r="X128" i="6"/>
  <c r="W1093" i="6"/>
  <c r="Q31" i="7"/>
  <c r="J64" i="6"/>
  <c r="O64" i="6" s="1"/>
  <c r="P64" i="6"/>
  <c r="U64" i="6" s="1"/>
  <c r="W574" i="6"/>
  <c r="J69" i="6"/>
  <c r="O69" i="6" s="1"/>
  <c r="P69" i="6"/>
  <c r="P918" i="6"/>
  <c r="J918" i="6"/>
  <c r="O918" i="6" s="1"/>
  <c r="X798" i="6"/>
  <c r="X659" i="6"/>
  <c r="V352" i="6"/>
  <c r="P811" i="6"/>
  <c r="J811" i="6"/>
  <c r="O811" i="6" s="1"/>
  <c r="P522" i="6"/>
  <c r="U522" i="6" s="1"/>
  <c r="J522" i="6"/>
  <c r="O522" i="6" s="1"/>
  <c r="T522" i="6" s="1"/>
  <c r="W1229" i="6"/>
  <c r="P679" i="6"/>
  <c r="J679" i="6"/>
  <c r="O679" i="6" s="1"/>
  <c r="J745" i="6"/>
  <c r="O745" i="6" s="1"/>
  <c r="P745" i="6"/>
  <c r="W744" i="6"/>
  <c r="V1029" i="6"/>
  <c r="J889" i="6"/>
  <c r="O889" i="6" s="1"/>
  <c r="P889" i="6"/>
  <c r="W1239" i="6"/>
  <c r="Q399" i="7"/>
  <c r="X1039" i="6"/>
  <c r="W1444" i="6"/>
  <c r="J1513" i="6"/>
  <c r="O1513" i="6" s="1"/>
  <c r="P1513" i="6"/>
  <c r="Q294" i="7"/>
  <c r="W611" i="6"/>
  <c r="W610" i="6"/>
  <c r="J324" i="6"/>
  <c r="O324" i="6" s="1"/>
  <c r="P324" i="6"/>
  <c r="W130" i="6"/>
  <c r="P626" i="6"/>
  <c r="J626" i="6"/>
  <c r="O626" i="6" s="1"/>
  <c r="T626" i="6" s="1"/>
  <c r="X258" i="6"/>
  <c r="P33" i="6"/>
  <c r="J33" i="6"/>
  <c r="O33" i="6" s="1"/>
  <c r="X66" i="6"/>
  <c r="J231" i="6"/>
  <c r="O231" i="6" s="1"/>
  <c r="P231" i="6"/>
  <c r="P472" i="6"/>
  <c r="J472" i="6"/>
  <c r="O472" i="6" s="1"/>
  <c r="P697" i="6"/>
  <c r="J697" i="6"/>
  <c r="O697" i="6" s="1"/>
  <c r="P552" i="6"/>
  <c r="J552" i="6"/>
  <c r="O552" i="6" s="1"/>
  <c r="P198" i="6"/>
  <c r="J198" i="6"/>
  <c r="O198" i="6" s="1"/>
  <c r="W934" i="6"/>
  <c r="W1146" i="6"/>
  <c r="P609" i="6"/>
  <c r="J609" i="6"/>
  <c r="O609" i="6" s="1"/>
  <c r="X1426" i="6"/>
  <c r="P504" i="6"/>
  <c r="J504" i="6"/>
  <c r="O504" i="6" s="1"/>
  <c r="J29" i="6"/>
  <c r="O29" i="6" s="1"/>
  <c r="P29" i="6"/>
  <c r="J7" i="6"/>
  <c r="O7" i="6" s="1"/>
  <c r="T7" i="6" s="1"/>
  <c r="P7" i="6"/>
  <c r="P1040" i="6"/>
  <c r="J1040" i="6"/>
  <c r="O1040" i="6" s="1"/>
  <c r="W1477" i="6"/>
  <c r="W1472" i="6"/>
  <c r="J337" i="6"/>
  <c r="O337" i="6" s="1"/>
  <c r="T337" i="6" s="1"/>
  <c r="P337" i="6"/>
  <c r="U337" i="6" s="1"/>
  <c r="V1343" i="6"/>
  <c r="P316" i="6"/>
  <c r="J316" i="6"/>
  <c r="O316" i="6" s="1"/>
  <c r="T316" i="6" s="1"/>
  <c r="W1307" i="6"/>
  <c r="J571" i="6"/>
  <c r="O571" i="6" s="1"/>
  <c r="P571" i="6"/>
  <c r="U571" i="6" s="1"/>
  <c r="V477" i="6"/>
  <c r="J581" i="6"/>
  <c r="O581" i="6" s="1"/>
  <c r="P581" i="6"/>
  <c r="U581" i="6" s="1"/>
  <c r="P536" i="6"/>
  <c r="J536" i="6"/>
  <c r="O536" i="6" s="1"/>
  <c r="R273" i="7"/>
  <c r="V242" i="6"/>
  <c r="X391" i="6"/>
  <c r="J841" i="6"/>
  <c r="O841" i="6" s="1"/>
  <c r="T841" i="6" s="1"/>
  <c r="P841" i="6"/>
  <c r="U841" i="6" s="1"/>
  <c r="P80" i="6"/>
  <c r="J80" i="6"/>
  <c r="O80" i="6" s="1"/>
  <c r="W500" i="6"/>
  <c r="X846" i="6"/>
  <c r="V829" i="6"/>
  <c r="W602" i="6"/>
  <c r="P30" i="7"/>
  <c r="V914" i="6"/>
  <c r="V1185" i="6"/>
  <c r="J184" i="6"/>
  <c r="O184" i="6" s="1"/>
  <c r="P184" i="6"/>
  <c r="J412" i="6"/>
  <c r="O412" i="6" s="1"/>
  <c r="P412" i="6"/>
  <c r="V131" i="6"/>
  <c r="V287" i="6"/>
  <c r="W809" i="6"/>
  <c r="V655" i="6"/>
  <c r="W941" i="6"/>
  <c r="J387" i="6"/>
  <c r="O387" i="6" s="1"/>
  <c r="T387" i="6" s="1"/>
  <c r="P387" i="6"/>
  <c r="U387" i="6" s="1"/>
  <c r="V639" i="6"/>
  <c r="W196" i="6"/>
  <c r="X540" i="6"/>
  <c r="X452" i="6"/>
  <c r="J32" i="6"/>
  <c r="O32" i="6" s="1"/>
  <c r="P32" i="6"/>
  <c r="P777" i="6"/>
  <c r="J777" i="6"/>
  <c r="O777" i="6" s="1"/>
  <c r="J457" i="6"/>
  <c r="O457" i="6" s="1"/>
  <c r="P457" i="6"/>
  <c r="P213" i="6"/>
  <c r="J213" i="6"/>
  <c r="O213" i="6" s="1"/>
  <c r="X155" i="6"/>
  <c r="X154" i="6"/>
  <c r="X523" i="6"/>
  <c r="V1130" i="6"/>
  <c r="P181" i="6"/>
  <c r="J181" i="6"/>
  <c r="O181" i="6" s="1"/>
  <c r="P1218" i="6"/>
  <c r="J1218" i="6"/>
  <c r="O1218" i="6" s="1"/>
  <c r="X534" i="6"/>
  <c r="X202" i="6"/>
  <c r="J1261" i="6"/>
  <c r="O1261" i="6" s="1"/>
  <c r="P1261" i="6"/>
  <c r="V222" i="6"/>
  <c r="P243" i="6"/>
  <c r="J243" i="6"/>
  <c r="O243" i="6" s="1"/>
  <c r="V1455" i="6"/>
  <c r="P917" i="6"/>
  <c r="J917" i="6"/>
  <c r="O917" i="6" s="1"/>
  <c r="P516" i="6"/>
  <c r="J516" i="6"/>
  <c r="O516" i="6" s="1"/>
  <c r="X877" i="6"/>
  <c r="V121" i="6"/>
  <c r="V1131" i="6"/>
  <c r="X986" i="6"/>
  <c r="W658" i="6"/>
  <c r="V200" i="6"/>
  <c r="V640" i="6"/>
  <c r="P172" i="7"/>
  <c r="X283" i="6"/>
  <c r="W111" i="6"/>
  <c r="V1406" i="6"/>
  <c r="W123" i="6"/>
  <c r="V489" i="6"/>
  <c r="P423" i="6"/>
  <c r="J423" i="6"/>
  <c r="O423" i="6" s="1"/>
  <c r="P1030" i="6"/>
  <c r="U1030" i="6" s="1"/>
  <c r="J1030" i="6"/>
  <c r="O1030" i="6" s="1"/>
  <c r="P314" i="6"/>
  <c r="J314" i="6"/>
  <c r="O314" i="6" s="1"/>
  <c r="V203" i="6"/>
  <c r="P795" i="6"/>
  <c r="J795" i="6"/>
  <c r="O795" i="6" s="1"/>
  <c r="J205" i="6"/>
  <c r="O205" i="6" s="1"/>
  <c r="T205" i="6" s="1"/>
  <c r="P205" i="6"/>
  <c r="U205" i="6" s="1"/>
  <c r="Q412" i="7"/>
  <c r="J442" i="6"/>
  <c r="O442" i="6" s="1"/>
  <c r="P442" i="6"/>
  <c r="J126" i="6"/>
  <c r="O126" i="6" s="1"/>
  <c r="P126" i="6"/>
  <c r="X169" i="6"/>
  <c r="W72" i="6"/>
  <c r="J350" i="6"/>
  <c r="O350" i="6" s="1"/>
  <c r="P350" i="6"/>
  <c r="V155" i="6"/>
  <c r="J563" i="6"/>
  <c r="O563" i="6" s="1"/>
  <c r="P563" i="6"/>
  <c r="J948" i="6"/>
  <c r="O948" i="6" s="1"/>
  <c r="T948" i="6" s="1"/>
  <c r="P948" i="6"/>
  <c r="U948" i="6" s="1"/>
  <c r="V104" i="6"/>
  <c r="V103" i="6"/>
  <c r="V617" i="6"/>
  <c r="V978" i="6"/>
  <c r="X167" i="6"/>
  <c r="W242" i="6"/>
  <c r="P183" i="6"/>
  <c r="U183" i="6" s="1"/>
  <c r="J183" i="6"/>
  <c r="O183" i="6" s="1"/>
  <c r="P443" i="6"/>
  <c r="J443" i="6"/>
  <c r="O443" i="6" s="1"/>
  <c r="W954" i="6"/>
  <c r="W428" i="6"/>
  <c r="W605" i="6"/>
  <c r="P170" i="6"/>
  <c r="J170" i="6"/>
  <c r="O170" i="6" s="1"/>
  <c r="T170" i="6" s="1"/>
  <c r="W547" i="6"/>
  <c r="X1088" i="6"/>
  <c r="V716" i="6"/>
  <c r="J706" i="6"/>
  <c r="O706" i="6" s="1"/>
  <c r="P706" i="6"/>
  <c r="X6" i="6"/>
  <c r="V596" i="6"/>
  <c r="J51" i="6"/>
  <c r="O51" i="6" s="1"/>
  <c r="P51" i="6"/>
  <c r="X588" i="6"/>
  <c r="J1468" i="6"/>
  <c r="O1468" i="6" s="1"/>
  <c r="P1468" i="6"/>
  <c r="P41" i="6"/>
  <c r="J41" i="6"/>
  <c r="O41" i="6" s="1"/>
  <c r="P513" i="6"/>
  <c r="J513" i="6"/>
  <c r="O513" i="6" s="1"/>
  <c r="T513" i="6" s="1"/>
  <c r="V1203" i="6"/>
  <c r="P89" i="6"/>
  <c r="J89" i="6"/>
  <c r="O89" i="6" s="1"/>
  <c r="J380" i="6"/>
  <c r="O380" i="6" s="1"/>
  <c r="P380" i="6"/>
  <c r="P306" i="6"/>
  <c r="J306" i="6"/>
  <c r="O306" i="6" s="1"/>
  <c r="P1546" i="6"/>
  <c r="U1546" i="6" s="1"/>
  <c r="J1546" i="6"/>
  <c r="O1546" i="6" s="1"/>
  <c r="T1546" i="6" s="1"/>
  <c r="V136" i="6"/>
  <c r="W857" i="6"/>
  <c r="W510" i="6"/>
  <c r="P685" i="6"/>
  <c r="J685" i="6"/>
  <c r="O685" i="6" s="1"/>
  <c r="X1101" i="6"/>
  <c r="W522" i="6"/>
  <c r="J151" i="6"/>
  <c r="O151" i="6" s="1"/>
  <c r="P151" i="6"/>
  <c r="P62" i="7"/>
  <c r="V384" i="6"/>
  <c r="V804" i="6"/>
  <c r="V1062" i="6"/>
  <c r="V848" i="6"/>
  <c r="V1091" i="6"/>
  <c r="J586" i="6"/>
  <c r="O586" i="6" s="1"/>
  <c r="P586" i="6"/>
  <c r="W120" i="6"/>
  <c r="J13" i="6"/>
  <c r="O13" i="6" s="1"/>
  <c r="P13" i="6"/>
  <c r="J1342" i="6"/>
  <c r="O1342" i="6" s="1"/>
  <c r="T1342" i="6" s="1"/>
  <c r="P1342" i="6"/>
  <c r="V839" i="6"/>
  <c r="W42" i="6"/>
  <c r="V645" i="6"/>
  <c r="J608" i="6"/>
  <c r="O608" i="6" s="1"/>
  <c r="P608" i="6"/>
  <c r="P1159" i="6"/>
  <c r="J1159" i="6"/>
  <c r="O1159" i="6" s="1"/>
  <c r="J284" i="6"/>
  <c r="O284" i="6" s="1"/>
  <c r="P284" i="6"/>
  <c r="W1070" i="6"/>
  <c r="V852" i="6"/>
  <c r="X655" i="6"/>
  <c r="X119" i="6"/>
  <c r="X118" i="6"/>
  <c r="J441" i="6"/>
  <c r="O441" i="6" s="1"/>
  <c r="P441" i="6"/>
  <c r="P374" i="6"/>
  <c r="J374" i="6"/>
  <c r="O374" i="6" s="1"/>
  <c r="X173" i="6"/>
  <c r="P26" i="6"/>
  <c r="J26" i="6"/>
  <c r="O26" i="6" s="1"/>
  <c r="P613" i="6"/>
  <c r="U613" i="6" s="1"/>
  <c r="J613" i="6"/>
  <c r="O613" i="6" s="1"/>
  <c r="T613" i="6" s="1"/>
  <c r="J924" i="6"/>
  <c r="O924" i="6" s="1"/>
  <c r="P924" i="6"/>
  <c r="W127" i="6"/>
  <c r="X1226" i="6"/>
  <c r="J741" i="6"/>
  <c r="O741" i="6" s="1"/>
  <c r="P741" i="6"/>
  <c r="X1172" i="6"/>
  <c r="P120" i="6"/>
  <c r="J120" i="6"/>
  <c r="O120" i="6" s="1"/>
  <c r="P91" i="6"/>
  <c r="J91" i="6"/>
  <c r="O91" i="6" s="1"/>
  <c r="X521" i="6"/>
  <c r="J951" i="6"/>
  <c r="O951" i="6" s="1"/>
  <c r="T951" i="6" s="1"/>
  <c r="P951" i="6"/>
  <c r="U951" i="6" s="1"/>
  <c r="X571" i="6"/>
  <c r="P134" i="6"/>
  <c r="J134" i="6"/>
  <c r="O134" i="6" s="1"/>
  <c r="X568" i="6"/>
  <c r="J11" i="6"/>
  <c r="O11" i="6" s="1"/>
  <c r="P11" i="6"/>
  <c r="P1331" i="6"/>
  <c r="J1331" i="6"/>
  <c r="O1331" i="6" s="1"/>
  <c r="Q619" i="7"/>
  <c r="R362" i="7"/>
  <c r="P101" i="7"/>
  <c r="P621" i="7"/>
  <c r="P1297" i="6"/>
  <c r="J1297" i="6"/>
  <c r="O1297" i="6" s="1"/>
  <c r="J867" i="6"/>
  <c r="O867" i="6" s="1"/>
  <c r="P867" i="6"/>
  <c r="U867" i="6" s="1"/>
  <c r="P1251" i="6"/>
  <c r="U1251" i="6" s="1"/>
  <c r="J1251" i="6"/>
  <c r="O1251" i="6" s="1"/>
  <c r="T1251" i="6" s="1"/>
  <c r="W818" i="6"/>
  <c r="J993" i="6"/>
  <c r="O993" i="6" s="1"/>
  <c r="P993" i="6"/>
  <c r="V1150" i="6"/>
  <c r="P1067" i="6"/>
  <c r="U1067" i="6" s="1"/>
  <c r="J1067" i="6"/>
  <c r="O1067" i="6" s="1"/>
  <c r="T1067" i="6" s="1"/>
  <c r="J1381" i="6"/>
  <c r="O1381" i="6" s="1"/>
  <c r="P1381" i="6"/>
  <c r="W1130" i="6"/>
  <c r="V1219" i="6"/>
  <c r="J812" i="6"/>
  <c r="O812" i="6" s="1"/>
  <c r="P812" i="6"/>
  <c r="P830" i="6"/>
  <c r="U830" i="6" s="1"/>
  <c r="J830" i="6"/>
  <c r="O830" i="6" s="1"/>
  <c r="T830" i="6" s="1"/>
  <c r="R319" i="7"/>
  <c r="R139" i="7"/>
  <c r="P93" i="7"/>
  <c r="W1522" i="6"/>
  <c r="W1124" i="6"/>
  <c r="Q756" i="7"/>
  <c r="R66" i="7"/>
  <c r="R402" i="7"/>
  <c r="X797" i="6"/>
  <c r="R256" i="7"/>
  <c r="J820" i="6"/>
  <c r="O820" i="6" s="1"/>
  <c r="P820" i="6"/>
  <c r="U820" i="6" s="1"/>
  <c r="X988" i="6"/>
  <c r="W1303" i="6"/>
  <c r="R267" i="7"/>
  <c r="X1191" i="6"/>
  <c r="R25" i="7"/>
  <c r="P397" i="7"/>
  <c r="P351" i="6"/>
  <c r="U351" i="6" s="1"/>
  <c r="J351" i="6"/>
  <c r="O351" i="6" s="1"/>
  <c r="T351" i="6" s="1"/>
  <c r="P466" i="7"/>
  <c r="X824" i="6"/>
  <c r="X1082" i="6"/>
  <c r="X901" i="6"/>
  <c r="J1291" i="6"/>
  <c r="O1291" i="6" s="1"/>
  <c r="P1291" i="6"/>
  <c r="J857" i="6"/>
  <c r="O857" i="6" s="1"/>
  <c r="P857" i="6"/>
  <c r="J665" i="6"/>
  <c r="O665" i="6" s="1"/>
  <c r="P665" i="6"/>
  <c r="Q102" i="7"/>
  <c r="P1452" i="6"/>
  <c r="U1452" i="6" s="1"/>
  <c r="J1452" i="6"/>
  <c r="O1452" i="6" s="1"/>
  <c r="T1452" i="6" s="1"/>
  <c r="W1504" i="6"/>
  <c r="V1194" i="6"/>
  <c r="P1188" i="6"/>
  <c r="U1188" i="6" s="1"/>
  <c r="J1188" i="6"/>
  <c r="O1188" i="6" s="1"/>
  <c r="J1274" i="6"/>
  <c r="O1274" i="6" s="1"/>
  <c r="T1274" i="6" s="1"/>
  <c r="P1274" i="6"/>
  <c r="J1280" i="6"/>
  <c r="O1280" i="6" s="1"/>
  <c r="P1280" i="6"/>
  <c r="P854" i="6"/>
  <c r="U854" i="6" s="1"/>
  <c r="J854" i="6"/>
  <c r="O854" i="6" s="1"/>
  <c r="T854" i="6" s="1"/>
  <c r="V906" i="6"/>
  <c r="W902" i="6"/>
  <c r="W1280" i="6"/>
  <c r="W1322" i="6"/>
  <c r="J869" i="6"/>
  <c r="O869" i="6" s="1"/>
  <c r="P869" i="6"/>
  <c r="X1472" i="6"/>
  <c r="V1126" i="6"/>
  <c r="W1486" i="6"/>
  <c r="V996" i="6"/>
  <c r="P1254" i="6"/>
  <c r="J1254" i="6"/>
  <c r="O1254" i="6" s="1"/>
  <c r="J532" i="6"/>
  <c r="O532" i="6" s="1"/>
  <c r="P532" i="6"/>
  <c r="R407" i="7"/>
  <c r="X980" i="6"/>
  <c r="J774" i="6"/>
  <c r="O774" i="6" s="1"/>
  <c r="P774" i="6"/>
  <c r="Q249" i="7"/>
  <c r="P1368" i="6"/>
  <c r="J1368" i="6"/>
  <c r="O1368" i="6" s="1"/>
  <c r="X1340" i="6"/>
  <c r="X717" i="6"/>
  <c r="W908" i="6"/>
  <c r="X562" i="6"/>
  <c r="P606" i="6"/>
  <c r="J606" i="6"/>
  <c r="O606" i="6" s="1"/>
  <c r="W553" i="6"/>
  <c r="P1430" i="6"/>
  <c r="J1430" i="6"/>
  <c r="O1430" i="6" s="1"/>
  <c r="Q114" i="7"/>
  <c r="X381" i="6"/>
  <c r="P1193" i="6"/>
  <c r="U1193" i="6" s="1"/>
  <c r="J1193" i="6"/>
  <c r="O1193" i="6" s="1"/>
  <c r="T1193" i="6" s="1"/>
  <c r="J194" i="6"/>
  <c r="O194" i="6" s="1"/>
  <c r="P194" i="6"/>
  <c r="Q448" i="7"/>
  <c r="V1368" i="6"/>
  <c r="J881" i="6"/>
  <c r="O881" i="6" s="1"/>
  <c r="P881" i="6"/>
  <c r="P1080" i="6"/>
  <c r="J1080" i="6"/>
  <c r="O1080" i="6" s="1"/>
  <c r="P856" i="6"/>
  <c r="J856" i="6"/>
  <c r="O856" i="6" s="1"/>
  <c r="V1250" i="6"/>
  <c r="W885" i="6"/>
  <c r="X207" i="6"/>
  <c r="R55" i="7"/>
  <c r="P1119" i="6"/>
  <c r="J1119" i="6"/>
  <c r="O1119" i="6" s="1"/>
  <c r="V1225" i="6"/>
  <c r="P321" i="7"/>
  <c r="X1469" i="6"/>
  <c r="V638" i="6"/>
  <c r="R33" i="7"/>
  <c r="J1408" i="6"/>
  <c r="O1408" i="6" s="1"/>
  <c r="P1408" i="6"/>
  <c r="W1390" i="6"/>
  <c r="P704" i="6"/>
  <c r="J704" i="6"/>
  <c r="O704" i="6" s="1"/>
  <c r="V975" i="6"/>
  <c r="V1217" i="6"/>
  <c r="W208" i="6"/>
  <c r="J861" i="6"/>
  <c r="O861" i="6" s="1"/>
  <c r="P861" i="6"/>
  <c r="U861" i="6" s="1"/>
  <c r="W1180" i="6"/>
  <c r="Q274" i="7"/>
  <c r="Q257" i="7"/>
  <c r="X1528" i="6"/>
  <c r="P822" i="6"/>
  <c r="J822" i="6"/>
  <c r="O822" i="6" s="1"/>
  <c r="W676" i="6"/>
  <c r="W768" i="6"/>
  <c r="X645" i="6"/>
  <c r="W497" i="6"/>
  <c r="W153" i="6"/>
  <c r="P821" i="6"/>
  <c r="J821" i="6"/>
  <c r="O821" i="6" s="1"/>
  <c r="J128" i="6"/>
  <c r="O128" i="6" s="1"/>
  <c r="P128" i="6"/>
  <c r="X1215" i="6"/>
  <c r="AC339" i="6"/>
  <c r="AH339" i="6" s="1"/>
  <c r="AC498" i="6"/>
  <c r="AH498" i="6" s="1"/>
  <c r="AC1117" i="6"/>
  <c r="AH1117" i="6" s="1"/>
  <c r="AC197" i="6"/>
  <c r="AH197" i="6" s="1"/>
  <c r="AC155" i="6"/>
  <c r="AH155" i="6" s="1"/>
  <c r="AC457" i="6"/>
  <c r="AH457" i="6" s="1"/>
  <c r="AC72" i="6"/>
  <c r="AH72" i="6" s="1"/>
  <c r="AC639" i="6"/>
  <c r="AH639" i="6" s="1"/>
  <c r="AC862" i="6"/>
  <c r="AH862" i="6" s="1"/>
  <c r="AC342" i="6"/>
  <c r="AH342" i="6" s="1"/>
  <c r="AC421" i="6"/>
  <c r="AH421" i="6" s="1"/>
  <c r="AC101" i="6"/>
  <c r="AH101" i="6" s="1"/>
  <c r="AC815" i="6"/>
  <c r="AH815" i="6" s="1"/>
  <c r="AC391" i="6"/>
  <c r="AH391" i="6" s="1"/>
  <c r="AC407" i="6"/>
  <c r="AH407" i="6" s="1"/>
  <c r="AC228" i="6"/>
  <c r="AH228" i="6" s="1"/>
  <c r="AC1211" i="6"/>
  <c r="AH1211" i="6" s="1"/>
  <c r="AC700" i="6"/>
  <c r="AH700" i="6" s="1"/>
  <c r="AC1013" i="6"/>
  <c r="AH1013" i="6" s="1"/>
  <c r="AC1146" i="6"/>
  <c r="AH1146" i="6" s="1"/>
  <c r="AC304" i="6"/>
  <c r="AH304" i="6" s="1"/>
  <c r="AC473" i="6"/>
  <c r="AH473" i="6" s="1"/>
  <c r="AC711" i="6"/>
  <c r="AH711" i="6" s="1"/>
  <c r="AC133" i="6"/>
  <c r="AH133" i="6" s="1"/>
  <c r="AC1171" i="6"/>
  <c r="AH1171" i="6" s="1"/>
  <c r="AC119" i="6"/>
  <c r="AH119" i="6" s="1"/>
  <c r="AC1152" i="6"/>
  <c r="AH1152" i="6" s="1"/>
  <c r="AC488" i="6"/>
  <c r="AH488" i="6" s="1"/>
  <c r="AC1015" i="6"/>
  <c r="AH1015" i="6" s="1"/>
  <c r="AC803" i="6"/>
  <c r="AH803" i="6" s="1"/>
  <c r="AC334" i="6"/>
  <c r="AH334" i="6" s="1"/>
  <c r="AC959" i="6"/>
  <c r="AH959" i="6" s="1"/>
  <c r="AC863" i="6"/>
  <c r="AH863" i="6" s="1"/>
  <c r="AC1024" i="6"/>
  <c r="AH1024" i="6" s="1"/>
  <c r="AC1138" i="6"/>
  <c r="AH1138" i="6" s="1"/>
  <c r="AC485" i="6"/>
  <c r="AH485" i="6" s="1"/>
  <c r="AC776" i="6"/>
  <c r="AH776" i="6" s="1"/>
  <c r="AC1115" i="6"/>
  <c r="AH1115" i="6" s="1"/>
  <c r="AC22" i="6"/>
  <c r="AH22" i="6" s="1"/>
  <c r="AC403" i="6"/>
  <c r="AH403" i="6" s="1"/>
  <c r="AC161" i="6"/>
  <c r="AH161" i="6" s="1"/>
  <c r="AC646" i="6"/>
  <c r="AH646" i="6" s="1"/>
  <c r="AC83" i="6"/>
  <c r="AH83" i="6" s="1"/>
  <c r="AC537" i="6"/>
  <c r="AH537" i="6" s="1"/>
  <c r="AC1057" i="6"/>
  <c r="AH1057" i="6" s="1"/>
  <c r="AC107" i="6"/>
  <c r="AH107" i="6" s="1"/>
  <c r="AC402" i="6"/>
  <c r="AH402" i="6" s="1"/>
  <c r="AC958" i="6"/>
  <c r="AH958" i="6" s="1"/>
  <c r="AC142" i="6"/>
  <c r="AH142" i="6" s="1"/>
  <c r="AC497" i="6"/>
  <c r="AH497" i="6" s="1"/>
  <c r="AC598" i="6"/>
  <c r="AH598" i="6" s="1"/>
  <c r="AC438" i="6"/>
  <c r="AH438" i="6" s="1"/>
  <c r="AC988" i="6"/>
  <c r="AH988" i="6" s="1"/>
  <c r="AC284" i="6"/>
  <c r="AH284" i="6" s="1"/>
  <c r="AC792" i="6"/>
  <c r="AH792" i="6" s="1"/>
  <c r="AC152" i="6"/>
  <c r="AH152" i="6" s="1"/>
  <c r="AC65" i="6"/>
  <c r="AH65" i="6" s="1"/>
  <c r="AC757" i="6"/>
  <c r="AH757" i="6" s="1"/>
  <c r="AC346" i="6"/>
  <c r="AH346" i="6" s="1"/>
  <c r="AC735" i="6"/>
  <c r="AH735" i="6" s="1"/>
  <c r="AC970" i="6"/>
  <c r="AH970" i="6" s="1"/>
  <c r="AC43" i="6"/>
  <c r="AH43" i="6" s="1"/>
  <c r="AC1133" i="6"/>
  <c r="AH1133" i="6" s="1"/>
  <c r="AC782" i="6"/>
  <c r="AH782" i="6" s="1"/>
  <c r="AC1178" i="6"/>
  <c r="AH1178" i="6" s="1"/>
  <c r="AC217" i="6"/>
  <c r="AH217" i="6" s="1"/>
  <c r="AC1163" i="6"/>
  <c r="AH1163" i="6" s="1"/>
  <c r="AC523" i="6"/>
  <c r="AH523" i="6" s="1"/>
  <c r="AC184" i="6"/>
  <c r="AH184" i="6" s="1"/>
  <c r="AC906" i="6"/>
  <c r="AH906" i="6" s="1"/>
  <c r="AC813" i="6"/>
  <c r="AH813" i="6" s="1"/>
  <c r="AC772" i="6"/>
  <c r="AH772" i="6" s="1"/>
  <c r="AC106" i="6"/>
  <c r="AH106" i="6" s="1"/>
  <c r="AC360" i="6"/>
  <c r="AH360" i="6" s="1"/>
  <c r="AC493" i="6"/>
  <c r="AH493" i="6" s="1"/>
  <c r="AC1046" i="6"/>
  <c r="AH1046" i="6" s="1"/>
  <c r="AC1074" i="6"/>
  <c r="AH1074" i="6" s="1"/>
  <c r="AC132" i="6"/>
  <c r="AH132" i="6" s="1"/>
  <c r="AC14" i="6"/>
  <c r="AH14" i="6" s="1"/>
  <c r="AC559" i="6"/>
  <c r="AH559" i="6" s="1"/>
  <c r="AC382" i="6"/>
  <c r="AH382" i="6" s="1"/>
  <c r="AC138" i="6"/>
  <c r="AH138" i="6" s="1"/>
  <c r="AC1120" i="6"/>
  <c r="AH1120" i="6" s="1"/>
  <c r="AC1177" i="6"/>
  <c r="AH1177" i="6" s="1"/>
  <c r="AC388" i="6"/>
  <c r="AH388" i="6" s="1"/>
  <c r="AC1129" i="6"/>
  <c r="AH1129" i="6" s="1"/>
  <c r="AC82" i="6"/>
  <c r="AH82" i="6" s="1"/>
  <c r="AC444" i="6"/>
  <c r="AH444" i="6" s="1"/>
  <c r="AC1104" i="6"/>
  <c r="AH1104" i="6" s="1"/>
  <c r="AC1062" i="6"/>
  <c r="AH1062" i="6" s="1"/>
  <c r="AC946" i="6"/>
  <c r="AH946" i="6" s="1"/>
  <c r="AC428" i="6"/>
  <c r="AH428" i="6" s="1"/>
  <c r="AC642" i="6"/>
  <c r="AH642" i="6" s="1"/>
  <c r="AC1020" i="6"/>
  <c r="AH1020" i="6" s="1"/>
  <c r="AC605" i="6"/>
  <c r="AH605" i="6" s="1"/>
  <c r="AC856" i="6"/>
  <c r="AH856" i="6" s="1"/>
  <c r="AC13" i="6"/>
  <c r="AH13" i="6" s="1"/>
  <c r="AC859" i="6"/>
  <c r="AH859" i="6" s="1"/>
  <c r="AC593" i="6"/>
  <c r="AH593" i="6" s="1"/>
  <c r="AC983" i="6"/>
  <c r="AH983" i="6" s="1"/>
  <c r="AC389" i="6"/>
  <c r="AH389" i="6" s="1"/>
  <c r="AC411" i="6"/>
  <c r="AH411" i="6" s="1"/>
  <c r="AC1166" i="6"/>
  <c r="AH1166" i="6" s="1"/>
  <c r="AC1182" i="6"/>
  <c r="AH1182" i="6" s="1"/>
  <c r="AC645" i="6"/>
  <c r="AH645" i="6" s="1"/>
  <c r="AC924" i="6"/>
  <c r="AH924" i="6" s="1"/>
  <c r="AC695" i="6"/>
  <c r="AH695" i="6" s="1"/>
  <c r="AC329" i="6"/>
  <c r="AH329" i="6" s="1"/>
  <c r="AC1103" i="6"/>
  <c r="AH1103" i="6" s="1"/>
  <c r="AC189" i="6"/>
  <c r="AH189" i="6" s="1"/>
  <c r="AC199" i="6"/>
  <c r="AH199" i="6" s="1"/>
  <c r="AC482" i="6"/>
  <c r="AH482" i="6" s="1"/>
  <c r="AC960" i="6"/>
  <c r="AH960" i="6" s="1"/>
  <c r="AC237" i="6"/>
  <c r="AH237" i="6" s="1"/>
  <c r="AC992" i="6"/>
  <c r="AH992" i="6" s="1"/>
  <c r="AC931" i="6"/>
  <c r="AH931" i="6" s="1"/>
  <c r="AC1119" i="6"/>
  <c r="AH1119" i="6" s="1"/>
  <c r="AC1278" i="6"/>
  <c r="AH1278" i="6" s="1"/>
  <c r="AC1305" i="6"/>
  <c r="AH1305" i="6" s="1"/>
  <c r="AC1316" i="6"/>
  <c r="AH1316" i="6" s="1"/>
  <c r="AC1335" i="6"/>
  <c r="AH1335" i="6" s="1"/>
  <c r="AC1357" i="6"/>
  <c r="AH1357" i="6" s="1"/>
  <c r="AC1275" i="6"/>
  <c r="AH1275" i="6" s="1"/>
  <c r="AC1296" i="6"/>
  <c r="AH1296" i="6" s="1"/>
  <c r="AC1287" i="6"/>
  <c r="AH1287" i="6" s="1"/>
  <c r="AC1428" i="6"/>
  <c r="AH1428" i="6" s="1"/>
  <c r="AC1331" i="6"/>
  <c r="AH1331" i="6" s="1"/>
  <c r="AC1241" i="6"/>
  <c r="AH1241" i="6" s="1"/>
  <c r="AC1282" i="6"/>
  <c r="AH1282" i="6" s="1"/>
  <c r="AC1277" i="6"/>
  <c r="AH1277" i="6" s="1"/>
  <c r="AC1293" i="6"/>
  <c r="AH1293" i="6" s="1"/>
  <c r="AC1240" i="6"/>
  <c r="AH1240" i="6" s="1"/>
  <c r="AC1285" i="6"/>
  <c r="AH1285" i="6" s="1"/>
  <c r="AC1436" i="6"/>
  <c r="AH1436" i="6" s="1"/>
  <c r="AC933" i="6"/>
  <c r="AH933" i="6" s="1"/>
  <c r="AC528" i="6"/>
  <c r="AH528" i="6" s="1"/>
  <c r="AC35" i="6"/>
  <c r="AH35" i="6" s="1"/>
  <c r="AC148" i="6"/>
  <c r="AH148" i="6" s="1"/>
  <c r="AC479" i="6"/>
  <c r="AH479" i="6" s="1"/>
  <c r="AC744" i="6"/>
  <c r="AH744" i="6" s="1"/>
  <c r="AC417" i="6"/>
  <c r="AH417" i="6" s="1"/>
  <c r="AC932" i="6"/>
  <c r="AH932" i="6" s="1"/>
  <c r="AC1173" i="6"/>
  <c r="AH1173" i="6" s="1"/>
  <c r="AC995" i="6"/>
  <c r="AH995" i="6" s="1"/>
  <c r="AC236" i="6"/>
  <c r="AH236" i="6" s="1"/>
  <c r="AC1201" i="6"/>
  <c r="AH1201" i="6" s="1"/>
  <c r="AC84" i="6"/>
  <c r="AH84" i="6" s="1"/>
  <c r="AC19" i="6"/>
  <c r="AH19" i="6" s="1"/>
  <c r="AC508" i="6"/>
  <c r="AH508" i="6" s="1"/>
  <c r="AC1107" i="6"/>
  <c r="AH1107" i="6" s="1"/>
  <c r="AC38" i="6"/>
  <c r="AH38" i="6" s="1"/>
  <c r="AC1199" i="6"/>
  <c r="AH1199" i="6" s="1"/>
  <c r="AC733" i="6"/>
  <c r="AH733" i="6" s="1"/>
  <c r="AC1070" i="6"/>
  <c r="AH1070" i="6" s="1"/>
  <c r="AC282" i="6"/>
  <c r="AH282" i="6" s="1"/>
  <c r="AC1161" i="6"/>
  <c r="AH1161" i="6" s="1"/>
  <c r="AC73" i="6"/>
  <c r="AH73" i="6" s="1"/>
  <c r="AC802" i="6"/>
  <c r="AH802" i="6" s="1"/>
  <c r="AC584" i="6"/>
  <c r="AH584" i="6" s="1"/>
  <c r="AC18" i="6"/>
  <c r="AH18" i="6" s="1"/>
  <c r="AC256" i="6"/>
  <c r="AH256" i="6" s="1"/>
  <c r="AC766" i="6"/>
  <c r="AH766" i="6" s="1"/>
  <c r="AC1186" i="6"/>
  <c r="AH1186" i="6" s="1"/>
  <c r="AC918" i="6"/>
  <c r="AH918" i="6" s="1"/>
  <c r="AC400" i="6"/>
  <c r="AH400" i="6" s="1"/>
  <c r="AC1026" i="6"/>
  <c r="AH1026" i="6" s="1"/>
  <c r="AC801" i="6"/>
  <c r="AH801" i="6" s="1"/>
  <c r="AC876" i="6"/>
  <c r="AH876" i="6" s="1"/>
  <c r="AC456" i="6"/>
  <c r="AH456" i="6" s="1"/>
  <c r="AC16" i="6"/>
  <c r="AH16" i="6" s="1"/>
  <c r="AC736" i="6"/>
  <c r="AH736" i="6" s="1"/>
  <c r="AC1170" i="6"/>
  <c r="AH1170" i="6" s="1"/>
  <c r="AC989" i="6"/>
  <c r="AH989" i="6" s="1"/>
  <c r="AC997" i="6"/>
  <c r="AH997" i="6" s="1"/>
  <c r="AC64" i="6"/>
  <c r="AH64" i="6" s="1"/>
  <c r="AC343" i="6"/>
  <c r="AH343" i="6" s="1"/>
  <c r="AC415" i="6"/>
  <c r="AH415" i="6" s="1"/>
  <c r="AC964" i="6"/>
  <c r="AH964" i="6" s="1"/>
  <c r="AC233" i="6"/>
  <c r="AH233" i="6" s="1"/>
  <c r="AC828" i="6"/>
  <c r="AH828" i="6" s="1"/>
  <c r="AC149" i="6"/>
  <c r="AH149" i="6" s="1"/>
  <c r="AC510" i="6"/>
  <c r="AH510" i="6" s="1"/>
  <c r="AC495" i="6"/>
  <c r="AH495" i="6" s="1"/>
  <c r="AC837" i="6"/>
  <c r="AH837" i="6" s="1"/>
  <c r="AC23" i="6"/>
  <c r="AH23" i="6" s="1"/>
  <c r="AC663" i="6"/>
  <c r="AH663" i="6" s="1"/>
  <c r="AC103" i="6"/>
  <c r="AH103" i="6" s="1"/>
  <c r="AC999" i="6"/>
  <c r="AH999" i="6" s="1"/>
  <c r="AC517" i="6"/>
  <c r="AH517" i="6" s="1"/>
  <c r="AC416" i="6"/>
  <c r="AH416" i="6" s="1"/>
  <c r="AC868" i="6"/>
  <c r="AH868" i="6" s="1"/>
  <c r="AC1214" i="6"/>
  <c r="AH1214" i="6" s="1"/>
  <c r="AC951" i="6"/>
  <c r="AH951" i="6" s="1"/>
  <c r="AC540" i="6"/>
  <c r="AH540" i="6" s="1"/>
  <c r="AC814" i="6"/>
  <c r="AH814" i="6" s="1"/>
  <c r="AC550" i="6"/>
  <c r="AH550" i="6" s="1"/>
  <c r="AC1179" i="6"/>
  <c r="AH1179" i="6" s="1"/>
  <c r="AC807" i="6"/>
  <c r="AH807" i="6" s="1"/>
  <c r="AC246" i="6"/>
  <c r="AH246" i="6" s="1"/>
  <c r="AC1128" i="6"/>
  <c r="AH1128" i="6" s="1"/>
  <c r="AC949" i="6"/>
  <c r="AH949" i="6" s="1"/>
  <c r="AC1125" i="6"/>
  <c r="AH1125" i="6" s="1"/>
  <c r="AC657" i="6"/>
  <c r="AH657" i="6" s="1"/>
  <c r="AC115" i="6"/>
  <c r="AH115" i="6" s="1"/>
  <c r="AC530" i="6"/>
  <c r="AH530" i="6" s="1"/>
  <c r="AC126" i="6"/>
  <c r="AH126" i="6" s="1"/>
  <c r="AC934" i="6"/>
  <c r="AH934" i="6" s="1"/>
  <c r="AC883" i="6"/>
  <c r="AH883" i="6" s="1"/>
  <c r="AC1044" i="6"/>
  <c r="AH1044" i="6" s="1"/>
  <c r="AC675" i="6"/>
  <c r="AH675" i="6" s="1"/>
  <c r="AC678" i="6"/>
  <c r="AH678" i="6" s="1"/>
  <c r="AC224" i="6"/>
  <c r="AH224" i="6" s="1"/>
  <c r="AC649" i="6"/>
  <c r="AH649" i="6" s="1"/>
  <c r="AC244" i="6"/>
  <c r="AH244" i="6" s="1"/>
  <c r="AC1209" i="6"/>
  <c r="AH1209" i="6" s="1"/>
  <c r="AC247" i="6"/>
  <c r="AH247" i="6" s="1"/>
  <c r="AC778" i="6"/>
  <c r="AH778" i="6" s="1"/>
  <c r="AC136" i="6"/>
  <c r="AH136" i="6" s="1"/>
  <c r="AC541" i="6"/>
  <c r="AH541" i="6" s="1"/>
  <c r="AC243" i="6"/>
  <c r="AH243" i="6" s="1"/>
  <c r="AC590" i="6"/>
  <c r="AH590" i="6" s="1"/>
  <c r="AC446" i="6"/>
  <c r="AH446" i="6" s="1"/>
  <c r="AC751" i="6"/>
  <c r="AH751" i="6" s="1"/>
  <c r="AC151" i="6"/>
  <c r="AH151" i="6" s="1"/>
  <c r="AC439" i="6"/>
  <c r="AH439" i="6" s="1"/>
  <c r="AC281" i="6"/>
  <c r="AH281" i="6" s="1"/>
  <c r="AC943" i="6"/>
  <c r="AH943" i="6" s="1"/>
  <c r="AC307" i="6"/>
  <c r="AH307" i="6" s="1"/>
  <c r="AC697" i="6"/>
  <c r="AH697" i="6" s="1"/>
  <c r="AC358" i="6"/>
  <c r="AH358" i="6" s="1"/>
  <c r="AC1010" i="6"/>
  <c r="AH1010" i="6" s="1"/>
  <c r="AC401" i="6"/>
  <c r="AH401" i="6" s="1"/>
  <c r="AC752" i="6"/>
  <c r="AH752" i="6" s="1"/>
  <c r="AC28" i="6"/>
  <c r="AH28" i="6" s="1"/>
  <c r="AC308" i="6"/>
  <c r="AH308" i="6" s="1"/>
  <c r="AC183" i="6"/>
  <c r="AH183" i="6" s="1"/>
  <c r="AC886" i="6"/>
  <c r="AH886" i="6" s="1"/>
  <c r="AC1076" i="6"/>
  <c r="AH1076" i="6" s="1"/>
  <c r="AC558" i="6"/>
  <c r="AH558" i="6" s="1"/>
  <c r="AC625" i="6"/>
  <c r="AH625" i="6" s="1"/>
  <c r="AC1073" i="6"/>
  <c r="AH1073" i="6" s="1"/>
  <c r="AC314" i="6"/>
  <c r="AH314" i="6" s="1"/>
  <c r="AC232" i="6"/>
  <c r="AH232" i="6" s="1"/>
  <c r="AC1184" i="6"/>
  <c r="AH1184" i="6" s="1"/>
  <c r="AC727" i="6"/>
  <c r="AH727" i="6" s="1"/>
  <c r="AC969" i="6"/>
  <c r="AH969" i="6" s="1"/>
  <c r="AC1031" i="6"/>
  <c r="AH1031" i="6" s="1"/>
  <c r="AC1054" i="6"/>
  <c r="AH1054" i="6" s="1"/>
  <c r="AC289" i="6"/>
  <c r="AH289" i="6" s="1"/>
  <c r="AC1059" i="6"/>
  <c r="AH1059" i="6" s="1"/>
  <c r="AC499" i="6"/>
  <c r="AH499" i="6" s="1"/>
  <c r="AC1291" i="6"/>
  <c r="AH1291" i="6" s="1"/>
  <c r="AC1308" i="6"/>
  <c r="AH1308" i="6" s="1"/>
  <c r="AC1279" i="6"/>
  <c r="AH1279" i="6" s="1"/>
  <c r="AC1324" i="6"/>
  <c r="AH1324" i="6" s="1"/>
  <c r="AC1258" i="6"/>
  <c r="AH1258" i="6" s="1"/>
  <c r="AC1299" i="6"/>
  <c r="AH1299" i="6" s="1"/>
  <c r="AC1314" i="6"/>
  <c r="AH1314" i="6" s="1"/>
  <c r="AC1301" i="6"/>
  <c r="AH1301" i="6" s="1"/>
  <c r="AC1235" i="6"/>
  <c r="AH1235" i="6" s="1"/>
  <c r="AC1352" i="6"/>
  <c r="AH1352" i="6" s="1"/>
  <c r="AC1359" i="6"/>
  <c r="AH1359" i="6" s="1"/>
  <c r="AC1348" i="6"/>
  <c r="AH1348" i="6" s="1"/>
  <c r="AC1319" i="6"/>
  <c r="AH1319" i="6" s="1"/>
  <c r="AC1260" i="6"/>
  <c r="AH1260" i="6" s="1"/>
  <c r="AC1246" i="6"/>
  <c r="AH1246" i="6" s="1"/>
  <c r="AC1236" i="6"/>
  <c r="AH1236" i="6" s="1"/>
  <c r="AC1267" i="6"/>
  <c r="AH1267" i="6" s="1"/>
  <c r="AC450" i="6"/>
  <c r="AH450" i="6" s="1"/>
  <c r="AC819" i="6"/>
  <c r="AH819" i="6" s="1"/>
  <c r="AC259" i="6"/>
  <c r="AH259" i="6" s="1"/>
  <c r="AC379" i="6"/>
  <c r="AH379" i="6" s="1"/>
  <c r="AC701" i="6"/>
  <c r="AH701" i="6" s="1"/>
  <c r="AC153" i="6"/>
  <c r="AH153" i="6" s="1"/>
  <c r="AC1188" i="6"/>
  <c r="AH1188" i="6" s="1"/>
  <c r="AC194" i="6"/>
  <c r="AH194" i="6" s="1"/>
  <c r="AC1155" i="6"/>
  <c r="AH1155" i="6" s="1"/>
  <c r="AC205" i="6"/>
  <c r="AH205" i="6" s="1"/>
  <c r="AC546" i="6"/>
  <c r="AH546" i="6" s="1"/>
  <c r="AC974" i="6"/>
  <c r="AH974" i="6" s="1"/>
  <c r="AC963" i="6"/>
  <c r="AH963" i="6" s="1"/>
  <c r="AC852" i="6"/>
  <c r="AH852" i="6" s="1"/>
  <c r="AC353" i="6"/>
  <c r="AH353" i="6" s="1"/>
  <c r="AC1154" i="6"/>
  <c r="AH1154" i="6" s="1"/>
  <c r="AC212" i="6"/>
  <c r="AH212" i="6" s="1"/>
  <c r="AC635" i="6"/>
  <c r="AH635" i="6" s="1"/>
  <c r="AC846" i="6"/>
  <c r="AH846" i="6" s="1"/>
  <c r="AC1061" i="6"/>
  <c r="AH1061" i="6" s="1"/>
  <c r="AC870" i="6"/>
  <c r="AH870" i="6" s="1"/>
  <c r="AC77" i="6"/>
  <c r="AH77" i="6" s="1"/>
  <c r="AC1215" i="6"/>
  <c r="AH1215" i="6" s="1"/>
  <c r="AC891" i="6"/>
  <c r="AH891" i="6" s="1"/>
  <c r="AC1045" i="6"/>
  <c r="AH1045" i="6" s="1"/>
  <c r="AC178" i="6"/>
  <c r="AH178" i="6" s="1"/>
  <c r="AC1159" i="6"/>
  <c r="AH1159" i="6" s="1"/>
  <c r="AC1127" i="6"/>
  <c r="AH1127" i="6" s="1"/>
  <c r="AC377" i="6"/>
  <c r="AH377" i="6" s="1"/>
  <c r="AC688" i="6"/>
  <c r="AH688" i="6" s="1"/>
  <c r="AC799" i="6"/>
  <c r="AH799" i="6" s="1"/>
  <c r="AC290" i="6"/>
  <c r="AH290" i="6" s="1"/>
  <c r="AC599" i="6"/>
  <c r="AH599" i="6" s="1"/>
  <c r="AC676" i="6"/>
  <c r="AH676" i="6" s="1"/>
  <c r="AC842" i="6"/>
  <c r="AH842" i="6" s="1"/>
  <c r="AC524" i="6"/>
  <c r="AH524" i="6" s="1"/>
  <c r="AC40" i="6"/>
  <c r="AH40" i="6" s="1"/>
  <c r="AC684" i="6"/>
  <c r="AH684" i="6" s="1"/>
  <c r="AC1222" i="6"/>
  <c r="AH1222" i="6" s="1"/>
  <c r="AC54" i="6"/>
  <c r="AH54" i="6" s="1"/>
  <c r="AC526" i="6"/>
  <c r="AH526" i="6" s="1"/>
  <c r="AC1030" i="6"/>
  <c r="AH1030" i="6" s="1"/>
  <c r="AC352" i="6"/>
  <c r="AH352" i="6" s="1"/>
  <c r="AC1148" i="6"/>
  <c r="AH1148" i="6" s="1"/>
  <c r="AC874" i="6"/>
  <c r="AH874" i="6" s="1"/>
  <c r="AC884" i="6"/>
  <c r="AH884" i="6" s="1"/>
  <c r="AC853" i="6"/>
  <c r="AH853" i="6" s="1"/>
  <c r="AC860" i="6"/>
  <c r="AH860" i="6" s="1"/>
  <c r="AC459" i="6"/>
  <c r="AH459" i="6" s="1"/>
  <c r="AC647" i="6"/>
  <c r="AH647" i="6" s="1"/>
  <c r="AC732" i="6"/>
  <c r="AH732" i="6" s="1"/>
  <c r="AC69" i="6"/>
  <c r="AH69" i="6" s="1"/>
  <c r="AC602" i="6"/>
  <c r="AH602" i="6" s="1"/>
  <c r="AC1095" i="6"/>
  <c r="AH1095" i="6" s="1"/>
  <c r="AC1206" i="6"/>
  <c r="AH1206" i="6" s="1"/>
  <c r="AC623" i="6"/>
  <c r="AH623" i="6" s="1"/>
  <c r="AC691" i="6"/>
  <c r="AH691" i="6" s="1"/>
  <c r="AC916" i="6"/>
  <c r="AH916" i="6" s="1"/>
  <c r="AC653" i="6"/>
  <c r="AH653" i="6" s="1"/>
  <c r="AC335" i="6"/>
  <c r="AH335" i="6" s="1"/>
  <c r="AC1009" i="6"/>
  <c r="AH1009" i="6" s="1"/>
  <c r="AC1165" i="6"/>
  <c r="AH1165" i="6" s="1"/>
  <c r="AC404" i="6"/>
  <c r="AH404" i="6" s="1"/>
  <c r="AC892" i="6"/>
  <c r="AH892" i="6" s="1"/>
  <c r="AC611" i="6"/>
  <c r="AH611" i="6" s="1"/>
  <c r="AC302" i="6"/>
  <c r="AH302" i="6" s="1"/>
  <c r="AC1219" i="6"/>
  <c r="AH1219" i="6" s="1"/>
  <c r="AC669" i="6"/>
  <c r="AH669" i="6" s="1"/>
  <c r="AC165" i="6"/>
  <c r="AH165" i="6" s="1"/>
  <c r="AC147" i="6"/>
  <c r="AH147" i="6" s="1"/>
  <c r="AC137" i="6"/>
  <c r="AH137" i="6" s="1"/>
  <c r="AC985" i="6"/>
  <c r="AH985" i="6" s="1"/>
  <c r="AC512" i="6"/>
  <c r="AH512" i="6" s="1"/>
  <c r="AC5" i="6"/>
  <c r="AH5" i="6" s="1"/>
  <c r="AC141" i="6"/>
  <c r="AH141" i="6" s="1"/>
  <c r="AC915" i="6"/>
  <c r="AH915" i="6" s="1"/>
  <c r="AC48" i="6"/>
  <c r="AH48" i="6" s="1"/>
  <c r="AC94" i="6"/>
  <c r="AH94" i="6" s="1"/>
  <c r="AC564" i="6"/>
  <c r="AH564" i="6" s="1"/>
  <c r="AC574" i="6"/>
  <c r="AH574" i="6" s="1"/>
  <c r="AC169" i="6"/>
  <c r="AH169" i="6" s="1"/>
  <c r="AC1083" i="6"/>
  <c r="AH1083" i="6" s="1"/>
  <c r="AC773" i="6"/>
  <c r="AH773" i="6" s="1"/>
  <c r="AC116" i="6"/>
  <c r="AH116" i="6" s="1"/>
  <c r="AC198" i="6"/>
  <c r="AH198" i="6" s="1"/>
  <c r="AC267" i="6"/>
  <c r="AH267" i="6" s="1"/>
  <c r="AC368" i="6"/>
  <c r="AH368" i="6" s="1"/>
  <c r="AC547" i="6"/>
  <c r="AH547" i="6" s="1"/>
  <c r="AC622" i="6"/>
  <c r="AH622" i="6" s="1"/>
  <c r="AC207" i="6"/>
  <c r="AH207" i="6" s="1"/>
  <c r="AC553" i="6"/>
  <c r="AH553" i="6" s="1"/>
  <c r="AC1102" i="6"/>
  <c r="AH1102" i="6" s="1"/>
  <c r="AC1053" i="6"/>
  <c r="AH1053" i="6" s="1"/>
  <c r="AC926" i="6"/>
  <c r="AH926" i="6" s="1"/>
  <c r="AC1051" i="6"/>
  <c r="AH1051" i="6" s="1"/>
  <c r="AC36" i="6"/>
  <c r="AH36" i="6" s="1"/>
  <c r="AC879" i="6"/>
  <c r="AH879" i="6" s="1"/>
  <c r="AC950" i="6"/>
  <c r="AH950" i="6" s="1"/>
  <c r="AC1143" i="6"/>
  <c r="AH1143" i="6" s="1"/>
  <c r="AC779" i="6"/>
  <c r="AH779" i="6" s="1"/>
  <c r="AC1086" i="6"/>
  <c r="AH1086" i="6" s="1"/>
  <c r="AC408" i="6"/>
  <c r="AH408" i="6" s="1"/>
  <c r="AC1067" i="6"/>
  <c r="AH1067" i="6" s="1"/>
  <c r="AC789" i="6"/>
  <c r="AH789" i="6" s="1"/>
  <c r="AC977" i="6"/>
  <c r="AH977" i="6" s="1"/>
  <c r="AC745" i="6"/>
  <c r="AH745" i="6" s="1"/>
  <c r="AC940" i="6"/>
  <c r="AH940" i="6" s="1"/>
  <c r="AC251" i="6"/>
  <c r="AH251" i="6" s="1"/>
  <c r="AC1114" i="6"/>
  <c r="AH1114" i="6" s="1"/>
  <c r="AC972" i="6"/>
  <c r="AH972" i="6" s="1"/>
  <c r="AC146" i="6"/>
  <c r="AH146" i="6" s="1"/>
  <c r="AC720" i="6"/>
  <c r="AH720" i="6" s="1"/>
  <c r="AC1008" i="6"/>
  <c r="AH1008" i="6" s="1"/>
  <c r="AC37" i="6"/>
  <c r="AH37" i="6" s="1"/>
  <c r="AC188" i="6"/>
  <c r="AH188" i="6" s="1"/>
  <c r="AC448" i="6"/>
  <c r="AH448" i="6" s="1"/>
  <c r="AC755" i="6"/>
  <c r="AH755" i="6" s="1"/>
  <c r="AC1362" i="6"/>
  <c r="AH1362" i="6" s="1"/>
  <c r="AC1283" i="6"/>
  <c r="AH1283" i="6" s="1"/>
  <c r="AC1318" i="6"/>
  <c r="AH1318" i="6" s="1"/>
  <c r="AC1347" i="6"/>
  <c r="AH1347" i="6" s="1"/>
  <c r="AC1295" i="6"/>
  <c r="AH1295" i="6" s="1"/>
  <c r="AC1343" i="6"/>
  <c r="AH1343" i="6" s="1"/>
  <c r="AC1342" i="6"/>
  <c r="AH1342" i="6" s="1"/>
  <c r="AC1325" i="6"/>
  <c r="AH1325" i="6" s="1"/>
  <c r="AC1248" i="6"/>
  <c r="AH1248" i="6" s="1"/>
  <c r="AC1354" i="6"/>
  <c r="AH1354" i="6" s="1"/>
  <c r="AC1328" i="6"/>
  <c r="AH1328" i="6" s="1"/>
  <c r="AC1297" i="6"/>
  <c r="AH1297" i="6" s="1"/>
  <c r="AC1349" i="6"/>
  <c r="AH1349" i="6" s="1"/>
  <c r="AC1356" i="6"/>
  <c r="AH1356" i="6" s="1"/>
  <c r="AC1346" i="6"/>
  <c r="AH1346" i="6" s="1"/>
  <c r="AC1326" i="6"/>
  <c r="AH1326" i="6" s="1"/>
  <c r="AC1250" i="6"/>
  <c r="AH1250" i="6" s="1"/>
  <c r="AC451" i="6"/>
  <c r="AH451" i="6" s="1"/>
  <c r="AC821" i="6"/>
  <c r="AH821" i="6" s="1"/>
  <c r="AC29" i="6"/>
  <c r="AH29" i="6" s="1"/>
  <c r="AC265" i="6"/>
  <c r="AH265" i="6" s="1"/>
  <c r="AC563" i="6"/>
  <c r="AH563" i="6" s="1"/>
  <c r="AC25" i="6"/>
  <c r="AH25" i="6" s="1"/>
  <c r="AC686" i="6"/>
  <c r="AH686" i="6" s="1"/>
  <c r="AC913" i="6"/>
  <c r="AH913" i="6" s="1"/>
  <c r="AC1203" i="6"/>
  <c r="AH1203" i="6" s="1"/>
  <c r="AC878" i="6"/>
  <c r="AH878" i="6" s="1"/>
  <c r="AC159" i="6"/>
  <c r="AH159" i="6" s="1"/>
  <c r="AC655" i="6"/>
  <c r="AH655" i="6" s="1"/>
  <c r="AC839" i="6"/>
  <c r="AH839" i="6" s="1"/>
  <c r="AC758" i="6"/>
  <c r="AH758" i="6" s="1"/>
  <c r="AC710" i="6"/>
  <c r="AH710" i="6" s="1"/>
  <c r="AC737" i="6"/>
  <c r="AH737" i="6" s="1"/>
  <c r="AC363" i="6"/>
  <c r="AH363" i="6" s="1"/>
  <c r="AC743" i="6"/>
  <c r="AH743" i="6" s="1"/>
  <c r="AC938" i="6"/>
  <c r="AH938" i="6" s="1"/>
  <c r="AC585" i="6"/>
  <c r="AH585" i="6" s="1"/>
  <c r="AC490" i="6"/>
  <c r="AH490" i="6" s="1"/>
  <c r="AC32" i="6"/>
  <c r="AH32" i="6" s="1"/>
  <c r="AC405" i="6"/>
  <c r="AH405" i="6" s="1"/>
  <c r="AC651" i="6"/>
  <c r="AH651" i="6" s="1"/>
  <c r="AC800" i="6"/>
  <c r="AH800" i="6" s="1"/>
  <c r="AC898" i="6"/>
  <c r="AH898" i="6" s="1"/>
  <c r="AC551" i="6"/>
  <c r="AH551" i="6" s="1"/>
  <c r="AC15" i="6"/>
  <c r="AH15" i="6" s="1"/>
  <c r="AC617" i="6"/>
  <c r="AH617" i="6" s="1"/>
  <c r="AC296" i="6"/>
  <c r="AH296" i="6" s="1"/>
  <c r="AC679" i="6"/>
  <c r="AH679" i="6" s="1"/>
  <c r="AC278" i="6"/>
  <c r="AH278" i="6" s="1"/>
  <c r="AC33" i="6"/>
  <c r="AH33" i="6" s="1"/>
  <c r="AC223" i="6"/>
  <c r="AH223" i="6" s="1"/>
  <c r="AC961" i="6"/>
  <c r="AH961" i="6" s="1"/>
  <c r="AC1196" i="6"/>
  <c r="AH1196" i="6" s="1"/>
  <c r="AC1162" i="6"/>
  <c r="AH1162" i="6" s="1"/>
  <c r="AC263" i="6"/>
  <c r="AH263" i="6" s="1"/>
  <c r="AC1121" i="6"/>
  <c r="AH1121" i="6" s="1"/>
  <c r="AC502" i="6"/>
  <c r="AH502" i="6" s="1"/>
  <c r="AC896" i="6"/>
  <c r="AH896" i="6" s="1"/>
  <c r="AC239" i="6"/>
  <c r="AH239" i="6" s="1"/>
  <c r="AC725" i="6"/>
  <c r="AH725" i="6" s="1"/>
  <c r="AC516" i="6"/>
  <c r="AH516" i="6" s="1"/>
  <c r="AC1090" i="6"/>
  <c r="AH1090" i="6" s="1"/>
  <c r="AC1065" i="6"/>
  <c r="AH1065" i="6" s="1"/>
  <c r="AC975" i="6"/>
  <c r="AH975" i="6" s="1"/>
  <c r="AC1204" i="6"/>
  <c r="AH1204" i="6" s="1"/>
  <c r="AC225" i="6"/>
  <c r="AH225" i="6" s="1"/>
  <c r="AC295" i="6"/>
  <c r="AH295" i="6" s="1"/>
  <c r="AC166" i="6"/>
  <c r="AH166" i="6" s="1"/>
  <c r="AC1025" i="6"/>
  <c r="AH1025" i="6" s="1"/>
  <c r="AC253" i="6"/>
  <c r="AH253" i="6" s="1"/>
  <c r="AC620" i="6"/>
  <c r="AH620" i="6" s="1"/>
  <c r="AC1190" i="6"/>
  <c r="AH1190" i="6" s="1"/>
  <c r="AC53" i="6"/>
  <c r="AH53" i="6" s="1"/>
  <c r="AC92" i="6"/>
  <c r="AH92" i="6" s="1"/>
  <c r="AC440" i="6"/>
  <c r="AH440" i="6" s="1"/>
  <c r="AC372" i="6"/>
  <c r="AH372" i="6" s="1"/>
  <c r="AC34" i="6"/>
  <c r="AH34" i="6" s="1"/>
  <c r="AC1041" i="6"/>
  <c r="AH1041" i="6" s="1"/>
  <c r="AC337" i="6"/>
  <c r="AH337" i="6" s="1"/>
  <c r="AC680" i="6"/>
  <c r="AH680" i="6" s="1"/>
  <c r="AC464" i="6"/>
  <c r="AH464" i="6" s="1"/>
  <c r="AC1176" i="6"/>
  <c r="AH1176" i="6" s="1"/>
  <c r="AC287" i="6"/>
  <c r="AH287" i="6" s="1"/>
  <c r="AC78" i="6"/>
  <c r="AH78" i="6" s="1"/>
  <c r="AC67" i="6"/>
  <c r="AH67" i="6" s="1"/>
  <c r="AC664" i="6"/>
  <c r="AH664" i="6" s="1"/>
  <c r="AC690" i="6"/>
  <c r="AH690" i="6" s="1"/>
  <c r="AC1174" i="6"/>
  <c r="AH1174" i="6" s="1"/>
  <c r="AC483" i="6"/>
  <c r="AH483" i="6" s="1"/>
  <c r="AC481" i="6"/>
  <c r="AH481" i="6" s="1"/>
  <c r="AC741" i="6"/>
  <c r="AH741" i="6" s="1"/>
  <c r="AC491" i="6"/>
  <c r="AH491" i="6" s="1"/>
  <c r="AC376" i="6"/>
  <c r="AH376" i="6" s="1"/>
  <c r="AC578" i="6"/>
  <c r="AH578" i="6" s="1"/>
  <c r="AC242" i="6"/>
  <c r="AH242" i="6" s="1"/>
  <c r="AC719" i="6"/>
  <c r="AH719" i="6" s="1"/>
  <c r="AC1108" i="6"/>
  <c r="AH1108" i="6" s="1"/>
  <c r="AC255" i="6"/>
  <c r="AH255" i="6" s="1"/>
  <c r="AC88" i="6"/>
  <c r="AH88" i="6" s="1"/>
  <c r="AC1078" i="6"/>
  <c r="AH1078" i="6" s="1"/>
  <c r="AC470" i="6"/>
  <c r="AH470" i="6" s="1"/>
  <c r="AC1118" i="6"/>
  <c r="AH1118" i="6" s="1"/>
  <c r="AC694" i="6"/>
  <c r="AH694" i="6" s="1"/>
  <c r="AC764" i="6"/>
  <c r="AH764" i="6" s="1"/>
  <c r="AC908" i="6"/>
  <c r="AH908" i="6" s="1"/>
  <c r="AC866" i="6"/>
  <c r="AH866" i="6" s="1"/>
  <c r="AC1037" i="6"/>
  <c r="AH1037" i="6" s="1"/>
  <c r="AC738" i="6"/>
  <c r="AH738" i="6" s="1"/>
  <c r="AC240" i="6"/>
  <c r="AH240" i="6" s="1"/>
  <c r="AC640" i="6"/>
  <c r="AH640" i="6" s="1"/>
  <c r="AC533" i="6"/>
  <c r="AH533" i="6" s="1"/>
  <c r="AC748" i="6"/>
  <c r="AH748" i="6" s="1"/>
  <c r="AC465" i="6"/>
  <c r="AH465" i="6" s="1"/>
  <c r="AC272" i="6"/>
  <c r="AH272" i="6" s="1"/>
  <c r="AC351" i="6"/>
  <c r="AH351" i="6" s="1"/>
  <c r="AC770" i="6"/>
  <c r="AH770" i="6" s="1"/>
  <c r="AC44" i="6"/>
  <c r="AH44" i="6" s="1"/>
  <c r="AC177" i="6"/>
  <c r="AH177" i="6" s="1"/>
  <c r="AC575" i="6"/>
  <c r="AH575" i="6" s="1"/>
  <c r="AC325" i="6"/>
  <c r="AH325" i="6" s="1"/>
  <c r="AC756" i="6"/>
  <c r="AH756" i="6" s="1"/>
  <c r="AC484" i="6"/>
  <c r="AH484" i="6" s="1"/>
  <c r="AC264" i="6"/>
  <c r="AH264" i="6" s="1"/>
  <c r="AC301" i="6"/>
  <c r="AH301" i="6" s="1"/>
  <c r="AC1194" i="6"/>
  <c r="AH1194" i="6" s="1"/>
  <c r="AC581" i="6"/>
  <c r="AH581" i="6" s="1"/>
  <c r="AC507" i="6"/>
  <c r="AH507" i="6" s="1"/>
  <c r="AC525" i="6"/>
  <c r="AH525" i="6" s="1"/>
  <c r="AC1075" i="6"/>
  <c r="AH1075" i="6" s="1"/>
  <c r="AC638" i="6"/>
  <c r="AH638" i="6" s="1"/>
  <c r="AC535" i="6"/>
  <c r="AH535" i="6" s="1"/>
  <c r="AC413" i="6"/>
  <c r="AH413" i="6" s="1"/>
  <c r="AC336" i="6"/>
  <c r="AH336" i="6" s="1"/>
  <c r="AC1187" i="6"/>
  <c r="AH1187" i="6" s="1"/>
  <c r="AC1270" i="6"/>
  <c r="AH1270" i="6" s="1"/>
  <c r="AC1249" i="6"/>
  <c r="AH1249" i="6" s="1"/>
  <c r="AC1332" i="6"/>
  <c r="AH1332" i="6" s="1"/>
  <c r="AC1361" i="6"/>
  <c r="AH1361" i="6" s="1"/>
  <c r="AC1255" i="6"/>
  <c r="AH1255" i="6" s="1"/>
  <c r="AC1264" i="6"/>
  <c r="AH1264" i="6" s="1"/>
  <c r="AC1294" i="6"/>
  <c r="AH1294" i="6" s="1"/>
  <c r="AC1266" i="6"/>
  <c r="AH1266" i="6" s="1"/>
  <c r="AC1300" i="6"/>
  <c r="AH1300" i="6" s="1"/>
  <c r="AC1254" i="6"/>
  <c r="AH1254" i="6" s="1"/>
  <c r="AC1298" i="6"/>
  <c r="AH1298" i="6" s="1"/>
  <c r="AC1244" i="6"/>
  <c r="AH1244" i="6" s="1"/>
  <c r="AC1355" i="6"/>
  <c r="AH1355" i="6" s="1"/>
  <c r="AC1333" i="6"/>
  <c r="AH1333" i="6" s="1"/>
  <c r="AC1321" i="6"/>
  <c r="AH1321" i="6" s="1"/>
  <c r="AC1242" i="6"/>
  <c r="AH1242" i="6" s="1"/>
  <c r="AC1262" i="6"/>
  <c r="AH1262" i="6" s="1"/>
  <c r="AC1036" i="6"/>
  <c r="AH1036" i="6" s="1"/>
  <c r="AC392" i="6"/>
  <c r="AH392" i="6" s="1"/>
  <c r="AC466" i="6"/>
  <c r="AH466" i="6" s="1"/>
  <c r="AC900" i="6"/>
  <c r="AH900" i="6" s="1"/>
  <c r="AC393" i="6"/>
  <c r="AH393" i="6" s="1"/>
  <c r="AC935" i="6"/>
  <c r="AH935" i="6" s="1"/>
  <c r="AC425" i="6"/>
  <c r="AH425" i="6" s="1"/>
  <c r="AC1099" i="6"/>
  <c r="AH1099" i="6" s="1"/>
  <c r="AC595" i="6"/>
  <c r="AH595" i="6" s="1"/>
  <c r="AC277" i="6"/>
  <c r="AH277" i="6" s="1"/>
  <c r="AC86" i="6"/>
  <c r="AH86" i="6" s="1"/>
  <c r="AC206" i="6"/>
  <c r="AH206" i="6" s="1"/>
  <c r="AC567" i="6"/>
  <c r="AH567" i="6" s="1"/>
  <c r="AC838" i="6"/>
  <c r="AH838" i="6" s="1"/>
  <c r="AC270" i="6"/>
  <c r="AH270" i="6" s="1"/>
  <c r="AC613" i="6"/>
  <c r="AH613" i="6" s="1"/>
  <c r="AC555" i="6"/>
  <c r="AH555" i="6" s="1"/>
  <c r="AC728" i="6"/>
  <c r="AH728" i="6" s="1"/>
  <c r="AC1157" i="6"/>
  <c r="AH1157" i="6" s="1"/>
  <c r="AC527" i="6"/>
  <c r="AH527" i="6" s="1"/>
  <c r="AC160" i="6"/>
  <c r="AH160" i="6" s="1"/>
  <c r="AC1200" i="6"/>
  <c r="AH1200" i="6" s="1"/>
  <c r="AC364" i="6"/>
  <c r="AH364" i="6" s="1"/>
  <c r="AC306" i="6"/>
  <c r="AH306" i="6" s="1"/>
  <c r="AC350" i="6"/>
  <c r="AH350" i="6" s="1"/>
  <c r="AC1033" i="6"/>
  <c r="AH1033" i="6" s="1"/>
  <c r="AC317" i="6"/>
  <c r="AH317" i="6" s="1"/>
  <c r="AC579" i="6"/>
  <c r="AH579" i="6" s="1"/>
  <c r="AC775" i="6"/>
  <c r="AH775" i="6" s="1"/>
  <c r="AC1005" i="6"/>
  <c r="AH1005" i="6" s="1"/>
  <c r="AC58" i="6"/>
  <c r="AH58" i="6" s="1"/>
  <c r="AC660" i="6"/>
  <c r="AH660" i="6" s="1"/>
  <c r="AC61" i="6"/>
  <c r="AH61" i="6" s="1"/>
  <c r="AC375" i="6"/>
  <c r="AH375" i="6" s="1"/>
  <c r="AC709" i="6"/>
  <c r="AH709" i="6" s="1"/>
  <c r="AC127" i="6"/>
  <c r="AH127" i="6" s="1"/>
  <c r="AC816" i="6"/>
  <c r="AH816" i="6" s="1"/>
  <c r="AC661" i="6"/>
  <c r="AH661" i="6" s="1"/>
  <c r="AC30" i="6"/>
  <c r="AH30" i="6" s="1"/>
  <c r="AC258" i="6"/>
  <c r="AH258" i="6" s="1"/>
  <c r="AC185" i="6"/>
  <c r="AH185" i="6" s="1"/>
  <c r="AC124" i="6"/>
  <c r="AH124" i="6" s="1"/>
  <c r="AC596" i="6"/>
  <c r="AH596" i="6" s="1"/>
  <c r="AC269" i="6"/>
  <c r="AH269" i="6" s="1"/>
  <c r="AC31" i="6"/>
  <c r="AH31" i="6" s="1"/>
  <c r="AC871" i="6"/>
  <c r="AH871" i="6" s="1"/>
  <c r="AC922" i="6"/>
  <c r="AH922" i="6" s="1"/>
  <c r="AC274" i="6"/>
  <c r="AH274" i="6" s="1"/>
  <c r="AC1110" i="6"/>
  <c r="AH1110" i="6" s="1"/>
  <c r="AC583" i="6"/>
  <c r="AH583" i="6" s="1"/>
  <c r="AC549" i="6"/>
  <c r="AH549" i="6" s="1"/>
  <c r="AC990" i="6"/>
  <c r="AH990" i="6" s="1"/>
  <c r="AC297" i="6"/>
  <c r="AH297" i="6" s="1"/>
  <c r="AC62" i="6"/>
  <c r="AH62" i="6" s="1"/>
  <c r="AC399" i="6"/>
  <c r="AH399" i="6" s="1"/>
  <c r="AC192" i="6"/>
  <c r="AH192" i="6" s="1"/>
  <c r="AC319" i="6"/>
  <c r="AH319" i="6" s="1"/>
  <c r="AC923" i="6"/>
  <c r="AH923" i="6" s="1"/>
  <c r="AC795" i="6"/>
  <c r="AH795" i="6" s="1"/>
  <c r="AC1280" i="6"/>
  <c r="AH1280" i="6" s="1"/>
  <c r="AC1273" i="6"/>
  <c r="AH1273" i="6" s="1"/>
  <c r="AC1268" i="6"/>
  <c r="AH1268" i="6" s="1"/>
  <c r="AC1284" i="6"/>
  <c r="AH1284" i="6" s="1"/>
  <c r="AC1345" i="6"/>
  <c r="AH1345" i="6" s="1"/>
  <c r="AC1259" i="6"/>
  <c r="AH1259" i="6" s="1"/>
  <c r="AC1289" i="6"/>
  <c r="AH1289" i="6" s="1"/>
  <c r="AC1315" i="6"/>
  <c r="AH1315" i="6" s="1"/>
  <c r="AC1032" i="6"/>
  <c r="AH1032" i="6" s="1"/>
  <c r="AC1168" i="6"/>
  <c r="AH1168" i="6" s="1"/>
  <c r="AC1007" i="6"/>
  <c r="AH1007" i="6" s="1"/>
  <c r="AC869" i="6"/>
  <c r="AH869" i="6" s="1"/>
  <c r="AC409" i="6"/>
  <c r="AH409" i="6" s="1"/>
  <c r="AC589" i="6"/>
  <c r="AH589" i="6" s="1"/>
  <c r="AC330" i="6"/>
  <c r="AH330" i="6" s="1"/>
  <c r="AC957" i="6"/>
  <c r="AH957" i="6" s="1"/>
  <c r="AC324" i="6"/>
  <c r="AH324" i="6" s="1"/>
  <c r="AC1014" i="6"/>
  <c r="AH1014" i="6" s="1"/>
  <c r="AC276" i="6"/>
  <c r="AH276" i="6" s="1"/>
  <c r="AC627" i="6"/>
  <c r="AH627" i="6" s="1"/>
  <c r="AC128" i="6"/>
  <c r="AH128" i="6" s="1"/>
  <c r="AC1063" i="6"/>
  <c r="AH1063" i="6" s="1"/>
  <c r="AC7" i="6"/>
  <c r="AH7" i="6" s="1"/>
  <c r="AC577" i="6"/>
  <c r="AH577" i="6" s="1"/>
  <c r="AC907" i="6"/>
  <c r="AH907" i="6" s="1"/>
  <c r="AC175" i="6"/>
  <c r="AH175" i="6" s="1"/>
  <c r="AC1022" i="6"/>
  <c r="AH1022" i="6" s="1"/>
  <c r="AC531" i="6"/>
  <c r="AH531" i="6" s="1"/>
  <c r="AC545" i="6"/>
  <c r="AH545" i="6" s="1"/>
  <c r="AC982" i="6"/>
  <c r="AH982" i="6" s="1"/>
  <c r="AC369" i="6"/>
  <c r="AH369" i="6" s="1"/>
  <c r="AC1000" i="6"/>
  <c r="AH1000" i="6" s="1"/>
  <c r="AC79" i="6"/>
  <c r="AH79" i="6" s="1"/>
  <c r="AC921" i="6"/>
  <c r="AH921" i="6" s="1"/>
  <c r="AC47" i="6"/>
  <c r="AH47" i="6" s="1"/>
  <c r="AC114" i="6"/>
  <c r="AH114" i="6" s="1"/>
  <c r="AC262" i="6"/>
  <c r="AH262" i="6" s="1"/>
  <c r="AC123" i="6"/>
  <c r="AH123" i="6" s="1"/>
  <c r="AC396" i="6"/>
  <c r="AH396" i="6" s="1"/>
  <c r="AC410" i="6"/>
  <c r="AH410" i="6" s="1"/>
  <c r="AC570" i="6"/>
  <c r="AH570" i="6" s="1"/>
  <c r="AC81" i="6"/>
  <c r="AH81" i="6" s="1"/>
  <c r="AC221" i="6"/>
  <c r="AH221" i="6" s="1"/>
  <c r="AC1087" i="6"/>
  <c r="AH1087" i="6" s="1"/>
  <c r="AC10" i="6"/>
  <c r="AH10" i="6" s="1"/>
  <c r="AC135" i="6"/>
  <c r="AH135" i="6" s="1"/>
  <c r="AC226" i="6"/>
  <c r="AH226" i="6" s="1"/>
  <c r="AC624" i="6"/>
  <c r="AH624" i="6" s="1"/>
  <c r="AC108" i="6"/>
  <c r="AH108" i="6" s="1"/>
  <c r="AC1019" i="6"/>
  <c r="AH1019" i="6" s="1"/>
  <c r="AC42" i="6"/>
  <c r="AH42" i="6" s="1"/>
  <c r="AC723" i="6"/>
  <c r="AH723" i="6" s="1"/>
  <c r="AC962" i="6"/>
  <c r="AH962" i="6" s="1"/>
  <c r="AC610" i="6"/>
  <c r="AH610" i="6" s="1"/>
  <c r="AC1111" i="6"/>
  <c r="AH1111" i="6" s="1"/>
  <c r="AC366" i="6"/>
  <c r="AH366" i="6" s="1"/>
  <c r="AC260" i="6"/>
  <c r="AH260" i="6" s="1"/>
  <c r="AC311" i="6"/>
  <c r="AH311" i="6" s="1"/>
  <c r="AC936" i="6"/>
  <c r="AH936" i="6" s="1"/>
  <c r="AC1223" i="6"/>
  <c r="AH1223" i="6" s="1"/>
  <c r="AC724" i="6"/>
  <c r="AH724" i="6" s="1"/>
  <c r="AC57" i="6"/>
  <c r="AH57" i="6" s="1"/>
  <c r="AC767" i="6"/>
  <c r="AH767" i="6" s="1"/>
  <c r="AC601" i="6"/>
  <c r="AH601" i="6" s="1"/>
  <c r="AC6" i="6"/>
  <c r="AH6" i="6" s="1"/>
  <c r="AC299" i="6"/>
  <c r="AH299" i="6" s="1"/>
  <c r="AC1229" i="6"/>
  <c r="AH1229" i="6" s="1"/>
  <c r="AC1353" i="6"/>
  <c r="AH1353" i="6" s="1"/>
  <c r="AC1272" i="6"/>
  <c r="AH1272" i="6" s="1"/>
  <c r="AC1263" i="6"/>
  <c r="AH1263" i="6" s="1"/>
  <c r="AC1261" i="6"/>
  <c r="AH1261" i="6" s="1"/>
  <c r="AC1309" i="6"/>
  <c r="AH1309" i="6" s="1"/>
  <c r="AC1432" i="6"/>
  <c r="AH1432" i="6" s="1"/>
  <c r="AC1351" i="6"/>
  <c r="AH1351" i="6" s="1"/>
  <c r="AC1269" i="6"/>
  <c r="AH1269" i="6" s="1"/>
  <c r="AC945" i="6"/>
  <c r="AH945" i="6" s="1"/>
  <c r="AC309" i="6"/>
  <c r="AH309" i="6" s="1"/>
  <c r="AC39" i="6"/>
  <c r="AH39" i="6" s="1"/>
  <c r="AC991" i="6"/>
  <c r="AH991" i="6" s="1"/>
  <c r="AC872" i="6"/>
  <c r="AH872" i="6" s="1"/>
  <c r="AC145" i="6"/>
  <c r="AH145" i="6" s="1"/>
  <c r="AC1202" i="6"/>
  <c r="AH1202" i="6" s="1"/>
  <c r="AC471" i="6"/>
  <c r="AH471" i="6" s="1"/>
  <c r="AC203" i="6"/>
  <c r="AH203" i="6" s="1"/>
  <c r="AC832" i="6"/>
  <c r="AH832" i="6" s="1"/>
  <c r="AC885" i="6"/>
  <c r="AH885" i="6" s="1"/>
  <c r="AC41" i="6"/>
  <c r="AH41" i="6" s="1"/>
  <c r="AC561" i="6"/>
  <c r="AH561" i="6" s="1"/>
  <c r="AC113" i="6"/>
  <c r="AH113" i="6" s="1"/>
  <c r="AC683" i="6"/>
  <c r="AH683" i="6" s="1"/>
  <c r="AC26" i="6"/>
  <c r="AH26" i="6" s="1"/>
  <c r="AC172" i="6"/>
  <c r="AH172" i="6" s="1"/>
  <c r="AC889" i="6"/>
  <c r="AH889" i="6" s="1"/>
  <c r="AC706" i="6"/>
  <c r="AH706" i="6" s="1"/>
  <c r="AC117" i="6"/>
  <c r="AH117" i="6" s="1"/>
  <c r="AC808" i="6"/>
  <c r="AH808" i="6" s="1"/>
  <c r="AC76" i="6"/>
  <c r="AH76" i="6" s="1"/>
  <c r="AC1034" i="6"/>
  <c r="AH1034" i="6" s="1"/>
  <c r="AC460" i="6"/>
  <c r="AH460" i="6" s="1"/>
  <c r="AC1002" i="6"/>
  <c r="AH1002" i="6" s="1"/>
  <c r="AC441" i="6"/>
  <c r="AH441" i="6" s="1"/>
  <c r="AC520" i="6"/>
  <c r="AH520" i="6" s="1"/>
  <c r="AC1071" i="6"/>
  <c r="AH1071" i="6" s="1"/>
  <c r="AC979" i="6"/>
  <c r="AH979" i="6" s="1"/>
  <c r="AC250" i="6"/>
  <c r="AH250" i="6" s="1"/>
  <c r="AC850" i="6"/>
  <c r="AH850" i="6" s="1"/>
  <c r="AC603" i="6"/>
  <c r="AH603" i="6" s="1"/>
  <c r="AC529" i="6"/>
  <c r="AH529" i="6" s="1"/>
  <c r="AC747" i="6"/>
  <c r="AH747" i="6" s="1"/>
  <c r="AC252" i="6"/>
  <c r="AH252" i="6" s="1"/>
  <c r="AC843" i="6"/>
  <c r="AH843" i="6" s="1"/>
  <c r="AC560" i="6"/>
  <c r="AH560" i="6" s="1"/>
  <c r="AC71" i="6"/>
  <c r="AH71" i="6" s="1"/>
  <c r="AC1149" i="6"/>
  <c r="AH1149" i="6" s="1"/>
  <c r="AC1181" i="6"/>
  <c r="AH1181" i="6" s="1"/>
  <c r="AC238" i="6"/>
  <c r="AH238" i="6" s="1"/>
  <c r="AC480" i="6"/>
  <c r="AH480" i="6" s="1"/>
  <c r="AC968" i="6"/>
  <c r="AH968" i="6" s="1"/>
  <c r="AC536" i="6"/>
  <c r="AH536" i="6" s="1"/>
  <c r="AC618" i="6"/>
  <c r="AH618" i="6" s="1"/>
  <c r="AC1097" i="6"/>
  <c r="AH1097" i="6" s="1"/>
  <c r="AC1081" i="6"/>
  <c r="AH1081" i="6" s="1"/>
  <c r="AC1012" i="6"/>
  <c r="AH1012" i="6" s="1"/>
  <c r="AC830" i="6"/>
  <c r="AH830" i="6" s="1"/>
  <c r="AC1122" i="6"/>
  <c r="AH1122" i="6" s="1"/>
  <c r="AC1153" i="6"/>
  <c r="AH1153" i="6" s="1"/>
  <c r="AC162" i="6"/>
  <c r="AH162" i="6" s="1"/>
  <c r="AC1220" i="6"/>
  <c r="AH1220" i="6" s="1"/>
  <c r="AC1048" i="6"/>
  <c r="AH1048" i="6" s="1"/>
  <c r="AC338" i="6"/>
  <c r="AH338" i="6" s="1"/>
  <c r="AC930" i="6"/>
  <c r="AH930" i="6" s="1"/>
  <c r="AC730" i="6"/>
  <c r="AH730" i="6" s="1"/>
  <c r="AC763" i="6"/>
  <c r="AH763" i="6" s="1"/>
  <c r="AC1056" i="6"/>
  <c r="AH1056" i="6" s="1"/>
  <c r="AC1338" i="6"/>
  <c r="AH1338" i="6" s="1"/>
  <c r="AC1422" i="6"/>
  <c r="AH1422" i="6" s="1"/>
  <c r="AC1303" i="6"/>
  <c r="AH1303" i="6" s="1"/>
  <c r="AC1276" i="6"/>
  <c r="AH1276" i="6" s="1"/>
  <c r="AC1322" i="6"/>
  <c r="AH1322" i="6" s="1"/>
  <c r="AC1286" i="6"/>
  <c r="AH1286" i="6" s="1"/>
  <c r="AC1252" i="6"/>
  <c r="AH1252" i="6" s="1"/>
  <c r="AC1336" i="6"/>
  <c r="AH1336" i="6" s="1"/>
  <c r="AC788" i="6"/>
  <c r="AH788" i="6" s="1"/>
  <c r="AC1150" i="6"/>
  <c r="AH1150" i="6" s="1"/>
  <c r="AC1136" i="6"/>
  <c r="AH1136" i="6" s="1"/>
  <c r="AC215" i="6"/>
  <c r="AH215" i="6" s="1"/>
  <c r="AC844" i="6"/>
  <c r="AH844" i="6" s="1"/>
  <c r="AC365" i="6"/>
  <c r="AH365" i="6" s="1"/>
  <c r="AC222" i="6"/>
  <c r="AH222" i="6" s="1"/>
  <c r="AC1100" i="6"/>
  <c r="AH1100" i="6" s="1"/>
  <c r="AC442" i="6"/>
  <c r="AH442" i="6" s="1"/>
  <c r="AC406" i="6"/>
  <c r="AH406" i="6" s="1"/>
  <c r="AC619" i="6"/>
  <c r="AH619" i="6" s="1"/>
  <c r="AC637" i="6"/>
  <c r="AH637" i="6" s="1"/>
  <c r="AC436" i="6"/>
  <c r="AH436" i="6" s="1"/>
  <c r="AC966" i="6"/>
  <c r="AH966" i="6" s="1"/>
  <c r="AC662" i="6"/>
  <c r="AH662" i="6" s="1"/>
  <c r="AC1003" i="6"/>
  <c r="AH1003" i="6" s="1"/>
  <c r="AC99" i="6"/>
  <c r="AH99" i="6" s="1"/>
  <c r="AC787" i="6"/>
  <c r="AH787" i="6" s="1"/>
  <c r="AC235" i="6"/>
  <c r="AH235" i="6" s="1"/>
  <c r="AC341" i="6"/>
  <c r="AH341" i="6" s="1"/>
  <c r="AC1016" i="6"/>
  <c r="AH1016" i="6" s="1"/>
  <c r="AC1017" i="6"/>
  <c r="AH1017" i="6" s="1"/>
  <c r="AC280" i="6"/>
  <c r="AH280" i="6" s="1"/>
  <c r="AC144" i="6"/>
  <c r="AH144" i="6" s="1"/>
  <c r="AC552" i="6"/>
  <c r="AH552" i="6" s="1"/>
  <c r="AC453" i="6"/>
  <c r="AH453" i="6" s="1"/>
  <c r="AC614" i="6"/>
  <c r="AH614" i="6" s="1"/>
  <c r="AC568" i="6"/>
  <c r="AH568" i="6" s="1"/>
  <c r="AC1183" i="6"/>
  <c r="AH1183" i="6" s="1"/>
  <c r="AC1131" i="6"/>
  <c r="AH1131" i="6" s="1"/>
  <c r="AC74" i="6"/>
  <c r="AH74" i="6" s="1"/>
  <c r="AC362" i="6"/>
  <c r="AH362" i="6" s="1"/>
  <c r="AC1080" i="6"/>
  <c r="AH1080" i="6" s="1"/>
  <c r="AC848" i="6"/>
  <c r="AH848" i="6" s="1"/>
  <c r="AC288" i="6"/>
  <c r="AH288" i="6" s="1"/>
  <c r="AC631" i="6"/>
  <c r="AH631" i="6" s="1"/>
  <c r="AC218" i="6"/>
  <c r="AH218" i="6" s="1"/>
  <c r="AC1158" i="6"/>
  <c r="AH1158" i="6" s="1"/>
  <c r="AC293" i="6"/>
  <c r="AH293" i="6" s="1"/>
  <c r="AC347" i="6"/>
  <c r="AH347" i="6" s="1"/>
  <c r="AC1077" i="6"/>
  <c r="AH1077" i="6" s="1"/>
  <c r="AC572" i="6"/>
  <c r="AH572" i="6" s="1"/>
  <c r="AC1085" i="6"/>
  <c r="AH1085" i="6" s="1"/>
  <c r="AC1135" i="6"/>
  <c r="AH1135" i="6" s="1"/>
  <c r="AC354" i="6"/>
  <c r="AH354" i="6" s="1"/>
  <c r="AC721" i="6"/>
  <c r="AH721" i="6" s="1"/>
  <c r="AC435" i="6"/>
  <c r="AH435" i="6" s="1"/>
  <c r="AC1101" i="6"/>
  <c r="AH1101" i="6" s="1"/>
  <c r="AC514" i="6"/>
  <c r="AH514" i="6" s="1"/>
  <c r="AC1023" i="6"/>
  <c r="AH1023" i="6" s="1"/>
  <c r="AC452" i="6"/>
  <c r="AH452" i="6" s="1"/>
  <c r="AC254" i="6"/>
  <c r="AH254" i="6" s="1"/>
  <c r="AC910" i="6"/>
  <c r="AH910" i="6" s="1"/>
  <c r="AC722" i="6"/>
  <c r="AH722" i="6" s="1"/>
  <c r="AC939" i="6"/>
  <c r="AH939" i="6" s="1"/>
  <c r="AC158" i="6"/>
  <c r="AH158" i="6" s="1"/>
  <c r="AC150" i="6"/>
  <c r="AH150" i="6" s="1"/>
  <c r="AC912" i="6"/>
  <c r="AH912" i="6" s="1"/>
  <c r="AC1306" i="6"/>
  <c r="AH1306" i="6" s="1"/>
  <c r="AC1360" i="6"/>
  <c r="AH1360" i="6" s="1"/>
  <c r="AC1312" i="6"/>
  <c r="AH1312" i="6" s="1"/>
  <c r="AC1290" i="6"/>
  <c r="AH1290" i="6" s="1"/>
  <c r="AC1313" i="6"/>
  <c r="AH1313" i="6" s="1"/>
  <c r="AC1334" i="6"/>
  <c r="AH1334" i="6" s="1"/>
  <c r="AC1256" i="6"/>
  <c r="AH1256" i="6" s="1"/>
  <c r="AC1448" i="6"/>
  <c r="AH1448" i="6" s="1"/>
  <c r="AC1340" i="6"/>
  <c r="AH1340" i="6" s="1"/>
  <c r="AC140" i="6"/>
  <c r="AH140" i="6" s="1"/>
  <c r="AC996" i="6"/>
  <c r="AH996" i="6" s="1"/>
  <c r="AC656" i="6"/>
  <c r="AH656" i="6" s="1"/>
  <c r="AC944" i="6"/>
  <c r="AH944" i="6" s="1"/>
  <c r="AC538" i="6"/>
  <c r="AH538" i="6" s="1"/>
  <c r="AC1142" i="6"/>
  <c r="AH1142" i="6" s="1"/>
  <c r="AC761" i="6"/>
  <c r="AH761" i="6" s="1"/>
  <c r="AC231" i="6"/>
  <c r="AH231" i="6" s="1"/>
  <c r="AC556" i="6"/>
  <c r="AH556" i="6" s="1"/>
  <c r="AC395" i="6"/>
  <c r="AH395" i="6" s="1"/>
  <c r="AC1093" i="6"/>
  <c r="AH1093" i="6" s="1"/>
  <c r="AC154" i="6"/>
  <c r="AH154" i="6" s="1"/>
  <c r="AC834" i="6"/>
  <c r="AH834" i="6" s="1"/>
  <c r="AC836" i="6"/>
  <c r="AH836" i="6" s="1"/>
  <c r="AC861" i="6"/>
  <c r="AH861" i="6" s="1"/>
  <c r="AC318" i="6"/>
  <c r="AH318" i="6" s="1"/>
  <c r="AC1180" i="6"/>
  <c r="AH1180" i="6" s="1"/>
  <c r="AC1004" i="6"/>
  <c r="AH1004" i="6" s="1"/>
  <c r="AC156" i="6"/>
  <c r="AH156" i="6" s="1"/>
  <c r="AC241" i="6"/>
  <c r="AH241" i="6" s="1"/>
  <c r="AC1079" i="6"/>
  <c r="AH1079" i="6" s="1"/>
  <c r="AC742" i="6"/>
  <c r="AH742" i="6" s="1"/>
  <c r="AC729" i="6"/>
  <c r="AH729" i="6" s="1"/>
  <c r="AC580" i="6"/>
  <c r="AH580" i="6" s="1"/>
  <c r="AC987" i="6"/>
  <c r="AH987" i="6" s="1"/>
  <c r="AC534" i="6"/>
  <c r="AH534" i="6" s="1"/>
  <c r="AC760" i="6"/>
  <c r="AH760" i="6" s="1"/>
  <c r="AC469" i="6"/>
  <c r="AH469" i="6" s="1"/>
  <c r="AC648" i="6"/>
  <c r="AH648" i="6" s="1"/>
  <c r="AC925" i="6"/>
  <c r="AH925" i="6" s="1"/>
  <c r="AC75" i="6"/>
  <c r="AH75" i="6" s="1"/>
  <c r="AC373" i="6"/>
  <c r="AH373" i="6" s="1"/>
  <c r="AC1058" i="6"/>
  <c r="AH1058" i="6" s="1"/>
  <c r="AC845" i="6"/>
  <c r="AH845" i="6" s="1"/>
  <c r="AC899" i="6"/>
  <c r="AH899" i="6" s="1"/>
  <c r="AC501" i="6"/>
  <c r="AH501" i="6" s="1"/>
  <c r="AC462" i="6"/>
  <c r="AH462" i="6" s="1"/>
  <c r="AC12" i="6"/>
  <c r="AH12" i="6" s="1"/>
  <c r="AC895" i="6"/>
  <c r="AH895" i="6" s="1"/>
  <c r="AC998" i="6"/>
  <c r="AH998" i="6" s="1"/>
  <c r="AC928" i="6"/>
  <c r="AH928" i="6" s="1"/>
  <c r="AC865" i="6"/>
  <c r="AH865" i="6" s="1"/>
  <c r="AC461" i="6"/>
  <c r="AH461" i="6" s="1"/>
  <c r="AC903" i="6"/>
  <c r="AH903" i="6" s="1"/>
  <c r="AC111" i="6"/>
  <c r="AH111" i="6" s="1"/>
  <c r="AC1055" i="6"/>
  <c r="AH1055" i="6" s="1"/>
  <c r="AC986" i="6"/>
  <c r="AH986" i="6" s="1"/>
  <c r="AC1226" i="6"/>
  <c r="AH1226" i="6" s="1"/>
  <c r="AC89" i="6"/>
  <c r="AH89" i="6" s="1"/>
  <c r="AC500" i="6"/>
  <c r="AH500" i="6" s="1"/>
  <c r="AC628" i="6"/>
  <c r="AH628" i="6" s="1"/>
  <c r="AC1130" i="6"/>
  <c r="AH1130" i="6" s="1"/>
  <c r="AC1113" i="6"/>
  <c r="AH1113" i="6" s="1"/>
  <c r="AC312" i="6"/>
  <c r="AH312" i="6" s="1"/>
  <c r="AC1198" i="6"/>
  <c r="AH1198" i="6" s="1"/>
  <c r="AC1224" i="6"/>
  <c r="AH1224" i="6" s="1"/>
  <c r="AC1006" i="6"/>
  <c r="AH1006" i="6" s="1"/>
  <c r="AC129" i="6"/>
  <c r="AH129" i="6" s="1"/>
  <c r="AC1327" i="6"/>
  <c r="AH1327" i="6" s="1"/>
  <c r="AC1344" i="6"/>
  <c r="AH1344" i="6" s="1"/>
  <c r="AC1320" i="6"/>
  <c r="AH1320" i="6" s="1"/>
  <c r="AC1257" i="6"/>
  <c r="AH1257" i="6" s="1"/>
  <c r="AC1311" i="6"/>
  <c r="AH1311" i="6" s="1"/>
  <c r="AC1337" i="6"/>
  <c r="AH1337" i="6" s="1"/>
  <c r="AC1239" i="6"/>
  <c r="AH1239" i="6" s="1"/>
  <c r="AC1274" i="6"/>
  <c r="AH1274" i="6" s="1"/>
  <c r="AC1271" i="6"/>
  <c r="AH1271" i="6" s="1"/>
  <c r="AC780" i="6"/>
  <c r="AH780" i="6" s="1"/>
  <c r="AC971" i="6"/>
  <c r="AH971" i="6" s="1"/>
  <c r="AC9" i="6"/>
  <c r="AH9" i="6" s="1"/>
  <c r="AC875" i="6"/>
  <c r="AH875" i="6" s="1"/>
  <c r="AC707" i="6"/>
  <c r="AH707" i="6" s="1"/>
  <c r="AC179" i="6"/>
  <c r="AH179" i="6" s="1"/>
  <c r="AC422" i="6"/>
  <c r="AH422" i="6" s="1"/>
  <c r="AC672" i="6"/>
  <c r="AH672" i="6" s="1"/>
  <c r="AC1197" i="6"/>
  <c r="AH1197" i="6" s="1"/>
  <c r="AC668" i="6"/>
  <c r="AH668" i="6" s="1"/>
  <c r="AC66" i="6"/>
  <c r="AH66" i="6" s="1"/>
  <c r="AC476" i="6"/>
  <c r="AH476" i="6" s="1"/>
  <c r="AC726" i="6"/>
  <c r="AH726" i="6" s="1"/>
  <c r="AC740" i="6"/>
  <c r="AH740" i="6" s="1"/>
  <c r="AC978" i="6"/>
  <c r="AH978" i="6" s="1"/>
  <c r="AC180" i="6"/>
  <c r="AH180" i="6" s="1"/>
  <c r="AC677" i="6"/>
  <c r="AH677" i="6" s="1"/>
  <c r="AC704" i="6"/>
  <c r="AH704" i="6" s="1"/>
  <c r="AC824" i="6"/>
  <c r="AH824" i="6" s="1"/>
  <c r="AC1175" i="6"/>
  <c r="AH1175" i="6" s="1"/>
  <c r="AC109" i="6"/>
  <c r="AH109" i="6" s="1"/>
  <c r="AC953" i="6"/>
  <c r="AH953" i="6" s="1"/>
  <c r="AC790" i="6"/>
  <c r="AH790" i="6" s="1"/>
  <c r="AC176" i="6"/>
  <c r="AH176" i="6" s="1"/>
  <c r="AC1105" i="6"/>
  <c r="AH1105" i="6" s="1"/>
  <c r="AC993" i="6"/>
  <c r="AH993" i="6" s="1"/>
  <c r="AC1218" i="6"/>
  <c r="AH1218" i="6" s="1"/>
  <c r="AC1039" i="6"/>
  <c r="AH1039" i="6" s="1"/>
  <c r="AC1151" i="6"/>
  <c r="AH1151" i="6" s="1"/>
  <c r="AC1140" i="6"/>
  <c r="AH1140" i="6" s="1"/>
  <c r="AC718" i="6"/>
  <c r="AH718" i="6" s="1"/>
  <c r="AC699" i="6"/>
  <c r="AH699" i="6" s="1"/>
  <c r="AC919" i="6"/>
  <c r="AH919" i="6" s="1"/>
  <c r="AC394" i="6"/>
  <c r="AH394" i="6" s="1"/>
  <c r="AC712" i="6"/>
  <c r="AH712" i="6" s="1"/>
  <c r="AC659" i="6"/>
  <c r="AH659" i="6" s="1"/>
  <c r="AC1193" i="6"/>
  <c r="AH1193" i="6" s="1"/>
  <c r="AC544" i="6"/>
  <c r="AH544" i="6" s="1"/>
  <c r="AC905" i="6"/>
  <c r="AH905" i="6" s="1"/>
  <c r="AC1137" i="6"/>
  <c r="AH1137" i="6" s="1"/>
  <c r="AC1227" i="6"/>
  <c r="AH1227" i="6" s="1"/>
  <c r="AC380" i="6"/>
  <c r="AH380" i="6" s="1"/>
  <c r="AC261" i="6"/>
  <c r="AH261" i="6" s="1"/>
  <c r="AC344" i="6"/>
  <c r="AH344" i="6" s="1"/>
  <c r="AC1228" i="6"/>
  <c r="AH1228" i="6" s="1"/>
  <c r="AC967" i="6"/>
  <c r="AH967" i="6" s="1"/>
  <c r="AC696" i="6"/>
  <c r="AH696" i="6" s="1"/>
  <c r="AC202" i="6"/>
  <c r="AH202" i="6" s="1"/>
  <c r="AC973" i="6"/>
  <c r="AH973" i="6" s="1"/>
  <c r="AC543" i="6"/>
  <c r="AH543" i="6" s="1"/>
  <c r="AC893" i="6"/>
  <c r="AH893" i="6" s="1"/>
  <c r="AC283" i="6"/>
  <c r="AH283" i="6" s="1"/>
  <c r="AC841" i="6"/>
  <c r="AH841" i="6" s="1"/>
  <c r="AC211" i="6"/>
  <c r="AH211" i="6" s="1"/>
  <c r="AC1213" i="6"/>
  <c r="AH1213" i="6" s="1"/>
  <c r="AC390" i="6"/>
  <c r="AH390" i="6" s="1"/>
  <c r="AC1132" i="6"/>
  <c r="AH1132" i="6" s="1"/>
  <c r="AC955" i="6"/>
  <c r="AH955" i="6" s="1"/>
  <c r="AC1329" i="6"/>
  <c r="AH1329" i="6" s="1"/>
  <c r="AC1245" i="6"/>
  <c r="AH1245" i="6" s="1"/>
  <c r="AC1358" i="6"/>
  <c r="AH1358" i="6" s="1"/>
  <c r="AC1292" i="6"/>
  <c r="AH1292" i="6" s="1"/>
  <c r="AC1317" i="6"/>
  <c r="AH1317" i="6" s="1"/>
  <c r="AC1265" i="6"/>
  <c r="AH1265" i="6" s="1"/>
  <c r="AC1341" i="6"/>
  <c r="AH1341" i="6" s="1"/>
  <c r="AC1281" i="6"/>
  <c r="AH1281" i="6" s="1"/>
  <c r="AC887" i="6"/>
  <c r="AH887" i="6" s="1"/>
  <c r="AC629" i="6"/>
  <c r="AH629" i="6" s="1"/>
  <c r="AC21" i="6"/>
  <c r="AH21" i="6" s="1"/>
  <c r="AC606" i="6"/>
  <c r="AH606" i="6" s="1"/>
  <c r="AC157" i="6"/>
  <c r="AH157" i="6" s="1"/>
  <c r="AC693" i="6"/>
  <c r="AH693" i="6" s="1"/>
  <c r="AC1060" i="6"/>
  <c r="AH1060" i="6" s="1"/>
  <c r="AC91" i="6"/>
  <c r="AH91" i="6" s="1"/>
  <c r="AC621" i="6"/>
  <c r="AH621" i="6" s="1"/>
  <c r="AC187" i="6"/>
  <c r="AH187" i="6" s="1"/>
  <c r="AC190" i="6"/>
  <c r="AH190" i="6" s="1"/>
  <c r="AC762" i="6"/>
  <c r="AH762" i="6" s="1"/>
  <c r="AC608" i="6"/>
  <c r="AH608" i="6" s="1"/>
  <c r="AC811" i="6"/>
  <c r="AH811" i="6" s="1"/>
  <c r="AC759" i="6"/>
  <c r="AH759" i="6" s="1"/>
  <c r="AC275" i="6"/>
  <c r="AH275" i="6" s="1"/>
  <c r="AC810" i="6"/>
  <c r="AH810" i="6" s="1"/>
  <c r="AC698" i="6"/>
  <c r="AH698" i="6" s="1"/>
  <c r="AC1217" i="6"/>
  <c r="AH1217" i="6" s="1"/>
  <c r="AC20" i="6"/>
  <c r="AH20" i="6" s="1"/>
  <c r="AC112" i="6"/>
  <c r="AH112" i="6" s="1"/>
  <c r="AC186" i="6"/>
  <c r="AH186" i="6" s="1"/>
  <c r="AC374" i="6"/>
  <c r="AH374" i="6" s="1"/>
  <c r="AC1038" i="6"/>
  <c r="AH1038" i="6" s="1"/>
  <c r="AC1169" i="6"/>
  <c r="AH1169" i="6" s="1"/>
  <c r="AC794" i="6"/>
  <c r="AH794" i="6" s="1"/>
  <c r="AC1216" i="6"/>
  <c r="AH1216" i="6" s="1"/>
  <c r="AC890" i="6"/>
  <c r="AH890" i="6" s="1"/>
  <c r="AC220" i="6"/>
  <c r="AH220" i="6" s="1"/>
  <c r="AC475" i="6"/>
  <c r="AH475" i="6" s="1"/>
  <c r="AC594" i="6"/>
  <c r="AH594" i="6" s="1"/>
  <c r="AC449" i="6"/>
  <c r="AH449" i="6" s="1"/>
  <c r="AC509" i="6"/>
  <c r="AH509" i="6" s="1"/>
  <c r="AC826" i="6"/>
  <c r="AH826" i="6" s="1"/>
  <c r="AC1124" i="6"/>
  <c r="AH1124" i="6" s="1"/>
  <c r="AC873" i="6"/>
  <c r="AH873" i="6" s="1"/>
  <c r="AC356" i="6"/>
  <c r="AH356" i="6" s="1"/>
  <c r="AC1091" i="6"/>
  <c r="AH1091" i="6" s="1"/>
  <c r="AC426" i="6"/>
  <c r="AH426" i="6" s="1"/>
  <c r="AC55" i="6"/>
  <c r="AH55" i="6" s="1"/>
  <c r="AC518" i="6"/>
  <c r="AH518" i="6" s="1"/>
  <c r="AC805" i="6"/>
  <c r="AH805" i="6" s="1"/>
  <c r="AC565" i="6"/>
  <c r="AH565" i="6" s="1"/>
  <c r="AC349" i="6"/>
  <c r="AH349" i="6" s="1"/>
  <c r="AC63" i="6"/>
  <c r="AH63" i="6" s="1"/>
  <c r="AC1001" i="6"/>
  <c r="AH1001" i="6" s="1"/>
  <c r="AC487" i="6"/>
  <c r="AH487" i="6" s="1"/>
  <c r="AC1191" i="6"/>
  <c r="AH1191" i="6" s="1"/>
  <c r="AC1028" i="6"/>
  <c r="AH1028" i="6" s="1"/>
  <c r="AC383" i="6"/>
  <c r="AH383" i="6" s="1"/>
  <c r="AC791" i="6"/>
  <c r="AH791" i="6" s="1"/>
  <c r="AC851" i="6"/>
  <c r="AH851" i="6" s="1"/>
  <c r="AC496" i="6"/>
  <c r="AH496" i="6" s="1"/>
  <c r="AC654" i="6"/>
  <c r="AH654" i="6" s="1"/>
  <c r="AC818" i="6"/>
  <c r="AH818" i="6" s="1"/>
  <c r="AC674" i="6"/>
  <c r="AH674" i="6" s="1"/>
  <c r="AC644" i="6"/>
  <c r="AH644" i="6" s="1"/>
  <c r="AC1225" i="6"/>
  <c r="AH1225" i="6" s="1"/>
  <c r="AC1253" i="6"/>
  <c r="AH1253" i="6" s="1"/>
  <c r="AC1243" i="6"/>
  <c r="AH1243" i="6" s="1"/>
  <c r="AC1496" i="6"/>
  <c r="AH1496" i="6" s="1"/>
  <c r="AC1339" i="6"/>
  <c r="AH1339" i="6" s="1"/>
  <c r="AC1247" i="6"/>
  <c r="AH1247" i="6" s="1"/>
  <c r="AC1330" i="6"/>
  <c r="AH1330" i="6" s="1"/>
  <c r="AC1288" i="6"/>
  <c r="AH1288" i="6" s="1"/>
  <c r="AC1350" i="6"/>
  <c r="AH1350" i="6" s="1"/>
  <c r="AC1212" i="6"/>
  <c r="AH1212" i="6" s="1"/>
  <c r="AC854" i="6"/>
  <c r="AH854" i="6" s="1"/>
  <c r="AC880" i="6"/>
  <c r="AH880" i="6" s="1"/>
  <c r="AC984" i="6"/>
  <c r="AH984" i="6" s="1"/>
  <c r="AC867" i="6"/>
  <c r="AH867" i="6" s="1"/>
  <c r="AC121" i="6"/>
  <c r="AH121" i="6" s="1"/>
  <c r="AC881" i="6"/>
  <c r="AH881" i="6" s="1"/>
  <c r="AC1040" i="6"/>
  <c r="AH1040" i="6" s="1"/>
  <c r="AC1134" i="6"/>
  <c r="AH1134" i="6" s="1"/>
  <c r="AC1234" i="6"/>
  <c r="AH1234" i="6" s="1"/>
  <c r="AC652" i="6"/>
  <c r="AH652" i="6" s="1"/>
  <c r="AC920" i="6"/>
  <c r="AH920" i="6" s="1"/>
  <c r="AC781" i="6"/>
  <c r="AH781" i="6" s="1"/>
  <c r="AC823" i="6"/>
  <c r="AH823" i="6" s="1"/>
  <c r="AC1160" i="6"/>
  <c r="AH1160" i="6" s="1"/>
  <c r="AC257" i="6"/>
  <c r="AH257" i="6" s="1"/>
  <c r="AC1126" i="6"/>
  <c r="AH1126" i="6" s="1"/>
  <c r="AC24" i="6"/>
  <c r="AH24" i="6" s="1"/>
  <c r="AC50" i="6"/>
  <c r="AH50" i="6" s="1"/>
  <c r="AC27" i="6"/>
  <c r="AH27" i="6" s="1"/>
  <c r="AC163" i="6"/>
  <c r="AH163" i="6" s="1"/>
  <c r="AC332" i="6"/>
  <c r="AH332" i="6" s="1"/>
  <c r="AC513" i="6"/>
  <c r="AH513" i="6" s="1"/>
  <c r="AC17" i="6"/>
  <c r="AH17" i="6" s="1"/>
  <c r="AC370" i="6"/>
  <c r="AH370" i="6" s="1"/>
  <c r="AC227" i="6"/>
  <c r="AH227" i="6" s="1"/>
  <c r="AC616" i="6"/>
  <c r="AH616" i="6" s="1"/>
  <c r="AC864" i="6"/>
  <c r="AH864" i="6" s="1"/>
  <c r="AC670" i="6"/>
  <c r="AH670" i="6" s="1"/>
  <c r="AC1116" i="6"/>
  <c r="AH1116" i="6" s="1"/>
  <c r="AC786" i="6"/>
  <c r="AH786" i="6" s="1"/>
  <c r="AC268" i="6"/>
  <c r="AH268" i="6" s="1"/>
  <c r="AC266" i="6"/>
  <c r="AH266" i="6" s="1"/>
  <c r="AC630" i="6"/>
  <c r="AH630" i="6" s="1"/>
  <c r="AC894" i="6"/>
  <c r="AH894" i="6" s="1"/>
  <c r="AC689" i="6"/>
  <c r="AH689" i="6" s="1"/>
  <c r="AC511" i="6"/>
  <c r="AH511" i="6" s="1"/>
  <c r="AC1233" i="6"/>
  <c r="AH1233" i="6" s="1"/>
  <c r="AC305" i="6"/>
  <c r="AH305" i="6" s="1"/>
  <c r="AC604" i="6"/>
  <c r="AH604" i="6" s="1"/>
  <c r="AC431" i="6"/>
  <c r="AH431" i="6" s="1"/>
  <c r="AC1145" i="6"/>
  <c r="AH1145" i="6" s="1"/>
  <c r="AC1064" i="6"/>
  <c r="AH1064" i="6" s="1"/>
  <c r="AC11" i="6"/>
  <c r="AH11" i="6" s="1"/>
  <c r="AC914" i="6"/>
  <c r="AH914" i="6" s="1"/>
  <c r="AC858" i="6"/>
  <c r="AH858" i="6" s="1"/>
  <c r="AC796" i="6"/>
  <c r="AH796" i="6" s="1"/>
  <c r="AC519" i="6"/>
  <c r="AH519" i="6" s="1"/>
  <c r="AC249" i="6"/>
  <c r="AH249" i="6" s="1"/>
  <c r="AC1144" i="6"/>
  <c r="AH1144" i="6" s="1"/>
  <c r="AC454" i="6"/>
  <c r="AH454" i="6" s="1"/>
  <c r="AC102" i="6"/>
  <c r="AH102" i="6" s="1"/>
  <c r="AC897" i="6"/>
  <c r="AH897" i="6" s="1"/>
  <c r="AC130" i="6"/>
  <c r="AH130" i="6" s="1"/>
  <c r="AC181" i="6"/>
  <c r="AH181" i="6" s="1"/>
  <c r="AC1205" i="6"/>
  <c r="AH1205" i="6" s="1"/>
  <c r="AC1027" i="6"/>
  <c r="AH1027" i="6" s="1"/>
  <c r="AC8" i="6"/>
  <c r="AH8" i="6" s="1"/>
  <c r="AC641" i="6"/>
  <c r="AH641" i="6" s="1"/>
  <c r="AC1238" i="6"/>
  <c r="AH1238" i="6" s="1"/>
  <c r="AC1251" i="6"/>
  <c r="AH1251" i="6" s="1"/>
  <c r="AC1323" i="6"/>
  <c r="AH1323" i="6" s="1"/>
  <c r="AC1307" i="6"/>
  <c r="AH1307" i="6" s="1"/>
  <c r="AC1310" i="6"/>
  <c r="AH1310" i="6" s="1"/>
  <c r="AC1237" i="6"/>
  <c r="AH1237" i="6" s="1"/>
  <c r="AC1302" i="6"/>
  <c r="AH1302" i="6" s="1"/>
  <c r="AC1304" i="6"/>
  <c r="AH1304" i="6" s="1"/>
  <c r="AC1425" i="6"/>
  <c r="AH1425" i="6" s="1"/>
  <c r="AC1443" i="6"/>
  <c r="AH1443" i="6" s="1"/>
  <c r="AC1509" i="6"/>
  <c r="AH1509" i="6" s="1"/>
  <c r="AC1399" i="6"/>
  <c r="AH1399" i="6" s="1"/>
  <c r="AC1516" i="6"/>
  <c r="AH1516" i="6" s="1"/>
  <c r="AC1461" i="6"/>
  <c r="AH1461" i="6" s="1"/>
  <c r="AC1467" i="6"/>
  <c r="AH1467" i="6" s="1"/>
  <c r="AC1446" i="6"/>
  <c r="AH1446" i="6" s="1"/>
  <c r="AC1521" i="6"/>
  <c r="AH1521" i="6" s="1"/>
  <c r="AC1392" i="6"/>
  <c r="AH1392" i="6" s="1"/>
  <c r="AC1513" i="6"/>
  <c r="AH1513" i="6" s="1"/>
  <c r="AC1381" i="6"/>
  <c r="AH1381" i="6" s="1"/>
  <c r="AC1409" i="6"/>
  <c r="AH1409" i="6" s="1"/>
  <c r="AC1427" i="6"/>
  <c r="AH1427" i="6" s="1"/>
  <c r="AC1502" i="6"/>
  <c r="AH1502" i="6" s="1"/>
  <c r="AC1495" i="6"/>
  <c r="AH1495" i="6" s="1"/>
  <c r="AC1474" i="6"/>
  <c r="AH1474" i="6" s="1"/>
  <c r="AC1407" i="6"/>
  <c r="AH1407" i="6" s="1"/>
  <c r="AC1372" i="6"/>
  <c r="AH1372" i="6" s="1"/>
  <c r="AC1491" i="6"/>
  <c r="AH1491" i="6" s="1"/>
  <c r="AC1396" i="6"/>
  <c r="AH1396" i="6" s="1"/>
  <c r="AC1484" i="6"/>
  <c r="AH1484" i="6" s="1"/>
  <c r="AC1489" i="6"/>
  <c r="AH1489" i="6" s="1"/>
  <c r="AC1049" i="6"/>
  <c r="AH1049" i="6" s="1"/>
  <c r="AC468" i="6"/>
  <c r="AH468" i="6" s="1"/>
  <c r="AC474" i="6"/>
  <c r="AH474" i="6" s="1"/>
  <c r="AC917" i="6"/>
  <c r="AH917" i="6" s="1"/>
  <c r="AC412" i="6"/>
  <c r="AH412" i="6" s="1"/>
  <c r="AC333" i="6"/>
  <c r="AH333" i="6" s="1"/>
  <c r="AC765" i="6"/>
  <c r="AH765" i="6" s="1"/>
  <c r="AC328" i="6"/>
  <c r="AH328" i="6" s="1"/>
  <c r="AC632" i="6"/>
  <c r="AH632" i="6" s="1"/>
  <c r="AC443" i="6"/>
  <c r="AH443" i="6" s="1"/>
  <c r="AC954" i="6"/>
  <c r="AH954" i="6" s="1"/>
  <c r="AC1018" i="6"/>
  <c r="AH1018" i="6" s="1"/>
  <c r="AC310" i="6"/>
  <c r="AH310" i="6" s="1"/>
  <c r="AC1021" i="6"/>
  <c r="AH1021" i="6" s="1"/>
  <c r="AC279" i="6"/>
  <c r="AH279" i="6" s="1"/>
  <c r="AC817" i="6"/>
  <c r="AH817" i="6" s="1"/>
  <c r="AC746" i="6"/>
  <c r="AH746" i="6" s="1"/>
  <c r="AC820" i="6"/>
  <c r="AH820" i="6" s="1"/>
  <c r="AC245" i="6"/>
  <c r="AH245" i="6" s="1"/>
  <c r="AC1207" i="6"/>
  <c r="AH1207" i="6" s="1"/>
  <c r="AC398" i="6"/>
  <c r="AH398" i="6" s="1"/>
  <c r="AC93" i="6"/>
  <c r="AH93" i="6" s="1"/>
  <c r="AC948" i="6"/>
  <c r="AH948" i="6" s="1"/>
  <c r="AC713" i="6"/>
  <c r="AH713" i="6" s="1"/>
  <c r="AC503" i="6"/>
  <c r="AH503" i="6" s="1"/>
  <c r="AC715" i="6"/>
  <c r="AH715" i="6" s="1"/>
  <c r="AC1210" i="6"/>
  <c r="AH1210" i="6" s="1"/>
  <c r="AC118" i="6"/>
  <c r="AH118" i="6" s="1"/>
  <c r="AC548" i="6"/>
  <c r="AH548" i="6" s="1"/>
  <c r="AC521" i="6"/>
  <c r="AH521" i="6" s="1"/>
  <c r="AC1230" i="6"/>
  <c r="AH1230" i="6" s="1"/>
  <c r="AC515" i="6"/>
  <c r="AH515" i="6" s="1"/>
  <c r="AC952" i="6"/>
  <c r="AH952" i="6" s="1"/>
  <c r="AC754" i="6"/>
  <c r="AH754" i="6" s="1"/>
  <c r="AC687" i="6"/>
  <c r="AH687" i="6" s="1"/>
  <c r="AC216" i="6"/>
  <c r="AH216" i="6" s="1"/>
  <c r="AC1596" i="6"/>
  <c r="AH1596" i="6" s="1"/>
  <c r="AC1610" i="6"/>
  <c r="AH1610" i="6" s="1"/>
  <c r="AC1568" i="6"/>
  <c r="AH1568" i="6" s="1"/>
  <c r="AC1556" i="6"/>
  <c r="AH1556" i="6" s="1"/>
  <c r="AC1582" i="6"/>
  <c r="AH1582" i="6" s="1"/>
  <c r="AC1602" i="6"/>
  <c r="AH1602" i="6" s="1"/>
  <c r="AC1585" i="6"/>
  <c r="AH1585" i="6" s="1"/>
  <c r="AC1575" i="6"/>
  <c r="AH1575" i="6" s="1"/>
  <c r="AC1383" i="6"/>
  <c r="AH1383" i="6" s="1"/>
  <c r="AC1497" i="6"/>
  <c r="AH1497" i="6" s="1"/>
  <c r="AC1498" i="6"/>
  <c r="AH1498" i="6" s="1"/>
  <c r="AC1504" i="6"/>
  <c r="AH1504" i="6" s="1"/>
  <c r="AC1455" i="6"/>
  <c r="AH1455" i="6" s="1"/>
  <c r="AC1548" i="6"/>
  <c r="AH1548" i="6" s="1"/>
  <c r="AC1367" i="6"/>
  <c r="AH1367" i="6" s="1"/>
  <c r="AC1536" i="6"/>
  <c r="AH1536" i="6" s="1"/>
  <c r="AC1380" i="6"/>
  <c r="AH1380" i="6" s="1"/>
  <c r="AC1487" i="6"/>
  <c r="AH1487" i="6" s="1"/>
  <c r="AC1541" i="6"/>
  <c r="AH1541" i="6" s="1"/>
  <c r="AC1458" i="6"/>
  <c r="AH1458" i="6" s="1"/>
  <c r="AC1526" i="6"/>
  <c r="AH1526" i="6" s="1"/>
  <c r="AC1437" i="6"/>
  <c r="AH1437" i="6" s="1"/>
  <c r="AC1476" i="6"/>
  <c r="AH1476" i="6" s="1"/>
  <c r="AC1477" i="6"/>
  <c r="AH1477" i="6" s="1"/>
  <c r="AC1370" i="6"/>
  <c r="AH1370" i="6" s="1"/>
  <c r="AC1401" i="6"/>
  <c r="AH1401" i="6" s="1"/>
  <c r="AC1535" i="6"/>
  <c r="AH1535" i="6" s="1"/>
  <c r="AC1457" i="6"/>
  <c r="AH1457" i="6" s="1"/>
  <c r="AC1447" i="6"/>
  <c r="AH1447" i="6" s="1"/>
  <c r="AC1514" i="6"/>
  <c r="AH1514" i="6" s="1"/>
  <c r="AC1394" i="6"/>
  <c r="AH1394" i="6" s="1"/>
  <c r="AC643" i="6"/>
  <c r="AH643" i="6" s="1"/>
  <c r="AC504" i="6"/>
  <c r="AH504" i="6" s="1"/>
  <c r="AC636" i="6"/>
  <c r="AH636" i="6" s="1"/>
  <c r="AC59" i="6"/>
  <c r="AH59" i="6" s="1"/>
  <c r="AC1029" i="6"/>
  <c r="AH1029" i="6" s="1"/>
  <c r="AC1112" i="6"/>
  <c r="AH1112" i="6" s="1"/>
  <c r="AC300" i="6"/>
  <c r="AH300" i="6" s="1"/>
  <c r="AC615" i="6"/>
  <c r="AH615" i="6" s="1"/>
  <c r="AC658" i="6"/>
  <c r="AH658" i="6" s="1"/>
  <c r="AC173" i="6"/>
  <c r="AH173" i="6" s="1"/>
  <c r="AC230" i="6"/>
  <c r="AH230" i="6" s="1"/>
  <c r="AC340" i="6"/>
  <c r="AH340" i="6" s="1"/>
  <c r="AC70" i="6"/>
  <c r="AH70" i="6" s="1"/>
  <c r="AC384" i="6"/>
  <c r="AH384" i="6" s="1"/>
  <c r="AC671" i="6"/>
  <c r="AH671" i="6" s="1"/>
  <c r="AC195" i="6"/>
  <c r="AH195" i="6" s="1"/>
  <c r="AC494" i="6"/>
  <c r="AH494" i="6" s="1"/>
  <c r="AC829" i="6"/>
  <c r="AH829" i="6" s="1"/>
  <c r="AC1068" i="6"/>
  <c r="AH1068" i="6" s="1"/>
  <c r="AC855" i="6"/>
  <c r="AH855" i="6" s="1"/>
  <c r="AC286" i="6"/>
  <c r="AH286" i="6" s="1"/>
  <c r="AC506" i="6"/>
  <c r="AH506" i="6" s="1"/>
  <c r="AC1189" i="6"/>
  <c r="AH1189" i="6" s="1"/>
  <c r="AC1084" i="6"/>
  <c r="AH1084" i="6" s="1"/>
  <c r="AC1231" i="6"/>
  <c r="AH1231" i="6" s="1"/>
  <c r="AC322" i="6"/>
  <c r="AH322" i="6" s="1"/>
  <c r="AC359" i="6"/>
  <c r="AH359" i="6" s="1"/>
  <c r="AC1208" i="6"/>
  <c r="AH1208" i="6" s="1"/>
  <c r="AC458" i="6"/>
  <c r="AH458" i="6" s="1"/>
  <c r="AC432" i="6"/>
  <c r="AH432" i="6" s="1"/>
  <c r="AC424" i="6"/>
  <c r="AH424" i="6" s="1"/>
  <c r="AC386" i="6"/>
  <c r="AH386" i="6" s="1"/>
  <c r="AC980" i="6"/>
  <c r="AH980" i="6" s="1"/>
  <c r="AC427" i="6"/>
  <c r="AH427" i="6" s="1"/>
  <c r="AC367" i="6"/>
  <c r="AH367" i="6" s="1"/>
  <c r="AC532" i="6"/>
  <c r="AH532" i="6" s="1"/>
  <c r="AC1604" i="6"/>
  <c r="AH1604" i="6" s="1"/>
  <c r="AC1616" i="6"/>
  <c r="AH1616" i="6" s="1"/>
  <c r="AC1553" i="6"/>
  <c r="AH1553" i="6" s="1"/>
  <c r="AC1564" i="6"/>
  <c r="AH1564" i="6" s="1"/>
  <c r="AC1573" i="6"/>
  <c r="AH1573" i="6" s="1"/>
  <c r="AC1577" i="6"/>
  <c r="AH1577" i="6" s="1"/>
  <c r="AC1587" i="6"/>
  <c r="AH1587" i="6" s="1"/>
  <c r="AC1494" i="6"/>
  <c r="AH1494" i="6" s="1"/>
  <c r="AC1546" i="6"/>
  <c r="AH1546" i="6" s="1"/>
  <c r="AC1475" i="6"/>
  <c r="AH1475" i="6" s="1"/>
  <c r="AC1424" i="6"/>
  <c r="AH1424" i="6" s="1"/>
  <c r="AC1486" i="6"/>
  <c r="AH1486" i="6" s="1"/>
  <c r="AC1478" i="6"/>
  <c r="AH1478" i="6" s="1"/>
  <c r="AC1386" i="6"/>
  <c r="AH1386" i="6" s="1"/>
  <c r="AC1506" i="6"/>
  <c r="AH1506" i="6" s="1"/>
  <c r="AC1479" i="6"/>
  <c r="AH1479" i="6" s="1"/>
  <c r="AC1525" i="6"/>
  <c r="AH1525" i="6" s="1"/>
  <c r="AC1490" i="6"/>
  <c r="AH1490" i="6" s="1"/>
  <c r="AC1545" i="6"/>
  <c r="AH1545" i="6" s="1"/>
  <c r="AC1547" i="6"/>
  <c r="AH1547" i="6" s="1"/>
  <c r="AC1410" i="6"/>
  <c r="AH1410" i="6" s="1"/>
  <c r="AC1415" i="6"/>
  <c r="AH1415" i="6" s="1"/>
  <c r="AC1377" i="6"/>
  <c r="AH1377" i="6" s="1"/>
  <c r="AC1395" i="6"/>
  <c r="AH1395" i="6" s="1"/>
  <c r="AC1520" i="6"/>
  <c r="AH1520" i="6" s="1"/>
  <c r="AC1459" i="6"/>
  <c r="AH1459" i="6" s="1"/>
  <c r="AC1398" i="6"/>
  <c r="AH1398" i="6" s="1"/>
  <c r="AC1373" i="6"/>
  <c r="AH1373" i="6" s="1"/>
  <c r="AC1368" i="6"/>
  <c r="AH1368" i="6" s="1"/>
  <c r="AC1523" i="6"/>
  <c r="AH1523" i="6" s="1"/>
  <c r="AC447" i="6"/>
  <c r="AH447" i="6" s="1"/>
  <c r="AC705" i="6"/>
  <c r="AH705" i="6" s="1"/>
  <c r="AC357" i="6"/>
  <c r="AH357" i="6" s="1"/>
  <c r="AC798" i="6"/>
  <c r="AH798" i="6" s="1"/>
  <c r="AC1042" i="6"/>
  <c r="AH1042" i="6" s="1"/>
  <c r="AC418" i="6"/>
  <c r="AH418" i="6" s="1"/>
  <c r="AC857" i="6"/>
  <c r="AH857" i="6" s="1"/>
  <c r="AC445" i="6"/>
  <c r="AH445" i="6" s="1"/>
  <c r="AC56" i="6"/>
  <c r="AH56" i="6" s="1"/>
  <c r="AC685" i="6"/>
  <c r="AH685" i="6" s="1"/>
  <c r="AC139" i="6"/>
  <c r="AH139" i="6" s="1"/>
  <c r="AC182" i="6"/>
  <c r="AH182" i="6" s="1"/>
  <c r="AC478" i="6"/>
  <c r="AH478" i="6" s="1"/>
  <c r="AC835" i="6"/>
  <c r="AH835" i="6" s="1"/>
  <c r="AC965" i="6"/>
  <c r="AH965" i="6" s="1"/>
  <c r="AC1167" i="6"/>
  <c r="AH1167" i="6" s="1"/>
  <c r="AC397" i="6"/>
  <c r="AH397" i="6" s="1"/>
  <c r="AC168" i="6"/>
  <c r="AH168" i="6" s="1"/>
  <c r="AC387" i="6"/>
  <c r="AH387" i="6" s="1"/>
  <c r="AC833" i="6"/>
  <c r="AH833" i="6" s="1"/>
  <c r="AC909" i="6"/>
  <c r="AH909" i="6" s="1"/>
  <c r="AC783" i="6"/>
  <c r="AH783" i="6" s="1"/>
  <c r="AC208" i="6"/>
  <c r="AH208" i="6" s="1"/>
  <c r="AC597" i="6"/>
  <c r="AH597" i="6" s="1"/>
  <c r="AC1035" i="6"/>
  <c r="AH1035" i="6" s="1"/>
  <c r="AC219" i="6"/>
  <c r="AH219" i="6" s="1"/>
  <c r="AC633" i="6"/>
  <c r="AH633" i="6" s="1"/>
  <c r="AC423" i="6"/>
  <c r="AH423" i="6" s="1"/>
  <c r="AC1082" i="6"/>
  <c r="AH1082" i="6" s="1"/>
  <c r="AC941" i="6"/>
  <c r="AH941" i="6" s="1"/>
  <c r="AC557" i="6"/>
  <c r="AH557" i="6" s="1"/>
  <c r="AC164" i="6"/>
  <c r="AH164" i="6" s="1"/>
  <c r="AC143" i="6"/>
  <c r="AH143" i="6" s="1"/>
  <c r="AC292" i="6"/>
  <c r="AH292" i="6" s="1"/>
  <c r="AC97" i="6"/>
  <c r="AH97" i="6" s="1"/>
  <c r="AC437" i="6"/>
  <c r="AH437" i="6" s="1"/>
  <c r="AC371" i="6"/>
  <c r="AH371" i="6" s="1"/>
  <c r="AC1592" i="6"/>
  <c r="AH1592" i="6" s="1"/>
  <c r="AC1558" i="6"/>
  <c r="AH1558" i="6" s="1"/>
  <c r="AC1611" i="6"/>
  <c r="AH1611" i="6" s="1"/>
  <c r="AC1561" i="6"/>
  <c r="AH1561" i="6" s="1"/>
  <c r="AC1572" i="6"/>
  <c r="AH1572" i="6" s="1"/>
  <c r="AC1578" i="6"/>
  <c r="AH1578" i="6" s="1"/>
  <c r="AC1583" i="6"/>
  <c r="AH1583" i="6" s="1"/>
  <c r="AC1613" i="6"/>
  <c r="AH1613" i="6" s="1"/>
  <c r="AC1597" i="6"/>
  <c r="AH1597" i="6" s="1"/>
  <c r="AC1384" i="6"/>
  <c r="AH1384" i="6" s="1"/>
  <c r="AC1460" i="6"/>
  <c r="AH1460" i="6" s="1"/>
  <c r="AC1385" i="6"/>
  <c r="AH1385" i="6" s="1"/>
  <c r="AC1505" i="6"/>
  <c r="AH1505" i="6" s="1"/>
  <c r="AC1533" i="6"/>
  <c r="AH1533" i="6" s="1"/>
  <c r="AC1419" i="6"/>
  <c r="AH1419" i="6" s="1"/>
  <c r="AC1421" i="6"/>
  <c r="AH1421" i="6" s="1"/>
  <c r="AC1440" i="6"/>
  <c r="AH1440" i="6" s="1"/>
  <c r="AC1451" i="6"/>
  <c r="AH1451" i="6" s="1"/>
  <c r="AC1472" i="6"/>
  <c r="AH1472" i="6" s="1"/>
  <c r="AC1379" i="6"/>
  <c r="AH1379" i="6" s="1"/>
  <c r="AC1405" i="6"/>
  <c r="AH1405" i="6" s="1"/>
  <c r="AC1543" i="6"/>
  <c r="AH1543" i="6" s="1"/>
  <c r="AC1500" i="6"/>
  <c r="AH1500" i="6" s="1"/>
  <c r="AC1365" i="6"/>
  <c r="AH1365" i="6" s="1"/>
  <c r="AC1480" i="6"/>
  <c r="AH1480" i="6" s="1"/>
  <c r="AC1412" i="6"/>
  <c r="AH1412" i="6" s="1"/>
  <c r="AC1434" i="6"/>
  <c r="AH1434" i="6" s="1"/>
  <c r="AC1366" i="6"/>
  <c r="AH1366" i="6" s="1"/>
  <c r="AC1420" i="6"/>
  <c r="AH1420" i="6" s="1"/>
  <c r="AC1551" i="6"/>
  <c r="AH1551" i="6" s="1"/>
  <c r="AC1418" i="6"/>
  <c r="AH1418" i="6" s="1"/>
  <c r="AC1482" i="6"/>
  <c r="AH1482" i="6" s="1"/>
  <c r="AC51" i="6"/>
  <c r="AH51" i="6" s="1"/>
  <c r="AC303" i="6"/>
  <c r="AH303" i="6" s="1"/>
  <c r="AC569" i="6"/>
  <c r="AH569" i="6" s="1"/>
  <c r="AC96" i="6"/>
  <c r="AH96" i="6" s="1"/>
  <c r="AC105" i="6"/>
  <c r="AH105" i="6" s="1"/>
  <c r="AC566" i="6"/>
  <c r="AH566" i="6" s="1"/>
  <c r="AC381" i="6"/>
  <c r="AH381" i="6" s="1"/>
  <c r="AC877" i="6"/>
  <c r="AH877" i="6" s="1"/>
  <c r="AC1192" i="6"/>
  <c r="AH1192" i="6" s="1"/>
  <c r="AC433" i="6"/>
  <c r="AH433" i="6" s="1"/>
  <c r="AC612" i="6"/>
  <c r="AH612" i="6" s="1"/>
  <c r="AC120" i="6"/>
  <c r="AH120" i="6" s="1"/>
  <c r="AC888" i="6"/>
  <c r="AH888" i="6" s="1"/>
  <c r="AC1195" i="6"/>
  <c r="AH1195" i="6" s="1"/>
  <c r="AC994" i="6"/>
  <c r="AH994" i="6" s="1"/>
  <c r="AC209" i="6"/>
  <c r="AH209" i="6" s="1"/>
  <c r="AC554" i="6"/>
  <c r="AH554" i="6" s="1"/>
  <c r="AC716" i="6"/>
  <c r="AH716" i="6" s="1"/>
  <c r="AC378" i="6"/>
  <c r="AH378" i="6" s="1"/>
  <c r="AC1098" i="6"/>
  <c r="AH1098" i="6" s="1"/>
  <c r="AC777" i="6"/>
  <c r="AH777" i="6" s="1"/>
  <c r="AC315" i="6"/>
  <c r="AH315" i="6" s="1"/>
  <c r="AC331" i="6"/>
  <c r="AH331" i="6" s="1"/>
  <c r="AC191" i="6"/>
  <c r="AH191" i="6" s="1"/>
  <c r="AC717" i="6"/>
  <c r="AH717" i="6" s="1"/>
  <c r="AC849" i="6"/>
  <c r="AH849" i="6" s="1"/>
  <c r="AC85" i="6"/>
  <c r="AH85" i="6" s="1"/>
  <c r="AC248" i="6"/>
  <c r="AH248" i="6" s="1"/>
  <c r="AC174" i="6"/>
  <c r="AH174" i="6" s="1"/>
  <c r="AC831" i="6"/>
  <c r="AH831" i="6" s="1"/>
  <c r="AC812" i="6"/>
  <c r="AH812" i="6" s="1"/>
  <c r="AC739" i="6"/>
  <c r="AH739" i="6" s="1"/>
  <c r="AC929" i="6"/>
  <c r="AH929" i="6" s="1"/>
  <c r="AC285" i="6"/>
  <c r="AH285" i="6" s="1"/>
  <c r="AC562" i="6"/>
  <c r="AH562" i="6" s="1"/>
  <c r="AC193" i="6"/>
  <c r="AH193" i="6" s="1"/>
  <c r="AC576" i="6"/>
  <c r="AH576" i="6" s="1"/>
  <c r="AC1594" i="6"/>
  <c r="AH1594" i="6" s="1"/>
  <c r="AC1609" i="6"/>
  <c r="AH1609" i="6" s="1"/>
  <c r="AC1569" i="6"/>
  <c r="AH1569" i="6" s="1"/>
  <c r="AC1562" i="6"/>
  <c r="AH1562" i="6" s="1"/>
  <c r="AC1593" i="6"/>
  <c r="AH1593" i="6" s="1"/>
  <c r="AC1586" i="6"/>
  <c r="AH1586" i="6" s="1"/>
  <c r="AC1570" i="6"/>
  <c r="AH1570" i="6" s="1"/>
  <c r="AC1606" i="6"/>
  <c r="AH1606" i="6" s="1"/>
  <c r="AC1554" i="6"/>
  <c r="AH1554" i="6" s="1"/>
  <c r="AC1529" i="6"/>
  <c r="AH1529" i="6" s="1"/>
  <c r="AC1391" i="6"/>
  <c r="AH1391" i="6" s="1"/>
  <c r="AC1371" i="6"/>
  <c r="AH1371" i="6" s="1"/>
  <c r="AC1501" i="6"/>
  <c r="AH1501" i="6" s="1"/>
  <c r="AC1522" i="6"/>
  <c r="AH1522" i="6" s="1"/>
  <c r="AC1369" i="6"/>
  <c r="AH1369" i="6" s="1"/>
  <c r="AC1537" i="6"/>
  <c r="AH1537" i="6" s="1"/>
  <c r="AC1456" i="6"/>
  <c r="AH1456" i="6" s="1"/>
  <c r="AC1382" i="6"/>
  <c r="AH1382" i="6" s="1"/>
  <c r="AC1408" i="6"/>
  <c r="AH1408" i="6" s="1"/>
  <c r="AC1441" i="6"/>
  <c r="AH1441" i="6" s="1"/>
  <c r="AC1390" i="6"/>
  <c r="AH1390" i="6" s="1"/>
  <c r="AC1471" i="6"/>
  <c r="AH1471" i="6" s="1"/>
  <c r="AC1512" i="6"/>
  <c r="AH1512" i="6" s="1"/>
  <c r="AC1517" i="6"/>
  <c r="AH1517" i="6" s="1"/>
  <c r="AC1397" i="6"/>
  <c r="AH1397" i="6" s="1"/>
  <c r="AC1549" i="6"/>
  <c r="AH1549" i="6" s="1"/>
  <c r="AC1462" i="6"/>
  <c r="AH1462" i="6" s="1"/>
  <c r="AC1530" i="6"/>
  <c r="AH1530" i="6" s="1"/>
  <c r="AC1503" i="6"/>
  <c r="AH1503" i="6" s="1"/>
  <c r="AC1375" i="6"/>
  <c r="AH1375" i="6" s="1"/>
  <c r="AC1528" i="6"/>
  <c r="AH1528" i="6" s="1"/>
  <c r="AC489" i="6"/>
  <c r="AH489" i="6" s="1"/>
  <c r="AC634" i="6"/>
  <c r="AH634" i="6" s="1"/>
  <c r="AC822" i="6"/>
  <c r="AH822" i="6" s="1"/>
  <c r="AC472" i="6"/>
  <c r="AH472" i="6" s="1"/>
  <c r="AC429" i="6"/>
  <c r="AH429" i="6" s="1"/>
  <c r="AC492" i="6"/>
  <c r="AH492" i="6" s="1"/>
  <c r="AC98" i="6"/>
  <c r="AH98" i="6" s="1"/>
  <c r="AC749" i="6"/>
  <c r="AH749" i="6" s="1"/>
  <c r="AC1094" i="6"/>
  <c r="AH1094" i="6" s="1"/>
  <c r="AC911" i="6"/>
  <c r="AH911" i="6" s="1"/>
  <c r="AC582" i="6"/>
  <c r="AH582" i="6" s="1"/>
  <c r="AC591" i="6"/>
  <c r="AH591" i="6" s="1"/>
  <c r="AC1088" i="6"/>
  <c r="AH1088" i="6" s="1"/>
  <c r="AC434" i="6"/>
  <c r="AH434" i="6" s="1"/>
  <c r="AC904" i="6"/>
  <c r="AH904" i="6" s="1"/>
  <c r="AC600" i="6"/>
  <c r="AH600" i="6" s="1"/>
  <c r="AC361" i="6"/>
  <c r="AH361" i="6" s="1"/>
  <c r="AC430" i="6"/>
  <c r="AH430" i="6" s="1"/>
  <c r="AC592" i="6"/>
  <c r="AH592" i="6" s="1"/>
  <c r="AC942" i="6"/>
  <c r="AH942" i="6" s="1"/>
  <c r="AC882" i="6"/>
  <c r="AH882" i="6" s="1"/>
  <c r="AC542" i="6"/>
  <c r="AH542" i="6" s="1"/>
  <c r="AC522" i="6"/>
  <c r="AH522" i="6" s="1"/>
  <c r="AC90" i="6"/>
  <c r="AH90" i="6" s="1"/>
  <c r="AC1043" i="6"/>
  <c r="AH1043" i="6" s="1"/>
  <c r="AC1141" i="6"/>
  <c r="AH1141" i="6" s="1"/>
  <c r="AC200" i="6"/>
  <c r="AH200" i="6" s="1"/>
  <c r="AC768" i="6"/>
  <c r="AH768" i="6" s="1"/>
  <c r="AC420" i="6"/>
  <c r="AH420" i="6" s="1"/>
  <c r="AC571" i="6"/>
  <c r="AH571" i="6" s="1"/>
  <c r="AC734" i="6"/>
  <c r="AH734" i="6" s="1"/>
  <c r="AC1052" i="6"/>
  <c r="AH1052" i="6" s="1"/>
  <c r="AC46" i="6"/>
  <c r="AH46" i="6" s="1"/>
  <c r="AC1072" i="6"/>
  <c r="AH1072" i="6" s="1"/>
  <c r="AC682" i="6"/>
  <c r="AH682" i="6" s="1"/>
  <c r="AC927" i="6"/>
  <c r="AH927" i="6" s="1"/>
  <c r="AC348" i="6"/>
  <c r="AH348" i="6" s="1"/>
  <c r="AC1581" i="6"/>
  <c r="AH1581" i="6" s="1"/>
  <c r="AC1614" i="6"/>
  <c r="AH1614" i="6" s="1"/>
  <c r="AC1566" i="6"/>
  <c r="AH1566" i="6" s="1"/>
  <c r="AC1555" i="6"/>
  <c r="AH1555" i="6" s="1"/>
  <c r="AC1565" i="6"/>
  <c r="AH1565" i="6" s="1"/>
  <c r="AC1591" i="6"/>
  <c r="AH1591" i="6" s="1"/>
  <c r="AC1590" i="6"/>
  <c r="AH1590" i="6" s="1"/>
  <c r="AC1580" i="6"/>
  <c r="AH1580" i="6" s="1"/>
  <c r="AC1433" i="6"/>
  <c r="AH1433" i="6" s="1"/>
  <c r="AC1473" i="6"/>
  <c r="AH1473" i="6" s="1"/>
  <c r="AC1450" i="6"/>
  <c r="AH1450" i="6" s="1"/>
  <c r="AC1389" i="6"/>
  <c r="AH1389" i="6" s="1"/>
  <c r="AC1364" i="6"/>
  <c r="AH1364" i="6" s="1"/>
  <c r="AC1435" i="6"/>
  <c r="AH1435" i="6" s="1"/>
  <c r="AC1542" i="6"/>
  <c r="AH1542" i="6" s="1"/>
  <c r="AC1469" i="6"/>
  <c r="AH1469" i="6" s="1"/>
  <c r="AC1493" i="6"/>
  <c r="AH1493" i="6" s="1"/>
  <c r="AC1378" i="6"/>
  <c r="AH1378" i="6" s="1"/>
  <c r="AC1439" i="6"/>
  <c r="AH1439" i="6" s="1"/>
  <c r="AC1466" i="6"/>
  <c r="AH1466" i="6" s="1"/>
  <c r="AC1449" i="6"/>
  <c r="AH1449" i="6" s="1"/>
  <c r="AC1470" i="6"/>
  <c r="AH1470" i="6" s="1"/>
  <c r="AC1464" i="6"/>
  <c r="AH1464" i="6" s="1"/>
  <c r="AC1465" i="6"/>
  <c r="AH1465" i="6" s="1"/>
  <c r="AC1552" i="6"/>
  <c r="AH1552" i="6" s="1"/>
  <c r="AC1468" i="6"/>
  <c r="AH1468" i="6" s="1"/>
  <c r="AC1453" i="6"/>
  <c r="AH1453" i="6" s="1"/>
  <c r="AC1488" i="6"/>
  <c r="AH1488" i="6" s="1"/>
  <c r="AC1430" i="6"/>
  <c r="AH1430" i="6" s="1"/>
  <c r="AC1431" i="6"/>
  <c r="AH1431" i="6" s="1"/>
  <c r="AC1442" i="6"/>
  <c r="AH1442" i="6" s="1"/>
  <c r="AC774" i="6"/>
  <c r="AH774" i="6" s="1"/>
  <c r="AC213" i="6"/>
  <c r="AH213" i="6" s="1"/>
  <c r="AC1047" i="6"/>
  <c r="AH1047" i="6" s="1"/>
  <c r="AC1066" i="6"/>
  <c r="AH1066" i="6" s="1"/>
  <c r="AC840" i="6"/>
  <c r="AH840" i="6" s="1"/>
  <c r="AC326" i="6"/>
  <c r="AH326" i="6" s="1"/>
  <c r="AC902" i="6"/>
  <c r="AH902" i="6" s="1"/>
  <c r="AC1106" i="6"/>
  <c r="AH1106" i="6" s="1"/>
  <c r="AC785" i="6"/>
  <c r="AH785" i="6" s="1"/>
  <c r="AC455" i="6"/>
  <c r="AH455" i="6" s="1"/>
  <c r="AC714" i="6"/>
  <c r="AH714" i="6" s="1"/>
  <c r="AC419" i="6"/>
  <c r="AH419" i="6" s="1"/>
  <c r="AC793" i="6"/>
  <c r="AH793" i="6" s="1"/>
  <c r="AC1185" i="6"/>
  <c r="AH1185" i="6" s="1"/>
  <c r="AC1232" i="6"/>
  <c r="AH1232" i="6" s="1"/>
  <c r="AC702" i="6"/>
  <c r="AH702" i="6" s="1"/>
  <c r="AC327" i="6"/>
  <c r="AH327" i="6" s="1"/>
  <c r="AC827" i="6"/>
  <c r="AH827" i="6" s="1"/>
  <c r="AC60" i="6"/>
  <c r="AH60" i="6" s="1"/>
  <c r="AC298" i="6"/>
  <c r="AH298" i="6" s="1"/>
  <c r="AC104" i="6"/>
  <c r="AH104" i="6" s="1"/>
  <c r="AC1096" i="6"/>
  <c r="AH1096" i="6" s="1"/>
  <c r="AC291" i="6"/>
  <c r="AH291" i="6" s="1"/>
  <c r="AC467" i="6"/>
  <c r="AH467" i="6" s="1"/>
  <c r="AC273" i="6"/>
  <c r="AH273" i="6" s="1"/>
  <c r="AC753" i="6"/>
  <c r="AH753" i="6" s="1"/>
  <c r="AC170" i="6"/>
  <c r="AH170" i="6" s="1"/>
  <c r="AC80" i="6"/>
  <c r="AH80" i="6" s="1"/>
  <c r="AC210" i="6"/>
  <c r="AH210" i="6" s="1"/>
  <c r="AC204" i="6"/>
  <c r="AH204" i="6" s="1"/>
  <c r="AC49" i="6"/>
  <c r="AH49" i="6" s="1"/>
  <c r="AC355" i="6"/>
  <c r="AH355" i="6" s="1"/>
  <c r="AC609" i="6"/>
  <c r="AH609" i="6" s="1"/>
  <c r="AC125" i="6"/>
  <c r="AH125" i="6" s="1"/>
  <c r="AC847" i="6"/>
  <c r="AH847" i="6" s="1"/>
  <c r="AC1139" i="6"/>
  <c r="AH1139" i="6" s="1"/>
  <c r="AC87" i="6"/>
  <c r="AH87" i="6" s="1"/>
  <c r="AC1588" i="6"/>
  <c r="AH1588" i="6" s="1"/>
  <c r="AC1605" i="6"/>
  <c r="AH1605" i="6" s="1"/>
  <c r="AC1612" i="6"/>
  <c r="AH1612" i="6" s="1"/>
  <c r="AC1559" i="6"/>
  <c r="AH1559" i="6" s="1"/>
  <c r="AC1563" i="6"/>
  <c r="AH1563" i="6" s="1"/>
  <c r="AC1600" i="6"/>
  <c r="AH1600" i="6" s="1"/>
  <c r="AC1599" i="6"/>
  <c r="AH1599" i="6" s="1"/>
  <c r="AC1574" i="6"/>
  <c r="AH1574" i="6" s="1"/>
  <c r="AC1508" i="6"/>
  <c r="AH1508" i="6" s="1"/>
  <c r="AC1483" i="6"/>
  <c r="AH1483" i="6" s="1"/>
  <c r="AC1507" i="6"/>
  <c r="AH1507" i="6" s="1"/>
  <c r="AC1363" i="6"/>
  <c r="AH1363" i="6" s="1"/>
  <c r="AC1481" i="6"/>
  <c r="AH1481" i="6" s="1"/>
  <c r="AC1515" i="6"/>
  <c r="AH1515" i="6" s="1"/>
  <c r="AC1417" i="6"/>
  <c r="AH1417" i="6" s="1"/>
  <c r="AC1444" i="6"/>
  <c r="AH1444" i="6" s="1"/>
  <c r="AC1426" i="6"/>
  <c r="AH1426" i="6" s="1"/>
  <c r="AC1393" i="6"/>
  <c r="AH1393" i="6" s="1"/>
  <c r="AC1527" i="6"/>
  <c r="AH1527" i="6" s="1"/>
  <c r="AC1413" i="6"/>
  <c r="AH1413" i="6" s="1"/>
  <c r="AC1400" i="6"/>
  <c r="AH1400" i="6" s="1"/>
  <c r="AC1414" i="6"/>
  <c r="AH1414" i="6" s="1"/>
  <c r="AC1445" i="6"/>
  <c r="AH1445" i="6" s="1"/>
  <c r="AC1531" i="6"/>
  <c r="AH1531" i="6" s="1"/>
  <c r="AC1485" i="6"/>
  <c r="AH1485" i="6" s="1"/>
  <c r="AC1452" i="6"/>
  <c r="AH1452" i="6" s="1"/>
  <c r="AC1510" i="6"/>
  <c r="AH1510" i="6" s="1"/>
  <c r="AC1518" i="6"/>
  <c r="AH1518" i="6" s="1"/>
  <c r="AC1544" i="6"/>
  <c r="AH1544" i="6" s="1"/>
  <c r="AC1403" i="6"/>
  <c r="AH1403" i="6" s="1"/>
  <c r="AC1402" i="6"/>
  <c r="AH1402" i="6" s="1"/>
  <c r="AC667" i="6"/>
  <c r="AH667" i="6" s="1"/>
  <c r="AC573" i="6"/>
  <c r="AH573" i="6" s="1"/>
  <c r="AC234" i="6"/>
  <c r="AH234" i="6" s="1"/>
  <c r="AC976" i="6"/>
  <c r="AH976" i="6" s="1"/>
  <c r="AC414" i="6"/>
  <c r="AH414" i="6" s="1"/>
  <c r="AC131" i="6"/>
  <c r="AH131" i="6" s="1"/>
  <c r="AC1089" i="6"/>
  <c r="AH1089" i="6" s="1"/>
  <c r="AC666" i="6"/>
  <c r="AH666" i="6" s="1"/>
  <c r="AC806" i="6"/>
  <c r="AH806" i="6" s="1"/>
  <c r="AC937" i="6"/>
  <c r="AH937" i="6" s="1"/>
  <c r="AC607" i="6"/>
  <c r="AH607" i="6" s="1"/>
  <c r="AC1109" i="6"/>
  <c r="AH1109" i="6" s="1"/>
  <c r="AC1172" i="6"/>
  <c r="AH1172" i="6" s="1"/>
  <c r="AC650" i="6"/>
  <c r="AH650" i="6" s="1"/>
  <c r="AC294" i="6"/>
  <c r="AH294" i="6" s="1"/>
  <c r="AC731" i="6"/>
  <c r="AH731" i="6" s="1"/>
  <c r="AC1092" i="6"/>
  <c r="AH1092" i="6" s="1"/>
  <c r="AC316" i="6"/>
  <c r="AH316" i="6" s="1"/>
  <c r="AC708" i="6"/>
  <c r="AH708" i="6" s="1"/>
  <c r="AC110" i="6"/>
  <c r="AH110" i="6" s="1"/>
  <c r="AC45" i="6"/>
  <c r="AH45" i="6" s="1"/>
  <c r="AC345" i="6"/>
  <c r="AH345" i="6" s="1"/>
  <c r="AC956" i="6"/>
  <c r="AH956" i="6" s="1"/>
  <c r="AC681" i="6"/>
  <c r="AH681" i="6" s="1"/>
  <c r="AC626" i="6"/>
  <c r="AH626" i="6" s="1"/>
  <c r="AC673" i="6"/>
  <c r="AH673" i="6" s="1"/>
  <c r="AC1147" i="6"/>
  <c r="AH1147" i="6" s="1"/>
  <c r="AC167" i="6"/>
  <c r="AH167" i="6" s="1"/>
  <c r="AC1011" i="6"/>
  <c r="AH1011" i="6" s="1"/>
  <c r="AC1164" i="6"/>
  <c r="AH1164" i="6" s="1"/>
  <c r="AC586" i="6"/>
  <c r="AH586" i="6" s="1"/>
  <c r="AC271" i="6"/>
  <c r="AH271" i="6" s="1"/>
  <c r="AC323" i="6"/>
  <c r="AH323" i="6" s="1"/>
  <c r="AC1221" i="6"/>
  <c r="AH1221" i="6" s="1"/>
  <c r="AC771" i="6"/>
  <c r="AH771" i="6" s="1"/>
  <c r="AC769" i="6"/>
  <c r="AH769" i="6" s="1"/>
  <c r="AC588" i="6"/>
  <c r="AH588" i="6" s="1"/>
  <c r="AC1595" i="6"/>
  <c r="AH1595" i="6" s="1"/>
  <c r="AC1598" i="6"/>
  <c r="AH1598" i="6" s="1"/>
  <c r="AC1608" i="6"/>
  <c r="AH1608" i="6" s="1"/>
  <c r="AC1567" i="6"/>
  <c r="AH1567" i="6" s="1"/>
  <c r="AC1571" i="6"/>
  <c r="AH1571" i="6" s="1"/>
  <c r="AC1589" i="6"/>
  <c r="AH1589" i="6" s="1"/>
  <c r="AC1557" i="6"/>
  <c r="AH1557" i="6" s="1"/>
  <c r="AC1584" i="6"/>
  <c r="AH1584" i="6" s="1"/>
  <c r="AC1438" i="6"/>
  <c r="AH1438" i="6" s="1"/>
  <c r="AC1429" i="6"/>
  <c r="AH1429" i="6" s="1"/>
  <c r="AC1423" i="6"/>
  <c r="AH1423" i="6" s="1"/>
  <c r="AC1524" i="6"/>
  <c r="AH1524" i="6" s="1"/>
  <c r="AC1538" i="6"/>
  <c r="AH1538" i="6" s="1"/>
  <c r="AC1550" i="6"/>
  <c r="AH1550" i="6" s="1"/>
  <c r="AC1411" i="6"/>
  <c r="AH1411" i="6" s="1"/>
  <c r="AC1519" i="6"/>
  <c r="AH1519" i="6" s="1"/>
  <c r="AC1388" i="6"/>
  <c r="AH1388" i="6" s="1"/>
  <c r="AC1539" i="6"/>
  <c r="AH1539" i="6" s="1"/>
  <c r="AC1492" i="6"/>
  <c r="AH1492" i="6" s="1"/>
  <c r="AC1376" i="6"/>
  <c r="AH1376" i="6" s="1"/>
  <c r="AC1416" i="6"/>
  <c r="AH1416" i="6" s="1"/>
  <c r="AC1454" i="6"/>
  <c r="AH1454" i="6" s="1"/>
  <c r="AC1499" i="6"/>
  <c r="AH1499" i="6" s="1"/>
  <c r="AC1540" i="6"/>
  <c r="AH1540" i="6" s="1"/>
  <c r="AC1534" i="6"/>
  <c r="AH1534" i="6" s="1"/>
  <c r="AC1463" i="6"/>
  <c r="AH1463" i="6" s="1"/>
  <c r="AC1532" i="6"/>
  <c r="AH1532" i="6" s="1"/>
  <c r="AC1511" i="6"/>
  <c r="AH1511" i="6" s="1"/>
  <c r="AC1387" i="6"/>
  <c r="AH1387" i="6" s="1"/>
  <c r="AC1406" i="6"/>
  <c r="AH1406" i="6" s="1"/>
  <c r="AC1374" i="6"/>
  <c r="AH1374" i="6" s="1"/>
  <c r="AC1404" i="6"/>
  <c r="AH1404" i="6" s="1"/>
  <c r="AC171" i="6"/>
  <c r="AH171" i="6" s="1"/>
  <c r="AC797" i="6"/>
  <c r="AH797" i="6" s="1"/>
  <c r="AC703" i="6"/>
  <c r="AH703" i="6" s="1"/>
  <c r="AC100" i="6"/>
  <c r="AH100" i="6" s="1"/>
  <c r="AC981" i="6"/>
  <c r="AH981" i="6" s="1"/>
  <c r="AC321" i="6"/>
  <c r="AH321" i="6" s="1"/>
  <c r="AC947" i="6"/>
  <c r="AH947" i="6" s="1"/>
  <c r="AC1156" i="6"/>
  <c r="AH1156" i="6" s="1"/>
  <c r="AC1050" i="6"/>
  <c r="AH1050" i="6" s="1"/>
  <c r="AC804" i="6"/>
  <c r="AH804" i="6" s="1"/>
  <c r="AC1123" i="6"/>
  <c r="AH1123" i="6" s="1"/>
  <c r="AC784" i="6"/>
  <c r="AH784" i="6" s="1"/>
  <c r="AC539" i="6"/>
  <c r="AH539" i="6" s="1"/>
  <c r="AC313" i="6"/>
  <c r="AH313" i="6" s="1"/>
  <c r="AC95" i="6"/>
  <c r="AH95" i="6" s="1"/>
  <c r="AC901" i="6"/>
  <c r="AH901" i="6" s="1"/>
  <c r="AC196" i="6"/>
  <c r="AH196" i="6" s="1"/>
  <c r="AC214" i="6"/>
  <c r="AH214" i="6" s="1"/>
  <c r="AC52" i="6"/>
  <c r="AH52" i="6" s="1"/>
  <c r="AC486" i="6"/>
  <c r="AH486" i="6" s="1"/>
  <c r="AC68" i="6"/>
  <c r="AH68" i="6" s="1"/>
  <c r="AC122" i="6"/>
  <c r="AH122" i="6" s="1"/>
  <c r="AC229" i="6"/>
  <c r="AH229" i="6" s="1"/>
  <c r="AC463" i="6"/>
  <c r="AH463" i="6" s="1"/>
  <c r="AC134" i="6"/>
  <c r="AH134" i="6" s="1"/>
  <c r="AC1069" i="6"/>
  <c r="AH1069" i="6" s="1"/>
  <c r="AC809" i="6"/>
  <c r="AH809" i="6" s="1"/>
  <c r="AC665" i="6"/>
  <c r="AH665" i="6" s="1"/>
  <c r="AC505" i="6"/>
  <c r="AH505" i="6" s="1"/>
  <c r="AC477" i="6"/>
  <c r="AH477" i="6" s="1"/>
  <c r="AC825" i="6"/>
  <c r="AH825" i="6" s="1"/>
  <c r="AC385" i="6"/>
  <c r="AH385" i="6" s="1"/>
  <c r="AC320" i="6"/>
  <c r="AH320" i="6" s="1"/>
  <c r="AC692" i="6"/>
  <c r="AH692" i="6" s="1"/>
  <c r="AC201" i="6"/>
  <c r="AH201" i="6" s="1"/>
  <c r="AC750" i="6"/>
  <c r="AH750" i="6" s="1"/>
  <c r="AC587" i="6"/>
  <c r="AH587" i="6" s="1"/>
  <c r="AC1603" i="6"/>
  <c r="AH1603" i="6" s="1"/>
  <c r="AC1617" i="6"/>
  <c r="AH1617" i="6" s="1"/>
  <c r="AC1615" i="6"/>
  <c r="AH1615" i="6" s="1"/>
  <c r="AC1560" i="6"/>
  <c r="AH1560" i="6" s="1"/>
  <c r="AC1576" i="6"/>
  <c r="AH1576" i="6" s="1"/>
  <c r="AC1601" i="6"/>
  <c r="AH1601" i="6" s="1"/>
  <c r="AC1579" i="6"/>
  <c r="AH1579" i="6" s="1"/>
  <c r="AC1607" i="6"/>
  <c r="AH1607" i="6" s="1"/>
  <c r="P1015" i="6"/>
  <c r="J1015" i="6"/>
  <c r="O1015" i="6" s="1"/>
  <c r="X1345" i="6"/>
  <c r="X1390" i="6"/>
  <c r="X1389" i="6"/>
  <c r="V581" i="6"/>
  <c r="V1027" i="6"/>
  <c r="P197" i="6"/>
  <c r="J197" i="6"/>
  <c r="O197" i="6" s="1"/>
  <c r="P1009" i="6"/>
  <c r="J1009" i="6"/>
  <c r="O1009" i="6" s="1"/>
  <c r="X388" i="6"/>
  <c r="Q99" i="7"/>
  <c r="X843" i="6"/>
  <c r="X466" i="6"/>
  <c r="X465" i="6"/>
  <c r="P1011" i="6"/>
  <c r="J1011" i="6"/>
  <c r="O1011" i="6" s="1"/>
  <c r="X845" i="6"/>
  <c r="V654" i="6"/>
  <c r="J448" i="6"/>
  <c r="O448" i="6" s="1"/>
  <c r="P448" i="6"/>
  <c r="U448" i="6" s="1"/>
  <c r="W1115" i="6"/>
  <c r="X1179" i="6"/>
  <c r="J637" i="6"/>
  <c r="O637" i="6" s="1"/>
  <c r="P637" i="6"/>
  <c r="W1394" i="6"/>
  <c r="R269" i="7"/>
  <c r="J1023" i="6"/>
  <c r="O1023" i="6" s="1"/>
  <c r="P1023" i="6"/>
  <c r="V572" i="6"/>
  <c r="X1207" i="6"/>
  <c r="P1052" i="6"/>
  <c r="J1052" i="6"/>
  <c r="O1052" i="6" s="1"/>
  <c r="P411" i="6"/>
  <c r="U411" i="6" s="1"/>
  <c r="J411" i="6"/>
  <c r="O411" i="6" s="1"/>
  <c r="T411" i="6" s="1"/>
  <c r="P576" i="6"/>
  <c r="J576" i="6"/>
  <c r="O576" i="6" s="1"/>
  <c r="J453" i="6"/>
  <c r="O453" i="6" s="1"/>
  <c r="T453" i="6" s="1"/>
  <c r="P453" i="6"/>
  <c r="U453" i="6" s="1"/>
  <c r="V1364" i="6"/>
  <c r="W1254" i="6"/>
  <c r="P1098" i="6"/>
  <c r="J1098" i="6"/>
  <c r="O1098" i="6" s="1"/>
  <c r="W1358" i="6"/>
  <c r="X1170" i="6"/>
  <c r="W693" i="6"/>
  <c r="W317" i="6"/>
  <c r="W1318" i="6"/>
  <c r="P507" i="6"/>
  <c r="J507" i="6"/>
  <c r="O507" i="6" s="1"/>
  <c r="W161" i="6"/>
  <c r="J1522" i="6"/>
  <c r="O1522" i="6" s="1"/>
  <c r="P1522" i="6"/>
  <c r="U1522" i="6" s="1"/>
  <c r="X594" i="6"/>
  <c r="J426" i="6"/>
  <c r="O426" i="6" s="1"/>
  <c r="P426" i="6"/>
  <c r="U426" i="6" s="1"/>
  <c r="J689" i="6"/>
  <c r="O689" i="6" s="1"/>
  <c r="P689" i="6"/>
  <c r="X413" i="6"/>
  <c r="V1008" i="6"/>
  <c r="W1162" i="6"/>
  <c r="J784" i="6"/>
  <c r="O784" i="6" s="1"/>
  <c r="P784" i="6"/>
  <c r="J974" i="6"/>
  <c r="O974" i="6" s="1"/>
  <c r="P974" i="6"/>
  <c r="P735" i="6"/>
  <c r="J735" i="6"/>
  <c r="O735" i="6" s="1"/>
  <c r="W1398" i="6"/>
  <c r="X833" i="6"/>
  <c r="X921" i="6"/>
  <c r="J338" i="6"/>
  <c r="O338" i="6" s="1"/>
  <c r="T338" i="6" s="1"/>
  <c r="P338" i="6"/>
  <c r="U338" i="6" s="1"/>
  <c r="W1037" i="6"/>
  <c r="V1411" i="6"/>
  <c r="P356" i="6"/>
  <c r="U356" i="6" s="1"/>
  <c r="J356" i="6"/>
  <c r="O356" i="6" s="1"/>
  <c r="T356" i="6" s="1"/>
  <c r="X1209" i="6"/>
  <c r="X1499" i="6"/>
  <c r="J670" i="6"/>
  <c r="O670" i="6" s="1"/>
  <c r="P670" i="6"/>
  <c r="P628" i="7"/>
  <c r="R15" i="7"/>
  <c r="V378" i="6"/>
  <c r="X75" i="6"/>
  <c r="X1092" i="6"/>
  <c r="W1116" i="6"/>
  <c r="W930" i="6"/>
  <c r="V1479" i="6"/>
  <c r="P900" i="6"/>
  <c r="J900" i="6"/>
  <c r="O900" i="6" s="1"/>
  <c r="W793" i="6"/>
  <c r="V925" i="6"/>
  <c r="P673" i="6"/>
  <c r="J673" i="6"/>
  <c r="O673" i="6" s="1"/>
  <c r="R983" i="7"/>
  <c r="V1484" i="6"/>
  <c r="P1004" i="6"/>
  <c r="U1004" i="6" s="1"/>
  <c r="J1004" i="6"/>
  <c r="O1004" i="6" s="1"/>
  <c r="V1010" i="6"/>
  <c r="V706" i="6"/>
  <c r="X630" i="6"/>
  <c r="W720" i="6"/>
  <c r="V755" i="6"/>
  <c r="V710" i="6"/>
  <c r="V988" i="6"/>
  <c r="J236" i="6"/>
  <c r="O236" i="6" s="1"/>
  <c r="P236" i="6"/>
  <c r="J1276" i="6"/>
  <c r="O1276" i="6" s="1"/>
  <c r="P1276" i="6"/>
  <c r="P835" i="6"/>
  <c r="U835" i="6" s="1"/>
  <c r="J835" i="6"/>
  <c r="O835" i="6" s="1"/>
  <c r="T835" i="6" s="1"/>
  <c r="W1088" i="6"/>
  <c r="J408" i="6"/>
  <c r="O408" i="6" s="1"/>
  <c r="T408" i="6" s="1"/>
  <c r="P408" i="6"/>
  <c r="U408" i="6" s="1"/>
  <c r="J230" i="6"/>
  <c r="O230" i="6" s="1"/>
  <c r="T230" i="6" s="1"/>
  <c r="P230" i="6"/>
  <c r="U230" i="6" s="1"/>
  <c r="R116" i="7"/>
  <c r="V778" i="6"/>
  <c r="P1035" i="6"/>
  <c r="U1035" i="6" s="1"/>
  <c r="J1035" i="6"/>
  <c r="O1035" i="6" s="1"/>
  <c r="T1035" i="6" s="1"/>
  <c r="P186" i="7"/>
  <c r="V823" i="6"/>
  <c r="W1103" i="6"/>
  <c r="V255" i="6"/>
  <c r="J788" i="6"/>
  <c r="O788" i="6" s="1"/>
  <c r="P788" i="6"/>
  <c r="W540" i="6"/>
  <c r="V762" i="6"/>
  <c r="X718" i="6"/>
  <c r="P1367" i="6"/>
  <c r="J1367" i="6"/>
  <c r="O1367" i="6" s="1"/>
  <c r="X795" i="6"/>
  <c r="X1348" i="6"/>
  <c r="P628" i="6"/>
  <c r="J628" i="6"/>
  <c r="O628" i="6" s="1"/>
  <c r="J176" i="6"/>
  <c r="O176" i="6" s="1"/>
  <c r="P176" i="6"/>
  <c r="X1042" i="6"/>
  <c r="X1041" i="6"/>
  <c r="W833" i="6"/>
  <c r="V951" i="6"/>
  <c r="X793" i="6"/>
  <c r="X698" i="6"/>
  <c r="W389" i="6"/>
  <c r="V17" i="6"/>
  <c r="V744" i="6"/>
  <c r="V696" i="6"/>
  <c r="X1118" i="6"/>
  <c r="J559" i="6"/>
  <c r="O559" i="6" s="1"/>
  <c r="P559" i="6"/>
  <c r="V508" i="6"/>
  <c r="V507" i="6"/>
  <c r="X1249" i="6"/>
  <c r="X528" i="6"/>
  <c r="W987" i="6"/>
  <c r="W758" i="6"/>
  <c r="J1200" i="6"/>
  <c r="O1200" i="6" s="1"/>
  <c r="P1200" i="6"/>
  <c r="W880" i="6"/>
  <c r="J381" i="6"/>
  <c r="O381" i="6" s="1"/>
  <c r="T381" i="6" s="1"/>
  <c r="P381" i="6"/>
  <c r="U381" i="6" s="1"/>
  <c r="J220" i="6"/>
  <c r="O220" i="6" s="1"/>
  <c r="T220" i="6" s="1"/>
  <c r="P220" i="6"/>
  <c r="X1453" i="6"/>
  <c r="P1211" i="6"/>
  <c r="U1211" i="6" s="1"/>
  <c r="J1211" i="6"/>
  <c r="O1211" i="6" s="1"/>
  <c r="T1211" i="6" s="1"/>
  <c r="X99" i="6"/>
  <c r="J797" i="6"/>
  <c r="O797" i="6" s="1"/>
  <c r="P797" i="6"/>
  <c r="P498" i="6"/>
  <c r="J498" i="6"/>
  <c r="O498" i="6" s="1"/>
  <c r="V55" i="6"/>
  <c r="V765" i="6"/>
  <c r="X554" i="6"/>
  <c r="V997" i="6"/>
  <c r="X868" i="6"/>
  <c r="W70" i="6"/>
  <c r="J1127" i="6"/>
  <c r="O1127" i="6" s="1"/>
  <c r="P1127" i="6"/>
  <c r="V193" i="6"/>
  <c r="W151" i="6"/>
  <c r="V259" i="6"/>
  <c r="W1117" i="6"/>
  <c r="V550" i="6"/>
  <c r="V627" i="6"/>
  <c r="V333" i="6"/>
  <c r="W1221" i="6"/>
  <c r="J1088" i="6"/>
  <c r="O1088" i="6" s="1"/>
  <c r="T1088" i="6" s="1"/>
  <c r="P1088" i="6"/>
  <c r="U1088" i="6" s="1"/>
  <c r="W597" i="6"/>
  <c r="W48" i="6"/>
  <c r="V944" i="6"/>
  <c r="P496" i="6"/>
  <c r="J496" i="6"/>
  <c r="O496" i="6" s="1"/>
  <c r="V840" i="6"/>
  <c r="J733" i="6"/>
  <c r="O733" i="6" s="1"/>
  <c r="T733" i="6" s="1"/>
  <c r="P733" i="6"/>
  <c r="U733" i="6" s="1"/>
  <c r="P28" i="6"/>
  <c r="J28" i="6"/>
  <c r="O28" i="6" s="1"/>
  <c r="P99" i="6"/>
  <c r="U99" i="6" s="1"/>
  <c r="J99" i="6"/>
  <c r="O99" i="6" s="1"/>
  <c r="T99" i="6" s="1"/>
  <c r="X818" i="6"/>
  <c r="X817" i="6"/>
  <c r="W1047" i="6"/>
  <c r="J431" i="6"/>
  <c r="O431" i="6" s="1"/>
  <c r="P431" i="6"/>
  <c r="P1301" i="6"/>
  <c r="U1301" i="6" s="1"/>
  <c r="J1301" i="6"/>
  <c r="O1301" i="6" s="1"/>
  <c r="T1301" i="6" s="1"/>
  <c r="X218" i="6"/>
  <c r="V457" i="6"/>
  <c r="Q289" i="7"/>
  <c r="J503" i="6"/>
  <c r="O503" i="6" s="1"/>
  <c r="T503" i="6" s="1"/>
  <c r="P503" i="6"/>
  <c r="U503" i="6" s="1"/>
  <c r="X1198" i="6"/>
  <c r="V907" i="6"/>
  <c r="J972" i="6"/>
  <c r="O972" i="6" s="1"/>
  <c r="P972" i="6"/>
  <c r="X1073" i="6"/>
  <c r="V149" i="6"/>
  <c r="V1102" i="6"/>
  <c r="X239" i="6"/>
  <c r="P175" i="6"/>
  <c r="J175" i="6"/>
  <c r="O175" i="6" s="1"/>
  <c r="X1516" i="6"/>
  <c r="V671" i="6"/>
  <c r="X504" i="6"/>
  <c r="V1022" i="6"/>
  <c r="P462" i="6"/>
  <c r="J462" i="6"/>
  <c r="O462" i="6" s="1"/>
  <c r="X468" i="6"/>
  <c r="J1467" i="6"/>
  <c r="O1467" i="6" s="1"/>
  <c r="T1467" i="6" s="1"/>
  <c r="P1467" i="6"/>
  <c r="U1467" i="6" s="1"/>
  <c r="V1253" i="6"/>
  <c r="P483" i="6"/>
  <c r="J483" i="6"/>
  <c r="O483" i="6" s="1"/>
  <c r="V930" i="6"/>
  <c r="V767" i="6"/>
  <c r="V400" i="6"/>
  <c r="P232" i="6"/>
  <c r="U232" i="6" s="1"/>
  <c r="J232" i="6"/>
  <c r="O232" i="6" s="1"/>
  <c r="T232" i="6" s="1"/>
  <c r="W260" i="6"/>
  <c r="V239" i="6"/>
  <c r="J958" i="6"/>
  <c r="O958" i="6" s="1"/>
  <c r="P958" i="6"/>
  <c r="V394" i="6"/>
  <c r="R586" i="7"/>
  <c r="W305" i="6"/>
  <c r="J133" i="6"/>
  <c r="O133" i="6" s="1"/>
  <c r="T133" i="6" s="1"/>
  <c r="P133" i="6"/>
  <c r="U133" i="6" s="1"/>
  <c r="J154" i="6"/>
  <c r="O154" i="6" s="1"/>
  <c r="T154" i="6" s="1"/>
  <c r="P154" i="6"/>
  <c r="U154" i="6" s="1"/>
  <c r="W800" i="6"/>
  <c r="W1233" i="6"/>
  <c r="P734" i="6"/>
  <c r="J734" i="6"/>
  <c r="O734" i="6" s="1"/>
  <c r="X769" i="6"/>
  <c r="P621" i="6"/>
  <c r="J621" i="6"/>
  <c r="O621" i="6" s="1"/>
  <c r="W1208" i="6"/>
  <c r="W1207" i="6"/>
  <c r="X940" i="6"/>
  <c r="Q91" i="7"/>
  <c r="P1346" i="6"/>
  <c r="U1346" i="6" s="1"/>
  <c r="J1346" i="6"/>
  <c r="O1346" i="6" s="1"/>
  <c r="T1346" i="6" s="1"/>
  <c r="P864" i="6"/>
  <c r="J864" i="6"/>
  <c r="O864" i="6" s="1"/>
  <c r="X640" i="6"/>
  <c r="P166" i="6"/>
  <c r="J166" i="6"/>
  <c r="O166" i="6" s="1"/>
  <c r="X600" i="6"/>
  <c r="X599" i="6"/>
  <c r="W1427" i="6"/>
  <c r="P464" i="6"/>
  <c r="J464" i="6"/>
  <c r="O464" i="6" s="1"/>
  <c r="V188" i="6"/>
  <c r="V675" i="6"/>
  <c r="P526" i="6"/>
  <c r="J526" i="6"/>
  <c r="O526" i="6" s="1"/>
  <c r="P475" i="6"/>
  <c r="J475" i="6"/>
  <c r="O475" i="6" s="1"/>
  <c r="W99" i="6"/>
  <c r="J594" i="6"/>
  <c r="O594" i="6" s="1"/>
  <c r="P594" i="6"/>
  <c r="V855" i="6"/>
  <c r="J684" i="6"/>
  <c r="O684" i="6" s="1"/>
  <c r="P684" i="6"/>
  <c r="J737" i="6"/>
  <c r="O737" i="6" s="1"/>
  <c r="T737" i="6" s="1"/>
  <c r="P737" i="6"/>
  <c r="U737" i="6" s="1"/>
  <c r="P1147" i="6"/>
  <c r="U1147" i="6" s="1"/>
  <c r="J1147" i="6"/>
  <c r="O1147" i="6" s="1"/>
  <c r="T1147" i="6" s="1"/>
  <c r="X904" i="6"/>
  <c r="W24" i="6"/>
  <c r="P1101" i="6"/>
  <c r="U1101" i="6" s="1"/>
  <c r="J1101" i="6"/>
  <c r="O1101" i="6" s="1"/>
  <c r="P762" i="6"/>
  <c r="J762" i="6"/>
  <c r="O762" i="6" s="1"/>
  <c r="T762" i="6" s="1"/>
  <c r="W329" i="6"/>
  <c r="P304" i="6"/>
  <c r="J304" i="6"/>
  <c r="O304" i="6" s="1"/>
  <c r="X284" i="6"/>
  <c r="X80" i="6"/>
  <c r="J288" i="6"/>
  <c r="O288" i="6" s="1"/>
  <c r="P288" i="6"/>
  <c r="W1216" i="6"/>
  <c r="V717" i="6"/>
  <c r="V876" i="6"/>
  <c r="W382" i="6"/>
  <c r="W949" i="6"/>
  <c r="Q337" i="7"/>
  <c r="X320" i="6"/>
  <c r="V919" i="6"/>
  <c r="P125" i="6"/>
  <c r="J125" i="6"/>
  <c r="O125" i="6" s="1"/>
  <c r="P960" i="6"/>
  <c r="U960" i="6" s="1"/>
  <c r="J960" i="6"/>
  <c r="O960" i="6" s="1"/>
  <c r="T960" i="6" s="1"/>
  <c r="X581" i="6"/>
  <c r="P785" i="6"/>
  <c r="J785" i="6"/>
  <c r="O785" i="6" s="1"/>
  <c r="X273" i="6"/>
  <c r="V533" i="6"/>
  <c r="V411" i="6"/>
  <c r="V473" i="6"/>
  <c r="X574" i="6"/>
  <c r="J650" i="6"/>
  <c r="O650" i="6" s="1"/>
  <c r="P650" i="6"/>
  <c r="W1336" i="6"/>
  <c r="X7" i="6"/>
  <c r="V597" i="6"/>
  <c r="X1097" i="6"/>
  <c r="V150" i="6"/>
  <c r="X713" i="6"/>
  <c r="W872" i="6"/>
  <c r="V562" i="6"/>
  <c r="V769" i="6"/>
  <c r="P969" i="6"/>
  <c r="J969" i="6"/>
  <c r="O969" i="6" s="1"/>
  <c r="V297" i="6"/>
  <c r="J510" i="6"/>
  <c r="O510" i="6" s="1"/>
  <c r="P510" i="6"/>
  <c r="X104" i="6"/>
  <c r="P369" i="6"/>
  <c r="U369" i="6" s="1"/>
  <c r="J369" i="6"/>
  <c r="O369" i="6" s="1"/>
  <c r="T369" i="6" s="1"/>
  <c r="W609" i="6"/>
  <c r="J274" i="6"/>
  <c r="O274" i="6" s="1"/>
  <c r="T274" i="6" s="1"/>
  <c r="P274" i="6"/>
  <c r="U274" i="6" s="1"/>
  <c r="X162" i="6"/>
  <c r="V82" i="6"/>
  <c r="J339" i="6"/>
  <c r="O339" i="6" s="1"/>
  <c r="P339" i="6"/>
  <c r="V779" i="6"/>
  <c r="P212" i="6"/>
  <c r="J212" i="6"/>
  <c r="O212" i="6" s="1"/>
  <c r="X735" i="6"/>
  <c r="V536" i="6"/>
  <c r="V535" i="6"/>
  <c r="W810" i="6"/>
  <c r="X209" i="6"/>
  <c r="X433" i="6"/>
  <c r="W1211" i="6"/>
  <c r="J805" i="6"/>
  <c r="O805" i="6" s="1"/>
  <c r="P805" i="6"/>
  <c r="X379" i="6"/>
  <c r="J686" i="6"/>
  <c r="O686" i="6" s="1"/>
  <c r="T686" i="6" s="1"/>
  <c r="P686" i="6"/>
  <c r="U686" i="6" s="1"/>
  <c r="X374" i="6"/>
  <c r="W266" i="6"/>
  <c r="V361" i="6"/>
  <c r="X509" i="6"/>
  <c r="X88" i="6"/>
  <c r="X891" i="6"/>
  <c r="W624" i="6"/>
  <c r="V538" i="6"/>
  <c r="X116" i="6"/>
  <c r="J109" i="6"/>
  <c r="O109" i="6" s="1"/>
  <c r="P109" i="6"/>
  <c r="J446" i="6"/>
  <c r="O446" i="6" s="1"/>
  <c r="P446" i="6"/>
  <c r="V863" i="6"/>
  <c r="J149" i="6"/>
  <c r="O149" i="6" s="1"/>
  <c r="P149" i="6"/>
  <c r="X36" i="6"/>
  <c r="P1113" i="6"/>
  <c r="J1113" i="6"/>
  <c r="O1113" i="6" s="1"/>
  <c r="X197" i="6"/>
  <c r="J467" i="6"/>
  <c r="O467" i="6" s="1"/>
  <c r="T467" i="6" s="1"/>
  <c r="P467" i="6"/>
  <c r="U467" i="6" s="1"/>
  <c r="W246" i="6"/>
  <c r="W176" i="6"/>
  <c r="W671" i="6"/>
  <c r="W794" i="6"/>
  <c r="W775" i="6"/>
  <c r="Q93" i="7"/>
  <c r="V698" i="6"/>
  <c r="J404" i="6"/>
  <c r="O404" i="6" s="1"/>
  <c r="P404" i="6"/>
  <c r="W89" i="6"/>
  <c r="P773" i="6"/>
  <c r="U773" i="6" s="1"/>
  <c r="J773" i="6"/>
  <c r="O773" i="6" s="1"/>
  <c r="T773" i="6" s="1"/>
  <c r="W599" i="6"/>
  <c r="W188" i="6"/>
  <c r="X151" i="6"/>
  <c r="R243" i="7"/>
  <c r="J124" i="6"/>
  <c r="O124" i="6" s="1"/>
  <c r="T124" i="6" s="1"/>
  <c r="P124" i="6"/>
  <c r="U124" i="6" s="1"/>
  <c r="J95" i="6"/>
  <c r="O95" i="6" s="1"/>
  <c r="T95" i="6" s="1"/>
  <c r="P95" i="6"/>
  <c r="U95" i="6" s="1"/>
  <c r="V260" i="6"/>
  <c r="X247" i="6"/>
  <c r="V176" i="6"/>
  <c r="W38" i="6"/>
  <c r="W517" i="6"/>
  <c r="V326" i="6"/>
  <c r="J282" i="6"/>
  <c r="O282" i="6" s="1"/>
  <c r="T282" i="6" s="1"/>
  <c r="P282" i="6"/>
  <c r="X1383" i="6"/>
  <c r="W584" i="6"/>
  <c r="W298" i="6"/>
  <c r="X996" i="6"/>
  <c r="X125" i="6"/>
  <c r="P147" i="6"/>
  <c r="U147" i="6" s="1"/>
  <c r="J147" i="6"/>
  <c r="O147" i="6" s="1"/>
  <c r="T147" i="6" s="1"/>
  <c r="X178" i="6"/>
  <c r="X517" i="6"/>
  <c r="X102" i="6"/>
  <c r="V47" i="6"/>
  <c r="V499" i="6"/>
  <c r="V34" i="6"/>
  <c r="V453" i="6"/>
  <c r="W685" i="6"/>
  <c r="X651" i="6"/>
  <c r="X309" i="6"/>
  <c r="P317" i="6"/>
  <c r="U317" i="6" s="1"/>
  <c r="J317" i="6"/>
  <c r="O317" i="6" s="1"/>
  <c r="T317" i="6" s="1"/>
  <c r="X171" i="6"/>
  <c r="X1176" i="6"/>
  <c r="W1178" i="6"/>
  <c r="W1099" i="6"/>
  <c r="P495" i="6"/>
  <c r="U495" i="6" s="1"/>
  <c r="J495" i="6"/>
  <c r="O495" i="6" s="1"/>
  <c r="X861" i="6"/>
  <c r="W600" i="6"/>
  <c r="X138" i="6"/>
  <c r="X625" i="6"/>
  <c r="X146" i="6"/>
  <c r="W659" i="6"/>
  <c r="J511" i="6"/>
  <c r="O511" i="6" s="1"/>
  <c r="P511" i="6"/>
  <c r="V343" i="6"/>
  <c r="W235" i="6"/>
  <c r="X1196" i="6"/>
  <c r="X708" i="6"/>
  <c r="W475" i="6"/>
  <c r="J349" i="6"/>
  <c r="O349" i="6" s="1"/>
  <c r="P349" i="6"/>
  <c r="W146" i="6"/>
  <c r="W299" i="6"/>
  <c r="X484" i="6"/>
  <c r="X117" i="6"/>
  <c r="V388" i="6"/>
  <c r="P826" i="6"/>
  <c r="J826" i="6"/>
  <c r="O826" i="6" s="1"/>
  <c r="W566" i="6"/>
  <c r="V300" i="6"/>
  <c r="W909" i="6"/>
  <c r="P206" i="6"/>
  <c r="U206" i="6" s="1"/>
  <c r="J206" i="6"/>
  <c r="O206" i="6" s="1"/>
  <c r="T206" i="6" s="1"/>
  <c r="V1306" i="6"/>
  <c r="P61" i="6"/>
  <c r="J61" i="6"/>
  <c r="O61" i="6" s="1"/>
  <c r="W669" i="6"/>
  <c r="X180" i="6"/>
  <c r="R411" i="7"/>
  <c r="W16" i="6"/>
  <c r="W28" i="6"/>
  <c r="X549" i="6"/>
  <c r="W19" i="6"/>
  <c r="P398" i="6"/>
  <c r="J398" i="6"/>
  <c r="O398" i="6" s="1"/>
  <c r="P333" i="6"/>
  <c r="J333" i="6"/>
  <c r="O333" i="6" s="1"/>
  <c r="P36" i="6"/>
  <c r="U36" i="6" s="1"/>
  <c r="J36" i="6"/>
  <c r="O36" i="6" s="1"/>
  <c r="T36" i="6" s="1"/>
  <c r="V9" i="6"/>
  <c r="X616" i="6"/>
  <c r="P414" i="6"/>
  <c r="J414" i="6"/>
  <c r="O414" i="6" s="1"/>
  <c r="V782" i="6"/>
  <c r="V53" i="6"/>
  <c r="X219" i="6"/>
  <c r="P545" i="6"/>
  <c r="J545" i="6"/>
  <c r="O545" i="6" s="1"/>
  <c r="P651" i="6"/>
  <c r="J651" i="6"/>
  <c r="O651" i="6" s="1"/>
  <c r="V422" i="6"/>
  <c r="V421" i="6"/>
  <c r="W729" i="6"/>
  <c r="V1297" i="6"/>
  <c r="AS15" i="6"/>
  <c r="AY15" i="6" s="1"/>
  <c r="X730" i="6"/>
  <c r="X1105" i="6"/>
  <c r="V251" i="6"/>
  <c r="X287" i="6"/>
  <c r="P39" i="6"/>
  <c r="J39" i="6"/>
  <c r="O39" i="6" s="1"/>
  <c r="X442" i="6"/>
  <c r="J739" i="6"/>
  <c r="O739" i="6" s="1"/>
  <c r="P739" i="6"/>
  <c r="W408" i="6"/>
  <c r="X461" i="6"/>
  <c r="P692" i="6"/>
  <c r="J692" i="6"/>
  <c r="O692" i="6" s="1"/>
  <c r="Q910" i="7"/>
  <c r="R442" i="7"/>
  <c r="R730" i="7"/>
  <c r="R462" i="7"/>
  <c r="P329" i="7"/>
  <c r="P381" i="7"/>
  <c r="R699" i="7"/>
  <c r="P1005" i="7"/>
  <c r="Q440" i="7"/>
  <c r="Q1356" i="7"/>
  <c r="Q303" i="7"/>
  <c r="R252" i="7"/>
  <c r="P429" i="7"/>
  <c r="Q779" i="7"/>
  <c r="P1461" i="7"/>
  <c r="Q916" i="7"/>
  <c r="Q1100" i="7"/>
  <c r="Q1140" i="7"/>
  <c r="R743" i="7"/>
  <c r="X1370" i="6"/>
  <c r="R674" i="7"/>
  <c r="P20" i="7"/>
  <c r="P488" i="7"/>
  <c r="P834" i="7"/>
  <c r="P331" i="7"/>
  <c r="P568" i="7"/>
  <c r="V1470" i="6"/>
  <c r="V1471" i="6"/>
  <c r="Q527" i="7"/>
  <c r="P718" i="7"/>
  <c r="Q602" i="7"/>
  <c r="Q750" i="7"/>
  <c r="Q730" i="7"/>
  <c r="Q203" i="7"/>
  <c r="P1272" i="6"/>
  <c r="J1272" i="6"/>
  <c r="O1272" i="6" s="1"/>
  <c r="Q981" i="7"/>
  <c r="R1012" i="7"/>
  <c r="Q584" i="7"/>
  <c r="Q430" i="7"/>
  <c r="R433" i="7"/>
  <c r="R1039" i="7"/>
  <c r="R917" i="7"/>
  <c r="R918" i="7"/>
  <c r="Q472" i="7"/>
  <c r="P630" i="7"/>
  <c r="Q884" i="7"/>
  <c r="R724" i="7"/>
  <c r="R558" i="7"/>
  <c r="P1256" i="7"/>
  <c r="Q418" i="7"/>
  <c r="R546" i="7"/>
  <c r="P524" i="7"/>
  <c r="R483" i="7"/>
  <c r="Q40" i="7"/>
  <c r="X1488" i="6"/>
  <c r="P54" i="7"/>
  <c r="J1434" i="6"/>
  <c r="O1434" i="6" s="1"/>
  <c r="T1434" i="6" s="1"/>
  <c r="P1434" i="6"/>
  <c r="U1434" i="6" s="1"/>
  <c r="V1302" i="6"/>
  <c r="Q670" i="7"/>
  <c r="P247" i="7"/>
  <c r="AA10" i="7"/>
  <c r="AE10" i="7" s="1"/>
  <c r="AZ13" i="6" s="1"/>
  <c r="P1142" i="7"/>
  <c r="Q1245" i="7"/>
  <c r="Q1244" i="7"/>
  <c r="R1497" i="7"/>
  <c r="R648" i="7"/>
  <c r="Q775" i="7"/>
  <c r="R75" i="7"/>
  <c r="P1370" i="6"/>
  <c r="J1370" i="6"/>
  <c r="O1370" i="6" s="1"/>
  <c r="P355" i="7"/>
  <c r="R1075" i="7"/>
  <c r="R225" i="7"/>
  <c r="P601" i="7"/>
  <c r="V1283" i="6"/>
  <c r="P676" i="7"/>
  <c r="P260" i="7"/>
  <c r="P134" i="7"/>
  <c r="P269" i="7"/>
  <c r="R506" i="7"/>
  <c r="W1344" i="6"/>
  <c r="P577" i="7"/>
  <c r="R683" i="7"/>
  <c r="P819" i="7"/>
  <c r="P377" i="7"/>
  <c r="Q605" i="7"/>
  <c r="P566" i="7"/>
  <c r="P1037" i="7"/>
  <c r="R538" i="7"/>
  <c r="W1275" i="6"/>
  <c r="Q1143" i="7"/>
  <c r="W1459" i="6"/>
  <c r="X1526" i="6"/>
  <c r="R813" i="7"/>
  <c r="Q132" i="7"/>
  <c r="Q591" i="7"/>
  <c r="Q1372" i="7"/>
  <c r="R364" i="7"/>
  <c r="V1205" i="6"/>
  <c r="P519" i="7"/>
  <c r="R49" i="7"/>
  <c r="Q831" i="7"/>
  <c r="R328" i="7"/>
  <c r="R460" i="7"/>
  <c r="P700" i="7"/>
  <c r="Q833" i="7"/>
  <c r="P651" i="7"/>
  <c r="Q777" i="7"/>
  <c r="Q692" i="7"/>
  <c r="Q691" i="7"/>
  <c r="Q828" i="7"/>
  <c r="R789" i="7"/>
  <c r="P1355" i="6"/>
  <c r="U1355" i="6" s="1"/>
  <c r="J1355" i="6"/>
  <c r="O1355" i="6" s="1"/>
  <c r="T1355" i="6" s="1"/>
  <c r="X1536" i="6"/>
  <c r="P597" i="7"/>
  <c r="Q180" i="7"/>
  <c r="Q378" i="7"/>
  <c r="P161" i="7"/>
  <c r="Q533" i="7"/>
  <c r="Q373" i="7"/>
  <c r="P345" i="7"/>
  <c r="Q403" i="7"/>
  <c r="W1449" i="6"/>
  <c r="X1293" i="6"/>
  <c r="X1460" i="6"/>
  <c r="Q497" i="7"/>
  <c r="R268" i="7"/>
  <c r="R321" i="7"/>
  <c r="X1466" i="6"/>
  <c r="V1158" i="6"/>
  <c r="P1235" i="6"/>
  <c r="J1235" i="6"/>
  <c r="O1235" i="6" s="1"/>
  <c r="R430" i="7"/>
  <c r="X1268" i="6"/>
  <c r="P916" i="6"/>
  <c r="U916" i="6" s="1"/>
  <c r="J916" i="6"/>
  <c r="O916" i="6" s="1"/>
  <c r="T916" i="6" s="1"/>
  <c r="P147" i="7"/>
  <c r="P618" i="7"/>
  <c r="P537" i="7"/>
  <c r="Q317" i="7"/>
  <c r="R1183" i="7"/>
  <c r="Q122" i="7"/>
  <c r="Q121" i="7"/>
  <c r="P80" i="7"/>
  <c r="V894" i="6"/>
  <c r="R207" i="7"/>
  <c r="R451" i="7"/>
  <c r="P1155" i="7"/>
  <c r="AV10" i="6"/>
  <c r="P1552" i="6"/>
  <c r="J1552" i="6"/>
  <c r="O1552" i="6" s="1"/>
  <c r="S7" i="7"/>
  <c r="V7" i="7" s="1"/>
  <c r="S595" i="7"/>
  <c r="V595" i="7" s="1"/>
  <c r="S223" i="7"/>
  <c r="V223" i="7" s="1"/>
  <c r="S19" i="7"/>
  <c r="V19" i="7" s="1"/>
  <c r="S155" i="7"/>
  <c r="V155" i="7" s="1"/>
  <c r="S161" i="7"/>
  <c r="V161" i="7" s="1"/>
  <c r="S127" i="7"/>
  <c r="V127" i="7" s="1"/>
  <c r="S316" i="7"/>
  <c r="V316" i="7" s="1"/>
  <c r="S652" i="7"/>
  <c r="V652" i="7" s="1"/>
  <c r="S41" i="7"/>
  <c r="V41" i="7" s="1"/>
  <c r="S148" i="7"/>
  <c r="V148" i="7" s="1"/>
  <c r="S761" i="7"/>
  <c r="V761" i="7" s="1"/>
  <c r="S493" i="7"/>
  <c r="V493" i="7" s="1"/>
  <c r="S176" i="7"/>
  <c r="V176" i="7" s="1"/>
  <c r="S698" i="7"/>
  <c r="V698" i="7" s="1"/>
  <c r="S469" i="7"/>
  <c r="V469" i="7" s="1"/>
  <c r="S779" i="7"/>
  <c r="V779" i="7" s="1"/>
  <c r="S781" i="7"/>
  <c r="V781" i="7" s="1"/>
  <c r="S451" i="7"/>
  <c r="V451" i="7" s="1"/>
  <c r="S268" i="7"/>
  <c r="V268" i="7" s="1"/>
  <c r="S425" i="7"/>
  <c r="V425" i="7" s="1"/>
  <c r="S275" i="7"/>
  <c r="V275" i="7" s="1"/>
  <c r="S830" i="7"/>
  <c r="V830" i="7" s="1"/>
  <c r="S38" i="7"/>
  <c r="V38" i="7" s="1"/>
  <c r="S577" i="7"/>
  <c r="V577" i="7" s="1"/>
  <c r="S79" i="7"/>
  <c r="V79" i="7" s="1"/>
  <c r="S304" i="7"/>
  <c r="V304" i="7" s="1"/>
  <c r="S250" i="7"/>
  <c r="V250" i="7" s="1"/>
  <c r="S441" i="7"/>
  <c r="V441" i="7" s="1"/>
  <c r="S65" i="7"/>
  <c r="V65" i="7" s="1"/>
  <c r="S317" i="7"/>
  <c r="V317" i="7" s="1"/>
  <c r="S25" i="7"/>
  <c r="V25" i="7" s="1"/>
  <c r="S730" i="7"/>
  <c r="V730" i="7" s="1"/>
  <c r="S702" i="7"/>
  <c r="V702" i="7" s="1"/>
  <c r="S742" i="7"/>
  <c r="V742" i="7" s="1"/>
  <c r="S498" i="7"/>
  <c r="V498" i="7" s="1"/>
  <c r="S784" i="7"/>
  <c r="V784" i="7" s="1"/>
  <c r="S751" i="7"/>
  <c r="V751" i="7" s="1"/>
  <c r="S679" i="7"/>
  <c r="V679" i="7" s="1"/>
  <c r="S146" i="7"/>
  <c r="V146" i="7" s="1"/>
  <c r="S388" i="7"/>
  <c r="V388" i="7" s="1"/>
  <c r="S126" i="7"/>
  <c r="V126" i="7" s="1"/>
  <c r="S513" i="7"/>
  <c r="V513" i="7" s="1"/>
  <c r="S530" i="7"/>
  <c r="V530" i="7" s="1"/>
  <c r="S321" i="7"/>
  <c r="V321" i="7" s="1"/>
  <c r="S31" i="7"/>
  <c r="V31" i="7" s="1"/>
  <c r="S632" i="7"/>
  <c r="V632" i="7" s="1"/>
  <c r="S545" i="7"/>
  <c r="V545" i="7" s="1"/>
  <c r="S740" i="7"/>
  <c r="V740" i="7" s="1"/>
  <c r="S91" i="7"/>
  <c r="V91" i="7" s="1"/>
  <c r="S747" i="7"/>
  <c r="V747" i="7" s="1"/>
  <c r="S653" i="7"/>
  <c r="V653" i="7" s="1"/>
  <c r="S756" i="7"/>
  <c r="V756" i="7" s="1"/>
  <c r="S666" i="7"/>
  <c r="V666" i="7" s="1"/>
  <c r="S205" i="7"/>
  <c r="V205" i="7" s="1"/>
  <c r="S45" i="7"/>
  <c r="V45" i="7" s="1"/>
  <c r="S377" i="7"/>
  <c r="V377" i="7" s="1"/>
  <c r="S485" i="7"/>
  <c r="V485" i="7" s="1"/>
  <c r="S399" i="7"/>
  <c r="V399" i="7" s="1"/>
  <c r="S8" i="7"/>
  <c r="V8" i="7" s="1"/>
  <c r="S178" i="7"/>
  <c r="V178" i="7" s="1"/>
  <c r="S139" i="7"/>
  <c r="V139" i="7" s="1"/>
  <c r="S503" i="7"/>
  <c r="V503" i="7" s="1"/>
  <c r="S579" i="7"/>
  <c r="V579" i="7" s="1"/>
  <c r="S183" i="7"/>
  <c r="V183" i="7" s="1"/>
  <c r="S482" i="7"/>
  <c r="V482" i="7" s="1"/>
  <c r="S596" i="7"/>
  <c r="V596" i="7" s="1"/>
  <c r="S746" i="7"/>
  <c r="V746" i="7" s="1"/>
  <c r="S501" i="7"/>
  <c r="V501" i="7" s="1"/>
  <c r="S261" i="7"/>
  <c r="V261" i="7" s="1"/>
  <c r="S133" i="7"/>
  <c r="V133" i="7" s="1"/>
  <c r="S22" i="7"/>
  <c r="V22" i="7" s="1"/>
  <c r="S638" i="7"/>
  <c r="V638" i="7" s="1"/>
  <c r="S459" i="7"/>
  <c r="V459" i="7" s="1"/>
  <c r="S291" i="7"/>
  <c r="V291" i="7" s="1"/>
  <c r="S249" i="7"/>
  <c r="V249" i="7" s="1"/>
  <c r="S812" i="7"/>
  <c r="V812" i="7" s="1"/>
  <c r="S791" i="7"/>
  <c r="V791" i="7" s="1"/>
  <c r="S69" i="7"/>
  <c r="V69" i="7" s="1"/>
  <c r="S659" i="7"/>
  <c r="V659" i="7" s="1"/>
  <c r="S475" i="7"/>
  <c r="V475" i="7" s="1"/>
  <c r="S461" i="7"/>
  <c r="V461" i="7" s="1"/>
  <c r="S549" i="7"/>
  <c r="V549" i="7" s="1"/>
  <c r="S273" i="7"/>
  <c r="V273" i="7" s="1"/>
  <c r="S233" i="7"/>
  <c r="V233" i="7" s="1"/>
  <c r="S538" i="7"/>
  <c r="V538" i="7" s="1"/>
  <c r="S440" i="7"/>
  <c r="V440" i="7" s="1"/>
  <c r="S299" i="7"/>
  <c r="V299" i="7" s="1"/>
  <c r="S219" i="7"/>
  <c r="V219" i="7" s="1"/>
  <c r="S57" i="7"/>
  <c r="V57" i="7" s="1"/>
  <c r="S442" i="7"/>
  <c r="V442" i="7" s="1"/>
  <c r="S765" i="7"/>
  <c r="V765" i="7" s="1"/>
  <c r="S23" i="7"/>
  <c r="V23" i="7" s="1"/>
  <c r="S152" i="7"/>
  <c r="V152" i="7" s="1"/>
  <c r="S706" i="7"/>
  <c r="V706" i="7" s="1"/>
  <c r="S565" i="7"/>
  <c r="V565" i="7" s="1"/>
  <c r="S741" i="7"/>
  <c r="V741" i="7" s="1"/>
  <c r="S215" i="7"/>
  <c r="V215" i="7" s="1"/>
  <c r="S98" i="7"/>
  <c r="V98" i="7" s="1"/>
  <c r="S329" i="7"/>
  <c r="V329" i="7" s="1"/>
  <c r="S218" i="7"/>
  <c r="V218" i="7" s="1"/>
  <c r="S34" i="7"/>
  <c r="V34" i="7" s="1"/>
  <c r="S710" i="7"/>
  <c r="V710" i="7" s="1"/>
  <c r="S628" i="7"/>
  <c r="V628" i="7" s="1"/>
  <c r="S647" i="7"/>
  <c r="V647" i="7" s="1"/>
  <c r="S766" i="7"/>
  <c r="V766" i="7" s="1"/>
  <c r="S810" i="7"/>
  <c r="V810" i="7" s="1"/>
  <c r="S563" i="7"/>
  <c r="V563" i="7" s="1"/>
  <c r="S473" i="7"/>
  <c r="V473" i="7" s="1"/>
  <c r="S359" i="7"/>
  <c r="V359" i="7" s="1"/>
  <c r="S663" i="7"/>
  <c r="V663" i="7" s="1"/>
  <c r="S535" i="7"/>
  <c r="V535" i="7" s="1"/>
  <c r="S748" i="7"/>
  <c r="V748" i="7" s="1"/>
  <c r="S271" i="7"/>
  <c r="V271" i="7" s="1"/>
  <c r="S497" i="7"/>
  <c r="V497" i="7" s="1"/>
  <c r="S472" i="7"/>
  <c r="V472" i="7" s="1"/>
  <c r="S96" i="7"/>
  <c r="V96" i="7" s="1"/>
  <c r="S354" i="7"/>
  <c r="V354" i="7" s="1"/>
  <c r="S403" i="7"/>
  <c r="V403" i="7" s="1"/>
  <c r="S486" i="7"/>
  <c r="V486" i="7" s="1"/>
  <c r="S280" i="7"/>
  <c r="V280" i="7" s="1"/>
  <c r="S32" i="7"/>
  <c r="V32" i="7" s="1"/>
  <c r="S816" i="7"/>
  <c r="V816" i="7" s="1"/>
  <c r="S310" i="7"/>
  <c r="V310" i="7" s="1"/>
  <c r="S97" i="7"/>
  <c r="V97" i="7" s="1"/>
  <c r="S768" i="7"/>
  <c r="V768" i="7" s="1"/>
  <c r="S110" i="7"/>
  <c r="V110" i="7" s="1"/>
  <c r="S534" i="7"/>
  <c r="V534" i="7" s="1"/>
  <c r="S154" i="7"/>
  <c r="V154" i="7" s="1"/>
  <c r="S601" i="7"/>
  <c r="V601" i="7" s="1"/>
  <c r="S518" i="7"/>
  <c r="V518" i="7" s="1"/>
  <c r="S646" i="7"/>
  <c r="V646" i="7" s="1"/>
  <c r="S274" i="7"/>
  <c r="V274" i="7" s="1"/>
  <c r="S727" i="7"/>
  <c r="V727" i="7" s="1"/>
  <c r="S692" i="7"/>
  <c r="V692" i="7" s="1"/>
  <c r="S546" i="7"/>
  <c r="V546" i="7" s="1"/>
  <c r="S693" i="7"/>
  <c r="V693" i="7" s="1"/>
  <c r="S421" i="7"/>
  <c r="V421" i="7" s="1"/>
  <c r="S382" i="7"/>
  <c r="V382" i="7" s="1"/>
  <c r="S100" i="7"/>
  <c r="V100" i="7" s="1"/>
  <c r="S296" i="7"/>
  <c r="V296" i="7" s="1"/>
  <c r="S191" i="7"/>
  <c r="V191" i="7" s="1"/>
  <c r="S713" i="7"/>
  <c r="V713" i="7" s="1"/>
  <c r="S415" i="7"/>
  <c r="V415" i="7" s="1"/>
  <c r="S719" i="7"/>
  <c r="V719" i="7" s="1"/>
  <c r="S584" i="7"/>
  <c r="V584" i="7" s="1"/>
  <c r="S137" i="7"/>
  <c r="V137" i="7" s="1"/>
  <c r="S314" i="7"/>
  <c r="V314" i="7" s="1"/>
  <c r="S492" i="7"/>
  <c r="V492" i="7" s="1"/>
  <c r="S389" i="7"/>
  <c r="V389" i="7" s="1"/>
  <c r="S745" i="7"/>
  <c r="V745" i="7" s="1"/>
  <c r="S606" i="7"/>
  <c r="V606" i="7" s="1"/>
  <c r="S555" i="7"/>
  <c r="V555" i="7" s="1"/>
  <c r="S558" i="7"/>
  <c r="V558" i="7" s="1"/>
  <c r="S288" i="7"/>
  <c r="V288" i="7" s="1"/>
  <c r="S623" i="7"/>
  <c r="V623" i="7" s="1"/>
  <c r="S167" i="7"/>
  <c r="V167" i="7" s="1"/>
  <c r="S620" i="7"/>
  <c r="V620" i="7" s="1"/>
  <c r="S527" i="7"/>
  <c r="V527" i="7" s="1"/>
  <c r="S667" i="7"/>
  <c r="V667" i="7" s="1"/>
  <c r="S500" i="7"/>
  <c r="V500" i="7" s="1"/>
  <c r="S362" i="7"/>
  <c r="V362" i="7" s="1"/>
  <c r="S562" i="7"/>
  <c r="V562" i="7" s="1"/>
  <c r="S532" i="7"/>
  <c r="V532" i="7" s="1"/>
  <c r="S63" i="7"/>
  <c r="V63" i="7" s="1"/>
  <c r="S423" i="7"/>
  <c r="V423" i="7" s="1"/>
  <c r="S524" i="7"/>
  <c r="V524" i="7" s="1"/>
  <c r="S407" i="7"/>
  <c r="V407" i="7" s="1"/>
  <c r="S106" i="7"/>
  <c r="V106" i="7" s="1"/>
  <c r="S182" i="7"/>
  <c r="V182" i="7" s="1"/>
  <c r="S384" i="7"/>
  <c r="V384" i="7" s="1"/>
  <c r="S379" i="7"/>
  <c r="V379" i="7" s="1"/>
  <c r="S750" i="7"/>
  <c r="V750" i="7" s="1"/>
  <c r="S348" i="7"/>
  <c r="V348" i="7" s="1"/>
  <c r="S240" i="7"/>
  <c r="V240" i="7" s="1"/>
  <c r="S553" i="7"/>
  <c r="V553" i="7" s="1"/>
  <c r="S708" i="7"/>
  <c r="V708" i="7" s="1"/>
  <c r="S664" i="7"/>
  <c r="V664" i="7" s="1"/>
  <c r="S801" i="7"/>
  <c r="V801" i="7" s="1"/>
  <c r="S49" i="7"/>
  <c r="V49" i="7" s="1"/>
  <c r="S717" i="7"/>
  <c r="V717" i="7" s="1"/>
  <c r="S47" i="7"/>
  <c r="V47" i="7" s="1"/>
  <c r="S585" i="7"/>
  <c r="V585" i="7" s="1"/>
  <c r="S736" i="7"/>
  <c r="V736" i="7" s="1"/>
  <c r="S688" i="7"/>
  <c r="V688" i="7" s="1"/>
  <c r="S468" i="7"/>
  <c r="V468" i="7" s="1"/>
  <c r="S699" i="7"/>
  <c r="V699" i="7" s="1"/>
  <c r="S124" i="7"/>
  <c r="V124" i="7" s="1"/>
  <c r="S195" i="7"/>
  <c r="V195" i="7" s="1"/>
  <c r="S368" i="7"/>
  <c r="V368" i="7" s="1"/>
  <c r="S802" i="7"/>
  <c r="V802" i="7" s="1"/>
  <c r="S400" i="7"/>
  <c r="V400" i="7" s="1"/>
  <c r="S158" i="7"/>
  <c r="V158" i="7" s="1"/>
  <c r="S778" i="7"/>
  <c r="V778" i="7" s="1"/>
  <c r="S494" i="7"/>
  <c r="V494" i="7" s="1"/>
  <c r="S506" i="7"/>
  <c r="V506" i="7" s="1"/>
  <c r="S59" i="7"/>
  <c r="V59" i="7" s="1"/>
  <c r="S616" i="7"/>
  <c r="V616" i="7" s="1"/>
  <c r="S566" i="7"/>
  <c r="V566" i="7" s="1"/>
  <c r="S462" i="7"/>
  <c r="V462" i="7" s="1"/>
  <c r="S552" i="7"/>
  <c r="V552" i="7" s="1"/>
  <c r="S575" i="7"/>
  <c r="V575" i="7" s="1"/>
  <c r="S598" i="7"/>
  <c r="V598" i="7" s="1"/>
  <c r="S282" i="7"/>
  <c r="V282" i="7" s="1"/>
  <c r="S196" i="7"/>
  <c r="V196" i="7" s="1"/>
  <c r="S645" i="7"/>
  <c r="V645" i="7" s="1"/>
  <c r="S68" i="7"/>
  <c r="V68" i="7" s="1"/>
  <c r="S125" i="7"/>
  <c r="V125" i="7" s="1"/>
  <c r="S448" i="7"/>
  <c r="V448" i="7" s="1"/>
  <c r="S239" i="7"/>
  <c r="V239" i="7" s="1"/>
  <c r="S449" i="7"/>
  <c r="V449" i="7" s="1"/>
  <c r="S703" i="7"/>
  <c r="V703" i="7" s="1"/>
  <c r="S194" i="7"/>
  <c r="V194" i="7" s="1"/>
  <c r="S782" i="7"/>
  <c r="V782" i="7" s="1"/>
  <c r="S754" i="7"/>
  <c r="V754" i="7" s="1"/>
  <c r="S102" i="7"/>
  <c r="V102" i="7" s="1"/>
  <c r="S52" i="7"/>
  <c r="V52" i="7" s="1"/>
  <c r="S228" i="7"/>
  <c r="V228" i="7" s="1"/>
  <c r="S603" i="7"/>
  <c r="V603" i="7" s="1"/>
  <c r="S819" i="7"/>
  <c r="V819" i="7" s="1"/>
  <c r="S216" i="7"/>
  <c r="V216" i="7" s="1"/>
  <c r="S336" i="7"/>
  <c r="V336" i="7" s="1"/>
  <c r="S509" i="7"/>
  <c r="V509" i="7" s="1"/>
  <c r="S712" i="7"/>
  <c r="V712" i="7" s="1"/>
  <c r="S113" i="7"/>
  <c r="V113" i="7" s="1"/>
  <c r="S72" i="7"/>
  <c r="V72" i="7" s="1"/>
  <c r="S735" i="7"/>
  <c r="V735" i="7" s="1"/>
  <c r="S622" i="7"/>
  <c r="V622" i="7" s="1"/>
  <c r="S188" i="7"/>
  <c r="V188" i="7" s="1"/>
  <c r="S412" i="7"/>
  <c r="V412" i="7" s="1"/>
  <c r="S495" i="7"/>
  <c r="V495" i="7" s="1"/>
  <c r="S547" i="7"/>
  <c r="V547" i="7" s="1"/>
  <c r="S636" i="7"/>
  <c r="V636" i="7" s="1"/>
  <c r="S452" i="7"/>
  <c r="V452" i="7" s="1"/>
  <c r="S27" i="7"/>
  <c r="V27" i="7" s="1"/>
  <c r="S40" i="7"/>
  <c r="V40" i="7" s="1"/>
  <c r="S14" i="7"/>
  <c r="V14" i="7" s="1"/>
  <c r="S235" i="7"/>
  <c r="V235" i="7" s="1"/>
  <c r="S624" i="7"/>
  <c r="V624" i="7" s="1"/>
  <c r="S458" i="7"/>
  <c r="V458" i="7" s="1"/>
  <c r="S789" i="7"/>
  <c r="V789" i="7" s="1"/>
  <c r="S338" i="7"/>
  <c r="V338" i="7" s="1"/>
  <c r="S813" i="7"/>
  <c r="V813" i="7" s="1"/>
  <c r="S83" i="7"/>
  <c r="V83" i="7" s="1"/>
  <c r="S629" i="7"/>
  <c r="V629" i="7" s="1"/>
  <c r="S244" i="7"/>
  <c r="V244" i="7" s="1"/>
  <c r="S221" i="7"/>
  <c r="V221" i="7" s="1"/>
  <c r="S193" i="7"/>
  <c r="V193" i="7" s="1"/>
  <c r="S621" i="7"/>
  <c r="V621" i="7" s="1"/>
  <c r="S10" i="7"/>
  <c r="V10" i="7" s="1"/>
  <c r="S277" i="7"/>
  <c r="V277" i="7" s="1"/>
  <c r="S210" i="7"/>
  <c r="V210" i="7" s="1"/>
  <c r="S570" i="7"/>
  <c r="V570" i="7" s="1"/>
  <c r="S680" i="7"/>
  <c r="V680" i="7" s="1"/>
  <c r="S711" i="7"/>
  <c r="V711" i="7" s="1"/>
  <c r="S432" i="7"/>
  <c r="V432" i="7" s="1"/>
  <c r="S391" i="7"/>
  <c r="V391" i="7" s="1"/>
  <c r="S131" i="7"/>
  <c r="V131" i="7" s="1"/>
  <c r="S744" i="7"/>
  <c r="V744" i="7" s="1"/>
  <c r="S763" i="7"/>
  <c r="V763" i="7" s="1"/>
  <c r="S739" i="7"/>
  <c r="V739" i="7" s="1"/>
  <c r="S724" i="7"/>
  <c r="V724" i="7" s="1"/>
  <c r="S375" i="7"/>
  <c r="V375" i="7" s="1"/>
  <c r="S488" i="7"/>
  <c r="V488" i="7" s="1"/>
  <c r="S287" i="7"/>
  <c r="V287" i="7" s="1"/>
  <c r="S211" i="7"/>
  <c r="V211" i="7" s="1"/>
  <c r="S143" i="7"/>
  <c r="V143" i="7" s="1"/>
  <c r="S529" i="7"/>
  <c r="V529" i="7" s="1"/>
  <c r="S276" i="7"/>
  <c r="V276" i="7" s="1"/>
  <c r="S808" i="7"/>
  <c r="V808" i="7" s="1"/>
  <c r="S592" i="7"/>
  <c r="V592" i="7" s="1"/>
  <c r="S714" i="7"/>
  <c r="V714" i="7" s="1"/>
  <c r="S229" i="7"/>
  <c r="V229" i="7" s="1"/>
  <c r="S170" i="7"/>
  <c r="V170" i="7" s="1"/>
  <c r="S349" i="7"/>
  <c r="V349" i="7" s="1"/>
  <c r="S602" i="7"/>
  <c r="V602" i="7" s="1"/>
  <c r="S809" i="7"/>
  <c r="V809" i="7" s="1"/>
  <c r="S374" i="7"/>
  <c r="V374" i="7" s="1"/>
  <c r="S637" i="7"/>
  <c r="V637" i="7" s="1"/>
  <c r="S587" i="7"/>
  <c r="V587" i="7" s="1"/>
  <c r="S456" i="7"/>
  <c r="V456" i="7" s="1"/>
  <c r="S554" i="7"/>
  <c r="V554" i="7" s="1"/>
  <c r="S443" i="7"/>
  <c r="V443" i="7" s="1"/>
  <c r="S537" i="7"/>
  <c r="V537" i="7" s="1"/>
  <c r="S599" i="7"/>
  <c r="V599" i="7" s="1"/>
  <c r="S723" i="7"/>
  <c r="V723" i="7" s="1"/>
  <c r="S220" i="7"/>
  <c r="V220" i="7" s="1"/>
  <c r="S775" i="7"/>
  <c r="V775" i="7" s="1"/>
  <c r="S681" i="7"/>
  <c r="V681" i="7" s="1"/>
  <c r="S264" i="7"/>
  <c r="V264" i="7" s="1"/>
  <c r="S95" i="7"/>
  <c r="V95" i="7" s="1"/>
  <c r="S436" i="7"/>
  <c r="V436" i="7" s="1"/>
  <c r="S759" i="7"/>
  <c r="V759" i="7" s="1"/>
  <c r="S715" i="7"/>
  <c r="V715" i="7" s="1"/>
  <c r="S12" i="7"/>
  <c r="V12" i="7" s="1"/>
  <c r="S217" i="7"/>
  <c r="V217" i="7" s="1"/>
  <c r="S309" i="7"/>
  <c r="V309" i="7" s="1"/>
  <c r="S795" i="7"/>
  <c r="V795" i="7" s="1"/>
  <c r="S252" i="7"/>
  <c r="V252" i="7" s="1"/>
  <c r="S177" i="7"/>
  <c r="V177" i="7" s="1"/>
  <c r="S401" i="7"/>
  <c r="V401" i="7" s="1"/>
  <c r="S631" i="7"/>
  <c r="V631" i="7" s="1"/>
  <c r="S144" i="7"/>
  <c r="V144" i="7" s="1"/>
  <c r="S609" i="7"/>
  <c r="V609" i="7" s="1"/>
  <c r="S785" i="7"/>
  <c r="V785" i="7" s="1"/>
  <c r="S655" i="7"/>
  <c r="V655" i="7" s="1"/>
  <c r="S120" i="7"/>
  <c r="V120" i="7" s="1"/>
  <c r="S686" i="7"/>
  <c r="V686" i="7" s="1"/>
  <c r="S682" i="7"/>
  <c r="V682" i="7" s="1"/>
  <c r="S722" i="7"/>
  <c r="V722" i="7" s="1"/>
  <c r="S342" i="7"/>
  <c r="V342" i="7" s="1"/>
  <c r="S618" i="7"/>
  <c r="V618" i="7" s="1"/>
  <c r="S346" i="7"/>
  <c r="V346" i="7" s="1"/>
  <c r="S689" i="7"/>
  <c r="V689" i="7" s="1"/>
  <c r="S145" i="7"/>
  <c r="V145" i="7" s="1"/>
  <c r="S262" i="7"/>
  <c r="V262" i="7" s="1"/>
  <c r="S757" i="7"/>
  <c r="V757" i="7" s="1"/>
  <c r="S284" i="7"/>
  <c r="V284" i="7" s="1"/>
  <c r="S589" i="7"/>
  <c r="V589" i="7" s="1"/>
  <c r="S77" i="7"/>
  <c r="V77" i="7" s="1"/>
  <c r="S634" i="7"/>
  <c r="V634" i="7" s="1"/>
  <c r="S129" i="7"/>
  <c r="V129" i="7" s="1"/>
  <c r="S654" i="7"/>
  <c r="V654" i="7" s="1"/>
  <c r="S222" i="7"/>
  <c r="V222" i="7" s="1"/>
  <c r="S429" i="7"/>
  <c r="V429" i="7" s="1"/>
  <c r="S16" i="7"/>
  <c r="V16" i="7" s="1"/>
  <c r="S633" i="7"/>
  <c r="V633" i="7" s="1"/>
  <c r="S671" i="7"/>
  <c r="V671" i="7" s="1"/>
  <c r="S51" i="7"/>
  <c r="V51" i="7" s="1"/>
  <c r="S677" i="7"/>
  <c r="V677" i="7" s="1"/>
  <c r="S514" i="7"/>
  <c r="V514" i="7" s="1"/>
  <c r="S437" i="7"/>
  <c r="V437" i="7" s="1"/>
  <c r="S755" i="7"/>
  <c r="V755" i="7" s="1"/>
  <c r="S387" i="7"/>
  <c r="V387" i="7" s="1"/>
  <c r="S186" i="7"/>
  <c r="V186" i="7" s="1"/>
  <c r="S28" i="7"/>
  <c r="V28" i="7" s="1"/>
  <c r="S150" i="7"/>
  <c r="V150" i="7" s="1"/>
  <c r="S50" i="7"/>
  <c r="V50" i="7" s="1"/>
  <c r="S9" i="7"/>
  <c r="V9" i="7" s="1"/>
  <c r="S397" i="7"/>
  <c r="V397" i="7" s="1"/>
  <c r="S337" i="7"/>
  <c r="V337" i="7" s="1"/>
  <c r="S36" i="7"/>
  <c r="V36" i="7" s="1"/>
  <c r="S435" i="7"/>
  <c r="V435" i="7" s="1"/>
  <c r="S267" i="7"/>
  <c r="V267" i="7" s="1"/>
  <c r="S71" i="7"/>
  <c r="V71" i="7" s="1"/>
  <c r="S705" i="7"/>
  <c r="V705" i="7" s="1"/>
  <c r="S427" i="7"/>
  <c r="V427" i="7" s="1"/>
  <c r="S490" i="7"/>
  <c r="V490" i="7" s="1"/>
  <c r="S313" i="7"/>
  <c r="V313" i="7" s="1"/>
  <c r="S660" i="7"/>
  <c r="V660" i="7" s="1"/>
  <c r="S151" i="7"/>
  <c r="V151" i="7" s="1"/>
  <c r="S454" i="7"/>
  <c r="V454" i="7" s="1"/>
  <c r="S508" i="7"/>
  <c r="V508" i="7" s="1"/>
  <c r="S169" i="7"/>
  <c r="V169" i="7" s="1"/>
  <c r="S180" i="7"/>
  <c r="V180" i="7" s="1"/>
  <c r="S729" i="7"/>
  <c r="V729" i="7" s="1"/>
  <c r="S420" i="7"/>
  <c r="V420" i="7" s="1"/>
  <c r="S701" i="7"/>
  <c r="V701" i="7" s="1"/>
  <c r="S519" i="7"/>
  <c r="V519" i="7" s="1"/>
  <c r="S764" i="7"/>
  <c r="V764" i="7" s="1"/>
  <c r="S343" i="7"/>
  <c r="V343" i="7" s="1"/>
  <c r="S522" i="7"/>
  <c r="V522" i="7" s="1"/>
  <c r="S305" i="7"/>
  <c r="V305" i="7" s="1"/>
  <c r="S214" i="7"/>
  <c r="V214" i="7" s="1"/>
  <c r="S265" i="7"/>
  <c r="V265" i="7" s="1"/>
  <c r="S826" i="7"/>
  <c r="V826" i="7" s="1"/>
  <c r="S424" i="7"/>
  <c r="V424" i="7" s="1"/>
  <c r="S491" i="7"/>
  <c r="V491" i="7" s="1"/>
  <c r="S695" i="7"/>
  <c r="V695" i="7" s="1"/>
  <c r="S80" i="7"/>
  <c r="V80" i="7" s="1"/>
  <c r="S11" i="7"/>
  <c r="V11" i="7" s="1"/>
  <c r="S227" i="7"/>
  <c r="V227" i="7" s="1"/>
  <c r="S548" i="7"/>
  <c r="V548" i="7" s="1"/>
  <c r="S117" i="7"/>
  <c r="V117" i="7" s="1"/>
  <c r="S92" i="7"/>
  <c r="V92" i="7" s="1"/>
  <c r="S564" i="7"/>
  <c r="V564" i="7" s="1"/>
  <c r="S571" i="7"/>
  <c r="V571" i="7" s="1"/>
  <c r="S510" i="7"/>
  <c r="V510" i="7" s="1"/>
  <c r="S600" i="7"/>
  <c r="V600" i="7" s="1"/>
  <c r="S370" i="7"/>
  <c r="V370" i="7" s="1"/>
  <c r="S446" i="7"/>
  <c r="V446" i="7" s="1"/>
  <c r="S792" i="7"/>
  <c r="V792" i="7" s="1"/>
  <c r="S185" i="7"/>
  <c r="V185" i="7" s="1"/>
  <c r="S18" i="7"/>
  <c r="V18" i="7" s="1"/>
  <c r="S308" i="7"/>
  <c r="V308" i="7" s="1"/>
  <c r="S90" i="7"/>
  <c r="V90" i="7" s="1"/>
  <c r="S772" i="7"/>
  <c r="V772" i="7" s="1"/>
  <c r="S189" i="7"/>
  <c r="V189" i="7" s="1"/>
  <c r="S394" i="7"/>
  <c r="V394" i="7" s="1"/>
  <c r="S662" i="7"/>
  <c r="V662" i="7" s="1"/>
  <c r="S822" i="7"/>
  <c r="V822" i="7" s="1"/>
  <c r="S783" i="7"/>
  <c r="V783" i="7" s="1"/>
  <c r="S33" i="7"/>
  <c r="V33" i="7" s="1"/>
  <c r="S175" i="7"/>
  <c r="V175" i="7" s="1"/>
  <c r="S743" i="7"/>
  <c r="V743" i="7" s="1"/>
  <c r="S668" i="7"/>
  <c r="V668" i="7" s="1"/>
  <c r="S770" i="7"/>
  <c r="V770" i="7" s="1"/>
  <c r="S758" i="7"/>
  <c r="V758" i="7" s="1"/>
  <c r="S123" i="7"/>
  <c r="V123" i="7" s="1"/>
  <c r="S332" i="7"/>
  <c r="V332" i="7" s="1"/>
  <c r="S657" i="7"/>
  <c r="V657" i="7" s="1"/>
  <c r="S292" i="7"/>
  <c r="V292" i="7" s="1"/>
  <c r="S787" i="7"/>
  <c r="V787" i="7" s="1"/>
  <c r="S104" i="7"/>
  <c r="V104" i="7" s="1"/>
  <c r="S644" i="7"/>
  <c r="V644" i="7" s="1"/>
  <c r="S390" i="7"/>
  <c r="V390" i="7" s="1"/>
  <c r="S373" i="7"/>
  <c r="V373" i="7" s="1"/>
  <c r="S551" i="7"/>
  <c r="V551" i="7" s="1"/>
  <c r="S190" i="7"/>
  <c r="V190" i="7" s="1"/>
  <c r="S422" i="7"/>
  <c r="V422" i="7" s="1"/>
  <c r="S76" i="7"/>
  <c r="V76" i="7" s="1"/>
  <c r="S788" i="7"/>
  <c r="V788" i="7" s="1"/>
  <c r="S774" i="7"/>
  <c r="V774" i="7" s="1"/>
  <c r="S583" i="7"/>
  <c r="V583" i="7" s="1"/>
  <c r="S17" i="7"/>
  <c r="V17" i="7" s="1"/>
  <c r="S254" i="7"/>
  <c r="V254" i="7" s="1"/>
  <c r="S378" i="7"/>
  <c r="V378" i="7" s="1"/>
  <c r="S767" i="7"/>
  <c r="V767" i="7" s="1"/>
  <c r="S331" i="7"/>
  <c r="V331" i="7" s="1"/>
  <c r="S364" i="7"/>
  <c r="V364" i="7" s="1"/>
  <c r="S515" i="7"/>
  <c r="V515" i="7" s="1"/>
  <c r="S797" i="7"/>
  <c r="V797" i="7" s="1"/>
  <c r="S604" i="7"/>
  <c r="V604" i="7" s="1"/>
  <c r="S204" i="7"/>
  <c r="V204" i="7" s="1"/>
  <c r="S238" i="7"/>
  <c r="V238" i="7" s="1"/>
  <c r="S226" i="7"/>
  <c r="V226" i="7" s="1"/>
  <c r="S301" i="7"/>
  <c r="V301" i="7" s="1"/>
  <c r="S484" i="7"/>
  <c r="V484" i="7" s="1"/>
  <c r="S728" i="7"/>
  <c r="V728" i="7" s="1"/>
  <c r="S345" i="7"/>
  <c r="V345" i="7" s="1"/>
  <c r="S55" i="7"/>
  <c r="V55" i="7" s="1"/>
  <c r="S672" i="7"/>
  <c r="V672" i="7" s="1"/>
  <c r="S24" i="7"/>
  <c r="V24" i="7" s="1"/>
  <c r="S21" i="7"/>
  <c r="V21" i="7" s="1"/>
  <c r="S402" i="7"/>
  <c r="V402" i="7" s="1"/>
  <c r="S590" i="7"/>
  <c r="V590" i="7" s="1"/>
  <c r="S199" i="7"/>
  <c r="V199" i="7" s="1"/>
  <c r="S404" i="7"/>
  <c r="V404" i="7" s="1"/>
  <c r="S224" i="7"/>
  <c r="V224" i="7" s="1"/>
  <c r="S381" i="7"/>
  <c r="V381" i="7" s="1"/>
  <c r="S426" i="7"/>
  <c r="V426" i="7" s="1"/>
  <c r="S539" i="7"/>
  <c r="V539" i="7" s="1"/>
  <c r="S230" i="7"/>
  <c r="V230" i="7" s="1"/>
  <c r="S232" i="7"/>
  <c r="V232" i="7" s="1"/>
  <c r="S572" i="7"/>
  <c r="V572" i="7" s="1"/>
  <c r="S323" i="7"/>
  <c r="V323" i="7" s="1"/>
  <c r="S738" i="7"/>
  <c r="V738" i="7" s="1"/>
  <c r="S289" i="7"/>
  <c r="V289" i="7" s="1"/>
  <c r="S605" i="7"/>
  <c r="V605" i="7" s="1"/>
  <c r="S231" i="7"/>
  <c r="V231" i="7" s="1"/>
  <c r="S311" i="7"/>
  <c r="V311" i="7" s="1"/>
  <c r="S569" i="7"/>
  <c r="V569" i="7" s="1"/>
  <c r="S607" i="7"/>
  <c r="V607" i="7" s="1"/>
  <c r="S181" i="7"/>
  <c r="V181" i="7" s="1"/>
  <c r="S372" i="7"/>
  <c r="V372" i="7" s="1"/>
  <c r="S593" i="7"/>
  <c r="V593" i="7" s="1"/>
  <c r="S88" i="7"/>
  <c r="V88" i="7" s="1"/>
  <c r="S521" i="7"/>
  <c r="V521" i="7" s="1"/>
  <c r="S56" i="7"/>
  <c r="V56" i="7" s="1"/>
  <c r="S610" i="7"/>
  <c r="V610" i="7" s="1"/>
  <c r="S543" i="7"/>
  <c r="V543" i="7" s="1"/>
  <c r="S467" i="7"/>
  <c r="V467" i="7" s="1"/>
  <c r="S505" i="7"/>
  <c r="V505" i="7" s="1"/>
  <c r="S26" i="7"/>
  <c r="V26" i="7" s="1"/>
  <c r="S272" i="7"/>
  <c r="V272" i="7" s="1"/>
  <c r="S450" i="7"/>
  <c r="V450" i="7" s="1"/>
  <c r="S803" i="7"/>
  <c r="V803" i="7" s="1"/>
  <c r="S591" i="7"/>
  <c r="V591" i="7" s="1"/>
  <c r="S511" i="7"/>
  <c r="V511" i="7" s="1"/>
  <c r="S380" i="7"/>
  <c r="V380" i="7" s="1"/>
  <c r="S669" i="7"/>
  <c r="V669" i="7" s="1"/>
  <c r="S201" i="7"/>
  <c r="V201" i="7" s="1"/>
  <c r="S237" i="7"/>
  <c r="V237" i="7" s="1"/>
  <c r="S597" i="7"/>
  <c r="V597" i="7" s="1"/>
  <c r="S627" i="7"/>
  <c r="V627" i="7" s="1"/>
  <c r="S209" i="7"/>
  <c r="V209" i="7" s="1"/>
  <c r="S202" i="7"/>
  <c r="V202" i="7" s="1"/>
  <c r="S115" i="7"/>
  <c r="V115" i="7" s="1"/>
  <c r="S67" i="7"/>
  <c r="V67" i="7" s="1"/>
  <c r="S573" i="7"/>
  <c r="V573" i="7" s="1"/>
  <c r="S101" i="7"/>
  <c r="V101" i="7" s="1"/>
  <c r="S533" i="7"/>
  <c r="V533" i="7" s="1"/>
  <c r="S829" i="7"/>
  <c r="V829" i="7" s="1"/>
  <c r="S270" i="7"/>
  <c r="V270" i="7" s="1"/>
  <c r="S544" i="7"/>
  <c r="V544" i="7" s="1"/>
  <c r="S259" i="7"/>
  <c r="V259" i="7" s="1"/>
  <c r="S319" i="7"/>
  <c r="V319" i="7" s="1"/>
  <c r="S165" i="7"/>
  <c r="V165" i="7" s="1"/>
  <c r="S481" i="7"/>
  <c r="V481" i="7" s="1"/>
  <c r="S416" i="7"/>
  <c r="V416" i="7" s="1"/>
  <c r="S733" i="7"/>
  <c r="V733" i="7" s="1"/>
  <c r="S116" i="7"/>
  <c r="V116" i="7" s="1"/>
  <c r="S641" i="7"/>
  <c r="V641" i="7" s="1"/>
  <c r="S651" i="7"/>
  <c r="V651" i="7" s="1"/>
  <c r="S82" i="7"/>
  <c r="V82" i="7" s="1"/>
  <c r="S157" i="7"/>
  <c r="V157" i="7" s="1"/>
  <c r="S504" i="7"/>
  <c r="V504" i="7" s="1"/>
  <c r="S700" i="7"/>
  <c r="V700" i="7" s="1"/>
  <c r="S386" i="7"/>
  <c r="V386" i="7" s="1"/>
  <c r="S128" i="7"/>
  <c r="V128" i="7" s="1"/>
  <c r="S814" i="7"/>
  <c r="V814" i="7" s="1"/>
  <c r="S160" i="7"/>
  <c r="V160" i="7" s="1"/>
  <c r="S800" i="7"/>
  <c r="V800" i="7" s="1"/>
  <c r="S817" i="7"/>
  <c r="V817" i="7" s="1"/>
  <c r="S824" i="7"/>
  <c r="V824" i="7" s="1"/>
  <c r="S559" i="7"/>
  <c r="V559" i="7" s="1"/>
  <c r="S122" i="7"/>
  <c r="V122" i="7" s="1"/>
  <c r="S243" i="7"/>
  <c r="V243" i="7" s="1"/>
  <c r="S588" i="7"/>
  <c r="V588" i="7" s="1"/>
  <c r="S586" i="7"/>
  <c r="V586" i="7" s="1"/>
  <c r="S358" i="7"/>
  <c r="V358" i="7" s="1"/>
  <c r="S74" i="7"/>
  <c r="V74" i="7" s="1"/>
  <c r="S298" i="7"/>
  <c r="V298" i="7" s="1"/>
  <c r="S823" i="7"/>
  <c r="V823" i="7" s="1"/>
  <c r="S457" i="7"/>
  <c r="V457" i="7" s="1"/>
  <c r="S707" i="7"/>
  <c r="V707" i="7" s="1"/>
  <c r="S341" i="7"/>
  <c r="V341" i="7" s="1"/>
  <c r="S413" i="7"/>
  <c r="V413" i="7" s="1"/>
  <c r="S86" i="7"/>
  <c r="V86" i="7" s="1"/>
  <c r="S749" i="7"/>
  <c r="V749" i="7" s="1"/>
  <c r="S725" i="7"/>
  <c r="V725" i="7" s="1"/>
  <c r="S395" i="7"/>
  <c r="V395" i="7" s="1"/>
  <c r="S119" i="7"/>
  <c r="V119" i="7" s="1"/>
  <c r="S136" i="7"/>
  <c r="V136" i="7" s="1"/>
  <c r="S392" i="7"/>
  <c r="V392" i="7" s="1"/>
  <c r="S140" i="7"/>
  <c r="V140" i="7" s="1"/>
  <c r="S827" i="7"/>
  <c r="V827" i="7" s="1"/>
  <c r="S357" i="7"/>
  <c r="V357" i="7" s="1"/>
  <c r="S470" i="7"/>
  <c r="V470" i="7" s="1"/>
  <c r="S318" i="7"/>
  <c r="V318" i="7" s="1"/>
  <c r="S60" i="7"/>
  <c r="V60" i="7" s="1"/>
  <c r="S499" i="7"/>
  <c r="V499" i="7" s="1"/>
  <c r="S525" i="7"/>
  <c r="V525" i="7" s="1"/>
  <c r="S251" i="7"/>
  <c r="V251" i="7" s="1"/>
  <c r="S256" i="7"/>
  <c r="V256" i="7" s="1"/>
  <c r="S48" i="7"/>
  <c r="V48" i="7" s="1"/>
  <c r="S62" i="7"/>
  <c r="V62" i="7" s="1"/>
  <c r="S769" i="7"/>
  <c r="V769" i="7" s="1"/>
  <c r="S720" i="7"/>
  <c r="V720" i="7" s="1"/>
  <c r="S675" i="7"/>
  <c r="V675" i="7" s="1"/>
  <c r="S353" i="7"/>
  <c r="V353" i="7" s="1"/>
  <c r="S324" i="7"/>
  <c r="V324" i="7" s="1"/>
  <c r="S121" i="7"/>
  <c r="V121" i="7" s="1"/>
  <c r="S520" i="7"/>
  <c r="V520" i="7" s="1"/>
  <c r="S560" i="7"/>
  <c r="V560" i="7" s="1"/>
  <c r="S794" i="7"/>
  <c r="V794" i="7" s="1"/>
  <c r="S760" i="7"/>
  <c r="V760" i="7" s="1"/>
  <c r="S333" i="7"/>
  <c r="V333" i="7" s="1"/>
  <c r="S134" i="7"/>
  <c r="V134" i="7" s="1"/>
  <c r="S174" i="7"/>
  <c r="V174" i="7" s="1"/>
  <c r="S477" i="7"/>
  <c r="V477" i="7" s="1"/>
  <c r="S330" i="7"/>
  <c r="V330" i="7" s="1"/>
  <c r="S29" i="7"/>
  <c r="V29" i="7" s="1"/>
  <c r="S234" i="7"/>
  <c r="V234" i="7" s="1"/>
  <c r="S54" i="7"/>
  <c r="V54" i="7" s="1"/>
  <c r="S439" i="7"/>
  <c r="V439" i="7" s="1"/>
  <c r="S576" i="7"/>
  <c r="V576" i="7" s="1"/>
  <c r="S335" i="7"/>
  <c r="V335" i="7" s="1"/>
  <c r="S355" i="7"/>
  <c r="V355" i="7" s="1"/>
  <c r="S540" i="7"/>
  <c r="V540" i="7" s="1"/>
  <c r="S322" i="7"/>
  <c r="V322" i="7" s="1"/>
  <c r="S704" i="7"/>
  <c r="V704" i="7" s="1"/>
  <c r="S676" i="7"/>
  <c r="V676" i="7" s="1"/>
  <c r="S438" i="7"/>
  <c r="V438" i="7" s="1"/>
  <c r="S455" i="7"/>
  <c r="V455" i="7" s="1"/>
  <c r="S245" i="7"/>
  <c r="V245" i="7" s="1"/>
  <c r="S617" i="7"/>
  <c r="V617" i="7" s="1"/>
  <c r="S431" i="7"/>
  <c r="V431" i="7" s="1"/>
  <c r="S673" i="7"/>
  <c r="V673" i="7" s="1"/>
  <c r="S153" i="7"/>
  <c r="V153" i="7" s="1"/>
  <c r="S283" i="7"/>
  <c r="V283" i="7" s="1"/>
  <c r="S550" i="7"/>
  <c r="V550" i="7" s="1"/>
  <c r="S732" i="7"/>
  <c r="V732" i="7" s="1"/>
  <c r="S594" i="7"/>
  <c r="V594" i="7" s="1"/>
  <c r="S487" i="7"/>
  <c r="V487" i="7" s="1"/>
  <c r="S526" i="7"/>
  <c r="V526" i="7" s="1"/>
  <c r="S430" i="7"/>
  <c r="V430" i="7" s="1"/>
  <c r="S643" i="7"/>
  <c r="V643" i="7" s="1"/>
  <c r="S344" i="7"/>
  <c r="V344" i="7" s="1"/>
  <c r="S476" i="7"/>
  <c r="V476" i="7" s="1"/>
  <c r="S278" i="7"/>
  <c r="V278" i="7" s="1"/>
  <c r="S811" i="7"/>
  <c r="V811" i="7" s="1"/>
  <c r="S656" i="7"/>
  <c r="V656" i="7" s="1"/>
  <c r="S327" i="7"/>
  <c r="V327" i="7" s="1"/>
  <c r="S561" i="7"/>
  <c r="V561" i="7" s="1"/>
  <c r="S762" i="7"/>
  <c r="V762" i="7" s="1"/>
  <c r="S805" i="7"/>
  <c r="V805" i="7" s="1"/>
  <c r="S42" i="7"/>
  <c r="V42" i="7" s="1"/>
  <c r="S118" i="7"/>
  <c r="V118" i="7" s="1"/>
  <c r="S356" i="7"/>
  <c r="V356" i="7" s="1"/>
  <c r="S138" i="7"/>
  <c r="V138" i="7" s="1"/>
  <c r="S166" i="7"/>
  <c r="V166" i="7" s="1"/>
  <c r="S306" i="7"/>
  <c r="V306" i="7" s="1"/>
  <c r="S376" i="7"/>
  <c r="V376" i="7" s="1"/>
  <c r="S650" i="7"/>
  <c r="V650" i="7" s="1"/>
  <c r="S89" i="7"/>
  <c r="V89" i="7" s="1"/>
  <c r="S428" i="7"/>
  <c r="V428" i="7" s="1"/>
  <c r="S328" i="7"/>
  <c r="V328" i="7" s="1"/>
  <c r="S61" i="7"/>
  <c r="V61" i="7" s="1"/>
  <c r="S75" i="7"/>
  <c r="V75" i="7" s="1"/>
  <c r="S258" i="7"/>
  <c r="V258" i="7" s="1"/>
  <c r="S752" i="7"/>
  <c r="V752" i="7" s="1"/>
  <c r="S718" i="7"/>
  <c r="V718" i="7" s="1"/>
  <c r="S64" i="7"/>
  <c r="V64" i="7" s="1"/>
  <c r="S281" i="7"/>
  <c r="V281" i="7" s="1"/>
  <c r="S312" i="7"/>
  <c r="V312" i="7" s="1"/>
  <c r="S225" i="7"/>
  <c r="V225" i="7" s="1"/>
  <c r="S523" i="7"/>
  <c r="V523" i="7" s="1"/>
  <c r="S325" i="7"/>
  <c r="V325" i="7" s="1"/>
  <c r="S691" i="7"/>
  <c r="V691" i="7" s="1"/>
  <c r="S307" i="7"/>
  <c r="V307" i="7" s="1"/>
  <c r="S820" i="7"/>
  <c r="V820" i="7" s="1"/>
  <c r="S578" i="7"/>
  <c r="V578" i="7" s="1"/>
  <c r="S737" i="7"/>
  <c r="V737" i="7" s="1"/>
  <c r="S771" i="7"/>
  <c r="V771" i="7" s="1"/>
  <c r="S107" i="7"/>
  <c r="V107" i="7" s="1"/>
  <c r="S142" i="7"/>
  <c r="V142" i="7" s="1"/>
  <c r="S111" i="7"/>
  <c r="V111" i="7" s="1"/>
  <c r="S541" i="7"/>
  <c r="V541" i="7" s="1"/>
  <c r="S396" i="7"/>
  <c r="V396" i="7" s="1"/>
  <c r="S825" i="7"/>
  <c r="V825" i="7" s="1"/>
  <c r="S163" i="7"/>
  <c r="V163" i="7" s="1"/>
  <c r="S447" i="7"/>
  <c r="V447" i="7" s="1"/>
  <c r="S786" i="7"/>
  <c r="V786" i="7" s="1"/>
  <c r="S433" i="7"/>
  <c r="V433" i="7" s="1"/>
  <c r="S302" i="7"/>
  <c r="V302" i="7" s="1"/>
  <c r="S105" i="7"/>
  <c r="V105" i="7" s="1"/>
  <c r="S507" i="7"/>
  <c r="V507" i="7" s="1"/>
  <c r="S665" i="7"/>
  <c r="V665" i="7" s="1"/>
  <c r="S465" i="7"/>
  <c r="V465" i="7" s="1"/>
  <c r="S512" i="7"/>
  <c r="V512" i="7" s="1"/>
  <c r="S173" i="7"/>
  <c r="V173" i="7" s="1"/>
  <c r="S184" i="7"/>
  <c r="V184" i="7" s="1"/>
  <c r="S94" i="7"/>
  <c r="V94" i="7" s="1"/>
  <c r="S649" i="7"/>
  <c r="V649" i="7" s="1"/>
  <c r="S687" i="7"/>
  <c r="V687" i="7" s="1"/>
  <c r="S85" i="7"/>
  <c r="V85" i="7" s="1"/>
  <c r="S625" i="7"/>
  <c r="V625" i="7" s="1"/>
  <c r="S405" i="7"/>
  <c r="V405" i="7" s="1"/>
  <c r="S536" i="7"/>
  <c r="V536" i="7" s="1"/>
  <c r="S213" i="7"/>
  <c r="V213" i="7" s="1"/>
  <c r="S434" i="7"/>
  <c r="V434" i="7" s="1"/>
  <c r="S361" i="7"/>
  <c r="V361" i="7" s="1"/>
  <c r="S46" i="7"/>
  <c r="V46" i="7" s="1"/>
  <c r="S84" i="7"/>
  <c r="V84" i="7" s="1"/>
  <c r="S320" i="7"/>
  <c r="V320" i="7" s="1"/>
  <c r="S99" i="7"/>
  <c r="V99" i="7" s="1"/>
  <c r="S44" i="7"/>
  <c r="V44" i="7" s="1"/>
  <c r="S642" i="7"/>
  <c r="V642" i="7" s="1"/>
  <c r="S716" i="7"/>
  <c r="V716" i="7" s="1"/>
  <c r="S58" i="7"/>
  <c r="V58" i="7" s="1"/>
  <c r="S236" i="7"/>
  <c r="V236" i="7" s="1"/>
  <c r="S66" i="7"/>
  <c r="V66" i="7" s="1"/>
  <c r="S257" i="7"/>
  <c r="V257" i="7" s="1"/>
  <c r="S351" i="7"/>
  <c r="V351" i="7" s="1"/>
  <c r="S203" i="7"/>
  <c r="V203" i="7" s="1"/>
  <c r="S39" i="7"/>
  <c r="V39" i="7" s="1"/>
  <c r="S263" i="7"/>
  <c r="V263" i="7" s="1"/>
  <c r="S365" i="7"/>
  <c r="V365" i="7" s="1"/>
  <c r="S352" i="7"/>
  <c r="V352" i="7" s="1"/>
  <c r="S114" i="7"/>
  <c r="V114" i="7" s="1"/>
  <c r="S112" i="7"/>
  <c r="V112" i="7" s="1"/>
  <c r="S419" i="7"/>
  <c r="V419" i="7" s="1"/>
  <c r="S567" i="7"/>
  <c r="V567" i="7" s="1"/>
  <c r="S347" i="7"/>
  <c r="V347" i="7" s="1"/>
  <c r="S726" i="7"/>
  <c r="V726" i="7" s="1"/>
  <c r="S269" i="7"/>
  <c r="V269" i="7" s="1"/>
  <c r="S248" i="7"/>
  <c r="V248" i="7" s="1"/>
  <c r="S818" i="7"/>
  <c r="V818" i="7" s="1"/>
  <c r="S697" i="7"/>
  <c r="V697" i="7" s="1"/>
  <c r="S790" i="7"/>
  <c r="V790" i="7" s="1"/>
  <c r="S670" i="7"/>
  <c r="V670" i="7" s="1"/>
  <c r="S406" i="7"/>
  <c r="V406" i="7" s="1"/>
  <c r="S78" i="7"/>
  <c r="V78" i="7" s="1"/>
  <c r="S502" i="7"/>
  <c r="V502" i="7" s="1"/>
  <c r="S804" i="7"/>
  <c r="V804" i="7" s="1"/>
  <c r="S255" i="7"/>
  <c r="V255" i="7" s="1"/>
  <c r="S43" i="7"/>
  <c r="V43" i="7" s="1"/>
  <c r="S371" i="7"/>
  <c r="V371" i="7" s="1"/>
  <c r="S612" i="7"/>
  <c r="V612" i="7" s="1"/>
  <c r="S635" i="7"/>
  <c r="V635" i="7" s="1"/>
  <c r="S279" i="7"/>
  <c r="V279" i="7" s="1"/>
  <c r="S478" i="7"/>
  <c r="V478" i="7" s="1"/>
  <c r="S398" i="7"/>
  <c r="V398" i="7" s="1"/>
  <c r="S574" i="7"/>
  <c r="V574" i="7" s="1"/>
  <c r="S796" i="7"/>
  <c r="V796" i="7" s="1"/>
  <c r="S53" i="7"/>
  <c r="V53" i="7" s="1"/>
  <c r="S108" i="7"/>
  <c r="V108" i="7" s="1"/>
  <c r="S556" i="7"/>
  <c r="V556" i="7" s="1"/>
  <c r="S293" i="7"/>
  <c r="V293" i="7" s="1"/>
  <c r="S516" i="7"/>
  <c r="V516" i="7" s="1"/>
  <c r="S135" i="7"/>
  <c r="V135" i="7" s="1"/>
  <c r="S460" i="7"/>
  <c r="V460" i="7" s="1"/>
  <c r="S661" i="7"/>
  <c r="V661" i="7" s="1"/>
  <c r="S608" i="7"/>
  <c r="V608" i="7" s="1"/>
  <c r="S798" i="7"/>
  <c r="V798" i="7" s="1"/>
  <c r="S171" i="7"/>
  <c r="V171" i="7" s="1"/>
  <c r="S496" i="7"/>
  <c r="V496" i="7" s="1"/>
  <c r="S247" i="7"/>
  <c r="V247" i="7" s="1"/>
  <c r="S242" i="7"/>
  <c r="V242" i="7" s="1"/>
  <c r="S87" i="7"/>
  <c r="V87" i="7" s="1"/>
  <c r="S187" i="7"/>
  <c r="V187" i="7" s="1"/>
  <c r="S260" i="7"/>
  <c r="V260" i="7" s="1"/>
  <c r="S648" i="7"/>
  <c r="V648" i="7" s="1"/>
  <c r="S734" i="7"/>
  <c r="V734" i="7" s="1"/>
  <c r="S614" i="7"/>
  <c r="V614" i="7" s="1"/>
  <c r="S678" i="7"/>
  <c r="V678" i="7" s="1"/>
  <c r="S780" i="7"/>
  <c r="V780" i="7" s="1"/>
  <c r="S159" i="7"/>
  <c r="V159" i="7" s="1"/>
  <c r="S418" i="7"/>
  <c r="V418" i="7" s="1"/>
  <c r="S613" i="7"/>
  <c r="V613" i="7" s="1"/>
  <c r="S483" i="7"/>
  <c r="V483" i="7" s="1"/>
  <c r="S350" i="7"/>
  <c r="V350" i="7" s="1"/>
  <c r="S417" i="7"/>
  <c r="V417" i="7" s="1"/>
  <c r="S694" i="7"/>
  <c r="V694" i="7" s="1"/>
  <c r="S815" i="7"/>
  <c r="V815" i="7" s="1"/>
  <c r="S793" i="7"/>
  <c r="V793" i="7" s="1"/>
  <c r="S300" i="7"/>
  <c r="V300" i="7" s="1"/>
  <c r="S471" i="7"/>
  <c r="V471" i="7" s="1"/>
  <c r="S35" i="7"/>
  <c r="V35" i="7" s="1"/>
  <c r="S285" i="7"/>
  <c r="V285" i="7" s="1"/>
  <c r="S411" i="7"/>
  <c r="V411" i="7" s="1"/>
  <c r="S799" i="7"/>
  <c r="V799" i="7" s="1"/>
  <c r="S581" i="7"/>
  <c r="V581" i="7" s="1"/>
  <c r="S463" i="7"/>
  <c r="V463" i="7" s="1"/>
  <c r="S479" i="7"/>
  <c r="V479" i="7" s="1"/>
  <c r="S580" i="7"/>
  <c r="V580" i="7" s="1"/>
  <c r="S147" i="7"/>
  <c r="V147" i="7" s="1"/>
  <c r="S568" i="7"/>
  <c r="V568" i="7" s="1"/>
  <c r="S93" i="7"/>
  <c r="V93" i="7" s="1"/>
  <c r="S696" i="7"/>
  <c r="V696" i="7" s="1"/>
  <c r="S179" i="7"/>
  <c r="V179" i="7" s="1"/>
  <c r="S582" i="7"/>
  <c r="V582" i="7" s="1"/>
  <c r="S444" i="7"/>
  <c r="V444" i="7" s="1"/>
  <c r="S286" i="7"/>
  <c r="V286" i="7" s="1"/>
  <c r="S103" i="7"/>
  <c r="V103" i="7" s="1"/>
  <c r="S366" i="7"/>
  <c r="V366" i="7" s="1"/>
  <c r="S639" i="7"/>
  <c r="V639" i="7" s="1"/>
  <c r="S721" i="7"/>
  <c r="V721" i="7" s="1"/>
  <c r="S619" i="7"/>
  <c r="V619" i="7" s="1"/>
  <c r="S363" i="7"/>
  <c r="V363" i="7" s="1"/>
  <c r="S297" i="7"/>
  <c r="V297" i="7" s="1"/>
  <c r="S626" i="7"/>
  <c r="V626" i="7" s="1"/>
  <c r="S266" i="7"/>
  <c r="V266" i="7" s="1"/>
  <c r="S360" i="7"/>
  <c r="V360" i="7" s="1"/>
  <c r="S408" i="7"/>
  <c r="V408" i="7" s="1"/>
  <c r="S690" i="7"/>
  <c r="V690" i="7" s="1"/>
  <c r="S367" i="7"/>
  <c r="V367" i="7" s="1"/>
  <c r="S674" i="7"/>
  <c r="V674" i="7" s="1"/>
  <c r="S806" i="7"/>
  <c r="V806" i="7" s="1"/>
  <c r="S466" i="7"/>
  <c r="V466" i="7" s="1"/>
  <c r="S340" i="7"/>
  <c r="V340" i="7" s="1"/>
  <c r="S369" i="7"/>
  <c r="V369" i="7" s="1"/>
  <c r="S303" i="7"/>
  <c r="V303" i="7" s="1"/>
  <c r="S464" i="7"/>
  <c r="V464" i="7" s="1"/>
  <c r="S777" i="7"/>
  <c r="V777" i="7" s="1"/>
  <c r="S149" i="7"/>
  <c r="V149" i="7" s="1"/>
  <c r="S253" i="7"/>
  <c r="V253" i="7" s="1"/>
  <c r="S246" i="7"/>
  <c r="V246" i="7" s="1"/>
  <c r="S162" i="7"/>
  <c r="V162" i="7" s="1"/>
  <c r="S480" i="7"/>
  <c r="V480" i="7" s="1"/>
  <c r="S198" i="7"/>
  <c r="V198" i="7" s="1"/>
  <c r="S73" i="7"/>
  <c r="V73" i="7" s="1"/>
  <c r="S37" i="7"/>
  <c r="V37" i="7" s="1"/>
  <c r="S393" i="7"/>
  <c r="V393" i="7" s="1"/>
  <c r="S290" i="7"/>
  <c r="V290" i="7" s="1"/>
  <c r="S414" i="7"/>
  <c r="V414" i="7" s="1"/>
  <c r="S130" i="7"/>
  <c r="V130" i="7" s="1"/>
  <c r="S200" i="7"/>
  <c r="V200" i="7" s="1"/>
  <c r="S685" i="7"/>
  <c r="V685" i="7" s="1"/>
  <c r="S683" i="7"/>
  <c r="V683" i="7" s="1"/>
  <c r="S557" i="7"/>
  <c r="V557" i="7" s="1"/>
  <c r="S109" i="7"/>
  <c r="V109" i="7" s="1"/>
  <c r="S489" i="7"/>
  <c r="V489" i="7" s="1"/>
  <c r="S828" i="7"/>
  <c r="V828" i="7" s="1"/>
  <c r="S241" i="7"/>
  <c r="V241" i="7" s="1"/>
  <c r="S453" i="7"/>
  <c r="V453" i="7" s="1"/>
  <c r="S192" i="7"/>
  <c r="V192" i="7" s="1"/>
  <c r="S212" i="7"/>
  <c r="V212" i="7" s="1"/>
  <c r="S615" i="7"/>
  <c r="V615" i="7" s="1"/>
  <c r="S70" i="7"/>
  <c r="V70" i="7" s="1"/>
  <c r="S315" i="7"/>
  <c r="V315" i="7" s="1"/>
  <c r="S640" i="7"/>
  <c r="V640" i="7" s="1"/>
  <c r="S385" i="7"/>
  <c r="V385" i="7" s="1"/>
  <c r="S410" i="7"/>
  <c r="V410" i="7" s="1"/>
  <c r="S30" i="7"/>
  <c r="V30" i="7" s="1"/>
  <c r="S831" i="7"/>
  <c r="V831" i="7" s="1"/>
  <c r="S821" i="7"/>
  <c r="V821" i="7" s="1"/>
  <c r="S334" i="7"/>
  <c r="V334" i="7" s="1"/>
  <c r="S326" i="7"/>
  <c r="V326" i="7" s="1"/>
  <c r="S206" i="7"/>
  <c r="V206" i="7" s="1"/>
  <c r="S13" i="7"/>
  <c r="V13" i="7" s="1"/>
  <c r="S630" i="7"/>
  <c r="V630" i="7" s="1"/>
  <c r="S528" i="7"/>
  <c r="V528" i="7" s="1"/>
  <c r="S141" i="7"/>
  <c r="V141" i="7" s="1"/>
  <c r="S517" i="7"/>
  <c r="V517" i="7" s="1"/>
  <c r="S207" i="7"/>
  <c r="V207" i="7" s="1"/>
  <c r="S197" i="7"/>
  <c r="V197" i="7" s="1"/>
  <c r="S339" i="7"/>
  <c r="V339" i="7" s="1"/>
  <c r="S474" i="7"/>
  <c r="V474" i="7" s="1"/>
  <c r="S20" i="7"/>
  <c r="V20" i="7" s="1"/>
  <c r="S295" i="7"/>
  <c r="V295" i="7" s="1"/>
  <c r="S164" i="7"/>
  <c r="V164" i="7" s="1"/>
  <c r="S731" i="7"/>
  <c r="V731" i="7" s="1"/>
  <c r="S15" i="7"/>
  <c r="V15" i="7" s="1"/>
  <c r="S542" i="7"/>
  <c r="V542" i="7" s="1"/>
  <c r="S611" i="7"/>
  <c r="V611" i="7" s="1"/>
  <c r="S807" i="7"/>
  <c r="V807" i="7" s="1"/>
  <c r="S753" i="7"/>
  <c r="V753" i="7" s="1"/>
  <c r="S531" i="7"/>
  <c r="V531" i="7" s="1"/>
  <c r="S168" i="7"/>
  <c r="V168" i="7" s="1"/>
  <c r="S208" i="7"/>
  <c r="V208" i="7" s="1"/>
  <c r="S294" i="7"/>
  <c r="V294" i="7" s="1"/>
  <c r="S709" i="7"/>
  <c r="V709" i="7" s="1"/>
  <c r="S81" i="7"/>
  <c r="V81" i="7" s="1"/>
  <c r="S776" i="7"/>
  <c r="V776" i="7" s="1"/>
  <c r="S773" i="7"/>
  <c r="V773" i="7" s="1"/>
  <c r="S132" i="7"/>
  <c r="V132" i="7" s="1"/>
  <c r="S684" i="7"/>
  <c r="V684" i="7" s="1"/>
  <c r="S172" i="7"/>
  <c r="V172" i="7" s="1"/>
  <c r="S383" i="7"/>
  <c r="V383" i="7" s="1"/>
  <c r="S658" i="7"/>
  <c r="V658" i="7" s="1"/>
  <c r="S156" i="7"/>
  <c r="V156" i="7" s="1"/>
  <c r="S445" i="7"/>
  <c r="V445" i="7" s="1"/>
  <c r="S409" i="7"/>
  <c r="V409" i="7" s="1"/>
  <c r="S1047" i="7"/>
  <c r="V1047" i="7" s="1"/>
  <c r="S1397" i="7"/>
  <c r="V1397" i="7" s="1"/>
  <c r="S1114" i="7"/>
  <c r="V1114" i="7" s="1"/>
  <c r="S1238" i="7"/>
  <c r="V1238" i="7" s="1"/>
  <c r="S1449" i="7"/>
  <c r="V1449" i="7" s="1"/>
  <c r="S882" i="7"/>
  <c r="V882" i="7" s="1"/>
  <c r="S1048" i="7"/>
  <c r="V1048" i="7" s="1"/>
  <c r="S937" i="7"/>
  <c r="V937" i="7" s="1"/>
  <c r="S1273" i="7"/>
  <c r="V1273" i="7" s="1"/>
  <c r="S1401" i="7"/>
  <c r="V1401" i="7" s="1"/>
  <c r="S975" i="7"/>
  <c r="V975" i="7" s="1"/>
  <c r="S1125" i="7"/>
  <c r="V1125" i="7" s="1"/>
  <c r="S1434" i="7"/>
  <c r="V1434" i="7" s="1"/>
  <c r="S1433" i="7"/>
  <c r="V1433" i="7" s="1"/>
  <c r="S1228" i="7"/>
  <c r="V1228" i="7" s="1"/>
  <c r="S1146" i="7"/>
  <c r="V1146" i="7" s="1"/>
  <c r="S881" i="7"/>
  <c r="V881" i="7" s="1"/>
  <c r="S1539" i="7"/>
  <c r="V1539" i="7" s="1"/>
  <c r="S931" i="7"/>
  <c r="V931" i="7" s="1"/>
  <c r="S856" i="7"/>
  <c r="V856" i="7" s="1"/>
  <c r="S1294" i="7"/>
  <c r="V1294" i="7" s="1"/>
  <c r="S1383" i="7"/>
  <c r="V1383" i="7" s="1"/>
  <c r="S1468" i="7"/>
  <c r="V1468" i="7" s="1"/>
  <c r="S1018" i="7"/>
  <c r="V1018" i="7" s="1"/>
  <c r="S1474" i="7"/>
  <c r="V1474" i="7" s="1"/>
  <c r="S1563" i="7"/>
  <c r="V1563" i="7" s="1"/>
  <c r="S1618" i="7"/>
  <c r="V1618" i="7" s="1"/>
  <c r="S1609" i="7"/>
  <c r="V1609" i="7" s="1"/>
  <c r="S1613" i="7"/>
  <c r="V1613" i="7" s="1"/>
  <c r="S1465" i="7"/>
  <c r="V1465" i="7" s="1"/>
  <c r="S1520" i="7"/>
  <c r="V1520" i="7" s="1"/>
  <c r="S1316" i="7"/>
  <c r="V1316" i="7" s="1"/>
  <c r="S886" i="7"/>
  <c r="V886" i="7" s="1"/>
  <c r="S1084" i="7"/>
  <c r="V1084" i="7" s="1"/>
  <c r="S1169" i="7"/>
  <c r="V1169" i="7" s="1"/>
  <c r="S963" i="7"/>
  <c r="V963" i="7" s="1"/>
  <c r="S1050" i="7"/>
  <c r="V1050" i="7" s="1"/>
  <c r="S1593" i="7"/>
  <c r="V1593" i="7" s="1"/>
  <c r="S1523" i="7"/>
  <c r="V1523" i="7" s="1"/>
  <c r="S1344" i="7"/>
  <c r="V1344" i="7" s="1"/>
  <c r="S953" i="7"/>
  <c r="V953" i="7" s="1"/>
  <c r="S1463" i="7"/>
  <c r="V1463" i="7" s="1"/>
  <c r="S1308" i="7"/>
  <c r="V1308" i="7" s="1"/>
  <c r="S1089" i="7"/>
  <c r="V1089" i="7" s="1"/>
  <c r="S1075" i="7"/>
  <c r="V1075" i="7" s="1"/>
  <c r="S871" i="7"/>
  <c r="V871" i="7" s="1"/>
  <c r="S1255" i="7"/>
  <c r="V1255" i="7" s="1"/>
  <c r="S1325" i="7"/>
  <c r="V1325" i="7" s="1"/>
  <c r="S1151" i="7"/>
  <c r="V1151" i="7" s="1"/>
  <c r="S913" i="7"/>
  <c r="V913" i="7" s="1"/>
  <c r="S1265" i="7"/>
  <c r="V1265" i="7" s="1"/>
  <c r="S1441" i="7"/>
  <c r="V1441" i="7" s="1"/>
  <c r="S1541" i="7"/>
  <c r="V1541" i="7" s="1"/>
  <c r="S1516" i="7"/>
  <c r="V1516" i="7" s="1"/>
  <c r="S1215" i="7"/>
  <c r="V1215" i="7" s="1"/>
  <c r="S909" i="7"/>
  <c r="V909" i="7" s="1"/>
  <c r="S1616" i="7"/>
  <c r="V1616" i="7" s="1"/>
  <c r="S1615" i="7"/>
  <c r="V1615" i="7" s="1"/>
  <c r="S1158" i="7"/>
  <c r="V1158" i="7" s="1"/>
  <c r="S1505" i="7"/>
  <c r="V1505" i="7" s="1"/>
  <c r="S1204" i="7"/>
  <c r="V1204" i="7" s="1"/>
  <c r="S1135" i="7"/>
  <c r="V1135" i="7" s="1"/>
  <c r="S1181" i="7"/>
  <c r="V1181" i="7" s="1"/>
  <c r="S892" i="7"/>
  <c r="V892" i="7" s="1"/>
  <c r="S1400" i="7"/>
  <c r="V1400" i="7" s="1"/>
  <c r="S945" i="7"/>
  <c r="V945" i="7" s="1"/>
  <c r="S1446" i="7"/>
  <c r="V1446" i="7" s="1"/>
  <c r="S1199" i="7"/>
  <c r="V1199" i="7" s="1"/>
  <c r="S987" i="7"/>
  <c r="V987" i="7" s="1"/>
  <c r="S1023" i="7"/>
  <c r="V1023" i="7" s="1"/>
  <c r="S1203" i="7"/>
  <c r="V1203" i="7" s="1"/>
  <c r="S1526" i="7"/>
  <c r="V1526" i="7" s="1"/>
  <c r="S1083" i="7"/>
  <c r="V1083" i="7" s="1"/>
  <c r="S864" i="7"/>
  <c r="V864" i="7" s="1"/>
  <c r="S930" i="7"/>
  <c r="V930" i="7" s="1"/>
  <c r="S1234" i="7"/>
  <c r="V1234" i="7" s="1"/>
  <c r="S1327" i="7"/>
  <c r="V1327" i="7" s="1"/>
  <c r="S866" i="7"/>
  <c r="V866" i="7" s="1"/>
  <c r="S1394" i="7"/>
  <c r="V1394" i="7" s="1"/>
  <c r="S1583" i="7"/>
  <c r="V1583" i="7" s="1"/>
  <c r="S1262" i="7"/>
  <c r="V1262" i="7" s="1"/>
  <c r="S1369" i="7"/>
  <c r="V1369" i="7" s="1"/>
  <c r="S1260" i="7"/>
  <c r="V1260" i="7" s="1"/>
  <c r="S1455" i="7"/>
  <c r="V1455" i="7" s="1"/>
  <c r="S1363" i="7"/>
  <c r="V1363" i="7" s="1"/>
  <c r="S1402" i="7"/>
  <c r="V1402" i="7" s="1"/>
  <c r="S1611" i="7"/>
  <c r="V1611" i="7" s="1"/>
  <c r="S1617" i="7"/>
  <c r="V1617" i="7" s="1"/>
  <c r="S1099" i="7"/>
  <c r="V1099" i="7" s="1"/>
  <c r="S1472" i="7"/>
  <c r="V1472" i="7" s="1"/>
  <c r="S1491" i="7"/>
  <c r="V1491" i="7" s="1"/>
  <c r="S1602" i="7"/>
  <c r="V1602" i="7" s="1"/>
  <c r="S1124" i="7"/>
  <c r="V1124" i="7" s="1"/>
  <c r="S1333" i="7"/>
  <c r="V1333" i="7" s="1"/>
  <c r="S1299" i="7"/>
  <c r="V1299" i="7" s="1"/>
  <c r="S1460" i="7"/>
  <c r="V1460" i="7" s="1"/>
  <c r="S1086" i="7"/>
  <c r="V1086" i="7" s="1"/>
  <c r="S1170" i="7"/>
  <c r="V1170" i="7" s="1"/>
  <c r="S1587" i="7"/>
  <c r="V1587" i="7" s="1"/>
  <c r="S876" i="7"/>
  <c r="V876" i="7" s="1"/>
  <c r="S1574" i="7"/>
  <c r="V1574" i="7" s="1"/>
  <c r="S1442" i="7"/>
  <c r="V1442" i="7" s="1"/>
  <c r="S1479" i="7"/>
  <c r="V1479" i="7" s="1"/>
  <c r="S999" i="7"/>
  <c r="V999" i="7" s="1"/>
  <c r="S1423" i="7"/>
  <c r="V1423" i="7" s="1"/>
  <c r="S1279" i="7"/>
  <c r="V1279" i="7" s="1"/>
  <c r="S1235" i="7"/>
  <c r="V1235" i="7" s="1"/>
  <c r="S1604" i="7"/>
  <c r="V1604" i="7" s="1"/>
  <c r="S1368" i="7"/>
  <c r="V1368" i="7" s="1"/>
  <c r="S1020" i="7"/>
  <c r="V1020" i="7" s="1"/>
  <c r="S1061" i="7"/>
  <c r="V1061" i="7" s="1"/>
  <c r="S854" i="7"/>
  <c r="V854" i="7" s="1"/>
  <c r="S1367" i="7"/>
  <c r="V1367" i="7" s="1"/>
  <c r="S1473" i="7"/>
  <c r="V1473" i="7" s="1"/>
  <c r="S1416" i="7"/>
  <c r="V1416" i="7" s="1"/>
  <c r="S1226" i="7"/>
  <c r="V1226" i="7" s="1"/>
  <c r="S1126" i="7"/>
  <c r="V1126" i="7" s="1"/>
  <c r="S1612" i="7"/>
  <c r="V1612" i="7" s="1"/>
  <c r="S976" i="7"/>
  <c r="V976" i="7" s="1"/>
  <c r="S1305" i="7"/>
  <c r="V1305" i="7" s="1"/>
  <c r="S1385" i="7"/>
  <c r="V1385" i="7" s="1"/>
  <c r="S1149" i="7"/>
  <c r="V1149" i="7" s="1"/>
  <c r="S1376" i="7"/>
  <c r="V1376" i="7" s="1"/>
  <c r="S997" i="7"/>
  <c r="V997" i="7" s="1"/>
  <c r="S969" i="7"/>
  <c r="V969" i="7" s="1"/>
  <c r="S940" i="7"/>
  <c r="V940" i="7" s="1"/>
  <c r="S1098" i="7"/>
  <c r="V1098" i="7" s="1"/>
  <c r="S1291" i="7"/>
  <c r="V1291" i="7" s="1"/>
  <c r="S1000" i="7"/>
  <c r="V1000" i="7" s="1"/>
  <c r="S1162" i="7"/>
  <c r="V1162" i="7" s="1"/>
  <c r="S1073" i="7"/>
  <c r="V1073" i="7" s="1"/>
  <c r="S1054" i="7"/>
  <c r="V1054" i="7" s="1"/>
  <c r="S906" i="7"/>
  <c r="V906" i="7" s="1"/>
  <c r="S1253" i="7"/>
  <c r="V1253" i="7" s="1"/>
  <c r="S1035" i="7"/>
  <c r="V1035" i="7" s="1"/>
  <c r="S1227" i="7"/>
  <c r="V1227" i="7" s="1"/>
  <c r="S988" i="7"/>
  <c r="V988" i="7" s="1"/>
  <c r="S936" i="7"/>
  <c r="V936" i="7" s="1"/>
  <c r="S921" i="7"/>
  <c r="V921" i="7" s="1"/>
  <c r="S1272" i="7"/>
  <c r="V1272" i="7" s="1"/>
  <c r="S890" i="7"/>
  <c r="V890" i="7" s="1"/>
  <c r="S1053" i="7"/>
  <c r="V1053" i="7" s="1"/>
  <c r="S1382" i="7"/>
  <c r="V1382" i="7" s="1"/>
  <c r="S1078" i="7"/>
  <c r="V1078" i="7" s="1"/>
  <c r="S1275" i="7"/>
  <c r="V1275" i="7" s="1"/>
  <c r="S896" i="7"/>
  <c r="V896" i="7" s="1"/>
  <c r="S1374" i="7"/>
  <c r="V1374" i="7" s="1"/>
  <c r="S1318" i="7"/>
  <c r="V1318" i="7" s="1"/>
  <c r="S1605" i="7"/>
  <c r="V1605" i="7" s="1"/>
  <c r="S1207" i="7"/>
  <c r="V1207" i="7" s="1"/>
  <c r="S1359" i="7"/>
  <c r="V1359" i="7" s="1"/>
  <c r="S1337" i="7"/>
  <c r="V1337" i="7" s="1"/>
  <c r="S970" i="7"/>
  <c r="V970" i="7" s="1"/>
  <c r="S1538" i="7"/>
  <c r="V1538" i="7" s="1"/>
  <c r="S1418" i="7"/>
  <c r="V1418" i="7" s="1"/>
  <c r="S1560" i="7"/>
  <c r="V1560" i="7" s="1"/>
  <c r="S1293" i="7"/>
  <c r="V1293" i="7" s="1"/>
  <c r="S1295" i="7"/>
  <c r="V1295" i="7" s="1"/>
  <c r="S1168" i="7"/>
  <c r="V1168" i="7" s="1"/>
  <c r="S1079" i="7"/>
  <c r="V1079" i="7" s="1"/>
  <c r="S1160" i="7"/>
  <c r="V1160" i="7" s="1"/>
  <c r="S1533" i="7"/>
  <c r="V1533" i="7" s="1"/>
  <c r="S1461" i="7"/>
  <c r="V1461" i="7" s="1"/>
  <c r="S1584" i="7"/>
  <c r="V1584" i="7" s="1"/>
  <c r="S1558" i="7"/>
  <c r="V1558" i="7" s="1"/>
  <c r="S1131" i="7"/>
  <c r="V1131" i="7" s="1"/>
  <c r="S1426" i="7"/>
  <c r="V1426" i="7" s="1"/>
  <c r="S1214" i="7"/>
  <c r="V1214" i="7" s="1"/>
  <c r="S1524" i="7"/>
  <c r="V1524" i="7" s="1"/>
  <c r="S1336" i="7"/>
  <c r="V1336" i="7" s="1"/>
  <c r="S1118" i="7"/>
  <c r="V1118" i="7" s="1"/>
  <c r="S1144" i="7"/>
  <c r="V1144" i="7" s="1"/>
  <c r="S1494" i="7"/>
  <c r="V1494" i="7" s="1"/>
  <c r="S1372" i="7"/>
  <c r="V1372" i="7" s="1"/>
  <c r="S1514" i="7"/>
  <c r="V1514" i="7" s="1"/>
  <c r="S956" i="7"/>
  <c r="V956" i="7" s="1"/>
  <c r="S952" i="7"/>
  <c r="V952" i="7" s="1"/>
  <c r="S1277" i="7"/>
  <c r="V1277" i="7" s="1"/>
  <c r="S1575" i="7"/>
  <c r="V1575" i="7" s="1"/>
  <c r="S1180" i="7"/>
  <c r="V1180" i="7" s="1"/>
  <c r="S1411" i="7"/>
  <c r="V1411" i="7" s="1"/>
  <c r="S1466" i="7"/>
  <c r="V1466" i="7" s="1"/>
  <c r="S1037" i="7"/>
  <c r="V1037" i="7" s="1"/>
  <c r="S1313" i="7"/>
  <c r="V1313" i="7" s="1"/>
  <c r="S1244" i="7"/>
  <c r="V1244" i="7" s="1"/>
  <c r="S1091" i="7"/>
  <c r="V1091" i="7" s="1"/>
  <c r="S885" i="7"/>
  <c r="V885" i="7" s="1"/>
  <c r="S989" i="7"/>
  <c r="V989" i="7" s="1"/>
  <c r="S1419" i="7"/>
  <c r="V1419" i="7" s="1"/>
  <c r="S1154" i="7"/>
  <c r="V1154" i="7" s="1"/>
  <c r="S1326" i="7"/>
  <c r="V1326" i="7" s="1"/>
  <c r="S1522" i="7"/>
  <c r="V1522" i="7" s="1"/>
  <c r="S1346" i="7"/>
  <c r="V1346" i="7" s="1"/>
  <c r="S1364" i="7"/>
  <c r="V1364" i="7" s="1"/>
  <c r="S1543" i="7"/>
  <c r="V1543" i="7" s="1"/>
  <c r="S873" i="7"/>
  <c r="V873" i="7" s="1"/>
  <c r="S1103" i="7"/>
  <c r="V1103" i="7" s="1"/>
  <c r="S938" i="7"/>
  <c r="V938" i="7" s="1"/>
  <c r="S1140" i="7"/>
  <c r="V1140" i="7" s="1"/>
  <c r="S1040" i="7"/>
  <c r="V1040" i="7" s="1"/>
  <c r="S1307" i="7"/>
  <c r="V1307" i="7" s="1"/>
  <c r="S1143" i="7"/>
  <c r="V1143" i="7" s="1"/>
  <c r="S1365" i="7"/>
  <c r="V1365" i="7" s="1"/>
  <c r="S1082" i="7"/>
  <c r="V1082" i="7" s="1"/>
  <c r="S1130" i="7"/>
  <c r="V1130" i="7" s="1"/>
  <c r="S1481" i="7"/>
  <c r="V1481" i="7" s="1"/>
  <c r="S1175" i="7"/>
  <c r="V1175" i="7" s="1"/>
  <c r="S1185" i="7"/>
  <c r="V1185" i="7" s="1"/>
  <c r="S1027" i="7"/>
  <c r="V1027" i="7" s="1"/>
  <c r="S1066" i="7"/>
  <c r="V1066" i="7" s="1"/>
  <c r="S1379" i="7"/>
  <c r="V1379" i="7" s="1"/>
  <c r="S1375" i="7"/>
  <c r="V1375" i="7" s="1"/>
  <c r="S883" i="7"/>
  <c r="V883" i="7" s="1"/>
  <c r="S1058" i="7"/>
  <c r="V1058" i="7" s="1"/>
  <c r="S1249" i="7"/>
  <c r="V1249" i="7" s="1"/>
  <c r="S1036" i="7"/>
  <c r="V1036" i="7" s="1"/>
  <c r="S1184" i="7"/>
  <c r="V1184" i="7" s="1"/>
  <c r="S993" i="7"/>
  <c r="V993" i="7" s="1"/>
  <c r="S1200" i="7"/>
  <c r="V1200" i="7" s="1"/>
  <c r="S1164" i="7"/>
  <c r="V1164" i="7" s="1"/>
  <c r="S889" i="7"/>
  <c r="V889" i="7" s="1"/>
  <c r="S1177" i="7"/>
  <c r="V1177" i="7" s="1"/>
  <c r="S1536" i="7"/>
  <c r="V1536" i="7" s="1"/>
  <c r="S1480" i="7"/>
  <c r="V1480" i="7" s="1"/>
  <c r="S1597" i="7"/>
  <c r="V1597" i="7" s="1"/>
  <c r="S1456" i="7"/>
  <c r="V1456" i="7" s="1"/>
  <c r="S1580" i="7"/>
  <c r="V1580" i="7" s="1"/>
  <c r="S974" i="7"/>
  <c r="V974" i="7" s="1"/>
  <c r="S1021" i="7"/>
  <c r="V1021" i="7" s="1"/>
  <c r="S1267" i="7"/>
  <c r="V1267" i="7" s="1"/>
  <c r="S1436" i="7"/>
  <c r="V1436" i="7" s="1"/>
  <c r="S1097" i="7"/>
  <c r="V1097" i="7" s="1"/>
  <c r="S1116" i="7"/>
  <c r="V1116" i="7" s="1"/>
  <c r="S1278" i="7"/>
  <c r="V1278" i="7" s="1"/>
  <c r="S1224" i="7"/>
  <c r="V1224" i="7" s="1"/>
  <c r="S1292" i="7"/>
  <c r="V1292" i="7" s="1"/>
  <c r="S1453" i="7"/>
  <c r="V1453" i="7" s="1"/>
  <c r="P18" i="7"/>
  <c r="R190" i="7"/>
  <c r="W1466" i="6"/>
  <c r="P198" i="7"/>
  <c r="Q231" i="7"/>
  <c r="P1475" i="6"/>
  <c r="U1475" i="6" s="1"/>
  <c r="J1475" i="6"/>
  <c r="O1475" i="6" s="1"/>
  <c r="T1475" i="6" s="1"/>
  <c r="P1364" i="6"/>
  <c r="J1364" i="6"/>
  <c r="O1364" i="6" s="1"/>
  <c r="J1137" i="6"/>
  <c r="O1137" i="6" s="1"/>
  <c r="P1137" i="6"/>
  <c r="R519" i="7"/>
  <c r="J1525" i="6"/>
  <c r="O1525" i="6" s="1"/>
  <c r="T1525" i="6" s="1"/>
  <c r="P1525" i="6"/>
  <c r="U1525" i="6" s="1"/>
  <c r="P412" i="7"/>
  <c r="R348" i="7"/>
  <c r="W1121" i="6"/>
  <c r="J1285" i="6"/>
  <c r="O1285" i="6" s="1"/>
  <c r="P1285" i="6"/>
  <c r="Q468" i="7"/>
  <c r="Q177" i="7"/>
  <c r="R791" i="7"/>
  <c r="Q87" i="7"/>
  <c r="W1483" i="6"/>
  <c r="Q47" i="7"/>
  <c r="J920" i="6"/>
  <c r="O920" i="6" s="1"/>
  <c r="P920" i="6"/>
  <c r="P69" i="7"/>
  <c r="P342" i="7"/>
  <c r="Q95" i="7"/>
  <c r="P1185" i="6"/>
  <c r="J1185" i="6"/>
  <c r="O1185" i="6" s="1"/>
  <c r="P29" i="7"/>
  <c r="P764" i="6"/>
  <c r="J764" i="6"/>
  <c r="O764" i="6" s="1"/>
  <c r="Q572" i="7"/>
  <c r="P653" i="7"/>
  <c r="R272" i="7"/>
  <c r="P1333" i="6"/>
  <c r="U1333" i="6" s="1"/>
  <c r="J1333" i="6"/>
  <c r="O1333" i="6" s="1"/>
  <c r="W1148" i="6"/>
  <c r="W1147" i="6"/>
  <c r="P658" i="7"/>
  <c r="Q1234" i="7"/>
  <c r="Q305" i="7"/>
  <c r="X1183" i="6"/>
  <c r="R559" i="7"/>
  <c r="J1365" i="6"/>
  <c r="O1365" i="6" s="1"/>
  <c r="P1365" i="6"/>
  <c r="V1238" i="6"/>
  <c r="P470" i="7"/>
  <c r="X1456" i="6"/>
  <c r="X1458" i="6"/>
  <c r="Q422" i="7"/>
  <c r="Q421" i="7"/>
  <c r="Q118" i="7"/>
  <c r="Q585" i="7"/>
  <c r="J1229" i="6"/>
  <c r="O1229" i="6" s="1"/>
  <c r="P1229" i="6"/>
  <c r="U1229" i="6" s="1"/>
  <c r="J1440" i="6"/>
  <c r="O1440" i="6" s="1"/>
  <c r="T1440" i="6" s="1"/>
  <c r="P1440" i="6"/>
  <c r="U1440" i="6" s="1"/>
  <c r="V1260" i="6"/>
  <c r="P399" i="7"/>
  <c r="X1026" i="6"/>
  <c r="P361" i="7"/>
  <c r="P41" i="7"/>
  <c r="X1422" i="6"/>
  <c r="J1126" i="6"/>
  <c r="O1126" i="6" s="1"/>
  <c r="P1126" i="6"/>
  <c r="X1430" i="6"/>
  <c r="W1324" i="6"/>
  <c r="P669" i="7"/>
  <c r="R736" i="7"/>
  <c r="P1509" i="6"/>
  <c r="J1509" i="6"/>
  <c r="O1509" i="6" s="1"/>
  <c r="J1053" i="6"/>
  <c r="O1053" i="6" s="1"/>
  <c r="T1053" i="6" s="1"/>
  <c r="P1053" i="6"/>
  <c r="U1053" i="6" s="1"/>
  <c r="Q681" i="7"/>
  <c r="P350" i="7"/>
  <c r="P221" i="7"/>
  <c r="V1403" i="6"/>
  <c r="V1402" i="6"/>
  <c r="P746" i="7"/>
  <c r="V1338" i="6"/>
  <c r="P110" i="7"/>
  <c r="R567" i="7"/>
  <c r="P1420" i="6"/>
  <c r="U1420" i="6" s="1"/>
  <c r="J1420" i="6"/>
  <c r="O1420" i="6" s="1"/>
  <c r="T1420" i="6" s="1"/>
  <c r="P1244" i="6"/>
  <c r="J1244" i="6"/>
  <c r="O1244" i="6" s="1"/>
  <c r="V1398" i="6"/>
  <c r="R304" i="7"/>
  <c r="R581" i="7"/>
  <c r="R72" i="7"/>
  <c r="W1510" i="6"/>
  <c r="Q540" i="7"/>
  <c r="V1366" i="6"/>
  <c r="W912" i="6"/>
  <c r="P1366" i="6"/>
  <c r="U1366" i="6" s="1"/>
  <c r="J1366" i="6"/>
  <c r="O1366" i="6" s="1"/>
  <c r="P140" i="7"/>
  <c r="V1413" i="6"/>
  <c r="X976" i="6"/>
  <c r="W666" i="6"/>
  <c r="Q54" i="7"/>
  <c r="P232" i="7"/>
  <c r="V1087" i="6"/>
  <c r="P891" i="7"/>
  <c r="P437" i="7"/>
  <c r="P58" i="7"/>
  <c r="Q171" i="7"/>
  <c r="W1529" i="6"/>
  <c r="R87" i="7"/>
  <c r="R309" i="7"/>
  <c r="X934" i="6"/>
  <c r="J1074" i="6"/>
  <c r="O1074" i="6" s="1"/>
  <c r="T1074" i="6" s="1"/>
  <c r="P1074" i="6"/>
  <c r="U1074" i="6" s="1"/>
  <c r="W1511" i="6"/>
  <c r="J894" i="6"/>
  <c r="O894" i="6" s="1"/>
  <c r="T894" i="6" s="1"/>
  <c r="P894" i="6"/>
  <c r="U894" i="6" s="1"/>
  <c r="W1364" i="6"/>
  <c r="J884" i="6"/>
  <c r="O884" i="6" s="1"/>
  <c r="T884" i="6" s="1"/>
  <c r="P884" i="6"/>
  <c r="U884" i="6" s="1"/>
  <c r="Q270" i="7"/>
  <c r="J1540" i="6"/>
  <c r="O1540" i="6" s="1"/>
  <c r="P1540" i="6"/>
  <c r="P116" i="7"/>
  <c r="P1312" i="6"/>
  <c r="U1312" i="6" s="1"/>
  <c r="J1312" i="6"/>
  <c r="O1312" i="6" s="1"/>
  <c r="T1312" i="6" s="1"/>
  <c r="Q89" i="7"/>
  <c r="J598" i="6"/>
  <c r="O598" i="6" s="1"/>
  <c r="P598" i="6"/>
  <c r="W391" i="6"/>
  <c r="Q227" i="7"/>
  <c r="P997" i="6"/>
  <c r="J997" i="6"/>
  <c r="O997" i="6" s="1"/>
  <c r="P1263" i="6"/>
  <c r="U1263" i="6" s="1"/>
  <c r="J1263" i="6"/>
  <c r="O1263" i="6" s="1"/>
  <c r="V1446" i="6"/>
  <c r="V812" i="6"/>
  <c r="Q237" i="7"/>
  <c r="P149" i="7"/>
  <c r="X1063" i="6"/>
  <c r="P604" i="6"/>
  <c r="U604" i="6" s="1"/>
  <c r="J604" i="6"/>
  <c r="O604" i="6" s="1"/>
  <c r="T604" i="6" s="1"/>
  <c r="P118" i="7"/>
  <c r="W1159" i="6"/>
  <c r="W1335" i="6"/>
  <c r="P878" i="6"/>
  <c r="U878" i="6" s="1"/>
  <c r="J878" i="6"/>
  <c r="O878" i="6" s="1"/>
  <c r="T878" i="6" s="1"/>
  <c r="X1273" i="6"/>
  <c r="P230" i="7"/>
  <c r="Q598" i="7"/>
  <c r="P325" i="7"/>
  <c r="V1106" i="6"/>
  <c r="X1362" i="6"/>
  <c r="V1395" i="6"/>
  <c r="J1542" i="6"/>
  <c r="O1542" i="6" s="1"/>
  <c r="P1542" i="6"/>
  <c r="V1232" i="6"/>
  <c r="V1381" i="6"/>
  <c r="V776" i="6"/>
  <c r="W622" i="6"/>
  <c r="X1285" i="6"/>
  <c r="W1038" i="6"/>
  <c r="X811" i="6"/>
  <c r="J1166" i="6"/>
  <c r="O1166" i="6" s="1"/>
  <c r="T1166" i="6" s="1"/>
  <c r="P1166" i="6"/>
  <c r="U1166" i="6" s="1"/>
  <c r="V1223" i="6"/>
  <c r="V1222" i="6"/>
  <c r="P1279" i="6"/>
  <c r="J1279" i="6"/>
  <c r="O1279" i="6" s="1"/>
  <c r="V935" i="6"/>
  <c r="R60" i="7"/>
  <c r="X989" i="6"/>
  <c r="Q633" i="7"/>
  <c r="P1131" i="6"/>
  <c r="U1131" i="6" s="1"/>
  <c r="J1131" i="6"/>
  <c r="O1131" i="6" s="1"/>
  <c r="T1131" i="6" s="1"/>
  <c r="W1009" i="6"/>
  <c r="J1539" i="6"/>
  <c r="O1539" i="6" s="1"/>
  <c r="T1539" i="6" s="1"/>
  <c r="P1539" i="6"/>
  <c r="U1539" i="6" s="1"/>
  <c r="R435" i="7"/>
  <c r="W940" i="6"/>
  <c r="X1107" i="6"/>
  <c r="X1534" i="6"/>
  <c r="AS19" i="6"/>
  <c r="AY19" i="6" s="1"/>
  <c r="V1324" i="6"/>
  <c r="X935" i="6"/>
  <c r="P295" i="7"/>
  <c r="P973" i="6"/>
  <c r="U973" i="6" s="1"/>
  <c r="J973" i="6"/>
  <c r="O973" i="6" s="1"/>
  <c r="T973" i="6" s="1"/>
  <c r="V1170" i="6"/>
  <c r="J1329" i="6"/>
  <c r="O1329" i="6" s="1"/>
  <c r="P1329" i="6"/>
  <c r="J1019" i="6"/>
  <c r="O1019" i="6" s="1"/>
  <c r="T1019" i="6" s="1"/>
  <c r="P1019" i="6"/>
  <c r="U1019" i="6" s="1"/>
  <c r="P1017" i="6"/>
  <c r="J1017" i="6"/>
  <c r="O1017" i="6" s="1"/>
  <c r="P64" i="7"/>
  <c r="Q549" i="7"/>
  <c r="W1302" i="6"/>
  <c r="W1301" i="6"/>
  <c r="X1241" i="6"/>
  <c r="P1411" i="6"/>
  <c r="J1411" i="6"/>
  <c r="O1411" i="6" s="1"/>
  <c r="X1157" i="6"/>
  <c r="X1301" i="6"/>
  <c r="P320" i="6"/>
  <c r="J320" i="6"/>
  <c r="O320" i="6" s="1"/>
  <c r="J851" i="6"/>
  <c r="O851" i="6" s="1"/>
  <c r="P851" i="6"/>
  <c r="V1017" i="6"/>
  <c r="J592" i="6"/>
  <c r="O592" i="6" s="1"/>
  <c r="T592" i="6" s="1"/>
  <c r="P592" i="6"/>
  <c r="U592" i="6" s="1"/>
  <c r="V964" i="6"/>
  <c r="J505" i="6"/>
  <c r="O505" i="6" s="1"/>
  <c r="T505" i="6" s="1"/>
  <c r="P505" i="6"/>
  <c r="U505" i="6" s="1"/>
  <c r="V942" i="6"/>
  <c r="X710" i="6"/>
  <c r="X1040" i="6"/>
  <c r="V948" i="6"/>
  <c r="X1245" i="6"/>
  <c r="J617" i="6"/>
  <c r="O617" i="6" s="1"/>
  <c r="P617" i="6"/>
  <c r="V1357" i="6"/>
  <c r="W867" i="6"/>
  <c r="P417" i="6"/>
  <c r="J417" i="6"/>
  <c r="O417" i="6" s="1"/>
  <c r="V614" i="6"/>
  <c r="J1057" i="6"/>
  <c r="O1057" i="6" s="1"/>
  <c r="T1057" i="6" s="1"/>
  <c r="P1057" i="6"/>
  <c r="U1057" i="6" s="1"/>
  <c r="P600" i="6"/>
  <c r="J600" i="6"/>
  <c r="O600" i="6" s="1"/>
  <c r="P103" i="7"/>
  <c r="J936" i="6"/>
  <c r="O936" i="6" s="1"/>
  <c r="P936" i="6"/>
  <c r="Q16" i="7"/>
  <c r="J928" i="6"/>
  <c r="O928" i="6" s="1"/>
  <c r="P928" i="6"/>
  <c r="V1452" i="6"/>
  <c r="X821" i="6"/>
  <c r="X1280" i="6"/>
  <c r="V1332" i="6"/>
  <c r="X1352" i="6"/>
  <c r="P455" i="6"/>
  <c r="J455" i="6"/>
  <c r="O455" i="6" s="1"/>
  <c r="X1219" i="6"/>
  <c r="J1132" i="6"/>
  <c r="O1132" i="6" s="1"/>
  <c r="P1132" i="6"/>
  <c r="U1132" i="6" s="1"/>
  <c r="X1309" i="6"/>
  <c r="J1084" i="6"/>
  <c r="O1084" i="6" s="1"/>
  <c r="T1084" i="6" s="1"/>
  <c r="P1084" i="6"/>
  <c r="U1084" i="6" s="1"/>
  <c r="J1143" i="6"/>
  <c r="O1143" i="6" s="1"/>
  <c r="P1143" i="6"/>
  <c r="P703" i="6"/>
  <c r="J703" i="6"/>
  <c r="O703" i="6" s="1"/>
  <c r="X226" i="6"/>
  <c r="V1167" i="6"/>
  <c r="V1057" i="6"/>
  <c r="X1027" i="6"/>
  <c r="W524" i="6"/>
  <c r="W905" i="6"/>
  <c r="V1175" i="6"/>
  <c r="X1538" i="6"/>
  <c r="V899" i="6"/>
  <c r="X660" i="6"/>
  <c r="W724" i="6"/>
  <c r="P135" i="6"/>
  <c r="U135" i="6" s="1"/>
  <c r="J135" i="6"/>
  <c r="O135" i="6" s="1"/>
  <c r="T135" i="6" s="1"/>
  <c r="P428" i="6"/>
  <c r="J428" i="6"/>
  <c r="O428" i="6" s="1"/>
  <c r="W1209" i="6"/>
  <c r="P702" i="6"/>
  <c r="J702" i="6"/>
  <c r="O702" i="6" s="1"/>
  <c r="V1423" i="6"/>
  <c r="J662" i="6"/>
  <c r="O662" i="6" s="1"/>
  <c r="P662" i="6"/>
  <c r="X1473" i="6"/>
  <c r="W1193" i="6"/>
  <c r="V1162" i="6"/>
  <c r="P508" i="6"/>
  <c r="U508" i="6" s="1"/>
  <c r="J508" i="6"/>
  <c r="O508" i="6" s="1"/>
  <c r="J644" i="6"/>
  <c r="O644" i="6" s="1"/>
  <c r="T644" i="6" s="1"/>
  <c r="P644" i="6"/>
  <c r="U644" i="6" s="1"/>
  <c r="P1226" i="6"/>
  <c r="U1226" i="6" s="1"/>
  <c r="J1226" i="6"/>
  <c r="O1226" i="6" s="1"/>
  <c r="T1226" i="6" s="1"/>
  <c r="J717" i="6"/>
  <c r="O717" i="6" s="1"/>
  <c r="P717" i="6"/>
  <c r="J942" i="6"/>
  <c r="O942" i="6" s="1"/>
  <c r="T942" i="6" s="1"/>
  <c r="P942" i="6"/>
  <c r="U942" i="6" s="1"/>
  <c r="X1427" i="6"/>
  <c r="X1212" i="6"/>
  <c r="X490" i="6"/>
  <c r="P1007" i="6"/>
  <c r="U1007" i="6" s="1"/>
  <c r="J1007" i="6"/>
  <c r="O1007" i="6" s="1"/>
  <c r="T1007" i="6" s="1"/>
  <c r="W889" i="6"/>
  <c r="W819" i="6"/>
  <c r="P1036" i="6"/>
  <c r="U1036" i="6" s="1"/>
  <c r="J1036" i="6"/>
  <c r="O1036" i="6" s="1"/>
  <c r="T1036" i="6" s="1"/>
  <c r="V1071" i="6"/>
  <c r="J1125" i="6"/>
  <c r="O1125" i="6" s="1"/>
  <c r="T1125" i="6" s="1"/>
  <c r="P1125" i="6"/>
  <c r="U1125" i="6" s="1"/>
  <c r="W645" i="6"/>
  <c r="J391" i="6"/>
  <c r="O391" i="6" s="1"/>
  <c r="P391" i="6"/>
  <c r="X580" i="6"/>
  <c r="V525" i="6"/>
  <c r="J1012" i="6"/>
  <c r="O1012" i="6" s="1"/>
  <c r="T1012" i="6" s="1"/>
  <c r="P1012" i="6"/>
  <c r="U1012" i="6" s="1"/>
  <c r="Q209" i="7"/>
  <c r="V607" i="6"/>
  <c r="X1111" i="6"/>
  <c r="X838" i="6"/>
  <c r="W947" i="6"/>
  <c r="W509" i="6"/>
  <c r="V1492" i="6"/>
  <c r="R484" i="7"/>
  <c r="X130" i="6"/>
  <c r="X791" i="6"/>
  <c r="V692" i="6"/>
  <c r="P963" i="6"/>
  <c r="J963" i="6"/>
  <c r="O963" i="6" s="1"/>
  <c r="J539" i="6"/>
  <c r="O539" i="6" s="1"/>
  <c r="T539" i="6" s="1"/>
  <c r="P539" i="6"/>
  <c r="U539" i="6" s="1"/>
  <c r="V141" i="6"/>
  <c r="J833" i="6"/>
  <c r="O833" i="6" s="1"/>
  <c r="P833" i="6"/>
  <c r="P196" i="6"/>
  <c r="J196" i="6"/>
  <c r="O196" i="6" s="1"/>
  <c r="X58" i="6"/>
  <c r="X1142" i="6"/>
  <c r="X10" i="6"/>
  <c r="P659" i="6"/>
  <c r="J659" i="6"/>
  <c r="O659" i="6" s="1"/>
  <c r="P388" i="6"/>
  <c r="U388" i="6" s="1"/>
  <c r="J388" i="6"/>
  <c r="O388" i="6" s="1"/>
  <c r="T388" i="6" s="1"/>
  <c r="P547" i="6"/>
  <c r="J547" i="6"/>
  <c r="O547" i="6" s="1"/>
  <c r="J1309" i="6"/>
  <c r="O1309" i="6" s="1"/>
  <c r="T1309" i="6" s="1"/>
  <c r="P1309" i="6"/>
  <c r="U1309" i="6" s="1"/>
  <c r="V1434" i="6"/>
  <c r="W1101" i="6"/>
  <c r="X839" i="6"/>
  <c r="X1314" i="6"/>
  <c r="V586" i="6"/>
  <c r="W1420" i="6"/>
  <c r="X829" i="6"/>
  <c r="X229" i="6"/>
  <c r="J440" i="6"/>
  <c r="O440" i="6" s="1"/>
  <c r="P440" i="6"/>
  <c r="R265" i="7"/>
  <c r="J161" i="6"/>
  <c r="O161" i="6" s="1"/>
  <c r="T161" i="6" s="1"/>
  <c r="P161" i="6"/>
  <c r="U161" i="6" s="1"/>
  <c r="V192" i="6"/>
  <c r="V1176" i="6"/>
  <c r="X22" i="6"/>
  <c r="P223" i="7"/>
  <c r="X728" i="6"/>
  <c r="P863" i="6"/>
  <c r="U863" i="6" s="1"/>
  <c r="J863" i="6"/>
  <c r="O863" i="6" s="1"/>
  <c r="T863" i="6" s="1"/>
  <c r="V517" i="6"/>
  <c r="W738" i="6"/>
  <c r="V438" i="6"/>
  <c r="W633" i="6"/>
  <c r="V1401" i="6"/>
  <c r="W900" i="6"/>
  <c r="V1349" i="6"/>
  <c r="V451" i="6"/>
  <c r="J19" i="6"/>
  <c r="O19" i="6" s="1"/>
  <c r="P19" i="6"/>
  <c r="J888" i="6"/>
  <c r="O888" i="6" s="1"/>
  <c r="P888" i="6"/>
  <c r="V122" i="6"/>
  <c r="J249" i="6"/>
  <c r="O249" i="6" s="1"/>
  <c r="P249" i="6"/>
  <c r="V365" i="6"/>
  <c r="Q106" i="7"/>
  <c r="V570" i="6"/>
  <c r="V569" i="6"/>
  <c r="P1096" i="6"/>
  <c r="J1096" i="6"/>
  <c r="O1096" i="6" s="1"/>
  <c r="V1110" i="6"/>
  <c r="V561" i="6"/>
  <c r="R779" i="7"/>
  <c r="P25" i="7"/>
  <c r="V1373" i="6"/>
  <c r="W548" i="6"/>
  <c r="V553" i="6"/>
  <c r="P217" i="6"/>
  <c r="J217" i="6"/>
  <c r="O217" i="6" s="1"/>
  <c r="W992" i="6"/>
  <c r="X1021" i="6"/>
  <c r="Q128" i="7"/>
  <c r="V185" i="6"/>
  <c r="X23" i="6"/>
  <c r="W473" i="6"/>
  <c r="R249" i="7"/>
  <c r="W1326" i="6"/>
  <c r="P34" i="7"/>
  <c r="P1152" i="6"/>
  <c r="U1152" i="6" s="1"/>
  <c r="J1152" i="6"/>
  <c r="O1152" i="6" s="1"/>
  <c r="T1152" i="6" s="1"/>
  <c r="V117" i="6"/>
  <c r="W1495" i="6"/>
  <c r="W977" i="6"/>
  <c r="P688" i="6"/>
  <c r="U688" i="6" s="1"/>
  <c r="J688" i="6"/>
  <c r="O688" i="6" s="1"/>
  <c r="T688" i="6" s="1"/>
  <c r="P37" i="6"/>
  <c r="U37" i="6" s="1"/>
  <c r="J37" i="6"/>
  <c r="O37" i="6" s="1"/>
  <c r="J1156" i="6"/>
  <c r="O1156" i="6" s="1"/>
  <c r="P1156" i="6"/>
  <c r="P240" i="6"/>
  <c r="J240" i="6"/>
  <c r="O240" i="6" s="1"/>
  <c r="V985" i="6"/>
  <c r="V1209" i="6"/>
  <c r="X341" i="6"/>
  <c r="W1168" i="6"/>
  <c r="X1247" i="6"/>
  <c r="P1182" i="6"/>
  <c r="J1182" i="6"/>
  <c r="O1182" i="6" s="1"/>
  <c r="W296" i="6"/>
  <c r="J490" i="6"/>
  <c r="O490" i="6" s="1"/>
  <c r="P490" i="6"/>
  <c r="X998" i="6"/>
  <c r="V1549" i="6"/>
  <c r="P1047" i="6"/>
  <c r="J1047" i="6"/>
  <c r="O1047" i="6" s="1"/>
  <c r="P1325" i="6"/>
  <c r="U1325" i="6" s="1"/>
  <c r="J1325" i="6"/>
  <c r="O1325" i="6" s="1"/>
  <c r="T1325" i="6" s="1"/>
  <c r="V262" i="6"/>
  <c r="W445" i="6"/>
  <c r="Q8" i="7"/>
  <c r="J1121" i="6"/>
  <c r="O1121" i="6" s="1"/>
  <c r="T1121" i="6" s="1"/>
  <c r="P1121" i="6"/>
  <c r="U1121" i="6" s="1"/>
  <c r="P265" i="6"/>
  <c r="U265" i="6" s="1"/>
  <c r="J265" i="6"/>
  <c r="O265" i="6" s="1"/>
  <c r="T265" i="6" s="1"/>
  <c r="J476" i="6"/>
  <c r="O476" i="6" s="1"/>
  <c r="T476" i="6" s="1"/>
  <c r="P476" i="6"/>
  <c r="U476" i="6" s="1"/>
  <c r="J403" i="6"/>
  <c r="O403" i="6" s="1"/>
  <c r="T403" i="6" s="1"/>
  <c r="P403" i="6"/>
  <c r="U403" i="6" s="1"/>
  <c r="J493" i="6"/>
  <c r="O493" i="6" s="1"/>
  <c r="P493" i="6"/>
  <c r="W441" i="6"/>
  <c r="V1015" i="6"/>
  <c r="X1281" i="6"/>
  <c r="V880" i="6"/>
  <c r="X1321" i="6"/>
  <c r="X268" i="6"/>
  <c r="P641" i="6"/>
  <c r="U641" i="6" s="1"/>
  <c r="J641" i="6"/>
  <c r="O641" i="6" s="1"/>
  <c r="T641" i="6" s="1"/>
  <c r="V1033" i="6"/>
  <c r="X648" i="6"/>
  <c r="W1082" i="6"/>
  <c r="W1149" i="6"/>
  <c r="J49" i="6"/>
  <c r="O49" i="6" s="1"/>
  <c r="P49" i="6"/>
  <c r="V1139" i="6"/>
  <c r="W1396" i="6"/>
  <c r="W1157" i="6"/>
  <c r="P1356" i="6"/>
  <c r="U1356" i="6" s="1"/>
  <c r="J1356" i="6"/>
  <c r="O1356" i="6" s="1"/>
  <c r="T1356" i="6" s="1"/>
  <c r="X864" i="6"/>
  <c r="W350" i="6"/>
  <c r="J535" i="6"/>
  <c r="O535" i="6" s="1"/>
  <c r="P535" i="6"/>
  <c r="J172" i="6"/>
  <c r="O172" i="6" s="1"/>
  <c r="T172" i="6" s="1"/>
  <c r="P172" i="6"/>
  <c r="U172" i="6" s="1"/>
  <c r="J783" i="6"/>
  <c r="O783" i="6" s="1"/>
  <c r="P783" i="6"/>
  <c r="W652" i="6"/>
  <c r="P315" i="7"/>
  <c r="W58" i="6"/>
  <c r="V1041" i="6"/>
  <c r="W410" i="6"/>
  <c r="V234" i="6"/>
  <c r="P982" i="6"/>
  <c r="U982" i="6" s="1"/>
  <c r="J982" i="6"/>
  <c r="O982" i="6" s="1"/>
  <c r="T982" i="6" s="1"/>
  <c r="V756" i="6"/>
  <c r="X250" i="6"/>
  <c r="V427" i="6"/>
  <c r="W855" i="6"/>
  <c r="J813" i="6"/>
  <c r="O813" i="6" s="1"/>
  <c r="T813" i="6" s="1"/>
  <c r="P813" i="6"/>
  <c r="U813" i="6" s="1"/>
  <c r="X701" i="6"/>
  <c r="W1536" i="6"/>
  <c r="W980" i="6"/>
  <c r="V815" i="6"/>
  <c r="V723" i="6"/>
  <c r="J1123" i="6"/>
  <c r="O1123" i="6" s="1"/>
  <c r="P1123" i="6"/>
  <c r="J343" i="6"/>
  <c r="O343" i="6" s="1"/>
  <c r="P343" i="6"/>
  <c r="J383" i="6"/>
  <c r="O383" i="6" s="1"/>
  <c r="P383" i="6"/>
  <c r="V577" i="6"/>
  <c r="X552" i="6"/>
  <c r="V386" i="6"/>
  <c r="W112" i="6"/>
  <c r="X601" i="6"/>
  <c r="J335" i="6"/>
  <c r="O335" i="6" s="1"/>
  <c r="T335" i="6" s="1"/>
  <c r="P335" i="6"/>
  <c r="U335" i="6" s="1"/>
  <c r="V253" i="6"/>
  <c r="AA1504" i="6"/>
  <c r="AF1504" i="6" s="1"/>
  <c r="X72" i="6"/>
  <c r="X666" i="6"/>
  <c r="V232" i="6"/>
  <c r="W871" i="6"/>
  <c r="P740" i="6"/>
  <c r="U740" i="6" s="1"/>
  <c r="J740" i="6"/>
  <c r="O740" i="6" s="1"/>
  <c r="V1251" i="6"/>
  <c r="V896" i="6"/>
  <c r="X1312" i="6"/>
  <c r="V207" i="6"/>
  <c r="W74" i="6"/>
  <c r="V1441" i="6"/>
  <c r="W838" i="6"/>
  <c r="X1416" i="6"/>
  <c r="W689" i="6"/>
  <c r="P479" i="6"/>
  <c r="J479" i="6"/>
  <c r="O479" i="6" s="1"/>
  <c r="J1181" i="6"/>
  <c r="O1181" i="6" s="1"/>
  <c r="P1181" i="6"/>
  <c r="P261" i="6"/>
  <c r="J261" i="6"/>
  <c r="O261" i="6" s="1"/>
  <c r="W32" i="6"/>
  <c r="X1307" i="6"/>
  <c r="W465" i="6"/>
  <c r="J977" i="6"/>
  <c r="O977" i="6" s="1"/>
  <c r="P977" i="6"/>
  <c r="J238" i="6"/>
  <c r="O238" i="6" s="1"/>
  <c r="T238" i="6" s="1"/>
  <c r="P238" i="6"/>
  <c r="U238" i="6" s="1"/>
  <c r="Q333" i="7"/>
  <c r="J1118" i="6"/>
  <c r="O1118" i="6" s="1"/>
  <c r="P1118" i="6"/>
  <c r="X603" i="6"/>
  <c r="X649" i="6"/>
  <c r="V1408" i="6"/>
  <c r="V813" i="6"/>
  <c r="X1242" i="6"/>
  <c r="X470" i="6"/>
  <c r="X1167" i="6"/>
  <c r="P245" i="6"/>
  <c r="J245" i="6"/>
  <c r="O245" i="6" s="1"/>
  <c r="W1523" i="6"/>
  <c r="W525" i="6"/>
  <c r="V1064" i="6"/>
  <c r="X953" i="6"/>
  <c r="W336" i="6"/>
  <c r="J1352" i="6"/>
  <c r="O1352" i="6" s="1"/>
  <c r="P1352" i="6"/>
  <c r="P112" i="6"/>
  <c r="U112" i="6" s="1"/>
  <c r="J112" i="6"/>
  <c r="O112" i="6" s="1"/>
  <c r="T112" i="6" s="1"/>
  <c r="J420" i="6"/>
  <c r="O420" i="6" s="1"/>
  <c r="P420" i="6"/>
  <c r="W1111" i="6"/>
  <c r="V1264" i="6"/>
  <c r="P827" i="6"/>
  <c r="U827" i="6" s="1"/>
  <c r="J827" i="6"/>
  <c r="O827" i="6" s="1"/>
  <c r="X153" i="6"/>
  <c r="V93" i="6"/>
  <c r="V368" i="6"/>
  <c r="W481" i="6"/>
  <c r="W262" i="6"/>
  <c r="W769" i="6"/>
  <c r="P364" i="6"/>
  <c r="U364" i="6" s="1"/>
  <c r="J364" i="6"/>
  <c r="O364" i="6" s="1"/>
  <c r="P177" i="6"/>
  <c r="U177" i="6" s="1"/>
  <c r="J177" i="6"/>
  <c r="O177" i="6" s="1"/>
  <c r="T177" i="6" s="1"/>
  <c r="X302" i="6"/>
  <c r="W380" i="6"/>
  <c r="R230" i="7"/>
  <c r="R229" i="7"/>
  <c r="J1240" i="6"/>
  <c r="O1240" i="6" s="1"/>
  <c r="P1240" i="6"/>
  <c r="V844" i="6"/>
  <c r="V198" i="6"/>
  <c r="J865" i="6"/>
  <c r="O865" i="6" s="1"/>
  <c r="P865" i="6"/>
  <c r="U865" i="6" s="1"/>
  <c r="J189" i="6"/>
  <c r="O189" i="6" s="1"/>
  <c r="P189" i="6"/>
  <c r="W461" i="6"/>
  <c r="W368" i="6"/>
  <c r="X723" i="6"/>
  <c r="P754" i="6"/>
  <c r="U754" i="6" s="1"/>
  <c r="J754" i="6"/>
  <c r="O754" i="6" s="1"/>
  <c r="T754" i="6" s="1"/>
  <c r="V452" i="6"/>
  <c r="V334" i="6"/>
  <c r="X363" i="6"/>
  <c r="X1266" i="6"/>
  <c r="J140" i="6"/>
  <c r="O140" i="6" s="1"/>
  <c r="P140" i="6"/>
  <c r="R184" i="7"/>
  <c r="X1083" i="6"/>
  <c r="V480" i="6"/>
  <c r="V993" i="6"/>
  <c r="W717" i="6"/>
  <c r="W1261" i="6"/>
  <c r="X770" i="6"/>
  <c r="P574" i="6"/>
  <c r="U574" i="6" s="1"/>
  <c r="J574" i="6"/>
  <c r="O574" i="6" s="1"/>
  <c r="V1066" i="6"/>
  <c r="P439" i="6"/>
  <c r="U439" i="6" s="1"/>
  <c r="J439" i="6"/>
  <c r="O439" i="6" s="1"/>
  <c r="T439" i="6" s="1"/>
  <c r="Q205" i="7"/>
  <c r="V237" i="6"/>
  <c r="P1379" i="6"/>
  <c r="J1379" i="6"/>
  <c r="O1379" i="6" s="1"/>
  <c r="P1484" i="6"/>
  <c r="J1484" i="6"/>
  <c r="O1484" i="6" s="1"/>
  <c r="J1059" i="6"/>
  <c r="O1059" i="6" s="1"/>
  <c r="T1059" i="6" s="1"/>
  <c r="P1059" i="6"/>
  <c r="U1059" i="6" s="1"/>
  <c r="X726" i="6"/>
  <c r="J976" i="6"/>
  <c r="O976" i="6" s="1"/>
  <c r="T976" i="6" s="1"/>
  <c r="P976" i="6"/>
  <c r="U976" i="6" s="1"/>
  <c r="V172" i="6"/>
  <c r="V18" i="6"/>
  <c r="W92" i="6"/>
  <c r="J994" i="6"/>
  <c r="O994" i="6" s="1"/>
  <c r="T994" i="6" s="1"/>
  <c r="P994" i="6"/>
  <c r="U994" i="6" s="1"/>
  <c r="P83" i="6"/>
  <c r="J83" i="6"/>
  <c r="O83" i="6" s="1"/>
  <c r="P885" i="6"/>
  <c r="J885" i="6"/>
  <c r="O885" i="6" s="1"/>
  <c r="T885" i="6" s="1"/>
  <c r="P573" i="6"/>
  <c r="U573" i="6" s="1"/>
  <c r="J573" i="6"/>
  <c r="O573" i="6" s="1"/>
  <c r="T573" i="6" s="1"/>
  <c r="V1314" i="6"/>
  <c r="P60" i="6"/>
  <c r="J60" i="6"/>
  <c r="O60" i="6" s="1"/>
  <c r="W450" i="6"/>
  <c r="W1089" i="6"/>
  <c r="X107" i="6"/>
  <c r="W820" i="6"/>
  <c r="X776" i="6"/>
  <c r="J1142" i="6"/>
  <c r="O1142" i="6" s="1"/>
  <c r="P1142" i="6"/>
  <c r="V768" i="6"/>
  <c r="P1180" i="6"/>
  <c r="U1180" i="6" s="1"/>
  <c r="J1180" i="6"/>
  <c r="O1180" i="6" s="1"/>
  <c r="T1180" i="6" s="1"/>
  <c r="J488" i="6"/>
  <c r="O488" i="6" s="1"/>
  <c r="P488" i="6"/>
  <c r="W78" i="6"/>
  <c r="V850" i="6"/>
  <c r="V13" i="6"/>
  <c r="X747" i="6"/>
  <c r="V387" i="6"/>
  <c r="W11" i="6"/>
  <c r="P804" i="6"/>
  <c r="J804" i="6"/>
  <c r="O804" i="6" s="1"/>
  <c r="P72" i="6"/>
  <c r="J72" i="6"/>
  <c r="O72" i="6" s="1"/>
  <c r="W198" i="6"/>
  <c r="V112" i="6"/>
  <c r="J277" i="6"/>
  <c r="O277" i="6" s="1"/>
  <c r="P277" i="6"/>
  <c r="W709" i="6"/>
  <c r="X295" i="6"/>
  <c r="X773" i="6"/>
  <c r="V324" i="6"/>
  <c r="X314" i="6"/>
  <c r="V164" i="6"/>
  <c r="J286" i="6"/>
  <c r="O286" i="6" s="1"/>
  <c r="P286" i="6"/>
  <c r="P226" i="6"/>
  <c r="U226" i="6" s="1"/>
  <c r="J226" i="6"/>
  <c r="O226" i="6" s="1"/>
  <c r="T226" i="6" s="1"/>
  <c r="W80" i="6"/>
  <c r="V156" i="6"/>
  <c r="W52" i="6"/>
  <c r="P92" i="6"/>
  <c r="U92" i="6" s="1"/>
  <c r="J92" i="6"/>
  <c r="O92" i="6" s="1"/>
  <c r="T92" i="6" s="1"/>
  <c r="P618" i="6"/>
  <c r="U618" i="6" s="1"/>
  <c r="J618" i="6"/>
  <c r="O618" i="6" s="1"/>
  <c r="T618" i="6" s="1"/>
  <c r="J636" i="6"/>
  <c r="O636" i="6" s="1"/>
  <c r="P636" i="6"/>
  <c r="V830" i="6"/>
  <c r="R394" i="7"/>
  <c r="V345" i="6"/>
  <c r="X883" i="6"/>
  <c r="P1269" i="6"/>
  <c r="J1269" i="6"/>
  <c r="O1269" i="6" s="1"/>
  <c r="X887" i="6"/>
  <c r="V354" i="6"/>
  <c r="W209" i="6"/>
  <c r="X378" i="6"/>
  <c r="W1141" i="6"/>
  <c r="W494" i="6"/>
  <c r="J728" i="6"/>
  <c r="O728" i="6" s="1"/>
  <c r="T728" i="6" s="1"/>
  <c r="P728" i="6"/>
  <c r="U728" i="6" s="1"/>
  <c r="J298" i="6"/>
  <c r="O298" i="6" s="1"/>
  <c r="P298" i="6"/>
  <c r="X967" i="6"/>
  <c r="V33" i="6"/>
  <c r="J367" i="6"/>
  <c r="O367" i="6" s="1"/>
  <c r="P367" i="6"/>
  <c r="X638" i="6"/>
  <c r="J58" i="6"/>
  <c r="O58" i="6" s="1"/>
  <c r="T58" i="6" s="1"/>
  <c r="P58" i="6"/>
  <c r="U58" i="6" s="1"/>
  <c r="J471" i="6"/>
  <c r="O471" i="6" s="1"/>
  <c r="P471" i="6"/>
  <c r="X1329" i="6"/>
  <c r="V436" i="6"/>
  <c r="W705" i="6"/>
  <c r="X439" i="6"/>
  <c r="V589" i="6"/>
  <c r="J129" i="6"/>
  <c r="O129" i="6" s="1"/>
  <c r="T129" i="6" s="1"/>
  <c r="P129" i="6"/>
  <c r="U129" i="6" s="1"/>
  <c r="X896" i="6"/>
  <c r="V371" i="6"/>
  <c r="J752" i="6"/>
  <c r="O752" i="6" s="1"/>
  <c r="P752" i="6"/>
  <c r="X495" i="6"/>
  <c r="W238" i="6"/>
  <c r="W415" i="6"/>
  <c r="V310" i="6"/>
  <c r="W421" i="6"/>
  <c r="P700" i="6"/>
  <c r="J700" i="6"/>
  <c r="O700" i="6" s="1"/>
  <c r="P528" i="6"/>
  <c r="J528" i="6"/>
  <c r="O528" i="6" s="1"/>
  <c r="X55" i="6"/>
  <c r="P995" i="6"/>
  <c r="J995" i="6"/>
  <c r="O995" i="6" s="1"/>
  <c r="W50" i="6"/>
  <c r="P327" i="6"/>
  <c r="U327" i="6" s="1"/>
  <c r="J327" i="6"/>
  <c r="O327" i="6" s="1"/>
  <c r="W318" i="6"/>
  <c r="X111" i="6"/>
  <c r="V475" i="6"/>
  <c r="V29" i="6"/>
  <c r="P103" i="6"/>
  <c r="J103" i="6"/>
  <c r="O103" i="6" s="1"/>
  <c r="V505" i="6"/>
  <c r="X448" i="6"/>
  <c r="W9" i="6"/>
  <c r="P787" i="6"/>
  <c r="U787" i="6" s="1"/>
  <c r="J787" i="6"/>
  <c r="O787" i="6" s="1"/>
  <c r="T787" i="6" s="1"/>
  <c r="V797" i="6"/>
  <c r="P296" i="6"/>
  <c r="U296" i="6" s="1"/>
  <c r="J296" i="6"/>
  <c r="O296" i="6" s="1"/>
  <c r="T296" i="6" s="1"/>
  <c r="X47" i="6"/>
  <c r="J108" i="6"/>
  <c r="O108" i="6" s="1"/>
  <c r="P108" i="6"/>
  <c r="W470" i="6"/>
  <c r="V133" i="6"/>
  <c r="P76" i="6"/>
  <c r="U76" i="6" s="1"/>
  <c r="J76" i="6"/>
  <c r="O76" i="6" s="1"/>
  <c r="T76" i="6" s="1"/>
  <c r="V404" i="6"/>
  <c r="X572" i="6"/>
  <c r="P1139" i="6"/>
  <c r="U1139" i="6" s="1"/>
  <c r="J1139" i="6"/>
  <c r="O1139" i="6" s="1"/>
  <c r="T1139" i="6" s="1"/>
  <c r="V1244" i="6"/>
  <c r="P187" i="6"/>
  <c r="U187" i="6" s="1"/>
  <c r="J187" i="6"/>
  <c r="O187" i="6" s="1"/>
  <c r="T187" i="6" s="1"/>
  <c r="W1196" i="6"/>
  <c r="V208" i="6"/>
  <c r="V80" i="6"/>
  <c r="P305" i="6"/>
  <c r="U305" i="6" s="1"/>
  <c r="J305" i="6"/>
  <c r="O305" i="6" s="1"/>
  <c r="T305" i="6" s="1"/>
  <c r="W240" i="6"/>
  <c r="W83" i="6"/>
  <c r="X1095" i="6"/>
  <c r="X86" i="6"/>
  <c r="X331" i="6"/>
  <c r="W189" i="6"/>
  <c r="X1066" i="6"/>
  <c r="X366" i="6"/>
  <c r="J318" i="6"/>
  <c r="O318" i="6" s="1"/>
  <c r="T318" i="6" s="1"/>
  <c r="P318" i="6"/>
  <c r="U318" i="6" s="1"/>
  <c r="V590" i="6"/>
  <c r="V330" i="6"/>
  <c r="P1008" i="6"/>
  <c r="J1008" i="6"/>
  <c r="O1008" i="6" s="1"/>
  <c r="T1008" i="6" s="1"/>
  <c r="X253" i="6"/>
  <c r="W105" i="6"/>
  <c r="J781" i="6"/>
  <c r="O781" i="6" s="1"/>
  <c r="T781" i="6" s="1"/>
  <c r="P781" i="6"/>
  <c r="U781" i="6" s="1"/>
  <c r="W201" i="6"/>
  <c r="W674" i="6"/>
  <c r="V181" i="6"/>
  <c r="V299" i="6"/>
  <c r="V298" i="6"/>
  <c r="W842" i="6"/>
  <c r="X149" i="6"/>
  <c r="X1109" i="6"/>
  <c r="P143" i="6"/>
  <c r="U143" i="6" s="1"/>
  <c r="J143" i="6"/>
  <c r="O143" i="6" s="1"/>
  <c r="T143" i="6" s="1"/>
  <c r="W699" i="6"/>
  <c r="X944" i="6"/>
  <c r="V77" i="6"/>
  <c r="V356" i="6"/>
  <c r="V284" i="6"/>
  <c r="X606" i="6"/>
  <c r="V547" i="6"/>
  <c r="W568" i="6"/>
  <c r="X256" i="6"/>
  <c r="W696" i="6"/>
  <c r="J56" i="6"/>
  <c r="O56" i="6" s="1"/>
  <c r="P56" i="6"/>
  <c r="J1407" i="6"/>
  <c r="O1407" i="6" s="1"/>
  <c r="T1407" i="6" s="1"/>
  <c r="P1407" i="6"/>
  <c r="U1407" i="6" s="1"/>
  <c r="X183" i="6"/>
  <c r="X668" i="6"/>
  <c r="P102" i="6"/>
  <c r="U102" i="6" s="1"/>
  <c r="J102" i="6"/>
  <c r="O102" i="6" s="1"/>
  <c r="T102" i="6" s="1"/>
  <c r="V118" i="6"/>
  <c r="P445" i="6"/>
  <c r="J445" i="6"/>
  <c r="O445" i="6" s="1"/>
  <c r="W419" i="6"/>
  <c r="V751" i="6"/>
  <c r="W554" i="6"/>
  <c r="V582" i="6"/>
  <c r="V69" i="6"/>
  <c r="W1006" i="6"/>
  <c r="V36" i="6"/>
  <c r="W594" i="6"/>
  <c r="W401" i="6"/>
  <c r="V336" i="6"/>
  <c r="V1160" i="6"/>
  <c r="Q155" i="7"/>
  <c r="J14" i="6"/>
  <c r="O14" i="6" s="1"/>
  <c r="T14" i="6" s="1"/>
  <c r="P14" i="6"/>
  <c r="U14" i="6" s="1"/>
  <c r="W1226" i="6"/>
  <c r="P843" i="6"/>
  <c r="J843" i="6"/>
  <c r="O843" i="6" s="1"/>
  <c r="P546" i="6"/>
  <c r="J546" i="6"/>
  <c r="O546" i="6" s="1"/>
  <c r="T546" i="6" s="1"/>
  <c r="X403" i="6"/>
  <c r="W1312" i="6"/>
  <c r="V610" i="6"/>
  <c r="X175" i="6"/>
  <c r="X473" i="6"/>
  <c r="J473" i="6"/>
  <c r="O473" i="6" s="1"/>
  <c r="T473" i="6" s="1"/>
  <c r="P473" i="6"/>
  <c r="U473" i="6" s="1"/>
  <c r="J357" i="6"/>
  <c r="O357" i="6" s="1"/>
  <c r="T357" i="6" s="1"/>
  <c r="P357" i="6"/>
  <c r="U357" i="6" s="1"/>
  <c r="X910" i="6"/>
  <c r="W383" i="6"/>
  <c r="W848" i="6"/>
  <c r="X38" i="6"/>
  <c r="P1371" i="6"/>
  <c r="U1371" i="6" s="1"/>
  <c r="J1371" i="6"/>
  <c r="O1371" i="6" s="1"/>
  <c r="T1371" i="6" s="1"/>
  <c r="V27" i="6"/>
  <c r="V26" i="6"/>
  <c r="P492" i="6"/>
  <c r="J492" i="6"/>
  <c r="O492" i="6" s="1"/>
  <c r="V151" i="6"/>
  <c r="W1315" i="6"/>
  <c r="Q1095" i="7"/>
  <c r="R615" i="7"/>
  <c r="R1030" i="7"/>
  <c r="Q738" i="7"/>
  <c r="Q519" i="7"/>
  <c r="Q1002" i="7"/>
  <c r="R1154" i="7"/>
  <c r="P582" i="7"/>
  <c r="P341" i="7"/>
  <c r="Q1117" i="7"/>
  <c r="R685" i="7"/>
  <c r="X1371" i="6"/>
  <c r="Q658" i="7"/>
  <c r="X1503" i="6"/>
  <c r="R418" i="7"/>
  <c r="P646" i="7"/>
  <c r="R788" i="7"/>
  <c r="Q1167" i="7"/>
  <c r="Q718" i="7"/>
  <c r="Q622" i="7"/>
  <c r="Q462" i="7"/>
  <c r="P963" i="7"/>
  <c r="P937" i="7"/>
  <c r="R663" i="7"/>
  <c r="Q538" i="7"/>
  <c r="R1226" i="7"/>
  <c r="Q732" i="7"/>
  <c r="X1284" i="6"/>
  <c r="P310" i="7"/>
  <c r="P441" i="7"/>
  <c r="Q1423" i="7"/>
  <c r="Q424" i="7"/>
  <c r="P420" i="7"/>
  <c r="Q192" i="7"/>
  <c r="W1286" i="6"/>
  <c r="Q553" i="7"/>
  <c r="Q587" i="7"/>
  <c r="P756" i="7"/>
  <c r="X1476" i="6"/>
  <c r="P702" i="7"/>
  <c r="J1283" i="6"/>
  <c r="O1283" i="6" s="1"/>
  <c r="P1283" i="6"/>
  <c r="P82" i="7"/>
  <c r="P938" i="7"/>
  <c r="R640" i="7"/>
  <c r="R639" i="7"/>
  <c r="P707" i="7"/>
  <c r="J1445" i="6"/>
  <c r="O1445" i="6" s="1"/>
  <c r="T1445" i="6" s="1"/>
  <c r="P1445" i="6"/>
  <c r="U1445" i="6" s="1"/>
  <c r="R1115" i="7"/>
  <c r="P783" i="7"/>
  <c r="P1183" i="6"/>
  <c r="U1183" i="6" s="1"/>
  <c r="J1183" i="6"/>
  <c r="O1183" i="6" s="1"/>
  <c r="R798" i="7"/>
  <c r="R797" i="7"/>
  <c r="R438" i="7"/>
  <c r="J1128" i="6"/>
  <c r="O1128" i="6" s="1"/>
  <c r="P1128" i="6"/>
  <c r="U1128" i="6" s="1"/>
  <c r="R505" i="7"/>
  <c r="P317" i="7"/>
  <c r="P1446" i="6"/>
  <c r="J1446" i="6"/>
  <c r="O1446" i="6" s="1"/>
  <c r="T1446" i="6" s="1"/>
  <c r="P616" i="7"/>
  <c r="W1385" i="6"/>
  <c r="P144" i="7"/>
  <c r="R1163" i="7"/>
  <c r="P745" i="7"/>
  <c r="P744" i="7"/>
  <c r="R140" i="7"/>
  <c r="Q776" i="7"/>
  <c r="P1380" i="6"/>
  <c r="J1380" i="6"/>
  <c r="O1380" i="6" s="1"/>
  <c r="Q547" i="7"/>
  <c r="R165" i="7"/>
  <c r="P603" i="7"/>
  <c r="Q159" i="7"/>
  <c r="J1505" i="6"/>
  <c r="O1505" i="6" s="1"/>
  <c r="T1505" i="6" s="1"/>
  <c r="P1505" i="6"/>
  <c r="U1505" i="6" s="1"/>
  <c r="R604" i="7"/>
  <c r="Q558" i="7"/>
  <c r="R1028" i="7"/>
  <c r="Q363" i="7"/>
  <c r="Q629" i="7"/>
  <c r="Q138" i="7"/>
  <c r="Q528" i="7"/>
  <c r="R393" i="7"/>
  <c r="R536" i="7"/>
  <c r="P202" i="7"/>
  <c r="R214" i="7"/>
  <c r="P742" i="7"/>
  <c r="X1264" i="6"/>
  <c r="P323" i="7"/>
  <c r="R1249" i="7"/>
  <c r="W1370" i="6"/>
  <c r="R555" i="7"/>
  <c r="P594" i="7"/>
  <c r="R466" i="7"/>
  <c r="Q697" i="7"/>
  <c r="Q397" i="7"/>
  <c r="R624" i="7"/>
  <c r="J1373" i="6"/>
  <c r="O1373" i="6" s="1"/>
  <c r="T1373" i="6" s="1"/>
  <c r="P1373" i="6"/>
  <c r="U1373" i="6" s="1"/>
  <c r="R532" i="7"/>
  <c r="Q716" i="7"/>
  <c r="R514" i="7"/>
  <c r="R490" i="7"/>
  <c r="Q1306" i="7"/>
  <c r="Q1305" i="7"/>
  <c r="R584" i="7"/>
  <c r="P554" i="7"/>
  <c r="W1273" i="6"/>
  <c r="R458" i="7"/>
  <c r="Q687" i="7"/>
  <c r="R454" i="7"/>
  <c r="P590" i="7"/>
  <c r="P1480" i="6"/>
  <c r="J1480" i="6"/>
  <c r="O1480" i="6" s="1"/>
  <c r="J1450" i="6"/>
  <c r="O1450" i="6" s="1"/>
  <c r="T1450" i="6" s="1"/>
  <c r="P1450" i="6"/>
  <c r="U1450" i="6" s="1"/>
  <c r="P121" i="7"/>
  <c r="P120" i="7"/>
  <c r="R404" i="7"/>
  <c r="R403" i="7"/>
  <c r="Q455" i="7"/>
  <c r="V1459" i="6"/>
  <c r="R215" i="7"/>
  <c r="Q457" i="7"/>
  <c r="Q356" i="7"/>
  <c r="P839" i="7"/>
  <c r="Q291" i="7"/>
  <c r="P1541" i="6"/>
  <c r="J1541" i="6"/>
  <c r="O1541" i="6" s="1"/>
  <c r="Q447" i="7"/>
  <c r="R260" i="7"/>
  <c r="Q11" i="7"/>
  <c r="Q600" i="7"/>
  <c r="W1383" i="6"/>
  <c r="P332" i="7"/>
  <c r="Q570" i="7"/>
  <c r="R21" i="7"/>
  <c r="P383" i="7"/>
  <c r="X1452" i="6"/>
  <c r="P347" i="7"/>
  <c r="Q350" i="7"/>
  <c r="R476" i="7"/>
  <c r="R378" i="7"/>
  <c r="Q759" i="7"/>
  <c r="V1450" i="6"/>
  <c r="Q244" i="7"/>
  <c r="W1386" i="6"/>
  <c r="V1531" i="6"/>
  <c r="R135" i="7"/>
  <c r="Q812" i="7"/>
  <c r="R396" i="7"/>
  <c r="W1424" i="6"/>
  <c r="R728" i="7"/>
  <c r="Q262" i="7"/>
  <c r="W1350" i="6"/>
  <c r="J1496" i="6"/>
  <c r="O1496" i="6" s="1"/>
  <c r="T1496" i="6" s="1"/>
  <c r="P1496" i="6"/>
  <c r="U1496" i="6" s="1"/>
  <c r="P1363" i="6"/>
  <c r="J1363" i="6"/>
  <c r="O1363" i="6" s="1"/>
  <c r="V940" i="6"/>
  <c r="W1413" i="6"/>
  <c r="R14" i="7"/>
  <c r="R424" i="7"/>
  <c r="R828" i="7"/>
  <c r="P395" i="7"/>
  <c r="P883" i="7"/>
  <c r="P352" i="7"/>
  <c r="R347" i="7"/>
  <c r="Q282" i="7"/>
  <c r="P1416" i="6"/>
  <c r="J1416" i="6"/>
  <c r="O1416" i="6" s="1"/>
  <c r="Q236" i="7"/>
  <c r="W1225" i="6"/>
  <c r="P1491" i="6"/>
  <c r="J1491" i="6"/>
  <c r="O1491" i="6" s="1"/>
  <c r="P725" i="7"/>
  <c r="J1402" i="6"/>
  <c r="O1402" i="6" s="1"/>
  <c r="T1402" i="6" s="1"/>
  <c r="P1402" i="6"/>
  <c r="U1402" i="6" s="1"/>
  <c r="J1038" i="6"/>
  <c r="O1038" i="6" s="1"/>
  <c r="T1038" i="6" s="1"/>
  <c r="P1038" i="6"/>
  <c r="U1038" i="6" s="1"/>
  <c r="Q173" i="7"/>
  <c r="Q848" i="7"/>
  <c r="Q841" i="7"/>
  <c r="P76" i="7"/>
  <c r="P584" i="7"/>
  <c r="P12" i="7"/>
  <c r="W1332" i="6"/>
  <c r="W1331" i="6"/>
  <c r="R329" i="7"/>
  <c r="P591" i="7"/>
  <c r="Q312" i="7"/>
  <c r="X1331" i="6"/>
  <c r="V677" i="6"/>
  <c r="R379" i="7"/>
  <c r="Q105" i="7"/>
  <c r="V950" i="6"/>
  <c r="P66" i="7"/>
  <c r="Q70" i="7"/>
  <c r="X1291" i="6"/>
  <c r="Q62" i="7"/>
  <c r="R626" i="7"/>
  <c r="Q517" i="7"/>
  <c r="P158" i="7"/>
  <c r="R391" i="7"/>
  <c r="V1284" i="6"/>
  <c r="Q408" i="7"/>
  <c r="V1197" i="6"/>
  <c r="W1334" i="6"/>
  <c r="X1399" i="6"/>
  <c r="V1415" i="6"/>
  <c r="V1273" i="6"/>
  <c r="V1370" i="6"/>
  <c r="X1496" i="6"/>
  <c r="P1257" i="6"/>
  <c r="J1257" i="6"/>
  <c r="O1257" i="6" s="1"/>
  <c r="R236" i="7"/>
  <c r="P430" i="7"/>
  <c r="X1382" i="6"/>
  <c r="R27" i="7"/>
  <c r="W944" i="6"/>
  <c r="X969" i="6"/>
  <c r="J1410" i="6"/>
  <c r="O1410" i="6" s="1"/>
  <c r="T1410" i="6" s="1"/>
  <c r="P1410" i="6"/>
  <c r="U1410" i="6" s="1"/>
  <c r="X1508" i="6"/>
  <c r="Q153" i="7"/>
  <c r="V686" i="6"/>
  <c r="V1487" i="6"/>
  <c r="V1356" i="6"/>
  <c r="P78" i="7"/>
  <c r="W1353" i="6"/>
  <c r="J1498" i="6"/>
  <c r="O1498" i="6" s="1"/>
  <c r="T1498" i="6" s="1"/>
  <c r="P1498" i="6"/>
  <c r="U1498" i="6" s="1"/>
  <c r="X1320" i="6"/>
  <c r="V1320" i="6"/>
  <c r="P282" i="7"/>
  <c r="R681" i="7"/>
  <c r="P627" i="7"/>
  <c r="X837" i="6"/>
  <c r="Q474" i="7"/>
  <c r="R221" i="7"/>
  <c r="R373" i="7"/>
  <c r="Q250" i="7"/>
  <c r="P1178" i="6"/>
  <c r="U1178" i="6" s="1"/>
  <c r="J1178" i="6"/>
  <c r="O1178" i="6" s="1"/>
  <c r="T1178" i="6" s="1"/>
  <c r="Q309" i="7"/>
  <c r="J1296" i="6"/>
  <c r="O1296" i="6" s="1"/>
  <c r="P1296" i="6"/>
  <c r="P1001" i="6"/>
  <c r="U1001" i="6" s="1"/>
  <c r="J1001" i="6"/>
  <c r="O1001" i="6" s="1"/>
  <c r="T1001" i="6" s="1"/>
  <c r="J1375" i="6"/>
  <c r="O1375" i="6" s="1"/>
  <c r="T1375" i="6" s="1"/>
  <c r="P1375" i="6"/>
  <c r="U1375" i="6" s="1"/>
  <c r="P1323" i="6"/>
  <c r="J1323" i="6"/>
  <c r="O1323" i="6" s="1"/>
  <c r="X1373" i="6"/>
  <c r="P1271" i="6"/>
  <c r="U1271" i="6" s="1"/>
  <c r="J1271" i="6"/>
  <c r="O1271" i="6" s="1"/>
  <c r="T1271" i="6" s="1"/>
  <c r="W1164" i="6"/>
  <c r="W1309" i="6"/>
  <c r="V1448" i="6"/>
  <c r="J1202" i="6"/>
  <c r="O1202" i="6" s="1"/>
  <c r="T1202" i="6" s="1"/>
  <c r="P1202" i="6"/>
  <c r="U1202" i="6" s="1"/>
  <c r="J953" i="6"/>
  <c r="O953" i="6" s="1"/>
  <c r="T953" i="6" s="1"/>
  <c r="P953" i="6"/>
  <c r="U953" i="6" s="1"/>
  <c r="R365" i="7"/>
  <c r="V1003" i="6"/>
  <c r="R160" i="7"/>
  <c r="Q343" i="7"/>
  <c r="P1530" i="6"/>
  <c r="J1530" i="6"/>
  <c r="O1530" i="6" s="1"/>
  <c r="P1485" i="6"/>
  <c r="U1485" i="6" s="1"/>
  <c r="J1485" i="6"/>
  <c r="O1485" i="6" s="1"/>
  <c r="P656" i="7"/>
  <c r="P1091" i="6"/>
  <c r="J1091" i="6"/>
  <c r="O1091" i="6" s="1"/>
  <c r="J1243" i="6"/>
  <c r="O1243" i="6" s="1"/>
  <c r="T1243" i="6" s="1"/>
  <c r="P1243" i="6"/>
  <c r="U1243" i="6" s="1"/>
  <c r="R36" i="7"/>
  <c r="J1350" i="6"/>
  <c r="O1350" i="6" s="1"/>
  <c r="T1350" i="6" s="1"/>
  <c r="P1350" i="6"/>
  <c r="U1350" i="6" s="1"/>
  <c r="W960" i="6"/>
  <c r="R170" i="7"/>
  <c r="Q30" i="7"/>
  <c r="W1184" i="6"/>
  <c r="X624" i="6"/>
  <c r="W1377" i="6"/>
  <c r="W1376" i="6"/>
  <c r="V970" i="6"/>
  <c r="P672" i="6"/>
  <c r="U672" i="6" s="1"/>
  <c r="J672" i="6"/>
  <c r="O672" i="6" s="1"/>
  <c r="T672" i="6" s="1"/>
  <c r="W866" i="6"/>
  <c r="V127" i="6"/>
  <c r="W1550" i="6"/>
  <c r="X1295" i="6"/>
  <c r="P497" i="6"/>
  <c r="U497" i="6" s="1"/>
  <c r="J497" i="6"/>
  <c r="O497" i="6" s="1"/>
  <c r="V1299" i="6"/>
  <c r="X1210" i="6"/>
  <c r="P1360" i="6"/>
  <c r="J1360" i="6"/>
  <c r="O1360" i="6" s="1"/>
  <c r="V1439" i="6"/>
  <c r="P459" i="7"/>
  <c r="X1467" i="6"/>
  <c r="X926" i="6"/>
  <c r="V867" i="6"/>
  <c r="W1252" i="6"/>
  <c r="J1005" i="6"/>
  <c r="O1005" i="6" s="1"/>
  <c r="P1005" i="6"/>
  <c r="U1005" i="6" s="1"/>
  <c r="J1268" i="6"/>
  <c r="O1268" i="6" s="1"/>
  <c r="T1268" i="6" s="1"/>
  <c r="P1268" i="6"/>
  <c r="U1268" i="6" s="1"/>
  <c r="V1143" i="6"/>
  <c r="Q548" i="7"/>
  <c r="R283" i="7"/>
  <c r="V1169" i="6"/>
  <c r="R420" i="7"/>
  <c r="X1438" i="6"/>
  <c r="W790" i="6"/>
  <c r="X1257" i="6"/>
  <c r="X1341" i="6"/>
  <c r="W933" i="6"/>
  <c r="P44" i="7"/>
  <c r="X1079" i="6"/>
  <c r="V1195" i="6"/>
  <c r="X1189" i="6"/>
  <c r="R167" i="7"/>
  <c r="X860" i="6"/>
  <c r="P303" i="7"/>
  <c r="P1441" i="6"/>
  <c r="J1441" i="6"/>
  <c r="O1441" i="6" s="1"/>
  <c r="X879" i="6"/>
  <c r="W928" i="6"/>
  <c r="V1311" i="6"/>
  <c r="P1358" i="6"/>
  <c r="J1358" i="6"/>
  <c r="O1358" i="6" s="1"/>
  <c r="Q96" i="7"/>
  <c r="W156" i="6"/>
  <c r="P38" i="7"/>
  <c r="J927" i="6"/>
  <c r="O927" i="6" s="1"/>
  <c r="P927" i="6"/>
  <c r="X1397" i="6"/>
  <c r="R342" i="7"/>
  <c r="P107" i="7"/>
  <c r="V1496" i="6"/>
  <c r="W957" i="6"/>
  <c r="X1504" i="6"/>
  <c r="W1044" i="6"/>
  <c r="J458" i="6"/>
  <c r="O458" i="6" s="1"/>
  <c r="T458" i="6" s="1"/>
  <c r="P458" i="6"/>
  <c r="U458" i="6" s="1"/>
  <c r="V1348" i="6"/>
  <c r="V1059" i="6"/>
  <c r="P674" i="6"/>
  <c r="U674" i="6" s="1"/>
  <c r="J674" i="6"/>
  <c r="O674" i="6" s="1"/>
  <c r="T674" i="6" s="1"/>
  <c r="P1330" i="6"/>
  <c r="J1330" i="6"/>
  <c r="O1330" i="6" s="1"/>
  <c r="T1330" i="6" s="1"/>
  <c r="V984" i="6"/>
  <c r="W1066" i="6"/>
  <c r="J562" i="6"/>
  <c r="O562" i="6" s="1"/>
  <c r="T562" i="6" s="1"/>
  <c r="P562" i="6"/>
  <c r="U562" i="6" s="1"/>
  <c r="X451" i="6"/>
  <c r="V661" i="6"/>
  <c r="W1039" i="6"/>
  <c r="P38" i="6"/>
  <c r="U38" i="6" s="1"/>
  <c r="J38" i="6"/>
  <c r="O38" i="6" s="1"/>
  <c r="P725" i="6"/>
  <c r="J725" i="6"/>
  <c r="O725" i="6" s="1"/>
  <c r="W1263" i="6"/>
  <c r="R262" i="7"/>
  <c r="X876" i="6"/>
  <c r="X930" i="6"/>
  <c r="P1238" i="6"/>
  <c r="U1238" i="6" s="1"/>
  <c r="J1238" i="6"/>
  <c r="O1238" i="6" s="1"/>
  <c r="T1238" i="6" s="1"/>
  <c r="X1440" i="6"/>
  <c r="R80" i="7"/>
  <c r="V1499" i="6"/>
  <c r="P1260" i="6"/>
  <c r="U1260" i="6" s="1"/>
  <c r="J1260" i="6"/>
  <c r="O1260" i="6" s="1"/>
  <c r="T1260" i="6" s="1"/>
  <c r="J1108" i="6"/>
  <c r="O1108" i="6" s="1"/>
  <c r="P1108" i="6"/>
  <c r="U1108" i="6" s="1"/>
  <c r="P808" i="6"/>
  <c r="U808" i="6" s="1"/>
  <c r="J808" i="6"/>
  <c r="O808" i="6" s="1"/>
  <c r="T808" i="6" s="1"/>
  <c r="P314" i="7"/>
  <c r="P1221" i="6"/>
  <c r="U1221" i="6" s="1"/>
  <c r="J1221" i="6"/>
  <c r="O1221" i="6" s="1"/>
  <c r="T1221" i="6" s="1"/>
  <c r="Q395" i="7"/>
  <c r="V1073" i="6"/>
  <c r="V1488" i="6"/>
  <c r="W1023" i="6"/>
  <c r="P250" i="6"/>
  <c r="U250" i="6" s="1"/>
  <c r="J250" i="6"/>
  <c r="O250" i="6" s="1"/>
  <c r="W1500" i="6"/>
  <c r="P436" i="6"/>
  <c r="J436" i="6"/>
  <c r="O436" i="6" s="1"/>
  <c r="P378" i="6"/>
  <c r="J378" i="6"/>
  <c r="O378" i="6" s="1"/>
  <c r="X1481" i="6"/>
  <c r="W1473" i="6"/>
  <c r="J966" i="6"/>
  <c r="O966" i="6" s="1"/>
  <c r="P966" i="6"/>
  <c r="X1432" i="6"/>
  <c r="J65" i="6"/>
  <c r="O65" i="6" s="1"/>
  <c r="T65" i="6" s="1"/>
  <c r="P65" i="6"/>
  <c r="U65" i="6" s="1"/>
  <c r="X201" i="6"/>
  <c r="W773" i="6"/>
  <c r="P1169" i="6"/>
  <c r="U1169" i="6" s="1"/>
  <c r="J1169" i="6"/>
  <c r="O1169" i="6" s="1"/>
  <c r="T1169" i="6" s="1"/>
  <c r="R529" i="7"/>
  <c r="J118" i="6"/>
  <c r="O118" i="6" s="1"/>
  <c r="P118" i="6"/>
  <c r="J765" i="6"/>
  <c r="O765" i="6" s="1"/>
  <c r="P765" i="6"/>
  <c r="U765" i="6" s="1"/>
  <c r="J868" i="6"/>
  <c r="O868" i="6" s="1"/>
  <c r="T868" i="6" s="1"/>
  <c r="P868" i="6"/>
  <c r="U868" i="6" s="1"/>
  <c r="W757" i="6"/>
  <c r="J1154" i="6"/>
  <c r="O1154" i="6" s="1"/>
  <c r="T1154" i="6" s="1"/>
  <c r="P1154" i="6"/>
  <c r="U1154" i="6" s="1"/>
  <c r="W1127" i="6"/>
  <c r="W1198" i="6"/>
  <c r="J1247" i="6"/>
  <c r="O1247" i="6" s="1"/>
  <c r="T1247" i="6" s="1"/>
  <c r="P1247" i="6"/>
  <c r="U1247" i="6" s="1"/>
  <c r="J1523" i="6"/>
  <c r="O1523" i="6" s="1"/>
  <c r="T1523" i="6" s="1"/>
  <c r="P1523" i="6"/>
  <c r="U1523" i="6" s="1"/>
  <c r="X782" i="6"/>
  <c r="X1323" i="6"/>
  <c r="P793" i="6"/>
  <c r="U793" i="6" s="1"/>
  <c r="J793" i="6"/>
  <c r="O793" i="6" s="1"/>
  <c r="T793" i="6" s="1"/>
  <c r="P1209" i="6"/>
  <c r="U1209" i="6" s="1"/>
  <c r="J1209" i="6"/>
  <c r="O1209" i="6" s="1"/>
  <c r="T1209" i="6" s="1"/>
  <c r="X1411" i="6"/>
  <c r="P968" i="6"/>
  <c r="J968" i="6"/>
  <c r="O968" i="6" s="1"/>
  <c r="W1030" i="6"/>
  <c r="V402" i="6"/>
  <c r="W1175" i="6"/>
  <c r="X917" i="6"/>
  <c r="V869" i="6"/>
  <c r="X643" i="6"/>
  <c r="W1170" i="6"/>
  <c r="P1317" i="6"/>
  <c r="J1317" i="6"/>
  <c r="O1317" i="6" s="1"/>
  <c r="P214" i="6"/>
  <c r="U214" i="6" s="1"/>
  <c r="J214" i="6"/>
  <c r="O214" i="6" s="1"/>
  <c r="T214" i="6" s="1"/>
  <c r="J353" i="6"/>
  <c r="O353" i="6" s="1"/>
  <c r="P353" i="6"/>
  <c r="W1181" i="6"/>
  <c r="X1311" i="6"/>
  <c r="V540" i="6"/>
  <c r="P1028" i="6"/>
  <c r="J1028" i="6"/>
  <c r="O1028" i="6" s="1"/>
  <c r="X683" i="6"/>
  <c r="X1136" i="6"/>
  <c r="J384" i="6"/>
  <c r="O384" i="6" s="1"/>
  <c r="T384" i="6" s="1"/>
  <c r="P384" i="6"/>
  <c r="U384" i="6" s="1"/>
  <c r="W854" i="6"/>
  <c r="W853" i="6"/>
  <c r="V289" i="6"/>
  <c r="J1020" i="6"/>
  <c r="O1020" i="6" s="1"/>
  <c r="P1020" i="6"/>
  <c r="V884" i="6"/>
  <c r="W1418" i="6"/>
  <c r="P880" i="6"/>
  <c r="J880" i="6"/>
  <c r="O880" i="6" s="1"/>
  <c r="P738" i="7"/>
  <c r="R218" i="7"/>
  <c r="V1247" i="6"/>
  <c r="X1485" i="6"/>
  <c r="X662" i="6"/>
  <c r="X661" i="6"/>
  <c r="W691" i="6"/>
  <c r="P742" i="6"/>
  <c r="U742" i="6" s="1"/>
  <c r="J742" i="6"/>
  <c r="O742" i="6" s="1"/>
  <c r="T742" i="6" s="1"/>
  <c r="V511" i="6"/>
  <c r="J1117" i="6"/>
  <c r="O1117" i="6" s="1"/>
  <c r="T1117" i="6" s="1"/>
  <c r="P1117" i="6"/>
  <c r="U1117" i="6" s="1"/>
  <c r="AQ13" i="6"/>
  <c r="AW13" i="6" s="1"/>
  <c r="V244" i="6"/>
  <c r="J227" i="6"/>
  <c r="O227" i="6" s="1"/>
  <c r="T227" i="6" s="1"/>
  <c r="P227" i="6"/>
  <c r="V967" i="6"/>
  <c r="X1261" i="6"/>
  <c r="P463" i="6"/>
  <c r="U463" i="6" s="1"/>
  <c r="J463" i="6"/>
  <c r="O463" i="6" s="1"/>
  <c r="W876" i="6"/>
  <c r="P779" i="6"/>
  <c r="U779" i="6" s="1"/>
  <c r="J779" i="6"/>
  <c r="O779" i="6" s="1"/>
  <c r="T779" i="6" s="1"/>
  <c r="J705" i="6"/>
  <c r="O705" i="6" s="1"/>
  <c r="T705" i="6" s="1"/>
  <c r="P705" i="6"/>
  <c r="U705" i="6" s="1"/>
  <c r="J1290" i="6"/>
  <c r="O1290" i="6" s="1"/>
  <c r="T1290" i="6" s="1"/>
  <c r="P1290" i="6"/>
  <c r="U1290" i="6" s="1"/>
  <c r="P156" i="7"/>
  <c r="V1001" i="6"/>
  <c r="W1513" i="6"/>
  <c r="W230" i="6"/>
  <c r="W974" i="6"/>
  <c r="X803" i="6"/>
  <c r="P1167" i="6"/>
  <c r="U1167" i="6" s="1"/>
  <c r="J1167" i="6"/>
  <c r="O1167" i="6" s="1"/>
  <c r="T1167" i="6" s="1"/>
  <c r="J1266" i="6"/>
  <c r="O1266" i="6" s="1"/>
  <c r="P1266" i="6"/>
  <c r="J1033" i="6"/>
  <c r="O1033" i="6" s="1"/>
  <c r="P1033" i="6"/>
  <c r="V435" i="6"/>
  <c r="W899" i="6"/>
  <c r="V1313" i="6"/>
  <c r="R188" i="7"/>
  <c r="V245" i="6"/>
  <c r="W1387" i="6"/>
  <c r="V834" i="6"/>
  <c r="V1234" i="6"/>
  <c r="P1106" i="6"/>
  <c r="U1106" i="6" s="1"/>
  <c r="J1106" i="6"/>
  <c r="O1106" i="6" s="1"/>
  <c r="T1106" i="6" s="1"/>
  <c r="Q469" i="7"/>
  <c r="P932" i="6"/>
  <c r="J932" i="6"/>
  <c r="O932" i="6" s="1"/>
  <c r="P634" i="7"/>
  <c r="P926" i="6"/>
  <c r="J926" i="6"/>
  <c r="O926" i="6" s="1"/>
  <c r="V1274" i="6"/>
  <c r="X1134" i="6"/>
  <c r="V1113" i="6"/>
  <c r="J390" i="6"/>
  <c r="O390" i="6" s="1"/>
  <c r="P390" i="6"/>
  <c r="X742" i="6"/>
  <c r="Q148" i="7"/>
  <c r="W654" i="6"/>
  <c r="R473" i="7"/>
  <c r="V573" i="6"/>
  <c r="W1113" i="6"/>
  <c r="V1006" i="6"/>
  <c r="V1005" i="6"/>
  <c r="W1051" i="6"/>
  <c r="W1061" i="6"/>
  <c r="W886" i="6"/>
  <c r="P499" i="6"/>
  <c r="J499" i="6"/>
  <c r="O499" i="6" s="1"/>
  <c r="T499" i="6" s="1"/>
  <c r="X814" i="6"/>
  <c r="J593" i="6"/>
  <c r="O593" i="6" s="1"/>
  <c r="P593" i="6"/>
  <c r="W1494" i="6"/>
  <c r="P957" i="6"/>
  <c r="U957" i="6" s="1"/>
  <c r="J957" i="6"/>
  <c r="O957" i="6" s="1"/>
  <c r="T957" i="6" s="1"/>
  <c r="V1294" i="6"/>
  <c r="W326" i="6"/>
  <c r="W1268" i="6"/>
  <c r="P217" i="7"/>
  <c r="J454" i="6"/>
  <c r="O454" i="6" s="1"/>
  <c r="T454" i="6" s="1"/>
  <c r="P454" i="6"/>
  <c r="U454" i="6" s="1"/>
  <c r="P979" i="6"/>
  <c r="U979" i="6" s="1"/>
  <c r="J979" i="6"/>
  <c r="O979" i="6" s="1"/>
  <c r="T979" i="6" s="1"/>
  <c r="P1050" i="6"/>
  <c r="U1050" i="6" s="1"/>
  <c r="J1050" i="6"/>
  <c r="O1050" i="6" s="1"/>
  <c r="T1050" i="6" s="1"/>
  <c r="W393" i="6"/>
  <c r="V1077" i="6"/>
  <c r="X621" i="6"/>
  <c r="X1128" i="6"/>
  <c r="P1062" i="6"/>
  <c r="J1062" i="6"/>
  <c r="O1062" i="6" s="1"/>
  <c r="Q535" i="7"/>
  <c r="W1000" i="6"/>
  <c r="V625" i="6"/>
  <c r="P1032" i="6"/>
  <c r="U1032" i="6" s="1"/>
  <c r="J1032" i="6"/>
  <c r="O1032" i="6" s="1"/>
  <c r="T1032" i="6" s="1"/>
  <c r="V1473" i="6"/>
  <c r="V695" i="6"/>
  <c r="J605" i="6"/>
  <c r="O605" i="6" s="1"/>
  <c r="T605" i="6" s="1"/>
  <c r="P605" i="6"/>
  <c r="U605" i="6" s="1"/>
  <c r="P430" i="6"/>
  <c r="J430" i="6"/>
  <c r="O430" i="6" s="1"/>
  <c r="X779" i="6"/>
  <c r="X313" i="6"/>
  <c r="P22" i="7"/>
  <c r="W511" i="6"/>
  <c r="V302" i="6"/>
  <c r="X780" i="6"/>
  <c r="P1494" i="6"/>
  <c r="J1494" i="6"/>
  <c r="O1494" i="6" s="1"/>
  <c r="V904" i="6"/>
  <c r="P848" i="6"/>
  <c r="U848" i="6" s="1"/>
  <c r="J848" i="6"/>
  <c r="O848" i="6" s="1"/>
  <c r="T848" i="6" s="1"/>
  <c r="X1048" i="6"/>
  <c r="P1184" i="6"/>
  <c r="U1184" i="6" s="1"/>
  <c r="J1184" i="6"/>
  <c r="O1184" i="6" s="1"/>
  <c r="V1425" i="6"/>
  <c r="P986" i="6"/>
  <c r="J986" i="6"/>
  <c r="O986" i="6" s="1"/>
  <c r="P498" i="7"/>
  <c r="V859" i="6"/>
  <c r="J77" i="6"/>
  <c r="O77" i="6" s="1"/>
  <c r="P77" i="6"/>
  <c r="U77" i="6" s="1"/>
  <c r="J1217" i="6"/>
  <c r="O1217" i="6" s="1"/>
  <c r="P1217" i="6"/>
  <c r="V595" i="6"/>
  <c r="V594" i="6"/>
  <c r="J156" i="6"/>
  <c r="O156" i="6" s="1"/>
  <c r="P156" i="6"/>
  <c r="J962" i="6"/>
  <c r="O962" i="6" s="1"/>
  <c r="P962" i="6"/>
  <c r="X964" i="6"/>
  <c r="W513" i="6"/>
  <c r="R654" i="7"/>
  <c r="W128" i="6"/>
  <c r="X622" i="6"/>
  <c r="P615" i="6"/>
  <c r="J615" i="6"/>
  <c r="O615" i="6" s="1"/>
  <c r="X330" i="6"/>
  <c r="V1546" i="6"/>
  <c r="X1424" i="6"/>
  <c r="P690" i="6"/>
  <c r="J690" i="6"/>
  <c r="O690" i="6" s="1"/>
  <c r="T690" i="6" s="1"/>
  <c r="W812" i="6"/>
  <c r="P967" i="6"/>
  <c r="J967" i="6"/>
  <c r="O967" i="6" s="1"/>
  <c r="V805" i="6"/>
  <c r="V946" i="6"/>
  <c r="V1145" i="6"/>
  <c r="X697" i="6"/>
  <c r="P399" i="6"/>
  <c r="J399" i="6"/>
  <c r="O399" i="6" s="1"/>
  <c r="T399" i="6" s="1"/>
  <c r="W979" i="6"/>
  <c r="V466" i="6"/>
  <c r="J1135" i="6"/>
  <c r="O1135" i="6" s="1"/>
  <c r="P1135" i="6"/>
  <c r="V406" i="6"/>
  <c r="W374" i="6"/>
  <c r="W308" i="6"/>
  <c r="X232" i="6"/>
  <c r="V468" i="6"/>
  <c r="J720" i="6"/>
  <c r="O720" i="6" s="1"/>
  <c r="T720" i="6" s="1"/>
  <c r="P720" i="6"/>
  <c r="U720" i="6" s="1"/>
  <c r="W1094" i="6"/>
  <c r="W351" i="6"/>
  <c r="X531" i="6"/>
  <c r="P18" i="6"/>
  <c r="J18" i="6"/>
  <c r="O18" i="6" s="1"/>
  <c r="V1044" i="6"/>
  <c r="V367" i="6"/>
  <c r="J744" i="6"/>
  <c r="O744" i="6" s="1"/>
  <c r="T744" i="6" s="1"/>
  <c r="P744" i="6"/>
  <c r="U744" i="6" s="1"/>
  <c r="P104" i="6"/>
  <c r="U104" i="6" s="1"/>
  <c r="J104" i="6"/>
  <c r="O104" i="6" s="1"/>
  <c r="T104" i="6" s="1"/>
  <c r="W836" i="6"/>
  <c r="W274" i="6"/>
  <c r="W273" i="6"/>
  <c r="X431" i="6"/>
  <c r="P898" i="6"/>
  <c r="J898" i="6"/>
  <c r="O898" i="6" s="1"/>
  <c r="X646" i="6"/>
  <c r="W406" i="6"/>
  <c r="V145" i="6"/>
  <c r="V144" i="6"/>
  <c r="J845" i="6"/>
  <c r="O845" i="6" s="1"/>
  <c r="T845" i="6" s="1"/>
  <c r="P845" i="6"/>
  <c r="U845" i="6" s="1"/>
  <c r="P870" i="6"/>
  <c r="U870" i="6" s="1"/>
  <c r="J870" i="6"/>
  <c r="O870" i="6" s="1"/>
  <c r="T870" i="6" s="1"/>
  <c r="X848" i="6"/>
  <c r="X760" i="6"/>
  <c r="W1173" i="6"/>
  <c r="V1122" i="6"/>
  <c r="V1292" i="6"/>
  <c r="W938" i="6"/>
  <c r="X407" i="6"/>
  <c r="J645" i="6"/>
  <c r="O645" i="6" s="1"/>
  <c r="P645" i="6"/>
  <c r="V1177" i="6"/>
  <c r="W755" i="6"/>
  <c r="W206" i="6"/>
  <c r="J525" i="6"/>
  <c r="O525" i="6" s="1"/>
  <c r="T525" i="6" s="1"/>
  <c r="P525" i="6"/>
  <c r="U525" i="6" s="1"/>
  <c r="R177" i="7"/>
  <c r="X427" i="6"/>
  <c r="V809" i="6"/>
  <c r="W332" i="6"/>
  <c r="J352" i="6"/>
  <c r="O352" i="6" s="1"/>
  <c r="T352" i="6" s="1"/>
  <c r="P352" i="6"/>
  <c r="U352" i="6" s="1"/>
  <c r="W711" i="6"/>
  <c r="V680" i="6"/>
  <c r="X416" i="6"/>
  <c r="V742" i="6"/>
  <c r="X365" i="6"/>
  <c r="V469" i="6"/>
  <c r="W732" i="6"/>
  <c r="W952" i="6"/>
  <c r="W63" i="6"/>
  <c r="P559" i="7"/>
  <c r="P895" i="6"/>
  <c r="U895" i="6" s="1"/>
  <c r="J895" i="6"/>
  <c r="O895" i="6" s="1"/>
  <c r="T895" i="6" s="1"/>
  <c r="J48" i="6"/>
  <c r="O48" i="6" s="1"/>
  <c r="T48" i="6" s="1"/>
  <c r="P48" i="6"/>
  <c r="U48" i="6" s="1"/>
  <c r="X633" i="6"/>
  <c r="W628" i="6"/>
  <c r="P1104" i="6"/>
  <c r="J1104" i="6"/>
  <c r="O1104" i="6" s="1"/>
  <c r="X238" i="6"/>
  <c r="W292" i="6"/>
  <c r="R113" i="7"/>
  <c r="J24" i="6"/>
  <c r="O24" i="6" s="1"/>
  <c r="P24" i="6"/>
  <c r="P799" i="6"/>
  <c r="U799" i="6" s="1"/>
  <c r="J799" i="6"/>
  <c r="O799" i="6" s="1"/>
  <c r="T799" i="6" s="1"/>
  <c r="V790" i="6"/>
  <c r="W570" i="6"/>
  <c r="P1109" i="6"/>
  <c r="J1109" i="6"/>
  <c r="O1109" i="6" s="1"/>
  <c r="T1109" i="6" s="1"/>
  <c r="P119" i="6"/>
  <c r="U119" i="6" s="1"/>
  <c r="J119" i="6"/>
  <c r="O119" i="6" s="1"/>
  <c r="W432" i="6"/>
  <c r="V347" i="6"/>
  <c r="V322" i="6"/>
  <c r="P925" i="6"/>
  <c r="U925" i="6" s="1"/>
  <c r="J925" i="6"/>
  <c r="O925" i="6" s="1"/>
  <c r="T925" i="6" s="1"/>
  <c r="W766" i="6"/>
  <c r="P157" i="6"/>
  <c r="U157" i="6" s="1"/>
  <c r="J157" i="6"/>
  <c r="O157" i="6" s="1"/>
  <c r="X17" i="6"/>
  <c r="P393" i="6"/>
  <c r="J393" i="6"/>
  <c r="O393" i="6" s="1"/>
  <c r="W972" i="6"/>
  <c r="AR16" i="6"/>
  <c r="AX16" i="6" s="1"/>
  <c r="V1165" i="6"/>
  <c r="Q182" i="7"/>
  <c r="W641" i="6"/>
  <c r="V793" i="6"/>
  <c r="V498" i="6"/>
  <c r="X734" i="6"/>
  <c r="V870" i="6"/>
  <c r="P242" i="6"/>
  <c r="U242" i="6" s="1"/>
  <c r="J242" i="6"/>
  <c r="O242" i="6" s="1"/>
  <c r="T242" i="6" s="1"/>
  <c r="V470" i="6"/>
  <c r="V957" i="6"/>
  <c r="X195" i="6"/>
  <c r="X907" i="6"/>
  <c r="J567" i="6"/>
  <c r="O567" i="6" s="1"/>
  <c r="P567" i="6"/>
  <c r="J50" i="6"/>
  <c r="O50" i="6" s="1"/>
  <c r="P50" i="6"/>
  <c r="U50" i="6" s="1"/>
  <c r="P389" i="6"/>
  <c r="U389" i="6" s="1"/>
  <c r="J389" i="6"/>
  <c r="O389" i="6" s="1"/>
  <c r="T389" i="6" s="1"/>
  <c r="W386" i="6"/>
  <c r="X902" i="6"/>
  <c r="X1033" i="6"/>
  <c r="W1534" i="6"/>
  <c r="AR19" i="6"/>
  <c r="J190" i="6"/>
  <c r="O190" i="6" s="1"/>
  <c r="P190" i="6"/>
  <c r="W1414" i="6"/>
  <c r="R630" i="7"/>
  <c r="J1239" i="6"/>
  <c r="O1239" i="6" s="1"/>
  <c r="T1239" i="6" s="1"/>
  <c r="P1239" i="6"/>
  <c r="Q189" i="7"/>
  <c r="J998" i="6"/>
  <c r="O998" i="6" s="1"/>
  <c r="T998" i="6" s="1"/>
  <c r="P998" i="6"/>
  <c r="U998" i="6" s="1"/>
  <c r="J534" i="6"/>
  <c r="O534" i="6" s="1"/>
  <c r="T534" i="6" s="1"/>
  <c r="P534" i="6"/>
  <c r="U534" i="6" s="1"/>
  <c r="V40" i="6"/>
  <c r="W434" i="6"/>
  <c r="W807" i="6"/>
  <c r="P117" i="6"/>
  <c r="J117" i="6"/>
  <c r="O117" i="6" s="1"/>
  <c r="V910" i="6"/>
  <c r="V277" i="6"/>
  <c r="X873" i="6"/>
  <c r="J633" i="6"/>
  <c r="O633" i="6" s="1"/>
  <c r="T633" i="6" s="1"/>
  <c r="P633" i="6"/>
  <c r="U633" i="6" s="1"/>
  <c r="V678" i="6"/>
  <c r="V885" i="6"/>
  <c r="W630" i="6"/>
  <c r="V875" i="6"/>
  <c r="X641" i="6"/>
  <c r="P366" i="6"/>
  <c r="U366" i="6" s="1"/>
  <c r="J366" i="6"/>
  <c r="O366" i="6" s="1"/>
  <c r="T366" i="6" s="1"/>
  <c r="W1150" i="6"/>
  <c r="R208" i="7"/>
  <c r="V216" i="6"/>
  <c r="W703" i="6"/>
  <c r="Q129" i="7"/>
  <c r="X32" i="6"/>
  <c r="W825" i="6"/>
  <c r="X749" i="6"/>
  <c r="P1144" i="6"/>
  <c r="J1144" i="6"/>
  <c r="O1144" i="6" s="1"/>
  <c r="W618" i="6"/>
  <c r="X345" i="6"/>
  <c r="W708" i="6"/>
  <c r="J1189" i="6"/>
  <c r="O1189" i="6" s="1"/>
  <c r="T1189" i="6" s="1"/>
  <c r="P1189" i="6"/>
  <c r="U1189" i="6" s="1"/>
  <c r="V1490" i="6"/>
  <c r="R634" i="7"/>
  <c r="R324" i="7"/>
  <c r="P872" i="6"/>
  <c r="U872" i="6" s="1"/>
  <c r="J872" i="6"/>
  <c r="O872" i="6" s="1"/>
  <c r="T872" i="6" s="1"/>
  <c r="Q370" i="7"/>
  <c r="X208" i="6"/>
  <c r="P297" i="6"/>
  <c r="U297" i="6" s="1"/>
  <c r="J297" i="6"/>
  <c r="O297" i="6" s="1"/>
  <c r="V483" i="6"/>
  <c r="V432" i="6"/>
  <c r="R223" i="7"/>
  <c r="W278" i="6"/>
  <c r="V73" i="6"/>
  <c r="Q164" i="7"/>
  <c r="W1002" i="6"/>
  <c r="V1280" i="6"/>
  <c r="X874" i="6"/>
  <c r="P299" i="6"/>
  <c r="U299" i="6" s="1"/>
  <c r="J299" i="6"/>
  <c r="O299" i="6" s="1"/>
  <c r="T299" i="6" s="1"/>
  <c r="J342" i="6"/>
  <c r="O342" i="6" s="1"/>
  <c r="T342" i="6" s="1"/>
  <c r="P342" i="6"/>
  <c r="U342" i="6" s="1"/>
  <c r="X507" i="6"/>
  <c r="V737" i="6"/>
  <c r="W655" i="6"/>
  <c r="W232" i="6"/>
  <c r="X35" i="6"/>
  <c r="P1046" i="6"/>
  <c r="J1046" i="6"/>
  <c r="O1046" i="6" s="1"/>
  <c r="X73" i="6"/>
  <c r="P347" i="6"/>
  <c r="U347" i="6" s="1"/>
  <c r="J347" i="6"/>
  <c r="O347" i="6" s="1"/>
  <c r="T347" i="6" s="1"/>
  <c r="P1082" i="6"/>
  <c r="J1082" i="6"/>
  <c r="O1082" i="6" s="1"/>
  <c r="W234" i="6"/>
  <c r="W352" i="6"/>
  <c r="J656" i="6"/>
  <c r="O656" i="6" s="1"/>
  <c r="P656" i="6"/>
  <c r="J8" i="6"/>
  <c r="O8" i="6" s="1"/>
  <c r="T8" i="6" s="1"/>
  <c r="P8" i="6"/>
  <c r="U8" i="6" s="1"/>
  <c r="X352" i="6"/>
  <c r="V574" i="6"/>
  <c r="P611" i="6"/>
  <c r="U611" i="6" s="1"/>
  <c r="J611" i="6"/>
  <c r="O611" i="6" s="1"/>
  <c r="T611" i="6" s="1"/>
  <c r="X566" i="6"/>
  <c r="V303" i="6"/>
  <c r="V256" i="6"/>
  <c r="W377" i="6"/>
  <c r="P1508" i="6"/>
  <c r="U1508" i="6" s="1"/>
  <c r="J1508" i="6"/>
  <c r="O1508" i="6" s="1"/>
  <c r="T1508" i="6" s="1"/>
  <c r="V846" i="6"/>
  <c r="W479" i="6"/>
  <c r="V567" i="6"/>
  <c r="X264" i="6"/>
  <c r="P1068" i="6"/>
  <c r="U1068" i="6" s="1"/>
  <c r="J1068" i="6"/>
  <c r="O1068" i="6" s="1"/>
  <c r="W117" i="6"/>
  <c r="W12" i="6"/>
  <c r="V42" i="6"/>
  <c r="P802" i="6"/>
  <c r="J802" i="6"/>
  <c r="O802" i="6" s="1"/>
  <c r="W43" i="6"/>
  <c r="P715" i="6"/>
  <c r="U715" i="6" s="1"/>
  <c r="J715" i="6"/>
  <c r="O715" i="6" s="1"/>
  <c r="T715" i="6" s="1"/>
  <c r="W485" i="6"/>
  <c r="X384" i="6"/>
  <c r="V485" i="6"/>
  <c r="V558" i="6"/>
  <c r="V1079" i="6"/>
  <c r="V735" i="6"/>
  <c r="X1068" i="6"/>
  <c r="P276" i="6"/>
  <c r="J276" i="6"/>
  <c r="O276" i="6" s="1"/>
  <c r="W1095" i="6"/>
  <c r="P616" i="6"/>
  <c r="J616" i="6"/>
  <c r="O616" i="6" s="1"/>
  <c r="T616" i="6" s="1"/>
  <c r="W353" i="6"/>
  <c r="J330" i="6"/>
  <c r="O330" i="6" s="1"/>
  <c r="P330" i="6"/>
  <c r="W448" i="6"/>
  <c r="V61" i="6"/>
  <c r="AB1187" i="6"/>
  <c r="AG1187" i="6" s="1"/>
  <c r="AB742" i="6"/>
  <c r="AG742" i="6" s="1"/>
  <c r="AB839" i="6"/>
  <c r="AG839" i="6" s="1"/>
  <c r="AB52" i="6"/>
  <c r="AG52" i="6" s="1"/>
  <c r="AB623" i="6"/>
  <c r="AG623" i="6" s="1"/>
  <c r="AB92" i="6"/>
  <c r="AG92" i="6" s="1"/>
  <c r="AB981" i="6"/>
  <c r="AG981" i="6" s="1"/>
  <c r="AB678" i="6"/>
  <c r="AG678" i="6" s="1"/>
  <c r="AB672" i="6"/>
  <c r="AG672" i="6" s="1"/>
  <c r="AB357" i="6"/>
  <c r="AG357" i="6" s="1"/>
  <c r="AB481" i="6"/>
  <c r="AG481" i="6" s="1"/>
  <c r="AB1082" i="6"/>
  <c r="AG1082" i="6" s="1"/>
  <c r="AB940" i="6"/>
  <c r="AG940" i="6" s="1"/>
  <c r="AB790" i="6"/>
  <c r="AG790" i="6" s="1"/>
  <c r="AB72" i="6"/>
  <c r="AG72" i="6" s="1"/>
  <c r="AB945" i="6"/>
  <c r="AG945" i="6" s="1"/>
  <c r="AB1168" i="6"/>
  <c r="AG1168" i="6" s="1"/>
  <c r="AB998" i="6"/>
  <c r="AG998" i="6" s="1"/>
  <c r="AB483" i="6"/>
  <c r="AG483" i="6" s="1"/>
  <c r="AB299" i="6"/>
  <c r="AG299" i="6" s="1"/>
  <c r="AB1101" i="6"/>
  <c r="AG1101" i="6" s="1"/>
  <c r="AB234" i="6"/>
  <c r="AG234" i="6" s="1"/>
  <c r="AB61" i="6"/>
  <c r="AG61" i="6" s="1"/>
  <c r="AB425" i="6"/>
  <c r="AG425" i="6" s="1"/>
  <c r="AB715" i="6"/>
  <c r="AG715" i="6" s="1"/>
  <c r="AB426" i="6"/>
  <c r="AG426" i="6" s="1"/>
  <c r="AB258" i="6"/>
  <c r="AG258" i="6" s="1"/>
  <c r="AB32" i="6"/>
  <c r="AG32" i="6" s="1"/>
  <c r="AB398" i="6"/>
  <c r="AG398" i="6" s="1"/>
  <c r="AB412" i="6"/>
  <c r="AG412" i="6" s="1"/>
  <c r="AB479" i="6"/>
  <c r="AG479" i="6" s="1"/>
  <c r="AB371" i="6"/>
  <c r="AG371" i="6" s="1"/>
  <c r="AB764" i="6"/>
  <c r="AG764" i="6" s="1"/>
  <c r="AB1010" i="6"/>
  <c r="AG1010" i="6" s="1"/>
  <c r="AB1034" i="6"/>
  <c r="AG1034" i="6" s="1"/>
  <c r="AB1162" i="6"/>
  <c r="AG1162" i="6" s="1"/>
  <c r="AB597" i="6"/>
  <c r="AG597" i="6" s="1"/>
  <c r="AB290" i="6"/>
  <c r="AG290" i="6" s="1"/>
  <c r="AB318" i="6"/>
  <c r="AG318" i="6" s="1"/>
  <c r="AB896" i="6"/>
  <c r="AG896" i="6" s="1"/>
  <c r="AB1081" i="6"/>
  <c r="AG1081" i="6" s="1"/>
  <c r="AB176" i="6"/>
  <c r="AG176" i="6" s="1"/>
  <c r="AB1148" i="6"/>
  <c r="AG1148" i="6" s="1"/>
  <c r="AB1063" i="6"/>
  <c r="AG1063" i="6" s="1"/>
  <c r="AB615" i="6"/>
  <c r="AG615" i="6" s="1"/>
  <c r="AB1137" i="6"/>
  <c r="AG1137" i="6" s="1"/>
  <c r="AB561" i="6"/>
  <c r="AG561" i="6" s="1"/>
  <c r="AB498" i="6"/>
  <c r="AG498" i="6" s="1"/>
  <c r="AB263" i="6"/>
  <c r="AG263" i="6" s="1"/>
  <c r="AB1143" i="6"/>
  <c r="AG1143" i="6" s="1"/>
  <c r="AB1022" i="6"/>
  <c r="AG1022" i="6" s="1"/>
  <c r="AB731" i="6"/>
  <c r="AG731" i="6" s="1"/>
  <c r="AB180" i="6"/>
  <c r="AG180" i="6" s="1"/>
  <c r="AB1177" i="6"/>
  <c r="AG1177" i="6" s="1"/>
  <c r="AB192" i="6"/>
  <c r="AG192" i="6" s="1"/>
  <c r="AB1136" i="6"/>
  <c r="AG1136" i="6" s="1"/>
  <c r="AB531" i="6"/>
  <c r="AG531" i="6" s="1"/>
  <c r="AB684" i="6"/>
  <c r="AG684" i="6" s="1"/>
  <c r="AB723" i="6"/>
  <c r="AG723" i="6" s="1"/>
  <c r="AB1134" i="6"/>
  <c r="AG1134" i="6" s="1"/>
  <c r="AB509" i="6"/>
  <c r="AG509" i="6" s="1"/>
  <c r="AB1084" i="6"/>
  <c r="AG1084" i="6" s="1"/>
  <c r="AB985" i="6"/>
  <c r="AG985" i="6" s="1"/>
  <c r="AB112" i="6"/>
  <c r="AG112" i="6" s="1"/>
  <c r="AB713" i="6"/>
  <c r="AG713" i="6" s="1"/>
  <c r="AB235" i="6"/>
  <c r="AG235" i="6" s="1"/>
  <c r="AB186" i="6"/>
  <c r="AG186" i="6" s="1"/>
  <c r="AB753" i="6"/>
  <c r="AG753" i="6" s="1"/>
  <c r="AB187" i="6"/>
  <c r="AG187" i="6" s="1"/>
  <c r="AB248" i="6"/>
  <c r="AG248" i="6" s="1"/>
  <c r="AB827" i="6"/>
  <c r="AG827" i="6" s="1"/>
  <c r="AB788" i="6"/>
  <c r="AG788" i="6" s="1"/>
  <c r="AB1068" i="6"/>
  <c r="AG1068" i="6" s="1"/>
  <c r="AB43" i="6"/>
  <c r="AG43" i="6" s="1"/>
  <c r="AB205" i="6"/>
  <c r="AG205" i="6" s="1"/>
  <c r="AB165" i="6"/>
  <c r="AG165" i="6" s="1"/>
  <c r="AB555" i="6"/>
  <c r="AG555" i="6" s="1"/>
  <c r="AB1191" i="6"/>
  <c r="AG1191" i="6" s="1"/>
  <c r="AB629" i="6"/>
  <c r="AG629" i="6" s="1"/>
  <c r="AB737" i="6"/>
  <c r="AG737" i="6" s="1"/>
  <c r="AB91" i="6"/>
  <c r="AG91" i="6" s="1"/>
  <c r="AB308" i="6"/>
  <c r="AG308" i="6" s="1"/>
  <c r="AB677" i="6"/>
  <c r="AG677" i="6" s="1"/>
  <c r="AB145" i="6"/>
  <c r="AG145" i="6" s="1"/>
  <c r="AB250" i="6"/>
  <c r="AG250" i="6" s="1"/>
  <c r="AB619" i="6"/>
  <c r="AG619" i="6" s="1"/>
  <c r="AB170" i="6"/>
  <c r="AG170" i="6" s="1"/>
  <c r="AB220" i="6"/>
  <c r="AG220" i="6" s="1"/>
  <c r="AB1119" i="6"/>
  <c r="AG1119" i="6" s="1"/>
  <c r="AB106" i="6"/>
  <c r="AG106" i="6" s="1"/>
  <c r="AB1014" i="6"/>
  <c r="AG1014" i="6" s="1"/>
  <c r="AB799" i="6"/>
  <c r="AG799" i="6" s="1"/>
  <c r="AB582" i="6"/>
  <c r="AG582" i="6" s="1"/>
  <c r="AB1120" i="6"/>
  <c r="AG1120" i="6" s="1"/>
  <c r="AB708" i="6"/>
  <c r="AG708" i="6" s="1"/>
  <c r="AB310" i="6"/>
  <c r="AG310" i="6" s="1"/>
  <c r="AB463" i="6"/>
  <c r="AG463" i="6" s="1"/>
  <c r="AB719" i="6"/>
  <c r="AG719" i="6" s="1"/>
  <c r="AB268" i="6"/>
  <c r="AG268" i="6" s="1"/>
  <c r="AB510" i="6"/>
  <c r="AG510" i="6" s="1"/>
  <c r="AB520" i="6"/>
  <c r="AG520" i="6" s="1"/>
  <c r="AB600" i="6"/>
  <c r="AG600" i="6" s="1"/>
  <c r="AB374" i="6"/>
  <c r="AG374" i="6" s="1"/>
  <c r="AB733" i="6"/>
  <c r="AG733" i="6" s="1"/>
  <c r="AB1114" i="6"/>
  <c r="AG1114" i="6" s="1"/>
  <c r="AB973" i="6"/>
  <c r="AG973" i="6" s="1"/>
  <c r="AB911" i="6"/>
  <c r="AG911" i="6" s="1"/>
  <c r="AB802" i="6"/>
  <c r="AG802" i="6" s="1"/>
  <c r="AB986" i="6"/>
  <c r="AG986" i="6" s="1"/>
  <c r="AB968" i="6"/>
  <c r="AG968" i="6" s="1"/>
  <c r="AB1077" i="6"/>
  <c r="AG1077" i="6" s="1"/>
  <c r="AB806" i="6"/>
  <c r="AG806" i="6" s="1"/>
  <c r="AB974" i="6"/>
  <c r="AG974" i="6" s="1"/>
  <c r="AB390" i="6"/>
  <c r="AG390" i="6" s="1"/>
  <c r="AB887" i="6"/>
  <c r="AG887" i="6" s="1"/>
  <c r="AB822" i="6"/>
  <c r="AG822" i="6" s="1"/>
  <c r="AB637" i="6"/>
  <c r="AG637" i="6" s="1"/>
  <c r="AB306" i="6"/>
  <c r="AG306" i="6" s="1"/>
  <c r="AB1005" i="6"/>
  <c r="AG1005" i="6" s="1"/>
  <c r="AB1036" i="6"/>
  <c r="AG1036" i="6" s="1"/>
  <c r="AB1076" i="6"/>
  <c r="AG1076" i="6" s="1"/>
  <c r="AB1155" i="6"/>
  <c r="AG1155" i="6" s="1"/>
  <c r="AB843" i="6"/>
  <c r="AG843" i="6" s="1"/>
  <c r="AB500" i="6"/>
  <c r="AG500" i="6" s="1"/>
  <c r="AB313" i="6"/>
  <c r="AG313" i="6" s="1"/>
  <c r="AB213" i="6"/>
  <c r="AG213" i="6" s="1"/>
  <c r="AB1056" i="6"/>
  <c r="AG1056" i="6" s="1"/>
  <c r="AB1093" i="6"/>
  <c r="AG1093" i="6" s="1"/>
  <c r="AB337" i="6"/>
  <c r="AG337" i="6" s="1"/>
  <c r="AB108" i="6"/>
  <c r="AG108" i="6" s="1"/>
  <c r="AB663" i="6"/>
  <c r="AG663" i="6" s="1"/>
  <c r="AB803" i="6"/>
  <c r="AG803" i="6" s="1"/>
  <c r="AB584" i="6"/>
  <c r="AG584" i="6" s="1"/>
  <c r="AB476" i="6"/>
  <c r="AG476" i="6" s="1"/>
  <c r="AB304" i="6"/>
  <c r="AG304" i="6" s="1"/>
  <c r="AB340" i="6"/>
  <c r="AG340" i="6" s="1"/>
  <c r="AB554" i="6"/>
  <c r="AG554" i="6" s="1"/>
  <c r="AB1020" i="6"/>
  <c r="AG1020" i="6" s="1"/>
  <c r="AB385" i="6"/>
  <c r="AG385" i="6" s="1"/>
  <c r="AB1070" i="6"/>
  <c r="AG1070" i="6" s="1"/>
  <c r="AB350" i="6"/>
  <c r="AG350" i="6" s="1"/>
  <c r="AB829" i="6"/>
  <c r="AG829" i="6" s="1"/>
  <c r="AB1027" i="6"/>
  <c r="AG1027" i="6" s="1"/>
  <c r="AB57" i="6"/>
  <c r="AG57" i="6" s="1"/>
  <c r="AB1194" i="6"/>
  <c r="AG1194" i="6" s="1"/>
  <c r="AB1037" i="6"/>
  <c r="AG1037" i="6" s="1"/>
  <c r="AB345" i="6"/>
  <c r="AG345" i="6" s="1"/>
  <c r="AB348" i="6"/>
  <c r="AG348" i="6" s="1"/>
  <c r="AB523" i="6"/>
  <c r="AG523" i="6" s="1"/>
  <c r="AB1328" i="6"/>
  <c r="AG1328" i="6" s="1"/>
  <c r="AB1403" i="6"/>
  <c r="AG1403" i="6" s="1"/>
  <c r="AB1245" i="6"/>
  <c r="AG1245" i="6" s="1"/>
  <c r="AB1274" i="6"/>
  <c r="AG1274" i="6" s="1"/>
  <c r="AB1337" i="6"/>
  <c r="AG1337" i="6" s="1"/>
  <c r="AB1320" i="6"/>
  <c r="AG1320" i="6" s="1"/>
  <c r="AB1358" i="6"/>
  <c r="AG1358" i="6" s="1"/>
  <c r="AB1509" i="6"/>
  <c r="AG1509" i="6" s="1"/>
  <c r="AB1477" i="6"/>
  <c r="AG1477" i="6" s="1"/>
  <c r="AB1251" i="6"/>
  <c r="AG1251" i="6" s="1"/>
  <c r="AB1470" i="6"/>
  <c r="AG1470" i="6" s="1"/>
  <c r="AB1203" i="6"/>
  <c r="AG1203" i="6" s="1"/>
  <c r="AB1393" i="6"/>
  <c r="AG1393" i="6" s="1"/>
  <c r="AB1394" i="6"/>
  <c r="AG1394" i="6" s="1"/>
  <c r="AB1547" i="6"/>
  <c r="AG1547" i="6" s="1"/>
  <c r="AB1306" i="6"/>
  <c r="AG1306" i="6" s="1"/>
  <c r="AB1292" i="6"/>
  <c r="AG1292" i="6" s="1"/>
  <c r="AB1422" i="6"/>
  <c r="AG1422" i="6" s="1"/>
  <c r="AB1461" i="6"/>
  <c r="AG1461" i="6" s="1"/>
  <c r="AB1492" i="6"/>
  <c r="AG1492" i="6" s="1"/>
  <c r="AB1440" i="6"/>
  <c r="AG1440" i="6" s="1"/>
  <c r="AB1271" i="6"/>
  <c r="AG1271" i="6" s="1"/>
  <c r="AB1536" i="6"/>
  <c r="AG1536" i="6" s="1"/>
  <c r="AB1523" i="6"/>
  <c r="AG1523" i="6" s="1"/>
  <c r="AB1377" i="6"/>
  <c r="AG1377" i="6" s="1"/>
  <c r="AB1317" i="6"/>
  <c r="AG1317" i="6" s="1"/>
  <c r="AB1408" i="6"/>
  <c r="AG1408" i="6" s="1"/>
  <c r="AB1266" i="6"/>
  <c r="AG1266" i="6" s="1"/>
  <c r="AB1480" i="6"/>
  <c r="AG1480" i="6" s="1"/>
  <c r="AB1318" i="6"/>
  <c r="AG1318" i="6" s="1"/>
  <c r="AB1437" i="6"/>
  <c r="AG1437" i="6" s="1"/>
  <c r="AB1390" i="6"/>
  <c r="AG1390" i="6" s="1"/>
  <c r="AB1533" i="6"/>
  <c r="AG1533" i="6" s="1"/>
  <c r="AB1325" i="6"/>
  <c r="AG1325" i="6" s="1"/>
  <c r="AB1212" i="6"/>
  <c r="AG1212" i="6" s="1"/>
  <c r="AB1294" i="6"/>
  <c r="AG1294" i="6" s="1"/>
  <c r="AB1222" i="6"/>
  <c r="AG1222" i="6" s="1"/>
  <c r="AB1218" i="6"/>
  <c r="AG1218" i="6" s="1"/>
  <c r="AB1229" i="6"/>
  <c r="AG1229" i="6" s="1"/>
  <c r="AB1372" i="6"/>
  <c r="AG1372" i="6" s="1"/>
  <c r="AB1457" i="6"/>
  <c r="AG1457" i="6" s="1"/>
  <c r="AB1250" i="6"/>
  <c r="AG1250" i="6" s="1"/>
  <c r="AB1411" i="6"/>
  <c r="AG1411" i="6" s="1"/>
  <c r="AB1214" i="6"/>
  <c r="AG1214" i="6" s="1"/>
  <c r="AB891" i="6"/>
  <c r="AG891" i="6" s="1"/>
  <c r="AB36" i="6"/>
  <c r="AG36" i="6" s="1"/>
  <c r="AB361" i="6"/>
  <c r="AG361" i="6" s="1"/>
  <c r="AB447" i="6"/>
  <c r="AG447" i="6" s="1"/>
  <c r="AB1095" i="6"/>
  <c r="AG1095" i="6" s="1"/>
  <c r="AB288" i="6"/>
  <c r="AG288" i="6" s="1"/>
  <c r="AB471" i="6"/>
  <c r="AG471" i="6" s="1"/>
  <c r="AB464" i="6"/>
  <c r="AG464" i="6" s="1"/>
  <c r="AB56" i="6"/>
  <c r="AG56" i="6" s="1"/>
  <c r="AB551" i="6"/>
  <c r="AG551" i="6" s="1"/>
  <c r="AB690" i="6"/>
  <c r="AG690" i="6" s="1"/>
  <c r="AB427" i="6"/>
  <c r="AG427" i="6" s="1"/>
  <c r="AB772" i="6"/>
  <c r="AG772" i="6" s="1"/>
  <c r="AB305" i="6"/>
  <c r="AG305" i="6" s="1"/>
  <c r="AB167" i="6"/>
  <c r="AG167" i="6" s="1"/>
  <c r="AB173" i="6"/>
  <c r="AG173" i="6" s="1"/>
  <c r="AB458" i="6"/>
  <c r="AG458" i="6" s="1"/>
  <c r="AB1105" i="6"/>
  <c r="AG1105" i="6" s="1"/>
  <c r="AB666" i="6"/>
  <c r="AG666" i="6" s="1"/>
  <c r="AB816" i="6"/>
  <c r="AG816" i="6" s="1"/>
  <c r="AB151" i="6"/>
  <c r="AG151" i="6" s="1"/>
  <c r="AB237" i="6"/>
  <c r="AG237" i="6" s="1"/>
  <c r="AB1088" i="6"/>
  <c r="AG1088" i="6" s="1"/>
  <c r="AB847" i="6"/>
  <c r="AG847" i="6" s="1"/>
  <c r="AB740" i="6"/>
  <c r="AG740" i="6" s="1"/>
  <c r="AB932" i="6"/>
  <c r="AG932" i="6" s="1"/>
  <c r="AB1146" i="6"/>
  <c r="AG1146" i="6" s="1"/>
  <c r="AB261" i="6"/>
  <c r="AG261" i="6" s="1"/>
  <c r="AB583" i="6"/>
  <c r="AG583" i="6" s="1"/>
  <c r="AB586" i="6"/>
  <c r="AG586" i="6" s="1"/>
  <c r="AB610" i="6"/>
  <c r="AG610" i="6" s="1"/>
  <c r="AB966" i="6"/>
  <c r="AG966" i="6" s="1"/>
  <c r="AB296" i="6"/>
  <c r="AG296" i="6" s="1"/>
  <c r="AB179" i="6"/>
  <c r="AG179" i="6" s="1"/>
  <c r="AB989" i="6"/>
  <c r="AG989" i="6" s="1"/>
  <c r="AB660" i="6"/>
  <c r="AG660" i="6" s="1"/>
  <c r="AB957" i="6"/>
  <c r="AG957" i="6" s="1"/>
  <c r="AB846" i="6"/>
  <c r="AG846" i="6" s="1"/>
  <c r="AB711" i="6"/>
  <c r="AG711" i="6" s="1"/>
  <c r="AB1013" i="6"/>
  <c r="AG1013" i="6" s="1"/>
  <c r="AB864" i="6"/>
  <c r="AG864" i="6" s="1"/>
  <c r="AB726" i="6"/>
  <c r="AG726" i="6" s="1"/>
  <c r="AB517" i="6"/>
  <c r="AG517" i="6" s="1"/>
  <c r="AB444" i="6"/>
  <c r="AG444" i="6" s="1"/>
  <c r="AB654" i="6"/>
  <c r="AG654" i="6" s="1"/>
  <c r="AB958" i="6"/>
  <c r="AG958" i="6" s="1"/>
  <c r="AB831" i="6"/>
  <c r="AG831" i="6" s="1"/>
  <c r="AB1058" i="6"/>
  <c r="AG1058" i="6" s="1"/>
  <c r="AB219" i="6"/>
  <c r="AG219" i="6" s="1"/>
  <c r="AB792" i="6"/>
  <c r="AG792" i="6" s="1"/>
  <c r="AB99" i="6"/>
  <c r="AG99" i="6" s="1"/>
  <c r="AB812" i="6"/>
  <c r="AG812" i="6" s="1"/>
  <c r="AB41" i="6"/>
  <c r="AG41" i="6" s="1"/>
  <c r="AB984" i="6"/>
  <c r="AG984" i="6" s="1"/>
  <c r="AB23" i="6"/>
  <c r="AG23" i="6" s="1"/>
  <c r="AB544" i="6"/>
  <c r="AG544" i="6" s="1"/>
  <c r="AB669" i="6"/>
  <c r="AG669" i="6" s="1"/>
  <c r="AB765" i="6"/>
  <c r="AG765" i="6" s="1"/>
  <c r="AB103" i="6"/>
  <c r="AG103" i="6" s="1"/>
  <c r="AB755" i="6"/>
  <c r="AG755" i="6" s="1"/>
  <c r="AB289" i="6"/>
  <c r="AG289" i="6" s="1"/>
  <c r="AB8" i="6"/>
  <c r="AG8" i="6" s="1"/>
  <c r="AB628" i="6"/>
  <c r="AG628" i="6" s="1"/>
  <c r="AB823" i="6"/>
  <c r="AG823" i="6" s="1"/>
  <c r="AB64" i="6"/>
  <c r="AG64" i="6" s="1"/>
  <c r="AB215" i="6"/>
  <c r="AG215" i="6" s="1"/>
  <c r="AB84" i="6"/>
  <c r="AG84" i="6" s="1"/>
  <c r="AB104" i="6"/>
  <c r="AG104" i="6" s="1"/>
  <c r="AB452" i="6"/>
  <c r="AG452" i="6" s="1"/>
  <c r="AB171" i="6"/>
  <c r="AG171" i="6" s="1"/>
  <c r="AB681" i="6"/>
  <c r="AG681" i="6" s="1"/>
  <c r="AB223" i="6"/>
  <c r="AG223" i="6" s="1"/>
  <c r="AB745" i="6"/>
  <c r="AG745" i="6" s="1"/>
  <c r="AB786" i="6"/>
  <c r="AG786" i="6" s="1"/>
  <c r="AB198" i="6"/>
  <c r="AG198" i="6" s="1"/>
  <c r="AB269" i="6"/>
  <c r="AG269" i="6" s="1"/>
  <c r="AB1015" i="6"/>
  <c r="AG1015" i="6" s="1"/>
  <c r="AB33" i="6"/>
  <c r="AG33" i="6" s="1"/>
  <c r="AB916" i="6"/>
  <c r="AG916" i="6" s="1"/>
  <c r="AB27" i="6"/>
  <c r="AG27" i="6" s="1"/>
  <c r="AB140" i="6"/>
  <c r="AG140" i="6" s="1"/>
  <c r="AB283" i="6"/>
  <c r="AG283" i="6" s="1"/>
  <c r="AB903" i="6"/>
  <c r="AG903" i="6" s="1"/>
  <c r="AB1132" i="6"/>
  <c r="AG1132" i="6" s="1"/>
  <c r="AB622" i="6"/>
  <c r="AG622" i="6" s="1"/>
  <c r="AB659" i="6"/>
  <c r="AG659" i="6" s="1"/>
  <c r="AB529" i="6"/>
  <c r="AG529" i="6" s="1"/>
  <c r="AB616" i="6"/>
  <c r="AG616" i="6" s="1"/>
  <c r="AB327" i="6"/>
  <c r="AG327" i="6" s="1"/>
  <c r="AB276" i="6"/>
  <c r="AG276" i="6" s="1"/>
  <c r="AB845" i="6"/>
  <c r="AG845" i="6" s="1"/>
  <c r="AB1181" i="6"/>
  <c r="AG1181" i="6" s="1"/>
  <c r="AB739" i="6"/>
  <c r="AG739" i="6" s="1"/>
  <c r="AB116" i="6"/>
  <c r="AG116" i="6" s="1"/>
  <c r="AB222" i="6"/>
  <c r="AG222" i="6" s="1"/>
  <c r="AB750" i="6"/>
  <c r="AG750" i="6" s="1"/>
  <c r="AB650" i="6"/>
  <c r="AG650" i="6" s="1"/>
  <c r="AB862" i="6"/>
  <c r="AG862" i="6" s="1"/>
  <c r="AB303" i="6"/>
  <c r="AG303" i="6" s="1"/>
  <c r="AB1053" i="6"/>
  <c r="AG1053" i="6" s="1"/>
  <c r="AB766" i="6"/>
  <c r="AG766" i="6" s="1"/>
  <c r="AB634" i="6"/>
  <c r="AG634" i="6" s="1"/>
  <c r="AB720" i="6"/>
  <c r="AG720" i="6" s="1"/>
  <c r="AB134" i="6"/>
  <c r="AG134" i="6" s="1"/>
  <c r="AB355" i="6"/>
  <c r="AG355" i="6" s="1"/>
  <c r="AB977" i="6"/>
  <c r="AG977" i="6" s="1"/>
  <c r="AB438" i="6"/>
  <c r="AG438" i="6" s="1"/>
  <c r="AB1116" i="6"/>
  <c r="AG1116" i="6" s="1"/>
  <c r="AB149" i="6"/>
  <c r="AG149" i="6" s="1"/>
  <c r="AB596" i="6"/>
  <c r="AG596" i="6" s="1"/>
  <c r="AB369" i="6"/>
  <c r="AG369" i="6" s="1"/>
  <c r="AB37" i="6"/>
  <c r="AG37" i="6" s="1"/>
  <c r="AB113" i="6"/>
  <c r="AG113" i="6" s="1"/>
  <c r="AB150" i="6"/>
  <c r="AG150" i="6" s="1"/>
  <c r="AB679" i="6"/>
  <c r="AG679" i="6" s="1"/>
  <c r="AB1038" i="6"/>
  <c r="AG1038" i="6" s="1"/>
  <c r="AB947" i="6"/>
  <c r="AG947" i="6" s="1"/>
  <c r="AB1060" i="6"/>
  <c r="AG1060" i="6" s="1"/>
  <c r="AB557" i="6"/>
  <c r="AG557" i="6" s="1"/>
  <c r="AB1199" i="6"/>
  <c r="AG1199" i="6" s="1"/>
  <c r="AB763" i="6"/>
  <c r="AG763" i="6" s="1"/>
  <c r="AB1067" i="6"/>
  <c r="AG1067" i="6" s="1"/>
  <c r="AB48" i="6"/>
  <c r="AG48" i="6" s="1"/>
  <c r="AB354" i="6"/>
  <c r="AG354" i="6" s="1"/>
  <c r="AB1045" i="6"/>
  <c r="AG1045" i="6" s="1"/>
  <c r="AB212" i="6"/>
  <c r="AG212" i="6" s="1"/>
  <c r="AB1024" i="6"/>
  <c r="AG1024" i="6" s="1"/>
  <c r="AB874" i="6"/>
  <c r="AG874" i="6" s="1"/>
  <c r="AB1123" i="6"/>
  <c r="AG1123" i="6" s="1"/>
  <c r="AB466" i="6"/>
  <c r="AG466" i="6" s="1"/>
  <c r="AB516" i="6"/>
  <c r="AG516" i="6" s="1"/>
  <c r="AB1141" i="6"/>
  <c r="AG1141" i="6" s="1"/>
  <c r="AB360" i="6"/>
  <c r="AG360" i="6" s="1"/>
  <c r="AB1113" i="6"/>
  <c r="AG1113" i="6" s="1"/>
  <c r="AB928" i="6"/>
  <c r="AG928" i="6" s="1"/>
  <c r="AB1160" i="6"/>
  <c r="AG1160" i="6" s="1"/>
  <c r="AB703" i="6"/>
  <c r="AG703" i="6" s="1"/>
  <c r="AB539" i="6"/>
  <c r="AG539" i="6" s="1"/>
  <c r="AB376" i="6"/>
  <c r="AG376" i="6" s="1"/>
  <c r="AB275" i="6"/>
  <c r="AG275" i="6" s="1"/>
  <c r="AB200" i="6"/>
  <c r="AG200" i="6" s="1"/>
  <c r="AB470" i="6"/>
  <c r="AG470" i="6" s="1"/>
  <c r="AB593" i="6"/>
  <c r="AG593" i="6" s="1"/>
  <c r="AB1028" i="6"/>
  <c r="AG1028" i="6" s="1"/>
  <c r="AB570" i="6"/>
  <c r="AG570" i="6" s="1"/>
  <c r="AB411" i="6"/>
  <c r="AG411" i="6" s="1"/>
  <c r="AB849" i="6"/>
  <c r="AG849" i="6" s="1"/>
  <c r="AB324" i="6"/>
  <c r="AG324" i="6" s="1"/>
  <c r="AB342" i="6"/>
  <c r="AG342" i="6" s="1"/>
  <c r="AB1549" i="6"/>
  <c r="AG1549" i="6" s="1"/>
  <c r="AB1378" i="6"/>
  <c r="AG1378" i="6" s="1"/>
  <c r="AB1314" i="6"/>
  <c r="AG1314" i="6" s="1"/>
  <c r="AB1405" i="6"/>
  <c r="AG1405" i="6" s="1"/>
  <c r="AB1273" i="6"/>
  <c r="AG1273" i="6" s="1"/>
  <c r="AB1526" i="6"/>
  <c r="AG1526" i="6" s="1"/>
  <c r="AB1226" i="6"/>
  <c r="AG1226" i="6" s="1"/>
  <c r="AB1398" i="6"/>
  <c r="AG1398" i="6" s="1"/>
  <c r="AB1307" i="6"/>
  <c r="AG1307" i="6" s="1"/>
  <c r="AB1381" i="6"/>
  <c r="AG1381" i="6" s="1"/>
  <c r="AB1349" i="6"/>
  <c r="AG1349" i="6" s="1"/>
  <c r="AB1510" i="6"/>
  <c r="AG1510" i="6" s="1"/>
  <c r="AB1386" i="6"/>
  <c r="AG1386" i="6" s="1"/>
  <c r="AB1312" i="6"/>
  <c r="AG1312" i="6" s="1"/>
  <c r="AB1335" i="6"/>
  <c r="AG1335" i="6" s="1"/>
  <c r="AB1238" i="6"/>
  <c r="AG1238" i="6" s="1"/>
  <c r="AB1228" i="6"/>
  <c r="AG1228" i="6" s="1"/>
  <c r="AB1217" i="6"/>
  <c r="AG1217" i="6" s="1"/>
  <c r="AB1237" i="6"/>
  <c r="AG1237" i="6" s="1"/>
  <c r="AB1517" i="6"/>
  <c r="AG1517" i="6" s="1"/>
  <c r="AB1544" i="6"/>
  <c r="AG1544" i="6" s="1"/>
  <c r="AB1220" i="6"/>
  <c r="AG1220" i="6" s="1"/>
  <c r="AB1315" i="6"/>
  <c r="AG1315" i="6" s="1"/>
  <c r="AB1298" i="6"/>
  <c r="AG1298" i="6" s="1"/>
  <c r="AB1327" i="6"/>
  <c r="AG1327" i="6" s="1"/>
  <c r="AB1476" i="6"/>
  <c r="AG1476" i="6" s="1"/>
  <c r="AB1543" i="6"/>
  <c r="AG1543" i="6" s="1"/>
  <c r="AB1347" i="6"/>
  <c r="AG1347" i="6" s="1"/>
  <c r="AB1485" i="6"/>
  <c r="AG1485" i="6" s="1"/>
  <c r="AB1376" i="6"/>
  <c r="AG1376" i="6" s="1"/>
  <c r="AB1395" i="6"/>
  <c r="AG1395" i="6" s="1"/>
  <c r="AB1520" i="6"/>
  <c r="AG1520" i="6" s="1"/>
  <c r="AB1441" i="6"/>
  <c r="AG1441" i="6" s="1"/>
  <c r="AB1304" i="6"/>
  <c r="AG1304" i="6" s="1"/>
  <c r="AB1530" i="6"/>
  <c r="AG1530" i="6" s="1"/>
  <c r="AB1436" i="6"/>
  <c r="AG1436" i="6" s="1"/>
  <c r="AB1445" i="6"/>
  <c r="AG1445" i="6" s="1"/>
  <c r="AB1232" i="6"/>
  <c r="AG1232" i="6" s="1"/>
  <c r="AB1241" i="6"/>
  <c r="AG1241" i="6" s="1"/>
  <c r="AB1382" i="6"/>
  <c r="AG1382" i="6" s="1"/>
  <c r="AB1426" i="6"/>
  <c r="AG1426" i="6" s="1"/>
  <c r="AB1402" i="6"/>
  <c r="AG1402" i="6" s="1"/>
  <c r="AB1230" i="6"/>
  <c r="AG1230" i="6" s="1"/>
  <c r="AB1425" i="6"/>
  <c r="AG1425" i="6" s="1"/>
  <c r="AB736" i="6"/>
  <c r="AG736" i="6" s="1"/>
  <c r="AB956" i="6"/>
  <c r="AG956" i="6" s="1"/>
  <c r="AB603" i="6"/>
  <c r="AG603" i="6" s="1"/>
  <c r="AB386" i="6"/>
  <c r="AG386" i="6" s="1"/>
  <c r="AB1091" i="6"/>
  <c r="AG1091" i="6" s="1"/>
  <c r="AB519" i="6"/>
  <c r="AG519" i="6" s="1"/>
  <c r="AB781" i="6"/>
  <c r="AG781" i="6" s="1"/>
  <c r="AB884" i="6"/>
  <c r="AG884" i="6" s="1"/>
  <c r="AB1182" i="6"/>
  <c r="AG1182" i="6" s="1"/>
  <c r="AB721" i="6"/>
  <c r="AG721" i="6" s="1"/>
  <c r="AB280" i="6"/>
  <c r="AG280" i="6" s="1"/>
  <c r="AB239" i="6"/>
  <c r="AG239" i="6" s="1"/>
  <c r="AB925" i="6"/>
  <c r="AG925" i="6" s="1"/>
  <c r="AB1110" i="6"/>
  <c r="AG1110" i="6" s="1"/>
  <c r="AB1066" i="6"/>
  <c r="AG1066" i="6" s="1"/>
  <c r="AB163" i="6"/>
  <c r="AG163" i="6" s="1"/>
  <c r="AB321" i="6"/>
  <c r="AG321" i="6" s="1"/>
  <c r="AB1193" i="6"/>
  <c r="AG1193" i="6" s="1"/>
  <c r="AB1139" i="6"/>
  <c r="AG1139" i="6" s="1"/>
  <c r="AB96" i="6"/>
  <c r="AG96" i="6" s="1"/>
  <c r="AB927" i="6"/>
  <c r="AG927" i="6" s="1"/>
  <c r="AB382" i="6"/>
  <c r="AG382" i="6" s="1"/>
  <c r="AB295" i="6"/>
  <c r="AG295" i="6" s="1"/>
  <c r="AB793" i="6"/>
  <c r="AG793" i="6" s="1"/>
  <c r="AB115" i="6"/>
  <c r="AG115" i="6" s="1"/>
  <c r="AB417" i="6"/>
  <c r="AG417" i="6" s="1"/>
  <c r="AB962" i="6"/>
  <c r="AG962" i="6" s="1"/>
  <c r="AB152" i="6"/>
  <c r="AG152" i="6" s="1"/>
  <c r="AB508" i="6"/>
  <c r="AG508" i="6" s="1"/>
  <c r="AB606" i="6"/>
  <c r="AG606" i="6" s="1"/>
  <c r="AB251" i="6"/>
  <c r="AG251" i="6" s="1"/>
  <c r="AB651" i="6"/>
  <c r="AG651" i="6" s="1"/>
  <c r="AB965" i="6"/>
  <c r="AG965" i="6" s="1"/>
  <c r="AB540" i="6"/>
  <c r="AG540" i="6" s="1"/>
  <c r="AB1158" i="6"/>
  <c r="AG1158" i="6" s="1"/>
  <c r="AB489" i="6"/>
  <c r="AG489" i="6" s="1"/>
  <c r="AB825" i="6"/>
  <c r="AG825" i="6" s="1"/>
  <c r="AB950" i="6"/>
  <c r="AG950" i="6" s="1"/>
  <c r="AB46" i="6"/>
  <c r="AG46" i="6" s="1"/>
  <c r="AB388" i="6"/>
  <c r="AG388" i="6" s="1"/>
  <c r="AB331" i="6"/>
  <c r="AG331" i="6" s="1"/>
  <c r="AB109" i="6"/>
  <c r="AG109" i="6" s="1"/>
  <c r="AB228" i="6"/>
  <c r="AG228" i="6" s="1"/>
  <c r="AB641" i="6"/>
  <c r="AG641" i="6" s="1"/>
  <c r="AB475" i="6"/>
  <c r="AG475" i="6" s="1"/>
  <c r="AB970" i="6"/>
  <c r="AG970" i="6" s="1"/>
  <c r="AB530" i="6"/>
  <c r="AG530" i="6" s="1"/>
  <c r="AB12" i="6"/>
  <c r="AG12" i="6" s="1"/>
  <c r="AB1178" i="6"/>
  <c r="AG1178" i="6" s="1"/>
  <c r="AB811" i="6"/>
  <c r="AG811" i="6" s="1"/>
  <c r="AB857" i="6"/>
  <c r="AG857" i="6" s="1"/>
  <c r="AB967" i="6"/>
  <c r="AG967" i="6" s="1"/>
  <c r="AB1150" i="6"/>
  <c r="AG1150" i="6" s="1"/>
  <c r="AB854" i="6"/>
  <c r="AG854" i="6" s="1"/>
  <c r="AB1106" i="6"/>
  <c r="AG1106" i="6" s="1"/>
  <c r="AB936" i="6"/>
  <c r="AG936" i="6" s="1"/>
  <c r="AB1007" i="6"/>
  <c r="AG1007" i="6" s="1"/>
  <c r="AB538" i="6"/>
  <c r="AG538" i="6" s="1"/>
  <c r="AB954" i="6"/>
  <c r="AG954" i="6" s="1"/>
  <c r="AB522" i="6"/>
  <c r="AG522" i="6" s="1"/>
  <c r="AB552" i="6"/>
  <c r="AG552" i="6" s="1"/>
  <c r="AB1166" i="6"/>
  <c r="AG1166" i="6" s="1"/>
  <c r="AB300" i="6"/>
  <c r="AG300" i="6" s="1"/>
  <c r="AB66" i="6"/>
  <c r="AG66" i="6" s="1"/>
  <c r="AB778" i="6"/>
  <c r="AG778" i="6" s="1"/>
  <c r="AB889" i="6"/>
  <c r="AG889" i="6" s="1"/>
  <c r="AB621" i="6"/>
  <c r="AG621" i="6" s="1"/>
  <c r="AB157" i="6"/>
  <c r="AG157" i="6" s="1"/>
  <c r="AB440" i="6"/>
  <c r="AG440" i="6" s="1"/>
  <c r="AB751" i="6"/>
  <c r="AG751" i="6" s="1"/>
  <c r="AB602" i="6"/>
  <c r="AG602" i="6" s="1"/>
  <c r="AB322" i="6"/>
  <c r="AG322" i="6" s="1"/>
  <c r="AB267" i="6"/>
  <c r="AG267" i="6" s="1"/>
  <c r="AB7" i="6"/>
  <c r="AG7" i="6" s="1"/>
  <c r="AB577" i="6"/>
  <c r="AG577" i="6" s="1"/>
  <c r="AB332" i="6"/>
  <c r="AG332" i="6" s="1"/>
  <c r="AB810" i="6"/>
  <c r="AG810" i="6" s="1"/>
  <c r="AB771" i="6"/>
  <c r="AG771" i="6" s="1"/>
  <c r="AB455" i="6"/>
  <c r="AG455" i="6" s="1"/>
  <c r="AB199" i="6"/>
  <c r="AG199" i="6" s="1"/>
  <c r="AB428" i="6"/>
  <c r="AG428" i="6" s="1"/>
  <c r="AB1126" i="6"/>
  <c r="AG1126" i="6" s="1"/>
  <c r="AB197" i="6"/>
  <c r="AG197" i="6" s="1"/>
  <c r="AB450" i="6"/>
  <c r="AG450" i="6" s="1"/>
  <c r="AB42" i="6"/>
  <c r="AG42" i="6" s="1"/>
  <c r="AB526" i="6"/>
  <c r="AG526" i="6" s="1"/>
  <c r="AB503" i="6"/>
  <c r="AG503" i="6" s="1"/>
  <c r="AB482" i="6"/>
  <c r="AG482" i="6" s="1"/>
  <c r="AB156" i="6"/>
  <c r="AG156" i="6" s="1"/>
  <c r="AB612" i="6"/>
  <c r="AG612" i="6" s="1"/>
  <c r="AB630" i="6"/>
  <c r="AG630" i="6" s="1"/>
  <c r="AB1140" i="6"/>
  <c r="AG1140" i="6" s="1"/>
  <c r="AB893" i="6"/>
  <c r="AG893" i="6" s="1"/>
  <c r="AB1183" i="6"/>
  <c r="AG1183" i="6" s="1"/>
  <c r="AB51" i="6"/>
  <c r="AG51" i="6" s="1"/>
  <c r="AB76" i="6"/>
  <c r="AG76" i="6" s="1"/>
  <c r="AB809" i="6"/>
  <c r="AG809" i="6" s="1"/>
  <c r="AB990" i="6"/>
  <c r="AG990" i="6" s="1"/>
  <c r="AB645" i="6"/>
  <c r="AG645" i="6" s="1"/>
  <c r="AB502" i="6"/>
  <c r="AG502" i="6" s="1"/>
  <c r="AB97" i="6"/>
  <c r="AG97" i="6" s="1"/>
  <c r="AB291" i="6"/>
  <c r="AG291" i="6" s="1"/>
  <c r="AB183" i="6"/>
  <c r="AG183" i="6" s="1"/>
  <c r="AB405" i="6"/>
  <c r="AG405" i="6" s="1"/>
  <c r="AB393" i="6"/>
  <c r="AG393" i="6" s="1"/>
  <c r="AB401" i="6"/>
  <c r="AG401" i="6" s="1"/>
  <c r="AB491" i="6"/>
  <c r="AG491" i="6" s="1"/>
  <c r="AB877" i="6"/>
  <c r="AG877" i="6" s="1"/>
  <c r="AB1122" i="6"/>
  <c r="AG1122" i="6" s="1"/>
  <c r="AB722" i="6"/>
  <c r="AG722" i="6" s="1"/>
  <c r="AB243" i="6"/>
  <c r="AG243" i="6" s="1"/>
  <c r="AB24" i="6"/>
  <c r="AG24" i="6" s="1"/>
  <c r="AB801" i="6"/>
  <c r="AG801" i="6" s="1"/>
  <c r="AB511" i="6"/>
  <c r="AG511" i="6" s="1"/>
  <c r="AB729" i="6"/>
  <c r="AG729" i="6" s="1"/>
  <c r="AB922" i="6"/>
  <c r="AG922" i="6" s="1"/>
  <c r="AB556" i="6"/>
  <c r="AG556" i="6" s="1"/>
  <c r="AB477" i="6"/>
  <c r="AG477" i="6" s="1"/>
  <c r="AB191" i="6"/>
  <c r="AG191" i="6" s="1"/>
  <c r="AB938" i="6"/>
  <c r="AG938" i="6" s="1"/>
  <c r="AB50" i="6"/>
  <c r="AG50" i="6" s="1"/>
  <c r="AB752" i="6"/>
  <c r="AG752" i="6" s="1"/>
  <c r="AB410" i="6"/>
  <c r="AG410" i="6" s="1"/>
  <c r="AB704" i="6"/>
  <c r="AG704" i="6" s="1"/>
  <c r="AB55" i="6"/>
  <c r="AG55" i="6" s="1"/>
  <c r="AB674" i="6"/>
  <c r="AG674" i="6" s="1"/>
  <c r="AB326" i="6"/>
  <c r="AG326" i="6" s="1"/>
  <c r="AB983" i="6"/>
  <c r="AG983" i="6" s="1"/>
  <c r="AB30" i="6"/>
  <c r="AG30" i="6" s="1"/>
  <c r="AB635" i="6"/>
  <c r="AG635" i="6" s="1"/>
  <c r="AB1156" i="6"/>
  <c r="AG1156" i="6" s="1"/>
  <c r="AB757" i="6"/>
  <c r="AG757" i="6" s="1"/>
  <c r="AB657" i="6"/>
  <c r="AG657" i="6" s="1"/>
  <c r="AB162" i="6"/>
  <c r="AG162" i="6" s="1"/>
  <c r="AB537" i="6"/>
  <c r="AG537" i="6" s="1"/>
  <c r="AB118" i="6"/>
  <c r="AG118" i="6" s="1"/>
  <c r="AB1169" i="6"/>
  <c r="AG1169" i="6" s="1"/>
  <c r="AB795" i="6"/>
  <c r="AG795" i="6" s="1"/>
  <c r="AB995" i="6"/>
  <c r="AG995" i="6" s="1"/>
  <c r="AB942" i="6"/>
  <c r="AG942" i="6" s="1"/>
  <c r="AB11" i="6"/>
  <c r="AG11" i="6" s="1"/>
  <c r="AB415" i="6"/>
  <c r="AG415" i="6" s="1"/>
  <c r="AB979" i="6"/>
  <c r="AG979" i="6" s="1"/>
  <c r="AB298" i="6"/>
  <c r="AG298" i="6" s="1"/>
  <c r="AB855" i="6"/>
  <c r="AG855" i="6" s="1"/>
  <c r="AB758" i="6"/>
  <c r="AG758" i="6" s="1"/>
  <c r="AB744" i="6"/>
  <c r="AG744" i="6" s="1"/>
  <c r="AB210" i="6"/>
  <c r="AG210" i="6" s="1"/>
  <c r="AB888" i="6"/>
  <c r="AG888" i="6" s="1"/>
  <c r="AB1383" i="6"/>
  <c r="AG1383" i="6" s="1"/>
  <c r="AB1265" i="6"/>
  <c r="AG1265" i="6" s="1"/>
  <c r="AB1280" i="6"/>
  <c r="AG1280" i="6" s="1"/>
  <c r="AB1494" i="6"/>
  <c r="AG1494" i="6" s="1"/>
  <c r="AB1387" i="6"/>
  <c r="AG1387" i="6" s="1"/>
  <c r="AB1346" i="6"/>
  <c r="AG1346" i="6" s="1"/>
  <c r="AB1454" i="6"/>
  <c r="AG1454" i="6" s="1"/>
  <c r="AB1278" i="6"/>
  <c r="AG1278" i="6" s="1"/>
  <c r="AB1495" i="6"/>
  <c r="AG1495" i="6" s="1"/>
  <c r="AB1537" i="6"/>
  <c r="AG1537" i="6" s="1"/>
  <c r="AB1360" i="6"/>
  <c r="AG1360" i="6" s="1"/>
  <c r="AB1309" i="6"/>
  <c r="AG1309" i="6" s="1"/>
  <c r="AB1216" i="6"/>
  <c r="AG1216" i="6" s="1"/>
  <c r="AB1463" i="6"/>
  <c r="AG1463" i="6" s="1"/>
  <c r="AB1467" i="6"/>
  <c r="AG1467" i="6" s="1"/>
  <c r="AB1409" i="6"/>
  <c r="AG1409" i="6" s="1"/>
  <c r="AB1391" i="6"/>
  <c r="AG1391" i="6" s="1"/>
  <c r="AB1215" i="6"/>
  <c r="AG1215" i="6" s="1"/>
  <c r="AB1504" i="6"/>
  <c r="AG1504" i="6" s="1"/>
  <c r="AB1451" i="6"/>
  <c r="AG1451" i="6" s="1"/>
  <c r="AB1207" i="6"/>
  <c r="AG1207" i="6" s="1"/>
  <c r="AB1224" i="6"/>
  <c r="AG1224" i="6" s="1"/>
  <c r="AB1275" i="6"/>
  <c r="AG1275" i="6" s="1"/>
  <c r="AB1277" i="6"/>
  <c r="AG1277" i="6" s="1"/>
  <c r="AB1213" i="6"/>
  <c r="AG1213" i="6" s="1"/>
  <c r="AB1301" i="6"/>
  <c r="AG1301" i="6" s="1"/>
  <c r="AB1397" i="6"/>
  <c r="AG1397" i="6" s="1"/>
  <c r="AB1546" i="6"/>
  <c r="AG1546" i="6" s="1"/>
  <c r="AB1548" i="6"/>
  <c r="AG1548" i="6" s="1"/>
  <c r="AB1484" i="6"/>
  <c r="AG1484" i="6" s="1"/>
  <c r="AB1500" i="6"/>
  <c r="AG1500" i="6" s="1"/>
  <c r="AB1269" i="6"/>
  <c r="AG1269" i="6" s="1"/>
  <c r="AB1466" i="6"/>
  <c r="AG1466" i="6" s="1"/>
  <c r="AB1473" i="6"/>
  <c r="AG1473" i="6" s="1"/>
  <c r="AB1290" i="6"/>
  <c r="AG1290" i="6" s="1"/>
  <c r="AB1305" i="6"/>
  <c r="AG1305" i="6" s="1"/>
  <c r="AB1497" i="6"/>
  <c r="AG1497" i="6" s="1"/>
  <c r="AB1341" i="6"/>
  <c r="AG1341" i="6" s="1"/>
  <c r="AB1204" i="6"/>
  <c r="AG1204" i="6" s="1"/>
  <c r="AB1354" i="6"/>
  <c r="AG1354" i="6" s="1"/>
  <c r="AB1296" i="6"/>
  <c r="AG1296" i="6" s="1"/>
  <c r="AB1272" i="6"/>
  <c r="AG1272" i="6" s="1"/>
  <c r="AB1431" i="6"/>
  <c r="AG1431" i="6" s="1"/>
  <c r="AB1525" i="6"/>
  <c r="AG1525" i="6" s="1"/>
  <c r="AB271" i="6"/>
  <c r="AG271" i="6" s="1"/>
  <c r="AB312" i="6"/>
  <c r="AG312" i="6" s="1"/>
  <c r="AB1006" i="6"/>
  <c r="AG1006" i="6" s="1"/>
  <c r="AB1073" i="6"/>
  <c r="AG1073" i="6" s="1"/>
  <c r="AB420" i="6"/>
  <c r="AG420" i="6" s="1"/>
  <c r="AB698" i="6"/>
  <c r="AG698" i="6" s="1"/>
  <c r="AB756" i="6"/>
  <c r="AG756" i="6" s="1"/>
  <c r="AB430" i="6"/>
  <c r="AG430" i="6" s="1"/>
  <c r="AB346" i="6"/>
  <c r="AG346" i="6" s="1"/>
  <c r="AB579" i="6"/>
  <c r="AG579" i="6" s="1"/>
  <c r="AB880" i="6"/>
  <c r="AG880" i="6" s="1"/>
  <c r="AB564" i="6"/>
  <c r="AG564" i="6" s="1"/>
  <c r="AB325" i="6"/>
  <c r="AG325" i="6" s="1"/>
  <c r="AB518" i="6"/>
  <c r="AG518" i="6" s="1"/>
  <c r="AB867" i="6"/>
  <c r="AG867" i="6" s="1"/>
  <c r="AB769" i="6"/>
  <c r="AG769" i="6" s="1"/>
  <c r="AB80" i="6"/>
  <c r="AG80" i="6" s="1"/>
  <c r="AB515" i="6"/>
  <c r="AG515" i="6" s="1"/>
  <c r="AB347" i="6"/>
  <c r="AG347" i="6" s="1"/>
  <c r="AB536" i="6"/>
  <c r="AG536" i="6" s="1"/>
  <c r="AB1044" i="6"/>
  <c r="AG1044" i="6" s="1"/>
  <c r="AB807" i="6"/>
  <c r="AG807" i="6" s="1"/>
  <c r="AB642" i="6"/>
  <c r="AG642" i="6" s="1"/>
  <c r="AB700" i="6"/>
  <c r="AG700" i="6" s="1"/>
  <c r="AB469" i="6"/>
  <c r="AG469" i="6" s="1"/>
  <c r="AB53" i="6"/>
  <c r="AG53" i="6" s="1"/>
  <c r="AB658" i="6"/>
  <c r="AG658" i="6" s="1"/>
  <c r="AB915" i="6"/>
  <c r="AG915" i="6" s="1"/>
  <c r="AB185" i="6"/>
  <c r="AG185" i="6" s="1"/>
  <c r="AB225" i="6"/>
  <c r="AG225" i="6" s="1"/>
  <c r="AB18" i="6"/>
  <c r="AG18" i="6" s="1"/>
  <c r="AB467" i="6"/>
  <c r="AG467" i="6" s="1"/>
  <c r="AB972" i="6"/>
  <c r="AG972" i="6" s="1"/>
  <c r="AB293" i="6"/>
  <c r="AG293" i="6" s="1"/>
  <c r="AB207" i="6"/>
  <c r="AG207" i="6" s="1"/>
  <c r="AB416" i="6"/>
  <c r="AG416" i="6" s="1"/>
  <c r="AB431" i="6"/>
  <c r="AG431" i="6" s="1"/>
  <c r="AB238" i="6"/>
  <c r="AG238" i="6" s="1"/>
  <c r="AB732" i="6"/>
  <c r="AG732" i="6" s="1"/>
  <c r="AB110" i="6"/>
  <c r="AG110" i="6" s="1"/>
  <c r="AB69" i="6"/>
  <c r="AG69" i="6" s="1"/>
  <c r="AB1173" i="6"/>
  <c r="AG1173" i="6" s="1"/>
  <c r="AB633" i="6"/>
  <c r="AG633" i="6" s="1"/>
  <c r="AB585" i="6"/>
  <c r="AG585" i="6" s="1"/>
  <c r="AB1128" i="6"/>
  <c r="AG1128" i="6" s="1"/>
  <c r="AB1016" i="6"/>
  <c r="AG1016" i="6" s="1"/>
  <c r="AB1198" i="6"/>
  <c r="AG1198" i="6" s="1"/>
  <c r="AB209" i="6"/>
  <c r="AG209" i="6" s="1"/>
  <c r="AB1171" i="6"/>
  <c r="AG1171" i="6" s="1"/>
  <c r="AB1164" i="6"/>
  <c r="AG1164" i="6" s="1"/>
  <c r="AB776" i="6"/>
  <c r="AG776" i="6" s="1"/>
  <c r="AB647" i="6"/>
  <c r="AG647" i="6" s="1"/>
  <c r="AB178" i="6"/>
  <c r="AG178" i="6" s="1"/>
  <c r="AB1069" i="6"/>
  <c r="AG1069" i="6" s="1"/>
  <c r="AB413" i="6"/>
  <c r="AG413" i="6" s="1"/>
  <c r="AB1151" i="6"/>
  <c r="AG1151" i="6" s="1"/>
  <c r="AB142" i="6"/>
  <c r="AG142" i="6" s="1"/>
  <c r="AB944" i="6"/>
  <c r="AG944" i="6" s="1"/>
  <c r="AB1026" i="6"/>
  <c r="AG1026" i="6" s="1"/>
  <c r="AB121" i="6"/>
  <c r="AG121" i="6" s="1"/>
  <c r="AB266" i="6"/>
  <c r="AG266" i="6" s="1"/>
  <c r="AB144" i="6"/>
  <c r="AG144" i="6" s="1"/>
  <c r="AB898" i="6"/>
  <c r="AG898" i="6" s="1"/>
  <c r="AB15" i="6"/>
  <c r="AG15" i="6" s="1"/>
  <c r="AB691" i="6"/>
  <c r="AG691" i="6" s="1"/>
  <c r="AB403" i="6"/>
  <c r="AG403" i="6" s="1"/>
  <c r="AB1075" i="6"/>
  <c r="AG1075" i="6" s="1"/>
  <c r="AB384" i="6"/>
  <c r="AG384" i="6" s="1"/>
  <c r="AB774" i="6"/>
  <c r="AG774" i="6" s="1"/>
  <c r="AB813" i="6"/>
  <c r="AG813" i="6" s="1"/>
  <c r="AB878" i="6"/>
  <c r="AG878" i="6" s="1"/>
  <c r="AB443" i="6"/>
  <c r="AG443" i="6" s="1"/>
  <c r="AB86" i="6"/>
  <c r="AG86" i="6" s="1"/>
  <c r="AB188" i="6"/>
  <c r="AG188" i="6" s="1"/>
  <c r="AB279" i="6"/>
  <c r="AG279" i="6" s="1"/>
  <c r="AB1040" i="6"/>
  <c r="AG1040" i="6" s="1"/>
  <c r="AB589" i="6"/>
  <c r="AG589" i="6" s="1"/>
  <c r="AB1074" i="6"/>
  <c r="AG1074" i="6" s="1"/>
  <c r="AB44" i="6"/>
  <c r="AG44" i="6" s="1"/>
  <c r="AB905" i="6"/>
  <c r="AG905" i="6" s="1"/>
  <c r="AB727" i="6"/>
  <c r="AG727" i="6" s="1"/>
  <c r="AB1078" i="6"/>
  <c r="AG1078" i="6" s="1"/>
  <c r="AB714" i="6"/>
  <c r="AG714" i="6" s="1"/>
  <c r="AB1062" i="6"/>
  <c r="AG1062" i="6" s="1"/>
  <c r="AB920" i="6"/>
  <c r="AG920" i="6" s="1"/>
  <c r="AB274" i="6"/>
  <c r="AG274" i="6" s="1"/>
  <c r="AB358" i="6"/>
  <c r="AG358" i="6" s="1"/>
  <c r="AB939" i="6"/>
  <c r="AG939" i="6" s="1"/>
  <c r="AB1142" i="6"/>
  <c r="AG1142" i="6" s="1"/>
  <c r="AB1159" i="6"/>
  <c r="AG1159" i="6" s="1"/>
  <c r="AB59" i="6"/>
  <c r="AG59" i="6" s="1"/>
  <c r="AB1154" i="6"/>
  <c r="AG1154" i="6" s="1"/>
  <c r="AB941" i="6"/>
  <c r="AG941" i="6" s="1"/>
  <c r="AB128" i="6"/>
  <c r="AG128" i="6" s="1"/>
  <c r="AB368" i="6"/>
  <c r="AG368" i="6" s="1"/>
  <c r="AB1031" i="6"/>
  <c r="AG1031" i="6" s="1"/>
  <c r="AB19" i="6"/>
  <c r="AG19" i="6" s="1"/>
  <c r="AB671" i="6"/>
  <c r="AG671" i="6" s="1"/>
  <c r="AB853" i="6"/>
  <c r="AG853" i="6" s="1"/>
  <c r="AB493" i="6"/>
  <c r="AG493" i="6" s="1"/>
  <c r="AB83" i="6"/>
  <c r="AG83" i="6" s="1"/>
  <c r="AB824" i="6"/>
  <c r="AG824" i="6" s="1"/>
  <c r="AB462" i="6"/>
  <c r="AG462" i="6" s="1"/>
  <c r="AB504" i="6"/>
  <c r="AG504" i="6" s="1"/>
  <c r="AB402" i="6"/>
  <c r="AG402" i="6" s="1"/>
  <c r="AB768" i="6"/>
  <c r="AG768" i="6" s="1"/>
  <c r="AB435" i="6"/>
  <c r="AG435" i="6" s="1"/>
  <c r="AB423" i="6"/>
  <c r="AG423" i="6" s="1"/>
  <c r="AB366" i="6"/>
  <c r="AG366" i="6" s="1"/>
  <c r="AB780" i="6"/>
  <c r="AG780" i="6" s="1"/>
  <c r="AB497" i="6"/>
  <c r="AG497" i="6" s="1"/>
  <c r="AB339" i="6"/>
  <c r="AG339" i="6" s="1"/>
  <c r="AB800" i="6"/>
  <c r="AG800" i="6" s="1"/>
  <c r="AB146" i="6"/>
  <c r="AG146" i="6" s="1"/>
  <c r="AB137" i="6"/>
  <c r="AG137" i="6" s="1"/>
  <c r="AB636" i="6"/>
  <c r="AG636" i="6" s="1"/>
  <c r="AB662" i="6"/>
  <c r="AG662" i="6" s="1"/>
  <c r="AB553" i="6"/>
  <c r="AG553" i="6" s="1"/>
  <c r="AB1071" i="6"/>
  <c r="AG1071" i="6" s="1"/>
  <c r="AB490" i="6"/>
  <c r="AG490" i="6" s="1"/>
  <c r="AB910" i="6"/>
  <c r="AG910" i="6" s="1"/>
  <c r="AB1124" i="6"/>
  <c r="AG1124" i="6" s="1"/>
  <c r="AB1109" i="6"/>
  <c r="AG1109" i="6" s="1"/>
  <c r="AB1163" i="6"/>
  <c r="AG1163" i="6" s="1"/>
  <c r="AB655" i="6"/>
  <c r="AG655" i="6" s="1"/>
  <c r="AB5" i="6"/>
  <c r="AG5" i="6" s="1"/>
  <c r="AB394" i="6"/>
  <c r="AG394" i="6" s="1"/>
  <c r="AB122" i="6"/>
  <c r="AG122" i="6" s="1"/>
  <c r="AB60" i="6"/>
  <c r="AG60" i="6" s="1"/>
  <c r="AB395" i="6"/>
  <c r="AG395" i="6" s="1"/>
  <c r="AB378" i="6"/>
  <c r="AG378" i="6" s="1"/>
  <c r="AB882" i="6"/>
  <c r="AG882" i="6" s="1"/>
  <c r="AB1098" i="6"/>
  <c r="AG1098" i="6" s="1"/>
  <c r="AB710" i="6"/>
  <c r="AG710" i="6" s="1"/>
  <c r="AB365" i="6"/>
  <c r="AG365" i="6" s="1"/>
  <c r="AB68" i="6"/>
  <c r="AG68" i="6" s="1"/>
  <c r="AB1086" i="6"/>
  <c r="AG1086" i="6" s="1"/>
  <c r="AB285" i="6"/>
  <c r="AG285" i="6" s="1"/>
  <c r="AB975" i="6"/>
  <c r="AG975" i="6" s="1"/>
  <c r="AB548" i="6"/>
  <c r="AG548" i="6" s="1"/>
  <c r="AB1033" i="6"/>
  <c r="AG1033" i="6" s="1"/>
  <c r="AB363" i="6"/>
  <c r="AG363" i="6" s="1"/>
  <c r="AB573" i="6"/>
  <c r="AG573" i="6" s="1"/>
  <c r="AB730" i="6"/>
  <c r="AG730" i="6" s="1"/>
  <c r="AB1041" i="6"/>
  <c r="AG1041" i="6" s="1"/>
  <c r="AB302" i="6"/>
  <c r="AG302" i="6" s="1"/>
  <c r="AB344" i="6"/>
  <c r="AG344" i="6" s="1"/>
  <c r="AB747" i="6"/>
  <c r="AG747" i="6" s="1"/>
  <c r="AB31" i="6"/>
  <c r="AG31" i="6" s="1"/>
  <c r="AB689" i="6"/>
  <c r="AG689" i="6" s="1"/>
  <c r="AB1235" i="6"/>
  <c r="AG1235" i="6" s="1"/>
  <c r="AB1522" i="6"/>
  <c r="AG1522" i="6" s="1"/>
  <c r="AB1364" i="6"/>
  <c r="AG1364" i="6" s="1"/>
  <c r="AB1270" i="6"/>
  <c r="AG1270" i="6" s="1"/>
  <c r="AB1350" i="6"/>
  <c r="AG1350" i="6" s="1"/>
  <c r="AB1233" i="6"/>
  <c r="AG1233" i="6" s="1"/>
  <c r="AB1252" i="6"/>
  <c r="AG1252" i="6" s="1"/>
  <c r="AB1502" i="6"/>
  <c r="AG1502" i="6" s="1"/>
  <c r="AB1200" i="6"/>
  <c r="AG1200" i="6" s="1"/>
  <c r="AB1279" i="6"/>
  <c r="AG1279" i="6" s="1"/>
  <c r="AB1331" i="6"/>
  <c r="AG1331" i="6" s="1"/>
  <c r="AB1490" i="6"/>
  <c r="AG1490" i="6" s="1"/>
  <c r="AB1211" i="6"/>
  <c r="AG1211" i="6" s="1"/>
  <c r="AB1319" i="6"/>
  <c r="AG1319" i="6" s="1"/>
  <c r="AB1427" i="6"/>
  <c r="AG1427" i="6" s="1"/>
  <c r="AB1201" i="6"/>
  <c r="AG1201" i="6" s="1"/>
  <c r="AB1239" i="6"/>
  <c r="AG1239" i="6" s="1"/>
  <c r="AB1401" i="6"/>
  <c r="AG1401" i="6" s="1"/>
  <c r="AB1370" i="6"/>
  <c r="AG1370" i="6" s="1"/>
  <c r="AB1227" i="6"/>
  <c r="AG1227" i="6" s="1"/>
  <c r="AB1417" i="6"/>
  <c r="AG1417" i="6" s="1"/>
  <c r="AB1208" i="6"/>
  <c r="AG1208" i="6" s="1"/>
  <c r="AB1516" i="6"/>
  <c r="AG1516" i="6" s="1"/>
  <c r="AB1414" i="6"/>
  <c r="AG1414" i="6" s="1"/>
  <c r="AB1472" i="6"/>
  <c r="AG1472" i="6" s="1"/>
  <c r="AB1489" i="6"/>
  <c r="AG1489" i="6" s="1"/>
  <c r="AB1288" i="6"/>
  <c r="AG1288" i="6" s="1"/>
  <c r="AB1240" i="6"/>
  <c r="AG1240" i="6" s="1"/>
  <c r="AB1446" i="6"/>
  <c r="AG1446" i="6" s="1"/>
  <c r="AB1374" i="6"/>
  <c r="AG1374" i="6" s="1"/>
  <c r="AB1210" i="6"/>
  <c r="AG1210" i="6" s="1"/>
  <c r="AB1246" i="6"/>
  <c r="AG1246" i="6" s="1"/>
  <c r="AB1242" i="6"/>
  <c r="AG1242" i="6" s="1"/>
  <c r="AB1399" i="6"/>
  <c r="AG1399" i="6" s="1"/>
  <c r="AB1542" i="6"/>
  <c r="AG1542" i="6" s="1"/>
  <c r="AB1281" i="6"/>
  <c r="AG1281" i="6" s="1"/>
  <c r="AB1432" i="6"/>
  <c r="AG1432" i="6" s="1"/>
  <c r="AB1330" i="6"/>
  <c r="AG1330" i="6" s="1"/>
  <c r="AB1418" i="6"/>
  <c r="AG1418" i="6" s="1"/>
  <c r="AB1552" i="6"/>
  <c r="AG1552" i="6" s="1"/>
  <c r="AB1511" i="6"/>
  <c r="AG1511" i="6" s="1"/>
  <c r="AB1493" i="6"/>
  <c r="AG1493" i="6" s="1"/>
  <c r="AB1243" i="6"/>
  <c r="AG1243" i="6" s="1"/>
  <c r="AB1486" i="6"/>
  <c r="AG1486" i="6" s="1"/>
  <c r="AB1186" i="6"/>
  <c r="AG1186" i="6" s="1"/>
  <c r="AB532" i="6"/>
  <c r="AG532" i="6" s="1"/>
  <c r="AB587" i="6"/>
  <c r="AG587" i="6" s="1"/>
  <c r="AB79" i="6"/>
  <c r="AG79" i="6" s="1"/>
  <c r="AB976" i="6"/>
  <c r="AG976" i="6" s="1"/>
  <c r="AB381" i="6"/>
  <c r="AG381" i="6" s="1"/>
  <c r="AB652" i="6"/>
  <c r="AG652" i="6" s="1"/>
  <c r="AB107" i="6"/>
  <c r="AG107" i="6" s="1"/>
  <c r="AB454" i="6"/>
  <c r="AG454" i="6" s="1"/>
  <c r="AB1161" i="6"/>
  <c r="AG1161" i="6" s="1"/>
  <c r="AB282" i="6"/>
  <c r="AG282" i="6" s="1"/>
  <c r="AB908" i="6"/>
  <c r="AG908" i="6" s="1"/>
  <c r="AB946" i="6"/>
  <c r="AG946" i="6" s="1"/>
  <c r="AB716" i="6"/>
  <c r="AG716" i="6" s="1"/>
  <c r="AB789" i="6"/>
  <c r="AG789" i="6" s="1"/>
  <c r="AB748" i="6"/>
  <c r="AG748" i="6" s="1"/>
  <c r="AB307" i="6"/>
  <c r="AG307" i="6" s="1"/>
  <c r="AB791" i="6"/>
  <c r="AG791" i="6" s="1"/>
  <c r="AB701" i="6"/>
  <c r="AG701" i="6" s="1"/>
  <c r="AB785" i="6"/>
  <c r="AG785" i="6" s="1"/>
  <c r="AB247" i="6"/>
  <c r="AG247" i="6" s="1"/>
  <c r="AB1179" i="6"/>
  <c r="AG1179" i="6" s="1"/>
  <c r="AB963" i="6"/>
  <c r="AG963" i="6" s="1"/>
  <c r="AB136" i="6"/>
  <c r="AG136" i="6" s="1"/>
  <c r="AB808" i="6"/>
  <c r="AG808" i="6" s="1"/>
  <c r="AB1003" i="6"/>
  <c r="AG1003" i="6" s="1"/>
  <c r="AB955" i="6"/>
  <c r="AG955" i="6" s="1"/>
  <c r="AB885" i="6"/>
  <c r="AG885" i="6" s="1"/>
  <c r="AB783" i="6"/>
  <c r="AG783" i="6" s="1"/>
  <c r="AB240" i="6"/>
  <c r="AG240" i="6" s="1"/>
  <c r="AB1196" i="6"/>
  <c r="AG1196" i="6" s="1"/>
  <c r="AB1035" i="6"/>
  <c r="AG1035" i="6" s="1"/>
  <c r="AB842" i="6"/>
  <c r="AG842" i="6" s="1"/>
  <c r="AB129" i="6"/>
  <c r="AG129" i="6" s="1"/>
  <c r="AB926" i="6"/>
  <c r="AG926" i="6" s="1"/>
  <c r="AB913" i="6"/>
  <c r="AG913" i="6" s="1"/>
  <c r="AB100" i="6"/>
  <c r="AG100" i="6" s="1"/>
  <c r="AB525" i="6"/>
  <c r="AG525" i="6" s="1"/>
  <c r="AB994" i="6"/>
  <c r="AG994" i="6" s="1"/>
  <c r="AB921" i="6"/>
  <c r="AG921" i="6" s="1"/>
  <c r="AB717" i="6"/>
  <c r="AG717" i="6" s="1"/>
  <c r="AB676" i="6"/>
  <c r="AG676" i="6" s="1"/>
  <c r="AB26" i="6"/>
  <c r="AG26" i="6" s="1"/>
  <c r="AB767" i="6"/>
  <c r="AG767" i="6" s="1"/>
  <c r="AB153" i="6"/>
  <c r="AG153" i="6" s="1"/>
  <c r="AB265" i="6"/>
  <c r="AG265" i="6" s="1"/>
  <c r="AB422" i="6"/>
  <c r="AG422" i="6" s="1"/>
  <c r="AB63" i="6"/>
  <c r="AG63" i="6" s="1"/>
  <c r="AB364" i="6"/>
  <c r="AG364" i="6" s="1"/>
  <c r="AB653" i="6"/>
  <c r="AG653" i="6" s="1"/>
  <c r="AB883" i="6"/>
  <c r="AG883" i="6" s="1"/>
  <c r="AB1051" i="6"/>
  <c r="AG1051" i="6" s="1"/>
  <c r="AB236" i="6"/>
  <c r="AG236" i="6" s="1"/>
  <c r="AB126" i="6"/>
  <c r="AG126" i="6" s="1"/>
  <c r="AB533" i="6"/>
  <c r="AG533" i="6" s="1"/>
  <c r="AB131" i="6"/>
  <c r="AG131" i="6" s="1"/>
  <c r="AB164" i="6"/>
  <c r="AG164" i="6" s="1"/>
  <c r="AB699" i="6"/>
  <c r="AG699" i="6" s="1"/>
  <c r="AB330" i="6"/>
  <c r="AG330" i="6" s="1"/>
  <c r="AB545" i="6"/>
  <c r="AG545" i="6" s="1"/>
  <c r="AB833" i="6"/>
  <c r="AG833" i="6" s="1"/>
  <c r="AB387" i="6"/>
  <c r="AG387" i="6" s="1"/>
  <c r="AB643" i="6"/>
  <c r="AG643" i="6" s="1"/>
  <c r="AB88" i="6"/>
  <c r="AG88" i="6" s="1"/>
  <c r="AB254" i="6"/>
  <c r="AG254" i="6" s="1"/>
  <c r="AB934" i="6"/>
  <c r="AG934" i="6" s="1"/>
  <c r="AB485" i="6"/>
  <c r="AG485" i="6" s="1"/>
  <c r="AB782" i="6"/>
  <c r="AG782" i="6" s="1"/>
  <c r="AB117" i="6"/>
  <c r="AG117" i="6" s="1"/>
  <c r="AB356" i="6"/>
  <c r="AG356" i="6" s="1"/>
  <c r="AB521" i="6"/>
  <c r="AG521" i="6" s="1"/>
  <c r="AB879" i="6"/>
  <c r="AG879" i="6" s="1"/>
  <c r="AB759" i="6"/>
  <c r="AG759" i="6" s="1"/>
  <c r="AB45" i="6"/>
  <c r="AG45" i="6" s="1"/>
  <c r="AB971" i="6"/>
  <c r="AG971" i="6" s="1"/>
  <c r="AB161" i="6"/>
  <c r="AG161" i="6" s="1"/>
  <c r="AB6" i="6"/>
  <c r="AG6" i="6" s="1"/>
  <c r="AB894" i="6"/>
  <c r="AG894" i="6" s="1"/>
  <c r="AB837" i="6"/>
  <c r="AG837" i="6" s="1"/>
  <c r="AB230" i="6"/>
  <c r="AG230" i="6" s="1"/>
  <c r="AB535" i="6"/>
  <c r="AG535" i="6" s="1"/>
  <c r="AB576" i="6"/>
  <c r="AG576" i="6" s="1"/>
  <c r="AB1174" i="6"/>
  <c r="AG1174" i="6" s="1"/>
  <c r="AB492" i="6"/>
  <c r="AG492" i="6" s="1"/>
  <c r="AB338" i="6"/>
  <c r="AG338" i="6" s="1"/>
  <c r="AB260" i="6"/>
  <c r="AG260" i="6" s="1"/>
  <c r="AB754" i="6"/>
  <c r="AG754" i="6" s="1"/>
  <c r="AB1002" i="6"/>
  <c r="AG1002" i="6" s="1"/>
  <c r="AB1011" i="6"/>
  <c r="AG1011" i="6" s="1"/>
  <c r="AB1021" i="6"/>
  <c r="AG1021" i="6" s="1"/>
  <c r="AB1099" i="6"/>
  <c r="AG1099" i="6" s="1"/>
  <c r="AB779" i="6"/>
  <c r="AG779" i="6" s="1"/>
  <c r="AB760" i="6"/>
  <c r="AG760" i="6" s="1"/>
  <c r="AB449" i="6"/>
  <c r="AG449" i="6" s="1"/>
  <c r="AB960" i="6"/>
  <c r="AG960" i="6" s="1"/>
  <c r="AB201" i="6"/>
  <c r="AG201" i="6" s="1"/>
  <c r="AB1059" i="6"/>
  <c r="AG1059" i="6" s="1"/>
  <c r="AB702" i="6"/>
  <c r="AG702" i="6" s="1"/>
  <c r="AB749" i="6"/>
  <c r="AG749" i="6" s="1"/>
  <c r="AB246" i="6"/>
  <c r="AG246" i="6" s="1"/>
  <c r="AB1107" i="6"/>
  <c r="AG1107" i="6" s="1"/>
  <c r="AB407" i="6"/>
  <c r="AG407" i="6" s="1"/>
  <c r="AB1129" i="6"/>
  <c r="AG1129" i="6" s="1"/>
  <c r="AB978" i="6"/>
  <c r="AG978" i="6" s="1"/>
  <c r="AB682" i="6"/>
  <c r="AG682" i="6" s="1"/>
  <c r="AB1057" i="6"/>
  <c r="AG1057" i="6" s="1"/>
  <c r="AB777" i="6"/>
  <c r="AG777" i="6" s="1"/>
  <c r="AB39" i="6"/>
  <c r="AG39" i="6" s="1"/>
  <c r="AB1121" i="6"/>
  <c r="AG1121" i="6" s="1"/>
  <c r="AB1089" i="6"/>
  <c r="AG1089" i="6" s="1"/>
  <c r="AB1127" i="6"/>
  <c r="AG1127" i="6" s="1"/>
  <c r="AB638" i="6"/>
  <c r="AG638" i="6" s="1"/>
  <c r="AB685" i="6"/>
  <c r="AG685" i="6" s="1"/>
  <c r="AB594" i="6"/>
  <c r="AG594" i="6" s="1"/>
  <c r="AB437" i="6"/>
  <c r="AG437" i="6" s="1"/>
  <c r="AB1176" i="6"/>
  <c r="AG1176" i="6" s="1"/>
  <c r="AB900" i="6"/>
  <c r="AG900" i="6" s="1"/>
  <c r="AB775" i="6"/>
  <c r="AG775" i="6" s="1"/>
  <c r="AB1092" i="6"/>
  <c r="AG1092" i="6" s="1"/>
  <c r="AB712" i="6"/>
  <c r="AG712" i="6" s="1"/>
  <c r="AB784" i="6"/>
  <c r="AG784" i="6" s="1"/>
  <c r="AB328" i="6"/>
  <c r="AG328" i="6" s="1"/>
  <c r="AB547" i="6"/>
  <c r="AG547" i="6" s="1"/>
  <c r="AB457" i="6"/>
  <c r="AG457" i="6" s="1"/>
  <c r="AB923" i="6"/>
  <c r="AG923" i="6" s="1"/>
  <c r="AB333" i="6"/>
  <c r="AG333" i="6" s="1"/>
  <c r="AB549" i="6"/>
  <c r="AG549" i="6" s="1"/>
  <c r="AB373" i="6"/>
  <c r="AG373" i="6" s="1"/>
  <c r="AB114" i="6"/>
  <c r="AG114" i="6" s="1"/>
  <c r="AB868" i="6"/>
  <c r="AG868" i="6" s="1"/>
  <c r="AB648" i="6"/>
  <c r="AG648" i="6" s="1"/>
  <c r="AB567" i="6"/>
  <c r="AG567" i="6" s="1"/>
  <c r="AB1061" i="6"/>
  <c r="AG1061" i="6" s="1"/>
  <c r="AB1175" i="6"/>
  <c r="AG1175" i="6" s="1"/>
  <c r="AB193" i="6"/>
  <c r="AG193" i="6" s="1"/>
  <c r="AB1046" i="6"/>
  <c r="AG1046" i="6" s="1"/>
  <c r="AB473" i="6"/>
  <c r="AG473" i="6" s="1"/>
  <c r="AB160" i="6"/>
  <c r="AG160" i="6" s="1"/>
  <c r="AB414" i="6"/>
  <c r="AG414" i="6" s="1"/>
  <c r="AB644" i="6"/>
  <c r="AG644" i="6" s="1"/>
  <c r="AB232" i="6"/>
  <c r="AG232" i="6" s="1"/>
  <c r="AB286" i="6"/>
  <c r="AG286" i="6" s="1"/>
  <c r="AB17" i="6"/>
  <c r="AG17" i="6" s="1"/>
  <c r="AB461" i="6"/>
  <c r="AG461" i="6" s="1"/>
  <c r="AB1189" i="6"/>
  <c r="AG1189" i="6" s="1"/>
  <c r="AB177" i="6"/>
  <c r="AG177" i="6" s="1"/>
  <c r="AB181" i="6"/>
  <c r="AG181" i="6" s="1"/>
  <c r="AB892" i="6"/>
  <c r="AG892" i="6" s="1"/>
  <c r="AB421" i="6"/>
  <c r="AG421" i="6" s="1"/>
  <c r="AB281" i="6"/>
  <c r="AG281" i="6" s="1"/>
  <c r="AB1439" i="6"/>
  <c r="AG1439" i="6" s="1"/>
  <c r="AB1513" i="6"/>
  <c r="AG1513" i="6" s="1"/>
  <c r="AB1515" i="6"/>
  <c r="AG1515" i="6" s="1"/>
  <c r="AB1255" i="6"/>
  <c r="AG1255" i="6" s="1"/>
  <c r="AB1468" i="6"/>
  <c r="AG1468" i="6" s="1"/>
  <c r="AB1326" i="6"/>
  <c r="AG1326" i="6" s="1"/>
  <c r="AB1297" i="6"/>
  <c r="AG1297" i="6" s="1"/>
  <c r="AB1448" i="6"/>
  <c r="AG1448" i="6" s="1"/>
  <c r="AB1362" i="6"/>
  <c r="AG1362" i="6" s="1"/>
  <c r="AB1532" i="6"/>
  <c r="AG1532" i="6" s="1"/>
  <c r="AB1496" i="6"/>
  <c r="AG1496" i="6" s="1"/>
  <c r="AB1407" i="6"/>
  <c r="AG1407" i="6" s="1"/>
  <c r="AB1225" i="6"/>
  <c r="AG1225" i="6" s="1"/>
  <c r="AB1529" i="6"/>
  <c r="AG1529" i="6" s="1"/>
  <c r="AB1359" i="6"/>
  <c r="AG1359" i="6" s="1"/>
  <c r="AB1373" i="6"/>
  <c r="AG1373" i="6" s="1"/>
  <c r="AB1313" i="6"/>
  <c r="AG1313" i="6" s="1"/>
  <c r="AB1329" i="6"/>
  <c r="AG1329" i="6" s="1"/>
  <c r="AB1435" i="6"/>
  <c r="AG1435" i="6" s="1"/>
  <c r="AB1518" i="6"/>
  <c r="AG1518" i="6" s="1"/>
  <c r="AB1521" i="6"/>
  <c r="AG1521" i="6" s="1"/>
  <c r="AB1487" i="6"/>
  <c r="AG1487" i="6" s="1"/>
  <c r="AB1300" i="6"/>
  <c r="AG1300" i="6" s="1"/>
  <c r="AB1465" i="6"/>
  <c r="AG1465" i="6" s="1"/>
  <c r="AB1283" i="6"/>
  <c r="AG1283" i="6" s="1"/>
  <c r="AB1499" i="6"/>
  <c r="AG1499" i="6" s="1"/>
  <c r="AB1406" i="6"/>
  <c r="AG1406" i="6" s="1"/>
  <c r="AB1259" i="6"/>
  <c r="AG1259" i="6" s="1"/>
  <c r="AB1302" i="6"/>
  <c r="AG1302" i="6" s="1"/>
  <c r="AB1491" i="6"/>
  <c r="AG1491" i="6" s="1"/>
  <c r="AB1209" i="6"/>
  <c r="AG1209" i="6" s="1"/>
  <c r="AB1539" i="6"/>
  <c r="AG1539" i="6" s="1"/>
  <c r="AB1458" i="6"/>
  <c r="AG1458" i="6" s="1"/>
  <c r="AB1514" i="6"/>
  <c r="AG1514" i="6" s="1"/>
  <c r="AB1385" i="6"/>
  <c r="AG1385" i="6" s="1"/>
  <c r="AB1538" i="6"/>
  <c r="AG1538" i="6" s="1"/>
  <c r="AB1285" i="6"/>
  <c r="AG1285" i="6" s="1"/>
  <c r="AB1528" i="6"/>
  <c r="AG1528" i="6" s="1"/>
  <c r="AB1332" i="6"/>
  <c r="AG1332" i="6" s="1"/>
  <c r="AB1276" i="6"/>
  <c r="AG1276" i="6" s="1"/>
  <c r="AB1287" i="6"/>
  <c r="AG1287" i="6" s="1"/>
  <c r="AB1434" i="6"/>
  <c r="AG1434" i="6" s="1"/>
  <c r="AB1506" i="6"/>
  <c r="AG1506" i="6" s="1"/>
  <c r="AB1205" i="6"/>
  <c r="AG1205" i="6" s="1"/>
  <c r="AB907" i="6"/>
  <c r="AG907" i="6" s="1"/>
  <c r="AB349" i="6"/>
  <c r="AG349" i="6" s="1"/>
  <c r="AB609" i="6"/>
  <c r="AG609" i="6" s="1"/>
  <c r="AB993" i="6"/>
  <c r="AG993" i="6" s="1"/>
  <c r="AB224" i="6"/>
  <c r="AG224" i="6" s="1"/>
  <c r="AB301" i="6"/>
  <c r="AG301" i="6" s="1"/>
  <c r="AB991" i="6"/>
  <c r="AG991" i="6" s="1"/>
  <c r="AB375" i="6"/>
  <c r="AG375" i="6" s="1"/>
  <c r="AB89" i="6"/>
  <c r="AG89" i="6" s="1"/>
  <c r="AB71" i="6"/>
  <c r="AG71" i="6" s="1"/>
  <c r="AB182" i="6"/>
  <c r="AG182" i="6" s="1"/>
  <c r="AB738" i="6"/>
  <c r="AG738" i="6" s="1"/>
  <c r="AB429" i="6"/>
  <c r="AG429" i="6" s="1"/>
  <c r="AB709" i="6"/>
  <c r="AG709" i="6" s="1"/>
  <c r="AB707" i="6"/>
  <c r="AG707" i="6" s="1"/>
  <c r="AB836" i="6"/>
  <c r="AG836" i="6" s="1"/>
  <c r="AB419" i="6"/>
  <c r="AG419" i="6" s="1"/>
  <c r="AB287" i="6"/>
  <c r="AG287" i="6" s="1"/>
  <c r="AB206" i="6"/>
  <c r="AG206" i="6" s="1"/>
  <c r="AB664" i="6"/>
  <c r="AG664" i="6" s="1"/>
  <c r="AB231" i="6"/>
  <c r="AG231" i="6" s="1"/>
  <c r="AB694" i="6"/>
  <c r="AG694" i="6" s="1"/>
  <c r="AB599" i="6"/>
  <c r="AG599" i="6" s="1"/>
  <c r="AB1048" i="6"/>
  <c r="AG1048" i="6" s="1"/>
  <c r="AB74" i="6"/>
  <c r="AG74" i="6" s="1"/>
  <c r="AB1017" i="6"/>
  <c r="AG1017" i="6" s="1"/>
  <c r="AB590" i="6"/>
  <c r="AG590" i="6" s="1"/>
  <c r="AB372" i="6"/>
  <c r="AG372" i="6" s="1"/>
  <c r="AB495" i="6"/>
  <c r="AG495" i="6" s="1"/>
  <c r="AB675" i="6"/>
  <c r="AG675" i="6" s="1"/>
  <c r="AB1097" i="6"/>
  <c r="AG1097" i="6" s="1"/>
  <c r="AB881" i="6"/>
  <c r="AG881" i="6" s="1"/>
  <c r="AB1064" i="6"/>
  <c r="AG1064" i="6" s="1"/>
  <c r="AB20" i="6"/>
  <c r="AG20" i="6" s="1"/>
  <c r="AB392" i="6"/>
  <c r="AG392" i="6" s="1"/>
  <c r="AB70" i="6"/>
  <c r="AG70" i="6" s="1"/>
  <c r="AB480" i="6"/>
  <c r="AG480" i="6" s="1"/>
  <c r="AB834" i="6"/>
  <c r="AG834" i="6" s="1"/>
  <c r="AB1108" i="6"/>
  <c r="AG1108" i="6" s="1"/>
  <c r="AB575" i="6"/>
  <c r="AG575" i="6" s="1"/>
  <c r="AB943" i="6"/>
  <c r="AG943" i="6" s="1"/>
  <c r="AB203" i="6"/>
  <c r="AG203" i="6" s="1"/>
  <c r="AB948" i="6"/>
  <c r="AG948" i="6" s="1"/>
  <c r="AB174" i="6"/>
  <c r="AG174" i="6" s="1"/>
  <c r="AB524" i="6"/>
  <c r="AG524" i="6" s="1"/>
  <c r="AB472" i="6"/>
  <c r="AG472" i="6" s="1"/>
  <c r="AB309" i="6"/>
  <c r="AG309" i="6" s="1"/>
  <c r="AB1125" i="6"/>
  <c r="AG1125" i="6" s="1"/>
  <c r="AB937" i="6"/>
  <c r="AG937" i="6" s="1"/>
  <c r="AB319" i="6"/>
  <c r="AG319" i="6" s="1"/>
  <c r="AB227" i="6"/>
  <c r="AG227" i="6" s="1"/>
  <c r="AB572" i="6"/>
  <c r="AG572" i="6" s="1"/>
  <c r="AB527" i="6"/>
  <c r="AG527" i="6" s="1"/>
  <c r="AB284" i="6"/>
  <c r="AG284" i="6" s="1"/>
  <c r="AB667" i="6"/>
  <c r="AG667" i="6" s="1"/>
  <c r="AB581" i="6"/>
  <c r="AG581" i="6" s="1"/>
  <c r="AB565" i="6"/>
  <c r="AG565" i="6" s="1"/>
  <c r="AB687" i="6"/>
  <c r="AG687" i="6" s="1"/>
  <c r="AB262" i="6"/>
  <c r="AG262" i="6" s="1"/>
  <c r="AB646" i="6"/>
  <c r="AG646" i="6" s="1"/>
  <c r="AB728" i="6"/>
  <c r="AG728" i="6" s="1"/>
  <c r="AB649" i="6"/>
  <c r="AG649" i="6" s="1"/>
  <c r="AB897" i="6"/>
  <c r="AG897" i="6" s="1"/>
  <c r="AB506" i="6"/>
  <c r="AG506" i="6" s="1"/>
  <c r="AB487" i="6"/>
  <c r="AG487" i="6" s="1"/>
  <c r="AB1025" i="6"/>
  <c r="AG1025" i="6" s="1"/>
  <c r="AB343" i="6"/>
  <c r="AG343" i="6" s="1"/>
  <c r="AB528" i="6"/>
  <c r="AG528" i="6" s="1"/>
  <c r="AB49" i="6"/>
  <c r="AG49" i="6" s="1"/>
  <c r="AB773" i="6"/>
  <c r="AG773" i="6" s="1"/>
  <c r="AB432" i="6"/>
  <c r="AG432" i="6" s="1"/>
  <c r="AB618" i="6"/>
  <c r="AG618" i="6" s="1"/>
  <c r="AB1049" i="6"/>
  <c r="AG1049" i="6" s="1"/>
  <c r="AB631" i="6"/>
  <c r="AG631" i="6" s="1"/>
  <c r="AB595" i="6"/>
  <c r="AG595" i="6" s="1"/>
  <c r="AB828" i="6"/>
  <c r="AG828" i="6" s="1"/>
  <c r="AB1152" i="6"/>
  <c r="AG1152" i="6" s="1"/>
  <c r="AB873" i="6"/>
  <c r="AG873" i="6" s="1"/>
  <c r="AB863" i="6"/>
  <c r="AG863" i="6" s="1"/>
  <c r="AB796" i="6"/>
  <c r="AG796" i="6" s="1"/>
  <c r="AB399" i="6"/>
  <c r="AG399" i="6" s="1"/>
  <c r="AB252" i="6"/>
  <c r="AG252" i="6" s="1"/>
  <c r="AB821" i="6"/>
  <c r="AG821" i="6" s="1"/>
  <c r="AB98" i="6"/>
  <c r="AG98" i="6" s="1"/>
  <c r="AB465" i="6"/>
  <c r="AG465" i="6" s="1"/>
  <c r="AB1180" i="6"/>
  <c r="AG1180" i="6" s="1"/>
  <c r="AB613" i="6"/>
  <c r="AG613" i="6" s="1"/>
  <c r="AB448" i="6"/>
  <c r="AG448" i="6" s="1"/>
  <c r="AB1147" i="6"/>
  <c r="AG1147" i="6" s="1"/>
  <c r="AB541" i="6"/>
  <c r="AG541" i="6" s="1"/>
  <c r="AB226" i="6"/>
  <c r="AG226" i="6" s="1"/>
  <c r="AB204" i="6"/>
  <c r="AG204" i="6" s="1"/>
  <c r="AB1117" i="6"/>
  <c r="AG1117" i="6" s="1"/>
  <c r="AB446" i="6"/>
  <c r="AG446" i="6" s="1"/>
  <c r="AB1184" i="6"/>
  <c r="AG1184" i="6" s="1"/>
  <c r="AB214" i="6"/>
  <c r="AG214" i="6" s="1"/>
  <c r="AB125" i="6"/>
  <c r="AG125" i="6" s="1"/>
  <c r="AB270" i="6"/>
  <c r="AG270" i="6" s="1"/>
  <c r="AB697" i="6"/>
  <c r="AG697" i="6" s="1"/>
  <c r="AB841" i="6"/>
  <c r="AG841" i="6" s="1"/>
  <c r="AB1145" i="6"/>
  <c r="AG1145" i="6" s="1"/>
  <c r="AB1153" i="6"/>
  <c r="AG1153" i="6" s="1"/>
  <c r="AB501" i="6"/>
  <c r="AG501" i="6" s="1"/>
  <c r="AB1008" i="6"/>
  <c r="AG1008" i="6" s="1"/>
  <c r="AB10" i="6"/>
  <c r="AG10" i="6" s="1"/>
  <c r="AB512" i="6"/>
  <c r="AG512" i="6" s="1"/>
  <c r="AB21" i="6"/>
  <c r="AG21" i="6" s="1"/>
  <c r="AB124" i="6"/>
  <c r="AG124" i="6" s="1"/>
  <c r="AB918" i="6"/>
  <c r="AG918" i="6" s="1"/>
  <c r="AB507" i="6"/>
  <c r="AG507" i="6" s="1"/>
  <c r="AB1085" i="6"/>
  <c r="AG1085" i="6" s="1"/>
  <c r="AB1023" i="6"/>
  <c r="AG1023" i="6" s="1"/>
  <c r="AB1138" i="6"/>
  <c r="AG1138" i="6" s="1"/>
  <c r="AB278" i="6"/>
  <c r="AG278" i="6" s="1"/>
  <c r="AB1115" i="6"/>
  <c r="AG1115" i="6" s="1"/>
  <c r="AB859" i="6"/>
  <c r="AG859" i="6" s="1"/>
  <c r="AB133" i="6"/>
  <c r="AG133" i="6" s="1"/>
  <c r="AB899" i="6"/>
  <c r="AG899" i="6" s="1"/>
  <c r="AB1188" i="6"/>
  <c r="AG1188" i="6" s="1"/>
  <c r="AB336" i="6"/>
  <c r="AG336" i="6" s="1"/>
  <c r="AB770" i="6"/>
  <c r="AG770" i="6" s="1"/>
  <c r="AB190" i="6"/>
  <c r="AG190" i="6" s="1"/>
  <c r="AB1083" i="6"/>
  <c r="AG1083" i="6" s="1"/>
  <c r="AB875" i="6"/>
  <c r="AG875" i="6" s="1"/>
  <c r="AB75" i="6"/>
  <c r="AG75" i="6" s="1"/>
  <c r="AB999" i="6"/>
  <c r="AG999" i="6" s="1"/>
  <c r="AB931" i="6"/>
  <c r="AG931" i="6" s="1"/>
  <c r="AB562" i="6"/>
  <c r="AG562" i="6" s="1"/>
  <c r="AB866" i="6"/>
  <c r="AG866" i="6" s="1"/>
  <c r="AB294" i="6"/>
  <c r="AG294" i="6" s="1"/>
  <c r="AB1144" i="6"/>
  <c r="AG1144" i="6" s="1"/>
  <c r="AB902" i="6"/>
  <c r="AG902" i="6" s="1"/>
  <c r="AB189" i="6"/>
  <c r="AG189" i="6" s="1"/>
  <c r="AB311" i="6"/>
  <c r="AG311" i="6" s="1"/>
  <c r="AB835" i="6"/>
  <c r="AG835" i="6" s="1"/>
  <c r="AB362" i="6"/>
  <c r="AG362" i="6" s="1"/>
  <c r="AB320" i="6"/>
  <c r="AG320" i="6" s="1"/>
  <c r="AB805" i="6"/>
  <c r="AG805" i="6" s="1"/>
  <c r="AB317" i="6"/>
  <c r="AG317" i="6" s="1"/>
  <c r="AB433" i="6"/>
  <c r="AG433" i="6" s="1"/>
  <c r="AB241" i="6"/>
  <c r="AG241" i="6" s="1"/>
  <c r="AB804" i="6"/>
  <c r="AG804" i="6" s="1"/>
  <c r="AB436" i="6"/>
  <c r="AG436" i="6" s="1"/>
  <c r="AB869" i="6"/>
  <c r="AG869" i="6" s="1"/>
  <c r="AB578" i="6"/>
  <c r="AG578" i="6" s="1"/>
  <c r="AB456" i="6"/>
  <c r="AG456" i="6" s="1"/>
  <c r="AB105" i="6"/>
  <c r="AG105" i="6" s="1"/>
  <c r="AB665" i="6"/>
  <c r="AG665" i="6" s="1"/>
  <c r="AB856" i="6"/>
  <c r="AG856" i="6" s="1"/>
  <c r="AB400" i="6"/>
  <c r="AG400" i="6" s="1"/>
  <c r="AB1459" i="6"/>
  <c r="AG1459" i="6" s="1"/>
  <c r="AB1550" i="6"/>
  <c r="AG1550" i="6" s="1"/>
  <c r="AB1455" i="6"/>
  <c r="AG1455" i="6" s="1"/>
  <c r="AB1452" i="6"/>
  <c r="AG1452" i="6" s="1"/>
  <c r="AB1482" i="6"/>
  <c r="AG1482" i="6" s="1"/>
  <c r="AB1421" i="6"/>
  <c r="AG1421" i="6" s="1"/>
  <c r="AB1356" i="6"/>
  <c r="AG1356" i="6" s="1"/>
  <c r="AB1282" i="6"/>
  <c r="AG1282" i="6" s="1"/>
  <c r="AB1357" i="6"/>
  <c r="AG1357" i="6" s="1"/>
  <c r="AB1223" i="6"/>
  <c r="AG1223" i="6" s="1"/>
  <c r="AB1443" i="6"/>
  <c r="AG1443" i="6" s="1"/>
  <c r="AB1498" i="6"/>
  <c r="AG1498" i="6" s="1"/>
  <c r="AB1429" i="6"/>
  <c r="AG1429" i="6" s="1"/>
  <c r="AB1503" i="6"/>
  <c r="AG1503" i="6" s="1"/>
  <c r="AB1375" i="6"/>
  <c r="AG1375" i="6" s="1"/>
  <c r="AB1507" i="6"/>
  <c r="AG1507" i="6" s="1"/>
  <c r="AB1444" i="6"/>
  <c r="AG1444" i="6" s="1"/>
  <c r="AB1415" i="6"/>
  <c r="AG1415" i="6" s="1"/>
  <c r="AB1551" i="6"/>
  <c r="AG1551" i="6" s="1"/>
  <c r="AB1202" i="6"/>
  <c r="AG1202" i="6" s="1"/>
  <c r="AB1324" i="6"/>
  <c r="AG1324" i="6" s="1"/>
  <c r="AB1456" i="6"/>
  <c r="AG1456" i="6" s="1"/>
  <c r="AB1343" i="6"/>
  <c r="AG1343" i="6" s="1"/>
  <c r="AB1416" i="6"/>
  <c r="AG1416" i="6" s="1"/>
  <c r="AB1512" i="6"/>
  <c r="AG1512" i="6" s="1"/>
  <c r="AB1293" i="6"/>
  <c r="AG1293" i="6" s="1"/>
  <c r="AB1323" i="6"/>
  <c r="AG1323" i="6" s="1"/>
  <c r="AB1388" i="6"/>
  <c r="AG1388" i="6" s="1"/>
  <c r="AB1384" i="6"/>
  <c r="AG1384" i="6" s="1"/>
  <c r="AB1488" i="6"/>
  <c r="AG1488" i="6" s="1"/>
  <c r="AB1392" i="6"/>
  <c r="AG1392" i="6" s="1"/>
  <c r="AB1396" i="6"/>
  <c r="AG1396" i="6" s="1"/>
  <c r="AB1247" i="6"/>
  <c r="AG1247" i="6" s="1"/>
  <c r="AB1311" i="6"/>
  <c r="AG1311" i="6" s="1"/>
  <c r="AB1334" i="6"/>
  <c r="AG1334" i="6" s="1"/>
  <c r="AB1535" i="6"/>
  <c r="AG1535" i="6" s="1"/>
  <c r="AB1462" i="6"/>
  <c r="AG1462" i="6" s="1"/>
  <c r="AB1295" i="6"/>
  <c r="AG1295" i="6" s="1"/>
  <c r="AB1389" i="6"/>
  <c r="AG1389" i="6" s="1"/>
  <c r="AB1379" i="6"/>
  <c r="AG1379" i="6" s="1"/>
  <c r="AB1291" i="6"/>
  <c r="AG1291" i="6" s="1"/>
  <c r="AB1258" i="6"/>
  <c r="AG1258" i="6" s="1"/>
  <c r="AB1338" i="6"/>
  <c r="AG1338" i="6" s="1"/>
  <c r="AB1365" i="6"/>
  <c r="AG1365" i="6" s="1"/>
  <c r="AB216" i="6"/>
  <c r="AG216" i="6" s="1"/>
  <c r="AB851" i="6"/>
  <c r="AG851" i="6" s="1"/>
  <c r="AB335" i="6"/>
  <c r="AG335" i="6" s="1"/>
  <c r="AB65" i="6"/>
  <c r="AG65" i="6" s="1"/>
  <c r="AB820" i="6"/>
  <c r="AG820" i="6" s="1"/>
  <c r="AB909" i="6"/>
  <c r="AG909" i="6" s="1"/>
  <c r="AB132" i="6"/>
  <c r="AG132" i="6" s="1"/>
  <c r="AB904" i="6"/>
  <c r="AG904" i="6" s="1"/>
  <c r="AB478" i="6"/>
  <c r="AG478" i="6" s="1"/>
  <c r="AB389" i="6"/>
  <c r="AG389" i="6" s="1"/>
  <c r="AB1079" i="6"/>
  <c r="AG1079" i="6" s="1"/>
  <c r="AB952" i="6"/>
  <c r="AG952" i="6" s="1"/>
  <c r="AB418" i="6"/>
  <c r="AG418" i="6" s="1"/>
  <c r="AB987" i="6"/>
  <c r="AG987" i="6" s="1"/>
  <c r="AB16" i="6"/>
  <c r="AG16" i="6" s="1"/>
  <c r="AB686" i="6"/>
  <c r="AG686" i="6" s="1"/>
  <c r="AB787" i="6"/>
  <c r="AG787" i="6" s="1"/>
  <c r="AB82" i="6"/>
  <c r="AG82" i="6" s="1"/>
  <c r="AB692" i="6"/>
  <c r="AG692" i="6" s="1"/>
  <c r="AB656" i="6"/>
  <c r="AG656" i="6" s="1"/>
  <c r="AB914" i="6"/>
  <c r="AG914" i="6" s="1"/>
  <c r="AB233" i="6"/>
  <c r="AG233" i="6" s="1"/>
  <c r="AB695" i="6"/>
  <c r="AG695" i="6" s="1"/>
  <c r="AB560" i="6"/>
  <c r="AG560" i="6" s="1"/>
  <c r="AB184" i="6"/>
  <c r="AG184" i="6" s="1"/>
  <c r="AB257" i="6"/>
  <c r="AG257" i="6" s="1"/>
  <c r="AB632" i="6"/>
  <c r="AG632" i="6" s="1"/>
  <c r="AB580" i="6"/>
  <c r="AG580" i="6" s="1"/>
  <c r="AB396" i="6"/>
  <c r="AG396" i="6" s="1"/>
  <c r="AB474" i="6"/>
  <c r="AG474" i="6" s="1"/>
  <c r="AB661" i="6"/>
  <c r="AG661" i="6" s="1"/>
  <c r="AB872" i="6"/>
  <c r="AG872" i="6" s="1"/>
  <c r="AB1012" i="6"/>
  <c r="AG1012" i="6" s="1"/>
  <c r="AB28" i="6"/>
  <c r="AG28" i="6" s="1"/>
  <c r="AB38" i="6"/>
  <c r="AG38" i="6" s="1"/>
  <c r="AB546" i="6"/>
  <c r="AG546" i="6" s="1"/>
  <c r="AB844" i="6"/>
  <c r="AG844" i="6" s="1"/>
  <c r="AB351" i="6"/>
  <c r="AG351" i="6" s="1"/>
  <c r="AB359" i="6"/>
  <c r="AG359" i="6" s="1"/>
  <c r="AB735" i="6"/>
  <c r="AG735" i="6" s="1"/>
  <c r="AB640" i="6"/>
  <c r="AG640" i="6" s="1"/>
  <c r="AB499" i="6"/>
  <c r="AG499" i="6" s="1"/>
  <c r="AB605" i="6"/>
  <c r="AG605" i="6" s="1"/>
  <c r="AB154" i="6"/>
  <c r="AG154" i="6" s="1"/>
  <c r="AB139" i="6"/>
  <c r="AG139" i="6" s="1"/>
  <c r="AB54" i="6"/>
  <c r="AG54" i="6" s="1"/>
  <c r="AB627" i="6"/>
  <c r="AG627" i="6" s="1"/>
  <c r="AB58" i="6"/>
  <c r="AG58" i="6" s="1"/>
  <c r="AB47" i="6"/>
  <c r="AG47" i="6" s="1"/>
  <c r="AB379" i="6"/>
  <c r="AG379" i="6" s="1"/>
  <c r="AB996" i="6"/>
  <c r="AG996" i="6" s="1"/>
  <c r="AB819" i="6"/>
  <c r="AG819" i="6" s="1"/>
  <c r="AB1019" i="6"/>
  <c r="AG1019" i="6" s="1"/>
  <c r="AB67" i="6"/>
  <c r="AG67" i="6" s="1"/>
  <c r="AB353" i="6"/>
  <c r="AG353" i="6" s="1"/>
  <c r="AB906" i="6"/>
  <c r="AG906" i="6" s="1"/>
  <c r="AB406" i="6"/>
  <c r="AG406" i="6" s="1"/>
  <c r="AB964" i="6"/>
  <c r="AG964" i="6" s="1"/>
  <c r="AB442" i="6"/>
  <c r="AG442" i="6" s="1"/>
  <c r="AB848" i="6"/>
  <c r="AG848" i="6" s="1"/>
  <c r="AB688" i="6"/>
  <c r="AG688" i="6" s="1"/>
  <c r="AB196" i="6"/>
  <c r="AG196" i="6" s="1"/>
  <c r="AB607" i="6"/>
  <c r="AG607" i="6" s="1"/>
  <c r="AB62" i="6"/>
  <c r="AG62" i="6" s="1"/>
  <c r="AB505" i="6"/>
  <c r="AG505" i="6" s="1"/>
  <c r="AB743" i="6"/>
  <c r="AG743" i="6" s="1"/>
  <c r="AB484" i="6"/>
  <c r="AG484" i="6" s="1"/>
  <c r="AB380" i="6"/>
  <c r="AG380" i="6" s="1"/>
  <c r="AB559" i="6"/>
  <c r="AG559" i="6" s="1"/>
  <c r="AB143" i="6"/>
  <c r="AG143" i="6" s="1"/>
  <c r="AB591" i="6"/>
  <c r="AG591" i="6" s="1"/>
  <c r="AB1112" i="6"/>
  <c r="AG1112" i="6" s="1"/>
  <c r="AB397" i="6"/>
  <c r="AG397" i="6" s="1"/>
  <c r="AB459" i="6"/>
  <c r="AG459" i="6" s="1"/>
  <c r="AB22" i="6"/>
  <c r="AG22" i="6" s="1"/>
  <c r="AB370" i="6"/>
  <c r="AG370" i="6" s="1"/>
  <c r="AB1165" i="6"/>
  <c r="AG1165" i="6" s="1"/>
  <c r="AB1149" i="6"/>
  <c r="AG1149" i="6" s="1"/>
  <c r="AB441" i="6"/>
  <c r="AG441" i="6" s="1"/>
  <c r="AB624" i="6"/>
  <c r="AG624" i="6" s="1"/>
  <c r="AB119" i="6"/>
  <c r="AG119" i="6" s="1"/>
  <c r="AB208" i="6"/>
  <c r="AG208" i="6" s="1"/>
  <c r="AB933" i="6"/>
  <c r="AG933" i="6" s="1"/>
  <c r="AB558" i="6"/>
  <c r="AG558" i="6" s="1"/>
  <c r="AB953" i="6"/>
  <c r="AG953" i="6" s="1"/>
  <c r="AB256" i="6"/>
  <c r="AG256" i="6" s="1"/>
  <c r="AB111" i="6"/>
  <c r="AG111" i="6" s="1"/>
  <c r="AB159" i="6"/>
  <c r="AG159" i="6" s="1"/>
  <c r="AB211" i="6"/>
  <c r="AG211" i="6" s="1"/>
  <c r="AB101" i="6"/>
  <c r="AG101" i="6" s="1"/>
  <c r="AB1043" i="6"/>
  <c r="AG1043" i="6" s="1"/>
  <c r="AB1102" i="6"/>
  <c r="AG1102" i="6" s="1"/>
  <c r="AB135" i="6"/>
  <c r="AG135" i="6" s="1"/>
  <c r="AB367" i="6"/>
  <c r="AG367" i="6" s="1"/>
  <c r="AB604" i="6"/>
  <c r="AG604" i="6" s="1"/>
  <c r="AB439" i="6"/>
  <c r="AG439" i="6" s="1"/>
  <c r="AB315" i="6"/>
  <c r="AG315" i="6" s="1"/>
  <c r="AB725" i="6"/>
  <c r="AG725" i="6" s="1"/>
  <c r="AB988" i="6"/>
  <c r="AG988" i="6" s="1"/>
  <c r="AB617" i="6"/>
  <c r="AG617" i="6" s="1"/>
  <c r="AB959" i="6"/>
  <c r="AG959" i="6" s="1"/>
  <c r="AB1172" i="6"/>
  <c r="AG1172" i="6" s="1"/>
  <c r="AB78" i="6"/>
  <c r="AG78" i="6" s="1"/>
  <c r="AB850" i="6"/>
  <c r="AG850" i="6" s="1"/>
  <c r="AB77" i="6"/>
  <c r="AG77" i="6" s="1"/>
  <c r="AB264" i="6"/>
  <c r="AG264" i="6" s="1"/>
  <c r="AB1080" i="6"/>
  <c r="AG1080" i="6" s="1"/>
  <c r="AB901" i="6"/>
  <c r="AG901" i="6" s="1"/>
  <c r="AB1000" i="6"/>
  <c r="AG1000" i="6" s="1"/>
  <c r="AB147" i="6"/>
  <c r="AG147" i="6" s="1"/>
  <c r="AB639" i="6"/>
  <c r="AG639" i="6" s="1"/>
  <c r="AB840" i="6"/>
  <c r="AG840" i="6" s="1"/>
  <c r="AB1050" i="6"/>
  <c r="AG1050" i="6" s="1"/>
  <c r="AB383" i="6"/>
  <c r="AG383" i="6" s="1"/>
  <c r="AB969" i="6"/>
  <c r="AG969" i="6" s="1"/>
  <c r="AB683" i="6"/>
  <c r="AG683" i="6" s="1"/>
  <c r="AB172" i="6"/>
  <c r="AG172" i="6" s="1"/>
  <c r="AB706" i="6"/>
  <c r="AG706" i="6" s="1"/>
  <c r="AB40" i="6"/>
  <c r="AG40" i="6" s="1"/>
  <c r="AB460" i="6"/>
  <c r="AG460" i="6" s="1"/>
  <c r="AB1018" i="6"/>
  <c r="AG1018" i="6" s="1"/>
  <c r="AB377" i="6"/>
  <c r="AG377" i="6" s="1"/>
  <c r="AB1190" i="6"/>
  <c r="AG1190" i="6" s="1"/>
  <c r="AB1170" i="6"/>
  <c r="AG1170" i="6" s="1"/>
  <c r="AB817" i="6"/>
  <c r="AG817" i="6" s="1"/>
  <c r="AB668" i="6"/>
  <c r="AG668" i="6" s="1"/>
  <c r="AB314" i="6"/>
  <c r="AG314" i="6" s="1"/>
  <c r="AB895" i="6"/>
  <c r="AG895" i="6" s="1"/>
  <c r="AB352" i="6"/>
  <c r="AG352" i="6" s="1"/>
  <c r="AB297" i="6"/>
  <c r="AG297" i="6" s="1"/>
  <c r="AB1195" i="6"/>
  <c r="AG1195" i="6" s="1"/>
  <c r="AB259" i="6"/>
  <c r="AG259" i="6" s="1"/>
  <c r="AB588" i="6"/>
  <c r="AG588" i="6" s="1"/>
  <c r="AB592" i="6"/>
  <c r="AG592" i="6" s="1"/>
  <c r="AB229" i="6"/>
  <c r="AG229" i="6" s="1"/>
  <c r="AB29" i="6"/>
  <c r="AG29" i="6" s="1"/>
  <c r="AB273" i="6"/>
  <c r="AG273" i="6" s="1"/>
  <c r="AB90" i="6"/>
  <c r="AG90" i="6" s="1"/>
  <c r="AB1047" i="6"/>
  <c r="AG1047" i="6" s="1"/>
  <c r="AB85" i="6"/>
  <c r="AG85" i="6" s="1"/>
  <c r="AB861" i="6"/>
  <c r="AG861" i="6" s="1"/>
  <c r="AB543" i="6"/>
  <c r="AG543" i="6" s="1"/>
  <c r="AB762" i="6"/>
  <c r="AG762" i="6" s="1"/>
  <c r="AB277" i="6"/>
  <c r="AG277" i="6" s="1"/>
  <c r="AB574" i="6"/>
  <c r="AG574" i="6" s="1"/>
  <c r="AB451" i="6"/>
  <c r="AG451" i="6" s="1"/>
  <c r="AB73" i="6"/>
  <c r="AG73" i="6" s="1"/>
  <c r="AB870" i="6"/>
  <c r="AG870" i="6" s="1"/>
  <c r="AB890" i="6"/>
  <c r="AG890" i="6" s="1"/>
  <c r="AB1262" i="6"/>
  <c r="AG1262" i="6" s="1"/>
  <c r="AB1501" i="6"/>
  <c r="AG1501" i="6" s="1"/>
  <c r="AB1333" i="6"/>
  <c r="AG1333" i="6" s="1"/>
  <c r="AB1368" i="6"/>
  <c r="AG1368" i="6" s="1"/>
  <c r="AB1369" i="6"/>
  <c r="AG1369" i="6" s="1"/>
  <c r="AB1257" i="6"/>
  <c r="AG1257" i="6" s="1"/>
  <c r="AB1481" i="6"/>
  <c r="AG1481" i="6" s="1"/>
  <c r="AB1474" i="6"/>
  <c r="AG1474" i="6" s="1"/>
  <c r="AB1453" i="6"/>
  <c r="AG1453" i="6" s="1"/>
  <c r="AB1219" i="6"/>
  <c r="AG1219" i="6" s="1"/>
  <c r="AB1505" i="6"/>
  <c r="AG1505" i="6" s="1"/>
  <c r="AB1249" i="6"/>
  <c r="AG1249" i="6" s="1"/>
  <c r="AB1478" i="6"/>
  <c r="AG1478" i="6" s="1"/>
  <c r="AB1363" i="6"/>
  <c r="AG1363" i="6" s="1"/>
  <c r="AB1261" i="6"/>
  <c r="AG1261" i="6" s="1"/>
  <c r="AB1450" i="6"/>
  <c r="AG1450" i="6" s="1"/>
  <c r="AB1340" i="6"/>
  <c r="AG1340" i="6" s="1"/>
  <c r="AB1236" i="6"/>
  <c r="AG1236" i="6" s="1"/>
  <c r="AB1430" i="6"/>
  <c r="AG1430" i="6" s="1"/>
  <c r="AB1447" i="6"/>
  <c r="AG1447" i="6" s="1"/>
  <c r="AB1299" i="6"/>
  <c r="AG1299" i="6" s="1"/>
  <c r="AB1424" i="6"/>
  <c r="AG1424" i="6" s="1"/>
  <c r="AB1534" i="6"/>
  <c r="AG1534" i="6" s="1"/>
  <c r="AB1321" i="6"/>
  <c r="AG1321" i="6" s="1"/>
  <c r="AB1433" i="6"/>
  <c r="AG1433" i="6" s="1"/>
  <c r="AB1428" i="6"/>
  <c r="AG1428" i="6" s="1"/>
  <c r="AB1286" i="6"/>
  <c r="AG1286" i="6" s="1"/>
  <c r="AB1263" i="6"/>
  <c r="AG1263" i="6" s="1"/>
  <c r="AB1303" i="6"/>
  <c r="AG1303" i="6" s="1"/>
  <c r="AB1361" i="6"/>
  <c r="AG1361" i="6" s="1"/>
  <c r="AB1336" i="6"/>
  <c r="AG1336" i="6" s="1"/>
  <c r="AB1355" i="6"/>
  <c r="AG1355" i="6" s="1"/>
  <c r="AB1460" i="6"/>
  <c r="AG1460" i="6" s="1"/>
  <c r="AB1284" i="6"/>
  <c r="AG1284" i="6" s="1"/>
  <c r="AB1404" i="6"/>
  <c r="AG1404" i="6" s="1"/>
  <c r="AB1267" i="6"/>
  <c r="AG1267" i="6" s="1"/>
  <c r="AB1221" i="6"/>
  <c r="AG1221" i="6" s="1"/>
  <c r="AB1344" i="6"/>
  <c r="AG1344" i="6" s="1"/>
  <c r="AB1244" i="6"/>
  <c r="AG1244" i="6" s="1"/>
  <c r="AB1471" i="6"/>
  <c r="AG1471" i="6" s="1"/>
  <c r="AB1438" i="6"/>
  <c r="AG1438" i="6" s="1"/>
  <c r="AB1420" i="6"/>
  <c r="AG1420" i="6" s="1"/>
  <c r="AB1348" i="6"/>
  <c r="AG1348" i="6" s="1"/>
  <c r="AB1508" i="6"/>
  <c r="AG1508" i="6" s="1"/>
  <c r="AB1464" i="6"/>
  <c r="AG1464" i="6" s="1"/>
  <c r="AB601" i="6"/>
  <c r="AG601" i="6" s="1"/>
  <c r="AB992" i="6"/>
  <c r="AG992" i="6" s="1"/>
  <c r="AB168" i="6"/>
  <c r="AG168" i="6" s="1"/>
  <c r="AB1185" i="6"/>
  <c r="AG1185" i="6" s="1"/>
  <c r="AB761" i="6"/>
  <c r="AG761" i="6" s="1"/>
  <c r="AB1104" i="6"/>
  <c r="AG1104" i="6" s="1"/>
  <c r="AB1197" i="6"/>
  <c r="AG1197" i="6" s="1"/>
  <c r="AB1096" i="6"/>
  <c r="AG1096" i="6" s="1"/>
  <c r="AB1009" i="6"/>
  <c r="AG1009" i="6" s="1"/>
  <c r="AB611" i="6"/>
  <c r="AG611" i="6" s="1"/>
  <c r="AB253" i="6"/>
  <c r="AG253" i="6" s="1"/>
  <c r="AB1030" i="6"/>
  <c r="AG1030" i="6" s="1"/>
  <c r="AB408" i="6"/>
  <c r="AG408" i="6" s="1"/>
  <c r="AB486" i="6"/>
  <c r="AG486" i="6" s="1"/>
  <c r="AB838" i="6"/>
  <c r="AG838" i="6" s="1"/>
  <c r="AB292" i="6"/>
  <c r="AG292" i="6" s="1"/>
  <c r="AB571" i="6"/>
  <c r="AG571" i="6" s="1"/>
  <c r="AB1167" i="6"/>
  <c r="AG1167" i="6" s="1"/>
  <c r="AB696" i="6"/>
  <c r="AG696" i="6" s="1"/>
  <c r="AB949" i="6"/>
  <c r="AG949" i="6" s="1"/>
  <c r="AB494" i="6"/>
  <c r="AG494" i="6" s="1"/>
  <c r="AB34" i="6"/>
  <c r="AG34" i="6" s="1"/>
  <c r="AB158" i="6"/>
  <c r="AG158" i="6" s="1"/>
  <c r="AB680" i="6"/>
  <c r="AG680" i="6" s="1"/>
  <c r="AB334" i="6"/>
  <c r="AG334" i="6" s="1"/>
  <c r="AB860" i="6"/>
  <c r="AG860" i="6" s="1"/>
  <c r="AB563" i="6"/>
  <c r="AG563" i="6" s="1"/>
  <c r="AB130" i="6"/>
  <c r="AG130" i="6" s="1"/>
  <c r="AB980" i="6"/>
  <c r="AG980" i="6" s="1"/>
  <c r="AB496" i="6"/>
  <c r="AG496" i="6" s="1"/>
  <c r="AB608" i="6"/>
  <c r="AG608" i="6" s="1"/>
  <c r="AB195" i="6"/>
  <c r="AG195" i="6" s="1"/>
  <c r="AB1090" i="6"/>
  <c r="AG1090" i="6" s="1"/>
  <c r="AB724" i="6"/>
  <c r="AG724" i="6" s="1"/>
  <c r="AB175" i="6"/>
  <c r="AG175" i="6" s="1"/>
  <c r="AB924" i="6"/>
  <c r="AG924" i="6" s="1"/>
  <c r="AB1042" i="6"/>
  <c r="AG1042" i="6" s="1"/>
  <c r="AB935" i="6"/>
  <c r="AG935" i="6" s="1"/>
  <c r="AB1111" i="6"/>
  <c r="AG1111" i="6" s="1"/>
  <c r="AB865" i="6"/>
  <c r="AG865" i="6" s="1"/>
  <c r="AB217" i="6"/>
  <c r="AG217" i="6" s="1"/>
  <c r="AB917" i="6"/>
  <c r="AG917" i="6" s="1"/>
  <c r="AB95" i="6"/>
  <c r="AG95" i="6" s="1"/>
  <c r="AB598" i="6"/>
  <c r="AG598" i="6" s="1"/>
  <c r="AB534" i="6"/>
  <c r="AG534" i="6" s="1"/>
  <c r="AB997" i="6"/>
  <c r="AG997" i="6" s="1"/>
  <c r="AB1072" i="6"/>
  <c r="AG1072" i="6" s="1"/>
  <c r="AB102" i="6"/>
  <c r="AG102" i="6" s="1"/>
  <c r="AB272" i="6"/>
  <c r="AG272" i="6" s="1"/>
  <c r="AB155" i="6"/>
  <c r="AG155" i="6" s="1"/>
  <c r="AB1192" i="6"/>
  <c r="AG1192" i="6" s="1"/>
  <c r="AB25" i="6"/>
  <c r="AG25" i="6" s="1"/>
  <c r="AB93" i="6"/>
  <c r="AG93" i="6" s="1"/>
  <c r="AB194" i="6"/>
  <c r="AG194" i="6" s="1"/>
  <c r="AB830" i="6"/>
  <c r="AG830" i="6" s="1"/>
  <c r="AB569" i="6"/>
  <c r="AG569" i="6" s="1"/>
  <c r="AB14" i="6"/>
  <c r="AG14" i="6" s="1"/>
  <c r="AB453" i="6"/>
  <c r="AG453" i="6" s="1"/>
  <c r="AB9" i="6"/>
  <c r="AG9" i="6" s="1"/>
  <c r="AB445" i="6"/>
  <c r="AG445" i="6" s="1"/>
  <c r="AB404" i="6"/>
  <c r="AG404" i="6" s="1"/>
  <c r="AB1130" i="6"/>
  <c r="AG1130" i="6" s="1"/>
  <c r="AB514" i="6"/>
  <c r="AG514" i="6" s="1"/>
  <c r="AB1103" i="6"/>
  <c r="AG1103" i="6" s="1"/>
  <c r="AB929" i="6"/>
  <c r="AG929" i="6" s="1"/>
  <c r="AB1118" i="6"/>
  <c r="AG1118" i="6" s="1"/>
  <c r="AB120" i="6"/>
  <c r="AG120" i="6" s="1"/>
  <c r="AB814" i="6"/>
  <c r="AG814" i="6" s="1"/>
  <c r="AB1029" i="6"/>
  <c r="AG1029" i="6" s="1"/>
  <c r="AB169" i="6"/>
  <c r="AG169" i="6" s="1"/>
  <c r="AB127" i="6"/>
  <c r="AG127" i="6" s="1"/>
  <c r="AB424" i="6"/>
  <c r="AG424" i="6" s="1"/>
  <c r="AB794" i="6"/>
  <c r="AG794" i="6" s="1"/>
  <c r="AB858" i="6"/>
  <c r="AG858" i="6" s="1"/>
  <c r="AB488" i="6"/>
  <c r="AG488" i="6" s="1"/>
  <c r="AB13" i="6"/>
  <c r="AG13" i="6" s="1"/>
  <c r="AB1001" i="6"/>
  <c r="AG1001" i="6" s="1"/>
  <c r="AB876" i="6"/>
  <c r="AG876" i="6" s="1"/>
  <c r="AB316" i="6"/>
  <c r="AG316" i="6" s="1"/>
  <c r="AB741" i="6"/>
  <c r="AG741" i="6" s="1"/>
  <c r="AB912" i="6"/>
  <c r="AG912" i="6" s="1"/>
  <c r="AB550" i="6"/>
  <c r="AG550" i="6" s="1"/>
  <c r="AB826" i="6"/>
  <c r="AG826" i="6" s="1"/>
  <c r="AB670" i="6"/>
  <c r="AG670" i="6" s="1"/>
  <c r="AB123" i="6"/>
  <c r="AG123" i="6" s="1"/>
  <c r="AB1055" i="6"/>
  <c r="AG1055" i="6" s="1"/>
  <c r="AB871" i="6"/>
  <c r="AG871" i="6" s="1"/>
  <c r="AB166" i="6"/>
  <c r="AG166" i="6" s="1"/>
  <c r="AB87" i="6"/>
  <c r="AG87" i="6" s="1"/>
  <c r="AB693" i="6"/>
  <c r="AG693" i="6" s="1"/>
  <c r="AB542" i="6"/>
  <c r="AG542" i="6" s="1"/>
  <c r="AB513" i="6"/>
  <c r="AG513" i="6" s="1"/>
  <c r="AB1135" i="6"/>
  <c r="AG1135" i="6" s="1"/>
  <c r="AB218" i="6"/>
  <c r="AG218" i="6" s="1"/>
  <c r="AB1094" i="6"/>
  <c r="AG1094" i="6" s="1"/>
  <c r="AB852" i="6"/>
  <c r="AG852" i="6" s="1"/>
  <c r="AB148" i="6"/>
  <c r="AG148" i="6" s="1"/>
  <c r="AB625" i="6"/>
  <c r="AG625" i="6" s="1"/>
  <c r="AB797" i="6"/>
  <c r="AG797" i="6" s="1"/>
  <c r="AB1039" i="6"/>
  <c r="AG1039" i="6" s="1"/>
  <c r="AB626" i="6"/>
  <c r="AG626" i="6" s="1"/>
  <c r="AB249" i="6"/>
  <c r="AG249" i="6" s="1"/>
  <c r="AB982" i="6"/>
  <c r="AG982" i="6" s="1"/>
  <c r="AB566" i="6"/>
  <c r="AG566" i="6" s="1"/>
  <c r="AB35" i="6"/>
  <c r="AG35" i="6" s="1"/>
  <c r="AB81" i="6"/>
  <c r="AG81" i="6" s="1"/>
  <c r="AB815" i="6"/>
  <c r="AG815" i="6" s="1"/>
  <c r="AB409" i="6"/>
  <c r="AG409" i="6" s="1"/>
  <c r="AB244" i="6"/>
  <c r="AG244" i="6" s="1"/>
  <c r="AB568" i="6"/>
  <c r="AG568" i="6" s="1"/>
  <c r="AB1100" i="6"/>
  <c r="AG1100" i="6" s="1"/>
  <c r="AB434" i="6"/>
  <c r="AG434" i="6" s="1"/>
  <c r="AB1004" i="6"/>
  <c r="AG1004" i="6" s="1"/>
  <c r="AB138" i="6"/>
  <c r="AG138" i="6" s="1"/>
  <c r="AB930" i="6"/>
  <c r="AG930" i="6" s="1"/>
  <c r="AB1087" i="6"/>
  <c r="AG1087" i="6" s="1"/>
  <c r="AB329" i="6"/>
  <c r="AG329" i="6" s="1"/>
  <c r="AB255" i="6"/>
  <c r="AG255" i="6" s="1"/>
  <c r="AB1157" i="6"/>
  <c r="AG1157" i="6" s="1"/>
  <c r="AB620" i="6"/>
  <c r="AG620" i="6" s="1"/>
  <c r="AB391" i="6"/>
  <c r="AG391" i="6" s="1"/>
  <c r="AB718" i="6"/>
  <c r="AG718" i="6" s="1"/>
  <c r="AB323" i="6"/>
  <c r="AG323" i="6" s="1"/>
  <c r="AB141" i="6"/>
  <c r="AG141" i="6" s="1"/>
  <c r="AB1131" i="6"/>
  <c r="AG1131" i="6" s="1"/>
  <c r="AB919" i="6"/>
  <c r="AG919" i="6" s="1"/>
  <c r="AB202" i="6"/>
  <c r="AG202" i="6" s="1"/>
  <c r="AB1032" i="6"/>
  <c r="AG1032" i="6" s="1"/>
  <c r="AB886" i="6"/>
  <c r="AG886" i="6" s="1"/>
  <c r="AB245" i="6"/>
  <c r="AG245" i="6" s="1"/>
  <c r="AB242" i="6"/>
  <c r="AG242" i="6" s="1"/>
  <c r="AB1133" i="6"/>
  <c r="AG1133" i="6" s="1"/>
  <c r="AB468" i="6"/>
  <c r="AG468" i="6" s="1"/>
  <c r="AB221" i="6"/>
  <c r="AG221" i="6" s="1"/>
  <c r="AB951" i="6"/>
  <c r="AG951" i="6" s="1"/>
  <c r="AB734" i="6"/>
  <c r="AG734" i="6" s="1"/>
  <c r="AB1065" i="6"/>
  <c r="AG1065" i="6" s="1"/>
  <c r="AB961" i="6"/>
  <c r="AG961" i="6" s="1"/>
  <c r="AB614" i="6"/>
  <c r="AG614" i="6" s="1"/>
  <c r="AB818" i="6"/>
  <c r="AG818" i="6" s="1"/>
  <c r="AB1054" i="6"/>
  <c r="AG1054" i="6" s="1"/>
  <c r="AB1052" i="6"/>
  <c r="AG1052" i="6" s="1"/>
  <c r="AB341" i="6"/>
  <c r="AG341" i="6" s="1"/>
  <c r="AB746" i="6"/>
  <c r="AG746" i="6" s="1"/>
  <c r="AB673" i="6"/>
  <c r="AG673" i="6" s="1"/>
  <c r="AB832" i="6"/>
  <c r="AG832" i="6" s="1"/>
  <c r="AB94" i="6"/>
  <c r="AG94" i="6" s="1"/>
  <c r="AB798" i="6"/>
  <c r="AG798" i="6" s="1"/>
  <c r="AB705" i="6"/>
  <c r="AG705" i="6" s="1"/>
  <c r="AB1371" i="6"/>
  <c r="AG1371" i="6" s="1"/>
  <c r="AB1400" i="6"/>
  <c r="AG1400" i="6" s="1"/>
  <c r="AB1524" i="6"/>
  <c r="AG1524" i="6" s="1"/>
  <c r="AB1469" i="6"/>
  <c r="AG1469" i="6" s="1"/>
  <c r="AB1351" i="6"/>
  <c r="AG1351" i="6" s="1"/>
  <c r="AB1541" i="6"/>
  <c r="AG1541" i="6" s="1"/>
  <c r="AB1412" i="6"/>
  <c r="AG1412" i="6" s="1"/>
  <c r="AB1256" i="6"/>
  <c r="AG1256" i="6" s="1"/>
  <c r="AB1231" i="6"/>
  <c r="AG1231" i="6" s="1"/>
  <c r="AB1380" i="6"/>
  <c r="AG1380" i="6" s="1"/>
  <c r="AB1479" i="6"/>
  <c r="AG1479" i="6" s="1"/>
  <c r="AB1413" i="6"/>
  <c r="AG1413" i="6" s="1"/>
  <c r="AB1310" i="6"/>
  <c r="AG1310" i="6" s="1"/>
  <c r="AB1253" i="6"/>
  <c r="AG1253" i="6" s="1"/>
  <c r="AB1475" i="6"/>
  <c r="AG1475" i="6" s="1"/>
  <c r="AB1268" i="6"/>
  <c r="AG1268" i="6" s="1"/>
  <c r="AB1342" i="6"/>
  <c r="AG1342" i="6" s="1"/>
  <c r="AB1248" i="6"/>
  <c r="AG1248" i="6" s="1"/>
  <c r="AB1367" i="6"/>
  <c r="AG1367" i="6" s="1"/>
  <c r="AB1352" i="6"/>
  <c r="AG1352" i="6" s="1"/>
  <c r="AB1316" i="6"/>
  <c r="AG1316" i="6" s="1"/>
  <c r="AB1410" i="6"/>
  <c r="AG1410" i="6" s="1"/>
  <c r="AB1540" i="6"/>
  <c r="AG1540" i="6" s="1"/>
  <c r="AB1264" i="6"/>
  <c r="AG1264" i="6" s="1"/>
  <c r="AB1442" i="6"/>
  <c r="AG1442" i="6" s="1"/>
  <c r="AB1322" i="6"/>
  <c r="AG1322" i="6" s="1"/>
  <c r="AB1527" i="6"/>
  <c r="AG1527" i="6" s="1"/>
  <c r="AB1345" i="6"/>
  <c r="AG1345" i="6" s="1"/>
  <c r="AB1234" i="6"/>
  <c r="AG1234" i="6" s="1"/>
  <c r="AB1366" i="6"/>
  <c r="AG1366" i="6" s="1"/>
  <c r="AB1419" i="6"/>
  <c r="AG1419" i="6" s="1"/>
  <c r="AB1519" i="6"/>
  <c r="AG1519" i="6" s="1"/>
  <c r="AB1449" i="6"/>
  <c r="AG1449" i="6" s="1"/>
  <c r="AB1339" i="6"/>
  <c r="AG1339" i="6" s="1"/>
  <c r="AB1423" i="6"/>
  <c r="AG1423" i="6" s="1"/>
  <c r="AB1254" i="6"/>
  <c r="AG1254" i="6" s="1"/>
  <c r="AB1206" i="6"/>
  <c r="AG1206" i="6" s="1"/>
  <c r="AB1289" i="6"/>
  <c r="AG1289" i="6" s="1"/>
  <c r="AB1483" i="6"/>
  <c r="AG1483" i="6" s="1"/>
  <c r="AB1308" i="6"/>
  <c r="AG1308" i="6" s="1"/>
  <c r="AB1260" i="6"/>
  <c r="AG1260" i="6" s="1"/>
  <c r="AB1545" i="6"/>
  <c r="AG1545" i="6" s="1"/>
  <c r="AB1353" i="6"/>
  <c r="AG1353" i="6" s="1"/>
  <c r="AB1531" i="6"/>
  <c r="AG1531" i="6" s="1"/>
  <c r="AB1601" i="6"/>
  <c r="AG1601" i="6" s="1"/>
  <c r="AB1599" i="6"/>
  <c r="AG1599" i="6" s="1"/>
  <c r="AB1570" i="6"/>
  <c r="AG1570" i="6" s="1"/>
  <c r="AB1582" i="6"/>
  <c r="AG1582" i="6" s="1"/>
  <c r="AB1602" i="6"/>
  <c r="AG1602" i="6" s="1"/>
  <c r="AB1571" i="6"/>
  <c r="AG1571" i="6" s="1"/>
  <c r="AB1610" i="6"/>
  <c r="AG1610" i="6" s="1"/>
  <c r="AB1577" i="6"/>
  <c r="AG1577" i="6" s="1"/>
  <c r="AB1581" i="6"/>
  <c r="AG1581" i="6" s="1"/>
  <c r="AB1588" i="6"/>
  <c r="AG1588" i="6" s="1"/>
  <c r="AB1560" i="6"/>
  <c r="AG1560" i="6" s="1"/>
  <c r="AB1589" i="6"/>
  <c r="AG1589" i="6" s="1"/>
  <c r="AB1585" i="6"/>
  <c r="AG1585" i="6" s="1"/>
  <c r="AB1609" i="6"/>
  <c r="AG1609" i="6" s="1"/>
  <c r="AB1574" i="6"/>
  <c r="AG1574" i="6" s="1"/>
  <c r="AB1558" i="6"/>
  <c r="AG1558" i="6" s="1"/>
  <c r="AB1593" i="6"/>
  <c r="AG1593" i="6" s="1"/>
  <c r="AB1591" i="6"/>
  <c r="AG1591" i="6" s="1"/>
  <c r="AB1568" i="6"/>
  <c r="AG1568" i="6" s="1"/>
  <c r="AB1579" i="6"/>
  <c r="AG1579" i="6" s="1"/>
  <c r="AB1563" i="6"/>
  <c r="AG1563" i="6" s="1"/>
  <c r="AB1606" i="6"/>
  <c r="AG1606" i="6" s="1"/>
  <c r="AB1575" i="6"/>
  <c r="AG1575" i="6" s="1"/>
  <c r="AB1586" i="6"/>
  <c r="AG1586" i="6" s="1"/>
  <c r="AB1597" i="6"/>
  <c r="AG1597" i="6" s="1"/>
  <c r="AB1611" i="6"/>
  <c r="AG1611" i="6" s="1"/>
  <c r="AB1569" i="6"/>
  <c r="AG1569" i="6" s="1"/>
  <c r="AB1553" i="6"/>
  <c r="AG1553" i="6" s="1"/>
  <c r="AB1587" i="6"/>
  <c r="AG1587" i="6" s="1"/>
  <c r="AB1556" i="6"/>
  <c r="AG1556" i="6" s="1"/>
  <c r="AB1596" i="6"/>
  <c r="AG1596" i="6" s="1"/>
  <c r="AB1564" i="6"/>
  <c r="AG1564" i="6" s="1"/>
  <c r="AB1576" i="6"/>
  <c r="AG1576" i="6" s="1"/>
  <c r="AB1614" i="6"/>
  <c r="AG1614" i="6" s="1"/>
  <c r="AB1559" i="6"/>
  <c r="AG1559" i="6" s="1"/>
  <c r="AB1554" i="6"/>
  <c r="AG1554" i="6" s="1"/>
  <c r="AB1561" i="6"/>
  <c r="AG1561" i="6" s="1"/>
  <c r="AB1580" i="6"/>
  <c r="AG1580" i="6" s="1"/>
  <c r="AB1572" i="6"/>
  <c r="AG1572" i="6" s="1"/>
  <c r="AB1592" i="6"/>
  <c r="AG1592" i="6" s="1"/>
  <c r="AB1555" i="6"/>
  <c r="AG1555" i="6" s="1"/>
  <c r="AB1598" i="6"/>
  <c r="AG1598" i="6" s="1"/>
  <c r="AB1612" i="6"/>
  <c r="AG1612" i="6" s="1"/>
  <c r="AB1557" i="6"/>
  <c r="AG1557" i="6" s="1"/>
  <c r="AB1594" i="6"/>
  <c r="AG1594" i="6" s="1"/>
  <c r="AB1600" i="6"/>
  <c r="AG1600" i="6" s="1"/>
  <c r="AB1584" i="6"/>
  <c r="AG1584" i="6" s="1"/>
  <c r="AB1562" i="6"/>
  <c r="AG1562" i="6" s="1"/>
  <c r="AB1608" i="6"/>
  <c r="AG1608" i="6" s="1"/>
  <c r="AB1595" i="6"/>
  <c r="AG1595" i="6" s="1"/>
  <c r="AB1615" i="6"/>
  <c r="AG1615" i="6" s="1"/>
  <c r="AB1565" i="6"/>
  <c r="AG1565" i="6" s="1"/>
  <c r="AB1605" i="6"/>
  <c r="AG1605" i="6" s="1"/>
  <c r="AB1567" i="6"/>
  <c r="AG1567" i="6" s="1"/>
  <c r="AB1578" i="6"/>
  <c r="AG1578" i="6" s="1"/>
  <c r="AB1607" i="6"/>
  <c r="AG1607" i="6" s="1"/>
  <c r="AB1583" i="6"/>
  <c r="AG1583" i="6" s="1"/>
  <c r="AB1603" i="6"/>
  <c r="AG1603" i="6" s="1"/>
  <c r="AB1616" i="6"/>
  <c r="AG1616" i="6" s="1"/>
  <c r="AB1573" i="6"/>
  <c r="AG1573" i="6" s="1"/>
  <c r="AB1590" i="6"/>
  <c r="AG1590" i="6" s="1"/>
  <c r="AB1613" i="6"/>
  <c r="AG1613" i="6" s="1"/>
  <c r="AB1566" i="6"/>
  <c r="AG1566" i="6" s="1"/>
  <c r="AB1617" i="6"/>
  <c r="AG1617" i="6" s="1"/>
  <c r="AB1604" i="6"/>
  <c r="AG1604" i="6" s="1"/>
  <c r="V89" i="6"/>
  <c r="V1019" i="6"/>
  <c r="X680" i="6"/>
  <c r="W370" i="6"/>
  <c r="W8" i="6"/>
  <c r="V76" i="6"/>
  <c r="V603" i="6"/>
  <c r="V1127" i="6"/>
  <c r="J27" i="6"/>
  <c r="O27" i="6" s="1"/>
  <c r="T27" i="6" s="1"/>
  <c r="P27" i="6"/>
  <c r="U27" i="6" s="1"/>
  <c r="P71" i="6"/>
  <c r="U71" i="6" s="1"/>
  <c r="J71" i="6"/>
  <c r="O71" i="6" s="1"/>
  <c r="T71" i="6" s="1"/>
  <c r="P405" i="6"/>
  <c r="U405" i="6" s="1"/>
  <c r="J405" i="6"/>
  <c r="O405" i="6" s="1"/>
  <c r="T405" i="6" s="1"/>
  <c r="V1341" i="6"/>
  <c r="V656" i="6"/>
  <c r="V363" i="6"/>
  <c r="X1165" i="6"/>
  <c r="P832" i="6"/>
  <c r="J832" i="6"/>
  <c r="O832" i="6" s="1"/>
  <c r="X270" i="6"/>
  <c r="J971" i="6"/>
  <c r="O971" i="6" s="1"/>
  <c r="T971" i="6" s="1"/>
  <c r="P971" i="6"/>
  <c r="U971" i="6" s="1"/>
  <c r="X386" i="6"/>
  <c r="V416" i="6"/>
  <c r="W491" i="6"/>
  <c r="X354" i="6"/>
  <c r="P1424" i="6"/>
  <c r="J1424" i="6"/>
  <c r="O1424" i="6" s="1"/>
  <c r="W591" i="6"/>
  <c r="W81" i="6"/>
  <c r="X28" i="6"/>
  <c r="J271" i="6"/>
  <c r="O271" i="6" s="1"/>
  <c r="T271" i="6" s="1"/>
  <c r="P271" i="6"/>
  <c r="U271" i="6" s="1"/>
  <c r="V554" i="6"/>
  <c r="P654" i="6"/>
  <c r="J654" i="6"/>
  <c r="O654" i="6" s="1"/>
  <c r="X477" i="6"/>
  <c r="W626" i="6"/>
  <c r="W36" i="6"/>
  <c r="X1550" i="6"/>
  <c r="V1383" i="6"/>
  <c r="V1461" i="6"/>
  <c r="V165" i="6"/>
  <c r="P121" i="6"/>
  <c r="U121" i="6" s="1"/>
  <c r="J121" i="6"/>
  <c r="O121" i="6" s="1"/>
  <c r="T121" i="6" s="1"/>
  <c r="AR18" i="6"/>
  <c r="W1457" i="6"/>
  <c r="X395" i="6"/>
  <c r="P1063" i="6"/>
  <c r="U1063" i="6" s="1"/>
  <c r="J1063" i="6"/>
  <c r="O1063" i="6" s="1"/>
  <c r="X529" i="6"/>
  <c r="P372" i="6"/>
  <c r="J372" i="6"/>
  <c r="O372" i="6" s="1"/>
  <c r="X1187" i="6"/>
  <c r="W607" i="6"/>
  <c r="X105" i="6"/>
  <c r="X543" i="6"/>
  <c r="P191" i="6"/>
  <c r="U191" i="6" s="1"/>
  <c r="J191" i="6"/>
  <c r="O191" i="6" s="1"/>
  <c r="T191" i="6" s="1"/>
  <c r="P289" i="6"/>
  <c r="U289" i="6" s="1"/>
  <c r="J289" i="6"/>
  <c r="O289" i="6" s="1"/>
  <c r="T289" i="6" s="1"/>
  <c r="V169" i="6"/>
  <c r="W288" i="6"/>
  <c r="P676" i="6"/>
  <c r="J676" i="6"/>
  <c r="O676" i="6" s="1"/>
  <c r="J630" i="6"/>
  <c r="O630" i="6" s="1"/>
  <c r="T630" i="6" s="1"/>
  <c r="P630" i="6"/>
  <c r="U630" i="6" s="1"/>
  <c r="W1078" i="6"/>
  <c r="W1276" i="6"/>
  <c r="X826" i="6"/>
  <c r="V63" i="6"/>
  <c r="J358" i="6"/>
  <c r="O358" i="6" s="1"/>
  <c r="T358" i="6" s="1"/>
  <c r="P358" i="6"/>
  <c r="U358" i="6" s="1"/>
  <c r="P818" i="6"/>
  <c r="U818" i="6" s="1"/>
  <c r="J818" i="6"/>
  <c r="O818" i="6" s="1"/>
  <c r="T818" i="6" s="1"/>
  <c r="W101" i="6"/>
  <c r="X68" i="6"/>
  <c r="X440" i="6"/>
  <c r="W874" i="6"/>
  <c r="X260" i="6"/>
  <c r="X472" i="6"/>
  <c r="W680" i="6"/>
  <c r="W355" i="6"/>
  <c r="P16" i="6"/>
  <c r="J16" i="6"/>
  <c r="O16" i="6" s="1"/>
  <c r="W219" i="6"/>
  <c r="X356" i="6"/>
  <c r="V91" i="6"/>
  <c r="J373" i="6"/>
  <c r="O373" i="6" s="1"/>
  <c r="P373" i="6"/>
  <c r="W634" i="6"/>
  <c r="W869" i="6"/>
  <c r="W1265" i="6"/>
  <c r="W303" i="6"/>
  <c r="P280" i="6"/>
  <c r="U280" i="6" s="1"/>
  <c r="J280" i="6"/>
  <c r="O280" i="6" s="1"/>
  <c r="T280" i="6" s="1"/>
  <c r="P188" i="6"/>
  <c r="U188" i="6" s="1"/>
  <c r="J188" i="6"/>
  <c r="O188" i="6" s="1"/>
  <c r="T188" i="6" s="1"/>
  <c r="V206" i="6"/>
  <c r="V205" i="6"/>
  <c r="X457" i="6"/>
  <c r="V1269" i="6"/>
  <c r="X318" i="6"/>
  <c r="J434" i="6"/>
  <c r="O434" i="6" s="1"/>
  <c r="P434" i="6"/>
  <c r="X262" i="6"/>
  <c r="W528" i="6"/>
  <c r="W125" i="6"/>
  <c r="X389" i="6"/>
  <c r="W68" i="6"/>
  <c r="V20" i="6"/>
  <c r="V555" i="6"/>
  <c r="V652" i="6"/>
  <c r="J768" i="6"/>
  <c r="O768" i="6" s="1"/>
  <c r="P768" i="6"/>
  <c r="J874" i="6"/>
  <c r="O874" i="6" s="1"/>
  <c r="T874" i="6" s="1"/>
  <c r="P874" i="6"/>
  <c r="U874" i="6" s="1"/>
  <c r="X236" i="6"/>
  <c r="X210" i="6"/>
  <c r="W1091" i="6"/>
  <c r="J934" i="6"/>
  <c r="O934" i="6" s="1"/>
  <c r="P934" i="6"/>
  <c r="X1119" i="6"/>
  <c r="W193" i="6"/>
  <c r="V341" i="6"/>
  <c r="V340" i="6"/>
  <c r="P468" i="6"/>
  <c r="U468" i="6" s="1"/>
  <c r="J468" i="6"/>
  <c r="O468" i="6" s="1"/>
  <c r="T468" i="6" s="1"/>
  <c r="X321" i="6"/>
  <c r="J413" i="6"/>
  <c r="O413" i="6" s="1"/>
  <c r="T413" i="6" s="1"/>
  <c r="P413" i="6"/>
  <c r="U413" i="6" s="1"/>
  <c r="X89" i="6"/>
  <c r="V417" i="6"/>
  <c r="R807" i="7"/>
  <c r="Q639" i="7"/>
  <c r="R721" i="7"/>
  <c r="Q161" i="7"/>
  <c r="Q438" i="7"/>
  <c r="Q694" i="7"/>
  <c r="R767" i="7"/>
  <c r="X1435" i="6"/>
  <c r="Q1407" i="7"/>
  <c r="Q868" i="7"/>
  <c r="R318" i="7"/>
  <c r="R1374" i="7"/>
  <c r="P534" i="7"/>
  <c r="R110" i="7"/>
  <c r="Q844" i="7"/>
  <c r="W1257" i="6"/>
  <c r="Q739" i="7"/>
  <c r="Q477" i="7"/>
  <c r="Q628" i="7"/>
  <c r="P142" i="7"/>
  <c r="R830" i="7"/>
  <c r="P871" i="7"/>
  <c r="P636" i="7"/>
  <c r="P861" i="7"/>
  <c r="R1004" i="7"/>
  <c r="Q924" i="7"/>
  <c r="P705" i="7"/>
  <c r="P252" i="7"/>
  <c r="R652" i="7"/>
  <c r="Q526" i="7"/>
  <c r="R1022" i="7"/>
  <c r="Q835" i="7"/>
  <c r="P354" i="7"/>
  <c r="Q494" i="7"/>
  <c r="J1376" i="6"/>
  <c r="O1376" i="6" s="1"/>
  <c r="T1376" i="6" s="1"/>
  <c r="P1376" i="6"/>
  <c r="R761" i="7"/>
  <c r="P637" i="7"/>
  <c r="R646" i="7"/>
  <c r="R710" i="7"/>
  <c r="P272" i="7"/>
  <c r="R882" i="7"/>
  <c r="P945" i="7"/>
  <c r="R465" i="7"/>
  <c r="R312" i="7"/>
  <c r="P1068" i="7"/>
  <c r="Q613" i="7"/>
  <c r="P1048" i="7"/>
  <c r="Q50" i="7"/>
  <c r="R671" i="7"/>
  <c r="Q505" i="7"/>
  <c r="Q723" i="7"/>
  <c r="R874" i="7"/>
  <c r="Q382" i="7"/>
  <c r="P984" i="7"/>
  <c r="P1163" i="7"/>
  <c r="R1082" i="7"/>
  <c r="Q272" i="7"/>
  <c r="R801" i="7"/>
  <c r="P698" i="7"/>
  <c r="P475" i="7"/>
  <c r="Q802" i="7"/>
  <c r="Q315" i="7"/>
  <c r="J1361" i="6"/>
  <c r="O1361" i="6" s="1"/>
  <c r="T1361" i="6" s="1"/>
  <c r="P1361" i="6"/>
  <c r="U1361" i="6" s="1"/>
  <c r="R434" i="7"/>
  <c r="Q388" i="7"/>
  <c r="J1292" i="6"/>
  <c r="O1292" i="6" s="1"/>
  <c r="T1292" i="6" s="1"/>
  <c r="P1292" i="6"/>
  <c r="U1292" i="6" s="1"/>
  <c r="W1333" i="6"/>
  <c r="P235" i="7"/>
  <c r="R89" i="7"/>
  <c r="R129" i="7"/>
  <c r="P673" i="7"/>
  <c r="R145" i="7"/>
  <c r="X1381" i="6"/>
  <c r="Q15" i="7"/>
  <c r="P422" i="7"/>
  <c r="R372" i="7"/>
  <c r="Q579" i="7"/>
  <c r="Q603" i="7"/>
  <c r="Q551" i="7"/>
  <c r="P367" i="7"/>
  <c r="R527" i="7"/>
  <c r="V1267" i="6"/>
  <c r="P692" i="7"/>
  <c r="V1530" i="6"/>
  <c r="V1208" i="6"/>
  <c r="P389" i="7"/>
  <c r="R44" i="7"/>
  <c r="V1331" i="6"/>
  <c r="R513" i="7"/>
  <c r="Q636" i="7"/>
  <c r="P305" i="7"/>
  <c r="W1476" i="6"/>
  <c r="R363" i="7"/>
  <c r="P713" i="7"/>
  <c r="V1007" i="6"/>
  <c r="X1228" i="6"/>
  <c r="R1168" i="7"/>
  <c r="P405" i="7"/>
  <c r="P1026" i="7"/>
  <c r="R303" i="7"/>
  <c r="R302" i="7"/>
  <c r="R134" i="7"/>
  <c r="R666" i="7"/>
  <c r="Q689" i="7"/>
  <c r="W1238" i="6"/>
  <c r="P513" i="7"/>
  <c r="P880" i="7"/>
  <c r="Q254" i="7"/>
  <c r="P327" i="7"/>
  <c r="P326" i="7"/>
  <c r="Q46" i="7"/>
  <c r="R1209" i="7"/>
  <c r="P924" i="7"/>
  <c r="R197" i="7"/>
  <c r="Q846" i="7"/>
  <c r="P825" i="7"/>
  <c r="P478" i="7"/>
  <c r="P1260" i="7"/>
  <c r="P647" i="7"/>
  <c r="P130" i="7"/>
  <c r="W1493" i="6"/>
  <c r="R543" i="7"/>
  <c r="P229" i="7"/>
  <c r="R108" i="7"/>
  <c r="P542" i="7"/>
  <c r="R205" i="7"/>
  <c r="V1190" i="6"/>
  <c r="P1348" i="6"/>
  <c r="U1348" i="6" s="1"/>
  <c r="J1348" i="6"/>
  <c r="O1348" i="6" s="1"/>
  <c r="T1348" i="6" s="1"/>
  <c r="P606" i="7"/>
  <c r="J1328" i="6"/>
  <c r="O1328" i="6" s="1"/>
  <c r="T1328" i="6" s="1"/>
  <c r="P1328" i="6"/>
  <c r="U1328" i="6" s="1"/>
  <c r="P238" i="7"/>
  <c r="P655" i="7"/>
  <c r="Q489" i="7"/>
  <c r="V1318" i="6"/>
  <c r="R231" i="7"/>
  <c r="J1155" i="6"/>
  <c r="O1155" i="6" s="1"/>
  <c r="T1155" i="6" s="1"/>
  <c r="P1155" i="6"/>
  <c r="U1155" i="6" s="1"/>
  <c r="V939" i="6"/>
  <c r="Q273" i="7"/>
  <c r="P109" i="7"/>
  <c r="P757" i="7"/>
  <c r="R455" i="7"/>
  <c r="R32" i="7"/>
  <c r="AA11" i="7"/>
  <c r="AE11" i="7" s="1"/>
  <c r="AZ14" i="6" s="1"/>
  <c r="P491" i="7"/>
  <c r="R426" i="7"/>
  <c r="V1438" i="6"/>
  <c r="X1391" i="6"/>
  <c r="R176" i="7"/>
  <c r="Q214" i="7"/>
  <c r="P496" i="7"/>
  <c r="Q285" i="7"/>
  <c r="J1099" i="6"/>
  <c r="O1099" i="6" s="1"/>
  <c r="T1099" i="6" s="1"/>
  <c r="P1099" i="6"/>
  <c r="U1099" i="6" s="1"/>
  <c r="W1132" i="6"/>
  <c r="P339" i="7"/>
  <c r="Q35" i="7"/>
  <c r="P753" i="7"/>
  <c r="J1079" i="6"/>
  <c r="O1079" i="6" s="1"/>
  <c r="T1079" i="6" s="1"/>
  <c r="P1079" i="6"/>
  <c r="U1079" i="6" s="1"/>
  <c r="Q522" i="7"/>
  <c r="R576" i="7"/>
  <c r="P1476" i="6"/>
  <c r="U1476" i="6" s="1"/>
  <c r="J1476" i="6"/>
  <c r="O1476" i="6" s="1"/>
  <c r="T1476" i="6" s="1"/>
  <c r="W1435" i="6"/>
  <c r="R137" i="7"/>
  <c r="P661" i="7"/>
  <c r="R589" i="7"/>
  <c r="P378" i="7"/>
  <c r="Q336" i="7"/>
  <c r="Q480" i="7"/>
  <c r="Q58" i="7"/>
  <c r="R85" i="7"/>
  <c r="Q435" i="7"/>
  <c r="W1297" i="6"/>
  <c r="Q359" i="7"/>
  <c r="R389" i="7"/>
  <c r="P85" i="7"/>
  <c r="P1415" i="6"/>
  <c r="J1415" i="6"/>
  <c r="O1415" i="6" s="1"/>
  <c r="V1376" i="6"/>
  <c r="P200" i="7"/>
  <c r="R446" i="7"/>
  <c r="P920" i="7"/>
  <c r="R448" i="7"/>
  <c r="P294" i="7"/>
  <c r="R848" i="7"/>
  <c r="P1471" i="6"/>
  <c r="U1471" i="6" s="1"/>
  <c r="J1471" i="6"/>
  <c r="O1471" i="6" s="1"/>
  <c r="T1471" i="6" s="1"/>
  <c r="R622" i="7"/>
  <c r="R216" i="7"/>
  <c r="R478" i="7"/>
  <c r="Q234" i="7"/>
  <c r="Q384" i="7"/>
  <c r="J1253" i="6"/>
  <c r="O1253" i="6" s="1"/>
  <c r="T1253" i="6" s="1"/>
  <c r="P1253" i="6"/>
  <c r="U1253" i="6" s="1"/>
  <c r="W1519" i="6"/>
  <c r="P50" i="7"/>
  <c r="W1072" i="6"/>
  <c r="P639" i="7"/>
  <c r="P1287" i="6"/>
  <c r="U1287" i="6" s="1"/>
  <c r="J1287" i="6"/>
  <c r="O1287" i="6" s="1"/>
  <c r="R345" i="7"/>
  <c r="Q690" i="7"/>
  <c r="W1362" i="6"/>
  <c r="W1299" i="6"/>
  <c r="P688" i="7"/>
  <c r="J1514" i="6"/>
  <c r="O1514" i="6" s="1"/>
  <c r="T1514" i="6" s="1"/>
  <c r="P1514" i="6"/>
  <c r="U1514" i="6" s="1"/>
  <c r="R503" i="7"/>
  <c r="X1032" i="6"/>
  <c r="R501" i="7"/>
  <c r="Q642" i="7"/>
  <c r="R120" i="7"/>
  <c r="AS16" i="6"/>
  <c r="AY16" i="6" s="1"/>
  <c r="X972" i="6"/>
  <c r="Q265" i="7"/>
  <c r="X1385" i="6"/>
  <c r="P502" i="7"/>
  <c r="R163" i="7"/>
  <c r="X942" i="6"/>
  <c r="J1081" i="6"/>
  <c r="O1081" i="6" s="1"/>
  <c r="T1081" i="6" s="1"/>
  <c r="P1081" i="6"/>
  <c r="U1081" i="6" s="1"/>
  <c r="P1089" i="6"/>
  <c r="U1089" i="6" s="1"/>
  <c r="J1089" i="6"/>
  <c r="O1089" i="6" s="1"/>
  <c r="T1089" i="6" s="1"/>
  <c r="R330" i="7"/>
  <c r="W1443" i="6"/>
  <c r="W1360" i="6"/>
  <c r="P212" i="7"/>
  <c r="J996" i="6"/>
  <c r="O996" i="6" s="1"/>
  <c r="T996" i="6" s="1"/>
  <c r="P996" i="6"/>
  <c r="U996" i="6" s="1"/>
  <c r="J1519" i="6"/>
  <c r="O1519" i="6" s="1"/>
  <c r="T1519" i="6" s="1"/>
  <c r="P1519" i="6"/>
  <c r="U1519" i="6" s="1"/>
  <c r="R408" i="7"/>
  <c r="P151" i="7"/>
  <c r="V1362" i="6"/>
  <c r="J1191" i="6"/>
  <c r="O1191" i="6" s="1"/>
  <c r="T1191" i="6" s="1"/>
  <c r="P1191" i="6"/>
  <c r="U1191" i="6" s="1"/>
  <c r="Q68" i="7"/>
  <c r="V1142" i="6"/>
  <c r="V1385" i="6"/>
  <c r="W1172" i="6"/>
  <c r="X1510" i="6"/>
  <c r="R470" i="7"/>
  <c r="P471" i="7"/>
  <c r="X1346" i="6"/>
  <c r="P768" i="7"/>
  <c r="J1534" i="6"/>
  <c r="O1534" i="6" s="1"/>
  <c r="P1534" i="6"/>
  <c r="P572" i="7"/>
  <c r="P152" i="7"/>
  <c r="P188" i="7"/>
  <c r="P55" i="7"/>
  <c r="V1028" i="6"/>
  <c r="W1004" i="6"/>
  <c r="R930" i="7"/>
  <c r="W1289" i="6"/>
  <c r="Q660" i="7"/>
  <c r="X1542" i="6"/>
  <c r="P657" i="6"/>
  <c r="U657" i="6" s="1"/>
  <c r="J657" i="6"/>
  <c r="O657" i="6" s="1"/>
  <c r="T657" i="6" s="1"/>
  <c r="R479" i="7"/>
  <c r="P379" i="7"/>
  <c r="Q463" i="7"/>
  <c r="Q325" i="7"/>
  <c r="X1030" i="6"/>
  <c r="P213" i="7"/>
  <c r="P283" i="7"/>
  <c r="V1418" i="6"/>
  <c r="Q207" i="7"/>
  <c r="Q508" i="7"/>
  <c r="Q698" i="7"/>
  <c r="R23" i="7"/>
  <c r="V1242" i="6"/>
  <c r="W1488" i="6"/>
  <c r="Q222" i="7"/>
  <c r="X1053" i="6"/>
  <c r="P1418" i="6"/>
  <c r="U1418" i="6" s="1"/>
  <c r="J1418" i="6"/>
  <c r="O1418" i="6" s="1"/>
  <c r="T1418" i="6" s="1"/>
  <c r="P1161" i="6"/>
  <c r="U1161" i="6" s="1"/>
  <c r="J1161" i="6"/>
  <c r="O1161" i="6" s="1"/>
  <c r="T1161" i="6" s="1"/>
  <c r="P1013" i="6"/>
  <c r="U1013" i="6" s="1"/>
  <c r="J1013" i="6"/>
  <c r="O1013" i="6" s="1"/>
  <c r="T1013" i="6" s="1"/>
  <c r="J1102" i="6"/>
  <c r="O1102" i="6" s="1"/>
  <c r="P1102" i="6"/>
  <c r="U1102" i="6" s="1"/>
  <c r="X369" i="6"/>
  <c r="Q411" i="7"/>
  <c r="W1143" i="6"/>
  <c r="W498" i="6"/>
  <c r="X515" i="6"/>
  <c r="W1437" i="6"/>
  <c r="P588" i="6"/>
  <c r="J588" i="6"/>
  <c r="O588" i="6" s="1"/>
  <c r="W617" i="6"/>
  <c r="V684" i="6"/>
  <c r="P590" i="6"/>
  <c r="J590" i="6"/>
  <c r="O590" i="6" s="1"/>
  <c r="J675" i="6"/>
  <c r="O675" i="6" s="1"/>
  <c r="T675" i="6" s="1"/>
  <c r="P675" i="6"/>
  <c r="U675" i="6" s="1"/>
  <c r="X242" i="6"/>
  <c r="V495" i="6"/>
  <c r="W1284" i="6"/>
  <c r="P67" i="7"/>
  <c r="J1489" i="6"/>
  <c r="O1489" i="6" s="1"/>
  <c r="T1489" i="6" s="1"/>
  <c r="P1489" i="6"/>
  <c r="U1489" i="6" s="1"/>
  <c r="J1482" i="6"/>
  <c r="O1482" i="6" s="1"/>
  <c r="T1482" i="6" s="1"/>
  <c r="P1482" i="6"/>
  <c r="U1482" i="6" s="1"/>
  <c r="W1219" i="6"/>
  <c r="P679" i="7"/>
  <c r="P72" i="7"/>
  <c r="P985" i="6"/>
  <c r="U985" i="6" s="1"/>
  <c r="J985" i="6"/>
  <c r="O985" i="6" s="1"/>
  <c r="T985" i="6" s="1"/>
  <c r="J1462" i="6"/>
  <c r="O1462" i="6" s="1"/>
  <c r="T1462" i="6" s="1"/>
  <c r="P1462" i="6"/>
  <c r="U1462" i="6" s="1"/>
  <c r="R337" i="7"/>
  <c r="Q229" i="7"/>
  <c r="W1076" i="6"/>
  <c r="V1032" i="6"/>
  <c r="P1042" i="6"/>
  <c r="U1042" i="6" s="1"/>
  <c r="J1042" i="6"/>
  <c r="O1042" i="6" s="1"/>
  <c r="T1042" i="6" s="1"/>
  <c r="R279" i="7"/>
  <c r="P1351" i="6"/>
  <c r="U1351" i="6" s="1"/>
  <c r="J1351" i="6"/>
  <c r="O1351" i="6" s="1"/>
  <c r="T1351" i="6" s="1"/>
  <c r="X929" i="6"/>
  <c r="X928" i="6"/>
  <c r="Q630" i="7"/>
  <c r="W1021" i="6"/>
  <c r="J1010" i="6"/>
  <c r="O1010" i="6" s="1"/>
  <c r="T1010" i="6" s="1"/>
  <c r="P1010" i="6"/>
  <c r="U1010" i="6" s="1"/>
  <c r="R297" i="7"/>
  <c r="X1297" i="6"/>
  <c r="R367" i="7"/>
  <c r="Q306" i="7"/>
  <c r="J887" i="6"/>
  <c r="O887" i="6" s="1"/>
  <c r="P887" i="6"/>
  <c r="U887" i="6" s="1"/>
  <c r="P132" i="7"/>
  <c r="J465" i="6"/>
  <c r="O465" i="6" s="1"/>
  <c r="T465" i="6" s="1"/>
  <c r="P465" i="6"/>
  <c r="U465" i="6" s="1"/>
  <c r="P614" i="6"/>
  <c r="U614" i="6" s="1"/>
  <c r="J614" i="6"/>
  <c r="O614" i="6" s="1"/>
  <c r="T614" i="6" s="1"/>
  <c r="X1483" i="6"/>
  <c r="P1493" i="6"/>
  <c r="U1493" i="6" s="1"/>
  <c r="J1493" i="6"/>
  <c r="O1493" i="6" s="1"/>
  <c r="T1493" i="6" s="1"/>
  <c r="V1181" i="6"/>
  <c r="V566" i="6"/>
  <c r="P551" i="7"/>
  <c r="P1304" i="6"/>
  <c r="J1304" i="6"/>
  <c r="O1304" i="6" s="1"/>
  <c r="P746" i="6"/>
  <c r="U746" i="6" s="1"/>
  <c r="J746" i="6"/>
  <c r="O746" i="6" s="1"/>
  <c r="T746" i="6" s="1"/>
  <c r="J1236" i="6"/>
  <c r="O1236" i="6" s="1"/>
  <c r="P1236" i="6"/>
  <c r="V1100" i="6"/>
  <c r="P1414" i="6"/>
  <c r="U1414" i="6" s="1"/>
  <c r="J1414" i="6"/>
  <c r="O1414" i="6" s="1"/>
  <c r="T1414" i="6" s="1"/>
  <c r="Q110" i="7"/>
  <c r="W1480" i="6"/>
  <c r="Q27" i="7"/>
  <c r="Q26" i="7"/>
  <c r="X1300" i="6"/>
  <c r="Q134" i="7"/>
  <c r="R763" i="7"/>
  <c r="Q307" i="7"/>
  <c r="W1542" i="6"/>
  <c r="X1156" i="6"/>
  <c r="X1007" i="6"/>
  <c r="V1532" i="6"/>
  <c r="X1233" i="6"/>
  <c r="W1250" i="6"/>
  <c r="P484" i="6"/>
  <c r="J484" i="6"/>
  <c r="O484" i="6" s="1"/>
  <c r="P397" i="6"/>
  <c r="U397" i="6" s="1"/>
  <c r="J397" i="6"/>
  <c r="O397" i="6" s="1"/>
  <c r="T397" i="6" s="1"/>
  <c r="J1529" i="6"/>
  <c r="O1529" i="6" s="1"/>
  <c r="T1529" i="6" s="1"/>
  <c r="P1529" i="6"/>
  <c r="U1529" i="6" s="1"/>
  <c r="V86" i="6"/>
  <c r="Q376" i="7"/>
  <c r="X971" i="6"/>
  <c r="P379" i="6"/>
  <c r="U379" i="6" s="1"/>
  <c r="J379" i="6"/>
  <c r="O379" i="6" s="1"/>
  <c r="T379" i="6" s="1"/>
  <c r="X1392" i="6"/>
  <c r="P540" i="6"/>
  <c r="U540" i="6" s="1"/>
  <c r="J540" i="6"/>
  <c r="O540" i="6" s="1"/>
  <c r="X1036" i="6"/>
  <c r="W1067" i="6"/>
  <c r="Q63" i="7"/>
  <c r="P801" i="6"/>
  <c r="U801" i="6" s="1"/>
  <c r="J801" i="6"/>
  <c r="O801" i="6" s="1"/>
  <c r="T801" i="6" s="1"/>
  <c r="R12" i="7"/>
  <c r="W777" i="6"/>
  <c r="J1064" i="6"/>
  <c r="O1064" i="6" s="1"/>
  <c r="T1064" i="6" s="1"/>
  <c r="P1064" i="6"/>
  <c r="X1017" i="6"/>
  <c r="X511" i="6"/>
  <c r="W1235" i="6"/>
  <c r="X1395" i="6"/>
  <c r="J738" i="6"/>
  <c r="O738" i="6" s="1"/>
  <c r="T738" i="6" s="1"/>
  <c r="P738" i="6"/>
  <c r="U738" i="6" s="1"/>
  <c r="W1417" i="6"/>
  <c r="X414" i="6"/>
  <c r="W951" i="6"/>
  <c r="W736" i="6"/>
  <c r="P1051" i="6"/>
  <c r="U1051" i="6" s="1"/>
  <c r="J1051" i="6"/>
  <c r="O1051" i="6" s="1"/>
  <c r="T1051" i="6" s="1"/>
  <c r="X371" i="6"/>
  <c r="V961" i="6"/>
  <c r="W1156" i="6"/>
  <c r="J313" i="6"/>
  <c r="O313" i="6" s="1"/>
  <c r="P313" i="6"/>
  <c r="J648" i="6"/>
  <c r="O648" i="6" s="1"/>
  <c r="P648" i="6"/>
  <c r="X772" i="6"/>
  <c r="X1514" i="6"/>
  <c r="R18" i="7"/>
  <c r="W782" i="6"/>
  <c r="W781" i="6"/>
  <c r="W906" i="6"/>
  <c r="P114" i="7"/>
  <c r="V1472" i="6"/>
  <c r="P879" i="6"/>
  <c r="U879" i="6" s="1"/>
  <c r="J879" i="6"/>
  <c r="O879" i="6" s="1"/>
  <c r="T879" i="6" s="1"/>
  <c r="W1320" i="6"/>
  <c r="V496" i="6"/>
  <c r="W1497" i="6"/>
  <c r="P980" i="6"/>
  <c r="U980" i="6" s="1"/>
  <c r="J980" i="6"/>
  <c r="O980" i="6" s="1"/>
  <c r="T980" i="6" s="1"/>
  <c r="W286" i="6"/>
  <c r="X1181" i="6"/>
  <c r="V1081" i="6"/>
  <c r="V1396" i="6"/>
  <c r="V515" i="6"/>
  <c r="X898" i="6"/>
  <c r="J1092" i="6"/>
  <c r="O1092" i="6" s="1"/>
  <c r="T1092" i="6" s="1"/>
  <c r="P1092" i="6"/>
  <c r="U1092" i="6" s="1"/>
  <c r="Q127" i="7"/>
  <c r="W531" i="6"/>
  <c r="J1048" i="6"/>
  <c r="O1048" i="6" s="1"/>
  <c r="T1048" i="6" s="1"/>
  <c r="P1048" i="6"/>
  <c r="U1048" i="6" s="1"/>
  <c r="J1234" i="6"/>
  <c r="O1234" i="6" s="1"/>
  <c r="T1234" i="6" s="1"/>
  <c r="P1234" i="6"/>
  <c r="U1234" i="6" s="1"/>
  <c r="J946" i="6"/>
  <c r="O946" i="6" s="1"/>
  <c r="T946" i="6" s="1"/>
  <c r="P946" i="6"/>
  <c r="U946" i="6" s="1"/>
  <c r="X1407" i="6"/>
  <c r="W745" i="6"/>
  <c r="W1446" i="6"/>
  <c r="J1315" i="6"/>
  <c r="O1315" i="6" s="1"/>
  <c r="T1315" i="6" s="1"/>
  <c r="P1315" i="6"/>
  <c r="U1315" i="6" s="1"/>
  <c r="P669" i="6"/>
  <c r="U669" i="6" s="1"/>
  <c r="J669" i="6"/>
  <c r="O669" i="6" s="1"/>
  <c r="T669" i="6" s="1"/>
  <c r="P794" i="6"/>
  <c r="U794" i="6" s="1"/>
  <c r="J794" i="6"/>
  <c r="O794" i="6" s="1"/>
  <c r="T794" i="6" s="1"/>
  <c r="W456" i="6"/>
  <c r="W1405" i="6"/>
  <c r="W343" i="6"/>
  <c r="W1182" i="6"/>
  <c r="P300" i="6"/>
  <c r="U300" i="6" s="1"/>
  <c r="J300" i="6"/>
  <c r="O300" i="6" s="1"/>
  <c r="T300" i="6" s="1"/>
  <c r="V338" i="6"/>
  <c r="J838" i="6"/>
  <c r="O838" i="6" s="1"/>
  <c r="T838" i="6" s="1"/>
  <c r="P838" i="6"/>
  <c r="U838" i="6" s="1"/>
  <c r="P724" i="6"/>
  <c r="U724" i="6" s="1"/>
  <c r="J724" i="6"/>
  <c r="O724" i="6" s="1"/>
  <c r="T724" i="6" s="1"/>
  <c r="V701" i="6"/>
  <c r="V700" i="6"/>
  <c r="R91" i="7"/>
  <c r="P1436" i="6"/>
  <c r="J1436" i="6"/>
  <c r="O1436" i="6" s="1"/>
  <c r="J90" i="6"/>
  <c r="O90" i="6" s="1"/>
  <c r="T90" i="6" s="1"/>
  <c r="P90" i="6"/>
  <c r="U90" i="6" s="1"/>
  <c r="X527" i="6"/>
  <c r="X936" i="6"/>
  <c r="J116" i="6"/>
  <c r="O116" i="6" s="1"/>
  <c r="T116" i="6" s="1"/>
  <c r="P116" i="6"/>
  <c r="U116" i="6" s="1"/>
  <c r="P730" i="6"/>
  <c r="J730" i="6"/>
  <c r="O730" i="6" s="1"/>
  <c r="J1021" i="6"/>
  <c r="O1021" i="6" s="1"/>
  <c r="T1021" i="6" s="1"/>
  <c r="P1021" i="6"/>
  <c r="U1021" i="6" s="1"/>
  <c r="W999" i="6"/>
  <c r="J1097" i="6"/>
  <c r="O1097" i="6" s="1"/>
  <c r="T1097" i="6" s="1"/>
  <c r="P1097" i="6"/>
  <c r="U1097" i="6" s="1"/>
  <c r="W154" i="6"/>
  <c r="Q255" i="7"/>
  <c r="J579" i="6"/>
  <c r="O579" i="6" s="1"/>
  <c r="T579" i="6" s="1"/>
  <c r="P579" i="6"/>
  <c r="U579" i="6" s="1"/>
  <c r="P597" i="6"/>
  <c r="J597" i="6"/>
  <c r="O597" i="6" s="1"/>
  <c r="J905" i="6"/>
  <c r="O905" i="6" s="1"/>
  <c r="P905" i="6"/>
  <c r="X1043" i="6"/>
  <c r="P319" i="7"/>
  <c r="P46" i="7"/>
  <c r="P1391" i="6"/>
  <c r="U1391" i="6" s="1"/>
  <c r="J1391" i="6"/>
  <c r="O1391" i="6" s="1"/>
  <c r="T1391" i="6" s="1"/>
  <c r="X1001" i="6"/>
  <c r="P24" i="7"/>
  <c r="W1490" i="6"/>
  <c r="R118" i="7"/>
  <c r="X425" i="6"/>
  <c r="J698" i="6"/>
  <c r="O698" i="6" s="1"/>
  <c r="T698" i="6" s="1"/>
  <c r="P698" i="6"/>
  <c r="U698" i="6" s="1"/>
  <c r="X311" i="6"/>
  <c r="J831" i="6"/>
  <c r="O831" i="6" s="1"/>
  <c r="T831" i="6" s="1"/>
  <c r="P831" i="6"/>
  <c r="U831" i="6" s="1"/>
  <c r="W1291" i="6"/>
  <c r="W1024" i="6"/>
  <c r="W749" i="6"/>
  <c r="X756" i="6"/>
  <c r="V733" i="6"/>
  <c r="X752" i="6"/>
  <c r="P699" i="6"/>
  <c r="J699" i="6"/>
  <c r="O699" i="6" s="1"/>
  <c r="W830" i="6"/>
  <c r="P401" i="7"/>
  <c r="P1076" i="6"/>
  <c r="J1076" i="6"/>
  <c r="O1076" i="6" s="1"/>
  <c r="J1334" i="6"/>
  <c r="O1334" i="6" s="1"/>
  <c r="P1334" i="6"/>
  <c r="U1334" i="6" s="1"/>
  <c r="V1303" i="6"/>
  <c r="W1220" i="6"/>
  <c r="X1159" i="6"/>
  <c r="J642" i="6"/>
  <c r="O642" i="6" s="1"/>
  <c r="T642" i="6" s="1"/>
  <c r="P642" i="6"/>
  <c r="U642" i="6" s="1"/>
  <c r="W349" i="6"/>
  <c r="V1326" i="6"/>
  <c r="W1012" i="6"/>
  <c r="P451" i="6"/>
  <c r="U451" i="6" s="1"/>
  <c r="J451" i="6"/>
  <c r="O451" i="6" s="1"/>
  <c r="T451" i="6" s="1"/>
  <c r="J1090" i="6"/>
  <c r="O1090" i="6" s="1"/>
  <c r="P1090" i="6"/>
  <c r="V1308" i="6"/>
  <c r="P933" i="6"/>
  <c r="U933" i="6" s="1"/>
  <c r="J933" i="6"/>
  <c r="O933" i="6" s="1"/>
  <c r="T933" i="6" s="1"/>
  <c r="J478" i="6"/>
  <c r="O478" i="6" s="1"/>
  <c r="P478" i="6"/>
  <c r="V1465" i="6"/>
  <c r="Q33" i="7"/>
  <c r="X437" i="6"/>
  <c r="Q319" i="7"/>
  <c r="AW10" i="6"/>
  <c r="Q1552" i="6"/>
  <c r="AA1570" i="6" s="1"/>
  <c r="AF1570" i="6" s="1"/>
  <c r="W661" i="6"/>
  <c r="X1139" i="6"/>
  <c r="X809" i="6"/>
  <c r="W783" i="6"/>
  <c r="X382" i="6"/>
  <c r="V1013" i="6"/>
  <c r="V1012" i="6"/>
  <c r="W376" i="6"/>
  <c r="X426" i="6"/>
  <c r="P1141" i="6"/>
  <c r="U1141" i="6" s="1"/>
  <c r="J1141" i="6"/>
  <c r="O1141" i="6" s="1"/>
  <c r="T1141" i="6" s="1"/>
  <c r="R287" i="7"/>
  <c r="J1515" i="6"/>
  <c r="O1515" i="6" s="1"/>
  <c r="P1515" i="6"/>
  <c r="V1075" i="6"/>
  <c r="P729" i="6"/>
  <c r="U729" i="6" s="1"/>
  <c r="J729" i="6"/>
  <c r="O729" i="6" s="1"/>
  <c r="T729" i="6" s="1"/>
  <c r="X305" i="6"/>
  <c r="R30" i="7"/>
  <c r="J809" i="6"/>
  <c r="O809" i="6" s="1"/>
  <c r="P809" i="6"/>
  <c r="U809" i="6" s="1"/>
  <c r="J159" i="6"/>
  <c r="O159" i="6" s="1"/>
  <c r="P159" i="6"/>
  <c r="P1054" i="6"/>
  <c r="U1054" i="6" s="1"/>
  <c r="J1054" i="6"/>
  <c r="O1054" i="6" s="1"/>
  <c r="T1054" i="6" s="1"/>
  <c r="Q42" i="7"/>
  <c r="J892" i="6"/>
  <c r="O892" i="6" s="1"/>
  <c r="P892" i="6"/>
  <c r="P891" i="6"/>
  <c r="U891" i="6" s="1"/>
  <c r="J891" i="6"/>
  <c r="O891" i="6" s="1"/>
  <c r="T891" i="6" s="1"/>
  <c r="W97" i="6"/>
  <c r="P899" i="6"/>
  <c r="U899" i="6" s="1"/>
  <c r="J899" i="6"/>
  <c r="O899" i="6" s="1"/>
  <c r="T899" i="6" s="1"/>
  <c r="V1132" i="6"/>
  <c r="P620" i="6"/>
  <c r="J620" i="6"/>
  <c r="O620" i="6" s="1"/>
  <c r="W458" i="6"/>
  <c r="J422" i="6"/>
  <c r="O422" i="6" s="1"/>
  <c r="P422" i="6"/>
  <c r="X1108" i="6"/>
  <c r="J136" i="6"/>
  <c r="O136" i="6" s="1"/>
  <c r="T136" i="6" s="1"/>
  <c r="P136" i="6"/>
  <c r="U136" i="6" s="1"/>
  <c r="W166" i="6"/>
  <c r="P419" i="6"/>
  <c r="U419" i="6" s="1"/>
  <c r="J419" i="6"/>
  <c r="O419" i="6" s="1"/>
  <c r="T419" i="6" s="1"/>
  <c r="X1333" i="6"/>
  <c r="V1258" i="6"/>
  <c r="J1335" i="6"/>
  <c r="O1335" i="6" s="1"/>
  <c r="T1335" i="6" s="1"/>
  <c r="P1335" i="6"/>
  <c r="U1335" i="6" s="1"/>
  <c r="X1103" i="6"/>
  <c r="V1534" i="6"/>
  <c r="AQ19" i="6"/>
  <c r="V1513" i="6"/>
  <c r="W312" i="6"/>
  <c r="J332" i="6"/>
  <c r="O332" i="6" s="1"/>
  <c r="T332" i="6" s="1"/>
  <c r="P332" i="6"/>
  <c r="U332" i="6" s="1"/>
  <c r="P825" i="6"/>
  <c r="U825" i="6" s="1"/>
  <c r="J825" i="6"/>
  <c r="O825" i="6" s="1"/>
  <c r="T825" i="6" s="1"/>
  <c r="Q357" i="7"/>
  <c r="W1032" i="6"/>
  <c r="W727" i="6"/>
  <c r="P208" i="6"/>
  <c r="U208" i="6" s="1"/>
  <c r="J208" i="6"/>
  <c r="O208" i="6" s="1"/>
  <c r="T208" i="6" s="1"/>
  <c r="X1154" i="6"/>
  <c r="P500" i="6"/>
  <c r="U500" i="6" s="1"/>
  <c r="J500" i="6"/>
  <c r="O500" i="6" s="1"/>
  <c r="T500" i="6" s="1"/>
  <c r="W1241" i="6"/>
  <c r="X1090" i="6"/>
  <c r="J696" i="6"/>
  <c r="O696" i="6" s="1"/>
  <c r="T696" i="6" s="1"/>
  <c r="P696" i="6"/>
  <c r="U696" i="6" s="1"/>
  <c r="W1025" i="6"/>
  <c r="J1362" i="6"/>
  <c r="O1362" i="6" s="1"/>
  <c r="P1362" i="6"/>
  <c r="Q59" i="7"/>
  <c r="R202" i="7"/>
  <c r="X1185" i="6"/>
  <c r="X1164" i="6"/>
  <c r="W1068" i="6"/>
  <c r="W1259" i="6"/>
  <c r="W1258" i="6"/>
  <c r="W993" i="6"/>
  <c r="W845" i="6"/>
  <c r="X559" i="6"/>
  <c r="J272" i="6"/>
  <c r="O272" i="6" s="1"/>
  <c r="P272" i="6"/>
  <c r="V1467" i="6"/>
  <c r="W91" i="6"/>
  <c r="W966" i="6"/>
  <c r="P653" i="6"/>
  <c r="J653" i="6"/>
  <c r="O653" i="6" s="1"/>
  <c r="P435" i="6"/>
  <c r="U435" i="6" s="1"/>
  <c r="J435" i="6"/>
  <c r="O435" i="6" s="1"/>
  <c r="J1103" i="6"/>
  <c r="O1103" i="6" s="1"/>
  <c r="P1103" i="6"/>
  <c r="V1047" i="6"/>
  <c r="W265" i="6"/>
  <c r="V502" i="6"/>
  <c r="X1076" i="6"/>
  <c r="W918" i="6"/>
  <c r="J828" i="6"/>
  <c r="O828" i="6" s="1"/>
  <c r="T828" i="6" s="1"/>
  <c r="P828" i="6"/>
  <c r="U828" i="6" s="1"/>
  <c r="J506" i="6"/>
  <c r="O506" i="6" s="1"/>
  <c r="T506" i="6" s="1"/>
  <c r="P506" i="6"/>
  <c r="U506" i="6" s="1"/>
  <c r="W915" i="6"/>
  <c r="W313" i="6"/>
  <c r="J354" i="6"/>
  <c r="O354" i="6" s="1"/>
  <c r="T354" i="6" s="1"/>
  <c r="P354" i="6"/>
  <c r="U354" i="6" s="1"/>
  <c r="V190" i="6"/>
  <c r="X1059" i="6"/>
  <c r="P763" i="6"/>
  <c r="U763" i="6" s="1"/>
  <c r="J763" i="6"/>
  <c r="O763" i="6" s="1"/>
  <c r="T763" i="6" s="1"/>
  <c r="X852" i="6"/>
  <c r="V784" i="6"/>
  <c r="W916" i="6"/>
  <c r="V670" i="6"/>
  <c r="V195" i="6"/>
  <c r="J409" i="6"/>
  <c r="O409" i="6" s="1"/>
  <c r="T409" i="6" s="1"/>
  <c r="P409" i="6"/>
  <c r="U409" i="6" s="1"/>
  <c r="W1481" i="6"/>
  <c r="J509" i="6"/>
  <c r="O509" i="6" s="1"/>
  <c r="T509" i="6" s="1"/>
  <c r="P509" i="6"/>
  <c r="U509" i="6" s="1"/>
  <c r="W752" i="6"/>
  <c r="P718" i="6"/>
  <c r="U718" i="6" s="1"/>
  <c r="J718" i="6"/>
  <c r="O718" i="6" s="1"/>
  <c r="T718" i="6" s="1"/>
  <c r="P667" i="6"/>
  <c r="U667" i="6" s="1"/>
  <c r="J667" i="6"/>
  <c r="O667" i="6" s="1"/>
  <c r="T667" i="6" s="1"/>
  <c r="P211" i="6"/>
  <c r="U211" i="6" s="1"/>
  <c r="J211" i="6"/>
  <c r="O211" i="6" s="1"/>
  <c r="T211" i="6" s="1"/>
  <c r="X758" i="6"/>
  <c r="W897" i="6"/>
  <c r="J1112" i="6"/>
  <c r="O1112" i="6" s="1"/>
  <c r="T1112" i="6" s="1"/>
  <c r="P1112" i="6"/>
  <c r="U1112" i="6" s="1"/>
  <c r="J200" i="6"/>
  <c r="O200" i="6" s="1"/>
  <c r="P200" i="6"/>
  <c r="J1075" i="6"/>
  <c r="O1075" i="6" s="1"/>
  <c r="T1075" i="6" s="1"/>
  <c r="P1075" i="6"/>
  <c r="U1075" i="6" s="1"/>
  <c r="W564" i="6"/>
  <c r="V826" i="6"/>
  <c r="X632" i="6"/>
  <c r="X438" i="6"/>
  <c r="P1369" i="6"/>
  <c r="U1369" i="6" s="1"/>
  <c r="J1369" i="6"/>
  <c r="O1369" i="6" s="1"/>
  <c r="W446" i="6"/>
  <c r="V530" i="6"/>
  <c r="V521" i="6"/>
  <c r="X42" i="6"/>
  <c r="P897" i="6"/>
  <c r="U897" i="6" s="1"/>
  <c r="J897" i="6"/>
  <c r="O897" i="6" s="1"/>
  <c r="T897" i="6" s="1"/>
  <c r="X339" i="6"/>
  <c r="J266" i="6"/>
  <c r="O266" i="6" s="1"/>
  <c r="T266" i="6" s="1"/>
  <c r="P266" i="6"/>
  <c r="U266" i="6" s="1"/>
  <c r="X429" i="6"/>
  <c r="X952" i="6"/>
  <c r="V12" i="6"/>
  <c r="X807" i="6"/>
  <c r="X746" i="6"/>
  <c r="X957" i="6"/>
  <c r="V464" i="6"/>
  <c r="X221" i="6"/>
  <c r="P623" i="6"/>
  <c r="U623" i="6" s="1"/>
  <c r="J623" i="6"/>
  <c r="O623" i="6" s="1"/>
  <c r="T623" i="6" s="1"/>
  <c r="X619" i="6"/>
  <c r="P84" i="6"/>
  <c r="U84" i="6" s="1"/>
  <c r="J84" i="6"/>
  <c r="O84" i="6" s="1"/>
  <c r="T84" i="6" s="1"/>
  <c r="W1328" i="6"/>
  <c r="X1152" i="6"/>
  <c r="J949" i="6"/>
  <c r="O949" i="6" s="1"/>
  <c r="T949" i="6" s="1"/>
  <c r="P949" i="6"/>
  <c r="U949" i="6" s="1"/>
  <c r="P257" i="6"/>
  <c r="U257" i="6" s="1"/>
  <c r="J257" i="6"/>
  <c r="O257" i="6" s="1"/>
  <c r="T257" i="6" s="1"/>
  <c r="X1126" i="6"/>
  <c r="Q219" i="7"/>
  <c r="P155" i="6"/>
  <c r="U155" i="6" s="1"/>
  <c r="J155" i="6"/>
  <c r="O155" i="6" s="1"/>
  <c r="T155" i="6" s="1"/>
  <c r="W863" i="6"/>
  <c r="V316" i="6"/>
  <c r="V97" i="6"/>
  <c r="X132" i="6"/>
  <c r="V1212" i="6"/>
  <c r="V758" i="6"/>
  <c r="X1077" i="6"/>
  <c r="V816" i="6"/>
  <c r="P1232" i="6"/>
  <c r="J1232" i="6"/>
  <c r="O1232" i="6" s="1"/>
  <c r="V281" i="6"/>
  <c r="P1294" i="6"/>
  <c r="U1294" i="6" s="1"/>
  <c r="J1294" i="6"/>
  <c r="O1294" i="6" s="1"/>
  <c r="T1294" i="6" s="1"/>
  <c r="V1060" i="6"/>
  <c r="J682" i="6"/>
  <c r="O682" i="6" s="1"/>
  <c r="T682" i="6" s="1"/>
  <c r="P682" i="6"/>
  <c r="U682" i="6" s="1"/>
  <c r="W40" i="6"/>
  <c r="P239" i="7"/>
  <c r="V158" i="6"/>
  <c r="V791" i="6"/>
  <c r="V441" i="6"/>
  <c r="V902" i="6"/>
  <c r="W868" i="6"/>
  <c r="J549" i="6"/>
  <c r="O549" i="6" s="1"/>
  <c r="T549" i="6" s="1"/>
  <c r="P549" i="6"/>
  <c r="U549" i="6" s="1"/>
  <c r="J587" i="6"/>
  <c r="O587" i="6" s="1"/>
  <c r="T587" i="6" s="1"/>
  <c r="P587" i="6"/>
  <c r="U587" i="6" s="1"/>
  <c r="V1275" i="6"/>
  <c r="W1355" i="6"/>
  <c r="P1043" i="6"/>
  <c r="J1043" i="6"/>
  <c r="O1043" i="6" s="1"/>
  <c r="V1339" i="6"/>
  <c r="W702" i="6"/>
  <c r="V836" i="6"/>
  <c r="P569" i="6"/>
  <c r="J569" i="6"/>
  <c r="O569" i="6" s="1"/>
  <c r="P842" i="6"/>
  <c r="U842" i="6" s="1"/>
  <c r="J842" i="6"/>
  <c r="O842" i="6" s="1"/>
  <c r="T842" i="6" s="1"/>
  <c r="P44" i="6"/>
  <c r="U44" i="6" s="1"/>
  <c r="J44" i="6"/>
  <c r="O44" i="6" s="1"/>
  <c r="T44" i="6" s="1"/>
  <c r="X840" i="6"/>
  <c r="W487" i="6"/>
  <c r="X165" i="6"/>
  <c r="V318" i="6"/>
  <c r="J1199" i="6"/>
  <c r="O1199" i="6" s="1"/>
  <c r="P1199" i="6"/>
  <c r="V601" i="6"/>
  <c r="P168" i="6"/>
  <c r="U168" i="6" s="1"/>
  <c r="J168" i="6"/>
  <c r="O168" i="6" s="1"/>
  <c r="T168" i="6" s="1"/>
  <c r="V147" i="6"/>
  <c r="P1069" i="6"/>
  <c r="U1069" i="6" s="1"/>
  <c r="J1069" i="6"/>
  <c r="O1069" i="6" s="1"/>
  <c r="X223" i="6"/>
  <c r="V853" i="6"/>
  <c r="W926" i="6"/>
  <c r="X491" i="6"/>
  <c r="J940" i="6"/>
  <c r="O940" i="6" s="1"/>
  <c r="T940" i="6" s="1"/>
  <c r="P940" i="6"/>
  <c r="U940" i="6" s="1"/>
  <c r="W453" i="6"/>
  <c r="V373" i="6"/>
  <c r="V66" i="6"/>
  <c r="V1502" i="6"/>
  <c r="W340" i="6"/>
  <c r="W339" i="6"/>
  <c r="V275" i="6"/>
  <c r="X1518" i="6"/>
  <c r="J634" i="6"/>
  <c r="O634" i="6" s="1"/>
  <c r="T634" i="6" s="1"/>
  <c r="P634" i="6"/>
  <c r="U634" i="6" s="1"/>
  <c r="P1055" i="7"/>
  <c r="W134" i="6"/>
  <c r="X894" i="6"/>
  <c r="J1319" i="6"/>
  <c r="O1319" i="6" s="1"/>
  <c r="T1319" i="6" s="1"/>
  <c r="P1319" i="6"/>
  <c r="U1319" i="6" s="1"/>
  <c r="J554" i="6"/>
  <c r="O554" i="6" s="1"/>
  <c r="T554" i="6" s="1"/>
  <c r="P554" i="6"/>
  <c r="U554" i="6" s="1"/>
  <c r="W1041" i="6"/>
  <c r="X691" i="6"/>
  <c r="W1109" i="6"/>
  <c r="W1165" i="6"/>
  <c r="X589" i="6"/>
  <c r="X512" i="6"/>
  <c r="W250" i="6"/>
  <c r="J470" i="6"/>
  <c r="O470" i="6" s="1"/>
  <c r="T470" i="6" s="1"/>
  <c r="P470" i="6"/>
  <c r="U470" i="6" s="1"/>
  <c r="V110" i="6"/>
  <c r="X135" i="6"/>
  <c r="X187" i="6"/>
  <c r="X251" i="6"/>
  <c r="V487" i="6"/>
  <c r="X634" i="6"/>
  <c r="V734" i="6"/>
  <c r="P328" i="6"/>
  <c r="U328" i="6" s="1"/>
  <c r="J328" i="6"/>
  <c r="O328" i="6" s="1"/>
  <c r="V1037" i="6"/>
  <c r="X92" i="6"/>
  <c r="X1145" i="6"/>
  <c r="X676" i="6"/>
  <c r="W648" i="6"/>
  <c r="W647" i="6"/>
  <c r="X51" i="6"/>
  <c r="W357" i="6"/>
  <c r="X159" i="6"/>
  <c r="J46" i="6"/>
  <c r="O46" i="6" s="1"/>
  <c r="P46" i="6"/>
  <c r="X279" i="6"/>
  <c r="W462" i="6"/>
  <c r="W258" i="6"/>
  <c r="W598" i="6"/>
  <c r="X524" i="6"/>
  <c r="V455" i="6"/>
  <c r="W362" i="6"/>
  <c r="V641" i="6"/>
  <c r="W514" i="6"/>
  <c r="W314" i="6"/>
  <c r="X853" i="6"/>
  <c r="P627" i="6"/>
  <c r="U627" i="6" s="1"/>
  <c r="J627" i="6"/>
  <c r="O627" i="6" s="1"/>
  <c r="T627" i="6" s="1"/>
  <c r="W263" i="6"/>
  <c r="W181" i="6"/>
  <c r="X704" i="6"/>
  <c r="W502" i="6"/>
  <c r="X325" i="6"/>
  <c r="V621" i="6"/>
  <c r="P248" i="6"/>
  <c r="U248" i="6" s="1"/>
  <c r="J248" i="6"/>
  <c r="O248" i="6" s="1"/>
  <c r="T248" i="6" s="1"/>
  <c r="P1198" i="6"/>
  <c r="U1198" i="6" s="1"/>
  <c r="J1198" i="6"/>
  <c r="O1198" i="6" s="1"/>
  <c r="T1198" i="6" s="1"/>
  <c r="J1442" i="6"/>
  <c r="O1442" i="6" s="1"/>
  <c r="T1442" i="6" s="1"/>
  <c r="P1442" i="6"/>
  <c r="U1442" i="6" s="1"/>
  <c r="V962" i="6"/>
  <c r="V443" i="6"/>
  <c r="W860" i="6"/>
  <c r="V32" i="6"/>
  <c r="V31" i="6"/>
  <c r="W535" i="6"/>
  <c r="W746" i="6"/>
  <c r="W834" i="6"/>
  <c r="W579" i="6"/>
  <c r="X306" i="6"/>
  <c r="W144" i="6"/>
  <c r="X721" i="6"/>
  <c r="J558" i="6"/>
  <c r="O558" i="6" s="1"/>
  <c r="T558" i="6" s="1"/>
  <c r="P558" i="6"/>
  <c r="U558" i="6" s="1"/>
  <c r="P319" i="6"/>
  <c r="U319" i="6" s="1"/>
  <c r="J319" i="6"/>
  <c r="O319" i="6" s="1"/>
  <c r="T319" i="6" s="1"/>
  <c r="W412" i="6"/>
  <c r="X695" i="6"/>
  <c r="P325" i="6"/>
  <c r="U325" i="6" s="1"/>
  <c r="J325" i="6"/>
  <c r="O325" i="6" s="1"/>
  <c r="T325" i="6" s="1"/>
  <c r="P385" i="6"/>
  <c r="J385" i="6"/>
  <c r="O385" i="6" s="1"/>
  <c r="T385" i="6" s="1"/>
  <c r="X1442" i="6"/>
  <c r="P751" i="6"/>
  <c r="U751" i="6" s="1"/>
  <c r="J751" i="6"/>
  <c r="O751" i="6" s="1"/>
  <c r="T751" i="6" s="1"/>
  <c r="R106" i="7"/>
  <c r="P938" i="6"/>
  <c r="U938" i="6" s="1"/>
  <c r="J938" i="6"/>
  <c r="O938" i="6" s="1"/>
  <c r="T938" i="6" s="1"/>
  <c r="X358" i="6"/>
  <c r="W1018" i="6"/>
  <c r="V271" i="6"/>
  <c r="J130" i="6"/>
  <c r="O130" i="6" s="1"/>
  <c r="T130" i="6" s="1"/>
  <c r="P130" i="6"/>
  <c r="U130" i="6" s="1"/>
  <c r="X13" i="6"/>
  <c r="W802" i="6"/>
  <c r="X316" i="6"/>
  <c r="W712" i="6"/>
  <c r="W425" i="6"/>
  <c r="J836" i="6"/>
  <c r="O836" i="6" s="1"/>
  <c r="T836" i="6" s="1"/>
  <c r="P836" i="6"/>
  <c r="U836" i="6" s="1"/>
  <c r="X182" i="6"/>
  <c r="V314" i="6"/>
  <c r="P523" i="6"/>
  <c r="U523" i="6" s="1"/>
  <c r="J523" i="6"/>
  <c r="O523" i="6" s="1"/>
  <c r="T523" i="6" s="1"/>
  <c r="V618" i="6"/>
  <c r="X1160" i="6"/>
  <c r="P9" i="6"/>
  <c r="U9" i="6" s="1"/>
  <c r="J9" i="6"/>
  <c r="O9" i="6" s="1"/>
  <c r="T9" i="6" s="1"/>
  <c r="V56" i="6"/>
  <c r="X233" i="6"/>
  <c r="J755" i="6"/>
  <c r="O755" i="6" s="1"/>
  <c r="T755" i="6" s="1"/>
  <c r="P755" i="6"/>
  <c r="U755" i="6" s="1"/>
  <c r="W387" i="6"/>
  <c r="X281" i="6"/>
  <c r="V703" i="6"/>
  <c r="V976" i="6"/>
  <c r="W503" i="6"/>
  <c r="X688" i="6"/>
  <c r="J174" i="6"/>
  <c r="O174" i="6" s="1"/>
  <c r="T174" i="6" s="1"/>
  <c r="P174" i="6"/>
  <c r="U174" i="6" s="1"/>
  <c r="W157" i="6"/>
  <c r="V458" i="6"/>
  <c r="V290" i="6"/>
  <c r="X1229" i="6"/>
  <c r="J285" i="6"/>
  <c r="O285" i="6" s="1"/>
  <c r="T285" i="6" s="1"/>
  <c r="P285" i="6"/>
  <c r="U285" i="6" s="1"/>
  <c r="P501" i="6"/>
  <c r="J501" i="6"/>
  <c r="O501" i="6" s="1"/>
  <c r="R314" i="7"/>
  <c r="J596" i="6"/>
  <c r="O596" i="6" s="1"/>
  <c r="T596" i="6" s="1"/>
  <c r="P596" i="6"/>
  <c r="U596" i="6" s="1"/>
  <c r="P1085" i="6"/>
  <c r="U1085" i="6" s="1"/>
  <c r="J1085" i="6"/>
  <c r="O1085" i="6" s="1"/>
  <c r="T1085" i="6" s="1"/>
  <c r="W59" i="6"/>
  <c r="X974" i="6"/>
  <c r="V52" i="6"/>
  <c r="P1241" i="6"/>
  <c r="U1241" i="6" s="1"/>
  <c r="J1241" i="6"/>
  <c r="O1241" i="6" s="1"/>
  <c r="T1241" i="6" s="1"/>
  <c r="W85" i="6"/>
  <c r="X753" i="6"/>
  <c r="W413" i="6"/>
  <c r="X348" i="6"/>
  <c r="W1425" i="6"/>
  <c r="P635" i="6"/>
  <c r="J635" i="6"/>
  <c r="O635" i="6" s="1"/>
  <c r="V99" i="6"/>
  <c r="X547" i="6"/>
  <c r="V339" i="6"/>
  <c r="J575" i="6"/>
  <c r="O575" i="6" s="1"/>
  <c r="T575" i="6" s="1"/>
  <c r="P575" i="6"/>
  <c r="U575" i="6" s="1"/>
  <c r="P747" i="6"/>
  <c r="J747" i="6"/>
  <c r="O747" i="6" s="1"/>
  <c r="AA201" i="6"/>
  <c r="AF201" i="6" s="1"/>
  <c r="AA48" i="6"/>
  <c r="AF48" i="6" s="1"/>
  <c r="AA28" i="6"/>
  <c r="AF28" i="6" s="1"/>
  <c r="AA203" i="6"/>
  <c r="AF203" i="6" s="1"/>
  <c r="AA137" i="6"/>
  <c r="AF137" i="6" s="1"/>
  <c r="AA84" i="6"/>
  <c r="AF84" i="6" s="1"/>
  <c r="AA61" i="6"/>
  <c r="AF61" i="6" s="1"/>
  <c r="AA129" i="6"/>
  <c r="AF129" i="6" s="1"/>
  <c r="AA158" i="6"/>
  <c r="AF158" i="6" s="1"/>
  <c r="AA123" i="6"/>
  <c r="AF123" i="6" s="1"/>
  <c r="AA116" i="6"/>
  <c r="AF116" i="6" s="1"/>
  <c r="AA156" i="6"/>
  <c r="AF156" i="6" s="1"/>
  <c r="AA212" i="6"/>
  <c r="AF212" i="6" s="1"/>
  <c r="AA73" i="6"/>
  <c r="AF73" i="6" s="1"/>
  <c r="AA189" i="6"/>
  <c r="AF189" i="6" s="1"/>
  <c r="AA165" i="6"/>
  <c r="AF165" i="6" s="1"/>
  <c r="AA190" i="6"/>
  <c r="AF190" i="6" s="1"/>
  <c r="AA54" i="6"/>
  <c r="AF54" i="6" s="1"/>
  <c r="AA99" i="6"/>
  <c r="AF99" i="6" s="1"/>
  <c r="AA97" i="6"/>
  <c r="AF97" i="6" s="1"/>
  <c r="AA17" i="6"/>
  <c r="AF17" i="6" s="1"/>
  <c r="AA193" i="6"/>
  <c r="AF193" i="6" s="1"/>
  <c r="AA7" i="6"/>
  <c r="AF7" i="6" s="1"/>
  <c r="AA124" i="6"/>
  <c r="AF124" i="6" s="1"/>
  <c r="AA70" i="6"/>
  <c r="AF70" i="6" s="1"/>
  <c r="AA117" i="6"/>
  <c r="AF117" i="6" s="1"/>
  <c r="AA110" i="6"/>
  <c r="AF110" i="6" s="1"/>
  <c r="AA142" i="6"/>
  <c r="AF142" i="6" s="1"/>
  <c r="AA47" i="6"/>
  <c r="AF47" i="6" s="1"/>
  <c r="AA222" i="6"/>
  <c r="AF222" i="6" s="1"/>
  <c r="AA18" i="6"/>
  <c r="AF18" i="6" s="1"/>
  <c r="AA166" i="6"/>
  <c r="AF166" i="6" s="1"/>
  <c r="AA75" i="6"/>
  <c r="AF75" i="6" s="1"/>
  <c r="AA188" i="6"/>
  <c r="AF188" i="6" s="1"/>
  <c r="AA152" i="6"/>
  <c r="AF152" i="6" s="1"/>
  <c r="AA186" i="6"/>
  <c r="AF186" i="6" s="1"/>
  <c r="AA92" i="6"/>
  <c r="AF92" i="6" s="1"/>
  <c r="AA162" i="6"/>
  <c r="AF162" i="6" s="1"/>
  <c r="AA140" i="6"/>
  <c r="AF140" i="6" s="1"/>
  <c r="AA87" i="6"/>
  <c r="AF87" i="6" s="1"/>
  <c r="AA168" i="6"/>
  <c r="AF168" i="6" s="1"/>
  <c r="AA64" i="6"/>
  <c r="AF64" i="6" s="1"/>
  <c r="AA67" i="6"/>
  <c r="AF67" i="6" s="1"/>
  <c r="AA6" i="6"/>
  <c r="AF6" i="6" s="1"/>
  <c r="AA184" i="6"/>
  <c r="AF184" i="6" s="1"/>
  <c r="AA179" i="6"/>
  <c r="AF179" i="6" s="1"/>
  <c r="AA121" i="6"/>
  <c r="AF121" i="6" s="1"/>
  <c r="AA52" i="6"/>
  <c r="AF52" i="6" s="1"/>
  <c r="AA109" i="6"/>
  <c r="AF109" i="6" s="1"/>
  <c r="AA185" i="6"/>
  <c r="AF185" i="6" s="1"/>
  <c r="AA206" i="6"/>
  <c r="AF206" i="6" s="1"/>
  <c r="AA50" i="6"/>
  <c r="AF50" i="6" s="1"/>
  <c r="AA214" i="6"/>
  <c r="AF214" i="6" s="1"/>
  <c r="AA26" i="6"/>
  <c r="AF26" i="6" s="1"/>
  <c r="AA147" i="6"/>
  <c r="AF147" i="6" s="1"/>
  <c r="AA131" i="6"/>
  <c r="AF131" i="6" s="1"/>
  <c r="AA176" i="6"/>
  <c r="AF176" i="6" s="1"/>
  <c r="AA105" i="6"/>
  <c r="AF105" i="6" s="1"/>
  <c r="AA215" i="6"/>
  <c r="AF215" i="6" s="1"/>
  <c r="AA71" i="6"/>
  <c r="AF71" i="6" s="1"/>
  <c r="AA200" i="6"/>
  <c r="AF200" i="6" s="1"/>
  <c r="AA218" i="6"/>
  <c r="AF218" i="6" s="1"/>
  <c r="AA145" i="6"/>
  <c r="AF145" i="6" s="1"/>
  <c r="AA211" i="6"/>
  <c r="AF211" i="6" s="1"/>
  <c r="AA177" i="6"/>
  <c r="AF177" i="6" s="1"/>
  <c r="AA100" i="6"/>
  <c r="AF100" i="6" s="1"/>
  <c r="AA122" i="6"/>
  <c r="AF122" i="6" s="1"/>
  <c r="AA159" i="6"/>
  <c r="AF159" i="6" s="1"/>
  <c r="AA31" i="6"/>
  <c r="AF31" i="6" s="1"/>
  <c r="AA173" i="6"/>
  <c r="AF173" i="6" s="1"/>
  <c r="AA138" i="6"/>
  <c r="AF138" i="6" s="1"/>
  <c r="AA46" i="6"/>
  <c r="AF46" i="6" s="1"/>
  <c r="AA153" i="6"/>
  <c r="AF153" i="6" s="1"/>
  <c r="AA103" i="6"/>
  <c r="AF103" i="6" s="1"/>
  <c r="AA194" i="6"/>
  <c r="AF194" i="6" s="1"/>
  <c r="AA182" i="6"/>
  <c r="AF182" i="6" s="1"/>
  <c r="AA224" i="6"/>
  <c r="AF224" i="6" s="1"/>
  <c r="AA219" i="6"/>
  <c r="AF219" i="6" s="1"/>
  <c r="AA197" i="6"/>
  <c r="AF197" i="6" s="1"/>
  <c r="AA58" i="6"/>
  <c r="AF58" i="6" s="1"/>
  <c r="AA187" i="6"/>
  <c r="AF187" i="6" s="1"/>
  <c r="AA12" i="6"/>
  <c r="AF12" i="6" s="1"/>
  <c r="AA175" i="6"/>
  <c r="AF175" i="6" s="1"/>
  <c r="AA191" i="6"/>
  <c r="AF191" i="6" s="1"/>
  <c r="AA56" i="6"/>
  <c r="AF56" i="6" s="1"/>
  <c r="AA65" i="6"/>
  <c r="AF65" i="6" s="1"/>
  <c r="AA132" i="6"/>
  <c r="AF132" i="6" s="1"/>
  <c r="AA22" i="6"/>
  <c r="AF22" i="6" s="1"/>
  <c r="AA111" i="6"/>
  <c r="AF111" i="6" s="1"/>
  <c r="AA125" i="6"/>
  <c r="AF125" i="6" s="1"/>
  <c r="AA16" i="6"/>
  <c r="AF16" i="6" s="1"/>
  <c r="AA133" i="6"/>
  <c r="AF133" i="6" s="1"/>
  <c r="AA21" i="6"/>
  <c r="AF21" i="6" s="1"/>
  <c r="AA114" i="6"/>
  <c r="AF114" i="6" s="1"/>
  <c r="AA38" i="6"/>
  <c r="AF38" i="6" s="1"/>
  <c r="AA199" i="6"/>
  <c r="AF199" i="6" s="1"/>
  <c r="AA51" i="6"/>
  <c r="AF51" i="6" s="1"/>
  <c r="AA120" i="6"/>
  <c r="AF120" i="6" s="1"/>
  <c r="AA141" i="6"/>
  <c r="AF141" i="6" s="1"/>
  <c r="AA107" i="6"/>
  <c r="AF107" i="6" s="1"/>
  <c r="AA180" i="6"/>
  <c r="AF180" i="6" s="1"/>
  <c r="AA57" i="6"/>
  <c r="AF57" i="6" s="1"/>
  <c r="AA39" i="6"/>
  <c r="AF39" i="6" s="1"/>
  <c r="AA36" i="6"/>
  <c r="AF36" i="6" s="1"/>
  <c r="AA60" i="6"/>
  <c r="AF60" i="6" s="1"/>
  <c r="AA83" i="6"/>
  <c r="AF83" i="6" s="1"/>
  <c r="AA49" i="6"/>
  <c r="AF49" i="6" s="1"/>
  <c r="AA80" i="6"/>
  <c r="AF80" i="6" s="1"/>
  <c r="AA178" i="6"/>
  <c r="AF178" i="6" s="1"/>
  <c r="AA195" i="6"/>
  <c r="AF195" i="6" s="1"/>
  <c r="AA150" i="6"/>
  <c r="AF150" i="6" s="1"/>
  <c r="AA204" i="6"/>
  <c r="AF204" i="6" s="1"/>
  <c r="AA143" i="6"/>
  <c r="AF143" i="6" s="1"/>
  <c r="AA170" i="6"/>
  <c r="AF170" i="6" s="1"/>
  <c r="AA5" i="6"/>
  <c r="AF5" i="6" s="1"/>
  <c r="AA14" i="6"/>
  <c r="AF14" i="6" s="1"/>
  <c r="AA10" i="6"/>
  <c r="AF10" i="6" s="1"/>
  <c r="AA196" i="6"/>
  <c r="AF196" i="6" s="1"/>
  <c r="AA53" i="6"/>
  <c r="AF53" i="6" s="1"/>
  <c r="AA171" i="6"/>
  <c r="AF171" i="6" s="1"/>
  <c r="AA27" i="6"/>
  <c r="AF27" i="6" s="1"/>
  <c r="AA183" i="6"/>
  <c r="AF183" i="6" s="1"/>
  <c r="AA113" i="6"/>
  <c r="AF113" i="6" s="1"/>
  <c r="AA102" i="6"/>
  <c r="AF102" i="6" s="1"/>
  <c r="AA24" i="6"/>
  <c r="AF24" i="6" s="1"/>
  <c r="AA85" i="6"/>
  <c r="AF85" i="6" s="1"/>
  <c r="AA134" i="6"/>
  <c r="AF134" i="6" s="1"/>
  <c r="AA136" i="6"/>
  <c r="AF136" i="6" s="1"/>
  <c r="AA192" i="6"/>
  <c r="AF192" i="6" s="1"/>
  <c r="AA72" i="6"/>
  <c r="AF72" i="6" s="1"/>
  <c r="AA55" i="6"/>
  <c r="AF55" i="6" s="1"/>
  <c r="AA29" i="6"/>
  <c r="AF29" i="6" s="1"/>
  <c r="AA155" i="6"/>
  <c r="AF155" i="6" s="1"/>
  <c r="AA74" i="6"/>
  <c r="AF74" i="6" s="1"/>
  <c r="AA40" i="6"/>
  <c r="AF40" i="6" s="1"/>
  <c r="AA77" i="6"/>
  <c r="AF77" i="6" s="1"/>
  <c r="AA62" i="6"/>
  <c r="AF62" i="6" s="1"/>
  <c r="AA148" i="6"/>
  <c r="AF148" i="6" s="1"/>
  <c r="AA154" i="6"/>
  <c r="AF154" i="6" s="1"/>
  <c r="AA169" i="6"/>
  <c r="AF169" i="6" s="1"/>
  <c r="AA108" i="6"/>
  <c r="AF108" i="6" s="1"/>
  <c r="AA19" i="6"/>
  <c r="AF19" i="6" s="1"/>
  <c r="AA163" i="6"/>
  <c r="AF163" i="6" s="1"/>
  <c r="AA119" i="6"/>
  <c r="AF119" i="6" s="1"/>
  <c r="AA128" i="6"/>
  <c r="AF128" i="6" s="1"/>
  <c r="AA101" i="6"/>
  <c r="AF101" i="6" s="1"/>
  <c r="AA115" i="6"/>
  <c r="AF115" i="6" s="1"/>
  <c r="AA66" i="6"/>
  <c r="AF66" i="6" s="1"/>
  <c r="AA216" i="6"/>
  <c r="AF216" i="6" s="1"/>
  <c r="AA118" i="6"/>
  <c r="AF118" i="6" s="1"/>
  <c r="AA13" i="6"/>
  <c r="AF13" i="6" s="1"/>
  <c r="AA139" i="6"/>
  <c r="AF139" i="6" s="1"/>
  <c r="AA205" i="6"/>
  <c r="AF205" i="6" s="1"/>
  <c r="AA95" i="6"/>
  <c r="AF95" i="6" s="1"/>
  <c r="AA164" i="6"/>
  <c r="AF164" i="6" s="1"/>
  <c r="AA93" i="6"/>
  <c r="AF93" i="6" s="1"/>
  <c r="AA167" i="6"/>
  <c r="AF167" i="6" s="1"/>
  <c r="AA9" i="6"/>
  <c r="AF9" i="6" s="1"/>
  <c r="AA20" i="6"/>
  <c r="AF20" i="6" s="1"/>
  <c r="AA34" i="6"/>
  <c r="AF34" i="6" s="1"/>
  <c r="AA144" i="6"/>
  <c r="AF144" i="6" s="1"/>
  <c r="AA33" i="6"/>
  <c r="AF33" i="6" s="1"/>
  <c r="AA213" i="6"/>
  <c r="AF213" i="6" s="1"/>
  <c r="AA151" i="6"/>
  <c r="AF151" i="6" s="1"/>
  <c r="AA220" i="6"/>
  <c r="AF220" i="6" s="1"/>
  <c r="AA174" i="6"/>
  <c r="AF174" i="6" s="1"/>
  <c r="AA106" i="6"/>
  <c r="AF106" i="6" s="1"/>
  <c r="AA81" i="6"/>
  <c r="AF81" i="6" s="1"/>
  <c r="AA172" i="6"/>
  <c r="AF172" i="6" s="1"/>
  <c r="AA157" i="6"/>
  <c r="AF157" i="6" s="1"/>
  <c r="AA209" i="6"/>
  <c r="AF209" i="6" s="1"/>
  <c r="AA69" i="6"/>
  <c r="AF69" i="6" s="1"/>
  <c r="AA221" i="6"/>
  <c r="AF221" i="6" s="1"/>
  <c r="AA96" i="6"/>
  <c r="AF96" i="6" s="1"/>
  <c r="AA126" i="6"/>
  <c r="AF126" i="6" s="1"/>
  <c r="AA207" i="6"/>
  <c r="AF207" i="6" s="1"/>
  <c r="AA104" i="6"/>
  <c r="AF104" i="6" s="1"/>
  <c r="AA88" i="6"/>
  <c r="AF88" i="6" s="1"/>
  <c r="AA59" i="6"/>
  <c r="AF59" i="6" s="1"/>
  <c r="AA135" i="6"/>
  <c r="AF135" i="6" s="1"/>
  <c r="AA11" i="6"/>
  <c r="AF11" i="6" s="1"/>
  <c r="AA30" i="6"/>
  <c r="AF30" i="6" s="1"/>
  <c r="AA43" i="6"/>
  <c r="AF43" i="6" s="1"/>
  <c r="AA161" i="6"/>
  <c r="AF161" i="6" s="1"/>
  <c r="AA86" i="6"/>
  <c r="AF86" i="6" s="1"/>
  <c r="AA127" i="6"/>
  <c r="AF127" i="6" s="1"/>
  <c r="AA82" i="6"/>
  <c r="AF82" i="6" s="1"/>
  <c r="AA130" i="6"/>
  <c r="AF130" i="6" s="1"/>
  <c r="AA90" i="6"/>
  <c r="AF90" i="6" s="1"/>
  <c r="AA35" i="6"/>
  <c r="AF35" i="6" s="1"/>
  <c r="AA45" i="6"/>
  <c r="AF45" i="6" s="1"/>
  <c r="AA181" i="6"/>
  <c r="AF181" i="6" s="1"/>
  <c r="AA23" i="6"/>
  <c r="AF23" i="6" s="1"/>
  <c r="AA42" i="6"/>
  <c r="AF42" i="6" s="1"/>
  <c r="AA112" i="6"/>
  <c r="AF112" i="6" s="1"/>
  <c r="AA37" i="6"/>
  <c r="AF37" i="6" s="1"/>
  <c r="AA223" i="6"/>
  <c r="AF223" i="6" s="1"/>
  <c r="AA198" i="6"/>
  <c r="AF198" i="6" s="1"/>
  <c r="AA91" i="6"/>
  <c r="AF91" i="6" s="1"/>
  <c r="AA208" i="6"/>
  <c r="AF208" i="6" s="1"/>
  <c r="AA63" i="6"/>
  <c r="AF63" i="6" s="1"/>
  <c r="AA98" i="6"/>
  <c r="AF98" i="6" s="1"/>
  <c r="AA210" i="6"/>
  <c r="AF210" i="6" s="1"/>
  <c r="AA15" i="6"/>
  <c r="AF15" i="6" s="1"/>
  <c r="AA41" i="6"/>
  <c r="AF41" i="6" s="1"/>
  <c r="AA44" i="6"/>
  <c r="AF44" i="6" s="1"/>
  <c r="AA68" i="6"/>
  <c r="AF68" i="6" s="1"/>
  <c r="AA146" i="6"/>
  <c r="AF146" i="6" s="1"/>
  <c r="AA149" i="6"/>
  <c r="AF149" i="6" s="1"/>
  <c r="AA94" i="6"/>
  <c r="AF94" i="6" s="1"/>
  <c r="AA25" i="6"/>
  <c r="AF25" i="6" s="1"/>
  <c r="AA32" i="6"/>
  <c r="AF32" i="6" s="1"/>
  <c r="AA160" i="6"/>
  <c r="AF160" i="6" s="1"/>
  <c r="AA8" i="6"/>
  <c r="AF8" i="6" s="1"/>
  <c r="AA225" i="6"/>
  <c r="AF225" i="6" s="1"/>
  <c r="AA76" i="6"/>
  <c r="AF76" i="6" s="1"/>
  <c r="AA89" i="6"/>
  <c r="AF89" i="6" s="1"/>
  <c r="AA78" i="6"/>
  <c r="AF78" i="6" s="1"/>
  <c r="AA217" i="6"/>
  <c r="AF217" i="6" s="1"/>
  <c r="AA79" i="6"/>
  <c r="AF79" i="6" s="1"/>
  <c r="AA202" i="6"/>
  <c r="AF202" i="6" s="1"/>
  <c r="AA1379" i="6"/>
  <c r="AF1379" i="6" s="1"/>
  <c r="AA1545" i="6"/>
  <c r="AF1545" i="6" s="1"/>
  <c r="AA1542" i="6"/>
  <c r="AF1542" i="6" s="1"/>
  <c r="AA1483" i="6"/>
  <c r="AF1483" i="6" s="1"/>
  <c r="AA1392" i="6"/>
  <c r="AF1392" i="6" s="1"/>
  <c r="AA1413" i="6"/>
  <c r="AF1413" i="6" s="1"/>
  <c r="AA1429" i="6"/>
  <c r="AF1429" i="6" s="1"/>
  <c r="AA1456" i="6"/>
  <c r="AF1456" i="6" s="1"/>
  <c r="AA1509" i="6"/>
  <c r="AF1509" i="6" s="1"/>
  <c r="AA1529" i="6"/>
  <c r="AF1529" i="6" s="1"/>
  <c r="AA1466" i="6"/>
  <c r="AF1466" i="6" s="1"/>
  <c r="AA1523" i="6"/>
  <c r="AF1523" i="6" s="1"/>
  <c r="AA1489" i="6"/>
  <c r="AF1489" i="6" s="1"/>
  <c r="AA1485" i="6"/>
  <c r="AF1485" i="6" s="1"/>
  <c r="AA1402" i="6"/>
  <c r="AF1402" i="6" s="1"/>
  <c r="AA1421" i="6"/>
  <c r="AF1421" i="6" s="1"/>
  <c r="AA1515" i="6"/>
  <c r="AF1515" i="6" s="1"/>
  <c r="AA1462" i="6"/>
  <c r="AF1462" i="6" s="1"/>
  <c r="AA1436" i="6"/>
  <c r="AF1436" i="6" s="1"/>
  <c r="AA1455" i="6"/>
  <c r="AF1455" i="6" s="1"/>
  <c r="AA1393" i="6"/>
  <c r="AF1393" i="6" s="1"/>
  <c r="AA1502" i="6"/>
  <c r="AF1502" i="6" s="1"/>
  <c r="AA1454" i="6"/>
  <c r="AF1454" i="6" s="1"/>
  <c r="AA1445" i="6"/>
  <c r="AF1445" i="6" s="1"/>
  <c r="AA1443" i="6"/>
  <c r="AF1443" i="6" s="1"/>
  <c r="AA1490" i="6"/>
  <c r="AF1490" i="6" s="1"/>
  <c r="AA1546" i="6"/>
  <c r="AF1546" i="6" s="1"/>
  <c r="AA1512" i="6"/>
  <c r="AF1512" i="6" s="1"/>
  <c r="AA1533" i="6"/>
  <c r="AF1533" i="6" s="1"/>
  <c r="AA1538" i="6"/>
  <c r="AF1538" i="6" s="1"/>
  <c r="AA1517" i="6"/>
  <c r="AF1517" i="6" s="1"/>
  <c r="AA1472" i="6"/>
  <c r="AF1472" i="6" s="1"/>
  <c r="AA1398" i="6"/>
  <c r="AF1398" i="6" s="1"/>
  <c r="AA1387" i="6"/>
  <c r="AF1387" i="6" s="1"/>
  <c r="AA1486" i="6"/>
  <c r="AF1486" i="6" s="1"/>
  <c r="AA1430" i="6"/>
  <c r="AF1430" i="6" s="1"/>
  <c r="AA1434" i="6"/>
  <c r="AF1434" i="6" s="1"/>
  <c r="AA1417" i="6"/>
  <c r="AF1417" i="6" s="1"/>
  <c r="AA1404" i="6"/>
  <c r="AF1404" i="6" s="1"/>
  <c r="AA1427" i="6"/>
  <c r="AF1427" i="6" s="1"/>
  <c r="AA1469" i="6"/>
  <c r="AF1469" i="6" s="1"/>
  <c r="AA1549" i="6"/>
  <c r="AF1549" i="6" s="1"/>
  <c r="AA1541" i="6"/>
  <c r="AF1541" i="6" s="1"/>
  <c r="AA1399" i="6"/>
  <c r="AF1399" i="6" s="1"/>
  <c r="AA1471" i="6"/>
  <c r="AF1471" i="6" s="1"/>
  <c r="AA1381" i="6"/>
  <c r="AF1381" i="6" s="1"/>
  <c r="AA1410" i="6"/>
  <c r="AF1410" i="6" s="1"/>
  <c r="AA1497" i="6"/>
  <c r="AF1497" i="6" s="1"/>
  <c r="AA1495" i="6"/>
  <c r="AF1495" i="6" s="1"/>
  <c r="AA1498" i="6"/>
  <c r="AF1498" i="6" s="1"/>
  <c r="AA1463" i="6"/>
  <c r="AF1463" i="6" s="1"/>
  <c r="AA1534" i="6"/>
  <c r="AF1534" i="6" s="1"/>
  <c r="AA1521" i="6"/>
  <c r="AF1521" i="6" s="1"/>
  <c r="AA1525" i="6"/>
  <c r="AF1525" i="6" s="1"/>
  <c r="AA1487" i="6"/>
  <c r="AF1487" i="6" s="1"/>
  <c r="AA1508" i="6"/>
  <c r="AF1508" i="6" s="1"/>
  <c r="AA1458" i="6"/>
  <c r="AF1458" i="6" s="1"/>
  <c r="AA1548" i="6"/>
  <c r="AF1548" i="6" s="1"/>
  <c r="AA1414" i="6"/>
  <c r="AF1414" i="6" s="1"/>
  <c r="AA1564" i="6"/>
  <c r="AF1564" i="6" s="1"/>
  <c r="AA1579" i="6"/>
  <c r="AF1579" i="6" s="1"/>
  <c r="AA1568" i="6"/>
  <c r="AF1568" i="6" s="1"/>
  <c r="AA1578" i="6"/>
  <c r="AF1578" i="6" s="1"/>
  <c r="AA1569" i="6"/>
  <c r="AF1569" i="6" s="1"/>
  <c r="AA1561" i="6"/>
  <c r="AF1561" i="6" s="1"/>
  <c r="AA1571" i="6"/>
  <c r="AF1571" i="6" s="1"/>
  <c r="AA1573" i="6"/>
  <c r="AF1573" i="6" s="1"/>
  <c r="J329" i="6"/>
  <c r="O329" i="6" s="1"/>
  <c r="T329" i="6" s="1"/>
  <c r="P329" i="6"/>
  <c r="V407" i="6"/>
  <c r="W1015" i="6"/>
  <c r="P400" i="6"/>
  <c r="U400" i="6" s="1"/>
  <c r="J400" i="6"/>
  <c r="O400" i="6" s="1"/>
  <c r="T400" i="6" s="1"/>
  <c r="P179" i="7"/>
  <c r="X59" i="6"/>
  <c r="W739" i="6"/>
  <c r="X336" i="6"/>
  <c r="W924" i="6"/>
  <c r="W26" i="6"/>
  <c r="P461" i="6"/>
  <c r="J461" i="6"/>
  <c r="O461" i="6" s="1"/>
  <c r="W191" i="6"/>
  <c r="W114" i="6"/>
  <c r="X463" i="6"/>
  <c r="V887" i="6"/>
  <c r="X144" i="6"/>
  <c r="J195" i="6"/>
  <c r="O195" i="6" s="1"/>
  <c r="T195" i="6" s="1"/>
  <c r="P195" i="6"/>
  <c r="U195" i="6" s="1"/>
  <c r="X15" i="6"/>
  <c r="W159" i="6"/>
  <c r="V319" i="6"/>
  <c r="P362" i="6"/>
  <c r="J362" i="6"/>
  <c r="O362" i="6" s="1"/>
  <c r="V657" i="6"/>
  <c r="X399" i="6"/>
  <c r="P638" i="6"/>
  <c r="U638" i="6" s="1"/>
  <c r="J638" i="6"/>
  <c r="O638" i="6" s="1"/>
  <c r="T638" i="6" s="1"/>
  <c r="W323" i="6"/>
  <c r="X123" i="6"/>
  <c r="W64" i="6"/>
  <c r="X156" i="6"/>
  <c r="V391" i="6"/>
  <c r="V380" i="6"/>
  <c r="P660" i="6"/>
  <c r="U660" i="6" s="1"/>
  <c r="J660" i="6"/>
  <c r="O660" i="6" s="1"/>
  <c r="T660" i="6" s="1"/>
  <c r="J291" i="6"/>
  <c r="O291" i="6" s="1"/>
  <c r="T291" i="6" s="1"/>
  <c r="P291" i="6"/>
  <c r="U291" i="6" s="1"/>
  <c r="P131" i="6"/>
  <c r="J131" i="6"/>
  <c r="O131" i="6" s="1"/>
  <c r="J348" i="6"/>
  <c r="O348" i="6" s="1"/>
  <c r="T348" i="6" s="1"/>
  <c r="P348" i="6"/>
  <c r="U348" i="6" s="1"/>
  <c r="X18" i="6"/>
  <c r="X184" i="6"/>
  <c r="W33" i="6"/>
  <c r="X583" i="6"/>
  <c r="P551" i="6"/>
  <c r="U551" i="6" s="1"/>
  <c r="J551" i="6"/>
  <c r="O551" i="6" s="1"/>
  <c r="T551" i="6" s="1"/>
  <c r="W779" i="6"/>
  <c r="X24" i="6"/>
  <c r="J515" i="6"/>
  <c r="O515" i="6" s="1"/>
  <c r="T515" i="6" s="1"/>
  <c r="P515" i="6"/>
  <c r="U515" i="6" s="1"/>
  <c r="V6" i="6"/>
  <c r="X276" i="6"/>
  <c r="W483" i="6"/>
  <c r="AS13" i="6"/>
  <c r="AY13" i="6" s="1"/>
  <c r="X244" i="6"/>
  <c r="W320" i="6"/>
  <c r="X224" i="6"/>
  <c r="X230" i="6"/>
  <c r="R1213" i="7"/>
  <c r="Q253" i="7"/>
  <c r="Q513" i="7"/>
  <c r="P386" i="7"/>
  <c r="R816" i="7"/>
  <c r="Q562" i="7"/>
  <c r="R306" i="7"/>
  <c r="P125" i="7"/>
  <c r="Q136" i="7"/>
  <c r="P812" i="7"/>
  <c r="Q77" i="7"/>
  <c r="Q1283" i="7"/>
  <c r="Q806" i="7"/>
  <c r="R39" i="7"/>
  <c r="Q465" i="7"/>
  <c r="R617" i="7"/>
  <c r="R691" i="7"/>
  <c r="X1492" i="6"/>
  <c r="Q1369" i="7"/>
  <c r="P729" i="7"/>
  <c r="P886" i="7"/>
  <c r="P486" i="7"/>
  <c r="R1429" i="7"/>
  <c r="P574" i="7"/>
  <c r="P761" i="7"/>
  <c r="Q61" i="7"/>
  <c r="P1136" i="7"/>
  <c r="Q939" i="7"/>
  <c r="Q1200" i="7"/>
  <c r="X1235" i="6"/>
  <c r="P204" i="7"/>
  <c r="Q596" i="7"/>
  <c r="P797" i="7"/>
  <c r="Q820" i="7"/>
  <c r="R125" i="7"/>
  <c r="Q532" i="7"/>
  <c r="Q920" i="7"/>
  <c r="Q919" i="7"/>
  <c r="R841" i="7"/>
  <c r="Q905" i="7"/>
  <c r="P805" i="7"/>
  <c r="Q372" i="7"/>
  <c r="J1353" i="6"/>
  <c r="O1353" i="6" s="1"/>
  <c r="T1353" i="6" s="1"/>
  <c r="P1353" i="6"/>
  <c r="U1353" i="6" s="1"/>
  <c r="Q446" i="7"/>
  <c r="AR17" i="6"/>
  <c r="AX17" i="6" s="1"/>
  <c r="W1214" i="6"/>
  <c r="Q873" i="7"/>
  <c r="Q339" i="7"/>
  <c r="R756" i="7"/>
  <c r="J1264" i="6"/>
  <c r="O1264" i="6" s="1"/>
  <c r="T1264" i="6" s="1"/>
  <c r="P1264" i="6"/>
  <c r="U1264" i="6" s="1"/>
  <c r="R870" i="7"/>
  <c r="R677" i="7"/>
  <c r="R712" i="7"/>
  <c r="Q746" i="7"/>
  <c r="R77" i="7"/>
  <c r="W1464" i="6"/>
  <c r="Q1063" i="7"/>
  <c r="R1339" i="7"/>
  <c r="Q1011" i="7"/>
  <c r="R809" i="7"/>
  <c r="P477" i="7"/>
  <c r="Q721" i="7"/>
  <c r="R296" i="7"/>
  <c r="R295" i="7"/>
  <c r="P780" i="7"/>
  <c r="P473" i="7"/>
  <c r="P605" i="7"/>
  <c r="P531" i="7"/>
  <c r="P374" i="7"/>
  <c r="X1406" i="6"/>
  <c r="J1281" i="6"/>
  <c r="O1281" i="6" s="1"/>
  <c r="T1281" i="6" s="1"/>
  <c r="P1281" i="6"/>
  <c r="U1281" i="6" s="1"/>
  <c r="P308" i="7"/>
  <c r="W1248" i="6"/>
  <c r="Q176" i="7"/>
  <c r="R406" i="7"/>
  <c r="Q748" i="7"/>
  <c r="P145" i="7"/>
  <c r="R257" i="7"/>
  <c r="Q521" i="7"/>
  <c r="Q150" i="7"/>
  <c r="Q426" i="7"/>
  <c r="X1256" i="6"/>
  <c r="X1116" i="6"/>
  <c r="X1501" i="6"/>
  <c r="AB10" i="7"/>
  <c r="AF10" i="7" s="1"/>
  <c r="Q247" i="7"/>
  <c r="P84" i="7"/>
  <c r="Q710" i="7"/>
  <c r="P785" i="7"/>
  <c r="P1397" i="6"/>
  <c r="U1397" i="6" s="1"/>
  <c r="J1397" i="6"/>
  <c r="O1397" i="6" s="1"/>
  <c r="T1397" i="6" s="1"/>
  <c r="R84" i="7"/>
  <c r="Q582" i="7"/>
  <c r="W1502" i="6"/>
  <c r="R1255" i="7"/>
  <c r="Q862" i="7"/>
  <c r="Q769" i="7"/>
  <c r="V1507" i="6"/>
  <c r="R608" i="7"/>
  <c r="P610" i="7"/>
  <c r="Q327" i="7"/>
  <c r="Q615" i="7"/>
  <c r="W1462" i="6"/>
  <c r="Q727" i="7"/>
  <c r="Q331" i="7"/>
  <c r="P674" i="7"/>
  <c r="J1500" i="6"/>
  <c r="O1500" i="6" s="1"/>
  <c r="T1500" i="6" s="1"/>
  <c r="P1500" i="6"/>
  <c r="U1500" i="6" s="1"/>
  <c r="R386" i="7"/>
  <c r="R385" i="7"/>
  <c r="X1404" i="6"/>
  <c r="Q419" i="7"/>
  <c r="P1533" i="6"/>
  <c r="U1533" i="6" s="1"/>
  <c r="J1533" i="6"/>
  <c r="O1533" i="6" s="1"/>
  <c r="T1533" i="6" s="1"/>
  <c r="P98" i="7"/>
  <c r="Q666" i="7"/>
  <c r="Q84" i="7"/>
  <c r="R739" i="7"/>
  <c r="R9" i="7"/>
  <c r="R334" i="7"/>
  <c r="R99" i="7"/>
  <c r="P468" i="7"/>
  <c r="P71" i="7"/>
  <c r="X1265" i="6"/>
  <c r="P1095" i="6"/>
  <c r="J1095" i="6"/>
  <c r="O1095" i="6" s="1"/>
  <c r="Q82" i="7"/>
  <c r="R912" i="7"/>
  <c r="Q120" i="7"/>
  <c r="P398" i="7"/>
  <c r="P722" i="7"/>
  <c r="X1413" i="6"/>
  <c r="J1544" i="6"/>
  <c r="O1544" i="6" s="1"/>
  <c r="T1544" i="6" s="1"/>
  <c r="P1544" i="6"/>
  <c r="U1544" i="6" s="1"/>
  <c r="X1046" i="6"/>
  <c r="P505" i="7"/>
  <c r="P464" i="7"/>
  <c r="P455" i="7"/>
  <c r="R206" i="7"/>
  <c r="W1546" i="6"/>
  <c r="P1531" i="6"/>
  <c r="U1531" i="6" s="1"/>
  <c r="J1531" i="6"/>
  <c r="O1531" i="6" s="1"/>
  <c r="T1531" i="6" s="1"/>
  <c r="Q166" i="7"/>
  <c r="P392" i="7"/>
  <c r="X1545" i="6"/>
  <c r="W1167" i="6"/>
  <c r="V1524" i="6"/>
  <c r="Q566" i="7"/>
  <c r="P265" i="7"/>
  <c r="Q347" i="7"/>
  <c r="P1316" i="6"/>
  <c r="U1316" i="6" s="1"/>
  <c r="J1316" i="6"/>
  <c r="O1316" i="6" s="1"/>
  <c r="R925" i="7"/>
  <c r="R58" i="7"/>
  <c r="W1499" i="6"/>
  <c r="J1551" i="6"/>
  <c r="O1551" i="6" s="1"/>
  <c r="T1551" i="6" s="1"/>
  <c r="P1551" i="6"/>
  <c r="U1551" i="6" s="1"/>
  <c r="P1423" i="6"/>
  <c r="J1423" i="6"/>
  <c r="O1423" i="6" s="1"/>
  <c r="Q328" i="7"/>
  <c r="Q324" i="7"/>
  <c r="Q86" i="7"/>
  <c r="P521" i="7"/>
  <c r="Q139" i="7"/>
  <c r="P74" i="7"/>
  <c r="P548" i="7"/>
  <c r="J1222" i="6"/>
  <c r="O1222" i="6" s="1"/>
  <c r="T1222" i="6" s="1"/>
  <c r="P1222" i="6"/>
  <c r="U1222" i="6" s="1"/>
  <c r="Q259" i="7"/>
  <c r="P426" i="7"/>
  <c r="R191" i="7"/>
  <c r="W932" i="6"/>
  <c r="J1463" i="6"/>
  <c r="O1463" i="6" s="1"/>
  <c r="T1463" i="6" s="1"/>
  <c r="P1463" i="6"/>
  <c r="U1463" i="6" s="1"/>
  <c r="Q278" i="7"/>
  <c r="P335" i="7"/>
  <c r="R291" i="7"/>
  <c r="V1539" i="6"/>
  <c r="W1080" i="6"/>
  <c r="AC10" i="7"/>
  <c r="AG10" i="7" s="1"/>
  <c r="R247" i="7"/>
  <c r="Q650" i="7"/>
  <c r="P241" i="7"/>
  <c r="Q753" i="7"/>
  <c r="X1225" i="6"/>
  <c r="Q79" i="7"/>
  <c r="J935" i="6"/>
  <c r="O935" i="6" s="1"/>
  <c r="T935" i="6" s="1"/>
  <c r="P935" i="6"/>
  <c r="U935" i="6" s="1"/>
  <c r="X1195" i="6"/>
  <c r="Q511" i="7"/>
  <c r="P563" i="7"/>
  <c r="V1236" i="6"/>
  <c r="P1429" i="6"/>
  <c r="U1429" i="6" s="1"/>
  <c r="J1429" i="6"/>
  <c r="O1429" i="6" s="1"/>
  <c r="T1429" i="6" s="1"/>
  <c r="W1060" i="6"/>
  <c r="R520" i="7"/>
  <c r="R561" i="7"/>
  <c r="P1537" i="6"/>
  <c r="U1537" i="6" s="1"/>
  <c r="J1537" i="6"/>
  <c r="O1537" i="6" s="1"/>
  <c r="T1537" i="6" s="1"/>
  <c r="P443" i="7"/>
  <c r="P407" i="7"/>
  <c r="P280" i="7"/>
  <c r="J677" i="6"/>
  <c r="O677" i="6" s="1"/>
  <c r="T677" i="6" s="1"/>
  <c r="P677" i="6"/>
  <c r="R715" i="7"/>
  <c r="R94" i="7"/>
  <c r="X1553" i="6"/>
  <c r="X1552" i="6"/>
  <c r="V933" i="6"/>
  <c r="W1125" i="6"/>
  <c r="W1317" i="6"/>
  <c r="P243" i="7"/>
  <c r="R228" i="7"/>
  <c r="R261" i="7"/>
  <c r="P1284" i="6"/>
  <c r="U1284" i="6" s="1"/>
  <c r="J1284" i="6"/>
  <c r="O1284" i="6" s="1"/>
  <c r="T1284" i="6" s="1"/>
  <c r="P1206" i="6"/>
  <c r="U1206" i="6" s="1"/>
  <c r="J1206" i="6"/>
  <c r="O1206" i="6" s="1"/>
  <c r="X1418" i="6"/>
  <c r="W1547" i="6"/>
  <c r="J1216" i="6"/>
  <c r="O1216" i="6" s="1"/>
  <c r="T1216" i="6" s="1"/>
  <c r="P1216" i="6"/>
  <c r="U1216" i="6" s="1"/>
  <c r="Q125" i="7"/>
  <c r="P1387" i="6"/>
  <c r="U1387" i="6" s="1"/>
  <c r="J1387" i="6"/>
  <c r="O1387" i="6" s="1"/>
  <c r="T1387" i="6" s="1"/>
  <c r="V1070" i="6"/>
  <c r="R242" i="7"/>
  <c r="W620" i="6"/>
  <c r="X1462" i="6"/>
  <c r="X1409" i="6"/>
  <c r="Q66" i="7"/>
  <c r="Q296" i="7"/>
  <c r="Q473" i="7"/>
  <c r="J1479" i="6"/>
  <c r="O1479" i="6" s="1"/>
  <c r="T1479" i="6" s="1"/>
  <c r="P1479" i="6"/>
  <c r="U1479" i="6" s="1"/>
  <c r="Q133" i="7"/>
  <c r="Q368" i="7"/>
  <c r="J1473" i="6"/>
  <c r="O1473" i="6" s="1"/>
  <c r="T1473" i="6" s="1"/>
  <c r="P1473" i="6"/>
  <c r="U1473" i="6" s="1"/>
  <c r="X1523" i="6"/>
  <c r="X1522" i="6"/>
  <c r="V1457" i="6"/>
  <c r="AQ18" i="6"/>
  <c r="AW18" i="6" s="1"/>
  <c r="J1231" i="6"/>
  <c r="O1231" i="6" s="1"/>
  <c r="T1231" i="6" s="1"/>
  <c r="P1231" i="6"/>
  <c r="U1231" i="6" s="1"/>
  <c r="W1106" i="6"/>
  <c r="P1265" i="6"/>
  <c r="J1265" i="6"/>
  <c r="O1265" i="6" s="1"/>
  <c r="T1265" i="6" s="1"/>
  <c r="X1148" i="6"/>
  <c r="J1503" i="6"/>
  <c r="O1503" i="6" s="1"/>
  <c r="T1503" i="6" s="1"/>
  <c r="P1503" i="6"/>
  <c r="U1503" i="6" s="1"/>
  <c r="R192" i="7"/>
  <c r="R381" i="7"/>
  <c r="P516" i="7"/>
  <c r="R300" i="7"/>
  <c r="X1218" i="6"/>
  <c r="Q364" i="7"/>
  <c r="P1378" i="6"/>
  <c r="U1378" i="6" s="1"/>
  <c r="J1378" i="6"/>
  <c r="O1378" i="6" s="1"/>
  <c r="T1378" i="6" s="1"/>
  <c r="X1203" i="6"/>
  <c r="P387" i="7"/>
  <c r="W1218" i="6"/>
  <c r="P1435" i="6"/>
  <c r="U1435" i="6" s="1"/>
  <c r="J1435" i="6"/>
  <c r="O1435" i="6" s="1"/>
  <c r="T1435" i="6" s="1"/>
  <c r="W1528" i="6"/>
  <c r="V1545" i="6"/>
  <c r="P368" i="7"/>
  <c r="V1419" i="6"/>
  <c r="P1275" i="6"/>
  <c r="J1275" i="6"/>
  <c r="O1275" i="6" s="1"/>
  <c r="T1275" i="6" s="1"/>
  <c r="V808" i="6"/>
  <c r="P508" i="7"/>
  <c r="X1436" i="6"/>
  <c r="X1357" i="6"/>
  <c r="P190" i="7"/>
  <c r="W798" i="6"/>
  <c r="J767" i="6"/>
  <c r="O767" i="6" s="1"/>
  <c r="T767" i="6" s="1"/>
  <c r="P767" i="6"/>
  <c r="U767" i="6" s="1"/>
  <c r="X1072" i="6"/>
  <c r="J1295" i="6"/>
  <c r="O1295" i="6" s="1"/>
  <c r="T1295" i="6" s="1"/>
  <c r="P1295" i="6"/>
  <c r="Q162" i="7"/>
  <c r="Q123" i="7"/>
  <c r="Q297" i="7"/>
  <c r="P1282" i="6"/>
  <c r="J1282" i="6"/>
  <c r="O1282" i="6" s="1"/>
  <c r="T1282" i="6" s="1"/>
  <c r="V613" i="6"/>
  <c r="X943" i="6"/>
  <c r="Q20" i="7"/>
  <c r="V494" i="6"/>
  <c r="Q389" i="7"/>
  <c r="W1451" i="6"/>
  <c r="P1425" i="6"/>
  <c r="U1425" i="6" s="1"/>
  <c r="J1425" i="6"/>
  <c r="O1425" i="6" s="1"/>
  <c r="T1425" i="6" s="1"/>
  <c r="W1484" i="6"/>
  <c r="P1512" i="6"/>
  <c r="U1512" i="6" s="1"/>
  <c r="J1512" i="6"/>
  <c r="O1512" i="6" s="1"/>
  <c r="T1512" i="6" s="1"/>
  <c r="W1505" i="6"/>
  <c r="X1144" i="6"/>
  <c r="P284" i="7"/>
  <c r="Q292" i="7"/>
  <c r="P726" i="6"/>
  <c r="U726" i="6" s="1"/>
  <c r="J726" i="6"/>
  <c r="O726" i="6" s="1"/>
  <c r="X1056" i="6"/>
  <c r="X1024" i="6"/>
  <c r="V1353" i="6"/>
  <c r="P987" i="6"/>
  <c r="U987" i="6" s="1"/>
  <c r="J987" i="6"/>
  <c r="O987" i="6" s="1"/>
  <c r="T987" i="6" s="1"/>
  <c r="P1122" i="6"/>
  <c r="U1122" i="6" s="1"/>
  <c r="J1122" i="6"/>
  <c r="O1122" i="6" s="1"/>
  <c r="T1122" i="6" s="1"/>
  <c r="V1336" i="6"/>
  <c r="J1134" i="6"/>
  <c r="O1134" i="6" s="1"/>
  <c r="T1134" i="6" s="1"/>
  <c r="P1134" i="6"/>
  <c r="U1134" i="6" s="1"/>
  <c r="W1294" i="6"/>
  <c r="Q100" i="7"/>
  <c r="X858" i="6"/>
  <c r="P245" i="7"/>
  <c r="R240" i="7"/>
  <c r="V987" i="6"/>
  <c r="W1304" i="6"/>
  <c r="W1255" i="6"/>
  <c r="Q728" i="7"/>
  <c r="X993" i="6"/>
  <c r="R198" i="7"/>
  <c r="V971" i="6"/>
  <c r="W1189" i="6"/>
  <c r="W1188" i="6"/>
  <c r="P312" i="7"/>
  <c r="P1039" i="6"/>
  <c r="U1039" i="6" s="1"/>
  <c r="J1039" i="6"/>
  <c r="O1039" i="6" s="1"/>
  <c r="T1039" i="6" s="1"/>
  <c r="P433" i="7"/>
  <c r="Q459" i="7"/>
  <c r="X939" i="6"/>
  <c r="J1490" i="6"/>
  <c r="O1490" i="6" s="1"/>
  <c r="T1490" i="6" s="1"/>
  <c r="P1490" i="6"/>
  <c r="V1511" i="6"/>
  <c r="P850" i="6"/>
  <c r="U850" i="6" s="1"/>
  <c r="J850" i="6"/>
  <c r="O850" i="6" s="1"/>
  <c r="T850" i="6" s="1"/>
  <c r="R350" i="7"/>
  <c r="Q41" i="7"/>
  <c r="Q185" i="7"/>
  <c r="X1094" i="6"/>
  <c r="Q502" i="7"/>
  <c r="Q501" i="7"/>
  <c r="P810" i="6"/>
  <c r="J810" i="6"/>
  <c r="O810" i="6" s="1"/>
  <c r="T810" i="6" s="1"/>
  <c r="V1220" i="6"/>
  <c r="X1239" i="6"/>
  <c r="W1395" i="6"/>
  <c r="J683" i="6"/>
  <c r="O683" i="6" s="1"/>
  <c r="P683" i="6"/>
  <c r="U683" i="6" s="1"/>
  <c r="W1338" i="6"/>
  <c r="P782" i="6"/>
  <c r="U782" i="6" s="1"/>
  <c r="J782" i="6"/>
  <c r="O782" i="6" s="1"/>
  <c r="T782" i="6" s="1"/>
  <c r="Q450" i="7"/>
  <c r="W1342" i="6"/>
  <c r="J1157" i="6"/>
  <c r="O1157" i="6" s="1"/>
  <c r="T1157" i="6" s="1"/>
  <c r="P1157" i="6"/>
  <c r="U1157" i="6" s="1"/>
  <c r="U15" i="7"/>
  <c r="X15" i="7" s="1"/>
  <c r="U14" i="7"/>
  <c r="X14" i="7" s="1"/>
  <c r="U16" i="7"/>
  <c r="X16" i="7" s="1"/>
  <c r="U12" i="7"/>
  <c r="X12" i="7" s="1"/>
  <c r="U13" i="7"/>
  <c r="X13" i="7" s="1"/>
  <c r="U409" i="7"/>
  <c r="X409" i="7" s="1"/>
  <c r="U17" i="7"/>
  <c r="X17" i="7" s="1"/>
  <c r="U181" i="7"/>
  <c r="X181" i="7" s="1"/>
  <c r="U7" i="7"/>
  <c r="X7" i="7" s="1"/>
  <c r="U805" i="7"/>
  <c r="X805" i="7" s="1"/>
  <c r="U19" i="7"/>
  <c r="X19" i="7" s="1"/>
  <c r="U10" i="7"/>
  <c r="X10" i="7" s="1"/>
  <c r="U9" i="7"/>
  <c r="X9" i="7" s="1"/>
  <c r="U18" i="7"/>
  <c r="X18" i="7" s="1"/>
  <c r="U11" i="7"/>
  <c r="X11" i="7" s="1"/>
  <c r="U8" i="7"/>
  <c r="X8" i="7" s="1"/>
  <c r="U1553" i="7"/>
  <c r="X1553" i="7" s="1"/>
  <c r="U1611" i="7"/>
  <c r="X1611" i="7" s="1"/>
  <c r="U65" i="7"/>
  <c r="X65" i="7" s="1"/>
  <c r="U1384" i="7"/>
  <c r="X1384" i="7" s="1"/>
  <c r="U74" i="7"/>
  <c r="X74" i="7" s="1"/>
  <c r="U998" i="7"/>
  <c r="X998" i="7" s="1"/>
  <c r="U957" i="7"/>
  <c r="X957" i="7" s="1"/>
  <c r="U47" i="7"/>
  <c r="X47" i="7" s="1"/>
  <c r="U646" i="7"/>
  <c r="X646" i="7" s="1"/>
  <c r="U116" i="7"/>
  <c r="X116" i="7" s="1"/>
  <c r="U1362" i="7"/>
  <c r="X1362" i="7" s="1"/>
  <c r="U253" i="7"/>
  <c r="X253" i="7" s="1"/>
  <c r="U711" i="7"/>
  <c r="X711" i="7" s="1"/>
  <c r="U1159" i="7"/>
  <c r="X1159" i="7" s="1"/>
  <c r="U48" i="7"/>
  <c r="X48" i="7" s="1"/>
  <c r="U1423" i="7"/>
  <c r="X1423" i="7" s="1"/>
  <c r="U647" i="7"/>
  <c r="X647" i="7" s="1"/>
  <c r="U793" i="7"/>
  <c r="X793" i="7" s="1"/>
  <c r="U660" i="7"/>
  <c r="X660" i="7" s="1"/>
  <c r="U1140" i="7"/>
  <c r="X1140" i="7" s="1"/>
  <c r="U779" i="7"/>
  <c r="X779" i="7" s="1"/>
  <c r="U876" i="7"/>
  <c r="X876" i="7" s="1"/>
  <c r="U289" i="7"/>
  <c r="X289" i="7" s="1"/>
  <c r="U76" i="7"/>
  <c r="X76" i="7" s="1"/>
  <c r="U1107" i="7"/>
  <c r="X1107" i="7" s="1"/>
  <c r="U257" i="7"/>
  <c r="X257" i="7" s="1"/>
  <c r="U772" i="7"/>
  <c r="X772" i="7" s="1"/>
  <c r="U1300" i="7"/>
  <c r="X1300" i="7" s="1"/>
  <c r="U544" i="7"/>
  <c r="X544" i="7" s="1"/>
  <c r="U372" i="7"/>
  <c r="X372" i="7" s="1"/>
  <c r="U662" i="7"/>
  <c r="X662" i="7" s="1"/>
  <c r="U893" i="7"/>
  <c r="X893" i="7" s="1"/>
  <c r="U451" i="7"/>
  <c r="X451" i="7" s="1"/>
  <c r="U406" i="7"/>
  <c r="X406" i="7" s="1"/>
  <c r="U731" i="7"/>
  <c r="X731" i="7" s="1"/>
  <c r="U1548" i="7"/>
  <c r="X1548" i="7" s="1"/>
  <c r="U857" i="7"/>
  <c r="X857" i="7" s="1"/>
  <c r="U702" i="7"/>
  <c r="X702" i="7" s="1"/>
  <c r="U1586" i="7"/>
  <c r="X1586" i="7" s="1"/>
  <c r="U1167" i="7"/>
  <c r="X1167" i="7" s="1"/>
  <c r="U584" i="7"/>
  <c r="X584" i="7" s="1"/>
  <c r="U684" i="7"/>
  <c r="X684" i="7" s="1"/>
  <c r="U1181" i="7"/>
  <c r="X1181" i="7" s="1"/>
  <c r="U430" i="7"/>
  <c r="X430" i="7" s="1"/>
  <c r="U1305" i="7"/>
  <c r="X1305" i="7" s="1"/>
  <c r="U1347" i="7"/>
  <c r="X1347" i="7" s="1"/>
  <c r="U775" i="7"/>
  <c r="X775" i="7" s="1"/>
  <c r="U1113" i="7"/>
  <c r="X1113" i="7" s="1"/>
  <c r="U1067" i="7"/>
  <c r="X1067" i="7" s="1"/>
  <c r="U844" i="7"/>
  <c r="X844" i="7" s="1"/>
  <c r="U158" i="7"/>
  <c r="X158" i="7" s="1"/>
  <c r="U1410" i="7"/>
  <c r="X1410" i="7" s="1"/>
  <c r="U437" i="7"/>
  <c r="X437" i="7" s="1"/>
  <c r="U1509" i="7"/>
  <c r="X1509" i="7" s="1"/>
  <c r="U1453" i="7"/>
  <c r="X1453" i="7" s="1"/>
  <c r="U570" i="7"/>
  <c r="X570" i="7" s="1"/>
  <c r="U952" i="7"/>
  <c r="X952" i="7" s="1"/>
  <c r="U404" i="7"/>
  <c r="X404" i="7" s="1"/>
  <c r="U1308" i="7"/>
  <c r="X1308" i="7" s="1"/>
  <c r="U452" i="7"/>
  <c r="X452" i="7" s="1"/>
  <c r="U929" i="7"/>
  <c r="X929" i="7" s="1"/>
  <c r="U478" i="7"/>
  <c r="X478" i="7" s="1"/>
  <c r="U27" i="7"/>
  <c r="X27" i="7" s="1"/>
  <c r="U1502" i="7"/>
  <c r="X1502" i="7" s="1"/>
  <c r="U1036" i="7"/>
  <c r="X1036" i="7" s="1"/>
  <c r="U107" i="7"/>
  <c r="X107" i="7" s="1"/>
  <c r="U1076" i="7"/>
  <c r="X1076" i="7" s="1"/>
  <c r="U1293" i="7"/>
  <c r="X1293" i="7" s="1"/>
  <c r="U649" i="7"/>
  <c r="X649" i="7" s="1"/>
  <c r="U377" i="7"/>
  <c r="X377" i="7" s="1"/>
  <c r="U1592" i="7"/>
  <c r="X1592" i="7" s="1"/>
  <c r="U1068" i="7"/>
  <c r="X1068" i="7" s="1"/>
  <c r="U539" i="7"/>
  <c r="X539" i="7" s="1"/>
  <c r="U432" i="7"/>
  <c r="X432" i="7" s="1"/>
  <c r="U846" i="7"/>
  <c r="X846" i="7" s="1"/>
  <c r="U159" i="7"/>
  <c r="X159" i="7" s="1"/>
  <c r="U1397" i="7"/>
  <c r="X1397" i="7" s="1"/>
  <c r="U272" i="7"/>
  <c r="X272" i="7" s="1"/>
  <c r="U836" i="7"/>
  <c r="X836" i="7" s="1"/>
  <c r="U559" i="7"/>
  <c r="X559" i="7" s="1"/>
  <c r="U87" i="7"/>
  <c r="X87" i="7" s="1"/>
  <c r="U1180" i="7"/>
  <c r="X1180" i="7" s="1"/>
  <c r="U235" i="7"/>
  <c r="X235" i="7" s="1"/>
  <c r="U467" i="7"/>
  <c r="X467" i="7" s="1"/>
  <c r="U1259" i="7"/>
  <c r="X1259" i="7" s="1"/>
  <c r="U422" i="7"/>
  <c r="X422" i="7" s="1"/>
  <c r="U607" i="7"/>
  <c r="X607" i="7" s="1"/>
  <c r="U899" i="7"/>
  <c r="X899" i="7" s="1"/>
  <c r="U732" i="7"/>
  <c r="X732" i="7" s="1"/>
  <c r="U133" i="7"/>
  <c r="X133" i="7" s="1"/>
  <c r="U860" i="7"/>
  <c r="X860" i="7" s="1"/>
  <c r="U153" i="7"/>
  <c r="X153" i="7" s="1"/>
  <c r="U1602" i="7"/>
  <c r="X1602" i="7" s="1"/>
  <c r="U1145" i="7"/>
  <c r="X1145" i="7" s="1"/>
  <c r="U560" i="7"/>
  <c r="X560" i="7" s="1"/>
  <c r="U115" i="7"/>
  <c r="X115" i="7" s="1"/>
  <c r="U1255" i="7"/>
  <c r="X1255" i="7" s="1"/>
  <c r="U1173" i="7"/>
  <c r="X1173" i="7" s="1"/>
  <c r="U1170" i="7"/>
  <c r="X1170" i="7" s="1"/>
  <c r="U1482" i="7"/>
  <c r="X1482" i="7" s="1"/>
  <c r="U613" i="7"/>
  <c r="X613" i="7" s="1"/>
  <c r="U1098" i="7"/>
  <c r="X1098" i="7" s="1"/>
  <c r="U155" i="7"/>
  <c r="X155" i="7" s="1"/>
  <c r="U1225" i="7"/>
  <c r="X1225" i="7" s="1"/>
  <c r="U330" i="7"/>
  <c r="X330" i="7" s="1"/>
  <c r="U1395" i="7"/>
  <c r="X1395" i="7" s="1"/>
  <c r="U791" i="7"/>
  <c r="X791" i="7" s="1"/>
  <c r="U485" i="7"/>
  <c r="X485" i="7" s="1"/>
  <c r="U166" i="7"/>
  <c r="X166" i="7" s="1"/>
  <c r="U100" i="7"/>
  <c r="X100" i="7" s="1"/>
  <c r="U875" i="7"/>
  <c r="X875" i="7" s="1"/>
  <c r="U719" i="7"/>
  <c r="X719" i="7" s="1"/>
  <c r="U506" i="7"/>
  <c r="X506" i="7" s="1"/>
  <c r="U400" i="7"/>
  <c r="X400" i="7" s="1"/>
  <c r="U763" i="7"/>
  <c r="X763" i="7" s="1"/>
  <c r="U891" i="7"/>
  <c r="X891" i="7" s="1"/>
  <c r="U877" i="7"/>
  <c r="X877" i="7" s="1"/>
  <c r="U995" i="7"/>
  <c r="X995" i="7" s="1"/>
  <c r="U237" i="7"/>
  <c r="X237" i="7" s="1"/>
  <c r="U720" i="7"/>
  <c r="X720" i="7" s="1"/>
  <c r="U1146" i="7"/>
  <c r="X1146" i="7" s="1"/>
  <c r="U1247" i="7"/>
  <c r="X1247" i="7" s="1"/>
  <c r="U287" i="7"/>
  <c r="X287" i="7" s="1"/>
  <c r="U202" i="7"/>
  <c r="X202" i="7" s="1"/>
  <c r="U1121" i="7"/>
  <c r="X1121" i="7" s="1"/>
  <c r="U1549" i="7"/>
  <c r="X1549" i="7" s="1"/>
  <c r="U1333" i="7"/>
  <c r="X1333" i="7" s="1"/>
  <c r="U333" i="7"/>
  <c r="X333" i="7" s="1"/>
  <c r="U1420" i="7"/>
  <c r="X1420" i="7" s="1"/>
  <c r="U855" i="7"/>
  <c r="X855" i="7" s="1"/>
  <c r="U1097" i="7"/>
  <c r="X1097" i="7" s="1"/>
  <c r="U1199" i="7"/>
  <c r="X1199" i="7" s="1"/>
  <c r="U553" i="7"/>
  <c r="X553" i="7" s="1"/>
  <c r="U1377" i="7"/>
  <c r="X1377" i="7" s="1"/>
  <c r="U955" i="7"/>
  <c r="X955" i="7" s="1"/>
  <c r="U923" i="7"/>
  <c r="X923" i="7" s="1"/>
  <c r="U595" i="7"/>
  <c r="X595" i="7" s="1"/>
  <c r="U314" i="7"/>
  <c r="X314" i="7" s="1"/>
  <c r="U616" i="7"/>
  <c r="X616" i="7" s="1"/>
  <c r="U1231" i="7"/>
  <c r="X1231" i="7" s="1"/>
  <c r="U800" i="7"/>
  <c r="X800" i="7" s="1"/>
  <c r="U114" i="7"/>
  <c r="X114" i="7" s="1"/>
  <c r="U1075" i="7"/>
  <c r="X1075" i="7" s="1"/>
  <c r="U417" i="7"/>
  <c r="X417" i="7" s="1"/>
  <c r="U225" i="7"/>
  <c r="X225" i="7" s="1"/>
  <c r="U172" i="7"/>
  <c r="X172" i="7" s="1"/>
  <c r="U1328" i="7"/>
  <c r="X1328" i="7" s="1"/>
  <c r="U366" i="7"/>
  <c r="X366" i="7" s="1"/>
  <c r="U1422" i="7"/>
  <c r="X1422" i="7" s="1"/>
  <c r="U1577" i="7"/>
  <c r="X1577" i="7" s="1"/>
  <c r="U341" i="7"/>
  <c r="X341" i="7" s="1"/>
  <c r="U972" i="7"/>
  <c r="X972" i="7" s="1"/>
  <c r="U1295" i="7"/>
  <c r="X1295" i="7" s="1"/>
  <c r="U1194" i="7"/>
  <c r="X1194" i="7" s="1"/>
  <c r="U886" i="7"/>
  <c r="X886" i="7" s="1"/>
  <c r="U604" i="7"/>
  <c r="X604" i="7" s="1"/>
  <c r="U980" i="7"/>
  <c r="X980" i="7" s="1"/>
  <c r="U1409" i="7"/>
  <c r="X1409" i="7" s="1"/>
  <c r="U1131" i="7"/>
  <c r="X1131" i="7" s="1"/>
  <c r="U150" i="7"/>
  <c r="X150" i="7" s="1"/>
  <c r="U385" i="7"/>
  <c r="X385" i="7" s="1"/>
  <c r="U1356" i="7"/>
  <c r="X1356" i="7" s="1"/>
  <c r="U1288" i="7"/>
  <c r="X1288" i="7" s="1"/>
  <c r="U562" i="7"/>
  <c r="X562" i="7" s="1"/>
  <c r="U1443" i="7"/>
  <c r="X1443" i="7" s="1"/>
  <c r="U1370" i="7"/>
  <c r="X1370" i="7" s="1"/>
  <c r="U1083" i="7"/>
  <c r="X1083" i="7" s="1"/>
  <c r="U208" i="7"/>
  <c r="X208" i="7" s="1"/>
  <c r="U1029" i="7"/>
  <c r="X1029" i="7" s="1"/>
  <c r="U119" i="7"/>
  <c r="X119" i="7" s="1"/>
  <c r="U818" i="7"/>
  <c r="X818" i="7" s="1"/>
  <c r="U671" i="7"/>
  <c r="X671" i="7" s="1"/>
  <c r="U266" i="7"/>
  <c r="X266" i="7" s="1"/>
  <c r="U919" i="7"/>
  <c r="X919" i="7" s="1"/>
  <c r="U1256" i="7"/>
  <c r="X1256" i="7" s="1"/>
  <c r="U368" i="7"/>
  <c r="X368" i="7" s="1"/>
  <c r="U192" i="7"/>
  <c r="X192" i="7" s="1"/>
  <c r="U1569" i="7"/>
  <c r="X1569" i="7" s="1"/>
  <c r="U357" i="7"/>
  <c r="X357" i="7" s="1"/>
  <c r="U1184" i="7"/>
  <c r="X1184" i="7" s="1"/>
  <c r="U1261" i="7"/>
  <c r="X1261" i="7" s="1"/>
  <c r="U994" i="7"/>
  <c r="X994" i="7" s="1"/>
  <c r="U1279" i="7"/>
  <c r="X1279" i="7" s="1"/>
  <c r="U895" i="7"/>
  <c r="X895" i="7" s="1"/>
  <c r="U1257" i="7"/>
  <c r="X1257" i="7" s="1"/>
  <c r="U997" i="7"/>
  <c r="X997" i="7" s="1"/>
  <c r="U574" i="7"/>
  <c r="X574" i="7" s="1"/>
  <c r="U1219" i="7"/>
  <c r="X1219" i="7" s="1"/>
  <c r="U1112" i="7"/>
  <c r="X1112" i="7" s="1"/>
  <c r="U581" i="7"/>
  <c r="X581" i="7" s="1"/>
  <c r="U675" i="7"/>
  <c r="X675" i="7" s="1"/>
  <c r="U1190" i="7"/>
  <c r="X1190" i="7" s="1"/>
  <c r="U632" i="7"/>
  <c r="X632" i="7" s="1"/>
  <c r="U943" i="7"/>
  <c r="X943" i="7" s="1"/>
  <c r="U1089" i="7"/>
  <c r="X1089" i="7" s="1"/>
  <c r="U866" i="7"/>
  <c r="X866" i="7" s="1"/>
  <c r="U777" i="7"/>
  <c r="X777" i="7" s="1"/>
  <c r="U410" i="7"/>
  <c r="X410" i="7" s="1"/>
  <c r="U1478" i="7"/>
  <c r="X1478" i="7" s="1"/>
  <c r="U1581" i="7"/>
  <c r="X1581" i="7" s="1"/>
  <c r="U1179" i="7"/>
  <c r="X1179" i="7" s="1"/>
  <c r="U833" i="7"/>
  <c r="X833" i="7" s="1"/>
  <c r="U1613" i="7"/>
  <c r="X1613" i="7" s="1"/>
  <c r="U1617" i="7"/>
  <c r="X1617" i="7" s="1"/>
  <c r="U59" i="7"/>
  <c r="X59" i="7" s="1"/>
  <c r="U1060" i="7"/>
  <c r="X1060" i="7" s="1"/>
  <c r="U55" i="7"/>
  <c r="X55" i="7" s="1"/>
  <c r="U512" i="7"/>
  <c r="X512" i="7" s="1"/>
  <c r="U1346" i="7"/>
  <c r="X1346" i="7" s="1"/>
  <c r="U1283" i="7"/>
  <c r="X1283" i="7" s="1"/>
  <c r="U837" i="7"/>
  <c r="X837" i="7" s="1"/>
  <c r="U1364" i="7"/>
  <c r="X1364" i="7" s="1"/>
  <c r="U1069" i="7"/>
  <c r="X1069" i="7" s="1"/>
  <c r="U910" i="7"/>
  <c r="X910" i="7" s="1"/>
  <c r="U1175" i="7"/>
  <c r="X1175" i="7" s="1"/>
  <c r="U588" i="7"/>
  <c r="X588" i="7" s="1"/>
  <c r="U24" i="7"/>
  <c r="X24" i="7" s="1"/>
  <c r="U862" i="7"/>
  <c r="X862" i="7" s="1"/>
  <c r="U1466" i="7"/>
  <c r="X1466" i="7" s="1"/>
  <c r="U1137" i="7"/>
  <c r="X1137" i="7" s="1"/>
  <c r="U496" i="7"/>
  <c r="X496" i="7" s="1"/>
  <c r="U1240" i="7"/>
  <c r="X1240" i="7" s="1"/>
  <c r="U714" i="7"/>
  <c r="X714" i="7" s="1"/>
  <c r="U1485" i="7"/>
  <c r="X1485" i="7" s="1"/>
  <c r="U102" i="7"/>
  <c r="X102" i="7" s="1"/>
  <c r="U38" i="7"/>
  <c r="X38" i="7" s="1"/>
  <c r="U132" i="7"/>
  <c r="X132" i="7" s="1"/>
  <c r="U157" i="7"/>
  <c r="X157" i="7" s="1"/>
  <c r="U1435" i="7"/>
  <c r="X1435" i="7" s="1"/>
  <c r="U1316" i="7"/>
  <c r="X1316" i="7" s="1"/>
  <c r="U1087" i="7"/>
  <c r="X1087" i="7" s="1"/>
  <c r="U1371" i="7"/>
  <c r="X1371" i="7" s="1"/>
  <c r="U64" i="7"/>
  <c r="X64" i="7" s="1"/>
  <c r="U182" i="7"/>
  <c r="X182" i="7" s="1"/>
  <c r="U992" i="7"/>
  <c r="X992" i="7" s="1"/>
  <c r="U1576" i="7"/>
  <c r="X1576" i="7" s="1"/>
  <c r="U354" i="7"/>
  <c r="X354" i="7" s="1"/>
  <c r="U264" i="7"/>
  <c r="X264" i="7" s="1"/>
  <c r="U129" i="7"/>
  <c r="X129" i="7" s="1"/>
  <c r="U734" i="7"/>
  <c r="X734" i="7" s="1"/>
  <c r="U1365" i="7"/>
  <c r="X1365" i="7" s="1"/>
  <c r="U490" i="7"/>
  <c r="X490" i="7" s="1"/>
  <c r="U216" i="7"/>
  <c r="X216" i="7" s="1"/>
  <c r="U1239" i="7"/>
  <c r="X1239" i="7" s="1"/>
  <c r="U761" i="7"/>
  <c r="X761" i="7" s="1"/>
  <c r="U1200" i="7"/>
  <c r="X1200" i="7" s="1"/>
  <c r="U938" i="7"/>
  <c r="X938" i="7" s="1"/>
  <c r="U688" i="7"/>
  <c r="X688" i="7" s="1"/>
  <c r="U179" i="7"/>
  <c r="X179" i="7" s="1"/>
  <c r="U892" i="7"/>
  <c r="X892" i="7" s="1"/>
  <c r="U1169" i="7"/>
  <c r="X1169" i="7" s="1"/>
  <c r="U762" i="7"/>
  <c r="X762" i="7" s="1"/>
  <c r="U498" i="7"/>
  <c r="X498" i="7" s="1"/>
  <c r="U1130" i="7"/>
  <c r="X1130" i="7" s="1"/>
  <c r="U71" i="7"/>
  <c r="X71" i="7" s="1"/>
  <c r="U1160" i="7"/>
  <c r="X1160" i="7" s="1"/>
  <c r="U597" i="7"/>
  <c r="X597" i="7" s="1"/>
  <c r="U1427" i="7"/>
  <c r="X1427" i="7" s="1"/>
  <c r="U286" i="7"/>
  <c r="X286" i="7" s="1"/>
  <c r="U96" i="7"/>
  <c r="X96" i="7" s="1"/>
  <c r="U234" i="7"/>
  <c r="X234" i="7" s="1"/>
  <c r="U147" i="7"/>
  <c r="X147" i="7" s="1"/>
  <c r="U1077" i="7"/>
  <c r="X1077" i="7" s="1"/>
  <c r="U749" i="7"/>
  <c r="X749" i="7" s="1"/>
  <c r="U75" i="7"/>
  <c r="X75" i="7" s="1"/>
  <c r="U834" i="7"/>
  <c r="X834" i="7" s="1"/>
  <c r="U1567" i="7"/>
  <c r="X1567" i="7" s="1"/>
  <c r="U953" i="7"/>
  <c r="X953" i="7" s="1"/>
  <c r="U894" i="7"/>
  <c r="X894" i="7" s="1"/>
  <c r="U878" i="7"/>
  <c r="X878" i="7" s="1"/>
  <c r="U324" i="7"/>
  <c r="X324" i="7" s="1"/>
  <c r="U1325" i="7"/>
  <c r="X1325" i="7" s="1"/>
  <c r="U654" i="7"/>
  <c r="X654" i="7" s="1"/>
  <c r="U362" i="7"/>
  <c r="X362" i="7" s="1"/>
  <c r="U309" i="7"/>
  <c r="X309" i="7" s="1"/>
  <c r="U817" i="7"/>
  <c r="X817" i="7" s="1"/>
  <c r="U1534" i="7"/>
  <c r="X1534" i="7" s="1"/>
  <c r="U676" i="7"/>
  <c r="X676" i="7" s="1"/>
  <c r="U381" i="7"/>
  <c r="X381" i="7" s="1"/>
  <c r="U785" i="7"/>
  <c r="X785" i="7" s="1"/>
  <c r="U507" i="7"/>
  <c r="X507" i="7" s="1"/>
  <c r="U444" i="7"/>
  <c r="X444" i="7" s="1"/>
  <c r="U92" i="7"/>
  <c r="X92" i="7" s="1"/>
  <c r="U863" i="7"/>
  <c r="X863" i="7" s="1"/>
  <c r="U1254" i="7"/>
  <c r="X1254" i="7" s="1"/>
  <c r="U1208" i="7"/>
  <c r="X1208" i="7" s="1"/>
  <c r="U1126" i="7"/>
  <c r="X1126" i="7" s="1"/>
  <c r="U745" i="7"/>
  <c r="X745" i="7" s="1"/>
  <c r="U908" i="7"/>
  <c r="X908" i="7" s="1"/>
  <c r="U243" i="7"/>
  <c r="X243" i="7" s="1"/>
  <c r="U533" i="7"/>
  <c r="X533" i="7" s="1"/>
  <c r="U493" i="7"/>
  <c r="X493" i="7" s="1"/>
  <c r="U85" i="7"/>
  <c r="X85" i="7" s="1"/>
  <c r="U56" i="7"/>
  <c r="X56" i="7" s="1"/>
  <c r="U361" i="7"/>
  <c r="X361" i="7" s="1"/>
  <c r="U1299" i="7"/>
  <c r="X1299" i="7" s="1"/>
  <c r="U1007" i="7"/>
  <c r="X1007" i="7" s="1"/>
  <c r="U1050" i="7"/>
  <c r="X1050" i="7" s="1"/>
  <c r="U659" i="7"/>
  <c r="X659" i="7" s="1"/>
  <c r="U1447" i="7"/>
  <c r="X1447" i="7" s="1"/>
  <c r="U769" i="7"/>
  <c r="X769" i="7" s="1"/>
  <c r="U1383" i="7"/>
  <c r="X1383" i="7" s="1"/>
  <c r="U1392" i="7"/>
  <c r="X1392" i="7" s="1"/>
  <c r="U924" i="7"/>
  <c r="X924" i="7" s="1"/>
  <c r="U1413" i="7"/>
  <c r="X1413" i="7" s="1"/>
  <c r="U712" i="7"/>
  <c r="X712" i="7" s="1"/>
  <c r="U1064" i="7"/>
  <c r="X1064" i="7" s="1"/>
  <c r="U360" i="7"/>
  <c r="X360" i="7" s="1"/>
  <c r="U611" i="7"/>
  <c r="X611" i="7" s="1"/>
  <c r="U546" i="7"/>
  <c r="X546" i="7" s="1"/>
  <c r="U1468" i="7"/>
  <c r="X1468" i="7" s="1"/>
  <c r="U349" i="7"/>
  <c r="X349" i="7" s="1"/>
  <c r="U284" i="7"/>
  <c r="X284" i="7" s="1"/>
  <c r="U1584" i="7"/>
  <c r="X1584" i="7" s="1"/>
  <c r="U1476" i="7"/>
  <c r="X1476" i="7" s="1"/>
  <c r="U1336" i="7"/>
  <c r="X1336" i="7" s="1"/>
  <c r="U1461" i="7"/>
  <c r="X1461" i="7" s="1"/>
  <c r="U1504" i="7"/>
  <c r="X1504" i="7" s="1"/>
  <c r="U947" i="7"/>
  <c r="X947" i="7" s="1"/>
  <c r="U758" i="7"/>
  <c r="X758" i="7" s="1"/>
  <c r="U470" i="7"/>
  <c r="X470" i="7" s="1"/>
  <c r="U290" i="7"/>
  <c r="X290" i="7" s="1"/>
  <c r="U629" i="7"/>
  <c r="X629" i="7" s="1"/>
  <c r="U269" i="7"/>
  <c r="X269" i="7" s="1"/>
  <c r="U161" i="7"/>
  <c r="X161" i="7" s="1"/>
  <c r="U183" i="7"/>
  <c r="X183" i="7" s="1"/>
  <c r="U194" i="7"/>
  <c r="X194" i="7" s="1"/>
  <c r="U640" i="7"/>
  <c r="X640" i="7" s="1"/>
  <c r="U1282" i="7"/>
  <c r="X1282" i="7" s="1"/>
  <c r="U1604" i="7"/>
  <c r="X1604" i="7" s="1"/>
  <c r="U935" i="7"/>
  <c r="X935" i="7" s="1"/>
  <c r="U399" i="7"/>
  <c r="X399" i="7" s="1"/>
  <c r="U318" i="7"/>
  <c r="X318" i="7" s="1"/>
  <c r="U1000" i="7"/>
  <c r="X1000" i="7" s="1"/>
  <c r="U774" i="7"/>
  <c r="X774" i="7" s="1"/>
  <c r="U563" i="7"/>
  <c r="X563" i="7" s="1"/>
  <c r="U786" i="7"/>
  <c r="X786" i="7" s="1"/>
  <c r="U472" i="7"/>
  <c r="X472" i="7" s="1"/>
  <c r="U173" i="7"/>
  <c r="X173" i="7" s="1"/>
  <c r="U1224" i="7"/>
  <c r="X1224" i="7" s="1"/>
  <c r="U1441" i="7"/>
  <c r="X1441" i="7" s="1"/>
  <c r="U577" i="7"/>
  <c r="X577" i="7" s="1"/>
  <c r="U217" i="7"/>
  <c r="X217" i="7" s="1"/>
  <c r="U1004" i="7"/>
  <c r="X1004" i="7" s="1"/>
  <c r="U222" i="7"/>
  <c r="X222" i="7" s="1"/>
  <c r="U1583" i="7"/>
  <c r="X1583" i="7" s="1"/>
  <c r="U1298" i="7"/>
  <c r="X1298" i="7" s="1"/>
  <c r="U1571" i="7"/>
  <c r="X1571" i="7" s="1"/>
  <c r="U401" i="7"/>
  <c r="X401" i="7" s="1"/>
  <c r="U1154" i="7"/>
  <c r="X1154" i="7" s="1"/>
  <c r="U200" i="7"/>
  <c r="X200" i="7" s="1"/>
  <c r="U1058" i="7"/>
  <c r="X1058" i="7" s="1"/>
  <c r="U450" i="7"/>
  <c r="X450" i="7" s="1"/>
  <c r="U523" i="7"/>
  <c r="X523" i="7" s="1"/>
  <c r="U1096" i="7"/>
  <c r="X1096" i="7" s="1"/>
  <c r="U824" i="7"/>
  <c r="X824" i="7" s="1"/>
  <c r="U497" i="7"/>
  <c r="X497" i="7" s="1"/>
  <c r="U841" i="7"/>
  <c r="X841" i="7" s="1"/>
  <c r="U519" i="7"/>
  <c r="X519" i="7" s="1"/>
  <c r="U1133" i="7"/>
  <c r="X1133" i="7" s="1"/>
  <c r="U94" i="7"/>
  <c r="X94" i="7" s="1"/>
  <c r="U609" i="7"/>
  <c r="X609" i="7" s="1"/>
  <c r="U280" i="7"/>
  <c r="X280" i="7" s="1"/>
  <c r="U1125" i="7"/>
  <c r="X1125" i="7" s="1"/>
  <c r="U1188" i="7"/>
  <c r="X1188" i="7" s="1"/>
  <c r="U90" i="7"/>
  <c r="X90" i="7" s="1"/>
  <c r="U944" i="7"/>
  <c r="X944" i="7" s="1"/>
  <c r="U1151" i="7"/>
  <c r="X1151" i="7" s="1"/>
  <c r="U1177" i="7"/>
  <c r="X1177" i="7" s="1"/>
  <c r="U1246" i="7"/>
  <c r="X1246" i="7" s="1"/>
  <c r="U848" i="7"/>
  <c r="X848" i="7" s="1"/>
  <c r="U685" i="7"/>
  <c r="X685" i="7" s="1"/>
  <c r="U1013" i="7"/>
  <c r="X1013" i="7" s="1"/>
  <c r="U949" i="7"/>
  <c r="X949" i="7" s="1"/>
  <c r="U1505" i="7"/>
  <c r="X1505" i="7" s="1"/>
  <c r="U528" i="7"/>
  <c r="X528" i="7" s="1"/>
  <c r="U245" i="7"/>
  <c r="X245" i="7" s="1"/>
  <c r="U1106" i="7"/>
  <c r="X1106" i="7" s="1"/>
  <c r="U918" i="7"/>
  <c r="X918" i="7" s="1"/>
  <c r="U1341" i="7"/>
  <c r="X1341" i="7" s="1"/>
  <c r="U838" i="7"/>
  <c r="X838" i="7" s="1"/>
  <c r="U367" i="7"/>
  <c r="X367" i="7" s="1"/>
  <c r="U816" i="7"/>
  <c r="X816" i="7" s="1"/>
  <c r="U1116" i="7"/>
  <c r="X1116" i="7" s="1"/>
  <c r="U1538" i="7"/>
  <c r="X1538" i="7" s="1"/>
  <c r="U145" i="7"/>
  <c r="X145" i="7" s="1"/>
  <c r="U626" i="7"/>
  <c r="X626" i="7" s="1"/>
  <c r="U276" i="7"/>
  <c r="X276" i="7" s="1"/>
  <c r="U1467" i="7"/>
  <c r="X1467" i="7" s="1"/>
  <c r="U705" i="7"/>
  <c r="X705" i="7" s="1"/>
  <c r="U680" i="7"/>
  <c r="X680" i="7" s="1"/>
  <c r="U1390" i="7"/>
  <c r="X1390" i="7" s="1"/>
  <c r="U1115" i="7"/>
  <c r="X1115" i="7" s="1"/>
  <c r="U1049" i="7"/>
  <c r="X1049" i="7" s="1"/>
  <c r="U900" i="7"/>
  <c r="X900" i="7" s="1"/>
  <c r="U201" i="7"/>
  <c r="X201" i="7" s="1"/>
  <c r="U455" i="7"/>
  <c r="X455" i="7" s="1"/>
  <c r="U586" i="7"/>
  <c r="X586" i="7" s="1"/>
  <c r="U1014" i="7"/>
  <c r="X1014" i="7" s="1"/>
  <c r="U925" i="7"/>
  <c r="X925" i="7" s="1"/>
  <c r="U1348" i="7"/>
  <c r="X1348" i="7" s="1"/>
  <c r="U487" i="7"/>
  <c r="X487" i="7" s="1"/>
  <c r="U1619" i="7"/>
  <c r="X1619" i="7" s="1"/>
  <c r="U1618" i="7"/>
  <c r="X1618" i="7" s="1"/>
  <c r="U46" i="7"/>
  <c r="X46" i="7" s="1"/>
  <c r="U28" i="7"/>
  <c r="X28" i="7" s="1"/>
  <c r="U515" i="7"/>
  <c r="X515" i="7" s="1"/>
  <c r="U353" i="7"/>
  <c r="X353" i="7" s="1"/>
  <c r="U81" i="7"/>
  <c r="X81" i="7" s="1"/>
  <c r="U1573" i="7"/>
  <c r="X1573" i="7" s="1"/>
  <c r="U160" i="7"/>
  <c r="X160" i="7" s="1"/>
  <c r="U1419" i="7"/>
  <c r="X1419" i="7" s="1"/>
  <c r="U971" i="7"/>
  <c r="X971" i="7" s="1"/>
  <c r="U127" i="7"/>
  <c r="X127" i="7" s="1"/>
  <c r="U1387" i="7"/>
  <c r="X1387" i="7" s="1"/>
  <c r="U1331" i="7"/>
  <c r="X1331" i="7" s="1"/>
  <c r="U32" i="7"/>
  <c r="X32" i="7" s="1"/>
  <c r="U1560" i="7"/>
  <c r="X1560" i="7" s="1"/>
  <c r="U1091" i="7"/>
  <c r="X1091" i="7" s="1"/>
  <c r="U491" i="7"/>
  <c r="X491" i="7" s="1"/>
  <c r="U1554" i="7"/>
  <c r="X1554" i="7" s="1"/>
  <c r="U603" i="7"/>
  <c r="X603" i="7" s="1"/>
  <c r="U1352" i="7"/>
  <c r="X1352" i="7" s="1"/>
  <c r="U363" i="7"/>
  <c r="X363" i="7" s="1"/>
  <c r="U871" i="7"/>
  <c r="X871" i="7" s="1"/>
  <c r="U62" i="7"/>
  <c r="X62" i="7" s="1"/>
  <c r="U379" i="7"/>
  <c r="X379" i="7" s="1"/>
  <c r="U1498" i="7"/>
  <c r="X1498" i="7" s="1"/>
  <c r="U1185" i="7"/>
  <c r="X1185" i="7" s="1"/>
  <c r="U764" i="7"/>
  <c r="X764" i="7" s="1"/>
  <c r="U1243" i="7"/>
  <c r="X1243" i="7" s="1"/>
  <c r="U1294" i="7"/>
  <c r="X1294" i="7" s="1"/>
  <c r="U52" i="7"/>
  <c r="X52" i="7" s="1"/>
  <c r="U678" i="7"/>
  <c r="X678" i="7" s="1"/>
  <c r="U760" i="7"/>
  <c r="X760" i="7" s="1"/>
  <c r="U351" i="7"/>
  <c r="X351" i="7" s="1"/>
  <c r="U224" i="7"/>
  <c r="X224" i="7" s="1"/>
  <c r="U1525" i="7"/>
  <c r="X1525" i="7" s="1"/>
  <c r="U575" i="7"/>
  <c r="X575" i="7" s="1"/>
  <c r="U1408" i="7"/>
  <c r="X1408" i="7" s="1"/>
  <c r="U418" i="7"/>
  <c r="X418" i="7" s="1"/>
  <c r="U621" i="7"/>
  <c r="X621" i="7" s="1"/>
  <c r="U744" i="7"/>
  <c r="X744" i="7" s="1"/>
  <c r="U501" i="7"/>
  <c r="X501" i="7" s="1"/>
  <c r="U658" i="7"/>
  <c r="X658" i="7" s="1"/>
  <c r="U1059" i="7"/>
  <c r="X1059" i="7" s="1"/>
  <c r="U1455" i="7"/>
  <c r="X1455" i="7" s="1"/>
  <c r="U960" i="7"/>
  <c r="X960" i="7" s="1"/>
  <c r="U213" i="7"/>
  <c r="X213" i="7" s="1"/>
  <c r="U1161" i="7"/>
  <c r="X1161" i="7" s="1"/>
  <c r="U1514" i="7"/>
  <c r="X1514" i="7" s="1"/>
  <c r="U687" i="7"/>
  <c r="X687" i="7" s="1"/>
  <c r="U267" i="7"/>
  <c r="X267" i="7" s="1"/>
  <c r="U398" i="7"/>
  <c r="X398" i="7" s="1"/>
  <c r="U33" i="7"/>
  <c r="X33" i="7" s="1"/>
  <c r="U511" i="7"/>
  <c r="X511" i="7" s="1"/>
  <c r="U1053" i="7"/>
  <c r="X1053" i="7" s="1"/>
  <c r="U706" i="7"/>
  <c r="X706" i="7" s="1"/>
  <c r="U1092" i="7"/>
  <c r="X1092" i="7" s="1"/>
  <c r="U854" i="7"/>
  <c r="X854" i="7" s="1"/>
  <c r="U1210" i="7"/>
  <c r="X1210" i="7" s="1"/>
  <c r="U1144" i="7"/>
  <c r="X1144" i="7" s="1"/>
  <c r="U1535" i="7"/>
  <c r="X1535" i="7" s="1"/>
  <c r="U695" i="7"/>
  <c r="X695" i="7" s="1"/>
  <c r="U1520" i="7"/>
  <c r="X1520" i="7" s="1"/>
  <c r="U934" i="7"/>
  <c r="X934" i="7" s="1"/>
  <c r="U967" i="7"/>
  <c r="X967" i="7" s="1"/>
  <c r="U1337" i="7"/>
  <c r="X1337" i="7" s="1"/>
  <c r="U421" i="7"/>
  <c r="X421" i="7" s="1"/>
  <c r="U690" i="7"/>
  <c r="X690" i="7" s="1"/>
  <c r="U301" i="7"/>
  <c r="X301" i="7" s="1"/>
  <c r="U768" i="7"/>
  <c r="X768" i="7" s="1"/>
  <c r="U1223" i="7"/>
  <c r="X1223" i="7" s="1"/>
  <c r="U1523" i="7"/>
  <c r="X1523" i="7" s="1"/>
  <c r="U1601" i="7"/>
  <c r="X1601" i="7" s="1"/>
  <c r="U1244" i="7"/>
  <c r="X1244" i="7" s="1"/>
  <c r="U1149" i="7"/>
  <c r="X1149" i="7" s="1"/>
  <c r="U548" i="7"/>
  <c r="X548" i="7" s="1"/>
  <c r="U98" i="7"/>
  <c r="X98" i="7" s="1"/>
  <c r="U828" i="7"/>
  <c r="X828" i="7" s="1"/>
  <c r="U195" i="7"/>
  <c r="X195" i="7" s="1"/>
  <c r="U708" i="7"/>
  <c r="X708" i="7" s="1"/>
  <c r="U296" i="7"/>
  <c r="X296" i="7" s="1"/>
  <c r="U1192" i="7"/>
  <c r="X1192" i="7" s="1"/>
  <c r="U135" i="7"/>
  <c r="X135" i="7" s="1"/>
  <c r="U423" i="7"/>
  <c r="X423" i="7" s="1"/>
  <c r="U620" i="7"/>
  <c r="X620" i="7" s="1"/>
  <c r="U937" i="7"/>
  <c r="X937" i="7" s="1"/>
  <c r="U1445" i="7"/>
  <c r="X1445" i="7" s="1"/>
  <c r="U117" i="7"/>
  <c r="X117" i="7" s="1"/>
  <c r="U311" i="7"/>
  <c r="X311" i="7" s="1"/>
  <c r="U1108" i="7"/>
  <c r="X1108" i="7" s="1"/>
  <c r="U845" i="7"/>
  <c r="X845" i="7" s="1"/>
  <c r="U82" i="7"/>
  <c r="X82" i="7" s="1"/>
  <c r="U627" i="7"/>
  <c r="X627" i="7" s="1"/>
  <c r="U316" i="7"/>
  <c r="X316" i="7" s="1"/>
  <c r="U170" i="7"/>
  <c r="X170" i="7" s="1"/>
  <c r="U1024" i="7"/>
  <c r="X1024" i="7" s="1"/>
  <c r="U279" i="7"/>
  <c r="X279" i="7" s="1"/>
  <c r="U1334" i="7"/>
  <c r="X1334" i="7" s="1"/>
  <c r="U524" i="7"/>
  <c r="X524" i="7" s="1"/>
  <c r="U1492" i="7"/>
  <c r="X1492" i="7" s="1"/>
  <c r="U231" i="7"/>
  <c r="X231" i="7" s="1"/>
  <c r="U648" i="7"/>
  <c r="X648" i="7" s="1"/>
  <c r="U1152" i="7"/>
  <c r="X1152" i="7" s="1"/>
  <c r="U518" i="7"/>
  <c r="X518" i="7" s="1"/>
  <c r="U1429" i="7"/>
  <c r="X1429" i="7" s="1"/>
  <c r="U1486" i="7"/>
  <c r="X1486" i="7" s="1"/>
  <c r="U1381" i="7"/>
  <c r="X1381" i="7" s="1"/>
  <c r="U1477" i="7"/>
  <c r="X1477" i="7" s="1"/>
  <c r="U1579" i="7"/>
  <c r="X1579" i="7" s="1"/>
  <c r="U86" i="7"/>
  <c r="X86" i="7" s="1"/>
  <c r="U815" i="7"/>
  <c r="X815" i="7" s="1"/>
  <c r="U156" i="7"/>
  <c r="X156" i="7" s="1"/>
  <c r="U1020" i="7"/>
  <c r="X1020" i="7" s="1"/>
  <c r="U909" i="7"/>
  <c r="X909" i="7" s="1"/>
  <c r="U1318" i="7"/>
  <c r="X1318" i="7" s="1"/>
  <c r="U139" i="7"/>
  <c r="X139" i="7" s="1"/>
  <c r="U717" i="7"/>
  <c r="X717" i="7" s="1"/>
  <c r="U1319" i="7"/>
  <c r="X1319" i="7" s="1"/>
  <c r="U1128" i="7"/>
  <c r="X1128" i="7" s="1"/>
  <c r="U962" i="7"/>
  <c r="X962" i="7" s="1"/>
  <c r="U1120" i="7"/>
  <c r="X1120" i="7" s="1"/>
  <c r="U667" i="7"/>
  <c r="X667" i="7" s="1"/>
  <c r="U703" i="7"/>
  <c r="X703" i="7" s="1"/>
  <c r="U956" i="7"/>
  <c r="X956" i="7" s="1"/>
  <c r="U1187" i="7"/>
  <c r="X1187" i="7" s="1"/>
  <c r="U420" i="7"/>
  <c r="X420" i="7" s="1"/>
  <c r="U1559" i="7"/>
  <c r="X1559" i="7" s="1"/>
  <c r="U736" i="7"/>
  <c r="X736" i="7" s="1"/>
  <c r="U1430" i="7"/>
  <c r="X1430" i="7" s="1"/>
  <c r="U427" i="7"/>
  <c r="X427" i="7" s="1"/>
  <c r="U810" i="7"/>
  <c r="X810" i="7" s="1"/>
  <c r="U325" i="7"/>
  <c r="X325" i="7" s="1"/>
  <c r="U1414" i="7"/>
  <c r="X1414" i="7" s="1"/>
  <c r="U268" i="7"/>
  <c r="X268" i="7" s="1"/>
  <c r="U986" i="7"/>
  <c r="X986" i="7" s="1"/>
  <c r="U1385" i="7"/>
  <c r="X1385" i="7" s="1"/>
  <c r="U1081" i="7"/>
  <c r="X1081" i="7" s="1"/>
  <c r="U552" i="7"/>
  <c r="X552" i="7" s="1"/>
  <c r="U1448" i="7"/>
  <c r="X1448" i="7" s="1"/>
  <c r="U336" i="7"/>
  <c r="X336" i="7" s="1"/>
  <c r="U177" i="7"/>
  <c r="X177" i="7" s="1"/>
  <c r="U1307" i="7"/>
  <c r="X1307" i="7" s="1"/>
  <c r="U636" i="7"/>
  <c r="X636" i="7" s="1"/>
  <c r="U851" i="7"/>
  <c r="X851" i="7" s="1"/>
  <c r="U499" i="7"/>
  <c r="X499" i="7" s="1"/>
  <c r="U1587" i="7"/>
  <c r="X1587" i="7" s="1"/>
  <c r="U1045" i="7"/>
  <c r="X1045" i="7" s="1"/>
  <c r="U1306" i="7"/>
  <c r="X1306" i="7" s="1"/>
  <c r="U149" i="7"/>
  <c r="X149" i="7" s="1"/>
  <c r="U1241" i="7"/>
  <c r="X1241" i="7" s="1"/>
  <c r="U238" i="7"/>
  <c r="X238" i="7" s="1"/>
  <c r="U337" i="7"/>
  <c r="X337" i="7" s="1"/>
  <c r="U141" i="7"/>
  <c r="X141" i="7" s="1"/>
  <c r="U981" i="7"/>
  <c r="X981" i="7" s="1"/>
  <c r="U302" i="7"/>
  <c r="X302" i="7" s="1"/>
  <c r="U502" i="7"/>
  <c r="X502" i="7" s="1"/>
  <c r="U509" i="7"/>
  <c r="X509" i="7" s="1"/>
  <c r="U1320" i="7"/>
  <c r="X1320" i="7" s="1"/>
  <c r="U223" i="7"/>
  <c r="X223" i="7" s="1"/>
  <c r="U1037" i="7"/>
  <c r="X1037" i="7" s="1"/>
  <c r="U569" i="7"/>
  <c r="X569" i="7" s="1"/>
  <c r="U359" i="7"/>
  <c r="X359" i="7" s="1"/>
  <c r="U811" i="7"/>
  <c r="X811" i="7" s="1"/>
  <c r="U872" i="7"/>
  <c r="X872" i="7" s="1"/>
  <c r="U1277" i="7"/>
  <c r="X1277" i="7" s="1"/>
  <c r="U1335" i="7"/>
  <c r="X1335" i="7" s="1"/>
  <c r="U1166" i="7"/>
  <c r="X1166" i="7" s="1"/>
  <c r="U1382" i="7"/>
  <c r="X1382" i="7" s="1"/>
  <c r="U178" i="7"/>
  <c r="X178" i="7" s="1"/>
  <c r="U783" i="7"/>
  <c r="X783" i="7" s="1"/>
  <c r="U395" i="7"/>
  <c r="X395" i="7" s="1"/>
  <c r="U285" i="7"/>
  <c r="X285" i="7" s="1"/>
  <c r="U1205" i="7"/>
  <c r="X1205" i="7" s="1"/>
  <c r="U936" i="7"/>
  <c r="X936" i="7" s="1"/>
  <c r="U535" i="7"/>
  <c r="X535" i="7" s="1"/>
  <c r="U483" i="7"/>
  <c r="X483" i="7" s="1"/>
  <c r="U1142" i="7"/>
  <c r="X1142" i="7" s="1"/>
  <c r="U752" i="7"/>
  <c r="X752" i="7" s="1"/>
  <c r="U585" i="7"/>
  <c r="X585" i="7" s="1"/>
  <c r="U106" i="7"/>
  <c r="X106" i="7" s="1"/>
  <c r="U209" i="7"/>
  <c r="X209" i="7" s="1"/>
  <c r="U365" i="7"/>
  <c r="X365" i="7" s="1"/>
  <c r="U449" i="7"/>
  <c r="X449" i="7" s="1"/>
  <c r="U510" i="7"/>
  <c r="X510" i="7" s="1"/>
  <c r="U1286" i="7"/>
  <c r="X1286" i="7" s="1"/>
  <c r="U456" i="7"/>
  <c r="X456" i="7" s="1"/>
  <c r="U1349" i="7"/>
  <c r="X1349" i="7" s="1"/>
  <c r="U557" i="7"/>
  <c r="X557" i="7" s="1"/>
  <c r="U273" i="7"/>
  <c r="X273" i="7" s="1"/>
  <c r="U1501" i="7"/>
  <c r="X1501" i="7" s="1"/>
  <c r="U1001" i="7"/>
  <c r="X1001" i="7" s="1"/>
  <c r="U1090" i="7"/>
  <c r="X1090" i="7" s="1"/>
  <c r="U974" i="7"/>
  <c r="X974" i="7" s="1"/>
  <c r="U1195" i="7"/>
  <c r="X1195" i="7" s="1"/>
  <c r="U787" i="7"/>
  <c r="X787" i="7" s="1"/>
  <c r="U1594" i="7"/>
  <c r="X1594" i="7" s="1"/>
  <c r="U820" i="7"/>
  <c r="X820" i="7" s="1"/>
  <c r="U1207" i="7"/>
  <c r="X1207" i="7" s="1"/>
  <c r="U664" i="7"/>
  <c r="X664" i="7" s="1"/>
  <c r="U970" i="7"/>
  <c r="X970" i="7" s="1"/>
  <c r="U1612" i="7"/>
  <c r="X1612" i="7" s="1"/>
  <c r="U1620" i="7"/>
  <c r="X1620" i="7" s="1"/>
  <c r="U80" i="7"/>
  <c r="X80" i="7" s="1"/>
  <c r="U67" i="7"/>
  <c r="X67" i="7" s="1"/>
  <c r="U441" i="7"/>
  <c r="X441" i="7" s="1"/>
  <c r="U1016" i="7"/>
  <c r="X1016" i="7" s="1"/>
  <c r="U45" i="7"/>
  <c r="X45" i="7" s="1"/>
  <c r="U771" i="7"/>
  <c r="X771" i="7" s="1"/>
  <c r="U1041" i="7"/>
  <c r="X1041" i="7" s="1"/>
  <c r="U913" i="7"/>
  <c r="X913" i="7" s="1"/>
  <c r="U1197" i="7"/>
  <c r="X1197" i="7" s="1"/>
  <c r="U1563" i="7"/>
  <c r="X1563" i="7" s="1"/>
  <c r="U1290" i="7"/>
  <c r="X1290" i="7" s="1"/>
  <c r="U1388" i="7"/>
  <c r="X1388" i="7" s="1"/>
  <c r="U36" i="7"/>
  <c r="X36" i="7" s="1"/>
  <c r="U68" i="7"/>
  <c r="X68" i="7" s="1"/>
  <c r="U737" i="7"/>
  <c r="X737" i="7" s="1"/>
  <c r="U1168" i="7"/>
  <c r="X1168" i="7" s="1"/>
  <c r="U619" i="7"/>
  <c r="X619" i="7" s="1"/>
  <c r="U1061" i="7"/>
  <c r="X1061" i="7" s="1"/>
  <c r="U1540" i="7"/>
  <c r="X1540" i="7" s="1"/>
  <c r="U576" i="7"/>
  <c r="X576" i="7" s="1"/>
  <c r="U241" i="7"/>
  <c r="X241" i="7" s="1"/>
  <c r="U41" i="7"/>
  <c r="X41" i="7" s="1"/>
  <c r="U1600" i="7"/>
  <c r="X1600" i="7" s="1"/>
  <c r="U306" i="7"/>
  <c r="X306" i="7" s="1"/>
  <c r="U1532" i="7"/>
  <c r="X1532" i="7" s="1"/>
  <c r="U748" i="7"/>
  <c r="X748" i="7" s="1"/>
  <c r="U271" i="7"/>
  <c r="X271" i="7" s="1"/>
  <c r="U906" i="7"/>
  <c r="X906" i="7" s="1"/>
  <c r="U1529" i="7"/>
  <c r="X1529" i="7" s="1"/>
  <c r="U1012" i="7"/>
  <c r="X1012" i="7" s="1"/>
  <c r="U1079" i="7"/>
  <c r="X1079" i="7" s="1"/>
  <c r="U227" i="7"/>
  <c r="X227" i="7" s="1"/>
  <c r="U1086" i="7"/>
  <c r="X1086" i="7" s="1"/>
  <c r="U481" i="7"/>
  <c r="X481" i="7" s="1"/>
  <c r="U657" i="7"/>
  <c r="X657" i="7" s="1"/>
  <c r="U830" i="7"/>
  <c r="X830" i="7" s="1"/>
  <c r="U350" i="7"/>
  <c r="X350" i="7" s="1"/>
  <c r="U1217" i="7"/>
  <c r="X1217" i="7" s="1"/>
  <c r="U77" i="7"/>
  <c r="X77" i="7" s="1"/>
  <c r="U529" i="7"/>
  <c r="X529" i="7" s="1"/>
  <c r="U542" i="7"/>
  <c r="X542" i="7" s="1"/>
  <c r="U405" i="7"/>
  <c r="X405" i="7" s="1"/>
  <c r="U677" i="7"/>
  <c r="X677" i="7" s="1"/>
  <c r="U1262" i="7"/>
  <c r="X1262" i="7" s="1"/>
  <c r="U942" i="7"/>
  <c r="X942" i="7" s="1"/>
  <c r="U282" i="7"/>
  <c r="X282" i="7" s="1"/>
  <c r="U637" i="7"/>
  <c r="X637" i="7" s="1"/>
  <c r="U1450" i="7"/>
  <c r="X1450" i="7" s="1"/>
  <c r="U948" i="7"/>
  <c r="X948" i="7" s="1"/>
  <c r="U193" i="7"/>
  <c r="X193" i="7" s="1"/>
  <c r="U63" i="7"/>
  <c r="X63" i="7" s="1"/>
  <c r="U128" i="7"/>
  <c r="X128" i="7" s="1"/>
  <c r="U984" i="7"/>
  <c r="X984" i="7" s="1"/>
  <c r="U447" i="7"/>
  <c r="X447" i="7" s="1"/>
  <c r="U1406" i="7"/>
  <c r="X1406" i="7" s="1"/>
  <c r="U1386" i="7"/>
  <c r="X1386" i="7" s="1"/>
  <c r="U469" i="7"/>
  <c r="X469" i="7" s="1"/>
  <c r="U1376" i="7"/>
  <c r="X1376" i="7" s="1"/>
  <c r="U300" i="7"/>
  <c r="X300" i="7" s="1"/>
  <c r="U639" i="7"/>
  <c r="X639" i="7" s="1"/>
  <c r="U386" i="7"/>
  <c r="X386" i="7" s="1"/>
  <c r="U1350" i="7"/>
  <c r="X1350" i="7" s="1"/>
  <c r="U776" i="7"/>
  <c r="X776" i="7" s="1"/>
  <c r="U812" i="7"/>
  <c r="X812" i="7" s="1"/>
  <c r="U342" i="7"/>
  <c r="X342" i="7" s="1"/>
  <c r="U1342" i="7"/>
  <c r="X1342" i="7" s="1"/>
  <c r="U1330" i="7"/>
  <c r="X1330" i="7" s="1"/>
  <c r="U1052" i="7"/>
  <c r="X1052" i="7" s="1"/>
  <c r="U624" i="7"/>
  <c r="X624" i="7" s="1"/>
  <c r="U556" i="7"/>
  <c r="X556" i="7" s="1"/>
  <c r="U445" i="7"/>
  <c r="X445" i="7" s="1"/>
  <c r="U1002" i="7"/>
  <c r="X1002" i="7" s="1"/>
  <c r="U121" i="7"/>
  <c r="X121" i="7" s="1"/>
  <c r="U1489" i="7"/>
  <c r="X1489" i="7" s="1"/>
  <c r="U1093" i="7"/>
  <c r="X1093" i="7" s="1"/>
  <c r="U1066" i="7"/>
  <c r="X1066" i="7" s="1"/>
  <c r="U721" i="7"/>
  <c r="X721" i="7" s="1"/>
  <c r="U1264" i="7"/>
  <c r="X1264" i="7" s="1"/>
  <c r="U743" i="7"/>
  <c r="X743" i="7" s="1"/>
  <c r="U21" i="7"/>
  <c r="X21" i="7" s="1"/>
  <c r="U852" i="7"/>
  <c r="X852" i="7" s="1"/>
  <c r="U228" i="7"/>
  <c r="X228" i="7" s="1"/>
  <c r="U699" i="7"/>
  <c r="X699" i="7" s="1"/>
  <c r="U346" i="7"/>
  <c r="X346" i="7" s="1"/>
  <c r="U568" i="7"/>
  <c r="X568" i="7" s="1"/>
  <c r="U989" i="7"/>
  <c r="X989" i="7" s="1"/>
  <c r="U1248" i="7"/>
  <c r="X1248" i="7" s="1"/>
  <c r="U433" i="7"/>
  <c r="X433" i="7" s="1"/>
  <c r="U196" i="7"/>
  <c r="X196" i="7" s="1"/>
  <c r="U1057" i="7"/>
  <c r="X1057" i="7" s="1"/>
  <c r="U307" i="7"/>
  <c r="X307" i="7" s="1"/>
  <c r="U1596" i="7"/>
  <c r="X1596" i="7" s="1"/>
  <c r="U1452" i="7"/>
  <c r="X1452" i="7" s="1"/>
  <c r="U1234" i="7"/>
  <c r="X1234" i="7" s="1"/>
  <c r="U547" i="7"/>
  <c r="X547" i="7" s="1"/>
  <c r="U1438" i="7"/>
  <c r="X1438" i="7" s="1"/>
  <c r="U471" i="7"/>
  <c r="X471" i="7" s="1"/>
  <c r="U1139" i="7"/>
  <c r="X1139" i="7" s="1"/>
  <c r="U521" i="7"/>
  <c r="X521" i="7" s="1"/>
  <c r="U136" i="7"/>
  <c r="X136" i="7" s="1"/>
  <c r="U148" i="7"/>
  <c r="X148" i="7" s="1"/>
  <c r="U187" i="7"/>
  <c r="X187" i="7" s="1"/>
  <c r="U429" i="7"/>
  <c r="X429" i="7" s="1"/>
  <c r="U1568" i="7"/>
  <c r="X1568" i="7" s="1"/>
  <c r="U638" i="7"/>
  <c r="X638" i="7" s="1"/>
  <c r="U856" i="7"/>
  <c r="X856" i="7" s="1"/>
  <c r="U765" i="7"/>
  <c r="X765" i="7" s="1"/>
  <c r="U887" i="7"/>
  <c r="X887" i="7" s="1"/>
  <c r="U392" i="7"/>
  <c r="X392" i="7" s="1"/>
  <c r="U198" i="7"/>
  <c r="X198" i="7" s="1"/>
  <c r="U419" i="7"/>
  <c r="X419" i="7" s="1"/>
  <c r="U1021" i="7"/>
  <c r="X1021" i="7" s="1"/>
  <c r="U1487" i="7"/>
  <c r="X1487" i="7" s="1"/>
  <c r="U1379" i="7"/>
  <c r="X1379" i="7" s="1"/>
  <c r="U1216" i="7"/>
  <c r="X1216" i="7" s="1"/>
  <c r="U885" i="7"/>
  <c r="X885" i="7" s="1"/>
  <c r="U1031" i="7"/>
  <c r="X1031" i="7" s="1"/>
  <c r="U140" i="7"/>
  <c r="X140" i="7" s="1"/>
  <c r="U558" i="7"/>
  <c r="X558" i="7" s="1"/>
  <c r="U1023" i="7"/>
  <c r="X1023" i="7" s="1"/>
  <c r="U468" i="7"/>
  <c r="X468" i="7" s="1"/>
  <c r="U605" i="7"/>
  <c r="X605" i="7" s="1"/>
  <c r="U1228" i="7"/>
  <c r="X1228" i="7" s="1"/>
  <c r="U460" i="7"/>
  <c r="X460" i="7" s="1"/>
  <c r="U111" i="7"/>
  <c r="X111" i="7" s="1"/>
  <c r="U993" i="7"/>
  <c r="X993" i="7" s="1"/>
  <c r="U691" i="7"/>
  <c r="X691" i="7" s="1"/>
  <c r="U109" i="7"/>
  <c r="X109" i="7" s="1"/>
  <c r="U154" i="7"/>
  <c r="X154" i="7" s="1"/>
  <c r="U1411" i="7"/>
  <c r="X1411" i="7" s="1"/>
  <c r="U1085" i="7"/>
  <c r="X1085" i="7" s="1"/>
  <c r="U704" i="7"/>
  <c r="X704" i="7" s="1"/>
  <c r="U93" i="7"/>
  <c r="X93" i="7" s="1"/>
  <c r="U138" i="7"/>
  <c r="X138" i="7" s="1"/>
  <c r="U1018" i="7"/>
  <c r="X1018" i="7" s="1"/>
  <c r="U95" i="7"/>
  <c r="X95" i="7" s="1"/>
  <c r="U693" i="7"/>
  <c r="X693" i="7" s="1"/>
  <c r="U869" i="7"/>
  <c r="X869" i="7" s="1"/>
  <c r="U1451" i="7"/>
  <c r="X1451" i="7" s="1"/>
  <c r="U412" i="7"/>
  <c r="X412" i="7" s="1"/>
  <c r="U843" i="7"/>
  <c r="X843" i="7" s="1"/>
  <c r="U1526" i="7"/>
  <c r="X1526" i="7" s="1"/>
  <c r="U1603" i="7"/>
  <c r="X1603" i="7" s="1"/>
  <c r="U465" i="7"/>
  <c r="X465" i="7" s="1"/>
  <c r="U352" i="7"/>
  <c r="X352" i="7" s="1"/>
  <c r="U1463" i="7"/>
  <c r="X1463" i="7" s="1"/>
  <c r="U530" i="7"/>
  <c r="X530" i="7" s="1"/>
  <c r="U979" i="7"/>
  <c r="X979" i="7" s="1"/>
  <c r="U1033" i="7"/>
  <c r="X1033" i="7" s="1"/>
  <c r="U376" i="7"/>
  <c r="X376" i="7" s="1"/>
  <c r="U1122" i="7"/>
  <c r="X1122" i="7" s="1"/>
  <c r="U416" i="7"/>
  <c r="X416" i="7" s="1"/>
  <c r="U522" i="7"/>
  <c r="X522" i="7" s="1"/>
  <c r="U520" i="7"/>
  <c r="X520" i="7" s="1"/>
  <c r="U1074" i="7"/>
  <c r="X1074" i="7" s="1"/>
  <c r="U176" i="7"/>
  <c r="X176" i="7" s="1"/>
  <c r="U1590" i="7"/>
  <c r="X1590" i="7" s="1"/>
  <c r="U1324" i="7"/>
  <c r="X1324" i="7" s="1"/>
  <c r="U939" i="7"/>
  <c r="X939" i="7" s="1"/>
  <c r="U1506" i="7"/>
  <c r="X1506" i="7" s="1"/>
  <c r="U394" i="7"/>
  <c r="X394" i="7" s="1"/>
  <c r="U1296" i="7"/>
  <c r="X1296" i="7" s="1"/>
  <c r="U488" i="7"/>
  <c r="X488" i="7" s="1"/>
  <c r="U1055" i="7"/>
  <c r="X1055" i="7" s="1"/>
  <c r="U463" i="7"/>
  <c r="X463" i="7" s="1"/>
  <c r="U1522" i="7"/>
  <c r="X1522" i="7" s="1"/>
  <c r="U442" i="7"/>
  <c r="X442" i="7" s="1"/>
  <c r="U780" i="7"/>
  <c r="X780" i="7" s="1"/>
  <c r="U977" i="7"/>
  <c r="X977" i="7" s="1"/>
  <c r="U1398" i="7"/>
  <c r="X1398" i="7" s="1"/>
  <c r="U1043" i="7"/>
  <c r="X1043" i="7" s="1"/>
  <c r="U1375" i="7"/>
  <c r="X1375" i="7" s="1"/>
  <c r="U1580" i="7"/>
  <c r="X1580" i="7" s="1"/>
  <c r="U976" i="7"/>
  <c r="X976" i="7" s="1"/>
  <c r="U672" i="7"/>
  <c r="X672" i="7" s="1"/>
  <c r="U242" i="7"/>
  <c r="X242" i="7" s="1"/>
  <c r="U715" i="7"/>
  <c r="X715" i="7" s="1"/>
  <c r="U669" i="7"/>
  <c r="X669" i="7" s="1"/>
  <c r="U298" i="7"/>
  <c r="X298" i="7" s="1"/>
  <c r="U1558" i="7"/>
  <c r="X1558" i="7" s="1"/>
  <c r="U614" i="7"/>
  <c r="X614" i="7" s="1"/>
  <c r="U973" i="7"/>
  <c r="X973" i="7" s="1"/>
  <c r="U709" i="7"/>
  <c r="X709" i="7" s="1"/>
  <c r="U1363" i="7"/>
  <c r="X1363" i="7" s="1"/>
  <c r="U1380" i="7"/>
  <c r="X1380" i="7" s="1"/>
  <c r="U797" i="7"/>
  <c r="X797" i="7" s="1"/>
  <c r="U1009" i="7"/>
  <c r="X1009" i="7" s="1"/>
  <c r="U565" i="7"/>
  <c r="X565" i="7" s="1"/>
  <c r="U516" i="7"/>
  <c r="X516" i="7" s="1"/>
  <c r="U1357" i="7"/>
  <c r="X1357" i="7" s="1"/>
  <c r="U434" i="7"/>
  <c r="X434" i="7" s="1"/>
  <c r="U1198" i="7"/>
  <c r="X1198" i="7" s="1"/>
  <c r="U1547" i="7"/>
  <c r="X1547" i="7" s="1"/>
  <c r="U1287" i="7"/>
  <c r="X1287" i="7" s="1"/>
  <c r="U1315" i="7"/>
  <c r="X1315" i="7" s="1"/>
  <c r="U861" i="7"/>
  <c r="X861" i="7" s="1"/>
  <c r="U865" i="7"/>
  <c r="X865" i="7" s="1"/>
  <c r="U1544" i="7"/>
  <c r="X1544" i="7" s="1"/>
  <c r="U1608" i="7"/>
  <c r="X1608" i="7" s="1"/>
  <c r="U1615" i="7"/>
  <c r="X1615" i="7" s="1"/>
  <c r="U70" i="7"/>
  <c r="X70" i="7" s="1"/>
  <c r="U39" i="7"/>
  <c r="X39" i="7" s="1"/>
  <c r="U1515" i="7"/>
  <c r="X1515" i="7" s="1"/>
  <c r="U356" i="7"/>
  <c r="X356" i="7" s="1"/>
  <c r="U42" i="7"/>
  <c r="X42" i="7" s="1"/>
  <c r="U594" i="7"/>
  <c r="X594" i="7" s="1"/>
  <c r="U599" i="7"/>
  <c r="X599" i="7" s="1"/>
  <c r="U1511" i="7"/>
  <c r="X1511" i="7" s="1"/>
  <c r="U946" i="7"/>
  <c r="X946" i="7" s="1"/>
  <c r="U1285" i="7"/>
  <c r="X1285" i="7" s="1"/>
  <c r="U583" i="7"/>
  <c r="X583" i="7" s="1"/>
  <c r="U587" i="7"/>
  <c r="X587" i="7" s="1"/>
  <c r="U72" i="7"/>
  <c r="X72" i="7" s="1"/>
  <c r="U69" i="7"/>
  <c r="X69" i="7" s="1"/>
  <c r="U825" i="7"/>
  <c r="X825" i="7" s="1"/>
  <c r="U1204" i="7"/>
  <c r="X1204" i="7" s="1"/>
  <c r="U475" i="7"/>
  <c r="X475" i="7" s="1"/>
  <c r="U1310" i="7"/>
  <c r="X1310" i="7" s="1"/>
  <c r="U240" i="7"/>
  <c r="X240" i="7" s="1"/>
  <c r="U1138" i="7"/>
  <c r="X1138" i="7" s="1"/>
  <c r="U459" i="7"/>
  <c r="X459" i="7" s="1"/>
  <c r="U1524" i="7"/>
  <c r="X1524" i="7" s="1"/>
  <c r="U1110" i="7"/>
  <c r="X1110" i="7" s="1"/>
  <c r="U1278" i="7"/>
  <c r="X1278" i="7" s="1"/>
  <c r="U1008" i="7"/>
  <c r="X1008" i="7" s="1"/>
  <c r="U1094" i="7"/>
  <c r="X1094" i="7" s="1"/>
  <c r="U424" i="7"/>
  <c r="X424" i="7" s="1"/>
  <c r="U550" i="7"/>
  <c r="X550" i="7" s="1"/>
  <c r="U801" i="7"/>
  <c r="X801" i="7" s="1"/>
  <c r="U975" i="7"/>
  <c r="X975" i="7" s="1"/>
  <c r="U901" i="7"/>
  <c r="X901" i="7" s="1"/>
  <c r="U205" i="7"/>
  <c r="X205" i="7" s="1"/>
  <c r="U1026" i="7"/>
  <c r="X1026" i="7" s="1"/>
  <c r="U642" i="7"/>
  <c r="X642" i="7" s="1"/>
  <c r="U1323" i="7"/>
  <c r="X1323" i="7" s="1"/>
  <c r="U390" i="7"/>
  <c r="X390" i="7" s="1"/>
  <c r="U1272" i="7"/>
  <c r="X1272" i="7" s="1"/>
  <c r="U1332" i="7"/>
  <c r="X1332" i="7" s="1"/>
  <c r="U250" i="7"/>
  <c r="X250" i="7" s="1"/>
  <c r="U802" i="7"/>
  <c r="X802" i="7" s="1"/>
  <c r="U968" i="7"/>
  <c r="X968" i="7" s="1"/>
  <c r="U571" i="7"/>
  <c r="X571" i="7" s="1"/>
  <c r="U926" i="7"/>
  <c r="X926" i="7" s="1"/>
  <c r="U1572" i="7"/>
  <c r="X1572" i="7" s="1"/>
  <c r="U1317" i="7"/>
  <c r="X1317" i="7" s="1"/>
  <c r="U951" i="7"/>
  <c r="X951" i="7" s="1"/>
  <c r="U1189" i="7"/>
  <c r="X1189" i="7" s="1"/>
  <c r="U1172" i="7"/>
  <c r="X1172" i="7" s="1"/>
  <c r="U864" i="7"/>
  <c r="X864" i="7" s="1"/>
  <c r="U504" i="7"/>
  <c r="X504" i="7" s="1"/>
  <c r="U146" i="7"/>
  <c r="X146" i="7" s="1"/>
  <c r="U1530" i="7"/>
  <c r="X1530" i="7" s="1"/>
  <c r="U340" i="7"/>
  <c r="X340" i="7" s="1"/>
  <c r="U1607" i="7"/>
  <c r="X1607" i="7" s="1"/>
  <c r="U1114" i="7"/>
  <c r="X1114" i="7" s="1"/>
  <c r="U792" i="7"/>
  <c r="X792" i="7" s="1"/>
  <c r="U211" i="7"/>
  <c r="X211" i="7" s="1"/>
  <c r="U551" i="7"/>
  <c r="X551" i="7" s="1"/>
  <c r="U741" i="7"/>
  <c r="X741" i="7" s="1"/>
  <c r="U1046" i="7"/>
  <c r="X1046" i="7" s="1"/>
  <c r="U623" i="7"/>
  <c r="X623" i="7" s="1"/>
  <c r="U1458" i="7"/>
  <c r="X1458" i="7" s="1"/>
  <c r="U1360" i="7"/>
  <c r="X1360" i="7" s="1"/>
  <c r="U799" i="7"/>
  <c r="X799" i="7" s="1"/>
  <c r="U1047" i="7"/>
  <c r="X1047" i="7" s="1"/>
  <c r="U1100" i="7"/>
  <c r="X1100" i="7" s="1"/>
  <c r="U1405" i="7"/>
  <c r="X1405" i="7" s="1"/>
  <c r="U1297" i="7"/>
  <c r="X1297" i="7" s="1"/>
  <c r="U525" i="7"/>
  <c r="X525" i="7" s="1"/>
  <c r="U1078" i="7"/>
  <c r="X1078" i="7" s="1"/>
  <c r="U1561" i="7"/>
  <c r="X1561" i="7" s="1"/>
  <c r="U1301" i="7"/>
  <c r="X1301" i="7" s="1"/>
  <c r="U990" i="7"/>
  <c r="X990" i="7" s="1"/>
  <c r="U1084" i="7"/>
  <c r="X1084" i="7" s="1"/>
  <c r="U1212" i="7"/>
  <c r="X1212" i="7" s="1"/>
  <c r="U1222" i="7"/>
  <c r="X1222" i="7" s="1"/>
  <c r="U191" i="7"/>
  <c r="X191" i="7" s="1"/>
  <c r="U1258" i="7"/>
  <c r="X1258" i="7" s="1"/>
  <c r="U682" i="7"/>
  <c r="X682" i="7" s="1"/>
  <c r="U61" i="7"/>
  <c r="X61" i="7" s="1"/>
  <c r="U171" i="7"/>
  <c r="X171" i="7" s="1"/>
  <c r="U579" i="7"/>
  <c r="X579" i="7" s="1"/>
  <c r="U1479" i="7"/>
  <c r="X1479" i="7" s="1"/>
  <c r="U1034" i="7"/>
  <c r="X1034" i="7" s="1"/>
  <c r="U378" i="7"/>
  <c r="X378" i="7" s="1"/>
  <c r="U1303" i="7"/>
  <c r="X1303" i="7" s="1"/>
  <c r="U162" i="7"/>
  <c r="X162" i="7" s="1"/>
  <c r="U514" i="7"/>
  <c r="X514" i="7" s="1"/>
  <c r="U1156" i="7"/>
  <c r="X1156" i="7" s="1"/>
  <c r="U1428" i="7"/>
  <c r="X1428" i="7" s="1"/>
  <c r="U808" i="7"/>
  <c r="X808" i="7" s="1"/>
  <c r="U827" i="7"/>
  <c r="X827" i="7" s="1"/>
  <c r="U1585" i="7"/>
  <c r="X1585" i="7" s="1"/>
  <c r="U644" i="7"/>
  <c r="X644" i="7" s="1"/>
  <c r="U1215" i="7"/>
  <c r="X1215" i="7" s="1"/>
  <c r="U1236" i="7"/>
  <c r="X1236" i="7" s="1"/>
  <c r="U265" i="7"/>
  <c r="X265" i="7" s="1"/>
  <c r="U982" i="7"/>
  <c r="X982" i="7" s="1"/>
  <c r="U628" i="7"/>
  <c r="X628" i="7" s="1"/>
  <c r="U697" i="7"/>
  <c r="X697" i="7" s="1"/>
  <c r="U1164" i="7"/>
  <c r="X1164" i="7" s="1"/>
  <c r="U252" i="7"/>
  <c r="X252" i="7" s="1"/>
  <c r="U1072" i="7"/>
  <c r="X1072" i="7" s="1"/>
  <c r="U1516" i="7"/>
  <c r="X1516" i="7" s="1"/>
  <c r="U320" i="7"/>
  <c r="X320" i="7" s="1"/>
  <c r="U1474" i="7"/>
  <c r="X1474" i="7" s="1"/>
  <c r="U1157" i="7"/>
  <c r="X1157" i="7" s="1"/>
  <c r="U332" i="7"/>
  <c r="X332" i="7" s="1"/>
  <c r="U1238" i="7"/>
  <c r="X1238" i="7" s="1"/>
  <c r="U66" i="7"/>
  <c r="X66" i="7" s="1"/>
  <c r="U263" i="7"/>
  <c r="X263" i="7" s="1"/>
  <c r="U1252" i="7"/>
  <c r="X1252" i="7" s="1"/>
  <c r="U1597" i="7"/>
  <c r="X1597" i="7" s="1"/>
  <c r="U374" i="7"/>
  <c r="X374" i="7" s="1"/>
  <c r="U750" i="7"/>
  <c r="X750" i="7" s="1"/>
  <c r="U435" i="7"/>
  <c r="X435" i="7" s="1"/>
  <c r="U321" i="7"/>
  <c r="X321" i="7" s="1"/>
  <c r="U1533" i="7"/>
  <c r="X1533" i="7" s="1"/>
  <c r="U259" i="7"/>
  <c r="X259" i="7" s="1"/>
  <c r="U220" i="7"/>
  <c r="X220" i="7" s="1"/>
  <c r="U1235" i="7"/>
  <c r="X1235" i="7" s="1"/>
  <c r="U186" i="7"/>
  <c r="X186" i="7" s="1"/>
  <c r="U1507" i="7"/>
  <c r="X1507" i="7" s="1"/>
  <c r="U143" i="7"/>
  <c r="X143" i="7" s="1"/>
  <c r="U884" i="7"/>
  <c r="X884" i="7" s="1"/>
  <c r="U896" i="7"/>
  <c r="X896" i="7" s="1"/>
  <c r="U1483" i="7"/>
  <c r="X1483" i="7" s="1"/>
  <c r="U1276" i="7"/>
  <c r="X1276" i="7" s="1"/>
  <c r="U1589" i="7"/>
  <c r="X1589" i="7" s="1"/>
  <c r="U291" i="7"/>
  <c r="X291" i="7" s="1"/>
  <c r="U870" i="7"/>
  <c r="X870" i="7" s="1"/>
  <c r="U446" i="7"/>
  <c r="X446" i="7" s="1"/>
  <c r="U850" i="7"/>
  <c r="X850" i="7" s="1"/>
  <c r="U868" i="7"/>
  <c r="X868" i="7" s="1"/>
  <c r="U1407" i="7"/>
  <c r="X1407" i="7" s="1"/>
  <c r="U1555" i="7"/>
  <c r="X1555" i="7" s="1"/>
  <c r="U375" i="7"/>
  <c r="X375" i="7" s="1"/>
  <c r="U729" i="7"/>
  <c r="X729" i="7" s="1"/>
  <c r="U1338" i="7"/>
  <c r="X1338" i="7" s="1"/>
  <c r="U987" i="7"/>
  <c r="X987" i="7" s="1"/>
  <c r="U1030" i="7"/>
  <c r="X1030" i="7" s="1"/>
  <c r="U174" i="7"/>
  <c r="X174" i="7" s="1"/>
  <c r="U821" i="7"/>
  <c r="X821" i="7" s="1"/>
  <c r="U118" i="7"/>
  <c r="X118" i="7" s="1"/>
  <c r="U482" i="7"/>
  <c r="X482" i="7" s="1"/>
  <c r="U823" i="7"/>
  <c r="X823" i="7" s="1"/>
  <c r="U1292" i="7"/>
  <c r="X1292" i="7" s="1"/>
  <c r="U308" i="7"/>
  <c r="X308" i="7" s="1"/>
  <c r="U1313" i="7"/>
  <c r="X1313" i="7" s="1"/>
  <c r="U1196" i="7"/>
  <c r="X1196" i="7" s="1"/>
  <c r="U1171" i="7"/>
  <c r="X1171" i="7" s="1"/>
  <c r="U1265" i="7"/>
  <c r="X1265" i="7" s="1"/>
  <c r="U840" i="7"/>
  <c r="X840" i="7" s="1"/>
  <c r="U1163" i="7"/>
  <c r="X1163" i="7" s="1"/>
  <c r="U403" i="7"/>
  <c r="X403" i="7" s="1"/>
  <c r="U782" i="7"/>
  <c r="X782" i="7" s="1"/>
  <c r="U184" i="7"/>
  <c r="X184" i="7" s="1"/>
  <c r="U1401" i="7"/>
  <c r="X1401" i="7" s="1"/>
  <c r="U915" i="7"/>
  <c r="X915" i="7" s="1"/>
  <c r="U1003" i="7"/>
  <c r="X1003" i="7" s="1"/>
  <c r="U1017" i="7"/>
  <c r="X1017" i="7" s="1"/>
  <c r="U448" i="7"/>
  <c r="X448" i="7" s="1"/>
  <c r="U832" i="7"/>
  <c r="X832" i="7" s="1"/>
  <c r="U180" i="7"/>
  <c r="X180" i="7" s="1"/>
  <c r="U679" i="7"/>
  <c r="X679" i="7" s="1"/>
  <c r="U151" i="7"/>
  <c r="X151" i="7" s="1"/>
  <c r="U248" i="7"/>
  <c r="X248" i="7" s="1"/>
  <c r="U596" i="7"/>
  <c r="X596" i="7" s="1"/>
  <c r="U635" i="7"/>
  <c r="X635" i="7" s="1"/>
  <c r="U555" i="7"/>
  <c r="X555" i="7" s="1"/>
  <c r="U673" i="7"/>
  <c r="X673" i="7" s="1"/>
  <c r="U1214" i="7"/>
  <c r="X1214" i="7" s="1"/>
  <c r="U229" i="7"/>
  <c r="X229" i="7" s="1"/>
  <c r="U1253" i="7"/>
  <c r="X1253" i="7" s="1"/>
  <c r="U1062" i="7"/>
  <c r="X1062" i="7" s="1"/>
  <c r="U572" i="7"/>
  <c r="X572" i="7" s="1"/>
  <c r="U882" i="7"/>
  <c r="X882" i="7" s="1"/>
  <c r="U1005" i="7"/>
  <c r="X1005" i="7" s="1"/>
  <c r="U305" i="7"/>
  <c r="X305" i="7" s="1"/>
  <c r="U1378" i="7"/>
  <c r="X1378" i="7" s="1"/>
  <c r="U1404" i="7"/>
  <c r="X1404" i="7" s="1"/>
  <c r="U91" i="7"/>
  <c r="X91" i="7" s="1"/>
  <c r="U275" i="7"/>
  <c r="X275" i="7" s="1"/>
  <c r="U1393" i="7"/>
  <c r="X1393" i="7" s="1"/>
  <c r="U727" i="7"/>
  <c r="X727" i="7" s="1"/>
  <c r="U206" i="7"/>
  <c r="X206" i="7" s="1"/>
  <c r="U270" i="7"/>
  <c r="X270" i="7" s="1"/>
  <c r="U713" i="7"/>
  <c r="X713" i="7" s="1"/>
  <c r="U1251" i="7"/>
  <c r="X1251" i="7" s="1"/>
  <c r="U461" i="7"/>
  <c r="X461" i="7" s="1"/>
  <c r="U641" i="7"/>
  <c r="X641" i="7" s="1"/>
  <c r="U454" i="7"/>
  <c r="X454" i="7" s="1"/>
  <c r="U534" i="7"/>
  <c r="X534" i="7" s="1"/>
  <c r="U384" i="7"/>
  <c r="X384" i="7" s="1"/>
  <c r="U1437" i="7"/>
  <c r="X1437" i="7" s="1"/>
  <c r="U790" i="7"/>
  <c r="X790" i="7" s="1"/>
  <c r="U505" i="7"/>
  <c r="X505" i="7" s="1"/>
  <c r="U1480" i="7"/>
  <c r="X1480" i="7" s="1"/>
  <c r="U1609" i="7"/>
  <c r="X1609" i="7" s="1"/>
  <c r="U1610" i="7"/>
  <c r="X1610" i="7" s="1"/>
  <c r="U22" i="7"/>
  <c r="X22" i="7" s="1"/>
  <c r="U79" i="7"/>
  <c r="X79" i="7" s="1"/>
  <c r="U436" i="7"/>
  <c r="X436" i="7" s="1"/>
  <c r="U458" i="7"/>
  <c r="X458" i="7" s="1"/>
  <c r="U54" i="7"/>
  <c r="X54" i="7" s="1"/>
  <c r="U358" i="7"/>
  <c r="X358" i="7" s="1"/>
  <c r="U1326" i="7"/>
  <c r="X1326" i="7" s="1"/>
  <c r="U1343" i="7"/>
  <c r="X1343" i="7" s="1"/>
  <c r="U655" i="7"/>
  <c r="X655" i="7" s="1"/>
  <c r="U1494" i="7"/>
  <c r="X1494" i="7" s="1"/>
  <c r="U1314" i="7"/>
  <c r="X1314" i="7" s="1"/>
  <c r="U1191" i="7"/>
  <c r="X1191" i="7" s="1"/>
  <c r="U1517" i="7"/>
  <c r="X1517" i="7" s="1"/>
  <c r="U23" i="7"/>
  <c r="X23" i="7" s="1"/>
  <c r="U219" i="7"/>
  <c r="X219" i="7" s="1"/>
  <c r="U464" i="7"/>
  <c r="X464" i="7" s="1"/>
  <c r="U1230" i="7"/>
  <c r="X1230" i="7" s="1"/>
  <c r="U1105" i="7"/>
  <c r="X1105" i="7" s="1"/>
  <c r="U1182" i="7"/>
  <c r="X1182" i="7" s="1"/>
  <c r="U835" i="7"/>
  <c r="X835" i="7" s="1"/>
  <c r="U716" i="7"/>
  <c r="X716" i="7" s="1"/>
  <c r="U1464" i="7"/>
  <c r="X1464" i="7" s="1"/>
  <c r="U218" i="7"/>
  <c r="X218" i="7" s="1"/>
  <c r="U249" i="7"/>
  <c r="X249" i="7" s="1"/>
  <c r="U608" i="7"/>
  <c r="X608" i="7" s="1"/>
  <c r="U1462" i="7"/>
  <c r="X1462" i="7" s="1"/>
  <c r="U1374" i="7"/>
  <c r="X1374" i="7" s="1"/>
  <c r="U167" i="7"/>
  <c r="X167" i="7" s="1"/>
  <c r="U598" i="7"/>
  <c r="X598" i="7" s="1"/>
  <c r="U905" i="7"/>
  <c r="X905" i="7" s="1"/>
  <c r="U537" i="7"/>
  <c r="X537" i="7" s="1"/>
  <c r="U292" i="7"/>
  <c r="X292" i="7" s="1"/>
  <c r="U335" i="7"/>
  <c r="X335" i="7" s="1"/>
  <c r="U806" i="7"/>
  <c r="X806" i="7" s="1"/>
  <c r="U383" i="7"/>
  <c r="X383" i="7" s="1"/>
  <c r="U1598" i="7"/>
  <c r="X1598" i="7" s="1"/>
  <c r="U1497" i="7"/>
  <c r="X1497" i="7" s="1"/>
  <c r="U1118" i="7"/>
  <c r="X1118" i="7" s="1"/>
  <c r="U1521" i="7"/>
  <c r="X1521" i="7" s="1"/>
  <c r="U681" i="7"/>
  <c r="X681" i="7" s="1"/>
  <c r="U1421" i="7"/>
  <c r="X1421" i="7" s="1"/>
  <c r="U373" i="7"/>
  <c r="X373" i="7" s="1"/>
  <c r="U589" i="7"/>
  <c r="X589" i="7" s="1"/>
  <c r="U1436" i="7"/>
  <c r="X1436" i="7" s="1"/>
  <c r="U453" i="7"/>
  <c r="X453" i="7" s="1"/>
  <c r="U1582" i="7"/>
  <c r="X1582" i="7" s="1"/>
  <c r="U573" i="7"/>
  <c r="X573" i="7" s="1"/>
  <c r="U393" i="7"/>
  <c r="X393" i="7" s="1"/>
  <c r="U43" i="7"/>
  <c r="X43" i="7" s="1"/>
  <c r="U728" i="7"/>
  <c r="X728" i="7" s="1"/>
  <c r="U110" i="7"/>
  <c r="X110" i="7" s="1"/>
  <c r="U355" i="7"/>
  <c r="X355" i="7" s="1"/>
  <c r="U1432" i="7"/>
  <c r="X1432" i="7" s="1"/>
  <c r="U221" i="7"/>
  <c r="X221" i="7" s="1"/>
  <c r="U932" i="7"/>
  <c r="X932" i="7" s="1"/>
  <c r="U1565" i="7"/>
  <c r="X1565" i="7" s="1"/>
  <c r="U293" i="7"/>
  <c r="X293" i="7" s="1"/>
  <c r="U849" i="7"/>
  <c r="X849" i="7" s="1"/>
  <c r="U1484" i="7"/>
  <c r="X1484" i="7" s="1"/>
  <c r="U113" i="7"/>
  <c r="X113" i="7" s="1"/>
  <c r="U665" i="7"/>
  <c r="X665" i="7" s="1"/>
  <c r="U236" i="7"/>
  <c r="X236" i="7" s="1"/>
  <c r="U323" i="7"/>
  <c r="X323" i="7" s="1"/>
  <c r="U773" i="7"/>
  <c r="X773" i="7" s="1"/>
  <c r="U1117" i="7"/>
  <c r="X1117" i="7" s="1"/>
  <c r="U803" i="7"/>
  <c r="X803" i="7" s="1"/>
  <c r="U476" i="7"/>
  <c r="X476" i="7" s="1"/>
  <c r="U1442" i="7"/>
  <c r="X1442" i="7" s="1"/>
  <c r="U197" i="7"/>
  <c r="X197" i="7" s="1"/>
  <c r="U1150" i="7"/>
  <c r="X1150" i="7" s="1"/>
  <c r="U853" i="7"/>
  <c r="X853" i="7" s="1"/>
  <c r="U991" i="7"/>
  <c r="X991" i="7" s="1"/>
  <c r="U1460" i="7"/>
  <c r="X1460" i="7" s="1"/>
  <c r="U1260" i="7"/>
  <c r="X1260" i="7" s="1"/>
  <c r="U873" i="7"/>
  <c r="X873" i="7" s="1"/>
  <c r="U753" i="7"/>
  <c r="X753" i="7" s="1"/>
  <c r="U897" i="7"/>
  <c r="X897" i="7" s="1"/>
  <c r="U1340" i="7"/>
  <c r="X1340" i="7" s="1"/>
  <c r="U903" i="7"/>
  <c r="X903" i="7" s="1"/>
  <c r="U1546" i="7"/>
  <c r="X1546" i="7" s="1"/>
  <c r="U999" i="7"/>
  <c r="X999" i="7" s="1"/>
  <c r="U1321" i="7"/>
  <c r="X1321" i="7" s="1"/>
  <c r="U1174" i="7"/>
  <c r="X1174" i="7" s="1"/>
  <c r="U1202" i="7"/>
  <c r="X1202" i="7" s="1"/>
  <c r="U462" i="7"/>
  <c r="X462" i="7" s="1"/>
  <c r="U1165" i="7"/>
  <c r="X1165" i="7" s="1"/>
  <c r="U829" i="7"/>
  <c r="X829" i="7" s="1"/>
  <c r="U921" i="7"/>
  <c r="X921" i="7" s="1"/>
  <c r="U246" i="7"/>
  <c r="X246" i="7" s="1"/>
  <c r="U778" i="7"/>
  <c r="X778" i="7" s="1"/>
  <c r="U1273" i="7"/>
  <c r="X1273" i="7" s="1"/>
  <c r="U1073" i="7"/>
  <c r="X1073" i="7" s="1"/>
  <c r="U1578" i="7"/>
  <c r="X1578" i="7" s="1"/>
  <c r="U439" i="7"/>
  <c r="X439" i="7" s="1"/>
  <c r="U1593" i="7"/>
  <c r="X1593" i="7" s="1"/>
  <c r="U536" i="7"/>
  <c r="X536" i="7" s="1"/>
  <c r="U826" i="7"/>
  <c r="X826" i="7" s="1"/>
  <c r="U295" i="7"/>
  <c r="X295" i="7" s="1"/>
  <c r="U1302" i="7"/>
  <c r="X1302" i="7" s="1"/>
  <c r="U759" i="7"/>
  <c r="X759" i="7" s="1"/>
  <c r="U907" i="7"/>
  <c r="X907" i="7" s="1"/>
  <c r="U1249" i="7"/>
  <c r="X1249" i="7" s="1"/>
  <c r="U889" i="7"/>
  <c r="X889" i="7" s="1"/>
  <c r="U1470" i="7"/>
  <c r="X1470" i="7" s="1"/>
  <c r="U668" i="7"/>
  <c r="X668" i="7" s="1"/>
  <c r="U964" i="7"/>
  <c r="X964" i="7" s="1"/>
  <c r="U261" i="7"/>
  <c r="X261" i="7" s="1"/>
  <c r="U397" i="7"/>
  <c r="X397" i="7" s="1"/>
  <c r="U1153" i="7"/>
  <c r="X1153" i="7" s="1"/>
  <c r="U1127" i="7"/>
  <c r="X1127" i="7" s="1"/>
  <c r="U1102" i="7"/>
  <c r="X1102" i="7" s="1"/>
  <c r="U674" i="7"/>
  <c r="X674" i="7" s="1"/>
  <c r="U486" i="7"/>
  <c r="X486" i="7" s="1"/>
  <c r="U656" i="7"/>
  <c r="X656" i="7" s="1"/>
  <c r="U317" i="7"/>
  <c r="X317" i="7" s="1"/>
  <c r="U1418" i="7"/>
  <c r="X1418" i="7" s="1"/>
  <c r="U1147" i="7"/>
  <c r="X1147" i="7" s="1"/>
  <c r="U402" i="7"/>
  <c r="X402" i="7" s="1"/>
  <c r="U1361" i="7"/>
  <c r="X1361" i="7" s="1"/>
  <c r="U931" i="7"/>
  <c r="X931" i="7" s="1"/>
  <c r="U165" i="7"/>
  <c r="X165" i="7" s="1"/>
  <c r="U1213" i="7"/>
  <c r="X1213" i="7" s="1"/>
  <c r="U123" i="7"/>
  <c r="X123" i="7" s="1"/>
  <c r="U130" i="7"/>
  <c r="X130" i="7" s="1"/>
  <c r="U431" i="7"/>
  <c r="X431" i="7" s="1"/>
  <c r="U1022" i="7"/>
  <c r="X1022" i="7" s="1"/>
  <c r="U1178" i="7"/>
  <c r="X1178" i="7" s="1"/>
  <c r="U600" i="7"/>
  <c r="X600" i="7" s="1"/>
  <c r="U1101" i="7"/>
  <c r="X1101" i="7" s="1"/>
  <c r="U796" i="7"/>
  <c r="X796" i="7" s="1"/>
  <c r="U1109" i="7"/>
  <c r="X1109" i="7" s="1"/>
  <c r="U661" i="7"/>
  <c r="X661" i="7" s="1"/>
  <c r="U1355" i="7"/>
  <c r="X1355" i="7" s="1"/>
  <c r="U725" i="7"/>
  <c r="X725" i="7" s="1"/>
  <c r="U1322" i="7"/>
  <c r="X1322" i="7" s="1"/>
  <c r="U1403" i="7"/>
  <c r="X1403" i="7" s="1"/>
  <c r="U1369" i="7"/>
  <c r="X1369" i="7" s="1"/>
  <c r="U1054" i="7"/>
  <c r="X1054" i="7" s="1"/>
  <c r="U425" i="7"/>
  <c r="X425" i="7" s="1"/>
  <c r="U474" i="7"/>
  <c r="X474" i="7" s="1"/>
  <c r="U1389" i="7"/>
  <c r="X1389" i="7" s="1"/>
  <c r="U1099" i="7"/>
  <c r="X1099" i="7" s="1"/>
  <c r="U961" i="7"/>
  <c r="X961" i="7" s="1"/>
  <c r="U950" i="7"/>
  <c r="X950" i="7" s="1"/>
  <c r="U1499" i="7"/>
  <c r="X1499" i="7" s="1"/>
  <c r="U798" i="7"/>
  <c r="X798" i="7" s="1"/>
  <c r="U1471" i="7"/>
  <c r="X1471" i="7" s="1"/>
  <c r="U1312" i="7"/>
  <c r="X1312" i="7" s="1"/>
  <c r="U1111" i="7"/>
  <c r="X1111" i="7" s="1"/>
  <c r="U965" i="7"/>
  <c r="X965" i="7" s="1"/>
  <c r="U152" i="7"/>
  <c r="X152" i="7" s="1"/>
  <c r="U1575" i="7"/>
  <c r="X1575" i="7" s="1"/>
  <c r="U230" i="7"/>
  <c r="X230" i="7" s="1"/>
  <c r="U927" i="7"/>
  <c r="X927" i="7" s="1"/>
  <c r="U1456" i="7"/>
  <c r="X1456" i="7" s="1"/>
  <c r="U53" i="7"/>
  <c r="X53" i="7" s="1"/>
  <c r="U770" i="7"/>
  <c r="X770" i="7" s="1"/>
  <c r="U1449" i="7"/>
  <c r="X1449" i="7" s="1"/>
  <c r="U622" i="7"/>
  <c r="X622" i="7" s="1"/>
  <c r="U120" i="7"/>
  <c r="X120" i="7" s="1"/>
  <c r="U904" i="7"/>
  <c r="X904" i="7" s="1"/>
  <c r="U580" i="7"/>
  <c r="X580" i="7" s="1"/>
  <c r="U819" i="7"/>
  <c r="X819" i="7" s="1"/>
  <c r="U683" i="7"/>
  <c r="X683" i="7" s="1"/>
  <c r="U1269" i="7"/>
  <c r="X1269" i="7" s="1"/>
  <c r="U1493" i="7"/>
  <c r="X1493" i="7" s="1"/>
  <c r="U188" i="7"/>
  <c r="X188" i="7" s="1"/>
  <c r="U258" i="7"/>
  <c r="X258" i="7" s="1"/>
  <c r="U822" i="7"/>
  <c r="X822" i="7" s="1"/>
  <c r="U756" i="7"/>
  <c r="X756" i="7" s="1"/>
  <c r="U164" i="7"/>
  <c r="X164" i="7" s="1"/>
  <c r="U29" i="7"/>
  <c r="X29" i="7" s="1"/>
  <c r="U794" i="7"/>
  <c r="X794" i="7" s="1"/>
  <c r="U233" i="7"/>
  <c r="X233" i="7" s="1"/>
  <c r="U1039" i="7"/>
  <c r="X1039" i="7" s="1"/>
  <c r="U1011" i="7"/>
  <c r="X1011" i="7" s="1"/>
  <c r="U1434" i="7"/>
  <c r="X1434" i="7" s="1"/>
  <c r="U1394" i="7"/>
  <c r="X1394" i="7" s="1"/>
  <c r="U517" i="7"/>
  <c r="X517" i="7" s="1"/>
  <c r="U313" i="7"/>
  <c r="X313" i="7" s="1"/>
  <c r="U344" i="7"/>
  <c r="X344" i="7" s="1"/>
  <c r="U131" i="7"/>
  <c r="X131" i="7" s="1"/>
  <c r="U1359" i="7"/>
  <c r="X1359" i="7" s="1"/>
  <c r="U831" i="7"/>
  <c r="X831" i="7" s="1"/>
  <c r="U204" i="7"/>
  <c r="X204" i="7" s="1"/>
  <c r="U1372" i="7"/>
  <c r="X1372" i="7" s="1"/>
  <c r="U766" i="7"/>
  <c r="X766" i="7" s="1"/>
  <c r="U1519" i="7"/>
  <c r="X1519" i="7" s="1"/>
  <c r="U1025" i="7"/>
  <c r="X1025" i="7" s="1"/>
  <c r="U1339" i="7"/>
  <c r="X1339" i="7" s="1"/>
  <c r="U983" i="7"/>
  <c r="X983" i="7" s="1"/>
  <c r="U199" i="7"/>
  <c r="X199" i="7" s="1"/>
  <c r="U963" i="7"/>
  <c r="X963" i="7" s="1"/>
  <c r="U940" i="7"/>
  <c r="X940" i="7" s="1"/>
  <c r="U212" i="7"/>
  <c r="X212" i="7" s="1"/>
  <c r="U1088" i="7"/>
  <c r="X1088" i="7" s="1"/>
  <c r="U1490" i="7"/>
  <c r="X1490" i="7" s="1"/>
  <c r="U1616" i="7"/>
  <c r="X1616" i="7" s="1"/>
  <c r="U44" i="7"/>
  <c r="X44" i="7" s="1"/>
  <c r="U25" i="7"/>
  <c r="X25" i="7" s="1"/>
  <c r="U50" i="7"/>
  <c r="X50" i="7" s="1"/>
  <c r="U789" i="7"/>
  <c r="X789" i="7" s="1"/>
  <c r="U1591" i="7"/>
  <c r="X1591" i="7" s="1"/>
  <c r="U57" i="7"/>
  <c r="X57" i="7" s="1"/>
  <c r="U1595" i="7"/>
  <c r="X1595" i="7" s="1"/>
  <c r="U438" i="7"/>
  <c r="X438" i="7" s="1"/>
  <c r="U185" i="7"/>
  <c r="X185" i="7" s="1"/>
  <c r="U958" i="7"/>
  <c r="X958" i="7" s="1"/>
  <c r="U1446" i="7"/>
  <c r="X1446" i="7" s="1"/>
  <c r="U527" i="7"/>
  <c r="X527" i="7" s="1"/>
  <c r="U20" i="7"/>
  <c r="X20" i="7" s="1"/>
  <c r="U1281" i="7"/>
  <c r="X1281" i="7" s="1"/>
  <c r="U31" i="7"/>
  <c r="X31" i="7" s="1"/>
  <c r="U1344" i="7"/>
  <c r="X1344" i="7" s="1"/>
  <c r="U1512" i="7"/>
  <c r="X1512" i="7" s="1"/>
  <c r="U480" i="7"/>
  <c r="X480" i="7" s="1"/>
  <c r="U543" i="7"/>
  <c r="X543" i="7" s="1"/>
  <c r="U867" i="7"/>
  <c r="X867" i="7" s="1"/>
  <c r="U322" i="7"/>
  <c r="X322" i="7" s="1"/>
  <c r="U35" i="7"/>
  <c r="X35" i="7" s="1"/>
  <c r="U495" i="7"/>
  <c r="X495" i="7" s="1"/>
  <c r="U1457" i="7"/>
  <c r="X1457" i="7" s="1"/>
  <c r="U168" i="7"/>
  <c r="X168" i="7" s="1"/>
  <c r="U686" i="7"/>
  <c r="X686" i="7" s="1"/>
  <c r="U1481" i="7"/>
  <c r="X1481" i="7" s="1"/>
  <c r="U440" i="7"/>
  <c r="X440" i="7" s="1"/>
  <c r="U396" i="7"/>
  <c r="X396" i="7" s="1"/>
  <c r="U1551" i="7"/>
  <c r="X1551" i="7" s="1"/>
  <c r="U1141" i="7"/>
  <c r="X1141" i="7" s="1"/>
  <c r="U1396" i="7"/>
  <c r="X1396" i="7" s="1"/>
  <c r="U1280" i="7"/>
  <c r="X1280" i="7" s="1"/>
  <c r="U532" i="7"/>
  <c r="X532" i="7" s="1"/>
  <c r="U1513" i="7"/>
  <c r="X1513" i="7" s="1"/>
  <c r="U1351" i="7"/>
  <c r="X1351" i="7" s="1"/>
  <c r="U380" i="7"/>
  <c r="X380" i="7" s="1"/>
  <c r="U88" i="7"/>
  <c r="X88" i="7" s="1"/>
  <c r="U1271" i="7"/>
  <c r="X1271" i="7" s="1"/>
  <c r="U880" i="7"/>
  <c r="X880" i="7" s="1"/>
  <c r="U988" i="7"/>
  <c r="X988" i="7" s="1"/>
  <c r="U382" i="7"/>
  <c r="X382" i="7" s="1"/>
  <c r="U1304" i="7"/>
  <c r="X1304" i="7" s="1"/>
  <c r="U651" i="7"/>
  <c r="X651" i="7" s="1"/>
  <c r="U1527" i="7"/>
  <c r="X1527" i="7" s="1"/>
  <c r="U315" i="7"/>
  <c r="X315" i="7" s="1"/>
  <c r="U549" i="7"/>
  <c r="X549" i="7" s="1"/>
  <c r="U1472" i="7"/>
  <c r="X1472" i="7" s="1"/>
  <c r="U1124" i="7"/>
  <c r="X1124" i="7" s="1"/>
  <c r="U37" i="7"/>
  <c r="X37" i="7" s="1"/>
  <c r="U1233" i="7"/>
  <c r="X1233" i="7" s="1"/>
  <c r="U692" i="7"/>
  <c r="X692" i="7" s="1"/>
  <c r="U283" i="7"/>
  <c r="X283" i="7" s="1"/>
  <c r="U601" i="7"/>
  <c r="X601" i="7" s="1"/>
  <c r="U1267" i="7"/>
  <c r="X1267" i="7" s="1"/>
  <c r="U1203" i="7"/>
  <c r="X1203" i="7" s="1"/>
  <c r="U1402" i="7"/>
  <c r="X1402" i="7" s="1"/>
  <c r="U1454" i="7"/>
  <c r="X1454" i="7" s="1"/>
  <c r="U602" i="7"/>
  <c r="X602" i="7" s="1"/>
  <c r="U1465" i="7"/>
  <c r="X1465" i="7" s="1"/>
  <c r="U1070" i="7"/>
  <c r="X1070" i="7" s="1"/>
  <c r="U1270" i="7"/>
  <c r="X1270" i="7" s="1"/>
  <c r="U698" i="7"/>
  <c r="X698" i="7" s="1"/>
  <c r="U985" i="7"/>
  <c r="X985" i="7" s="1"/>
  <c r="U1028" i="7"/>
  <c r="X1028" i="7" s="1"/>
  <c r="U617" i="7"/>
  <c r="X617" i="7" s="1"/>
  <c r="U747" i="7"/>
  <c r="X747" i="7" s="1"/>
  <c r="U538" i="7"/>
  <c r="X538" i="7" s="1"/>
  <c r="U479" i="7"/>
  <c r="X479" i="7" s="1"/>
  <c r="U645" i="7"/>
  <c r="X645" i="7" s="1"/>
  <c r="U49" i="7"/>
  <c r="X49" i="7" s="1"/>
  <c r="U414" i="7"/>
  <c r="X414" i="7" s="1"/>
  <c r="U590" i="7"/>
  <c r="X590" i="7" s="1"/>
  <c r="U210" i="7"/>
  <c r="X210" i="7" s="1"/>
  <c r="U126" i="7"/>
  <c r="X126" i="7" s="1"/>
  <c r="U795" i="7"/>
  <c r="X795" i="7" s="1"/>
  <c r="U945" i="7"/>
  <c r="X945" i="7" s="1"/>
  <c r="U1444" i="7"/>
  <c r="X1444" i="7" s="1"/>
  <c r="U413" i="7"/>
  <c r="X413" i="7" s="1"/>
  <c r="U567" i="7"/>
  <c r="X567" i="7" s="1"/>
  <c r="U1391" i="7"/>
  <c r="X1391" i="7" s="1"/>
  <c r="U696" i="7"/>
  <c r="X696" i="7" s="1"/>
  <c r="U484" i="7"/>
  <c r="X484" i="7" s="1"/>
  <c r="U859" i="7"/>
  <c r="X859" i="7" s="1"/>
  <c r="U207" i="7"/>
  <c r="X207" i="7" s="1"/>
  <c r="U564" i="7"/>
  <c r="X564" i="7" s="1"/>
  <c r="U804" i="7"/>
  <c r="X804" i="7" s="1"/>
  <c r="U288" i="7"/>
  <c r="X288" i="7" s="1"/>
  <c r="U914" i="7"/>
  <c r="X914" i="7" s="1"/>
  <c r="U612" i="7"/>
  <c r="X612" i="7" s="1"/>
  <c r="U334" i="7"/>
  <c r="X334" i="7" s="1"/>
  <c r="U1220" i="7"/>
  <c r="X1220" i="7" s="1"/>
  <c r="U881" i="7"/>
  <c r="X881" i="7" s="1"/>
  <c r="U1552" i="7"/>
  <c r="X1552" i="7" s="1"/>
  <c r="U879" i="7"/>
  <c r="X879" i="7" s="1"/>
  <c r="U408" i="7"/>
  <c r="X408" i="7" s="1"/>
  <c r="U1245" i="7"/>
  <c r="X1245" i="7" s="1"/>
  <c r="U144" i="7"/>
  <c r="X144" i="7" s="1"/>
  <c r="U1536" i="7"/>
  <c r="X1536" i="7" s="1"/>
  <c r="U625" i="7"/>
  <c r="X625" i="7" s="1"/>
  <c r="U1373" i="7"/>
  <c r="X1373" i="7" s="1"/>
  <c r="U338" i="7"/>
  <c r="X338" i="7" s="1"/>
  <c r="U1510" i="7"/>
  <c r="X1510" i="7" s="1"/>
  <c r="U513" i="7"/>
  <c r="X513" i="7" s="1"/>
  <c r="U327" i="7"/>
  <c r="X327" i="7" s="1"/>
  <c r="U169" i="7"/>
  <c r="X169" i="7" s="1"/>
  <c r="U1193" i="7"/>
  <c r="X1193" i="7" s="1"/>
  <c r="U1366" i="7"/>
  <c r="X1366" i="7" s="1"/>
  <c r="U274" i="7"/>
  <c r="X274" i="7" s="1"/>
  <c r="U1531" i="7"/>
  <c r="X1531" i="7" s="1"/>
  <c r="U1095" i="7"/>
  <c r="X1095" i="7" s="1"/>
  <c r="U426" i="7"/>
  <c r="X426" i="7" s="1"/>
  <c r="U1503" i="7"/>
  <c r="X1503" i="7" s="1"/>
  <c r="U1229" i="7"/>
  <c r="X1229" i="7" s="1"/>
  <c r="U1250" i="7"/>
  <c r="X1250" i="7" s="1"/>
  <c r="U411" i="7"/>
  <c r="X411" i="7" s="1"/>
  <c r="U781" i="7"/>
  <c r="X781" i="7" s="1"/>
  <c r="U1132" i="7"/>
  <c r="X1132" i="7" s="1"/>
  <c r="U503" i="7"/>
  <c r="X503" i="7" s="1"/>
  <c r="U1065" i="7"/>
  <c r="X1065" i="7" s="1"/>
  <c r="U710" i="7"/>
  <c r="X710" i="7" s="1"/>
  <c r="U526" i="7"/>
  <c r="X526" i="7" s="1"/>
  <c r="U566" i="7"/>
  <c r="X566" i="7" s="1"/>
  <c r="U912" i="7"/>
  <c r="X912" i="7" s="1"/>
  <c r="U740" i="7"/>
  <c r="X740" i="7" s="1"/>
  <c r="U1488" i="7"/>
  <c r="X1488" i="7" s="1"/>
  <c r="U473" i="7"/>
  <c r="X473" i="7" s="1"/>
  <c r="U1412" i="7"/>
  <c r="X1412" i="7" s="1"/>
  <c r="U1528" i="7"/>
  <c r="X1528" i="7" s="1"/>
  <c r="U492" i="7"/>
  <c r="X492" i="7" s="1"/>
  <c r="U226" i="7"/>
  <c r="X226" i="7" s="1"/>
  <c r="U256" i="7"/>
  <c r="X256" i="7" s="1"/>
  <c r="U1368" i="7"/>
  <c r="X1368" i="7" s="1"/>
  <c r="U1038" i="7"/>
  <c r="X1038" i="7" s="1"/>
  <c r="U1143" i="7"/>
  <c r="X1143" i="7" s="1"/>
  <c r="U1311" i="7"/>
  <c r="X1311" i="7" s="1"/>
  <c r="U653" i="7"/>
  <c r="X653" i="7" s="1"/>
  <c r="U1221" i="7"/>
  <c r="X1221" i="7" s="1"/>
  <c r="U694" i="7"/>
  <c r="X694" i="7" s="1"/>
  <c r="U954" i="7"/>
  <c r="X954" i="7" s="1"/>
  <c r="U1417" i="7"/>
  <c r="X1417" i="7" s="1"/>
  <c r="U370" i="7"/>
  <c r="X370" i="7" s="1"/>
  <c r="U299" i="7"/>
  <c r="X299" i="7" s="1"/>
  <c r="U610" i="7"/>
  <c r="X610" i="7" s="1"/>
  <c r="U175" i="7"/>
  <c r="X175" i="7" s="1"/>
  <c r="U1056" i="7"/>
  <c r="X1056" i="7" s="1"/>
  <c r="U1508" i="7"/>
  <c r="X1508" i="7" s="1"/>
  <c r="U933" i="7"/>
  <c r="X933" i="7" s="1"/>
  <c r="U1459" i="7"/>
  <c r="X1459" i="7" s="1"/>
  <c r="U809" i="7"/>
  <c r="X809" i="7" s="1"/>
  <c r="U630" i="7"/>
  <c r="X630" i="7" s="1"/>
  <c r="U723" i="7"/>
  <c r="X723" i="7" s="1"/>
  <c r="U1263" i="7"/>
  <c r="X1263" i="7" s="1"/>
  <c r="U1027" i="7"/>
  <c r="X1027" i="7" s="1"/>
  <c r="U1574" i="7"/>
  <c r="X1574" i="7" s="1"/>
  <c r="U304" i="7"/>
  <c r="X304" i="7" s="1"/>
  <c r="U1570" i="7"/>
  <c r="X1570" i="7" s="1"/>
  <c r="U755" i="7"/>
  <c r="X755" i="7" s="1"/>
  <c r="U281" i="7"/>
  <c r="X281" i="7" s="1"/>
  <c r="U244" i="7"/>
  <c r="X244" i="7" s="1"/>
  <c r="U531" i="7"/>
  <c r="X531" i="7" s="1"/>
  <c r="U415" i="7"/>
  <c r="X415" i="7" s="1"/>
  <c r="U1564" i="7"/>
  <c r="X1564" i="7" s="1"/>
  <c r="U1274" i="7"/>
  <c r="X1274" i="7" s="1"/>
  <c r="U371" i="7"/>
  <c r="X371" i="7" s="1"/>
  <c r="U251" i="7"/>
  <c r="X251" i="7" s="1"/>
  <c r="U345" i="7"/>
  <c r="X345" i="7" s="1"/>
  <c r="U700" i="7"/>
  <c r="X700" i="7" s="1"/>
  <c r="U1605" i="7"/>
  <c r="X1605" i="7" s="1"/>
  <c r="U839" i="7"/>
  <c r="X839" i="7" s="1"/>
  <c r="U466" i="7"/>
  <c r="X466" i="7" s="1"/>
  <c r="U1415" i="7"/>
  <c r="X1415" i="7" s="1"/>
  <c r="U1518" i="7"/>
  <c r="X1518" i="7" s="1"/>
  <c r="U101" i="7"/>
  <c r="X101" i="7" s="1"/>
  <c r="U928" i="7"/>
  <c r="X928" i="7" s="1"/>
  <c r="U1148" i="7"/>
  <c r="X1148" i="7" s="1"/>
  <c r="U978" i="7"/>
  <c r="X978" i="7" s="1"/>
  <c r="U701" i="7"/>
  <c r="X701" i="7" s="1"/>
  <c r="U214" i="7"/>
  <c r="X214" i="7" s="1"/>
  <c r="U1134" i="7"/>
  <c r="X1134" i="7" s="1"/>
  <c r="U1562" i="7"/>
  <c r="X1562" i="7" s="1"/>
  <c r="U105" i="7"/>
  <c r="X105" i="7" s="1"/>
  <c r="U1367" i="7"/>
  <c r="X1367" i="7" s="1"/>
  <c r="U1327" i="7"/>
  <c r="X1327" i="7" s="1"/>
  <c r="U1426" i="7"/>
  <c r="X1426" i="7" s="1"/>
  <c r="U735" i="7"/>
  <c r="X735" i="7" s="1"/>
  <c r="U593" i="7"/>
  <c r="X593" i="7" s="1"/>
  <c r="U643" i="7"/>
  <c r="X643" i="7" s="1"/>
  <c r="U278" i="7"/>
  <c r="X278" i="7" s="1"/>
  <c r="U663" i="7"/>
  <c r="X663" i="7" s="1"/>
  <c r="U232" i="7"/>
  <c r="X232" i="7" s="1"/>
  <c r="U1495" i="7"/>
  <c r="X1495" i="7" s="1"/>
  <c r="U508" i="7"/>
  <c r="X508" i="7" s="1"/>
  <c r="U1080" i="7"/>
  <c r="X1080" i="7" s="1"/>
  <c r="U722" i="7"/>
  <c r="X722" i="7" s="1"/>
  <c r="U739" i="7"/>
  <c r="X739" i="7" s="1"/>
  <c r="U189" i="7"/>
  <c r="X189" i="7" s="1"/>
  <c r="U1588" i="7"/>
  <c r="X1588" i="7" s="1"/>
  <c r="U1614" i="7"/>
  <c r="X1614" i="7" s="1"/>
  <c r="U51" i="7"/>
  <c r="X51" i="7" s="1"/>
  <c r="U40" i="7"/>
  <c r="X40" i="7" s="1"/>
  <c r="U60" i="7"/>
  <c r="X60" i="7" s="1"/>
  <c r="U1358" i="7"/>
  <c r="X1358" i="7" s="1"/>
  <c r="U1006" i="7"/>
  <c r="X1006" i="7" s="1"/>
  <c r="U73" i="7"/>
  <c r="X73" i="7" s="1"/>
  <c r="U1042" i="7"/>
  <c r="X1042" i="7" s="1"/>
  <c r="U1542" i="7"/>
  <c r="X1542" i="7" s="1"/>
  <c r="U1201" i="7"/>
  <c r="X1201" i="7" s="1"/>
  <c r="U134" i="7"/>
  <c r="X134" i="7" s="1"/>
  <c r="U1557" i="7"/>
  <c r="X1557" i="7" s="1"/>
  <c r="U319" i="7"/>
  <c r="X319" i="7" s="1"/>
  <c r="U34" i="7"/>
  <c r="X34" i="7" s="1"/>
  <c r="U1599" i="7"/>
  <c r="X1599" i="7" s="1"/>
  <c r="U58" i="7"/>
  <c r="X58" i="7" s="1"/>
  <c r="U1082" i="7"/>
  <c r="X1082" i="7" s="1"/>
  <c r="U1032" i="7"/>
  <c r="X1032" i="7" s="1"/>
  <c r="U959" i="7"/>
  <c r="X959" i="7" s="1"/>
  <c r="U1158" i="7"/>
  <c r="X1158" i="7" s="1"/>
  <c r="U545" i="7"/>
  <c r="X545" i="7" s="1"/>
  <c r="U347" i="7"/>
  <c r="X347" i="7" s="1"/>
  <c r="U30" i="7"/>
  <c r="X30" i="7" s="1"/>
  <c r="U1566" i="7"/>
  <c r="X1566" i="7" s="1"/>
  <c r="U348" i="7"/>
  <c r="X348" i="7" s="1"/>
  <c r="U966" i="7"/>
  <c r="X966" i="7" s="1"/>
  <c r="U369" i="7"/>
  <c r="X369" i="7" s="1"/>
  <c r="U391" i="7"/>
  <c r="X391" i="7" s="1"/>
  <c r="U1354" i="7"/>
  <c r="X1354" i="7" s="1"/>
  <c r="U99" i="7"/>
  <c r="X99" i="7" s="1"/>
  <c r="U1284" i="7"/>
  <c r="X1284" i="7" s="1"/>
  <c r="U1289" i="7"/>
  <c r="X1289" i="7" s="1"/>
  <c r="U1044" i="7"/>
  <c r="X1044" i="7" s="1"/>
  <c r="U364" i="7"/>
  <c r="X364" i="7" s="1"/>
  <c r="U996" i="7"/>
  <c r="X996" i="7" s="1"/>
  <c r="U1176" i="7"/>
  <c r="X1176" i="7" s="1"/>
  <c r="U112" i="7"/>
  <c r="X112" i="7" s="1"/>
  <c r="U1035" i="7"/>
  <c r="X1035" i="7" s="1"/>
  <c r="U1048" i="7"/>
  <c r="X1048" i="7" s="1"/>
  <c r="U788" i="7"/>
  <c r="X788" i="7" s="1"/>
  <c r="U1268" i="7"/>
  <c r="X1268" i="7" s="1"/>
  <c r="U1183" i="7"/>
  <c r="X1183" i="7" s="1"/>
  <c r="U443" i="7"/>
  <c r="X443" i="7" s="1"/>
  <c r="U1136" i="7"/>
  <c r="X1136" i="7" s="1"/>
  <c r="U738" i="7"/>
  <c r="X738" i="7" s="1"/>
  <c r="U707" i="7"/>
  <c r="X707" i="7" s="1"/>
  <c r="U1237" i="7"/>
  <c r="X1237" i="7" s="1"/>
  <c r="U1186" i="7"/>
  <c r="X1186" i="7" s="1"/>
  <c r="U813" i="7"/>
  <c r="X813" i="7" s="1"/>
  <c r="U247" i="7"/>
  <c r="X247" i="7" s="1"/>
  <c r="U26" i="7"/>
  <c r="X26" i="7" s="1"/>
  <c r="U540" i="7"/>
  <c r="X540" i="7" s="1"/>
  <c r="U297" i="7"/>
  <c r="X297" i="7" s="1"/>
  <c r="U125" i="7"/>
  <c r="X125" i="7" s="1"/>
  <c r="U328" i="7"/>
  <c r="X328" i="7" s="1"/>
  <c r="U1440" i="7"/>
  <c r="X1440" i="7" s="1"/>
  <c r="U260" i="7"/>
  <c r="X260" i="7" s="1"/>
  <c r="U339" i="7"/>
  <c r="X339" i="7" s="1"/>
  <c r="U666" i="7"/>
  <c r="X666" i="7" s="1"/>
  <c r="U1103" i="7"/>
  <c r="X1103" i="7" s="1"/>
  <c r="U689" i="7"/>
  <c r="X689" i="7" s="1"/>
  <c r="U916" i="7"/>
  <c r="X916" i="7" s="1"/>
  <c r="U1232" i="7"/>
  <c r="X1232" i="7" s="1"/>
  <c r="U618" i="7"/>
  <c r="X618" i="7" s="1"/>
  <c r="U1123" i="7"/>
  <c r="X1123" i="7" s="1"/>
  <c r="U1010" i="7"/>
  <c r="X1010" i="7" s="1"/>
  <c r="U254" i="7"/>
  <c r="X254" i="7" s="1"/>
  <c r="U930" i="7"/>
  <c r="X930" i="7" s="1"/>
  <c r="U554" i="7"/>
  <c r="X554" i="7" s="1"/>
  <c r="U103" i="7"/>
  <c r="X103" i="7" s="1"/>
  <c r="U1266" i="7"/>
  <c r="X1266" i="7" s="1"/>
  <c r="U477" i="7"/>
  <c r="X477" i="7" s="1"/>
  <c r="U742" i="7"/>
  <c r="X742" i="7" s="1"/>
  <c r="U733" i="7"/>
  <c r="X733" i="7" s="1"/>
  <c r="U1431" i="7"/>
  <c r="X1431" i="7" s="1"/>
  <c r="U541" i="7"/>
  <c r="X541" i="7" s="1"/>
  <c r="U1227" i="7"/>
  <c r="X1227" i="7" s="1"/>
  <c r="U1019" i="7"/>
  <c r="X1019" i="7" s="1"/>
  <c r="U1424" i="7"/>
  <c r="X1424" i="7" s="1"/>
  <c r="U670" i="7"/>
  <c r="X670" i="7" s="1"/>
  <c r="U310" i="7"/>
  <c r="X310" i="7" s="1"/>
  <c r="U1550" i="7"/>
  <c r="X1550" i="7" s="1"/>
  <c r="U718" i="7"/>
  <c r="X718" i="7" s="1"/>
  <c r="U591" i="7"/>
  <c r="X591" i="7" s="1"/>
  <c r="U489" i="7"/>
  <c r="X489" i="7" s="1"/>
  <c r="U582" i="7"/>
  <c r="X582" i="7" s="1"/>
  <c r="U262" i="7"/>
  <c r="X262" i="7" s="1"/>
  <c r="U1353" i="7"/>
  <c r="X1353" i="7" s="1"/>
  <c r="U1606" i="7"/>
  <c r="X1606" i="7" s="1"/>
  <c r="U1104" i="7"/>
  <c r="X1104" i="7" s="1"/>
  <c r="U633" i="7"/>
  <c r="X633" i="7" s="1"/>
  <c r="U1475" i="7"/>
  <c r="X1475" i="7" s="1"/>
  <c r="U1425" i="7"/>
  <c r="X1425" i="7" s="1"/>
  <c r="U1496" i="7"/>
  <c r="X1496" i="7" s="1"/>
  <c r="U1071" i="7"/>
  <c r="X1071" i="7" s="1"/>
  <c r="U606" i="7"/>
  <c r="X606" i="7" s="1"/>
  <c r="U1399" i="7"/>
  <c r="X1399" i="7" s="1"/>
  <c r="U631" i="7"/>
  <c r="X631" i="7" s="1"/>
  <c r="U858" i="7"/>
  <c r="X858" i="7" s="1"/>
  <c r="U592" i="7"/>
  <c r="X592" i="7" s="1"/>
  <c r="U1539" i="7"/>
  <c r="X1539" i="7" s="1"/>
  <c r="U326" i="7"/>
  <c r="X326" i="7" s="1"/>
  <c r="U814" i="7"/>
  <c r="X814" i="7" s="1"/>
  <c r="U1051" i="7"/>
  <c r="X1051" i="7" s="1"/>
  <c r="U457" i="7"/>
  <c r="X457" i="7" s="1"/>
  <c r="U124" i="7"/>
  <c r="X124" i="7" s="1"/>
  <c r="U578" i="7"/>
  <c r="X578" i="7" s="1"/>
  <c r="U807" i="7"/>
  <c r="X807" i="7" s="1"/>
  <c r="U388" i="7"/>
  <c r="X388" i="7" s="1"/>
  <c r="U969" i="7"/>
  <c r="X969" i="7" s="1"/>
  <c r="U1155" i="7"/>
  <c r="X1155" i="7" s="1"/>
  <c r="U122" i="7"/>
  <c r="X122" i="7" s="1"/>
  <c r="U1556" i="7"/>
  <c r="X1556" i="7" s="1"/>
  <c r="U634" i="7"/>
  <c r="X634" i="7" s="1"/>
  <c r="U767" i="7"/>
  <c r="X767" i="7" s="1"/>
  <c r="U1545" i="7"/>
  <c r="X1545" i="7" s="1"/>
  <c r="U650" i="7"/>
  <c r="X650" i="7" s="1"/>
  <c r="U215" i="7"/>
  <c r="X215" i="7" s="1"/>
  <c r="U163" i="7"/>
  <c r="X163" i="7" s="1"/>
  <c r="U561" i="7"/>
  <c r="X561" i="7" s="1"/>
  <c r="U751" i="7"/>
  <c r="X751" i="7" s="1"/>
  <c r="U1473" i="7"/>
  <c r="X1473" i="7" s="1"/>
  <c r="U407" i="7"/>
  <c r="X407" i="7" s="1"/>
  <c r="U312" i="7"/>
  <c r="X312" i="7" s="1"/>
  <c r="U331" i="7"/>
  <c r="X331" i="7" s="1"/>
  <c r="U1329" i="7"/>
  <c r="X1329" i="7" s="1"/>
  <c r="U1439" i="7"/>
  <c r="X1439" i="7" s="1"/>
  <c r="U203" i="7"/>
  <c r="X203" i="7" s="1"/>
  <c r="U500" i="7"/>
  <c r="X500" i="7" s="1"/>
  <c r="U1400" i="7"/>
  <c r="X1400" i="7" s="1"/>
  <c r="U911" i="7"/>
  <c r="X911" i="7" s="1"/>
  <c r="U1162" i="7"/>
  <c r="X1162" i="7" s="1"/>
  <c r="U883" i="7"/>
  <c r="X883" i="7" s="1"/>
  <c r="U1416" i="7"/>
  <c r="X1416" i="7" s="1"/>
  <c r="U847" i="7"/>
  <c r="X847" i="7" s="1"/>
  <c r="U730" i="7"/>
  <c r="X730" i="7" s="1"/>
  <c r="U1537" i="7"/>
  <c r="X1537" i="7" s="1"/>
  <c r="U1469" i="7"/>
  <c r="X1469" i="7" s="1"/>
  <c r="U142" i="7"/>
  <c r="X142" i="7" s="1"/>
  <c r="U726" i="7"/>
  <c r="X726" i="7" s="1"/>
  <c r="U941" i="7"/>
  <c r="X941" i="7" s="1"/>
  <c r="U1491" i="7"/>
  <c r="X1491" i="7" s="1"/>
  <c r="U615" i="7"/>
  <c r="X615" i="7" s="1"/>
  <c r="U343" i="7"/>
  <c r="X343" i="7" s="1"/>
  <c r="U84" i="7"/>
  <c r="X84" i="7" s="1"/>
  <c r="U1541" i="7"/>
  <c r="X1541" i="7" s="1"/>
  <c r="U78" i="7"/>
  <c r="X78" i="7" s="1"/>
  <c r="U239" i="7"/>
  <c r="X239" i="7" s="1"/>
  <c r="U1129" i="7"/>
  <c r="X1129" i="7" s="1"/>
  <c r="U89" i="7"/>
  <c r="X89" i="7" s="1"/>
  <c r="U1119" i="7"/>
  <c r="X1119" i="7" s="1"/>
  <c r="U754" i="7"/>
  <c r="X754" i="7" s="1"/>
  <c r="U83" i="7"/>
  <c r="X83" i="7" s="1"/>
  <c r="U917" i="7"/>
  <c r="X917" i="7" s="1"/>
  <c r="U255" i="7"/>
  <c r="X255" i="7" s="1"/>
  <c r="U1135" i="7"/>
  <c r="X1135" i="7" s="1"/>
  <c r="U294" i="7"/>
  <c r="X294" i="7" s="1"/>
  <c r="U387" i="7"/>
  <c r="X387" i="7" s="1"/>
  <c r="U898" i="7"/>
  <c r="X898" i="7" s="1"/>
  <c r="U784" i="7"/>
  <c r="X784" i="7" s="1"/>
  <c r="U1433" i="7"/>
  <c r="X1433" i="7" s="1"/>
  <c r="U922" i="7"/>
  <c r="X922" i="7" s="1"/>
  <c r="U1275" i="7"/>
  <c r="X1275" i="7" s="1"/>
  <c r="U277" i="7"/>
  <c r="X277" i="7" s="1"/>
  <c r="U1291" i="7"/>
  <c r="X1291" i="7" s="1"/>
  <c r="U1345" i="7"/>
  <c r="X1345" i="7" s="1"/>
  <c r="U874" i="7"/>
  <c r="X874" i="7" s="1"/>
  <c r="U389" i="7"/>
  <c r="X389" i="7" s="1"/>
  <c r="U888" i="7"/>
  <c r="X888" i="7" s="1"/>
  <c r="U1211" i="7"/>
  <c r="X1211" i="7" s="1"/>
  <c r="U920" i="7"/>
  <c r="X920" i="7" s="1"/>
  <c r="U329" i="7"/>
  <c r="X329" i="7" s="1"/>
  <c r="U137" i="7"/>
  <c r="X137" i="7" s="1"/>
  <c r="U1309" i="7"/>
  <c r="X1309" i="7" s="1"/>
  <c r="U97" i="7"/>
  <c r="X97" i="7" s="1"/>
  <c r="U494" i="7"/>
  <c r="X494" i="7" s="1"/>
  <c r="U890" i="7"/>
  <c r="X890" i="7" s="1"/>
  <c r="U1063" i="7"/>
  <c r="X1063" i="7" s="1"/>
  <c r="U1209" i="7"/>
  <c r="X1209" i="7" s="1"/>
  <c r="U1206" i="7"/>
  <c r="X1206" i="7" s="1"/>
  <c r="U190" i="7"/>
  <c r="X190" i="7" s="1"/>
  <c r="U757" i="7"/>
  <c r="X757" i="7" s="1"/>
  <c r="U428" i="7"/>
  <c r="X428" i="7" s="1"/>
  <c r="U652" i="7"/>
  <c r="X652" i="7" s="1"/>
  <c r="U1500" i="7"/>
  <c r="X1500" i="7" s="1"/>
  <c r="U1040" i="7"/>
  <c r="X1040" i="7" s="1"/>
  <c r="U746" i="7"/>
  <c r="X746" i="7" s="1"/>
  <c r="U108" i="7"/>
  <c r="X108" i="7" s="1"/>
  <c r="U303" i="7"/>
  <c r="X303" i="7" s="1"/>
  <c r="U724" i="7"/>
  <c r="X724" i="7" s="1"/>
  <c r="U1226" i="7"/>
  <c r="X1226" i="7" s="1"/>
  <c r="U842" i="7"/>
  <c r="X842" i="7" s="1"/>
  <c r="U1218" i="7"/>
  <c r="X1218" i="7" s="1"/>
  <c r="U1015" i="7"/>
  <c r="X1015" i="7" s="1"/>
  <c r="U1242" i="7"/>
  <c r="X1242" i="7" s="1"/>
  <c r="U902" i="7"/>
  <c r="X902" i="7" s="1"/>
  <c r="U1543" i="7"/>
  <c r="X1543" i="7" s="1"/>
  <c r="U104" i="7"/>
  <c r="X104" i="7" s="1"/>
  <c r="P1223" i="6"/>
  <c r="U1223" i="6" s="1"/>
  <c r="J1223" i="6"/>
  <c r="O1223" i="6" s="1"/>
  <c r="T1223" i="6" s="1"/>
  <c r="W964" i="6"/>
  <c r="R150" i="7"/>
  <c r="X615" i="6"/>
  <c r="W527" i="6"/>
  <c r="W544" i="6"/>
  <c r="Q299" i="7"/>
  <c r="P1114" i="6"/>
  <c r="U1114" i="6" s="1"/>
  <c r="J1114" i="6"/>
  <c r="O1114" i="6" s="1"/>
  <c r="T1114" i="6" s="1"/>
  <c r="X585" i="6"/>
  <c r="Q735" i="7"/>
  <c r="P1027" i="6"/>
  <c r="U1027" i="6" s="1"/>
  <c r="J1027" i="6"/>
  <c r="O1027" i="6" s="1"/>
  <c r="T1027" i="6" s="1"/>
  <c r="W1049" i="6"/>
  <c r="X1277" i="6"/>
  <c r="V937" i="6"/>
  <c r="X866" i="6"/>
  <c r="X865" i="6"/>
  <c r="Q725" i="7"/>
  <c r="V1432" i="6"/>
  <c r="P839" i="6"/>
  <c r="J839" i="6"/>
  <c r="O839" i="6" s="1"/>
  <c r="T839" i="6" s="1"/>
  <c r="R235" i="7"/>
  <c r="R234" i="7"/>
  <c r="P1136" i="6"/>
  <c r="U1136" i="6" s="1"/>
  <c r="J1136" i="6"/>
  <c r="O1136" i="6" s="1"/>
  <c r="T1136" i="6" s="1"/>
  <c r="W719" i="6"/>
  <c r="X1122" i="6"/>
  <c r="J416" i="6"/>
  <c r="O416" i="6" s="1"/>
  <c r="T416" i="6" s="1"/>
  <c r="P416" i="6"/>
  <c r="U416" i="6" s="1"/>
  <c r="W604" i="6"/>
  <c r="V764" i="6"/>
  <c r="W307" i="6"/>
  <c r="V414" i="6"/>
  <c r="X1150" i="6"/>
  <c r="J585" i="6"/>
  <c r="O585" i="6" s="1"/>
  <c r="P585" i="6"/>
  <c r="Q560" i="7"/>
  <c r="X1401" i="6"/>
  <c r="Q97" i="7"/>
  <c r="W791" i="6"/>
  <c r="P210" i="7"/>
  <c r="W140" i="6"/>
  <c r="W632" i="6"/>
  <c r="X1058" i="6"/>
  <c r="X327" i="6"/>
  <c r="X1511" i="6"/>
  <c r="X537" i="6"/>
  <c r="W679" i="6"/>
  <c r="P429" i="6"/>
  <c r="U429" i="6" s="1"/>
  <c r="J429" i="6"/>
  <c r="O429" i="6" s="1"/>
  <c r="T429" i="6" s="1"/>
  <c r="V294" i="6"/>
  <c r="X1100" i="6"/>
  <c r="P55" i="6"/>
  <c r="U55" i="6" s="1"/>
  <c r="J55" i="6"/>
  <c r="O55" i="6" s="1"/>
  <c r="T55" i="6" s="1"/>
  <c r="W1368" i="6"/>
  <c r="V1333" i="6"/>
  <c r="W334" i="6"/>
  <c r="X486" i="6"/>
  <c r="W7" i="6"/>
  <c r="P290" i="7"/>
  <c r="J221" i="6"/>
  <c r="O221" i="6" s="1"/>
  <c r="T221" i="6" s="1"/>
  <c r="P221" i="6"/>
  <c r="U221" i="6" s="1"/>
  <c r="W731" i="6"/>
  <c r="V822" i="6"/>
  <c r="V1172" i="6"/>
  <c r="W1028" i="6"/>
  <c r="P988" i="6"/>
  <c r="J988" i="6"/>
  <c r="O988" i="6" s="1"/>
  <c r="T988" i="6" s="1"/>
  <c r="P544" i="6"/>
  <c r="J544" i="6"/>
  <c r="O544" i="6" s="1"/>
  <c r="W997" i="6"/>
  <c r="X863" i="6"/>
  <c r="V1155" i="6"/>
  <c r="W725" i="6"/>
  <c r="P68" i="6"/>
  <c r="U68" i="6" s="1"/>
  <c r="J68" i="6"/>
  <c r="O68" i="6" s="1"/>
  <c r="T68" i="6" s="1"/>
  <c r="P485" i="6"/>
  <c r="J485" i="6"/>
  <c r="O485" i="6" s="1"/>
  <c r="P649" i="6"/>
  <c r="U649" i="6" s="1"/>
  <c r="J649" i="6"/>
  <c r="O649" i="6" s="1"/>
  <c r="T649" i="6" s="1"/>
  <c r="V929" i="6"/>
  <c r="J566" i="6"/>
  <c r="O566" i="6" s="1"/>
  <c r="P566" i="6"/>
  <c r="W668" i="6"/>
  <c r="X1364" i="6"/>
  <c r="V1463" i="6"/>
  <c r="P1431" i="6"/>
  <c r="U1431" i="6" s="1"/>
  <c r="J1431" i="6"/>
  <c r="O1431" i="6" s="1"/>
  <c r="T1431" i="6" s="1"/>
  <c r="X1131" i="6"/>
  <c r="P1245" i="6"/>
  <c r="U1245" i="6" s="1"/>
  <c r="J1245" i="6"/>
  <c r="O1245" i="6" s="1"/>
  <c r="T1245" i="6" s="1"/>
  <c r="V1088" i="6"/>
  <c r="P1077" i="6"/>
  <c r="U1077" i="6" s="1"/>
  <c r="J1077" i="6"/>
  <c r="O1077" i="6" s="1"/>
  <c r="T1077" i="6" s="1"/>
  <c r="J456" i="6"/>
  <c r="O456" i="6" s="1"/>
  <c r="T456" i="6" s="1"/>
  <c r="P456" i="6"/>
  <c r="U456" i="6" s="1"/>
  <c r="P749" i="6"/>
  <c r="J749" i="6"/>
  <c r="O749" i="6" s="1"/>
  <c r="P303" i="6"/>
  <c r="U303" i="6" s="1"/>
  <c r="J303" i="6"/>
  <c r="O303" i="6" s="1"/>
  <c r="T303" i="6" s="1"/>
  <c r="J192" i="6"/>
  <c r="O192" i="6" s="1"/>
  <c r="T192" i="6" s="1"/>
  <c r="P192" i="6"/>
  <c r="U192" i="6" s="1"/>
  <c r="V248" i="6"/>
  <c r="W1201" i="6"/>
  <c r="R354" i="7"/>
  <c r="P1357" i="6"/>
  <c r="U1357" i="6" s="1"/>
  <c r="J1357" i="6"/>
  <c r="O1357" i="6" s="1"/>
  <c r="T1357" i="6" s="1"/>
  <c r="P139" i="6"/>
  <c r="U139" i="6" s="1"/>
  <c r="J139" i="6"/>
  <c r="O139" i="6" s="1"/>
  <c r="T139" i="6" s="1"/>
  <c r="W557" i="6"/>
  <c r="Q193" i="7"/>
  <c r="V634" i="6"/>
  <c r="X1332" i="6"/>
  <c r="W533" i="6"/>
  <c r="V1136" i="6"/>
  <c r="P297" i="7"/>
  <c r="V616" i="6"/>
  <c r="J519" i="6"/>
  <c r="O519" i="6" s="1"/>
  <c r="T519" i="6" s="1"/>
  <c r="P519" i="6"/>
  <c r="U519" i="6" s="1"/>
  <c r="J382" i="6"/>
  <c r="O382" i="6" s="1"/>
  <c r="T382" i="6" s="1"/>
  <c r="P382" i="6"/>
  <c r="U382" i="6" s="1"/>
  <c r="P655" i="6"/>
  <c r="U655" i="6" s="1"/>
  <c r="J655" i="6"/>
  <c r="O655" i="6" s="1"/>
  <c r="T655" i="6" s="1"/>
  <c r="Q487" i="7"/>
  <c r="X447" i="6"/>
  <c r="X1354" i="6"/>
  <c r="P923" i="6"/>
  <c r="U923" i="6" s="1"/>
  <c r="J923" i="6"/>
  <c r="O923" i="6" s="1"/>
  <c r="T923" i="6" s="1"/>
  <c r="P748" i="6"/>
  <c r="U748" i="6" s="1"/>
  <c r="J748" i="6"/>
  <c r="O748" i="6" s="1"/>
  <c r="T748" i="6" s="1"/>
  <c r="V630" i="6"/>
  <c r="J589" i="6"/>
  <c r="O589" i="6" s="1"/>
  <c r="P589" i="6"/>
  <c r="U589" i="6" s="1"/>
  <c r="R277" i="7"/>
  <c r="X822" i="6"/>
  <c r="W444" i="6"/>
  <c r="X1269" i="6"/>
  <c r="V1444" i="6"/>
  <c r="J1207" i="6"/>
  <c r="O1207" i="6" s="1"/>
  <c r="P1207" i="6"/>
  <c r="U1207" i="6" s="1"/>
  <c r="W1517" i="6"/>
  <c r="V308" i="6"/>
  <c r="J1061" i="6"/>
  <c r="O1061" i="6" s="1"/>
  <c r="T1061" i="6" s="1"/>
  <c r="P1061" i="6"/>
  <c r="U1061" i="6" s="1"/>
  <c r="V788" i="6"/>
  <c r="P1072" i="6"/>
  <c r="U1072" i="6" s="1"/>
  <c r="J1072" i="6"/>
  <c r="O1072" i="6" s="1"/>
  <c r="T1072" i="6" s="1"/>
  <c r="W399" i="6"/>
  <c r="W385" i="6"/>
  <c r="W1236" i="6"/>
  <c r="P219" i="7"/>
  <c r="P291" i="7"/>
  <c r="V1089" i="6"/>
  <c r="V722" i="6"/>
  <c r="J10" i="6"/>
  <c r="O10" i="6" s="1"/>
  <c r="P10" i="6"/>
  <c r="U10" i="6" s="1"/>
  <c r="P919" i="6"/>
  <c r="U919" i="6" s="1"/>
  <c r="J919" i="6"/>
  <c r="O919" i="6" s="1"/>
  <c r="T919" i="6" s="1"/>
  <c r="W457" i="6"/>
  <c r="W1107" i="6"/>
  <c r="R61" i="7"/>
  <c r="J678" i="6"/>
  <c r="O678" i="6" s="1"/>
  <c r="P678" i="6"/>
  <c r="U678" i="6" s="1"/>
  <c r="V650" i="6"/>
  <c r="X255" i="6"/>
  <c r="V1097" i="6"/>
  <c r="J565" i="6"/>
  <c r="O565" i="6" s="1"/>
  <c r="T565" i="6" s="1"/>
  <c r="P565" i="6"/>
  <c r="U565" i="6" s="1"/>
  <c r="V1093" i="6"/>
  <c r="X1506" i="6"/>
  <c r="X481" i="6"/>
  <c r="X216" i="6"/>
  <c r="R105" i="7"/>
  <c r="X578" i="6"/>
  <c r="W1531" i="6"/>
  <c r="W1185" i="6"/>
  <c r="V1329" i="6"/>
  <c r="P216" i="6"/>
  <c r="U216" i="6" s="1"/>
  <c r="J216" i="6"/>
  <c r="O216" i="6" s="1"/>
  <c r="T216" i="6" s="1"/>
  <c r="J716" i="6"/>
  <c r="O716" i="6" s="1"/>
  <c r="T716" i="6" s="1"/>
  <c r="P716" i="6"/>
  <c r="U716" i="6" s="1"/>
  <c r="V777" i="6"/>
  <c r="V623" i="6"/>
  <c r="J1022" i="6"/>
  <c r="O1022" i="6" s="1"/>
  <c r="P1022" i="6"/>
  <c r="V1095" i="6"/>
  <c r="J223" i="6"/>
  <c r="O223" i="6" s="1"/>
  <c r="P223" i="6"/>
  <c r="V1151" i="6"/>
  <c r="X1222" i="6"/>
  <c r="J701" i="6"/>
  <c r="O701" i="6" s="1"/>
  <c r="T701" i="6" s="1"/>
  <c r="P701" i="6"/>
  <c r="U701" i="6" s="1"/>
  <c r="W1551" i="6"/>
  <c r="W1371" i="6"/>
  <c r="X415" i="6"/>
  <c r="V912" i="6"/>
  <c r="W73" i="6"/>
  <c r="P1359" i="6"/>
  <c r="U1359" i="6" s="1"/>
  <c r="J1359" i="6"/>
  <c r="O1359" i="6" s="1"/>
  <c r="T1359" i="6" s="1"/>
  <c r="J371" i="6"/>
  <c r="O371" i="6" s="1"/>
  <c r="T371" i="6" s="1"/>
  <c r="P371" i="6"/>
  <c r="U371" i="6" s="1"/>
  <c r="V1285" i="6"/>
  <c r="X1530" i="6"/>
  <c r="V274" i="6"/>
  <c r="J1024" i="6"/>
  <c r="O1024" i="6" s="1"/>
  <c r="T1024" i="6" s="1"/>
  <c r="P1024" i="6"/>
  <c r="U1024" i="6" s="1"/>
  <c r="J1483" i="6"/>
  <c r="O1483" i="6" s="1"/>
  <c r="T1483" i="6" s="1"/>
  <c r="P1483" i="6"/>
  <c r="U1483" i="6" s="1"/>
  <c r="X1335" i="6"/>
  <c r="X114" i="6"/>
  <c r="W587" i="6"/>
  <c r="X1375" i="6"/>
  <c r="Q103" i="7"/>
  <c r="V1201" i="6"/>
  <c r="P459" i="6"/>
  <c r="U459" i="6" s="1"/>
  <c r="J459" i="6"/>
  <c r="O459" i="6" s="1"/>
  <c r="T459" i="6" s="1"/>
  <c r="R352" i="7"/>
  <c r="W1422" i="6"/>
  <c r="W1206" i="6"/>
  <c r="W212" i="6"/>
  <c r="V46" i="6"/>
  <c r="W138" i="6"/>
  <c r="Q204" i="7"/>
  <c r="J1014" i="6"/>
  <c r="O1014" i="6" s="1"/>
  <c r="T1014" i="6" s="1"/>
  <c r="P1014" i="6"/>
  <c r="U1014" i="6" s="1"/>
  <c r="V415" i="6"/>
  <c r="W639" i="6"/>
  <c r="P246" i="6"/>
  <c r="U246" i="6" s="1"/>
  <c r="J246" i="6"/>
  <c r="O246" i="6" s="1"/>
  <c r="T246" i="6" s="1"/>
  <c r="X1087" i="6"/>
  <c r="X1086" i="6"/>
  <c r="J1404" i="6"/>
  <c r="O1404" i="6" s="1"/>
  <c r="T1404" i="6" s="1"/>
  <c r="P1404" i="6"/>
  <c r="U1404" i="6" s="1"/>
  <c r="X787" i="6"/>
  <c r="V842" i="6"/>
  <c r="X674" i="6"/>
  <c r="P1016" i="6"/>
  <c r="U1016" i="6" s="1"/>
  <c r="J1016" i="6"/>
  <c r="O1016" i="6" s="1"/>
  <c r="T1016" i="6" s="1"/>
  <c r="W1278" i="6"/>
  <c r="W975" i="6"/>
  <c r="J1322" i="6"/>
  <c r="O1322" i="6" s="1"/>
  <c r="T1322" i="6" s="1"/>
  <c r="P1322" i="6"/>
  <c r="U1322" i="6" s="1"/>
  <c r="X1009" i="6"/>
  <c r="X991" i="6"/>
  <c r="J583" i="6"/>
  <c r="O583" i="6" s="1"/>
  <c r="T583" i="6" s="1"/>
  <c r="P583" i="6"/>
  <c r="U583" i="6" s="1"/>
  <c r="V1210" i="6"/>
  <c r="Q197" i="7"/>
  <c r="W404" i="6"/>
  <c r="V1186" i="6"/>
  <c r="X906" i="6"/>
  <c r="V162" i="6"/>
  <c r="W893" i="6"/>
  <c r="X487" i="6"/>
  <c r="W367" i="6"/>
  <c r="X95" i="6"/>
  <c r="V1120" i="6"/>
  <c r="V1393" i="6"/>
  <c r="V1420" i="6"/>
  <c r="P1172" i="6"/>
  <c r="U1172" i="6" s="1"/>
  <c r="J1172" i="6"/>
  <c r="O1172" i="6" s="1"/>
  <c r="T1172" i="6" s="1"/>
  <c r="V440" i="6"/>
  <c r="P345" i="6"/>
  <c r="U345" i="6" s="1"/>
  <c r="J345" i="6"/>
  <c r="O345" i="6" s="1"/>
  <c r="T345" i="6" s="1"/>
  <c r="V635" i="6"/>
  <c r="V1536" i="6"/>
  <c r="J262" i="6"/>
  <c r="O262" i="6" s="1"/>
  <c r="T262" i="6" s="1"/>
  <c r="P262" i="6"/>
  <c r="U262" i="6" s="1"/>
  <c r="J254" i="6"/>
  <c r="O254" i="6" s="1"/>
  <c r="T254" i="6" s="1"/>
  <c r="P254" i="6"/>
  <c r="U254" i="6" s="1"/>
  <c r="V890" i="6"/>
  <c r="W46" i="6"/>
  <c r="V895" i="6"/>
  <c r="J1094" i="6"/>
  <c r="O1094" i="6" s="1"/>
  <c r="T1094" i="6" s="1"/>
  <c r="P1094" i="6"/>
  <c r="U1094" i="6" s="1"/>
  <c r="P543" i="6"/>
  <c r="U543" i="6" s="1"/>
  <c r="J543" i="6"/>
  <c r="O543" i="6" s="1"/>
  <c r="T543" i="6" s="1"/>
  <c r="J814" i="6"/>
  <c r="O814" i="6" s="1"/>
  <c r="T814" i="6" s="1"/>
  <c r="P814" i="6"/>
  <c r="U814" i="6" s="1"/>
  <c r="X82" i="6"/>
  <c r="J652" i="6"/>
  <c r="O652" i="6" s="1"/>
  <c r="T652" i="6" s="1"/>
  <c r="P652" i="6"/>
  <c r="U652" i="6" s="1"/>
  <c r="J658" i="6"/>
  <c r="O658" i="6" s="1"/>
  <c r="P658" i="6"/>
  <c r="J377" i="6"/>
  <c r="O377" i="6" s="1"/>
  <c r="T377" i="6" s="1"/>
  <c r="P377" i="6"/>
  <c r="U377" i="6" s="1"/>
  <c r="J1339" i="6"/>
  <c r="O1339" i="6" s="1"/>
  <c r="T1339" i="6" s="1"/>
  <c r="P1339" i="6"/>
  <c r="U1339" i="6" s="1"/>
  <c r="W1104" i="6"/>
  <c r="V1542" i="6"/>
  <c r="V664" i="6"/>
  <c r="P106" i="6"/>
  <c r="J106" i="6"/>
  <c r="O106" i="6" s="1"/>
  <c r="W429" i="6"/>
  <c r="W771" i="6"/>
  <c r="V544" i="6"/>
  <c r="V646" i="6"/>
  <c r="W474" i="6"/>
  <c r="W722" i="6"/>
  <c r="R439" i="7"/>
  <c r="V557" i="6"/>
  <c r="V1350" i="6"/>
  <c r="P312" i="6"/>
  <c r="U312" i="6" s="1"/>
  <c r="J312" i="6"/>
  <c r="O312" i="6" s="1"/>
  <c r="T312" i="6" s="1"/>
  <c r="P568" i="6"/>
  <c r="U568" i="6" s="1"/>
  <c r="J568" i="6"/>
  <c r="O568" i="6" s="1"/>
  <c r="T568" i="6" s="1"/>
  <c r="P1303" i="6"/>
  <c r="J1303" i="6"/>
  <c r="O1303" i="6" s="1"/>
  <c r="W537" i="6"/>
  <c r="W88" i="6"/>
  <c r="V1501" i="6"/>
  <c r="V214" i="6"/>
  <c r="W148" i="6"/>
  <c r="V312" i="6"/>
  <c r="W237" i="6"/>
  <c r="W562" i="6"/>
  <c r="J661" i="6"/>
  <c r="O661" i="6" s="1"/>
  <c r="P661" i="6"/>
  <c r="U661" i="6" s="1"/>
  <c r="V1388" i="6"/>
  <c r="P482" i="6"/>
  <c r="U482" i="6" s="1"/>
  <c r="J482" i="6"/>
  <c r="O482" i="6" s="1"/>
  <c r="T482" i="6" s="1"/>
  <c r="P85" i="6"/>
  <c r="U85" i="6" s="1"/>
  <c r="J85" i="6"/>
  <c r="O85" i="6" s="1"/>
  <c r="T85" i="6" s="1"/>
  <c r="V820" i="6"/>
  <c r="V819" i="6"/>
  <c r="P1256" i="6"/>
  <c r="U1256" i="6" s="1"/>
  <c r="J1256" i="6"/>
  <c r="O1256" i="6" s="1"/>
  <c r="T1256" i="6" s="1"/>
  <c r="X556" i="6"/>
  <c r="W256" i="6"/>
  <c r="V1321" i="6"/>
  <c r="V225" i="6"/>
  <c r="J577" i="6"/>
  <c r="O577" i="6" s="1"/>
  <c r="T577" i="6" s="1"/>
  <c r="P577" i="6"/>
  <c r="U577" i="6" s="1"/>
  <c r="J983" i="6"/>
  <c r="O983" i="6" s="1"/>
  <c r="T983" i="6" s="1"/>
  <c r="P983" i="6"/>
  <c r="U983" i="6" s="1"/>
  <c r="W162" i="6"/>
  <c r="V599" i="6"/>
  <c r="P1278" i="6"/>
  <c r="U1278" i="6" s="1"/>
  <c r="J1278" i="6"/>
  <c r="O1278" i="6" s="1"/>
  <c r="T1278" i="6" s="1"/>
  <c r="X764" i="6"/>
  <c r="J584" i="6"/>
  <c r="O584" i="6" s="1"/>
  <c r="T584" i="6" s="1"/>
  <c r="P584" i="6"/>
  <c r="U584" i="6" s="1"/>
  <c r="P31" i="6"/>
  <c r="U31" i="6" s="1"/>
  <c r="J31" i="6"/>
  <c r="O31" i="6" s="1"/>
  <c r="T31" i="6" s="1"/>
  <c r="X293" i="6"/>
  <c r="P275" i="6"/>
  <c r="U275" i="6" s="1"/>
  <c r="J275" i="6"/>
  <c r="O275" i="6" s="1"/>
  <c r="T275" i="6" s="1"/>
  <c r="P105" i="6"/>
  <c r="U105" i="6" s="1"/>
  <c r="J105" i="6"/>
  <c r="O105" i="6" s="1"/>
  <c r="T105" i="6" s="1"/>
  <c r="J599" i="6"/>
  <c r="O599" i="6" s="1"/>
  <c r="T599" i="6" s="1"/>
  <c r="P599" i="6"/>
  <c r="U599" i="6" s="1"/>
  <c r="P283" i="6"/>
  <c r="U283" i="6" s="1"/>
  <c r="J283" i="6"/>
  <c r="O283" i="6" s="1"/>
  <c r="T283" i="6" s="1"/>
  <c r="P1045" i="6"/>
  <c r="U1045" i="6" s="1"/>
  <c r="J1045" i="6"/>
  <c r="O1045" i="6" s="1"/>
  <c r="T1045" i="6" s="1"/>
  <c r="P62" i="6"/>
  <c r="U62" i="6" s="1"/>
  <c r="J62" i="6"/>
  <c r="O62" i="6" s="1"/>
  <c r="T62" i="6" s="1"/>
  <c r="W501" i="6"/>
  <c r="X1324" i="6"/>
  <c r="J394" i="6"/>
  <c r="O394" i="6" s="1"/>
  <c r="T394" i="6" s="1"/>
  <c r="P394" i="6"/>
  <c r="U394" i="6" s="1"/>
  <c r="X1328" i="6"/>
  <c r="J992" i="6"/>
  <c r="O992" i="6" s="1"/>
  <c r="T992" i="6" s="1"/>
  <c r="P992" i="6"/>
  <c r="U992" i="6" s="1"/>
  <c r="V922" i="6"/>
  <c r="V292" i="6"/>
  <c r="P460" i="6"/>
  <c r="U460" i="6" s="1"/>
  <c r="J460" i="6"/>
  <c r="O460" i="6" s="1"/>
  <c r="T460" i="6" s="1"/>
  <c r="V992" i="6"/>
  <c r="X393" i="6"/>
  <c r="X392" i="6"/>
  <c r="P239" i="6"/>
  <c r="U239" i="6" s="1"/>
  <c r="J239" i="6"/>
  <c r="O239" i="6" s="1"/>
  <c r="T239" i="6" s="1"/>
  <c r="V146" i="6"/>
  <c r="W920" i="6"/>
  <c r="V460" i="6"/>
  <c r="P904" i="6"/>
  <c r="J904" i="6"/>
  <c r="O904" i="6" s="1"/>
  <c r="J433" i="6"/>
  <c r="O433" i="6" s="1"/>
  <c r="T433" i="6" s="1"/>
  <c r="P433" i="6"/>
  <c r="U433" i="6" s="1"/>
  <c r="J235" i="6"/>
  <c r="O235" i="6" s="1"/>
  <c r="P235" i="6"/>
  <c r="V220" i="6"/>
  <c r="W1348" i="6"/>
  <c r="X20" i="6"/>
  <c r="V673" i="6"/>
  <c r="P307" i="6"/>
  <c r="U307" i="6" s="1"/>
  <c r="J307" i="6"/>
  <c r="O307" i="6" s="1"/>
  <c r="T307" i="6" s="1"/>
  <c r="P45" i="6"/>
  <c r="U45" i="6" s="1"/>
  <c r="J45" i="6"/>
  <c r="O45" i="6" s="1"/>
  <c r="T45" i="6" s="1"/>
  <c r="X418" i="6"/>
  <c r="P59" i="6"/>
  <c r="U59" i="6" s="1"/>
  <c r="J59" i="6"/>
  <c r="O59" i="6" s="1"/>
  <c r="T59" i="6" s="1"/>
  <c r="J96" i="6"/>
  <c r="O96" i="6" s="1"/>
  <c r="T96" i="6" s="1"/>
  <c r="P96" i="6"/>
  <c r="U96" i="6" s="1"/>
  <c r="P107" i="6"/>
  <c r="U107" i="6" s="1"/>
  <c r="J107" i="6"/>
  <c r="O107" i="6" s="1"/>
  <c r="T107" i="6" s="1"/>
  <c r="P474" i="6"/>
  <c r="U474" i="6" s="1"/>
  <c r="J474" i="6"/>
  <c r="O474" i="6" s="1"/>
  <c r="T474" i="6" s="1"/>
  <c r="V106" i="6"/>
  <c r="P224" i="6"/>
  <c r="J224" i="6"/>
  <c r="O224" i="6" s="1"/>
  <c r="P444" i="6"/>
  <c r="U444" i="6" s="1"/>
  <c r="J444" i="6"/>
  <c r="O444" i="6" s="1"/>
  <c r="T444" i="6" s="1"/>
  <c r="W372" i="6"/>
  <c r="W1064" i="6"/>
  <c r="X500" i="6"/>
  <c r="R186" i="7"/>
  <c r="V1482" i="6"/>
  <c r="P664" i="6"/>
  <c r="U664" i="6" s="1"/>
  <c r="J664" i="6"/>
  <c r="O664" i="6" s="1"/>
  <c r="V60" i="6"/>
  <c r="V183" i="6"/>
  <c r="P97" i="6"/>
  <c r="J97" i="6"/>
  <c r="O97" i="6" s="1"/>
  <c r="T97" i="6" s="1"/>
  <c r="P20" i="6"/>
  <c r="U20" i="6" s="1"/>
  <c r="J20" i="6"/>
  <c r="O20" i="6" s="1"/>
  <c r="T20" i="6" s="1"/>
  <c r="X361" i="6"/>
  <c r="X800" i="6"/>
  <c r="P527" i="6"/>
  <c r="U527" i="6" s="1"/>
  <c r="J527" i="6"/>
  <c r="O527" i="6" s="1"/>
  <c r="T527" i="6" s="1"/>
  <c r="J855" i="6"/>
  <c r="O855" i="6" s="1"/>
  <c r="T855" i="6" s="1"/>
  <c r="P855" i="6"/>
  <c r="U855" i="6" s="1"/>
  <c r="J233" i="6"/>
  <c r="O233" i="6" s="1"/>
  <c r="T233" i="6" s="1"/>
  <c r="P233" i="6"/>
  <c r="U233" i="6" s="1"/>
  <c r="W694" i="6"/>
  <c r="V518" i="6"/>
  <c r="P601" i="6"/>
  <c r="U601" i="6" s="1"/>
  <c r="J601" i="6"/>
  <c r="O601" i="6" s="1"/>
  <c r="T601" i="6" s="1"/>
  <c r="X1137" i="6"/>
  <c r="W167" i="6"/>
  <c r="J78" i="6"/>
  <c r="O78" i="6" s="1"/>
  <c r="T78" i="6" s="1"/>
  <c r="P78" i="6"/>
  <c r="U78" i="6" s="1"/>
  <c r="V163" i="6"/>
  <c r="J931" i="6"/>
  <c r="O931" i="6" s="1"/>
  <c r="T931" i="6" s="1"/>
  <c r="P931" i="6"/>
  <c r="U931" i="6" s="1"/>
  <c r="P427" i="6"/>
  <c r="U427" i="6" s="1"/>
  <c r="J427" i="6"/>
  <c r="O427" i="6" s="1"/>
  <c r="T427" i="6" s="1"/>
  <c r="P771" i="6"/>
  <c r="U771" i="6" s="1"/>
  <c r="J771" i="6"/>
  <c r="O771" i="6" s="1"/>
  <c r="T771" i="6" s="1"/>
  <c r="V377" i="6"/>
  <c r="V376" i="6"/>
  <c r="X501" i="6"/>
  <c r="X743" i="6"/>
  <c r="W94" i="6"/>
  <c r="W93" i="6"/>
  <c r="V1230" i="6"/>
  <c r="V87" i="6"/>
  <c r="V201" i="6"/>
  <c r="X227" i="6"/>
  <c r="V424" i="6"/>
  <c r="P23" i="6"/>
  <c r="U23" i="6" s="1"/>
  <c r="J23" i="6"/>
  <c r="O23" i="6" s="1"/>
  <c r="T23" i="6" s="1"/>
  <c r="X291" i="6"/>
  <c r="X30" i="6"/>
  <c r="W364" i="6"/>
  <c r="V1516" i="6"/>
  <c r="P79" i="6"/>
  <c r="U79" i="6" s="1"/>
  <c r="J79" i="6"/>
  <c r="O79" i="6" s="1"/>
  <c r="T79" i="6" s="1"/>
  <c r="V689" i="6"/>
  <c r="V1049" i="6"/>
  <c r="W437" i="6"/>
  <c r="W741" i="6"/>
  <c r="V981" i="6"/>
  <c r="P944" i="6"/>
  <c r="U944" i="6" s="1"/>
  <c r="J944" i="6"/>
  <c r="O944" i="6" s="1"/>
  <c r="T944" i="6" s="1"/>
  <c r="P162" i="6"/>
  <c r="U162" i="6" s="1"/>
  <c r="J162" i="6"/>
  <c r="O162" i="6" s="1"/>
  <c r="T162" i="6" s="1"/>
  <c r="P150" i="6"/>
  <c r="U150" i="6" s="1"/>
  <c r="J150" i="6"/>
  <c r="O150" i="6" s="1"/>
  <c r="T150" i="6" s="1"/>
  <c r="W345" i="6"/>
  <c r="J193" i="6"/>
  <c r="O193" i="6" s="1"/>
  <c r="P193" i="6"/>
  <c r="X628" i="6"/>
  <c r="W962" i="6"/>
  <c r="W588" i="6"/>
  <c r="J52" i="6"/>
  <c r="O52" i="6" s="1"/>
  <c r="T52" i="6" s="1"/>
  <c r="P52" i="6"/>
  <c r="U52" i="6" s="1"/>
  <c r="V871" i="6"/>
  <c r="W858" i="6"/>
  <c r="V799" i="6"/>
  <c r="J758" i="6"/>
  <c r="O758" i="6" s="1"/>
  <c r="T758" i="6" s="1"/>
  <c r="P758" i="6"/>
  <c r="U758" i="6" s="1"/>
  <c r="J392" i="6"/>
  <c r="O392" i="6" s="1"/>
  <c r="T392" i="6" s="1"/>
  <c r="P392" i="6"/>
  <c r="U392" i="6" s="1"/>
  <c r="W55" i="6"/>
  <c r="P144" i="6"/>
  <c r="U144" i="6" s="1"/>
  <c r="J144" i="6"/>
  <c r="O144" i="6" s="1"/>
  <c r="T144" i="6" s="1"/>
  <c r="V687" i="6"/>
  <c r="W203" i="6"/>
  <c r="X70" i="6"/>
  <c r="W1392" i="6"/>
  <c r="P260" i="6"/>
  <c r="U260" i="6" s="1"/>
  <c r="J260" i="6"/>
  <c r="O260" i="6" s="1"/>
  <c r="T260" i="6" s="1"/>
  <c r="W558" i="6"/>
  <c r="J361" i="6"/>
  <c r="O361" i="6" s="1"/>
  <c r="T361" i="6" s="1"/>
  <c r="P361" i="6"/>
  <c r="U361" i="6" s="1"/>
  <c r="X984" i="6"/>
  <c r="J796" i="6"/>
  <c r="O796" i="6" s="1"/>
  <c r="T796" i="6" s="1"/>
  <c r="P796" i="6"/>
  <c r="U796" i="6" s="1"/>
  <c r="X402" i="6"/>
  <c r="W1135" i="6"/>
  <c r="W760" i="6"/>
  <c r="X453" i="6"/>
  <c r="W35" i="6"/>
  <c r="V24" i="6"/>
  <c r="J790" i="6"/>
  <c r="O790" i="6" s="1"/>
  <c r="T790" i="6" s="1"/>
  <c r="P790" i="6"/>
  <c r="U790" i="6" s="1"/>
  <c r="W715" i="6"/>
  <c r="V609" i="6"/>
  <c r="V740" i="6"/>
  <c r="V865" i="6"/>
  <c r="J903" i="6"/>
  <c r="O903" i="6" s="1"/>
  <c r="T903" i="6" s="1"/>
  <c r="P903" i="6"/>
  <c r="U903" i="6" s="1"/>
  <c r="X575" i="6"/>
  <c r="W270" i="6"/>
  <c r="P961" i="6"/>
  <c r="U961" i="6" s="1"/>
  <c r="J961" i="6"/>
  <c r="O961" i="6" s="1"/>
  <c r="T961" i="6" s="1"/>
  <c r="V917" i="6"/>
  <c r="P34" i="6"/>
  <c r="U34" i="6" s="1"/>
  <c r="J34" i="6"/>
  <c r="O34" i="6" s="1"/>
  <c r="T34" i="6" s="1"/>
  <c r="P395" i="6"/>
  <c r="U395" i="6" s="1"/>
  <c r="J395" i="6"/>
  <c r="O395" i="6" s="1"/>
  <c r="T395" i="6" s="1"/>
  <c r="J619" i="6"/>
  <c r="O619" i="6" s="1"/>
  <c r="T619" i="6" s="1"/>
  <c r="P619" i="6"/>
  <c r="U619" i="6" s="1"/>
  <c r="V527" i="6"/>
  <c r="V325" i="6"/>
  <c r="X1420" i="6"/>
  <c r="V123" i="6"/>
  <c r="W1222" i="6"/>
  <c r="J158" i="6"/>
  <c r="O158" i="6" s="1"/>
  <c r="T158" i="6" s="1"/>
  <c r="P158" i="6"/>
  <c r="U158" i="6" s="1"/>
  <c r="X685" i="6"/>
  <c r="P53" i="6"/>
  <c r="U53" i="6" s="1"/>
  <c r="J53" i="6"/>
  <c r="O53" i="6" s="1"/>
  <c r="V503" i="6"/>
  <c r="X597" i="6"/>
  <c r="W30" i="6"/>
  <c r="P82" i="6"/>
  <c r="U82" i="6" s="1"/>
  <c r="J82" i="6"/>
  <c r="O82" i="6" s="1"/>
  <c r="T82" i="6" s="1"/>
  <c r="W275" i="6"/>
  <c r="J148" i="6"/>
  <c r="O148" i="6" s="1"/>
  <c r="T148" i="6" s="1"/>
  <c r="P148" i="6"/>
  <c r="U148" i="6" s="1"/>
  <c r="P323" i="6"/>
  <c r="U323" i="6" s="1"/>
  <c r="J323" i="6"/>
  <c r="O323" i="6" s="1"/>
  <c r="T323" i="6" s="1"/>
  <c r="P25" i="6"/>
  <c r="U25" i="6" s="1"/>
  <c r="J25" i="6"/>
  <c r="O25" i="6" s="1"/>
  <c r="T25" i="6" s="1"/>
  <c r="X97" i="6"/>
  <c r="Q55" i="7"/>
  <c r="V128" i="6"/>
  <c r="J858" i="6"/>
  <c r="O858" i="6" s="1"/>
  <c r="T858" i="6" s="1"/>
  <c r="P858" i="6"/>
  <c r="U858" i="6" s="1"/>
  <c r="V878" i="6"/>
  <c r="J185" i="6"/>
  <c r="O185" i="6" s="1"/>
  <c r="T185" i="6" s="1"/>
  <c r="P185" i="6"/>
  <c r="U185" i="6" s="1"/>
  <c r="X612" i="6"/>
  <c r="V592" i="6"/>
  <c r="W280" i="6"/>
  <c r="V108" i="6"/>
  <c r="V107" i="6"/>
  <c r="X591" i="6"/>
  <c r="V125" i="6"/>
  <c r="X126" i="6"/>
  <c r="V228" i="6"/>
  <c r="J489" i="6"/>
  <c r="O489" i="6" s="1"/>
  <c r="T489" i="6" s="1"/>
  <c r="P489" i="6"/>
  <c r="U489" i="6" s="1"/>
  <c r="W913" i="6"/>
  <c r="X142" i="6"/>
  <c r="V269" i="6"/>
  <c r="X192" i="6"/>
  <c r="V428" i="6"/>
  <c r="X762" i="6"/>
  <c r="X1004" i="6"/>
  <c r="W983" i="6"/>
  <c r="P721" i="6"/>
  <c r="U721" i="6" s="1"/>
  <c r="J721" i="6"/>
  <c r="O721" i="6" s="1"/>
  <c r="V266" i="6"/>
  <c r="P921" i="6"/>
  <c r="U921" i="6" s="1"/>
  <c r="J921" i="6"/>
  <c r="O921" i="6" s="1"/>
  <c r="T921" i="6" s="1"/>
  <c r="P1302" i="6"/>
  <c r="U1302" i="6" s="1"/>
  <c r="J1302" i="6"/>
  <c r="O1302" i="6" s="1"/>
  <c r="T1302" i="6" s="1"/>
  <c r="J965" i="6"/>
  <c r="O965" i="6" s="1"/>
  <c r="T965" i="6" s="1"/>
  <c r="P965" i="6"/>
  <c r="U965" i="6" s="1"/>
  <c r="V295" i="6"/>
  <c r="V667" i="6"/>
  <c r="X163" i="6"/>
  <c r="V142" i="6"/>
  <c r="W821" i="6"/>
  <c r="P244" i="6"/>
  <c r="J244" i="6"/>
  <c r="O244" i="6" s="1"/>
  <c r="J803" i="6"/>
  <c r="O803" i="6" s="1"/>
  <c r="T803" i="6" s="1"/>
  <c r="P803" i="6"/>
  <c r="U803" i="6" s="1"/>
  <c r="J491" i="6"/>
  <c r="O491" i="6" s="1"/>
  <c r="T491" i="6" s="1"/>
  <c r="P491" i="6"/>
  <c r="U491" i="6" s="1"/>
  <c r="V713" i="6"/>
  <c r="X663" i="6"/>
  <c r="J17" i="6"/>
  <c r="O17" i="6" s="1"/>
  <c r="T17" i="6" s="1"/>
  <c r="P17" i="6"/>
  <c r="U17" i="6" s="1"/>
  <c r="W1084" i="6"/>
  <c r="X204" i="6"/>
  <c r="P477" i="6"/>
  <c r="U477" i="6" s="1"/>
  <c r="J477" i="6"/>
  <c r="O477" i="6" s="1"/>
  <c r="T477" i="6" s="1"/>
  <c r="V1039" i="6"/>
  <c r="J152" i="6"/>
  <c r="O152" i="6" s="1"/>
  <c r="T152" i="6" s="1"/>
  <c r="P152" i="6"/>
  <c r="U152" i="6" s="1"/>
  <c r="V174" i="6"/>
  <c r="P199" i="6"/>
  <c r="U199" i="6" s="1"/>
  <c r="J199" i="6"/>
  <c r="O199" i="6" s="1"/>
  <c r="T199" i="6" s="1"/>
  <c r="V954" i="6"/>
  <c r="W1409" i="6"/>
  <c r="J165" i="6"/>
  <c r="O165" i="6" s="1"/>
  <c r="T165" i="6" s="1"/>
  <c r="P165" i="6"/>
  <c r="U165" i="6" s="1"/>
  <c r="P15" i="6"/>
  <c r="U15" i="6" s="1"/>
  <c r="J15" i="6"/>
  <c r="O15" i="6" s="1"/>
  <c r="T15" i="6" s="1"/>
  <c r="W186" i="6"/>
  <c r="W216" i="6"/>
  <c r="P252" i="6"/>
  <c r="U252" i="6" s="1"/>
  <c r="J252" i="6"/>
  <c r="O252" i="6" s="1"/>
  <c r="T252" i="6" s="1"/>
  <c r="J437" i="6"/>
  <c r="O437" i="6" s="1"/>
  <c r="T437" i="6" s="1"/>
  <c r="P437" i="6"/>
  <c r="U437" i="6" s="1"/>
  <c r="W1053" i="6"/>
  <c r="W252" i="6"/>
  <c r="X535" i="6"/>
  <c r="X45" i="6"/>
  <c r="AR14" i="6"/>
  <c r="AX14" i="6" s="1"/>
  <c r="W488" i="6"/>
  <c r="J222" i="6"/>
  <c r="O222" i="6" s="1"/>
  <c r="P222" i="6"/>
  <c r="P88" i="6"/>
  <c r="U88" i="6" s="1"/>
  <c r="J88" i="6"/>
  <c r="O88" i="6" s="1"/>
  <c r="T88" i="6" s="1"/>
  <c r="J421" i="6"/>
  <c r="O421" i="6" s="1"/>
  <c r="T421" i="6" s="1"/>
  <c r="P421" i="6"/>
  <c r="U421" i="6" s="1"/>
  <c r="V229" i="6"/>
  <c r="X261" i="6"/>
  <c r="J480" i="6"/>
  <c r="O480" i="6" s="1"/>
  <c r="T480" i="6" s="1"/>
  <c r="P480" i="6"/>
  <c r="U480" i="6" s="1"/>
  <c r="V71" i="6"/>
  <c r="V708" i="6"/>
  <c r="X714" i="6"/>
  <c r="X576" i="6"/>
  <c r="P691" i="6"/>
  <c r="U691" i="6" s="1"/>
  <c r="J691" i="6"/>
  <c r="O691" i="6" s="1"/>
  <c r="T691" i="6" s="1"/>
  <c r="P234" i="6"/>
  <c r="U234" i="6" s="1"/>
  <c r="J234" i="6"/>
  <c r="O234" i="6" s="1"/>
  <c r="V724" i="6"/>
  <c r="W221" i="6"/>
  <c r="W538" i="6"/>
  <c r="W442" i="6"/>
  <c r="W142" i="6"/>
  <c r="P287" i="6"/>
  <c r="U287" i="6" s="1"/>
  <c r="J287" i="6"/>
  <c r="O287" i="6" s="1"/>
  <c r="T287" i="6" s="1"/>
  <c r="W268" i="6"/>
  <c r="X777" i="6"/>
  <c r="X870" i="6"/>
  <c r="V1082" i="6"/>
  <c r="W713" i="6"/>
  <c r="V358" i="6"/>
  <c r="X1192" i="6"/>
  <c r="W217" i="6"/>
  <c r="V541" i="6"/>
  <c r="AW17" i="6"/>
  <c r="T77" i="6" l="1"/>
  <c r="T38" i="6"/>
  <c r="T180" i="6"/>
  <c r="AA1628" i="6"/>
  <c r="AF1628" i="6" s="1"/>
  <c r="AA1618" i="6"/>
  <c r="AF1618" i="6" s="1"/>
  <c r="AA1626" i="6"/>
  <c r="AF1626" i="6" s="1"/>
  <c r="AA1631" i="6"/>
  <c r="AF1631" i="6" s="1"/>
  <c r="P946" i="7"/>
  <c r="AA1624" i="6"/>
  <c r="AF1624" i="6" s="1"/>
  <c r="AA1621" i="6"/>
  <c r="AF1621" i="6" s="1"/>
  <c r="T157" i="6"/>
  <c r="T1485" i="6"/>
  <c r="P1579" i="7"/>
  <c r="P1144" i="7"/>
  <c r="P1205" i="7"/>
  <c r="AA1630" i="6"/>
  <c r="AF1630" i="6" s="1"/>
  <c r="AA1625" i="6"/>
  <c r="AF1625" i="6" s="1"/>
  <c r="U339" i="6"/>
  <c r="AA1629" i="6"/>
  <c r="AF1629" i="6" s="1"/>
  <c r="AA1620" i="6"/>
  <c r="AF1620" i="6" s="1"/>
  <c r="AA1623" i="6"/>
  <c r="AF1623" i="6" s="1"/>
  <c r="P1251" i="7"/>
  <c r="P842" i="7"/>
  <c r="P1267" i="7"/>
  <c r="P1051" i="7"/>
  <c r="P1116" i="7"/>
  <c r="P1108" i="7"/>
  <c r="P1394" i="7"/>
  <c r="P1427" i="7"/>
  <c r="AA1627" i="6"/>
  <c r="AF1627" i="6" s="1"/>
  <c r="AA1619" i="6"/>
  <c r="AF1619" i="6" s="1"/>
  <c r="AA1622" i="6"/>
  <c r="AF1622" i="6" s="1"/>
  <c r="Z1628" i="6"/>
  <c r="AE1628" i="6" s="1"/>
  <c r="Z1627" i="6"/>
  <c r="AE1627" i="6" s="1"/>
  <c r="Z1629" i="6"/>
  <c r="AE1629" i="6" s="1"/>
  <c r="Z1620" i="6"/>
  <c r="AE1620" i="6" s="1"/>
  <c r="Z1625" i="6"/>
  <c r="AE1625" i="6" s="1"/>
  <c r="Z1631" i="6"/>
  <c r="AE1631" i="6" s="1"/>
  <c r="Z1618" i="6"/>
  <c r="AE1618" i="6" s="1"/>
  <c r="Z1626" i="6"/>
  <c r="AE1626" i="6" s="1"/>
  <c r="Z1624" i="6"/>
  <c r="AE1624" i="6" s="1"/>
  <c r="Z1619" i="6"/>
  <c r="AE1619" i="6" s="1"/>
  <c r="Z1630" i="6"/>
  <c r="AE1630" i="6" s="1"/>
  <c r="Z1621" i="6"/>
  <c r="AE1621" i="6" s="1"/>
  <c r="Z1622" i="6"/>
  <c r="AE1622" i="6" s="1"/>
  <c r="Z1623" i="6"/>
  <c r="AE1623" i="6" s="1"/>
  <c r="T1043" i="6"/>
  <c r="U272" i="6"/>
  <c r="T1515" i="6"/>
  <c r="U690" i="6"/>
  <c r="T1128" i="6"/>
  <c r="U785" i="6"/>
  <c r="U259" i="6"/>
  <c r="U1282" i="6"/>
  <c r="T339" i="6"/>
  <c r="P1218" i="7"/>
  <c r="P1444" i="7"/>
  <c r="T1362" i="6"/>
  <c r="U588" i="6"/>
  <c r="T1415" i="6"/>
  <c r="U1380" i="6"/>
  <c r="T1366" i="6"/>
  <c r="T761" i="6"/>
  <c r="AW11" i="6"/>
  <c r="P1403" i="7"/>
  <c r="P930" i="7"/>
  <c r="T234" i="6"/>
  <c r="U222" i="6"/>
  <c r="T589" i="6"/>
  <c r="U1103" i="6"/>
  <c r="T1144" i="6"/>
  <c r="T861" i="6"/>
  <c r="T820" i="6"/>
  <c r="T581" i="6"/>
  <c r="U626" i="6"/>
  <c r="U12" i="6"/>
  <c r="U87" i="6"/>
  <c r="U67" i="6"/>
  <c r="U5" i="6"/>
  <c r="T824" i="6"/>
  <c r="P1607" i="7"/>
  <c r="P1023" i="7"/>
  <c r="P1366" i="7"/>
  <c r="P1360" i="7"/>
  <c r="P1523" i="7"/>
  <c r="P1504" i="7"/>
  <c r="P1003" i="7"/>
  <c r="P873" i="7"/>
  <c r="P973" i="7"/>
  <c r="P1061" i="7"/>
  <c r="U1090" i="6"/>
  <c r="U967" i="6"/>
  <c r="T1541" i="6"/>
  <c r="T103" i="6"/>
  <c r="U1181" i="6"/>
  <c r="U1365" i="6"/>
  <c r="T128" i="6"/>
  <c r="T822" i="6"/>
  <c r="T1159" i="6"/>
  <c r="T41" i="6"/>
  <c r="T203" i="6"/>
  <c r="T67" i="6"/>
  <c r="U913" i="6"/>
  <c r="P1434" i="7"/>
  <c r="T661" i="6"/>
  <c r="T658" i="6"/>
  <c r="T224" i="6"/>
  <c r="T635" i="6"/>
  <c r="T734" i="6"/>
  <c r="U1159" i="6"/>
  <c r="U1314" i="6"/>
  <c r="P1019" i="7"/>
  <c r="U1022" i="6"/>
  <c r="T593" i="6"/>
  <c r="U1441" i="6"/>
  <c r="U608" i="6"/>
  <c r="T179" i="6"/>
  <c r="T625" i="6"/>
  <c r="T1130" i="6"/>
  <c r="P977" i="7"/>
  <c r="P1197" i="7"/>
  <c r="U747" i="6"/>
  <c r="U501" i="6"/>
  <c r="T651" i="6"/>
  <c r="T608" i="6"/>
  <c r="T777" i="6"/>
  <c r="T229" i="6"/>
  <c r="T114" i="6"/>
  <c r="U138" i="6"/>
  <c r="T930" i="6"/>
  <c r="U1130" i="6"/>
  <c r="U1311" i="6"/>
  <c r="U839" i="6"/>
  <c r="U97" i="6"/>
  <c r="U677" i="6"/>
  <c r="AA1563" i="6"/>
  <c r="AF1563" i="6" s="1"/>
  <c r="AA1603" i="6"/>
  <c r="AF1603" i="6" s="1"/>
  <c r="AA1558" i="6"/>
  <c r="AF1558" i="6" s="1"/>
  <c r="AA1566" i="6"/>
  <c r="AF1566" i="6" s="1"/>
  <c r="AA1555" i="6"/>
  <c r="AF1555" i="6" s="1"/>
  <c r="AA1591" i="6"/>
  <c r="AF1591" i="6" s="1"/>
  <c r="AA1553" i="6"/>
  <c r="AF1553" i="6" s="1"/>
  <c r="AA1614" i="6"/>
  <c r="AF1614" i="6" s="1"/>
  <c r="T190" i="6"/>
  <c r="U645" i="6"/>
  <c r="T1380" i="6"/>
  <c r="U885" i="6"/>
  <c r="T827" i="6"/>
  <c r="U651" i="6"/>
  <c r="T1522" i="6"/>
  <c r="T448" i="6"/>
  <c r="U812" i="6"/>
  <c r="U443" i="6"/>
  <c r="U777" i="6"/>
  <c r="U229" i="6"/>
  <c r="T757" i="6"/>
  <c r="T760" i="6"/>
  <c r="T770" i="6"/>
  <c r="U1307" i="6"/>
  <c r="AF9" i="7"/>
  <c r="P1246" i="7"/>
  <c r="P1228" i="7"/>
  <c r="P1540" i="7"/>
  <c r="P1156" i="7"/>
  <c r="P1070" i="7"/>
  <c r="P853" i="7"/>
  <c r="P1481" i="7"/>
  <c r="P1524" i="7"/>
  <c r="P1619" i="7"/>
  <c r="P1021" i="7"/>
  <c r="P1091" i="7"/>
  <c r="P1354" i="7"/>
  <c r="P1317" i="7"/>
  <c r="P1060" i="7"/>
  <c r="P1489" i="7"/>
  <c r="P1007" i="7"/>
  <c r="P1582" i="7"/>
  <c r="P1347" i="7"/>
  <c r="P1309" i="7"/>
  <c r="P951" i="7"/>
  <c r="P1322" i="7"/>
  <c r="P1134" i="7"/>
  <c r="P1483" i="7"/>
  <c r="P904" i="7"/>
  <c r="P1307" i="7"/>
  <c r="P1372" i="7"/>
  <c r="P1041" i="7"/>
  <c r="P1446" i="7"/>
  <c r="P1279" i="7"/>
  <c r="T50" i="6"/>
  <c r="U1109" i="6"/>
  <c r="T645" i="6"/>
  <c r="T1184" i="6"/>
  <c r="U499" i="6"/>
  <c r="U227" i="6"/>
  <c r="T250" i="6"/>
  <c r="T740" i="6"/>
  <c r="U220" i="6"/>
  <c r="T1188" i="6"/>
  <c r="T183" i="6"/>
  <c r="U316" i="6"/>
  <c r="U7" i="6"/>
  <c r="T164" i="6"/>
  <c r="U279" i="6"/>
  <c r="U908" i="6"/>
  <c r="U1176" i="6"/>
  <c r="P881" i="7"/>
  <c r="P1102" i="7"/>
  <c r="P978" i="7"/>
  <c r="P902" i="7"/>
  <c r="P1171" i="7"/>
  <c r="P1138" i="7"/>
  <c r="P1100" i="7"/>
  <c r="P1404" i="7"/>
  <c r="P1148" i="7"/>
  <c r="P1242" i="7"/>
  <c r="P849" i="7"/>
  <c r="P1605" i="7"/>
  <c r="P1509" i="7"/>
  <c r="P1542" i="7"/>
  <c r="P837" i="7"/>
  <c r="P1131" i="7"/>
  <c r="P1454" i="7"/>
  <c r="P1386" i="7"/>
  <c r="P1559" i="7"/>
  <c r="P1121" i="7"/>
  <c r="P1177" i="7"/>
  <c r="AF8" i="7"/>
  <c r="AG9" i="7"/>
  <c r="P1078" i="7"/>
  <c r="P908" i="7"/>
  <c r="P1597" i="7"/>
  <c r="P1266" i="7"/>
  <c r="P1578" i="7"/>
  <c r="P1045" i="7"/>
  <c r="P882" i="7"/>
  <c r="P1618" i="7"/>
  <c r="P971" i="7"/>
  <c r="P1389" i="7"/>
  <c r="P890" i="7"/>
  <c r="P1000" i="7"/>
  <c r="P1581" i="7"/>
  <c r="P1601" i="7"/>
  <c r="P1157" i="7"/>
  <c r="P1143" i="7"/>
  <c r="P1312" i="7"/>
  <c r="P1001" i="7"/>
  <c r="P928" i="7"/>
  <c r="P1328" i="7"/>
  <c r="P1067" i="7"/>
  <c r="P1379" i="7"/>
  <c r="P923" i="7"/>
  <c r="P1525" i="7"/>
  <c r="P1479" i="7"/>
  <c r="P1594" i="7"/>
  <c r="P1457" i="7"/>
  <c r="P1187" i="7"/>
  <c r="P1428" i="7"/>
  <c r="P1093" i="7"/>
  <c r="P1295" i="7"/>
  <c r="P1382" i="7"/>
  <c r="P1089" i="7"/>
  <c r="P1393" i="7"/>
  <c r="AG8" i="7"/>
  <c r="AA1587" i="6"/>
  <c r="AF1587" i="6" s="1"/>
  <c r="AA1586" i="6"/>
  <c r="AF1586" i="6" s="1"/>
  <c r="AA1572" i="6"/>
  <c r="AF1572" i="6" s="1"/>
  <c r="T222" i="6"/>
  <c r="T10" i="6"/>
  <c r="U988" i="6"/>
  <c r="AX12" i="6"/>
  <c r="U810" i="6"/>
  <c r="U1295" i="6"/>
  <c r="T131" i="6"/>
  <c r="U329" i="6"/>
  <c r="AA1588" i="6"/>
  <c r="AF1588" i="6" s="1"/>
  <c r="AA1559" i="6"/>
  <c r="AF1559" i="6" s="1"/>
  <c r="AA1575" i="6"/>
  <c r="AF1575" i="6" s="1"/>
  <c r="AA1580" i="6"/>
  <c r="AF1580" i="6" s="1"/>
  <c r="AA1577" i="6"/>
  <c r="AF1577" i="6" s="1"/>
  <c r="AA1565" i="6"/>
  <c r="AF1565" i="6" s="1"/>
  <c r="AA1582" i="6"/>
  <c r="AF1582" i="6" s="1"/>
  <c r="AA1584" i="6"/>
  <c r="AF1584" i="6" s="1"/>
  <c r="U1515" i="6"/>
  <c r="U616" i="6"/>
  <c r="U1239" i="6"/>
  <c r="T1183" i="6"/>
  <c r="T508" i="6"/>
  <c r="U128" i="6"/>
  <c r="T857" i="6"/>
  <c r="U1342" i="6"/>
  <c r="U513" i="6"/>
  <c r="U170" i="6"/>
  <c r="T531" i="6"/>
  <c r="T1171" i="6"/>
  <c r="T171" i="6"/>
  <c r="T556" i="6"/>
  <c r="U203" i="6"/>
  <c r="T990" i="6"/>
  <c r="T1000" i="6"/>
  <c r="T270" i="6"/>
  <c r="T309" i="6"/>
  <c r="T816" i="6"/>
  <c r="T268" i="6"/>
  <c r="T913" i="6"/>
  <c r="U1470" i="6"/>
  <c r="P1027" i="7"/>
  <c r="P1532" i="7"/>
  <c r="P1557" i="7"/>
  <c r="P959" i="7"/>
  <c r="P1212" i="7"/>
  <c r="P956" i="7"/>
  <c r="P1046" i="7"/>
  <c r="P1406" i="7"/>
  <c r="P914" i="7"/>
  <c r="P1611" i="7"/>
  <c r="P1495" i="7"/>
  <c r="P934" i="7"/>
  <c r="P1207" i="7"/>
  <c r="P1033" i="7"/>
  <c r="P1298" i="7"/>
  <c r="P1442" i="7"/>
  <c r="P1162" i="7"/>
  <c r="P1127" i="7"/>
  <c r="P1396" i="7"/>
  <c r="P1545" i="7"/>
  <c r="P1319" i="7"/>
  <c r="P1572" i="7"/>
  <c r="P1615" i="7"/>
  <c r="P1356" i="7"/>
  <c r="P952" i="7"/>
  <c r="P1598" i="7"/>
  <c r="P1235" i="7"/>
  <c r="P1184" i="7"/>
  <c r="P1518" i="7"/>
  <c r="P1237" i="7"/>
  <c r="P1015" i="7"/>
  <c r="P1530" i="7"/>
  <c r="P912" i="7"/>
  <c r="P1533" i="7"/>
  <c r="AA1590" i="6"/>
  <c r="AF1590" i="6" s="1"/>
  <c r="AA1557" i="6"/>
  <c r="AF1557" i="6" s="1"/>
  <c r="T1316" i="6"/>
  <c r="U131" i="6"/>
  <c r="AA1594" i="6"/>
  <c r="AF1594" i="6" s="1"/>
  <c r="AA1581" i="6"/>
  <c r="AF1581" i="6" s="1"/>
  <c r="AA1605" i="6"/>
  <c r="AF1605" i="6" s="1"/>
  <c r="AA1598" i="6"/>
  <c r="AF1598" i="6" s="1"/>
  <c r="AA1606" i="6"/>
  <c r="AF1606" i="6" s="1"/>
  <c r="AA1574" i="6"/>
  <c r="AF1574" i="6" s="1"/>
  <c r="AA1596" i="6"/>
  <c r="AF1596" i="6" s="1"/>
  <c r="AA1593" i="6"/>
  <c r="AF1593" i="6" s="1"/>
  <c r="AX11" i="6"/>
  <c r="U1144" i="6"/>
  <c r="U1008" i="6"/>
  <c r="AY11" i="6"/>
  <c r="AY12" i="6"/>
  <c r="U180" i="6"/>
  <c r="U1066" i="6"/>
  <c r="AF12" i="7"/>
  <c r="U1518" i="6"/>
  <c r="P1082" i="7"/>
  <c r="P866" i="7"/>
  <c r="P1038" i="7"/>
  <c r="P975" i="7"/>
  <c r="AA13" i="7"/>
  <c r="P1411" i="7"/>
  <c r="P862" i="7"/>
  <c r="S1161" i="7"/>
  <c r="V1161" i="7" s="1"/>
  <c r="S968" i="7"/>
  <c r="V968" i="7" s="1"/>
  <c r="S1138" i="7"/>
  <c r="V1138" i="7" s="1"/>
  <c r="S1554" i="7"/>
  <c r="V1554" i="7" s="1"/>
  <c r="S1059" i="7"/>
  <c r="V1059" i="7" s="1"/>
  <c r="S1425" i="7"/>
  <c r="V1425" i="7" s="1"/>
  <c r="S1286" i="7"/>
  <c r="V1286" i="7" s="1"/>
  <c r="S1205" i="7"/>
  <c r="V1205" i="7" s="1"/>
  <c r="S1570" i="7"/>
  <c r="V1570" i="7" s="1"/>
  <c r="S1010" i="7"/>
  <c r="V1010" i="7" s="1"/>
  <c r="S1159" i="7"/>
  <c r="V1159" i="7" s="1"/>
  <c r="S1559" i="7"/>
  <c r="V1559" i="7" s="1"/>
  <c r="S1283" i="7"/>
  <c r="V1283" i="7" s="1"/>
  <c r="S1585" i="7"/>
  <c r="V1585" i="7" s="1"/>
  <c r="S1298" i="7"/>
  <c r="V1298" i="7" s="1"/>
  <c r="S965" i="7"/>
  <c r="V965" i="7" s="1"/>
  <c r="S1309" i="7"/>
  <c r="V1309" i="7" s="1"/>
  <c r="S1508" i="7"/>
  <c r="V1508" i="7" s="1"/>
  <c r="S1218" i="7"/>
  <c r="V1218" i="7" s="1"/>
  <c r="S1230" i="7"/>
  <c r="V1230" i="7" s="1"/>
  <c r="S1147" i="7"/>
  <c r="V1147" i="7" s="1"/>
  <c r="S1216" i="7"/>
  <c r="V1216" i="7" s="1"/>
  <c r="S1022" i="7"/>
  <c r="V1022" i="7" s="1"/>
  <c r="S1399" i="7"/>
  <c r="V1399" i="7" s="1"/>
  <c r="S1576" i="7"/>
  <c r="V1576" i="7" s="1"/>
  <c r="S1391" i="7"/>
  <c r="V1391" i="7" s="1"/>
  <c r="S1223" i="7"/>
  <c r="V1223" i="7" s="1"/>
  <c r="S869" i="7"/>
  <c r="V869" i="7" s="1"/>
  <c r="S926" i="7"/>
  <c r="V926" i="7" s="1"/>
  <c r="S1193" i="7"/>
  <c r="V1193" i="7" s="1"/>
  <c r="S1261" i="7"/>
  <c r="V1261" i="7" s="1"/>
  <c r="S855" i="7"/>
  <c r="V855" i="7" s="1"/>
  <c r="S1373" i="7"/>
  <c r="V1373" i="7" s="1"/>
  <c r="S880" i="7"/>
  <c r="V880" i="7" s="1"/>
  <c r="S1351" i="7"/>
  <c r="V1351" i="7" s="1"/>
  <c r="S1112" i="7"/>
  <c r="V1112" i="7" s="1"/>
  <c r="S1094" i="7"/>
  <c r="V1094" i="7" s="1"/>
  <c r="S1190" i="7"/>
  <c r="V1190" i="7" s="1"/>
  <c r="S1329" i="7"/>
  <c r="V1329" i="7" s="1"/>
  <c r="S1403" i="7"/>
  <c r="V1403" i="7" s="1"/>
  <c r="S1012" i="7"/>
  <c r="V1012" i="7" s="1"/>
  <c r="S846" i="7"/>
  <c r="V846" i="7" s="1"/>
  <c r="S1444" i="7"/>
  <c r="V1444" i="7" s="1"/>
  <c r="S1225" i="7"/>
  <c r="V1225" i="7" s="1"/>
  <c r="S1512" i="7"/>
  <c r="V1512" i="7" s="1"/>
  <c r="S1598" i="7"/>
  <c r="V1598" i="7" s="1"/>
  <c r="S1544" i="7"/>
  <c r="V1544" i="7" s="1"/>
  <c r="S884" i="7"/>
  <c r="V884" i="7" s="1"/>
  <c r="S1194" i="7"/>
  <c r="V1194" i="7" s="1"/>
  <c r="S1310" i="7"/>
  <c r="V1310" i="7" s="1"/>
  <c r="S1381" i="7"/>
  <c r="V1381" i="7" s="1"/>
  <c r="S1280" i="7"/>
  <c r="V1280" i="7" s="1"/>
  <c r="S1301" i="7"/>
  <c r="V1301" i="7" s="1"/>
  <c r="S1513" i="7"/>
  <c r="V1513" i="7" s="1"/>
  <c r="S994" i="7"/>
  <c r="V994" i="7" s="1"/>
  <c r="S1008" i="7"/>
  <c r="V1008" i="7" s="1"/>
  <c r="S1565" i="7"/>
  <c r="V1565" i="7" s="1"/>
  <c r="S1028" i="7"/>
  <c r="V1028" i="7" s="1"/>
  <c r="S1551" i="7"/>
  <c r="V1551" i="7" s="1"/>
  <c r="S1284" i="7"/>
  <c r="V1284" i="7" s="1"/>
  <c r="S1500" i="7"/>
  <c r="V1500" i="7" s="1"/>
  <c r="S1095" i="7"/>
  <c r="V1095" i="7" s="1"/>
  <c r="S1056" i="7"/>
  <c r="V1056" i="7" s="1"/>
  <c r="S1398" i="7"/>
  <c r="V1398" i="7" s="1"/>
  <c r="S1033" i="7"/>
  <c r="V1033" i="7" s="1"/>
  <c r="S1569" i="7"/>
  <c r="V1569" i="7" s="1"/>
  <c r="S1198" i="7"/>
  <c r="V1198" i="7" s="1"/>
  <c r="S944" i="7"/>
  <c r="V944" i="7" s="1"/>
  <c r="S1556" i="7"/>
  <c r="V1556" i="7" s="1"/>
  <c r="S868" i="7"/>
  <c r="V868" i="7" s="1"/>
  <c r="S1188" i="7"/>
  <c r="V1188" i="7" s="1"/>
  <c r="S982" i="7"/>
  <c r="S1358" i="7"/>
  <c r="V1358" i="7" s="1"/>
  <c r="S1233" i="7"/>
  <c r="V1233" i="7" s="1"/>
  <c r="S1323" i="7"/>
  <c r="V1323" i="7" s="1"/>
  <c r="S843" i="7"/>
  <c r="V843" i="7" s="1"/>
  <c r="S1599" i="7"/>
  <c r="V1599" i="7" s="1"/>
  <c r="S1122" i="7"/>
  <c r="V1122" i="7" s="1"/>
  <c r="S1547" i="7"/>
  <c r="V1547" i="7" s="1"/>
  <c r="S1038" i="7"/>
  <c r="V1038" i="7" s="1"/>
  <c r="S1586" i="7"/>
  <c r="V1586" i="7" s="1"/>
  <c r="S1350" i="7"/>
  <c r="V1350" i="7" s="1"/>
  <c r="S1510" i="7"/>
  <c r="V1510" i="7" s="1"/>
  <c r="S1528" i="7"/>
  <c r="V1528" i="7" s="1"/>
  <c r="S849" i="7"/>
  <c r="V849" i="7" s="1"/>
  <c r="S955" i="7"/>
  <c r="V955" i="7" s="1"/>
  <c r="S1445" i="7"/>
  <c r="V1445" i="7" s="1"/>
  <c r="S1343" i="7"/>
  <c r="V1343" i="7" s="1"/>
  <c r="S1113" i="7"/>
  <c r="V1113" i="7" s="1"/>
  <c r="S1257" i="7"/>
  <c r="V1257" i="7" s="1"/>
  <c r="S1014" i="7"/>
  <c r="V1014" i="7" s="1"/>
  <c r="S1145" i="7"/>
  <c r="V1145" i="7" s="1"/>
  <c r="S1202" i="7"/>
  <c r="V1202" i="7" s="1"/>
  <c r="S1534" i="7"/>
  <c r="V1534" i="7" s="1"/>
  <c r="S1209" i="7"/>
  <c r="V1209" i="7" s="1"/>
  <c r="S1085" i="7"/>
  <c r="V1085" i="7" s="1"/>
  <c r="S1041" i="7"/>
  <c r="V1041" i="7" s="1"/>
  <c r="S1496" i="7"/>
  <c r="V1496" i="7" s="1"/>
  <c r="S1608" i="7"/>
  <c r="V1608" i="7" s="1"/>
  <c r="S1545" i="7"/>
  <c r="V1545" i="7" s="1"/>
  <c r="S1150" i="7"/>
  <c r="V1150" i="7" s="1"/>
  <c r="S1031" i="7"/>
  <c r="V1031" i="7" s="1"/>
  <c r="S1072" i="7"/>
  <c r="V1072" i="7" s="1"/>
  <c r="S1498" i="7"/>
  <c r="V1498" i="7" s="1"/>
  <c r="S1518" i="7"/>
  <c r="V1518" i="7" s="1"/>
  <c r="S1068" i="7"/>
  <c r="V1068" i="7" s="1"/>
  <c r="S893" i="7"/>
  <c r="V893" i="7" s="1"/>
  <c r="S872" i="7"/>
  <c r="V872" i="7" s="1"/>
  <c r="S1410" i="7"/>
  <c r="V1410" i="7" s="1"/>
  <c r="S1535" i="7"/>
  <c r="V1535" i="7" s="1"/>
  <c r="S1345" i="7"/>
  <c r="V1345" i="7" s="1"/>
  <c r="S1166" i="7"/>
  <c r="V1166" i="7" s="1"/>
  <c r="S1484" i="7"/>
  <c r="V1484" i="7" s="1"/>
  <c r="S951" i="7"/>
  <c r="V951" i="7" s="1"/>
  <c r="S946" i="7"/>
  <c r="V946" i="7" s="1"/>
  <c r="S939" i="7"/>
  <c r="V939" i="7" s="1"/>
  <c r="S1015" i="7"/>
  <c r="V1015" i="7" s="1"/>
  <c r="S1347" i="7"/>
  <c r="V1347" i="7" s="1"/>
  <c r="S1424" i="7"/>
  <c r="V1424" i="7" s="1"/>
  <c r="S1447" i="7"/>
  <c r="V1447" i="7" s="1"/>
  <c r="S949" i="7"/>
  <c r="V949" i="7" s="1"/>
  <c r="S1553" i="7"/>
  <c r="V1553" i="7" s="1"/>
  <c r="S833" i="7"/>
  <c r="V833" i="7" s="1"/>
  <c r="S1062" i="7"/>
  <c r="V1062" i="7" s="1"/>
  <c r="S1335" i="7"/>
  <c r="V1335" i="7" s="1"/>
  <c r="S1178" i="7"/>
  <c r="V1178" i="7" s="1"/>
  <c r="S1331" i="7"/>
  <c r="V1331" i="7" s="1"/>
  <c r="S1596" i="7"/>
  <c r="V1596" i="7" s="1"/>
  <c r="S1111" i="7"/>
  <c r="V1111" i="7" s="1"/>
  <c r="S1039" i="7"/>
  <c r="V1039" i="7" s="1"/>
  <c r="S1540" i="7"/>
  <c r="V1540" i="7" s="1"/>
  <c r="S1102" i="7"/>
  <c r="V1102" i="7" s="1"/>
  <c r="S1109" i="7"/>
  <c r="V1109" i="7" s="1"/>
  <c r="S1393" i="7"/>
  <c r="V1393" i="7" s="1"/>
  <c r="S1356" i="7"/>
  <c r="V1356" i="7" s="1"/>
  <c r="S1016" i="7"/>
  <c r="V1016" i="7" s="1"/>
  <c r="S1422" i="7"/>
  <c r="V1422" i="7" s="1"/>
  <c r="S1246" i="7"/>
  <c r="V1246" i="7" s="1"/>
  <c r="S1004" i="7"/>
  <c r="V1004" i="7" s="1"/>
  <c r="S1155" i="7"/>
  <c r="V1155" i="7" s="1"/>
  <c r="S1577" i="7"/>
  <c r="V1577" i="7" s="1"/>
  <c r="S1139" i="7"/>
  <c r="V1139" i="7" s="1"/>
  <c r="S959" i="7"/>
  <c r="V959" i="7" s="1"/>
  <c r="S1620" i="7"/>
  <c r="V1620" i="7" s="1"/>
  <c r="S1002" i="7"/>
  <c r="V1002" i="7" s="1"/>
  <c r="S1183" i="7"/>
  <c r="V1183" i="7" s="1"/>
  <c r="S1579" i="7"/>
  <c r="V1579" i="7" s="1"/>
  <c r="S934" i="7"/>
  <c r="V934" i="7" s="1"/>
  <c r="S1527" i="7"/>
  <c r="V1527" i="7" s="1"/>
  <c r="S1106" i="7"/>
  <c r="V1106" i="7" s="1"/>
  <c r="S992" i="7"/>
  <c r="V992" i="7" s="1"/>
  <c r="S964" i="7"/>
  <c r="V964" i="7" s="1"/>
  <c r="S1236" i="7"/>
  <c r="V1236" i="7" s="1"/>
  <c r="S1601" i="7"/>
  <c r="V1601" i="7" s="1"/>
  <c r="S1232" i="7"/>
  <c r="V1232" i="7" s="1"/>
  <c r="S1504" i="7"/>
  <c r="V1504" i="7" s="1"/>
  <c r="S1354" i="7"/>
  <c r="V1354" i="7" s="1"/>
  <c r="S971" i="7"/>
  <c r="V971" i="7" s="1"/>
  <c r="S1572" i="7"/>
  <c r="V1572" i="7" s="1"/>
  <c r="S1432" i="7"/>
  <c r="V1432" i="7" s="1"/>
  <c r="S1172" i="7"/>
  <c r="V1172" i="7" s="1"/>
  <c r="S1467" i="7"/>
  <c r="V1467" i="7" s="1"/>
  <c r="S836" i="7"/>
  <c r="V836" i="7" s="1"/>
  <c r="S1361" i="7"/>
  <c r="V1361" i="7" s="1"/>
  <c r="S1063" i="7"/>
  <c r="V1063" i="7" s="1"/>
  <c r="S1471" i="7"/>
  <c r="V1471" i="7" s="1"/>
  <c r="S1591" i="7"/>
  <c r="V1591" i="7" s="1"/>
  <c r="S1269" i="7"/>
  <c r="V1269" i="7" s="1"/>
  <c r="S840" i="7"/>
  <c r="S1464" i="7"/>
  <c r="V1464" i="7" s="1"/>
  <c r="S1034" i="7"/>
  <c r="V1034" i="7" s="1"/>
  <c r="S973" i="7"/>
  <c r="V973" i="7" s="1"/>
  <c r="S862" i="7"/>
  <c r="V862" i="7" s="1"/>
  <c r="S1495" i="7"/>
  <c r="V1495" i="7" s="1"/>
  <c r="S1134" i="7"/>
  <c r="V1134" i="7" s="1"/>
  <c r="S928" i="7"/>
  <c r="V928" i="7" s="1"/>
  <c r="S1137" i="7"/>
  <c r="V1137" i="7" s="1"/>
  <c r="S1564" i="7"/>
  <c r="V1564" i="7" s="1"/>
  <c r="S1220" i="7"/>
  <c r="V1220" i="7" s="1"/>
  <c r="S1430" i="7"/>
  <c r="V1430" i="7" s="1"/>
  <c r="S966" i="7"/>
  <c r="V966" i="7" s="1"/>
  <c r="S912" i="7"/>
  <c r="V912" i="7" s="1"/>
  <c r="S1567" i="7"/>
  <c r="V1567" i="7" s="1"/>
  <c r="S1107" i="7"/>
  <c r="V1107" i="7" s="1"/>
  <c r="S1619" i="7"/>
  <c r="V1619" i="7" s="1"/>
  <c r="S1006" i="7"/>
  <c r="V1006" i="7" s="1"/>
  <c r="S1389" i="7"/>
  <c r="V1389" i="7" s="1"/>
  <c r="S897" i="7"/>
  <c r="V897" i="7" s="1"/>
  <c r="S1492" i="7"/>
  <c r="V1492" i="7" s="1"/>
  <c r="S1100" i="7"/>
  <c r="V1100" i="7" s="1"/>
  <c r="S1332" i="7"/>
  <c r="V1332" i="7" s="1"/>
  <c r="S1287" i="7"/>
  <c r="V1287" i="7" s="1"/>
  <c r="S1030" i="7"/>
  <c r="V1030" i="7" s="1"/>
  <c r="S1256" i="7"/>
  <c r="V1256" i="7" s="1"/>
  <c r="S1417" i="7"/>
  <c r="V1417" i="7" s="1"/>
  <c r="S986" i="7"/>
  <c r="V986" i="7" s="1"/>
  <c r="S1439" i="7"/>
  <c r="V1439" i="7" s="1"/>
  <c r="S1355" i="7"/>
  <c r="V1355" i="7" s="1"/>
  <c r="S1259" i="7"/>
  <c r="V1259" i="7" s="1"/>
  <c r="S1065" i="7"/>
  <c r="V1065" i="7" s="1"/>
  <c r="S980" i="7"/>
  <c r="V980" i="7" s="1"/>
  <c r="S839" i="7"/>
  <c r="V839" i="7" s="1"/>
  <c r="S919" i="7"/>
  <c r="V919" i="7" s="1"/>
  <c r="S1388" i="7"/>
  <c r="V1388" i="7" s="1"/>
  <c r="S923" i="7"/>
  <c r="V923" i="7" s="1"/>
  <c r="S1005" i="7"/>
  <c r="V1005" i="7" s="1"/>
  <c r="S1555" i="7"/>
  <c r="V1555" i="7" s="1"/>
  <c r="S1362" i="7"/>
  <c r="V1362" i="7" s="1"/>
  <c r="S1055" i="7"/>
  <c r="V1055" i="7" s="1"/>
  <c r="S1297" i="7"/>
  <c r="V1297" i="7" s="1"/>
  <c r="S1443" i="7"/>
  <c r="V1443" i="7" s="1"/>
  <c r="S1457" i="7"/>
  <c r="V1457" i="7" s="1"/>
  <c r="S995" i="7"/>
  <c r="V995" i="7" s="1"/>
  <c r="S1281" i="7"/>
  <c r="V1281" i="7" s="1"/>
  <c r="S1603" i="7"/>
  <c r="V1603" i="7" s="1"/>
  <c r="S1289" i="7"/>
  <c r="V1289" i="7" s="1"/>
  <c r="S1614" i="7"/>
  <c r="V1614" i="7" s="1"/>
  <c r="S1148" i="7"/>
  <c r="V1148" i="7" s="1"/>
  <c r="S1266" i="7"/>
  <c r="V1266" i="7" s="1"/>
  <c r="S1338" i="7"/>
  <c r="V1338" i="7" s="1"/>
  <c r="S1588" i="7"/>
  <c r="V1588" i="7" s="1"/>
  <c r="S1311" i="7"/>
  <c r="V1311" i="7" s="1"/>
  <c r="S1157" i="7"/>
  <c r="V1157" i="7" s="1"/>
  <c r="S1408" i="7"/>
  <c r="V1408" i="7" s="1"/>
  <c r="S1029" i="7"/>
  <c r="V1029" i="7" s="1"/>
  <c r="S858" i="7"/>
  <c r="V858" i="7" s="1"/>
  <c r="S1531" i="7"/>
  <c r="V1531" i="7" s="1"/>
  <c r="S1454" i="7"/>
  <c r="V1454" i="7" s="1"/>
  <c r="S1052" i="7"/>
  <c r="V1052" i="7" s="1"/>
  <c r="S1517" i="7"/>
  <c r="V1517" i="7" s="1"/>
  <c r="S1421" i="7"/>
  <c r="V1421" i="7" s="1"/>
  <c r="S977" i="7"/>
  <c r="V977" i="7" s="1"/>
  <c r="S1173" i="7"/>
  <c r="V1173" i="7" s="1"/>
  <c r="S870" i="7"/>
  <c r="V870" i="7" s="1"/>
  <c r="S1499" i="7"/>
  <c r="V1499" i="7" s="1"/>
  <c r="S1271" i="7"/>
  <c r="V1271" i="7" s="1"/>
  <c r="S947" i="7"/>
  <c r="V947" i="7" s="1"/>
  <c r="S1357" i="7"/>
  <c r="V1357" i="7" s="1"/>
  <c r="S1328" i="7"/>
  <c r="V1328" i="7" s="1"/>
  <c r="S1405" i="7"/>
  <c r="V1405" i="7" s="1"/>
  <c r="S1459" i="7"/>
  <c r="V1459" i="7" s="1"/>
  <c r="S1115" i="7"/>
  <c r="V1115" i="7" s="1"/>
  <c r="S911" i="7"/>
  <c r="V911" i="7" s="1"/>
  <c r="S1128" i="7"/>
  <c r="V1128" i="7" s="1"/>
  <c r="S837" i="7"/>
  <c r="V837" i="7" s="1"/>
  <c r="S908" i="7"/>
  <c r="V908" i="7" s="1"/>
  <c r="S935" i="7"/>
  <c r="V935" i="7" s="1"/>
  <c r="S1003" i="7"/>
  <c r="V1003" i="7" s="1"/>
  <c r="S1437" i="7"/>
  <c r="V1437" i="7" s="1"/>
  <c r="S1595" i="7"/>
  <c r="V1595" i="7" s="1"/>
  <c r="S958" i="7"/>
  <c r="V958" i="7" s="1"/>
  <c r="S899" i="7"/>
  <c r="V899" i="7" s="1"/>
  <c r="S1254" i="7"/>
  <c r="V1254" i="7" s="1"/>
  <c r="S1211" i="7"/>
  <c r="V1211" i="7" s="1"/>
  <c r="S1096" i="7"/>
  <c r="V1096" i="7" s="1"/>
  <c r="S1070" i="7"/>
  <c r="V1070" i="7" s="1"/>
  <c r="S1317" i="7"/>
  <c r="V1317" i="7" s="1"/>
  <c r="S1288" i="7"/>
  <c r="V1288" i="7" s="1"/>
  <c r="S1477" i="7"/>
  <c r="V1477" i="7" s="1"/>
  <c r="S845" i="7"/>
  <c r="V845" i="7" s="1"/>
  <c r="S1117" i="7"/>
  <c r="V1117" i="7" s="1"/>
  <c r="S1322" i="7"/>
  <c r="V1322" i="7" s="1"/>
  <c r="S1250" i="7"/>
  <c r="V1250" i="7" s="1"/>
  <c r="S941" i="7"/>
  <c r="V941" i="7" s="1"/>
  <c r="S1485" i="7"/>
  <c r="V1485" i="7" s="1"/>
  <c r="S924" i="7"/>
  <c r="V924" i="7" s="1"/>
  <c r="S1366" i="7"/>
  <c r="V1366" i="7" s="1"/>
  <c r="S1195" i="7"/>
  <c r="V1195" i="7" s="1"/>
  <c r="S888" i="7"/>
  <c r="V888" i="7" s="1"/>
  <c r="S1458" i="7"/>
  <c r="V1458" i="7" s="1"/>
  <c r="S910" i="7"/>
  <c r="V910" i="7" s="1"/>
  <c r="S1519" i="7"/>
  <c r="V1519" i="7" s="1"/>
  <c r="S1607" i="7"/>
  <c r="V1607" i="7" s="1"/>
  <c r="S1136" i="7"/>
  <c r="V1136" i="7" s="1"/>
  <c r="S1024" i="7"/>
  <c r="V1024" i="7" s="1"/>
  <c r="S859" i="7"/>
  <c r="V859" i="7" s="1"/>
  <c r="S1511" i="7"/>
  <c r="V1511" i="7" s="1"/>
  <c r="S1076" i="7"/>
  <c r="V1076" i="7" s="1"/>
  <c r="S1208" i="7"/>
  <c r="V1208" i="7" s="1"/>
  <c r="S1186" i="7"/>
  <c r="V1186" i="7" s="1"/>
  <c r="S902" i="7"/>
  <c r="V902" i="7" s="1"/>
  <c r="S1248" i="7"/>
  <c r="V1248" i="7" s="1"/>
  <c r="S1290" i="7"/>
  <c r="V1290" i="7" s="1"/>
  <c r="S1566" i="7"/>
  <c r="V1566" i="7" s="1"/>
  <c r="S1142" i="7"/>
  <c r="V1142" i="7" s="1"/>
  <c r="S1428" i="7"/>
  <c r="V1428" i="7" s="1"/>
  <c r="S1407" i="7"/>
  <c r="V1407" i="7" s="1"/>
  <c r="S1413" i="7"/>
  <c r="V1413" i="7" s="1"/>
  <c r="S1330" i="7"/>
  <c r="V1330" i="7" s="1"/>
  <c r="S1001" i="7"/>
  <c r="V1001" i="7" s="1"/>
  <c r="S898" i="7"/>
  <c r="V898" i="7" s="1"/>
  <c r="S984" i="7"/>
  <c r="V984" i="7" s="1"/>
  <c r="S1386" i="7"/>
  <c r="V1386" i="7" s="1"/>
  <c r="S1502" i="7"/>
  <c r="V1502" i="7" s="1"/>
  <c r="S848" i="7"/>
  <c r="V848" i="7" s="1"/>
  <c r="S1046" i="7"/>
  <c r="V1046" i="7" s="1"/>
  <c r="S1153" i="7"/>
  <c r="V1153" i="7" s="1"/>
  <c r="S1268" i="7"/>
  <c r="V1268" i="7" s="1"/>
  <c r="S1242" i="7"/>
  <c r="V1242" i="7" s="1"/>
  <c r="S1493" i="7"/>
  <c r="V1493" i="7" s="1"/>
  <c r="S1606" i="7"/>
  <c r="V1606" i="7" s="1"/>
  <c r="S1171" i="7"/>
  <c r="V1171" i="7" s="1"/>
  <c r="S927" i="7"/>
  <c r="V927" i="7" s="1"/>
  <c r="S1104" i="7"/>
  <c r="V1104" i="7" s="1"/>
  <c r="S1060" i="7"/>
  <c r="V1060" i="7" s="1"/>
  <c r="S1482" i="7"/>
  <c r="V1482" i="7" s="1"/>
  <c r="S1176" i="7"/>
  <c r="V1176" i="7" s="1"/>
  <c r="S1497" i="7"/>
  <c r="V1497" i="7" s="1"/>
  <c r="S1042" i="7"/>
  <c r="V1042" i="7" s="1"/>
  <c r="S1187" i="7"/>
  <c r="V1187" i="7" s="1"/>
  <c r="S1057" i="7"/>
  <c r="V1057" i="7" s="1"/>
  <c r="S922" i="7"/>
  <c r="V922" i="7" s="1"/>
  <c r="S1231" i="7"/>
  <c r="V1231" i="7" s="1"/>
  <c r="S1251" i="7"/>
  <c r="V1251" i="7" s="1"/>
  <c r="S1452" i="7"/>
  <c r="V1452" i="7" s="1"/>
  <c r="S1532" i="7"/>
  <c r="V1532" i="7" s="1"/>
  <c r="S1610" i="7"/>
  <c r="V1610" i="7" s="1"/>
  <c r="S933" i="7"/>
  <c r="V933" i="7" s="1"/>
  <c r="S990" i="7"/>
  <c r="V990" i="7" s="1"/>
  <c r="S1438" i="7"/>
  <c r="V1438" i="7" s="1"/>
  <c r="S1110" i="7"/>
  <c r="V1110" i="7" s="1"/>
  <c r="S1105" i="7"/>
  <c r="V1105" i="7" s="1"/>
  <c r="S1370" i="7"/>
  <c r="V1370" i="7" s="1"/>
  <c r="S1071" i="7"/>
  <c r="V1071" i="7" s="1"/>
  <c r="S1179" i="7"/>
  <c r="V1179" i="7" s="1"/>
  <c r="S1503" i="7"/>
  <c r="V1503" i="7" s="1"/>
  <c r="S842" i="7"/>
  <c r="V842" i="7" s="1"/>
  <c r="S1404" i="7"/>
  <c r="V1404" i="7" s="1"/>
  <c r="S1562" i="7"/>
  <c r="V1562" i="7" s="1"/>
  <c r="S851" i="7"/>
  <c r="V851" i="7" s="1"/>
  <c r="S1182" i="7"/>
  <c r="V1182" i="7" s="1"/>
  <c r="S1304" i="7"/>
  <c r="V1304" i="7" s="1"/>
  <c r="S925" i="7"/>
  <c r="V925" i="7" s="1"/>
  <c r="S1353" i="7"/>
  <c r="V1353" i="7" s="1"/>
  <c r="S1009" i="7"/>
  <c r="V1009" i="7" s="1"/>
  <c r="S1007" i="7"/>
  <c r="V1007" i="7" s="1"/>
  <c r="S962" i="7"/>
  <c r="V962" i="7" s="1"/>
  <c r="S1552" i="7"/>
  <c r="V1552" i="7" s="1"/>
  <c r="S1247" i="7"/>
  <c r="V1247" i="7" s="1"/>
  <c r="S1530" i="7"/>
  <c r="V1530" i="7" s="1"/>
  <c r="S1013" i="7"/>
  <c r="V1013" i="7" s="1"/>
  <c r="S1450" i="7"/>
  <c r="V1450" i="7" s="1"/>
  <c r="S1435" i="7"/>
  <c r="V1435" i="7" s="1"/>
  <c r="S865" i="7"/>
  <c r="V865" i="7" s="1"/>
  <c r="S900" i="7"/>
  <c r="S1191" i="7"/>
  <c r="V1191" i="7" s="1"/>
  <c r="S1017" i="7"/>
  <c r="V1017" i="7" s="1"/>
  <c r="S1590" i="7"/>
  <c r="V1590" i="7" s="1"/>
  <c r="S877" i="7"/>
  <c r="V877" i="7" s="1"/>
  <c r="S1321" i="7"/>
  <c r="V1321" i="7" s="1"/>
  <c r="S1192" i="7"/>
  <c r="V1192" i="7" s="1"/>
  <c r="S1165" i="7"/>
  <c r="V1165" i="7" s="1"/>
  <c r="S1141" i="7"/>
  <c r="V1141" i="7" s="1"/>
  <c r="S832" i="7"/>
  <c r="V832" i="7" s="1"/>
  <c r="S996" i="7"/>
  <c r="V996" i="7" s="1"/>
  <c r="S1507" i="7"/>
  <c r="V1507" i="7" s="1"/>
  <c r="S1101" i="7"/>
  <c r="V1101" i="7" s="1"/>
  <c r="S1537" i="7"/>
  <c r="V1537" i="7" s="1"/>
  <c r="S1074" i="7"/>
  <c r="V1074" i="7" s="1"/>
  <c r="S1406" i="7"/>
  <c r="V1406" i="7" s="1"/>
  <c r="S844" i="7"/>
  <c r="V844" i="7" s="1"/>
  <c r="S1212" i="7"/>
  <c r="V1212" i="7" s="1"/>
  <c r="S1229" i="7"/>
  <c r="V1229" i="7" s="1"/>
  <c r="S954" i="7"/>
  <c r="V954" i="7" s="1"/>
  <c r="S1219" i="7"/>
  <c r="V1219" i="7" s="1"/>
  <c r="S1049" i="7"/>
  <c r="V1049" i="7" s="1"/>
  <c r="S1384" i="7"/>
  <c r="V1384" i="7" s="1"/>
  <c r="S916" i="7"/>
  <c r="V916" i="7" s="1"/>
  <c r="S1080" i="7"/>
  <c r="V1080" i="7" s="1"/>
  <c r="S985" i="7"/>
  <c r="V985" i="7" s="1"/>
  <c r="S1549" i="7"/>
  <c r="V1549" i="7" s="1"/>
  <c r="S1282" i="7"/>
  <c r="V1282" i="7" s="1"/>
  <c r="S1152" i="7"/>
  <c r="V1152" i="7" s="1"/>
  <c r="S1319" i="7"/>
  <c r="V1319" i="7" s="1"/>
  <c r="S1221" i="7"/>
  <c r="V1221" i="7" s="1"/>
  <c r="S1550" i="7"/>
  <c r="V1550" i="7" s="1"/>
  <c r="S1529" i="7"/>
  <c r="V1529" i="7" s="1"/>
  <c r="S1429" i="7"/>
  <c r="V1429" i="7" s="1"/>
  <c r="S905" i="7"/>
  <c r="V905" i="7" s="1"/>
  <c r="S948" i="7"/>
  <c r="V948" i="7" s="1"/>
  <c r="S1108" i="7"/>
  <c r="V1108" i="7" s="1"/>
  <c r="S1206" i="7"/>
  <c r="V1206" i="7" s="1"/>
  <c r="S1276" i="7"/>
  <c r="V1276" i="7" s="1"/>
  <c r="S1196" i="7"/>
  <c r="V1196" i="7" s="1"/>
  <c r="S1571" i="7"/>
  <c r="V1571" i="7" s="1"/>
  <c r="S917" i="7"/>
  <c r="V917" i="7" s="1"/>
  <c r="S895" i="7"/>
  <c r="V895" i="7" s="1"/>
  <c r="S1315" i="7"/>
  <c r="V1315" i="7" s="1"/>
  <c r="S860" i="7"/>
  <c r="V860" i="7" s="1"/>
  <c r="S1127" i="7"/>
  <c r="V1127" i="7" s="1"/>
  <c r="S1189" i="7"/>
  <c r="V1189" i="7" s="1"/>
  <c r="S979" i="7"/>
  <c r="V979" i="7" s="1"/>
  <c r="S1431" i="7"/>
  <c r="V1431" i="7" s="1"/>
  <c r="S1093" i="7"/>
  <c r="V1093" i="7" s="1"/>
  <c r="S1557" i="7"/>
  <c r="V1557" i="7" s="1"/>
  <c r="S1120" i="7"/>
  <c r="V1120" i="7" s="1"/>
  <c r="S1051" i="7"/>
  <c r="V1051" i="7" s="1"/>
  <c r="S957" i="7"/>
  <c r="V957" i="7" s="1"/>
  <c r="S1011" i="7"/>
  <c r="V1011" i="7" s="1"/>
  <c r="S1243" i="7"/>
  <c r="V1243" i="7" s="1"/>
  <c r="S1314" i="7"/>
  <c r="V1314" i="7" s="1"/>
  <c r="S1561" i="7"/>
  <c r="V1561" i="7" s="1"/>
  <c r="S983" i="7"/>
  <c r="V983" i="7" s="1"/>
  <c r="S1349" i="7"/>
  <c r="V1349" i="7" s="1"/>
  <c r="S850" i="7"/>
  <c r="V850" i="7" s="1"/>
  <c r="S841" i="7"/>
  <c r="V841" i="7" s="1"/>
  <c r="S1240" i="7"/>
  <c r="V1240" i="7" s="1"/>
  <c r="S1339" i="7"/>
  <c r="V1339" i="7" s="1"/>
  <c r="S1252" i="7"/>
  <c r="V1252" i="7" s="1"/>
  <c r="S978" i="7"/>
  <c r="V978" i="7" s="1"/>
  <c r="S1092" i="7"/>
  <c r="V1092" i="7" s="1"/>
  <c r="S1525" i="7"/>
  <c r="V1525" i="7" s="1"/>
  <c r="S991" i="7"/>
  <c r="V991" i="7" s="1"/>
  <c r="S1237" i="7"/>
  <c r="V1237" i="7" s="1"/>
  <c r="S1213" i="7"/>
  <c r="V1213" i="7" s="1"/>
  <c r="S1163" i="7"/>
  <c r="V1163" i="7" s="1"/>
  <c r="S1087" i="7"/>
  <c r="V1087" i="7" s="1"/>
  <c r="S1414" i="7"/>
  <c r="V1414" i="7" s="1"/>
  <c r="S1306" i="7"/>
  <c r="V1306" i="7" s="1"/>
  <c r="S1448" i="7"/>
  <c r="V1448" i="7" s="1"/>
  <c r="S852" i="7"/>
  <c r="V852" i="7" s="1"/>
  <c r="S915" i="7"/>
  <c r="V915" i="7" s="1"/>
  <c r="S1594" i="7"/>
  <c r="V1594" i="7" s="1"/>
  <c r="S1377" i="7"/>
  <c r="V1377" i="7" s="1"/>
  <c r="S1581" i="7"/>
  <c r="V1581" i="7" s="1"/>
  <c r="S1090" i="7"/>
  <c r="V1090" i="7" s="1"/>
  <c r="S879" i="7"/>
  <c r="V879" i="7" s="1"/>
  <c r="S1483" i="7"/>
  <c r="V1483" i="7" s="1"/>
  <c r="S1409" i="7"/>
  <c r="V1409" i="7" s="1"/>
  <c r="S1167" i="7"/>
  <c r="V1167" i="7" s="1"/>
  <c r="S1174" i="7"/>
  <c r="V1174" i="7" s="1"/>
  <c r="S1302" i="7"/>
  <c r="V1302" i="7" s="1"/>
  <c r="S1210" i="7"/>
  <c r="V1210" i="7" s="1"/>
  <c r="S1064" i="7"/>
  <c r="V1064" i="7" s="1"/>
  <c r="S1270" i="7"/>
  <c r="V1270" i="7" s="1"/>
  <c r="S1032" i="7"/>
  <c r="V1032" i="7" s="1"/>
  <c r="S1501" i="7"/>
  <c r="V1501" i="7" s="1"/>
  <c r="S1201" i="7"/>
  <c r="V1201" i="7" s="1"/>
  <c r="S929" i="7"/>
  <c r="V929" i="7" s="1"/>
  <c r="S1324" i="7"/>
  <c r="V1324" i="7" s="1"/>
  <c r="S1392" i="7"/>
  <c r="V1392" i="7" s="1"/>
  <c r="S920" i="7"/>
  <c r="V920" i="7" s="1"/>
  <c r="S1132" i="7"/>
  <c r="V1132" i="7" s="1"/>
  <c r="S1044" i="7"/>
  <c r="V1044" i="7" s="1"/>
  <c r="S1509" i="7"/>
  <c r="V1509" i="7" s="1"/>
  <c r="S1303" i="7"/>
  <c r="V1303" i="7" s="1"/>
  <c r="S835" i="7"/>
  <c r="V835" i="7" s="1"/>
  <c r="S1578" i="7"/>
  <c r="V1578" i="7" s="1"/>
  <c r="S1258" i="7"/>
  <c r="V1258" i="7" s="1"/>
  <c r="S1119" i="7"/>
  <c r="V1119" i="7" s="1"/>
  <c r="S1045" i="7"/>
  <c r="V1045" i="7" s="1"/>
  <c r="S1371" i="7"/>
  <c r="V1371" i="7" s="1"/>
  <c r="S867" i="7"/>
  <c r="V867" i="7" s="1"/>
  <c r="S1548" i="7"/>
  <c r="V1548" i="7" s="1"/>
  <c r="S1264" i="7"/>
  <c r="V1264" i="7" s="1"/>
  <c r="S1197" i="7"/>
  <c r="V1197" i="7" s="1"/>
  <c r="S1133" i="7"/>
  <c r="V1133" i="7" s="1"/>
  <c r="S1239" i="7"/>
  <c r="S1026" i="7"/>
  <c r="V1026" i="7" s="1"/>
  <c r="S1274" i="7"/>
  <c r="V1274" i="7" s="1"/>
  <c r="S1340" i="7"/>
  <c r="V1340" i="7" s="1"/>
  <c r="S1380" i="7"/>
  <c r="V1380" i="7" s="1"/>
  <c r="S1222" i="7"/>
  <c r="V1222" i="7" s="1"/>
  <c r="S1263" i="7"/>
  <c r="V1263" i="7" s="1"/>
  <c r="S878" i="7"/>
  <c r="V878" i="7" s="1"/>
  <c r="S1395" i="7"/>
  <c r="V1395" i="7" s="1"/>
  <c r="S1285" i="7"/>
  <c r="V1285" i="7" s="1"/>
  <c r="S1486" i="7"/>
  <c r="V1486" i="7" s="1"/>
  <c r="S1542" i="7"/>
  <c r="V1542" i="7" s="1"/>
  <c r="S1081" i="7"/>
  <c r="V1081" i="7" s="1"/>
  <c r="S853" i="7"/>
  <c r="V853" i="7" s="1"/>
  <c r="S1568" i="7"/>
  <c r="V1568" i="7" s="1"/>
  <c r="S1390" i="7"/>
  <c r="V1390" i="7" s="1"/>
  <c r="S874" i="7"/>
  <c r="V874" i="7" s="1"/>
  <c r="S1019" i="7"/>
  <c r="V1019" i="7" s="1"/>
  <c r="S918" i="7"/>
  <c r="V918" i="7" s="1"/>
  <c r="S847" i="7"/>
  <c r="V847" i="7" s="1"/>
  <c r="S887" i="7"/>
  <c r="V887" i="7" s="1"/>
  <c r="S961" i="7"/>
  <c r="V961" i="7" s="1"/>
  <c r="S1342" i="7"/>
  <c r="V1342" i="7" s="1"/>
  <c r="S960" i="7"/>
  <c r="V960" i="7" s="1"/>
  <c r="S1341" i="7"/>
  <c r="V1341" i="7" s="1"/>
  <c r="S1440" i="7"/>
  <c r="V1440" i="7" s="1"/>
  <c r="S861" i="7"/>
  <c r="V861" i="7" s="1"/>
  <c r="S1489" i="7"/>
  <c r="V1489" i="7" s="1"/>
  <c r="S1360" i="7"/>
  <c r="V1360" i="7" s="1"/>
  <c r="S1488" i="7"/>
  <c r="V1488" i="7" s="1"/>
  <c r="S903" i="7"/>
  <c r="V903" i="7" s="1"/>
  <c r="S901" i="7"/>
  <c r="V901" i="7" s="1"/>
  <c r="S1478" i="7"/>
  <c r="V1478" i="7" s="1"/>
  <c r="S914" i="7"/>
  <c r="V914" i="7" s="1"/>
  <c r="S875" i="7"/>
  <c r="V875" i="7" s="1"/>
  <c r="S1470" i="7"/>
  <c r="V1470" i="7" s="1"/>
  <c r="S1088" i="7"/>
  <c r="V1088" i="7" s="1"/>
  <c r="S1334" i="7"/>
  <c r="V1334" i="7" s="1"/>
  <c r="S1582" i="7"/>
  <c r="V1582" i="7" s="1"/>
  <c r="S904" i="7"/>
  <c r="V904" i="7" s="1"/>
  <c r="S1415" i="7"/>
  <c r="V1415" i="7" s="1"/>
  <c r="S1462" i="7"/>
  <c r="V1462" i="7" s="1"/>
  <c r="S981" i="7"/>
  <c r="V981" i="7" s="1"/>
  <c r="S907" i="7"/>
  <c r="V907" i="7" s="1"/>
  <c r="S1487" i="7"/>
  <c r="V1487" i="7" s="1"/>
  <c r="S967" i="7"/>
  <c r="V967" i="7" s="1"/>
  <c r="S1300" i="7"/>
  <c r="V1300" i="7" s="1"/>
  <c r="S1546" i="7"/>
  <c r="V1546" i="7" s="1"/>
  <c r="S1475" i="7"/>
  <c r="V1475" i="7" s="1"/>
  <c r="S1378" i="7"/>
  <c r="V1378" i="7" s="1"/>
  <c r="S1469" i="7"/>
  <c r="V1469" i="7" s="1"/>
  <c r="S950" i="7"/>
  <c r="V950" i="7" s="1"/>
  <c r="S1490" i="7"/>
  <c r="V1490" i="7" s="1"/>
  <c r="S891" i="7"/>
  <c r="V891" i="7" s="1"/>
  <c r="S1451" i="7"/>
  <c r="V1451" i="7" s="1"/>
  <c r="S834" i="7"/>
  <c r="V834" i="7" s="1"/>
  <c r="S1600" i="7"/>
  <c r="V1600" i="7" s="1"/>
  <c r="S1245" i="7"/>
  <c r="V1245" i="7" s="1"/>
  <c r="S863" i="7"/>
  <c r="V863" i="7" s="1"/>
  <c r="S1589" i="7"/>
  <c r="V1589" i="7" s="1"/>
  <c r="S1312" i="7"/>
  <c r="V1312" i="7" s="1"/>
  <c r="S932" i="7"/>
  <c r="V932" i="7" s="1"/>
  <c r="S857" i="7"/>
  <c r="V857" i="7" s="1"/>
  <c r="S1025" i="7"/>
  <c r="V1025" i="7" s="1"/>
  <c r="S1573" i="7"/>
  <c r="V1573" i="7" s="1"/>
  <c r="S1241" i="7"/>
  <c r="V1241" i="7" s="1"/>
  <c r="S972" i="7"/>
  <c r="V972" i="7" s="1"/>
  <c r="S1129" i="7"/>
  <c r="V1129" i="7" s="1"/>
  <c r="S1515" i="7"/>
  <c r="V1515" i="7" s="1"/>
  <c r="S894" i="7"/>
  <c r="V894" i="7" s="1"/>
  <c r="S1123" i="7"/>
  <c r="V1123" i="7" s="1"/>
  <c r="S1506" i="7"/>
  <c r="V1506" i="7" s="1"/>
  <c r="S1521" i="7"/>
  <c r="V1521" i="7" s="1"/>
  <c r="S1043" i="7"/>
  <c r="V1043" i="7" s="1"/>
  <c r="S1320" i="7"/>
  <c r="V1320" i="7" s="1"/>
  <c r="S1069" i="7"/>
  <c r="V1069" i="7" s="1"/>
  <c r="S1217" i="7"/>
  <c r="V1217" i="7" s="1"/>
  <c r="S942" i="7"/>
  <c r="V942" i="7" s="1"/>
  <c r="S838" i="7"/>
  <c r="V838" i="7" s="1"/>
  <c r="S1067" i="7"/>
  <c r="V1067" i="7" s="1"/>
  <c r="S998" i="7"/>
  <c r="V998" i="7" s="1"/>
  <c r="S1427" i="7"/>
  <c r="V1427" i="7" s="1"/>
  <c r="S1387" i="7"/>
  <c r="V1387" i="7" s="1"/>
  <c r="S1396" i="7"/>
  <c r="V1396" i="7" s="1"/>
  <c r="S1412" i="7"/>
  <c r="V1412" i="7" s="1"/>
  <c r="S1352" i="7"/>
  <c r="V1352" i="7" s="1"/>
  <c r="S1592" i="7"/>
  <c r="V1592" i="7" s="1"/>
  <c r="S1420" i="7"/>
  <c r="V1420" i="7" s="1"/>
  <c r="S1156" i="7"/>
  <c r="V1156" i="7" s="1"/>
  <c r="S1296" i="7"/>
  <c r="V1296" i="7" s="1"/>
  <c r="S1476" i="7"/>
  <c r="V1476" i="7" s="1"/>
  <c r="S1077" i="7"/>
  <c r="V1077" i="7" s="1"/>
  <c r="P879" i="7"/>
  <c r="P1603" i="7"/>
  <c r="P1189" i="7"/>
  <c r="P1570" i="7"/>
  <c r="P1462" i="7"/>
  <c r="P1548" i="7"/>
  <c r="P1450" i="7"/>
  <c r="P922" i="7"/>
  <c r="P1105" i="7"/>
  <c r="P1200" i="7"/>
  <c r="P1364" i="7"/>
  <c r="P1565" i="7"/>
  <c r="P1377" i="7"/>
  <c r="P1575" i="7"/>
  <c r="P969" i="7"/>
  <c r="P1073" i="7"/>
  <c r="P1239" i="7"/>
  <c r="V1239" i="7"/>
  <c r="P1331" i="7"/>
  <c r="P856" i="7"/>
  <c r="P1313" i="7"/>
  <c r="P1591" i="7"/>
  <c r="P897" i="7"/>
  <c r="P893" i="7"/>
  <c r="P1491" i="7"/>
  <c r="P1258" i="7"/>
  <c r="P1276" i="7"/>
  <c r="P1011" i="7"/>
  <c r="P1175" i="7"/>
  <c r="U658" i="6"/>
  <c r="AA1567" i="6"/>
  <c r="AF1567" i="6" s="1"/>
  <c r="T678" i="6"/>
  <c r="U193" i="6"/>
  <c r="U224" i="6"/>
  <c r="U1490" i="6"/>
  <c r="U1265" i="6"/>
  <c r="AA1609" i="6"/>
  <c r="AF1609" i="6" s="1"/>
  <c r="AA1608" i="6"/>
  <c r="AF1608" i="6" s="1"/>
  <c r="AA1602" i="6"/>
  <c r="AF1602" i="6" s="1"/>
  <c r="AA1600" i="6"/>
  <c r="AF1600" i="6" s="1"/>
  <c r="AA1589" i="6"/>
  <c r="AF1589" i="6" s="1"/>
  <c r="AA1601" i="6"/>
  <c r="AF1601" i="6" s="1"/>
  <c r="AA1595" i="6"/>
  <c r="AF1595" i="6" s="1"/>
  <c r="AA1599" i="6"/>
  <c r="AF1599" i="6" s="1"/>
  <c r="AA1604" i="6"/>
  <c r="AF1604" i="6" s="1"/>
  <c r="U385" i="6"/>
  <c r="U1043" i="6"/>
  <c r="T435" i="6"/>
  <c r="T272" i="6"/>
  <c r="T809" i="6"/>
  <c r="T1090" i="6"/>
  <c r="U1064" i="6"/>
  <c r="U373" i="6"/>
  <c r="T1063" i="6"/>
  <c r="T297" i="6"/>
  <c r="U593" i="6"/>
  <c r="T463" i="6"/>
  <c r="U1020" i="6"/>
  <c r="T765" i="6"/>
  <c r="U1330" i="6"/>
  <c r="T1441" i="6"/>
  <c r="U1541" i="6"/>
  <c r="U103" i="6"/>
  <c r="T995" i="6"/>
  <c r="T865" i="6"/>
  <c r="U977" i="6"/>
  <c r="T1181" i="6"/>
  <c r="T37" i="6"/>
  <c r="T1132" i="6"/>
  <c r="T1365" i="6"/>
  <c r="U511" i="6"/>
  <c r="T495" i="6"/>
  <c r="U762" i="6"/>
  <c r="U532" i="6"/>
  <c r="U41" i="6"/>
  <c r="T181" i="6"/>
  <c r="U269" i="6"/>
  <c r="U557" i="6"/>
  <c r="U123" i="6"/>
  <c r="U625" i="6"/>
  <c r="T43" i="6"/>
  <c r="T202" i="6"/>
  <c r="U1259" i="6"/>
  <c r="T1528" i="6"/>
  <c r="U1444" i="6"/>
  <c r="U853" i="6"/>
  <c r="T1177" i="6"/>
  <c r="T956" i="6"/>
  <c r="P1153" i="7"/>
  <c r="P1500" i="7"/>
  <c r="P1248" i="7"/>
  <c r="P1289" i="7"/>
  <c r="P1555" i="7"/>
  <c r="P1020" i="7"/>
  <c r="P1527" i="7"/>
  <c r="P1112" i="7"/>
  <c r="P1516" i="7"/>
  <c r="P1430" i="7"/>
  <c r="P1013" i="7"/>
  <c r="P1373" i="7"/>
  <c r="P1056" i="7"/>
  <c r="P1612" i="7"/>
  <c r="P1229" i="7"/>
  <c r="P1268" i="7"/>
  <c r="P1262" i="7"/>
  <c r="P1609" i="7"/>
  <c r="P1203" i="7"/>
  <c r="P1049" i="7"/>
  <c r="P1485" i="7"/>
  <c r="P1550" i="7"/>
  <c r="P1125" i="7"/>
  <c r="P1292" i="7"/>
  <c r="P1031" i="7"/>
  <c r="P1294" i="7"/>
  <c r="P1063" i="7"/>
  <c r="P1593" i="7"/>
  <c r="P1339" i="7"/>
  <c r="P1566" i="7"/>
  <c r="P1416" i="7"/>
  <c r="P1463" i="7"/>
  <c r="P997" i="7"/>
  <c r="P1562" i="7"/>
  <c r="P1325" i="7"/>
  <c r="AA1576" i="6"/>
  <c r="AF1576" i="6" s="1"/>
  <c r="AA1556" i="6"/>
  <c r="AF1556" i="6" s="1"/>
  <c r="T193" i="6"/>
  <c r="T1022" i="6"/>
  <c r="T683" i="6"/>
  <c r="AW12" i="6"/>
  <c r="AA1560" i="6"/>
  <c r="AF1560" i="6" s="1"/>
  <c r="AA1612" i="6"/>
  <c r="AF1612" i="6" s="1"/>
  <c r="AA1615" i="6"/>
  <c r="AF1615" i="6" s="1"/>
  <c r="AA1607" i="6"/>
  <c r="AF1607" i="6" s="1"/>
  <c r="AA1592" i="6"/>
  <c r="AF1592" i="6" s="1"/>
  <c r="AA1552" i="6"/>
  <c r="AF1552" i="6" s="1"/>
  <c r="AA1583" i="6"/>
  <c r="AF1583" i="6" s="1"/>
  <c r="AA1611" i="6"/>
  <c r="AF1611" i="6" s="1"/>
  <c r="T747" i="6"/>
  <c r="U635" i="6"/>
  <c r="T501" i="6"/>
  <c r="T1199" i="6"/>
  <c r="T892" i="6"/>
  <c r="T699" i="6"/>
  <c r="T540" i="6"/>
  <c r="U1376" i="6"/>
  <c r="T373" i="6"/>
  <c r="T676" i="6"/>
  <c r="T119" i="6"/>
  <c r="U399" i="6"/>
  <c r="T1020" i="6"/>
  <c r="T497" i="6"/>
  <c r="U546" i="6"/>
  <c r="U995" i="6"/>
  <c r="T511" i="6"/>
  <c r="U282" i="6"/>
  <c r="U734" i="6"/>
  <c r="U821" i="6"/>
  <c r="T13" i="6"/>
  <c r="T1030" i="6"/>
  <c r="U181" i="6"/>
  <c r="T571" i="6"/>
  <c r="T64" i="6"/>
  <c r="T1399" i="6"/>
  <c r="U713" i="6"/>
  <c r="T6" i="6"/>
  <c r="T311" i="6"/>
  <c r="T138" i="6"/>
  <c r="U930" i="6"/>
  <c r="T1433" i="6"/>
  <c r="U1177" i="6"/>
  <c r="T1413" i="6"/>
  <c r="P1554" i="7"/>
  <c r="P909" i="7"/>
  <c r="V982" i="7"/>
  <c r="P1327" i="7"/>
  <c r="P844" i="7"/>
  <c r="P1385" i="7"/>
  <c r="P900" i="7"/>
  <c r="V900" i="7"/>
  <c r="P988" i="7"/>
  <c r="P1367" i="7"/>
  <c r="P1115" i="7"/>
  <c r="P961" i="7"/>
  <c r="P1536" i="7"/>
  <c r="P1210" i="7"/>
  <c r="P1412" i="7"/>
  <c r="P1398" i="7"/>
  <c r="P1146" i="7"/>
  <c r="P1149" i="7"/>
  <c r="P1254" i="7"/>
  <c r="AA15" i="7"/>
  <c r="P1460" i="7"/>
  <c r="P1106" i="7"/>
  <c r="P1474" i="7"/>
  <c r="P1109" i="7"/>
  <c r="P1521" i="7"/>
  <c r="P1573" i="7"/>
  <c r="P1585" i="7"/>
  <c r="P1588" i="7"/>
  <c r="P1613" i="7"/>
  <c r="P1080" i="7"/>
  <c r="P1034" i="7"/>
  <c r="P1158" i="7"/>
  <c r="P1519" i="7"/>
  <c r="P993" i="7"/>
  <c r="P1304" i="7"/>
  <c r="P858" i="7"/>
  <c r="P1337" i="7"/>
  <c r="T53" i="6"/>
  <c r="AA1617" i="6"/>
  <c r="AF1617" i="6" s="1"/>
  <c r="AA1554" i="6"/>
  <c r="AF1554" i="6" s="1"/>
  <c r="AA1613" i="6"/>
  <c r="AF1613" i="6" s="1"/>
  <c r="AA1616" i="6"/>
  <c r="AF1616" i="6" s="1"/>
  <c r="AA1585" i="6"/>
  <c r="AF1585" i="6" s="1"/>
  <c r="AA1597" i="6"/>
  <c r="AF1597" i="6" s="1"/>
  <c r="AA1562" i="6"/>
  <c r="AF1562" i="6" s="1"/>
  <c r="U190" i="6"/>
  <c r="T867" i="6"/>
  <c r="T713" i="6"/>
  <c r="U1341" i="6"/>
  <c r="U817" i="6"/>
  <c r="U770" i="6"/>
  <c r="U1338" i="6"/>
  <c r="U1413" i="6"/>
  <c r="P1608" i="7"/>
  <c r="P896" i="7"/>
  <c r="P1414" i="7"/>
  <c r="P1564" i="7"/>
  <c r="P1563" i="7"/>
  <c r="P840" i="7"/>
  <c r="V840" i="7"/>
  <c r="P1165" i="7"/>
  <c r="P1535" i="7"/>
  <c r="P976" i="7"/>
  <c r="P1402" i="7"/>
  <c r="P833" i="7"/>
  <c r="P916" i="7"/>
  <c r="P1103" i="7"/>
  <c r="P1330" i="7"/>
  <c r="P1390" i="7"/>
  <c r="P1018" i="7"/>
  <c r="P965" i="7"/>
  <c r="P1443" i="7"/>
  <c r="P1173" i="7"/>
  <c r="P1546" i="7"/>
  <c r="P1408" i="7"/>
  <c r="U1095" i="6"/>
  <c r="T461" i="6"/>
  <c r="T569" i="6"/>
  <c r="T653" i="6"/>
  <c r="U478" i="6"/>
  <c r="U699" i="6"/>
  <c r="T597" i="6"/>
  <c r="T434" i="6"/>
  <c r="U676" i="6"/>
  <c r="U330" i="6"/>
  <c r="T24" i="6"/>
  <c r="U986" i="6"/>
  <c r="T1495" i="6"/>
  <c r="T1494" i="6"/>
  <c r="T430" i="6"/>
  <c r="U1028" i="6"/>
  <c r="T1317" i="6"/>
  <c r="T118" i="6"/>
  <c r="U436" i="6"/>
  <c r="T1296" i="6"/>
  <c r="U1257" i="6"/>
  <c r="U1491" i="6"/>
  <c r="U1363" i="6"/>
  <c r="T1283" i="6"/>
  <c r="T843" i="6"/>
  <c r="T1269" i="6"/>
  <c r="U804" i="6"/>
  <c r="AO14" i="6"/>
  <c r="T488" i="6"/>
  <c r="T1379" i="6"/>
  <c r="U140" i="6"/>
  <c r="T245" i="6"/>
  <c r="U479" i="6"/>
  <c r="T49" i="6"/>
  <c r="U490" i="6"/>
  <c r="T217" i="6"/>
  <c r="T249" i="6"/>
  <c r="U833" i="6"/>
  <c r="T717" i="6"/>
  <c r="T428" i="6"/>
  <c r="U703" i="6"/>
  <c r="U928" i="6"/>
  <c r="T617" i="6"/>
  <c r="U1542" i="6"/>
  <c r="U997" i="6"/>
  <c r="U1185" i="6"/>
  <c r="T1235" i="6"/>
  <c r="U1370" i="6"/>
  <c r="U692" i="6"/>
  <c r="T414" i="6"/>
  <c r="T398" i="6"/>
  <c r="U349" i="6"/>
  <c r="U1113" i="6"/>
  <c r="T109" i="6"/>
  <c r="T786" i="6"/>
  <c r="T785" i="6"/>
  <c r="T288" i="6"/>
  <c r="T1102" i="6"/>
  <c r="T1101" i="6"/>
  <c r="U684" i="6"/>
  <c r="T526" i="6"/>
  <c r="U175" i="6"/>
  <c r="U431" i="6"/>
  <c r="U28" i="6"/>
  <c r="U1200" i="6"/>
  <c r="U559" i="6"/>
  <c r="U628" i="6"/>
  <c r="U788" i="6"/>
  <c r="T673" i="6"/>
  <c r="T784" i="6"/>
  <c r="U1430" i="6"/>
  <c r="T1369" i="6"/>
  <c r="T1368" i="6"/>
  <c r="T532" i="6"/>
  <c r="T869" i="6"/>
  <c r="T1280" i="6"/>
  <c r="T1331" i="6"/>
  <c r="U741" i="6"/>
  <c r="T26" i="6"/>
  <c r="T380" i="6"/>
  <c r="U1468" i="6"/>
  <c r="T706" i="6"/>
  <c r="U350" i="6"/>
  <c r="T457" i="6"/>
  <c r="U412" i="6"/>
  <c r="U504" i="6"/>
  <c r="T552" i="6"/>
  <c r="T324" i="6"/>
  <c r="T679" i="6"/>
  <c r="U1426" i="6"/>
  <c r="U410" i="6"/>
  <c r="T1025" i="6"/>
  <c r="T1115" i="6"/>
  <c r="T452" i="6"/>
  <c r="Z1587" i="6"/>
  <c r="AE1587" i="6" s="1"/>
  <c r="Z1580" i="6"/>
  <c r="AE1580" i="6" s="1"/>
  <c r="Z1577" i="6"/>
  <c r="AE1577" i="6" s="1"/>
  <c r="Z1572" i="6"/>
  <c r="AE1572" i="6" s="1"/>
  <c r="Z1554" i="6"/>
  <c r="AE1554" i="6" s="1"/>
  <c r="Z1562" i="6"/>
  <c r="AE1562" i="6" s="1"/>
  <c r="Z1555" i="6"/>
  <c r="AE1555" i="6" s="1"/>
  <c r="Z1563" i="6"/>
  <c r="AE1563" i="6" s="1"/>
  <c r="Z581" i="6"/>
  <c r="AE581" i="6" s="1"/>
  <c r="Z988" i="6"/>
  <c r="AE988" i="6" s="1"/>
  <c r="Z366" i="6"/>
  <c r="AE366" i="6" s="1"/>
  <c r="Z538" i="6"/>
  <c r="AE538" i="6" s="1"/>
  <c r="Z621" i="6"/>
  <c r="AE621" i="6" s="1"/>
  <c r="Z287" i="6"/>
  <c r="AE287" i="6" s="1"/>
  <c r="Z774" i="6"/>
  <c r="AE774" i="6" s="1"/>
  <c r="Z567" i="6"/>
  <c r="AE567" i="6" s="1"/>
  <c r="Z47" i="6"/>
  <c r="AE47" i="6" s="1"/>
  <c r="Z317" i="6"/>
  <c r="AE317" i="6" s="1"/>
  <c r="Z1483" i="6"/>
  <c r="AE1483" i="6" s="1"/>
  <c r="Z908" i="6"/>
  <c r="AE908" i="6" s="1"/>
  <c r="Z507" i="6"/>
  <c r="AE507" i="6" s="1"/>
  <c r="Z279" i="6"/>
  <c r="AE279" i="6" s="1"/>
  <c r="Z330" i="6"/>
  <c r="AE330" i="6" s="1"/>
  <c r="Z608" i="6"/>
  <c r="AE608" i="6" s="1"/>
  <c r="Z1298" i="6"/>
  <c r="AE1298" i="6" s="1"/>
  <c r="Z744" i="6"/>
  <c r="AE744" i="6" s="1"/>
  <c r="Z28" i="6"/>
  <c r="AE28" i="6" s="1"/>
  <c r="Z739" i="6"/>
  <c r="AE739" i="6" s="1"/>
  <c r="Z313" i="6"/>
  <c r="AE313" i="6" s="1"/>
  <c r="Z368" i="6"/>
  <c r="AE368" i="6" s="1"/>
  <c r="Z1010" i="6"/>
  <c r="AE1010" i="6" s="1"/>
  <c r="Z502" i="6"/>
  <c r="AE502" i="6" s="1"/>
  <c r="Z1530" i="6"/>
  <c r="AE1530" i="6" s="1"/>
  <c r="Z572" i="6"/>
  <c r="AE572" i="6" s="1"/>
  <c r="Z733" i="6"/>
  <c r="AE733" i="6" s="1"/>
  <c r="Z1394" i="6"/>
  <c r="AE1394" i="6" s="1"/>
  <c r="Z318" i="6"/>
  <c r="AE318" i="6" s="1"/>
  <c r="Z806" i="6"/>
  <c r="AE806" i="6" s="1"/>
  <c r="Z734" i="6"/>
  <c r="AE734" i="6" s="1"/>
  <c r="Z117" i="6"/>
  <c r="AE117" i="6" s="1"/>
  <c r="Z1523" i="6"/>
  <c r="AE1523" i="6" s="1"/>
  <c r="Z1071" i="6"/>
  <c r="AE1071" i="6" s="1"/>
  <c r="Z631" i="6"/>
  <c r="AE631" i="6" s="1"/>
  <c r="Z385" i="6"/>
  <c r="AE385" i="6" s="1"/>
  <c r="Z230" i="6"/>
  <c r="AE230" i="6" s="1"/>
  <c r="Z1117" i="6"/>
  <c r="AE1117" i="6" s="1"/>
  <c r="Z757" i="6"/>
  <c r="AE757" i="6" s="1"/>
  <c r="Z807" i="6"/>
  <c r="AE807" i="6" s="1"/>
  <c r="Z842" i="6"/>
  <c r="AE842" i="6" s="1"/>
  <c r="Z1075" i="6"/>
  <c r="AE1075" i="6" s="1"/>
  <c r="Z310" i="6"/>
  <c r="AE310" i="6" s="1"/>
  <c r="Z1001" i="6"/>
  <c r="AE1001" i="6" s="1"/>
  <c r="Z1233" i="6"/>
  <c r="AE1233" i="6" s="1"/>
  <c r="Z365" i="6"/>
  <c r="AE365" i="6" s="1"/>
  <c r="Z566" i="6"/>
  <c r="AE566" i="6" s="1"/>
  <c r="Z1259" i="6"/>
  <c r="AE1259" i="6" s="1"/>
  <c r="Z931" i="6"/>
  <c r="AE931" i="6" s="1"/>
  <c r="Z991" i="6"/>
  <c r="AE991" i="6" s="1"/>
  <c r="Z275" i="6"/>
  <c r="AE275" i="6" s="1"/>
  <c r="Z472" i="6"/>
  <c r="AE472" i="6" s="1"/>
  <c r="Z1020" i="6"/>
  <c r="AE1020" i="6" s="1"/>
  <c r="Z101" i="6"/>
  <c r="AE101" i="6" s="1"/>
  <c r="Z195" i="6"/>
  <c r="AE195" i="6" s="1"/>
  <c r="Z565" i="6"/>
  <c r="AE565" i="6" s="1"/>
  <c r="Z962" i="6"/>
  <c r="AE962" i="6" s="1"/>
  <c r="Z603" i="6"/>
  <c r="AE603" i="6" s="1"/>
  <c r="Z854" i="6"/>
  <c r="AE854" i="6" s="1"/>
  <c r="Z959" i="6"/>
  <c r="AE959" i="6" s="1"/>
  <c r="Z84" i="6"/>
  <c r="AE84" i="6" s="1"/>
  <c r="Z93" i="6"/>
  <c r="AE93" i="6" s="1"/>
  <c r="Z167" i="6"/>
  <c r="AE167" i="6" s="1"/>
  <c r="Z438" i="6"/>
  <c r="AE438" i="6" s="1"/>
  <c r="Z1445" i="6"/>
  <c r="AE1445" i="6" s="1"/>
  <c r="Z1247" i="6"/>
  <c r="AE1247" i="6" s="1"/>
  <c r="Z71" i="6"/>
  <c r="AE71" i="6" s="1"/>
  <c r="Z524" i="6"/>
  <c r="AE524" i="6" s="1"/>
  <c r="Z1254" i="6"/>
  <c r="AE1254" i="6" s="1"/>
  <c r="Z629" i="6"/>
  <c r="AE629" i="6" s="1"/>
  <c r="Z359" i="6"/>
  <c r="AE359" i="6" s="1"/>
  <c r="Z896" i="6"/>
  <c r="AE896" i="6" s="1"/>
  <c r="Z952" i="6"/>
  <c r="AE952" i="6" s="1"/>
  <c r="Z228" i="6"/>
  <c r="AE228" i="6" s="1"/>
  <c r="Z970" i="6"/>
  <c r="AE970" i="6" s="1"/>
  <c r="Z376" i="6"/>
  <c r="AE376" i="6" s="1"/>
  <c r="Z251" i="6"/>
  <c r="AE251" i="6" s="1"/>
  <c r="Z114" i="6"/>
  <c r="AE114" i="6" s="1"/>
  <c r="Z270" i="6"/>
  <c r="AE270" i="6" s="1"/>
  <c r="Z950" i="6"/>
  <c r="AE950" i="6" s="1"/>
  <c r="Z1241" i="6"/>
  <c r="AE1241" i="6" s="1"/>
  <c r="Z1076" i="6"/>
  <c r="AE1076" i="6" s="1"/>
  <c r="Z454" i="6"/>
  <c r="AE454" i="6" s="1"/>
  <c r="Z211" i="6"/>
  <c r="AE211" i="6" s="1"/>
  <c r="Z938" i="6"/>
  <c r="AE938" i="6" s="1"/>
  <c r="Z256" i="6"/>
  <c r="AE256" i="6" s="1"/>
  <c r="Z1114" i="6"/>
  <c r="AE1114" i="6" s="1"/>
  <c r="Z1040" i="6"/>
  <c r="AE1040" i="6" s="1"/>
  <c r="Z418" i="6"/>
  <c r="AE418" i="6" s="1"/>
  <c r="Z1158" i="6"/>
  <c r="AE1158" i="6" s="1"/>
  <c r="Z951" i="6"/>
  <c r="AE951" i="6" s="1"/>
  <c r="Z403" i="6"/>
  <c r="AE403" i="6" s="1"/>
  <c r="Z607" i="6"/>
  <c r="AE607" i="6" s="1"/>
  <c r="Z1297" i="6"/>
  <c r="AE1297" i="6" s="1"/>
  <c r="Z512" i="6"/>
  <c r="AE512" i="6" s="1"/>
  <c r="Z1582" i="6"/>
  <c r="AE1582" i="6" s="1"/>
  <c r="Z1557" i="6"/>
  <c r="AE1557" i="6" s="1"/>
  <c r="Z1588" i="6"/>
  <c r="AE1588" i="6" s="1"/>
  <c r="Z1568" i="6"/>
  <c r="AE1568" i="6" s="1"/>
  <c r="Z1571" i="6"/>
  <c r="AE1571" i="6" s="1"/>
  <c r="Z1558" i="6"/>
  <c r="AE1558" i="6" s="1"/>
  <c r="Z1566" i="6"/>
  <c r="AE1566" i="6" s="1"/>
  <c r="Z1559" i="6"/>
  <c r="AE1559" i="6" s="1"/>
  <c r="Z686" i="6"/>
  <c r="AE686" i="6" s="1"/>
  <c r="Z1082" i="6"/>
  <c r="AE1082" i="6" s="1"/>
  <c r="Z730" i="6"/>
  <c r="AE730" i="6" s="1"/>
  <c r="Z196" i="6"/>
  <c r="AE196" i="6" s="1"/>
  <c r="Z770" i="6"/>
  <c r="AE770" i="6" s="1"/>
  <c r="Z122" i="6"/>
  <c r="AE122" i="6" s="1"/>
  <c r="Z1141" i="6"/>
  <c r="AE1141" i="6" s="1"/>
  <c r="Z1059" i="6"/>
  <c r="AE1059" i="6" s="1"/>
  <c r="Z87" i="6"/>
  <c r="AE87" i="6" s="1"/>
  <c r="Z971" i="6"/>
  <c r="AE971" i="6" s="1"/>
  <c r="Z1121" i="6"/>
  <c r="AE1121" i="6" s="1"/>
  <c r="Z91" i="6"/>
  <c r="AE91" i="6" s="1"/>
  <c r="Z440" i="6"/>
  <c r="AE440" i="6" s="1"/>
  <c r="Z39" i="6"/>
  <c r="AE39" i="6" s="1"/>
  <c r="Z1067" i="6"/>
  <c r="AE1067" i="6" s="1"/>
  <c r="Z765" i="6"/>
  <c r="AE765" i="6" s="1"/>
  <c r="Z1015" i="6"/>
  <c r="AE1015" i="6" s="1"/>
  <c r="Z1468" i="6"/>
  <c r="AE1468" i="6" s="1"/>
  <c r="Z345" i="6"/>
  <c r="AE345" i="6" s="1"/>
  <c r="Z296" i="6"/>
  <c r="AE296" i="6" s="1"/>
  <c r="Z331" i="6"/>
  <c r="AE331" i="6" s="1"/>
  <c r="Z974" i="6"/>
  <c r="AE974" i="6" s="1"/>
  <c r="Z835" i="6"/>
  <c r="AE835" i="6" s="1"/>
  <c r="Z393" i="6"/>
  <c r="AE393" i="6" s="1"/>
  <c r="Z1046" i="6"/>
  <c r="AE1046" i="6" s="1"/>
  <c r="Z1079" i="6"/>
  <c r="AE1079" i="6" s="1"/>
  <c r="Z903" i="6"/>
  <c r="AE903" i="6" s="1"/>
  <c r="Z253" i="6"/>
  <c r="AE253" i="6" s="1"/>
  <c r="Z231" i="6"/>
  <c r="AE231" i="6" s="1"/>
  <c r="Z737" i="6"/>
  <c r="AE737" i="6" s="1"/>
  <c r="Z8" i="6"/>
  <c r="AE8" i="6" s="1"/>
  <c r="Z514" i="6"/>
  <c r="AE514" i="6" s="1"/>
  <c r="Z281" i="6"/>
  <c r="AE281" i="6" s="1"/>
  <c r="Z401" i="6"/>
  <c r="AE401" i="6" s="1"/>
  <c r="Z110" i="6"/>
  <c r="AE110" i="6" s="1"/>
  <c r="Z1289" i="6"/>
  <c r="AE1289" i="6" s="1"/>
  <c r="Z411" i="6"/>
  <c r="AE411" i="6" s="1"/>
  <c r="Z1221" i="6"/>
  <c r="AE1221" i="6" s="1"/>
  <c r="Z587" i="6"/>
  <c r="AE587" i="6" s="1"/>
  <c r="Z415" i="6"/>
  <c r="AE415" i="6" s="1"/>
  <c r="Z594" i="6"/>
  <c r="AE594" i="6" s="1"/>
  <c r="Z386" i="6"/>
  <c r="AE386" i="6" s="1"/>
  <c r="Z289" i="6"/>
  <c r="AE289" i="6" s="1"/>
  <c r="Z821" i="6"/>
  <c r="AE821" i="6" s="1"/>
  <c r="Z147" i="6"/>
  <c r="AE147" i="6" s="1"/>
  <c r="Z844" i="6"/>
  <c r="AE844" i="6" s="1"/>
  <c r="Z151" i="6"/>
  <c r="AE151" i="6" s="1"/>
  <c r="Z700" i="6"/>
  <c r="AE700" i="6" s="1"/>
  <c r="Z939" i="6"/>
  <c r="AE939" i="6" s="1"/>
  <c r="Z280" i="6"/>
  <c r="AE280" i="6" s="1"/>
  <c r="Z983" i="6"/>
  <c r="AE983" i="6" s="1"/>
  <c r="Z802" i="6"/>
  <c r="AE802" i="6" s="1"/>
  <c r="Z918" i="6"/>
  <c r="AE918" i="6" s="1"/>
  <c r="Z462" i="6"/>
  <c r="AE462" i="6" s="1"/>
  <c r="Z992" i="6"/>
  <c r="AE992" i="6" s="1"/>
  <c r="Z664" i="6"/>
  <c r="AE664" i="6" s="1"/>
  <c r="Z864" i="6"/>
  <c r="AE864" i="6" s="1"/>
  <c r="Z841" i="6"/>
  <c r="AE841" i="6" s="1"/>
  <c r="Z190" i="6"/>
  <c r="AE190" i="6" s="1"/>
  <c r="Z1538" i="6"/>
  <c r="AE1538" i="6" s="1"/>
  <c r="Z165" i="6"/>
  <c r="AE165" i="6" s="1"/>
  <c r="Z447" i="6"/>
  <c r="AE447" i="6" s="1"/>
  <c r="Z697" i="6"/>
  <c r="AE697" i="6" s="1"/>
  <c r="Z1033" i="6"/>
  <c r="AE1033" i="6" s="1"/>
  <c r="Z555" i="6"/>
  <c r="AE555" i="6" s="1"/>
  <c r="Z1086" i="6"/>
  <c r="AE1086" i="6" s="1"/>
  <c r="Z1131" i="6"/>
  <c r="AE1131" i="6" s="1"/>
  <c r="Z130" i="6"/>
  <c r="AE130" i="6" s="1"/>
  <c r="Z794" i="6"/>
  <c r="AE794" i="6" s="1"/>
  <c r="Z399" i="6"/>
  <c r="AE399" i="6" s="1"/>
  <c r="Z237" i="6"/>
  <c r="AE237" i="6" s="1"/>
  <c r="Z21" i="6"/>
  <c r="AE21" i="6" s="1"/>
  <c r="Z822" i="6"/>
  <c r="AE822" i="6" s="1"/>
  <c r="Z128" i="6"/>
  <c r="AE128" i="6" s="1"/>
  <c r="Z615" i="6"/>
  <c r="AE615" i="6" s="1"/>
  <c r="Z186" i="6"/>
  <c r="AE186" i="6" s="1"/>
  <c r="Z1159" i="6"/>
  <c r="AE1159" i="6" s="1"/>
  <c r="Z897" i="6"/>
  <c r="AE897" i="6" s="1"/>
  <c r="Z53" i="6"/>
  <c r="AE53" i="6" s="1"/>
  <c r="Z379" i="6"/>
  <c r="AE379" i="6" s="1"/>
  <c r="Z1348" i="6"/>
  <c r="AE1348" i="6" s="1"/>
  <c r="Z853" i="6"/>
  <c r="AE853" i="6" s="1"/>
  <c r="Z780" i="6"/>
  <c r="AE780" i="6" s="1"/>
  <c r="Z560" i="6"/>
  <c r="AE560" i="6" s="1"/>
  <c r="Z282" i="6"/>
  <c r="AE282" i="6" s="1"/>
  <c r="Z1385" i="6"/>
  <c r="AE1385" i="6" s="1"/>
  <c r="Z354" i="6"/>
  <c r="AE354" i="6" s="1"/>
  <c r="Z954" i="6"/>
  <c r="AE954" i="6" s="1"/>
  <c r="Z846" i="6"/>
  <c r="AE846" i="6" s="1"/>
  <c r="Z870" i="6"/>
  <c r="AE870" i="6" s="1"/>
  <c r="Z1162" i="6"/>
  <c r="AE1162" i="6" s="1"/>
  <c r="Z1090" i="6"/>
  <c r="AE1090" i="6" s="1"/>
  <c r="Z613" i="6"/>
  <c r="AE613" i="6" s="1"/>
  <c r="Z760" i="6"/>
  <c r="AE760" i="6" s="1"/>
  <c r="Z478" i="6"/>
  <c r="AE478" i="6" s="1"/>
  <c r="Z1127" i="6"/>
  <c r="AE1127" i="6" s="1"/>
  <c r="Z564" i="6"/>
  <c r="AE564" i="6" s="1"/>
  <c r="Z995" i="6"/>
  <c r="AE995" i="6" s="1"/>
  <c r="Z83" i="6"/>
  <c r="AE83" i="6" s="1"/>
  <c r="Z469" i="6"/>
  <c r="AE469" i="6" s="1"/>
  <c r="Z322" i="6"/>
  <c r="AE322" i="6" s="1"/>
  <c r="Z915" i="6"/>
  <c r="AE915" i="6" s="1"/>
  <c r="Z1146" i="6"/>
  <c r="AE1146" i="6" s="1"/>
  <c r="Z909" i="6"/>
  <c r="AE909" i="6" s="1"/>
  <c r="Z778" i="6"/>
  <c r="AE778" i="6" s="1"/>
  <c r="Z940" i="6"/>
  <c r="AE940" i="6" s="1"/>
  <c r="Z148" i="6"/>
  <c r="AE148" i="6" s="1"/>
  <c r="Z574" i="6"/>
  <c r="AE574" i="6" s="1"/>
  <c r="Z515" i="6"/>
  <c r="AE515" i="6" s="1"/>
  <c r="Z568" i="6"/>
  <c r="AE568" i="6" s="1"/>
  <c r="Z1431" i="6"/>
  <c r="AE1431" i="6" s="1"/>
  <c r="Z372" i="6"/>
  <c r="AE372" i="6" s="1"/>
  <c r="Z491" i="6"/>
  <c r="AE491" i="6" s="1"/>
  <c r="Z1603" i="6"/>
  <c r="AE1603" i="6" s="1"/>
  <c r="Z1596" i="6"/>
  <c r="AE1596" i="6" s="1"/>
  <c r="Z1575" i="6"/>
  <c r="AE1575" i="6" s="1"/>
  <c r="Z1581" i="6"/>
  <c r="AE1581" i="6" s="1"/>
  <c r="Z1589" i="6"/>
  <c r="AE1589" i="6" s="1"/>
  <c r="Z1574" i="6"/>
  <c r="AE1574" i="6" s="1"/>
  <c r="Z1578" i="6"/>
  <c r="AE1578" i="6" s="1"/>
  <c r="Z1579" i="6"/>
  <c r="AE1579" i="6" s="1"/>
  <c r="Z1087" i="6"/>
  <c r="AE1087" i="6" s="1"/>
  <c r="Z6" i="6"/>
  <c r="AE6" i="6" s="1"/>
  <c r="Z646" i="6"/>
  <c r="AE646" i="6" s="1"/>
  <c r="Z207" i="6"/>
  <c r="AE207" i="6" s="1"/>
  <c r="Z388" i="6"/>
  <c r="AE388" i="6" s="1"/>
  <c r="Z589" i="6"/>
  <c r="AE589" i="6" s="1"/>
  <c r="Z27" i="6"/>
  <c r="AE27" i="6" s="1"/>
  <c r="Z102" i="6"/>
  <c r="AE102" i="6" s="1"/>
  <c r="Z461" i="6"/>
  <c r="AE461" i="6" s="1"/>
  <c r="Z33" i="6"/>
  <c r="AE33" i="6" s="1"/>
  <c r="Z529" i="6"/>
  <c r="AE529" i="6" s="1"/>
  <c r="Z766" i="6"/>
  <c r="AE766" i="6" s="1"/>
  <c r="Z1449" i="6"/>
  <c r="AE1449" i="6" s="1"/>
  <c r="Z1536" i="6"/>
  <c r="AE1536" i="6" s="1"/>
  <c r="Z777" i="6"/>
  <c r="AE777" i="6" s="1"/>
  <c r="Z595" i="6"/>
  <c r="AE595" i="6" s="1"/>
  <c r="Z1055" i="6"/>
  <c r="AE1055" i="6" s="1"/>
  <c r="Z756" i="6"/>
  <c r="AE756" i="6" s="1"/>
  <c r="Z191" i="6"/>
  <c r="AE191" i="6" s="1"/>
  <c r="Z198" i="6"/>
  <c r="AE198" i="6" s="1"/>
  <c r="Z457" i="6"/>
  <c r="AE457" i="6" s="1"/>
  <c r="Z790" i="6"/>
  <c r="AE790" i="6" s="1"/>
  <c r="Z883" i="6"/>
  <c r="AE883" i="6" s="1"/>
  <c r="Z1421" i="6"/>
  <c r="AE1421" i="6" s="1"/>
  <c r="Z168" i="6"/>
  <c r="AE168" i="6" s="1"/>
  <c r="Z863" i="6"/>
  <c r="AE863" i="6" s="1"/>
  <c r="Z283" i="6"/>
  <c r="AE283" i="6" s="1"/>
  <c r="Z477" i="6"/>
  <c r="AE477" i="6" s="1"/>
  <c r="Z616" i="6"/>
  <c r="AE616" i="6" s="1"/>
  <c r="Z1104" i="6"/>
  <c r="AE1104" i="6" s="1"/>
  <c r="Z189" i="6"/>
  <c r="AE189" i="6" s="1"/>
  <c r="Z449" i="6"/>
  <c r="AE449" i="6" s="1"/>
  <c r="Z424" i="6"/>
  <c r="AE424" i="6" s="1"/>
  <c r="Z1019" i="6"/>
  <c r="AE1019" i="6" s="1"/>
  <c r="Z694" i="6"/>
  <c r="AE694" i="6" s="1"/>
  <c r="Z543" i="6"/>
  <c r="AE543" i="6" s="1"/>
  <c r="Z1030" i="6"/>
  <c r="AE1030" i="6" s="1"/>
  <c r="Z561" i="6"/>
  <c r="AE561" i="6" s="1"/>
  <c r="Z123" i="6"/>
  <c r="AE123" i="6" s="1"/>
  <c r="Z1327" i="6"/>
  <c r="AE1327" i="6" s="1"/>
  <c r="Z1161" i="6"/>
  <c r="AE1161" i="6" s="1"/>
  <c r="Z895" i="6"/>
  <c r="AE895" i="6" s="1"/>
  <c r="Z295" i="6"/>
  <c r="AE295" i="6" s="1"/>
  <c r="Z526" i="6"/>
  <c r="AE526" i="6" s="1"/>
  <c r="Z292" i="6"/>
  <c r="AE292" i="6" s="1"/>
  <c r="Z1012" i="6"/>
  <c r="AE1012" i="6" s="1"/>
  <c r="Z943" i="6"/>
  <c r="AE943" i="6" s="1"/>
  <c r="Z1336" i="6"/>
  <c r="AE1336" i="6" s="1"/>
  <c r="Z599" i="6"/>
  <c r="AE599" i="6" s="1"/>
  <c r="Z199" i="6"/>
  <c r="AE199" i="6" s="1"/>
  <c r="Z481" i="6"/>
  <c r="AE481" i="6" s="1"/>
  <c r="Z813" i="6"/>
  <c r="AE813" i="6" s="1"/>
  <c r="Z127" i="6"/>
  <c r="AE127" i="6" s="1"/>
  <c r="Z326" i="6"/>
  <c r="AE326" i="6" s="1"/>
  <c r="Z576" i="6"/>
  <c r="AE576" i="6" s="1"/>
  <c r="Z380" i="6"/>
  <c r="AE380" i="6" s="1"/>
  <c r="Z258" i="6"/>
  <c r="AE258" i="6" s="1"/>
  <c r="Z850" i="6"/>
  <c r="AE850" i="6" s="1"/>
  <c r="Z779" i="6"/>
  <c r="AE779" i="6" s="1"/>
  <c r="Z355" i="6"/>
  <c r="AE355" i="6" s="1"/>
  <c r="Z142" i="6"/>
  <c r="AE142" i="6" s="1"/>
  <c r="Z573" i="6"/>
  <c r="AE573" i="6" s="1"/>
  <c r="Z103" i="6"/>
  <c r="AE103" i="6" s="1"/>
  <c r="Z620" i="6"/>
  <c r="AE620" i="6" s="1"/>
  <c r="Z547" i="6"/>
  <c r="AE547" i="6" s="1"/>
  <c r="Z1357" i="6"/>
  <c r="AE1357" i="6" s="1"/>
  <c r="Z998" i="6"/>
  <c r="AE998" i="6" s="1"/>
  <c r="Z249" i="6"/>
  <c r="AE249" i="6" s="1"/>
  <c r="Z224" i="6"/>
  <c r="AE224" i="6" s="1"/>
  <c r="Z823" i="6"/>
  <c r="AE823" i="6" s="1"/>
  <c r="Z559" i="6"/>
  <c r="AE559" i="6" s="1"/>
  <c r="Z353" i="6"/>
  <c r="AE353" i="6" s="1"/>
  <c r="Z1347" i="6"/>
  <c r="AE1347" i="6" s="1"/>
  <c r="Z214" i="6"/>
  <c r="AE214" i="6" s="1"/>
  <c r="Z872" i="6"/>
  <c r="AE872" i="6" s="1"/>
  <c r="Z384" i="6"/>
  <c r="AE384" i="6" s="1"/>
  <c r="Z362" i="6"/>
  <c r="AE362" i="6" s="1"/>
  <c r="Z301" i="6"/>
  <c r="AE301" i="6" s="1"/>
  <c r="Z188" i="6"/>
  <c r="AE188" i="6" s="1"/>
  <c r="Z1599" i="6"/>
  <c r="AE1599" i="6" s="1"/>
  <c r="Z1607" i="6"/>
  <c r="AE1607" i="6" s="1"/>
  <c r="Z1586" i="6"/>
  <c r="AE1586" i="6" s="1"/>
  <c r="Z1560" i="6"/>
  <c r="AE1560" i="6" s="1"/>
  <c r="Z1576" i="6"/>
  <c r="AE1576" i="6" s="1"/>
  <c r="Z1569" i="6"/>
  <c r="AE1569" i="6" s="1"/>
  <c r="Z1570" i="6"/>
  <c r="AE1570" i="6" s="1"/>
  <c r="Z1573" i="6"/>
  <c r="AE1573" i="6" s="1"/>
  <c r="Z1120" i="6"/>
  <c r="AE1120" i="6" s="1"/>
  <c r="Z884" i="6"/>
  <c r="AE884" i="6" s="1"/>
  <c r="Z557" i="6"/>
  <c r="AE557" i="6" s="1"/>
  <c r="Z450" i="6"/>
  <c r="AE450" i="6" s="1"/>
  <c r="Z1370" i="6"/>
  <c r="AE1370" i="6" s="1"/>
  <c r="Z1021" i="6"/>
  <c r="AE1021" i="6" s="1"/>
  <c r="Z161" i="6"/>
  <c r="AE161" i="6" s="1"/>
  <c r="Z762" i="6"/>
  <c r="AE762" i="6" s="1"/>
  <c r="Z1527" i="6"/>
  <c r="AE1527" i="6" s="1"/>
  <c r="Z1154" i="6"/>
  <c r="AE1154" i="6" s="1"/>
  <c r="Z334" i="6"/>
  <c r="AE334" i="6" s="1"/>
  <c r="Z423" i="6"/>
  <c r="AE423" i="6" s="1"/>
  <c r="Z720" i="6"/>
  <c r="AE720" i="6" s="1"/>
  <c r="Z159" i="6"/>
  <c r="AE159" i="6" s="1"/>
  <c r="Z1007" i="6"/>
  <c r="AE1007" i="6" s="1"/>
  <c r="Z533" i="6"/>
  <c r="AE533" i="6" s="1"/>
  <c r="Z1112" i="6"/>
  <c r="AE1112" i="6" s="1"/>
  <c r="Z428" i="6"/>
  <c r="AE428" i="6" s="1"/>
  <c r="Z1266" i="6"/>
  <c r="AE1266" i="6" s="1"/>
  <c r="Z617" i="6"/>
  <c r="AE617" i="6" s="1"/>
  <c r="Z73" i="6"/>
  <c r="AE73" i="6" s="1"/>
  <c r="Z901" i="6"/>
  <c r="AE901" i="6" s="1"/>
  <c r="Z216" i="6"/>
  <c r="AE216" i="6" s="1"/>
  <c r="Z949" i="6"/>
  <c r="AE949" i="6" s="1"/>
  <c r="Z1185" i="6"/>
  <c r="AE1185" i="6" s="1"/>
  <c r="Z383" i="6"/>
  <c r="AE383" i="6" s="1"/>
  <c r="Z229" i="6"/>
  <c r="AE229" i="6" s="1"/>
  <c r="Z773" i="6"/>
  <c r="AE773" i="6" s="1"/>
  <c r="Z1447" i="6"/>
  <c r="AE1447" i="6" s="1"/>
  <c r="Z678" i="6"/>
  <c r="AE678" i="6" s="1"/>
  <c r="Z19" i="6"/>
  <c r="AE19" i="6" s="1"/>
  <c r="Z1128" i="6"/>
  <c r="AE1128" i="6" s="1"/>
  <c r="Z859" i="6"/>
  <c r="AE859" i="6" s="1"/>
  <c r="Z999" i="6"/>
  <c r="AE999" i="6" s="1"/>
  <c r="Z99" i="6"/>
  <c r="AE99" i="6" s="1"/>
  <c r="Z1417" i="6"/>
  <c r="AE1417" i="6" s="1"/>
  <c r="Z1068" i="6"/>
  <c r="AE1068" i="6" s="1"/>
  <c r="Z845" i="6"/>
  <c r="AE845" i="6" s="1"/>
  <c r="Z390" i="6"/>
  <c r="AE390" i="6" s="1"/>
  <c r="Z455" i="6"/>
  <c r="AE455" i="6" s="1"/>
  <c r="Z262" i="6"/>
  <c r="AE262" i="6" s="1"/>
  <c r="Z597" i="6"/>
  <c r="AE597" i="6" s="1"/>
  <c r="Z1036" i="6"/>
  <c r="AE1036" i="6" s="1"/>
  <c r="Z41" i="6"/>
  <c r="AE41" i="6" s="1"/>
  <c r="Z612" i="6"/>
  <c r="AE612" i="6" s="1"/>
  <c r="Z1072" i="6"/>
  <c r="AE1072" i="6" s="1"/>
  <c r="Z1024" i="6"/>
  <c r="AE1024" i="6" s="1"/>
  <c r="Z429" i="6"/>
  <c r="AE429" i="6" s="1"/>
  <c r="Z137" i="6"/>
  <c r="AE137" i="6" s="1"/>
  <c r="Z714" i="6"/>
  <c r="AE714" i="6" s="1"/>
  <c r="Z501" i="6"/>
  <c r="AE501" i="6" s="1"/>
  <c r="Z556" i="6"/>
  <c r="AE556" i="6" s="1"/>
  <c r="Z475" i="6"/>
  <c r="AE475" i="6" s="1"/>
  <c r="Z78" i="6"/>
  <c r="AE78" i="6" s="1"/>
  <c r="Z483" i="6"/>
  <c r="AE483" i="6" s="1"/>
  <c r="Z1156" i="6"/>
  <c r="AE1156" i="6" s="1"/>
  <c r="Z1152" i="6"/>
  <c r="AE1152" i="6" s="1"/>
  <c r="Z1124" i="6"/>
  <c r="AE1124" i="6" s="1"/>
  <c r="Z1472" i="6"/>
  <c r="AE1472" i="6" s="1"/>
  <c r="Z879" i="6"/>
  <c r="AE879" i="6" s="1"/>
  <c r="Z1143" i="6"/>
  <c r="AE1143" i="6" s="1"/>
  <c r="Z1093" i="6"/>
  <c r="AE1093" i="6" s="1"/>
  <c r="Z336" i="6"/>
  <c r="AE336" i="6" s="1"/>
  <c r="Z752" i="6"/>
  <c r="AE752" i="6" s="1"/>
  <c r="Z892" i="6"/>
  <c r="AE892" i="6" s="1"/>
  <c r="Z922" i="6"/>
  <c r="AE922" i="6" s="1"/>
  <c r="Z484" i="6"/>
  <c r="AE484" i="6" s="1"/>
  <c r="Z327" i="6"/>
  <c r="AE327" i="6" s="1"/>
  <c r="Z860" i="6"/>
  <c r="AE860" i="6" s="1"/>
  <c r="Z584" i="6"/>
  <c r="AE584" i="6" s="1"/>
  <c r="Z687" i="6"/>
  <c r="AE687" i="6" s="1"/>
  <c r="Z306" i="6"/>
  <c r="AE306" i="6" s="1"/>
  <c r="Z1134" i="6"/>
  <c r="AE1134" i="6" s="1"/>
  <c r="Z636" i="6"/>
  <c r="AE636" i="6" s="1"/>
  <c r="Z1155" i="6"/>
  <c r="AE1155" i="6" s="1"/>
  <c r="Z1002" i="6"/>
  <c r="AE1002" i="6" s="1"/>
  <c r="Z569" i="6"/>
  <c r="AE569" i="6" s="1"/>
  <c r="Z1110" i="6"/>
  <c r="AE1110" i="6" s="1"/>
  <c r="Z843" i="6"/>
  <c r="AE843" i="6" s="1"/>
  <c r="Z546" i="6"/>
  <c r="AE546" i="6" s="1"/>
  <c r="Z382" i="6"/>
  <c r="AE382" i="6" s="1"/>
  <c r="Z786" i="6"/>
  <c r="AE786" i="6" s="1"/>
  <c r="Z801" i="6"/>
  <c r="AE801" i="6" s="1"/>
  <c r="Z1006" i="6"/>
  <c r="AE1006" i="6" s="1"/>
  <c r="Z335" i="6"/>
  <c r="AE335" i="6" s="1"/>
  <c r="Z430" i="6"/>
  <c r="AE430" i="6" s="1"/>
  <c r="Z682" i="6"/>
  <c r="AE682" i="6" s="1"/>
  <c r="Z726" i="6"/>
  <c r="AE726" i="6" s="1"/>
  <c r="Z820" i="6"/>
  <c r="AE820" i="6" s="1"/>
  <c r="Z308" i="6"/>
  <c r="AE308" i="6" s="1"/>
  <c r="Z1160" i="6"/>
  <c r="AE1160" i="6" s="1"/>
  <c r="Z158" i="6"/>
  <c r="AE158" i="6" s="1"/>
  <c r="Z935" i="6"/>
  <c r="AE935" i="6" s="1"/>
  <c r="Z149" i="6"/>
  <c r="AE149" i="6" s="1"/>
  <c r="Z445" i="6"/>
  <c r="AE445" i="6" s="1"/>
  <c r="Z989" i="6"/>
  <c r="AE989" i="6" s="1"/>
  <c r="Z973" i="6"/>
  <c r="AE973" i="6" s="1"/>
  <c r="Z1602" i="6"/>
  <c r="AE1602" i="6" s="1"/>
  <c r="Z1616" i="6"/>
  <c r="AE1616" i="6" s="1"/>
  <c r="Z1585" i="6"/>
  <c r="AE1585" i="6" s="1"/>
  <c r="Z1592" i="6"/>
  <c r="AE1592" i="6" s="1"/>
  <c r="Z1597" i="6"/>
  <c r="AE1597" i="6" s="1"/>
  <c r="Z1584" i="6"/>
  <c r="AE1584" i="6" s="1"/>
  <c r="Z1590" i="6"/>
  <c r="AE1590" i="6" s="1"/>
  <c r="Z1595" i="6"/>
  <c r="AE1595" i="6" s="1"/>
  <c r="Z1005" i="6"/>
  <c r="AE1005" i="6" s="1"/>
  <c r="Z957" i="6"/>
  <c r="AE957" i="6" s="1"/>
  <c r="Z413" i="6"/>
  <c r="AE413" i="6" s="1"/>
  <c r="Z389" i="6"/>
  <c r="AE389" i="6" s="1"/>
  <c r="Z321" i="6"/>
  <c r="AE321" i="6" s="1"/>
  <c r="Z1526" i="6"/>
  <c r="AE1526" i="6" s="1"/>
  <c r="Z342" i="6"/>
  <c r="AE342" i="6" s="1"/>
  <c r="Z1044" i="6"/>
  <c r="AE1044" i="6" s="1"/>
  <c r="Z981" i="6"/>
  <c r="AE981" i="6" s="1"/>
  <c r="Z160" i="6"/>
  <c r="AE160" i="6" s="1"/>
  <c r="Z50" i="6"/>
  <c r="AE50" i="6" s="1"/>
  <c r="Z645" i="6"/>
  <c r="AE645" i="6" s="1"/>
  <c r="Z446" i="6"/>
  <c r="AE446" i="6" s="1"/>
  <c r="Z588" i="6"/>
  <c r="AE588" i="6" s="1"/>
  <c r="Z274" i="6"/>
  <c r="AE274" i="6" s="1"/>
  <c r="Z1116" i="6"/>
  <c r="AE1116" i="6" s="1"/>
  <c r="Z414" i="6"/>
  <c r="AE414" i="6" s="1"/>
  <c r="Z558" i="6"/>
  <c r="AE558" i="6" s="1"/>
  <c r="Z904" i="6"/>
  <c r="AE904" i="6" s="1"/>
  <c r="Z265" i="6"/>
  <c r="AE265" i="6" s="1"/>
  <c r="Z332" i="6"/>
  <c r="AE332" i="6" s="1"/>
  <c r="Z150" i="6"/>
  <c r="AE150" i="6" s="1"/>
  <c r="Z494" i="6"/>
  <c r="AE494" i="6" s="1"/>
  <c r="Z583" i="6"/>
  <c r="AE583" i="6" s="1"/>
  <c r="Z839" i="6"/>
  <c r="AE839" i="6" s="1"/>
  <c r="Z510" i="6"/>
  <c r="AE510" i="6" s="1"/>
  <c r="Z598" i="6"/>
  <c r="AE598" i="6" s="1"/>
  <c r="Z434" i="6"/>
  <c r="AE434" i="6" s="1"/>
  <c r="Z715" i="6"/>
  <c r="AE715" i="6" s="1"/>
  <c r="Z826" i="6"/>
  <c r="AE826" i="6" s="1"/>
  <c r="Z704" i="6"/>
  <c r="AE704" i="6" s="1"/>
  <c r="Z24" i="6"/>
  <c r="AE24" i="6" s="1"/>
  <c r="Z914" i="6"/>
  <c r="AE914" i="6" s="1"/>
  <c r="Z351" i="6"/>
  <c r="AE351" i="6" s="1"/>
  <c r="Z706" i="6"/>
  <c r="AE706" i="6" s="1"/>
  <c r="Z825" i="6"/>
  <c r="AE825" i="6" s="1"/>
  <c r="Z578" i="6"/>
  <c r="AE578" i="6" s="1"/>
  <c r="Z575" i="6"/>
  <c r="AE575" i="6" s="1"/>
  <c r="Z156" i="6"/>
  <c r="AE156" i="6" s="1"/>
  <c r="Z75" i="6"/>
  <c r="AE75" i="6" s="1"/>
  <c r="Z963" i="6"/>
  <c r="AE963" i="6" s="1"/>
  <c r="Z49" i="6"/>
  <c r="AE49" i="6" s="1"/>
  <c r="Z637" i="6"/>
  <c r="AE637" i="6" s="1"/>
  <c r="Z35" i="6"/>
  <c r="AE35" i="6" s="1"/>
  <c r="Z175" i="6"/>
  <c r="AE175" i="6" s="1"/>
  <c r="Z985" i="6"/>
  <c r="AE985" i="6" s="1"/>
  <c r="Z784" i="6"/>
  <c r="AE784" i="6" s="1"/>
  <c r="Z1448" i="6"/>
  <c r="AE1448" i="6" s="1"/>
  <c r="Z486" i="6"/>
  <c r="AE486" i="6" s="1"/>
  <c r="Z693" i="6"/>
  <c r="AE693" i="6" s="1"/>
  <c r="Z1238" i="6"/>
  <c r="AE1238" i="6" s="1"/>
  <c r="Z14" i="6"/>
  <c r="AE14" i="6" s="1"/>
  <c r="Z758" i="6"/>
  <c r="AE758" i="6" s="1"/>
  <c r="Z816" i="6"/>
  <c r="AE816" i="6" s="1"/>
  <c r="Z1013" i="6"/>
  <c r="AE1013" i="6" s="1"/>
  <c r="Z658" i="6"/>
  <c r="AE658" i="6" s="1"/>
  <c r="Z638" i="6"/>
  <c r="AE638" i="6" s="1"/>
  <c r="Z977" i="6"/>
  <c r="AE977" i="6" s="1"/>
  <c r="Z701" i="6"/>
  <c r="AE701" i="6" s="1"/>
  <c r="Z928" i="6"/>
  <c r="AE928" i="6" s="1"/>
  <c r="Z641" i="6"/>
  <c r="AE641" i="6" s="1"/>
  <c r="Z357" i="6"/>
  <c r="AE357" i="6" s="1"/>
  <c r="Z1026" i="6"/>
  <c r="AE1026" i="6" s="1"/>
  <c r="Z654" i="6"/>
  <c r="AE654" i="6" s="1"/>
  <c r="Z410" i="6"/>
  <c r="AE410" i="6" s="1"/>
  <c r="Z235" i="6"/>
  <c r="AE235" i="6" s="1"/>
  <c r="Z1102" i="6"/>
  <c r="AE1102" i="6" s="1"/>
  <c r="Z1145" i="6"/>
  <c r="AE1145" i="6" s="1"/>
  <c r="Z712" i="6"/>
  <c r="AE712" i="6" s="1"/>
  <c r="Z206" i="6"/>
  <c r="AE206" i="6" s="1"/>
  <c r="Z913" i="6"/>
  <c r="AE913" i="6" s="1"/>
  <c r="Z632" i="6"/>
  <c r="AE632" i="6" s="1"/>
  <c r="Z1492" i="6"/>
  <c r="AE1492" i="6" s="1"/>
  <c r="Z606" i="6"/>
  <c r="AE606" i="6" s="1"/>
  <c r="Z241" i="6"/>
  <c r="AE241" i="6" s="1"/>
  <c r="Z441" i="6"/>
  <c r="AE441" i="6" s="1"/>
  <c r="Z444" i="6"/>
  <c r="AE444" i="6" s="1"/>
  <c r="Z42" i="6"/>
  <c r="AE42" i="6" s="1"/>
  <c r="Z23" i="6"/>
  <c r="AE23" i="6" s="1"/>
  <c r="Z672" i="6"/>
  <c r="AE672" i="6" s="1"/>
  <c r="Z855" i="6"/>
  <c r="AE855" i="6" s="1"/>
  <c r="Z956" i="6"/>
  <c r="AE956" i="6" s="1"/>
  <c r="Z360" i="6"/>
  <c r="AE360" i="6" s="1"/>
  <c r="Z1350" i="6"/>
  <c r="AE1350" i="6" s="1"/>
  <c r="Z979" i="6"/>
  <c r="AE979" i="6" s="1"/>
  <c r="Z90" i="6"/>
  <c r="AE90" i="6" s="1"/>
  <c r="Z987" i="6"/>
  <c r="AE987" i="6" s="1"/>
  <c r="Z668" i="6"/>
  <c r="AE668" i="6" s="1"/>
  <c r="Z460" i="6"/>
  <c r="AE460" i="6" s="1"/>
  <c r="Z723" i="6"/>
  <c r="AE723" i="6" s="1"/>
  <c r="Z763" i="6"/>
  <c r="AE763" i="6" s="1"/>
  <c r="Z728" i="6"/>
  <c r="AE728" i="6" s="1"/>
  <c r="Z591" i="6"/>
  <c r="AE591" i="6" s="1"/>
  <c r="Z271" i="6"/>
  <c r="AE271" i="6" s="1"/>
  <c r="Z919" i="6"/>
  <c r="AE919" i="6" s="1"/>
  <c r="Z232" i="6"/>
  <c r="AE232" i="6" s="1"/>
  <c r="Z337" i="6"/>
  <c r="AE337" i="6" s="1"/>
  <c r="Z1611" i="6"/>
  <c r="AE1611" i="6" s="1"/>
  <c r="Z1613" i="6"/>
  <c r="AE1613" i="6" s="1"/>
  <c r="Z1617" i="6"/>
  <c r="AE1617" i="6" s="1"/>
  <c r="Z1591" i="6"/>
  <c r="AE1591" i="6" s="1"/>
  <c r="Z1600" i="6"/>
  <c r="AE1600" i="6" s="1"/>
  <c r="Z1598" i="6"/>
  <c r="AE1598" i="6" s="1"/>
  <c r="Z1606" i="6"/>
  <c r="AE1606" i="6" s="1"/>
  <c r="Z1583" i="6"/>
  <c r="AE1583" i="6" s="1"/>
  <c r="Z340" i="6"/>
  <c r="AE340" i="6" s="1"/>
  <c r="Z1149" i="6"/>
  <c r="AE1149" i="6" s="1"/>
  <c r="Z783" i="6"/>
  <c r="AE783" i="6" s="1"/>
  <c r="Z452" i="6"/>
  <c r="AE452" i="6" s="1"/>
  <c r="Z162" i="6"/>
  <c r="AE162" i="6" s="1"/>
  <c r="Z609" i="6"/>
  <c r="AE609" i="6" s="1"/>
  <c r="Z1091" i="6"/>
  <c r="AE1091" i="6" s="1"/>
  <c r="Z40" i="6"/>
  <c r="AE40" i="6" s="1"/>
  <c r="Z593" i="6"/>
  <c r="AE593" i="6" s="1"/>
  <c r="Z605" i="6"/>
  <c r="AE605" i="6" s="1"/>
  <c r="Z152" i="6"/>
  <c r="AE152" i="6" s="1"/>
  <c r="Z708" i="6"/>
  <c r="AE708" i="6" s="1"/>
  <c r="Z1432" i="6"/>
  <c r="AE1432" i="6" s="1"/>
  <c r="Z177" i="6"/>
  <c r="AE177" i="6" s="1"/>
  <c r="Z479" i="6"/>
  <c r="AE479" i="6" s="1"/>
  <c r="Z43" i="6"/>
  <c r="AE43" i="6" s="1"/>
  <c r="Z347" i="6"/>
  <c r="AE347" i="6" s="1"/>
  <c r="Z183" i="6"/>
  <c r="AE183" i="6" s="1"/>
  <c r="Z203" i="6"/>
  <c r="AE203" i="6" s="1"/>
  <c r="Z192" i="6"/>
  <c r="AE192" i="6" s="1"/>
  <c r="Z969" i="6"/>
  <c r="AE969" i="6" s="1"/>
  <c r="Z371" i="6"/>
  <c r="AE371" i="6" s="1"/>
  <c r="Z222" i="6"/>
  <c r="AE222" i="6" s="1"/>
  <c r="Z290" i="6"/>
  <c r="AE290" i="6" s="1"/>
  <c r="Z868" i="6"/>
  <c r="AE868" i="6" s="1"/>
  <c r="Z504" i="6"/>
  <c r="AE504" i="6" s="1"/>
  <c r="Z747" i="6"/>
  <c r="AE747" i="6" s="1"/>
  <c r="Z936" i="6"/>
  <c r="AE936" i="6" s="1"/>
  <c r="Z144" i="6"/>
  <c r="AE144" i="6" s="1"/>
  <c r="Z273" i="6"/>
  <c r="AE273" i="6" s="1"/>
  <c r="Z178" i="6"/>
  <c r="AE178" i="6" s="1"/>
  <c r="Z85" i="6"/>
  <c r="AE85" i="6" s="1"/>
  <c r="Z1236" i="6"/>
  <c r="AE1236" i="6" s="1"/>
  <c r="Z396" i="6"/>
  <c r="AE396" i="6" s="1"/>
  <c r="Z661" i="6"/>
  <c r="AE661" i="6" s="1"/>
  <c r="Z264" i="6"/>
  <c r="AE264" i="6" s="1"/>
  <c r="Z601" i="6"/>
  <c r="AE601" i="6" s="1"/>
  <c r="Z648" i="6"/>
  <c r="AE648" i="6" s="1"/>
  <c r="Z1513" i="6"/>
  <c r="AE1513" i="6" s="1"/>
  <c r="Z154" i="6"/>
  <c r="AE154" i="6" s="1"/>
  <c r="Z923" i="6"/>
  <c r="AE923" i="6" s="1"/>
  <c r="Z92" i="6"/>
  <c r="AE92" i="6" s="1"/>
  <c r="Z865" i="6"/>
  <c r="AE865" i="6" s="1"/>
  <c r="Z361" i="6"/>
  <c r="AE361" i="6" s="1"/>
  <c r="Z247" i="6"/>
  <c r="AE247" i="6" s="1"/>
  <c r="Z323" i="6"/>
  <c r="AE323" i="6" s="1"/>
  <c r="Z596" i="6"/>
  <c r="AE596" i="6" s="1"/>
  <c r="Z212" i="6"/>
  <c r="AE212" i="6" s="1"/>
  <c r="Z194" i="6"/>
  <c r="AE194" i="6" s="1"/>
  <c r="Z124" i="6"/>
  <c r="AE124" i="6" s="1"/>
  <c r="Z266" i="6"/>
  <c r="AE266" i="6" s="1"/>
  <c r="Z717" i="6"/>
  <c r="AE717" i="6" s="1"/>
  <c r="Z37" i="6"/>
  <c r="AE37" i="6" s="1"/>
  <c r="Z48" i="6"/>
  <c r="AE48" i="6" s="1"/>
  <c r="Z768" i="6"/>
  <c r="AE768" i="6" s="1"/>
  <c r="Z402" i="6"/>
  <c r="AE402" i="6" s="1"/>
  <c r="Z837" i="6"/>
  <c r="AE837" i="6" s="1"/>
  <c r="Z34" i="6"/>
  <c r="AE34" i="6" s="1"/>
  <c r="Z20" i="6"/>
  <c r="AE20" i="6" s="1"/>
  <c r="Z553" i="6"/>
  <c r="AE553" i="6" s="1"/>
  <c r="Z143" i="6"/>
  <c r="AE143" i="6" s="1"/>
  <c r="Z967" i="6"/>
  <c r="AE967" i="6" s="1"/>
  <c r="Z56" i="6"/>
  <c r="AE56" i="6" s="1"/>
  <c r="Z925" i="6"/>
  <c r="AE925" i="6" s="1"/>
  <c r="Z718" i="6"/>
  <c r="AE718" i="6" s="1"/>
  <c r="Z745" i="6"/>
  <c r="AE745" i="6" s="1"/>
  <c r="Z827" i="6"/>
  <c r="AE827" i="6" s="1"/>
  <c r="Z966" i="6"/>
  <c r="AE966" i="6" s="1"/>
  <c r="Z729" i="6"/>
  <c r="AE729" i="6" s="1"/>
  <c r="Z888" i="6"/>
  <c r="AE888" i="6" s="1"/>
  <c r="Z1089" i="6"/>
  <c r="AE1089" i="6" s="1"/>
  <c r="Z650" i="6"/>
  <c r="AE650" i="6" s="1"/>
  <c r="Z663" i="6"/>
  <c r="AE663" i="6" s="1"/>
  <c r="Z346" i="6"/>
  <c r="AE346" i="6" s="1"/>
  <c r="Z1098" i="6"/>
  <c r="AE1098" i="6" s="1"/>
  <c r="Z1381" i="6"/>
  <c r="AE1381" i="6" s="1"/>
  <c r="Z476" i="6"/>
  <c r="AE476" i="6" s="1"/>
  <c r="Z82" i="6"/>
  <c r="AE82" i="6" s="1"/>
  <c r="Z373" i="6"/>
  <c r="AE373" i="6" s="1"/>
  <c r="Z174" i="6"/>
  <c r="AE174" i="6" s="1"/>
  <c r="Z1290" i="6"/>
  <c r="AE1290" i="6" s="1"/>
  <c r="Z996" i="6"/>
  <c r="AE996" i="6" s="1"/>
  <c r="Z1126" i="6"/>
  <c r="AE1126" i="6" s="1"/>
  <c r="Z243" i="6"/>
  <c r="AE243" i="6" s="1"/>
  <c r="Z26" i="6"/>
  <c r="AE26" i="6" s="1"/>
  <c r="Z225" i="6"/>
  <c r="AE225" i="6" s="1"/>
  <c r="Z221" i="6"/>
  <c r="AE221" i="6" s="1"/>
  <c r="Z727" i="6"/>
  <c r="AE727" i="6" s="1"/>
  <c r="Z115" i="6"/>
  <c r="AE115" i="6" s="1"/>
  <c r="Z1136" i="6"/>
  <c r="AE1136" i="6" s="1"/>
  <c r="Z407" i="6"/>
  <c r="AE407" i="6" s="1"/>
  <c r="Z799" i="6"/>
  <c r="AE799" i="6" s="1"/>
  <c r="Z210" i="6"/>
  <c r="AE210" i="6" s="1"/>
  <c r="Z698" i="6"/>
  <c r="AE698" i="6" s="1"/>
  <c r="Z644" i="6"/>
  <c r="AE644" i="6" s="1"/>
  <c r="Z302" i="6"/>
  <c r="AE302" i="6" s="1"/>
  <c r="Z497" i="6"/>
  <c r="AE497" i="6" s="1"/>
  <c r="Z499" i="6"/>
  <c r="AE499" i="6" s="1"/>
  <c r="Z263" i="6"/>
  <c r="AE263" i="6" s="1"/>
  <c r="Z709" i="6"/>
  <c r="AE709" i="6" s="1"/>
  <c r="Z163" i="6"/>
  <c r="AE163" i="6" s="1"/>
  <c r="Z395" i="6"/>
  <c r="AE395" i="6" s="1"/>
  <c r="Z343" i="6"/>
  <c r="AE343" i="6" s="1"/>
  <c r="Z527" i="6"/>
  <c r="AE527" i="6" s="1"/>
  <c r="Z542" i="6"/>
  <c r="AE542" i="6" s="1"/>
  <c r="Z437" i="6"/>
  <c r="AE437" i="6" s="1"/>
  <c r="Z808" i="6"/>
  <c r="AE808" i="6" s="1"/>
  <c r="Z25" i="6"/>
  <c r="AE25" i="6" s="1"/>
  <c r="Z764" i="6"/>
  <c r="AE764" i="6" s="1"/>
  <c r="Z286" i="6"/>
  <c r="AE286" i="6" s="1"/>
  <c r="Z503" i="6"/>
  <c r="AE503" i="6" s="1"/>
  <c r="Z624" i="6"/>
  <c r="AE624" i="6" s="1"/>
  <c r="Z1556" i="6"/>
  <c r="AE1556" i="6" s="1"/>
  <c r="Z1553" i="6"/>
  <c r="AE1553" i="6" s="1"/>
  <c r="Z1614" i="6"/>
  <c r="AE1614" i="6" s="1"/>
  <c r="Z1610" i="6"/>
  <c r="AE1610" i="6" s="1"/>
  <c r="Z1604" i="6"/>
  <c r="AE1604" i="6" s="1"/>
  <c r="Z1601" i="6"/>
  <c r="AE1601" i="6" s="1"/>
  <c r="Z1593" i="6"/>
  <c r="AE1593" i="6" s="1"/>
  <c r="Z1594" i="6"/>
  <c r="AE1594" i="6" s="1"/>
  <c r="Z1094" i="6"/>
  <c r="AE1094" i="6" s="1"/>
  <c r="Z639" i="6"/>
  <c r="AE639" i="6" s="1"/>
  <c r="Z681" i="6"/>
  <c r="AE681" i="6" s="1"/>
  <c r="Z516" i="6"/>
  <c r="AE516" i="6" s="1"/>
  <c r="Z1133" i="6"/>
  <c r="AE1133" i="6" s="1"/>
  <c r="Z209" i="6"/>
  <c r="AE209" i="6" s="1"/>
  <c r="Z259" i="6"/>
  <c r="AE259" i="6" s="1"/>
  <c r="Z563" i="6"/>
  <c r="AE563" i="6" s="1"/>
  <c r="Z1129" i="6"/>
  <c r="AE1129" i="6" s="1"/>
  <c r="Z1053" i="6"/>
  <c r="AE1053" i="6" s="1"/>
  <c r="Z1051" i="6"/>
  <c r="AE1051" i="6" s="1"/>
  <c r="Z391" i="6"/>
  <c r="AE391" i="6" s="1"/>
  <c r="Z1138" i="6"/>
  <c r="AE1138" i="6" s="1"/>
  <c r="Z55" i="6"/>
  <c r="AE55" i="6" s="1"/>
  <c r="Z109" i="6"/>
  <c r="AE109" i="6" s="1"/>
  <c r="Z79" i="6"/>
  <c r="AE79" i="6" s="1"/>
  <c r="Z1193" i="6"/>
  <c r="AE1193" i="6" s="1"/>
  <c r="Z874" i="6"/>
  <c r="AE874" i="6" s="1"/>
  <c r="Z276" i="6"/>
  <c r="AE276" i="6" s="1"/>
  <c r="Z324" i="6"/>
  <c r="AE324" i="6" s="1"/>
  <c r="Z1192" i="6"/>
  <c r="AE1192" i="6" s="1"/>
  <c r="Z858" i="6"/>
  <c r="AE858" i="6" s="1"/>
  <c r="Z1137" i="6"/>
  <c r="AE1137" i="6" s="1"/>
  <c r="Z702" i="6"/>
  <c r="AE702" i="6" s="1"/>
  <c r="Z671" i="6"/>
  <c r="AE671" i="6" s="1"/>
  <c r="Z1096" i="6"/>
  <c r="AE1096" i="6" s="1"/>
  <c r="Z788" i="6"/>
  <c r="AE788" i="6" s="1"/>
  <c r="Z125" i="6"/>
  <c r="AE125" i="6" s="1"/>
  <c r="Z81" i="6"/>
  <c r="AE81" i="6" s="1"/>
  <c r="Z204" i="6"/>
  <c r="AE204" i="6" s="1"/>
  <c r="Z104" i="6"/>
  <c r="AE104" i="6" s="1"/>
  <c r="Z467" i="6"/>
  <c r="AE467" i="6" s="1"/>
  <c r="Z208" i="6"/>
  <c r="AE208" i="6" s="1"/>
  <c r="Z937" i="6"/>
  <c r="AE937" i="6" s="1"/>
  <c r="Z412" i="6"/>
  <c r="AE412" i="6" s="1"/>
  <c r="Z690" i="6"/>
  <c r="AE690" i="6" s="1"/>
  <c r="Z269" i="6"/>
  <c r="AE269" i="6" s="1"/>
  <c r="Z833" i="6"/>
  <c r="AE833" i="6" s="1"/>
  <c r="Z348" i="6"/>
  <c r="AE348" i="6" s="1"/>
  <c r="Z677" i="6"/>
  <c r="AE677" i="6" s="1"/>
  <c r="Z1027" i="6"/>
  <c r="AE1027" i="6" s="1"/>
  <c r="Z213" i="6"/>
  <c r="AE213" i="6" s="1"/>
  <c r="Z470" i="6"/>
  <c r="AE470" i="6" s="1"/>
  <c r="Z31" i="6"/>
  <c r="AE31" i="6" s="1"/>
  <c r="Z785" i="6"/>
  <c r="AE785" i="6" s="1"/>
  <c r="Z830" i="6"/>
  <c r="AE830" i="6" s="1"/>
  <c r="Z1163" i="6"/>
  <c r="AE1163" i="6" s="1"/>
  <c r="Z311" i="6"/>
  <c r="AE311" i="6" s="1"/>
  <c r="Z341" i="6"/>
  <c r="AE341" i="6" s="1"/>
  <c r="Z741" i="6"/>
  <c r="AE741" i="6" s="1"/>
  <c r="Z1382" i="6"/>
  <c r="AE1382" i="6" s="1"/>
  <c r="Z665" i="6"/>
  <c r="AE665" i="6" s="1"/>
  <c r="Z1018" i="6"/>
  <c r="AE1018" i="6" s="1"/>
  <c r="Z861" i="6"/>
  <c r="AE861" i="6" s="1"/>
  <c r="Z990" i="6"/>
  <c r="AE990" i="6" s="1"/>
  <c r="Z656" i="6"/>
  <c r="AE656" i="6" s="1"/>
  <c r="Z1157" i="6"/>
  <c r="AE1157" i="6" s="1"/>
  <c r="Z811" i="6"/>
  <c r="AE811" i="6" s="1"/>
  <c r="Z1052" i="6"/>
  <c r="AE1052" i="6" s="1"/>
  <c r="Z511" i="6"/>
  <c r="AE511" i="6" s="1"/>
  <c r="Z1017" i="6"/>
  <c r="AE1017" i="6" s="1"/>
  <c r="Z68" i="6"/>
  <c r="AE68" i="6" s="1"/>
  <c r="Z1153" i="6"/>
  <c r="AE1153" i="6" s="1"/>
  <c r="Z463" i="6"/>
  <c r="AE463" i="6" s="1"/>
  <c r="Z1132" i="6"/>
  <c r="AE1132" i="6" s="1"/>
  <c r="Z532" i="6"/>
  <c r="AE532" i="6" s="1"/>
  <c r="Z571" i="6"/>
  <c r="AE571" i="6" s="1"/>
  <c r="Z86" i="6"/>
  <c r="AE86" i="6" s="1"/>
  <c r="Z769" i="6"/>
  <c r="AE769" i="6" s="1"/>
  <c r="Z200" i="6"/>
  <c r="AE200" i="6" s="1"/>
  <c r="Z1130" i="6"/>
  <c r="AE1130" i="6" s="1"/>
  <c r="Z805" i="6"/>
  <c r="AE805" i="6" s="1"/>
  <c r="Z312" i="6"/>
  <c r="AE312" i="6" s="1"/>
  <c r="Z657" i="6"/>
  <c r="AE657" i="6" s="1"/>
  <c r="Z635" i="6"/>
  <c r="AE635" i="6" s="1"/>
  <c r="Z170" i="6"/>
  <c r="AE170" i="6" s="1"/>
  <c r="Z1014" i="6"/>
  <c r="AE1014" i="6" s="1"/>
  <c r="Z549" i="6"/>
  <c r="AE549" i="6" s="1"/>
  <c r="Z246" i="6"/>
  <c r="AE246" i="6" s="1"/>
  <c r="Z912" i="6"/>
  <c r="AE912" i="6" s="1"/>
  <c r="Z831" i="6"/>
  <c r="AE831" i="6" s="1"/>
  <c r="Z234" i="6"/>
  <c r="AE234" i="6" s="1"/>
  <c r="Z1050" i="6"/>
  <c r="AE1050" i="6" s="1"/>
  <c r="Z240" i="6"/>
  <c r="AE240" i="6" s="1"/>
  <c r="Z721" i="6"/>
  <c r="AE721" i="6" s="1"/>
  <c r="Z1084" i="6"/>
  <c r="AE1084" i="6" s="1"/>
  <c r="Z107" i="6"/>
  <c r="AE107" i="6" s="1"/>
  <c r="Z924" i="6"/>
  <c r="AE924" i="6" s="1"/>
  <c r="Z108" i="6"/>
  <c r="AE108" i="6" s="1"/>
  <c r="Z743" i="6"/>
  <c r="AE743" i="6" s="1"/>
  <c r="Z153" i="6"/>
  <c r="AE153" i="6" s="1"/>
  <c r="Z367" i="6"/>
  <c r="AE367" i="6" s="1"/>
  <c r="Z1363" i="6"/>
  <c r="AE1363" i="6" s="1"/>
  <c r="Z1567" i="6"/>
  <c r="AE1567" i="6" s="1"/>
  <c r="Z1565" i="6"/>
  <c r="AE1565" i="6" s="1"/>
  <c r="Z1564" i="6"/>
  <c r="AE1564" i="6" s="1"/>
  <c r="Z1561" i="6"/>
  <c r="AE1561" i="6" s="1"/>
  <c r="Z1615" i="6"/>
  <c r="AE1615" i="6" s="1"/>
  <c r="Z1608" i="6"/>
  <c r="AE1608" i="6" s="1"/>
  <c r="Z1605" i="6"/>
  <c r="AE1605" i="6" s="1"/>
  <c r="Z1609" i="6"/>
  <c r="AE1609" i="6" s="1"/>
  <c r="Z1612" i="6"/>
  <c r="AE1612" i="6" s="1"/>
  <c r="Z465" i="6"/>
  <c r="AE465" i="6" s="1"/>
  <c r="Z309" i="6"/>
  <c r="AE309" i="6" s="1"/>
  <c r="Z252" i="6"/>
  <c r="AE252" i="6" s="1"/>
  <c r="Z495" i="6"/>
  <c r="AE495" i="6" s="1"/>
  <c r="Z828" i="6"/>
  <c r="AE828" i="6" s="1"/>
  <c r="Z173" i="6"/>
  <c r="AE173" i="6" s="1"/>
  <c r="Z836" i="6"/>
  <c r="AE836" i="6" s="1"/>
  <c r="Z877" i="6"/>
  <c r="AE877" i="6" s="1"/>
  <c r="Z297" i="6"/>
  <c r="AE297" i="6" s="1"/>
  <c r="Z771" i="6"/>
  <c r="AE771" i="6" s="1"/>
  <c r="Z857" i="6"/>
  <c r="AE857" i="6" s="1"/>
  <c r="Z1142" i="6"/>
  <c r="AE1142" i="6" s="1"/>
  <c r="Z46" i="6"/>
  <c r="AE46" i="6" s="1"/>
  <c r="Z456" i="6"/>
  <c r="AE456" i="6" s="1"/>
  <c r="Z964" i="6"/>
  <c r="AE964" i="6" s="1"/>
  <c r="Z293" i="6"/>
  <c r="AE293" i="6" s="1"/>
  <c r="Z1454" i="6"/>
  <c r="AE1454" i="6" s="1"/>
  <c r="Z1261" i="6"/>
  <c r="AE1261" i="6" s="1"/>
  <c r="Z112" i="6"/>
  <c r="AE112" i="6" s="1"/>
  <c r="Z1049" i="6"/>
  <c r="AE1049" i="6" s="1"/>
  <c r="Z425" i="6"/>
  <c r="AE425" i="6" s="1"/>
  <c r="Z1081" i="6"/>
  <c r="AE1081" i="6" s="1"/>
  <c r="Z1047" i="6"/>
  <c r="AE1047" i="6" s="1"/>
  <c r="Z689" i="6"/>
  <c r="AE689" i="6" s="1"/>
  <c r="Z703" i="6"/>
  <c r="AE703" i="6" s="1"/>
  <c r="Z420" i="6"/>
  <c r="AE420" i="6" s="1"/>
  <c r="Z942" i="6"/>
  <c r="AE942" i="6" s="1"/>
  <c r="Z674" i="6"/>
  <c r="AE674" i="6" s="1"/>
  <c r="Z965" i="6"/>
  <c r="AE965" i="6" s="1"/>
  <c r="Z866" i="6"/>
  <c r="AE866" i="6" s="1"/>
  <c r="Z920" i="6"/>
  <c r="AE920" i="6" s="1"/>
  <c r="Z803" i="6"/>
  <c r="AE803" i="6" s="1"/>
  <c r="Z628" i="6"/>
  <c r="AE628" i="6" s="1"/>
  <c r="Z339" i="6"/>
  <c r="AE339" i="6" s="1"/>
  <c r="Z1150" i="6"/>
  <c r="AE1150" i="6" s="1"/>
  <c r="Z314" i="6"/>
  <c r="AE314" i="6" s="1"/>
  <c r="Z244" i="6"/>
  <c r="AE244" i="6" s="1"/>
  <c r="Z307" i="6"/>
  <c r="AE307" i="6" s="1"/>
  <c r="Z464" i="6"/>
  <c r="AE464" i="6" s="1"/>
  <c r="Z62" i="6"/>
  <c r="AE62" i="6" s="1"/>
  <c r="Z421" i="6"/>
  <c r="AE421" i="6" s="1"/>
  <c r="Z10" i="6"/>
  <c r="AE10" i="6" s="1"/>
  <c r="Z772" i="6"/>
  <c r="AE772" i="6" s="1"/>
  <c r="Z824" i="6"/>
  <c r="AE824" i="6" s="1"/>
  <c r="Z699" i="6"/>
  <c r="AE699" i="6" s="1"/>
  <c r="Z120" i="6"/>
  <c r="AE120" i="6" s="1"/>
  <c r="Z1480" i="6"/>
  <c r="AE1480" i="6" s="1"/>
  <c r="Z1497" i="6"/>
  <c r="AE1497" i="6" s="1"/>
  <c r="Z582" i="6"/>
  <c r="AE582" i="6" s="1"/>
  <c r="Z520" i="6"/>
  <c r="AE520" i="6" s="1"/>
  <c r="Z655" i="6"/>
  <c r="AE655" i="6" s="1"/>
  <c r="Z422" i="6"/>
  <c r="AE422" i="6" s="1"/>
  <c r="Z618" i="6"/>
  <c r="AE618" i="6" s="1"/>
  <c r="Z517" i="6"/>
  <c r="AE517" i="6" s="1"/>
  <c r="Z662" i="6"/>
  <c r="AE662" i="6" s="1"/>
  <c r="Z471" i="6"/>
  <c r="AE471" i="6" s="1"/>
  <c r="Z1028" i="6"/>
  <c r="AE1028" i="6" s="1"/>
  <c r="Z804" i="6"/>
  <c r="AE804" i="6" s="1"/>
  <c r="Z537" i="6"/>
  <c r="AE537" i="6" s="1"/>
  <c r="Z997" i="6"/>
  <c r="AE997" i="6" s="1"/>
  <c r="Z792" i="6"/>
  <c r="AE792" i="6" s="1"/>
  <c r="Z254" i="6"/>
  <c r="AE254" i="6" s="1"/>
  <c r="Z304" i="6"/>
  <c r="AE304" i="6" s="1"/>
  <c r="Z1074" i="6"/>
  <c r="AE1074" i="6" s="1"/>
  <c r="Z1003" i="6"/>
  <c r="AE1003" i="6" s="1"/>
  <c r="Z392" i="6"/>
  <c r="AE392" i="6" s="1"/>
  <c r="Z303" i="6"/>
  <c r="AE303" i="6" s="1"/>
  <c r="Z1011" i="6"/>
  <c r="AE1011" i="6" s="1"/>
  <c r="Z750" i="6"/>
  <c r="AE750" i="6" s="1"/>
  <c r="Z1135" i="6"/>
  <c r="AE1135" i="6" s="1"/>
  <c r="Z890" i="6"/>
  <c r="AE890" i="6" s="1"/>
  <c r="Z300" i="6"/>
  <c r="AE300" i="6" s="1"/>
  <c r="Z787" i="6"/>
  <c r="AE787" i="6" s="1"/>
  <c r="Z185" i="6"/>
  <c r="AE185" i="6" s="1"/>
  <c r="Z1366" i="6"/>
  <c r="AE1366" i="6" s="1"/>
  <c r="Z236" i="6"/>
  <c r="AE236" i="6" s="1"/>
  <c r="Z1151" i="6"/>
  <c r="AE1151" i="6" s="1"/>
  <c r="Z666" i="6"/>
  <c r="AE666" i="6" s="1"/>
  <c r="Z432" i="6"/>
  <c r="AE432" i="6" s="1"/>
  <c r="Z1022" i="6"/>
  <c r="AE1022" i="6" s="1"/>
  <c r="Z1123" i="6"/>
  <c r="AE1123" i="6" s="1"/>
  <c r="Z1009" i="6"/>
  <c r="AE1009" i="6" s="1"/>
  <c r="Z1045" i="6"/>
  <c r="AE1045" i="6" s="1"/>
  <c r="Z759" i="6"/>
  <c r="AE759" i="6" s="1"/>
  <c r="Z1374" i="6"/>
  <c r="AE1374" i="6" s="1"/>
  <c r="Z590" i="6"/>
  <c r="AE590" i="6" s="1"/>
  <c r="Z45" i="6"/>
  <c r="AE45" i="6" s="1"/>
  <c r="Z513" i="6"/>
  <c r="AE513" i="6" s="1"/>
  <c r="Z166" i="6"/>
  <c r="AE166" i="6" s="1"/>
  <c r="Z12" i="6"/>
  <c r="AE12" i="6" s="1"/>
  <c r="Z580" i="6"/>
  <c r="AE580" i="6" s="1"/>
  <c r="Z586" i="6"/>
  <c r="AE586" i="6" s="1"/>
  <c r="Z1004" i="6"/>
  <c r="AE1004" i="6" s="1"/>
  <c r="Z220" i="6"/>
  <c r="AE220" i="6" s="1"/>
  <c r="Z1543" i="6"/>
  <c r="AE1543" i="6" s="1"/>
  <c r="Z934" i="6"/>
  <c r="AE934" i="6" s="1"/>
  <c r="Z1164" i="6"/>
  <c r="AE1164" i="6" s="1"/>
  <c r="Z1285" i="6"/>
  <c r="AE1285" i="6" s="1"/>
  <c r="Z1023" i="6"/>
  <c r="AE1023" i="6" s="1"/>
  <c r="Z754" i="6"/>
  <c r="AE754" i="6" s="1"/>
  <c r="Z1078" i="6"/>
  <c r="AE1078" i="6" s="1"/>
  <c r="Z531" i="6"/>
  <c r="AE531" i="6" s="1"/>
  <c r="Z812" i="6"/>
  <c r="AE812" i="6" s="1"/>
  <c r="Z1103" i="6"/>
  <c r="AE1103" i="6" s="1"/>
  <c r="Z218" i="6"/>
  <c r="AE218" i="6" s="1"/>
  <c r="Z1433" i="6"/>
  <c r="AE1433" i="6" s="1"/>
  <c r="Z738" i="6"/>
  <c r="AE738" i="6" s="1"/>
  <c r="Z626" i="6"/>
  <c r="AE626" i="6" s="1"/>
  <c r="Z299" i="6"/>
  <c r="AE299" i="6" s="1"/>
  <c r="Z164" i="6"/>
  <c r="AE164" i="6" s="1"/>
  <c r="Z862" i="6"/>
  <c r="AE862" i="6" s="1"/>
  <c r="Z17" i="6"/>
  <c r="AE17" i="6" s="1"/>
  <c r="Z146" i="6"/>
  <c r="AE146" i="6" s="1"/>
  <c r="Z443" i="6"/>
  <c r="AE443" i="6" s="1"/>
  <c r="Z1038" i="6"/>
  <c r="AE1038" i="6" s="1"/>
  <c r="Z51" i="6"/>
  <c r="AE51" i="6" s="1"/>
  <c r="Z611" i="6"/>
  <c r="AE611" i="6" s="1"/>
  <c r="Z485" i="6"/>
  <c r="AE485" i="6" s="1"/>
  <c r="Z1008" i="6"/>
  <c r="AE1008" i="6" s="1"/>
  <c r="Z119" i="6"/>
  <c r="AE119" i="6" s="1"/>
  <c r="Z126" i="6"/>
  <c r="AE126" i="6" s="1"/>
  <c r="Z205" i="6"/>
  <c r="AE205" i="6" s="1"/>
  <c r="Z215" i="6"/>
  <c r="AE215" i="6" s="1"/>
  <c r="Z298" i="6"/>
  <c r="AE298" i="6" s="1"/>
  <c r="Z634" i="6"/>
  <c r="AE634" i="6" s="1"/>
  <c r="Z105" i="6"/>
  <c r="AE105" i="6" s="1"/>
  <c r="Z933" i="6"/>
  <c r="AE933" i="6" s="1"/>
  <c r="Z891" i="6"/>
  <c r="AE891" i="6" s="1"/>
  <c r="Z829" i="6"/>
  <c r="AE829" i="6" s="1"/>
  <c r="Z1043" i="6"/>
  <c r="AE1043" i="6" s="1"/>
  <c r="Z139" i="6"/>
  <c r="AE139" i="6" s="1"/>
  <c r="Z1016" i="6"/>
  <c r="AE1016" i="6" s="1"/>
  <c r="Z496" i="6"/>
  <c r="AE496" i="6" s="1"/>
  <c r="Z651" i="6"/>
  <c r="AE651" i="6" s="1"/>
  <c r="Z736" i="6"/>
  <c r="AE736" i="6" s="1"/>
  <c r="Z417" i="6"/>
  <c r="AE417" i="6" s="1"/>
  <c r="Z30" i="6"/>
  <c r="AE30" i="6" s="1"/>
  <c r="Z1227" i="6"/>
  <c r="AE1227" i="6" s="1"/>
  <c r="Z1166" i="6"/>
  <c r="AE1166" i="6" s="1"/>
  <c r="Z1371" i="6"/>
  <c r="AE1371" i="6" s="1"/>
  <c r="Z1242" i="6"/>
  <c r="AE1242" i="6" s="1"/>
  <c r="Z1237" i="6"/>
  <c r="AE1237" i="6" s="1"/>
  <c r="Z1548" i="6"/>
  <c r="AE1548" i="6" s="1"/>
  <c r="Z1188" i="6"/>
  <c r="AE1188" i="6" s="1"/>
  <c r="Z1248" i="6"/>
  <c r="AE1248" i="6" s="1"/>
  <c r="Z1524" i="6"/>
  <c r="AE1524" i="6" s="1"/>
  <c r="Z1434" i="6"/>
  <c r="AE1434" i="6" s="1"/>
  <c r="Z1246" i="6"/>
  <c r="AE1246" i="6" s="1"/>
  <c r="Z1187" i="6"/>
  <c r="AE1187" i="6" s="1"/>
  <c r="Z1462" i="6"/>
  <c r="AE1462" i="6" s="1"/>
  <c r="Z1438" i="6"/>
  <c r="AE1438" i="6" s="1"/>
  <c r="Z1455" i="6"/>
  <c r="AE1455" i="6" s="1"/>
  <c r="Z1509" i="6"/>
  <c r="AE1509" i="6" s="1"/>
  <c r="Z1291" i="6"/>
  <c r="AE1291" i="6" s="1"/>
  <c r="Z1329" i="6"/>
  <c r="AE1329" i="6" s="1"/>
  <c r="Z1211" i="6"/>
  <c r="AE1211" i="6" s="1"/>
  <c r="Z1506" i="6"/>
  <c r="AE1506" i="6" s="1"/>
  <c r="Z1341" i="6"/>
  <c r="AE1341" i="6" s="1"/>
  <c r="Z1391" i="6"/>
  <c r="AE1391" i="6" s="1"/>
  <c r="Z1267" i="6"/>
  <c r="AE1267" i="6" s="1"/>
  <c r="Z1549" i="6"/>
  <c r="AE1549" i="6" s="1"/>
  <c r="Z1314" i="6"/>
  <c r="AE1314" i="6" s="1"/>
  <c r="Z1355" i="6"/>
  <c r="AE1355" i="6" s="1"/>
  <c r="Z1352" i="6"/>
  <c r="AE1352" i="6" s="1"/>
  <c r="Z1324" i="6"/>
  <c r="AE1324" i="6" s="1"/>
  <c r="Z1410" i="6"/>
  <c r="AE1410" i="6" s="1"/>
  <c r="Z1499" i="6"/>
  <c r="AE1499" i="6" s="1"/>
  <c r="Z1318" i="6"/>
  <c r="AE1318" i="6" s="1"/>
  <c r="Z1460" i="6"/>
  <c r="AE1460" i="6" s="1"/>
  <c r="Z1377" i="6"/>
  <c r="AE1377" i="6" s="1"/>
  <c r="Z1428" i="6"/>
  <c r="AE1428" i="6" s="1"/>
  <c r="Z1215" i="6"/>
  <c r="AE1215" i="6" s="1"/>
  <c r="Z1280" i="6"/>
  <c r="AE1280" i="6" s="1"/>
  <c r="Z1515" i="6"/>
  <c r="AE1515" i="6" s="1"/>
  <c r="Z1317" i="6"/>
  <c r="AE1317" i="6" s="1"/>
  <c r="Z522" i="6"/>
  <c r="AE522" i="6" s="1"/>
  <c r="Z427" i="6"/>
  <c r="AE427" i="6" s="1"/>
  <c r="Z325" i="6"/>
  <c r="AE325" i="6" s="1"/>
  <c r="Z1356" i="6"/>
  <c r="AE1356" i="6" s="1"/>
  <c r="Z277" i="6"/>
  <c r="AE277" i="6" s="1"/>
  <c r="Z184" i="6"/>
  <c r="AE184" i="6" s="1"/>
  <c r="Z181" i="6"/>
  <c r="AE181" i="6" s="1"/>
  <c r="Z80" i="6"/>
  <c r="AE80" i="6" s="1"/>
  <c r="Z1088" i="6"/>
  <c r="AE1088" i="6" s="1"/>
  <c r="Z946" i="6"/>
  <c r="AE946" i="6" s="1"/>
  <c r="Z838" i="6"/>
  <c r="AE838" i="6" s="1"/>
  <c r="Z775" i="6"/>
  <c r="AE775" i="6" s="1"/>
  <c r="Z640" i="6"/>
  <c r="AE640" i="6" s="1"/>
  <c r="Z63" i="6"/>
  <c r="AE63" i="6" s="1"/>
  <c r="Z819" i="6"/>
  <c r="AE819" i="6" s="1"/>
  <c r="Z76" i="6"/>
  <c r="AE76" i="6" s="1"/>
  <c r="Z272" i="6"/>
  <c r="AE272" i="6" s="1"/>
  <c r="Z171" i="6"/>
  <c r="AE171" i="6" s="1"/>
  <c r="Z1384" i="6"/>
  <c r="AE1384" i="6" s="1"/>
  <c r="Z141" i="6"/>
  <c r="AE141" i="6" s="1"/>
  <c r="Z473" i="6"/>
  <c r="AE473" i="6" s="1"/>
  <c r="Z906" i="6"/>
  <c r="AE906" i="6" s="1"/>
  <c r="Z1054" i="6"/>
  <c r="AE1054" i="6" s="1"/>
  <c r="Z466" i="6"/>
  <c r="AE466" i="6" s="1"/>
  <c r="Z562" i="6"/>
  <c r="AE562" i="6" s="1"/>
  <c r="Z329" i="6"/>
  <c r="AE329" i="6" s="1"/>
  <c r="Z1077" i="6"/>
  <c r="AE1077" i="6" s="1"/>
  <c r="Z1107" i="6"/>
  <c r="AE1107" i="6" s="1"/>
  <c r="Z600" i="6"/>
  <c r="AE600" i="6" s="1"/>
  <c r="Z1031" i="6"/>
  <c r="AE1031" i="6" s="1"/>
  <c r="Z458" i="6"/>
  <c r="AE458" i="6" s="1"/>
  <c r="Z13" i="6"/>
  <c r="AE13" i="6" s="1"/>
  <c r="Z242" i="6"/>
  <c r="AE242" i="6" s="1"/>
  <c r="Z7" i="6"/>
  <c r="AE7" i="6" s="1"/>
  <c r="Z349" i="6"/>
  <c r="AE349" i="6" s="1"/>
  <c r="Z876" i="6"/>
  <c r="AE876" i="6" s="1"/>
  <c r="Z1108" i="6"/>
  <c r="AE1108" i="6" s="1"/>
  <c r="Z676" i="6"/>
  <c r="AE676" i="6" s="1"/>
  <c r="Z1101" i="6"/>
  <c r="AE1101" i="6" s="1"/>
  <c r="Z684" i="6"/>
  <c r="AE684" i="6" s="1"/>
  <c r="Z32" i="6"/>
  <c r="AE32" i="6" s="1"/>
  <c r="Z121" i="6"/>
  <c r="AE121" i="6" s="1"/>
  <c r="Z408" i="6"/>
  <c r="AE408" i="6" s="1"/>
  <c r="Z1389" i="6"/>
  <c r="AE1389" i="6" s="1"/>
  <c r="Z867" i="6"/>
  <c r="AE867" i="6" s="1"/>
  <c r="Z157" i="6"/>
  <c r="AE157" i="6" s="1"/>
  <c r="Z902" i="6"/>
  <c r="AE902" i="6" s="1"/>
  <c r="Z94" i="6"/>
  <c r="AE94" i="6" s="1"/>
  <c r="Z217" i="6"/>
  <c r="AE217" i="6" s="1"/>
  <c r="Z344" i="6"/>
  <c r="AE344" i="6" s="1"/>
  <c r="Z1148" i="6"/>
  <c r="AE1148" i="6" s="1"/>
  <c r="Z930" i="6"/>
  <c r="AE930" i="6" s="1"/>
  <c r="Z451" i="6"/>
  <c r="AE451" i="6" s="1"/>
  <c r="Z1360" i="6"/>
  <c r="AE1360" i="6" s="1"/>
  <c r="Z944" i="6"/>
  <c r="AE944" i="6" s="1"/>
  <c r="Z958" i="6"/>
  <c r="AE958" i="6" s="1"/>
  <c r="Z60" i="6"/>
  <c r="AE60" i="6" s="1"/>
  <c r="Z238" i="6"/>
  <c r="AE238" i="6" s="1"/>
  <c r="Z1122" i="6"/>
  <c r="AE1122" i="6" s="1"/>
  <c r="Z509" i="6"/>
  <c r="AE509" i="6" s="1"/>
  <c r="Z630" i="6"/>
  <c r="AE630" i="6" s="1"/>
  <c r="Z1532" i="6"/>
  <c r="AE1532" i="6" s="1"/>
  <c r="Z1491" i="6"/>
  <c r="AE1491" i="6" s="1"/>
  <c r="Z1278" i="6"/>
  <c r="AE1278" i="6" s="1"/>
  <c r="Z1205" i="6"/>
  <c r="AE1205" i="6" s="1"/>
  <c r="Z1490" i="6"/>
  <c r="AE1490" i="6" s="1"/>
  <c r="Z1220" i="6"/>
  <c r="AE1220" i="6" s="1"/>
  <c r="Z1217" i="6"/>
  <c r="AE1217" i="6" s="1"/>
  <c r="Z1518" i="6"/>
  <c r="AE1518" i="6" s="1"/>
  <c r="Z1550" i="6"/>
  <c r="AE1550" i="6" s="1"/>
  <c r="Z1403" i="6"/>
  <c r="AE1403" i="6" s="1"/>
  <c r="Z1177" i="6"/>
  <c r="AE1177" i="6" s="1"/>
  <c r="Z1398" i="6"/>
  <c r="AE1398" i="6" s="1"/>
  <c r="Z1204" i="6"/>
  <c r="AE1204" i="6" s="1"/>
  <c r="Z1293" i="6"/>
  <c r="AE1293" i="6" s="1"/>
  <c r="Z1284" i="6"/>
  <c r="AE1284" i="6" s="1"/>
  <c r="Z1547" i="6"/>
  <c r="AE1547" i="6" s="1"/>
  <c r="Z1422" i="6"/>
  <c r="AE1422" i="6" s="1"/>
  <c r="Z1546" i="6"/>
  <c r="AE1546" i="6" s="1"/>
  <c r="Z1535" i="6"/>
  <c r="AE1535" i="6" s="1"/>
  <c r="Z1471" i="6"/>
  <c r="AE1471" i="6" s="1"/>
  <c r="Z1393" i="6"/>
  <c r="AE1393" i="6" s="1"/>
  <c r="Z1372" i="6"/>
  <c r="AE1372" i="6" s="1"/>
  <c r="Z1464" i="6"/>
  <c r="AE1464" i="6" s="1"/>
  <c r="Z1230" i="6"/>
  <c r="AE1230" i="6" s="1"/>
  <c r="Z1195" i="6"/>
  <c r="AE1195" i="6" s="1"/>
  <c r="Z1310" i="6"/>
  <c r="AE1310" i="6" s="1"/>
  <c r="Z1340" i="6"/>
  <c r="AE1340" i="6" s="1"/>
  <c r="Z1274" i="6"/>
  <c r="AE1274" i="6" s="1"/>
  <c r="Z1465" i="6"/>
  <c r="AE1465" i="6" s="1"/>
  <c r="Z1320" i="6"/>
  <c r="AE1320" i="6" s="1"/>
  <c r="Z1552" i="6"/>
  <c r="AE1552" i="6" s="1"/>
  <c r="Z1541" i="6"/>
  <c r="AE1541" i="6" s="1"/>
  <c r="Z1400" i="6"/>
  <c r="AE1400" i="6" s="1"/>
  <c r="Z1534" i="6"/>
  <c r="AE1534" i="6" s="1"/>
  <c r="Z1239" i="6"/>
  <c r="AE1239" i="6" s="1"/>
  <c r="Z1321" i="6"/>
  <c r="AE1321" i="6" s="1"/>
  <c r="Z1437" i="6"/>
  <c r="AE1437" i="6" s="1"/>
  <c r="Z233" i="6"/>
  <c r="AE233" i="6" s="1"/>
  <c r="Z22" i="6"/>
  <c r="AE22" i="6" s="1"/>
  <c r="Z696" i="6"/>
  <c r="AE696" i="6" s="1"/>
  <c r="Z623" i="6"/>
  <c r="AE623" i="6" s="1"/>
  <c r="Z261" i="6"/>
  <c r="AE261" i="6" s="1"/>
  <c r="Z579" i="6"/>
  <c r="AE579" i="6" s="1"/>
  <c r="Z945" i="6"/>
  <c r="AE945" i="6" s="1"/>
  <c r="Z131" i="6"/>
  <c r="AE131" i="6" s="1"/>
  <c r="Z1399" i="6"/>
  <c r="AE1399" i="6" s="1"/>
  <c r="Z1100" i="6"/>
  <c r="AE1100" i="6" s="1"/>
  <c r="Z378" i="6"/>
  <c r="AE378" i="6" s="1"/>
  <c r="Z435" i="6"/>
  <c r="AE435" i="6" s="1"/>
  <c r="Z89" i="6"/>
  <c r="AE89" i="6" s="1"/>
  <c r="Z129" i="6"/>
  <c r="AE129" i="6" s="1"/>
  <c r="Z364" i="6"/>
  <c r="AE364" i="6" s="1"/>
  <c r="Z810" i="6"/>
  <c r="AE810" i="6" s="1"/>
  <c r="Z1435" i="6"/>
  <c r="AE1435" i="6" s="1"/>
  <c r="Z880" i="6"/>
  <c r="AE880" i="6" s="1"/>
  <c r="Z534" i="6"/>
  <c r="AE534" i="6" s="1"/>
  <c r="Z926" i="6"/>
  <c r="AE926" i="6" s="1"/>
  <c r="Z960" i="6"/>
  <c r="AE960" i="6" s="1"/>
  <c r="Z1402" i="6"/>
  <c r="AE1402" i="6" s="1"/>
  <c r="Z145" i="6"/>
  <c r="AE145" i="6" s="1"/>
  <c r="Z602" i="6"/>
  <c r="AE602" i="6" s="1"/>
  <c r="Z1042" i="6"/>
  <c r="AE1042" i="6" s="1"/>
  <c r="Z705" i="6"/>
  <c r="AE705" i="6" s="1"/>
  <c r="Z487" i="6"/>
  <c r="AE487" i="6" s="1"/>
  <c r="Z732" i="6"/>
  <c r="AE732" i="6" s="1"/>
  <c r="Z442" i="6"/>
  <c r="AE442" i="6" s="1"/>
  <c r="Z911" i="6"/>
  <c r="AE911" i="6" s="1"/>
  <c r="Z1000" i="6"/>
  <c r="AE1000" i="6" s="1"/>
  <c r="Z239" i="6"/>
  <c r="AE239" i="6" s="1"/>
  <c r="Z796" i="6"/>
  <c r="AE796" i="6" s="1"/>
  <c r="Z725" i="6"/>
  <c r="AE725" i="6" s="1"/>
  <c r="Z268" i="6"/>
  <c r="AE268" i="6" s="1"/>
  <c r="Z724" i="6"/>
  <c r="AE724" i="6" s="1"/>
  <c r="Z748" i="6"/>
  <c r="AE748" i="6" s="1"/>
  <c r="Z905" i="6"/>
  <c r="AE905" i="6" s="1"/>
  <c r="Z488" i="6"/>
  <c r="AE488" i="6" s="1"/>
  <c r="Z1035" i="6"/>
  <c r="AE1035" i="6" s="1"/>
  <c r="Z847" i="6"/>
  <c r="AE847" i="6" s="1"/>
  <c r="Z781" i="6"/>
  <c r="AE781" i="6" s="1"/>
  <c r="Z1064" i="6"/>
  <c r="AE1064" i="6" s="1"/>
  <c r="Z482" i="6"/>
  <c r="AE482" i="6" s="1"/>
  <c r="Z652" i="6"/>
  <c r="AE652" i="6" s="1"/>
  <c r="Z577" i="6"/>
  <c r="AE577" i="6" s="1"/>
  <c r="Z585" i="6"/>
  <c r="AE585" i="6" s="1"/>
  <c r="Z755" i="6"/>
  <c r="AE755" i="6" s="1"/>
  <c r="Z982" i="6"/>
  <c r="AE982" i="6" s="1"/>
  <c r="Z480" i="6"/>
  <c r="AE480" i="6" s="1"/>
  <c r="Z118" i="6"/>
  <c r="AE118" i="6" s="1"/>
  <c r="Z539" i="6"/>
  <c r="AE539" i="6" s="1"/>
  <c r="Z54" i="6"/>
  <c r="AE54" i="6" s="1"/>
  <c r="Z856" i="6"/>
  <c r="AE856" i="6" s="1"/>
  <c r="Z1056" i="6"/>
  <c r="AE1056" i="6" s="1"/>
  <c r="Z643" i="6"/>
  <c r="AE643" i="6" s="1"/>
  <c r="Z1487" i="6"/>
  <c r="AE1487" i="6" s="1"/>
  <c r="Z523" i="6"/>
  <c r="AE523" i="6" s="1"/>
  <c r="Z893" i="6"/>
  <c r="AE893" i="6" s="1"/>
  <c r="Z419" i="6"/>
  <c r="AE419" i="6" s="1"/>
  <c r="Z1184" i="6"/>
  <c r="AE1184" i="6" s="1"/>
  <c r="Z1505" i="6"/>
  <c r="AE1505" i="6" s="1"/>
  <c r="Z1315" i="6"/>
  <c r="AE1315" i="6" s="1"/>
  <c r="Z1294" i="6"/>
  <c r="AE1294" i="6" s="1"/>
  <c r="Z1183" i="6"/>
  <c r="AE1183" i="6" s="1"/>
  <c r="Z1397" i="6"/>
  <c r="AE1397" i="6" s="1"/>
  <c r="Z1175" i="6"/>
  <c r="AE1175" i="6" s="1"/>
  <c r="Z1300" i="6"/>
  <c r="AE1300" i="6" s="1"/>
  <c r="Z1226" i="6"/>
  <c r="AE1226" i="6" s="1"/>
  <c r="Z1414" i="6"/>
  <c r="AE1414" i="6" s="1"/>
  <c r="Z1307" i="6"/>
  <c r="AE1307" i="6" s="1"/>
  <c r="Z1244" i="6"/>
  <c r="AE1244" i="6" s="1"/>
  <c r="Z1522" i="6"/>
  <c r="AE1522" i="6" s="1"/>
  <c r="Z1299" i="6"/>
  <c r="AE1299" i="6" s="1"/>
  <c r="Z1232" i="6"/>
  <c r="AE1232" i="6" s="1"/>
  <c r="Z1501" i="6"/>
  <c r="AE1501" i="6" s="1"/>
  <c r="Z1253" i="6"/>
  <c r="AE1253" i="6" s="1"/>
  <c r="Z1525" i="6"/>
  <c r="AE1525" i="6" s="1"/>
  <c r="Z1311" i="6"/>
  <c r="AE1311" i="6" s="1"/>
  <c r="Z1407" i="6"/>
  <c r="AE1407" i="6" s="1"/>
  <c r="Z1477" i="6"/>
  <c r="AE1477" i="6" s="1"/>
  <c r="Z1529" i="6"/>
  <c r="AE1529" i="6" s="1"/>
  <c r="Z1409" i="6"/>
  <c r="AE1409" i="6" s="1"/>
  <c r="Z1351" i="6"/>
  <c r="AE1351" i="6" s="1"/>
  <c r="Z1415" i="6"/>
  <c r="AE1415" i="6" s="1"/>
  <c r="Z1489" i="6"/>
  <c r="AE1489" i="6" s="1"/>
  <c r="Z1207" i="6"/>
  <c r="AE1207" i="6" s="1"/>
  <c r="Z1519" i="6"/>
  <c r="AE1519" i="6" s="1"/>
  <c r="Z1325" i="6"/>
  <c r="AE1325" i="6" s="1"/>
  <c r="Z1533" i="6"/>
  <c r="AE1533" i="6" s="1"/>
  <c r="Z1406" i="6"/>
  <c r="AE1406" i="6" s="1"/>
  <c r="Z1219" i="6"/>
  <c r="AE1219" i="6" s="1"/>
  <c r="Z1436" i="6"/>
  <c r="AE1436" i="6" s="1"/>
  <c r="Z1507" i="6"/>
  <c r="AE1507" i="6" s="1"/>
  <c r="Z1319" i="6"/>
  <c r="AE1319" i="6" s="1"/>
  <c r="Z1263" i="6"/>
  <c r="AE1263" i="6" s="1"/>
  <c r="Z1273" i="6"/>
  <c r="AE1273" i="6" s="1"/>
  <c r="Z1218" i="6"/>
  <c r="AE1218" i="6" s="1"/>
  <c r="Z519" i="6"/>
  <c r="AE519" i="6" s="1"/>
  <c r="Z400" i="6"/>
  <c r="AE400" i="6" s="1"/>
  <c r="Z994" i="6"/>
  <c r="AE994" i="6" s="1"/>
  <c r="Z976" i="6"/>
  <c r="AE976" i="6" s="1"/>
  <c r="Z136" i="6"/>
  <c r="AE136" i="6" s="1"/>
  <c r="Z814" i="6"/>
  <c r="AE814" i="6" s="1"/>
  <c r="Z278" i="6"/>
  <c r="AE278" i="6" s="1"/>
  <c r="Z695" i="6"/>
  <c r="AE695" i="6" s="1"/>
  <c r="Z881" i="6"/>
  <c r="AE881" i="6" s="1"/>
  <c r="Z431" i="6"/>
  <c r="AE431" i="6" s="1"/>
  <c r="Z713" i="6"/>
  <c r="AE713" i="6" s="1"/>
  <c r="Z459" i="6"/>
  <c r="AE459" i="6" s="1"/>
  <c r="Z397" i="6"/>
  <c r="AE397" i="6" s="1"/>
  <c r="Z659" i="6"/>
  <c r="AE659" i="6" s="1"/>
  <c r="Z688" i="6"/>
  <c r="AE688" i="6" s="1"/>
  <c r="Z815" i="6"/>
  <c r="AE815" i="6" s="1"/>
  <c r="Z886" i="6"/>
  <c r="AE886" i="6" s="1"/>
  <c r="Z929" i="6"/>
  <c r="AE929" i="6" s="1"/>
  <c r="Z61" i="6"/>
  <c r="AE61" i="6" s="1"/>
  <c r="Z319" i="6"/>
  <c r="AE319" i="6" s="1"/>
  <c r="Z294" i="6"/>
  <c r="AE294" i="6" s="1"/>
  <c r="Z619" i="6"/>
  <c r="AE619" i="6" s="1"/>
  <c r="Z680" i="6"/>
  <c r="AE680" i="6" s="1"/>
  <c r="Z187" i="6"/>
  <c r="AE187" i="6" s="1"/>
  <c r="Z320" i="6"/>
  <c r="AE320" i="6" s="1"/>
  <c r="Z927" i="6"/>
  <c r="AE927" i="6" s="1"/>
  <c r="Z669" i="6"/>
  <c r="AE669" i="6" s="1"/>
  <c r="Z106" i="6"/>
  <c r="AE106" i="6" s="1"/>
  <c r="Z984" i="6"/>
  <c r="AE984" i="6" s="1"/>
  <c r="Z852" i="6"/>
  <c r="AE852" i="6" s="1"/>
  <c r="Z426" i="6"/>
  <c r="AE426" i="6" s="1"/>
  <c r="Z180" i="6"/>
  <c r="AE180" i="6" s="1"/>
  <c r="Z1029" i="6"/>
  <c r="AE1029" i="6" s="1"/>
  <c r="Z1229" i="6"/>
  <c r="AE1229" i="6" s="1"/>
  <c r="Z267" i="6"/>
  <c r="AE267" i="6" s="1"/>
  <c r="Z1111" i="6"/>
  <c r="AE1111" i="6" s="1"/>
  <c r="Z548" i="6"/>
  <c r="AE548" i="6" s="1"/>
  <c r="Z878" i="6"/>
  <c r="AE878" i="6" s="1"/>
  <c r="Z193" i="6"/>
  <c r="AE193" i="6" s="1"/>
  <c r="Z59" i="6"/>
  <c r="AE59" i="6" s="1"/>
  <c r="Z633" i="6"/>
  <c r="AE633" i="6" s="1"/>
  <c r="Z250" i="6"/>
  <c r="AE250" i="6" s="1"/>
  <c r="Z679" i="6"/>
  <c r="AE679" i="6" s="1"/>
  <c r="Z719" i="6"/>
  <c r="AE719" i="6" s="1"/>
  <c r="Z882" i="6"/>
  <c r="AE882" i="6" s="1"/>
  <c r="Z436" i="6"/>
  <c r="AE436" i="6" s="1"/>
  <c r="Z1073" i="6"/>
  <c r="AE1073" i="6" s="1"/>
  <c r="Z832" i="6"/>
  <c r="AE832" i="6" s="1"/>
  <c r="Z1210" i="6"/>
  <c r="AE1210" i="6" s="1"/>
  <c r="Z887" i="6"/>
  <c r="AE887" i="6" s="1"/>
  <c r="Z993" i="6"/>
  <c r="AE993" i="6" s="1"/>
  <c r="Z1265" i="6"/>
  <c r="AE1265" i="6" s="1"/>
  <c r="Z1063" i="6"/>
  <c r="AE1063" i="6" s="1"/>
  <c r="Z356" i="6"/>
  <c r="AE356" i="6" s="1"/>
  <c r="Z9" i="6"/>
  <c r="AE9" i="6" s="1"/>
  <c r="Z1420" i="6"/>
  <c r="AE1420" i="6" s="1"/>
  <c r="Z182" i="6"/>
  <c r="AE182" i="6" s="1"/>
  <c r="Z1485" i="6"/>
  <c r="AE1485" i="6" s="1"/>
  <c r="Z518" i="6"/>
  <c r="AE518" i="6" s="1"/>
  <c r="Z201" i="6"/>
  <c r="AE201" i="6" s="1"/>
  <c r="Z1167" i="6"/>
  <c r="AE1167" i="6" s="1"/>
  <c r="Z1197" i="6"/>
  <c r="AE1197" i="6" s="1"/>
  <c r="Z1335" i="6"/>
  <c r="AE1335" i="6" s="1"/>
  <c r="Z1296" i="6"/>
  <c r="AE1296" i="6" s="1"/>
  <c r="Z1476" i="6"/>
  <c r="AE1476" i="6" s="1"/>
  <c r="Z1172" i="6"/>
  <c r="AE1172" i="6" s="1"/>
  <c r="Z1258" i="6"/>
  <c r="AE1258" i="6" s="1"/>
  <c r="Z1386" i="6"/>
  <c r="AE1386" i="6" s="1"/>
  <c r="Z1304" i="6"/>
  <c r="AE1304" i="6" s="1"/>
  <c r="Z1173" i="6"/>
  <c r="AE1173" i="6" s="1"/>
  <c r="Z1488" i="6"/>
  <c r="AE1488" i="6" s="1"/>
  <c r="Z1401" i="6"/>
  <c r="AE1401" i="6" s="1"/>
  <c r="Z1176" i="6"/>
  <c r="AE1176" i="6" s="1"/>
  <c r="Z1281" i="6"/>
  <c r="AE1281" i="6" s="1"/>
  <c r="Z1174" i="6"/>
  <c r="AE1174" i="6" s="1"/>
  <c r="Z1186" i="6"/>
  <c r="AE1186" i="6" s="1"/>
  <c r="Z1459" i="6"/>
  <c r="AE1459" i="6" s="1"/>
  <c r="Z1375" i="6"/>
  <c r="AE1375" i="6" s="1"/>
  <c r="Z1279" i="6"/>
  <c r="AE1279" i="6" s="1"/>
  <c r="Z1213" i="6"/>
  <c r="AE1213" i="6" s="1"/>
  <c r="Z1339" i="6"/>
  <c r="AE1339" i="6" s="1"/>
  <c r="Z1521" i="6"/>
  <c r="AE1521" i="6" s="1"/>
  <c r="Z1504" i="6"/>
  <c r="AE1504" i="6" s="1"/>
  <c r="Z1405" i="6"/>
  <c r="AE1405" i="6" s="1"/>
  <c r="Z1412" i="6"/>
  <c r="AE1412" i="6" s="1"/>
  <c r="Z1510" i="6"/>
  <c r="AE1510" i="6" s="1"/>
  <c r="Z1498" i="6"/>
  <c r="AE1498" i="6" s="1"/>
  <c r="Z1440" i="6"/>
  <c r="AE1440" i="6" s="1"/>
  <c r="Z1388" i="6"/>
  <c r="AE1388" i="6" s="1"/>
  <c r="Z1316" i="6"/>
  <c r="AE1316" i="6" s="1"/>
  <c r="Z1540" i="6"/>
  <c r="AE1540" i="6" s="1"/>
  <c r="Z1376" i="6"/>
  <c r="AE1376" i="6" s="1"/>
  <c r="Z1343" i="6"/>
  <c r="AE1343" i="6" s="1"/>
  <c r="Z1328" i="6"/>
  <c r="AE1328" i="6" s="1"/>
  <c r="Z1493" i="6"/>
  <c r="AE1493" i="6" s="1"/>
  <c r="Z1349" i="6"/>
  <c r="AE1349" i="6" s="1"/>
  <c r="Z1361" i="6"/>
  <c r="AE1361" i="6" s="1"/>
  <c r="Z1326" i="6"/>
  <c r="AE1326" i="6" s="1"/>
  <c r="Z370" i="6"/>
  <c r="AE370" i="6" s="1"/>
  <c r="Z530" i="6"/>
  <c r="AE530" i="6" s="1"/>
  <c r="Z673" i="6"/>
  <c r="AE673" i="6" s="1"/>
  <c r="Z1097" i="6"/>
  <c r="AE1097" i="6" s="1"/>
  <c r="Z749" i="6"/>
  <c r="AE749" i="6" s="1"/>
  <c r="Z72" i="6"/>
  <c r="AE72" i="6" s="1"/>
  <c r="Z948" i="6"/>
  <c r="AE948" i="6" s="1"/>
  <c r="Z179" i="6"/>
  <c r="AE179" i="6" s="1"/>
  <c r="Z66" i="6"/>
  <c r="AE66" i="6" s="1"/>
  <c r="Z1083" i="6"/>
  <c r="AE1083" i="6" s="1"/>
  <c r="Z11" i="6"/>
  <c r="AE11" i="6" s="1"/>
  <c r="Z88" i="6"/>
  <c r="AE88" i="6" s="1"/>
  <c r="Z96" i="6"/>
  <c r="AE96" i="6" s="1"/>
  <c r="Z1037" i="6"/>
  <c r="AE1037" i="6" s="1"/>
  <c r="Z1048" i="6"/>
  <c r="AE1048" i="6" s="1"/>
  <c r="Z64" i="6"/>
  <c r="AE64" i="6" s="1"/>
  <c r="Z907" i="6"/>
  <c r="AE907" i="6" s="1"/>
  <c r="Z65" i="6"/>
  <c r="AE65" i="6" s="1"/>
  <c r="Z968" i="6"/>
  <c r="AE968" i="6" s="1"/>
  <c r="Z869" i="6"/>
  <c r="AE869" i="6" s="1"/>
  <c r="Z535" i="6"/>
  <c r="AE535" i="6" s="1"/>
  <c r="Z97" i="6"/>
  <c r="AE97" i="6" s="1"/>
  <c r="Z492" i="6"/>
  <c r="AE492" i="6" s="1"/>
  <c r="Z291" i="6"/>
  <c r="AE291" i="6" s="1"/>
  <c r="Z38" i="6"/>
  <c r="AE38" i="6" s="1"/>
  <c r="Z1058" i="6"/>
  <c r="AE1058" i="6" s="1"/>
  <c r="Z111" i="6"/>
  <c r="AE111" i="6" s="1"/>
  <c r="Z899" i="6"/>
  <c r="AE899" i="6" s="1"/>
  <c r="Z642" i="6"/>
  <c r="AE642" i="6" s="1"/>
  <c r="Z1062" i="6"/>
  <c r="AE1062" i="6" s="1"/>
  <c r="Z809" i="6"/>
  <c r="AE809" i="6" s="1"/>
  <c r="Z363" i="6"/>
  <c r="AE363" i="6" s="1"/>
  <c r="Z1264" i="6"/>
  <c r="AE1264" i="6" s="1"/>
  <c r="Z18" i="6"/>
  <c r="AE18" i="6" s="1"/>
  <c r="Z226" i="6"/>
  <c r="AE226" i="6" s="1"/>
  <c r="Z710" i="6"/>
  <c r="AE710" i="6" s="1"/>
  <c r="Z493" i="6"/>
  <c r="AE493" i="6" s="1"/>
  <c r="Z604" i="6"/>
  <c r="AE604" i="6" s="1"/>
  <c r="Z138" i="6"/>
  <c r="AE138" i="6" s="1"/>
  <c r="Z285" i="6"/>
  <c r="AE285" i="6" s="1"/>
  <c r="Z627" i="6"/>
  <c r="AE627" i="6" s="1"/>
  <c r="Z98" i="6"/>
  <c r="AE98" i="6" s="1"/>
  <c r="Z352" i="6"/>
  <c r="AE352" i="6" s="1"/>
  <c r="Z1119" i="6"/>
  <c r="AE1119" i="6" s="1"/>
  <c r="Z1115" i="6"/>
  <c r="AE1115" i="6" s="1"/>
  <c r="Z260" i="6"/>
  <c r="AE260" i="6" s="1"/>
  <c r="Z416" i="6"/>
  <c r="AE416" i="6" s="1"/>
  <c r="Z683" i="6"/>
  <c r="AE683" i="6" s="1"/>
  <c r="Z1276" i="6"/>
  <c r="AE1276" i="6" s="1"/>
  <c r="Z67" i="6"/>
  <c r="AE67" i="6" s="1"/>
  <c r="Z1139" i="6"/>
  <c r="AE1139" i="6" s="1"/>
  <c r="Z521" i="6"/>
  <c r="AE521" i="6" s="1"/>
  <c r="Z894" i="6"/>
  <c r="AE894" i="6" s="1"/>
  <c r="Z916" i="6"/>
  <c r="AE916" i="6" s="1"/>
  <c r="Z227" i="6"/>
  <c r="AE227" i="6" s="1"/>
  <c r="Z1323" i="6"/>
  <c r="AE1323" i="6" s="1"/>
  <c r="Z506" i="6"/>
  <c r="AE506" i="6" s="1"/>
  <c r="Z500" i="6"/>
  <c r="AE500" i="6" s="1"/>
  <c r="Z1041" i="6"/>
  <c r="AE1041" i="6" s="1"/>
  <c r="Z5" i="6"/>
  <c r="AE5" i="6" s="1"/>
  <c r="Z1203" i="6"/>
  <c r="AE1203" i="6" s="1"/>
  <c r="Z1413" i="6"/>
  <c r="AE1413" i="6" s="1"/>
  <c r="Z1283" i="6"/>
  <c r="AE1283" i="6" s="1"/>
  <c r="Z1427" i="6"/>
  <c r="AE1427" i="6" s="1"/>
  <c r="Z1508" i="6"/>
  <c r="AE1508" i="6" s="1"/>
  <c r="Z1429" i="6"/>
  <c r="AE1429" i="6" s="1"/>
  <c r="Z1380" i="6"/>
  <c r="AE1380" i="6" s="1"/>
  <c r="Z1441" i="6"/>
  <c r="AE1441" i="6" s="1"/>
  <c r="Z1551" i="6"/>
  <c r="AE1551" i="6" s="1"/>
  <c r="Z1378" i="6"/>
  <c r="AE1378" i="6" s="1"/>
  <c r="Z1395" i="6"/>
  <c r="AE1395" i="6" s="1"/>
  <c r="Z1202" i="6"/>
  <c r="AE1202" i="6" s="1"/>
  <c r="Z1544" i="6"/>
  <c r="AE1544" i="6" s="1"/>
  <c r="Z1390" i="6"/>
  <c r="AE1390" i="6" s="1"/>
  <c r="Z1444" i="6"/>
  <c r="AE1444" i="6" s="1"/>
  <c r="Z1369" i="6"/>
  <c r="AE1369" i="6" s="1"/>
  <c r="Z1446" i="6"/>
  <c r="AE1446" i="6" s="1"/>
  <c r="Z1182" i="6"/>
  <c r="AE1182" i="6" s="1"/>
  <c r="Z1503" i="6"/>
  <c r="AE1503" i="6" s="1"/>
  <c r="Z1178" i="6"/>
  <c r="AE1178" i="6" s="1"/>
  <c r="Z1256" i="6"/>
  <c r="AE1256" i="6" s="1"/>
  <c r="Z1542" i="6"/>
  <c r="AE1542" i="6" s="1"/>
  <c r="Z1531" i="6"/>
  <c r="AE1531" i="6" s="1"/>
  <c r="Z1392" i="6"/>
  <c r="AE1392" i="6" s="1"/>
  <c r="Z1368" i="6"/>
  <c r="AE1368" i="6" s="1"/>
  <c r="Z1520" i="6"/>
  <c r="AE1520" i="6" s="1"/>
  <c r="Z1482" i="6"/>
  <c r="AE1482" i="6" s="1"/>
  <c r="Z1359" i="6"/>
  <c r="AE1359" i="6" s="1"/>
  <c r="Z1353" i="6"/>
  <c r="AE1353" i="6" s="1"/>
  <c r="Z1189" i="6"/>
  <c r="AE1189" i="6" s="1"/>
  <c r="Z1373" i="6"/>
  <c r="AE1373" i="6" s="1"/>
  <c r="Z1222" i="6"/>
  <c r="AE1222" i="6" s="1"/>
  <c r="Z1214" i="6"/>
  <c r="AE1214" i="6" s="1"/>
  <c r="Z1209" i="6"/>
  <c r="AE1209" i="6" s="1"/>
  <c r="Z1275" i="6"/>
  <c r="AE1275" i="6" s="1"/>
  <c r="Z1216" i="6"/>
  <c r="AE1216" i="6" s="1"/>
  <c r="Z1425" i="6"/>
  <c r="AE1425" i="6" s="1"/>
  <c r="Z1383" i="6"/>
  <c r="AE1383" i="6" s="1"/>
  <c r="Z405" i="6"/>
  <c r="AE405" i="6" s="1"/>
  <c r="Z29" i="6"/>
  <c r="AE29" i="6" s="1"/>
  <c r="Z16" i="6"/>
  <c r="AE16" i="6" s="1"/>
  <c r="Z1418" i="6"/>
  <c r="AE1418" i="6" s="1"/>
  <c r="Z398" i="6"/>
  <c r="AE398" i="6" s="1"/>
  <c r="Z1118" i="6"/>
  <c r="AE1118" i="6" s="1"/>
  <c r="Z1095" i="6"/>
  <c r="AE1095" i="6" s="1"/>
  <c r="Z474" i="6"/>
  <c r="AE474" i="6" s="1"/>
  <c r="Z898" i="6"/>
  <c r="AE898" i="6" s="1"/>
  <c r="Z545" i="6"/>
  <c r="AE545" i="6" s="1"/>
  <c r="Z834" i="6"/>
  <c r="AE834" i="6" s="1"/>
  <c r="Z374" i="6"/>
  <c r="AE374" i="6" s="1"/>
  <c r="Z140" i="6"/>
  <c r="AE140" i="6" s="1"/>
  <c r="Z1080" i="6"/>
  <c r="AE1080" i="6" s="1"/>
  <c r="Z1330" i="6"/>
  <c r="AE1330" i="6" s="1"/>
  <c r="Z851" i="6"/>
  <c r="AE851" i="6" s="1"/>
  <c r="Z1034" i="6"/>
  <c r="AE1034" i="6" s="1"/>
  <c r="Z1277" i="6"/>
  <c r="AE1277" i="6" s="1"/>
  <c r="Z1106" i="6"/>
  <c r="AE1106" i="6" s="1"/>
  <c r="Z746" i="6"/>
  <c r="AE746" i="6" s="1"/>
  <c r="Z1235" i="6"/>
  <c r="AE1235" i="6" s="1"/>
  <c r="Z610" i="6"/>
  <c r="AE610" i="6" s="1"/>
  <c r="Z889" i="6"/>
  <c r="AE889" i="6" s="1"/>
  <c r="Z1099" i="6"/>
  <c r="AE1099" i="6" s="1"/>
  <c r="Z670" i="6"/>
  <c r="AE670" i="6" s="1"/>
  <c r="Z1140" i="6"/>
  <c r="AE1140" i="6" s="1"/>
  <c r="Z77" i="6"/>
  <c r="AE77" i="6" s="1"/>
  <c r="Z660" i="6"/>
  <c r="AE660" i="6" s="1"/>
  <c r="Z350" i="6"/>
  <c r="AE350" i="6" s="1"/>
  <c r="Z1144" i="6"/>
  <c r="AE1144" i="6" s="1"/>
  <c r="Z1303" i="6"/>
  <c r="AE1303" i="6" s="1"/>
  <c r="Z550" i="6"/>
  <c r="AE550" i="6" s="1"/>
  <c r="Z394" i="6"/>
  <c r="AE394" i="6" s="1"/>
  <c r="Z255" i="6"/>
  <c r="AE255" i="6" s="1"/>
  <c r="Z647" i="6"/>
  <c r="AE647" i="6" s="1"/>
  <c r="Z675" i="6"/>
  <c r="AE675" i="6" s="1"/>
  <c r="Z1269" i="6"/>
  <c r="AE1269" i="6" s="1"/>
  <c r="Z1288" i="6"/>
  <c r="AE1288" i="6" s="1"/>
  <c r="Z328" i="6"/>
  <c r="AE328" i="6" s="1"/>
  <c r="Z731" i="6"/>
  <c r="AE731" i="6" s="1"/>
  <c r="Z468" i="6"/>
  <c r="AE468" i="6" s="1"/>
  <c r="Z375" i="6"/>
  <c r="AE375" i="6" s="1"/>
  <c r="Z369" i="6"/>
  <c r="AE369" i="6" s="1"/>
  <c r="Z849" i="6"/>
  <c r="AE849" i="6" s="1"/>
  <c r="Z910" i="6"/>
  <c r="AE910" i="6" s="1"/>
  <c r="Z448" i="6"/>
  <c r="AE448" i="6" s="1"/>
  <c r="Z692" i="6"/>
  <c r="AE692" i="6" s="1"/>
  <c r="Z57" i="6"/>
  <c r="AE57" i="6" s="1"/>
  <c r="Z284" i="6"/>
  <c r="AE284" i="6" s="1"/>
  <c r="Z176" i="6"/>
  <c r="AE176" i="6" s="1"/>
  <c r="Z722" i="6"/>
  <c r="AE722" i="6" s="1"/>
  <c r="Z791" i="6"/>
  <c r="AE791" i="6" s="1"/>
  <c r="Z1257" i="6"/>
  <c r="AE1257" i="6" s="1"/>
  <c r="Z961" i="6"/>
  <c r="AE961" i="6" s="1"/>
  <c r="Z917" i="6"/>
  <c r="AE917" i="6" s="1"/>
  <c r="Z406" i="6"/>
  <c r="AE406" i="6" s="1"/>
  <c r="Z113" i="6"/>
  <c r="AE113" i="6" s="1"/>
  <c r="Z840" i="6"/>
  <c r="AE840" i="6" s="1"/>
  <c r="Z169" i="6"/>
  <c r="AE169" i="6" s="1"/>
  <c r="Z740" i="6"/>
  <c r="AE740" i="6" s="1"/>
  <c r="Z1475" i="6"/>
  <c r="AE1475" i="6" s="1"/>
  <c r="Z1168" i="6"/>
  <c r="AE1168" i="6" s="1"/>
  <c r="Z1387" i="6"/>
  <c r="AE1387" i="6" s="1"/>
  <c r="Z1469" i="6"/>
  <c r="AE1469" i="6" s="1"/>
  <c r="Z1191" i="6"/>
  <c r="AE1191" i="6" s="1"/>
  <c r="Z1494" i="6"/>
  <c r="AE1494" i="6" s="1"/>
  <c r="Z1461" i="6"/>
  <c r="AE1461" i="6" s="1"/>
  <c r="Z1404" i="6"/>
  <c r="AE1404" i="6" s="1"/>
  <c r="Z1496" i="6"/>
  <c r="AE1496" i="6" s="1"/>
  <c r="Z1333" i="6"/>
  <c r="AE1333" i="6" s="1"/>
  <c r="Z1225" i="6"/>
  <c r="AE1225" i="6" s="1"/>
  <c r="Z1223" i="6"/>
  <c r="AE1223" i="6" s="1"/>
  <c r="Z1308" i="6"/>
  <c r="AE1308" i="6" s="1"/>
  <c r="Z1179" i="6"/>
  <c r="AE1179" i="6" s="1"/>
  <c r="Z1500" i="6"/>
  <c r="AE1500" i="6" s="1"/>
  <c r="Z1495" i="6"/>
  <c r="AE1495" i="6" s="1"/>
  <c r="Z1282" i="6"/>
  <c r="AE1282" i="6" s="1"/>
  <c r="Z1486" i="6"/>
  <c r="AE1486" i="6" s="1"/>
  <c r="Z1346" i="6"/>
  <c r="AE1346" i="6" s="1"/>
  <c r="Z1430" i="6"/>
  <c r="AE1430" i="6" s="1"/>
  <c r="Z1190" i="6"/>
  <c r="AE1190" i="6" s="1"/>
  <c r="Z1443" i="6"/>
  <c r="AE1443" i="6" s="1"/>
  <c r="Z1171" i="6"/>
  <c r="AE1171" i="6" s="1"/>
  <c r="Z1416" i="6"/>
  <c r="AE1416" i="6" s="1"/>
  <c r="Z1424" i="6"/>
  <c r="AE1424" i="6" s="1"/>
  <c r="Z1212" i="6"/>
  <c r="AE1212" i="6" s="1"/>
  <c r="Z1511" i="6"/>
  <c r="AE1511" i="6" s="1"/>
  <c r="Z1338" i="6"/>
  <c r="AE1338" i="6" s="1"/>
  <c r="Z1426" i="6"/>
  <c r="AE1426" i="6" s="1"/>
  <c r="Z1245" i="6"/>
  <c r="AE1245" i="6" s="1"/>
  <c r="Z1344" i="6"/>
  <c r="AE1344" i="6" s="1"/>
  <c r="Z1453" i="6"/>
  <c r="AE1453" i="6" s="1"/>
  <c r="Z1456" i="6"/>
  <c r="AE1456" i="6" s="1"/>
  <c r="Z1481" i="6"/>
  <c r="AE1481" i="6" s="1"/>
  <c r="Z1295" i="6"/>
  <c r="AE1295" i="6" s="1"/>
  <c r="Z1457" i="6"/>
  <c r="AE1457" i="6" s="1"/>
  <c r="Z1286" i="6"/>
  <c r="AE1286" i="6" s="1"/>
  <c r="Z1306" i="6"/>
  <c r="AE1306" i="6" s="1"/>
  <c r="Z653" i="6"/>
  <c r="AE653" i="6" s="1"/>
  <c r="Z711" i="6"/>
  <c r="AE711" i="6" s="1"/>
  <c r="Z782" i="6"/>
  <c r="AE782" i="6" s="1"/>
  <c r="Z69" i="6"/>
  <c r="AE69" i="6" s="1"/>
  <c r="Z36" i="6"/>
  <c r="AE36" i="6" s="1"/>
  <c r="Z685" i="6"/>
  <c r="AE685" i="6" s="1"/>
  <c r="Z751" i="6"/>
  <c r="AE751" i="6" s="1"/>
  <c r="Z753" i="6"/>
  <c r="AE753" i="6" s="1"/>
  <c r="Z1061" i="6"/>
  <c r="AE1061" i="6" s="1"/>
  <c r="Z978" i="6"/>
  <c r="AE978" i="6" s="1"/>
  <c r="Z540" i="6"/>
  <c r="AE540" i="6" s="1"/>
  <c r="Z489" i="6"/>
  <c r="AE489" i="6" s="1"/>
  <c r="Z742" i="6"/>
  <c r="AE742" i="6" s="1"/>
  <c r="Z58" i="6"/>
  <c r="AE58" i="6" s="1"/>
  <c r="Z767" i="6"/>
  <c r="AE767" i="6" s="1"/>
  <c r="Z797" i="6"/>
  <c r="AE797" i="6" s="1"/>
  <c r="Z116" i="6"/>
  <c r="AE116" i="6" s="1"/>
  <c r="Z1065" i="6"/>
  <c r="AE1065" i="6" s="1"/>
  <c r="Z551" i="6"/>
  <c r="AE551" i="6" s="1"/>
  <c r="Z338" i="6"/>
  <c r="AE338" i="6" s="1"/>
  <c r="Z439" i="6"/>
  <c r="AE439" i="6" s="1"/>
  <c r="Z377" i="6"/>
  <c r="AE377" i="6" s="1"/>
  <c r="Z1039" i="6"/>
  <c r="AE1039" i="6" s="1"/>
  <c r="Z986" i="6"/>
  <c r="AE986" i="6" s="1"/>
  <c r="Z1060" i="6"/>
  <c r="AE1060" i="6" s="1"/>
  <c r="Z1025" i="6"/>
  <c r="AE1025" i="6" s="1"/>
  <c r="Z552" i="6"/>
  <c r="AE552" i="6" s="1"/>
  <c r="Z1451" i="6"/>
  <c r="AE1451" i="6" s="1"/>
  <c r="Z793" i="6"/>
  <c r="AE793" i="6" s="1"/>
  <c r="Z932" i="6"/>
  <c r="AE932" i="6" s="1"/>
  <c r="Z980" i="6"/>
  <c r="AE980" i="6" s="1"/>
  <c r="Z433" i="6"/>
  <c r="AE433" i="6" s="1"/>
  <c r="Z622" i="6"/>
  <c r="AE622" i="6" s="1"/>
  <c r="Z202" i="6"/>
  <c r="AE202" i="6" s="1"/>
  <c r="Z541" i="6"/>
  <c r="AE541" i="6" s="1"/>
  <c r="Z1032" i="6"/>
  <c r="AE1032" i="6" s="1"/>
  <c r="Z789" i="6"/>
  <c r="AE789" i="6" s="1"/>
  <c r="Z848" i="6"/>
  <c r="AE848" i="6" s="1"/>
  <c r="Z955" i="6"/>
  <c r="AE955" i="6" s="1"/>
  <c r="Z1069" i="6"/>
  <c r="AE1069" i="6" s="1"/>
  <c r="Z1105" i="6"/>
  <c r="AE1105" i="6" s="1"/>
  <c r="Z1125" i="6"/>
  <c r="AE1125" i="6" s="1"/>
  <c r="Z871" i="6"/>
  <c r="AE871" i="6" s="1"/>
  <c r="Z505" i="6"/>
  <c r="AE505" i="6" s="1"/>
  <c r="Z1224" i="6"/>
  <c r="AE1224" i="6" s="1"/>
  <c r="Z387" i="6"/>
  <c r="AE387" i="6" s="1"/>
  <c r="Z70" i="6"/>
  <c r="AE70" i="6" s="1"/>
  <c r="Z1109" i="6"/>
  <c r="AE1109" i="6" s="1"/>
  <c r="Z885" i="6"/>
  <c r="AE885" i="6" s="1"/>
  <c r="Z172" i="6"/>
  <c r="AE172" i="6" s="1"/>
  <c r="Z707" i="6"/>
  <c r="AE707" i="6" s="1"/>
  <c r="Z776" i="6"/>
  <c r="AE776" i="6" s="1"/>
  <c r="Z409" i="6"/>
  <c r="AE409" i="6" s="1"/>
  <c r="Z625" i="6"/>
  <c r="AE625" i="6" s="1"/>
  <c r="Z381" i="6"/>
  <c r="AE381" i="6" s="1"/>
  <c r="Z15" i="6"/>
  <c r="AE15" i="6" s="1"/>
  <c r="Z132" i="6"/>
  <c r="AE132" i="6" s="1"/>
  <c r="Z528" i="6"/>
  <c r="AE528" i="6" s="1"/>
  <c r="Z716" i="6"/>
  <c r="AE716" i="6" s="1"/>
  <c r="Z525" i="6"/>
  <c r="AE525" i="6" s="1"/>
  <c r="Z1255" i="6"/>
  <c r="AE1255" i="6" s="1"/>
  <c r="Z1312" i="6"/>
  <c r="AE1312" i="6" s="1"/>
  <c r="Z1196" i="6"/>
  <c r="AE1196" i="6" s="1"/>
  <c r="Z1362" i="6"/>
  <c r="AE1362" i="6" s="1"/>
  <c r="Z1367" i="6"/>
  <c r="AE1367" i="6" s="1"/>
  <c r="Z1458" i="6"/>
  <c r="AE1458" i="6" s="1"/>
  <c r="Z1473" i="6"/>
  <c r="AE1473" i="6" s="1"/>
  <c r="Z1345" i="6"/>
  <c r="AE1345" i="6" s="1"/>
  <c r="Z1365" i="6"/>
  <c r="AE1365" i="6" s="1"/>
  <c r="Z1466" i="6"/>
  <c r="AE1466" i="6" s="1"/>
  <c r="Z1262" i="6"/>
  <c r="AE1262" i="6" s="1"/>
  <c r="Z1199" i="6"/>
  <c r="AE1199" i="6" s="1"/>
  <c r="Z1270" i="6"/>
  <c r="AE1270" i="6" s="1"/>
  <c r="Z1200" i="6"/>
  <c r="AE1200" i="6" s="1"/>
  <c r="Z1240" i="6"/>
  <c r="AE1240" i="6" s="1"/>
  <c r="Z1539" i="6"/>
  <c r="AE1539" i="6" s="1"/>
  <c r="Z1517" i="6"/>
  <c r="AE1517" i="6" s="1"/>
  <c r="Z1198" i="6"/>
  <c r="AE1198" i="6" s="1"/>
  <c r="Z1271" i="6"/>
  <c r="AE1271" i="6" s="1"/>
  <c r="Z1514" i="6"/>
  <c r="AE1514" i="6" s="1"/>
  <c r="Z1249" i="6"/>
  <c r="AE1249" i="6" s="1"/>
  <c r="Z1411" i="6"/>
  <c r="AE1411" i="6" s="1"/>
  <c r="Z1396" i="6"/>
  <c r="AE1396" i="6" s="1"/>
  <c r="Z1452" i="6"/>
  <c r="AE1452" i="6" s="1"/>
  <c r="Z1470" i="6"/>
  <c r="AE1470" i="6" s="1"/>
  <c r="Z1332" i="6"/>
  <c r="AE1332" i="6" s="1"/>
  <c r="Z1234" i="6"/>
  <c r="AE1234" i="6" s="1"/>
  <c r="Z1302" i="6"/>
  <c r="AE1302" i="6" s="1"/>
  <c r="Z1450" i="6"/>
  <c r="AE1450" i="6" s="1"/>
  <c r="Z1463" i="6"/>
  <c r="AE1463" i="6" s="1"/>
  <c r="Z1292" i="6"/>
  <c r="AE1292" i="6" s="1"/>
  <c r="Z1537" i="6"/>
  <c r="AE1537" i="6" s="1"/>
  <c r="Z1231" i="6"/>
  <c r="AE1231" i="6" s="1"/>
  <c r="Z1201" i="6"/>
  <c r="AE1201" i="6" s="1"/>
  <c r="Z1313" i="6"/>
  <c r="AE1313" i="6" s="1"/>
  <c r="Z1342" i="6"/>
  <c r="AE1342" i="6" s="1"/>
  <c r="Z1251" i="6"/>
  <c r="AE1251" i="6" s="1"/>
  <c r="Z1301" i="6"/>
  <c r="AE1301" i="6" s="1"/>
  <c r="Z614" i="6"/>
  <c r="AE614" i="6" s="1"/>
  <c r="Z649" i="6"/>
  <c r="AE649" i="6" s="1"/>
  <c r="Z288" i="6"/>
  <c r="AE288" i="6" s="1"/>
  <c r="Z52" i="6"/>
  <c r="AE52" i="6" s="1"/>
  <c r="Z691" i="6"/>
  <c r="AE691" i="6" s="1"/>
  <c r="Z219" i="6"/>
  <c r="AE219" i="6" s="1"/>
  <c r="Z941" i="6"/>
  <c r="AE941" i="6" s="1"/>
  <c r="Z1113" i="6"/>
  <c r="AE1113" i="6" s="1"/>
  <c r="Z508" i="6"/>
  <c r="AE508" i="6" s="1"/>
  <c r="Z248" i="6"/>
  <c r="AE248" i="6" s="1"/>
  <c r="Z316" i="6"/>
  <c r="AE316" i="6" s="1"/>
  <c r="Z133" i="6"/>
  <c r="AE133" i="6" s="1"/>
  <c r="Z44" i="6"/>
  <c r="AE44" i="6" s="1"/>
  <c r="Z453" i="6"/>
  <c r="AE453" i="6" s="1"/>
  <c r="Z1512" i="6"/>
  <c r="AE1512" i="6" s="1"/>
  <c r="Z873" i="6"/>
  <c r="AE873" i="6" s="1"/>
  <c r="Z490" i="6"/>
  <c r="AE490" i="6" s="1"/>
  <c r="Z315" i="6"/>
  <c r="AE315" i="6" s="1"/>
  <c r="Z818" i="6"/>
  <c r="AE818" i="6" s="1"/>
  <c r="Z498" i="6"/>
  <c r="AE498" i="6" s="1"/>
  <c r="Z947" i="6"/>
  <c r="AE947" i="6" s="1"/>
  <c r="Z921" i="6"/>
  <c r="AE921" i="6" s="1"/>
  <c r="Z975" i="6"/>
  <c r="AE975" i="6" s="1"/>
  <c r="Z536" i="6"/>
  <c r="AE536" i="6" s="1"/>
  <c r="Z570" i="6"/>
  <c r="AE570" i="6" s="1"/>
  <c r="Z735" i="6"/>
  <c r="AE735" i="6" s="1"/>
  <c r="Z1066" i="6"/>
  <c r="AE1066" i="6" s="1"/>
  <c r="Z155" i="6"/>
  <c r="AE155" i="6" s="1"/>
  <c r="Z972" i="6"/>
  <c r="AE972" i="6" s="1"/>
  <c r="Z95" i="6"/>
  <c r="AE95" i="6" s="1"/>
  <c r="Z135" i="6"/>
  <c r="AE135" i="6" s="1"/>
  <c r="Z257" i="6"/>
  <c r="AE257" i="6" s="1"/>
  <c r="Z74" i="6"/>
  <c r="AE74" i="6" s="1"/>
  <c r="Z358" i="6"/>
  <c r="AE358" i="6" s="1"/>
  <c r="Z223" i="6"/>
  <c r="AE223" i="6" s="1"/>
  <c r="Z875" i="6"/>
  <c r="AE875" i="6" s="1"/>
  <c r="Z554" i="6"/>
  <c r="AE554" i="6" s="1"/>
  <c r="Z953" i="6"/>
  <c r="AE953" i="6" s="1"/>
  <c r="Z1085" i="6"/>
  <c r="AE1085" i="6" s="1"/>
  <c r="Z1334" i="6"/>
  <c r="AE1334" i="6" s="1"/>
  <c r="Z800" i="6"/>
  <c r="AE800" i="6" s="1"/>
  <c r="Z795" i="6"/>
  <c r="AE795" i="6" s="1"/>
  <c r="Z245" i="6"/>
  <c r="AE245" i="6" s="1"/>
  <c r="Z100" i="6"/>
  <c r="AE100" i="6" s="1"/>
  <c r="Z1337" i="6"/>
  <c r="AE1337" i="6" s="1"/>
  <c r="Z667" i="6"/>
  <c r="AE667" i="6" s="1"/>
  <c r="Z798" i="6"/>
  <c r="AE798" i="6" s="1"/>
  <c r="Z197" i="6"/>
  <c r="AE197" i="6" s="1"/>
  <c r="Z900" i="6"/>
  <c r="AE900" i="6" s="1"/>
  <c r="Z1092" i="6"/>
  <c r="AE1092" i="6" s="1"/>
  <c r="Z404" i="6"/>
  <c r="AE404" i="6" s="1"/>
  <c r="Z333" i="6"/>
  <c r="AE333" i="6" s="1"/>
  <c r="Z761" i="6"/>
  <c r="AE761" i="6" s="1"/>
  <c r="Z134" i="6"/>
  <c r="AE134" i="6" s="1"/>
  <c r="Z1057" i="6"/>
  <c r="AE1057" i="6" s="1"/>
  <c r="Z592" i="6"/>
  <c r="AE592" i="6" s="1"/>
  <c r="Z1070" i="6"/>
  <c r="AE1070" i="6" s="1"/>
  <c r="Z817" i="6"/>
  <c r="AE817" i="6" s="1"/>
  <c r="Z1147" i="6"/>
  <c r="AE1147" i="6" s="1"/>
  <c r="Z544" i="6"/>
  <c r="AE544" i="6" s="1"/>
  <c r="Z305" i="6"/>
  <c r="AE305" i="6" s="1"/>
  <c r="Z1322" i="6"/>
  <c r="AE1322" i="6" s="1"/>
  <c r="Z1228" i="6"/>
  <c r="AE1228" i="6" s="1"/>
  <c r="Z1439" i="6"/>
  <c r="AE1439" i="6" s="1"/>
  <c r="Z1442" i="6"/>
  <c r="AE1442" i="6" s="1"/>
  <c r="Z1260" i="6"/>
  <c r="AE1260" i="6" s="1"/>
  <c r="Z1331" i="6"/>
  <c r="AE1331" i="6" s="1"/>
  <c r="Z1243" i="6"/>
  <c r="AE1243" i="6" s="1"/>
  <c r="Z1479" i="6"/>
  <c r="AE1479" i="6" s="1"/>
  <c r="Z1467" i="6"/>
  <c r="AE1467" i="6" s="1"/>
  <c r="Z1419" i="6"/>
  <c r="AE1419" i="6" s="1"/>
  <c r="Z1379" i="6"/>
  <c r="AE1379" i="6" s="1"/>
  <c r="Z1287" i="6"/>
  <c r="AE1287" i="6" s="1"/>
  <c r="Z1169" i="6"/>
  <c r="AE1169" i="6" s="1"/>
  <c r="Z1165" i="6"/>
  <c r="AE1165" i="6" s="1"/>
  <c r="Z1408" i="6"/>
  <c r="AE1408" i="6" s="1"/>
  <c r="Z1305" i="6"/>
  <c r="AE1305" i="6" s="1"/>
  <c r="Z1545" i="6"/>
  <c r="AE1545" i="6" s="1"/>
  <c r="Z1250" i="6"/>
  <c r="AE1250" i="6" s="1"/>
  <c r="Z1358" i="6"/>
  <c r="AE1358" i="6" s="1"/>
  <c r="Z1170" i="6"/>
  <c r="AE1170" i="6" s="1"/>
  <c r="Z1208" i="6"/>
  <c r="AE1208" i="6" s="1"/>
  <c r="Z1474" i="6"/>
  <c r="AE1474" i="6" s="1"/>
  <c r="Z1516" i="6"/>
  <c r="AE1516" i="6" s="1"/>
  <c r="Z1354" i="6"/>
  <c r="AE1354" i="6" s="1"/>
  <c r="Z1309" i="6"/>
  <c r="AE1309" i="6" s="1"/>
  <c r="Z1206" i="6"/>
  <c r="AE1206" i="6" s="1"/>
  <c r="Z1194" i="6"/>
  <c r="AE1194" i="6" s="1"/>
  <c r="Z1528" i="6"/>
  <c r="AE1528" i="6" s="1"/>
  <c r="Z1364" i="6"/>
  <c r="AE1364" i="6" s="1"/>
  <c r="Z1252" i="6"/>
  <c r="AE1252" i="6" s="1"/>
  <c r="Z1502" i="6"/>
  <c r="AE1502" i="6" s="1"/>
  <c r="Z1272" i="6"/>
  <c r="AE1272" i="6" s="1"/>
  <c r="Z1423" i="6"/>
  <c r="AE1423" i="6" s="1"/>
  <c r="Z1268" i="6"/>
  <c r="AE1268" i="6" s="1"/>
  <c r="Z1484" i="6"/>
  <c r="AE1484" i="6" s="1"/>
  <c r="Z1180" i="6"/>
  <c r="AE1180" i="6" s="1"/>
  <c r="Z1478" i="6"/>
  <c r="AE1478" i="6" s="1"/>
  <c r="Z1181" i="6"/>
  <c r="AE1181" i="6" s="1"/>
  <c r="U122" i="6"/>
  <c r="T939" i="6"/>
  <c r="U100" i="6"/>
  <c r="U247" i="6"/>
  <c r="T73" i="6"/>
  <c r="T1341" i="6"/>
  <c r="T123" i="6"/>
  <c r="U875" i="6"/>
  <c r="T101" i="6"/>
  <c r="U529" i="6"/>
  <c r="U719" i="6"/>
  <c r="T201" i="6"/>
  <c r="T290" i="6"/>
  <c r="T560" i="6"/>
  <c r="T595" i="6"/>
  <c r="T146" i="6"/>
  <c r="U218" i="6"/>
  <c r="T533" i="6"/>
  <c r="T1031" i="6"/>
  <c r="T334" i="6"/>
  <c r="T859" i="6"/>
  <c r="U43" i="6"/>
  <c r="T481" i="6"/>
  <c r="T817" i="6"/>
  <c r="T115" i="6"/>
  <c r="T321" i="6"/>
  <c r="U582" i="6"/>
  <c r="T643" i="6"/>
  <c r="U1437" i="6"/>
  <c r="T648" i="6"/>
  <c r="T647" i="6"/>
  <c r="U63" i="6"/>
  <c r="U113" i="6"/>
  <c r="U1215" i="6"/>
  <c r="T1405" i="6"/>
  <c r="U486" i="6"/>
  <c r="T386" i="6"/>
  <c r="T1311" i="6"/>
  <c r="T1392" i="6"/>
  <c r="U1419" i="6"/>
  <c r="T1388" i="6"/>
  <c r="U1250" i="6"/>
  <c r="U1249" i="6"/>
  <c r="U1179" i="6"/>
  <c r="U1336" i="6"/>
  <c r="T1501" i="6"/>
  <c r="T1372" i="6"/>
  <c r="AG13" i="7"/>
  <c r="U893" i="6"/>
  <c r="T1427" i="6"/>
  <c r="U1246" i="6"/>
  <c r="T1511" i="6"/>
  <c r="T1037" i="6"/>
  <c r="U1298" i="6"/>
  <c r="T1516" i="6"/>
  <c r="T639" i="6"/>
  <c r="U204" i="6"/>
  <c r="T1305" i="6"/>
  <c r="U1299" i="6"/>
  <c r="U1018" i="6"/>
  <c r="U1495" i="6"/>
  <c r="U1472" i="6"/>
  <c r="T727" i="6"/>
  <c r="U671" i="6"/>
  <c r="U1481" i="6"/>
  <c r="T1499" i="6"/>
  <c r="U1451" i="6"/>
  <c r="T1543" i="6"/>
  <c r="U1532" i="6"/>
  <c r="U1262" i="6"/>
  <c r="T1464" i="6"/>
  <c r="U1520" i="6"/>
  <c r="T1486" i="6"/>
  <c r="U602" i="6"/>
  <c r="U542" i="6"/>
  <c r="U255" i="6"/>
  <c r="T1324" i="6"/>
  <c r="AP18" i="6"/>
  <c r="U1457" i="6"/>
  <c r="T1438" i="6"/>
  <c r="T1175" i="6"/>
  <c r="T852" i="6"/>
  <c r="U954" i="6"/>
  <c r="T209" i="6"/>
  <c r="U524" i="6"/>
  <c r="T537" i="6"/>
  <c r="U578" i="6"/>
  <c r="U753" i="6"/>
  <c r="U514" i="6"/>
  <c r="U1100" i="6"/>
  <c r="T93" i="6"/>
  <c r="T1070" i="6"/>
  <c r="U253" i="6"/>
  <c r="T225" i="6"/>
  <c r="T237" i="6"/>
  <c r="U970" i="6"/>
  <c r="U1002" i="6"/>
  <c r="U1449" i="6"/>
  <c r="U1277" i="6"/>
  <c r="AO13" i="6"/>
  <c r="AU13" i="6" s="1"/>
  <c r="T244" i="6"/>
  <c r="U235" i="6"/>
  <c r="T544" i="6"/>
  <c r="U461" i="6"/>
  <c r="U569" i="6"/>
  <c r="U653" i="6"/>
  <c r="U1362" i="6"/>
  <c r="T478" i="6"/>
  <c r="U597" i="6"/>
  <c r="T588" i="6"/>
  <c r="T330" i="6"/>
  <c r="U656" i="6"/>
  <c r="U1217" i="6"/>
  <c r="U1494" i="6"/>
  <c r="U430" i="6"/>
  <c r="U1317" i="6"/>
  <c r="U966" i="6"/>
  <c r="T1358" i="6"/>
  <c r="T1530" i="6"/>
  <c r="T1323" i="6"/>
  <c r="U843" i="6"/>
  <c r="T445" i="6"/>
  <c r="T528" i="6"/>
  <c r="U1269" i="6"/>
  <c r="U286" i="6"/>
  <c r="U277" i="6"/>
  <c r="U1379" i="6"/>
  <c r="T140" i="6"/>
  <c r="U1240" i="6"/>
  <c r="T365" i="6"/>
  <c r="T364" i="6"/>
  <c r="U1352" i="6"/>
  <c r="U245" i="6"/>
  <c r="U1118" i="6"/>
  <c r="U383" i="6"/>
  <c r="T490" i="6"/>
  <c r="U217" i="6"/>
  <c r="T1096" i="6"/>
  <c r="U440" i="6"/>
  <c r="T659" i="6"/>
  <c r="T833" i="6"/>
  <c r="U428" i="6"/>
  <c r="U1143" i="6"/>
  <c r="T455" i="6"/>
  <c r="T928" i="6"/>
  <c r="T1017" i="6"/>
  <c r="T1542" i="6"/>
  <c r="U1540" i="6"/>
  <c r="U1235" i="6"/>
  <c r="U414" i="6"/>
  <c r="U398" i="6"/>
  <c r="T61" i="6"/>
  <c r="T826" i="6"/>
  <c r="T349" i="6"/>
  <c r="U650" i="6"/>
  <c r="T684" i="6"/>
  <c r="U526" i="6"/>
  <c r="T166" i="6"/>
  <c r="T462" i="6"/>
  <c r="T431" i="6"/>
  <c r="T1200" i="6"/>
  <c r="T559" i="6"/>
  <c r="T788" i="6"/>
  <c r="U1276" i="6"/>
  <c r="U673" i="6"/>
  <c r="T576" i="6"/>
  <c r="U1023" i="6"/>
  <c r="T704" i="6"/>
  <c r="T856" i="6"/>
  <c r="U194" i="6"/>
  <c r="U1368" i="6"/>
  <c r="T1254" i="6"/>
  <c r="U1275" i="6"/>
  <c r="U1274" i="6"/>
  <c r="U1331" i="6"/>
  <c r="T741" i="6"/>
  <c r="U26" i="6"/>
  <c r="T89" i="6"/>
  <c r="T1468" i="6"/>
  <c r="T443" i="6"/>
  <c r="T350" i="6"/>
  <c r="T516" i="6"/>
  <c r="U1261" i="6"/>
  <c r="T412" i="6"/>
  <c r="T1040" i="6"/>
  <c r="U552" i="6"/>
  <c r="T33" i="6"/>
  <c r="U679" i="6"/>
  <c r="T1426" i="6"/>
  <c r="T815" i="6"/>
  <c r="T862" i="6"/>
  <c r="T1215" i="6"/>
  <c r="AO17" i="6"/>
  <c r="T1214" i="6"/>
  <c r="T263" i="6"/>
  <c r="Y807" i="6"/>
  <c r="AD807" i="6" s="1"/>
  <c r="Y835" i="6"/>
  <c r="AD835" i="6" s="1"/>
  <c r="Y410" i="6"/>
  <c r="AD410" i="6" s="1"/>
  <c r="Y747" i="6"/>
  <c r="AD747" i="6" s="1"/>
  <c r="Y483" i="6"/>
  <c r="AD483" i="6" s="1"/>
  <c r="Y440" i="6"/>
  <c r="AD440" i="6" s="1"/>
  <c r="Y728" i="6"/>
  <c r="AD728" i="6" s="1"/>
  <c r="Y229" i="6"/>
  <c r="AD229" i="6" s="1"/>
  <c r="Y1327" i="6"/>
  <c r="AD1327" i="6" s="1"/>
  <c r="Y159" i="6"/>
  <c r="AD159" i="6" s="1"/>
  <c r="Y1365" i="6"/>
  <c r="AD1365" i="6" s="1"/>
  <c r="Y820" i="6"/>
  <c r="AD820" i="6" s="1"/>
  <c r="Y1264" i="6"/>
  <c r="AD1264" i="6" s="1"/>
  <c r="Y305" i="6"/>
  <c r="AD305" i="6" s="1"/>
  <c r="Y174" i="6"/>
  <c r="AD174" i="6" s="1"/>
  <c r="Y328" i="6"/>
  <c r="AD328" i="6" s="1"/>
  <c r="Y1095" i="6"/>
  <c r="AD1095" i="6" s="1"/>
  <c r="Y51" i="6"/>
  <c r="AD51" i="6" s="1"/>
  <c r="Y114" i="6"/>
  <c r="AD114" i="6" s="1"/>
  <c r="Y1033" i="6"/>
  <c r="AD1033" i="6" s="1"/>
  <c r="Y448" i="6"/>
  <c r="AD448" i="6" s="1"/>
  <c r="Y1162" i="6"/>
  <c r="AD1162" i="6" s="1"/>
  <c r="Y79" i="6"/>
  <c r="AD79" i="6" s="1"/>
  <c r="Y417" i="6"/>
  <c r="AD417" i="6" s="1"/>
  <c r="Y428" i="6"/>
  <c r="AD428" i="6" s="1"/>
  <c r="Y623" i="6"/>
  <c r="AD623" i="6" s="1"/>
  <c r="Y1134" i="6"/>
  <c r="AD1134" i="6" s="1"/>
  <c r="Y1494" i="6"/>
  <c r="AD1494" i="6" s="1"/>
  <c r="Y269" i="6"/>
  <c r="AD269" i="6" s="1"/>
  <c r="Y1071" i="6"/>
  <c r="AD1071" i="6" s="1"/>
  <c r="Y550" i="6"/>
  <c r="AD550" i="6" s="1"/>
  <c r="Y626" i="6"/>
  <c r="AD626" i="6" s="1"/>
  <c r="Y451" i="6"/>
  <c r="AD451" i="6" s="1"/>
  <c r="Y1074" i="6"/>
  <c r="AD1074" i="6" s="1"/>
  <c r="Y999" i="6"/>
  <c r="AD999" i="6" s="1"/>
  <c r="Y1279" i="6"/>
  <c r="AD1279" i="6" s="1"/>
  <c r="Y247" i="6"/>
  <c r="AD247" i="6" s="1"/>
  <c r="Y348" i="6"/>
  <c r="AD348" i="6" s="1"/>
  <c r="Y389" i="6"/>
  <c r="AD389" i="6" s="1"/>
  <c r="Y620" i="6"/>
  <c r="AD620" i="6" s="1"/>
  <c r="Y1362" i="6"/>
  <c r="AD1362" i="6" s="1"/>
  <c r="Y219" i="6"/>
  <c r="AD219" i="6" s="1"/>
  <c r="Y59" i="6"/>
  <c r="AD59" i="6" s="1"/>
  <c r="Y1528" i="6"/>
  <c r="AD1528" i="6" s="1"/>
  <c r="Y959" i="6"/>
  <c r="AD959" i="6" s="1"/>
  <c r="Y785" i="6"/>
  <c r="AD785" i="6" s="1"/>
  <c r="Y696" i="6"/>
  <c r="AD696" i="6" s="1"/>
  <c r="Y327" i="6"/>
  <c r="AD327" i="6" s="1"/>
  <c r="Y98" i="6"/>
  <c r="AD98" i="6" s="1"/>
  <c r="Y102" i="6"/>
  <c r="AD102" i="6" s="1"/>
  <c r="Y827" i="6"/>
  <c r="AD827" i="6" s="1"/>
  <c r="Y1229" i="6"/>
  <c r="AD1229" i="6" s="1"/>
  <c r="Y1361" i="6"/>
  <c r="AD1361" i="6" s="1"/>
  <c r="Y598" i="6"/>
  <c r="AD598" i="6" s="1"/>
  <c r="Y1332" i="6"/>
  <c r="AD1332" i="6" s="1"/>
  <c r="Y140" i="6"/>
  <c r="AD140" i="6" s="1"/>
  <c r="Y689" i="6"/>
  <c r="AD689" i="6" s="1"/>
  <c r="Y905" i="6"/>
  <c r="AD905" i="6" s="1"/>
  <c r="Y1308" i="6"/>
  <c r="AD1308" i="6" s="1"/>
  <c r="Y726" i="6"/>
  <c r="AD726" i="6" s="1"/>
  <c r="Y1006" i="6"/>
  <c r="AD1006" i="6" s="1"/>
  <c r="Y202" i="6"/>
  <c r="AD202" i="6" s="1"/>
  <c r="Y505" i="6"/>
  <c r="AD505" i="6" s="1"/>
  <c r="Y272" i="6"/>
  <c r="AD272" i="6" s="1"/>
  <c r="Y761" i="6"/>
  <c r="AD761" i="6" s="1"/>
  <c r="Y915" i="6"/>
  <c r="AD915" i="6" s="1"/>
  <c r="Y201" i="6"/>
  <c r="AD201" i="6" s="1"/>
  <c r="Y1259" i="6"/>
  <c r="AD1259" i="6" s="1"/>
  <c r="Y313" i="6"/>
  <c r="AD313" i="6" s="1"/>
  <c r="Y1292" i="6"/>
  <c r="AD1292" i="6" s="1"/>
  <c r="Y514" i="6"/>
  <c r="AD514" i="6" s="1"/>
  <c r="Y1252" i="6"/>
  <c r="AD1252" i="6" s="1"/>
  <c r="Y345" i="6"/>
  <c r="AD345" i="6" s="1"/>
  <c r="Y1132" i="6"/>
  <c r="AD1132" i="6" s="1"/>
  <c r="Y719" i="6"/>
  <c r="AD719" i="6" s="1"/>
  <c r="Y243" i="6"/>
  <c r="AD243" i="6" s="1"/>
  <c r="Y816" i="6"/>
  <c r="AD816" i="6" s="1"/>
  <c r="Y608" i="6"/>
  <c r="AD608" i="6" s="1"/>
  <c r="Y861" i="6"/>
  <c r="AD861" i="6" s="1"/>
  <c r="Y613" i="6"/>
  <c r="AD613" i="6" s="1"/>
  <c r="Y504" i="6"/>
  <c r="AD504" i="6" s="1"/>
  <c r="Y1180" i="6"/>
  <c r="AD1180" i="6" s="1"/>
  <c r="Y960" i="6"/>
  <c r="AD960" i="6" s="1"/>
  <c r="Y1500" i="6"/>
  <c r="AD1500" i="6" s="1"/>
  <c r="Y95" i="6"/>
  <c r="AD95" i="6" s="1"/>
  <c r="Y49" i="6"/>
  <c r="AD49" i="6" s="1"/>
  <c r="Y1015" i="6"/>
  <c r="AD1015" i="6" s="1"/>
  <c r="Y1277" i="6"/>
  <c r="AD1277" i="6" s="1"/>
  <c r="Y775" i="6"/>
  <c r="AD775" i="6" s="1"/>
  <c r="Y865" i="6"/>
  <c r="AD865" i="6" s="1"/>
  <c r="Y1464" i="6"/>
  <c r="AD1464" i="6" s="1"/>
  <c r="Y1010" i="6"/>
  <c r="AD1010" i="6" s="1"/>
  <c r="Y834" i="6"/>
  <c r="AD834" i="6" s="1"/>
  <c r="Y1046" i="6"/>
  <c r="AD1046" i="6" s="1"/>
  <c r="Y1295" i="6"/>
  <c r="AD1295" i="6" s="1"/>
  <c r="Y290" i="6"/>
  <c r="AD290" i="6" s="1"/>
  <c r="Y991" i="6"/>
  <c r="AD991" i="6" s="1"/>
  <c r="Y547" i="6"/>
  <c r="AD547" i="6" s="1"/>
  <c r="Y480" i="6"/>
  <c r="AD480" i="6" s="1"/>
  <c r="Y897" i="6"/>
  <c r="AD897" i="6" s="1"/>
  <c r="Y658" i="6"/>
  <c r="AD658" i="6" s="1"/>
  <c r="Y131" i="6"/>
  <c r="AD131" i="6" s="1"/>
  <c r="Y836" i="6"/>
  <c r="AD836" i="6" s="1"/>
  <c r="Y813" i="6"/>
  <c r="AD813" i="6" s="1"/>
  <c r="Y1346" i="6"/>
  <c r="AD1346" i="6" s="1"/>
  <c r="Y618" i="6"/>
  <c r="AD618" i="6" s="1"/>
  <c r="Y972" i="6"/>
  <c r="AD972" i="6" s="1"/>
  <c r="Y19" i="6"/>
  <c r="AD19" i="6" s="1"/>
  <c r="Y941" i="6"/>
  <c r="AD941" i="6" s="1"/>
  <c r="Y411" i="6"/>
  <c r="AD411" i="6" s="1"/>
  <c r="Y1244" i="6"/>
  <c r="AD1244" i="6" s="1"/>
  <c r="Y217" i="6"/>
  <c r="AD217" i="6" s="1"/>
  <c r="Y1317" i="6"/>
  <c r="AD1317" i="6" s="1"/>
  <c r="Y238" i="6"/>
  <c r="AD238" i="6" s="1"/>
  <c r="Y656" i="6"/>
  <c r="AD656" i="6" s="1"/>
  <c r="Y1174" i="6"/>
  <c r="AD1174" i="6" s="1"/>
  <c r="Y895" i="6"/>
  <c r="AD895" i="6" s="1"/>
  <c r="Y1344" i="6"/>
  <c r="AD1344" i="6" s="1"/>
  <c r="Y792" i="6"/>
  <c r="AD792" i="6" s="1"/>
  <c r="Y1504" i="6"/>
  <c r="AD1504" i="6" s="1"/>
  <c r="Y517" i="6"/>
  <c r="AD517" i="6" s="1"/>
  <c r="Y1014" i="6"/>
  <c r="AD1014" i="6" s="1"/>
  <c r="Y1056" i="6"/>
  <c r="AD1056" i="6" s="1"/>
  <c r="Y1256" i="6"/>
  <c r="AD1256" i="6" s="1"/>
  <c r="Y1339" i="6"/>
  <c r="AD1339" i="6" s="1"/>
  <c r="Y1433" i="6"/>
  <c r="AD1433" i="6" s="1"/>
  <c r="Y581" i="6"/>
  <c r="AD581" i="6" s="1"/>
  <c r="Y443" i="6"/>
  <c r="AD443" i="6" s="1"/>
  <c r="Y1160" i="6"/>
  <c r="AD1160" i="6" s="1"/>
  <c r="Y845" i="6"/>
  <c r="AD845" i="6" s="1"/>
  <c r="Y314" i="6"/>
  <c r="AD314" i="6" s="1"/>
  <c r="Y1283" i="6"/>
  <c r="AD1283" i="6" s="1"/>
  <c r="Y459" i="6"/>
  <c r="AD459" i="6" s="1"/>
  <c r="Y8" i="6"/>
  <c r="AD8" i="6" s="1"/>
  <c r="Y1227" i="6"/>
  <c r="AD1227" i="6" s="1"/>
  <c r="Y919" i="6"/>
  <c r="AD919" i="6" s="1"/>
  <c r="Y288" i="6"/>
  <c r="AD288" i="6" s="1"/>
  <c r="Y401" i="6"/>
  <c r="AD401" i="6" s="1"/>
  <c r="Y810" i="6"/>
  <c r="AD810" i="6" s="1"/>
  <c r="Y573" i="6"/>
  <c r="AD573" i="6" s="1"/>
  <c r="Y176" i="6"/>
  <c r="AD176" i="6" s="1"/>
  <c r="Y45" i="6"/>
  <c r="AD45" i="6" s="1"/>
  <c r="Y1235" i="6"/>
  <c r="AD1235" i="6" s="1"/>
  <c r="Y456" i="6"/>
  <c r="AD456" i="6" s="1"/>
  <c r="Y10" i="6"/>
  <c r="AD10" i="6" s="1"/>
  <c r="Y1249" i="6"/>
  <c r="AD1249" i="6" s="1"/>
  <c r="Y1063" i="6"/>
  <c r="AD1063" i="6" s="1"/>
  <c r="Y840" i="6"/>
  <c r="AD840" i="6" s="1"/>
  <c r="Y724" i="6"/>
  <c r="AD724" i="6" s="1"/>
  <c r="Y875" i="6"/>
  <c r="AD875" i="6" s="1"/>
  <c r="Y1495" i="6"/>
  <c r="AD1495" i="6" s="1"/>
  <c r="Y1412" i="6"/>
  <c r="AD1412" i="6" s="1"/>
  <c r="Y319" i="6"/>
  <c r="AD319" i="6" s="1"/>
  <c r="Y203" i="6"/>
  <c r="AD203" i="6" s="1"/>
  <c r="Y193" i="6"/>
  <c r="AD193" i="6" s="1"/>
  <c r="Y1102" i="6"/>
  <c r="AD1102" i="6" s="1"/>
  <c r="Y627" i="6"/>
  <c r="AD627" i="6" s="1"/>
  <c r="Y464" i="6"/>
  <c r="AD464" i="6" s="1"/>
  <c r="Y854" i="6"/>
  <c r="AD854" i="6" s="1"/>
  <c r="Y516" i="6"/>
  <c r="AD516" i="6" s="1"/>
  <c r="Y450" i="6"/>
  <c r="AD450" i="6" s="1"/>
  <c r="Y632" i="6"/>
  <c r="AD632" i="6" s="1"/>
  <c r="Y593" i="6"/>
  <c r="AD593" i="6" s="1"/>
  <c r="Y1248" i="6"/>
  <c r="AD1248" i="6" s="1"/>
  <c r="Y773" i="6"/>
  <c r="AD773" i="6" s="1"/>
  <c r="Y1048" i="6"/>
  <c r="AD1048" i="6" s="1"/>
  <c r="Y1273" i="6"/>
  <c r="AD1273" i="6" s="1"/>
  <c r="Y778" i="6"/>
  <c r="AD778" i="6" s="1"/>
  <c r="Y760" i="6"/>
  <c r="AD760" i="6" s="1"/>
  <c r="Y415" i="6"/>
  <c r="AD415" i="6" s="1"/>
  <c r="Y1403" i="6"/>
  <c r="AD1403" i="6" s="1"/>
  <c r="Y532" i="6"/>
  <c r="AD532" i="6" s="1"/>
  <c r="Y887" i="6"/>
  <c r="AD887" i="6" s="1"/>
  <c r="Y732" i="6"/>
  <c r="AD732" i="6" s="1"/>
  <c r="Y1498" i="6"/>
  <c r="AD1498" i="6" s="1"/>
  <c r="Y1310" i="6"/>
  <c r="AD1310" i="6" s="1"/>
  <c r="Y1166" i="6"/>
  <c r="AD1166" i="6" s="1"/>
  <c r="Y107" i="6"/>
  <c r="AD107" i="6" s="1"/>
  <c r="Y668" i="6"/>
  <c r="AD668" i="6" s="1"/>
  <c r="Y127" i="6"/>
  <c r="AD127" i="6" s="1"/>
  <c r="Y1429" i="6"/>
  <c r="AD1429" i="6" s="1"/>
  <c r="Y529" i="6"/>
  <c r="AD529" i="6" s="1"/>
  <c r="Y1519" i="6"/>
  <c r="AD1519" i="6" s="1"/>
  <c r="Y874" i="6"/>
  <c r="AD874" i="6" s="1"/>
  <c r="Y748" i="6"/>
  <c r="AD748" i="6" s="1"/>
  <c r="Y1030" i="6"/>
  <c r="AD1030" i="6" s="1"/>
  <c r="Y1179" i="6"/>
  <c r="AD1179" i="6" s="1"/>
  <c r="Y479" i="6"/>
  <c r="AD479" i="6" s="1"/>
  <c r="Y794" i="6"/>
  <c r="AD794" i="6" s="1"/>
  <c r="Y1049" i="6"/>
  <c r="AD1049" i="6" s="1"/>
  <c r="Y1531" i="6"/>
  <c r="AD1531" i="6" s="1"/>
  <c r="Y1059" i="6"/>
  <c r="AD1059" i="6" s="1"/>
  <c r="Y318" i="6"/>
  <c r="AD318" i="6" s="1"/>
  <c r="Y1322" i="6"/>
  <c r="AD1322" i="6" s="1"/>
  <c r="Y7" i="6"/>
  <c r="AD7" i="6" s="1"/>
  <c r="Y884" i="6"/>
  <c r="AD884" i="6" s="1"/>
  <c r="Y1173" i="6"/>
  <c r="AD1173" i="6" s="1"/>
  <c r="Y165" i="6"/>
  <c r="AD165" i="6" s="1"/>
  <c r="Y199" i="6"/>
  <c r="AD199" i="6" s="1"/>
  <c r="Y779" i="6"/>
  <c r="AD779" i="6" s="1"/>
  <c r="Y34" i="6"/>
  <c r="AD34" i="6" s="1"/>
  <c r="Y888" i="6"/>
  <c r="AD888" i="6" s="1"/>
  <c r="Y1499" i="6"/>
  <c r="AD1499" i="6" s="1"/>
  <c r="Y195" i="6"/>
  <c r="AD195" i="6" s="1"/>
  <c r="Y1147" i="6"/>
  <c r="AD1147" i="6" s="1"/>
  <c r="Y354" i="6"/>
  <c r="AD354" i="6" s="1"/>
  <c r="Y943" i="6"/>
  <c r="AD943" i="6" s="1"/>
  <c r="Y122" i="6"/>
  <c r="AD122" i="6" s="1"/>
  <c r="Y475" i="6"/>
  <c r="AD475" i="6" s="1"/>
  <c r="Y126" i="6"/>
  <c r="AD126" i="6" s="1"/>
  <c r="Y664" i="6"/>
  <c r="AD664" i="6" s="1"/>
  <c r="Y99" i="6"/>
  <c r="AD99" i="6" s="1"/>
  <c r="Y240" i="6"/>
  <c r="AD240" i="6" s="1"/>
  <c r="Y339" i="6"/>
  <c r="AD339" i="6" s="1"/>
  <c r="Y848" i="6"/>
  <c r="AD848" i="6" s="1"/>
  <c r="Y432" i="6"/>
  <c r="AD432" i="6" s="1"/>
  <c r="Y819" i="6"/>
  <c r="AD819" i="6" s="1"/>
  <c r="Y497" i="6"/>
  <c r="AD497" i="6" s="1"/>
  <c r="Y631" i="6"/>
  <c r="AD631" i="6" s="1"/>
  <c r="Y1368" i="6"/>
  <c r="AD1368" i="6" s="1"/>
  <c r="Y221" i="6"/>
  <c r="AD221" i="6" s="1"/>
  <c r="Y558" i="6"/>
  <c r="AD558" i="6" s="1"/>
  <c r="Y528" i="6"/>
  <c r="AD528" i="6" s="1"/>
  <c r="Y1510" i="6"/>
  <c r="AD1510" i="6" s="1"/>
  <c r="Y1323" i="6"/>
  <c r="AD1323" i="6" s="1"/>
  <c r="Y48" i="6"/>
  <c r="AD48" i="6" s="1"/>
  <c r="Y1240" i="6"/>
  <c r="AD1240" i="6" s="1"/>
  <c r="Y105" i="6"/>
  <c r="AD105" i="6" s="1"/>
  <c r="Y561" i="6"/>
  <c r="AD561" i="6" s="1"/>
  <c r="Y873" i="6"/>
  <c r="AD873" i="6" s="1"/>
  <c r="Y705" i="6"/>
  <c r="AD705" i="6" s="1"/>
  <c r="Y1328" i="6"/>
  <c r="AD1328" i="6" s="1"/>
  <c r="Y847" i="6"/>
  <c r="AD847" i="6" s="1"/>
  <c r="Y1420" i="6"/>
  <c r="AD1420" i="6" s="1"/>
  <c r="Y257" i="6"/>
  <c r="AD257" i="6" s="1"/>
  <c r="Y697" i="6"/>
  <c r="AD697" i="6" s="1"/>
  <c r="Y400" i="6"/>
  <c r="AD400" i="6" s="1"/>
  <c r="Y942" i="6"/>
  <c r="AD942" i="6" s="1"/>
  <c r="Y1503" i="6"/>
  <c r="AD1503" i="6" s="1"/>
  <c r="Y266" i="6"/>
  <c r="AD266" i="6" s="1"/>
  <c r="Y1443" i="6"/>
  <c r="AD1443" i="6" s="1"/>
  <c r="Y1079" i="6"/>
  <c r="AD1079" i="6" s="1"/>
  <c r="Y139" i="6"/>
  <c r="AD139" i="6" s="1"/>
  <c r="Y148" i="6"/>
  <c r="AD148" i="6" s="1"/>
  <c r="Y1270" i="6"/>
  <c r="AD1270" i="6" s="1"/>
  <c r="Y683" i="6"/>
  <c r="AD683" i="6" s="1"/>
  <c r="Y1115" i="6"/>
  <c r="AD1115" i="6" s="1"/>
  <c r="Y488" i="6"/>
  <c r="AD488" i="6" s="1"/>
  <c r="Y527" i="6"/>
  <c r="AD527" i="6" s="1"/>
  <c r="Y472" i="6"/>
  <c r="AD472" i="6" s="1"/>
  <c r="Y989" i="6"/>
  <c r="AD989" i="6" s="1"/>
  <c r="Y325" i="6"/>
  <c r="AD325" i="6" s="1"/>
  <c r="Y971" i="6"/>
  <c r="AD971" i="6" s="1"/>
  <c r="Y189" i="6"/>
  <c r="AD189" i="6" s="1"/>
  <c r="Y1406" i="6"/>
  <c r="AD1406" i="6" s="1"/>
  <c r="Y1309" i="6"/>
  <c r="AD1309" i="6" s="1"/>
  <c r="Y158" i="6"/>
  <c r="AD158" i="6" s="1"/>
  <c r="Y1482" i="6"/>
  <c r="AD1482" i="6" s="1"/>
  <c r="Y484" i="6"/>
  <c r="AD484" i="6" s="1"/>
  <c r="Y621" i="6"/>
  <c r="AD621" i="6" s="1"/>
  <c r="Y876" i="6"/>
  <c r="AD876" i="6" s="1"/>
  <c r="Y17" i="6"/>
  <c r="AD17" i="6" s="1"/>
  <c r="Y1377" i="6"/>
  <c r="AD1377" i="6" s="1"/>
  <c r="Y880" i="6"/>
  <c r="AD880" i="6" s="1"/>
  <c r="Y253" i="6"/>
  <c r="AD253" i="6" s="1"/>
  <c r="Y1192" i="6"/>
  <c r="AD1192" i="6" s="1"/>
  <c r="Y200" i="6"/>
  <c r="AD200" i="6" s="1"/>
  <c r="Y262" i="6"/>
  <c r="AD262" i="6" s="1"/>
  <c r="Y601" i="6"/>
  <c r="AD601" i="6" s="1"/>
  <c r="Y1226" i="6"/>
  <c r="AD1226" i="6" s="1"/>
  <c r="Y993" i="6"/>
  <c r="AD993" i="6" s="1"/>
  <c r="Y526" i="6"/>
  <c r="AD526" i="6" s="1"/>
  <c r="Y694" i="6"/>
  <c r="AD694" i="6" s="1"/>
  <c r="Y1117" i="6"/>
  <c r="AD1117" i="6" s="1"/>
  <c r="Y730" i="6"/>
  <c r="AD730" i="6" s="1"/>
  <c r="Y996" i="6"/>
  <c r="AD996" i="6" s="1"/>
  <c r="Y425" i="6"/>
  <c r="AD425" i="6" s="1"/>
  <c r="Y1204" i="6"/>
  <c r="AD1204" i="6" s="1"/>
  <c r="Y1447" i="6"/>
  <c r="AD1447" i="6" s="1"/>
  <c r="Y16" i="6"/>
  <c r="AD16" i="6" s="1"/>
  <c r="Y568" i="6"/>
  <c r="AD568" i="6" s="1"/>
  <c r="Y1468" i="6"/>
  <c r="AD1468" i="6" s="1"/>
  <c r="Y487" i="6"/>
  <c r="AD487" i="6" s="1"/>
  <c r="Y393" i="6"/>
  <c r="AD393" i="6" s="1"/>
  <c r="Y1021" i="6"/>
  <c r="AD1021" i="6" s="1"/>
  <c r="Y686" i="6"/>
  <c r="AD686" i="6" s="1"/>
  <c r="Y995" i="6"/>
  <c r="AD995" i="6" s="1"/>
  <c r="Y1490" i="6"/>
  <c r="AD1490" i="6" s="1"/>
  <c r="Y1426" i="6"/>
  <c r="AD1426" i="6" s="1"/>
  <c r="Y242" i="6"/>
  <c r="AD242" i="6" s="1"/>
  <c r="Y537" i="6"/>
  <c r="AD537" i="6" s="1"/>
  <c r="Y1245" i="6"/>
  <c r="AD1245" i="6" s="1"/>
  <c r="Y1201" i="6"/>
  <c r="AD1201" i="6" s="1"/>
  <c r="Y1068" i="6"/>
  <c r="AD1068" i="6" s="1"/>
  <c r="Y744" i="6"/>
  <c r="AD744" i="6" s="1"/>
  <c r="Y1023" i="6"/>
  <c r="AD1023" i="6" s="1"/>
  <c r="Y681" i="6"/>
  <c r="AD681" i="6" s="1"/>
  <c r="Y597" i="6"/>
  <c r="AD597" i="6" s="1"/>
  <c r="Y688" i="6"/>
  <c r="AD688" i="6" s="1"/>
  <c r="Y323" i="6"/>
  <c r="AD323" i="6" s="1"/>
  <c r="Y1263" i="6"/>
  <c r="AD1263" i="6" s="1"/>
  <c r="Y881" i="6"/>
  <c r="AD881" i="6" s="1"/>
  <c r="Y419" i="6"/>
  <c r="AD419" i="6" s="1"/>
  <c r="Y1197" i="6"/>
  <c r="AD1197" i="6" s="1"/>
  <c r="Y1525" i="6"/>
  <c r="AD1525" i="6" s="1"/>
  <c r="Y1440" i="6"/>
  <c r="AD1440" i="6" s="1"/>
  <c r="Y605" i="6"/>
  <c r="AD605" i="6" s="1"/>
  <c r="Y1199" i="6"/>
  <c r="AD1199" i="6" s="1"/>
  <c r="Y1284" i="6"/>
  <c r="AD1284" i="6" s="1"/>
  <c r="Y1266" i="6"/>
  <c r="AD1266" i="6" s="1"/>
  <c r="Y338" i="6"/>
  <c r="AD338" i="6" s="1"/>
  <c r="Y225" i="6"/>
  <c r="AD225" i="6" s="1"/>
  <c r="Y842" i="6"/>
  <c r="AD842" i="6" s="1"/>
  <c r="Y742" i="6"/>
  <c r="AD742" i="6" s="1"/>
  <c r="Y831" i="6"/>
  <c r="AD831" i="6" s="1"/>
  <c r="Y614" i="6"/>
  <c r="AD614" i="6" s="1"/>
  <c r="Y390" i="6"/>
  <c r="AD390" i="6" s="1"/>
  <c r="Y37" i="6"/>
  <c r="AD37" i="6" s="1"/>
  <c r="Y1109" i="6"/>
  <c r="AD1109" i="6" s="1"/>
  <c r="Y1434" i="6"/>
  <c r="AD1434" i="6" s="1"/>
  <c r="Y245" i="6"/>
  <c r="AD245" i="6" s="1"/>
  <c r="Y28" i="6"/>
  <c r="AD28" i="6" s="1"/>
  <c r="Y791" i="6"/>
  <c r="AD791" i="6" s="1"/>
  <c r="Y556" i="6"/>
  <c r="AD556" i="6" s="1"/>
  <c r="Y101" i="6"/>
  <c r="AD101" i="6" s="1"/>
  <c r="Y782" i="6"/>
  <c r="AD782" i="6" s="1"/>
  <c r="Y164" i="6"/>
  <c r="AD164" i="6" s="1"/>
  <c r="Y1101" i="6"/>
  <c r="AD1101" i="6" s="1"/>
  <c r="Y1111" i="6"/>
  <c r="AD1111" i="6" s="1"/>
  <c r="Y1020" i="6"/>
  <c r="AD1020" i="6" s="1"/>
  <c r="Y143" i="6"/>
  <c r="AD143" i="6" s="1"/>
  <c r="Y1469" i="6"/>
  <c r="AD1469" i="6" s="1"/>
  <c r="Y521" i="6"/>
  <c r="AD521" i="6" s="1"/>
  <c r="Y921" i="6"/>
  <c r="AD921" i="6" s="1"/>
  <c r="Y1338" i="6"/>
  <c r="AD1338" i="6" s="1"/>
  <c r="Y592" i="6"/>
  <c r="AD592" i="6" s="1"/>
  <c r="Y659" i="6"/>
  <c r="AD659" i="6" s="1"/>
  <c r="Y862" i="6"/>
  <c r="AD862" i="6" s="1"/>
  <c r="Y1052" i="6"/>
  <c r="AD1052" i="6" s="1"/>
  <c r="Y438" i="6"/>
  <c r="AD438" i="6" s="1"/>
  <c r="Y1486" i="6"/>
  <c r="AD1486" i="6" s="1"/>
  <c r="Y1374" i="6"/>
  <c r="AD1374" i="6" s="1"/>
  <c r="Y646" i="6"/>
  <c r="AD646" i="6" s="1"/>
  <c r="Y559" i="6"/>
  <c r="AD559" i="6" s="1"/>
  <c r="Y595" i="6"/>
  <c r="AD595" i="6" s="1"/>
  <c r="Y426" i="6"/>
  <c r="AD426" i="6" s="1"/>
  <c r="Y892" i="6"/>
  <c r="AD892" i="6" s="1"/>
  <c r="Y557" i="6"/>
  <c r="AD557" i="6" s="1"/>
  <c r="Y549" i="6"/>
  <c r="AD549" i="6" s="1"/>
  <c r="Y1501" i="6"/>
  <c r="AD1501" i="6" s="1"/>
  <c r="Y1355" i="6"/>
  <c r="AD1355" i="6" s="1"/>
  <c r="Y628" i="6"/>
  <c r="AD628" i="6" s="1"/>
  <c r="Y494" i="6"/>
  <c r="AD494" i="6" s="1"/>
  <c r="Y1514" i="6"/>
  <c r="AD1514" i="6" s="1"/>
  <c r="Y824" i="6"/>
  <c r="AD824" i="6" s="1"/>
  <c r="Y58" i="6"/>
  <c r="AD58" i="6" s="1"/>
  <c r="Y922" i="6"/>
  <c r="AD922" i="6" s="1"/>
  <c r="Y395" i="6"/>
  <c r="AD395" i="6" s="1"/>
  <c r="Y1051" i="6"/>
  <c r="AD1051" i="6" s="1"/>
  <c r="Y1221" i="6"/>
  <c r="AD1221" i="6" s="1"/>
  <c r="Y1255" i="6"/>
  <c r="AD1255" i="6" s="1"/>
  <c r="Y465" i="6"/>
  <c r="AD465" i="6" s="1"/>
  <c r="Y1334" i="6"/>
  <c r="AD1334" i="6" s="1"/>
  <c r="Y31" i="6"/>
  <c r="AD31" i="6" s="1"/>
  <c r="Y352" i="6"/>
  <c r="AD352" i="6" s="1"/>
  <c r="Y24" i="6"/>
  <c r="AD24" i="6" s="1"/>
  <c r="Y166" i="6"/>
  <c r="AD166" i="6" s="1"/>
  <c r="Y877" i="6"/>
  <c r="AD877" i="6" s="1"/>
  <c r="Y1001" i="6"/>
  <c r="AD1001" i="6" s="1"/>
  <c r="Y894" i="6"/>
  <c r="AD894" i="6" s="1"/>
  <c r="Y1410" i="6"/>
  <c r="AD1410" i="6" s="1"/>
  <c r="Y248" i="6"/>
  <c r="AD248" i="6" s="1"/>
  <c r="Y639" i="6"/>
  <c r="AD639" i="6" s="1"/>
  <c r="Y1026" i="6"/>
  <c r="AD1026" i="6" s="1"/>
  <c r="Y918" i="6"/>
  <c r="AD918" i="6" s="1"/>
  <c r="Y1091" i="6"/>
  <c r="AD1091" i="6" s="1"/>
  <c r="Y1481" i="6"/>
  <c r="AD1481" i="6" s="1"/>
  <c r="Y790" i="6"/>
  <c r="AD790" i="6" s="1"/>
  <c r="Y1190" i="6"/>
  <c r="AD1190" i="6" s="1"/>
  <c r="Y1082" i="6"/>
  <c r="AD1082" i="6" s="1"/>
  <c r="Y910" i="6"/>
  <c r="AD910" i="6" s="1"/>
  <c r="Y1430" i="6"/>
  <c r="AD1430" i="6" s="1"/>
  <c r="Y1451" i="6"/>
  <c r="AD1451" i="6" s="1"/>
  <c r="Y1316" i="6"/>
  <c r="AD1316" i="6" s="1"/>
  <c r="Y684" i="6"/>
  <c r="AD684" i="6" s="1"/>
  <c r="Y252" i="6"/>
  <c r="AD252" i="6" s="1"/>
  <c r="Y1039" i="6"/>
  <c r="AD1039" i="6" s="1"/>
  <c r="Y1380" i="6"/>
  <c r="AD1380" i="6" s="1"/>
  <c r="Y263" i="6"/>
  <c r="AD263" i="6" s="1"/>
  <c r="Y1176" i="6"/>
  <c r="AD1176" i="6" s="1"/>
  <c r="Y1271" i="6"/>
  <c r="AD1271" i="6" s="1"/>
  <c r="Y386" i="6"/>
  <c r="AD386" i="6" s="1"/>
  <c r="Y642" i="6"/>
  <c r="AD642" i="6" s="1"/>
  <c r="Y5" i="6"/>
  <c r="AD5" i="6" s="1"/>
  <c r="Y1424" i="6"/>
  <c r="AD1424" i="6" s="1"/>
  <c r="Y952" i="6"/>
  <c r="AD952" i="6" s="1"/>
  <c r="Y855" i="6"/>
  <c r="AD855" i="6" s="1"/>
  <c r="Y825" i="6"/>
  <c r="AD825" i="6" s="1"/>
  <c r="Y398" i="6"/>
  <c r="AD398" i="6" s="1"/>
  <c r="Y1124" i="6"/>
  <c r="AD1124" i="6" s="1"/>
  <c r="Y68" i="6"/>
  <c r="AD68" i="6" s="1"/>
  <c r="Y467" i="6"/>
  <c r="AD467" i="6" s="1"/>
  <c r="Y806" i="6"/>
  <c r="AD806" i="6" s="1"/>
  <c r="Y53" i="6"/>
  <c r="AD53" i="6" s="1"/>
  <c r="Y970" i="6"/>
  <c r="AD970" i="6" s="1"/>
  <c r="Y538" i="6"/>
  <c r="AD538" i="6" s="1"/>
  <c r="Y461" i="6"/>
  <c r="AD461" i="6" s="1"/>
  <c r="Y768" i="6"/>
  <c r="AD768" i="6" s="1"/>
  <c r="Y285" i="6"/>
  <c r="AD285" i="6" s="1"/>
  <c r="Y1080" i="6"/>
  <c r="AD1080" i="6" s="1"/>
  <c r="Y326" i="6"/>
  <c r="AD326" i="6" s="1"/>
  <c r="Y913" i="6"/>
  <c r="AD913" i="6" s="1"/>
  <c r="Y1170" i="6"/>
  <c r="AD1170" i="6" s="1"/>
  <c r="Y713" i="6"/>
  <c r="AD713" i="6" s="1"/>
  <c r="Y1100" i="6"/>
  <c r="AD1100" i="6" s="1"/>
  <c r="Y889" i="6"/>
  <c r="AD889" i="6" s="1"/>
  <c r="Y442" i="6"/>
  <c r="AD442" i="6" s="1"/>
  <c r="Y271" i="6"/>
  <c r="AD271" i="6" s="1"/>
  <c r="Y171" i="6"/>
  <c r="AD171" i="6" s="1"/>
  <c r="Y397" i="6"/>
  <c r="AD397" i="6" s="1"/>
  <c r="Y207" i="6"/>
  <c r="AD207" i="6" s="1"/>
  <c r="Y1158" i="6"/>
  <c r="AD1158" i="6" s="1"/>
  <c r="Y1233" i="6"/>
  <c r="AD1233" i="6" s="1"/>
  <c r="Y1488" i="6"/>
  <c r="AD1488" i="6" s="1"/>
  <c r="Y750" i="6"/>
  <c r="AD750" i="6" s="1"/>
  <c r="Y125" i="6"/>
  <c r="AD125" i="6" s="1"/>
  <c r="Y958" i="6"/>
  <c r="AD958" i="6" s="1"/>
  <c r="Y409" i="6"/>
  <c r="AD409" i="6" s="1"/>
  <c r="Y1324" i="6"/>
  <c r="AD1324" i="6" s="1"/>
  <c r="Y1206" i="6"/>
  <c r="AD1206" i="6" s="1"/>
  <c r="Y1534" i="6"/>
  <c r="AD1534" i="6" s="1"/>
  <c r="Y519" i="6"/>
  <c r="AD519" i="6" s="1"/>
  <c r="Y536" i="6"/>
  <c r="AD536" i="6" s="1"/>
  <c r="Y317" i="6"/>
  <c r="AD317" i="6" s="1"/>
  <c r="Y1385" i="6"/>
  <c r="AD1385" i="6" s="1"/>
  <c r="Y1397" i="6"/>
  <c r="AD1397" i="6" s="1"/>
  <c r="Y569" i="6"/>
  <c r="AD569" i="6" s="1"/>
  <c r="Y580" i="6"/>
  <c r="AD580" i="6" s="1"/>
  <c r="Y1028" i="6"/>
  <c r="AD1028" i="6" s="1"/>
  <c r="Y1485" i="6"/>
  <c r="AD1485" i="6" s="1"/>
  <c r="Y1250" i="6"/>
  <c r="AD1250" i="6" s="1"/>
  <c r="Y181" i="6"/>
  <c r="AD181" i="6" s="1"/>
  <c r="Y138" i="6"/>
  <c r="AD138" i="6" s="1"/>
  <c r="Y458" i="6"/>
  <c r="AD458" i="6" s="1"/>
  <c r="Y1013" i="6"/>
  <c r="AD1013" i="6" s="1"/>
  <c r="Y867" i="6"/>
  <c r="AD867" i="6" s="1"/>
  <c r="Y1313" i="6"/>
  <c r="AD1313" i="6" s="1"/>
  <c r="Y1409" i="6"/>
  <c r="AD1409" i="6" s="1"/>
  <c r="Y152" i="6"/>
  <c r="AD152" i="6" s="1"/>
  <c r="Y644" i="6"/>
  <c r="AD644" i="6" s="1"/>
  <c r="Y947" i="6"/>
  <c r="AD947" i="6" s="1"/>
  <c r="Y533" i="6"/>
  <c r="AD533" i="6" s="1"/>
  <c r="Y576" i="6"/>
  <c r="AD576" i="6" s="1"/>
  <c r="Y1057" i="6"/>
  <c r="AD1057" i="6" s="1"/>
  <c r="Y1159" i="6"/>
  <c r="AD1159" i="6" s="1"/>
  <c r="Y637" i="6"/>
  <c r="AD637" i="6" s="1"/>
  <c r="Y85" i="6"/>
  <c r="AD85" i="6" s="1"/>
  <c r="Y1185" i="6"/>
  <c r="AD1185" i="6" s="1"/>
  <c r="Y602" i="6"/>
  <c r="AD602" i="6" s="1"/>
  <c r="Y1290" i="6"/>
  <c r="AD1290" i="6" s="1"/>
  <c r="Y1186" i="6"/>
  <c r="AD1186" i="6" s="1"/>
  <c r="Y633" i="6"/>
  <c r="AD633" i="6" s="1"/>
  <c r="Y259" i="6"/>
  <c r="AD259" i="6" s="1"/>
  <c r="Y1421" i="6"/>
  <c r="AD1421" i="6" s="1"/>
  <c r="Y13" i="6"/>
  <c r="AD13" i="6" s="1"/>
  <c r="Y180" i="6"/>
  <c r="AD180" i="6" s="1"/>
  <c r="Y1404" i="6"/>
  <c r="AD1404" i="6" s="1"/>
  <c r="Y802" i="6"/>
  <c r="AD802" i="6" s="1"/>
  <c r="Y1054" i="6"/>
  <c r="AD1054" i="6" s="1"/>
  <c r="Y330" i="6"/>
  <c r="AD330" i="6" s="1"/>
  <c r="Y546" i="6"/>
  <c r="AD546" i="6" s="1"/>
  <c r="Y175" i="6"/>
  <c r="AD175" i="6" s="1"/>
  <c r="Y1018" i="6"/>
  <c r="AD1018" i="6" s="1"/>
  <c r="Y1497" i="6"/>
  <c r="AD1497" i="6" s="1"/>
  <c r="Y701" i="6"/>
  <c r="AD701" i="6" s="1"/>
  <c r="Y1155" i="6"/>
  <c r="AD1155" i="6" s="1"/>
  <c r="Y667" i="6"/>
  <c r="AD667" i="6" s="1"/>
  <c r="Y496" i="6"/>
  <c r="AD496" i="6" s="1"/>
  <c r="Y61" i="6"/>
  <c r="AD61" i="6" s="1"/>
  <c r="Y110" i="6"/>
  <c r="AD110" i="6" s="1"/>
  <c r="Y402" i="6"/>
  <c r="AD402" i="6" s="1"/>
  <c r="Y1239" i="6"/>
  <c r="AD1239" i="6" s="1"/>
  <c r="Y232" i="6"/>
  <c r="AD232" i="6" s="1"/>
  <c r="Y1466" i="6"/>
  <c r="AD1466" i="6" s="1"/>
  <c r="Y1463" i="6"/>
  <c r="AD1463" i="6" s="1"/>
  <c r="Y690" i="6"/>
  <c r="AD690" i="6" s="1"/>
  <c r="Y21" i="6"/>
  <c r="AD21" i="6" s="1"/>
  <c r="Y1407" i="6"/>
  <c r="AD1407" i="6" s="1"/>
  <c r="Y89" i="6"/>
  <c r="AD89" i="6" s="1"/>
  <c r="Y1382" i="6"/>
  <c r="AD1382" i="6" s="1"/>
  <c r="Y1448" i="6"/>
  <c r="AD1448" i="6" s="1"/>
  <c r="Y710" i="6"/>
  <c r="AD710" i="6" s="1"/>
  <c r="Y1291" i="6"/>
  <c r="AD1291" i="6" s="1"/>
  <c r="Y508" i="6"/>
  <c r="AD508" i="6" s="1"/>
  <c r="Y1274" i="6"/>
  <c r="AD1274" i="6" s="1"/>
  <c r="Y1163" i="6"/>
  <c r="AD1163" i="6" s="1"/>
  <c r="Y671" i="6"/>
  <c r="AD671" i="6" s="1"/>
  <c r="Y124" i="6"/>
  <c r="AD124" i="6" s="1"/>
  <c r="Y170" i="6"/>
  <c r="AD170" i="6" s="1"/>
  <c r="Y563" i="6"/>
  <c r="AD563" i="6" s="1"/>
  <c r="Y788" i="6"/>
  <c r="AD788" i="6" s="1"/>
  <c r="Y766" i="6"/>
  <c r="AD766" i="6" s="1"/>
  <c r="Y331" i="6"/>
  <c r="AD331" i="6" s="1"/>
  <c r="Y1511" i="6"/>
  <c r="AD1511" i="6" s="1"/>
  <c r="Y185" i="6"/>
  <c r="AD185" i="6" s="1"/>
  <c r="Y258" i="6"/>
  <c r="AD258" i="6" s="1"/>
  <c r="Y337" i="6"/>
  <c r="AD337" i="6" s="1"/>
  <c r="Y1386" i="6"/>
  <c r="AD1386" i="6" s="1"/>
  <c r="Y940" i="6"/>
  <c r="AD940" i="6" s="1"/>
  <c r="Y1437" i="6"/>
  <c r="AD1437" i="6" s="1"/>
  <c r="Y757" i="6"/>
  <c r="AD757" i="6" s="1"/>
  <c r="Y745" i="6"/>
  <c r="AD745" i="6" s="1"/>
  <c r="Y1195" i="6"/>
  <c r="AD1195" i="6" s="1"/>
  <c r="Y700" i="6"/>
  <c r="AD700" i="6" s="1"/>
  <c r="Y416" i="6"/>
  <c r="AD416" i="6" s="1"/>
  <c r="Y133" i="6"/>
  <c r="AD133" i="6" s="1"/>
  <c r="Y215" i="6"/>
  <c r="AD215" i="6" s="1"/>
  <c r="Y1472" i="6"/>
  <c r="AD1472" i="6" s="1"/>
  <c r="Y424" i="6"/>
  <c r="AD424" i="6" s="1"/>
  <c r="Y1009" i="6"/>
  <c r="AD1009" i="6" s="1"/>
  <c r="Y615" i="6"/>
  <c r="AD615" i="6" s="1"/>
  <c r="Y1340" i="6"/>
  <c r="AD1340" i="6" s="1"/>
  <c r="Y731" i="6"/>
  <c r="AD731" i="6" s="1"/>
  <c r="Y1275" i="6"/>
  <c r="AD1275" i="6" s="1"/>
  <c r="Y1356" i="6"/>
  <c r="AD1356" i="6" s="1"/>
  <c r="Y1194" i="6"/>
  <c r="AD1194" i="6" s="1"/>
  <c r="Y182" i="6"/>
  <c r="AD182" i="6" s="1"/>
  <c r="Y1140" i="6"/>
  <c r="AD1140" i="6" s="1"/>
  <c r="Y531" i="6"/>
  <c r="AD531" i="6" s="1"/>
  <c r="Y961" i="6"/>
  <c r="AD961" i="6" s="1"/>
  <c r="Y38" i="6"/>
  <c r="AD38" i="6" s="1"/>
  <c r="Y349" i="6"/>
  <c r="AD349" i="6" s="1"/>
  <c r="Y279" i="6"/>
  <c r="AD279" i="6" s="1"/>
  <c r="Y1136" i="6"/>
  <c r="AD1136" i="6" s="1"/>
  <c r="Y307" i="6"/>
  <c r="AD307" i="6" s="1"/>
  <c r="Y1505" i="6"/>
  <c r="AD1505" i="6" s="1"/>
  <c r="Y1461" i="6"/>
  <c r="AD1461" i="6" s="1"/>
  <c r="Y106" i="6"/>
  <c r="AD106" i="6" s="1"/>
  <c r="Y1040" i="6"/>
  <c r="AD1040" i="6" s="1"/>
  <c r="Y800" i="6"/>
  <c r="AD800" i="6" s="1"/>
  <c r="Y1064" i="6"/>
  <c r="AD1064" i="6" s="1"/>
  <c r="Y939" i="6"/>
  <c r="AD939" i="6" s="1"/>
  <c r="Y222" i="6"/>
  <c r="AD222" i="6" s="1"/>
  <c r="Y609" i="6"/>
  <c r="AD609" i="6" s="1"/>
  <c r="Y324" i="6"/>
  <c r="AD324" i="6" s="1"/>
  <c r="Y1302" i="6"/>
  <c r="AD1302" i="6" s="1"/>
  <c r="Y113" i="6"/>
  <c r="AD113" i="6" s="1"/>
  <c r="Y1116" i="6"/>
  <c r="AD1116" i="6" s="1"/>
  <c r="Y1008" i="6"/>
  <c r="AD1008" i="6" s="1"/>
  <c r="Y292" i="6"/>
  <c r="AD292" i="6" s="1"/>
  <c r="Y1086" i="6"/>
  <c r="AD1086" i="6" s="1"/>
  <c r="Y477" i="6"/>
  <c r="AD477" i="6" s="1"/>
  <c r="Y1364" i="6"/>
  <c r="AD1364" i="6" s="1"/>
  <c r="Y228" i="6"/>
  <c r="AD228" i="6" s="1"/>
  <c r="Y212" i="6"/>
  <c r="AD212" i="6" s="1"/>
  <c r="Y1376" i="6"/>
  <c r="AD1376" i="6" s="1"/>
  <c r="Y755" i="6"/>
  <c r="AD755" i="6" s="1"/>
  <c r="Y930" i="6"/>
  <c r="AD930" i="6" s="1"/>
  <c r="Y1184" i="6"/>
  <c r="AD1184" i="6" s="1"/>
  <c r="Y108" i="6"/>
  <c r="AD108" i="6" s="1"/>
  <c r="Y356" i="6"/>
  <c r="AD356" i="6" s="1"/>
  <c r="Y86" i="6"/>
  <c r="AD86" i="6" s="1"/>
  <c r="Y277" i="6"/>
  <c r="AD277" i="6" s="1"/>
  <c r="Y650" i="6"/>
  <c r="AD650" i="6" s="1"/>
  <c r="Y777" i="6"/>
  <c r="AD777" i="6" s="1"/>
  <c r="Y907" i="6"/>
  <c r="AD907" i="6" s="1"/>
  <c r="Y1337" i="6"/>
  <c r="AD1337" i="6" s="1"/>
  <c r="Y935" i="6"/>
  <c r="AD935" i="6" s="1"/>
  <c r="Y112" i="6"/>
  <c r="AD112" i="6" s="1"/>
  <c r="Y406" i="6"/>
  <c r="AD406" i="6" s="1"/>
  <c r="Y984" i="6"/>
  <c r="AD984" i="6" s="1"/>
  <c r="Y1493" i="6"/>
  <c r="AD1493" i="6" s="1"/>
  <c r="Y226" i="6"/>
  <c r="AD226" i="6" s="1"/>
  <c r="Y1408" i="6"/>
  <c r="AD1408" i="6" s="1"/>
  <c r="Y1533" i="6"/>
  <c r="AD1533" i="6" s="1"/>
  <c r="Y746" i="6"/>
  <c r="AD746" i="6" s="1"/>
  <c r="Y654" i="6"/>
  <c r="AD654" i="6" s="1"/>
  <c r="Y630" i="6"/>
  <c r="AD630" i="6" s="1"/>
  <c r="Y1387" i="6"/>
  <c r="AD1387" i="6" s="1"/>
  <c r="Y707" i="6"/>
  <c r="AD707" i="6" s="1"/>
  <c r="Y1454" i="6"/>
  <c r="AD1454" i="6" s="1"/>
  <c r="Y1411" i="6"/>
  <c r="AD1411" i="6" s="1"/>
  <c r="Y241" i="6"/>
  <c r="AD241" i="6" s="1"/>
  <c r="Y198" i="6"/>
  <c r="AD198" i="6" s="1"/>
  <c r="Y1470" i="6"/>
  <c r="AD1470" i="6" s="1"/>
  <c r="Y808" i="6"/>
  <c r="AD808" i="6" s="1"/>
  <c r="Y565" i="6"/>
  <c r="AD565" i="6" s="1"/>
  <c r="Y146" i="6"/>
  <c r="AD146" i="6" s="1"/>
  <c r="Y622" i="6"/>
  <c r="AD622" i="6" s="1"/>
  <c r="Y817" i="6"/>
  <c r="AD817" i="6" s="1"/>
  <c r="Y693" i="6"/>
  <c r="AD693" i="6" s="1"/>
  <c r="Y871" i="6"/>
  <c r="AD871" i="6" s="1"/>
  <c r="Y392" i="6"/>
  <c r="AD392" i="6" s="1"/>
  <c r="Y329" i="6"/>
  <c r="AD329" i="6" s="1"/>
  <c r="Y82" i="6"/>
  <c r="AD82" i="6" s="1"/>
  <c r="Y422" i="6"/>
  <c r="AD422" i="6" s="1"/>
  <c r="Y471" i="6"/>
  <c r="AD471" i="6" s="1"/>
  <c r="Y523" i="6"/>
  <c r="AD523" i="6" s="1"/>
  <c r="Y344" i="6"/>
  <c r="AD344" i="6" s="1"/>
  <c r="Y123" i="6"/>
  <c r="AD123" i="6" s="1"/>
  <c r="Y18" i="6"/>
  <c r="AD18" i="6" s="1"/>
  <c r="Y571" i="6"/>
  <c r="AD571" i="6" s="1"/>
  <c r="Y596" i="6"/>
  <c r="AD596" i="6" s="1"/>
  <c r="Y1202" i="6"/>
  <c r="AD1202" i="6" s="1"/>
  <c r="Y264" i="6"/>
  <c r="AD264" i="6" s="1"/>
  <c r="Y1419" i="6"/>
  <c r="AD1419" i="6" s="1"/>
  <c r="Y1085" i="6"/>
  <c r="AD1085" i="6" s="1"/>
  <c r="Y431" i="6"/>
  <c r="AD431" i="6" s="1"/>
  <c r="Y1098" i="6"/>
  <c r="AD1098" i="6" s="1"/>
  <c r="Y447" i="6"/>
  <c r="AD447" i="6" s="1"/>
  <c r="Y78" i="6"/>
  <c r="AD78" i="6" s="1"/>
  <c r="Y1088" i="6"/>
  <c r="AD1088" i="6" s="1"/>
  <c r="Y491" i="6"/>
  <c r="AD491" i="6" s="1"/>
  <c r="Y1318" i="6"/>
  <c r="AD1318" i="6" s="1"/>
  <c r="Y173" i="6"/>
  <c r="AD173" i="6" s="1"/>
  <c r="Y361" i="6"/>
  <c r="AD361" i="6" s="1"/>
  <c r="Y1532" i="6"/>
  <c r="AD1532" i="6" s="1"/>
  <c r="Y1084" i="6"/>
  <c r="AD1084" i="6" s="1"/>
  <c r="Y844" i="6"/>
  <c r="AD844" i="6" s="1"/>
  <c r="Y1521" i="6"/>
  <c r="AD1521" i="6" s="1"/>
  <c r="Y853" i="6"/>
  <c r="AD853" i="6" s="1"/>
  <c r="Y507" i="6"/>
  <c r="AD507" i="6" s="1"/>
  <c r="Y950" i="6"/>
  <c r="AD950" i="6" s="1"/>
  <c r="Y1209" i="6"/>
  <c r="AD1209" i="6" s="1"/>
  <c r="Y162" i="6"/>
  <c r="AD162" i="6" s="1"/>
  <c r="Y1127" i="6"/>
  <c r="AD1127" i="6" s="1"/>
  <c r="Y1149" i="6"/>
  <c r="AD1149" i="6" s="1"/>
  <c r="Y1446" i="6"/>
  <c r="AD1446" i="6" s="1"/>
  <c r="Y22" i="6"/>
  <c r="AD22" i="6" s="1"/>
  <c r="Y509" i="6"/>
  <c r="AD509" i="6" s="1"/>
  <c r="Y1285" i="6"/>
  <c r="AD1285" i="6" s="1"/>
  <c r="Y967" i="6"/>
  <c r="AD967" i="6" s="1"/>
  <c r="Y555" i="6"/>
  <c r="AD555" i="6" s="1"/>
  <c r="Y77" i="6"/>
  <c r="AD77" i="6" s="1"/>
  <c r="Y388" i="6"/>
  <c r="AD388" i="6" s="1"/>
  <c r="Y699" i="6"/>
  <c r="AD699" i="6" s="1"/>
  <c r="Y653" i="6"/>
  <c r="AD653" i="6" s="1"/>
  <c r="Y1178" i="6"/>
  <c r="AD1178" i="6" s="1"/>
  <c r="Y1118" i="6"/>
  <c r="AD1118" i="6" s="1"/>
  <c r="Y372" i="6"/>
  <c r="AD372" i="6" s="1"/>
  <c r="Y1077" i="6"/>
  <c r="AD1077" i="6" s="1"/>
  <c r="Y1342" i="6"/>
  <c r="AD1342" i="6" s="1"/>
  <c r="Y430" i="6"/>
  <c r="AD430" i="6" s="1"/>
  <c r="Y1247" i="6"/>
  <c r="AD1247" i="6" s="1"/>
  <c r="Y499" i="6"/>
  <c r="AD499" i="6" s="1"/>
  <c r="Y46" i="6"/>
  <c r="AD46" i="6" s="1"/>
  <c r="Y340" i="6"/>
  <c r="AD340" i="6" s="1"/>
  <c r="Y1427" i="6"/>
  <c r="AD1427" i="6" s="1"/>
  <c r="Y600" i="6"/>
  <c r="AD600" i="6" s="1"/>
  <c r="Y1142" i="6"/>
  <c r="AD1142" i="6" s="1"/>
  <c r="Y662" i="6"/>
  <c r="AD662" i="6" s="1"/>
  <c r="Y963" i="6"/>
  <c r="AD963" i="6" s="1"/>
  <c r="Y1108" i="6"/>
  <c r="AD1108" i="6" s="1"/>
  <c r="Y982" i="6"/>
  <c r="AD982" i="6" s="1"/>
  <c r="Y870" i="6"/>
  <c r="AD870" i="6" s="1"/>
  <c r="Y473" i="6"/>
  <c r="AD473" i="6" s="1"/>
  <c r="Y740" i="6"/>
  <c r="AD740" i="6" s="1"/>
  <c r="Y1343" i="6"/>
  <c r="AD1343" i="6" s="1"/>
  <c r="Y1326" i="6"/>
  <c r="AD1326" i="6" s="1"/>
  <c r="Y624" i="6"/>
  <c r="AD624" i="6" s="1"/>
  <c r="Y452" i="6"/>
  <c r="AD452" i="6" s="1"/>
  <c r="Y60" i="6"/>
  <c r="AD60" i="6" s="1"/>
  <c r="Y1280" i="6"/>
  <c r="AD1280" i="6" s="1"/>
  <c r="Y920" i="6"/>
  <c r="AD920" i="6" s="1"/>
  <c r="Y168" i="6"/>
  <c r="AD168" i="6" s="1"/>
  <c r="Y506" i="6"/>
  <c r="AD506" i="6" s="1"/>
  <c r="Y315" i="6"/>
  <c r="AD315" i="6" s="1"/>
  <c r="Y368" i="6"/>
  <c r="AD368" i="6" s="1"/>
  <c r="Y1367" i="6"/>
  <c r="AD1367" i="6" s="1"/>
  <c r="Y1444" i="6"/>
  <c r="AD1444" i="6" s="1"/>
  <c r="Y520" i="6"/>
  <c r="AD520" i="6" s="1"/>
  <c r="Y1037" i="6"/>
  <c r="AD1037" i="6" s="1"/>
  <c r="Y944" i="6"/>
  <c r="AD944" i="6" s="1"/>
  <c r="Y878" i="6"/>
  <c r="AD878" i="6" s="1"/>
  <c r="Y211" i="6"/>
  <c r="AD211" i="6" s="1"/>
  <c r="Y997" i="6"/>
  <c r="AD997" i="6" s="1"/>
  <c r="Y1139" i="6"/>
  <c r="AD1139" i="6" s="1"/>
  <c r="Y542" i="6"/>
  <c r="AD542" i="6" s="1"/>
  <c r="Y879" i="6"/>
  <c r="AD879" i="6" s="1"/>
  <c r="Y1474" i="6"/>
  <c r="AD1474" i="6" s="1"/>
  <c r="Y735" i="6"/>
  <c r="AD735" i="6" s="1"/>
  <c r="Y863" i="6"/>
  <c r="AD863" i="6" s="1"/>
  <c r="Y303" i="6"/>
  <c r="AD303" i="6" s="1"/>
  <c r="Y1093" i="6"/>
  <c r="AD1093" i="6" s="1"/>
  <c r="Y937" i="6"/>
  <c r="AD937" i="6" s="1"/>
  <c r="Y938" i="6"/>
  <c r="AD938" i="6" s="1"/>
  <c r="Y1452" i="6"/>
  <c r="AD1452" i="6" s="1"/>
  <c r="Y346" i="6"/>
  <c r="AD346" i="6" s="1"/>
  <c r="Y1288" i="6"/>
  <c r="AD1288" i="6" s="1"/>
  <c r="Y1041" i="6"/>
  <c r="AD1041" i="6" s="1"/>
  <c r="Y784" i="6"/>
  <c r="AD784" i="6" s="1"/>
  <c r="Y1369" i="6"/>
  <c r="AD1369" i="6" s="1"/>
  <c r="Y912" i="6"/>
  <c r="AD912" i="6" s="1"/>
  <c r="Y1024" i="6"/>
  <c r="AD1024" i="6" s="1"/>
  <c r="Y1228" i="6"/>
  <c r="AD1228" i="6" s="1"/>
  <c r="Y374" i="6"/>
  <c r="AD374" i="6" s="1"/>
  <c r="Y764" i="6"/>
  <c r="AD764" i="6" s="1"/>
  <c r="Y466" i="6"/>
  <c r="AD466" i="6" s="1"/>
  <c r="Y1258" i="6"/>
  <c r="AD1258" i="6" s="1"/>
  <c r="Y846" i="6"/>
  <c r="AD846" i="6" s="1"/>
  <c r="Y1208" i="6"/>
  <c r="AD1208" i="6" s="1"/>
  <c r="Y485" i="6"/>
  <c r="AD485" i="6" s="1"/>
  <c r="Y1065" i="6"/>
  <c r="AD1065" i="6" s="1"/>
  <c r="Y1223" i="6"/>
  <c r="AD1223" i="6" s="1"/>
  <c r="Y418" i="6"/>
  <c r="AD418" i="6" s="1"/>
  <c r="Y946" i="6"/>
  <c r="AD946" i="6" s="1"/>
  <c r="Y490" i="6"/>
  <c r="AD490" i="6" s="1"/>
  <c r="Y1089" i="6"/>
  <c r="AD1089" i="6" s="1"/>
  <c r="Y575" i="6"/>
  <c r="AD575" i="6" s="1"/>
  <c r="Y1278" i="6"/>
  <c r="AD1278" i="6" s="1"/>
  <c r="Y399" i="6"/>
  <c r="AD399" i="6" s="1"/>
  <c r="Y283" i="6"/>
  <c r="AD283" i="6" s="1"/>
  <c r="Y651" i="6"/>
  <c r="AD651" i="6" s="1"/>
  <c r="Y567" i="6"/>
  <c r="AD567" i="6" s="1"/>
  <c r="Y373" i="6"/>
  <c r="AD373" i="6" s="1"/>
  <c r="Y25" i="6"/>
  <c r="AD25" i="6" s="1"/>
  <c r="Y33" i="6"/>
  <c r="AD33" i="6" s="1"/>
  <c r="Y1518" i="6"/>
  <c r="AD1518" i="6" s="1"/>
  <c r="Y237" i="6"/>
  <c r="AD237" i="6" s="1"/>
  <c r="Y84" i="6"/>
  <c r="AD84" i="6" s="1"/>
  <c r="Y829" i="6"/>
  <c r="AD829" i="6" s="1"/>
  <c r="Y1044" i="6"/>
  <c r="AD1044" i="6" s="1"/>
  <c r="Y1169" i="6"/>
  <c r="AD1169" i="6" s="1"/>
  <c r="Y1123" i="6"/>
  <c r="AD1123" i="6" s="1"/>
  <c r="Y1314" i="6"/>
  <c r="AD1314" i="6" s="1"/>
  <c r="Y75" i="6"/>
  <c r="AD75" i="6" s="1"/>
  <c r="Y852" i="6"/>
  <c r="AD852" i="6" s="1"/>
  <c r="Y1465" i="6"/>
  <c r="AD1465" i="6" s="1"/>
  <c r="Y749" i="6"/>
  <c r="AD749" i="6" s="1"/>
  <c r="Y1152" i="6"/>
  <c r="AD1152" i="6" s="1"/>
  <c r="Y1138" i="6"/>
  <c r="AD1138" i="6" s="1"/>
  <c r="Y1053" i="6"/>
  <c r="AD1053" i="6" s="1"/>
  <c r="Y187" i="6"/>
  <c r="AD187" i="6" s="1"/>
  <c r="Y1121" i="6"/>
  <c r="AD1121" i="6" s="1"/>
  <c r="Y1262" i="6"/>
  <c r="AD1262" i="6" s="1"/>
  <c r="Y364" i="6"/>
  <c r="AD364" i="6" s="1"/>
  <c r="Y1177" i="6"/>
  <c r="AD1177" i="6" s="1"/>
  <c r="Y1078" i="6"/>
  <c r="AD1078" i="6" s="1"/>
  <c r="Y289" i="6"/>
  <c r="AD289" i="6" s="1"/>
  <c r="Y1182" i="6"/>
  <c r="AD1182" i="6" s="1"/>
  <c r="Y805" i="6"/>
  <c r="AD805" i="6" s="1"/>
  <c r="Y1418" i="6"/>
  <c r="AD1418" i="6" s="1"/>
  <c r="Y455" i="6"/>
  <c r="AD455" i="6" s="1"/>
  <c r="Y445" i="6"/>
  <c r="AD445" i="6" s="1"/>
  <c r="Y1261" i="6"/>
  <c r="AD1261" i="6" s="1"/>
  <c r="Y478" i="6"/>
  <c r="AD478" i="6" s="1"/>
  <c r="Y1381" i="6"/>
  <c r="AD1381" i="6" s="1"/>
  <c r="Y1181" i="6"/>
  <c r="AD1181" i="6" s="1"/>
  <c r="Y660" i="6"/>
  <c r="AD660" i="6" s="1"/>
  <c r="Y992" i="6"/>
  <c r="AD992" i="6" s="1"/>
  <c r="Y1225" i="6"/>
  <c r="AD1225" i="6" s="1"/>
  <c r="Y94" i="6"/>
  <c r="AD94" i="6" s="1"/>
  <c r="Y1392" i="6"/>
  <c r="AD1392" i="6" s="1"/>
  <c r="Y434" i="6"/>
  <c r="AD434" i="6" s="1"/>
  <c r="Y427" i="6"/>
  <c r="AD427" i="6" s="1"/>
  <c r="Y1526" i="6"/>
  <c r="AD1526" i="6" s="1"/>
  <c r="Y672" i="6"/>
  <c r="AD672" i="6" s="1"/>
  <c r="Y1360" i="6"/>
  <c r="AD1360" i="6" s="1"/>
  <c r="Y408" i="6"/>
  <c r="AD408" i="6" s="1"/>
  <c r="Y1012" i="6"/>
  <c r="AD1012" i="6" s="1"/>
  <c r="Y818" i="6"/>
  <c r="AD818" i="6" s="1"/>
  <c r="Y1224" i="6"/>
  <c r="AD1224" i="6" s="1"/>
  <c r="Y1325" i="6"/>
  <c r="AD1325" i="6" s="1"/>
  <c r="Y798" i="6"/>
  <c r="AD798" i="6" s="1"/>
  <c r="Y227" i="6"/>
  <c r="AD227" i="6" s="1"/>
  <c r="Y1467" i="6"/>
  <c r="AD1467" i="6" s="1"/>
  <c r="Y1200" i="6"/>
  <c r="AD1200" i="6" s="1"/>
  <c r="Y776" i="6"/>
  <c r="AD776" i="6" s="1"/>
  <c r="Y901" i="6"/>
  <c r="AD901" i="6" s="1"/>
  <c r="Y65" i="6"/>
  <c r="AD65" i="6" s="1"/>
  <c r="Y433" i="6"/>
  <c r="AD433" i="6" s="1"/>
  <c r="Y969" i="6"/>
  <c r="AD969" i="6" s="1"/>
  <c r="Y1092" i="6"/>
  <c r="AD1092" i="6" s="1"/>
  <c r="Y197" i="6"/>
  <c r="AD197" i="6" s="1"/>
  <c r="Y839" i="6"/>
  <c r="AD839" i="6" s="1"/>
  <c r="Y787" i="6"/>
  <c r="AD787" i="6" s="1"/>
  <c r="Y1125" i="6"/>
  <c r="AD1125" i="6" s="1"/>
  <c r="Y132" i="6"/>
  <c r="AD132" i="6" s="1"/>
  <c r="Y30" i="6"/>
  <c r="AD30" i="6" s="1"/>
  <c r="Y391" i="6"/>
  <c r="AD391" i="6" s="1"/>
  <c r="Y925" i="6"/>
  <c r="AD925" i="6" s="1"/>
  <c r="Y652" i="6"/>
  <c r="AD652" i="6" s="1"/>
  <c r="Y685" i="6"/>
  <c r="AD685" i="6" s="1"/>
  <c r="Y498" i="6"/>
  <c r="AD498" i="6" s="1"/>
  <c r="Y1414" i="6"/>
  <c r="AD1414" i="6" s="1"/>
  <c r="Y1165" i="6"/>
  <c r="AD1165" i="6" s="1"/>
  <c r="Y1413" i="6"/>
  <c r="AD1413" i="6" s="1"/>
  <c r="Y121" i="6"/>
  <c r="AD121" i="6" s="1"/>
  <c r="Y1297" i="6"/>
  <c r="AD1297" i="6" s="1"/>
  <c r="Y1312" i="6"/>
  <c r="AD1312" i="6" s="1"/>
  <c r="Y1425" i="6"/>
  <c r="AD1425" i="6" s="1"/>
  <c r="Y267" i="6"/>
  <c r="AD267" i="6" s="1"/>
  <c r="Y1047" i="6"/>
  <c r="AD1047" i="6" s="1"/>
  <c r="Y293" i="6"/>
  <c r="AD293" i="6" s="1"/>
  <c r="Y210" i="6"/>
  <c r="AD210" i="6" s="1"/>
  <c r="Y554" i="6"/>
  <c r="AD554" i="6" s="1"/>
  <c r="Y525" i="6"/>
  <c r="AD525" i="6" s="1"/>
  <c r="Y590" i="6"/>
  <c r="AD590" i="6" s="1"/>
  <c r="Y851" i="6"/>
  <c r="AD851" i="6" s="1"/>
  <c r="Y436" i="6"/>
  <c r="AD436" i="6" s="1"/>
  <c r="Y676" i="6"/>
  <c r="AD676" i="6" s="1"/>
  <c r="Y1153" i="6"/>
  <c r="AD1153" i="6" s="1"/>
  <c r="Y179" i="6"/>
  <c r="AD179" i="6" s="1"/>
  <c r="Y297" i="6"/>
  <c r="AD297" i="6" s="1"/>
  <c r="Y1099" i="6"/>
  <c r="AD1099" i="6" s="1"/>
  <c r="Y599" i="6"/>
  <c r="AD599" i="6" s="1"/>
  <c r="Y578" i="6"/>
  <c r="AD578" i="6" s="1"/>
  <c r="Y413" i="6"/>
  <c r="AD413" i="6" s="1"/>
  <c r="Y1081" i="6"/>
  <c r="AD1081" i="6" s="1"/>
  <c r="Y1257" i="6"/>
  <c r="AD1257" i="6" s="1"/>
  <c r="Y929" i="6"/>
  <c r="AD929" i="6" s="1"/>
  <c r="Y1301" i="6"/>
  <c r="AD1301" i="6" s="1"/>
  <c r="Y594" i="6"/>
  <c r="AD594" i="6" s="1"/>
  <c r="Y284" i="6"/>
  <c r="AD284" i="6" s="1"/>
  <c r="Y407" i="6"/>
  <c r="AD407" i="6" s="1"/>
  <c r="Y823" i="6"/>
  <c r="AD823" i="6" s="1"/>
  <c r="Y230" i="6"/>
  <c r="AD230" i="6" s="1"/>
  <c r="Y1294" i="6"/>
  <c r="AD1294" i="6" s="1"/>
  <c r="Y990" i="6"/>
  <c r="AD990" i="6" s="1"/>
  <c r="Y294" i="6"/>
  <c r="AD294" i="6" s="1"/>
  <c r="Y375" i="6"/>
  <c r="AD375" i="6" s="1"/>
  <c r="Y1453" i="6"/>
  <c r="AD1453" i="6" s="1"/>
  <c r="Y736" i="6"/>
  <c r="AD736" i="6" s="1"/>
  <c r="Y1096" i="6"/>
  <c r="AD1096" i="6" s="1"/>
  <c r="Y1168" i="6"/>
  <c r="AD1168" i="6" s="1"/>
  <c r="Y1349" i="6"/>
  <c r="AD1349" i="6" s="1"/>
  <c r="Y809" i="6"/>
  <c r="AD809" i="6" s="1"/>
  <c r="Y665" i="6"/>
  <c r="AD665" i="6" s="1"/>
  <c r="Y1189" i="6"/>
  <c r="AD1189" i="6" s="1"/>
  <c r="Y300" i="6"/>
  <c r="AD300" i="6" s="1"/>
  <c r="Y611" i="6"/>
  <c r="AD611" i="6" s="1"/>
  <c r="Y115" i="6"/>
  <c r="AD115" i="6" s="1"/>
  <c r="Y890" i="6"/>
  <c r="AD890" i="6" s="1"/>
  <c r="Y898" i="6"/>
  <c r="AD898" i="6" s="1"/>
  <c r="Y1254" i="6"/>
  <c r="AD1254" i="6" s="1"/>
  <c r="Y1522" i="6"/>
  <c r="AD1522" i="6" s="1"/>
  <c r="Y1459" i="6"/>
  <c r="AD1459" i="6" s="1"/>
  <c r="Y15" i="6"/>
  <c r="AD15" i="6" s="1"/>
  <c r="Y679" i="6"/>
  <c r="AD679" i="6" s="1"/>
  <c r="Y927" i="6"/>
  <c r="AD927" i="6" s="1"/>
  <c r="Y239" i="6"/>
  <c r="AD239" i="6" s="1"/>
  <c r="Y957" i="6"/>
  <c r="AD957" i="6" s="1"/>
  <c r="Y1055" i="6"/>
  <c r="AD1055" i="6" s="1"/>
  <c r="Y674" i="6"/>
  <c r="AD674" i="6" s="1"/>
  <c r="Y986" i="6"/>
  <c r="AD986" i="6" s="1"/>
  <c r="Y83" i="6"/>
  <c r="AD83" i="6" s="1"/>
  <c r="Y645" i="6"/>
  <c r="AD645" i="6" s="1"/>
  <c r="Y1130" i="6"/>
  <c r="AD1130" i="6" s="1"/>
  <c r="Y501" i="6"/>
  <c r="AD501" i="6" s="1"/>
  <c r="Y1210" i="6"/>
  <c r="AD1210" i="6" s="1"/>
  <c r="Y378" i="6"/>
  <c r="AD378" i="6" s="1"/>
  <c r="Y73" i="6"/>
  <c r="AD73" i="6" s="1"/>
  <c r="Y729" i="6"/>
  <c r="AD729" i="6" s="1"/>
  <c r="Y634" i="6"/>
  <c r="AD634" i="6" s="1"/>
  <c r="Y1304" i="6"/>
  <c r="AD1304" i="6" s="1"/>
  <c r="Y868" i="6"/>
  <c r="AD868" i="6" s="1"/>
  <c r="Y55" i="6"/>
  <c r="AD55" i="6" s="1"/>
  <c r="Y663" i="6"/>
  <c r="AD663" i="6" s="1"/>
  <c r="Y333" i="6"/>
  <c r="AD333" i="6" s="1"/>
  <c r="Y702" i="6"/>
  <c r="AD702" i="6" s="1"/>
  <c r="Y100" i="6"/>
  <c r="AD100" i="6" s="1"/>
  <c r="Y136" i="6"/>
  <c r="AD136" i="6" s="1"/>
  <c r="Y904" i="6"/>
  <c r="AD904" i="6" s="1"/>
  <c r="Y539" i="6"/>
  <c r="AD539" i="6" s="1"/>
  <c r="Y1133" i="6"/>
  <c r="AD1133" i="6" s="1"/>
  <c r="Y404" i="6"/>
  <c r="AD404" i="6" s="1"/>
  <c r="Y712" i="6"/>
  <c r="AD712" i="6" s="1"/>
  <c r="Y20" i="6"/>
  <c r="AD20" i="6" s="1"/>
  <c r="Y769" i="6"/>
  <c r="AD769" i="6" s="1"/>
  <c r="Y376" i="6"/>
  <c r="AD376" i="6" s="1"/>
  <c r="Y332" i="6"/>
  <c r="AD332" i="6" s="1"/>
  <c r="Y1287" i="6"/>
  <c r="AD1287" i="6" s="1"/>
  <c r="Y647" i="6"/>
  <c r="AD647" i="6" s="1"/>
  <c r="Y1391" i="6"/>
  <c r="AD1391" i="6" s="1"/>
  <c r="Y500" i="6"/>
  <c r="AD500" i="6" s="1"/>
  <c r="Y249" i="6"/>
  <c r="AD249" i="6" s="1"/>
  <c r="Y1222" i="6"/>
  <c r="AD1222" i="6" s="1"/>
  <c r="Y786" i="6"/>
  <c r="AD786" i="6" s="1"/>
  <c r="Y738" i="6"/>
  <c r="AD738" i="6" s="1"/>
  <c r="Y893" i="6"/>
  <c r="AD893" i="6" s="1"/>
  <c r="Y379" i="6"/>
  <c r="AD379" i="6" s="1"/>
  <c r="Y1058" i="6"/>
  <c r="AD1058" i="6" s="1"/>
  <c r="Y287" i="6"/>
  <c r="AD287" i="6" s="1"/>
  <c r="Y551" i="6"/>
  <c r="AD551" i="6" s="1"/>
  <c r="Y828" i="6"/>
  <c r="AD828" i="6" s="1"/>
  <c r="Y1191" i="6"/>
  <c r="AD1191" i="6" s="1"/>
  <c r="Y1372" i="6"/>
  <c r="AD1372" i="6" s="1"/>
  <c r="Y1113" i="6"/>
  <c r="AD1113" i="6" s="1"/>
  <c r="Y522" i="6"/>
  <c r="AD522" i="6" s="1"/>
  <c r="Y1145" i="6"/>
  <c r="AD1145" i="6" s="1"/>
  <c r="Y296" i="6"/>
  <c r="AD296" i="6" s="1"/>
  <c r="Y1276" i="6"/>
  <c r="AD1276" i="6" s="1"/>
  <c r="Y492" i="6"/>
  <c r="AD492" i="6" s="1"/>
  <c r="Y1217" i="6"/>
  <c r="AD1217" i="6" s="1"/>
  <c r="Y545" i="6"/>
  <c r="AD545" i="6" s="1"/>
  <c r="Y1438" i="6"/>
  <c r="AD1438" i="6" s="1"/>
  <c r="Y1004" i="6"/>
  <c r="AD1004" i="6" s="1"/>
  <c r="Y977" i="6"/>
  <c r="AD977" i="6" s="1"/>
  <c r="Y655" i="6"/>
  <c r="AD655" i="6" s="1"/>
  <c r="Y765" i="6"/>
  <c r="AD765" i="6" s="1"/>
  <c r="Y1303" i="6"/>
  <c r="AD1303" i="6" s="1"/>
  <c r="Y833" i="6"/>
  <c r="AD833" i="6" s="1"/>
  <c r="Y359" i="6"/>
  <c r="AD359" i="6" s="1"/>
  <c r="Y1492" i="6"/>
  <c r="AD1492" i="6" s="1"/>
  <c r="Y1449" i="6"/>
  <c r="AD1449" i="6" s="1"/>
  <c r="Y948" i="6"/>
  <c r="AD948" i="6" s="1"/>
  <c r="Y1076" i="6"/>
  <c r="AD1076" i="6" s="1"/>
  <c r="Y1031" i="6"/>
  <c r="AD1031" i="6" s="1"/>
  <c r="Y439" i="6"/>
  <c r="AD439" i="6" s="1"/>
  <c r="Y931" i="6"/>
  <c r="AD931" i="6" s="1"/>
  <c r="Y116" i="6"/>
  <c r="AD116" i="6" s="1"/>
  <c r="Y278" i="6"/>
  <c r="AD278" i="6" s="1"/>
  <c r="Y429" i="6"/>
  <c r="AD429" i="6" s="1"/>
  <c r="Y1282" i="6"/>
  <c r="AD1282" i="6" s="1"/>
  <c r="Y63" i="6"/>
  <c r="AD63" i="6" s="1"/>
  <c r="Y420" i="6"/>
  <c r="AD420" i="6" s="1"/>
  <c r="Y87" i="6"/>
  <c r="AD87" i="6" s="1"/>
  <c r="Y994" i="6"/>
  <c r="AD994" i="6" s="1"/>
  <c r="Y1112" i="6"/>
  <c r="AD1112" i="6" s="1"/>
  <c r="Y821" i="6"/>
  <c r="AD821" i="6" s="1"/>
  <c r="Y657" i="6"/>
  <c r="AD657" i="6" s="1"/>
  <c r="Y214" i="6"/>
  <c r="AD214" i="6" s="1"/>
  <c r="Y951" i="6"/>
  <c r="AD951" i="6" s="1"/>
  <c r="Y141" i="6"/>
  <c r="AD141" i="6" s="1"/>
  <c r="Y334" i="6"/>
  <c r="AD334" i="6" s="1"/>
  <c r="Y1156" i="6"/>
  <c r="AD1156" i="6" s="1"/>
  <c r="Y144" i="6"/>
  <c r="AD144" i="6" s="1"/>
  <c r="Y1530" i="6"/>
  <c r="AD1530" i="6" s="1"/>
  <c r="Y1150" i="6"/>
  <c r="AD1150" i="6" s="1"/>
  <c r="Y1487" i="6"/>
  <c r="AD1487" i="6" s="1"/>
  <c r="Y1524" i="6"/>
  <c r="AD1524" i="6" s="1"/>
  <c r="Y850" i="6"/>
  <c r="AD850" i="6" s="1"/>
  <c r="Y911" i="6"/>
  <c r="AD911" i="6" s="1"/>
  <c r="Y552" i="6"/>
  <c r="AD552" i="6" s="1"/>
  <c r="Y553" i="6"/>
  <c r="AD553" i="6" s="1"/>
  <c r="Y1307" i="6"/>
  <c r="AD1307" i="6" s="1"/>
  <c r="Y341" i="6"/>
  <c r="AD341" i="6" s="1"/>
  <c r="Y1281" i="6"/>
  <c r="AD1281" i="6" s="1"/>
  <c r="Y1442" i="6"/>
  <c r="AD1442" i="6" s="1"/>
  <c r="Y804" i="6"/>
  <c r="AD804" i="6" s="1"/>
  <c r="Y979" i="6"/>
  <c r="AD979" i="6" s="1"/>
  <c r="Y254" i="6"/>
  <c r="AD254" i="6" s="1"/>
  <c r="Y1119" i="6"/>
  <c r="AD1119" i="6" s="1"/>
  <c r="Y1213" i="6"/>
  <c r="AD1213" i="6" s="1"/>
  <c r="Y1515" i="6"/>
  <c r="AD1515" i="6" s="1"/>
  <c r="Y1431" i="6"/>
  <c r="AD1431" i="6" s="1"/>
  <c r="Y1512" i="6"/>
  <c r="AD1512" i="6" s="1"/>
  <c r="Y502" i="6"/>
  <c r="AD502" i="6" s="1"/>
  <c r="Y1110" i="6"/>
  <c r="AD1110" i="6" s="1"/>
  <c r="Y186" i="6"/>
  <c r="AD186" i="6" s="1"/>
  <c r="Y708" i="6"/>
  <c r="AD708" i="6" s="1"/>
  <c r="Y36" i="6"/>
  <c r="AD36" i="6" s="1"/>
  <c r="Y1527" i="6"/>
  <c r="AD1527" i="6" s="1"/>
  <c r="Y190" i="6"/>
  <c r="AD190" i="6" s="1"/>
  <c r="Y223" i="6"/>
  <c r="AD223" i="6" s="1"/>
  <c r="Y1293" i="6"/>
  <c r="AD1293" i="6" s="1"/>
  <c r="Y1458" i="6"/>
  <c r="AD1458" i="6" s="1"/>
  <c r="Y1161" i="6"/>
  <c r="AD1161" i="6" s="1"/>
  <c r="Y900" i="6"/>
  <c r="AD900" i="6" s="1"/>
  <c r="Y343" i="6"/>
  <c r="AD343" i="6" s="1"/>
  <c r="Y1462" i="6"/>
  <c r="AD1462" i="6" s="1"/>
  <c r="Y1456" i="6"/>
  <c r="AD1456" i="6" s="1"/>
  <c r="Y789" i="6"/>
  <c r="AD789" i="6" s="1"/>
  <c r="Y336" i="6"/>
  <c r="AD336" i="6" s="1"/>
  <c r="Y987" i="6"/>
  <c r="AD987" i="6" s="1"/>
  <c r="Y1251" i="6"/>
  <c r="AD1251" i="6" s="1"/>
  <c r="Y362" i="6"/>
  <c r="AD362" i="6" s="1"/>
  <c r="Y1402" i="6"/>
  <c r="AD1402" i="6" s="1"/>
  <c r="Y1394" i="6"/>
  <c r="AD1394" i="6" s="1"/>
  <c r="Y1475" i="6"/>
  <c r="AD1475" i="6" s="1"/>
  <c r="Y1476" i="6"/>
  <c r="AD1476" i="6" s="1"/>
  <c r="Y371" i="6"/>
  <c r="AD371" i="6" s="1"/>
  <c r="Y463" i="6"/>
  <c r="AD463" i="6" s="1"/>
  <c r="Y449" i="6"/>
  <c r="AD449" i="6" s="1"/>
  <c r="Y1067" i="6"/>
  <c r="AD1067" i="6" s="1"/>
  <c r="Y235" i="6"/>
  <c r="AD235" i="6" s="1"/>
  <c r="Y926" i="6"/>
  <c r="AD926" i="6" s="1"/>
  <c r="Y1353" i="6"/>
  <c r="AD1353" i="6" s="1"/>
  <c r="Y741" i="6"/>
  <c r="AD741" i="6" s="1"/>
  <c r="Y1286" i="6"/>
  <c r="AD1286" i="6" s="1"/>
  <c r="Y587" i="6"/>
  <c r="AD587" i="6" s="1"/>
  <c r="Y196" i="6"/>
  <c r="AD196" i="6" s="1"/>
  <c r="Y129" i="6"/>
  <c r="AD129" i="6" s="1"/>
  <c r="Y543" i="6"/>
  <c r="AD543" i="6" s="1"/>
  <c r="Y515" i="6"/>
  <c r="AD515" i="6" s="1"/>
  <c r="Y273" i="6"/>
  <c r="AD273" i="6" s="1"/>
  <c r="Y540" i="6"/>
  <c r="AD540" i="6" s="1"/>
  <c r="Y96" i="6"/>
  <c r="AD96" i="6" s="1"/>
  <c r="Y306" i="6"/>
  <c r="AD306" i="6" s="1"/>
  <c r="Y1126" i="6"/>
  <c r="AD1126" i="6" s="1"/>
  <c r="Y721" i="6"/>
  <c r="AD721" i="6" s="1"/>
  <c r="Y949" i="6"/>
  <c r="AD949" i="6" s="1"/>
  <c r="Y849" i="6"/>
  <c r="AD849" i="6" s="1"/>
  <c r="Y1128" i="6"/>
  <c r="AD1128" i="6" s="1"/>
  <c r="Y704" i="6"/>
  <c r="AD704" i="6" s="1"/>
  <c r="Y698" i="6"/>
  <c r="AD698" i="6" s="1"/>
  <c r="Y661" i="6"/>
  <c r="AD661" i="6" s="1"/>
  <c r="Y350" i="6"/>
  <c r="AD350" i="6" s="1"/>
  <c r="Y457" i="6"/>
  <c r="AD457" i="6" s="1"/>
  <c r="Y902" i="6"/>
  <c r="AD902" i="6" s="1"/>
  <c r="Y383" i="6"/>
  <c r="AD383" i="6" s="1"/>
  <c r="Y27" i="6"/>
  <c r="AD27" i="6" s="1"/>
  <c r="Y841" i="6"/>
  <c r="AD841" i="6" s="1"/>
  <c r="Y675" i="6"/>
  <c r="AD675" i="6" s="1"/>
  <c r="Y90" i="6"/>
  <c r="AD90" i="6" s="1"/>
  <c r="Y756" i="6"/>
  <c r="AD756" i="6" s="1"/>
  <c r="Y1383" i="6"/>
  <c r="AD1383" i="6" s="1"/>
  <c r="Y980" i="6"/>
  <c r="AD980" i="6" s="1"/>
  <c r="Y723" i="6"/>
  <c r="AD723" i="6" s="1"/>
  <c r="Y1183" i="6"/>
  <c r="AD1183" i="6" s="1"/>
  <c r="Y1157" i="6"/>
  <c r="AD1157" i="6" s="1"/>
  <c r="Y797" i="6"/>
  <c r="AD797" i="6" s="1"/>
  <c r="Y1358" i="6"/>
  <c r="AD1358" i="6" s="1"/>
  <c r="Y610" i="6"/>
  <c r="AD610" i="6" s="1"/>
  <c r="Y534" i="6"/>
  <c r="AD534" i="6" s="1"/>
  <c r="Y1146" i="6"/>
  <c r="AD1146" i="6" s="1"/>
  <c r="Y1214" i="6"/>
  <c r="AD1214" i="6" s="1"/>
  <c r="Y859" i="6"/>
  <c r="AD859" i="6" s="1"/>
  <c r="Y260" i="6"/>
  <c r="AD260" i="6" s="1"/>
  <c r="Y856" i="6"/>
  <c r="AD856" i="6" s="1"/>
  <c r="Y1335" i="6"/>
  <c r="AD1335" i="6" s="1"/>
  <c r="Y154" i="6"/>
  <c r="AD154" i="6" s="1"/>
  <c r="Y673" i="6"/>
  <c r="AD673" i="6" s="1"/>
  <c r="Y1298" i="6"/>
  <c r="AD1298" i="6" s="1"/>
  <c r="Y246" i="6"/>
  <c r="AD246" i="6" s="1"/>
  <c r="Y265" i="6"/>
  <c r="AD265" i="6" s="1"/>
  <c r="Y441" i="6"/>
  <c r="AD441" i="6" s="1"/>
  <c r="Y1400" i="6"/>
  <c r="AD1400" i="6" s="1"/>
  <c r="Y860" i="6"/>
  <c r="AD860" i="6" s="1"/>
  <c r="Y1435" i="6"/>
  <c r="AD1435" i="6" s="1"/>
  <c r="Y188" i="6"/>
  <c r="AD188" i="6" s="1"/>
  <c r="Y1141" i="6"/>
  <c r="AD1141" i="6" s="1"/>
  <c r="Y251" i="6"/>
  <c r="AD251" i="6" s="1"/>
  <c r="Y687" i="6"/>
  <c r="AD687" i="6" s="1"/>
  <c r="Y1069" i="6"/>
  <c r="AD1069" i="6" s="1"/>
  <c r="Y489" i="6"/>
  <c r="AD489" i="6" s="1"/>
  <c r="Y298" i="6"/>
  <c r="AD298" i="6" s="1"/>
  <c r="Y711" i="6"/>
  <c r="AD711" i="6" s="1"/>
  <c r="Y92" i="6"/>
  <c r="AD92" i="6" s="1"/>
  <c r="Y886" i="6"/>
  <c r="AD886" i="6" s="1"/>
  <c r="Y1050" i="6"/>
  <c r="AD1050" i="6" s="1"/>
  <c r="Y830" i="6"/>
  <c r="AD830" i="6" s="1"/>
  <c r="Y1203" i="6"/>
  <c r="AD1203" i="6" s="1"/>
  <c r="Y295" i="6"/>
  <c r="AD295" i="6" s="1"/>
  <c r="Y1359" i="6"/>
  <c r="AD1359" i="6" s="1"/>
  <c r="Y715" i="6"/>
  <c r="AD715" i="6" s="1"/>
  <c r="Y1216" i="6"/>
  <c r="AD1216" i="6" s="1"/>
  <c r="Y582" i="6"/>
  <c r="AD582" i="6" s="1"/>
  <c r="Y1167" i="6"/>
  <c r="AD1167" i="6" s="1"/>
  <c r="Y481" i="6"/>
  <c r="AD481" i="6" s="1"/>
  <c r="Y803" i="6"/>
  <c r="AD803" i="6" s="1"/>
  <c r="Y1003" i="6"/>
  <c r="AD1003" i="6" s="1"/>
  <c r="Y625" i="6"/>
  <c r="AD625" i="6" s="1"/>
  <c r="Y1289" i="6"/>
  <c r="AD1289" i="6" s="1"/>
  <c r="Y1143" i="6"/>
  <c r="AD1143" i="6" s="1"/>
  <c r="Y460" i="6"/>
  <c r="AD460" i="6" s="1"/>
  <c r="Y1347" i="6"/>
  <c r="AD1347" i="6" s="1"/>
  <c r="Y962" i="6"/>
  <c r="AD962" i="6" s="1"/>
  <c r="Y885" i="6"/>
  <c r="AD885" i="6" s="1"/>
  <c r="Y1029" i="6"/>
  <c r="AD1029" i="6" s="1"/>
  <c r="Y754" i="6"/>
  <c r="AD754" i="6" s="1"/>
  <c r="Y530" i="6"/>
  <c r="AD530" i="6" s="1"/>
  <c r="Y772" i="6"/>
  <c r="AD772" i="6" s="1"/>
  <c r="Y737" i="6"/>
  <c r="AD737" i="6" s="1"/>
  <c r="Y353" i="6"/>
  <c r="AD353" i="6" s="1"/>
  <c r="Y709" i="6"/>
  <c r="AD709" i="6" s="1"/>
  <c r="Y1330" i="6"/>
  <c r="AD1330" i="6" s="1"/>
  <c r="Y1260" i="6"/>
  <c r="AD1260" i="6" s="1"/>
  <c r="Y156" i="6"/>
  <c r="AD156" i="6" s="1"/>
  <c r="Y474" i="6"/>
  <c r="AD474" i="6" s="1"/>
  <c r="Y866" i="6"/>
  <c r="AD866" i="6" s="1"/>
  <c r="Y71" i="6"/>
  <c r="AD71" i="6" s="1"/>
  <c r="Y1484" i="6"/>
  <c r="AD1484" i="6" s="1"/>
  <c r="Y462" i="6"/>
  <c r="AD462" i="6" s="1"/>
  <c r="Y1478" i="6"/>
  <c r="AD1478" i="6" s="1"/>
  <c r="Y1371" i="6"/>
  <c r="AD1371" i="6" s="1"/>
  <c r="Y172" i="6"/>
  <c r="AD172" i="6" s="1"/>
  <c r="Y933" i="6"/>
  <c r="AD933" i="6" s="1"/>
  <c r="Y414" i="6"/>
  <c r="AD414" i="6" s="1"/>
  <c r="Y635" i="6"/>
  <c r="AD635" i="6" s="1"/>
  <c r="Y1073" i="6"/>
  <c r="AD1073" i="6" s="1"/>
  <c r="Y291" i="6"/>
  <c r="AD291" i="6" s="1"/>
  <c r="Y23" i="6"/>
  <c r="AD23" i="6" s="1"/>
  <c r="Y495" i="6"/>
  <c r="AD495" i="6" s="1"/>
  <c r="Y974" i="6"/>
  <c r="AD974" i="6" s="1"/>
  <c r="Y312" i="6"/>
  <c r="AD312" i="6" s="1"/>
  <c r="Y365" i="6"/>
  <c r="AD365" i="6" s="1"/>
  <c r="Y1137" i="6"/>
  <c r="AD1137" i="6" s="1"/>
  <c r="Y1405" i="6"/>
  <c r="AD1405" i="6" s="1"/>
  <c r="Y1042" i="6"/>
  <c r="AD1042" i="6" s="1"/>
  <c r="Y69" i="6"/>
  <c r="AD69" i="6" s="1"/>
  <c r="Y216" i="6"/>
  <c r="AD216" i="6" s="1"/>
  <c r="Y9" i="6"/>
  <c r="AD9" i="6" s="1"/>
  <c r="Y753" i="6"/>
  <c r="AD753" i="6" s="1"/>
  <c r="Y743" i="6"/>
  <c r="AD743" i="6" s="1"/>
  <c r="Y1450" i="6"/>
  <c r="AD1450" i="6" s="1"/>
  <c r="Y1094" i="6"/>
  <c r="AD1094" i="6" s="1"/>
  <c r="Y682" i="6"/>
  <c r="AD682" i="6" s="1"/>
  <c r="Y1311" i="6"/>
  <c r="AD1311" i="6" s="1"/>
  <c r="Y762" i="6"/>
  <c r="AD762" i="6" s="1"/>
  <c r="Y184" i="6"/>
  <c r="AD184" i="6" s="1"/>
  <c r="Y403" i="6"/>
  <c r="AD403" i="6" s="1"/>
  <c r="Y1187" i="6"/>
  <c r="AD1187" i="6" s="1"/>
  <c r="Y1066" i="6"/>
  <c r="AD1066" i="6" s="1"/>
  <c r="Y759" i="6"/>
  <c r="AD759" i="6" s="1"/>
  <c r="Y405" i="6"/>
  <c r="AD405" i="6" s="1"/>
  <c r="Y1035" i="6"/>
  <c r="AD1035" i="6" s="1"/>
  <c r="Y725" i="6"/>
  <c r="AD725" i="6" s="1"/>
  <c r="Y47" i="6"/>
  <c r="AD47" i="6" s="1"/>
  <c r="Y998" i="6"/>
  <c r="AD998" i="6" s="1"/>
  <c r="Y858" i="6"/>
  <c r="AD858" i="6" s="1"/>
  <c r="Y1060" i="6"/>
  <c r="AD1060" i="6" s="1"/>
  <c r="Y837" i="6"/>
  <c r="AD837" i="6" s="1"/>
  <c r="Y1002" i="6"/>
  <c r="AD1002" i="6" s="1"/>
  <c r="Y367" i="6"/>
  <c r="AD367" i="6" s="1"/>
  <c r="Y270" i="6"/>
  <c r="AD270" i="6" s="1"/>
  <c r="Y928" i="6"/>
  <c r="AD928" i="6" s="1"/>
  <c r="Y80" i="6"/>
  <c r="AD80" i="6" s="1"/>
  <c r="Y29" i="6"/>
  <c r="AD29" i="6" s="1"/>
  <c r="Y548" i="6"/>
  <c r="AD548" i="6" s="1"/>
  <c r="Y204" i="6"/>
  <c r="AD204" i="6" s="1"/>
  <c r="Y640" i="6"/>
  <c r="AD640" i="6" s="1"/>
  <c r="Y1306" i="6"/>
  <c r="AD1306" i="6" s="1"/>
  <c r="Y1175" i="6"/>
  <c r="AD1175" i="6" s="1"/>
  <c r="Y955" i="6"/>
  <c r="AD955" i="6" s="1"/>
  <c r="Y1269" i="6"/>
  <c r="AD1269" i="6" s="1"/>
  <c r="Y234" i="6"/>
  <c r="AD234" i="6" s="1"/>
  <c r="Y1351" i="6"/>
  <c r="AD1351" i="6" s="1"/>
  <c r="Y385" i="6"/>
  <c r="AD385" i="6" s="1"/>
  <c r="Y208" i="6"/>
  <c r="AD208" i="6" s="1"/>
  <c r="Y183" i="6"/>
  <c r="AD183" i="6" s="1"/>
  <c r="Y503" i="6"/>
  <c r="AD503" i="6" s="1"/>
  <c r="Y677" i="6"/>
  <c r="AD677" i="6" s="1"/>
  <c r="Y510" i="6"/>
  <c r="AD510" i="6" s="1"/>
  <c r="Y965" i="6"/>
  <c r="AD965" i="6" s="1"/>
  <c r="Y1523" i="6"/>
  <c r="AD1523" i="6" s="1"/>
  <c r="Y1000" i="6"/>
  <c r="AD1000" i="6" s="1"/>
  <c r="Y1352" i="6"/>
  <c r="AD1352" i="6" s="1"/>
  <c r="Y1268" i="6"/>
  <c r="AD1268" i="6" s="1"/>
  <c r="Y384" i="6"/>
  <c r="AD384" i="6" s="1"/>
  <c r="Y795" i="6"/>
  <c r="AD795" i="6" s="1"/>
  <c r="Y163" i="6"/>
  <c r="AD163" i="6" s="1"/>
  <c r="Y717" i="6"/>
  <c r="AD717" i="6" s="1"/>
  <c r="Y1388" i="6"/>
  <c r="AD1388" i="6" s="1"/>
  <c r="Y1436" i="6"/>
  <c r="AD1436" i="6" s="1"/>
  <c r="Y629" i="6"/>
  <c r="AD629" i="6" s="1"/>
  <c r="Y583" i="6"/>
  <c r="AD583" i="6" s="1"/>
  <c r="Y1379" i="6"/>
  <c r="AD1379" i="6" s="1"/>
  <c r="Y954" i="6"/>
  <c r="AD954" i="6" s="1"/>
  <c r="Y1350" i="6"/>
  <c r="AD1350" i="6" s="1"/>
  <c r="Y244" i="6"/>
  <c r="AD244" i="6" s="1"/>
  <c r="Y678" i="6"/>
  <c r="AD678" i="6" s="1"/>
  <c r="Y612" i="6"/>
  <c r="AD612" i="6" s="1"/>
  <c r="Y838" i="6"/>
  <c r="AD838" i="6" s="1"/>
  <c r="Y1172" i="6"/>
  <c r="AD1172" i="6" s="1"/>
  <c r="Y320" i="6"/>
  <c r="AD320" i="6" s="1"/>
  <c r="Y468" i="6"/>
  <c r="AD468" i="6" s="1"/>
  <c r="Y1496" i="6"/>
  <c r="AD1496" i="6" s="1"/>
  <c r="Y872" i="6"/>
  <c r="AD872" i="6" s="1"/>
  <c r="Y72" i="6"/>
  <c r="AD72" i="6" s="1"/>
  <c r="Y454" i="6"/>
  <c r="AD454" i="6" s="1"/>
  <c r="Y1305" i="6"/>
  <c r="AD1305" i="6" s="1"/>
  <c r="Y321" i="6"/>
  <c r="AD321" i="6" s="1"/>
  <c r="Y1122" i="6"/>
  <c r="AD1122" i="6" s="1"/>
  <c r="Y544" i="6"/>
  <c r="AD544" i="6" s="1"/>
  <c r="Y978" i="6"/>
  <c r="AD978" i="6" s="1"/>
  <c r="Y1236" i="6"/>
  <c r="AD1236" i="6" s="1"/>
  <c r="Y1103" i="6"/>
  <c r="AD1103" i="6" s="1"/>
  <c r="Y796" i="6"/>
  <c r="AD796" i="6" s="1"/>
  <c r="Y932" i="6"/>
  <c r="AD932" i="6" s="1"/>
  <c r="Y191" i="6"/>
  <c r="AD191" i="6" s="1"/>
  <c r="Y32" i="6"/>
  <c r="AD32" i="6" s="1"/>
  <c r="Y916" i="6"/>
  <c r="AD916" i="6" s="1"/>
  <c r="Y1432" i="6"/>
  <c r="AD1432" i="6" s="1"/>
  <c r="Y751" i="6"/>
  <c r="AD751" i="6" s="1"/>
  <c r="Y909" i="6"/>
  <c r="AD909" i="6" s="1"/>
  <c r="Y783" i="6"/>
  <c r="AD783" i="6" s="1"/>
  <c r="Y111" i="6"/>
  <c r="AD111" i="6" s="1"/>
  <c r="Y44" i="6"/>
  <c r="AD44" i="6" s="1"/>
  <c r="Y1072" i="6"/>
  <c r="AD1072" i="6" s="1"/>
  <c r="Y1219" i="6"/>
  <c r="AD1219" i="6" s="1"/>
  <c r="Y1036" i="6"/>
  <c r="AD1036" i="6" s="1"/>
  <c r="Y1348" i="6"/>
  <c r="AD1348" i="6" s="1"/>
  <c r="Y224" i="6"/>
  <c r="AD224" i="6" s="1"/>
  <c r="Y691" i="6"/>
  <c r="AD691" i="6" s="1"/>
  <c r="Y585" i="6"/>
  <c r="AD585" i="6" s="1"/>
  <c r="Y1479" i="6"/>
  <c r="AD1479" i="6" s="1"/>
  <c r="Y1107" i="6"/>
  <c r="AD1107" i="6" s="1"/>
  <c r="Y617" i="6"/>
  <c r="AD617" i="6" s="1"/>
  <c r="Y1516" i="6"/>
  <c r="AD1516" i="6" s="1"/>
  <c r="Y720" i="6"/>
  <c r="AD720" i="6" s="1"/>
  <c r="Y147" i="6"/>
  <c r="AD147" i="6" s="1"/>
  <c r="Y1378" i="6"/>
  <c r="AD1378" i="6" s="1"/>
  <c r="Y194" i="6"/>
  <c r="AD194" i="6" s="1"/>
  <c r="Y1007" i="6"/>
  <c r="AD1007" i="6" s="1"/>
  <c r="Y1234" i="6"/>
  <c r="AD1234" i="6" s="1"/>
  <c r="Y310" i="6"/>
  <c r="AD310" i="6" s="1"/>
  <c r="Y192" i="6"/>
  <c r="AD192" i="6" s="1"/>
  <c r="Y1336" i="6"/>
  <c r="AD1336" i="6" s="1"/>
  <c r="Y1011" i="6"/>
  <c r="AD1011" i="6" s="1"/>
  <c r="Y130" i="6"/>
  <c r="AD130" i="6" s="1"/>
  <c r="Y1237" i="6"/>
  <c r="AD1237" i="6" s="1"/>
  <c r="Y815" i="6"/>
  <c r="AD815" i="6" s="1"/>
  <c r="Y588" i="6"/>
  <c r="AD588" i="6" s="1"/>
  <c r="Y104" i="6"/>
  <c r="AD104" i="6" s="1"/>
  <c r="Y394" i="6"/>
  <c r="AD394" i="6" s="1"/>
  <c r="Y137" i="6"/>
  <c r="AD137" i="6" s="1"/>
  <c r="Y524" i="6"/>
  <c r="AD524" i="6" s="1"/>
  <c r="Y39" i="6"/>
  <c r="AD39" i="6" s="1"/>
  <c r="Y903" i="6"/>
  <c r="AD903" i="6" s="1"/>
  <c r="Y286" i="6"/>
  <c r="AD286" i="6" s="1"/>
  <c r="Y1019" i="6"/>
  <c r="AD1019" i="6" s="1"/>
  <c r="Y562" i="6"/>
  <c r="AD562" i="6" s="1"/>
  <c r="Y301" i="6"/>
  <c r="AD301" i="6" s="1"/>
  <c r="Y91" i="6"/>
  <c r="AD91" i="6" s="1"/>
  <c r="Y811" i="6"/>
  <c r="AD811" i="6" s="1"/>
  <c r="Y97" i="6"/>
  <c r="AD97" i="6" s="1"/>
  <c r="Y1070" i="6"/>
  <c r="AD1070" i="6" s="1"/>
  <c r="Y380" i="6"/>
  <c r="AD380" i="6" s="1"/>
  <c r="Y649" i="6"/>
  <c r="AD649" i="6" s="1"/>
  <c r="Y322" i="6"/>
  <c r="AD322" i="6" s="1"/>
  <c r="Y981" i="6"/>
  <c r="AD981" i="6" s="1"/>
  <c r="Y518" i="6"/>
  <c r="AD518" i="6" s="1"/>
  <c r="Y758" i="6"/>
  <c r="AD758" i="6" s="1"/>
  <c r="Y793" i="6"/>
  <c r="AD793" i="6" s="1"/>
  <c r="Y964" i="6"/>
  <c r="AD964" i="6" s="1"/>
  <c r="Y924" i="6"/>
  <c r="AD924" i="6" s="1"/>
  <c r="Y118" i="6"/>
  <c r="AD118" i="6" s="1"/>
  <c r="Y1193" i="6"/>
  <c r="AD1193" i="6" s="1"/>
  <c r="Y360" i="6"/>
  <c r="AD360" i="6" s="1"/>
  <c r="Y206" i="6"/>
  <c r="AD206" i="6" s="1"/>
  <c r="Y1272" i="6"/>
  <c r="AD1272" i="6" s="1"/>
  <c r="Y347" i="6"/>
  <c r="AD347" i="6" s="1"/>
  <c r="Y1401" i="6"/>
  <c r="AD1401" i="6" s="1"/>
  <c r="Y423" i="6"/>
  <c r="AD423" i="6" s="1"/>
  <c r="Y1439" i="6"/>
  <c r="AD1439" i="6" s="1"/>
  <c r="Y976" i="6"/>
  <c r="AD976" i="6" s="1"/>
  <c r="Y302" i="6"/>
  <c r="AD302" i="6" s="1"/>
  <c r="Y119" i="6"/>
  <c r="AD119" i="6" s="1"/>
  <c r="Y1299" i="6"/>
  <c r="AD1299" i="6" s="1"/>
  <c r="Y1154" i="6"/>
  <c r="AD1154" i="6" s="1"/>
  <c r="Y1087" i="6"/>
  <c r="AD1087" i="6" s="1"/>
  <c r="Y274" i="6"/>
  <c r="AD274" i="6" s="1"/>
  <c r="Y255" i="6"/>
  <c r="AD255" i="6" s="1"/>
  <c r="Y882" i="6"/>
  <c r="AD882" i="6" s="1"/>
  <c r="Y914" i="6"/>
  <c r="AD914" i="6" s="1"/>
  <c r="Y304" i="6"/>
  <c r="AD304" i="6" s="1"/>
  <c r="Y128" i="6"/>
  <c r="AD128" i="6" s="1"/>
  <c r="Y231" i="6"/>
  <c r="AD231" i="6" s="1"/>
  <c r="Y155" i="6"/>
  <c r="AD155" i="6" s="1"/>
  <c r="Y752" i="6"/>
  <c r="AD752" i="6" s="1"/>
  <c r="Y109" i="6"/>
  <c r="AD109" i="6" s="1"/>
  <c r="Y1331" i="6"/>
  <c r="AD1331" i="6" s="1"/>
  <c r="Y135" i="6"/>
  <c r="AD135" i="6" s="1"/>
  <c r="Y1005" i="6"/>
  <c r="AD1005" i="6" s="1"/>
  <c r="Y973" i="6"/>
  <c r="AD973" i="6" s="1"/>
  <c r="Y953" i="6"/>
  <c r="AD953" i="6" s="1"/>
  <c r="Y1148" i="6"/>
  <c r="AD1148" i="6" s="1"/>
  <c r="Y1198" i="6"/>
  <c r="AD1198" i="6" s="1"/>
  <c r="Y311" i="6"/>
  <c r="AD311" i="6" s="1"/>
  <c r="Y50" i="6"/>
  <c r="AD50" i="6" s="1"/>
  <c r="Y1354" i="6"/>
  <c r="AD1354" i="6" s="1"/>
  <c r="Y43" i="6"/>
  <c r="AD43" i="6" s="1"/>
  <c r="Y1384" i="6"/>
  <c r="AD1384" i="6" s="1"/>
  <c r="Y1520" i="6"/>
  <c r="AD1520" i="6" s="1"/>
  <c r="Y1131" i="6"/>
  <c r="AD1131" i="6" s="1"/>
  <c r="Y74" i="6"/>
  <c r="AD74" i="6" s="1"/>
  <c r="Y134" i="6"/>
  <c r="AD134" i="6" s="1"/>
  <c r="Y695" i="6"/>
  <c r="AD695" i="6" s="1"/>
  <c r="Y648" i="6"/>
  <c r="AD648" i="6" s="1"/>
  <c r="Y1373" i="6"/>
  <c r="AD1373" i="6" s="1"/>
  <c r="Y917" i="6"/>
  <c r="AD917" i="6" s="1"/>
  <c r="Y574" i="6"/>
  <c r="AD574" i="6" s="1"/>
  <c r="Y470" i="6"/>
  <c r="AD470" i="6" s="1"/>
  <c r="Y739" i="6"/>
  <c r="AD739" i="6" s="1"/>
  <c r="Y280" i="6"/>
  <c r="AD280" i="6" s="1"/>
  <c r="Y1480" i="6"/>
  <c r="AD1480" i="6" s="1"/>
  <c r="Y669" i="6"/>
  <c r="AD669" i="6" s="1"/>
  <c r="Y780" i="6"/>
  <c r="AD780" i="6" s="1"/>
  <c r="Y1513" i="6"/>
  <c r="AD1513" i="6" s="1"/>
  <c r="Y435" i="6"/>
  <c r="AD435" i="6" s="1"/>
  <c r="Y801" i="6"/>
  <c r="AD801" i="6" s="1"/>
  <c r="Y355" i="6"/>
  <c r="AD355" i="6" s="1"/>
  <c r="Y1120" i="6"/>
  <c r="AD1120" i="6" s="1"/>
  <c r="Y936" i="6"/>
  <c r="AD936" i="6" s="1"/>
  <c r="Y469" i="6"/>
  <c r="AD469" i="6" s="1"/>
  <c r="Y843" i="6"/>
  <c r="AD843" i="6" s="1"/>
  <c r="Y1506" i="6"/>
  <c r="AD1506" i="6" s="1"/>
  <c r="Y771" i="6"/>
  <c r="AD771" i="6" s="1"/>
  <c r="Y12" i="6"/>
  <c r="AD12" i="6" s="1"/>
  <c r="Y150" i="6"/>
  <c r="AD150" i="6" s="1"/>
  <c r="Y1507" i="6"/>
  <c r="AD1507" i="6" s="1"/>
  <c r="Y832" i="6"/>
  <c r="AD832" i="6" s="1"/>
  <c r="Y1218" i="6"/>
  <c r="AD1218" i="6" s="1"/>
  <c r="Y316" i="6"/>
  <c r="AD316" i="6" s="1"/>
  <c r="Y40" i="6"/>
  <c r="AD40" i="6" s="1"/>
  <c r="Y1196" i="6"/>
  <c r="AD1196" i="6" s="1"/>
  <c r="Y1395" i="6"/>
  <c r="AD1395" i="6" s="1"/>
  <c r="Y342" i="6"/>
  <c r="AD342" i="6" s="1"/>
  <c r="Y11" i="6"/>
  <c r="AD11" i="6" s="1"/>
  <c r="Y120" i="6"/>
  <c r="AD120" i="6" s="1"/>
  <c r="Y1144" i="6"/>
  <c r="AD1144" i="6" s="1"/>
  <c r="Y774" i="6"/>
  <c r="AD774" i="6" s="1"/>
  <c r="Y41" i="6"/>
  <c r="AD41" i="6" s="1"/>
  <c r="Y57" i="6"/>
  <c r="AD57" i="6" s="1"/>
  <c r="Y896" i="6"/>
  <c r="AD896" i="6" s="1"/>
  <c r="Y603" i="6"/>
  <c r="AD603" i="6" s="1"/>
  <c r="Y335" i="6"/>
  <c r="AD335" i="6" s="1"/>
  <c r="Y256" i="6"/>
  <c r="AD256" i="6" s="1"/>
  <c r="Y167" i="6"/>
  <c r="AD167" i="6" s="1"/>
  <c r="Y178" i="6"/>
  <c r="AD178" i="6" s="1"/>
  <c r="Y727" i="6"/>
  <c r="AD727" i="6" s="1"/>
  <c r="Y1016" i="6"/>
  <c r="AD1016" i="6" s="1"/>
  <c r="Y923" i="6"/>
  <c r="AD923" i="6" s="1"/>
  <c r="Y1220" i="6"/>
  <c r="AD1220" i="6" s="1"/>
  <c r="Y579" i="6"/>
  <c r="AD579" i="6" s="1"/>
  <c r="Y62" i="6"/>
  <c r="AD62" i="6" s="1"/>
  <c r="Y703" i="6"/>
  <c r="AD703" i="6" s="1"/>
  <c r="Y589" i="6"/>
  <c r="AD589" i="6" s="1"/>
  <c r="Y377" i="6"/>
  <c r="AD377" i="6" s="1"/>
  <c r="Y1529" i="6"/>
  <c r="AD1529" i="6" s="1"/>
  <c r="Y1097" i="6"/>
  <c r="AD1097" i="6" s="1"/>
  <c r="Y88" i="6"/>
  <c r="AD88" i="6" s="1"/>
  <c r="Y76" i="6"/>
  <c r="AD76" i="6" s="1"/>
  <c r="Y56" i="6"/>
  <c r="AD56" i="6" s="1"/>
  <c r="Y908" i="6"/>
  <c r="AD908" i="6" s="1"/>
  <c r="Y1370" i="6"/>
  <c r="AD1370" i="6" s="1"/>
  <c r="Y363" i="6"/>
  <c r="AD363" i="6" s="1"/>
  <c r="Y733" i="6"/>
  <c r="AD733" i="6" s="1"/>
  <c r="Y1104" i="6"/>
  <c r="AD1104" i="6" s="1"/>
  <c r="Y975" i="6"/>
  <c r="AD975" i="6" s="1"/>
  <c r="Y1363" i="6"/>
  <c r="AD1363" i="6" s="1"/>
  <c r="Y1083" i="6"/>
  <c r="AD1083" i="6" s="1"/>
  <c r="Y1319" i="6"/>
  <c r="AD1319" i="6" s="1"/>
  <c r="Y81" i="6"/>
  <c r="AD81" i="6" s="1"/>
  <c r="Y482" i="6"/>
  <c r="AD482" i="6" s="1"/>
  <c r="Y421" i="6"/>
  <c r="AD421" i="6" s="1"/>
  <c r="Y1267" i="6"/>
  <c r="AD1267" i="6" s="1"/>
  <c r="Y1508" i="6"/>
  <c r="AD1508" i="6" s="1"/>
  <c r="Y218" i="6"/>
  <c r="AD218" i="6" s="1"/>
  <c r="Y1393" i="6"/>
  <c r="AD1393" i="6" s="1"/>
  <c r="Y586" i="6"/>
  <c r="AD586" i="6" s="1"/>
  <c r="Y1416" i="6"/>
  <c r="AD1416" i="6" s="1"/>
  <c r="Y1022" i="6"/>
  <c r="AD1022" i="6" s="1"/>
  <c r="Y511" i="6"/>
  <c r="AD511" i="6" s="1"/>
  <c r="Y1106" i="6"/>
  <c r="AD1106" i="6" s="1"/>
  <c r="Y35" i="6"/>
  <c r="AD35" i="6" s="1"/>
  <c r="Y983" i="6"/>
  <c r="AD983" i="6" s="1"/>
  <c r="Y161" i="6"/>
  <c r="AD161" i="6" s="1"/>
  <c r="Y577" i="6"/>
  <c r="AD577" i="6" s="1"/>
  <c r="Y1151" i="6"/>
  <c r="AD1151" i="6" s="1"/>
  <c r="Y309" i="6"/>
  <c r="AD309" i="6" s="1"/>
  <c r="Y366" i="6"/>
  <c r="AD366" i="6" s="1"/>
  <c r="Y177" i="6"/>
  <c r="AD177" i="6" s="1"/>
  <c r="Y1246" i="6"/>
  <c r="AD1246" i="6" s="1"/>
  <c r="Y1211" i="6"/>
  <c r="AD1211" i="6" s="1"/>
  <c r="Y476" i="6"/>
  <c r="AD476" i="6" s="1"/>
  <c r="Y1483" i="6"/>
  <c r="AD1483" i="6" s="1"/>
  <c r="Y1357" i="6"/>
  <c r="AD1357" i="6" s="1"/>
  <c r="Y591" i="6"/>
  <c r="AD591" i="6" s="1"/>
  <c r="Y1415" i="6"/>
  <c r="AD1415" i="6" s="1"/>
  <c r="Y1212" i="6"/>
  <c r="AD1212" i="6" s="1"/>
  <c r="Y714" i="6"/>
  <c r="AD714" i="6" s="1"/>
  <c r="Y1390" i="6"/>
  <c r="AD1390" i="6" s="1"/>
  <c r="Y446" i="6"/>
  <c r="AD446" i="6" s="1"/>
  <c r="Y276" i="6"/>
  <c r="AD276" i="6" s="1"/>
  <c r="Y692" i="6"/>
  <c r="AD692" i="6" s="1"/>
  <c r="Y1375" i="6"/>
  <c r="AD1375" i="6" s="1"/>
  <c r="Y1253" i="6"/>
  <c r="AD1253" i="6" s="1"/>
  <c r="Y1300" i="6"/>
  <c r="AD1300" i="6" s="1"/>
  <c r="Y351" i="6"/>
  <c r="AD351" i="6" s="1"/>
  <c r="Y607" i="6"/>
  <c r="AD607" i="6" s="1"/>
  <c r="Y149" i="6"/>
  <c r="AD149" i="6" s="1"/>
  <c r="Y643" i="6"/>
  <c r="AD643" i="6" s="1"/>
  <c r="Y1105" i="6"/>
  <c r="AD1105" i="6" s="1"/>
  <c r="Y67" i="6"/>
  <c r="AD67" i="6" s="1"/>
  <c r="Y670" i="6"/>
  <c r="AD670" i="6" s="1"/>
  <c r="Y370" i="6"/>
  <c r="AD370" i="6" s="1"/>
  <c r="Y945" i="6"/>
  <c r="AD945" i="6" s="1"/>
  <c r="Y541" i="6"/>
  <c r="AD541" i="6" s="1"/>
  <c r="Y1471" i="6"/>
  <c r="AD1471" i="6" s="1"/>
  <c r="Y275" i="6"/>
  <c r="AD275" i="6" s="1"/>
  <c r="Y117" i="6"/>
  <c r="AD117" i="6" s="1"/>
  <c r="Y934" i="6"/>
  <c r="AD934" i="6" s="1"/>
  <c r="Y160" i="6"/>
  <c r="AD160" i="6" s="1"/>
  <c r="Y1265" i="6"/>
  <c r="AD1265" i="6" s="1"/>
  <c r="Y93" i="6"/>
  <c r="AD93" i="6" s="1"/>
  <c r="Y1207" i="6"/>
  <c r="AD1207" i="6" s="1"/>
  <c r="Y512" i="6"/>
  <c r="AD512" i="6" s="1"/>
  <c r="Y1333" i="6"/>
  <c r="AD1333" i="6" s="1"/>
  <c r="Y564" i="6"/>
  <c r="AD564" i="6" s="1"/>
  <c r="Y1238" i="6"/>
  <c r="AD1238" i="6" s="1"/>
  <c r="Y1242" i="6"/>
  <c r="AD1242" i="6" s="1"/>
  <c r="Y1027" i="6"/>
  <c r="AD1027" i="6" s="1"/>
  <c r="Y396" i="6"/>
  <c r="AD396" i="6" s="1"/>
  <c r="Y822" i="6"/>
  <c r="AD822" i="6" s="1"/>
  <c r="Y1441" i="6"/>
  <c r="AD1441" i="6" s="1"/>
  <c r="Y968" i="6"/>
  <c r="AD968" i="6" s="1"/>
  <c r="Y1232" i="6"/>
  <c r="AD1232" i="6" s="1"/>
  <c r="Y1045" i="6"/>
  <c r="AD1045" i="6" s="1"/>
  <c r="Y103" i="6"/>
  <c r="AD103" i="6" s="1"/>
  <c r="Y718" i="6"/>
  <c r="AD718" i="6" s="1"/>
  <c r="Y1241" i="6"/>
  <c r="AD1241" i="6" s="1"/>
  <c r="Y956" i="6"/>
  <c r="AD956" i="6" s="1"/>
  <c r="Y26" i="6"/>
  <c r="AD26" i="6" s="1"/>
  <c r="Y513" i="6"/>
  <c r="AD513" i="6" s="1"/>
  <c r="Y1428" i="6"/>
  <c r="AD1428" i="6" s="1"/>
  <c r="Y1062" i="6"/>
  <c r="AD1062" i="6" s="1"/>
  <c r="Y1517" i="6"/>
  <c r="AD1517" i="6" s="1"/>
  <c r="Y781" i="6"/>
  <c r="AD781" i="6" s="1"/>
  <c r="Y1090" i="6"/>
  <c r="AD1090" i="6" s="1"/>
  <c r="Y1075" i="6"/>
  <c r="AD1075" i="6" s="1"/>
  <c r="Y145" i="6"/>
  <c r="AD145" i="6" s="1"/>
  <c r="Y1389" i="6"/>
  <c r="AD1389" i="6" s="1"/>
  <c r="Y1315" i="6"/>
  <c r="AD1315" i="6" s="1"/>
  <c r="Y883" i="6"/>
  <c r="AD883" i="6" s="1"/>
  <c r="Y282" i="6"/>
  <c r="AD282" i="6" s="1"/>
  <c r="Y770" i="6"/>
  <c r="AD770" i="6" s="1"/>
  <c r="Y619" i="6"/>
  <c r="AD619" i="6" s="1"/>
  <c r="Y1171" i="6"/>
  <c r="AD1171" i="6" s="1"/>
  <c r="Y1215" i="6"/>
  <c r="AD1215" i="6" s="1"/>
  <c r="Y864" i="6"/>
  <c r="AD864" i="6" s="1"/>
  <c r="Y1398" i="6"/>
  <c r="AD1398" i="6" s="1"/>
  <c r="Y1061" i="6"/>
  <c r="AD1061" i="6" s="1"/>
  <c r="Y1188" i="6"/>
  <c r="AD1188" i="6" s="1"/>
  <c r="Y151" i="6"/>
  <c r="AD151" i="6" s="1"/>
  <c r="Y42" i="6"/>
  <c r="AD42" i="6" s="1"/>
  <c r="Y1296" i="6"/>
  <c r="AD1296" i="6" s="1"/>
  <c r="Y1043" i="6"/>
  <c r="AD1043" i="6" s="1"/>
  <c r="Y1164" i="6"/>
  <c r="AD1164" i="6" s="1"/>
  <c r="Y985" i="6"/>
  <c r="AD985" i="6" s="1"/>
  <c r="Y1491" i="6"/>
  <c r="AD1491" i="6" s="1"/>
  <c r="Y826" i="6"/>
  <c r="AD826" i="6" s="1"/>
  <c r="Y453" i="6"/>
  <c r="AD453" i="6" s="1"/>
  <c r="Y205" i="6"/>
  <c r="AD205" i="6" s="1"/>
  <c r="Y1114" i="6"/>
  <c r="AD1114" i="6" s="1"/>
  <c r="Y153" i="6"/>
  <c r="AD153" i="6" s="1"/>
  <c r="Y570" i="6"/>
  <c r="AD570" i="6" s="1"/>
  <c r="Y382" i="6"/>
  <c r="AD382" i="6" s="1"/>
  <c r="Y1509" i="6"/>
  <c r="AD1509" i="6" s="1"/>
  <c r="Y1473" i="6"/>
  <c r="AD1473" i="6" s="1"/>
  <c r="Y869" i="6"/>
  <c r="AD869" i="6" s="1"/>
  <c r="Y988" i="6"/>
  <c r="AD988" i="6" s="1"/>
  <c r="Y604" i="6"/>
  <c r="AD604" i="6" s="1"/>
  <c r="Y584" i="6"/>
  <c r="AD584" i="6" s="1"/>
  <c r="Y1129" i="6"/>
  <c r="AD1129" i="6" s="1"/>
  <c r="Y381" i="6"/>
  <c r="AD381" i="6" s="1"/>
  <c r="Y1230" i="6"/>
  <c r="AD1230" i="6" s="1"/>
  <c r="Y412" i="6"/>
  <c r="AD412" i="6" s="1"/>
  <c r="Y899" i="6"/>
  <c r="AD899" i="6" s="1"/>
  <c r="Y70" i="6"/>
  <c r="AD70" i="6" s="1"/>
  <c r="Y220" i="6"/>
  <c r="AD220" i="6" s="1"/>
  <c r="Y763" i="6"/>
  <c r="AD763" i="6" s="1"/>
  <c r="Y437" i="6"/>
  <c r="AD437" i="6" s="1"/>
  <c r="Y1422" i="6"/>
  <c r="AD1422" i="6" s="1"/>
  <c r="Y299" i="6"/>
  <c r="AD299" i="6" s="1"/>
  <c r="Y560" i="6"/>
  <c r="AD560" i="6" s="1"/>
  <c r="Y444" i="6"/>
  <c r="AD444" i="6" s="1"/>
  <c r="Y52" i="6"/>
  <c r="AD52" i="6" s="1"/>
  <c r="Y213" i="6"/>
  <c r="AD213" i="6" s="1"/>
  <c r="Y1034" i="6"/>
  <c r="AD1034" i="6" s="1"/>
  <c r="Y1502" i="6"/>
  <c r="AD1502" i="6" s="1"/>
  <c r="Y14" i="6"/>
  <c r="AD14" i="6" s="1"/>
  <c r="Y1477" i="6"/>
  <c r="AD1477" i="6" s="1"/>
  <c r="Y641" i="6"/>
  <c r="AD641" i="6" s="1"/>
  <c r="Y566" i="6"/>
  <c r="AD566" i="6" s="1"/>
  <c r="Y1243" i="6"/>
  <c r="AD1243" i="6" s="1"/>
  <c r="Y722" i="6"/>
  <c r="AD722" i="6" s="1"/>
  <c r="Y572" i="6"/>
  <c r="AD572" i="6" s="1"/>
  <c r="Y1345" i="6"/>
  <c r="AD1345" i="6" s="1"/>
  <c r="Y1457" i="6"/>
  <c r="AD1457" i="6" s="1"/>
  <c r="Y157" i="6"/>
  <c r="AD157" i="6" s="1"/>
  <c r="Y369" i="6"/>
  <c r="AD369" i="6" s="1"/>
  <c r="Y814" i="6"/>
  <c r="AD814" i="6" s="1"/>
  <c r="Y250" i="6"/>
  <c r="AD250" i="6" s="1"/>
  <c r="Y1205" i="6"/>
  <c r="AD1205" i="6" s="1"/>
  <c r="Y357" i="6"/>
  <c r="AD357" i="6" s="1"/>
  <c r="Y1455" i="6"/>
  <c r="AD1455" i="6" s="1"/>
  <c r="Y281" i="6"/>
  <c r="AD281" i="6" s="1"/>
  <c r="Y66" i="6"/>
  <c r="AD66" i="6" s="1"/>
  <c r="Y236" i="6"/>
  <c r="AD236" i="6" s="1"/>
  <c r="Y666" i="6"/>
  <c r="AD666" i="6" s="1"/>
  <c r="Y812" i="6"/>
  <c r="AD812" i="6" s="1"/>
  <c r="Y680" i="6"/>
  <c r="AD680" i="6" s="1"/>
  <c r="Y716" i="6"/>
  <c r="AD716" i="6" s="1"/>
  <c r="Y1445" i="6"/>
  <c r="AD1445" i="6" s="1"/>
  <c r="Y1032" i="6"/>
  <c r="AD1032" i="6" s="1"/>
  <c r="Y6" i="6"/>
  <c r="AD6" i="6" s="1"/>
  <c r="Y636" i="6"/>
  <c r="AD636" i="6" s="1"/>
  <c r="Y308" i="6"/>
  <c r="AD308" i="6" s="1"/>
  <c r="Y142" i="6"/>
  <c r="AD142" i="6" s="1"/>
  <c r="Y857" i="6"/>
  <c r="AD857" i="6" s="1"/>
  <c r="Y261" i="6"/>
  <c r="AD261" i="6" s="1"/>
  <c r="Y1321" i="6"/>
  <c r="AD1321" i="6" s="1"/>
  <c r="Y906" i="6"/>
  <c r="AD906" i="6" s="1"/>
  <c r="Y706" i="6"/>
  <c r="AD706" i="6" s="1"/>
  <c r="Y767" i="6"/>
  <c r="AD767" i="6" s="1"/>
  <c r="Y1423" i="6"/>
  <c r="AD1423" i="6" s="1"/>
  <c r="Y1366" i="6"/>
  <c r="AD1366" i="6" s="1"/>
  <c r="Y966" i="6"/>
  <c r="AD966" i="6" s="1"/>
  <c r="Y358" i="6"/>
  <c r="AD358" i="6" s="1"/>
  <c r="Y64" i="6"/>
  <c r="AD64" i="6" s="1"/>
  <c r="Y233" i="6"/>
  <c r="AD233" i="6" s="1"/>
  <c r="Y209" i="6"/>
  <c r="AD209" i="6" s="1"/>
  <c r="Y616" i="6"/>
  <c r="AD616" i="6" s="1"/>
  <c r="Y1341" i="6"/>
  <c r="AD1341" i="6" s="1"/>
  <c r="Y638" i="6"/>
  <c r="AD638" i="6" s="1"/>
  <c r="Y1489" i="6"/>
  <c r="AD1489" i="6" s="1"/>
  <c r="Y387" i="6"/>
  <c r="AD387" i="6" s="1"/>
  <c r="Y1038" i="6"/>
  <c r="AD1038" i="6" s="1"/>
  <c r="Y54" i="6"/>
  <c r="AD54" i="6" s="1"/>
  <c r="Y1460" i="6"/>
  <c r="AD1460" i="6" s="1"/>
  <c r="Y486" i="6"/>
  <c r="AD486" i="6" s="1"/>
  <c r="Y1320" i="6"/>
  <c r="AD1320" i="6" s="1"/>
  <c r="Y606" i="6"/>
  <c r="AD606" i="6" s="1"/>
  <c r="Y1417" i="6"/>
  <c r="AD1417" i="6" s="1"/>
  <c r="Y268" i="6"/>
  <c r="AD268" i="6" s="1"/>
  <c r="Y1135" i="6"/>
  <c r="AD1135" i="6" s="1"/>
  <c r="Y891" i="6"/>
  <c r="AD891" i="6" s="1"/>
  <c r="Y799" i="6"/>
  <c r="AD799" i="6" s="1"/>
  <c r="Y734" i="6"/>
  <c r="AD734" i="6" s="1"/>
  <c r="Y535" i="6"/>
  <c r="AD535" i="6" s="1"/>
  <c r="Y1025" i="6"/>
  <c r="AD1025" i="6" s="1"/>
  <c r="Y1396" i="6"/>
  <c r="AD1396" i="6" s="1"/>
  <c r="Y1017" i="6"/>
  <c r="AD1017" i="6" s="1"/>
  <c r="Y169" i="6"/>
  <c r="AD169" i="6" s="1"/>
  <c r="Y1329" i="6"/>
  <c r="AD1329" i="6" s="1"/>
  <c r="Y493" i="6"/>
  <c r="AD493" i="6" s="1"/>
  <c r="Y1231" i="6"/>
  <c r="AD1231" i="6" s="1"/>
  <c r="Y1399" i="6"/>
  <c r="AD1399" i="6" s="1"/>
  <c r="U406" i="6"/>
  <c r="T610" i="6"/>
  <c r="U6" i="6"/>
  <c r="T100" i="6"/>
  <c r="U228" i="6"/>
  <c r="T555" i="6"/>
  <c r="T1492" i="6"/>
  <c r="U837" i="6"/>
  <c r="T264" i="6"/>
  <c r="T1105" i="6"/>
  <c r="U101" i="6"/>
  <c r="U424" i="6"/>
  <c r="U1124" i="6"/>
  <c r="T163" i="6"/>
  <c r="U512" i="6"/>
  <c r="U533" i="6"/>
  <c r="U1031" i="6"/>
  <c r="T687" i="6"/>
  <c r="T30" i="6"/>
  <c r="U553" i="6"/>
  <c r="T370" i="6"/>
  <c r="T418" i="6"/>
  <c r="U315" i="6"/>
  <c r="U178" i="6"/>
  <c r="U760" i="6"/>
  <c r="T582" i="6"/>
  <c r="U40" i="6"/>
  <c r="U648" i="6"/>
  <c r="U647" i="6"/>
  <c r="T63" i="6"/>
  <c r="U580" i="6"/>
  <c r="T896" i="6"/>
  <c r="U714" i="6"/>
  <c r="U1405" i="6"/>
  <c r="T486" i="6"/>
  <c r="T778" i="6"/>
  <c r="U929" i="6"/>
  <c r="T1421" i="6"/>
  <c r="T1250" i="6"/>
  <c r="T1249" i="6"/>
  <c r="T1336" i="6"/>
  <c r="U1501" i="6"/>
  <c r="U1372" i="6"/>
  <c r="U1427" i="6"/>
  <c r="T1145" i="6"/>
  <c r="T1246" i="6"/>
  <c r="U1270" i="6"/>
  <c r="U722" i="6"/>
  <c r="U1349" i="6"/>
  <c r="T1298" i="6"/>
  <c r="U1401" i="6"/>
  <c r="U639" i="6"/>
  <c r="T204" i="6"/>
  <c r="T1273" i="6"/>
  <c r="U1204" i="6"/>
  <c r="U791" i="6"/>
  <c r="T1163" i="6"/>
  <c r="T1344" i="6"/>
  <c r="U727" i="6"/>
  <c r="T671" i="6"/>
  <c r="T1481" i="6"/>
  <c r="U1499" i="6"/>
  <c r="U1252" i="6"/>
  <c r="T1451" i="6"/>
  <c r="T1506" i="6"/>
  <c r="U1151" i="6"/>
  <c r="U1543" i="6"/>
  <c r="U1545" i="6"/>
  <c r="U1486" i="6"/>
  <c r="U631" i="6"/>
  <c r="T736" i="6"/>
  <c r="T1267" i="6"/>
  <c r="U909" i="6"/>
  <c r="T1164" i="6"/>
  <c r="U1550" i="6"/>
  <c r="U1058" i="6"/>
  <c r="T1160" i="6"/>
  <c r="T1389" i="6"/>
  <c r="T1461" i="6"/>
  <c r="U363" i="6"/>
  <c r="U901" i="6"/>
  <c r="T1186" i="6"/>
  <c r="T578" i="6"/>
  <c r="T753" i="6"/>
  <c r="T514" i="6"/>
  <c r="T1100" i="6"/>
  <c r="U93" i="6"/>
  <c r="T81" i="6"/>
  <c r="T253" i="6"/>
  <c r="U225" i="6"/>
  <c r="U1308" i="6"/>
  <c r="T970" i="6"/>
  <c r="U694" i="6"/>
  <c r="U1116" i="6"/>
  <c r="AP13" i="6"/>
  <c r="AV13" i="6" s="1"/>
  <c r="U244" i="6"/>
  <c r="T235" i="6"/>
  <c r="T106" i="6"/>
  <c r="U544" i="6"/>
  <c r="T1232" i="6"/>
  <c r="V1552" i="6"/>
  <c r="V1553" i="6"/>
  <c r="T1304" i="6"/>
  <c r="AX18" i="6"/>
  <c r="T802" i="6"/>
  <c r="T656" i="6"/>
  <c r="T1046" i="6"/>
  <c r="T117" i="6"/>
  <c r="AX19" i="6"/>
  <c r="T898" i="6"/>
  <c r="U1135" i="6"/>
  <c r="T1217" i="6"/>
  <c r="T880" i="6"/>
  <c r="U968" i="6"/>
  <c r="T966" i="6"/>
  <c r="T726" i="6"/>
  <c r="T725" i="6"/>
  <c r="U1358" i="6"/>
  <c r="U1530" i="6"/>
  <c r="U1323" i="6"/>
  <c r="U445" i="6"/>
  <c r="U56" i="6"/>
  <c r="U108" i="6"/>
  <c r="U528" i="6"/>
  <c r="U752" i="6"/>
  <c r="U367" i="6"/>
  <c r="T286" i="6"/>
  <c r="T277" i="6"/>
  <c r="T83" i="6"/>
  <c r="T1240" i="6"/>
  <c r="T1352" i="6"/>
  <c r="T1118" i="6"/>
  <c r="T383" i="6"/>
  <c r="U783" i="6"/>
  <c r="T240" i="6"/>
  <c r="U1096" i="6"/>
  <c r="U888" i="6"/>
  <c r="T440" i="6"/>
  <c r="U659" i="6"/>
  <c r="U662" i="6"/>
  <c r="T1143" i="6"/>
  <c r="U455" i="6"/>
  <c r="T1411" i="6"/>
  <c r="U1017" i="6"/>
  <c r="T1540" i="6"/>
  <c r="U1126" i="6"/>
  <c r="U61" i="6"/>
  <c r="U826" i="6"/>
  <c r="U149" i="6"/>
  <c r="T650" i="6"/>
  <c r="U166" i="6"/>
  <c r="U958" i="6"/>
  <c r="U462" i="6"/>
  <c r="T1276" i="6"/>
  <c r="U576" i="6"/>
  <c r="T1023" i="6"/>
  <c r="U704" i="6"/>
  <c r="U856" i="6"/>
  <c r="T194" i="6"/>
  <c r="T606" i="6"/>
  <c r="U1254" i="6"/>
  <c r="U665" i="6"/>
  <c r="T1297" i="6"/>
  <c r="U11" i="6"/>
  <c r="U586" i="6"/>
  <c r="U151" i="6"/>
  <c r="U89" i="6"/>
  <c r="T423" i="6"/>
  <c r="U516" i="6"/>
  <c r="T1261" i="6"/>
  <c r="U184" i="6"/>
  <c r="T536" i="6"/>
  <c r="U1040" i="6"/>
  <c r="T609" i="6"/>
  <c r="T697" i="6"/>
  <c r="U33" i="6"/>
  <c r="U889" i="6"/>
  <c r="T918" i="6"/>
  <c r="T145" i="6"/>
  <c r="U438" i="6"/>
  <c r="U815" i="6"/>
  <c r="T834" i="6"/>
  <c r="U786" i="6"/>
  <c r="U862" i="6"/>
  <c r="U1214" i="6"/>
  <c r="AP17" i="6"/>
  <c r="T1320" i="6"/>
  <c r="U263" i="6"/>
  <c r="U74" i="6"/>
  <c r="U153" i="6"/>
  <c r="T406" i="6"/>
  <c r="T251" i="6"/>
  <c r="U607" i="6"/>
  <c r="U57" i="6"/>
  <c r="U610" i="6"/>
  <c r="U911" i="6"/>
  <c r="T550" i="6"/>
  <c r="T228" i="6"/>
  <c r="U555" i="6"/>
  <c r="T766" i="6"/>
  <c r="U1492" i="6"/>
  <c r="T259" i="6"/>
  <c r="T837" i="6"/>
  <c r="U264" i="6"/>
  <c r="U273" i="6"/>
  <c r="T823" i="6"/>
  <c r="U1105" i="6"/>
  <c r="U322" i="6"/>
  <c r="T424" i="6"/>
  <c r="T1326" i="6"/>
  <c r="T1124" i="6"/>
  <c r="U163" i="6"/>
  <c r="T512" i="6"/>
  <c r="AU10" i="6"/>
  <c r="O1535" i="6"/>
  <c r="T1535" i="6" s="1"/>
  <c r="U521" i="6"/>
  <c r="U687" i="6"/>
  <c r="U30" i="6"/>
  <c r="T553" i="6"/>
  <c r="U370" i="6"/>
  <c r="U418" i="6"/>
  <c r="T315" i="6"/>
  <c r="T548" i="6"/>
  <c r="T178" i="6"/>
  <c r="T167" i="6"/>
  <c r="U860" i="6"/>
  <c r="T40" i="6"/>
  <c r="T86" i="6"/>
  <c r="T580" i="6"/>
  <c r="U896" i="6"/>
  <c r="T714" i="6"/>
  <c r="T624" i="6"/>
  <c r="T66" i="6"/>
  <c r="U789" i="6"/>
  <c r="U778" i="6"/>
  <c r="U1417" i="6"/>
  <c r="T929" i="6"/>
  <c r="U1158" i="6"/>
  <c r="T819" i="6"/>
  <c r="U978" i="6"/>
  <c r="U1421" i="6"/>
  <c r="T1129" i="6"/>
  <c r="T1192" i="6"/>
  <c r="U1078" i="6"/>
  <c r="U21" i="6"/>
  <c r="U1146" i="6"/>
  <c r="U1145" i="6"/>
  <c r="T1173" i="6"/>
  <c r="T1270" i="6"/>
  <c r="U915" i="6"/>
  <c r="T1349" i="6"/>
  <c r="U1488" i="6"/>
  <c r="AG11" i="7"/>
  <c r="U952" i="6"/>
  <c r="T1466" i="6"/>
  <c r="T1401" i="6"/>
  <c r="T541" i="6"/>
  <c r="T502" i="6"/>
  <c r="U1273" i="6"/>
  <c r="T1204" i="6"/>
  <c r="T791" i="6"/>
  <c r="U1163" i="6"/>
  <c r="U1344" i="6"/>
  <c r="U1288" i="6"/>
  <c r="T564" i="6"/>
  <c r="U1393" i="6"/>
  <c r="U1201" i="6"/>
  <c r="U1548" i="6"/>
  <c r="T407" i="6"/>
  <c r="T975" i="6"/>
  <c r="T1034" i="6"/>
  <c r="T1252" i="6"/>
  <c r="T780" i="6"/>
  <c r="U1506" i="6"/>
  <c r="T1151" i="6"/>
  <c r="T1545" i="6"/>
  <c r="T1549" i="6"/>
  <c r="T631" i="6"/>
  <c r="U736" i="6"/>
  <c r="U1267" i="6"/>
  <c r="T909" i="6"/>
  <c r="U1164" i="6"/>
  <c r="T1550" i="6"/>
  <c r="T1058" i="6"/>
  <c r="U1160" i="6"/>
  <c r="U1389" i="6"/>
  <c r="U1461" i="6"/>
  <c r="AF13" i="7"/>
  <c r="T363" i="6"/>
  <c r="T840" i="6"/>
  <c r="U806" i="6"/>
  <c r="T901" i="6"/>
  <c r="U1186" i="6"/>
  <c r="U937" i="6"/>
  <c r="T1313" i="6"/>
  <c r="T376" i="6"/>
  <c r="U1233" i="6"/>
  <c r="U81" i="6"/>
  <c r="T680" i="6"/>
  <c r="U612" i="6"/>
  <c r="T955" i="6"/>
  <c r="T1308" i="6"/>
  <c r="T694" i="6"/>
  <c r="T1196" i="6"/>
  <c r="T1116" i="6"/>
  <c r="T873" i="6"/>
  <c r="T1303" i="6"/>
  <c r="U106" i="6"/>
  <c r="U223" i="6"/>
  <c r="U585" i="6"/>
  <c r="T1207" i="6"/>
  <c r="T1206" i="6"/>
  <c r="U1232" i="6"/>
  <c r="U422" i="6"/>
  <c r="U159" i="6"/>
  <c r="T1076" i="6"/>
  <c r="AO15" i="6"/>
  <c r="AU15" i="6" s="1"/>
  <c r="T730" i="6"/>
  <c r="T1436" i="6"/>
  <c r="T485" i="6"/>
  <c r="T484" i="6"/>
  <c r="U1304" i="6"/>
  <c r="U1415" i="6"/>
  <c r="T16" i="6"/>
  <c r="T372" i="6"/>
  <c r="U802" i="6"/>
  <c r="U1046" i="6"/>
  <c r="U117" i="6"/>
  <c r="U567" i="6"/>
  <c r="U898" i="6"/>
  <c r="T1135" i="6"/>
  <c r="U963" i="6"/>
  <c r="U962" i="6"/>
  <c r="T1062" i="6"/>
  <c r="T926" i="6"/>
  <c r="U1033" i="6"/>
  <c r="U880" i="6"/>
  <c r="U725" i="6"/>
  <c r="T1360" i="6"/>
  <c r="T1416" i="6"/>
  <c r="T492" i="6"/>
  <c r="T56" i="6"/>
  <c r="T108" i="6"/>
  <c r="T328" i="6"/>
  <c r="T327" i="6"/>
  <c r="T700" i="6"/>
  <c r="T752" i="6"/>
  <c r="T367" i="6"/>
  <c r="T60" i="6"/>
  <c r="U83" i="6"/>
  <c r="U189" i="6"/>
  <c r="T261" i="6"/>
  <c r="U343" i="6"/>
  <c r="T783" i="6"/>
  <c r="T1182" i="6"/>
  <c r="U240" i="6"/>
  <c r="T888" i="6"/>
  <c r="T662" i="6"/>
  <c r="U936" i="6"/>
  <c r="T417" i="6"/>
  <c r="U1411" i="6"/>
  <c r="T1279" i="6"/>
  <c r="U598" i="6"/>
  <c r="T1126" i="6"/>
  <c r="T1272" i="6"/>
  <c r="U739" i="6"/>
  <c r="T545" i="6"/>
  <c r="U404" i="6"/>
  <c r="T149" i="6"/>
  <c r="U510" i="6"/>
  <c r="T304" i="6"/>
  <c r="U594" i="6"/>
  <c r="T958" i="6"/>
  <c r="T483" i="6"/>
  <c r="U1127" i="6"/>
  <c r="T498" i="6"/>
  <c r="T1367" i="6"/>
  <c r="U236" i="6"/>
  <c r="T735" i="6"/>
  <c r="T1098" i="6"/>
  <c r="T1119" i="6"/>
  <c r="T1080" i="6"/>
  <c r="U606" i="6"/>
  <c r="U774" i="6"/>
  <c r="T812" i="6"/>
  <c r="U993" i="6"/>
  <c r="U1297" i="6"/>
  <c r="T11" i="6"/>
  <c r="T91" i="6"/>
  <c r="T374" i="6"/>
  <c r="T586" i="6"/>
  <c r="T151" i="6"/>
  <c r="U51" i="6"/>
  <c r="T795" i="6"/>
  <c r="U423" i="6"/>
  <c r="T917" i="6"/>
  <c r="U32" i="6"/>
  <c r="T184" i="6"/>
  <c r="T80" i="6"/>
  <c r="U536" i="6"/>
  <c r="U609" i="6"/>
  <c r="U697" i="6"/>
  <c r="T889" i="6"/>
  <c r="U918" i="6"/>
  <c r="U145" i="6"/>
  <c r="T438" i="6"/>
  <c r="U834" i="6"/>
  <c r="U1320" i="6"/>
  <c r="T876" i="6"/>
  <c r="T572" i="6"/>
  <c r="T153" i="6"/>
  <c r="U186" i="6"/>
  <c r="U251" i="6"/>
  <c r="T607" i="6"/>
  <c r="T57" i="6"/>
  <c r="T911" i="6"/>
  <c r="U550" i="6"/>
  <c r="U766" i="6"/>
  <c r="T75" i="6"/>
  <c r="T273" i="6"/>
  <c r="T127" i="6"/>
  <c r="U823" i="6"/>
  <c r="T401" i="6"/>
  <c r="U447" i="6"/>
  <c r="U1326" i="6"/>
  <c r="U110" i="6"/>
  <c r="T42" i="6"/>
  <c r="U466" i="6"/>
  <c r="U1535" i="6"/>
  <c r="T521" i="6"/>
  <c r="U712" i="6"/>
  <c r="T375" i="6"/>
  <c r="T219" i="6"/>
  <c r="U359" i="6"/>
  <c r="U98" i="6"/>
  <c r="U548" i="6"/>
  <c r="U241" i="6"/>
  <c r="U167" i="6"/>
  <c r="T860" i="6"/>
  <c r="U86" i="6"/>
  <c r="U912" i="6"/>
  <c r="U137" i="6"/>
  <c r="T769" i="6"/>
  <c r="U624" i="6"/>
  <c r="U66" i="6"/>
  <c r="T281" i="6"/>
  <c r="T1307" i="6"/>
  <c r="T789" i="6"/>
  <c r="U340" i="6"/>
  <c r="T341" i="6"/>
  <c r="T1417" i="6"/>
  <c r="T1158" i="6"/>
  <c r="U819" i="6"/>
  <c r="T978" i="6"/>
  <c r="T1168" i="6"/>
  <c r="U693" i="6"/>
  <c r="T1041" i="6"/>
  <c r="T871" i="6"/>
  <c r="U1129" i="6"/>
  <c r="U1192" i="6"/>
  <c r="T1078" i="6"/>
  <c r="U1477" i="6"/>
  <c r="T21" i="6"/>
  <c r="U866" i="6"/>
  <c r="U1173" i="6"/>
  <c r="T915" i="6"/>
  <c r="U1170" i="6"/>
  <c r="T1488" i="6"/>
  <c r="T952" i="6"/>
  <c r="U1466" i="6"/>
  <c r="U541" i="6"/>
  <c r="U502" i="6"/>
  <c r="U1321" i="6"/>
  <c r="T1547" i="6"/>
  <c r="U1347" i="6"/>
  <c r="U950" i="6"/>
  <c r="T849" i="6"/>
  <c r="U564" i="6"/>
  <c r="T1393" i="6"/>
  <c r="T1201" i="6"/>
  <c r="T1548" i="6"/>
  <c r="U407" i="6"/>
  <c r="U975" i="6"/>
  <c r="U1034" i="6"/>
  <c r="U780" i="6"/>
  <c r="U1242" i="6"/>
  <c r="U1456" i="6"/>
  <c r="T1447" i="6"/>
  <c r="U1549" i="6"/>
  <c r="U707" i="6"/>
  <c r="U947" i="6"/>
  <c r="U1026" i="6"/>
  <c r="U469" i="6"/>
  <c r="U846" i="6"/>
  <c r="T1538" i="6"/>
  <c r="U1327" i="6"/>
  <c r="T1289" i="6"/>
  <c r="U840" i="6"/>
  <c r="T301" i="6"/>
  <c r="T806" i="6"/>
  <c r="T292" i="6"/>
  <c r="U964" i="6"/>
  <c r="T937" i="6"/>
  <c r="U1313" i="6"/>
  <c r="U326" i="6"/>
  <c r="U376" i="6"/>
  <c r="T1233" i="6"/>
  <c r="U1406" i="6"/>
  <c r="U680" i="6"/>
  <c r="T612" i="6"/>
  <c r="U955" i="6"/>
  <c r="U959" i="6"/>
  <c r="AW14" i="6"/>
  <c r="U1196" i="6"/>
  <c r="U402" i="6"/>
  <c r="U873" i="6"/>
  <c r="T665" i="6"/>
  <c r="T664" i="6"/>
  <c r="U1303" i="6"/>
  <c r="T223" i="6"/>
  <c r="U566" i="6"/>
  <c r="T585" i="6"/>
  <c r="T362" i="6"/>
  <c r="U46" i="6"/>
  <c r="U200" i="6"/>
  <c r="T422" i="6"/>
  <c r="T159" i="6"/>
  <c r="U1076" i="6"/>
  <c r="U730" i="6"/>
  <c r="AP15" i="6"/>
  <c r="U1436" i="6"/>
  <c r="U485" i="6"/>
  <c r="U484" i="6"/>
  <c r="T1288" i="6"/>
  <c r="T1287" i="6"/>
  <c r="U16" i="6"/>
  <c r="U372" i="6"/>
  <c r="T654" i="6"/>
  <c r="T567" i="6"/>
  <c r="T393" i="6"/>
  <c r="T1104" i="6"/>
  <c r="T968" i="6"/>
  <c r="T967" i="6"/>
  <c r="T615" i="6"/>
  <c r="T962" i="6"/>
  <c r="U1062" i="6"/>
  <c r="U926" i="6"/>
  <c r="T1033" i="6"/>
  <c r="U353" i="6"/>
  <c r="U927" i="6"/>
  <c r="U1360" i="6"/>
  <c r="T1091" i="6"/>
  <c r="U1416" i="6"/>
  <c r="T1480" i="6"/>
  <c r="U1446" i="6"/>
  <c r="U492" i="6"/>
  <c r="U700" i="6"/>
  <c r="U1142" i="6"/>
  <c r="U60" i="6"/>
  <c r="T189" i="6"/>
  <c r="U261" i="6"/>
  <c r="T343" i="6"/>
  <c r="T1047" i="6"/>
  <c r="U1182" i="6"/>
  <c r="U1156" i="6"/>
  <c r="U19" i="6"/>
  <c r="T936" i="6"/>
  <c r="U417" i="6"/>
  <c r="U851" i="6"/>
  <c r="U1279" i="6"/>
  <c r="T598" i="6"/>
  <c r="T1509" i="6"/>
  <c r="T764" i="6"/>
  <c r="U920" i="6"/>
  <c r="U1285" i="6"/>
  <c r="U1137" i="6"/>
  <c r="U1272" i="6"/>
  <c r="T739" i="6"/>
  <c r="U545" i="6"/>
  <c r="T404" i="6"/>
  <c r="T510" i="6"/>
  <c r="U304" i="6"/>
  <c r="T594" i="6"/>
  <c r="T464" i="6"/>
  <c r="T864" i="6"/>
  <c r="T621" i="6"/>
  <c r="U483" i="6"/>
  <c r="T496" i="6"/>
  <c r="T1127" i="6"/>
  <c r="U498" i="6"/>
  <c r="U1367" i="6"/>
  <c r="T236" i="6"/>
  <c r="T1005" i="6"/>
  <c r="T1004" i="6"/>
  <c r="T900" i="6"/>
  <c r="U735" i="6"/>
  <c r="U689" i="6"/>
  <c r="T507" i="6"/>
  <c r="U1098" i="6"/>
  <c r="T1009" i="6"/>
  <c r="U1408" i="6"/>
  <c r="U1119" i="6"/>
  <c r="U1080" i="6"/>
  <c r="T774" i="6"/>
  <c r="U857" i="6"/>
  <c r="T993" i="6"/>
  <c r="U91" i="6"/>
  <c r="U924" i="6"/>
  <c r="U374" i="6"/>
  <c r="U284" i="6"/>
  <c r="T51" i="6"/>
  <c r="U126" i="6"/>
  <c r="U795" i="6"/>
  <c r="U917" i="6"/>
  <c r="T32" i="6"/>
  <c r="U80" i="6"/>
  <c r="T472" i="6"/>
  <c r="U1513" i="6"/>
  <c r="U69" i="6"/>
  <c r="T12" i="6"/>
  <c r="T1148" i="6"/>
  <c r="T731" i="6"/>
  <c r="T308" i="6"/>
  <c r="U572" i="6"/>
  <c r="U1073" i="6"/>
  <c r="T186" i="6"/>
  <c r="U990" i="6"/>
  <c r="T989" i="6"/>
  <c r="U368" i="6"/>
  <c r="U1093" i="6"/>
  <c r="U75" i="6"/>
  <c r="AW16" i="6"/>
  <c r="U127" i="6"/>
  <c r="U945" i="6"/>
  <c r="U401" i="6"/>
  <c r="T447" i="6"/>
  <c r="U1208" i="6"/>
  <c r="T110" i="6"/>
  <c r="T494" i="6"/>
  <c r="U42" i="6"/>
  <c r="T466" i="6"/>
  <c r="U309" i="6"/>
  <c r="U449" i="6"/>
  <c r="T712" i="6"/>
  <c r="U375" i="6"/>
  <c r="U219" i="6"/>
  <c r="U816" i="6"/>
  <c r="T359" i="6"/>
  <c r="T98" i="6"/>
  <c r="U800" i="6"/>
  <c r="T1194" i="6"/>
  <c r="T241" i="6"/>
  <c r="T5" i="6"/>
  <c r="T331" i="6"/>
  <c r="U268" i="6"/>
  <c r="U1340" i="6"/>
  <c r="U991" i="6"/>
  <c r="T912" i="6"/>
  <c r="T137" i="6"/>
  <c r="U432" i="6"/>
  <c r="U769" i="6"/>
  <c r="U281" i="6"/>
  <c r="T340" i="6"/>
  <c r="U341" i="6"/>
  <c r="T1203" i="6"/>
  <c r="T1293" i="6"/>
  <c r="U984" i="6"/>
  <c r="T877" i="6"/>
  <c r="U914" i="6"/>
  <c r="U1168" i="6"/>
  <c r="T693" i="6"/>
  <c r="T1398" i="6"/>
  <c r="T1120" i="6"/>
  <c r="U1041" i="6"/>
  <c r="U871" i="6"/>
  <c r="U1195" i="6"/>
  <c r="T1477" i="6"/>
  <c r="T866" i="6"/>
  <c r="U1443" i="6"/>
  <c r="AF11" i="7"/>
  <c r="U1210" i="6"/>
  <c r="T750" i="6"/>
  <c r="T1170" i="6"/>
  <c r="T844" i="6"/>
  <c r="T1153" i="6"/>
  <c r="T1478" i="6"/>
  <c r="U1474" i="6"/>
  <c r="U1190" i="6"/>
  <c r="T1065" i="6"/>
  <c r="T772" i="6"/>
  <c r="U1230" i="6"/>
  <c r="T1321" i="6"/>
  <c r="U1547" i="6"/>
  <c r="T1146" i="6"/>
  <c r="T1347" i="6"/>
  <c r="T950" i="6"/>
  <c r="U849" i="6"/>
  <c r="T278" i="6"/>
  <c r="T1395" i="6"/>
  <c r="U570" i="6"/>
  <c r="U1006" i="6"/>
  <c r="T1258" i="6"/>
  <c r="U1029" i="6"/>
  <c r="T1242" i="6"/>
  <c r="U1396" i="6"/>
  <c r="T1456" i="6"/>
  <c r="U1447" i="6"/>
  <c r="T1377" i="6"/>
  <c r="T707" i="6"/>
  <c r="T947" i="6"/>
  <c r="T1026" i="6"/>
  <c r="T469" i="6"/>
  <c r="T846" i="6"/>
  <c r="U1354" i="6"/>
  <c r="T1044" i="6"/>
  <c r="U1538" i="6"/>
  <c r="T1327" i="6"/>
  <c r="U1289" i="6"/>
  <c r="T1448" i="6"/>
  <c r="U301" i="6"/>
  <c r="U292" i="6"/>
  <c r="T964" i="6"/>
  <c r="T111" i="6"/>
  <c r="AY18" i="6"/>
  <c r="T326" i="6"/>
  <c r="U35" i="6"/>
  <c r="T798" i="6"/>
  <c r="T1406" i="6"/>
  <c r="U1056" i="6"/>
  <c r="U906" i="6"/>
  <c r="T959" i="6"/>
  <c r="T882" i="6"/>
  <c r="T402" i="6"/>
  <c r="T904" i="6"/>
  <c r="T749" i="6"/>
  <c r="T566" i="6"/>
  <c r="U362" i="6"/>
  <c r="T46" i="6"/>
  <c r="T200" i="6"/>
  <c r="T1103" i="6"/>
  <c r="U313" i="6"/>
  <c r="T590" i="6"/>
  <c r="U1534" i="6"/>
  <c r="AP19" i="6"/>
  <c r="AV19" i="6" s="1"/>
  <c r="U768" i="6"/>
  <c r="U654" i="6"/>
  <c r="T832" i="6"/>
  <c r="T1082" i="6"/>
  <c r="U393" i="6"/>
  <c r="U1104" i="6"/>
  <c r="U615" i="6"/>
  <c r="U156" i="6"/>
  <c r="U1266" i="6"/>
  <c r="T353" i="6"/>
  <c r="T378" i="6"/>
  <c r="T927" i="6"/>
  <c r="U1091" i="6"/>
  <c r="U1480" i="6"/>
  <c r="U471" i="6"/>
  <c r="T72" i="6"/>
  <c r="T1142" i="6"/>
  <c r="U420" i="6"/>
  <c r="U1123" i="6"/>
  <c r="U493" i="6"/>
  <c r="U1047" i="6"/>
  <c r="T1156" i="6"/>
  <c r="T19" i="6"/>
  <c r="T547" i="6"/>
  <c r="T963" i="6"/>
  <c r="T702" i="6"/>
  <c r="T851" i="6"/>
  <c r="U1329" i="6"/>
  <c r="T1244" i="6"/>
  <c r="U1509" i="6"/>
  <c r="U764" i="6"/>
  <c r="T920" i="6"/>
  <c r="T1285" i="6"/>
  <c r="T1137" i="6"/>
  <c r="T1552" i="6"/>
  <c r="T1553" i="6"/>
  <c r="U446" i="6"/>
  <c r="U805" i="6"/>
  <c r="T125" i="6"/>
  <c r="U464" i="6"/>
  <c r="U864" i="6"/>
  <c r="U621" i="6"/>
  <c r="AP16" i="6"/>
  <c r="AV16" i="6" s="1"/>
  <c r="U972" i="6"/>
  <c r="U496" i="6"/>
  <c r="U797" i="6"/>
  <c r="U176" i="6"/>
  <c r="U900" i="6"/>
  <c r="U974" i="6"/>
  <c r="T689" i="6"/>
  <c r="U507" i="6"/>
  <c r="T1052" i="6"/>
  <c r="U637" i="6"/>
  <c r="T1011" i="6"/>
  <c r="U1009" i="6"/>
  <c r="T1015" i="6"/>
  <c r="T1408" i="6"/>
  <c r="U881" i="6"/>
  <c r="T134" i="6"/>
  <c r="T120" i="6"/>
  <c r="T924" i="6"/>
  <c r="U441" i="6"/>
  <c r="T284" i="6"/>
  <c r="T306" i="6"/>
  <c r="U563" i="6"/>
  <c r="T126" i="6"/>
  <c r="T1218" i="6"/>
  <c r="T213" i="6"/>
  <c r="U29" i="6"/>
  <c r="U472" i="6"/>
  <c r="T1513" i="6"/>
  <c r="T811" i="6"/>
  <c r="T69" i="6"/>
  <c r="U1148" i="6"/>
  <c r="U731" i="6"/>
  <c r="U308" i="6"/>
  <c r="U336" i="6"/>
  <c r="T1073" i="6"/>
  <c r="U989" i="6"/>
  <c r="T368" i="6"/>
  <c r="T1093" i="6"/>
  <c r="U355" i="6"/>
  <c r="U344" i="6"/>
  <c r="T47" i="6"/>
  <c r="T945" i="6"/>
  <c r="U396" i="6"/>
  <c r="T1208" i="6"/>
  <c r="T132" i="6"/>
  <c r="U494" i="6"/>
  <c r="T1227" i="6"/>
  <c r="T258" i="6"/>
  <c r="T449" i="6"/>
  <c r="T141" i="6"/>
  <c r="T1049" i="6"/>
  <c r="U517" i="6"/>
  <c r="T800" i="6"/>
  <c r="U1194" i="6"/>
  <c r="U732" i="6"/>
  <c r="U331" i="6"/>
  <c r="T1340" i="6"/>
  <c r="T991" i="6"/>
  <c r="U518" i="6"/>
  <c r="U70" i="6"/>
  <c r="T432" i="6"/>
  <c r="T622" i="6"/>
  <c r="U591" i="6"/>
  <c r="T922" i="6"/>
  <c r="U1203" i="6"/>
  <c r="U1293" i="6"/>
  <c r="T984" i="6"/>
  <c r="U877" i="6"/>
  <c r="T914" i="6"/>
  <c r="U1374" i="6"/>
  <c r="T1318" i="6"/>
  <c r="U1398" i="6"/>
  <c r="U1120" i="6"/>
  <c r="U1212" i="6"/>
  <c r="T1110" i="6"/>
  <c r="T1195" i="6"/>
  <c r="U360" i="6"/>
  <c r="T1443" i="6"/>
  <c r="T1210" i="6"/>
  <c r="AG14" i="7"/>
  <c r="U750" i="6"/>
  <c r="U844" i="6"/>
  <c r="U1153" i="6"/>
  <c r="U1478" i="6"/>
  <c r="T1474" i="6"/>
  <c r="T1190" i="6"/>
  <c r="U1065" i="6"/>
  <c r="U772" i="6"/>
  <c r="T1230" i="6"/>
  <c r="T666" i="6"/>
  <c r="U1403" i="6"/>
  <c r="T1382" i="6"/>
  <c r="U1524" i="6"/>
  <c r="T1527" i="6"/>
  <c r="AG15" i="7"/>
  <c r="U278" i="6"/>
  <c r="U1395" i="6"/>
  <c r="T570" i="6"/>
  <c r="T1006" i="6"/>
  <c r="U1258" i="6"/>
  <c r="U1133" i="6"/>
  <c r="T1029" i="6"/>
  <c r="AE12" i="7"/>
  <c r="AZ15" i="6" s="1"/>
  <c r="U1138" i="6"/>
  <c r="T1396" i="6"/>
  <c r="T1432" i="6"/>
  <c r="U1377" i="6"/>
  <c r="U173" i="6"/>
  <c r="T999" i="6"/>
  <c r="T756" i="6"/>
  <c r="U1248" i="6"/>
  <c r="T1354" i="6"/>
  <c r="T1060" i="6"/>
  <c r="U1044" i="6"/>
  <c r="U1517" i="6"/>
  <c r="U1412" i="6"/>
  <c r="U1448" i="6"/>
  <c r="U160" i="6"/>
  <c r="T182" i="6"/>
  <c r="T142" i="6"/>
  <c r="U710" i="6"/>
  <c r="T310" i="6"/>
  <c r="U111" i="6"/>
  <c r="T35" i="6"/>
  <c r="U798" i="6"/>
  <c r="T1056" i="6"/>
  <c r="AX15" i="6"/>
  <c r="T906" i="6"/>
  <c r="T426" i="6"/>
  <c r="T425" i="6"/>
  <c r="U829" i="6"/>
  <c r="U882" i="6"/>
  <c r="T1453" i="6"/>
  <c r="U904" i="6"/>
  <c r="U749" i="6"/>
  <c r="T1424" i="6"/>
  <c r="T1423" i="6"/>
  <c r="U1199" i="6"/>
  <c r="AW19" i="6"/>
  <c r="T620" i="6"/>
  <c r="U892" i="6"/>
  <c r="U905" i="6"/>
  <c r="T313" i="6"/>
  <c r="U1237" i="6"/>
  <c r="U1236" i="6"/>
  <c r="U590" i="6"/>
  <c r="AO19" i="6"/>
  <c r="T1534" i="6"/>
  <c r="U934" i="6"/>
  <c r="T768" i="6"/>
  <c r="U832" i="6"/>
  <c r="T276" i="6"/>
  <c r="U1082" i="6"/>
  <c r="T18" i="6"/>
  <c r="T156" i="6"/>
  <c r="U390" i="6"/>
  <c r="T932" i="6"/>
  <c r="T1266" i="6"/>
  <c r="U378" i="6"/>
  <c r="T471" i="6"/>
  <c r="U298" i="6"/>
  <c r="U636" i="6"/>
  <c r="U72" i="6"/>
  <c r="T1484" i="6"/>
  <c r="T420" i="6"/>
  <c r="T1123" i="6"/>
  <c r="U535" i="6"/>
  <c r="T493" i="6"/>
  <c r="AA1610" i="6"/>
  <c r="AF1610" i="6" s="1"/>
  <c r="U547" i="6"/>
  <c r="T196" i="6"/>
  <c r="U391" i="6"/>
  <c r="U702" i="6"/>
  <c r="T600" i="6"/>
  <c r="T320" i="6"/>
  <c r="T1329" i="6"/>
  <c r="U1244" i="6"/>
  <c r="T1364" i="6"/>
  <c r="U1552" i="6"/>
  <c r="U1553" i="6"/>
  <c r="T39" i="6"/>
  <c r="T333" i="6"/>
  <c r="T446" i="6"/>
  <c r="T805" i="6"/>
  <c r="T212" i="6"/>
  <c r="T969" i="6"/>
  <c r="U125" i="6"/>
  <c r="T475" i="6"/>
  <c r="T972" i="6"/>
  <c r="AO16" i="6"/>
  <c r="T797" i="6"/>
  <c r="T176" i="6"/>
  <c r="U670" i="6"/>
  <c r="T974" i="6"/>
  <c r="U1052" i="6"/>
  <c r="T637" i="6"/>
  <c r="U1011" i="6"/>
  <c r="T197" i="6"/>
  <c r="U1015" i="6"/>
  <c r="T881" i="6"/>
  <c r="U1291" i="6"/>
  <c r="U1381" i="6"/>
  <c r="U134" i="6"/>
  <c r="U120" i="6"/>
  <c r="T441" i="6"/>
  <c r="T685" i="6"/>
  <c r="U306" i="6"/>
  <c r="T563" i="6"/>
  <c r="U442" i="6"/>
  <c r="T314" i="6"/>
  <c r="T243" i="6"/>
  <c r="U1218" i="6"/>
  <c r="U213" i="6"/>
  <c r="T29" i="6"/>
  <c r="T198" i="6"/>
  <c r="U231" i="6"/>
  <c r="U745" i="6"/>
  <c r="U811" i="6"/>
  <c r="T1409" i="6"/>
  <c r="U531" i="6"/>
  <c r="U1510" i="6"/>
  <c r="U663" i="6"/>
  <c r="U775" i="6"/>
  <c r="T336" i="6"/>
  <c r="U171" i="6"/>
  <c r="U776" i="6"/>
  <c r="U415" i="6"/>
  <c r="T269" i="6"/>
  <c r="U1343" i="6"/>
  <c r="T557" i="6"/>
  <c r="T890" i="6"/>
  <c r="T355" i="6"/>
  <c r="T344" i="6"/>
  <c r="U47" i="6"/>
  <c r="T887" i="6"/>
  <c r="T886" i="6"/>
  <c r="T396" i="6"/>
  <c r="U132" i="6"/>
  <c r="T520" i="6"/>
  <c r="U1227" i="6"/>
  <c r="U169" i="6"/>
  <c r="U270" i="6"/>
  <c r="U258" i="6"/>
  <c r="T346" i="6"/>
  <c r="U141" i="6"/>
  <c r="U1049" i="6"/>
  <c r="T517" i="6"/>
  <c r="T215" i="6"/>
  <c r="T668" i="6"/>
  <c r="T267" i="6"/>
  <c r="T732" i="6"/>
  <c r="T646" i="6"/>
  <c r="U207" i="6"/>
  <c r="U981" i="6"/>
  <c r="T1140" i="6"/>
  <c r="T518" i="6"/>
  <c r="T70" i="6"/>
  <c r="T1400" i="6"/>
  <c r="T1255" i="6"/>
  <c r="U622" i="6"/>
  <c r="U450" i="6"/>
  <c r="U202" i="6"/>
  <c r="T759" i="6"/>
  <c r="U824" i="6"/>
  <c r="T591" i="6"/>
  <c r="U922" i="6"/>
  <c r="U1469" i="6"/>
  <c r="T1470" i="6"/>
  <c r="T1055" i="6"/>
  <c r="T1374" i="6"/>
  <c r="U1318" i="6"/>
  <c r="T1212" i="6"/>
  <c r="U1310" i="6"/>
  <c r="U1110" i="6"/>
  <c r="U1536" i="6"/>
  <c r="U1286" i="6"/>
  <c r="T360" i="6"/>
  <c r="T1108" i="6"/>
  <c r="T1107" i="6"/>
  <c r="U1162" i="6"/>
  <c r="U743" i="6"/>
  <c r="T1444" i="6"/>
  <c r="U1526" i="6"/>
  <c r="U1083" i="6"/>
  <c r="U1332" i="6"/>
  <c r="U1504" i="6"/>
  <c r="T1111" i="6"/>
  <c r="U666" i="6"/>
  <c r="T1224" i="6"/>
  <c r="T1403" i="6"/>
  <c r="U1382" i="6"/>
  <c r="T1524" i="6"/>
  <c r="U1527" i="6"/>
  <c r="U1386" i="6"/>
  <c r="T1459" i="6"/>
  <c r="T1229" i="6"/>
  <c r="T1228" i="6"/>
  <c r="T1086" i="6"/>
  <c r="T1428" i="6"/>
  <c r="T1149" i="6"/>
  <c r="U1219" i="6"/>
  <c r="U943" i="6"/>
  <c r="T1337" i="6"/>
  <c r="T1133" i="6"/>
  <c r="U1422" i="6"/>
  <c r="T1138" i="6"/>
  <c r="U1432" i="6"/>
  <c r="U1497" i="6"/>
  <c r="U1384" i="6"/>
  <c r="T173" i="6"/>
  <c r="U999" i="6"/>
  <c r="U756" i="6"/>
  <c r="T487" i="6"/>
  <c r="T1248" i="6"/>
  <c r="T1220" i="6"/>
  <c r="U1060" i="6"/>
  <c r="T1517" i="6"/>
  <c r="T1412" i="6"/>
  <c r="T160" i="6"/>
  <c r="U182" i="6"/>
  <c r="U142" i="6"/>
  <c r="T710" i="6"/>
  <c r="U310" i="6"/>
  <c r="U941" i="6"/>
  <c r="T629" i="6"/>
  <c r="U54" i="6"/>
  <c r="U425" i="6"/>
  <c r="T293" i="6"/>
  <c r="T829" i="6"/>
  <c r="U1453" i="6"/>
  <c r="T722" i="6"/>
  <c r="T721" i="6"/>
  <c r="U1424" i="6"/>
  <c r="U1423" i="6"/>
  <c r="T1095" i="6"/>
  <c r="U620" i="6"/>
  <c r="T905" i="6"/>
  <c r="T1237" i="6"/>
  <c r="T1236" i="6"/>
  <c r="T934" i="6"/>
  <c r="U434" i="6"/>
  <c r="U276" i="6"/>
  <c r="T1069" i="6"/>
  <c r="T1068" i="6"/>
  <c r="U24" i="6"/>
  <c r="U18" i="6"/>
  <c r="T986" i="6"/>
  <c r="T390" i="6"/>
  <c r="U932" i="6"/>
  <c r="T1028" i="6"/>
  <c r="U118" i="6"/>
  <c r="T436" i="6"/>
  <c r="U1296" i="6"/>
  <c r="T1257" i="6"/>
  <c r="T1491" i="6"/>
  <c r="T1363" i="6"/>
  <c r="U1283" i="6"/>
  <c r="T298" i="6"/>
  <c r="T636" i="6"/>
  <c r="T804" i="6"/>
  <c r="U488" i="6"/>
  <c r="AP14" i="6"/>
  <c r="AV14" i="6" s="1"/>
  <c r="U1484" i="6"/>
  <c r="T574" i="6"/>
  <c r="T977" i="6"/>
  <c r="T479" i="6"/>
  <c r="T535" i="6"/>
  <c r="U49" i="6"/>
  <c r="U249" i="6"/>
  <c r="U196" i="6"/>
  <c r="T391" i="6"/>
  <c r="U717" i="6"/>
  <c r="T703" i="6"/>
  <c r="U600" i="6"/>
  <c r="U617" i="6"/>
  <c r="U320" i="6"/>
  <c r="T997" i="6"/>
  <c r="T1334" i="6"/>
  <c r="T1333" i="6"/>
  <c r="T1185" i="6"/>
  <c r="U1364" i="6"/>
  <c r="T1370" i="6"/>
  <c r="T692" i="6"/>
  <c r="U39" i="6"/>
  <c r="U333" i="6"/>
  <c r="T1113" i="6"/>
  <c r="U109" i="6"/>
  <c r="U212" i="6"/>
  <c r="U969" i="6"/>
  <c r="U288" i="6"/>
  <c r="U475" i="6"/>
  <c r="T175" i="6"/>
  <c r="T28" i="6"/>
  <c r="T628" i="6"/>
  <c r="T670" i="6"/>
  <c r="U784" i="6"/>
  <c r="U197" i="6"/>
  <c r="T821" i="6"/>
  <c r="U822" i="6"/>
  <c r="T1430" i="6"/>
  <c r="U869" i="6"/>
  <c r="U1280" i="6"/>
  <c r="T1291" i="6"/>
  <c r="T1381" i="6"/>
  <c r="U13" i="6"/>
  <c r="U685" i="6"/>
  <c r="U380" i="6"/>
  <c r="U706" i="6"/>
  <c r="T442" i="6"/>
  <c r="U314" i="6"/>
  <c r="U243" i="6"/>
  <c r="U457" i="6"/>
  <c r="T504" i="6"/>
  <c r="U198" i="6"/>
  <c r="T231" i="6"/>
  <c r="U324" i="6"/>
  <c r="T745" i="6"/>
  <c r="U1409" i="6"/>
  <c r="T410" i="6"/>
  <c r="T1510" i="6"/>
  <c r="U1025" i="6"/>
  <c r="U1115" i="6"/>
  <c r="T663" i="6"/>
  <c r="T775" i="6"/>
  <c r="U452" i="6"/>
  <c r="T776" i="6"/>
  <c r="T415" i="6"/>
  <c r="T122" i="6"/>
  <c r="T1343" i="6"/>
  <c r="U939" i="6"/>
  <c r="T247" i="6"/>
  <c r="U73" i="6"/>
  <c r="U890" i="6"/>
  <c r="T875" i="6"/>
  <c r="U886" i="6"/>
  <c r="T529" i="6"/>
  <c r="T719" i="6"/>
  <c r="U201" i="6"/>
  <c r="U290" i="6"/>
  <c r="U560" i="6"/>
  <c r="U365" i="6"/>
  <c r="U520" i="6"/>
  <c r="U595" i="6"/>
  <c r="U146" i="6"/>
  <c r="T218" i="6"/>
  <c r="T169" i="6"/>
  <c r="U334" i="6"/>
  <c r="U346" i="6"/>
  <c r="U859" i="6"/>
  <c r="U481" i="6"/>
  <c r="U215" i="6"/>
  <c r="U668" i="6"/>
  <c r="U267" i="6"/>
  <c r="U115" i="6"/>
  <c r="U321" i="6"/>
  <c r="U643" i="6"/>
  <c r="T1437" i="6"/>
  <c r="U646" i="6"/>
  <c r="T207" i="6"/>
  <c r="T981" i="6"/>
  <c r="U1140" i="6"/>
  <c r="T113" i="6"/>
  <c r="U1400" i="6"/>
  <c r="U1255" i="6"/>
  <c r="T450" i="6"/>
  <c r="U759" i="6"/>
  <c r="U386" i="6"/>
  <c r="U1392" i="6"/>
  <c r="T1419" i="6"/>
  <c r="U1213" i="6"/>
  <c r="T1469" i="6"/>
  <c r="U1055" i="6"/>
  <c r="U1388" i="6"/>
  <c r="T1179" i="6"/>
  <c r="T1310" i="6"/>
  <c r="T1286" i="6"/>
  <c r="T893" i="6"/>
  <c r="U1107" i="6"/>
  <c r="T1162" i="6"/>
  <c r="T743" i="6"/>
  <c r="U1511" i="6"/>
  <c r="T1526" i="6"/>
  <c r="U1037" i="6"/>
  <c r="T1083" i="6"/>
  <c r="T1332" i="6"/>
  <c r="T1504" i="6"/>
  <c r="U1516" i="6"/>
  <c r="U1111" i="6"/>
  <c r="AY17" i="6"/>
  <c r="U1305" i="6"/>
  <c r="U1224" i="6"/>
  <c r="T1299" i="6"/>
  <c r="T1018" i="6"/>
  <c r="T1472" i="6"/>
  <c r="T1386" i="6"/>
  <c r="U1459" i="6"/>
  <c r="U1228" i="6"/>
  <c r="U1086" i="6"/>
  <c r="U1428" i="6"/>
  <c r="U1149" i="6"/>
  <c r="T1219" i="6"/>
  <c r="T943" i="6"/>
  <c r="U1337" i="6"/>
  <c r="T1532" i="6"/>
  <c r="T1422" i="6"/>
  <c r="T1263" i="6"/>
  <c r="T1262" i="6"/>
  <c r="U1464" i="6"/>
  <c r="T1520" i="6"/>
  <c r="T1497" i="6"/>
  <c r="T1384" i="6"/>
  <c r="T602" i="6"/>
  <c r="T542" i="6"/>
  <c r="T255" i="6"/>
  <c r="U487" i="6"/>
  <c r="U1324" i="6"/>
  <c r="U1220" i="6"/>
  <c r="T1457" i="6"/>
  <c r="AO18" i="6"/>
  <c r="AU18" i="6" s="1"/>
  <c r="U1438" i="6"/>
  <c r="U1175" i="6"/>
  <c r="U852" i="6"/>
  <c r="T954" i="6"/>
  <c r="U209" i="6"/>
  <c r="T524" i="6"/>
  <c r="U537" i="6"/>
  <c r="AY14" i="6"/>
  <c r="T941" i="6"/>
  <c r="U1070" i="6"/>
  <c r="U629" i="6"/>
  <c r="T54" i="6"/>
  <c r="U237" i="6"/>
  <c r="U293" i="6"/>
  <c r="T1002" i="6"/>
  <c r="U956" i="6"/>
  <c r="T1449" i="6"/>
  <c r="T1277" i="6"/>
  <c r="Y1626" i="6" l="1"/>
  <c r="AD1626" i="6" s="1"/>
  <c r="Y1628" i="6"/>
  <c r="AD1628" i="6" s="1"/>
  <c r="Y1627" i="6"/>
  <c r="AD1627" i="6" s="1"/>
  <c r="Y1620" i="6"/>
  <c r="AD1620" i="6" s="1"/>
  <c r="Y1625" i="6"/>
  <c r="AD1625" i="6" s="1"/>
  <c r="Y1622" i="6"/>
  <c r="AD1622" i="6" s="1"/>
  <c r="Y1624" i="6"/>
  <c r="AD1624" i="6" s="1"/>
  <c r="Y1621" i="6"/>
  <c r="AD1621" i="6" s="1"/>
  <c r="Y1619" i="6"/>
  <c r="AD1619" i="6" s="1"/>
  <c r="Y1618" i="6"/>
  <c r="AD1618" i="6" s="1"/>
  <c r="Y1572" i="6"/>
  <c r="AD1572" i="6" s="1"/>
  <c r="Y1629" i="6"/>
  <c r="AD1629" i="6" s="1"/>
  <c r="Y1630" i="6"/>
  <c r="AD1630" i="6" s="1"/>
  <c r="Y1631" i="6"/>
  <c r="AD1631" i="6" s="1"/>
  <c r="Y1623" i="6"/>
  <c r="AD1623" i="6" s="1"/>
  <c r="Y1612" i="6"/>
  <c r="AD1612" i="6" s="1"/>
  <c r="Y1551" i="6"/>
  <c r="AD1551" i="6" s="1"/>
  <c r="Y1588" i="6"/>
  <c r="AD1588" i="6" s="1"/>
  <c r="AU16" i="6"/>
  <c r="Y1561" i="6"/>
  <c r="AD1561" i="6" s="1"/>
  <c r="Y1575" i="6"/>
  <c r="AD1575" i="6" s="1"/>
  <c r="Y1581" i="6"/>
  <c r="AD1581" i="6" s="1"/>
  <c r="AE9" i="7"/>
  <c r="AZ12" i="6" s="1"/>
  <c r="Y1589" i="6"/>
  <c r="AD1589" i="6" s="1"/>
  <c r="AE14" i="7"/>
  <c r="AZ17" i="6" s="1"/>
  <c r="AE13" i="7"/>
  <c r="AZ16" i="6" s="1"/>
  <c r="Y1560" i="6"/>
  <c r="AD1560" i="6" s="1"/>
  <c r="Y1611" i="6"/>
  <c r="AD1611" i="6" s="1"/>
  <c r="AE15" i="7"/>
  <c r="AZ18" i="6" s="1"/>
  <c r="AE16" i="7"/>
  <c r="AZ19" i="6" s="1"/>
  <c r="AE8" i="7"/>
  <c r="AZ11" i="6" s="1"/>
  <c r="AV12" i="6"/>
  <c r="Y1613" i="6"/>
  <c r="AD1613" i="6" s="1"/>
  <c r="AU12" i="6"/>
  <c r="Y1556" i="6"/>
  <c r="AD1556" i="6" s="1"/>
  <c r="Y1549" i="6"/>
  <c r="AD1549" i="6" s="1"/>
  <c r="Y1568" i="6"/>
  <c r="AD1568" i="6" s="1"/>
  <c r="Y1541" i="6"/>
  <c r="AD1541" i="6" s="1"/>
  <c r="Y1566" i="6"/>
  <c r="AD1566" i="6" s="1"/>
  <c r="Y1535" i="6"/>
  <c r="AD1535" i="6" s="1"/>
  <c r="AU11" i="6" s="1"/>
  <c r="Y1604" i="6"/>
  <c r="AD1604" i="6" s="1"/>
  <c r="Y1598" i="6"/>
  <c r="AD1598" i="6" s="1"/>
  <c r="Y1570" i="6"/>
  <c r="AD1570" i="6" s="1"/>
  <c r="Y1602" i="6"/>
  <c r="AD1602" i="6" s="1"/>
  <c r="Y1584" i="6"/>
  <c r="AD1584" i="6" s="1"/>
  <c r="Y1558" i="6"/>
  <c r="AD1558" i="6" s="1"/>
  <c r="Y1580" i="6"/>
  <c r="AD1580" i="6" s="1"/>
  <c r="Y1567" i="6"/>
  <c r="AD1567" i="6" s="1"/>
  <c r="Y1610" i="6"/>
  <c r="AD1610" i="6" s="1"/>
  <c r="Y1599" i="6"/>
  <c r="AD1599" i="6" s="1"/>
  <c r="Y1562" i="6"/>
  <c r="AD1562" i="6" s="1"/>
  <c r="AV11" i="6"/>
  <c r="Y1600" i="6"/>
  <c r="AD1600" i="6" s="1"/>
  <c r="AV17" i="6"/>
  <c r="Y1592" i="6"/>
  <c r="AD1592" i="6" s="1"/>
  <c r="Y1545" i="6"/>
  <c r="AD1545" i="6" s="1"/>
  <c r="Y1597" i="6"/>
  <c r="AD1597" i="6" s="1"/>
  <c r="Y1586" i="6"/>
  <c r="AD1586" i="6" s="1"/>
  <c r="Y1615" i="6"/>
  <c r="AD1615" i="6" s="1"/>
  <c r="Y1540" i="6"/>
  <c r="AD1540" i="6" s="1"/>
  <c r="Y1593" i="6"/>
  <c r="AD1593" i="6" s="1"/>
  <c r="Y1574" i="6"/>
  <c r="AD1574" i="6" s="1"/>
  <c r="Y1552" i="6"/>
  <c r="AD1552" i="6" s="1"/>
  <c r="AV15" i="6"/>
  <c r="Y1548" i="6"/>
  <c r="AD1548" i="6" s="1"/>
  <c r="Y1590" i="6"/>
  <c r="AD1590" i="6" s="1"/>
  <c r="Y1601" i="6"/>
  <c r="AD1601" i="6" s="1"/>
  <c r="Y1587" i="6"/>
  <c r="AD1587" i="6" s="1"/>
  <c r="Y1554" i="6"/>
  <c r="AD1554" i="6" s="1"/>
  <c r="Y1603" i="6"/>
  <c r="AD1603" i="6" s="1"/>
  <c r="AU17" i="6"/>
  <c r="AU14" i="6"/>
  <c r="Y1583" i="6"/>
  <c r="AD1583" i="6" s="1"/>
  <c r="Y1553" i="6"/>
  <c r="AD1553" i="6" s="1"/>
  <c r="Y1539" i="6"/>
  <c r="AD1539" i="6" s="1"/>
  <c r="Y1544" i="6"/>
  <c r="AD1544" i="6" s="1"/>
  <c r="Y1550" i="6"/>
  <c r="AD1550" i="6" s="1"/>
  <c r="Y1542" i="6"/>
  <c r="AD1542" i="6" s="1"/>
  <c r="Y1582" i="6"/>
  <c r="AD1582" i="6" s="1"/>
  <c r="AU19" i="6"/>
  <c r="T1536" i="6"/>
  <c r="Y1573" i="6"/>
  <c r="AD1573" i="6" s="1"/>
  <c r="Y1609" i="6"/>
  <c r="AD1609" i="6" s="1"/>
  <c r="Y1546" i="6"/>
  <c r="AD1546" i="6" s="1"/>
  <c r="Y1595" i="6"/>
  <c r="AD1595" i="6" s="1"/>
  <c r="Y1536" i="6"/>
  <c r="AD1536" i="6" s="1"/>
  <c r="Y1617" i="6"/>
  <c r="AD1617" i="6" s="1"/>
  <c r="Y1537" i="6"/>
  <c r="AD1537" i="6" s="1"/>
  <c r="Y1571" i="6"/>
  <c r="AD1571" i="6" s="1"/>
  <c r="Y1605" i="6"/>
  <c r="AD1605" i="6" s="1"/>
  <c r="Y1555" i="6"/>
  <c r="AD1555" i="6" s="1"/>
  <c r="Y1577" i="6"/>
  <c r="AD1577" i="6" s="1"/>
  <c r="Y1563" i="6"/>
  <c r="AD1563" i="6" s="1"/>
  <c r="Y1606" i="6"/>
  <c r="AD1606" i="6" s="1"/>
  <c r="Y1614" i="6"/>
  <c r="AD1614" i="6" s="1"/>
  <c r="Y1616" i="6"/>
  <c r="AD1616" i="6" s="1"/>
  <c r="Y1578" i="6"/>
  <c r="AD1578" i="6" s="1"/>
  <c r="Y1569" i="6"/>
  <c r="AD1569" i="6" s="1"/>
  <c r="Y1608" i="6"/>
  <c r="AD1608" i="6" s="1"/>
  <c r="Y1596" i="6"/>
  <c r="AD1596" i="6" s="1"/>
  <c r="Y1607" i="6"/>
  <c r="AD1607" i="6" s="1"/>
  <c r="Y1559" i="6"/>
  <c r="AD1559" i="6" s="1"/>
  <c r="Y1543" i="6"/>
  <c r="AD1543" i="6" s="1"/>
  <c r="Y1591" i="6"/>
  <c r="AD1591" i="6" s="1"/>
  <c r="Y1564" i="6"/>
  <c r="AD1564" i="6" s="1"/>
  <c r="Y1585" i="6"/>
  <c r="AD1585" i="6" s="1"/>
  <c r="Y1557" i="6"/>
  <c r="AD1557" i="6" s="1"/>
  <c r="Y1579" i="6"/>
  <c r="AD1579" i="6" s="1"/>
  <c r="Y1538" i="6"/>
  <c r="AD1538" i="6" s="1"/>
  <c r="Y1576" i="6"/>
  <c r="AD1576" i="6" s="1"/>
  <c r="Y1565" i="6"/>
  <c r="AD1565" i="6" s="1"/>
  <c r="Y1547" i="6"/>
  <c r="AD1547" i="6" s="1"/>
  <c r="Y1594" i="6"/>
  <c r="AD1594" i="6" s="1"/>
  <c r="AV18" i="6"/>
  <c r="G7" i="10" l="1"/>
  <c r="G8" i="10"/>
  <c r="G5" i="10"/>
  <c r="G6" i="10"/>
  <c r="G13" i="10"/>
  <c r="G4" i="10"/>
  <c r="H8" i="10"/>
  <c r="H4" i="10"/>
  <c r="H6" i="10"/>
  <c r="H7" i="10"/>
  <c r="H13" i="10"/>
  <c r="H5" i="10"/>
  <c r="I6" i="10"/>
  <c r="I7" i="10"/>
  <c r="I5" i="10"/>
  <c r="I8" i="10"/>
  <c r="I4" i="10"/>
  <c r="I13" i="10"/>
  <c r="J6" i="10"/>
  <c r="J5" i="10"/>
  <c r="J8" i="10"/>
  <c r="J7" i="10"/>
  <c r="J13" i="10"/>
  <c r="J4" i="10"/>
</calcChain>
</file>

<file path=xl/sharedStrings.xml><?xml version="1.0" encoding="utf-8"?>
<sst xmlns="http://schemas.openxmlformats.org/spreadsheetml/2006/main" count="1234" uniqueCount="564">
  <si>
    <t>增值</t>
    <phoneticPr fontId="3" type="noConversion"/>
  </si>
  <si>
    <t>东吴刘元海</t>
  </si>
  <si>
    <t>宏利孙硕</t>
  </si>
  <si>
    <t>011860.OF</t>
  </si>
  <si>
    <t>南方中证1000ETF发起式联接A</t>
  </si>
  <si>
    <t>生息</t>
    <phoneticPr fontId="3" type="noConversion"/>
  </si>
  <si>
    <t>000008.OF</t>
  </si>
  <si>
    <t>嘉实中证500ETF联接A</t>
  </si>
  <si>
    <t>百灵</t>
    <phoneticPr fontId="2" type="noConversion"/>
  </si>
  <si>
    <t>易方达郑希</t>
  </si>
  <si>
    <t>黄金</t>
    <phoneticPr fontId="3" type="noConversion"/>
  </si>
  <si>
    <t>主动</t>
    <phoneticPr fontId="2" type="noConversion"/>
  </si>
  <si>
    <t>长期生息</t>
    <phoneticPr fontId="2" type="noConversion"/>
  </si>
  <si>
    <t>LC+4%</t>
    <phoneticPr fontId="2" type="noConversion"/>
  </si>
  <si>
    <t>上海金</t>
    <phoneticPr fontId="2" type="noConversion"/>
  </si>
  <si>
    <t>001052.OF</t>
  </si>
  <si>
    <t>华夏中证500ETF联接A</t>
  </si>
  <si>
    <t>160119.SZ</t>
  </si>
  <si>
    <t>南方中证500ETF联接(LOF)A</t>
  </si>
  <si>
    <t>110020.OF</t>
  </si>
  <si>
    <t>易方达沪深300ETF发起式联接A</t>
  </si>
  <si>
    <t>000051.OF</t>
  </si>
  <si>
    <t>华夏沪深300ETF联接A</t>
  </si>
  <si>
    <t>嘉实沪深300ETF联接(LOF)A</t>
  </si>
  <si>
    <t>160706.OF</t>
    <phoneticPr fontId="2" type="noConversion"/>
  </si>
  <si>
    <t>006486.OF</t>
  </si>
  <si>
    <t>广发中证1000ETF联接A</t>
  </si>
  <si>
    <t>013922.OF</t>
  </si>
  <si>
    <t>华夏中证1000ETF发起式联接A</t>
  </si>
  <si>
    <t>161631.OF</t>
    <phoneticPr fontId="2" type="noConversion"/>
  </si>
  <si>
    <t>融通中证人工智能主题指数(LOF)A</t>
    <phoneticPr fontId="2" type="noConversion"/>
  </si>
  <si>
    <t>天弘中证人工智能主题指数A</t>
    <phoneticPr fontId="2" type="noConversion"/>
  </si>
  <si>
    <t>011839.OF</t>
    <phoneticPr fontId="2" type="noConversion"/>
  </si>
  <si>
    <t>国泰中证全指通信设备ETF发起式联接A</t>
    <phoneticPr fontId="2" type="noConversion"/>
  </si>
  <si>
    <t>航空航天</t>
    <phoneticPr fontId="2" type="noConversion"/>
  </si>
  <si>
    <t>025732.OF</t>
    <phoneticPr fontId="2" type="noConversion"/>
  </si>
  <si>
    <t>华安国证航天航空行业ETF发起式联接A</t>
    <phoneticPr fontId="2" type="noConversion"/>
  </si>
  <si>
    <t>025490.OF</t>
    <phoneticPr fontId="2" type="noConversion"/>
  </si>
  <si>
    <t>平安中证卫星产业指数A</t>
    <phoneticPr fontId="2" type="noConversion"/>
  </si>
  <si>
    <t>人工智能</t>
    <phoneticPr fontId="2" type="noConversion"/>
  </si>
  <si>
    <t>指数</t>
    <phoneticPr fontId="2" type="noConversion"/>
  </si>
  <si>
    <t>001475.OF</t>
    <phoneticPr fontId="2" type="noConversion"/>
  </si>
  <si>
    <t>易方达国防军工</t>
    <phoneticPr fontId="2" type="noConversion"/>
  </si>
  <si>
    <t>024411.OF</t>
    <phoneticPr fontId="2" type="noConversion"/>
  </si>
  <si>
    <t>华夏上证科创板人工智能ETF联接A</t>
    <phoneticPr fontId="2" type="noConversion"/>
  </si>
  <si>
    <t xml:space="preserve">华夏中证机器人ETF发起式联接A           </t>
    <phoneticPr fontId="2" type="noConversion"/>
  </si>
  <si>
    <t xml:space="preserve">天弘中证机器人ETF发起式联接A          </t>
    <phoneticPr fontId="2" type="noConversion"/>
  </si>
  <si>
    <t>018344.OF</t>
    <phoneticPr fontId="2" type="noConversion"/>
  </si>
  <si>
    <t>014880.OF</t>
    <phoneticPr fontId="2" type="noConversion"/>
  </si>
  <si>
    <t>银华集成电路混合A</t>
    <phoneticPr fontId="2" type="noConversion"/>
  </si>
  <si>
    <t>014854.OF</t>
    <phoneticPr fontId="2" type="noConversion"/>
  </si>
  <si>
    <t xml:space="preserve">嘉实中证半导体指数增强发起式A
</t>
    <phoneticPr fontId="2" type="noConversion"/>
  </si>
  <si>
    <t>013840.OF</t>
    <phoneticPr fontId="2" type="noConversion"/>
  </si>
  <si>
    <t>023481.OF</t>
  </si>
  <si>
    <t>万家中证港股通创新药ETF发起式联接A</t>
    <phoneticPr fontId="2" type="noConversion"/>
  </si>
  <si>
    <t>021033.OF</t>
    <phoneticPr fontId="2" type="noConversion"/>
  </si>
  <si>
    <t>易方达国证新能源电池ETF发起式联接A</t>
  </si>
  <si>
    <t>天弘国证新能源电池指数发起式A</t>
    <phoneticPr fontId="3" type="noConversion"/>
  </si>
  <si>
    <t>021963.OF</t>
    <phoneticPr fontId="2" type="noConversion"/>
  </si>
  <si>
    <t>指数/主动</t>
    <phoneticPr fontId="2" type="noConversion"/>
  </si>
  <si>
    <t>代码</t>
    <phoneticPr fontId="2" type="noConversion"/>
  </si>
  <si>
    <t>简称</t>
    <phoneticPr fontId="2" type="noConversion"/>
  </si>
  <si>
    <t>科技成长</t>
    <phoneticPr fontId="2" type="noConversion"/>
  </si>
  <si>
    <t>005903.OF</t>
    <phoneticPr fontId="2" type="noConversion"/>
  </si>
  <si>
    <t>001513.OF</t>
    <phoneticPr fontId="2" type="noConversion"/>
  </si>
  <si>
    <t>001323.OF</t>
    <phoneticPr fontId="2" type="noConversion"/>
  </si>
  <si>
    <t>沪深300</t>
    <phoneticPr fontId="2" type="noConversion"/>
  </si>
  <si>
    <t>中证500</t>
    <phoneticPr fontId="2" type="noConversion"/>
  </si>
  <si>
    <t>中证1000</t>
    <phoneticPr fontId="2" type="noConversion"/>
  </si>
  <si>
    <t>宽基指数</t>
    <phoneticPr fontId="2" type="noConversion"/>
  </si>
  <si>
    <t>易方达上证科创板50成份ETF联接A</t>
  </si>
  <si>
    <t>011608.OF</t>
    <phoneticPr fontId="2" type="noConversion"/>
  </si>
  <si>
    <t>科创50</t>
    <phoneticPr fontId="2" type="noConversion"/>
  </si>
  <si>
    <t>017188.OF</t>
    <phoneticPr fontId="2" type="noConversion"/>
  </si>
  <si>
    <t>932381.CSI</t>
    <phoneticPr fontId="3" type="noConversion"/>
  </si>
  <si>
    <t>科创创业50等权指数</t>
    <phoneticPr fontId="2" type="noConversion"/>
  </si>
  <si>
    <t>000940.OF</t>
    <phoneticPr fontId="2" type="noConversion"/>
  </si>
  <si>
    <t>富国曹晋</t>
    <phoneticPr fontId="2" type="noConversion"/>
  </si>
  <si>
    <t>001437.OF</t>
    <phoneticPr fontId="3" type="noConversion"/>
  </si>
  <si>
    <t>001480.OF</t>
    <phoneticPr fontId="3" type="noConversion"/>
  </si>
  <si>
    <t>景气成长</t>
    <phoneticPr fontId="2" type="noConversion"/>
  </si>
  <si>
    <t>易方达武阳</t>
    <phoneticPr fontId="2" type="noConversion"/>
  </si>
  <si>
    <t>财通金梓才</t>
    <phoneticPr fontId="2" type="noConversion"/>
  </si>
  <si>
    <t>华安创业板50ETF联接A</t>
    <phoneticPr fontId="2" type="noConversion"/>
  </si>
  <si>
    <t>创业板50</t>
    <phoneticPr fontId="2" type="noConversion"/>
  </si>
  <si>
    <t>嘉实上证科创板50指数增强发起式A</t>
    <phoneticPr fontId="2" type="noConversion"/>
  </si>
  <si>
    <t>160422.OF</t>
    <phoneticPr fontId="2" type="noConversion"/>
  </si>
  <si>
    <t>配比</t>
    <phoneticPr fontId="2" type="noConversion"/>
  </si>
  <si>
    <t>017469.OF</t>
    <phoneticPr fontId="2" type="noConversion"/>
  </si>
  <si>
    <t>嘉实上证科创板芯片ETF发起联接A</t>
    <phoneticPr fontId="2" type="noConversion"/>
  </si>
  <si>
    <t>024662.OF</t>
    <phoneticPr fontId="2" type="noConversion"/>
  </si>
  <si>
    <t>025492.OF</t>
    <phoneticPr fontId="2" type="noConversion"/>
  </si>
  <si>
    <t>国泰创业板人工智能ETF发起式联接A</t>
    <phoneticPr fontId="2" type="noConversion"/>
  </si>
  <si>
    <t>富国创业板人工智能ETF发起式联接A</t>
    <phoneticPr fontId="2" type="noConversion"/>
  </si>
  <si>
    <t>017953.OF</t>
  </si>
  <si>
    <t>汇添富中证1000指数增强A</t>
  </si>
  <si>
    <t>006165.OF</t>
  </si>
  <si>
    <t>015867.OF</t>
  </si>
  <si>
    <t>国泰海通中证1000指数增强A</t>
  </si>
  <si>
    <t>005313.OF</t>
  </si>
  <si>
    <t>014201.OF</t>
  </si>
  <si>
    <t>天弘中证1000指数增强A</t>
  </si>
  <si>
    <t>017644.OF</t>
  </si>
  <si>
    <t>博道中证1000指数增强A</t>
  </si>
  <si>
    <t>000852.SH</t>
  </si>
  <si>
    <t>国泰黄金ETF联接A（000218.OF）
华安黄金ETF联接A（000216.OF）</t>
    <phoneticPr fontId="3" type="noConversion"/>
  </si>
  <si>
    <t>006729.OF</t>
  </si>
  <si>
    <t>万家中证500指数增强发起式A</t>
  </si>
  <si>
    <t>014155.OF</t>
  </si>
  <si>
    <t>国泰海通中证500指数增强A</t>
  </si>
  <si>
    <t>001556.OF</t>
  </si>
  <si>
    <t>天弘中证500指数增强A</t>
  </si>
  <si>
    <t>004945.OF</t>
  </si>
  <si>
    <t>长信中证500指数增强A</t>
  </si>
  <si>
    <t>006593.OF</t>
  </si>
  <si>
    <t>博道中证500指数增强A</t>
  </si>
  <si>
    <t>007994.OF</t>
  </si>
  <si>
    <t>华夏中证500指数增强A</t>
  </si>
  <si>
    <t>000905.SH</t>
    <phoneticPr fontId="2" type="noConversion"/>
  </si>
  <si>
    <t>国泰海通中证500指数增强A（014155.OF）</t>
  </si>
  <si>
    <t>002670.OF</t>
  </si>
  <si>
    <t>万家沪深300指数增强A</t>
  </si>
  <si>
    <t>010736.OF</t>
  </si>
  <si>
    <t>易方达沪深300指数精选增强A</t>
  </si>
  <si>
    <t>008592.OF</t>
  </si>
  <si>
    <t>天弘沪深300指数增强发起式A</t>
  </si>
  <si>
    <t>003957.OF</t>
  </si>
  <si>
    <t>安信量化精选沪深300指数增强A</t>
  </si>
  <si>
    <t>007044.OF</t>
  </si>
  <si>
    <t>博道沪深300指数增强A</t>
  </si>
  <si>
    <t>000300.SH</t>
    <phoneticPr fontId="2" type="noConversion"/>
  </si>
  <si>
    <t>保障</t>
    <phoneticPr fontId="3" type="noConversion"/>
  </si>
  <si>
    <t>账户规划</t>
    <phoneticPr fontId="3" type="noConversion"/>
  </si>
  <si>
    <t>对标大势</t>
    <phoneticPr fontId="3" type="noConversion"/>
  </si>
  <si>
    <t>波动生息</t>
    <phoneticPr fontId="3" type="noConversion"/>
  </si>
  <si>
    <t>债券生息</t>
    <phoneticPr fontId="3" type="noConversion"/>
  </si>
  <si>
    <t>低波多资产</t>
    <phoneticPr fontId="3" type="noConversion"/>
  </si>
  <si>
    <t>匹配策略</t>
    <phoneticPr fontId="3" type="noConversion"/>
  </si>
  <si>
    <t>参考基准</t>
    <phoneticPr fontId="2" type="noConversion"/>
  </si>
  <si>
    <t>工具示例</t>
    <phoneticPr fontId="3" type="noConversion"/>
  </si>
  <si>
    <t>中证800
（000906.sh）</t>
    <phoneticPr fontId="2" type="noConversion"/>
  </si>
  <si>
    <t>对标市场</t>
    <phoneticPr fontId="3" type="noConversion"/>
  </si>
  <si>
    <t>1.指数-跟踪误差低、规模头部前1/5
2.指增-α稳定且始终处于同类前1/3</t>
    <phoneticPr fontId="3" type="noConversion"/>
  </si>
  <si>
    <t>瑞鹤指增宝（中证1000增强）</t>
    <phoneticPr fontId="3" type="noConversion"/>
  </si>
  <si>
    <t>汇添富中证1000指数增强A（017953.OF）</t>
    <phoneticPr fontId="3" type="noConversion"/>
  </si>
  <si>
    <t>中债新综合指数
（CBA00101.CB）</t>
    <phoneticPr fontId="2" type="noConversion"/>
  </si>
  <si>
    <t>入池或模块筛选标准</t>
    <phoneticPr fontId="2" type="noConversion"/>
  </si>
  <si>
    <t>1.规模、流动性</t>
    <phoneticPr fontId="3" type="noConversion"/>
  </si>
  <si>
    <t>中证MARP
（930929.CSI）</t>
    <phoneticPr fontId="2" type="noConversion"/>
  </si>
  <si>
    <t>投顾组合（e.g.梧桐）</t>
    <phoneticPr fontId="3" type="noConversion"/>
  </si>
  <si>
    <t>投顾组合（e.g.百灵）</t>
    <phoneticPr fontId="3" type="noConversion"/>
  </si>
  <si>
    <t>科创创业50等权
（932381.CSI）</t>
    <phoneticPr fontId="2" type="noConversion"/>
  </si>
  <si>
    <t>工具-BLOCK</t>
    <phoneticPr fontId="3" type="noConversion"/>
  </si>
  <si>
    <t>综合债-易方达中债新综指(LOF)A（161119.OF）</t>
    <phoneticPr fontId="3" type="noConversion"/>
  </si>
  <si>
    <t>长债信用-易方达优选投资级信用指数发起式A（018996.OF）</t>
    <phoneticPr fontId="3" type="noConversion"/>
  </si>
  <si>
    <t>长债利率-广发中债7-10年国开债指数A（003376.OF）</t>
    <phoneticPr fontId="3" type="noConversion"/>
  </si>
  <si>
    <t>中短债-嘉实中短债债券A（006797.OF）</t>
    <phoneticPr fontId="3" type="noConversion"/>
  </si>
  <si>
    <t>投顾组合-嘉蝠固收优选</t>
    <phoneticPr fontId="3" type="noConversion"/>
  </si>
  <si>
    <t>1.见产业趋势池-公募
2.自主构建“奇点”投顾组合系列</t>
    <phoneticPr fontId="2" type="noConversion"/>
  </si>
  <si>
    <t>魔方系列</t>
    <phoneticPr fontId="2" type="noConversion"/>
  </si>
  <si>
    <t>杠杆寿系列</t>
    <phoneticPr fontId="2" type="noConversion"/>
  </si>
  <si>
    <t>寿险、杠杆寿</t>
    <phoneticPr fontId="3" type="noConversion"/>
  </si>
  <si>
    <t>--</t>
    <phoneticPr fontId="2" type="noConversion"/>
  </si>
  <si>
    <t>--</t>
    <phoneticPr fontId="3" type="noConversion"/>
  </si>
  <si>
    <t>保身家</t>
    <phoneticPr fontId="3" type="noConversion"/>
  </si>
  <si>
    <t>低波多策略</t>
    <phoneticPr fontId="2" type="noConversion"/>
  </si>
  <si>
    <t>1.管理人、规模、流动性
2.良好的风险治理架构</t>
    <phoneticPr fontId="3" type="noConversion"/>
  </si>
  <si>
    <t>金兔系列、青鸾</t>
    <phoneticPr fontId="2" type="noConversion"/>
  </si>
  <si>
    <t>结构化策略</t>
    <phoneticPr fontId="2" type="noConversion"/>
  </si>
  <si>
    <t>策略稳定、业绩可追溯</t>
    <phoneticPr fontId="2" type="noConversion"/>
  </si>
  <si>
    <t>千象、聚金宝、伯乐5号、锐联多元化、博润银泰稳健等</t>
    <phoneticPr fontId="2" type="noConversion"/>
  </si>
  <si>
    <r>
      <rPr>
        <sz val="10"/>
        <color rgb="FFC00000"/>
        <rFont val="华文中宋"/>
        <family val="3"/>
        <charset val="134"/>
      </rPr>
      <t>1.精品私募</t>
    </r>
    <r>
      <rPr>
        <sz val="10"/>
        <color theme="1"/>
        <rFont val="华文中宋"/>
        <family val="3"/>
        <charset val="134"/>
      </rPr>
      <t xml:space="preserve">
2.公募池（涵盖11个板块33只基金-主动*10，被动*23）
3.投顾组合（e.g.奇点1号、2号）</t>
    </r>
    <phoneticPr fontId="3" type="noConversion"/>
  </si>
  <si>
    <r>
      <rPr>
        <sz val="10"/>
        <color rgb="FFC00000"/>
        <rFont val="华文中宋"/>
        <family val="3"/>
        <charset val="134"/>
      </rPr>
      <t>1.掘金宝系列、龙翔、龙腾、麒麟（宝）系列</t>
    </r>
    <r>
      <rPr>
        <sz val="10"/>
        <color theme="1"/>
        <rFont val="华文中宋"/>
        <family val="3"/>
        <charset val="134"/>
      </rPr>
      <t xml:space="preserve">
2.同大众版工具库</t>
    </r>
    <phoneticPr fontId="2" type="noConversion"/>
  </si>
  <si>
    <r>
      <rPr>
        <sz val="10"/>
        <color rgb="FFC00000"/>
        <rFont val="华文中宋"/>
        <family val="3"/>
        <charset val="134"/>
      </rPr>
      <t>1.精品私募</t>
    </r>
    <r>
      <rPr>
        <sz val="10"/>
        <color theme="1"/>
        <rFont val="华文中宋"/>
        <family val="3"/>
        <charset val="134"/>
      </rPr>
      <t xml:space="preserve">
2.短期及中长期债券公募指基</t>
    </r>
    <phoneticPr fontId="3" type="noConversion"/>
  </si>
  <si>
    <t>CTA及中性套利等多策略</t>
    <phoneticPr fontId="2" type="noConversion"/>
  </si>
  <si>
    <r>
      <rPr>
        <sz val="10"/>
        <color rgb="FFC00000"/>
        <rFont val="华文中宋"/>
        <family val="3"/>
        <charset val="134"/>
      </rPr>
      <t>1.合晟同晖3号、岚湖、利位优势轮动等</t>
    </r>
    <r>
      <rPr>
        <sz val="10"/>
        <color theme="1"/>
        <rFont val="华文中宋"/>
        <family val="3"/>
        <charset val="134"/>
      </rPr>
      <t xml:space="preserve">
2.同大众版工具库</t>
    </r>
    <phoneticPr fontId="2" type="noConversion"/>
  </si>
  <si>
    <r>
      <rPr>
        <sz val="10"/>
        <color rgb="FFC00000"/>
        <rFont val="华文中宋"/>
        <family val="3"/>
        <charset val="134"/>
      </rPr>
      <t>1.金兔、青鸾系列</t>
    </r>
    <r>
      <rPr>
        <sz val="10"/>
        <color theme="1"/>
        <rFont val="华文中宋"/>
        <family val="3"/>
        <charset val="134"/>
      </rPr>
      <t xml:space="preserve">
2.投顾组合（e.g.梧桐）</t>
    </r>
    <phoneticPr fontId="3" type="noConversion"/>
  </si>
  <si>
    <r>
      <rPr>
        <sz val="10"/>
        <color rgb="FFC00000"/>
        <rFont val="华文中宋"/>
        <family val="3"/>
        <charset val="134"/>
      </rPr>
      <t>1.魔方系列</t>
    </r>
    <r>
      <rPr>
        <sz val="10"/>
        <color theme="1"/>
        <rFont val="华文中宋"/>
        <family val="3"/>
        <charset val="134"/>
      </rPr>
      <t xml:space="preserve">
2.投顾组合（e.g.百灵）</t>
    </r>
    <phoneticPr fontId="3" type="noConversion"/>
  </si>
  <si>
    <t>指数基金</t>
    <phoneticPr fontId="3" type="noConversion"/>
  </si>
  <si>
    <t>策略稳定、业绩可追溯</t>
  </si>
  <si>
    <t>1.管理人、规模、流动性
2.α稳定</t>
    <phoneticPr fontId="3" type="noConversion"/>
  </si>
  <si>
    <t>梧桐系列</t>
    <phoneticPr fontId="2" type="noConversion"/>
  </si>
  <si>
    <t>1.短期及中长期债券公募指基
2、投顾组合（e.g.嘉蝠）</t>
    <phoneticPr fontId="3" type="noConversion"/>
  </si>
  <si>
    <t>1.宽基指基或指增基金
2.投顾组合（e.g.瑞鹤）</t>
    <phoneticPr fontId="3" type="noConversion"/>
  </si>
  <si>
    <r>
      <rPr>
        <sz val="10"/>
        <color rgb="FFC00000"/>
        <rFont val="华文中宋"/>
        <family val="3"/>
        <charset val="134"/>
      </rPr>
      <t>1.精品私募</t>
    </r>
    <r>
      <rPr>
        <sz val="10"/>
        <color theme="1"/>
        <rFont val="华文中宋"/>
        <family val="3"/>
        <charset val="134"/>
      </rPr>
      <t xml:space="preserve">
2.宽基指基或指增基金</t>
    </r>
    <phoneticPr fontId="3" type="noConversion"/>
  </si>
  <si>
    <t>1、风格明确的高仓/满仓运作的工具化产品
2、受益于全球AI供应链景气（AI基建）或受益于国产替代景气（半导体材料、设备、芯片等）
3、符合国家“十五五”战略发展方向
4、采用景气度趋势投资等策略跟踪产业方向</t>
    <phoneticPr fontId="3" type="noConversion"/>
  </si>
  <si>
    <r>
      <t xml:space="preserve">1、风格明确的高仓/满仓运作的工具化产品
2、受益于全球AI供应链景气（AI基建）或受益于国产替代景气（半导体材料、设备、芯片等）
3、符合国家“十五五”战略发展方向
4、采用景气度趋势投资等策略跟踪产业方向
</t>
    </r>
    <r>
      <rPr>
        <sz val="10"/>
        <color rgb="FFC00000"/>
        <rFont val="华文中宋"/>
        <family val="3"/>
        <charset val="134"/>
      </rPr>
      <t>5、私募管理人风格鲜明且稳定，业绩前1/5</t>
    </r>
    <phoneticPr fontId="3" type="noConversion"/>
  </si>
  <si>
    <t>实物资产、储蓄分红</t>
  </si>
  <si>
    <t>？</t>
    <phoneticPr fontId="2" type="noConversion"/>
  </si>
  <si>
    <t>-</t>
    <phoneticPr fontId="2" type="noConversion"/>
  </si>
  <si>
    <t>中证800
（000906.SH）</t>
    <phoneticPr fontId="2" type="noConversion"/>
  </si>
  <si>
    <r>
      <rPr>
        <sz val="10"/>
        <color rgb="FFC00000"/>
        <rFont val="华文中宋"/>
        <family val="3"/>
        <charset val="134"/>
      </rPr>
      <t>1.全球人工智能指数、龙旗科技创新</t>
    </r>
    <r>
      <rPr>
        <sz val="10"/>
        <color theme="1"/>
        <rFont val="华文中宋"/>
        <family val="3"/>
        <charset val="134"/>
      </rPr>
      <t xml:space="preserve">
2.同大众版工具库</t>
    </r>
    <phoneticPr fontId="2" type="noConversion"/>
  </si>
  <si>
    <t>奇点1号</t>
    <phoneticPr fontId="2" type="noConversion"/>
  </si>
  <si>
    <t>奇点2号</t>
    <phoneticPr fontId="2" type="noConversion"/>
  </si>
  <si>
    <t>000685.SH</t>
    <phoneticPr fontId="2" type="noConversion"/>
  </si>
  <si>
    <t>科创芯片</t>
    <phoneticPr fontId="2" type="noConversion"/>
  </si>
  <si>
    <t>970070.SZ</t>
    <phoneticPr fontId="2" type="noConversion"/>
  </si>
  <si>
    <t>创业板人工智能</t>
    <phoneticPr fontId="2" type="noConversion"/>
  </si>
  <si>
    <t>科创创业50等权</t>
    <phoneticPr fontId="2" type="noConversion"/>
  </si>
  <si>
    <t>932381.CSI</t>
    <phoneticPr fontId="2" type="noConversion"/>
  </si>
  <si>
    <t>累计收益率</t>
    <phoneticPr fontId="2" type="noConversion"/>
  </si>
  <si>
    <t>最大回撤</t>
    <phoneticPr fontId="2" type="noConversion"/>
  </si>
  <si>
    <t>年化波动率</t>
    <phoneticPr fontId="2" type="noConversion"/>
  </si>
  <si>
    <t>基准</t>
    <phoneticPr fontId="2" type="noConversion"/>
  </si>
  <si>
    <t>跟踪代码</t>
    <phoneticPr fontId="2" type="noConversion"/>
  </si>
  <si>
    <t>1年超额收益率</t>
    <phoneticPr fontId="13" type="noConversion"/>
  </si>
  <si>
    <t>超额收益标准差</t>
    <phoneticPr fontId="13" type="noConversion"/>
  </si>
  <si>
    <t>2年年化超额收益率</t>
    <phoneticPr fontId="13" type="noConversion"/>
  </si>
  <si>
    <t>超额标准差</t>
    <phoneticPr fontId="13" type="noConversion"/>
  </si>
  <si>
    <t>3年年化超额收益率</t>
    <phoneticPr fontId="13" type="noConversion"/>
  </si>
  <si>
    <t>000311.OF</t>
    <phoneticPr fontId="2" type="noConversion"/>
  </si>
  <si>
    <t>景顺长城沪深300指数增强</t>
    <phoneticPr fontId="2" type="noConversion"/>
  </si>
  <si>
    <t>pm管理日期</t>
    <phoneticPr fontId="2" type="noConversion"/>
  </si>
  <si>
    <r>
      <rPr>
        <sz val="10"/>
        <color rgb="FFC00000"/>
        <rFont val="华文中宋"/>
        <family val="3"/>
        <charset val="134"/>
      </rPr>
      <t>1.精品私募</t>
    </r>
    <r>
      <rPr>
        <sz val="10"/>
        <color theme="1"/>
        <rFont val="华文中宋"/>
        <family val="3"/>
        <charset val="134"/>
      </rPr>
      <t xml:space="preserve">
2.公募池（涵盖11个板块33只基金-主动*10，被动*23）
3.投顾组合（e.g.奇点1号、2号）
</t>
    </r>
    <r>
      <rPr>
        <sz val="10"/>
        <color rgb="FFC00000"/>
        <rFont val="华文中宋"/>
        <family val="3"/>
        <charset val="134"/>
      </rPr>
      <t>4、私募股权基金</t>
    </r>
    <phoneticPr fontId="3" type="noConversion"/>
  </si>
  <si>
    <r>
      <rPr>
        <sz val="10"/>
        <color rgb="FFC00000"/>
        <rFont val="华文中宋"/>
        <family val="3"/>
        <charset val="134"/>
      </rPr>
      <t>1.精品私募</t>
    </r>
    <r>
      <rPr>
        <sz val="10"/>
        <color theme="1"/>
        <rFont val="华文中宋"/>
        <family val="3"/>
        <charset val="134"/>
      </rPr>
      <t xml:space="preserve">
2.宽基指基或指增基金
</t>
    </r>
    <phoneticPr fontId="3" type="noConversion"/>
  </si>
  <si>
    <t>近1年</t>
    <phoneticPr fontId="2" type="noConversion"/>
  </si>
  <si>
    <t>近2年</t>
    <phoneticPr fontId="2" type="noConversion"/>
  </si>
  <si>
    <t>近3年</t>
    <phoneticPr fontId="2" type="noConversion"/>
  </si>
  <si>
    <t>931743.CSI</t>
  </si>
  <si>
    <t>931743.CSI</t>
    <phoneticPr fontId="2" type="noConversion"/>
  </si>
  <si>
    <t>中证半导体材料设备</t>
  </si>
  <si>
    <t>中证半导体材料设备</t>
    <phoneticPr fontId="2" type="noConversion"/>
  </si>
  <si>
    <t>国泰中证半导体材料设备主题ETF发起式联接A</t>
    <phoneticPr fontId="2" type="noConversion"/>
  </si>
  <si>
    <t>019632.OF</t>
    <phoneticPr fontId="2" type="noConversion"/>
  </si>
  <si>
    <t>007817.OF</t>
    <phoneticPr fontId="2" type="noConversion"/>
  </si>
  <si>
    <t>中证全指通信设备</t>
  </si>
  <si>
    <t>中证全指通信设备</t>
    <phoneticPr fontId="2" type="noConversion"/>
  </si>
  <si>
    <t>931160.CSI</t>
  </si>
  <si>
    <t>931160.CSI</t>
    <phoneticPr fontId="2" type="noConversion"/>
  </si>
  <si>
    <t>000688.SH</t>
    <phoneticPr fontId="2" type="noConversion"/>
  </si>
  <si>
    <t>399673.SZ</t>
    <phoneticPr fontId="2" type="noConversion"/>
  </si>
  <si>
    <t>020464.OF</t>
    <phoneticPr fontId="2" type="noConversion"/>
  </si>
  <si>
    <t>招商中证半导体产业ETF发起式联接A</t>
    <phoneticPr fontId="2" type="noConversion"/>
  </si>
  <si>
    <t>2026YTD</t>
    <phoneticPr fontId="2" type="noConversion"/>
  </si>
  <si>
    <t>2025年</t>
    <phoneticPr fontId="2" type="noConversion"/>
  </si>
  <si>
    <t>2024年</t>
    <phoneticPr fontId="2" type="noConversion"/>
  </si>
  <si>
    <t>2023年</t>
    <phoneticPr fontId="2" type="noConversion"/>
  </si>
  <si>
    <t>CN5082.SZ</t>
    <phoneticPr fontId="2" type="noConversion"/>
  </si>
  <si>
    <t>国证航空航天</t>
    <phoneticPr fontId="2" type="noConversion"/>
  </si>
  <si>
    <t>H30590.CSI</t>
    <phoneticPr fontId="2" type="noConversion"/>
  </si>
  <si>
    <t>中证机器人</t>
    <phoneticPr fontId="2" type="noConversion"/>
  </si>
  <si>
    <t>商业航天</t>
    <phoneticPr fontId="2" type="noConversion"/>
  </si>
  <si>
    <t>机器人</t>
    <phoneticPr fontId="2" type="noConversion"/>
  </si>
  <si>
    <t>980027.SZ</t>
    <phoneticPr fontId="2" type="noConversion"/>
  </si>
  <si>
    <t>国证新能源电池</t>
    <phoneticPr fontId="2" type="noConversion"/>
  </si>
  <si>
    <t>储能</t>
    <phoneticPr fontId="2" type="noConversion"/>
  </si>
  <si>
    <t>2021年</t>
    <phoneticPr fontId="2" type="noConversion"/>
  </si>
  <si>
    <t>2022年</t>
    <phoneticPr fontId="2" type="noConversion"/>
  </si>
  <si>
    <t>2026年YTD</t>
    <phoneticPr fontId="2" type="noConversion"/>
  </si>
  <si>
    <t>奇点2号（主动）</t>
    <phoneticPr fontId="2" type="noConversion"/>
  </si>
  <si>
    <t>奇点1号（指数）</t>
    <phoneticPr fontId="2" type="noConversion"/>
  </si>
  <si>
    <t>932000.CSI</t>
    <phoneticPr fontId="2" type="noConversion"/>
  </si>
  <si>
    <t>中证2000</t>
    <phoneticPr fontId="2" type="noConversion"/>
  </si>
  <si>
    <t>019923.OF</t>
  </si>
  <si>
    <t>华泰柏瑞中证2000指数增强A</t>
  </si>
  <si>
    <t>019920.OF</t>
  </si>
  <si>
    <t>万家中证2000指数增强A</t>
  </si>
  <si>
    <t>019918.OF</t>
  </si>
  <si>
    <t>招商中证2000指数增强A</t>
  </si>
  <si>
    <t>基金成立日</t>
    <phoneticPr fontId="2" type="noConversion"/>
  </si>
  <si>
    <t>019891.OF</t>
  </si>
  <si>
    <t>华夏中证2000ETF发起式联接A</t>
  </si>
  <si>
    <t>019870.OF</t>
  </si>
  <si>
    <t>华泰柏瑞中证2000ETF发起式联接A</t>
  </si>
  <si>
    <t>宽基指增组合</t>
    <phoneticPr fontId="2" type="noConversion"/>
  </si>
  <si>
    <t>等权</t>
    <phoneticPr fontId="2" type="noConversion"/>
  </si>
  <si>
    <t>成立日期</t>
    <phoneticPr fontId="2" type="noConversion"/>
  </si>
  <si>
    <t>中证800</t>
  </si>
  <si>
    <t>中证800</t>
    <phoneticPr fontId="2" type="noConversion"/>
  </si>
  <si>
    <t>000906.SH</t>
  </si>
  <si>
    <t>基金简称</t>
    <phoneticPr fontId="2" type="noConversion"/>
  </si>
  <si>
    <t>004194.OF</t>
  </si>
  <si>
    <t>招商中证1000指数增强A</t>
  </si>
  <si>
    <t>015495.OF</t>
  </si>
  <si>
    <t>景顺长城中证1000指数增强A</t>
  </si>
  <si>
    <t>建信中证1000指数增强A</t>
  </si>
  <si>
    <t>万家中证1000指数增强A</t>
  </si>
  <si>
    <t>年化IR</t>
    <phoneticPr fontId="2" type="noConversion"/>
  </si>
  <si>
    <t>年化超额收益率</t>
    <phoneticPr fontId="2" type="noConversion"/>
  </si>
  <si>
    <t>累计收益收益率</t>
    <phoneticPr fontId="2" type="noConversion"/>
  </si>
  <si>
    <t>基金经理</t>
    <phoneticPr fontId="2" type="noConversion"/>
  </si>
  <si>
    <t>002067.OF</t>
    <phoneticPr fontId="2" type="noConversion"/>
  </si>
  <si>
    <t>诺安精选回报</t>
    <phoneticPr fontId="2" type="noConversion"/>
  </si>
  <si>
    <t>投资线</t>
    <phoneticPr fontId="2" type="noConversion"/>
  </si>
  <si>
    <t>全球产业链</t>
    <phoneticPr fontId="2" type="noConversion"/>
  </si>
  <si>
    <t>2020年</t>
    <phoneticPr fontId="2" type="noConversion"/>
  </si>
  <si>
    <t>2019年</t>
    <phoneticPr fontId="2" type="noConversion"/>
  </si>
  <si>
    <t>创新药</t>
    <phoneticPr fontId="2" type="noConversion"/>
  </si>
  <si>
    <t>000411.OF</t>
    <phoneticPr fontId="2" type="noConversion"/>
  </si>
  <si>
    <t>景顺长城张仲维</t>
    <phoneticPr fontId="2" type="noConversion"/>
  </si>
  <si>
    <t>000688.SH</t>
    <phoneticPr fontId="3" type="noConversion"/>
  </si>
  <si>
    <t>399673.SZ</t>
    <phoneticPr fontId="3" type="noConversion"/>
  </si>
  <si>
    <t>50%奇点1号+50%奇点2号</t>
    <phoneticPr fontId="2" type="noConversion"/>
  </si>
  <si>
    <t>产业趋势指数组合：从十五五规划支柱产业出发，以创业板50和科创板50为底仓，叠加两条投资线，一是参与全球AI产业链的企业，比如算力基建设施，比如光、存、电等；二是自主创新产业链，包括先进制程国产化、匹配国产大模型的AI基建。</t>
    <phoneticPr fontId="2" type="noConversion"/>
  </si>
  <si>
    <t>产业趋势主动组合：精选2020年以来在不同产业发挥阶段对产业趋势均有捕获的基金经理，且框架稳定，长期超额出色</t>
    <phoneticPr fontId="2" type="noConversion"/>
  </si>
  <si>
    <t>框架稳定、长期信息比率高</t>
    <phoneticPr fontId="2" type="noConversion"/>
  </si>
  <si>
    <t>指增组合</t>
  </si>
  <si>
    <t>指增组合</t>
    <phoneticPr fontId="2" type="noConversion"/>
  </si>
  <si>
    <t>奇点组合</t>
  </si>
  <si>
    <t>奇点组合</t>
    <phoneticPr fontId="2" type="noConversion"/>
  </si>
  <si>
    <t>日期</t>
  </si>
  <si>
    <t>300-500-1000-2000指增等权</t>
    <phoneticPr fontId="2" type="noConversion"/>
  </si>
  <si>
    <t>2020/1/1-2026/4/30</t>
    <phoneticPr fontId="2" type="noConversion"/>
  </si>
  <si>
    <r>
      <rPr>
        <sz val="10"/>
        <color rgb="FFC00000"/>
        <rFont val="华文中宋"/>
        <family val="3"/>
        <charset val="134"/>
      </rPr>
      <t>1.高景气策略（私募）、全球人工智能指数、龙旗科技创新</t>
    </r>
    <r>
      <rPr>
        <sz val="10"/>
        <color theme="1"/>
        <rFont val="华文中宋"/>
        <family val="3"/>
        <charset val="134"/>
      </rPr>
      <t xml:space="preserve">
2.同大众版工具库</t>
    </r>
    <phoneticPr fontId="2" type="noConversion"/>
  </si>
  <si>
    <t>019555.OF</t>
    <phoneticPr fontId="2" type="noConversion"/>
  </si>
  <si>
    <t>中银中证1000指数增强</t>
    <phoneticPr fontId="2" type="noConversion"/>
  </si>
  <si>
    <t>全球产业链北美算力</t>
    <phoneticPr fontId="2" type="noConversion"/>
  </si>
  <si>
    <t>自主创新-国产算力</t>
    <phoneticPr fontId="2" type="noConversion"/>
  </si>
  <si>
    <t>芯片</t>
    <phoneticPr fontId="2" type="noConversion"/>
  </si>
  <si>
    <t>十五五投资线</t>
    <phoneticPr fontId="2" type="noConversion"/>
  </si>
  <si>
    <t>通信设备</t>
    <phoneticPr fontId="2" type="noConversion"/>
  </si>
  <si>
    <t>AIDC</t>
    <phoneticPr fontId="2" type="noConversion"/>
  </si>
  <si>
    <t>AI端侧应用-机器人</t>
    <phoneticPr fontId="2" type="noConversion"/>
  </si>
  <si>
    <t>024620.OF</t>
  </si>
  <si>
    <t>嘉实中证机器人ETF联接C</t>
  </si>
  <si>
    <t>电子76.7%、计算机5.97%、医药5.8%</t>
    <phoneticPr fontId="2" type="noConversion"/>
  </si>
  <si>
    <t>通信49.47%、计算机24.76%、电子13.04%、传媒10.75%</t>
    <phoneticPr fontId="2" type="noConversion"/>
  </si>
  <si>
    <t>指数-创业板50</t>
    <phoneticPr fontId="2" type="noConversion"/>
  </si>
  <si>
    <t>指数-创业板人工智能</t>
    <phoneticPr fontId="2" type="noConversion"/>
  </si>
  <si>
    <t>通信35.15%、计算机31.09%、电子27.88%，中际旭创和新易盛占比25%</t>
    <phoneticPr fontId="2" type="noConversion"/>
  </si>
  <si>
    <t>申万前三大行业占比</t>
    <phoneticPr fontId="2" type="noConversion"/>
  </si>
  <si>
    <t>电新31.22%、通信29.13%、电子14.62%、计算机4.33%。易中天25%</t>
    <phoneticPr fontId="2" type="noConversion"/>
  </si>
  <si>
    <t>通信57.39%、计算机17.97%、电子11.91%、传媒10.75%。易中天40%</t>
    <phoneticPr fontId="2" type="noConversion"/>
  </si>
  <si>
    <t>电子57.82%、计算机32.83%</t>
    <phoneticPr fontId="2" type="noConversion"/>
  </si>
  <si>
    <t>全球产业链-创新药</t>
    <phoneticPr fontId="2" type="noConversion"/>
  </si>
  <si>
    <t>002164.OF</t>
    <phoneticPr fontId="2" type="noConversion"/>
  </si>
  <si>
    <t>汇添富新睿精选混合C</t>
    <phoneticPr fontId="2" type="noConversion"/>
  </si>
  <si>
    <t>主观</t>
    <phoneticPr fontId="2" type="noConversion"/>
  </si>
  <si>
    <t>025857.OF</t>
    <phoneticPr fontId="2" type="noConversion"/>
  </si>
  <si>
    <t>华夏中证电网设备主题ETF发起式联接C</t>
    <phoneticPr fontId="2" type="noConversion"/>
  </si>
  <si>
    <t>001664.OF</t>
    <phoneticPr fontId="2" type="noConversion"/>
  </si>
  <si>
    <t>平安鑫安混合C</t>
    <phoneticPr fontId="2" type="noConversion"/>
  </si>
  <si>
    <t>电子96%</t>
    <phoneticPr fontId="2" type="noConversion"/>
  </si>
  <si>
    <t>019458.OF</t>
    <phoneticPr fontId="2" type="noConversion"/>
  </si>
  <si>
    <t>平安先进制造主题股票发起C</t>
    <phoneticPr fontId="2" type="noConversion"/>
  </si>
  <si>
    <t>015121.OF</t>
  </si>
  <si>
    <t>汇添富医疗服务灵活配置混合C</t>
  </si>
  <si>
    <t>024701.OF</t>
    <phoneticPr fontId="2" type="noConversion"/>
  </si>
  <si>
    <t>嘉实中证港股通创新药ETF发起式联接C</t>
    <phoneticPr fontId="2" type="noConversion"/>
  </si>
  <si>
    <t>备选池</t>
    <phoneticPr fontId="2" type="noConversion"/>
  </si>
  <si>
    <t>全球AI产业链</t>
    <phoneticPr fontId="2" type="noConversion"/>
  </si>
  <si>
    <t>全球AI产业链-海外算力</t>
    <phoneticPr fontId="2" type="noConversion"/>
  </si>
  <si>
    <t>自主创新产业链</t>
    <phoneticPr fontId="2" type="noConversion"/>
  </si>
  <si>
    <t>021034.OF</t>
    <phoneticPr fontId="2" type="noConversion"/>
  </si>
  <si>
    <t>易方达国证新能源电池ETF发起式联接C</t>
    <phoneticPr fontId="2" type="noConversion"/>
  </si>
  <si>
    <t>海外算力</t>
    <phoneticPr fontId="2" type="noConversion"/>
  </si>
  <si>
    <t>国产算力</t>
    <phoneticPr fontId="2" type="noConversion"/>
  </si>
  <si>
    <t>海外算力-AIDC</t>
    <phoneticPr fontId="2" type="noConversion"/>
  </si>
  <si>
    <r>
      <t>1. 公募池（涵盖11个方向33只基金-主动*10，被动*23）
2. 投顾组合（e.g.</t>
    </r>
    <r>
      <rPr>
        <sz val="10"/>
        <color rgb="FFFF0000"/>
        <rFont val="华文中宋"/>
        <family val="3"/>
        <charset val="134"/>
      </rPr>
      <t>奇点1号</t>
    </r>
    <r>
      <rPr>
        <sz val="10"/>
        <color theme="1"/>
        <rFont val="华文中宋"/>
        <family val="3"/>
        <charset val="134"/>
      </rPr>
      <t>、2号？）</t>
    </r>
    <phoneticPr fontId="3" type="noConversion"/>
  </si>
  <si>
    <t>931187.CSI</t>
    <phoneticPr fontId="2" type="noConversion"/>
  </si>
  <si>
    <t>中证科技100</t>
    <phoneticPr fontId="2" type="noConversion"/>
  </si>
  <si>
    <t>000906.SH</t>
    <phoneticPr fontId="2" type="noConversion"/>
  </si>
  <si>
    <t>通信81%、计算机12%</t>
    <phoneticPr fontId="2" type="noConversion"/>
  </si>
  <si>
    <t>主要投资方向</t>
  </si>
  <si>
    <t>聚焦创业板上市的AI算法、大模型、智能应用及AI基础设施企业。</t>
  </si>
  <si>
    <t>覆盖通信设备全产业链，包括通信网络设备及器件等。</t>
  </si>
  <si>
    <t>从科创板选取半导体材料、设备、设计、制造、封测相关证券，以数字芯片设计为主。</t>
  </si>
  <si>
    <t>聚焦半导体上游的材料（衬底、工艺、封装材料）和设备（制造、封测设备）龙头。</t>
  </si>
  <si>
    <t>创业板人工智能-970070.CSI</t>
    <phoneticPr fontId="2" type="noConversion"/>
  </si>
  <si>
    <t>中证全指通信设备-931160.CSI</t>
    <phoneticPr fontId="2" type="noConversion"/>
  </si>
  <si>
    <t>科创芯片-000685.SH</t>
    <phoneticPr fontId="2" type="noConversion"/>
  </si>
  <si>
    <t>中证半导体材料设备-931743.CSI</t>
    <phoneticPr fontId="2" type="noConversion"/>
  </si>
  <si>
    <r>
      <t>软硬均衡，直击算力主线</t>
    </r>
    <r>
      <rPr>
        <sz val="11"/>
        <color theme="1"/>
        <rFont val="华文中宋"/>
        <family val="3"/>
        <charset val="134"/>
      </rPr>
      <t>：采用约“70%硬件+30%软件”的均衡结构，重仓全球竞争力最强、业绩确定性最高的光模块板块（占比约15%），既拥有硬件业绩支撑的稳健性，又具备软件应用的成长弹性。</t>
    </r>
  </si>
  <si>
    <r>
      <t>算力网络互联的“卖水人”</t>
    </r>
    <r>
      <rPr>
        <sz val="11"/>
        <color theme="1"/>
        <rFont val="华文中宋"/>
        <family val="3"/>
        <charset val="134"/>
      </rPr>
      <t>：AI大模型的训练和推理拉动海量数据传输需求，该指数高比例暴露于光模块及通信设备龙头，直接受益于全球AI算力资本开支的扩张。</t>
    </r>
  </si>
  <si>
    <r>
      <t>AI算力芯片+自主可控</t>
    </r>
    <r>
      <rPr>
        <sz val="11"/>
        <color theme="1"/>
        <rFont val="华文中宋"/>
        <family val="3"/>
        <charset val="134"/>
      </rPr>
      <t>：深度绑定AI算力芯片、国产替代与存储周期上行三大核心逻辑；量化数据显示其研发强度高达15%左右，2026年一季报净利润同比大增189%，基本面呈现极强的高成长特征。</t>
    </r>
  </si>
  <si>
    <r>
      <t>AI底层制造的国产替代</t>
    </r>
    <r>
      <rPr>
        <sz val="11"/>
        <color theme="1"/>
        <rFont val="华文中宋"/>
        <family val="3"/>
        <charset val="134"/>
      </rPr>
      <t>：AI芯片制造高度依赖高端设备与材料，在海外制裁趋紧背景下，底层设备和材料的国产替代是大势所趋，相关企业的扩产动作将持续提升产业链景气度。</t>
    </r>
  </si>
  <si>
    <t>前十大</t>
    <phoneticPr fontId="2" type="noConversion"/>
  </si>
  <si>
    <t>中际旭创、新易盛、天孚通信、协创数据、蓝色光标、润泽科技、长芯博创、北京君正、昆仑万维、同花顺（易中天占比40%）</t>
    <phoneticPr fontId="2" type="noConversion"/>
  </si>
  <si>
    <t>新易盛、中际旭创、工业富联、天孚通信、亨通光电等（易中天工业富联占比45%）</t>
    <phoneticPr fontId="2" type="noConversion"/>
  </si>
  <si>
    <t>中微公司、北方华创、长川科技、拓荆科技、华海清科、中科飞测、沪硅产业、江丰电子、芯源微（前5大约45%）</t>
    <phoneticPr fontId="2" type="noConversion"/>
  </si>
  <si>
    <t>海光信息、寒武纪、中芯国际、澜起科技、中微公司、芯原股份、源杰科技、佰维存储、拓荆科技、华虹公司（前5大约45%）</t>
    <phoneticPr fontId="2" type="noConversion"/>
  </si>
  <si>
    <t>近一年涨幅(%)</t>
    <phoneticPr fontId="2" type="noConversion"/>
  </si>
  <si>
    <t>富国创业板人工智能ETF联接A(024662)</t>
    <phoneticPr fontId="2" type="noConversion"/>
  </si>
  <si>
    <t>国泰中证全指通信设备ETF联接A(007817)</t>
    <phoneticPr fontId="2" type="noConversion"/>
  </si>
  <si>
    <t>嘉实上证科创板芯片ETF联接A(017469）</t>
    <phoneticPr fontId="2" type="noConversion"/>
  </si>
  <si>
    <t>国泰中证半导体材料设备主题ETF联接A（019632）</t>
    <phoneticPr fontId="2" type="noConversion"/>
  </si>
  <si>
    <t>基金</t>
    <phoneticPr fontId="2" type="noConversion"/>
  </si>
  <si>
    <t>富国创业板人工智能ETF联接A</t>
    <phoneticPr fontId="2" type="noConversion"/>
  </si>
  <si>
    <t>国泰中证全指通信设备ETF联接A</t>
    <phoneticPr fontId="2" type="noConversion"/>
  </si>
  <si>
    <t>嘉实上证科创板芯片ETF联接A</t>
    <phoneticPr fontId="2" type="noConversion"/>
  </si>
  <si>
    <t>国泰中证半导体材料设备主题ETF联接A</t>
    <phoneticPr fontId="2" type="noConversion"/>
  </si>
  <si>
    <t>投资线索</t>
    <phoneticPr fontId="2" type="noConversion"/>
  </si>
  <si>
    <t>科技100</t>
    <phoneticPr fontId="2" type="noConversion"/>
  </si>
  <si>
    <t>931187.CSI</t>
    <phoneticPr fontId="3" type="noConversion"/>
  </si>
  <si>
    <t>013315.OF</t>
  </si>
  <si>
    <t>嘉实中证科创创业50ETF发起式联接A</t>
    <phoneticPr fontId="2" type="noConversion"/>
  </si>
  <si>
    <t>js的基金，转换效率高</t>
    <phoneticPr fontId="2" type="noConversion"/>
  </si>
  <si>
    <t>931071.CSI</t>
    <phoneticPr fontId="2" type="noConversion"/>
  </si>
  <si>
    <t>中证人工智能产业指数</t>
    <phoneticPr fontId="2" type="noConversion"/>
  </si>
  <si>
    <t>008020.OF</t>
    <phoneticPr fontId="2" type="noConversion"/>
  </si>
  <si>
    <t>930713.CSI</t>
    <phoneticPr fontId="2" type="noConversion"/>
  </si>
  <si>
    <t>上证科创板人工智能（简称“科创AI”</t>
    <phoneticPr fontId="2" type="noConversion"/>
  </si>
  <si>
    <t>950180.SH</t>
    <phoneticPr fontId="2" type="noConversion"/>
  </si>
  <si>
    <t>024874.OF</t>
    <phoneticPr fontId="2" type="noConversion"/>
  </si>
  <si>
    <t>嘉实上证科创板人工智能指数发起式A</t>
    <phoneticPr fontId="2" type="noConversion"/>
  </si>
  <si>
    <t>华富中证人工智能产业ETF联接A（只有1只）</t>
    <phoneticPr fontId="2" type="noConversion"/>
  </si>
  <si>
    <t>012733.OF</t>
    <phoneticPr fontId="2" type="noConversion"/>
  </si>
  <si>
    <t>易方达中证人工智能主题ETF联接A</t>
    <phoneticPr fontId="2" type="noConversion"/>
  </si>
  <si>
    <t>科创创业AI</t>
    <phoneticPr fontId="2" type="noConversion"/>
  </si>
  <si>
    <t>932456.CSI</t>
    <phoneticPr fontId="2" type="noConversion"/>
  </si>
  <si>
    <t>027047.OF</t>
    <phoneticPr fontId="2" type="noConversion"/>
  </si>
  <si>
    <t>景顺长城中证科创创业人工智能ETF发起式联接A</t>
    <phoneticPr fontId="2" type="noConversion"/>
  </si>
  <si>
    <t>024662.OF</t>
  </si>
  <si>
    <t>931643.CSI</t>
    <phoneticPr fontId="2" type="noConversion"/>
  </si>
  <si>
    <t>科创创业50</t>
    <phoneticPr fontId="2" type="noConversion"/>
  </si>
  <si>
    <t>012894.OF</t>
    <phoneticPr fontId="2" type="noConversion"/>
  </si>
  <si>
    <t>天弘中证科创创业50ETF联接A</t>
    <phoneticPr fontId="2" type="noConversion"/>
  </si>
  <si>
    <t>013315.OF</t>
    <phoneticPr fontId="2" type="noConversion"/>
  </si>
  <si>
    <t>人工智能综合指数比较</t>
    <phoneticPr fontId="2" type="noConversion"/>
  </si>
  <si>
    <t>中证人工智能主题</t>
    <phoneticPr fontId="2" type="noConversion"/>
  </si>
  <si>
    <t>市值加权</t>
    <phoneticPr fontId="2" type="noConversion"/>
  </si>
  <si>
    <t>中证电网设备主题</t>
    <phoneticPr fontId="2" type="noConversion"/>
  </si>
  <si>
    <t>新能源电池</t>
    <phoneticPr fontId="2" type="noConversion"/>
  </si>
  <si>
    <t>管理费0.8%</t>
    <phoneticPr fontId="2" type="noConversion"/>
  </si>
  <si>
    <t>管理费0.15%，但是收益更低？</t>
    <phoneticPr fontId="2" type="noConversion"/>
  </si>
  <si>
    <t>这个指数编制没有产业链逻辑</t>
    <phoneticPr fontId="2" type="noConversion"/>
  </si>
  <si>
    <t>027033.OF</t>
  </si>
  <si>
    <t>027033.OF</t>
    <phoneticPr fontId="2" type="noConversion"/>
  </si>
  <si>
    <t>中银中证科创创业人工智能指数发起式A</t>
    <phoneticPr fontId="2" type="noConversion"/>
  </si>
  <si>
    <t>天弘中证全指通信设备指数发起式A</t>
  </si>
  <si>
    <t>020899.OF</t>
  </si>
  <si>
    <t>931994.CSI</t>
    <phoneticPr fontId="2" type="noConversion"/>
  </si>
  <si>
    <t>代码</t>
  </si>
  <si>
    <t>基金</t>
  </si>
  <si>
    <t>初始配比</t>
  </si>
  <si>
    <t>近1年涨幅</t>
  </si>
  <si>
    <t>配置思路</t>
  </si>
  <si>
    <t>中银中证科创创业人工智能指数A</t>
  </si>
  <si>
    <t>富国创业板人工智能ETF联接A</t>
  </si>
  <si>
    <t>007817.OF</t>
  </si>
  <si>
    <t>国泰中证全指通信设备ETF联接A</t>
  </si>
  <si>
    <t>025857.OF</t>
  </si>
  <si>
    <t>华夏中证电网设备主题ETF联接C</t>
  </si>
  <si>
    <t>014854.OF</t>
  </si>
  <si>
    <t>嘉实中证半导体指数增强发起式A</t>
  </si>
  <si>
    <t>019632.OF</t>
  </si>
  <si>
    <t>国泰中证半导体材料设备ETF联接A</t>
  </si>
  <si>
    <r>
      <t>海外算力链</t>
    </r>
    <r>
      <rPr>
        <sz val="11"/>
        <color rgb="FF000000"/>
        <rFont val="华文中宋"/>
        <family val="3"/>
        <charset val="134"/>
      </rPr>
      <t xml:space="preserve"> -- 创业板AI基建（注：易、中、天等占比40%）</t>
    </r>
  </si>
  <si>
    <r>
      <t xml:space="preserve">国产算力链 -- </t>
    </r>
    <r>
      <rPr>
        <sz val="11"/>
        <color rgb="FF000000"/>
        <rFont val="华文中宋"/>
        <family val="3"/>
        <charset val="134"/>
      </rPr>
      <t>对标国内半导体+芯片设备</t>
    </r>
  </si>
  <si>
    <t>YTD涨幅</t>
    <phoneticPr fontId="2" type="noConversion"/>
  </si>
  <si>
    <r>
      <t>跟住人工智能产业趋势的基本盘</t>
    </r>
    <r>
      <rPr>
        <sz val="10"/>
        <rFont val="华文中宋"/>
        <family val="3"/>
        <charset val="134"/>
      </rPr>
      <t>--覆盖海外算力、国产算力、自主可控，最新重仓行业：半导体40%、通信设备27%、计算机和云服务20%</t>
    </r>
    <phoneticPr fontId="2" type="noConversion"/>
  </si>
  <si>
    <r>
      <rPr>
        <sz val="10"/>
        <color rgb="FF0070C0"/>
        <rFont val="华文中宋"/>
        <family val="3"/>
        <charset val="134"/>
      </rPr>
      <t>自主可控国产化--</t>
    </r>
    <r>
      <rPr>
        <sz val="10"/>
        <color rgb="FF000000"/>
        <rFont val="华文中宋"/>
        <family val="3"/>
        <charset val="134"/>
      </rPr>
      <t>国产半导体设备材料、自主可控制造链，这块受政策、出口限制、国产替代节奏等因素影响更大，相比北美算力链的波动性和不确定更大</t>
    </r>
    <phoneticPr fontId="2" type="noConversion"/>
  </si>
  <si>
    <r>
      <rPr>
        <sz val="10"/>
        <rFont val="华文中宋"/>
        <family val="3"/>
        <charset val="134"/>
      </rPr>
      <t>海外算力链---当下最确定的方向，直接受益海外大厂capex扩张， 算力网络互联的“卖水人”</t>
    </r>
    <r>
      <rPr>
        <sz val="10"/>
        <color rgb="FF0070C0"/>
        <rFont val="华文中宋"/>
        <family val="3"/>
        <charset val="134"/>
      </rPr>
      <t>。最新重仓行业：通信81%、计算机12%</t>
    </r>
    <phoneticPr fontId="2" type="noConversion"/>
  </si>
  <si>
    <t>017469.OF</t>
  </si>
  <si>
    <t>嘉实上证科创板芯片ETF发起联接A</t>
  </si>
  <si>
    <r>
      <t>国产算力链</t>
    </r>
    <r>
      <rPr>
        <sz val="10"/>
        <rFont val="华文中宋"/>
        <family val="3"/>
        <charset val="134"/>
      </rPr>
      <t>---国产AI芯片的底座</t>
    </r>
    <phoneticPr fontId="2" type="noConversion"/>
  </si>
  <si>
    <r>
      <t>海外算力链---</t>
    </r>
    <r>
      <rPr>
        <sz val="10"/>
        <rFont val="华文中宋"/>
        <family val="3"/>
        <charset val="134"/>
      </rPr>
      <t>A电力,北美缺电带来的溢出需求，中国电网设备出海的机会</t>
    </r>
    <phoneticPr fontId="2" type="noConversion"/>
  </si>
  <si>
    <t>指数基金组合</t>
    <phoneticPr fontId="2" type="noConversion"/>
  </si>
  <si>
    <t>001170.OF</t>
  </si>
  <si>
    <t>001480.OF</t>
  </si>
  <si>
    <t>001513.OF</t>
  </si>
  <si>
    <t>013840.OF</t>
  </si>
  <si>
    <t>002164.OF</t>
  </si>
  <si>
    <t>宏利复兴伟业</t>
  </si>
  <si>
    <t>财通成长优选</t>
  </si>
  <si>
    <t>易方达信息产业</t>
  </si>
  <si>
    <t>银华集成电路混合A</t>
  </si>
  <si>
    <t>汇添富新睿精选混合C</t>
  </si>
  <si>
    <t>财通金梓才——景气成长、轮动型</t>
    <phoneticPr fontId="2" type="noConversion"/>
  </si>
  <si>
    <t>易方达郑希——科技成长、选股型</t>
    <phoneticPr fontId="2" type="noConversion"/>
  </si>
  <si>
    <t>汇添富花秀宁——AI电力、选股型</t>
    <phoneticPr fontId="2" type="noConversion"/>
  </si>
  <si>
    <t>银华方建——半导体自主可控、选股型</t>
    <phoneticPr fontId="2" type="noConversion"/>
  </si>
  <si>
    <t>主动基金组合</t>
    <phoneticPr fontId="2" type="noConversion"/>
  </si>
  <si>
    <t>增值组合</t>
    <phoneticPr fontId="2" type="noConversion"/>
  </si>
  <si>
    <t>双创50等权</t>
    <phoneticPr fontId="2" type="noConversion"/>
  </si>
  <si>
    <t>指数+主观基金的组合采用70%主观基金经理，30%是指数基金，指数基金为半导体是设备材料、科创芯片、电网设备，超额不那么好做的板块用指数基金。</t>
    <phoneticPr fontId="2" type="noConversion"/>
  </si>
  <si>
    <t>161119.OF</t>
    <phoneticPr fontId="2" type="noConversion"/>
  </si>
  <si>
    <t>000218.OF</t>
    <phoneticPr fontId="2" type="noConversion"/>
  </si>
  <si>
    <t>国泰黄金ETF联接A</t>
    <phoneticPr fontId="2" type="noConversion"/>
  </si>
  <si>
    <t>015453.OF</t>
  </si>
  <si>
    <t>中欧中证500指数增强A</t>
  </si>
  <si>
    <t>019240.OF</t>
  </si>
  <si>
    <t>华泰柏瑞中证1000指数增强A</t>
  </si>
  <si>
    <t>007044.OF</t>
    <phoneticPr fontId="2" type="noConversion"/>
  </si>
  <si>
    <t>博道沪深300指数增强A</t>
    <phoneticPr fontId="2" type="noConversion"/>
  </si>
  <si>
    <t>003957.OF</t>
    <phoneticPr fontId="2" type="noConversion"/>
  </si>
  <si>
    <t>安信量化精选沪深300指数增强A</t>
    <phoneticPr fontId="2" type="noConversion"/>
  </si>
  <si>
    <t>宋婷,钱亚婷</t>
  </si>
  <si>
    <t>杨超</t>
  </si>
  <si>
    <t>王星星,许一尊</t>
  </si>
  <si>
    <t>盛豪,孔令烨,雷文渊</t>
  </si>
  <si>
    <t>王平,刘浒</t>
  </si>
  <si>
    <t>杨梦</t>
  </si>
  <si>
    <t>施荣盛</t>
  </si>
  <si>
    <t>011369.OF</t>
    <phoneticPr fontId="2" type="noConversion"/>
  </si>
  <si>
    <t>华商均衡成长</t>
    <phoneticPr fontId="2" type="noConversion"/>
  </si>
  <si>
    <t>宏利孙硕——产业景气投资、集中持仓、轮动型</t>
    <phoneticPr fontId="2" type="noConversion"/>
  </si>
  <si>
    <t>华商张明昕——产业景气投资、集中持仓、轮动型</t>
    <phoneticPr fontId="2" type="noConversion"/>
  </si>
  <si>
    <t>东吴刘元海——科技成长、轮动+选股</t>
    <phoneticPr fontId="2" type="noConversion"/>
  </si>
  <si>
    <t>001323.OF</t>
  </si>
  <si>
    <t>东吴移动互联A</t>
    <phoneticPr fontId="2" type="noConversion"/>
  </si>
  <si>
    <t>易方达信息产业A</t>
    <phoneticPr fontId="2" type="noConversion"/>
  </si>
  <si>
    <t>中证全指</t>
    <phoneticPr fontId="2" type="noConversion"/>
  </si>
  <si>
    <t>000985.CSI</t>
    <phoneticPr fontId="2" type="noConversion"/>
  </si>
  <si>
    <t>增值-指数增强</t>
    <phoneticPr fontId="2" type="noConversion"/>
  </si>
  <si>
    <t>016370.OF</t>
    <phoneticPr fontId="2" type="noConversion"/>
  </si>
  <si>
    <t>信澳业绩驱动A</t>
    <phoneticPr fontId="2" type="noConversion"/>
  </si>
  <si>
    <t>孙硕</t>
    <phoneticPr fontId="2" type="noConversion"/>
  </si>
  <si>
    <t>童昌希</t>
    <phoneticPr fontId="2" type="noConversion"/>
  </si>
  <si>
    <t>017488.OF</t>
    <phoneticPr fontId="2" type="noConversion"/>
  </si>
  <si>
    <t>嘉实信息产业A</t>
    <phoneticPr fontId="2" type="noConversion"/>
  </si>
  <si>
    <t>李涛</t>
    <phoneticPr fontId="2" type="noConversion"/>
  </si>
  <si>
    <t>方健</t>
    <phoneticPr fontId="2" type="noConversion"/>
  </si>
  <si>
    <t>6月以来涨幅</t>
    <phoneticPr fontId="2" type="noConversion"/>
  </si>
  <si>
    <t>000906.SH</t>
    <phoneticPr fontId="3" type="noConversion"/>
  </si>
  <si>
    <t>000985.CSI</t>
    <phoneticPr fontId="3" type="noConversion"/>
  </si>
  <si>
    <t>宋婷</t>
    <phoneticPr fontId="2" type="noConversion"/>
  </si>
  <si>
    <t>杨超</t>
    <phoneticPr fontId="2" type="noConversion"/>
  </si>
  <si>
    <t>孔令烨</t>
    <phoneticPr fontId="2" type="noConversion"/>
  </si>
  <si>
    <t>杨梦</t>
    <phoneticPr fontId="2" type="noConversion"/>
  </si>
  <si>
    <t>2026YTD</t>
  </si>
  <si>
    <t>易方达中债新综合</t>
    <phoneticPr fontId="2" type="noConversion"/>
  </si>
  <si>
    <t>6月以来</t>
  </si>
  <si>
    <t>6月以来</t>
    <phoneticPr fontId="2" type="noConversion"/>
  </si>
  <si>
    <t>指增观察池</t>
    <phoneticPr fontId="2" type="noConversion"/>
  </si>
  <si>
    <t>海外算力+应用</t>
    <phoneticPr fontId="2" type="noConversion"/>
  </si>
  <si>
    <t>004320.OF</t>
    <phoneticPr fontId="2" type="noConversion"/>
  </si>
  <si>
    <t>019437.OF</t>
    <phoneticPr fontId="2" type="noConversion"/>
  </si>
  <si>
    <t>自主可控</t>
    <phoneticPr fontId="2" type="noConversion"/>
  </si>
  <si>
    <t>前海开源沪港深乐享生活</t>
    <phoneticPr fontId="2" type="noConversion"/>
  </si>
  <si>
    <t>AI电力</t>
    <phoneticPr fontId="2" type="noConversion"/>
  </si>
  <si>
    <t>华商科创创业精选A</t>
    <phoneticPr fontId="2" type="noConversion"/>
  </si>
  <si>
    <t>银华集成电路A</t>
    <phoneticPr fontId="2" type="noConversion"/>
  </si>
  <si>
    <t>162214.OF</t>
    <phoneticPr fontId="2" type="noConversion"/>
  </si>
  <si>
    <t>宏利领先小盘</t>
    <phoneticPr fontId="2" type="noConversion"/>
  </si>
  <si>
    <t>001170.OF</t>
    <phoneticPr fontId="2" type="noConversion"/>
  </si>
  <si>
    <t>宏利复兴伟业A</t>
    <phoneticPr fontId="2" type="noConversion"/>
  </si>
  <si>
    <t>海外算力、应用</t>
    <phoneticPr fontId="2" type="noConversion"/>
  </si>
  <si>
    <t>重仓方向</t>
    <phoneticPr fontId="2" type="noConversion"/>
  </si>
  <si>
    <t>017744.OF</t>
    <phoneticPr fontId="2" type="noConversion"/>
  </si>
  <si>
    <t>嘉实绿色主题A</t>
    <phoneticPr fontId="2" type="noConversion"/>
  </si>
  <si>
    <t>景顺长城优质成长</t>
    <phoneticPr fontId="2" type="noConversion"/>
  </si>
  <si>
    <t>财通成长优选</t>
    <phoneticPr fontId="2" type="noConversion"/>
  </si>
  <si>
    <t>东吴移动互联网A</t>
    <phoneticPr fontId="2" type="noConversion"/>
  </si>
  <si>
    <t>产业趋势观察池</t>
    <phoneticPr fontId="2" type="noConversion"/>
  </si>
  <si>
    <t>自主可控-指数</t>
    <phoneticPr fontId="2" type="noConversion"/>
  </si>
  <si>
    <t>海外算力--指数</t>
    <phoneticPr fontId="2" type="noConversion"/>
  </si>
  <si>
    <t>基准指数</t>
    <phoneticPr fontId="2" type="noConversion"/>
  </si>
  <si>
    <t>931994.CSI</t>
  </si>
  <si>
    <t>中证电网设备</t>
    <phoneticPr fontId="2" type="noConversion"/>
  </si>
  <si>
    <t>电力-指数</t>
    <phoneticPr fontId="2" type="noConversion"/>
  </si>
  <si>
    <t>诺安研究优选A</t>
    <phoneticPr fontId="2" type="noConversion"/>
  </si>
  <si>
    <t>008185.OF</t>
    <phoneticPr fontId="2" type="noConversion"/>
  </si>
  <si>
    <t>Q2以来</t>
  </si>
  <si>
    <t>Q2以来</t>
    <phoneticPr fontId="2" type="noConversion"/>
  </si>
  <si>
    <t>增值组合</t>
    <phoneticPr fontId="2" type="noConversion"/>
  </si>
  <si>
    <t>指增</t>
    <phoneticPr fontId="2" type="noConversion"/>
  </si>
  <si>
    <t>生息</t>
    <phoneticPr fontId="2" type="noConversion"/>
  </si>
  <si>
    <t>保障</t>
    <phoneticPr fontId="2" type="noConversion"/>
  </si>
  <si>
    <t>大类分类</t>
    <phoneticPr fontId="2" type="noConversion"/>
  </si>
  <si>
    <t>基金代码</t>
    <phoneticPr fontId="2" type="noConversion"/>
  </si>
  <si>
    <t>008015.OF</t>
    <phoneticPr fontId="2" type="noConversion"/>
  </si>
  <si>
    <t>003376.OF</t>
    <phoneticPr fontId="2" type="noConversion"/>
  </si>
  <si>
    <t>018996.OF</t>
    <phoneticPr fontId="2" type="noConversion"/>
  </si>
  <si>
    <t>006491.OF</t>
    <phoneticPr fontId="2" type="noConversion"/>
  </si>
  <si>
    <t>009593.OF</t>
    <phoneticPr fontId="2" type="noConversion"/>
  </si>
  <si>
    <t>009325.OF</t>
    <phoneticPr fontId="2" type="noConversion"/>
  </si>
  <si>
    <t>009803.OF</t>
    <phoneticPr fontId="2" type="noConversion"/>
  </si>
  <si>
    <t>基金规模</t>
    <phoneticPr fontId="2" type="noConversion"/>
  </si>
  <si>
    <t>000216.OF</t>
    <phoneticPr fontId="2" type="noConversion"/>
  </si>
  <si>
    <t>016581.OF</t>
    <phoneticPr fontId="2" type="noConversion"/>
  </si>
  <si>
    <t>中证500</t>
    <phoneticPr fontId="2" type="noConversion"/>
  </si>
  <si>
    <t>008778.OF</t>
    <phoneticPr fontId="2" type="noConversion"/>
  </si>
  <si>
    <t>016776.OF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</si>
</sst>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76" formatCode="0.0_);[Red]\(0.0\)"/>
    <numFmt numFmtId="177" formatCode="yyyy\-mm\-dd"/>
    <numFmt numFmtId="178" formatCode="0.00_);[Red]\(0.00\)"/>
    <numFmt numFmtId="179" formatCode="0.0_ ;[Red]\-0.0\ "/>
    <numFmt numFmtId="180" formatCode="0.0%"/>
    <numFmt numFmtId="181" formatCode="0_);[Red]\(0\)"/>
    <numFmt numFmtId="182" formatCode="0.0_ "/>
    <numFmt numFmtId="183" formatCode="#,##0.0"/>
    <numFmt numFmtId="184" formatCode="yyyy/mm/dd"/>
  </numFmts>
  <fonts count="44">
    <font>
      <sz val="11"/>
      <color theme="1"/>
      <name val="等线"/>
      <family val="2"/>
      <scheme val="minor"/>
    </font>
    <font>
      <sz val="11"/>
      <color theme="1"/>
      <name val="华文中宋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华文中宋"/>
      <family val="3"/>
      <charset val="134"/>
    </font>
    <font>
      <sz val="9"/>
      <color theme="1"/>
      <name val="华文中宋"/>
      <family val="3"/>
      <charset val="134"/>
    </font>
    <font>
      <sz val="11"/>
      <name val="等线"/>
      <family val="2"/>
      <charset val="134"/>
      <scheme val="minor"/>
    </font>
    <font>
      <b/>
      <sz val="9"/>
      <color theme="1"/>
      <name val="华文宋体"/>
      <family val="3"/>
      <charset val="134"/>
    </font>
    <font>
      <sz val="10"/>
      <color rgb="FFC00000"/>
      <name val="华文中宋"/>
      <family val="3"/>
      <charset val="134"/>
    </font>
    <font>
      <sz val="9"/>
      <color rgb="FFC00000"/>
      <name val="华文中宋"/>
      <family val="3"/>
      <charset val="134"/>
    </font>
    <font>
      <b/>
      <sz val="9"/>
      <color rgb="FFC00000"/>
      <name val="华文宋体"/>
      <family val="3"/>
      <charset val="134"/>
    </font>
    <font>
      <sz val="12"/>
      <color theme="1"/>
      <name val="等线"/>
      <family val="2"/>
      <scheme val="minor"/>
    </font>
    <font>
      <sz val="9"/>
      <name val="宋体"/>
      <family val="3"/>
      <charset val="134"/>
    </font>
    <font>
      <b/>
      <sz val="10"/>
      <color theme="1"/>
      <name val="华文宋体"/>
      <family val="3"/>
      <charset val="134"/>
    </font>
    <font>
      <b/>
      <sz val="10"/>
      <color rgb="FFC00000"/>
      <name val="华文宋体"/>
      <family val="3"/>
      <charset val="134"/>
    </font>
    <font>
      <sz val="10"/>
      <name val="华文中宋"/>
      <family val="3"/>
      <charset val="134"/>
    </font>
    <font>
      <b/>
      <sz val="10"/>
      <name val="华文中宋"/>
      <family val="3"/>
      <charset val="134"/>
    </font>
    <font>
      <sz val="10"/>
      <color rgb="FFFF0000"/>
      <name val="华文中宋"/>
      <family val="3"/>
      <charset val="134"/>
    </font>
    <font>
      <b/>
      <sz val="10"/>
      <color rgb="FFC00000"/>
      <name val="华文中宋"/>
      <family val="3"/>
      <charset val="134"/>
    </font>
    <font>
      <b/>
      <sz val="11"/>
      <color theme="1"/>
      <name val="华文中宋"/>
      <family val="3"/>
      <charset val="134"/>
    </font>
    <font>
      <b/>
      <sz val="7"/>
      <color theme="1"/>
      <name val="Microsoft YaHei"/>
      <family val="2"/>
      <charset val="134"/>
    </font>
    <font>
      <sz val="7"/>
      <color theme="1"/>
      <name val="Microsoft YaHei"/>
      <family val="2"/>
      <charset val="134"/>
    </font>
    <font>
      <sz val="7"/>
      <color rgb="FF1B63D9"/>
      <name val="Microsoft YaHei"/>
      <family val="2"/>
      <charset val="134"/>
    </font>
    <font>
      <sz val="10"/>
      <color rgb="FF00B050"/>
      <name val="华文中宋"/>
      <family val="3"/>
      <charset val="134"/>
    </font>
    <font>
      <b/>
      <sz val="10"/>
      <color theme="1"/>
      <name val="华文中宋"/>
      <family val="3"/>
      <charset val="134"/>
    </font>
    <font>
      <sz val="7"/>
      <color rgb="FF474762"/>
      <name val="Microsoft YaHei"/>
      <family val="2"/>
      <charset val="134"/>
    </font>
    <font>
      <b/>
      <sz val="11"/>
      <color rgb="FF000000"/>
      <name val="华文中宋"/>
      <family val="3"/>
      <charset val="134"/>
    </font>
    <font>
      <sz val="11"/>
      <color rgb="FF000000"/>
      <name val="华文中宋"/>
      <family val="3"/>
      <charset val="134"/>
    </font>
    <font>
      <b/>
      <u/>
      <sz val="11"/>
      <color rgb="FF000000"/>
      <name val="华文中宋"/>
      <family val="3"/>
      <charset val="134"/>
    </font>
    <font>
      <sz val="11"/>
      <color rgb="FF0070C0"/>
      <name val="华文中宋"/>
      <family val="3"/>
      <charset val="134"/>
    </font>
    <font>
      <sz val="11"/>
      <color rgb="FFC00000"/>
      <name val="华文中宋"/>
      <family val="3"/>
      <charset val="134"/>
    </font>
    <font>
      <sz val="10"/>
      <color rgb="FF000000"/>
      <name val="华文中宋"/>
      <family val="3"/>
      <charset val="134"/>
    </font>
    <font>
      <b/>
      <u/>
      <sz val="10"/>
      <color rgb="FF000000"/>
      <name val="华文中宋"/>
      <family val="3"/>
      <charset val="134"/>
    </font>
    <font>
      <sz val="10"/>
      <color rgb="FF0070C0"/>
      <name val="华文中宋"/>
      <family val="3"/>
      <charset val="134"/>
    </font>
    <font>
      <sz val="9"/>
      <color rgb="FF000000"/>
      <name val="华文中宋"/>
      <family val="3"/>
      <charset val="134"/>
    </font>
    <font>
      <b/>
      <sz val="10"/>
      <color rgb="FF000000"/>
      <name val="华文中宋"/>
      <family val="3"/>
      <charset val="134"/>
    </font>
    <font>
      <sz val="10"/>
      <color theme="1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  <font>
      <sz val="8"/>
      <color rgb="FF000000"/>
      <name val="华文中宋"/>
      <family val="3"/>
      <charset val="134"/>
    </font>
    <font>
      <b/>
      <u/>
      <sz val="8"/>
      <color rgb="FF000000"/>
      <name val="华文中宋"/>
      <family val="3"/>
      <charset val="134"/>
    </font>
    <font>
      <sz val="9"/>
      <name val="华文中宋"/>
      <family val="3"/>
      <charset val="134"/>
    </font>
    <font>
      <b/>
      <sz val="12"/>
      <color theme="1"/>
      <name val="华文中宋"/>
      <family val="3"/>
      <charset val="134"/>
    </font>
    <font>
      <b/>
      <sz val="9"/>
      <color theme="1"/>
      <name val="华文中宋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77">
    <xf numFmtId="0" fontId="0" fillId="0" borderId="0" xfId="0"/>
    <xf numFmtId="0" fontId="0" fillId="0" borderId="0" xfId="0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9" fontId="0" fillId="0" borderId="0" xfId="0" applyNumberForma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8" fillId="2" borderId="0" xfId="0" quotePrefix="1" applyFont="1" applyFill="1" applyAlignment="1">
      <alignment horizontal="center" vertical="center"/>
    </xf>
    <xf numFmtId="0" fontId="8" fillId="2" borderId="0" xfId="0" quotePrefix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2" fillId="0" borderId="0" xfId="0" applyFont="1" applyAlignment="1">
      <alignment vertical="center"/>
    </xf>
    <xf numFmtId="177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9" fontId="7" fillId="0" borderId="0" xfId="2" applyFont="1" applyAlignment="1">
      <alignment horizontal="center" vertical="center"/>
    </xf>
    <xf numFmtId="178" fontId="7" fillId="0" borderId="0" xfId="2" applyNumberFormat="1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0" fillId="0" borderId="0" xfId="0" applyNumberFormat="1"/>
    <xf numFmtId="176" fontId="1" fillId="6" borderId="0" xfId="1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9" fontId="0" fillId="0" borderId="0" xfId="2" applyFont="1" applyAlignment="1"/>
    <xf numFmtId="0" fontId="9" fillId="3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quotePrefix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9" fontId="0" fillId="0" borderId="0" xfId="2" applyFont="1" applyAlignment="1">
      <alignment horizontal="center" vertical="center"/>
    </xf>
    <xf numFmtId="178" fontId="0" fillId="0" borderId="0" xfId="0" applyNumberFormat="1"/>
    <xf numFmtId="178" fontId="0" fillId="0" borderId="0" xfId="0" applyNumberFormat="1" applyAlignment="1">
      <alignment horizontal="center"/>
    </xf>
    <xf numFmtId="176" fontId="5" fillId="7" borderId="0" xfId="1" applyNumberFormat="1" applyFont="1" applyFill="1" applyAlignment="1">
      <alignment horizontal="center" vertical="center"/>
    </xf>
    <xf numFmtId="180" fontId="5" fillId="7" borderId="0" xfId="0" applyNumberFormat="1" applyFont="1" applyFill="1" applyAlignment="1">
      <alignment horizontal="center" vertical="center"/>
    </xf>
    <xf numFmtId="176" fontId="5" fillId="8" borderId="0" xfId="1" applyNumberFormat="1" applyFont="1" applyFill="1" applyAlignment="1">
      <alignment horizontal="center" vertical="center"/>
    </xf>
    <xf numFmtId="180" fontId="5" fillId="8" borderId="0" xfId="2" applyNumberFormat="1" applyFont="1" applyFill="1" applyAlignment="1">
      <alignment horizontal="center" vertical="center"/>
    </xf>
    <xf numFmtId="10" fontId="5" fillId="7" borderId="0" xfId="2" applyNumberFormat="1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76" fontId="16" fillId="0" borderId="0" xfId="1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0" fontId="5" fillId="6" borderId="0" xfId="0" applyFont="1" applyFill="1" applyAlignment="1">
      <alignment horizontal="center" vertical="center"/>
    </xf>
    <xf numFmtId="176" fontId="16" fillId="7" borderId="0" xfId="1" applyNumberFormat="1" applyFont="1" applyFill="1" applyAlignment="1">
      <alignment horizontal="center" vertical="center"/>
    </xf>
    <xf numFmtId="176" fontId="16" fillId="9" borderId="0" xfId="1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9" fontId="16" fillId="7" borderId="0" xfId="1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left" vertical="center"/>
      <protection locked="0"/>
    </xf>
    <xf numFmtId="179" fontId="16" fillId="5" borderId="0" xfId="1" applyNumberFormat="1" applyFont="1" applyFill="1" applyAlignment="1">
      <alignment horizontal="center" vertical="center"/>
    </xf>
    <xf numFmtId="176" fontId="16" fillId="5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vertical="center" wrapText="1"/>
    </xf>
    <xf numFmtId="0" fontId="5" fillId="9" borderId="0" xfId="0" applyFont="1" applyFill="1" applyAlignment="1">
      <alignment horizontal="left" vertical="center"/>
    </xf>
    <xf numFmtId="179" fontId="16" fillId="9" borderId="0" xfId="1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right"/>
    </xf>
    <xf numFmtId="180" fontId="5" fillId="0" borderId="0" xfId="2" applyNumberFormat="1" applyFont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179" fontId="16" fillId="3" borderId="0" xfId="1" applyNumberFormat="1" applyFont="1" applyFill="1" applyAlignment="1">
      <alignment horizontal="center" vertical="center"/>
    </xf>
    <xf numFmtId="176" fontId="16" fillId="3" borderId="0" xfId="1" applyNumberFormat="1" applyFont="1" applyFill="1" applyAlignment="1">
      <alignment horizontal="center" vertical="center"/>
    </xf>
    <xf numFmtId="180" fontId="5" fillId="3" borderId="0" xfId="2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right"/>
    </xf>
    <xf numFmtId="0" fontId="5" fillId="3" borderId="0" xfId="0" applyFont="1" applyFill="1"/>
    <xf numFmtId="0" fontId="0" fillId="3" borderId="0" xfId="0" applyFill="1"/>
    <xf numFmtId="0" fontId="5" fillId="9" borderId="0" xfId="0" applyFont="1" applyFill="1" applyAlignment="1" applyProtection="1">
      <alignment horizontal="center" vertical="center"/>
      <protection locked="0"/>
    </xf>
    <xf numFmtId="0" fontId="5" fillId="9" borderId="0" xfId="0" applyFont="1" applyFill="1" applyAlignment="1" applyProtection="1">
      <alignment horizontal="left" vertical="center"/>
      <protection locked="0"/>
    </xf>
    <xf numFmtId="180" fontId="5" fillId="9" borderId="0" xfId="2" applyNumberFormat="1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177" fontId="5" fillId="9" borderId="0" xfId="0" applyNumberFormat="1" applyFont="1" applyFill="1" applyAlignment="1">
      <alignment horizontal="right"/>
    </xf>
    <xf numFmtId="0" fontId="5" fillId="9" borderId="0" xfId="0" applyFont="1" applyFill="1"/>
    <xf numFmtId="0" fontId="0" fillId="9" borderId="0" xfId="0" applyFill="1"/>
    <xf numFmtId="180" fontId="5" fillId="3" borderId="0" xfId="2" applyNumberFormat="1" applyFont="1" applyFill="1" applyAlignment="1" applyProtection="1">
      <alignment horizontal="center" vertical="center"/>
      <protection locked="0"/>
    </xf>
    <xf numFmtId="180" fontId="5" fillId="5" borderId="0" xfId="2" applyNumberFormat="1" applyFont="1" applyFill="1" applyAlignment="1" applyProtection="1">
      <alignment horizontal="center" vertical="center"/>
      <protection locked="0"/>
    </xf>
    <xf numFmtId="180" fontId="5" fillId="9" borderId="0" xfId="2" applyNumberFormat="1" applyFont="1" applyFill="1" applyAlignment="1" applyProtection="1">
      <alignment horizontal="center" vertical="center"/>
      <protection locked="0"/>
    </xf>
    <xf numFmtId="180" fontId="16" fillId="5" borderId="0" xfId="2" applyNumberFormat="1" applyFont="1" applyFill="1" applyAlignment="1">
      <alignment horizontal="center" vertical="center"/>
    </xf>
    <xf numFmtId="180" fontId="16" fillId="9" borderId="0" xfId="2" applyNumberFormat="1" applyFont="1" applyFill="1" applyAlignment="1">
      <alignment horizontal="center" vertical="center"/>
    </xf>
    <xf numFmtId="180" fontId="16" fillId="7" borderId="0" xfId="2" applyNumberFormat="1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180" fontId="16" fillId="3" borderId="0" xfId="2" applyNumberFormat="1" applyFont="1" applyFill="1" applyAlignment="1">
      <alignment horizontal="center" vertical="center"/>
    </xf>
    <xf numFmtId="180" fontId="5" fillId="5" borderId="0" xfId="2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left"/>
    </xf>
    <xf numFmtId="9" fontId="5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14" fontId="5" fillId="7" borderId="0" xfId="0" applyNumberFormat="1" applyFont="1" applyFill="1" applyAlignment="1">
      <alignment horizontal="center" vertical="top"/>
    </xf>
    <xf numFmtId="0" fontId="5" fillId="7" borderId="0" xfId="0" applyFont="1" applyFill="1" applyAlignment="1">
      <alignment horizontal="center" vertical="top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/>
    </xf>
    <xf numFmtId="0" fontId="5" fillId="11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top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left"/>
    </xf>
    <xf numFmtId="176" fontId="16" fillId="6" borderId="0" xfId="1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top"/>
    </xf>
    <xf numFmtId="0" fontId="5" fillId="6" borderId="0" xfId="0" applyFont="1" applyFill="1" applyAlignment="1">
      <alignment horizontal="center" vertical="top"/>
    </xf>
    <xf numFmtId="179" fontId="16" fillId="11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177" fontId="0" fillId="7" borderId="0" xfId="0" applyNumberFormat="1" applyFill="1" applyAlignment="1">
      <alignment horizontal="left"/>
    </xf>
    <xf numFmtId="179" fontId="16" fillId="2" borderId="0" xfId="1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9" fontId="7" fillId="3" borderId="0" xfId="2" applyFont="1" applyFill="1" applyAlignment="1">
      <alignment horizontal="center" vertical="center"/>
    </xf>
    <xf numFmtId="180" fontId="7" fillId="0" borderId="0" xfId="2" applyNumberFormat="1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0" fontId="7" fillId="3" borderId="0" xfId="2" applyNumberFormat="1" applyFont="1" applyFill="1" applyAlignment="1">
      <alignment horizontal="center" vertical="center"/>
    </xf>
    <xf numFmtId="9" fontId="0" fillId="8" borderId="0" xfId="2" applyFont="1" applyFill="1" applyAlignment="1">
      <alignment horizontal="center"/>
    </xf>
    <xf numFmtId="180" fontId="0" fillId="8" borderId="0" xfId="2" applyNumberFormat="1" applyFont="1" applyFill="1" applyAlignment="1">
      <alignment horizontal="center"/>
    </xf>
    <xf numFmtId="180" fontId="5" fillId="12" borderId="0" xfId="2" applyNumberFormat="1" applyFont="1" applyFill="1" applyAlignment="1" applyProtection="1">
      <alignment horizontal="center" vertical="center"/>
      <protection locked="0"/>
    </xf>
    <xf numFmtId="0" fontId="5" fillId="12" borderId="0" xfId="0" applyFont="1" applyFill="1" applyAlignment="1">
      <alignment horizontal="center"/>
    </xf>
    <xf numFmtId="180" fontId="5" fillId="7" borderId="0" xfId="2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top"/>
    </xf>
    <xf numFmtId="0" fontId="5" fillId="7" borderId="0" xfId="0" applyFont="1" applyFill="1" applyAlignment="1">
      <alignment vertical="top"/>
    </xf>
    <xf numFmtId="0" fontId="5" fillId="7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left" vertical="top"/>
    </xf>
    <xf numFmtId="177" fontId="0" fillId="13" borderId="0" xfId="0" applyNumberFormat="1" applyFill="1"/>
    <xf numFmtId="176" fontId="7" fillId="13" borderId="0" xfId="1" applyNumberFormat="1" applyFont="1" applyFill="1" applyAlignment="1">
      <alignment horizontal="center" vertical="center"/>
    </xf>
    <xf numFmtId="9" fontId="7" fillId="13" borderId="0" xfId="2" applyFont="1" applyFill="1" applyAlignment="1">
      <alignment horizontal="center" vertical="center"/>
    </xf>
    <xf numFmtId="9" fontId="0" fillId="13" borderId="0" xfId="2" applyFont="1" applyFill="1" applyAlignment="1">
      <alignment horizontal="center" vertical="center"/>
    </xf>
    <xf numFmtId="178" fontId="7" fillId="13" borderId="0" xfId="2" applyNumberFormat="1" applyFont="1" applyFill="1" applyAlignment="1">
      <alignment horizontal="center" vertical="center"/>
    </xf>
    <xf numFmtId="43" fontId="7" fillId="13" borderId="0" xfId="1" applyFont="1" applyFill="1" applyAlignment="1">
      <alignment horizontal="center" vertical="center"/>
    </xf>
    <xf numFmtId="43" fontId="0" fillId="13" borderId="0" xfId="0" applyNumberFormat="1" applyFill="1"/>
    <xf numFmtId="0" fontId="0" fillId="13" borderId="0" xfId="0" applyFill="1"/>
    <xf numFmtId="176" fontId="19" fillId="7" borderId="0" xfId="1" applyNumberFormat="1" applyFont="1" applyFill="1" applyAlignment="1">
      <alignment horizontal="center" vertical="center"/>
    </xf>
    <xf numFmtId="180" fontId="1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4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 wrapText="1"/>
    </xf>
    <xf numFmtId="9" fontId="1" fillId="0" borderId="0" xfId="2" applyFont="1" applyAlignment="1">
      <alignment horizontal="center" vertical="center" wrapText="1"/>
    </xf>
    <xf numFmtId="0" fontId="24" fillId="2" borderId="0" xfId="0" applyFont="1" applyFill="1" applyAlignment="1">
      <alignment horizontal="left"/>
    </xf>
    <xf numFmtId="0" fontId="24" fillId="3" borderId="0" xfId="0" applyFont="1" applyFill="1" applyAlignment="1">
      <alignment horizontal="left"/>
    </xf>
    <xf numFmtId="0" fontId="25" fillId="11" borderId="0" xfId="0" applyFont="1" applyFill="1" applyAlignment="1">
      <alignment horizontal="center" vertical="center" wrapText="1"/>
    </xf>
    <xf numFmtId="0" fontId="25" fillId="11" borderId="0" xfId="0" applyFont="1" applyFill="1" applyAlignment="1">
      <alignment horizontal="center" vertical="center"/>
    </xf>
    <xf numFmtId="179" fontId="17" fillId="11" borderId="0" xfId="1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14" fontId="25" fillId="7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9" fontId="0" fillId="0" borderId="0" xfId="0" applyNumberFormat="1"/>
    <xf numFmtId="0" fontId="5" fillId="3" borderId="0" xfId="0" applyFont="1" applyFill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 wrapText="1"/>
      <protection locked="0"/>
    </xf>
    <xf numFmtId="0" fontId="5" fillId="9" borderId="0" xfId="0" applyFont="1" applyFill="1" applyAlignment="1" applyProtection="1">
      <alignment horizontal="center" vertical="center" wrapText="1"/>
      <protection locked="0"/>
    </xf>
    <xf numFmtId="0" fontId="6" fillId="7" borderId="0" xfId="0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7" fontId="6" fillId="7" borderId="0" xfId="0" applyNumberFormat="1" applyFont="1" applyFill="1" applyAlignment="1">
      <alignment horizontal="center"/>
    </xf>
    <xf numFmtId="177" fontId="6" fillId="3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 vertical="center" wrapText="1"/>
    </xf>
    <xf numFmtId="0" fontId="26" fillId="14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 vertical="top"/>
    </xf>
    <xf numFmtId="0" fontId="6" fillId="13" borderId="0" xfId="0" applyFont="1" applyFill="1" applyAlignment="1">
      <alignment horizontal="center"/>
    </xf>
    <xf numFmtId="0" fontId="5" fillId="13" borderId="0" xfId="0" applyFont="1" applyFill="1"/>
    <xf numFmtId="0" fontId="5" fillId="10" borderId="0" xfId="0" applyFont="1" applyFill="1" applyAlignment="1">
      <alignment horizontal="center"/>
    </xf>
    <xf numFmtId="0" fontId="26" fillId="0" borderId="0" xfId="0" applyFont="1"/>
    <xf numFmtId="0" fontId="23" fillId="0" borderId="0" xfId="0" applyFont="1"/>
    <xf numFmtId="0" fontId="27" fillId="0" borderId="1" xfId="0" applyFont="1" applyBorder="1" applyAlignment="1">
      <alignment horizontal="center" vertical="center" wrapText="1" readingOrder="1"/>
    </xf>
    <xf numFmtId="0" fontId="28" fillId="0" borderId="0" xfId="0" applyFont="1" applyAlignment="1">
      <alignment horizontal="center" vertical="center" wrapText="1" readingOrder="1"/>
    </xf>
    <xf numFmtId="9" fontId="29" fillId="0" borderId="0" xfId="0" applyNumberFormat="1" applyFont="1" applyAlignment="1">
      <alignment horizontal="center" vertical="center" wrapText="1" readingOrder="1"/>
    </xf>
    <xf numFmtId="9" fontId="28" fillId="0" borderId="0" xfId="0" applyNumberFormat="1" applyFont="1" applyAlignment="1">
      <alignment horizontal="center" vertical="center" wrapText="1" readingOrder="1"/>
    </xf>
    <xf numFmtId="0" fontId="30" fillId="0" borderId="0" xfId="0" applyFont="1" applyAlignment="1">
      <alignment horizontal="left" vertical="center" readingOrder="1"/>
    </xf>
    <xf numFmtId="0" fontId="31" fillId="0" borderId="0" xfId="0" applyFont="1" applyAlignment="1">
      <alignment horizontal="left" vertical="center" readingOrder="1"/>
    </xf>
    <xf numFmtId="14" fontId="0" fillId="0" borderId="0" xfId="0" applyNumberFormat="1"/>
    <xf numFmtId="0" fontId="32" fillId="0" borderId="2" xfId="0" applyFont="1" applyBorder="1" applyAlignment="1">
      <alignment horizontal="center" vertical="center" wrapText="1" readingOrder="1"/>
    </xf>
    <xf numFmtId="0" fontId="32" fillId="0" borderId="0" xfId="0" applyFont="1" applyAlignment="1">
      <alignment horizontal="center" vertical="center" wrapText="1" readingOrder="1"/>
    </xf>
    <xf numFmtId="9" fontId="33" fillId="0" borderId="2" xfId="0" applyNumberFormat="1" applyFont="1" applyBorder="1" applyAlignment="1">
      <alignment horizontal="center" vertical="center" wrapText="1" readingOrder="1"/>
    </xf>
    <xf numFmtId="9" fontId="32" fillId="0" borderId="0" xfId="0" applyNumberFormat="1" applyFont="1" applyAlignment="1">
      <alignment horizontal="center" vertical="center" wrapText="1" readingOrder="1"/>
    </xf>
    <xf numFmtId="0" fontId="34" fillId="0" borderId="2" xfId="0" applyFont="1" applyBorder="1" applyAlignment="1">
      <alignment horizontal="left" vertical="center" readingOrder="1"/>
    </xf>
    <xf numFmtId="9" fontId="33" fillId="0" borderId="0" xfId="0" applyNumberFormat="1" applyFont="1" applyAlignment="1">
      <alignment horizontal="center" vertical="center" wrapText="1" readingOrder="1"/>
    </xf>
    <xf numFmtId="0" fontId="34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5" fillId="10" borderId="0" xfId="0" applyFont="1" applyFill="1" applyAlignment="1">
      <alignment horizontal="center" vertical="center"/>
    </xf>
    <xf numFmtId="0" fontId="35" fillId="0" borderId="2" xfId="0" applyFont="1" applyBorder="1" applyAlignment="1">
      <alignment horizontal="center" vertical="center" wrapText="1" readingOrder="1"/>
    </xf>
    <xf numFmtId="0" fontId="35" fillId="0" borderId="0" xfId="0" applyFont="1" applyAlignment="1">
      <alignment horizontal="center" vertical="center" wrapText="1" readingOrder="1"/>
    </xf>
    <xf numFmtId="0" fontId="16" fillId="0" borderId="2" xfId="0" applyFont="1" applyBorder="1" applyAlignment="1">
      <alignment horizontal="left" vertical="center" readingOrder="1"/>
    </xf>
    <xf numFmtId="0" fontId="16" fillId="0" borderId="0" xfId="0" applyFont="1" applyAlignment="1">
      <alignment horizontal="left" vertical="center" readingOrder="1"/>
    </xf>
    <xf numFmtId="180" fontId="0" fillId="0" borderId="0" xfId="2" applyNumberFormat="1" applyFont="1" applyAlignment="1">
      <alignment horizontal="center" vertical="center"/>
    </xf>
    <xf numFmtId="0" fontId="16" fillId="9" borderId="0" xfId="1" applyNumberFormat="1" applyFont="1" applyFill="1" applyAlignment="1">
      <alignment horizontal="center" vertical="center"/>
    </xf>
    <xf numFmtId="181" fontId="5" fillId="0" borderId="0" xfId="1" applyNumberFormat="1" applyFont="1" applyAlignment="1">
      <alignment horizontal="right"/>
    </xf>
    <xf numFmtId="177" fontId="5" fillId="5" borderId="0" xfId="0" applyNumberFormat="1" applyFont="1" applyFill="1" applyAlignment="1" applyProtection="1">
      <alignment horizontal="center" vertical="center"/>
      <protection locked="0"/>
    </xf>
    <xf numFmtId="177" fontId="5" fillId="9" borderId="0" xfId="0" applyNumberFormat="1" applyFont="1" applyFill="1" applyAlignment="1" applyProtection="1">
      <alignment horizontal="center" vertical="center"/>
      <protection locked="0"/>
    </xf>
    <xf numFmtId="177" fontId="5" fillId="3" borderId="0" xfId="0" applyNumberFormat="1" applyFont="1" applyFill="1" applyAlignment="1" applyProtection="1">
      <alignment horizontal="left" vertical="center"/>
      <protection locked="0"/>
    </xf>
    <xf numFmtId="177" fontId="5" fillId="3" borderId="0" xfId="0" applyNumberFormat="1" applyFont="1" applyFill="1" applyAlignment="1" applyProtection="1">
      <alignment horizontal="center" vertical="center"/>
      <protection locked="0"/>
    </xf>
    <xf numFmtId="0" fontId="32" fillId="15" borderId="0" xfId="0" applyFont="1" applyFill="1" applyAlignment="1">
      <alignment horizontal="center" vertical="center" wrapText="1" readingOrder="1"/>
    </xf>
    <xf numFmtId="0" fontId="32" fillId="15" borderId="0" xfId="0" applyFont="1" applyFill="1" applyAlignment="1">
      <alignment horizontal="left" vertical="center" wrapText="1" readingOrder="1"/>
    </xf>
    <xf numFmtId="10" fontId="32" fillId="15" borderId="0" xfId="0" applyNumberFormat="1" applyFont="1" applyFill="1" applyAlignment="1">
      <alignment horizontal="center" vertical="center" wrapText="1" readingOrder="1"/>
    </xf>
    <xf numFmtId="0" fontId="32" fillId="16" borderId="0" xfId="0" applyFont="1" applyFill="1" applyAlignment="1">
      <alignment horizontal="center" vertical="center" wrapText="1" readingOrder="1"/>
    </xf>
    <xf numFmtId="0" fontId="32" fillId="16" borderId="0" xfId="0" applyFont="1" applyFill="1" applyAlignment="1">
      <alignment horizontal="left" vertical="center" wrapText="1" readingOrder="1"/>
    </xf>
    <xf numFmtId="10" fontId="32" fillId="16" borderId="0" xfId="0" applyNumberFormat="1" applyFont="1" applyFill="1" applyAlignment="1">
      <alignment horizontal="center" vertical="center" wrapText="1" readingOrder="1"/>
    </xf>
    <xf numFmtId="0" fontId="32" fillId="17" borderId="0" xfId="0" applyFont="1" applyFill="1" applyAlignment="1">
      <alignment horizontal="center" vertical="center" wrapText="1" readingOrder="1"/>
    </xf>
    <xf numFmtId="0" fontId="32" fillId="17" borderId="0" xfId="0" applyFont="1" applyFill="1" applyAlignment="1">
      <alignment horizontal="left" vertical="center" wrapText="1" readingOrder="1"/>
    </xf>
    <xf numFmtId="10" fontId="32" fillId="17" borderId="0" xfId="0" applyNumberFormat="1" applyFont="1" applyFill="1" applyAlignment="1">
      <alignment horizontal="center" vertical="center" wrapText="1" readingOrder="1"/>
    </xf>
    <xf numFmtId="180" fontId="33" fillId="7" borderId="0" xfId="0" applyNumberFormat="1" applyFont="1" applyFill="1" applyAlignment="1">
      <alignment horizontal="center" vertical="center" wrapText="1" readingOrder="1"/>
    </xf>
    <xf numFmtId="9" fontId="32" fillId="7" borderId="0" xfId="0" applyNumberFormat="1" applyFont="1" applyFill="1" applyAlignment="1">
      <alignment horizontal="center" vertical="center" wrapText="1" readingOrder="1"/>
    </xf>
    <xf numFmtId="0" fontId="16" fillId="7" borderId="2" xfId="0" applyFont="1" applyFill="1" applyBorder="1" applyAlignment="1">
      <alignment horizontal="left" vertical="center" readingOrder="1"/>
    </xf>
    <xf numFmtId="0" fontId="0" fillId="7" borderId="0" xfId="0" applyFill="1"/>
    <xf numFmtId="0" fontId="35" fillId="7" borderId="0" xfId="0" applyFont="1" applyFill="1" applyAlignment="1">
      <alignment horizontal="center" vertical="center" wrapText="1" readingOrder="1"/>
    </xf>
    <xf numFmtId="0" fontId="16" fillId="7" borderId="0" xfId="0" applyFont="1" applyFill="1" applyAlignment="1">
      <alignment horizontal="left" vertical="center" readingOrder="1"/>
    </xf>
    <xf numFmtId="0" fontId="35" fillId="7" borderId="0" xfId="0" applyFont="1" applyFill="1" applyAlignment="1">
      <alignment horizontal="left" vertical="center" wrapText="1" readingOrder="1"/>
    </xf>
    <xf numFmtId="0" fontId="16" fillId="9" borderId="0" xfId="0" applyFont="1" applyFill="1" applyAlignment="1">
      <alignment horizontal="left" vertical="center" readingOrder="1"/>
    </xf>
    <xf numFmtId="176" fontId="5" fillId="6" borderId="0" xfId="1" applyNumberFormat="1" applyFont="1" applyFill="1" applyAlignment="1">
      <alignment horizontal="center" vertical="center"/>
    </xf>
    <xf numFmtId="0" fontId="3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vertical="center"/>
    </xf>
    <xf numFmtId="180" fontId="32" fillId="7" borderId="0" xfId="0" applyNumberFormat="1" applyFont="1" applyFill="1" applyAlignment="1">
      <alignment horizontal="center" vertical="center" wrapText="1" readingOrder="1"/>
    </xf>
    <xf numFmtId="180" fontId="16" fillId="11" borderId="0" xfId="2" applyNumberFormat="1" applyFont="1" applyFill="1" applyAlignment="1">
      <alignment horizontal="center" vertical="center"/>
    </xf>
    <xf numFmtId="10" fontId="16" fillId="11" borderId="0" xfId="2" applyNumberFormat="1" applyFont="1" applyFill="1" applyAlignment="1">
      <alignment horizontal="center" vertical="center"/>
    </xf>
    <xf numFmtId="0" fontId="25" fillId="11" borderId="0" xfId="0" applyFont="1" applyFill="1" applyAlignment="1">
      <alignment horizontal="left" vertical="center"/>
    </xf>
    <xf numFmtId="0" fontId="0" fillId="18" borderId="0" xfId="0" applyFill="1"/>
    <xf numFmtId="0" fontId="0" fillId="8" borderId="0" xfId="0" applyFill="1"/>
    <xf numFmtId="10" fontId="16" fillId="7" borderId="0" xfId="2" applyNumberFormat="1" applyFont="1" applyFill="1" applyAlignment="1">
      <alignment horizontal="center" vertical="center"/>
    </xf>
    <xf numFmtId="0" fontId="36" fillId="0" borderId="1" xfId="0" applyFont="1" applyBorder="1" applyAlignment="1">
      <alignment horizontal="center" vertical="center" wrapText="1" readingOrder="1"/>
    </xf>
    <xf numFmtId="0" fontId="32" fillId="7" borderId="2" xfId="0" applyFont="1" applyFill="1" applyBorder="1" applyAlignment="1">
      <alignment horizontal="center" vertical="center" wrapText="1" readingOrder="1"/>
    </xf>
    <xf numFmtId="0" fontId="32" fillId="7" borderId="2" xfId="0" applyFont="1" applyFill="1" applyBorder="1" applyAlignment="1">
      <alignment horizontal="left" vertical="center" wrapText="1" readingOrder="1"/>
    </xf>
    <xf numFmtId="0" fontId="32" fillId="7" borderId="0" xfId="0" applyFont="1" applyFill="1" applyAlignment="1">
      <alignment horizontal="center" vertical="center" wrapText="1" readingOrder="1"/>
    </xf>
    <xf numFmtId="0" fontId="32" fillId="7" borderId="0" xfId="0" applyFont="1" applyFill="1" applyAlignment="1">
      <alignment horizontal="left" vertical="center" wrapText="1" readingOrder="1"/>
    </xf>
    <xf numFmtId="0" fontId="32" fillId="3" borderId="0" xfId="0" applyFont="1" applyFill="1" applyAlignment="1">
      <alignment horizontal="center" vertical="center" wrapText="1" readingOrder="1"/>
    </xf>
    <xf numFmtId="0" fontId="32" fillId="3" borderId="0" xfId="0" applyFont="1" applyFill="1" applyAlignment="1">
      <alignment horizontal="left" vertical="center" wrapText="1" readingOrder="1"/>
    </xf>
    <xf numFmtId="0" fontId="37" fillId="7" borderId="0" xfId="0" applyFont="1" applyFill="1"/>
    <xf numFmtId="0" fontId="37" fillId="18" borderId="0" xfId="0" applyFont="1" applyFill="1"/>
    <xf numFmtId="0" fontId="38" fillId="18" borderId="0" xfId="0" applyFont="1" applyFill="1" applyAlignment="1">
      <alignment horizontal="center"/>
    </xf>
    <xf numFmtId="9" fontId="38" fillId="18" borderId="0" xfId="2" applyFont="1" applyFill="1" applyAlignment="1">
      <alignment horizontal="center"/>
    </xf>
    <xf numFmtId="10" fontId="38" fillId="18" borderId="0" xfId="2" applyNumberFormat="1" applyFont="1" applyFill="1" applyAlignment="1">
      <alignment horizontal="center"/>
    </xf>
    <xf numFmtId="14" fontId="36" fillId="0" borderId="1" xfId="0" applyNumberFormat="1" applyFont="1" applyBorder="1" applyAlignment="1">
      <alignment horizontal="center" vertical="center" wrapText="1" readingOrder="1"/>
    </xf>
    <xf numFmtId="0" fontId="39" fillId="7" borderId="2" xfId="0" applyFont="1" applyFill="1" applyBorder="1" applyAlignment="1">
      <alignment horizontal="center" vertical="center" wrapText="1" readingOrder="1"/>
    </xf>
    <xf numFmtId="0" fontId="39" fillId="7" borderId="0" xfId="0" applyFont="1" applyFill="1" applyAlignment="1">
      <alignment horizontal="center" vertical="center" wrapText="1" readingOrder="1"/>
    </xf>
    <xf numFmtId="0" fontId="39" fillId="3" borderId="0" xfId="0" applyFont="1" applyFill="1" applyAlignment="1">
      <alignment horizontal="center" vertical="center" wrapText="1" readingOrder="1"/>
    </xf>
    <xf numFmtId="180" fontId="40" fillId="7" borderId="0" xfId="0" applyNumberFormat="1" applyFont="1" applyFill="1" applyAlignment="1">
      <alignment horizontal="center" vertical="center" wrapText="1" readingOrder="1"/>
    </xf>
    <xf numFmtId="180" fontId="40" fillId="3" borderId="0" xfId="0" applyNumberFormat="1" applyFont="1" applyFill="1" applyAlignment="1">
      <alignment horizontal="center" vertical="center" wrapText="1" readingOrder="1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Alignment="1" applyProtection="1">
      <alignment horizontal="left" vertical="center"/>
      <protection locked="0"/>
    </xf>
    <xf numFmtId="177" fontId="5" fillId="7" borderId="0" xfId="0" applyNumberFormat="1" applyFont="1" applyFill="1" applyAlignment="1" applyProtection="1">
      <alignment horizontal="center" vertical="center"/>
      <protection locked="0"/>
    </xf>
    <xf numFmtId="0" fontId="16" fillId="7" borderId="0" xfId="0" applyFont="1" applyFill="1" applyAlignment="1">
      <alignment horizontal="center" vertical="center"/>
    </xf>
    <xf numFmtId="177" fontId="5" fillId="7" borderId="0" xfId="0" applyNumberFormat="1" applyFont="1" applyFill="1" applyAlignment="1">
      <alignment horizontal="right"/>
    </xf>
    <xf numFmtId="177" fontId="5" fillId="7" borderId="0" xfId="0" applyNumberFormat="1" applyFont="1" applyFill="1" applyAlignment="1" applyProtection="1">
      <alignment horizontal="left" vertical="center"/>
      <protection locked="0"/>
    </xf>
    <xf numFmtId="0" fontId="5" fillId="7" borderId="0" xfId="0" applyFont="1" applyFill="1" applyAlignment="1">
      <alignment horizontal="left" vertical="top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5" fillId="19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/>
    <xf numFmtId="0" fontId="5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/>
    </xf>
    <xf numFmtId="0" fontId="5" fillId="20" borderId="0" xfId="0" applyFont="1" applyFill="1"/>
    <xf numFmtId="0" fontId="6" fillId="7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182" fontId="16" fillId="7" borderId="0" xfId="1" applyNumberFormat="1" applyFont="1" applyFill="1" applyAlignment="1">
      <alignment horizontal="center" vertical="center"/>
    </xf>
    <xf numFmtId="182" fontId="41" fillId="7" borderId="0" xfId="0" applyNumberFormat="1" applyFont="1" applyFill="1" applyAlignment="1">
      <alignment horizontal="center"/>
    </xf>
    <xf numFmtId="182" fontId="16" fillId="5" borderId="0" xfId="1" applyNumberFormat="1" applyFont="1" applyFill="1" applyAlignment="1">
      <alignment horizontal="center" vertical="center"/>
    </xf>
    <xf numFmtId="182" fontId="41" fillId="5" borderId="0" xfId="0" applyNumberFormat="1" applyFont="1" applyFill="1" applyAlignment="1">
      <alignment horizontal="center"/>
    </xf>
    <xf numFmtId="182" fontId="16" fillId="19" borderId="0" xfId="1" applyNumberFormat="1" applyFont="1" applyFill="1" applyAlignment="1">
      <alignment horizontal="center" vertical="center"/>
    </xf>
    <xf numFmtId="182" fontId="41" fillId="19" borderId="0" xfId="0" applyNumberFormat="1" applyFont="1" applyFill="1" applyAlignment="1">
      <alignment horizontal="center"/>
    </xf>
    <xf numFmtId="182" fontId="16" fillId="20" borderId="0" xfId="1" applyNumberFormat="1" applyFont="1" applyFill="1" applyAlignment="1">
      <alignment horizontal="center" vertical="center"/>
    </xf>
    <xf numFmtId="182" fontId="41" fillId="20" borderId="0" xfId="0" applyNumberFormat="1" applyFont="1" applyFill="1" applyAlignment="1">
      <alignment horizontal="center"/>
    </xf>
    <xf numFmtId="182" fontId="16" fillId="11" borderId="0" xfId="1" applyNumberFormat="1" applyFont="1" applyFill="1" applyAlignment="1">
      <alignment horizontal="center" vertical="center"/>
    </xf>
    <xf numFmtId="182" fontId="16" fillId="2" borderId="0" xfId="1" applyNumberFormat="1" applyFont="1" applyFill="1" applyAlignment="1">
      <alignment horizontal="center" vertical="center"/>
    </xf>
    <xf numFmtId="182" fontId="41" fillId="2" borderId="0" xfId="0" applyNumberFormat="1" applyFont="1" applyFill="1" applyAlignment="1">
      <alignment horizontal="center"/>
    </xf>
    <xf numFmtId="182" fontId="16" fillId="3" borderId="0" xfId="1" applyNumberFormat="1" applyFont="1" applyFill="1" applyAlignment="1">
      <alignment horizontal="center" vertical="center"/>
    </xf>
    <xf numFmtId="182" fontId="41" fillId="3" borderId="0" xfId="0" applyNumberFormat="1" applyFont="1" applyFill="1" applyAlignment="1">
      <alignment horizontal="center"/>
    </xf>
    <xf numFmtId="182" fontId="16" fillId="6" borderId="0" xfId="1" applyNumberFormat="1" applyFont="1" applyFill="1" applyAlignment="1">
      <alignment horizontal="center" vertical="center"/>
    </xf>
    <xf numFmtId="182" fontId="16" fillId="7" borderId="0" xfId="0" applyNumberFormat="1" applyFont="1" applyFill="1" applyAlignment="1">
      <alignment horizontal="center"/>
    </xf>
    <xf numFmtId="182" fontId="16" fillId="7" borderId="0" xfId="0" applyNumberFormat="1" applyFont="1" applyFill="1" applyAlignment="1">
      <alignment horizontal="center" vertical="top"/>
    </xf>
    <xf numFmtId="0" fontId="42" fillId="7" borderId="3" xfId="0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center"/>
    </xf>
    <xf numFmtId="14" fontId="42" fillId="7" borderId="3" xfId="0" applyNumberFormat="1" applyFont="1" applyFill="1" applyBorder="1" applyAlignment="1">
      <alignment horizontal="center"/>
    </xf>
    <xf numFmtId="14" fontId="42" fillId="7" borderId="3" xfId="0" applyNumberFormat="1" applyFont="1" applyFill="1" applyBorder="1" applyAlignment="1">
      <alignment horizontal="center" vertical="top"/>
    </xf>
    <xf numFmtId="0" fontId="42" fillId="7" borderId="3" xfId="0" applyFont="1" applyFill="1" applyBorder="1"/>
    <xf numFmtId="0" fontId="9" fillId="5" borderId="0" xfId="0" applyFont="1" applyFill="1" applyAlignment="1">
      <alignment horizontal="center" vertical="center"/>
    </xf>
    <xf numFmtId="182" fontId="9" fillId="5" borderId="0" xfId="1" applyNumberFormat="1" applyFont="1" applyFill="1" applyAlignment="1">
      <alignment horizontal="center" vertical="center"/>
    </xf>
    <xf numFmtId="182" fontId="10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0" xfId="0" applyFont="1" applyFill="1"/>
    <xf numFmtId="0" fontId="10" fillId="5" borderId="0" xfId="0" applyFont="1" applyFill="1" applyAlignment="1">
      <alignment horizontal="center" vertical="center" wrapText="1" readingOrder="1"/>
    </xf>
    <xf numFmtId="0" fontId="9" fillId="19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182" fontId="9" fillId="19" borderId="0" xfId="1" applyNumberFormat="1" applyFont="1" applyFill="1" applyAlignment="1">
      <alignment horizontal="center" vertical="center"/>
    </xf>
    <xf numFmtId="182" fontId="10" fillId="19" borderId="0" xfId="0" applyNumberFormat="1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19" borderId="0" xfId="0" applyFont="1" applyFill="1"/>
    <xf numFmtId="0" fontId="25" fillId="7" borderId="0" xfId="0" applyFont="1" applyFill="1" applyAlignment="1">
      <alignment horizontal="center"/>
    </xf>
    <xf numFmtId="0" fontId="43" fillId="7" borderId="0" xfId="0" applyFont="1" applyFill="1" applyAlignment="1">
      <alignment horizontal="center" vertical="center" wrapText="1"/>
    </xf>
    <xf numFmtId="182" fontId="25" fillId="7" borderId="0" xfId="1" applyNumberFormat="1" applyFont="1" applyFill="1" applyAlignment="1">
      <alignment horizontal="center" vertical="center"/>
    </xf>
    <xf numFmtId="182" fontId="43" fillId="7" borderId="0" xfId="0" applyNumberFormat="1" applyFont="1" applyFill="1" applyAlignment="1">
      <alignment horizontal="center"/>
    </xf>
    <xf numFmtId="0" fontId="25" fillId="7" borderId="0" xfId="0" applyFont="1" applyFill="1"/>
    <xf numFmtId="0" fontId="42" fillId="7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 wrapText="1" readingOrder="1"/>
    </xf>
    <xf numFmtId="180" fontId="32" fillId="3" borderId="0" xfId="2" applyNumberFormat="1" applyFont="1" applyFill="1" applyAlignment="1">
      <alignment horizontal="center" vertical="center" wrapText="1" readingOrder="1"/>
    </xf>
    <xf numFmtId="180" fontId="38" fillId="18" borderId="0" xfId="2" applyNumberFormat="1" applyFont="1" applyFill="1" applyAlignment="1">
      <alignment horizontal="center"/>
    </xf>
    <xf numFmtId="180" fontId="32" fillId="3" borderId="0" xfId="0" applyNumberFormat="1" applyFont="1" applyFill="1" applyAlignment="1">
      <alignment horizontal="center" vertical="center" wrapText="1" readingOrder="1"/>
    </xf>
    <xf numFmtId="180" fontId="36" fillId="7" borderId="0" xfId="0" applyNumberFormat="1" applyFont="1" applyFill="1" applyAlignment="1">
      <alignment horizontal="center" vertical="center" wrapText="1" readingOrder="1"/>
    </xf>
    <xf numFmtId="180" fontId="36" fillId="3" borderId="0" xfId="0" applyNumberFormat="1" applyFont="1" applyFill="1" applyAlignment="1">
      <alignment horizontal="center" vertical="center" wrapText="1" readingOrder="1"/>
    </xf>
    <xf numFmtId="2" fontId="0" fillId="0" borderId="0" xfId="0" applyNumberFormat="1"/>
    <xf numFmtId="0" fontId="25" fillId="7" borderId="3" xfId="0" applyFont="1" applyFill="1" applyBorder="1" applyAlignment="1">
      <alignment horizontal="center" vertical="center"/>
    </xf>
    <xf numFmtId="14" fontId="43" fillId="7" borderId="3" xfId="0" applyNumberFormat="1" applyFont="1" applyFill="1" applyBorder="1" applyAlignment="1">
      <alignment horizontal="center" vertical="center"/>
    </xf>
    <xf numFmtId="14" fontId="42" fillId="7" borderId="3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4" fontId="5" fillId="13" borderId="0" xfId="0" applyNumberFormat="1" applyFont="1" applyFill="1" applyAlignment="1">
      <alignment horizontal="center" vertical="center"/>
    </xf>
    <xf numFmtId="10" fontId="16" fillId="5" borderId="0" xfId="2" applyNumberFormat="1" applyFont="1" applyFill="1" applyAlignment="1">
      <alignment horizontal="center" vertical="center"/>
    </xf>
    <xf numFmtId="183" fontId="5" fillId="5" borderId="0" xfId="0" applyNumberFormat="1" applyFont="1" applyFill="1" applyAlignment="1" applyProtection="1">
      <alignment horizontal="center" vertical="center"/>
      <protection locked="0"/>
    </xf>
    <xf numFmtId="2" fontId="5" fillId="9" borderId="0" xfId="0" applyNumberFormat="1" applyFont="1" applyFill="1" applyAlignment="1" applyProtection="1">
      <alignment horizontal="center" vertical="center"/>
      <protection locked="0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left" vertical="center"/>
      <protection locked="0"/>
    </xf>
    <xf numFmtId="177" fontId="18" fillId="5" borderId="0" xfId="0" applyNumberFormat="1" applyFont="1" applyFill="1" applyAlignment="1" applyProtection="1">
      <alignment horizontal="center" vertical="center"/>
      <protection locked="0"/>
    </xf>
    <xf numFmtId="180" fontId="18" fillId="5" borderId="0" xfId="2" applyNumberFormat="1" applyFont="1" applyFill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0" xfId="0" applyFont="1" applyFill="1" applyAlignment="1" applyProtection="1">
      <alignment horizontal="center" vertical="center"/>
      <protection locked="0"/>
    </xf>
    <xf numFmtId="0" fontId="18" fillId="9" borderId="0" xfId="0" applyFont="1" applyFill="1" applyAlignment="1" applyProtection="1">
      <alignment horizontal="left" vertical="center"/>
      <protection locked="0"/>
    </xf>
    <xf numFmtId="177" fontId="18" fillId="9" borderId="0" xfId="0" applyNumberFormat="1" applyFont="1" applyFill="1" applyAlignment="1" applyProtection="1">
      <alignment horizontal="center" vertical="center"/>
      <protection locked="0"/>
    </xf>
    <xf numFmtId="180" fontId="18" fillId="9" borderId="0" xfId="2" applyNumberFormat="1" applyFont="1" applyFill="1" applyAlignment="1">
      <alignment horizontal="center" vertical="center"/>
    </xf>
    <xf numFmtId="183" fontId="18" fillId="5" borderId="0" xfId="0" applyNumberFormat="1" applyFont="1" applyFill="1" applyAlignment="1" applyProtection="1">
      <alignment horizontal="center" vertical="center"/>
      <protection locked="0"/>
    </xf>
    <xf numFmtId="10" fontId="18" fillId="5" borderId="0" xfId="2" applyNumberFormat="1" applyFont="1" applyFill="1" applyAlignment="1">
      <alignment horizontal="center" vertical="center"/>
    </xf>
    <xf numFmtId="184" fontId="0" fillId="0" borderId="0" xfId="0" applyNumberFormat="1"/>
    <xf numFmtId="184" fontId="0" fillId="3" borderId="0" xfId="0" applyNumberFormat="1" applyFill="1"/>
    <xf numFmtId="184" fontId="0" fillId="7" borderId="0" xfId="0" applyNumberFormat="1" applyFill="1" applyAlignment="1">
      <alignment horizontal="left"/>
    </xf>
    <xf numFmtId="0" fontId="5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14" fontId="5" fillId="10" borderId="0" xfId="0" applyNumberFormat="1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</cellXfs>
  <cellStyles count="3">
    <cellStyle name="百分比" xfId="2" builtinId="5"/>
    <cellStyle name="常规" xfId="0" builtinId="0"/>
    <cellStyle name="千位分隔" xfId="1" builtinId="3"/>
  </cellStyles>
  <dxfs count="40"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60078137414453E-2"/>
          <c:y val="0.1080273618893911"/>
          <c:w val="0.91696469569696271"/>
          <c:h val="0.67537938926660435"/>
        </c:manualLayout>
      </c:layout>
      <c:lineChart>
        <c:grouping val="standard"/>
        <c:varyColors val="0"/>
        <c:ser>
          <c:idx val="0"/>
          <c:order val="0"/>
          <c:tx>
            <c:strRef>
              <c:f>增值序列!$C$2</c:f>
              <c:strCache>
                <c:ptCount val="1"/>
                <c:pt idx="0">
                  <c:v>奇点1号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增值序列!$A$3:$A$1534</c:f>
              <c:numCache>
                <c:formatCode>yyyy\-mm\-dd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增值序列!$C$3:$C$1534</c:f>
              <c:numCache>
                <c:formatCode>0.00_);[Red]\(0.00\)</c:formatCode>
                <c:ptCount val="1532"/>
                <c:pt idx="0">
                  <c:v>1.023806699873538</c:v>
                </c:pt>
                <c:pt idx="1">
                  <c:v>1.0262594022435285</c:v>
                </c:pt>
                <c:pt idx="2">
                  <c:v>1.0318116274199993</c:v>
                </c:pt>
                <c:pt idx="3">
                  <c:v>1.0400458477897152</c:v>
                </c:pt>
                <c:pt idx="4">
                  <c:v>1.0269667084880827</c:v>
                </c:pt>
                <c:pt idx="5">
                  <c:v>1.055945503972217</c:v>
                </c:pt>
                <c:pt idx="6">
                  <c:v>1.0585584596213076</c:v>
                </c:pt>
                <c:pt idx="7">
                  <c:v>1.0909373739023938</c:v>
                </c:pt>
                <c:pt idx="8">
                  <c:v>1.0894067408434778</c:v>
                </c:pt>
                <c:pt idx="9">
                  <c:v>1.0962090015768418</c:v>
                </c:pt>
                <c:pt idx="10">
                  <c:v>1.1110572481098118</c:v>
                </c:pt>
                <c:pt idx="11">
                  <c:v>1.1336678150415183</c:v>
                </c:pt>
                <c:pt idx="12">
                  <c:v>1.1651457497769095</c:v>
                </c:pt>
                <c:pt idx="13">
                  <c:v>1.1485706411135714</c:v>
                </c:pt>
                <c:pt idx="14">
                  <c:v>1.1902729804105374</c:v>
                </c:pt>
                <c:pt idx="15">
                  <c:v>1.1458867492416891</c:v>
                </c:pt>
                <c:pt idx="16">
                  <c:v>1.0299480983071461</c:v>
                </c:pt>
                <c:pt idx="17">
                  <c:v>1.0885624806153145</c:v>
                </c:pt>
                <c:pt idx="18">
                  <c:v>1.1182132683433736</c:v>
                </c:pt>
                <c:pt idx="19">
                  <c:v>1.1556487140493212</c:v>
                </c:pt>
                <c:pt idx="20">
                  <c:v>1.1879172322847036</c:v>
                </c:pt>
                <c:pt idx="21">
                  <c:v>1.1924991628529265</c:v>
                </c:pt>
                <c:pt idx="22">
                  <c:v>1.1812869844731897</c:v>
                </c:pt>
                <c:pt idx="23">
                  <c:v>1.2202969063870388</c:v>
                </c:pt>
                <c:pt idx="24">
                  <c:v>1.2256678992309218</c:v>
                </c:pt>
                <c:pt idx="25">
                  <c:v>1.2232285266293206</c:v>
                </c:pt>
                <c:pt idx="26">
                  <c:v>1.2729935528900911</c:v>
                </c:pt>
                <c:pt idx="27">
                  <c:v>1.3048400620621126</c:v>
                </c:pt>
                <c:pt idx="28">
                  <c:v>1.2940003741918913</c:v>
                </c:pt>
                <c:pt idx="29">
                  <c:v>1.309259586527145</c:v>
                </c:pt>
                <c:pt idx="30">
                  <c:v>1.3324560417213926</c:v>
                </c:pt>
                <c:pt idx="31">
                  <c:v>1.3823008521367726</c:v>
                </c:pt>
                <c:pt idx="32">
                  <c:v>1.4091838072528624</c:v>
                </c:pt>
                <c:pt idx="33">
                  <c:v>1.3184338666161599</c:v>
                </c:pt>
                <c:pt idx="34">
                  <c:v>1.3021695756122149</c:v>
                </c:pt>
                <c:pt idx="35">
                  <c:v>1.2228564688155725</c:v>
                </c:pt>
                <c:pt idx="36">
                  <c:v>1.2678797315526151</c:v>
                </c:pt>
                <c:pt idx="37">
                  <c:v>1.2836271829976025</c:v>
                </c:pt>
                <c:pt idx="38">
                  <c:v>1.2572825218747301</c:v>
                </c:pt>
                <c:pt idx="39">
                  <c:v>1.2698246967152</c:v>
                </c:pt>
                <c:pt idx="40">
                  <c:v>1.2532076518047151</c:v>
                </c:pt>
                <c:pt idx="41">
                  <c:v>1.1881888194051624</c:v>
                </c:pt>
                <c:pt idx="42">
                  <c:v>1.25139616621994</c:v>
                </c:pt>
                <c:pt idx="43">
                  <c:v>1.2157298732087551</c:v>
                </c:pt>
                <c:pt idx="44">
                  <c:v>1.206404053176185</c:v>
                </c:pt>
                <c:pt idx="45">
                  <c:v>1.219101702278385</c:v>
                </c:pt>
                <c:pt idx="46">
                  <c:v>1.1473812740048943</c:v>
                </c:pt>
                <c:pt idx="47">
                  <c:v>1.1609247367504194</c:v>
                </c:pt>
                <c:pt idx="48">
                  <c:v>1.1388624508965646</c:v>
                </c:pt>
                <c:pt idx="49">
                  <c:v>1.168848705764179</c:v>
                </c:pt>
                <c:pt idx="50">
                  <c:v>1.1634787851497146</c:v>
                </c:pt>
                <c:pt idx="51">
                  <c:v>1.0882506559230358</c:v>
                </c:pt>
                <c:pt idx="52">
                  <c:v>1.1003580101920118</c:v>
                </c:pt>
                <c:pt idx="53">
                  <c:v>1.1320419344804591</c:v>
                </c:pt>
                <c:pt idx="54">
                  <c:v>1.1133501471449523</c:v>
                </c:pt>
                <c:pt idx="55">
                  <c:v>1.0963281934478672</c:v>
                </c:pt>
                <c:pt idx="56">
                  <c:v>1.0540549120882694</c:v>
                </c:pt>
                <c:pt idx="57">
                  <c:v>1.0488599911917031</c:v>
                </c:pt>
                <c:pt idx="58">
                  <c:v>1.0528789808134118</c:v>
                </c:pt>
                <c:pt idx="59">
                  <c:v>1.1063386391229795</c:v>
                </c:pt>
                <c:pt idx="60">
                  <c:v>1.0904599911514163</c:v>
                </c:pt>
                <c:pt idx="61">
                  <c:v>1.1224789062057006</c:v>
                </c:pt>
                <c:pt idx="62">
                  <c:v>1.1248501839350498</c:v>
                </c:pt>
                <c:pt idx="63">
                  <c:v>1.1275575861736873</c:v>
                </c:pt>
                <c:pt idx="64">
                  <c:v>1.0812290039933761</c:v>
                </c:pt>
                <c:pt idx="65">
                  <c:v>1.0610640535648834</c:v>
                </c:pt>
                <c:pt idx="66">
                  <c:v>1.096356930617425</c:v>
                </c:pt>
                <c:pt idx="67">
                  <c:v>1.0999314897140915</c:v>
                </c:pt>
                <c:pt idx="68">
                  <c:v>1.1128789904734941</c:v>
                </c:pt>
                <c:pt idx="69">
                  <c:v>1.1314865107954106</c:v>
                </c:pt>
                <c:pt idx="70">
                  <c:v>1.1478821755034065</c:v>
                </c:pt>
                <c:pt idx="71">
                  <c:v>1.1338347008315184</c:v>
                </c:pt>
                <c:pt idx="72">
                  <c:v>1.1456035698542109</c:v>
                </c:pt>
                <c:pt idx="73">
                  <c:v>1.1323176001078903</c:v>
                </c:pt>
                <c:pt idx="74">
                  <c:v>1.1153107124304726</c:v>
                </c:pt>
                <c:pt idx="75">
                  <c:v>1.1154599646577996</c:v>
                </c:pt>
                <c:pt idx="76">
                  <c:v>1.1212375905555632</c:v>
                </c:pt>
                <c:pt idx="77">
                  <c:v>1.1180846701787748</c:v>
                </c:pt>
                <c:pt idx="78">
                  <c:v>1.1725636769406369</c:v>
                </c:pt>
                <c:pt idx="79">
                  <c:v>1.2249173546821497</c:v>
                </c:pt>
                <c:pt idx="80">
                  <c:v>1.211746771454729</c:v>
                </c:pt>
                <c:pt idx="81">
                  <c:v>1.2243898293590099</c:v>
                </c:pt>
                <c:pt idx="82">
                  <c:v>1.218841892013615</c:v>
                </c:pt>
                <c:pt idx="83">
                  <c:v>1.2259848344383808</c:v>
                </c:pt>
                <c:pt idx="84">
                  <c:v>1.2338245600698186</c:v>
                </c:pt>
                <c:pt idx="85">
                  <c:v>1.2272964208412054</c:v>
                </c:pt>
                <c:pt idx="86">
                  <c:v>1.248526329876082</c:v>
                </c:pt>
                <c:pt idx="87">
                  <c:v>1.2250557936443425</c:v>
                </c:pt>
                <c:pt idx="88">
                  <c:v>1.2710862154550702</c:v>
                </c:pt>
                <c:pt idx="89">
                  <c:v>1.250163750250681</c:v>
                </c:pt>
                <c:pt idx="90">
                  <c:v>1.2129364504196734</c:v>
                </c:pt>
                <c:pt idx="91">
                  <c:v>1.1914507476645926</c:v>
                </c:pt>
                <c:pt idx="92">
                  <c:v>1.1792004133347802</c:v>
                </c:pt>
                <c:pt idx="93">
                  <c:v>1.2192637356767206</c:v>
                </c:pt>
                <c:pt idx="94">
                  <c:v>1.200012703703407</c:v>
                </c:pt>
                <c:pt idx="95">
                  <c:v>1.1835427231207944</c:v>
                </c:pt>
                <c:pt idx="96">
                  <c:v>1.1914159241598983</c:v>
                </c:pt>
                <c:pt idx="97">
                  <c:v>1.2437313926848765</c:v>
                </c:pt>
                <c:pt idx="98">
                  <c:v>1.2514609514973489</c:v>
                </c:pt>
                <c:pt idx="99">
                  <c:v>1.2535763545523748</c:v>
                </c:pt>
                <c:pt idx="100">
                  <c:v>1.2501405354819202</c:v>
                </c:pt>
                <c:pt idx="101">
                  <c:v>1.2568992840414317</c:v>
                </c:pt>
                <c:pt idx="102">
                  <c:v>1.2464373963888229</c:v>
                </c:pt>
                <c:pt idx="103">
                  <c:v>1.2571129810272899</c:v>
                </c:pt>
                <c:pt idx="104">
                  <c:v>1.2524143077858794</c:v>
                </c:pt>
                <c:pt idx="105">
                  <c:v>1.2533588023262938</c:v>
                </c:pt>
                <c:pt idx="106">
                  <c:v>1.2452907812383698</c:v>
                </c:pt>
                <c:pt idx="107">
                  <c:v>1.2327126105412247</c:v>
                </c:pt>
                <c:pt idx="108">
                  <c:v>1.262627230443748</c:v>
                </c:pt>
                <c:pt idx="109">
                  <c:v>1.25673525710711</c:v>
                </c:pt>
                <c:pt idx="110">
                  <c:v>1.2737407833253049</c:v>
                </c:pt>
                <c:pt idx="111">
                  <c:v>1.295160186221527</c:v>
                </c:pt>
                <c:pt idx="112">
                  <c:v>1.3308081229154942</c:v>
                </c:pt>
                <c:pt idx="113">
                  <c:v>1.3433129554987722</c:v>
                </c:pt>
                <c:pt idx="114">
                  <c:v>1.3528607123408247</c:v>
                </c:pt>
                <c:pt idx="115">
                  <c:v>1.3376426304902886</c:v>
                </c:pt>
                <c:pt idx="116">
                  <c:v>1.3746053596103094</c:v>
                </c:pt>
                <c:pt idx="117">
                  <c:v>1.3723632328393964</c:v>
                </c:pt>
                <c:pt idx="118">
                  <c:v>1.384362934769201</c:v>
                </c:pt>
                <c:pt idx="119">
                  <c:v>1.3995195896511474</c:v>
                </c:pt>
                <c:pt idx="120">
                  <c:v>1.4808991340779301</c:v>
                </c:pt>
                <c:pt idx="121">
                  <c:v>1.5101150638187799</c:v>
                </c:pt>
                <c:pt idx="122">
                  <c:v>1.5484658596768925</c:v>
                </c:pt>
                <c:pt idx="123">
                  <c:v>1.60264644915767</c:v>
                </c:pt>
                <c:pt idx="124">
                  <c:v>1.6057901682033426</c:v>
                </c:pt>
                <c:pt idx="125">
                  <c:v>1.6665439690084374</c:v>
                </c:pt>
                <c:pt idx="126">
                  <c:v>1.63882055155343</c:v>
                </c:pt>
                <c:pt idx="127">
                  <c:v>1.56742142243869</c:v>
                </c:pt>
                <c:pt idx="128">
                  <c:v>1.4524973872825826</c:v>
                </c:pt>
                <c:pt idx="129">
                  <c:v>1.4414826203389799</c:v>
                </c:pt>
                <c:pt idx="130">
                  <c:v>1.4776505955762476</c:v>
                </c:pt>
                <c:pt idx="131">
                  <c:v>1.4918575832965648</c:v>
                </c:pt>
                <c:pt idx="132">
                  <c:v>1.5035451192932374</c:v>
                </c:pt>
                <c:pt idx="133">
                  <c:v>1.5054558691295425</c:v>
                </c:pt>
                <c:pt idx="134">
                  <c:v>1.4094678095842903</c:v>
                </c:pt>
                <c:pt idx="135">
                  <c:v>1.4104205073930134</c:v>
                </c:pt>
                <c:pt idx="136">
                  <c:v>1.4246606835021105</c:v>
                </c:pt>
                <c:pt idx="137">
                  <c:v>1.4899318978879075</c:v>
                </c:pt>
                <c:pt idx="138">
                  <c:v>1.480764812581735</c:v>
                </c:pt>
                <c:pt idx="139">
                  <c:v>1.518450904190485</c:v>
                </c:pt>
                <c:pt idx="140">
                  <c:v>1.591788373391825</c:v>
                </c:pt>
                <c:pt idx="141">
                  <c:v>1.5569900853165626</c:v>
                </c:pt>
                <c:pt idx="142">
                  <c:v>1.5760722650433698</c:v>
                </c:pt>
                <c:pt idx="143">
                  <c:v>1.5667304779689126</c:v>
                </c:pt>
                <c:pt idx="144">
                  <c:v>1.5264088320984226</c:v>
                </c:pt>
                <c:pt idx="145">
                  <c:v>1.5241606633472975</c:v>
                </c:pt>
                <c:pt idx="146">
                  <c:v>1.4914686940045976</c:v>
                </c:pt>
                <c:pt idx="147">
                  <c:v>1.4736888220914302</c:v>
                </c:pt>
                <c:pt idx="148">
                  <c:v>1.4675262070234174</c:v>
                </c:pt>
                <c:pt idx="149">
                  <c:v>1.4876643873530226</c:v>
                </c:pt>
                <c:pt idx="150">
                  <c:v>1.5118423515779875</c:v>
                </c:pt>
                <c:pt idx="151">
                  <c:v>1.5120322375933675</c:v>
                </c:pt>
                <c:pt idx="152">
                  <c:v>1.4599302037513699</c:v>
                </c:pt>
                <c:pt idx="153">
                  <c:v>1.441818710950125</c:v>
                </c:pt>
                <c:pt idx="154">
                  <c:v>1.4493547120402825</c:v>
                </c:pt>
                <c:pt idx="155">
                  <c:v>1.465077045224495</c:v>
                </c:pt>
                <c:pt idx="156">
                  <c:v>1.4595472312825251</c:v>
                </c:pt>
                <c:pt idx="157">
                  <c:v>1.4139264892083325</c:v>
                </c:pt>
                <c:pt idx="158">
                  <c:v>1.4471551085950825</c:v>
                </c:pt>
                <c:pt idx="159">
                  <c:v>1.4605519777241125</c:v>
                </c:pt>
                <c:pt idx="160">
                  <c:v>1.45357013687259</c:v>
                </c:pt>
                <c:pt idx="161">
                  <c:v>1.4598543015388274</c:v>
                </c:pt>
                <c:pt idx="162">
                  <c:v>1.4591762511357775</c:v>
                </c:pt>
                <c:pt idx="163">
                  <c:v>1.4464217229217651</c:v>
                </c:pt>
                <c:pt idx="164">
                  <c:v>1.4510099817219151</c:v>
                </c:pt>
                <c:pt idx="165">
                  <c:v>1.4111421347104576</c:v>
                </c:pt>
                <c:pt idx="166">
                  <c:v>1.4021840311873126</c:v>
                </c:pt>
                <c:pt idx="167">
                  <c:v>1.3402447407495925</c:v>
                </c:pt>
                <c:pt idx="168">
                  <c:v>1.3155650858439869</c:v>
                </c:pt>
                <c:pt idx="169">
                  <c:v>1.3458141455130106</c:v>
                </c:pt>
                <c:pt idx="170">
                  <c:v>1.371210981091509</c:v>
                </c:pt>
                <c:pt idx="171">
                  <c:v>1.3811922879320155</c:v>
                </c:pt>
                <c:pt idx="172">
                  <c:v>1.3650929010131496</c:v>
                </c:pt>
                <c:pt idx="173">
                  <c:v>1.3861346276303854</c:v>
                </c:pt>
                <c:pt idx="174">
                  <c:v>1.4038519328581707</c:v>
                </c:pt>
                <c:pt idx="175">
                  <c:v>1.3976214467613399</c:v>
                </c:pt>
                <c:pt idx="176">
                  <c:v>1.3812962384464851</c:v>
                </c:pt>
                <c:pt idx="177">
                  <c:v>1.4041664771218429</c:v>
                </c:pt>
                <c:pt idx="178">
                  <c:v>1.371624984641943</c:v>
                </c:pt>
                <c:pt idx="179">
                  <c:v>1.3575941491876313</c:v>
                </c:pt>
                <c:pt idx="180">
                  <c:v>1.341378852280487</c:v>
                </c:pt>
                <c:pt idx="181">
                  <c:v>1.3718506731171864</c:v>
                </c:pt>
                <c:pt idx="182">
                  <c:v>1.3784713961581272</c:v>
                </c:pt>
                <c:pt idx="183">
                  <c:v>1.4276923374641302</c:v>
                </c:pt>
                <c:pt idx="184">
                  <c:v>1.4755912356053698</c:v>
                </c:pt>
                <c:pt idx="185">
                  <c:v>1.4782668116856659</c:v>
                </c:pt>
                <c:pt idx="186">
                  <c:v>1.4617039070313205</c:v>
                </c:pt>
                <c:pt idx="187">
                  <c:v>1.4433913989051079</c:v>
                </c:pt>
                <c:pt idx="188">
                  <c:v>1.4302393571725158</c:v>
                </c:pt>
                <c:pt idx="189">
                  <c:v>1.4144585638991802</c:v>
                </c:pt>
                <c:pt idx="190">
                  <c:v>1.4337730953240733</c:v>
                </c:pt>
                <c:pt idx="191">
                  <c:v>1.4009173099251573</c:v>
                </c:pt>
                <c:pt idx="192">
                  <c:v>1.3895630882694385</c:v>
                </c:pt>
                <c:pt idx="193">
                  <c:v>1.3516008492020732</c:v>
                </c:pt>
                <c:pt idx="194">
                  <c:v>1.3598695937428928</c:v>
                </c:pt>
                <c:pt idx="195">
                  <c:v>1.3765444410076118</c:v>
                </c:pt>
                <c:pt idx="196">
                  <c:v>1.3871314537111727</c:v>
                </c:pt>
                <c:pt idx="197">
                  <c:v>1.3895184571436991</c:v>
                </c:pt>
                <c:pt idx="198">
                  <c:v>1.3826317852868131</c:v>
                </c:pt>
                <c:pt idx="199">
                  <c:v>1.3979128933670293</c:v>
                </c:pt>
                <c:pt idx="200">
                  <c:v>1.428322540339092</c:v>
                </c:pt>
                <c:pt idx="201">
                  <c:v>1.4271122608596698</c:v>
                </c:pt>
                <c:pt idx="202">
                  <c:v>1.4547935213247385</c:v>
                </c:pt>
                <c:pt idx="203">
                  <c:v>1.4451583501008525</c:v>
                </c:pt>
                <c:pt idx="204">
                  <c:v>1.5131160369614962</c:v>
                </c:pt>
                <c:pt idx="205">
                  <c:v>1.4796272913528097</c:v>
                </c:pt>
                <c:pt idx="206">
                  <c:v>1.422868829393763</c:v>
                </c:pt>
                <c:pt idx="207">
                  <c:v>1.4300000032172802</c:v>
                </c:pt>
                <c:pt idx="208">
                  <c:v>1.438896950870783</c:v>
                </c:pt>
                <c:pt idx="209">
                  <c:v>1.4354303593563744</c:v>
                </c:pt>
                <c:pt idx="210">
                  <c:v>1.4193285559159452</c:v>
                </c:pt>
                <c:pt idx="211">
                  <c:v>1.4092309446979319</c:v>
                </c:pt>
                <c:pt idx="212">
                  <c:v>1.4206263286724004</c:v>
                </c:pt>
                <c:pt idx="213">
                  <c:v>1.4234263733223687</c:v>
                </c:pt>
                <c:pt idx="214">
                  <c:v>1.426092105974581</c:v>
                </c:pt>
                <c:pt idx="215">
                  <c:v>1.4285054887039585</c:v>
                </c:pt>
                <c:pt idx="216">
                  <c:v>1.4080081290209758</c:v>
                </c:pt>
                <c:pt idx="217">
                  <c:v>1.4002136208775728</c:v>
                </c:pt>
                <c:pt idx="218">
                  <c:v>1.4012269781350204</c:v>
                </c:pt>
                <c:pt idx="219">
                  <c:v>1.4055037288681678</c:v>
                </c:pt>
                <c:pt idx="220">
                  <c:v>1.4259763261307103</c:v>
                </c:pt>
                <c:pt idx="221">
                  <c:v>1.4327735860772297</c:v>
                </c:pt>
                <c:pt idx="222">
                  <c:v>1.4290116034435436</c:v>
                </c:pt>
                <c:pt idx="223">
                  <c:v>1.4329148635145394</c:v>
                </c:pt>
                <c:pt idx="224">
                  <c:v>1.436536177831691</c:v>
                </c:pt>
                <c:pt idx="225">
                  <c:v>1.4380835942759851</c:v>
                </c:pt>
                <c:pt idx="226">
                  <c:v>1.4050168440885773</c:v>
                </c:pt>
                <c:pt idx="227">
                  <c:v>1.4083644822377559</c:v>
                </c:pt>
                <c:pt idx="228">
                  <c:v>1.394899992697731</c:v>
                </c:pt>
                <c:pt idx="229">
                  <c:v>1.4078752298444319</c:v>
                </c:pt>
                <c:pt idx="230">
                  <c:v>1.4063057418130223</c:v>
                </c:pt>
                <c:pt idx="231">
                  <c:v>1.3909509717580339</c:v>
                </c:pt>
                <c:pt idx="232">
                  <c:v>1.4020046973883795</c:v>
                </c:pt>
                <c:pt idx="233">
                  <c:v>1.4002217211394099</c:v>
                </c:pt>
                <c:pt idx="234">
                  <c:v>1.4427109830135589</c:v>
                </c:pt>
                <c:pt idx="235">
                  <c:v>1.4036728701568384</c:v>
                </c:pt>
                <c:pt idx="236">
                  <c:v>1.4283017168939547</c:v>
                </c:pt>
                <c:pt idx="237">
                  <c:v>1.410188601434696</c:v>
                </c:pt>
                <c:pt idx="238">
                  <c:v>1.4091952289492868</c:v>
                </c:pt>
                <c:pt idx="239">
                  <c:v>1.3954429002503801</c:v>
                </c:pt>
                <c:pt idx="240">
                  <c:v>1.4005181554390389</c:v>
                </c:pt>
                <c:pt idx="241">
                  <c:v>1.4261859497469636</c:v>
                </c:pt>
                <c:pt idx="242">
                  <c:v>1.4560321907221248</c:v>
                </c:pt>
                <c:pt idx="243">
                  <c:v>1.4978515681953857</c:v>
                </c:pt>
                <c:pt idx="244">
                  <c:v>1.5154940625025803</c:v>
                </c:pt>
                <c:pt idx="245">
                  <c:v>1.5050094278835968</c:v>
                </c:pt>
                <c:pt idx="246">
                  <c:v>1.4977763352156281</c:v>
                </c:pt>
                <c:pt idx="247">
                  <c:v>1.4971309818648675</c:v>
                </c:pt>
                <c:pt idx="248">
                  <c:v>1.4964678662042008</c:v>
                </c:pt>
                <c:pt idx="249">
                  <c:v>1.5274562361397825</c:v>
                </c:pt>
                <c:pt idx="250">
                  <c:v>1.5365396004187766</c:v>
                </c:pt>
                <c:pt idx="251">
                  <c:v>1.542329685807085</c:v>
                </c:pt>
                <c:pt idx="252">
                  <c:v>1.5340314242479351</c:v>
                </c:pt>
                <c:pt idx="253">
                  <c:v>1.5834787381015074</c:v>
                </c:pt>
                <c:pt idx="254">
                  <c:v>1.5490397272225838</c:v>
                </c:pt>
                <c:pt idx="255">
                  <c:v>1.5846841488915566</c:v>
                </c:pt>
                <c:pt idx="256">
                  <c:v>1.5987736957119583</c:v>
                </c:pt>
                <c:pt idx="257">
                  <c:v>1.5998948101584165</c:v>
                </c:pt>
                <c:pt idx="258">
                  <c:v>1.5971331197330365</c:v>
                </c:pt>
                <c:pt idx="259">
                  <c:v>1.5675540388388458</c:v>
                </c:pt>
                <c:pt idx="260">
                  <c:v>1.5653600946957948</c:v>
                </c:pt>
                <c:pt idx="261">
                  <c:v>1.5077082647048159</c:v>
                </c:pt>
                <c:pt idx="262">
                  <c:v>1.4911147477618949</c:v>
                </c:pt>
                <c:pt idx="263">
                  <c:v>1.4979254676672924</c:v>
                </c:pt>
                <c:pt idx="264">
                  <c:v>1.5195330777766451</c:v>
                </c:pt>
                <c:pt idx="265">
                  <c:v>1.4926352399257325</c:v>
                </c:pt>
                <c:pt idx="266">
                  <c:v>1.4857596621354876</c:v>
                </c:pt>
                <c:pt idx="267">
                  <c:v>1.466472984193175</c:v>
                </c:pt>
                <c:pt idx="268">
                  <c:v>1.4967907817609876</c:v>
                </c:pt>
                <c:pt idx="269">
                  <c:v>1.5306895281330402</c:v>
                </c:pt>
                <c:pt idx="270">
                  <c:v>1.5516237961303283</c:v>
                </c:pt>
                <c:pt idx="271">
                  <c:v>1.5460329478176464</c:v>
                </c:pt>
                <c:pt idx="272">
                  <c:v>1.5365868154104838</c:v>
                </c:pt>
                <c:pt idx="273">
                  <c:v>1.4896407299225731</c:v>
                </c:pt>
                <c:pt idx="274">
                  <c:v>1.4832122359593427</c:v>
                </c:pt>
                <c:pt idx="275">
                  <c:v>1.4562138385291952</c:v>
                </c:pt>
                <c:pt idx="276">
                  <c:v>1.438736529381369</c:v>
                </c:pt>
                <c:pt idx="277">
                  <c:v>1.4120567006661098</c:v>
                </c:pt>
                <c:pt idx="278">
                  <c:v>1.4541151097435858</c:v>
                </c:pt>
                <c:pt idx="279">
                  <c:v>1.4505021216496656</c:v>
                </c:pt>
                <c:pt idx="280">
                  <c:v>1.4563834996021141</c:v>
                </c:pt>
                <c:pt idx="281">
                  <c:v>1.4036324558472233</c:v>
                </c:pt>
                <c:pt idx="282">
                  <c:v>1.4096867980164927</c:v>
                </c:pt>
                <c:pt idx="283">
                  <c:v>1.3489670845596535</c:v>
                </c:pt>
                <c:pt idx="284">
                  <c:v>1.2963159022810751</c:v>
                </c:pt>
                <c:pt idx="285">
                  <c:v>1.3026680682843574</c:v>
                </c:pt>
                <c:pt idx="286">
                  <c:v>1.3378459047623574</c:v>
                </c:pt>
                <c:pt idx="287">
                  <c:v>1.3334197086081474</c:v>
                </c:pt>
                <c:pt idx="288">
                  <c:v>1.2845415744120725</c:v>
                </c:pt>
                <c:pt idx="289">
                  <c:v>1.2880518430106576</c:v>
                </c:pt>
                <c:pt idx="290">
                  <c:v>1.31047898883021</c:v>
                </c:pt>
                <c:pt idx="291">
                  <c:v>1.31821718732408</c:v>
                </c:pt>
                <c:pt idx="292">
                  <c:v>1.2963489584044874</c:v>
                </c:pt>
                <c:pt idx="293">
                  <c:v>1.3082494757245049</c:v>
                </c:pt>
                <c:pt idx="294">
                  <c:v>1.3028104038278325</c:v>
                </c:pt>
                <c:pt idx="295">
                  <c:v>1.2812598394597949</c:v>
                </c:pt>
                <c:pt idx="296">
                  <c:v>1.2828331021541926</c:v>
                </c:pt>
                <c:pt idx="297">
                  <c:v>1.3198817319113374</c:v>
                </c:pt>
                <c:pt idx="298">
                  <c:v>1.3154988792026201</c:v>
                </c:pt>
                <c:pt idx="299">
                  <c:v>1.32203868467452</c:v>
                </c:pt>
                <c:pt idx="300">
                  <c:v>1.3216193736832424</c:v>
                </c:pt>
                <c:pt idx="301">
                  <c:v>1.3496380283713425</c:v>
                </c:pt>
                <c:pt idx="302">
                  <c:v>1.3851291319390024</c:v>
                </c:pt>
                <c:pt idx="303">
                  <c:v>1.3790222385418951</c:v>
                </c:pt>
                <c:pt idx="304">
                  <c:v>1.3754226787747925</c:v>
                </c:pt>
                <c:pt idx="305">
                  <c:v>1.3729133823449375</c:v>
                </c:pt>
                <c:pt idx="306">
                  <c:v>1.3520445832947376</c:v>
                </c:pt>
                <c:pt idx="307">
                  <c:v>1.32441845668297</c:v>
                </c:pt>
                <c:pt idx="308">
                  <c:v>1.3259417736182426</c:v>
                </c:pt>
                <c:pt idx="309">
                  <c:v>1.3445163802771676</c:v>
                </c:pt>
                <c:pt idx="310">
                  <c:v>1.3443497826075526</c:v>
                </c:pt>
                <c:pt idx="311">
                  <c:v>1.3474905948542475</c:v>
                </c:pt>
                <c:pt idx="312">
                  <c:v>1.3873056693568024</c:v>
                </c:pt>
                <c:pt idx="313">
                  <c:v>1.3760834219987101</c:v>
                </c:pt>
                <c:pt idx="314">
                  <c:v>1.3766469156092176</c:v>
                </c:pt>
                <c:pt idx="315">
                  <c:v>1.3918322616689651</c:v>
                </c:pt>
                <c:pt idx="316">
                  <c:v>1.4071936060979</c:v>
                </c:pt>
                <c:pt idx="317">
                  <c:v>1.4047291866024325</c:v>
                </c:pt>
                <c:pt idx="318">
                  <c:v>1.4009994057199149</c:v>
                </c:pt>
                <c:pt idx="319">
                  <c:v>1.4219907222133326</c:v>
                </c:pt>
                <c:pt idx="320">
                  <c:v>1.4243237900004275</c:v>
                </c:pt>
                <c:pt idx="321">
                  <c:v>1.428472366040145</c:v>
                </c:pt>
                <c:pt idx="322">
                  <c:v>1.4073615626124825</c:v>
                </c:pt>
                <c:pt idx="323">
                  <c:v>1.3565631748344951</c:v>
                </c:pt>
                <c:pt idx="324">
                  <c:v>1.3471520278036699</c:v>
                </c:pt>
                <c:pt idx="325">
                  <c:v>1.3509753660891</c:v>
                </c:pt>
                <c:pt idx="326">
                  <c:v>1.3679424887433524</c:v>
                </c:pt>
                <c:pt idx="327">
                  <c:v>1.365219197922295</c:v>
                </c:pt>
                <c:pt idx="328">
                  <c:v>1.4005938051231275</c:v>
                </c:pt>
                <c:pt idx="329">
                  <c:v>1.4283310352391325</c:v>
                </c:pt>
                <c:pt idx="330">
                  <c:v>1.4235545879529925</c:v>
                </c:pt>
                <c:pt idx="331">
                  <c:v>1.4330657584633451</c:v>
                </c:pt>
                <c:pt idx="332">
                  <c:v>1.4356345702218074</c:v>
                </c:pt>
                <c:pt idx="333">
                  <c:v>1.4197642039597751</c:v>
                </c:pt>
                <c:pt idx="334">
                  <c:v>1.4368776059795549</c:v>
                </c:pt>
                <c:pt idx="335">
                  <c:v>1.476622090264575</c:v>
                </c:pt>
                <c:pt idx="336">
                  <c:v>1.4649864595820326</c:v>
                </c:pt>
                <c:pt idx="337">
                  <c:v>1.5029077498478074</c:v>
                </c:pt>
                <c:pt idx="338">
                  <c:v>1.4973905051868475</c:v>
                </c:pt>
                <c:pt idx="339">
                  <c:v>1.539805363933195</c:v>
                </c:pt>
                <c:pt idx="340">
                  <c:v>1.551704360976065</c:v>
                </c:pt>
                <c:pt idx="341">
                  <c:v>1.5254609264555974</c:v>
                </c:pt>
                <c:pt idx="342">
                  <c:v>1.5102771710469849</c:v>
                </c:pt>
                <c:pt idx="343">
                  <c:v>1.5324095633758201</c:v>
                </c:pt>
                <c:pt idx="344">
                  <c:v>1.54405923906092</c:v>
                </c:pt>
                <c:pt idx="345">
                  <c:v>1.5358535964420423</c:v>
                </c:pt>
                <c:pt idx="346">
                  <c:v>1.540688511040055</c:v>
                </c:pt>
                <c:pt idx="347">
                  <c:v>1.5740783452317526</c:v>
                </c:pt>
                <c:pt idx="348">
                  <c:v>1.5579892042905974</c:v>
                </c:pt>
                <c:pt idx="349">
                  <c:v>1.5657301089657776</c:v>
                </c:pt>
                <c:pt idx="350">
                  <c:v>1.5185097365727751</c:v>
                </c:pt>
                <c:pt idx="351">
                  <c:v>1.5889290656397619</c:v>
                </c:pt>
                <c:pt idx="352">
                  <c:v>1.6131340447126008</c:v>
                </c:pt>
                <c:pt idx="353">
                  <c:v>1.6328682208676519</c:v>
                </c:pt>
                <c:pt idx="354">
                  <c:v>1.6272622006390312</c:v>
                </c:pt>
                <c:pt idx="355">
                  <c:v>1.6616269332208211</c:v>
                </c:pt>
                <c:pt idx="356">
                  <c:v>1.6340859582283787</c:v>
                </c:pt>
                <c:pt idx="357">
                  <c:v>1.6606916263302058</c:v>
                </c:pt>
                <c:pt idx="358">
                  <c:v>1.6939856403639213</c:v>
                </c:pt>
                <c:pt idx="359">
                  <c:v>1.6838197689227807</c:v>
                </c:pt>
                <c:pt idx="360">
                  <c:v>1.7283059133996035</c:v>
                </c:pt>
                <c:pt idx="361">
                  <c:v>1.7035598144021775</c:v>
                </c:pt>
                <c:pt idx="362">
                  <c:v>1.6608669967570175</c:v>
                </c:pt>
                <c:pt idx="363">
                  <c:v>1.7026039235857104</c:v>
                </c:pt>
                <c:pt idx="364">
                  <c:v>1.6745332346011894</c:v>
                </c:pt>
                <c:pt idx="365">
                  <c:v>1.719778134239657</c:v>
                </c:pt>
                <c:pt idx="366">
                  <c:v>1.7583292261569341</c:v>
                </c:pt>
                <c:pt idx="367">
                  <c:v>1.7413884888551414</c:v>
                </c:pt>
                <c:pt idx="368">
                  <c:v>1.7799236581510751</c:v>
                </c:pt>
                <c:pt idx="369">
                  <c:v>1.7518821074451476</c:v>
                </c:pt>
                <c:pt idx="370">
                  <c:v>1.7301475867352569</c:v>
                </c:pt>
                <c:pt idx="371">
                  <c:v>1.7430303869903097</c:v>
                </c:pt>
                <c:pt idx="372">
                  <c:v>1.7066594415453782</c:v>
                </c:pt>
                <c:pt idx="373">
                  <c:v>1.7104627201074816</c:v>
                </c:pt>
                <c:pt idx="374">
                  <c:v>1.7224561651990666</c:v>
                </c:pt>
                <c:pt idx="375">
                  <c:v>1.7813043131367188</c:v>
                </c:pt>
                <c:pt idx="376">
                  <c:v>1.8075263375108546</c:v>
                </c:pt>
                <c:pt idx="377">
                  <c:v>1.7899989172099002</c:v>
                </c:pt>
                <c:pt idx="378">
                  <c:v>1.7785268031609425</c:v>
                </c:pt>
                <c:pt idx="379">
                  <c:v>1.7542418384215899</c:v>
                </c:pt>
                <c:pt idx="380">
                  <c:v>1.7469551607873375</c:v>
                </c:pt>
                <c:pt idx="381">
                  <c:v>1.851289614016661</c:v>
                </c:pt>
                <c:pt idx="382">
                  <c:v>1.8753320273722855</c:v>
                </c:pt>
                <c:pt idx="383">
                  <c:v>1.8712354250462644</c:v>
                </c:pt>
                <c:pt idx="384">
                  <c:v>1.8019382611331694</c:v>
                </c:pt>
                <c:pt idx="385">
                  <c:v>1.8599237306854051</c:v>
                </c:pt>
                <c:pt idx="386">
                  <c:v>1.8454052243826093</c:v>
                </c:pt>
                <c:pt idx="387">
                  <c:v>1.8284432007842684</c:v>
                </c:pt>
                <c:pt idx="388">
                  <c:v>1.8034732764231909</c:v>
                </c:pt>
                <c:pt idx="389">
                  <c:v>1.8044944678574062</c:v>
                </c:pt>
                <c:pt idx="390">
                  <c:v>1.7985051260791725</c:v>
                </c:pt>
                <c:pt idx="391">
                  <c:v>1.8017094037946897</c:v>
                </c:pt>
                <c:pt idx="392">
                  <c:v>1.7558370841585931</c:v>
                </c:pt>
                <c:pt idx="393">
                  <c:v>1.7510084523101757</c:v>
                </c:pt>
                <c:pt idx="394">
                  <c:v>1.6956295272834523</c:v>
                </c:pt>
                <c:pt idx="395">
                  <c:v>1.7020624737666989</c:v>
                </c:pt>
                <c:pt idx="396">
                  <c:v>1.7353686172179963</c:v>
                </c:pt>
                <c:pt idx="397">
                  <c:v>1.7195662225277659</c:v>
                </c:pt>
                <c:pt idx="398">
                  <c:v>1.7691961848243691</c:v>
                </c:pt>
                <c:pt idx="399">
                  <c:v>1.785562867327539</c:v>
                </c:pt>
                <c:pt idx="400">
                  <c:v>1.7735818038261546</c:v>
                </c:pt>
                <c:pt idx="401">
                  <c:v>1.7273337696321009</c:v>
                </c:pt>
                <c:pt idx="402">
                  <c:v>1.7269426387876379</c:v>
                </c:pt>
                <c:pt idx="403">
                  <c:v>1.7140503248484618</c:v>
                </c:pt>
                <c:pt idx="404">
                  <c:v>1.6827248022266974</c:v>
                </c:pt>
                <c:pt idx="405">
                  <c:v>1.6669332803225876</c:v>
                </c:pt>
                <c:pt idx="406">
                  <c:v>1.6314215127979574</c:v>
                </c:pt>
                <c:pt idx="407">
                  <c:v>1.62923774288172</c:v>
                </c:pt>
                <c:pt idx="408">
                  <c:v>1.6767503942425583</c:v>
                </c:pt>
                <c:pt idx="409">
                  <c:v>1.6792199176483493</c:v>
                </c:pt>
                <c:pt idx="410">
                  <c:v>1.6681968063341781</c:v>
                </c:pt>
                <c:pt idx="411">
                  <c:v>1.658407057466138</c:v>
                </c:pt>
                <c:pt idx="412">
                  <c:v>1.6955400672916074</c:v>
                </c:pt>
                <c:pt idx="413">
                  <c:v>1.6501498634610787</c:v>
                </c:pt>
                <c:pt idx="414">
                  <c:v>1.6668488168778075</c:v>
                </c:pt>
                <c:pt idx="415">
                  <c:v>1.6553701983785523</c:v>
                </c:pt>
                <c:pt idx="416">
                  <c:v>1.6114787747589625</c:v>
                </c:pt>
                <c:pt idx="417">
                  <c:v>1.622622578868425</c:v>
                </c:pt>
                <c:pt idx="418">
                  <c:v>1.6285997496025324</c:v>
                </c:pt>
                <c:pt idx="419">
                  <c:v>1.6471034597558425</c:v>
                </c:pt>
                <c:pt idx="420">
                  <c:v>1.6467399159544098</c:v>
                </c:pt>
                <c:pt idx="421">
                  <c:v>1.6390932045348023</c:v>
                </c:pt>
                <c:pt idx="422">
                  <c:v>1.6332762272887051</c:v>
                </c:pt>
                <c:pt idx="423">
                  <c:v>1.6075462604371249</c:v>
                </c:pt>
                <c:pt idx="424">
                  <c:v>1.635494637790105</c:v>
                </c:pt>
                <c:pt idx="425">
                  <c:v>1.6297504849363751</c:v>
                </c:pt>
                <c:pt idx="426">
                  <c:v>1.6140283947597251</c:v>
                </c:pt>
                <c:pt idx="427">
                  <c:v>1.5763310799933024</c:v>
                </c:pt>
                <c:pt idx="428">
                  <c:v>1.6071289298254374</c:v>
                </c:pt>
                <c:pt idx="429">
                  <c:v>1.6074597092248051</c:v>
                </c:pt>
                <c:pt idx="430">
                  <c:v>1.644082006466705</c:v>
                </c:pt>
                <c:pt idx="431">
                  <c:v>1.6392323358219625</c:v>
                </c:pt>
                <c:pt idx="432">
                  <c:v>1.6451702796296175</c:v>
                </c:pt>
                <c:pt idx="433">
                  <c:v>1.6409345362824825</c:v>
                </c:pt>
                <c:pt idx="434">
                  <c:v>1.62474452871131</c:v>
                </c:pt>
                <c:pt idx="435">
                  <c:v>1.6444714056513625</c:v>
                </c:pt>
                <c:pt idx="436">
                  <c:v>1.6663384458548325</c:v>
                </c:pt>
                <c:pt idx="437">
                  <c:v>1.6653515116293049</c:v>
                </c:pt>
                <c:pt idx="438">
                  <c:v>1.650529031403245</c:v>
                </c:pt>
                <c:pt idx="439">
                  <c:v>1.635566536489065</c:v>
                </c:pt>
                <c:pt idx="440">
                  <c:v>1.6740659696108651</c:v>
                </c:pt>
                <c:pt idx="441">
                  <c:v>1.6811319797741975</c:v>
                </c:pt>
                <c:pt idx="442">
                  <c:v>1.6970998118190699</c:v>
                </c:pt>
                <c:pt idx="443">
                  <c:v>1.6900290577738051</c:v>
                </c:pt>
                <c:pt idx="444">
                  <c:v>1.7088437346853134</c:v>
                </c:pt>
                <c:pt idx="445">
                  <c:v>1.7052230889837001</c:v>
                </c:pt>
                <c:pt idx="446">
                  <c:v>1.7056858267099284</c:v>
                </c:pt>
                <c:pt idx="447">
                  <c:v>1.7327574941831596</c:v>
                </c:pt>
                <c:pt idx="448">
                  <c:v>1.740144506874497</c:v>
                </c:pt>
                <c:pt idx="449">
                  <c:v>1.77806442062704</c:v>
                </c:pt>
                <c:pt idx="450">
                  <c:v>1.7758364319627837</c:v>
                </c:pt>
                <c:pt idx="451">
                  <c:v>1.751883059928024</c:v>
                </c:pt>
                <c:pt idx="452">
                  <c:v>1.7402933297197671</c:v>
                </c:pt>
                <c:pt idx="453">
                  <c:v>1.7577808240266855</c:v>
                </c:pt>
                <c:pt idx="454">
                  <c:v>1.7349509407919455</c:v>
                </c:pt>
                <c:pt idx="455">
                  <c:v>1.7489722200091999</c:v>
                </c:pt>
                <c:pt idx="456">
                  <c:v>1.80360938414815</c:v>
                </c:pt>
                <c:pt idx="457">
                  <c:v>1.7927855467622984</c:v>
                </c:pt>
                <c:pt idx="458">
                  <c:v>1.7860133967096297</c:v>
                </c:pt>
                <c:pt idx="459">
                  <c:v>1.782447118441187</c:v>
                </c:pt>
                <c:pt idx="460">
                  <c:v>1.7614107248213067</c:v>
                </c:pt>
                <c:pt idx="461">
                  <c:v>1.7732325575538912</c:v>
                </c:pt>
                <c:pt idx="462">
                  <c:v>1.7834438083387658</c:v>
                </c:pt>
                <c:pt idx="463">
                  <c:v>1.7713635903936971</c:v>
                </c:pt>
                <c:pt idx="464">
                  <c:v>1.7544876316557279</c:v>
                </c:pt>
                <c:pt idx="465">
                  <c:v>1.7741270472772248</c:v>
                </c:pt>
                <c:pt idx="466">
                  <c:v>1.7346604507108252</c:v>
                </c:pt>
                <c:pt idx="467">
                  <c:v>1.7036779576838235</c:v>
                </c:pt>
                <c:pt idx="468">
                  <c:v>1.7392191513906838</c:v>
                </c:pt>
                <c:pt idx="469">
                  <c:v>1.7505250459567685</c:v>
                </c:pt>
                <c:pt idx="470">
                  <c:v>1.7514927169024328</c:v>
                </c:pt>
                <c:pt idx="471">
                  <c:v>1.7646533097093506</c:v>
                </c:pt>
                <c:pt idx="472">
                  <c:v>1.7612304515527857</c:v>
                </c:pt>
                <c:pt idx="473">
                  <c:v>1.7439980799729478</c:v>
                </c:pt>
                <c:pt idx="474">
                  <c:v>1.7528998403529747</c:v>
                </c:pt>
                <c:pt idx="475">
                  <c:v>1.7141425987682706</c:v>
                </c:pt>
                <c:pt idx="476">
                  <c:v>1.6710492744231857</c:v>
                </c:pt>
                <c:pt idx="477">
                  <c:v>1.6829782866547713</c:v>
                </c:pt>
                <c:pt idx="478">
                  <c:v>1.6892040200681755</c:v>
                </c:pt>
                <c:pt idx="479">
                  <c:v>1.6896747110331001</c:v>
                </c:pt>
                <c:pt idx="480">
                  <c:v>1.6629538436600027</c:v>
                </c:pt>
                <c:pt idx="481">
                  <c:v>1.6589078481097062</c:v>
                </c:pt>
                <c:pt idx="482">
                  <c:v>1.6757700632585744</c:v>
                </c:pt>
                <c:pt idx="483">
                  <c:v>1.6542415407218556</c:v>
                </c:pt>
                <c:pt idx="484">
                  <c:v>1.6814226048952525</c:v>
                </c:pt>
                <c:pt idx="485">
                  <c:v>1.6883665161356158</c:v>
                </c:pt>
                <c:pt idx="486">
                  <c:v>1.649656216959102</c:v>
                </c:pt>
                <c:pt idx="487">
                  <c:v>1.6021818104834069</c:v>
                </c:pt>
                <c:pt idx="488">
                  <c:v>1.5897113413152284</c:v>
                </c:pt>
                <c:pt idx="489">
                  <c:v>1.5722350834859855</c:v>
                </c:pt>
                <c:pt idx="490">
                  <c:v>1.571299109791169</c:v>
                </c:pt>
                <c:pt idx="491">
                  <c:v>1.5461370306997033</c:v>
                </c:pt>
                <c:pt idx="492">
                  <c:v>1.5775396479181256</c:v>
                </c:pt>
                <c:pt idx="493">
                  <c:v>1.5527612375785274</c:v>
                </c:pt>
                <c:pt idx="494">
                  <c:v>1.5696395219239365</c:v>
                </c:pt>
                <c:pt idx="495">
                  <c:v>1.6026379732287157</c:v>
                </c:pt>
                <c:pt idx="496">
                  <c:v>1.6032232933934294</c:v>
                </c:pt>
                <c:pt idx="497">
                  <c:v>1.5752847894731499</c:v>
                </c:pt>
                <c:pt idx="498">
                  <c:v>1.5612766562339619</c:v>
                </c:pt>
                <c:pt idx="499">
                  <c:v>1.5401266461919079</c:v>
                </c:pt>
                <c:pt idx="500">
                  <c:v>1.5565944552847182</c:v>
                </c:pt>
                <c:pt idx="501">
                  <c:v>1.5172908255686275</c:v>
                </c:pt>
                <c:pt idx="502">
                  <c:v>1.5314693175660623</c:v>
                </c:pt>
                <c:pt idx="503">
                  <c:v>1.4816061576655875</c:v>
                </c:pt>
                <c:pt idx="504">
                  <c:v>1.47306203242731</c:v>
                </c:pt>
                <c:pt idx="505">
                  <c:v>1.4806750819434351</c:v>
                </c:pt>
                <c:pt idx="506">
                  <c:v>1.4461778220087376</c:v>
                </c:pt>
                <c:pt idx="507">
                  <c:v>1.4608747480043676</c:v>
                </c:pt>
                <c:pt idx="508">
                  <c:v>1.4429523711961565</c:v>
                </c:pt>
                <c:pt idx="509">
                  <c:v>1.4112280607457675</c:v>
                </c:pt>
                <c:pt idx="510">
                  <c:v>1.405005910883365</c:v>
                </c:pt>
                <c:pt idx="511">
                  <c:v>1.449611517559225</c:v>
                </c:pt>
                <c:pt idx="512">
                  <c:v>1.4475936687972475</c:v>
                </c:pt>
                <c:pt idx="513">
                  <c:v>1.4603030213647199</c:v>
                </c:pt>
                <c:pt idx="514">
                  <c:v>1.4527435131245783</c:v>
                </c:pt>
                <c:pt idx="515">
                  <c:v>1.445763262281774</c:v>
                </c:pt>
                <c:pt idx="516">
                  <c:v>1.4366497013262425</c:v>
                </c:pt>
                <c:pt idx="517">
                  <c:v>1.4973938758529748</c:v>
                </c:pt>
                <c:pt idx="518">
                  <c:v>1.4732756737551977</c:v>
                </c:pt>
                <c:pt idx="519">
                  <c:v>1.4998286200516233</c:v>
                </c:pt>
                <c:pt idx="520">
                  <c:v>1.5086519789385004</c:v>
                </c:pt>
                <c:pt idx="521">
                  <c:v>1.5075644154898189</c:v>
                </c:pt>
                <c:pt idx="522">
                  <c:v>1.4870890804129571</c:v>
                </c:pt>
                <c:pt idx="523">
                  <c:v>1.4602782689543692</c:v>
                </c:pt>
                <c:pt idx="524">
                  <c:v>1.4533468355289374</c:v>
                </c:pt>
                <c:pt idx="525">
                  <c:v>1.3980276903138924</c:v>
                </c:pt>
                <c:pt idx="526">
                  <c:v>1.38214802594785</c:v>
                </c:pt>
                <c:pt idx="527">
                  <c:v>1.3806633938194599</c:v>
                </c:pt>
                <c:pt idx="528">
                  <c:v>1.4043515278367475</c:v>
                </c:pt>
                <c:pt idx="529">
                  <c:v>1.4112426360770149</c:v>
                </c:pt>
                <c:pt idx="530">
                  <c:v>1.3654956061527348</c:v>
                </c:pt>
                <c:pt idx="531">
                  <c:v>1.3256319084597725</c:v>
                </c:pt>
                <c:pt idx="532">
                  <c:v>1.3873521960977351</c:v>
                </c:pt>
                <c:pt idx="533">
                  <c:v>1.4135263314776501</c:v>
                </c:pt>
                <c:pt idx="534">
                  <c:v>1.4101482411842274</c:v>
                </c:pt>
                <c:pt idx="535">
                  <c:v>1.4193871111941125</c:v>
                </c:pt>
                <c:pt idx="536">
                  <c:v>1.3970525078120299</c:v>
                </c:pt>
                <c:pt idx="537">
                  <c:v>1.4094294301767851</c:v>
                </c:pt>
                <c:pt idx="538">
                  <c:v>1.3919690081106799</c:v>
                </c:pt>
                <c:pt idx="539">
                  <c:v>1.3606119848591649</c:v>
                </c:pt>
                <c:pt idx="540">
                  <c:v>1.3426258288351476</c:v>
                </c:pt>
                <c:pt idx="541">
                  <c:v>1.3275985047168974</c:v>
                </c:pt>
                <c:pt idx="542">
                  <c:v>1.370116694548025</c:v>
                </c:pt>
                <c:pt idx="543">
                  <c:v>1.3448844935372375</c:v>
                </c:pt>
                <c:pt idx="544">
                  <c:v>1.3450884571174</c:v>
                </c:pt>
                <c:pt idx="545">
                  <c:v>1.31464232543688</c:v>
                </c:pt>
                <c:pt idx="546">
                  <c:v>1.2875623616540774</c:v>
                </c:pt>
                <c:pt idx="547">
                  <c:v>1.2868434237701774</c:v>
                </c:pt>
                <c:pt idx="548">
                  <c:v>1.2284028595522201</c:v>
                </c:pt>
                <c:pt idx="549">
                  <c:v>1.2480414483783375</c:v>
                </c:pt>
                <c:pt idx="550">
                  <c:v>1.2173630636860224</c:v>
                </c:pt>
                <c:pt idx="551">
                  <c:v>1.22972473649709</c:v>
                </c:pt>
                <c:pt idx="552">
                  <c:v>1.2243095825180275</c:v>
                </c:pt>
                <c:pt idx="553">
                  <c:v>1.25412622195476</c:v>
                </c:pt>
                <c:pt idx="554">
                  <c:v>1.2341592839145774</c:v>
                </c:pt>
                <c:pt idx="555">
                  <c:v>1.2062890782973426</c:v>
                </c:pt>
                <c:pt idx="556">
                  <c:v>1.1823573755220149</c:v>
                </c:pt>
                <c:pt idx="557">
                  <c:v>1.1655832364967451</c:v>
                </c:pt>
                <c:pt idx="558">
                  <c:v>1.0889528034953626</c:v>
                </c:pt>
                <c:pt idx="559">
                  <c:v>1.06971093761778</c:v>
                </c:pt>
                <c:pt idx="560">
                  <c:v>1.1286873288886701</c:v>
                </c:pt>
                <c:pt idx="561">
                  <c:v>1.11593547559997</c:v>
                </c:pt>
                <c:pt idx="562">
                  <c:v>1.1635082578337275</c:v>
                </c:pt>
                <c:pt idx="563">
                  <c:v>1.1610620346570975</c:v>
                </c:pt>
                <c:pt idx="564">
                  <c:v>1.1366539721657576</c:v>
                </c:pt>
                <c:pt idx="565">
                  <c:v>1.1317158560763649</c:v>
                </c:pt>
                <c:pt idx="566">
                  <c:v>1.1674631326116076</c:v>
                </c:pt>
                <c:pt idx="567">
                  <c:v>1.2031037934656426</c:v>
                </c:pt>
                <c:pt idx="568">
                  <c:v>1.209994157939565</c:v>
                </c:pt>
                <c:pt idx="569">
                  <c:v>1.2116803552046524</c:v>
                </c:pt>
                <c:pt idx="570">
                  <c:v>1.1964616563635349</c:v>
                </c:pt>
                <c:pt idx="571">
                  <c:v>1.22350487751546</c:v>
                </c:pt>
                <c:pt idx="572">
                  <c:v>1.2262448220347499</c:v>
                </c:pt>
                <c:pt idx="573">
                  <c:v>1.2442499791517325</c:v>
                </c:pt>
                <c:pt idx="574">
                  <c:v>1.2564810672863476</c:v>
                </c:pt>
                <c:pt idx="575">
                  <c:v>1.258834378084525</c:v>
                </c:pt>
                <c:pt idx="576">
                  <c:v>1.208598751262645</c:v>
                </c:pt>
                <c:pt idx="577">
                  <c:v>1.21347612139948</c:v>
                </c:pt>
                <c:pt idx="578">
                  <c:v>1.2115034150556101</c:v>
                </c:pt>
                <c:pt idx="579">
                  <c:v>1.20547546481687</c:v>
                </c:pt>
                <c:pt idx="580">
                  <c:v>1.2195633144251299</c:v>
                </c:pt>
                <c:pt idx="581">
                  <c:v>1.2518667195157875</c:v>
                </c:pt>
                <c:pt idx="582">
                  <c:v>1.2581672200231451</c:v>
                </c:pt>
                <c:pt idx="583">
                  <c:v>1.2977746208073975</c:v>
                </c:pt>
                <c:pt idx="584">
                  <c:v>1.3407370298624799</c:v>
                </c:pt>
                <c:pt idx="585">
                  <c:v>1.3269530586104925</c:v>
                </c:pt>
                <c:pt idx="586">
                  <c:v>1.3291228432698325</c:v>
                </c:pt>
                <c:pt idx="587">
                  <c:v>1.2897745688211275</c:v>
                </c:pt>
                <c:pt idx="588">
                  <c:v>1.3162438637081075</c:v>
                </c:pt>
                <c:pt idx="589">
                  <c:v>1.304241246063675</c:v>
                </c:pt>
                <c:pt idx="590">
                  <c:v>1.2873735567792826</c:v>
                </c:pt>
                <c:pt idx="591">
                  <c:v>1.2983509835575975</c:v>
                </c:pt>
                <c:pt idx="592">
                  <c:v>1.3131572022548799</c:v>
                </c:pt>
                <c:pt idx="593">
                  <c:v>1.3306503190792851</c:v>
                </c:pt>
                <c:pt idx="594">
                  <c:v>1.345326127803</c:v>
                </c:pt>
                <c:pt idx="595">
                  <c:v>1.3340330879232725</c:v>
                </c:pt>
                <c:pt idx="596">
                  <c:v>1.3090958410945475</c:v>
                </c:pt>
                <c:pt idx="597">
                  <c:v>1.3435744922460224</c:v>
                </c:pt>
                <c:pt idx="598">
                  <c:v>1.3682675837945224</c:v>
                </c:pt>
                <c:pt idx="599">
                  <c:v>1.3739015695163301</c:v>
                </c:pt>
                <c:pt idx="600">
                  <c:v>1.3990333127304024</c:v>
                </c:pt>
                <c:pt idx="601">
                  <c:v>1.36762506199679</c:v>
                </c:pt>
                <c:pt idx="602">
                  <c:v>1.393216518392365</c:v>
                </c:pt>
                <c:pt idx="603">
                  <c:v>1.381515666963905</c:v>
                </c:pt>
                <c:pt idx="604">
                  <c:v>1.3752284616246151</c:v>
                </c:pt>
                <c:pt idx="605">
                  <c:v>1.3721036795113075</c:v>
                </c:pt>
                <c:pt idx="606">
                  <c:v>1.3837043495834951</c:v>
                </c:pt>
                <c:pt idx="607">
                  <c:v>1.3974593700039875</c:v>
                </c:pt>
                <c:pt idx="608">
                  <c:v>1.3916807842824974</c:v>
                </c:pt>
                <c:pt idx="609">
                  <c:v>1.360418387081995</c:v>
                </c:pt>
                <c:pt idx="610">
                  <c:v>1.3222977774462801</c:v>
                </c:pt>
                <c:pt idx="611">
                  <c:v>1.3280321605690175</c:v>
                </c:pt>
                <c:pt idx="612">
                  <c:v>1.3556317681465551</c:v>
                </c:pt>
                <c:pt idx="613">
                  <c:v>1.3421670675387776</c:v>
                </c:pt>
                <c:pt idx="614">
                  <c:v>1.3509860741121249</c:v>
                </c:pt>
                <c:pt idx="615">
                  <c:v>1.33802000827477</c:v>
                </c:pt>
                <c:pt idx="616">
                  <c:v>1.3509046143902526</c:v>
                </c:pt>
                <c:pt idx="617">
                  <c:v>1.3608219886560251</c:v>
                </c:pt>
                <c:pt idx="618">
                  <c:v>1.3502912865903924</c:v>
                </c:pt>
                <c:pt idx="619">
                  <c:v>1.3321210775957324</c:v>
                </c:pt>
                <c:pt idx="620">
                  <c:v>1.3410223034931226</c:v>
                </c:pt>
                <c:pt idx="621">
                  <c:v>1.34078735849231</c:v>
                </c:pt>
                <c:pt idx="622">
                  <c:v>1.3524893495109001</c:v>
                </c:pt>
                <c:pt idx="623">
                  <c:v>1.3296287647368374</c:v>
                </c:pt>
                <c:pt idx="624">
                  <c:v>1.3542783199027475</c:v>
                </c:pt>
                <c:pt idx="625">
                  <c:v>1.3413737974021001</c:v>
                </c:pt>
                <c:pt idx="626">
                  <c:v>1.3468717719685801</c:v>
                </c:pt>
                <c:pt idx="627">
                  <c:v>1.3601224982944902</c:v>
                </c:pt>
                <c:pt idx="628">
                  <c:v>1.4139794970176451</c:v>
                </c:pt>
                <c:pt idx="629">
                  <c:v>1.4101803446229775</c:v>
                </c:pt>
                <c:pt idx="630">
                  <c:v>1.4237926926222999</c:v>
                </c:pt>
                <c:pt idx="631">
                  <c:v>1.4127407986878551</c:v>
                </c:pt>
                <c:pt idx="632">
                  <c:v>1.4399821446819026</c:v>
                </c:pt>
                <c:pt idx="633">
                  <c:v>1.4107452391033526</c:v>
                </c:pt>
                <c:pt idx="634">
                  <c:v>1.4176490148720826</c:v>
                </c:pt>
                <c:pt idx="635">
                  <c:v>1.4129184046426475</c:v>
                </c:pt>
                <c:pt idx="636">
                  <c:v>1.4245725153688649</c:v>
                </c:pt>
                <c:pt idx="637">
                  <c:v>1.4378438854601501</c:v>
                </c:pt>
                <c:pt idx="638">
                  <c:v>1.4008050115871051</c:v>
                </c:pt>
                <c:pt idx="639">
                  <c:v>1.4105379838459848</c:v>
                </c:pt>
                <c:pt idx="640">
                  <c:v>1.4057261753173576</c:v>
                </c:pt>
                <c:pt idx="641">
                  <c:v>1.35023355789301</c:v>
                </c:pt>
                <c:pt idx="642">
                  <c:v>1.3400142986507551</c:v>
                </c:pt>
                <c:pt idx="643">
                  <c:v>1.3246201559727599</c:v>
                </c:pt>
                <c:pt idx="644">
                  <c:v>1.3264501965021349</c:v>
                </c:pt>
                <c:pt idx="645">
                  <c:v>1.3273294202107575</c:v>
                </c:pt>
                <c:pt idx="646">
                  <c:v>1.3022301384873649</c:v>
                </c:pt>
                <c:pt idx="647">
                  <c:v>1.289396756601215</c:v>
                </c:pt>
                <c:pt idx="648">
                  <c:v>1.29916845368798</c:v>
                </c:pt>
                <c:pt idx="649">
                  <c:v>1.2991690024411549</c:v>
                </c:pt>
                <c:pt idx="650">
                  <c:v>1.3097688894722401</c:v>
                </c:pt>
                <c:pt idx="651">
                  <c:v>1.3330010794340725</c:v>
                </c:pt>
                <c:pt idx="652">
                  <c:v>1.3171493483348451</c:v>
                </c:pt>
                <c:pt idx="653">
                  <c:v>1.3165754097180851</c:v>
                </c:pt>
                <c:pt idx="654">
                  <c:v>1.3166151778873876</c:v>
                </c:pt>
                <c:pt idx="655">
                  <c:v>1.3068726261258625</c:v>
                </c:pt>
                <c:pt idx="656">
                  <c:v>1.2635425073229274</c:v>
                </c:pt>
                <c:pt idx="657">
                  <c:v>1.2480738653213326</c:v>
                </c:pt>
                <c:pt idx="658">
                  <c:v>1.2288415783286974</c:v>
                </c:pt>
                <c:pt idx="659">
                  <c:v>1.23550490795312</c:v>
                </c:pt>
                <c:pt idx="660">
                  <c:v>1.2153853159932799</c:v>
                </c:pt>
                <c:pt idx="661">
                  <c:v>1.2142782593617449</c:v>
                </c:pt>
                <c:pt idx="662">
                  <c:v>1.192845340988405</c:v>
                </c:pt>
                <c:pt idx="663">
                  <c:v>1.1989168121340525</c:v>
                </c:pt>
                <c:pt idx="664">
                  <c:v>1.2234898285619251</c:v>
                </c:pt>
                <c:pt idx="665">
                  <c:v>1.1905852012295175</c:v>
                </c:pt>
                <c:pt idx="666">
                  <c:v>1.1963779730079951</c:v>
                </c:pt>
                <c:pt idx="667">
                  <c:v>1.167999030374125</c:v>
                </c:pt>
                <c:pt idx="668">
                  <c:v>1.1132812322143826</c:v>
                </c:pt>
                <c:pt idx="669">
                  <c:v>1.1105729313474699</c:v>
                </c:pt>
                <c:pt idx="670">
                  <c:v>1.1561887491069074</c:v>
                </c:pt>
                <c:pt idx="671">
                  <c:v>1.1548090709633474</c:v>
                </c:pt>
                <c:pt idx="672">
                  <c:v>1.184861356322745</c:v>
                </c:pt>
                <c:pt idx="673">
                  <c:v>1.1978074990077801</c:v>
                </c:pt>
                <c:pt idx="674">
                  <c:v>1.1978176502435149</c:v>
                </c:pt>
                <c:pt idx="675">
                  <c:v>1.1891379172844174</c:v>
                </c:pt>
                <c:pt idx="676">
                  <c:v>1.2067081798162325</c:v>
                </c:pt>
                <c:pt idx="677">
                  <c:v>1.2031521850747424</c:v>
                </c:pt>
                <c:pt idx="678">
                  <c:v>1.1941012251765175</c:v>
                </c:pt>
                <c:pt idx="679">
                  <c:v>1.1889655345092325</c:v>
                </c:pt>
                <c:pt idx="680">
                  <c:v>1.2205958704483175</c:v>
                </c:pt>
                <c:pt idx="681">
                  <c:v>1.2115139473268826</c:v>
                </c:pt>
                <c:pt idx="682">
                  <c:v>1.1850447641994526</c:v>
                </c:pt>
                <c:pt idx="683">
                  <c:v>1.2015347074101275</c:v>
                </c:pt>
                <c:pt idx="684">
                  <c:v>1.2207951075923875</c:v>
                </c:pt>
                <c:pt idx="685">
                  <c:v>1.2347181104172951</c:v>
                </c:pt>
                <c:pt idx="686">
                  <c:v>1.2496847778377125</c:v>
                </c:pt>
                <c:pt idx="687">
                  <c:v>1.2764983979747924</c:v>
                </c:pt>
                <c:pt idx="688">
                  <c:v>1.2670680692487699</c:v>
                </c:pt>
                <c:pt idx="689">
                  <c:v>1.2565881298618125</c:v>
                </c:pt>
                <c:pt idx="690">
                  <c:v>1.23926551215528</c:v>
                </c:pt>
                <c:pt idx="691">
                  <c:v>1.2133582827687976</c:v>
                </c:pt>
                <c:pt idx="692">
                  <c:v>1.2317135162005899</c:v>
                </c:pt>
                <c:pt idx="693">
                  <c:v>1.2263326077092225</c:v>
                </c:pt>
                <c:pt idx="694">
                  <c:v>1.27167314181663</c:v>
                </c:pt>
                <c:pt idx="695">
                  <c:v>1.2542836903926524</c:v>
                </c:pt>
                <c:pt idx="696">
                  <c:v>1.2592731657495275</c:v>
                </c:pt>
                <c:pt idx="697">
                  <c:v>1.2465476306853349</c:v>
                </c:pt>
                <c:pt idx="698">
                  <c:v>1.2437535509395425</c:v>
                </c:pt>
                <c:pt idx="699">
                  <c:v>1.2272541359333176</c:v>
                </c:pt>
                <c:pt idx="700">
                  <c:v>1.2240263054705625</c:v>
                </c:pt>
                <c:pt idx="701">
                  <c:v>1.2197416185421426</c:v>
                </c:pt>
                <c:pt idx="702">
                  <c:v>1.2037288810581299</c:v>
                </c:pt>
                <c:pt idx="703">
                  <c:v>1.1923377336586425</c:v>
                </c:pt>
                <c:pt idx="704">
                  <c:v>1.20927408171176</c:v>
                </c:pt>
                <c:pt idx="705">
                  <c:v>1.207804820029295</c:v>
                </c:pt>
                <c:pt idx="706">
                  <c:v>1.223721121041315</c:v>
                </c:pt>
                <c:pt idx="707">
                  <c:v>1.2204986562660101</c:v>
                </c:pt>
                <c:pt idx="708">
                  <c:v>1.2221926856897325</c:v>
                </c:pt>
                <c:pt idx="709">
                  <c:v>1.2331718024209151</c:v>
                </c:pt>
                <c:pt idx="710">
                  <c:v>1.2320892491928974</c:v>
                </c:pt>
                <c:pt idx="711">
                  <c:v>1.2249021111576526</c:v>
                </c:pt>
                <c:pt idx="712">
                  <c:v>1.2318460907097526</c:v>
                </c:pt>
                <c:pt idx="713">
                  <c:v>1.23476683132686</c:v>
                </c:pt>
                <c:pt idx="714">
                  <c:v>1.2146064735289599</c:v>
                </c:pt>
                <c:pt idx="715">
                  <c:v>1.2130187055259101</c:v>
                </c:pt>
                <c:pt idx="716">
                  <c:v>1.2279588320796175</c:v>
                </c:pt>
                <c:pt idx="717">
                  <c:v>1.2097245700678649</c:v>
                </c:pt>
                <c:pt idx="718">
                  <c:v>1.187051253150045</c:v>
                </c:pt>
                <c:pt idx="719">
                  <c:v>1.1798470860717525</c:v>
                </c:pt>
                <c:pt idx="720">
                  <c:v>1.1674380896592</c:v>
                </c:pt>
                <c:pt idx="721">
                  <c:v>1.152191396134405</c:v>
                </c:pt>
                <c:pt idx="722">
                  <c:v>1.1399011645899999</c:v>
                </c:pt>
                <c:pt idx="723">
                  <c:v>1.1696997842678225</c:v>
                </c:pt>
                <c:pt idx="724">
                  <c:v>1.1840424533576126</c:v>
                </c:pt>
                <c:pt idx="725">
                  <c:v>1.1723393081819324</c:v>
                </c:pt>
                <c:pt idx="726">
                  <c:v>1.1761636357574199</c:v>
                </c:pt>
                <c:pt idx="727">
                  <c:v>1.1730742730388</c:v>
                </c:pt>
                <c:pt idx="728">
                  <c:v>1.189250284596955</c:v>
                </c:pt>
                <c:pt idx="729">
                  <c:v>1.178833612322135</c:v>
                </c:pt>
                <c:pt idx="730">
                  <c:v>1.198631080259615</c:v>
                </c:pt>
                <c:pt idx="731">
                  <c:v>1.2050340500191576</c:v>
                </c:pt>
                <c:pt idx="732">
                  <c:v>1.2087725059291026</c:v>
                </c:pt>
                <c:pt idx="733">
                  <c:v>1.220338107338875</c:v>
                </c:pt>
                <c:pt idx="734">
                  <c:v>1.2078298729413726</c:v>
                </c:pt>
                <c:pt idx="735">
                  <c:v>1.2098492726881225</c:v>
                </c:pt>
                <c:pt idx="736">
                  <c:v>1.215862264956705</c:v>
                </c:pt>
                <c:pt idx="737">
                  <c:v>1.2423653238155801</c:v>
                </c:pt>
                <c:pt idx="738">
                  <c:v>1.2556172611312375</c:v>
                </c:pt>
                <c:pt idx="739">
                  <c:v>1.2557636885999051</c:v>
                </c:pt>
                <c:pt idx="740">
                  <c:v>1.2709949486679151</c:v>
                </c:pt>
                <c:pt idx="741">
                  <c:v>1.2778611735926699</c:v>
                </c:pt>
                <c:pt idx="742">
                  <c:v>1.2863024311933751</c:v>
                </c:pt>
                <c:pt idx="743">
                  <c:v>1.2666332972367951</c:v>
                </c:pt>
                <c:pt idx="744">
                  <c:v>1.2850839016107449</c:v>
                </c:pt>
                <c:pt idx="745">
                  <c:v>1.2903233004890224</c:v>
                </c:pt>
                <c:pt idx="746">
                  <c:v>1.2860143363025776</c:v>
                </c:pt>
                <c:pt idx="747">
                  <c:v>1.2728827762623025</c:v>
                </c:pt>
                <c:pt idx="748">
                  <c:v>1.2698386549316951</c:v>
                </c:pt>
                <c:pt idx="749">
                  <c:v>1.2593758104604076</c:v>
                </c:pt>
                <c:pt idx="750">
                  <c:v>1.2945400193342325</c:v>
                </c:pt>
                <c:pt idx="751">
                  <c:v>1.2848517656241425</c:v>
                </c:pt>
                <c:pt idx="752">
                  <c:v>1.2917637385208725</c:v>
                </c:pt>
                <c:pt idx="753">
                  <c:v>1.2879043167345801</c:v>
                </c:pt>
                <c:pt idx="754">
                  <c:v>1.2955551736645949</c:v>
                </c:pt>
                <c:pt idx="755">
                  <c:v>1.2728386242993901</c:v>
                </c:pt>
                <c:pt idx="756">
                  <c:v>1.2369571837538724</c:v>
                </c:pt>
                <c:pt idx="757">
                  <c:v>1.2538784049118625</c:v>
                </c:pt>
                <c:pt idx="758">
                  <c:v>1.2502075696021926</c:v>
                </c:pt>
                <c:pt idx="759">
                  <c:v>1.2445962357257174</c:v>
                </c:pt>
                <c:pt idx="760">
                  <c:v>1.2444656362356274</c:v>
                </c:pt>
                <c:pt idx="761">
                  <c:v>1.2372800451808699</c:v>
                </c:pt>
                <c:pt idx="762">
                  <c:v>1.2263670342289026</c:v>
                </c:pt>
                <c:pt idx="763">
                  <c:v>1.2356989720995051</c:v>
                </c:pt>
                <c:pt idx="764">
                  <c:v>1.2456642448417725</c:v>
                </c:pt>
                <c:pt idx="765">
                  <c:v>1.2391419524474601</c:v>
                </c:pt>
                <c:pt idx="766">
                  <c:v>1.25306235340676</c:v>
                </c:pt>
                <c:pt idx="767">
                  <c:v>1.2637105506270225</c:v>
                </c:pt>
                <c:pt idx="768">
                  <c:v>1.2329918038179524</c:v>
                </c:pt>
                <c:pt idx="769">
                  <c:v>1.2411592879125199</c:v>
                </c:pt>
                <c:pt idx="770">
                  <c:v>1.2495101178905776</c:v>
                </c:pt>
                <c:pt idx="771">
                  <c:v>1.2438602980253251</c:v>
                </c:pt>
                <c:pt idx="772">
                  <c:v>1.2458552834659424</c:v>
                </c:pt>
                <c:pt idx="773">
                  <c:v>1.2572201903050999</c:v>
                </c:pt>
                <c:pt idx="774">
                  <c:v>1.252070987586495</c:v>
                </c:pt>
                <c:pt idx="775">
                  <c:v>1.2341049770325225</c:v>
                </c:pt>
                <c:pt idx="776">
                  <c:v>1.2517289329853349</c:v>
                </c:pt>
                <c:pt idx="777">
                  <c:v>1.2667109137410826</c:v>
                </c:pt>
                <c:pt idx="778">
                  <c:v>1.2745694109257224</c:v>
                </c:pt>
                <c:pt idx="779">
                  <c:v>1.2842371433351054</c:v>
                </c:pt>
                <c:pt idx="780">
                  <c:v>1.3122822449371245</c:v>
                </c:pt>
                <c:pt idx="781">
                  <c:v>1.3072736298522822</c:v>
                </c:pt>
                <c:pt idx="782">
                  <c:v>1.306597428836507</c:v>
                </c:pt>
                <c:pt idx="783">
                  <c:v>1.2802104561935543</c:v>
                </c:pt>
                <c:pt idx="784">
                  <c:v>1.3054690499999024</c:v>
                </c:pt>
                <c:pt idx="785">
                  <c:v>1.3060488200892009</c:v>
                </c:pt>
                <c:pt idx="786">
                  <c:v>1.3194960590664868</c:v>
                </c:pt>
                <c:pt idx="787">
                  <c:v>1.3667371625922262</c:v>
                </c:pt>
                <c:pt idx="788">
                  <c:v>1.3681991057086758</c:v>
                </c:pt>
                <c:pt idx="789">
                  <c:v>1.4028278418283751</c:v>
                </c:pt>
                <c:pt idx="790">
                  <c:v>1.4197326088252991</c:v>
                </c:pt>
                <c:pt idx="791">
                  <c:v>1.3887443742734582</c:v>
                </c:pt>
                <c:pt idx="792">
                  <c:v>1.3845233752318957</c:v>
                </c:pt>
                <c:pt idx="793">
                  <c:v>1.39513621367481</c:v>
                </c:pt>
                <c:pt idx="794">
                  <c:v>1.3577228243413</c:v>
                </c:pt>
                <c:pt idx="795">
                  <c:v>1.4004311876103381</c:v>
                </c:pt>
                <c:pt idx="796">
                  <c:v>1.3972583070450044</c:v>
                </c:pt>
                <c:pt idx="797">
                  <c:v>1.3919161246564076</c:v>
                </c:pt>
                <c:pt idx="798">
                  <c:v>1.3879208152128633</c:v>
                </c:pt>
                <c:pt idx="799">
                  <c:v>1.4116168028968403</c:v>
                </c:pt>
                <c:pt idx="800">
                  <c:v>1.356923204807666</c:v>
                </c:pt>
                <c:pt idx="801">
                  <c:v>1.3338914201649317</c:v>
                </c:pt>
                <c:pt idx="802">
                  <c:v>1.3007868156992908</c:v>
                </c:pt>
                <c:pt idx="803">
                  <c:v>1.2905776404583227</c:v>
                </c:pt>
                <c:pt idx="804">
                  <c:v>1.2891070591896174</c:v>
                </c:pt>
                <c:pt idx="805">
                  <c:v>1.3103595369621823</c:v>
                </c:pt>
                <c:pt idx="806">
                  <c:v>1.280316425871088</c:v>
                </c:pt>
                <c:pt idx="807">
                  <c:v>1.2634477281670851</c:v>
                </c:pt>
                <c:pt idx="808">
                  <c:v>1.2692247295268175</c:v>
                </c:pt>
                <c:pt idx="809">
                  <c:v>1.24924238629128</c:v>
                </c:pt>
                <c:pt idx="810">
                  <c:v>1.2440706824998975</c:v>
                </c:pt>
                <c:pt idx="811">
                  <c:v>1.2481724166948176</c:v>
                </c:pt>
                <c:pt idx="812">
                  <c:v>1.233815687506175</c:v>
                </c:pt>
                <c:pt idx="813">
                  <c:v>1.2522574565819851</c:v>
                </c:pt>
                <c:pt idx="814">
                  <c:v>1.2543438842587475</c:v>
                </c:pt>
                <c:pt idx="815">
                  <c:v>1.2617914264202374</c:v>
                </c:pt>
                <c:pt idx="816">
                  <c:v>1.2700587933666185</c:v>
                </c:pt>
                <c:pt idx="817">
                  <c:v>1.2782224967336842</c:v>
                </c:pt>
                <c:pt idx="818">
                  <c:v>1.269416538941152</c:v>
                </c:pt>
                <c:pt idx="819">
                  <c:v>1.2485485318489775</c:v>
                </c:pt>
                <c:pt idx="820">
                  <c:v>1.2505129917835576</c:v>
                </c:pt>
                <c:pt idx="821">
                  <c:v>1.2615143531750301</c:v>
                </c:pt>
                <c:pt idx="822">
                  <c:v>1.2695439714544254</c:v>
                </c:pt>
                <c:pt idx="823">
                  <c:v>1.2690043603759302</c:v>
                </c:pt>
                <c:pt idx="824">
                  <c:v>1.2810992134729178</c:v>
                </c:pt>
                <c:pt idx="825">
                  <c:v>1.2819763293393964</c:v>
                </c:pt>
                <c:pt idx="826">
                  <c:v>1.2815770459880265</c:v>
                </c:pt>
                <c:pt idx="827">
                  <c:v>1.2872956766065902</c:v>
                </c:pt>
                <c:pt idx="828">
                  <c:v>1.2882132899593319</c:v>
                </c:pt>
                <c:pt idx="829">
                  <c:v>1.2561847228198784</c:v>
                </c:pt>
                <c:pt idx="830">
                  <c:v>1.2471887058294973</c:v>
                </c:pt>
                <c:pt idx="831">
                  <c:v>1.2324176176362005</c:v>
                </c:pt>
                <c:pt idx="832">
                  <c:v>1.2559419275917392</c:v>
                </c:pt>
                <c:pt idx="833">
                  <c:v>1.2602789001456578</c:v>
                </c:pt>
                <c:pt idx="834">
                  <c:v>1.2764783345506383</c:v>
                </c:pt>
                <c:pt idx="835">
                  <c:v>1.283530644456178</c:v>
                </c:pt>
                <c:pt idx="836">
                  <c:v>1.2998732335688747</c:v>
                </c:pt>
                <c:pt idx="837">
                  <c:v>1.3298726086589374</c:v>
                </c:pt>
                <c:pt idx="838">
                  <c:v>1.34002562947018</c:v>
                </c:pt>
                <c:pt idx="839">
                  <c:v>1.34247145866964</c:v>
                </c:pt>
                <c:pt idx="840">
                  <c:v>1.2961633047617875</c:v>
                </c:pt>
                <c:pt idx="841">
                  <c:v>1.2797165401699444</c:v>
                </c:pt>
                <c:pt idx="842">
                  <c:v>1.2806786090671449</c:v>
                </c:pt>
                <c:pt idx="843">
                  <c:v>1.2771559638720851</c:v>
                </c:pt>
                <c:pt idx="844">
                  <c:v>1.2833136699954475</c:v>
                </c:pt>
                <c:pt idx="845">
                  <c:v>1.3040779687706676</c:v>
                </c:pt>
                <c:pt idx="846">
                  <c:v>1.3003966680567851</c:v>
                </c:pt>
                <c:pt idx="847">
                  <c:v>1.3064945780108275</c:v>
                </c:pt>
                <c:pt idx="848">
                  <c:v>1.2847851227714653</c:v>
                </c:pt>
                <c:pt idx="849">
                  <c:v>1.2812794915729899</c:v>
                </c:pt>
                <c:pt idx="850">
                  <c:v>1.2667174554586984</c:v>
                </c:pt>
                <c:pt idx="851">
                  <c:v>1.2681164245688097</c:v>
                </c:pt>
                <c:pt idx="852">
                  <c:v>1.2829293278099325</c:v>
                </c:pt>
                <c:pt idx="853">
                  <c:v>1.2529863991073176</c:v>
                </c:pt>
                <c:pt idx="854">
                  <c:v>1.279902669646118</c:v>
                </c:pt>
                <c:pt idx="855">
                  <c:v>1.2858477987638</c:v>
                </c:pt>
                <c:pt idx="856">
                  <c:v>1.2747588575962774</c:v>
                </c:pt>
                <c:pt idx="857">
                  <c:v>1.265652361839215</c:v>
                </c:pt>
                <c:pt idx="858">
                  <c:v>1.2518623138101739</c:v>
                </c:pt>
                <c:pt idx="859">
                  <c:v>1.2259517590343461</c:v>
                </c:pt>
                <c:pt idx="860">
                  <c:v>1.2194373477919815</c:v>
                </c:pt>
                <c:pt idx="861">
                  <c:v>1.2157453766879882</c:v>
                </c:pt>
                <c:pt idx="862">
                  <c:v>1.2369081017403003</c:v>
                </c:pt>
                <c:pt idx="863">
                  <c:v>1.2308674589126949</c:v>
                </c:pt>
                <c:pt idx="864">
                  <c:v>1.2174776438760158</c:v>
                </c:pt>
                <c:pt idx="865">
                  <c:v>1.2277869812394764</c:v>
                </c:pt>
                <c:pt idx="866">
                  <c:v>1.2374542802948096</c:v>
                </c:pt>
                <c:pt idx="867">
                  <c:v>1.2392026885525456</c:v>
                </c:pt>
                <c:pt idx="868">
                  <c:v>1.2408299886102716</c:v>
                </c:pt>
                <c:pt idx="869">
                  <c:v>1.2429253799588225</c:v>
                </c:pt>
                <c:pt idx="870">
                  <c:v>1.2549702937958853</c:v>
                </c:pt>
                <c:pt idx="871">
                  <c:v>1.2475134857676893</c:v>
                </c:pt>
                <c:pt idx="872">
                  <c:v>1.2392456495405524</c:v>
                </c:pt>
                <c:pt idx="873">
                  <c:v>1.2251017134520918</c:v>
                </c:pt>
                <c:pt idx="874">
                  <c:v>1.2273778110049778</c:v>
                </c:pt>
                <c:pt idx="875">
                  <c:v>1.2011651999149069</c:v>
                </c:pt>
                <c:pt idx="876">
                  <c:v>1.1942971131242606</c:v>
                </c:pt>
                <c:pt idx="877">
                  <c:v>1.1794192243454149</c:v>
                </c:pt>
                <c:pt idx="878">
                  <c:v>1.1610780702654633</c:v>
                </c:pt>
                <c:pt idx="879">
                  <c:v>1.1709243653267936</c:v>
                </c:pt>
                <c:pt idx="880">
                  <c:v>1.152724435522021</c:v>
                </c:pt>
                <c:pt idx="881">
                  <c:v>1.140972678838325</c:v>
                </c:pt>
                <c:pt idx="882">
                  <c:v>1.155860629390957</c:v>
                </c:pt>
                <c:pt idx="883">
                  <c:v>1.1223554446966548</c:v>
                </c:pt>
                <c:pt idx="884">
                  <c:v>1.1351671498371128</c:v>
                </c:pt>
                <c:pt idx="885">
                  <c:v>1.1083700980029649</c:v>
                </c:pt>
                <c:pt idx="886">
                  <c:v>1.1183460527165798</c:v>
                </c:pt>
                <c:pt idx="887">
                  <c:v>1.1610550630312497</c:v>
                </c:pt>
                <c:pt idx="888">
                  <c:v>1.1810359172598239</c:v>
                </c:pt>
                <c:pt idx="889">
                  <c:v>1.1864419443710874</c:v>
                </c:pt>
                <c:pt idx="890">
                  <c:v>1.1794516391784493</c:v>
                </c:pt>
                <c:pt idx="891">
                  <c:v>1.1882975000652645</c:v>
                </c:pt>
                <c:pt idx="892">
                  <c:v>1.1816255250450998</c:v>
                </c:pt>
                <c:pt idx="893">
                  <c:v>1.1948486702642402</c:v>
                </c:pt>
                <c:pt idx="894">
                  <c:v>1.1546455903403503</c:v>
                </c:pt>
                <c:pt idx="895">
                  <c:v>1.1576351810095131</c:v>
                </c:pt>
                <c:pt idx="896">
                  <c:v>1.1657956304374921</c:v>
                </c:pt>
                <c:pt idx="897">
                  <c:v>1.1587575120188418</c:v>
                </c:pt>
                <c:pt idx="898">
                  <c:v>1.143447921910806</c:v>
                </c:pt>
                <c:pt idx="899">
                  <c:v>1.1317892226825794</c:v>
                </c:pt>
                <c:pt idx="900">
                  <c:v>1.1280234027578451</c:v>
                </c:pt>
                <c:pt idx="901">
                  <c:v>1.1215138881292785</c:v>
                </c:pt>
                <c:pt idx="902">
                  <c:v>1.1113958259028676</c:v>
                </c:pt>
                <c:pt idx="903">
                  <c:v>1.1005437099372326</c:v>
                </c:pt>
                <c:pt idx="904">
                  <c:v>1.0943799634669875</c:v>
                </c:pt>
                <c:pt idx="905">
                  <c:v>1.1280043415619301</c:v>
                </c:pt>
                <c:pt idx="906">
                  <c:v>1.1201216381768897</c:v>
                </c:pt>
                <c:pt idx="907">
                  <c:v>1.1162985136222034</c:v>
                </c:pt>
                <c:pt idx="908">
                  <c:v>1.1214054898132717</c:v>
                </c:pt>
                <c:pt idx="909">
                  <c:v>1.1365534128365944</c:v>
                </c:pt>
                <c:pt idx="910">
                  <c:v>1.1356507332435219</c:v>
                </c:pt>
                <c:pt idx="911">
                  <c:v>1.1319326768651885</c:v>
                </c:pt>
                <c:pt idx="912">
                  <c:v>1.1430153173598399</c:v>
                </c:pt>
                <c:pt idx="913">
                  <c:v>1.1538520412309596</c:v>
                </c:pt>
                <c:pt idx="914">
                  <c:v>1.1434157264660143</c:v>
                </c:pt>
                <c:pt idx="915">
                  <c:v>1.1175331333734229</c:v>
                </c:pt>
                <c:pt idx="916">
                  <c:v>1.1256626972624977</c:v>
                </c:pt>
                <c:pt idx="917">
                  <c:v>1.1066440583287152</c:v>
                </c:pt>
                <c:pt idx="918">
                  <c:v>1.0987386792805025</c:v>
                </c:pt>
                <c:pt idx="919">
                  <c:v>1.082931149009805</c:v>
                </c:pt>
                <c:pt idx="920">
                  <c:v>1.0601439778875401</c:v>
                </c:pt>
                <c:pt idx="921">
                  <c:v>1.0767192914837924</c:v>
                </c:pt>
                <c:pt idx="922">
                  <c:v>1.0688851163992601</c:v>
                </c:pt>
                <c:pt idx="923">
                  <c:v>1.0748524087909874</c:v>
                </c:pt>
                <c:pt idx="924">
                  <c:v>1.0938542009236425</c:v>
                </c:pt>
                <c:pt idx="925">
                  <c:v>1.118645858015775</c:v>
                </c:pt>
                <c:pt idx="926">
                  <c:v>1.1121498771826375</c:v>
                </c:pt>
                <c:pt idx="927">
                  <c:v>1.104637337782745</c:v>
                </c:pt>
                <c:pt idx="928">
                  <c:v>1.090486875456105</c:v>
                </c:pt>
                <c:pt idx="929">
                  <c:v>1.113444057599045</c:v>
                </c:pt>
                <c:pt idx="930">
                  <c:v>1.1408506408830599</c:v>
                </c:pt>
                <c:pt idx="931">
                  <c:v>1.1455044348002921</c:v>
                </c:pt>
                <c:pt idx="932">
                  <c:v>1.1525238017778712</c:v>
                </c:pt>
                <c:pt idx="933">
                  <c:v>1.147548907676921</c:v>
                </c:pt>
                <c:pt idx="934">
                  <c:v>1.1421904449101974</c:v>
                </c:pt>
                <c:pt idx="935">
                  <c:v>1.1522728937170732</c:v>
                </c:pt>
                <c:pt idx="936">
                  <c:v>1.157060719006854</c:v>
                </c:pt>
                <c:pt idx="937">
                  <c:v>1.1541027052139297</c:v>
                </c:pt>
                <c:pt idx="938">
                  <c:v>1.1325195830209647</c:v>
                </c:pt>
                <c:pt idx="939">
                  <c:v>1.1433005815790769</c:v>
                </c:pt>
                <c:pt idx="940">
                  <c:v>1.1439098981697757</c:v>
                </c:pt>
                <c:pt idx="941">
                  <c:v>1.1319501589027987</c:v>
                </c:pt>
                <c:pt idx="942">
                  <c:v>1.1096655432641624</c:v>
                </c:pt>
                <c:pt idx="943">
                  <c:v>1.1191612432745048</c:v>
                </c:pt>
                <c:pt idx="944">
                  <c:v>1.1008301140610075</c:v>
                </c:pt>
                <c:pt idx="945">
                  <c:v>1.1067934806468525</c:v>
                </c:pt>
                <c:pt idx="946">
                  <c:v>1.1104364444150401</c:v>
                </c:pt>
                <c:pt idx="947">
                  <c:v>1.101402329350875</c:v>
                </c:pt>
                <c:pt idx="948">
                  <c:v>1.101324369311125</c:v>
                </c:pt>
                <c:pt idx="949">
                  <c:v>1.1061916721422476</c:v>
                </c:pt>
                <c:pt idx="950">
                  <c:v>1.0967030271019524</c:v>
                </c:pt>
                <c:pt idx="951">
                  <c:v>1.0730874035263525</c:v>
                </c:pt>
                <c:pt idx="952">
                  <c:v>1.0745546117775699</c:v>
                </c:pt>
                <c:pt idx="953">
                  <c:v>1.06938965182853</c:v>
                </c:pt>
                <c:pt idx="954">
                  <c:v>1.0897863011877911</c:v>
                </c:pt>
                <c:pt idx="955">
                  <c:v>1.1032457921788226</c:v>
                </c:pt>
                <c:pt idx="956">
                  <c:v>1.094794102207914</c:v>
                </c:pt>
                <c:pt idx="957">
                  <c:v>1.079391992677875</c:v>
                </c:pt>
                <c:pt idx="958">
                  <c:v>1.0731790827677099</c:v>
                </c:pt>
                <c:pt idx="959">
                  <c:v>1.06366936815508</c:v>
                </c:pt>
                <c:pt idx="960">
                  <c:v>1.04880756796998</c:v>
                </c:pt>
                <c:pt idx="961">
                  <c:v>1.0573992444903826</c:v>
                </c:pt>
                <c:pt idx="962">
                  <c:v>1.0427212419129701</c:v>
                </c:pt>
                <c:pt idx="963">
                  <c:v>1.0586080216791025</c:v>
                </c:pt>
                <c:pt idx="964">
                  <c:v>1.0484316717308324</c:v>
                </c:pt>
                <c:pt idx="965">
                  <c:v>1.0463365037858849</c:v>
                </c:pt>
                <c:pt idx="966">
                  <c:v>1.0274029454682201</c:v>
                </c:pt>
                <c:pt idx="967">
                  <c:v>1.0386967759617174</c:v>
                </c:pt>
                <c:pt idx="968">
                  <c:v>1.07141863568722</c:v>
                </c:pt>
                <c:pt idx="969">
                  <c:v>1.0777752906876701</c:v>
                </c:pt>
                <c:pt idx="970">
                  <c:v>1.0555162392589801</c:v>
                </c:pt>
                <c:pt idx="971">
                  <c:v>1.0432316805037625</c:v>
                </c:pt>
                <c:pt idx="972">
                  <c:v>1.029171342220025</c:v>
                </c:pt>
                <c:pt idx="973">
                  <c:v>1.0098104194292272</c:v>
                </c:pt>
                <c:pt idx="974">
                  <c:v>0.98467574597808671</c:v>
                </c:pt>
                <c:pt idx="975">
                  <c:v>0.9859805614709245</c:v>
                </c:pt>
                <c:pt idx="976">
                  <c:v>0.97909827173646402</c:v>
                </c:pt>
                <c:pt idx="977">
                  <c:v>0.99813553963790747</c:v>
                </c:pt>
                <c:pt idx="978">
                  <c:v>0.98510235576702876</c:v>
                </c:pt>
                <c:pt idx="979">
                  <c:v>0.98194861405940148</c:v>
                </c:pt>
                <c:pt idx="980">
                  <c:v>0.98898303659098352</c:v>
                </c:pt>
                <c:pt idx="981">
                  <c:v>0.96229950727979574</c:v>
                </c:pt>
                <c:pt idx="982">
                  <c:v>0.98545122583127776</c:v>
                </c:pt>
                <c:pt idx="983">
                  <c:v>0.97878781030522699</c:v>
                </c:pt>
                <c:pt idx="984">
                  <c:v>0.94825211536456178</c:v>
                </c:pt>
                <c:pt idx="985">
                  <c:v>0.9605476647582617</c:v>
                </c:pt>
                <c:pt idx="986">
                  <c:v>0.96075134125066131</c:v>
                </c:pt>
                <c:pt idx="987">
                  <c:v>0.98191585610548626</c:v>
                </c:pt>
                <c:pt idx="988">
                  <c:v>0.9545765080282097</c:v>
                </c:pt>
                <c:pt idx="989">
                  <c:v>0.91829095882607703</c:v>
                </c:pt>
                <c:pt idx="990">
                  <c:v>0.88607658440562953</c:v>
                </c:pt>
                <c:pt idx="991">
                  <c:v>0.87124481753425975</c:v>
                </c:pt>
                <c:pt idx="992">
                  <c:v>0.88460573069679815</c:v>
                </c:pt>
                <c:pt idx="993">
                  <c:v>0.85783386788361526</c:v>
                </c:pt>
                <c:pt idx="994">
                  <c:v>0.8531596347259478</c:v>
                </c:pt>
                <c:pt idx="995">
                  <c:v>0.91107150961547001</c:v>
                </c:pt>
                <c:pt idx="996">
                  <c:v>0.93406730704127527</c:v>
                </c:pt>
                <c:pt idx="997">
                  <c:v>0.95329442469731196</c:v>
                </c:pt>
                <c:pt idx="998">
                  <c:v>0.98056953341022879</c:v>
                </c:pt>
                <c:pt idx="999">
                  <c:v>0.97820247372457525</c:v>
                </c:pt>
                <c:pt idx="1000">
                  <c:v>0.97794453940657999</c:v>
                </c:pt>
                <c:pt idx="1001">
                  <c:v>0.98979332607522752</c:v>
                </c:pt>
                <c:pt idx="1002">
                  <c:v>0.99420519933616003</c:v>
                </c:pt>
                <c:pt idx="1003">
                  <c:v>0.99441739598578871</c:v>
                </c:pt>
                <c:pt idx="1004">
                  <c:v>1.034974613326229</c:v>
                </c:pt>
                <c:pt idx="1005">
                  <c:v>0.99292620804399201</c:v>
                </c:pt>
                <c:pt idx="1006">
                  <c:v>1.0476572216505344</c:v>
                </c:pt>
                <c:pt idx="1007">
                  <c:v>1.0659038736072544</c:v>
                </c:pt>
                <c:pt idx="1008">
                  <c:v>1.076270937204028</c:v>
                </c:pt>
                <c:pt idx="1009">
                  <c:v>1.0704993739476134</c:v>
                </c:pt>
                <c:pt idx="1010">
                  <c:v>1.067672136148514</c:v>
                </c:pt>
                <c:pt idx="1011">
                  <c:v>1.0472175140205358</c:v>
                </c:pt>
                <c:pt idx="1012">
                  <c:v>1.0733238199316388</c:v>
                </c:pt>
                <c:pt idx="1013">
                  <c:v>1.0968875127906379</c:v>
                </c:pt>
                <c:pt idx="1014">
                  <c:v>1.0975332057075811</c:v>
                </c:pt>
                <c:pt idx="1015">
                  <c:v>1.0926731058725292</c:v>
                </c:pt>
                <c:pt idx="1016">
                  <c:v>1.0815406046259279</c:v>
                </c:pt>
                <c:pt idx="1017">
                  <c:v>1.0892200513662491</c:v>
                </c:pt>
                <c:pt idx="1018">
                  <c:v>1.1146514585238767</c:v>
                </c:pt>
                <c:pt idx="1019">
                  <c:v>1.10316152182045</c:v>
                </c:pt>
                <c:pt idx="1020">
                  <c:v>1.1039084390686593</c:v>
                </c:pt>
                <c:pt idx="1021">
                  <c:v>1.0994290226933263</c:v>
                </c:pt>
                <c:pt idx="1022">
                  <c:v>1.0917579848412322</c:v>
                </c:pt>
                <c:pt idx="1023">
                  <c:v>1.072101013869404</c:v>
                </c:pt>
                <c:pt idx="1024">
                  <c:v>1.0611486013853515</c:v>
                </c:pt>
                <c:pt idx="1025">
                  <c:v>1.027474365397083</c:v>
                </c:pt>
                <c:pt idx="1026">
                  <c:v>1.0425409355962552</c:v>
                </c:pt>
                <c:pt idx="1027">
                  <c:v>1.0484122438173886</c:v>
                </c:pt>
                <c:pt idx="1028">
                  <c:v>1.0726236721856628</c:v>
                </c:pt>
                <c:pt idx="1029">
                  <c:v>1.060582122507538</c:v>
                </c:pt>
                <c:pt idx="1030">
                  <c:v>1.0446467954365073</c:v>
                </c:pt>
                <c:pt idx="1031">
                  <c:v>1.030083288879164</c:v>
                </c:pt>
                <c:pt idx="1032">
                  <c:v>1.0378463794298909</c:v>
                </c:pt>
                <c:pt idx="1033">
                  <c:v>1.0120931599000969</c:v>
                </c:pt>
                <c:pt idx="1034">
                  <c:v>1.009534853730504</c:v>
                </c:pt>
                <c:pt idx="1035">
                  <c:v>1.0103221539825242</c:v>
                </c:pt>
                <c:pt idx="1036">
                  <c:v>1.0302808035001385</c:v>
                </c:pt>
                <c:pt idx="1037">
                  <c:v>1.0022932622041782</c:v>
                </c:pt>
                <c:pt idx="1038">
                  <c:v>1.0315185724525391</c:v>
                </c:pt>
                <c:pt idx="1039">
                  <c:v>1.0253813468201085</c:v>
                </c:pt>
                <c:pt idx="1040">
                  <c:v>1.0021702276375493</c:v>
                </c:pt>
                <c:pt idx="1041">
                  <c:v>0.99556485862466049</c:v>
                </c:pt>
                <c:pt idx="1042">
                  <c:v>0.99533230896258429</c:v>
                </c:pt>
                <c:pt idx="1043">
                  <c:v>1.0132266815503201</c:v>
                </c:pt>
                <c:pt idx="1044">
                  <c:v>1.009758423937325</c:v>
                </c:pt>
                <c:pt idx="1045">
                  <c:v>1.0444247606213095</c:v>
                </c:pt>
                <c:pt idx="1046">
                  <c:v>1.0801435379310744</c:v>
                </c:pt>
                <c:pt idx="1047">
                  <c:v>1.0629942216813946</c:v>
                </c:pt>
                <c:pt idx="1048">
                  <c:v>1.0735736476486839</c:v>
                </c:pt>
                <c:pt idx="1049">
                  <c:v>1.0655665215590155</c:v>
                </c:pt>
                <c:pt idx="1050">
                  <c:v>1.0499916428466227</c:v>
                </c:pt>
                <c:pt idx="1051">
                  <c:v>1.0667907964837791</c:v>
                </c:pt>
                <c:pt idx="1052">
                  <c:v>1.0488578572612428</c:v>
                </c:pt>
                <c:pt idx="1053">
                  <c:v>1.0386237088217709</c:v>
                </c:pt>
                <c:pt idx="1054">
                  <c:v>1.0335921149467036</c:v>
                </c:pt>
                <c:pt idx="1055">
                  <c:v>1.0252236469126994</c:v>
                </c:pt>
                <c:pt idx="1056">
                  <c:v>1.0298416594601694</c:v>
                </c:pt>
                <c:pt idx="1057">
                  <c:v>1.0411978808479976</c:v>
                </c:pt>
                <c:pt idx="1058">
                  <c:v>1.0465775965853392</c:v>
                </c:pt>
                <c:pt idx="1059">
                  <c:v>1.0407187043209154</c:v>
                </c:pt>
                <c:pt idx="1060">
                  <c:v>1.0436353796125213</c:v>
                </c:pt>
                <c:pt idx="1061">
                  <c:v>1.0300517532692433</c:v>
                </c:pt>
                <c:pt idx="1062">
                  <c:v>1.0065172675230862</c:v>
                </c:pt>
                <c:pt idx="1063">
                  <c:v>1.0254153452677777</c:v>
                </c:pt>
                <c:pt idx="1064">
                  <c:v>1.0165409797146319</c:v>
                </c:pt>
                <c:pt idx="1065">
                  <c:v>1.0146177564969676</c:v>
                </c:pt>
                <c:pt idx="1066">
                  <c:v>1.0207550826005796</c:v>
                </c:pt>
                <c:pt idx="1067">
                  <c:v>1.0131892103677547</c:v>
                </c:pt>
                <c:pt idx="1068">
                  <c:v>1.0307959282235535</c:v>
                </c:pt>
                <c:pt idx="1069">
                  <c:v>1.0384564816060458</c:v>
                </c:pt>
                <c:pt idx="1070">
                  <c:v>1.033339677076565</c:v>
                </c:pt>
                <c:pt idx="1071">
                  <c:v>1.0337286174378002</c:v>
                </c:pt>
                <c:pt idx="1072">
                  <c:v>1.0193825543852995</c:v>
                </c:pt>
                <c:pt idx="1073">
                  <c:v>1.0396199218634448</c:v>
                </c:pt>
                <c:pt idx="1074">
                  <c:v>1.0370827482212386</c:v>
                </c:pt>
                <c:pt idx="1075">
                  <c:v>1.0446773767915485</c:v>
                </c:pt>
                <c:pt idx="1076">
                  <c:v>1.0535321671922524</c:v>
                </c:pt>
                <c:pt idx="1077">
                  <c:v>1.064775558795096</c:v>
                </c:pt>
                <c:pt idx="1078">
                  <c:v>1.0716018477937068</c:v>
                </c:pt>
                <c:pt idx="1079">
                  <c:v>1.065510405152599</c:v>
                </c:pt>
                <c:pt idx="1080">
                  <c:v>1.058746278595913</c:v>
                </c:pt>
                <c:pt idx="1081">
                  <c:v>1.0578619836532315</c:v>
                </c:pt>
                <c:pt idx="1082">
                  <c:v>1.032895314446195</c:v>
                </c:pt>
                <c:pt idx="1083">
                  <c:v>1.0011809110026411</c:v>
                </c:pt>
                <c:pt idx="1084">
                  <c:v>1.0221607959350978</c:v>
                </c:pt>
                <c:pt idx="1085">
                  <c:v>1.0024267175698109</c:v>
                </c:pt>
                <c:pt idx="1086">
                  <c:v>1.0032799901878626</c:v>
                </c:pt>
                <c:pt idx="1087">
                  <c:v>1.0082854688933529</c:v>
                </c:pt>
                <c:pt idx="1088">
                  <c:v>0.99477363296073429</c:v>
                </c:pt>
                <c:pt idx="1089">
                  <c:v>0.99721357820867274</c:v>
                </c:pt>
                <c:pt idx="1090">
                  <c:v>0.98491524738162028</c:v>
                </c:pt>
                <c:pt idx="1091">
                  <c:v>0.98636407080874899</c:v>
                </c:pt>
                <c:pt idx="1092">
                  <c:v>0.97795899989845425</c:v>
                </c:pt>
                <c:pt idx="1093">
                  <c:v>1.0113727755559523</c:v>
                </c:pt>
                <c:pt idx="1094">
                  <c:v>1.0103837576011216</c:v>
                </c:pt>
                <c:pt idx="1095">
                  <c:v>1.0190570859552077</c:v>
                </c:pt>
                <c:pt idx="1096">
                  <c:v>1.0178534985300054</c:v>
                </c:pt>
                <c:pt idx="1097">
                  <c:v>1.013392243888074</c:v>
                </c:pt>
                <c:pt idx="1098">
                  <c:v>1.0305462440909849</c:v>
                </c:pt>
                <c:pt idx="1099">
                  <c:v>1.0232582594884843</c:v>
                </c:pt>
                <c:pt idx="1100">
                  <c:v>1.0325508086591428</c:v>
                </c:pt>
                <c:pt idx="1101">
                  <c:v>1.037561756563439</c:v>
                </c:pt>
                <c:pt idx="1102">
                  <c:v>1.0388711720056707</c:v>
                </c:pt>
                <c:pt idx="1103">
                  <c:v>0.99963090353378448</c:v>
                </c:pt>
                <c:pt idx="1104">
                  <c:v>0.98692780494226728</c:v>
                </c:pt>
                <c:pt idx="1105">
                  <c:v>0.97771675920241097</c:v>
                </c:pt>
                <c:pt idx="1106">
                  <c:v>0.99071415796724671</c:v>
                </c:pt>
                <c:pt idx="1107">
                  <c:v>0.9826136587294968</c:v>
                </c:pt>
                <c:pt idx="1108">
                  <c:v>0.98468215977991147</c:v>
                </c:pt>
                <c:pt idx="1109">
                  <c:v>1.0215259217244703</c:v>
                </c:pt>
                <c:pt idx="1110">
                  <c:v>1.020710743527462</c:v>
                </c:pt>
                <c:pt idx="1111">
                  <c:v>0.99283841105504222</c:v>
                </c:pt>
                <c:pt idx="1112">
                  <c:v>0.9564615759117967</c:v>
                </c:pt>
                <c:pt idx="1113">
                  <c:v>0.96950480580318799</c:v>
                </c:pt>
                <c:pt idx="1114">
                  <c:v>0.96563706241748226</c:v>
                </c:pt>
                <c:pt idx="1115">
                  <c:v>0.96488902452925573</c:v>
                </c:pt>
                <c:pt idx="1116">
                  <c:v>0.95927731548336426</c:v>
                </c:pt>
                <c:pt idx="1117">
                  <c:v>0.95535229990724746</c:v>
                </c:pt>
                <c:pt idx="1118">
                  <c:v>0.96428756336526456</c:v>
                </c:pt>
                <c:pt idx="1119">
                  <c:v>0.94950271838916245</c:v>
                </c:pt>
                <c:pt idx="1120">
                  <c:v>0.95393635610413896</c:v>
                </c:pt>
                <c:pt idx="1121">
                  <c:v>0.95671694170960853</c:v>
                </c:pt>
                <c:pt idx="1122">
                  <c:v>0.9556145748460918</c:v>
                </c:pt>
                <c:pt idx="1123">
                  <c:v>0.94347511389050986</c:v>
                </c:pt>
                <c:pt idx="1124">
                  <c:v>0.93991639915639036</c:v>
                </c:pt>
                <c:pt idx="1125">
                  <c:v>0.92830954322108217</c:v>
                </c:pt>
                <c:pt idx="1126">
                  <c:v>0.92531628934352672</c:v>
                </c:pt>
                <c:pt idx="1127">
                  <c:v>0.92249740769552835</c:v>
                </c:pt>
                <c:pt idx="1128">
                  <c:v>0.91151530026653826</c:v>
                </c:pt>
                <c:pt idx="1129">
                  <c:v>0.91220202657183502</c:v>
                </c:pt>
                <c:pt idx="1130">
                  <c:v>0.91922723390302319</c:v>
                </c:pt>
                <c:pt idx="1131">
                  <c:v>0.94367903338183501</c:v>
                </c:pt>
                <c:pt idx="1132">
                  <c:v>0.91019138146500078</c:v>
                </c:pt>
                <c:pt idx="1133">
                  <c:v>0.91916197243417452</c:v>
                </c:pt>
                <c:pt idx="1134">
                  <c:v>0.91582805015395596</c:v>
                </c:pt>
                <c:pt idx="1135">
                  <c:v>0.91931539765546078</c:v>
                </c:pt>
                <c:pt idx="1136">
                  <c:v>0.90144663001153069</c:v>
                </c:pt>
                <c:pt idx="1137">
                  <c:v>0.89920847216199473</c:v>
                </c:pt>
                <c:pt idx="1138">
                  <c:v>0.90816770498916599</c:v>
                </c:pt>
                <c:pt idx="1139">
                  <c:v>0.91345105336943766</c:v>
                </c:pt>
                <c:pt idx="1140">
                  <c:v>0.90879690659300894</c:v>
                </c:pt>
                <c:pt idx="1141">
                  <c:v>0.90325469255157875</c:v>
                </c:pt>
                <c:pt idx="1142">
                  <c:v>0.90105066852526827</c:v>
                </c:pt>
                <c:pt idx="1143">
                  <c:v>0.90388152675770539</c:v>
                </c:pt>
                <c:pt idx="1144">
                  <c:v>0.89890085330429814</c:v>
                </c:pt>
                <c:pt idx="1145">
                  <c:v>0.89393927691526331</c:v>
                </c:pt>
                <c:pt idx="1146">
                  <c:v>0.93743387206013074</c:v>
                </c:pt>
                <c:pt idx="1147">
                  <c:v>0.94280469350374974</c:v>
                </c:pt>
                <c:pt idx="1148">
                  <c:v>0.98025593899819796</c:v>
                </c:pt>
                <c:pt idx="1149">
                  <c:v>1.0549495182063084</c:v>
                </c:pt>
                <c:pt idx="1150">
                  <c:v>1.2143446032782299</c:v>
                </c:pt>
                <c:pt idx="1151">
                  <c:v>1.4142133701406099</c:v>
                </c:pt>
                <c:pt idx="1152">
                  <c:v>1.3316433904283551</c:v>
                </c:pt>
                <c:pt idx="1153">
                  <c:v>1.2776220592629299</c:v>
                </c:pt>
                <c:pt idx="1154">
                  <c:v>1.2099823187746526</c:v>
                </c:pt>
                <c:pt idx="1155">
                  <c:v>1.2423349026978174</c:v>
                </c:pt>
                <c:pt idx="1156">
                  <c:v>1.2112850716323524</c:v>
                </c:pt>
                <c:pt idx="1157">
                  <c:v>1.184311718226142</c:v>
                </c:pt>
                <c:pt idx="1158">
                  <c:v>1.1838881627745506</c:v>
                </c:pt>
                <c:pt idx="1159">
                  <c:v>1.2951505431212049</c:v>
                </c:pt>
                <c:pt idx="1160">
                  <c:v>1.3115758436555351</c:v>
                </c:pt>
                <c:pt idx="1161">
                  <c:v>1.3066317482314749</c:v>
                </c:pt>
                <c:pt idx="1162">
                  <c:v>1.2939281160081275</c:v>
                </c:pt>
                <c:pt idx="1163">
                  <c:v>1.2929693576151151</c:v>
                </c:pt>
                <c:pt idx="1164">
                  <c:v>1.3182196543994524</c:v>
                </c:pt>
                <c:pt idx="1165">
                  <c:v>1.3092226051096025</c:v>
                </c:pt>
                <c:pt idx="1166">
                  <c:v>1.2915849353227999</c:v>
                </c:pt>
                <c:pt idx="1167">
                  <c:v>1.283409299342305</c:v>
                </c:pt>
                <c:pt idx="1168">
                  <c:v>1.30574898946761</c:v>
                </c:pt>
                <c:pt idx="1169">
                  <c:v>1.2691458468182051</c:v>
                </c:pt>
                <c:pt idx="1170">
                  <c:v>1.3029303612048375</c:v>
                </c:pt>
                <c:pt idx="1171">
                  <c:v>1.3526179369241276</c:v>
                </c:pt>
                <c:pt idx="1172">
                  <c:v>1.3456466970692449</c:v>
                </c:pt>
                <c:pt idx="1173">
                  <c:v>1.3843028639065076</c:v>
                </c:pt>
                <c:pt idx="1174">
                  <c:v>1.3989143726546001</c:v>
                </c:pt>
                <c:pt idx="1175">
                  <c:v>1.46748547901777</c:v>
                </c:pt>
                <c:pt idx="1176">
                  <c:v>1.4468050851677849</c:v>
                </c:pt>
                <c:pt idx="1177">
                  <c:v>1.46152431528024</c:v>
                </c:pt>
                <c:pt idx="1178">
                  <c:v>1.4060213981194476</c:v>
                </c:pt>
                <c:pt idx="1179">
                  <c:v>1.342727601986095</c:v>
                </c:pt>
                <c:pt idx="1180">
                  <c:v>1.3146203803301599</c:v>
                </c:pt>
                <c:pt idx="1181">
                  <c:v>1.3542564078752799</c:v>
                </c:pt>
                <c:pt idx="1182">
                  <c:v>1.3616257589345975</c:v>
                </c:pt>
                <c:pt idx="1183">
                  <c:v>1.3613009327646926</c:v>
                </c:pt>
                <c:pt idx="1184">
                  <c:v>1.3088367079943726</c:v>
                </c:pt>
                <c:pt idx="1185">
                  <c:v>1.29993635387379</c:v>
                </c:pt>
                <c:pt idx="1186">
                  <c:v>1.288375134586875</c:v>
                </c:pt>
                <c:pt idx="1187">
                  <c:v>1.32092455605399</c:v>
                </c:pt>
                <c:pt idx="1188">
                  <c:v>1.30491655801023</c:v>
                </c:pt>
                <c:pt idx="1189">
                  <c:v>1.3354818761056699</c:v>
                </c:pt>
                <c:pt idx="1190">
                  <c:v>1.3510899293289125</c:v>
                </c:pt>
                <c:pt idx="1191">
                  <c:v>1.3365746378202075</c:v>
                </c:pt>
                <c:pt idx="1192">
                  <c:v>1.3206956180187999</c:v>
                </c:pt>
                <c:pt idx="1193">
                  <c:v>1.32339888275503</c:v>
                </c:pt>
                <c:pt idx="1194">
                  <c:v>1.3419954752863674</c:v>
                </c:pt>
                <c:pt idx="1195">
                  <c:v>1.3244350177101274</c:v>
                </c:pt>
                <c:pt idx="1196">
                  <c:v>1.33378018932682</c:v>
                </c:pt>
                <c:pt idx="1197">
                  <c:v>1.3335260644234674</c:v>
                </c:pt>
                <c:pt idx="1198">
                  <c:v>1.3445071479707975</c:v>
                </c:pt>
                <c:pt idx="1199">
                  <c:v>1.31161453253796</c:v>
                </c:pt>
                <c:pt idx="1200">
                  <c:v>1.2902604532377</c:v>
                </c:pt>
                <c:pt idx="1201">
                  <c:v>1.2882154764166649</c:v>
                </c:pt>
                <c:pt idx="1202">
                  <c:v>1.2991837191031574</c:v>
                </c:pt>
                <c:pt idx="1203">
                  <c:v>1.3146931744267349</c:v>
                </c:pt>
                <c:pt idx="1204">
                  <c:v>1.3283848947417274</c:v>
                </c:pt>
                <c:pt idx="1205">
                  <c:v>1.3072465825729476</c:v>
                </c:pt>
                <c:pt idx="1206">
                  <c:v>1.3230338767759851</c:v>
                </c:pt>
                <c:pt idx="1207">
                  <c:v>1.3158777807471451</c:v>
                </c:pt>
                <c:pt idx="1208">
                  <c:v>1.3343284221970451</c:v>
                </c:pt>
                <c:pt idx="1209">
                  <c:v>1.325435438061745</c:v>
                </c:pt>
                <c:pt idx="1210">
                  <c:v>1.3194619081089849</c:v>
                </c:pt>
                <c:pt idx="1211">
                  <c:v>1.2747477704280825</c:v>
                </c:pt>
                <c:pt idx="1212">
                  <c:v>1.2285265789516424</c:v>
                </c:pt>
                <c:pt idx="1213">
                  <c:v>1.205267130465784</c:v>
                </c:pt>
                <c:pt idx="1214">
                  <c:v>1.2032497018281665</c:v>
                </c:pt>
                <c:pt idx="1215">
                  <c:v>1.2280423673736749</c:v>
                </c:pt>
                <c:pt idx="1216">
                  <c:v>1.2172192828052493</c:v>
                </c:pt>
                <c:pt idx="1217">
                  <c:v>1.2193457317780925</c:v>
                </c:pt>
                <c:pt idx="1218">
                  <c:v>1.1962582013313301</c:v>
                </c:pt>
                <c:pt idx="1219">
                  <c:v>1.1996684466267808</c:v>
                </c:pt>
                <c:pt idx="1220">
                  <c:v>1.2530636531093851</c:v>
                </c:pt>
                <c:pt idx="1221">
                  <c:v>1.2362298811549892</c:v>
                </c:pt>
                <c:pt idx="1222">
                  <c:v>1.2449854363040049</c:v>
                </c:pt>
                <c:pt idx="1223">
                  <c:v>1.2556297568394401</c:v>
                </c:pt>
                <c:pt idx="1224">
                  <c:v>1.2649547742424074</c:v>
                </c:pt>
                <c:pt idx="1225">
                  <c:v>1.2772695141929149</c:v>
                </c:pt>
                <c:pt idx="1226">
                  <c:v>1.2783353723670001</c:v>
                </c:pt>
                <c:pt idx="1227">
                  <c:v>1.2660999206810775</c:v>
                </c:pt>
                <c:pt idx="1228">
                  <c:v>1.2827520104531775</c:v>
                </c:pt>
                <c:pt idx="1229">
                  <c:v>1.2426846145694574</c:v>
                </c:pt>
                <c:pt idx="1230">
                  <c:v>1.2395343105074725</c:v>
                </c:pt>
                <c:pt idx="1231">
                  <c:v>1.2860518541340951</c:v>
                </c:pt>
                <c:pt idx="1232">
                  <c:v>1.3054428925700301</c:v>
                </c:pt>
                <c:pt idx="1233">
                  <c:v>1.314025280642005</c:v>
                </c:pt>
                <c:pt idx="1234">
                  <c:v>1.2994593129298524</c:v>
                </c:pt>
                <c:pt idx="1235">
                  <c:v>1.3252651470771999</c:v>
                </c:pt>
                <c:pt idx="1236">
                  <c:v>1.2986044853970224</c:v>
                </c:pt>
                <c:pt idx="1237">
                  <c:v>1.3039480689433551</c:v>
                </c:pt>
                <c:pt idx="1238">
                  <c:v>1.3251010654175874</c:v>
                </c:pt>
                <c:pt idx="1239">
                  <c:v>1.3041696103367775</c:v>
                </c:pt>
                <c:pt idx="1240">
                  <c:v>1.341585987242665</c:v>
                </c:pt>
                <c:pt idx="1241">
                  <c:v>1.340644151731035</c:v>
                </c:pt>
                <c:pt idx="1242">
                  <c:v>1.3857220167703801</c:v>
                </c:pt>
                <c:pt idx="1243">
                  <c:v>1.3852941490290376</c:v>
                </c:pt>
                <c:pt idx="1244">
                  <c:v>1.3762506455145624</c:v>
                </c:pt>
                <c:pt idx="1245">
                  <c:v>1.3916381292049476</c:v>
                </c:pt>
                <c:pt idx="1246">
                  <c:v>1.3751820455529</c:v>
                </c:pt>
                <c:pt idx="1247">
                  <c:v>1.3205871473338675</c:v>
                </c:pt>
                <c:pt idx="1248">
                  <c:v>1.3134503240742175</c:v>
                </c:pt>
                <c:pt idx="1249">
                  <c:v>1.3223991758259774</c:v>
                </c:pt>
                <c:pt idx="1250">
                  <c:v>1.3274673416593474</c:v>
                </c:pt>
                <c:pt idx="1251">
                  <c:v>1.3657573628017126</c:v>
                </c:pt>
                <c:pt idx="1252">
                  <c:v>1.3493433413203024</c:v>
                </c:pt>
                <c:pt idx="1253">
                  <c:v>1.3418766732084275</c:v>
                </c:pt>
                <c:pt idx="1254">
                  <c:v>1.3373734506621875</c:v>
                </c:pt>
                <c:pt idx="1255">
                  <c:v>1.3314243700141626</c:v>
                </c:pt>
                <c:pt idx="1256">
                  <c:v>1.3078864978076374</c:v>
                </c:pt>
                <c:pt idx="1257">
                  <c:v>1.3369939495730101</c:v>
                </c:pt>
                <c:pt idx="1258">
                  <c:v>1.3350613328183949</c:v>
                </c:pt>
                <c:pt idx="1259">
                  <c:v>1.3446698632144276</c:v>
                </c:pt>
                <c:pt idx="1260">
                  <c:v>1.3281899238805199</c:v>
                </c:pt>
                <c:pt idx="1261">
                  <c:v>1.3144842002808401</c:v>
                </c:pt>
                <c:pt idx="1262">
                  <c:v>1.2880532547273924</c:v>
                </c:pt>
                <c:pt idx="1263">
                  <c:v>1.2928270410078151</c:v>
                </c:pt>
                <c:pt idx="1264">
                  <c:v>1.2805505028357635</c:v>
                </c:pt>
                <c:pt idx="1265">
                  <c:v>1.275528380648048</c:v>
                </c:pt>
                <c:pt idx="1266">
                  <c:v>1.2827496255231927</c:v>
                </c:pt>
                <c:pt idx="1267">
                  <c:v>1.2671711196802713</c:v>
                </c:pt>
                <c:pt idx="1268">
                  <c:v>1.2622651100390578</c:v>
                </c:pt>
                <c:pt idx="1269">
                  <c:v>1.266956627533421</c:v>
                </c:pt>
                <c:pt idx="1270">
                  <c:v>1.2665711087947682</c:v>
                </c:pt>
                <c:pt idx="1271">
                  <c:v>1.2497322237150317</c:v>
                </c:pt>
                <c:pt idx="1272">
                  <c:v>1.1175155469896159</c:v>
                </c:pt>
                <c:pt idx="1273">
                  <c:v>1.1204769155870224</c:v>
                </c:pt>
                <c:pt idx="1274">
                  <c:v>1.1556452171486291</c:v>
                </c:pt>
                <c:pt idx="1275">
                  <c:v>1.177814954502562</c:v>
                </c:pt>
                <c:pt idx="1276">
                  <c:v>1.2018292073904129</c:v>
                </c:pt>
                <c:pt idx="1277">
                  <c:v>1.2052141662261917</c:v>
                </c:pt>
                <c:pt idx="1278">
                  <c:v>1.1975980480365942</c:v>
                </c:pt>
                <c:pt idx="1279">
                  <c:v>1.1943739235322921</c:v>
                </c:pt>
                <c:pt idx="1280">
                  <c:v>1.1932907218017872</c:v>
                </c:pt>
                <c:pt idx="1281">
                  <c:v>1.1922448410458597</c:v>
                </c:pt>
                <c:pt idx="1282">
                  <c:v>1.2083795935633797</c:v>
                </c:pt>
                <c:pt idx="1283">
                  <c:v>1.2065905309685812</c:v>
                </c:pt>
                <c:pt idx="1284">
                  <c:v>1.2133283442131793</c:v>
                </c:pt>
                <c:pt idx="1285">
                  <c:v>1.2011841240671484</c:v>
                </c:pt>
                <c:pt idx="1286">
                  <c:v>1.2105136535833307</c:v>
                </c:pt>
                <c:pt idx="1287">
                  <c:v>1.2026921989107127</c:v>
                </c:pt>
                <c:pt idx="1288">
                  <c:v>1.2028731880597743</c:v>
                </c:pt>
                <c:pt idx="1289">
                  <c:v>1.2105718995016359</c:v>
                </c:pt>
                <c:pt idx="1290">
                  <c:v>1.2387549540938037</c:v>
                </c:pt>
                <c:pt idx="1291">
                  <c:v>1.2394178112439767</c:v>
                </c:pt>
                <c:pt idx="1292">
                  <c:v>1.2558260198190303</c:v>
                </c:pt>
                <c:pt idx="1293">
                  <c:v>1.233984543516446</c:v>
                </c:pt>
                <c:pt idx="1294">
                  <c:v>1.2532693593997699</c:v>
                </c:pt>
                <c:pt idx="1295">
                  <c:v>1.2485897003137365</c:v>
                </c:pt>
                <c:pt idx="1296">
                  <c:v>1.2583545244652521</c:v>
                </c:pt>
                <c:pt idx="1297">
                  <c:v>1.2330473480598632</c:v>
                </c:pt>
                <c:pt idx="1298">
                  <c:v>1.2323604803561212</c:v>
                </c:pt>
                <c:pt idx="1299">
                  <c:v>1.2319401994174823</c:v>
                </c:pt>
                <c:pt idx="1300">
                  <c:v>1.2366704348926008</c:v>
                </c:pt>
                <c:pt idx="1301">
                  <c:v>1.2367192449137843</c:v>
                </c:pt>
                <c:pt idx="1302">
                  <c:v>1.2284277486701465</c:v>
                </c:pt>
                <c:pt idx="1303">
                  <c:v>1.2132771973194649</c:v>
                </c:pt>
                <c:pt idx="1304">
                  <c:v>1.2163874872960354</c:v>
                </c:pt>
                <c:pt idx="1305">
                  <c:v>1.2058728670313994</c:v>
                </c:pt>
                <c:pt idx="1306">
                  <c:v>1.2017489257743796</c:v>
                </c:pt>
                <c:pt idx="1307">
                  <c:v>1.2245790942321766</c:v>
                </c:pt>
                <c:pt idx="1308">
                  <c:v>1.2089901803868259</c:v>
                </c:pt>
                <c:pt idx="1309">
                  <c:v>1.2155615327642102</c:v>
                </c:pt>
                <c:pt idx="1310">
                  <c:v>1.2260875431511005</c:v>
                </c:pt>
                <c:pt idx="1311">
                  <c:v>1.2452082952255903</c:v>
                </c:pt>
                <c:pt idx="1312">
                  <c:v>1.2435016632412375</c:v>
                </c:pt>
                <c:pt idx="1313">
                  <c:v>1.254148062169115</c:v>
                </c:pt>
                <c:pt idx="1314">
                  <c:v>1.2323852296402626</c:v>
                </c:pt>
                <c:pt idx="1315">
                  <c:v>1.2372206427273675</c:v>
                </c:pt>
                <c:pt idx="1316">
                  <c:v>1.236952494741685</c:v>
                </c:pt>
                <c:pt idx="1317">
                  <c:v>1.2329319169080974</c:v>
                </c:pt>
                <c:pt idx="1318">
                  <c:v>1.2419972436420026</c:v>
                </c:pt>
                <c:pt idx="1319">
                  <c:v>1.2353138979622076</c:v>
                </c:pt>
                <c:pt idx="1320">
                  <c:v>1.2474320405660251</c:v>
                </c:pt>
                <c:pt idx="1321">
                  <c:v>1.2406045164663475</c:v>
                </c:pt>
                <c:pt idx="1322">
                  <c:v>1.23500849714237</c:v>
                </c:pt>
                <c:pt idx="1323">
                  <c:v>1.2452256546498499</c:v>
                </c:pt>
                <c:pt idx="1324">
                  <c:v>1.2645869500186424</c:v>
                </c:pt>
                <c:pt idx="1325">
                  <c:v>1.2887827911089276</c:v>
                </c:pt>
                <c:pt idx="1326">
                  <c:v>1.2835397892400424</c:v>
                </c:pt>
                <c:pt idx="1327">
                  <c:v>1.2925962683171</c:v>
                </c:pt>
                <c:pt idx="1328">
                  <c:v>1.3154779230252576</c:v>
                </c:pt>
                <c:pt idx="1329">
                  <c:v>1.3137693714067324</c:v>
                </c:pt>
                <c:pt idx="1330">
                  <c:v>1.2913564436372824</c:v>
                </c:pt>
                <c:pt idx="1331">
                  <c:v>1.3074509105447101</c:v>
                </c:pt>
                <c:pt idx="1332">
                  <c:v>1.3047908254482776</c:v>
                </c:pt>
                <c:pt idx="1333">
                  <c:v>1.2954263341697625</c:v>
                </c:pt>
                <c:pt idx="1334">
                  <c:v>1.3261820976096275</c:v>
                </c:pt>
                <c:pt idx="1335">
                  <c:v>1.3215231354108601</c:v>
                </c:pt>
                <c:pt idx="1336">
                  <c:v>1.3205809012228999</c:v>
                </c:pt>
                <c:pt idx="1337">
                  <c:v>1.3289554629079374</c:v>
                </c:pt>
                <c:pt idx="1338">
                  <c:v>1.3219598823000749</c:v>
                </c:pt>
                <c:pt idx="1339">
                  <c:v>1.3480158715231574</c:v>
                </c:pt>
                <c:pt idx="1340">
                  <c:v>1.3467701892039501</c:v>
                </c:pt>
                <c:pt idx="1341">
                  <c:v>1.3694026143813351</c:v>
                </c:pt>
                <c:pt idx="1342">
                  <c:v>1.3749056260556349</c:v>
                </c:pt>
                <c:pt idx="1343">
                  <c:v>1.3779431156774575</c:v>
                </c:pt>
                <c:pt idx="1344">
                  <c:v>1.3834685947953376</c:v>
                </c:pt>
                <c:pt idx="1345">
                  <c:v>1.393103656144915</c:v>
                </c:pt>
                <c:pt idx="1346">
                  <c:v>1.4101161898246</c:v>
                </c:pt>
                <c:pt idx="1347">
                  <c:v>1.4183430249809326</c:v>
                </c:pt>
                <c:pt idx="1348">
                  <c:v>1.4293776359339101</c:v>
                </c:pt>
                <c:pt idx="1349">
                  <c:v>1.4626732410305701</c:v>
                </c:pt>
                <c:pt idx="1350">
                  <c:v>1.4497113730366125</c:v>
                </c:pt>
                <c:pt idx="1351">
                  <c:v>1.4322824044143174</c:v>
                </c:pt>
                <c:pt idx="1352">
                  <c:v>1.4173559091318224</c:v>
                </c:pt>
                <c:pt idx="1353">
                  <c:v>1.4271907359044476</c:v>
                </c:pt>
                <c:pt idx="1354">
                  <c:v>1.4376258757444274</c:v>
                </c:pt>
                <c:pt idx="1355">
                  <c:v>1.446207802366565</c:v>
                </c:pt>
                <c:pt idx="1356">
                  <c:v>1.4434523474535725</c:v>
                </c:pt>
                <c:pt idx="1357">
                  <c:v>1.4327014183591151</c:v>
                </c:pt>
                <c:pt idx="1358">
                  <c:v>1.4507033505644125</c:v>
                </c:pt>
                <c:pt idx="1359">
                  <c:v>1.4790944784583249</c:v>
                </c:pt>
                <c:pt idx="1360">
                  <c:v>1.5297175917712049</c:v>
                </c:pt>
                <c:pt idx="1361">
                  <c:v>1.5133182855446123</c:v>
                </c:pt>
                <c:pt idx="1362">
                  <c:v>1.5413275264451873</c:v>
                </c:pt>
                <c:pt idx="1363">
                  <c:v>1.5876471590963277</c:v>
                </c:pt>
                <c:pt idx="1364">
                  <c:v>1.5940053866634174</c:v>
                </c:pt>
                <c:pt idx="1365">
                  <c:v>1.619570952879235</c:v>
                </c:pt>
                <c:pt idx="1366">
                  <c:v>1.6123303570825476</c:v>
                </c:pt>
                <c:pt idx="1367">
                  <c:v>1.6967235220554651</c:v>
                </c:pt>
                <c:pt idx="1368">
                  <c:v>1.7448005669766498</c:v>
                </c:pt>
                <c:pt idx="1369">
                  <c:v>1.732122101997265</c:v>
                </c:pt>
                <c:pt idx="1370">
                  <c:v>1.7371452345260674</c:v>
                </c:pt>
                <c:pt idx="1371">
                  <c:v>1.8473771980684974</c:v>
                </c:pt>
                <c:pt idx="1372">
                  <c:v>1.8429312110297</c:v>
                </c:pt>
                <c:pt idx="1373">
                  <c:v>1.9066114164406174</c:v>
                </c:pt>
                <c:pt idx="1374">
                  <c:v>1.8331770727502701</c:v>
                </c:pt>
                <c:pt idx="1375">
                  <c:v>1.8462626326444875</c:v>
                </c:pt>
                <c:pt idx="1376">
                  <c:v>1.7207572415807399</c:v>
                </c:pt>
                <c:pt idx="1377">
                  <c:v>1.81370402413686</c:v>
                </c:pt>
                <c:pt idx="1378">
                  <c:v>1.7926710450012475</c:v>
                </c:pt>
                <c:pt idx="1379">
                  <c:v>1.7494033531514699</c:v>
                </c:pt>
                <c:pt idx="1380">
                  <c:v>1.78276993528939</c:v>
                </c:pt>
                <c:pt idx="1381">
                  <c:v>1.8920171846263076</c:v>
                </c:pt>
                <c:pt idx="1382">
                  <c:v>1.8797267326573253</c:v>
                </c:pt>
                <c:pt idx="1383">
                  <c:v>1.8794103915007874</c:v>
                </c:pt>
                <c:pt idx="1384">
                  <c:v>1.8920453104466302</c:v>
                </c:pt>
                <c:pt idx="1385">
                  <c:v>1.9268873268643876</c:v>
                </c:pt>
                <c:pt idx="1386">
                  <c:v>1.9457558500460999</c:v>
                </c:pt>
                <c:pt idx="1387">
                  <c:v>1.9459644412673502</c:v>
                </c:pt>
                <c:pt idx="1388">
                  <c:v>1.9774007422462749</c:v>
                </c:pt>
                <c:pt idx="1389">
                  <c:v>2.009432155303275</c:v>
                </c:pt>
                <c:pt idx="1390">
                  <c:v>2.0771576466697499</c:v>
                </c:pt>
                <c:pt idx="1391">
                  <c:v>2.10516584686285</c:v>
                </c:pt>
                <c:pt idx="1392">
                  <c:v>2.0629999699512753</c:v>
                </c:pt>
                <c:pt idx="1393">
                  <c:v>2.1093212431461748</c:v>
                </c:pt>
                <c:pt idx="1394">
                  <c:v>2.100392502409425</c:v>
                </c:pt>
                <c:pt idx="1395">
                  <c:v>2.1348301499362003</c:v>
                </c:pt>
                <c:pt idx="1396">
                  <c:v>2.0499637537003501</c:v>
                </c:pt>
                <c:pt idx="1397">
                  <c:v>2.0597856189653747</c:v>
                </c:pt>
                <c:pt idx="1398">
                  <c:v>1.9469317749854249</c:v>
                </c:pt>
                <c:pt idx="1399">
                  <c:v>1.9771047019885251</c:v>
                </c:pt>
                <c:pt idx="1400">
                  <c:v>1.9756402359029501</c:v>
                </c:pt>
                <c:pt idx="1401">
                  <c:v>1.903107855931625</c:v>
                </c:pt>
                <c:pt idx="1402">
                  <c:v>1.93443699890375</c:v>
                </c:pt>
                <c:pt idx="1403">
                  <c:v>2.0091035435176501</c:v>
                </c:pt>
                <c:pt idx="1404">
                  <c:v>1.9952859080362251</c:v>
                </c:pt>
                <c:pt idx="1405">
                  <c:v>1.9816973903399999</c:v>
                </c:pt>
                <c:pt idx="1406">
                  <c:v>2.0761863054806247</c:v>
                </c:pt>
                <c:pt idx="1407">
                  <c:v>2.1422717308679</c:v>
                </c:pt>
                <c:pt idx="1408">
                  <c:v>2.1398534268866252</c:v>
                </c:pt>
                <c:pt idx="1409">
                  <c:v>2.1747392798651246</c:v>
                </c:pt>
                <c:pt idx="1410">
                  <c:v>2.1251582753041749</c:v>
                </c:pt>
                <c:pt idx="1411">
                  <c:v>2.0395217823831997</c:v>
                </c:pt>
                <c:pt idx="1412">
                  <c:v>2.0370780210327251</c:v>
                </c:pt>
                <c:pt idx="1413">
                  <c:v>2.0198855608142248</c:v>
                </c:pt>
                <c:pt idx="1414">
                  <c:v>2.0220259674505998</c:v>
                </c:pt>
                <c:pt idx="1415">
                  <c:v>2.0774044181635247</c:v>
                </c:pt>
                <c:pt idx="1416">
                  <c:v>2.0632761231980998</c:v>
                </c:pt>
                <c:pt idx="1417">
                  <c:v>2.0570046259226498</c:v>
                </c:pt>
                <c:pt idx="1418">
                  <c:v>2.0178770009874247</c:v>
                </c:pt>
                <c:pt idx="1419">
                  <c:v>2.0119164045878</c:v>
                </c:pt>
                <c:pt idx="1420">
                  <c:v>2.029871216886225</c:v>
                </c:pt>
                <c:pt idx="1421">
                  <c:v>1.9702771960881751</c:v>
                </c:pt>
                <c:pt idx="1422">
                  <c:v>1.9670786519961498</c:v>
                </c:pt>
                <c:pt idx="1423">
                  <c:v>1.9708329849900998</c:v>
                </c:pt>
                <c:pt idx="1424">
                  <c:v>1.973151365048325</c:v>
                </c:pt>
                <c:pt idx="1425">
                  <c:v>1.9517740412543252</c:v>
                </c:pt>
                <c:pt idx="1426">
                  <c:v>1.8668983858871</c:v>
                </c:pt>
                <c:pt idx="1427">
                  <c:v>1.8750823200111251</c:v>
                </c:pt>
                <c:pt idx="1428">
                  <c:v>1.9058440550941249</c:v>
                </c:pt>
                <c:pt idx="1429">
                  <c:v>1.9541433128520498</c:v>
                </c:pt>
                <c:pt idx="1430">
                  <c:v>1.948084977760725</c:v>
                </c:pt>
                <c:pt idx="1431">
                  <c:v>1.9686326988211249</c:v>
                </c:pt>
                <c:pt idx="1432">
                  <c:v>2.0029197215001751</c:v>
                </c:pt>
                <c:pt idx="1433">
                  <c:v>1.9937596667234501</c:v>
                </c:pt>
                <c:pt idx="1434">
                  <c:v>1.9785737791960001</c:v>
                </c:pt>
                <c:pt idx="1435">
                  <c:v>2.007434198182025</c:v>
                </c:pt>
                <c:pt idx="1436">
                  <c:v>2.0219894983805498</c:v>
                </c:pt>
                <c:pt idx="1437">
                  <c:v>2.0856808711856498</c:v>
                </c:pt>
                <c:pt idx="1438">
                  <c:v>2.1062256623074997</c:v>
                </c:pt>
                <c:pt idx="1439">
                  <c:v>2.1136476278079002</c:v>
                </c:pt>
                <c:pt idx="1440">
                  <c:v>2.0734811618539748</c:v>
                </c:pt>
                <c:pt idx="1441">
                  <c:v>2.112381689114375</c:v>
                </c:pt>
                <c:pt idx="1442">
                  <c:v>2.0725972727772248</c:v>
                </c:pt>
                <c:pt idx="1443">
                  <c:v>2.029747922053375</c:v>
                </c:pt>
                <c:pt idx="1444">
                  <c:v>2.0977751867129499</c:v>
                </c:pt>
                <c:pt idx="1445">
                  <c:v>2.0575089618437499</c:v>
                </c:pt>
                <c:pt idx="1446">
                  <c:v>2.0610757175492997</c:v>
                </c:pt>
                <c:pt idx="1447">
                  <c:v>2.1374873403640002</c:v>
                </c:pt>
                <c:pt idx="1448">
                  <c:v>2.1505297844489499</c:v>
                </c:pt>
                <c:pt idx="1449">
                  <c:v>2.1725613331503499</c:v>
                </c:pt>
                <c:pt idx="1450">
                  <c:v>2.175015369227125</c:v>
                </c:pt>
                <c:pt idx="1451">
                  <c:v>2.159804615970975</c:v>
                </c:pt>
                <c:pt idx="1452">
                  <c:v>2.1497146163653253</c:v>
                </c:pt>
                <c:pt idx="1453">
                  <c:v>2.1583586517693001</c:v>
                </c:pt>
                <c:pt idx="1454">
                  <c:v>2.1369041106814253</c:v>
                </c:pt>
                <c:pt idx="1455">
                  <c:v>2.2143641263289999</c:v>
                </c:pt>
                <c:pt idx="1456">
                  <c:v>2.2462028539167003</c:v>
                </c:pt>
                <c:pt idx="1457">
                  <c:v>2.3050439361971002</c:v>
                </c:pt>
                <c:pt idx="1458">
                  <c:v>2.2920530230642751</c:v>
                </c:pt>
                <c:pt idx="1459">
                  <c:v>2.2996485103779749</c:v>
                </c:pt>
                <c:pt idx="1460">
                  <c:v>2.3443023769185998</c:v>
                </c:pt>
                <c:pt idx="1461">
                  <c:v>2.2768564250961498</c:v>
                </c:pt>
                <c:pt idx="1462">
                  <c:v>2.3150351780282747</c:v>
                </c:pt>
                <c:pt idx="1463">
                  <c:v>2.3556159488623747</c:v>
                </c:pt>
                <c:pt idx="1464">
                  <c:v>2.3890271537024503</c:v>
                </c:pt>
                <c:pt idx="1465">
                  <c:v>2.3688797610250996</c:v>
                </c:pt>
                <c:pt idx="1466">
                  <c:v>2.3252615109931751</c:v>
                </c:pt>
                <c:pt idx="1467">
                  <c:v>2.3500947200977</c:v>
                </c:pt>
                <c:pt idx="1468">
                  <c:v>2.3571592528447751</c:v>
                </c:pt>
                <c:pt idx="1469">
                  <c:v>2.3724198198267246</c:v>
                </c:pt>
                <c:pt idx="1470">
                  <c:v>2.3249647508855249</c:v>
                </c:pt>
                <c:pt idx="1471">
                  <c:v>2.368247214977</c:v>
                </c:pt>
                <c:pt idx="1472">
                  <c:v>2.3783752000164249</c:v>
                </c:pt>
                <c:pt idx="1473">
                  <c:v>2.3209224895750253</c:v>
                </c:pt>
                <c:pt idx="1474">
                  <c:v>2.3530087164925249</c:v>
                </c:pt>
                <c:pt idx="1475">
                  <c:v>2.2682736512146748</c:v>
                </c:pt>
                <c:pt idx="1476">
                  <c:v>2.3239979681980998</c:v>
                </c:pt>
                <c:pt idx="1477">
                  <c:v>2.2928533198065</c:v>
                </c:pt>
                <c:pt idx="1478">
                  <c:v>2.2604244565975753</c:v>
                </c:pt>
                <c:pt idx="1479">
                  <c:v>2.2440376788765</c:v>
                </c:pt>
                <c:pt idx="1480">
                  <c:v>2.3230129929773753</c:v>
                </c:pt>
                <c:pt idx="1481">
                  <c:v>2.3229734986604749</c:v>
                </c:pt>
                <c:pt idx="1482">
                  <c:v>2.2894925808100997</c:v>
                </c:pt>
                <c:pt idx="1483">
                  <c:v>2.3191616997179749</c:v>
                </c:pt>
                <c:pt idx="1484">
                  <c:v>2.29802709235295</c:v>
                </c:pt>
                <c:pt idx="1485">
                  <c:v>2.3310211805755001</c:v>
                </c:pt>
                <c:pt idx="1486">
                  <c:v>2.37554513966395</c:v>
                </c:pt>
                <c:pt idx="1487">
                  <c:v>2.4026612391578248</c:v>
                </c:pt>
                <c:pt idx="1488">
                  <c:v>2.3663295240058497</c:v>
                </c:pt>
                <c:pt idx="1489">
                  <c:v>2.3599171392102498</c:v>
                </c:pt>
                <c:pt idx="1490">
                  <c:v>2.2665344164174002</c:v>
                </c:pt>
                <c:pt idx="1491">
                  <c:v>2.2439372574606002</c:v>
                </c:pt>
                <c:pt idx="1492">
                  <c:v>2.2900487945716499</c:v>
                </c:pt>
                <c:pt idx="1493">
                  <c:v>2.27782775796905</c:v>
                </c:pt>
                <c:pt idx="1494">
                  <c:v>2.2292426094221751</c:v>
                </c:pt>
                <c:pt idx="1495">
                  <c:v>2.3018754326141746</c:v>
                </c:pt>
                <c:pt idx="1496">
                  <c:v>2.2986600150680747</c:v>
                </c:pt>
                <c:pt idx="1497">
                  <c:v>2.2678058331755997</c:v>
                </c:pt>
                <c:pt idx="1498">
                  <c:v>2.2509851748170249</c:v>
                </c:pt>
                <c:pt idx="1499">
                  <c:v>2.274137350439025</c:v>
                </c:pt>
                <c:pt idx="1500">
                  <c:v>2.1973424343746748</c:v>
                </c:pt>
                <c:pt idx="1501">
                  <c:v>2.2601445032888501</c:v>
                </c:pt>
                <c:pt idx="1502">
                  <c:v>2.2241244564442502</c:v>
                </c:pt>
                <c:pt idx="1503">
                  <c:v>2.2364098803011001</c:v>
                </c:pt>
                <c:pt idx="1504">
                  <c:v>2.14123740085995</c:v>
                </c:pt>
                <c:pt idx="1505">
                  <c:v>2.1762290830229754</c:v>
                </c:pt>
                <c:pt idx="1506">
                  <c:v>2.2370388605975</c:v>
                </c:pt>
                <c:pt idx="1507">
                  <c:v>2.1962162386156496</c:v>
                </c:pt>
                <c:pt idx="1508">
                  <c:v>2.213534227303275</c:v>
                </c:pt>
                <c:pt idx="1509">
                  <c:v>2.2327261316095752</c:v>
                </c:pt>
                <c:pt idx="1510">
                  <c:v>2.1724185763093748</c:v>
                </c:pt>
                <c:pt idx="1511">
                  <c:v>2.2277476696281999</c:v>
                </c:pt>
                <c:pt idx="1512">
                  <c:v>2.17008125158035</c:v>
                </c:pt>
                <c:pt idx="1513">
                  <c:v>2.1825753888470496</c:v>
                </c:pt>
                <c:pt idx="1514">
                  <c:v>2.1930158727091502</c:v>
                </c:pt>
                <c:pt idx="1515">
                  <c:v>2.342664531523325</c:v>
                </c:pt>
                <c:pt idx="1516">
                  <c:v>2.3503619721100248</c:v>
                </c:pt>
                <c:pt idx="1517">
                  <c:v>2.4022806102873497</c:v>
                </c:pt>
                <c:pt idx="1518">
                  <c:v>2.3974682856644751</c:v>
                </c:pt>
                <c:pt idx="1519">
                  <c:v>2.4568947271560253</c:v>
                </c:pt>
                <c:pt idx="1520">
                  <c:v>2.4244916104041998</c:v>
                </c:pt>
                <c:pt idx="1521">
                  <c:v>2.4864761145245251</c:v>
                </c:pt>
                <c:pt idx="1522">
                  <c:v>2.5369597134923501</c:v>
                </c:pt>
                <c:pt idx="1523">
                  <c:v>2.56073703510395</c:v>
                </c:pt>
                <c:pt idx="1524">
                  <c:v>2.5469160651871752</c:v>
                </c:pt>
                <c:pt idx="1525">
                  <c:v>2.6326731156546748</c:v>
                </c:pt>
                <c:pt idx="1526">
                  <c:v>2.6053331029416</c:v>
                </c:pt>
                <c:pt idx="1527">
                  <c:v>2.5691148480861248</c:v>
                </c:pt>
                <c:pt idx="1528">
                  <c:v>2.6304223348590501</c:v>
                </c:pt>
                <c:pt idx="1529">
                  <c:v>2.598397633704975</c:v>
                </c:pt>
                <c:pt idx="1530">
                  <c:v>2.61291097383305</c:v>
                </c:pt>
                <c:pt idx="1531">
                  <c:v>2.6500447230157747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CA-43CA-9B2B-E5711EE2A555}"/>
            </c:ext>
          </c:extLst>
        </c:ser>
        <c:ser>
          <c:idx val="1"/>
          <c:order val="1"/>
          <c:tx>
            <c:strRef>
              <c:f>增值序列!$D$2</c:f>
              <c:strCache>
                <c:ptCount val="1"/>
                <c:pt idx="0">
                  <c:v>奇点2号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增值序列!$A$3:$A$1534</c:f>
              <c:numCache>
                <c:formatCode>yyyy\-mm\-dd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增值序列!$D$3:$D$1534</c:f>
              <c:numCache>
                <c:formatCode>0.00_);[Red]\(0.00\)</c:formatCode>
                <c:ptCount val="1532"/>
                <c:pt idx="0">
                  <c:v>1.0273554810934487</c:v>
                </c:pt>
                <c:pt idx="1">
                  <c:v>1.0337378116008558</c:v>
                </c:pt>
                <c:pt idx="2">
                  <c:v>1.0443566878510802</c:v>
                </c:pt>
                <c:pt idx="3">
                  <c:v>1.0488830733929051</c:v>
                </c:pt>
                <c:pt idx="4">
                  <c:v>1.032946196425901</c:v>
                </c:pt>
                <c:pt idx="5">
                  <c:v>1.059846888583188</c:v>
                </c:pt>
                <c:pt idx="6">
                  <c:v>1.0674372947637605</c:v>
                </c:pt>
                <c:pt idx="7">
                  <c:v>1.0968505320471458</c:v>
                </c:pt>
                <c:pt idx="8">
                  <c:v>1.0940976589268316</c:v>
                </c:pt>
                <c:pt idx="9">
                  <c:v>1.1000662854142396</c:v>
                </c:pt>
                <c:pt idx="10">
                  <c:v>1.1038321335058157</c:v>
                </c:pt>
                <c:pt idx="11">
                  <c:v>1.1053861933291922</c:v>
                </c:pt>
                <c:pt idx="12">
                  <c:v>1.1384642006502932</c:v>
                </c:pt>
                <c:pt idx="13">
                  <c:v>1.1346810647509606</c:v>
                </c:pt>
                <c:pt idx="14">
                  <c:v>1.1675191207416726</c:v>
                </c:pt>
                <c:pt idx="15">
                  <c:v>1.1346634182673996</c:v>
                </c:pt>
                <c:pt idx="16">
                  <c:v>1.0527230870823512</c:v>
                </c:pt>
                <c:pt idx="17">
                  <c:v>1.095582961256806</c:v>
                </c:pt>
                <c:pt idx="18">
                  <c:v>1.1115134195955299</c:v>
                </c:pt>
                <c:pt idx="19">
                  <c:v>1.1456326881332157</c:v>
                </c:pt>
                <c:pt idx="20">
                  <c:v>1.1643693432933051</c:v>
                </c:pt>
                <c:pt idx="21">
                  <c:v>1.1641745961574326</c:v>
                </c:pt>
                <c:pt idx="22">
                  <c:v>1.1726804141593801</c:v>
                </c:pt>
                <c:pt idx="23">
                  <c:v>1.1977546845410976</c:v>
                </c:pt>
                <c:pt idx="24">
                  <c:v>1.1958217376343376</c:v>
                </c:pt>
                <c:pt idx="25">
                  <c:v>1.1997008864540475</c:v>
                </c:pt>
                <c:pt idx="26">
                  <c:v>1.2417275854210874</c:v>
                </c:pt>
                <c:pt idx="27">
                  <c:v>1.2570535517462975</c:v>
                </c:pt>
                <c:pt idx="28">
                  <c:v>1.237458602374135</c:v>
                </c:pt>
                <c:pt idx="29">
                  <c:v>1.2684540984564801</c:v>
                </c:pt>
                <c:pt idx="30">
                  <c:v>1.2928345702195325</c:v>
                </c:pt>
                <c:pt idx="31">
                  <c:v>1.3336097501735025</c:v>
                </c:pt>
                <c:pt idx="32">
                  <c:v>1.3564737637239175</c:v>
                </c:pt>
                <c:pt idx="33">
                  <c:v>1.28600071487157</c:v>
                </c:pt>
                <c:pt idx="34">
                  <c:v>1.2772511336429675</c:v>
                </c:pt>
                <c:pt idx="35">
                  <c:v>1.221348196232525</c:v>
                </c:pt>
                <c:pt idx="36">
                  <c:v>1.2588447670431999</c:v>
                </c:pt>
                <c:pt idx="37">
                  <c:v>1.2645415503785551</c:v>
                </c:pt>
                <c:pt idx="38">
                  <c:v>1.24186662035886</c:v>
                </c:pt>
                <c:pt idx="39">
                  <c:v>1.247195171872175</c:v>
                </c:pt>
                <c:pt idx="40">
                  <c:v>1.2364124113784476</c:v>
                </c:pt>
                <c:pt idx="41">
                  <c:v>1.1752763720864801</c:v>
                </c:pt>
                <c:pt idx="42">
                  <c:v>1.2191176273053874</c:v>
                </c:pt>
                <c:pt idx="43">
                  <c:v>1.1921658362352225</c:v>
                </c:pt>
                <c:pt idx="44">
                  <c:v>1.17129959254231</c:v>
                </c:pt>
                <c:pt idx="45">
                  <c:v>1.1651041900591674</c:v>
                </c:pt>
                <c:pt idx="46">
                  <c:v>1.0966804010444959</c:v>
                </c:pt>
                <c:pt idx="47">
                  <c:v>1.092696406763106</c:v>
                </c:pt>
                <c:pt idx="48">
                  <c:v>1.0783604853868927</c:v>
                </c:pt>
                <c:pt idx="49">
                  <c:v>1.0982215698175135</c:v>
                </c:pt>
                <c:pt idx="50">
                  <c:v>1.1064383424339008</c:v>
                </c:pt>
                <c:pt idx="51">
                  <c:v>1.0541198927318696</c:v>
                </c:pt>
                <c:pt idx="52">
                  <c:v>1.0675239285758973</c:v>
                </c:pt>
                <c:pt idx="53">
                  <c:v>1.1026962897552415</c:v>
                </c:pt>
                <c:pt idx="54">
                  <c:v>1.0878884945524032</c:v>
                </c:pt>
                <c:pt idx="55">
                  <c:v>1.0782670809056856</c:v>
                </c:pt>
                <c:pt idx="56">
                  <c:v>1.0564322720342463</c:v>
                </c:pt>
                <c:pt idx="57">
                  <c:v>1.0562225989169907</c:v>
                </c:pt>
                <c:pt idx="58">
                  <c:v>1.0615365231367027</c:v>
                </c:pt>
                <c:pt idx="59">
                  <c:v>1.1025716328279473</c:v>
                </c:pt>
                <c:pt idx="60">
                  <c:v>1.0920053021578553</c:v>
                </c:pt>
                <c:pt idx="61">
                  <c:v>1.1194083278815525</c:v>
                </c:pt>
                <c:pt idx="62">
                  <c:v>1.124844696155433</c:v>
                </c:pt>
                <c:pt idx="63">
                  <c:v>1.1239208360547841</c:v>
                </c:pt>
                <c:pt idx="64">
                  <c:v>1.0969541156006011</c:v>
                </c:pt>
                <c:pt idx="65">
                  <c:v>1.0791179589884927</c:v>
                </c:pt>
                <c:pt idx="66">
                  <c:v>1.1089244460480576</c:v>
                </c:pt>
                <c:pt idx="67">
                  <c:v>1.1123586495844311</c:v>
                </c:pt>
                <c:pt idx="68">
                  <c:v>1.1209054052564347</c:v>
                </c:pt>
                <c:pt idx="69">
                  <c:v>1.1327146499269558</c:v>
                </c:pt>
                <c:pt idx="70">
                  <c:v>1.1442766891512033</c:v>
                </c:pt>
                <c:pt idx="71">
                  <c:v>1.1376007796328809</c:v>
                </c:pt>
                <c:pt idx="72">
                  <c:v>1.1435393376297045</c:v>
                </c:pt>
                <c:pt idx="73">
                  <c:v>1.1310256477734957</c:v>
                </c:pt>
                <c:pt idx="74">
                  <c:v>1.1185817767197941</c:v>
                </c:pt>
                <c:pt idx="75">
                  <c:v>1.123888720919157</c:v>
                </c:pt>
                <c:pt idx="76">
                  <c:v>1.1408791756509895</c:v>
                </c:pt>
                <c:pt idx="77">
                  <c:v>1.1426396745884457</c:v>
                </c:pt>
                <c:pt idx="78">
                  <c:v>1.1787053594576951</c:v>
                </c:pt>
                <c:pt idx="79">
                  <c:v>1.2077404628752575</c:v>
                </c:pt>
                <c:pt idx="80">
                  <c:v>1.2018198369513851</c:v>
                </c:pt>
                <c:pt idx="81">
                  <c:v>1.2095141273415375</c:v>
                </c:pt>
                <c:pt idx="82">
                  <c:v>1.20418077470411</c:v>
                </c:pt>
                <c:pt idx="83">
                  <c:v>1.2135067728195001</c:v>
                </c:pt>
                <c:pt idx="84">
                  <c:v>1.219859754968345</c:v>
                </c:pt>
                <c:pt idx="85">
                  <c:v>1.213208210846715</c:v>
                </c:pt>
                <c:pt idx="86">
                  <c:v>1.2220570399928401</c:v>
                </c:pt>
                <c:pt idx="87">
                  <c:v>1.1847449212194925</c:v>
                </c:pt>
                <c:pt idx="88">
                  <c:v>1.2114523625856699</c:v>
                </c:pt>
                <c:pt idx="89">
                  <c:v>1.1937493843575049</c:v>
                </c:pt>
                <c:pt idx="90">
                  <c:v>1.1682865432654976</c:v>
                </c:pt>
                <c:pt idx="91">
                  <c:v>1.1467496702906925</c:v>
                </c:pt>
                <c:pt idx="92">
                  <c:v>1.1358182606240901</c:v>
                </c:pt>
                <c:pt idx="93">
                  <c:v>1.1664232269202901</c:v>
                </c:pt>
                <c:pt idx="94">
                  <c:v>1.147509109249605</c:v>
                </c:pt>
                <c:pt idx="95">
                  <c:v>1.1462985561934649</c:v>
                </c:pt>
                <c:pt idx="96">
                  <c:v>1.1524815066755676</c:v>
                </c:pt>
                <c:pt idx="97">
                  <c:v>1.201496536112225</c:v>
                </c:pt>
                <c:pt idx="98">
                  <c:v>1.2047634927660575</c:v>
                </c:pt>
                <c:pt idx="99">
                  <c:v>1.2075443730364575</c:v>
                </c:pt>
                <c:pt idx="100">
                  <c:v>1.2055310432312349</c:v>
                </c:pt>
                <c:pt idx="101">
                  <c:v>1.2135405328436075</c:v>
                </c:pt>
                <c:pt idx="102">
                  <c:v>1.2138181039737876</c:v>
                </c:pt>
                <c:pt idx="103">
                  <c:v>1.22174532278262</c:v>
                </c:pt>
                <c:pt idx="104">
                  <c:v>1.229357071475305</c:v>
                </c:pt>
                <c:pt idx="105">
                  <c:v>1.2291473933583474</c:v>
                </c:pt>
                <c:pt idx="106">
                  <c:v>1.2320599982481875</c:v>
                </c:pt>
                <c:pt idx="107">
                  <c:v>1.2161207843390449</c:v>
                </c:pt>
                <c:pt idx="108">
                  <c:v>1.243219949453735</c:v>
                </c:pt>
                <c:pt idx="109">
                  <c:v>1.245320045894605</c:v>
                </c:pt>
                <c:pt idx="110">
                  <c:v>1.2691676777654675</c:v>
                </c:pt>
                <c:pt idx="111">
                  <c:v>1.2854718915835674</c:v>
                </c:pt>
                <c:pt idx="112">
                  <c:v>1.3033810759160924</c:v>
                </c:pt>
                <c:pt idx="113">
                  <c:v>1.3235086303726176</c:v>
                </c:pt>
                <c:pt idx="114">
                  <c:v>1.3326220585426625</c:v>
                </c:pt>
                <c:pt idx="115">
                  <c:v>1.32278812422605</c:v>
                </c:pt>
                <c:pt idx="116">
                  <c:v>1.362715527750775</c:v>
                </c:pt>
                <c:pt idx="117">
                  <c:v>1.3576852181318151</c:v>
                </c:pt>
                <c:pt idx="118">
                  <c:v>1.362242684690905</c:v>
                </c:pt>
                <c:pt idx="119">
                  <c:v>1.3645426102850975</c:v>
                </c:pt>
                <c:pt idx="120">
                  <c:v>1.4182030202928648</c:v>
                </c:pt>
                <c:pt idx="121">
                  <c:v>1.4549965907795399</c:v>
                </c:pt>
                <c:pt idx="122">
                  <c:v>1.4954482157934326</c:v>
                </c:pt>
                <c:pt idx="123">
                  <c:v>1.5374350105072576</c:v>
                </c:pt>
                <c:pt idx="124">
                  <c:v>1.53569234118454</c:v>
                </c:pt>
                <c:pt idx="125">
                  <c:v>1.5955750031503075</c:v>
                </c:pt>
                <c:pt idx="126">
                  <c:v>1.5768096422997875</c:v>
                </c:pt>
                <c:pt idx="127">
                  <c:v>1.5211630472584525</c:v>
                </c:pt>
                <c:pt idx="128">
                  <c:v>1.43761210205852</c:v>
                </c:pt>
                <c:pt idx="129">
                  <c:v>1.454758071732045</c:v>
                </c:pt>
                <c:pt idx="130">
                  <c:v>1.4777241126850325</c:v>
                </c:pt>
                <c:pt idx="131">
                  <c:v>1.4890464070998399</c:v>
                </c:pt>
                <c:pt idx="132">
                  <c:v>1.5096695251361001</c:v>
                </c:pt>
                <c:pt idx="133">
                  <c:v>1.5153698114911651</c:v>
                </c:pt>
                <c:pt idx="134">
                  <c:v>1.4276315147632026</c:v>
                </c:pt>
                <c:pt idx="135">
                  <c:v>1.428870448139665</c:v>
                </c:pt>
                <c:pt idx="136">
                  <c:v>1.4486478841801751</c:v>
                </c:pt>
                <c:pt idx="137">
                  <c:v>1.5044745463782374</c:v>
                </c:pt>
                <c:pt idx="138">
                  <c:v>1.4893778845244126</c:v>
                </c:pt>
                <c:pt idx="139">
                  <c:v>1.5282753819393275</c:v>
                </c:pt>
                <c:pt idx="140">
                  <c:v>1.5715233233224875</c:v>
                </c:pt>
                <c:pt idx="141">
                  <c:v>1.54380614568427</c:v>
                </c:pt>
                <c:pt idx="142">
                  <c:v>1.5571407391885774</c:v>
                </c:pt>
                <c:pt idx="143">
                  <c:v>1.543092454122895</c:v>
                </c:pt>
                <c:pt idx="144">
                  <c:v>1.5056069196414525</c:v>
                </c:pt>
                <c:pt idx="145">
                  <c:v>1.4924501236343151</c:v>
                </c:pt>
                <c:pt idx="146">
                  <c:v>1.4646837032987952</c:v>
                </c:pt>
                <c:pt idx="147">
                  <c:v>1.4547339649737401</c:v>
                </c:pt>
                <c:pt idx="148">
                  <c:v>1.4480728327946601</c:v>
                </c:pt>
                <c:pt idx="149">
                  <c:v>1.471179953604185</c:v>
                </c:pt>
                <c:pt idx="150">
                  <c:v>1.4864073276608498</c:v>
                </c:pt>
                <c:pt idx="151">
                  <c:v>1.4821668177759675</c:v>
                </c:pt>
                <c:pt idx="152">
                  <c:v>1.440269681636255</c:v>
                </c:pt>
                <c:pt idx="153">
                  <c:v>1.4329969258715649</c:v>
                </c:pt>
                <c:pt idx="154">
                  <c:v>1.457275785884125</c:v>
                </c:pt>
                <c:pt idx="155">
                  <c:v>1.502162752278895</c:v>
                </c:pt>
                <c:pt idx="156">
                  <c:v>1.501440936613355</c:v>
                </c:pt>
                <c:pt idx="157">
                  <c:v>1.4636653973907749</c:v>
                </c:pt>
                <c:pt idx="158">
                  <c:v>1.4803017248867101</c:v>
                </c:pt>
                <c:pt idx="159">
                  <c:v>1.5000401488454176</c:v>
                </c:pt>
                <c:pt idx="160">
                  <c:v>1.4868154862228675</c:v>
                </c:pt>
                <c:pt idx="161">
                  <c:v>1.5057975399917176</c:v>
                </c:pt>
                <c:pt idx="162">
                  <c:v>1.5134463486891874</c:v>
                </c:pt>
                <c:pt idx="163">
                  <c:v>1.4939948590980299</c:v>
                </c:pt>
                <c:pt idx="164">
                  <c:v>1.47854187341605</c:v>
                </c:pt>
                <c:pt idx="165">
                  <c:v>1.4330898453322201</c:v>
                </c:pt>
                <c:pt idx="166">
                  <c:v>1.4272810630794224</c:v>
                </c:pt>
                <c:pt idx="167">
                  <c:v>1.3788396593687324</c:v>
                </c:pt>
                <c:pt idx="168">
                  <c:v>1.3677768866489826</c:v>
                </c:pt>
                <c:pt idx="169">
                  <c:v>1.4093677460781602</c:v>
                </c:pt>
                <c:pt idx="170">
                  <c:v>1.4337414346460651</c:v>
                </c:pt>
                <c:pt idx="171">
                  <c:v>1.4420084522976624</c:v>
                </c:pt>
                <c:pt idx="172">
                  <c:v>1.4256878523304701</c:v>
                </c:pt>
                <c:pt idx="173">
                  <c:v>1.43682224928674</c:v>
                </c:pt>
                <c:pt idx="174">
                  <c:v>1.4578752376717075</c:v>
                </c:pt>
                <c:pt idx="175">
                  <c:v>1.4434143617728126</c:v>
                </c:pt>
                <c:pt idx="176">
                  <c:v>1.4324617182544801</c:v>
                </c:pt>
                <c:pt idx="177">
                  <c:v>1.4510522760954649</c:v>
                </c:pt>
                <c:pt idx="178">
                  <c:v>1.4167270308711375</c:v>
                </c:pt>
                <c:pt idx="179">
                  <c:v>1.4216439921820001</c:v>
                </c:pt>
                <c:pt idx="180">
                  <c:v>1.4190558603844625</c:v>
                </c:pt>
                <c:pt idx="181">
                  <c:v>1.4389494740966651</c:v>
                </c:pt>
                <c:pt idx="182">
                  <c:v>1.4463485869649175</c:v>
                </c:pt>
                <c:pt idx="183">
                  <c:v>1.5042760331433573</c:v>
                </c:pt>
                <c:pt idx="184">
                  <c:v>1.5440963316563325</c:v>
                </c:pt>
                <c:pt idx="185">
                  <c:v>1.5552311331612199</c:v>
                </c:pt>
                <c:pt idx="186">
                  <c:v>1.5395274620201025</c:v>
                </c:pt>
                <c:pt idx="187">
                  <c:v>1.5263492408287549</c:v>
                </c:pt>
                <c:pt idx="188">
                  <c:v>1.510186132965555</c:v>
                </c:pt>
                <c:pt idx="189">
                  <c:v>1.4974508270044875</c:v>
                </c:pt>
                <c:pt idx="190">
                  <c:v>1.5158967970721375</c:v>
                </c:pt>
                <c:pt idx="191">
                  <c:v>1.4894652881423576</c:v>
                </c:pt>
                <c:pt idx="192">
                  <c:v>1.4738718075750574</c:v>
                </c:pt>
                <c:pt idx="193">
                  <c:v>1.4405559697474024</c:v>
                </c:pt>
                <c:pt idx="194">
                  <c:v>1.4592972513937199</c:v>
                </c:pt>
                <c:pt idx="195">
                  <c:v>1.4836443746801224</c:v>
                </c:pt>
                <c:pt idx="196">
                  <c:v>1.5105914092055674</c:v>
                </c:pt>
                <c:pt idx="197">
                  <c:v>1.5032360720536349</c:v>
                </c:pt>
                <c:pt idx="198">
                  <c:v>1.469275917319675</c:v>
                </c:pt>
                <c:pt idx="199">
                  <c:v>1.4925438338100649</c:v>
                </c:pt>
                <c:pt idx="200">
                  <c:v>1.5068988466299449</c:v>
                </c:pt>
                <c:pt idx="201">
                  <c:v>1.5126899513127801</c:v>
                </c:pt>
                <c:pt idx="202">
                  <c:v>1.5485315013998924</c:v>
                </c:pt>
                <c:pt idx="203">
                  <c:v>1.5381230099056551</c:v>
                </c:pt>
                <c:pt idx="204">
                  <c:v>1.58080506689944</c:v>
                </c:pt>
                <c:pt idx="205">
                  <c:v>1.5549702953546125</c:v>
                </c:pt>
                <c:pt idx="206">
                  <c:v>1.5086227928805576</c:v>
                </c:pt>
                <c:pt idx="207">
                  <c:v>1.5171655815200076</c:v>
                </c:pt>
                <c:pt idx="208">
                  <c:v>1.5112080258434075</c:v>
                </c:pt>
                <c:pt idx="209">
                  <c:v>1.5100909398550049</c:v>
                </c:pt>
                <c:pt idx="210">
                  <c:v>1.4939391592021125</c:v>
                </c:pt>
                <c:pt idx="211">
                  <c:v>1.48156385501878</c:v>
                </c:pt>
                <c:pt idx="212">
                  <c:v>1.49236514366759</c:v>
                </c:pt>
                <c:pt idx="213">
                  <c:v>1.5023544841554475</c:v>
                </c:pt>
                <c:pt idx="214">
                  <c:v>1.5084475517554998</c:v>
                </c:pt>
                <c:pt idx="215">
                  <c:v>1.5075025590663276</c:v>
                </c:pt>
                <c:pt idx="216">
                  <c:v>1.486625487078715</c:v>
                </c:pt>
                <c:pt idx="217">
                  <c:v>1.4793578231373099</c:v>
                </c:pt>
                <c:pt idx="218">
                  <c:v>1.4948103677824951</c:v>
                </c:pt>
                <c:pt idx="219">
                  <c:v>1.5052195796097876</c:v>
                </c:pt>
                <c:pt idx="220">
                  <c:v>1.5319033990101325</c:v>
                </c:pt>
                <c:pt idx="221">
                  <c:v>1.533025048223295</c:v>
                </c:pt>
                <c:pt idx="222">
                  <c:v>1.52535379171712</c:v>
                </c:pt>
                <c:pt idx="223">
                  <c:v>1.5355100603216401</c:v>
                </c:pt>
                <c:pt idx="224">
                  <c:v>1.5418530896451399</c:v>
                </c:pt>
                <c:pt idx="225">
                  <c:v>1.54908678223535</c:v>
                </c:pt>
                <c:pt idx="226">
                  <c:v>1.52518855506327</c:v>
                </c:pt>
                <c:pt idx="227">
                  <c:v>1.53376609926693</c:v>
                </c:pt>
                <c:pt idx="228">
                  <c:v>1.5127745211859174</c:v>
                </c:pt>
                <c:pt idx="229">
                  <c:v>1.5264080136370575</c:v>
                </c:pt>
                <c:pt idx="230">
                  <c:v>1.5377478702662626</c:v>
                </c:pt>
                <c:pt idx="231">
                  <c:v>1.53066335874</c:v>
                </c:pt>
                <c:pt idx="232">
                  <c:v>1.5357449707012725</c:v>
                </c:pt>
                <c:pt idx="233">
                  <c:v>1.5421461054584276</c:v>
                </c:pt>
                <c:pt idx="234">
                  <c:v>1.5754724018131825</c:v>
                </c:pt>
                <c:pt idx="235">
                  <c:v>1.5387247010667924</c:v>
                </c:pt>
                <c:pt idx="236">
                  <c:v>1.5637821148717177</c:v>
                </c:pt>
                <c:pt idx="237">
                  <c:v>1.5541651442764</c:v>
                </c:pt>
                <c:pt idx="238">
                  <c:v>1.5783039919283075</c:v>
                </c:pt>
                <c:pt idx="239">
                  <c:v>1.5700094839392924</c:v>
                </c:pt>
                <c:pt idx="240">
                  <c:v>1.5544930367106851</c:v>
                </c:pt>
                <c:pt idx="241">
                  <c:v>1.5761852727643277</c:v>
                </c:pt>
                <c:pt idx="242">
                  <c:v>1.6068990933346252</c:v>
                </c:pt>
                <c:pt idx="243">
                  <c:v>1.6484537184407726</c:v>
                </c:pt>
                <c:pt idx="244">
                  <c:v>1.6806819494746175</c:v>
                </c:pt>
                <c:pt idx="245">
                  <c:v>1.6736821729455298</c:v>
                </c:pt>
                <c:pt idx="246">
                  <c:v>1.6998837282607699</c:v>
                </c:pt>
                <c:pt idx="247">
                  <c:v>1.68829918195296</c:v>
                </c:pt>
                <c:pt idx="248">
                  <c:v>1.6823609097465575</c:v>
                </c:pt>
                <c:pt idx="249">
                  <c:v>1.7313305927422951</c:v>
                </c:pt>
                <c:pt idx="250">
                  <c:v>1.7199339639902524</c:v>
                </c:pt>
                <c:pt idx="251">
                  <c:v>1.6975698183256276</c:v>
                </c:pt>
                <c:pt idx="252">
                  <c:v>1.694532856592305</c:v>
                </c:pt>
                <c:pt idx="253">
                  <c:v>1.7532035185426948</c:v>
                </c:pt>
                <c:pt idx="254">
                  <c:v>1.7261639501157524</c:v>
                </c:pt>
                <c:pt idx="255">
                  <c:v>1.7620798509427</c:v>
                </c:pt>
                <c:pt idx="256">
                  <c:v>1.7897932613624774</c:v>
                </c:pt>
                <c:pt idx="257">
                  <c:v>1.7989672273676827</c:v>
                </c:pt>
                <c:pt idx="258">
                  <c:v>1.8017346019336125</c:v>
                </c:pt>
                <c:pt idx="259">
                  <c:v>1.7470046060792574</c:v>
                </c:pt>
                <c:pt idx="260">
                  <c:v>1.7624509631183951</c:v>
                </c:pt>
                <c:pt idx="261">
                  <c:v>1.6938624575742349</c:v>
                </c:pt>
                <c:pt idx="262">
                  <c:v>1.6815867318867324</c:v>
                </c:pt>
                <c:pt idx="263">
                  <c:v>1.708761769573365</c:v>
                </c:pt>
                <c:pt idx="264">
                  <c:v>1.739491726387385</c:v>
                </c:pt>
                <c:pt idx="265">
                  <c:v>1.7170093351254601</c:v>
                </c:pt>
                <c:pt idx="266">
                  <c:v>1.6822184410791949</c:v>
                </c:pt>
                <c:pt idx="267">
                  <c:v>1.6420074870272376</c:v>
                </c:pt>
                <c:pt idx="268">
                  <c:v>1.6799378115531076</c:v>
                </c:pt>
                <c:pt idx="269">
                  <c:v>1.7306784159272901</c:v>
                </c:pt>
                <c:pt idx="270">
                  <c:v>1.7554803329485251</c:v>
                </c:pt>
                <c:pt idx="271">
                  <c:v>1.7669567456338675</c:v>
                </c:pt>
                <c:pt idx="272">
                  <c:v>1.7518757537837275</c:v>
                </c:pt>
                <c:pt idx="273">
                  <c:v>1.7327536451914973</c:v>
                </c:pt>
                <c:pt idx="274">
                  <c:v>1.71329762496809</c:v>
                </c:pt>
                <c:pt idx="275">
                  <c:v>1.6672480353954899</c:v>
                </c:pt>
                <c:pt idx="276">
                  <c:v>1.6622237741367301</c:v>
                </c:pt>
                <c:pt idx="277">
                  <c:v>1.6173429187796424</c:v>
                </c:pt>
                <c:pt idx="278">
                  <c:v>1.6681374778206548</c:v>
                </c:pt>
                <c:pt idx="279">
                  <c:v>1.6492360562450599</c:v>
                </c:pt>
                <c:pt idx="280">
                  <c:v>1.6709147869053376</c:v>
                </c:pt>
                <c:pt idx="281">
                  <c:v>1.6048197748243274</c:v>
                </c:pt>
                <c:pt idx="282">
                  <c:v>1.5992163382849325</c:v>
                </c:pt>
                <c:pt idx="283">
                  <c:v>1.5453768900497198</c:v>
                </c:pt>
                <c:pt idx="284">
                  <c:v>1.5059662062724</c:v>
                </c:pt>
                <c:pt idx="285">
                  <c:v>1.514418698274715</c:v>
                </c:pt>
                <c:pt idx="286">
                  <c:v>1.5453163819049176</c:v>
                </c:pt>
                <c:pt idx="287">
                  <c:v>1.5430413863010801</c:v>
                </c:pt>
                <c:pt idx="288">
                  <c:v>1.5120694676243049</c:v>
                </c:pt>
                <c:pt idx="289">
                  <c:v>1.5141188811947774</c:v>
                </c:pt>
                <c:pt idx="290">
                  <c:v>1.531032285794905</c:v>
                </c:pt>
                <c:pt idx="291">
                  <c:v>1.548545445774945</c:v>
                </c:pt>
                <c:pt idx="292">
                  <c:v>1.5084773817287149</c:v>
                </c:pt>
                <c:pt idx="293">
                  <c:v>1.5184862805943626</c:v>
                </c:pt>
                <c:pt idx="294">
                  <c:v>1.4852897236773674</c:v>
                </c:pt>
                <c:pt idx="295">
                  <c:v>1.4477744094888676</c:v>
                </c:pt>
                <c:pt idx="296">
                  <c:v>1.455684268207655</c:v>
                </c:pt>
                <c:pt idx="297">
                  <c:v>1.4943984249664726</c:v>
                </c:pt>
                <c:pt idx="298">
                  <c:v>1.5015193689343849</c:v>
                </c:pt>
                <c:pt idx="299">
                  <c:v>1.5113036428950251</c:v>
                </c:pt>
                <c:pt idx="300">
                  <c:v>1.4985848795244201</c:v>
                </c:pt>
                <c:pt idx="301">
                  <c:v>1.5224961682610025</c:v>
                </c:pt>
                <c:pt idx="302">
                  <c:v>1.5405652612920575</c:v>
                </c:pt>
                <c:pt idx="303">
                  <c:v>1.5458854286070776</c:v>
                </c:pt>
                <c:pt idx="304">
                  <c:v>1.5490117121415001</c:v>
                </c:pt>
                <c:pt idx="305">
                  <c:v>1.553543536377445</c:v>
                </c:pt>
                <c:pt idx="306">
                  <c:v>1.5370676524908049</c:v>
                </c:pt>
                <c:pt idx="307">
                  <c:v>1.4954285989771074</c:v>
                </c:pt>
                <c:pt idx="308">
                  <c:v>1.4953303106880276</c:v>
                </c:pt>
                <c:pt idx="309">
                  <c:v>1.5207001273461551</c:v>
                </c:pt>
                <c:pt idx="310">
                  <c:v>1.5186081142156325</c:v>
                </c:pt>
                <c:pt idx="311">
                  <c:v>1.5184369610698401</c:v>
                </c:pt>
                <c:pt idx="312">
                  <c:v>1.5594663197686525</c:v>
                </c:pt>
                <c:pt idx="313">
                  <c:v>1.5570865760706951</c:v>
                </c:pt>
                <c:pt idx="314">
                  <c:v>1.5561377760828949</c:v>
                </c:pt>
                <c:pt idx="315">
                  <c:v>1.5732322454774024</c:v>
                </c:pt>
                <c:pt idx="316">
                  <c:v>1.5794878643021275</c:v>
                </c:pt>
                <c:pt idx="317">
                  <c:v>1.5737643323530626</c:v>
                </c:pt>
                <c:pt idx="318">
                  <c:v>1.5744243647454499</c:v>
                </c:pt>
                <c:pt idx="319">
                  <c:v>1.5903134870601976</c:v>
                </c:pt>
                <c:pt idx="320">
                  <c:v>1.5957441191546475</c:v>
                </c:pt>
                <c:pt idx="321">
                  <c:v>1.5967298548888424</c:v>
                </c:pt>
                <c:pt idx="322">
                  <c:v>1.5923470468013026</c:v>
                </c:pt>
                <c:pt idx="323">
                  <c:v>1.5542245112204125</c:v>
                </c:pt>
                <c:pt idx="324">
                  <c:v>1.5615699336397002</c:v>
                </c:pt>
                <c:pt idx="325">
                  <c:v>1.5425987789342623</c:v>
                </c:pt>
                <c:pt idx="326">
                  <c:v>1.5559761590254526</c:v>
                </c:pt>
                <c:pt idx="327">
                  <c:v>1.532935122294085</c:v>
                </c:pt>
                <c:pt idx="328">
                  <c:v>1.5530994590562075</c:v>
                </c:pt>
                <c:pt idx="329">
                  <c:v>1.587946952081885</c:v>
                </c:pt>
                <c:pt idx="330">
                  <c:v>1.5924680819698125</c:v>
                </c:pt>
                <c:pt idx="331">
                  <c:v>1.6021871153326925</c:v>
                </c:pt>
                <c:pt idx="332">
                  <c:v>1.5952926018857099</c:v>
                </c:pt>
                <c:pt idx="333">
                  <c:v>1.5906737420167074</c:v>
                </c:pt>
                <c:pt idx="334">
                  <c:v>1.5995870204428599</c:v>
                </c:pt>
                <c:pt idx="335">
                  <c:v>1.6305141924629325</c:v>
                </c:pt>
                <c:pt idx="336">
                  <c:v>1.6188601014672677</c:v>
                </c:pt>
                <c:pt idx="337">
                  <c:v>1.6409358330115573</c:v>
                </c:pt>
                <c:pt idx="338">
                  <c:v>1.6521318353898327</c:v>
                </c:pt>
                <c:pt idx="339">
                  <c:v>1.6906048451603999</c:v>
                </c:pt>
                <c:pt idx="340">
                  <c:v>1.6944638849191098</c:v>
                </c:pt>
                <c:pt idx="341">
                  <c:v>1.6729642483850751</c:v>
                </c:pt>
                <c:pt idx="342">
                  <c:v>1.6630711239359175</c:v>
                </c:pt>
                <c:pt idx="343">
                  <c:v>1.6736628487118299</c:v>
                </c:pt>
                <c:pt idx="344">
                  <c:v>1.6808290150633125</c:v>
                </c:pt>
                <c:pt idx="345">
                  <c:v>1.6611547266977524</c:v>
                </c:pt>
                <c:pt idx="346">
                  <c:v>1.6819221816989824</c:v>
                </c:pt>
                <c:pt idx="347">
                  <c:v>1.7023235941530175</c:v>
                </c:pt>
                <c:pt idx="348">
                  <c:v>1.6964536972834749</c:v>
                </c:pt>
                <c:pt idx="349">
                  <c:v>1.6918982457708776</c:v>
                </c:pt>
                <c:pt idx="350">
                  <c:v>1.6243279575599101</c:v>
                </c:pt>
                <c:pt idx="351">
                  <c:v>1.6654031529134699</c:v>
                </c:pt>
                <c:pt idx="352">
                  <c:v>1.6871058939817949</c:v>
                </c:pt>
                <c:pt idx="353">
                  <c:v>1.7054019031690899</c:v>
                </c:pt>
                <c:pt idx="354">
                  <c:v>1.7029781249387201</c:v>
                </c:pt>
                <c:pt idx="355">
                  <c:v>1.7445808931467899</c:v>
                </c:pt>
                <c:pt idx="356">
                  <c:v>1.7250033788284875</c:v>
                </c:pt>
                <c:pt idx="357">
                  <c:v>1.7438834708728175</c:v>
                </c:pt>
                <c:pt idx="358">
                  <c:v>1.762571411713965</c:v>
                </c:pt>
                <c:pt idx="359">
                  <c:v>1.7543908779081625</c:v>
                </c:pt>
                <c:pt idx="360">
                  <c:v>1.7881885900587051</c:v>
                </c:pt>
                <c:pt idx="361">
                  <c:v>1.7622779677346525</c:v>
                </c:pt>
                <c:pt idx="362">
                  <c:v>1.73725064410295</c:v>
                </c:pt>
                <c:pt idx="363">
                  <c:v>1.7844789909650474</c:v>
                </c:pt>
                <c:pt idx="364">
                  <c:v>1.7797553315263075</c:v>
                </c:pt>
                <c:pt idx="365">
                  <c:v>1.8312324927016226</c:v>
                </c:pt>
                <c:pt idx="366">
                  <c:v>1.86526552779981</c:v>
                </c:pt>
                <c:pt idx="367">
                  <c:v>1.8808431863182227</c:v>
                </c:pt>
                <c:pt idx="368">
                  <c:v>1.9414357606325776</c:v>
                </c:pt>
                <c:pt idx="369">
                  <c:v>1.9324212443276649</c:v>
                </c:pt>
                <c:pt idx="370">
                  <c:v>1.8992922224612623</c:v>
                </c:pt>
                <c:pt idx="371">
                  <c:v>1.92717546622812</c:v>
                </c:pt>
                <c:pt idx="372">
                  <c:v>1.9148705383432376</c:v>
                </c:pt>
                <c:pt idx="373">
                  <c:v>1.8914666209031101</c:v>
                </c:pt>
                <c:pt idx="374">
                  <c:v>1.918222514161025</c:v>
                </c:pt>
                <c:pt idx="375">
                  <c:v>1.9900848184269426</c:v>
                </c:pt>
                <c:pt idx="376">
                  <c:v>2.0255512931259099</c:v>
                </c:pt>
                <c:pt idx="377">
                  <c:v>2.01556493084481</c:v>
                </c:pt>
                <c:pt idx="378">
                  <c:v>2.0255741739636677</c:v>
                </c:pt>
                <c:pt idx="379">
                  <c:v>1.9477355503450775</c:v>
                </c:pt>
                <c:pt idx="380">
                  <c:v>1.9217767766077025</c:v>
                </c:pt>
                <c:pt idx="381">
                  <c:v>2.028116302529495</c:v>
                </c:pt>
                <c:pt idx="382">
                  <c:v>2.0370990166911174</c:v>
                </c:pt>
                <c:pt idx="383">
                  <c:v>2.0387419197892029</c:v>
                </c:pt>
                <c:pt idx="384">
                  <c:v>1.9455216374599524</c:v>
                </c:pt>
                <c:pt idx="385">
                  <c:v>2.033504163328165</c:v>
                </c:pt>
                <c:pt idx="386">
                  <c:v>2.0271259952824723</c:v>
                </c:pt>
                <c:pt idx="387">
                  <c:v>2.0475629044325201</c:v>
                </c:pt>
                <c:pt idx="388">
                  <c:v>2.0249887669831752</c:v>
                </c:pt>
                <c:pt idx="389">
                  <c:v>2.0138097886159674</c:v>
                </c:pt>
                <c:pt idx="390">
                  <c:v>2.02960667781457</c:v>
                </c:pt>
                <c:pt idx="391">
                  <c:v>2.0476392250624773</c:v>
                </c:pt>
                <c:pt idx="392">
                  <c:v>2.0291910257381924</c:v>
                </c:pt>
                <c:pt idx="393">
                  <c:v>1.9947029429031251</c:v>
                </c:pt>
                <c:pt idx="394">
                  <c:v>1.9421425783908024</c:v>
                </c:pt>
                <c:pt idx="395">
                  <c:v>1.9575955363699</c:v>
                </c:pt>
                <c:pt idx="396">
                  <c:v>1.986366031041195</c:v>
                </c:pt>
                <c:pt idx="397">
                  <c:v>1.9969213967613175</c:v>
                </c:pt>
                <c:pt idx="398">
                  <c:v>2.0459216751390148</c:v>
                </c:pt>
                <c:pt idx="399">
                  <c:v>2.0726550742106973</c:v>
                </c:pt>
                <c:pt idx="400">
                  <c:v>2.0793408177126951</c:v>
                </c:pt>
                <c:pt idx="401">
                  <c:v>2.0559002554263648</c:v>
                </c:pt>
                <c:pt idx="402">
                  <c:v>2.1007911141813951</c:v>
                </c:pt>
                <c:pt idx="403">
                  <c:v>2.1298722273891872</c:v>
                </c:pt>
                <c:pt idx="404">
                  <c:v>2.1208586756289627</c:v>
                </c:pt>
                <c:pt idx="405">
                  <c:v>2.0601424966834978</c:v>
                </c:pt>
                <c:pt idx="406">
                  <c:v>2.0853023121797425</c:v>
                </c:pt>
                <c:pt idx="407">
                  <c:v>2.0404616506789024</c:v>
                </c:pt>
                <c:pt idx="408">
                  <c:v>2.0505436387017251</c:v>
                </c:pt>
                <c:pt idx="409">
                  <c:v>2.0892720171089549</c:v>
                </c:pt>
                <c:pt idx="410">
                  <c:v>2.0902629827172676</c:v>
                </c:pt>
                <c:pt idx="411">
                  <c:v>2.0846702012456451</c:v>
                </c:pt>
                <c:pt idx="412">
                  <c:v>2.1194008972377949</c:v>
                </c:pt>
                <c:pt idx="413">
                  <c:v>2.1083591857459725</c:v>
                </c:pt>
                <c:pt idx="414">
                  <c:v>2.1192073221727101</c:v>
                </c:pt>
                <c:pt idx="415">
                  <c:v>2.1350839832911346</c:v>
                </c:pt>
                <c:pt idx="416">
                  <c:v>2.0663012863285175</c:v>
                </c:pt>
                <c:pt idx="417">
                  <c:v>2.0668040193454722</c:v>
                </c:pt>
                <c:pt idx="418">
                  <c:v>2.0786952189441301</c:v>
                </c:pt>
                <c:pt idx="419">
                  <c:v>2.0475400710371074</c:v>
                </c:pt>
                <c:pt idx="420">
                  <c:v>2.0213426278955078</c:v>
                </c:pt>
                <c:pt idx="421">
                  <c:v>1.9759880255021725</c:v>
                </c:pt>
                <c:pt idx="422">
                  <c:v>1.9659520483549726</c:v>
                </c:pt>
                <c:pt idx="423">
                  <c:v>1.9027594281267974</c:v>
                </c:pt>
                <c:pt idx="424">
                  <c:v>1.96047742290486</c:v>
                </c:pt>
                <c:pt idx="425">
                  <c:v>1.930490971958865</c:v>
                </c:pt>
                <c:pt idx="426">
                  <c:v>1.9224521242921551</c:v>
                </c:pt>
                <c:pt idx="427">
                  <c:v>1.8624420708124951</c:v>
                </c:pt>
                <c:pt idx="428">
                  <c:v>1.898116313312125</c:v>
                </c:pt>
                <c:pt idx="429">
                  <c:v>1.91292688678588</c:v>
                </c:pt>
                <c:pt idx="430">
                  <c:v>1.9510752236192475</c:v>
                </c:pt>
                <c:pt idx="431">
                  <c:v>1.97118760168809</c:v>
                </c:pt>
                <c:pt idx="432">
                  <c:v>1.9811885403902676</c:v>
                </c:pt>
                <c:pt idx="433">
                  <c:v>1.9975908119682149</c:v>
                </c:pt>
                <c:pt idx="434">
                  <c:v>1.9891459488565602</c:v>
                </c:pt>
                <c:pt idx="435">
                  <c:v>1.9770612039820374</c:v>
                </c:pt>
                <c:pt idx="436">
                  <c:v>2.0186059147576101</c:v>
                </c:pt>
                <c:pt idx="437">
                  <c:v>2.0141402973446225</c:v>
                </c:pt>
                <c:pt idx="438">
                  <c:v>2.0299721487193523</c:v>
                </c:pt>
                <c:pt idx="439">
                  <c:v>1.9968646407938824</c:v>
                </c:pt>
                <c:pt idx="440">
                  <c:v>2.0295646579825402</c:v>
                </c:pt>
                <c:pt idx="441">
                  <c:v>2.0304398334737499</c:v>
                </c:pt>
                <c:pt idx="442">
                  <c:v>2.0274729815149675</c:v>
                </c:pt>
                <c:pt idx="443">
                  <c:v>2.0108224543718376</c:v>
                </c:pt>
                <c:pt idx="444">
                  <c:v>2.0349305743714776</c:v>
                </c:pt>
                <c:pt idx="445">
                  <c:v>2.0087610614090972</c:v>
                </c:pt>
                <c:pt idx="446">
                  <c:v>2.0341400943695973</c:v>
                </c:pt>
                <c:pt idx="447">
                  <c:v>2.0610909968720299</c:v>
                </c:pt>
                <c:pt idx="448">
                  <c:v>2.0514476024491275</c:v>
                </c:pt>
                <c:pt idx="449">
                  <c:v>2.0704831728369228</c:v>
                </c:pt>
                <c:pt idx="450">
                  <c:v>2.0759506943002526</c:v>
                </c:pt>
                <c:pt idx="451">
                  <c:v>2.038176118127875</c:v>
                </c:pt>
                <c:pt idx="452">
                  <c:v>2.0098217358549002</c:v>
                </c:pt>
                <c:pt idx="453">
                  <c:v>2.0381501574143703</c:v>
                </c:pt>
                <c:pt idx="454">
                  <c:v>2.0335040829005226</c:v>
                </c:pt>
                <c:pt idx="455">
                  <c:v>2.0529109877690876</c:v>
                </c:pt>
                <c:pt idx="456">
                  <c:v>2.1239342192831003</c:v>
                </c:pt>
                <c:pt idx="457">
                  <c:v>2.1105361805247078</c:v>
                </c:pt>
                <c:pt idx="458">
                  <c:v>2.0879786950128025</c:v>
                </c:pt>
                <c:pt idx="459">
                  <c:v>2.0807162573343776</c:v>
                </c:pt>
                <c:pt idx="460">
                  <c:v>2.0801451934690149</c:v>
                </c:pt>
                <c:pt idx="461">
                  <c:v>2.1146745425533227</c:v>
                </c:pt>
                <c:pt idx="462">
                  <c:v>2.1077279606565673</c:v>
                </c:pt>
                <c:pt idx="463">
                  <c:v>2.0917890027640049</c:v>
                </c:pt>
                <c:pt idx="464">
                  <c:v>2.0889117225116549</c:v>
                </c:pt>
                <c:pt idx="465">
                  <c:v>2.1066808745873224</c:v>
                </c:pt>
                <c:pt idx="466">
                  <c:v>2.0656697157447477</c:v>
                </c:pt>
                <c:pt idx="467">
                  <c:v>2.0149798403339449</c:v>
                </c:pt>
                <c:pt idx="468">
                  <c:v>2.0673498765641574</c:v>
                </c:pt>
                <c:pt idx="469">
                  <c:v>2.0588742097249098</c:v>
                </c:pt>
                <c:pt idx="470">
                  <c:v>2.0642047379074873</c:v>
                </c:pt>
                <c:pt idx="471">
                  <c:v>2.0697430742899696</c:v>
                </c:pt>
                <c:pt idx="472">
                  <c:v>2.0635112740552475</c:v>
                </c:pt>
                <c:pt idx="473">
                  <c:v>2.0472435945338923</c:v>
                </c:pt>
                <c:pt idx="474">
                  <c:v>2.0545594901520476</c:v>
                </c:pt>
                <c:pt idx="475">
                  <c:v>2.01248255415753</c:v>
                </c:pt>
                <c:pt idx="476">
                  <c:v>1.9615678251450874</c:v>
                </c:pt>
                <c:pt idx="477">
                  <c:v>1.9859336913997825</c:v>
                </c:pt>
                <c:pt idx="478">
                  <c:v>2.0188703472418501</c:v>
                </c:pt>
                <c:pt idx="479">
                  <c:v>2.0373583488732749</c:v>
                </c:pt>
                <c:pt idx="480">
                  <c:v>2.0113970126908374</c:v>
                </c:pt>
                <c:pt idx="481">
                  <c:v>2.0028458583532327</c:v>
                </c:pt>
                <c:pt idx="482">
                  <c:v>2.0167171519200275</c:v>
                </c:pt>
                <c:pt idx="483">
                  <c:v>2.00208964850041</c:v>
                </c:pt>
                <c:pt idx="484">
                  <c:v>2.0263467955317402</c:v>
                </c:pt>
                <c:pt idx="485">
                  <c:v>2.0413860689014474</c:v>
                </c:pt>
                <c:pt idx="486">
                  <c:v>2.029276958356935</c:v>
                </c:pt>
                <c:pt idx="487">
                  <c:v>1.9777655150647999</c:v>
                </c:pt>
                <c:pt idx="488">
                  <c:v>1.9782383731312376</c:v>
                </c:pt>
                <c:pt idx="489">
                  <c:v>1.9407791919176023</c:v>
                </c:pt>
                <c:pt idx="490">
                  <c:v>1.9641282943190774</c:v>
                </c:pt>
                <c:pt idx="491">
                  <c:v>1.9246928848838649</c:v>
                </c:pt>
                <c:pt idx="492">
                  <c:v>1.9655848736572126</c:v>
                </c:pt>
                <c:pt idx="493">
                  <c:v>1.9229458665656152</c:v>
                </c:pt>
                <c:pt idx="494">
                  <c:v>1.9430018582606525</c:v>
                </c:pt>
                <c:pt idx="495">
                  <c:v>1.9833378720855575</c:v>
                </c:pt>
                <c:pt idx="496">
                  <c:v>1.9778664937445076</c:v>
                </c:pt>
                <c:pt idx="497">
                  <c:v>1.9458887547472175</c:v>
                </c:pt>
                <c:pt idx="498">
                  <c:v>1.94132606952289</c:v>
                </c:pt>
                <c:pt idx="499">
                  <c:v>1.9133543018694426</c:v>
                </c:pt>
                <c:pt idx="500">
                  <c:v>1.9357469129995151</c:v>
                </c:pt>
                <c:pt idx="501">
                  <c:v>1.88632908041928</c:v>
                </c:pt>
                <c:pt idx="502">
                  <c:v>1.9037048221732551</c:v>
                </c:pt>
                <c:pt idx="503">
                  <c:v>1.8590670616858651</c:v>
                </c:pt>
                <c:pt idx="504">
                  <c:v>1.8549951663089423</c:v>
                </c:pt>
                <c:pt idx="505">
                  <c:v>1.8543370317184176</c:v>
                </c:pt>
                <c:pt idx="506">
                  <c:v>1.8220368792813049</c:v>
                </c:pt>
                <c:pt idx="507">
                  <c:v>1.8587814785751551</c:v>
                </c:pt>
                <c:pt idx="508">
                  <c:v>1.8596224668170152</c:v>
                </c:pt>
                <c:pt idx="509">
                  <c:v>1.8198575141488476</c:v>
                </c:pt>
                <c:pt idx="510">
                  <c:v>1.8092381011823124</c:v>
                </c:pt>
                <c:pt idx="511">
                  <c:v>1.849739819361075</c:v>
                </c:pt>
                <c:pt idx="512">
                  <c:v>1.8356740974359651</c:v>
                </c:pt>
                <c:pt idx="513">
                  <c:v>1.8667643881685874</c:v>
                </c:pt>
                <c:pt idx="514">
                  <c:v>1.8659109399594951</c:v>
                </c:pt>
                <c:pt idx="515">
                  <c:v>1.8643902978944777</c:v>
                </c:pt>
                <c:pt idx="516">
                  <c:v>1.85295170244469</c:v>
                </c:pt>
                <c:pt idx="517">
                  <c:v>1.8933280448500973</c:v>
                </c:pt>
                <c:pt idx="518">
                  <c:v>1.8590407017223725</c:v>
                </c:pt>
                <c:pt idx="519">
                  <c:v>1.8784721055322326</c:v>
                </c:pt>
                <c:pt idx="520">
                  <c:v>1.88959148223109</c:v>
                </c:pt>
                <c:pt idx="521">
                  <c:v>1.9074406075734225</c:v>
                </c:pt>
                <c:pt idx="522">
                  <c:v>1.8843014425145199</c:v>
                </c:pt>
                <c:pt idx="523">
                  <c:v>1.8501305708566549</c:v>
                </c:pt>
                <c:pt idx="524">
                  <c:v>1.8366546563832049</c:v>
                </c:pt>
                <c:pt idx="525">
                  <c:v>1.7796021709853727</c:v>
                </c:pt>
                <c:pt idx="526">
                  <c:v>1.7449392865293274</c:v>
                </c:pt>
                <c:pt idx="527">
                  <c:v>1.7541203469999851</c:v>
                </c:pt>
                <c:pt idx="528">
                  <c:v>1.7778622483275601</c:v>
                </c:pt>
                <c:pt idx="529">
                  <c:v>1.788446976908135</c:v>
                </c:pt>
                <c:pt idx="530">
                  <c:v>1.7262865656523974</c:v>
                </c:pt>
                <c:pt idx="531">
                  <c:v>1.6823390824764926</c:v>
                </c:pt>
                <c:pt idx="532">
                  <c:v>1.7544029796254752</c:v>
                </c:pt>
                <c:pt idx="533">
                  <c:v>1.7896107756162725</c:v>
                </c:pt>
                <c:pt idx="534">
                  <c:v>1.7944991256111475</c:v>
                </c:pt>
                <c:pt idx="535">
                  <c:v>1.8184666664754225</c:v>
                </c:pt>
                <c:pt idx="536">
                  <c:v>1.81417903841172</c:v>
                </c:pt>
                <c:pt idx="537">
                  <c:v>1.8124003656972425</c:v>
                </c:pt>
                <c:pt idx="538">
                  <c:v>1.79527217107132</c:v>
                </c:pt>
                <c:pt idx="539">
                  <c:v>1.7723572469473976</c:v>
                </c:pt>
                <c:pt idx="540">
                  <c:v>1.7490839771435651</c:v>
                </c:pt>
                <c:pt idx="541">
                  <c:v>1.7597475197035823</c:v>
                </c:pt>
                <c:pt idx="542">
                  <c:v>1.7972913959134675</c:v>
                </c:pt>
                <c:pt idx="543">
                  <c:v>1.75953443393953</c:v>
                </c:pt>
                <c:pt idx="544">
                  <c:v>1.7810888645310774</c:v>
                </c:pt>
                <c:pt idx="545">
                  <c:v>1.7456556570593125</c:v>
                </c:pt>
                <c:pt idx="546">
                  <c:v>1.7099259951125825</c:v>
                </c:pt>
                <c:pt idx="547">
                  <c:v>1.699550417552375</c:v>
                </c:pt>
                <c:pt idx="548">
                  <c:v>1.6394722580592851</c:v>
                </c:pt>
                <c:pt idx="549">
                  <c:v>1.6631391890006626</c:v>
                </c:pt>
                <c:pt idx="550">
                  <c:v>1.6264679730907852</c:v>
                </c:pt>
                <c:pt idx="551">
                  <c:v>1.6491519625694175</c:v>
                </c:pt>
                <c:pt idx="552">
                  <c:v>1.6379650000384101</c:v>
                </c:pt>
                <c:pt idx="553">
                  <c:v>1.689804467738965</c:v>
                </c:pt>
                <c:pt idx="554">
                  <c:v>1.6673875957604924</c:v>
                </c:pt>
                <c:pt idx="555">
                  <c:v>1.6356652754724599</c:v>
                </c:pt>
                <c:pt idx="556">
                  <c:v>1.59150534570705</c:v>
                </c:pt>
                <c:pt idx="557">
                  <c:v>1.5693943030182451</c:v>
                </c:pt>
                <c:pt idx="558">
                  <c:v>1.4760004227336401</c:v>
                </c:pt>
                <c:pt idx="559">
                  <c:v>1.4402325939985374</c:v>
                </c:pt>
                <c:pt idx="560">
                  <c:v>1.5232993767914351</c:v>
                </c:pt>
                <c:pt idx="561">
                  <c:v>1.518427180527355</c:v>
                </c:pt>
                <c:pt idx="562">
                  <c:v>1.563472720606895</c:v>
                </c:pt>
                <c:pt idx="563">
                  <c:v>1.5685837959903099</c:v>
                </c:pt>
                <c:pt idx="564">
                  <c:v>1.53410104327248</c:v>
                </c:pt>
                <c:pt idx="565">
                  <c:v>1.5318747945609825</c:v>
                </c:pt>
                <c:pt idx="566">
                  <c:v>1.5657155165139574</c:v>
                </c:pt>
                <c:pt idx="567">
                  <c:v>1.590701164620965</c:v>
                </c:pt>
                <c:pt idx="568">
                  <c:v>1.5891760809990125</c:v>
                </c:pt>
                <c:pt idx="569">
                  <c:v>1.591077644798095</c:v>
                </c:pt>
                <c:pt idx="570">
                  <c:v>1.5895932932277925</c:v>
                </c:pt>
                <c:pt idx="571">
                  <c:v>1.6169316835131324</c:v>
                </c:pt>
                <c:pt idx="572">
                  <c:v>1.6101409044385901</c:v>
                </c:pt>
                <c:pt idx="573">
                  <c:v>1.6178934752757625</c:v>
                </c:pt>
                <c:pt idx="574">
                  <c:v>1.6237179649234175</c:v>
                </c:pt>
                <c:pt idx="575">
                  <c:v>1.6417320747721025</c:v>
                </c:pt>
                <c:pt idx="576">
                  <c:v>1.5920862436549124</c:v>
                </c:pt>
                <c:pt idx="577">
                  <c:v>1.6091713433253574</c:v>
                </c:pt>
                <c:pt idx="578">
                  <c:v>1.6173805742373475</c:v>
                </c:pt>
                <c:pt idx="579">
                  <c:v>1.6120524540650676</c:v>
                </c:pt>
                <c:pt idx="580">
                  <c:v>1.6370162305684302</c:v>
                </c:pt>
                <c:pt idx="581">
                  <c:v>1.6577686273296224</c:v>
                </c:pt>
                <c:pt idx="582">
                  <c:v>1.6512076085496699</c:v>
                </c:pt>
                <c:pt idx="583">
                  <c:v>1.6710607283106</c:v>
                </c:pt>
                <c:pt idx="584">
                  <c:v>1.7145933734464474</c:v>
                </c:pt>
                <c:pt idx="585">
                  <c:v>1.70814261463957</c:v>
                </c:pt>
                <c:pt idx="586">
                  <c:v>1.7171808644915025</c:v>
                </c:pt>
                <c:pt idx="587">
                  <c:v>1.69637771240318</c:v>
                </c:pt>
                <c:pt idx="588">
                  <c:v>1.7236007782195726</c:v>
                </c:pt>
                <c:pt idx="589">
                  <c:v>1.7405830971639951</c:v>
                </c:pt>
                <c:pt idx="590">
                  <c:v>1.7448781438039074</c:v>
                </c:pt>
                <c:pt idx="591">
                  <c:v>1.7345469350415574</c:v>
                </c:pt>
                <c:pt idx="592">
                  <c:v>1.7588365013055101</c:v>
                </c:pt>
                <c:pt idx="593">
                  <c:v>1.7803711081069076</c:v>
                </c:pt>
                <c:pt idx="594">
                  <c:v>1.8059554261099251</c:v>
                </c:pt>
                <c:pt idx="595">
                  <c:v>1.7814638025284149</c:v>
                </c:pt>
                <c:pt idx="596">
                  <c:v>1.7794529219368524</c:v>
                </c:pt>
                <c:pt idx="597">
                  <c:v>1.8239048359882024</c:v>
                </c:pt>
                <c:pt idx="598">
                  <c:v>1.8414618789414576</c:v>
                </c:pt>
                <c:pt idx="599">
                  <c:v>1.8610276888846724</c:v>
                </c:pt>
                <c:pt idx="600">
                  <c:v>1.8801969186674898</c:v>
                </c:pt>
                <c:pt idx="601">
                  <c:v>1.8231473802608051</c:v>
                </c:pt>
                <c:pt idx="602">
                  <c:v>1.8580457196045601</c:v>
                </c:pt>
                <c:pt idx="603">
                  <c:v>1.8630060850777075</c:v>
                </c:pt>
                <c:pt idx="604">
                  <c:v>1.8983992004004826</c:v>
                </c:pt>
                <c:pt idx="605">
                  <c:v>1.893199146710745</c:v>
                </c:pt>
                <c:pt idx="606">
                  <c:v>1.8858388709753227</c:v>
                </c:pt>
                <c:pt idx="607">
                  <c:v>1.92968659731123</c:v>
                </c:pt>
                <c:pt idx="608">
                  <c:v>1.91873737983003</c:v>
                </c:pt>
                <c:pt idx="609">
                  <c:v>1.9066868869421199</c:v>
                </c:pt>
                <c:pt idx="610">
                  <c:v>1.8621219343547599</c:v>
                </c:pt>
                <c:pt idx="611">
                  <c:v>1.8735285706093623</c:v>
                </c:pt>
                <c:pt idx="612">
                  <c:v>1.899918308278485</c:v>
                </c:pt>
                <c:pt idx="613">
                  <c:v>1.9034959957976949</c:v>
                </c:pt>
                <c:pt idx="614">
                  <c:v>1.9150157940276373</c:v>
                </c:pt>
                <c:pt idx="615">
                  <c:v>1.9099928145924099</c:v>
                </c:pt>
                <c:pt idx="616">
                  <c:v>1.9127179722557901</c:v>
                </c:pt>
                <c:pt idx="617">
                  <c:v>1.8975752622074049</c:v>
                </c:pt>
                <c:pt idx="618">
                  <c:v>1.8869686970052602</c:v>
                </c:pt>
                <c:pt idx="619">
                  <c:v>1.8514155924168851</c:v>
                </c:pt>
                <c:pt idx="620">
                  <c:v>1.8787850567397575</c:v>
                </c:pt>
                <c:pt idx="621">
                  <c:v>1.8925494773184575</c:v>
                </c:pt>
                <c:pt idx="622">
                  <c:v>1.8958743109822025</c:v>
                </c:pt>
                <c:pt idx="623">
                  <c:v>1.9006442153455125</c:v>
                </c:pt>
                <c:pt idx="624">
                  <c:v>1.9219759046319824</c:v>
                </c:pt>
                <c:pt idx="625">
                  <c:v>1.902763052463575</c:v>
                </c:pt>
                <c:pt idx="626">
                  <c:v>1.8715910567916325</c:v>
                </c:pt>
                <c:pt idx="627">
                  <c:v>1.8864773012969449</c:v>
                </c:pt>
                <c:pt idx="628">
                  <c:v>1.91551264959354</c:v>
                </c:pt>
                <c:pt idx="629">
                  <c:v>1.9311383043703101</c:v>
                </c:pt>
                <c:pt idx="630">
                  <c:v>1.9322097428287974</c:v>
                </c:pt>
                <c:pt idx="631">
                  <c:v>1.9172529078223826</c:v>
                </c:pt>
                <c:pt idx="632">
                  <c:v>1.9312874814476451</c:v>
                </c:pt>
                <c:pt idx="633">
                  <c:v>1.8905110630619775</c:v>
                </c:pt>
                <c:pt idx="634">
                  <c:v>1.9138672916263251</c:v>
                </c:pt>
                <c:pt idx="635">
                  <c:v>1.9303857768785775</c:v>
                </c:pt>
                <c:pt idx="636">
                  <c:v>1.9378292843510927</c:v>
                </c:pt>
                <c:pt idx="637">
                  <c:v>1.9496835834704025</c:v>
                </c:pt>
                <c:pt idx="638">
                  <c:v>1.89361350322851</c:v>
                </c:pt>
                <c:pt idx="639">
                  <c:v>1.921199974448615</c:v>
                </c:pt>
                <c:pt idx="640">
                  <c:v>1.9362487874007275</c:v>
                </c:pt>
                <c:pt idx="641">
                  <c:v>1.8714828860704098</c:v>
                </c:pt>
                <c:pt idx="642">
                  <c:v>1.8437813015830025</c:v>
                </c:pt>
                <c:pt idx="643">
                  <c:v>1.8425726452172149</c:v>
                </c:pt>
                <c:pt idx="644">
                  <c:v>1.8605164792530924</c:v>
                </c:pt>
                <c:pt idx="645">
                  <c:v>1.8584748200192149</c:v>
                </c:pt>
                <c:pt idx="646">
                  <c:v>1.7924656118156101</c:v>
                </c:pt>
                <c:pt idx="647">
                  <c:v>1.7759916217442502</c:v>
                </c:pt>
                <c:pt idx="648">
                  <c:v>1.7902563201400024</c:v>
                </c:pt>
                <c:pt idx="649">
                  <c:v>1.7934870931614073</c:v>
                </c:pt>
                <c:pt idx="650">
                  <c:v>1.829838927885755</c:v>
                </c:pt>
                <c:pt idx="651">
                  <c:v>1.8576938469125099</c:v>
                </c:pt>
                <c:pt idx="652">
                  <c:v>1.8354349278609376</c:v>
                </c:pt>
                <c:pt idx="653">
                  <c:v>1.8228662415229324</c:v>
                </c:pt>
                <c:pt idx="654">
                  <c:v>1.83142061988341</c:v>
                </c:pt>
                <c:pt idx="655">
                  <c:v>1.8172667766211876</c:v>
                </c:pt>
                <c:pt idx="656">
                  <c:v>1.7523715351935603</c:v>
                </c:pt>
                <c:pt idx="657">
                  <c:v>1.7352506236723551</c:v>
                </c:pt>
                <c:pt idx="658">
                  <c:v>1.7316446269126351</c:v>
                </c:pt>
                <c:pt idx="659">
                  <c:v>1.7465296507657873</c:v>
                </c:pt>
                <c:pt idx="660">
                  <c:v>1.7306261442691802</c:v>
                </c:pt>
                <c:pt idx="661">
                  <c:v>1.7292330163798699</c:v>
                </c:pt>
                <c:pt idx="662">
                  <c:v>1.6909832561087925</c:v>
                </c:pt>
                <c:pt idx="663">
                  <c:v>1.6941694810776751</c:v>
                </c:pt>
                <c:pt idx="664">
                  <c:v>1.715435290223815</c:v>
                </c:pt>
                <c:pt idx="665">
                  <c:v>1.6672416166813799</c:v>
                </c:pt>
                <c:pt idx="666">
                  <c:v>1.6780584062950474</c:v>
                </c:pt>
                <c:pt idx="667">
                  <c:v>1.6368319851098998</c:v>
                </c:pt>
                <c:pt idx="668">
                  <c:v>1.5966048968548474</c:v>
                </c:pt>
                <c:pt idx="669">
                  <c:v>1.6087733513818074</c:v>
                </c:pt>
                <c:pt idx="670">
                  <c:v>1.6514870854558676</c:v>
                </c:pt>
                <c:pt idx="671">
                  <c:v>1.6716060875969601</c:v>
                </c:pt>
                <c:pt idx="672">
                  <c:v>1.687144811087915</c:v>
                </c:pt>
                <c:pt idx="673">
                  <c:v>1.6921937574313826</c:v>
                </c:pt>
                <c:pt idx="674">
                  <c:v>1.6963492216444351</c:v>
                </c:pt>
                <c:pt idx="675">
                  <c:v>1.6781279508350426</c:v>
                </c:pt>
                <c:pt idx="676">
                  <c:v>1.6750035795059626</c:v>
                </c:pt>
                <c:pt idx="677">
                  <c:v>1.6772856683046702</c:v>
                </c:pt>
                <c:pt idx="678">
                  <c:v>1.6615841369619173</c:v>
                </c:pt>
                <c:pt idx="679">
                  <c:v>1.6582512247865049</c:v>
                </c:pt>
                <c:pt idx="680">
                  <c:v>1.6739036045861475</c:v>
                </c:pt>
                <c:pt idx="681">
                  <c:v>1.6471451271664823</c:v>
                </c:pt>
                <c:pt idx="682">
                  <c:v>1.6089125767271173</c:v>
                </c:pt>
                <c:pt idx="683">
                  <c:v>1.6324798050961751</c:v>
                </c:pt>
                <c:pt idx="684">
                  <c:v>1.6538203051232925</c:v>
                </c:pt>
                <c:pt idx="685">
                  <c:v>1.6578133310506451</c:v>
                </c:pt>
                <c:pt idx="686">
                  <c:v>1.6594634538819075</c:v>
                </c:pt>
                <c:pt idx="687">
                  <c:v>1.6881521626904525</c:v>
                </c:pt>
                <c:pt idx="688">
                  <c:v>1.6778087748392649</c:v>
                </c:pt>
                <c:pt idx="689">
                  <c:v>1.6723984104548251</c:v>
                </c:pt>
                <c:pt idx="690">
                  <c:v>1.664187648223475</c:v>
                </c:pt>
                <c:pt idx="691">
                  <c:v>1.6358042097020651</c:v>
                </c:pt>
                <c:pt idx="692">
                  <c:v>1.6390198229203099</c:v>
                </c:pt>
                <c:pt idx="693">
                  <c:v>1.624171055357345</c:v>
                </c:pt>
                <c:pt idx="694">
                  <c:v>1.6714195578589748</c:v>
                </c:pt>
                <c:pt idx="695">
                  <c:v>1.6616486940408248</c:v>
                </c:pt>
                <c:pt idx="696">
                  <c:v>1.6809987326014599</c:v>
                </c:pt>
                <c:pt idx="697">
                  <c:v>1.6584700186665349</c:v>
                </c:pt>
                <c:pt idx="698">
                  <c:v>1.6527582097820774</c:v>
                </c:pt>
                <c:pt idx="699">
                  <c:v>1.6308790636921748</c:v>
                </c:pt>
                <c:pt idx="700">
                  <c:v>1.6282341958653701</c:v>
                </c:pt>
                <c:pt idx="701">
                  <c:v>1.6234124077996501</c:v>
                </c:pt>
                <c:pt idx="702">
                  <c:v>1.6104828935091224</c:v>
                </c:pt>
                <c:pt idx="703">
                  <c:v>1.61415074222015</c:v>
                </c:pt>
                <c:pt idx="704">
                  <c:v>1.6230377547582875</c:v>
                </c:pt>
                <c:pt idx="705">
                  <c:v>1.6208530010043001</c:v>
                </c:pt>
                <c:pt idx="706">
                  <c:v>1.6361883437487599</c:v>
                </c:pt>
                <c:pt idx="707">
                  <c:v>1.63014695786342</c:v>
                </c:pt>
                <c:pt idx="708">
                  <c:v>1.6257223808972876</c:v>
                </c:pt>
                <c:pt idx="709">
                  <c:v>1.6302016316491752</c:v>
                </c:pt>
                <c:pt idx="710">
                  <c:v>1.6238881487118975</c:v>
                </c:pt>
                <c:pt idx="711">
                  <c:v>1.6107006317668024</c:v>
                </c:pt>
                <c:pt idx="712">
                  <c:v>1.6021030462702825</c:v>
                </c:pt>
                <c:pt idx="713">
                  <c:v>1.6179545953521151</c:v>
                </c:pt>
                <c:pt idx="714">
                  <c:v>1.5975243433519175</c:v>
                </c:pt>
                <c:pt idx="715">
                  <c:v>1.5994537129883324</c:v>
                </c:pt>
                <c:pt idx="716">
                  <c:v>1.6061865717520649</c:v>
                </c:pt>
                <c:pt idx="717">
                  <c:v>1.5808945333579325</c:v>
                </c:pt>
                <c:pt idx="718">
                  <c:v>1.5504317379294075</c:v>
                </c:pt>
                <c:pt idx="719">
                  <c:v>1.5361365431956124</c:v>
                </c:pt>
                <c:pt idx="720">
                  <c:v>1.5292598201932075</c:v>
                </c:pt>
                <c:pt idx="721">
                  <c:v>1.5145699119309826</c:v>
                </c:pt>
                <c:pt idx="722">
                  <c:v>1.5093414244578576</c:v>
                </c:pt>
                <c:pt idx="723">
                  <c:v>1.5508032484515575</c:v>
                </c:pt>
                <c:pt idx="724">
                  <c:v>1.5605125830065174</c:v>
                </c:pt>
                <c:pt idx="725">
                  <c:v>1.5556546668881448</c:v>
                </c:pt>
                <c:pt idx="726">
                  <c:v>1.5602579929987375</c:v>
                </c:pt>
                <c:pt idx="727">
                  <c:v>1.563877449487505</c:v>
                </c:pt>
                <c:pt idx="728">
                  <c:v>1.60584341698831</c:v>
                </c:pt>
                <c:pt idx="729">
                  <c:v>1.6021133089017852</c:v>
                </c:pt>
                <c:pt idx="730">
                  <c:v>1.6188096149309175</c:v>
                </c:pt>
                <c:pt idx="731">
                  <c:v>1.6153656981756899</c:v>
                </c:pt>
                <c:pt idx="732">
                  <c:v>1.6215499583777948</c:v>
                </c:pt>
                <c:pt idx="733">
                  <c:v>1.6262271105972026</c:v>
                </c:pt>
                <c:pt idx="734">
                  <c:v>1.6054918745933051</c:v>
                </c:pt>
                <c:pt idx="735">
                  <c:v>1.6054544034356624</c:v>
                </c:pt>
                <c:pt idx="736">
                  <c:v>1.60827059955829</c:v>
                </c:pt>
                <c:pt idx="737">
                  <c:v>1.6356666211549502</c:v>
                </c:pt>
                <c:pt idx="738">
                  <c:v>1.6434229051247926</c:v>
                </c:pt>
                <c:pt idx="739">
                  <c:v>1.6431851966615401</c:v>
                </c:pt>
                <c:pt idx="740">
                  <c:v>1.6699828865652901</c:v>
                </c:pt>
                <c:pt idx="741">
                  <c:v>1.681673948607985</c:v>
                </c:pt>
                <c:pt idx="742">
                  <c:v>1.687640352014365</c:v>
                </c:pt>
                <c:pt idx="743">
                  <c:v>1.6601364095943925</c:v>
                </c:pt>
                <c:pt idx="744">
                  <c:v>1.6817522055009952</c:v>
                </c:pt>
                <c:pt idx="745">
                  <c:v>1.6951621183673526</c:v>
                </c:pt>
                <c:pt idx="746">
                  <c:v>1.7034698311729</c:v>
                </c:pt>
                <c:pt idx="747">
                  <c:v>1.6942337839162001</c:v>
                </c:pt>
                <c:pt idx="748">
                  <c:v>1.68496013195724</c:v>
                </c:pt>
                <c:pt idx="749">
                  <c:v>1.67601868443944</c:v>
                </c:pt>
                <c:pt idx="750">
                  <c:v>1.7097104927288127</c:v>
                </c:pt>
                <c:pt idx="751">
                  <c:v>1.7041564590493001</c:v>
                </c:pt>
                <c:pt idx="752">
                  <c:v>1.7200152620651026</c:v>
                </c:pt>
                <c:pt idx="753">
                  <c:v>1.7125846983210349</c:v>
                </c:pt>
                <c:pt idx="754">
                  <c:v>1.7253884029896152</c:v>
                </c:pt>
                <c:pt idx="755">
                  <c:v>1.7029457503447201</c:v>
                </c:pt>
                <c:pt idx="756">
                  <c:v>1.6608585524547372</c:v>
                </c:pt>
                <c:pt idx="757">
                  <c:v>1.690223145102965</c:v>
                </c:pt>
                <c:pt idx="758">
                  <c:v>1.683327662631235</c:v>
                </c:pt>
                <c:pt idx="759">
                  <c:v>1.6866870427205976</c:v>
                </c:pt>
                <c:pt idx="760">
                  <c:v>1.6718334635410974</c:v>
                </c:pt>
                <c:pt idx="761">
                  <c:v>1.6746844780873249</c:v>
                </c:pt>
                <c:pt idx="762">
                  <c:v>1.666618217463625</c:v>
                </c:pt>
                <c:pt idx="763">
                  <c:v>1.6852198351145802</c:v>
                </c:pt>
                <c:pt idx="764">
                  <c:v>1.7039604081036051</c:v>
                </c:pt>
                <c:pt idx="765">
                  <c:v>1.695065301155865</c:v>
                </c:pt>
                <c:pt idx="766">
                  <c:v>1.690838551485905</c:v>
                </c:pt>
                <c:pt idx="767">
                  <c:v>1.6973627160879698</c:v>
                </c:pt>
                <c:pt idx="768">
                  <c:v>1.6503818882564101</c:v>
                </c:pt>
                <c:pt idx="769">
                  <c:v>1.6715472473064374</c:v>
                </c:pt>
                <c:pt idx="770">
                  <c:v>1.67098007589279</c:v>
                </c:pt>
                <c:pt idx="771">
                  <c:v>1.6482969567018975</c:v>
                </c:pt>
                <c:pt idx="772">
                  <c:v>1.68438462703591</c:v>
                </c:pt>
                <c:pt idx="773">
                  <c:v>1.6856181534987076</c:v>
                </c:pt>
                <c:pt idx="774">
                  <c:v>1.6735063734271125</c:v>
                </c:pt>
                <c:pt idx="775">
                  <c:v>1.6549460391220501</c:v>
                </c:pt>
                <c:pt idx="776">
                  <c:v>1.6968237687202499</c:v>
                </c:pt>
                <c:pt idx="777">
                  <c:v>1.6985301401510999</c:v>
                </c:pt>
                <c:pt idx="778">
                  <c:v>1.7165888922182551</c:v>
                </c:pt>
                <c:pt idx="779">
                  <c:v>1.7460287833234376</c:v>
                </c:pt>
                <c:pt idx="780">
                  <c:v>1.7854113668542475</c:v>
                </c:pt>
                <c:pt idx="781">
                  <c:v>1.8040657713989776</c:v>
                </c:pt>
                <c:pt idx="782">
                  <c:v>1.810083366287115</c:v>
                </c:pt>
                <c:pt idx="783">
                  <c:v>1.7825994156835274</c:v>
                </c:pt>
                <c:pt idx="784">
                  <c:v>1.8069395049589676</c:v>
                </c:pt>
                <c:pt idx="785">
                  <c:v>1.8030857161655576</c:v>
                </c:pt>
                <c:pt idx="786">
                  <c:v>1.8537185118704151</c:v>
                </c:pt>
                <c:pt idx="787">
                  <c:v>1.9400231542524851</c:v>
                </c:pt>
                <c:pt idx="788">
                  <c:v>1.9334049207158377</c:v>
                </c:pt>
                <c:pt idx="789">
                  <c:v>1.9311086172633849</c:v>
                </c:pt>
                <c:pt idx="790">
                  <c:v>1.9584615860827501</c:v>
                </c:pt>
                <c:pt idx="791">
                  <c:v>1.8999233767096602</c:v>
                </c:pt>
                <c:pt idx="792">
                  <c:v>1.9143548416825751</c:v>
                </c:pt>
                <c:pt idx="793">
                  <c:v>1.942312236636365</c:v>
                </c:pt>
                <c:pt idx="794">
                  <c:v>1.8820472590844877</c:v>
                </c:pt>
                <c:pt idx="795">
                  <c:v>1.9025397463684048</c:v>
                </c:pt>
                <c:pt idx="796">
                  <c:v>1.8887423366908576</c:v>
                </c:pt>
                <c:pt idx="797">
                  <c:v>1.9070658505919851</c:v>
                </c:pt>
                <c:pt idx="798">
                  <c:v>1.9220449378869926</c:v>
                </c:pt>
                <c:pt idx="799">
                  <c:v>2.0077837569675827</c:v>
                </c:pt>
                <c:pt idx="800">
                  <c:v>1.9061102730001873</c:v>
                </c:pt>
                <c:pt idx="801">
                  <c:v>1.9026145602861799</c:v>
                </c:pt>
                <c:pt idx="802">
                  <c:v>1.9081903468377148</c:v>
                </c:pt>
                <c:pt idx="803">
                  <c:v>1.8580357571301125</c:v>
                </c:pt>
                <c:pt idx="804">
                  <c:v>1.79811714066511</c:v>
                </c:pt>
                <c:pt idx="805">
                  <c:v>1.8816129267396975</c:v>
                </c:pt>
                <c:pt idx="806">
                  <c:v>1.8727941359156901</c:v>
                </c:pt>
                <c:pt idx="807">
                  <c:v>1.8360048206685851</c:v>
                </c:pt>
                <c:pt idx="808">
                  <c:v>1.8532004692700852</c:v>
                </c:pt>
                <c:pt idx="809">
                  <c:v>1.8370553964310825</c:v>
                </c:pt>
                <c:pt idx="810">
                  <c:v>1.8062218479275824</c:v>
                </c:pt>
                <c:pt idx="811">
                  <c:v>1.7995403489829176</c:v>
                </c:pt>
                <c:pt idx="812">
                  <c:v>1.7771478775767751</c:v>
                </c:pt>
                <c:pt idx="813">
                  <c:v>1.7731146408900575</c:v>
                </c:pt>
                <c:pt idx="814">
                  <c:v>1.7356096938813499</c:v>
                </c:pt>
                <c:pt idx="815">
                  <c:v>1.7458221190249974</c:v>
                </c:pt>
                <c:pt idx="816">
                  <c:v>1.8172935918919975</c:v>
                </c:pt>
                <c:pt idx="817">
                  <c:v>1.8016845901641925</c:v>
                </c:pt>
                <c:pt idx="818">
                  <c:v>1.7720662147998776</c:v>
                </c:pt>
                <c:pt idx="819">
                  <c:v>1.7366775110666399</c:v>
                </c:pt>
                <c:pt idx="820">
                  <c:v>1.7400400475851998</c:v>
                </c:pt>
                <c:pt idx="821">
                  <c:v>1.7450231289348375</c:v>
                </c:pt>
                <c:pt idx="822">
                  <c:v>1.7930383640265926</c:v>
                </c:pt>
                <c:pt idx="823">
                  <c:v>1.8063294350124823</c:v>
                </c:pt>
                <c:pt idx="824">
                  <c:v>1.8674427269049598</c:v>
                </c:pt>
                <c:pt idx="825">
                  <c:v>1.8857852292985173</c:v>
                </c:pt>
                <c:pt idx="826">
                  <c:v>1.9070758057005124</c:v>
                </c:pt>
                <c:pt idx="827">
                  <c:v>1.8890381332592674</c:v>
                </c:pt>
                <c:pt idx="828">
                  <c:v>1.9048822051197576</c:v>
                </c:pt>
                <c:pt idx="829">
                  <c:v>1.8603599988455475</c:v>
                </c:pt>
                <c:pt idx="830">
                  <c:v>1.8734025847575926</c:v>
                </c:pt>
                <c:pt idx="831">
                  <c:v>1.8393819856603599</c:v>
                </c:pt>
                <c:pt idx="832">
                  <c:v>1.8949492558878949</c:v>
                </c:pt>
                <c:pt idx="833">
                  <c:v>1.9020092307630776</c:v>
                </c:pt>
                <c:pt idx="834">
                  <c:v>1.9444712827338675</c:v>
                </c:pt>
                <c:pt idx="835">
                  <c:v>1.9827168895295251</c:v>
                </c:pt>
                <c:pt idx="836">
                  <c:v>1.9523213131586674</c:v>
                </c:pt>
                <c:pt idx="837">
                  <c:v>2.0151691403654146</c:v>
                </c:pt>
                <c:pt idx="838">
                  <c:v>2.0814444239994998</c:v>
                </c:pt>
                <c:pt idx="839">
                  <c:v>2.1195106504955623</c:v>
                </c:pt>
                <c:pt idx="840">
                  <c:v>2.0162913284610426</c:v>
                </c:pt>
                <c:pt idx="841">
                  <c:v>1.92640830998474</c:v>
                </c:pt>
                <c:pt idx="842">
                  <c:v>1.9317022390955074</c:v>
                </c:pt>
                <c:pt idx="843">
                  <c:v>1.8864330818394324</c:v>
                </c:pt>
                <c:pt idx="844">
                  <c:v>1.91735863375684</c:v>
                </c:pt>
                <c:pt idx="845">
                  <c:v>1.92504940472888</c:v>
                </c:pt>
                <c:pt idx="846">
                  <c:v>1.8859085869222025</c:v>
                </c:pt>
                <c:pt idx="847">
                  <c:v>1.9121879492547376</c:v>
                </c:pt>
                <c:pt idx="848">
                  <c:v>1.8751012435025249</c:v>
                </c:pt>
                <c:pt idx="849">
                  <c:v>1.8852062826310099</c:v>
                </c:pt>
                <c:pt idx="850">
                  <c:v>1.866469167862145</c:v>
                </c:pt>
                <c:pt idx="851">
                  <c:v>1.863236576016335</c:v>
                </c:pt>
                <c:pt idx="852">
                  <c:v>1.890464691841635</c:v>
                </c:pt>
                <c:pt idx="853">
                  <c:v>1.8326432916914623</c:v>
                </c:pt>
                <c:pt idx="854">
                  <c:v>1.8732260208323375</c:v>
                </c:pt>
                <c:pt idx="855">
                  <c:v>1.8971414234646349</c:v>
                </c:pt>
                <c:pt idx="856">
                  <c:v>1.8819966321912474</c:v>
                </c:pt>
                <c:pt idx="857">
                  <c:v>1.8631263791111425</c:v>
                </c:pt>
                <c:pt idx="858">
                  <c:v>1.8737656552390827</c:v>
                </c:pt>
                <c:pt idx="859">
                  <c:v>1.79973211274487</c:v>
                </c:pt>
                <c:pt idx="860">
                  <c:v>1.7871720177445876</c:v>
                </c:pt>
                <c:pt idx="861">
                  <c:v>1.7945983597520925</c:v>
                </c:pt>
                <c:pt idx="862">
                  <c:v>1.8187149695188651</c:v>
                </c:pt>
                <c:pt idx="863">
                  <c:v>1.7775128175578625</c:v>
                </c:pt>
                <c:pt idx="864">
                  <c:v>1.7581627991662776</c:v>
                </c:pt>
                <c:pt idx="865">
                  <c:v>1.7591365638270424</c:v>
                </c:pt>
                <c:pt idx="866">
                  <c:v>1.7643490166461349</c:v>
                </c:pt>
                <c:pt idx="867">
                  <c:v>1.7774797465719026</c:v>
                </c:pt>
                <c:pt idx="868">
                  <c:v>1.7779843512013724</c:v>
                </c:pt>
                <c:pt idx="869">
                  <c:v>1.7719913098407851</c:v>
                </c:pt>
                <c:pt idx="870">
                  <c:v>1.8043498038393899</c:v>
                </c:pt>
                <c:pt idx="871">
                  <c:v>1.819253117845645</c:v>
                </c:pt>
                <c:pt idx="872">
                  <c:v>1.802602384181575</c:v>
                </c:pt>
                <c:pt idx="873">
                  <c:v>1.7562683122546101</c:v>
                </c:pt>
                <c:pt idx="874">
                  <c:v>1.7541741286301999</c:v>
                </c:pt>
                <c:pt idx="875">
                  <c:v>1.7219159694556474</c:v>
                </c:pt>
                <c:pt idx="876">
                  <c:v>1.7375566808753624</c:v>
                </c:pt>
                <c:pt idx="877">
                  <c:v>1.7144188371212874</c:v>
                </c:pt>
                <c:pt idx="878">
                  <c:v>1.674529175155115</c:v>
                </c:pt>
                <c:pt idx="879">
                  <c:v>1.6823465056815698</c:v>
                </c:pt>
                <c:pt idx="880">
                  <c:v>1.6337582409534326</c:v>
                </c:pt>
                <c:pt idx="881">
                  <c:v>1.6233435325532124</c:v>
                </c:pt>
                <c:pt idx="882">
                  <c:v>1.67665870251655</c:v>
                </c:pt>
                <c:pt idx="883">
                  <c:v>1.6293826206931601</c:v>
                </c:pt>
                <c:pt idx="884">
                  <c:v>1.64750811478603</c:v>
                </c:pt>
                <c:pt idx="885">
                  <c:v>1.5823671488674</c:v>
                </c:pt>
                <c:pt idx="886">
                  <c:v>1.5958208456513649</c:v>
                </c:pt>
                <c:pt idx="887">
                  <c:v>1.660417535405075</c:v>
                </c:pt>
                <c:pt idx="888">
                  <c:v>1.6917377129062474</c:v>
                </c:pt>
                <c:pt idx="889">
                  <c:v>1.6871841742930376</c:v>
                </c:pt>
                <c:pt idx="890">
                  <c:v>1.665634074215975</c:v>
                </c:pt>
                <c:pt idx="891">
                  <c:v>1.6700621978590502</c:v>
                </c:pt>
                <c:pt idx="892">
                  <c:v>1.6425686573924474</c:v>
                </c:pt>
                <c:pt idx="893">
                  <c:v>1.6411676647006201</c:v>
                </c:pt>
                <c:pt idx="894">
                  <c:v>1.6072887877451074</c:v>
                </c:pt>
                <c:pt idx="895">
                  <c:v>1.596924994724515</c:v>
                </c:pt>
                <c:pt idx="896">
                  <c:v>1.6207193101851576</c:v>
                </c:pt>
                <c:pt idx="897">
                  <c:v>1.6187656449267949</c:v>
                </c:pt>
                <c:pt idx="898">
                  <c:v>1.5854751149557975</c:v>
                </c:pt>
                <c:pt idx="899">
                  <c:v>1.5649528418610501</c:v>
                </c:pt>
                <c:pt idx="900">
                  <c:v>1.550042770856394</c:v>
                </c:pt>
                <c:pt idx="901">
                  <c:v>1.545018450121753</c:v>
                </c:pt>
                <c:pt idx="902">
                  <c:v>1.5401649473569523</c:v>
                </c:pt>
                <c:pt idx="903">
                  <c:v>1.5299999085966363</c:v>
                </c:pt>
                <c:pt idx="904">
                  <c:v>1.5237076529068472</c:v>
                </c:pt>
                <c:pt idx="905">
                  <c:v>1.5955590949576275</c:v>
                </c:pt>
                <c:pt idx="906">
                  <c:v>1.582326500667437</c:v>
                </c:pt>
                <c:pt idx="907">
                  <c:v>1.5990495472190673</c:v>
                </c:pt>
                <c:pt idx="908">
                  <c:v>1.6045564082435575</c:v>
                </c:pt>
                <c:pt idx="909">
                  <c:v>1.6091702392662124</c:v>
                </c:pt>
                <c:pt idx="910">
                  <c:v>1.6085643151708275</c:v>
                </c:pt>
                <c:pt idx="911">
                  <c:v>1.6025785377319601</c:v>
                </c:pt>
                <c:pt idx="912">
                  <c:v>1.6301736137902325</c:v>
                </c:pt>
                <c:pt idx="913">
                  <c:v>1.6156257082519576</c:v>
                </c:pt>
                <c:pt idx="914">
                  <c:v>1.5969936488492376</c:v>
                </c:pt>
                <c:pt idx="915">
                  <c:v>1.5758568664325925</c:v>
                </c:pt>
                <c:pt idx="916">
                  <c:v>1.5751514167204954</c:v>
                </c:pt>
                <c:pt idx="917">
                  <c:v>1.5435499698604236</c:v>
                </c:pt>
                <c:pt idx="918">
                  <c:v>1.5265728258134281</c:v>
                </c:pt>
                <c:pt idx="919">
                  <c:v>1.4916079888491347</c:v>
                </c:pt>
                <c:pt idx="920">
                  <c:v>1.467698916589347</c:v>
                </c:pt>
                <c:pt idx="921">
                  <c:v>1.486811806417353</c:v>
                </c:pt>
                <c:pt idx="922">
                  <c:v>1.4816321470860454</c:v>
                </c:pt>
                <c:pt idx="923">
                  <c:v>1.4770653634734998</c:v>
                </c:pt>
                <c:pt idx="924">
                  <c:v>1.4868215259293147</c:v>
                </c:pt>
                <c:pt idx="925">
                  <c:v>1.5326633709389785</c:v>
                </c:pt>
                <c:pt idx="926">
                  <c:v>1.521619953971707</c:v>
                </c:pt>
                <c:pt idx="927">
                  <c:v>1.5087848033169462</c:v>
                </c:pt>
                <c:pt idx="928">
                  <c:v>1.5017375782200721</c:v>
                </c:pt>
                <c:pt idx="929">
                  <c:v>1.5307506900542021</c:v>
                </c:pt>
                <c:pt idx="930">
                  <c:v>1.5834764788312023</c:v>
                </c:pt>
                <c:pt idx="931">
                  <c:v>1.6041482468852575</c:v>
                </c:pt>
                <c:pt idx="932">
                  <c:v>1.6101585710730149</c:v>
                </c:pt>
                <c:pt idx="933">
                  <c:v>1.597618494370415</c:v>
                </c:pt>
                <c:pt idx="934">
                  <c:v>1.5900917263734951</c:v>
                </c:pt>
                <c:pt idx="935">
                  <c:v>1.595896067562375</c:v>
                </c:pt>
                <c:pt idx="936">
                  <c:v>1.6028713136616877</c:v>
                </c:pt>
                <c:pt idx="937">
                  <c:v>1.6028939298986424</c:v>
                </c:pt>
                <c:pt idx="938">
                  <c:v>1.5823647992363874</c:v>
                </c:pt>
                <c:pt idx="939">
                  <c:v>1.6004878672208775</c:v>
                </c:pt>
                <c:pt idx="940">
                  <c:v>1.5981695797188</c:v>
                </c:pt>
                <c:pt idx="941">
                  <c:v>1.5865593188246776</c:v>
                </c:pt>
                <c:pt idx="942">
                  <c:v>1.5604958057141052</c:v>
                </c:pt>
                <c:pt idx="943">
                  <c:v>1.571052789530325</c:v>
                </c:pt>
                <c:pt idx="944">
                  <c:v>1.5391535503250999</c:v>
                </c:pt>
                <c:pt idx="945">
                  <c:v>1.5546842367805875</c:v>
                </c:pt>
                <c:pt idx="946">
                  <c:v>1.5567263944370875</c:v>
                </c:pt>
                <c:pt idx="947">
                  <c:v>1.5543683982928751</c:v>
                </c:pt>
                <c:pt idx="948">
                  <c:v>1.5553868983249699</c:v>
                </c:pt>
                <c:pt idx="949">
                  <c:v>1.5848569270163599</c:v>
                </c:pt>
                <c:pt idx="950">
                  <c:v>1.5819363364757324</c:v>
                </c:pt>
                <c:pt idx="951">
                  <c:v>1.547625044103885</c:v>
                </c:pt>
                <c:pt idx="952">
                  <c:v>1.5562886119143924</c:v>
                </c:pt>
                <c:pt idx="953">
                  <c:v>1.5699393581847449</c:v>
                </c:pt>
                <c:pt idx="954">
                  <c:v>1.6124736543378426</c:v>
                </c:pt>
                <c:pt idx="955">
                  <c:v>1.6483944647328674</c:v>
                </c:pt>
                <c:pt idx="956">
                  <c:v>1.6419071067440976</c:v>
                </c:pt>
                <c:pt idx="957">
                  <c:v>1.6264595896401874</c:v>
                </c:pt>
                <c:pt idx="958">
                  <c:v>1.620235304537615</c:v>
                </c:pt>
                <c:pt idx="959">
                  <c:v>1.6046223952606127</c:v>
                </c:pt>
                <c:pt idx="960">
                  <c:v>1.5905302305068174</c:v>
                </c:pt>
                <c:pt idx="961">
                  <c:v>1.6009939073077923</c:v>
                </c:pt>
                <c:pt idx="962">
                  <c:v>1.5678047164787174</c:v>
                </c:pt>
                <c:pt idx="963">
                  <c:v>1.5812796816034675</c:v>
                </c:pt>
                <c:pt idx="964">
                  <c:v>1.5418886781562775</c:v>
                </c:pt>
                <c:pt idx="965">
                  <c:v>1.5461138443026949</c:v>
                </c:pt>
                <c:pt idx="966">
                  <c:v>1.5192781627340199</c:v>
                </c:pt>
                <c:pt idx="967">
                  <c:v>1.5237790183077</c:v>
                </c:pt>
                <c:pt idx="968">
                  <c:v>1.5455923972988626</c:v>
                </c:pt>
                <c:pt idx="969">
                  <c:v>1.5734411677983426</c:v>
                </c:pt>
                <c:pt idx="970">
                  <c:v>1.5434673126968299</c:v>
                </c:pt>
                <c:pt idx="971">
                  <c:v>1.5091778763646875</c:v>
                </c:pt>
                <c:pt idx="972">
                  <c:v>1.4993570563023024</c:v>
                </c:pt>
                <c:pt idx="973">
                  <c:v>1.4692228814403578</c:v>
                </c:pt>
                <c:pt idx="974">
                  <c:v>1.4364782939208904</c:v>
                </c:pt>
                <c:pt idx="975">
                  <c:v>1.4461105989418548</c:v>
                </c:pt>
                <c:pt idx="976">
                  <c:v>1.4265790698294796</c:v>
                </c:pt>
                <c:pt idx="977">
                  <c:v>1.4498668079933821</c:v>
                </c:pt>
                <c:pt idx="978">
                  <c:v>1.4280817944260509</c:v>
                </c:pt>
                <c:pt idx="979">
                  <c:v>1.4306804290380979</c:v>
                </c:pt>
                <c:pt idx="980">
                  <c:v>1.4260986948519281</c:v>
                </c:pt>
                <c:pt idx="981">
                  <c:v>1.3952749892918235</c:v>
                </c:pt>
                <c:pt idx="982">
                  <c:v>1.432158525116217</c:v>
                </c:pt>
                <c:pt idx="983">
                  <c:v>1.4306712237286177</c:v>
                </c:pt>
                <c:pt idx="984">
                  <c:v>1.3917027396471853</c:v>
                </c:pt>
                <c:pt idx="985">
                  <c:v>1.4152716727976231</c:v>
                </c:pt>
                <c:pt idx="986">
                  <c:v>1.4145159598612524</c:v>
                </c:pt>
                <c:pt idx="987">
                  <c:v>1.442898311684655</c:v>
                </c:pt>
                <c:pt idx="988">
                  <c:v>1.4013564744574623</c:v>
                </c:pt>
                <c:pt idx="989">
                  <c:v>1.3413665625478219</c:v>
                </c:pt>
                <c:pt idx="990">
                  <c:v>1.3121311921417471</c:v>
                </c:pt>
                <c:pt idx="991">
                  <c:v>1.2872199945050848</c:v>
                </c:pt>
                <c:pt idx="992">
                  <c:v>1.3224711454545497</c:v>
                </c:pt>
                <c:pt idx="993">
                  <c:v>1.3036037627212342</c:v>
                </c:pt>
                <c:pt idx="994">
                  <c:v>1.3070415588265076</c:v>
                </c:pt>
                <c:pt idx="995">
                  <c:v>1.3919230663186375</c:v>
                </c:pt>
                <c:pt idx="996">
                  <c:v>1.4082442062872453</c:v>
                </c:pt>
                <c:pt idx="997">
                  <c:v>1.4342603633005049</c:v>
                </c:pt>
                <c:pt idx="998">
                  <c:v>1.5088682687377326</c:v>
                </c:pt>
                <c:pt idx="999">
                  <c:v>1.4983646133111674</c:v>
                </c:pt>
                <c:pt idx="1000">
                  <c:v>1.4756091730505425</c:v>
                </c:pt>
                <c:pt idx="1001">
                  <c:v>1.4963695888400725</c:v>
                </c:pt>
                <c:pt idx="1002">
                  <c:v>1.5015485675281073</c:v>
                </c:pt>
                <c:pt idx="1003">
                  <c:v>1.5073791271276324</c:v>
                </c:pt>
                <c:pt idx="1004">
                  <c:v>1.5746591970622874</c:v>
                </c:pt>
                <c:pt idx="1005">
                  <c:v>1.5049953538105849</c:v>
                </c:pt>
                <c:pt idx="1006">
                  <c:v>1.5584135936855275</c:v>
                </c:pt>
                <c:pt idx="1007">
                  <c:v>1.5914001638818824</c:v>
                </c:pt>
                <c:pt idx="1008">
                  <c:v>1.6243206364086575</c:v>
                </c:pt>
                <c:pt idx="1009">
                  <c:v>1.624680458639755</c:v>
                </c:pt>
                <c:pt idx="1010">
                  <c:v>1.6141296203502824</c:v>
                </c:pt>
                <c:pt idx="1011">
                  <c:v>1.5861290739390976</c:v>
                </c:pt>
                <c:pt idx="1012">
                  <c:v>1.6356857685939752</c:v>
                </c:pt>
                <c:pt idx="1013">
                  <c:v>1.6441204213958625</c:v>
                </c:pt>
                <c:pt idx="1014">
                  <c:v>1.6341943446280125</c:v>
                </c:pt>
                <c:pt idx="1015">
                  <c:v>1.6398304049069323</c:v>
                </c:pt>
                <c:pt idx="1016">
                  <c:v>1.6313908235283852</c:v>
                </c:pt>
                <c:pt idx="1017">
                  <c:v>1.671487067048635</c:v>
                </c:pt>
                <c:pt idx="1018">
                  <c:v>1.7139928765466599</c:v>
                </c:pt>
                <c:pt idx="1019">
                  <c:v>1.7086815605650973</c:v>
                </c:pt>
                <c:pt idx="1020">
                  <c:v>1.7106175893393001</c:v>
                </c:pt>
                <c:pt idx="1021">
                  <c:v>1.7014547136464775</c:v>
                </c:pt>
                <c:pt idx="1022">
                  <c:v>1.7122937018575524</c:v>
                </c:pt>
                <c:pt idx="1023">
                  <c:v>1.6673129062447625</c:v>
                </c:pt>
                <c:pt idx="1024">
                  <c:v>1.6528479686543549</c:v>
                </c:pt>
                <c:pt idx="1025">
                  <c:v>1.609936664192035</c:v>
                </c:pt>
                <c:pt idx="1026">
                  <c:v>1.6360651025105226</c:v>
                </c:pt>
                <c:pt idx="1027">
                  <c:v>1.6340365541282424</c:v>
                </c:pt>
                <c:pt idx="1028">
                  <c:v>1.6723976281593349</c:v>
                </c:pt>
                <c:pt idx="1029">
                  <c:v>1.6459337052125851</c:v>
                </c:pt>
                <c:pt idx="1030">
                  <c:v>1.6167321240279473</c:v>
                </c:pt>
                <c:pt idx="1031">
                  <c:v>1.6201091490947599</c:v>
                </c:pt>
                <c:pt idx="1032">
                  <c:v>1.6199466374497951</c:v>
                </c:pt>
                <c:pt idx="1033">
                  <c:v>1.5883110640112701</c:v>
                </c:pt>
                <c:pt idx="1034">
                  <c:v>1.5912809665309351</c:v>
                </c:pt>
                <c:pt idx="1035">
                  <c:v>1.62425638344543</c:v>
                </c:pt>
                <c:pt idx="1036">
                  <c:v>1.6298300241862576</c:v>
                </c:pt>
                <c:pt idx="1037">
                  <c:v>1.59348831543071</c:v>
                </c:pt>
                <c:pt idx="1038">
                  <c:v>1.63892028490858</c:v>
                </c:pt>
                <c:pt idx="1039">
                  <c:v>1.6296166648271702</c:v>
                </c:pt>
                <c:pt idx="1040">
                  <c:v>1.5919182686242226</c:v>
                </c:pt>
                <c:pt idx="1041">
                  <c:v>1.568352651857075</c:v>
                </c:pt>
                <c:pt idx="1042">
                  <c:v>1.5794172484918576</c:v>
                </c:pt>
                <c:pt idx="1043">
                  <c:v>1.6223480311403775</c:v>
                </c:pt>
                <c:pt idx="1044">
                  <c:v>1.6143637754068725</c:v>
                </c:pt>
                <c:pt idx="1045">
                  <c:v>1.6718717852623999</c:v>
                </c:pt>
                <c:pt idx="1046">
                  <c:v>1.7079155221261701</c:v>
                </c:pt>
                <c:pt idx="1047">
                  <c:v>1.7001168270191449</c:v>
                </c:pt>
                <c:pt idx="1048">
                  <c:v>1.7134689760426598</c:v>
                </c:pt>
                <c:pt idx="1049">
                  <c:v>1.6935996792520924</c:v>
                </c:pt>
                <c:pt idx="1050">
                  <c:v>1.6723390127182576</c:v>
                </c:pt>
                <c:pt idx="1051">
                  <c:v>1.6770596859690925</c:v>
                </c:pt>
                <c:pt idx="1052">
                  <c:v>1.666612441501145</c:v>
                </c:pt>
                <c:pt idx="1053">
                  <c:v>1.6809893687250699</c:v>
                </c:pt>
                <c:pt idx="1054">
                  <c:v>1.67861112128092</c:v>
                </c:pt>
                <c:pt idx="1055">
                  <c:v>1.6684292206521101</c:v>
                </c:pt>
                <c:pt idx="1056">
                  <c:v>1.6738693513266574</c:v>
                </c:pt>
                <c:pt idx="1057">
                  <c:v>1.6767122761593423</c:v>
                </c:pt>
                <c:pt idx="1058">
                  <c:v>1.69569891192597</c:v>
                </c:pt>
                <c:pt idx="1059">
                  <c:v>1.6934804293368826</c:v>
                </c:pt>
                <c:pt idx="1060">
                  <c:v>1.6798392463307148</c:v>
                </c:pt>
                <c:pt idx="1061">
                  <c:v>1.6647436099009201</c:v>
                </c:pt>
                <c:pt idx="1062">
                  <c:v>1.6328737537443399</c:v>
                </c:pt>
                <c:pt idx="1063">
                  <c:v>1.6594703577639525</c:v>
                </c:pt>
                <c:pt idx="1064">
                  <c:v>1.6379083479858525</c:v>
                </c:pt>
                <c:pt idx="1065">
                  <c:v>1.632554445341575</c:v>
                </c:pt>
                <c:pt idx="1066">
                  <c:v>1.6415382597017025</c:v>
                </c:pt>
                <c:pt idx="1067">
                  <c:v>1.6361352979843051</c:v>
                </c:pt>
                <c:pt idx="1068">
                  <c:v>1.6832951231585525</c:v>
                </c:pt>
                <c:pt idx="1069">
                  <c:v>1.6924314482653051</c:v>
                </c:pt>
                <c:pt idx="1070">
                  <c:v>1.6753819632449476</c:v>
                </c:pt>
                <c:pt idx="1071">
                  <c:v>1.6912459888290976</c:v>
                </c:pt>
                <c:pt idx="1072">
                  <c:v>1.6557393383873724</c:v>
                </c:pt>
                <c:pt idx="1073">
                  <c:v>1.6715955119754351</c:v>
                </c:pt>
                <c:pt idx="1074">
                  <c:v>1.6882546840219801</c:v>
                </c:pt>
                <c:pt idx="1075">
                  <c:v>1.7152365521669974</c:v>
                </c:pt>
                <c:pt idx="1076">
                  <c:v>1.7756733185456124</c:v>
                </c:pt>
                <c:pt idx="1077">
                  <c:v>1.8158729440672676</c:v>
                </c:pt>
                <c:pt idx="1078">
                  <c:v>1.8443944566647623</c:v>
                </c:pt>
                <c:pt idx="1079">
                  <c:v>1.8285196538594399</c:v>
                </c:pt>
                <c:pt idx="1080">
                  <c:v>1.8123629030510824</c:v>
                </c:pt>
                <c:pt idx="1081">
                  <c:v>1.8185551014149977</c:v>
                </c:pt>
                <c:pt idx="1082">
                  <c:v>1.7887268416063127</c:v>
                </c:pt>
                <c:pt idx="1083">
                  <c:v>1.7431020345802777</c:v>
                </c:pt>
                <c:pt idx="1084">
                  <c:v>1.780701238244895</c:v>
                </c:pt>
                <c:pt idx="1085">
                  <c:v>1.7576119367512626</c:v>
                </c:pt>
                <c:pt idx="1086">
                  <c:v>1.77878773454228</c:v>
                </c:pt>
                <c:pt idx="1087">
                  <c:v>1.7980082202899175</c:v>
                </c:pt>
                <c:pt idx="1088">
                  <c:v>1.7761116125547751</c:v>
                </c:pt>
                <c:pt idx="1089">
                  <c:v>1.7666377099907851</c:v>
                </c:pt>
                <c:pt idx="1090">
                  <c:v>1.7680515492253874</c:v>
                </c:pt>
                <c:pt idx="1091">
                  <c:v>1.7708830328956902</c:v>
                </c:pt>
                <c:pt idx="1092">
                  <c:v>1.7790173433760574</c:v>
                </c:pt>
                <c:pt idx="1093">
                  <c:v>1.8526586372104101</c:v>
                </c:pt>
                <c:pt idx="1094">
                  <c:v>1.8692394513018051</c:v>
                </c:pt>
                <c:pt idx="1095">
                  <c:v>1.8768108864849249</c:v>
                </c:pt>
                <c:pt idx="1096">
                  <c:v>1.8571851797775949</c:v>
                </c:pt>
                <c:pt idx="1097">
                  <c:v>1.8495787740085374</c:v>
                </c:pt>
                <c:pt idx="1098">
                  <c:v>1.8827866251338001</c:v>
                </c:pt>
                <c:pt idx="1099">
                  <c:v>1.8221066672194226</c:v>
                </c:pt>
                <c:pt idx="1100">
                  <c:v>1.8065787653279877</c:v>
                </c:pt>
                <c:pt idx="1101">
                  <c:v>1.79515485916269</c:v>
                </c:pt>
                <c:pt idx="1102">
                  <c:v>1.7931557418110526</c:v>
                </c:pt>
                <c:pt idx="1103">
                  <c:v>1.7408385285681449</c:v>
                </c:pt>
                <c:pt idx="1104">
                  <c:v>1.7215142443745424</c:v>
                </c:pt>
                <c:pt idx="1105">
                  <c:v>1.6807062155880974</c:v>
                </c:pt>
                <c:pt idx="1106">
                  <c:v>1.6957536782199849</c:v>
                </c:pt>
                <c:pt idx="1107">
                  <c:v>1.7030838079743451</c:v>
                </c:pt>
                <c:pt idx="1108">
                  <c:v>1.6876380448288275</c:v>
                </c:pt>
                <c:pt idx="1109">
                  <c:v>1.7229841689891674</c:v>
                </c:pt>
                <c:pt idx="1110">
                  <c:v>1.7267124715507325</c:v>
                </c:pt>
                <c:pt idx="1111">
                  <c:v>1.663634878951245</c:v>
                </c:pt>
                <c:pt idx="1112">
                  <c:v>1.5806424451910575</c:v>
                </c:pt>
                <c:pt idx="1113">
                  <c:v>1.6094758403354952</c:v>
                </c:pt>
                <c:pt idx="1114">
                  <c:v>1.601343493627025</c:v>
                </c:pt>
                <c:pt idx="1115">
                  <c:v>1.5993331267300275</c:v>
                </c:pt>
                <c:pt idx="1116">
                  <c:v>1.6182653504020901</c:v>
                </c:pt>
                <c:pt idx="1117">
                  <c:v>1.6165874110591625</c:v>
                </c:pt>
                <c:pt idx="1118">
                  <c:v>1.6318947884408677</c:v>
                </c:pt>
                <c:pt idx="1119">
                  <c:v>1.6151411663918398</c:v>
                </c:pt>
                <c:pt idx="1120">
                  <c:v>1.6123034294374274</c:v>
                </c:pt>
                <c:pt idx="1121">
                  <c:v>1.6283275984370076</c:v>
                </c:pt>
                <c:pt idx="1122">
                  <c:v>1.6271969574495551</c:v>
                </c:pt>
                <c:pt idx="1123">
                  <c:v>1.6209694434344375</c:v>
                </c:pt>
                <c:pt idx="1124">
                  <c:v>1.6279437927647251</c:v>
                </c:pt>
                <c:pt idx="1125">
                  <c:v>1.6213840012411675</c:v>
                </c:pt>
                <c:pt idx="1126">
                  <c:v>1.6091624827243525</c:v>
                </c:pt>
                <c:pt idx="1127">
                  <c:v>1.5890421602989975</c:v>
                </c:pt>
                <c:pt idx="1128">
                  <c:v>1.5663179692903375</c:v>
                </c:pt>
                <c:pt idx="1129">
                  <c:v>1.5673218652175851</c:v>
                </c:pt>
                <c:pt idx="1130">
                  <c:v>1.5571210726788651</c:v>
                </c:pt>
                <c:pt idx="1131">
                  <c:v>1.605378983070215</c:v>
                </c:pt>
                <c:pt idx="1132">
                  <c:v>1.5559963711902101</c:v>
                </c:pt>
                <c:pt idx="1133">
                  <c:v>1.5691010675436474</c:v>
                </c:pt>
                <c:pt idx="1134">
                  <c:v>1.5481271336550662</c:v>
                </c:pt>
                <c:pt idx="1135">
                  <c:v>1.55068396481599</c:v>
                </c:pt>
                <c:pt idx="1136">
                  <c:v>1.5155007089698418</c:v>
                </c:pt>
                <c:pt idx="1137">
                  <c:v>1.5142074442743874</c:v>
                </c:pt>
                <c:pt idx="1138">
                  <c:v>1.5311771229768434</c:v>
                </c:pt>
                <c:pt idx="1139">
                  <c:v>1.532833448511643</c:v>
                </c:pt>
                <c:pt idx="1140">
                  <c:v>1.5298239904151658</c:v>
                </c:pt>
                <c:pt idx="1141">
                  <c:v>1.5525026736327949</c:v>
                </c:pt>
                <c:pt idx="1142">
                  <c:v>1.5362164442737276</c:v>
                </c:pt>
                <c:pt idx="1143">
                  <c:v>1.5277089037108906</c:v>
                </c:pt>
                <c:pt idx="1144">
                  <c:v>1.5244873792732625</c:v>
                </c:pt>
                <c:pt idx="1145">
                  <c:v>1.5167626372345531</c:v>
                </c:pt>
                <c:pt idx="1146">
                  <c:v>1.5954995078769949</c:v>
                </c:pt>
                <c:pt idx="1147">
                  <c:v>1.5943615253029049</c:v>
                </c:pt>
                <c:pt idx="1148">
                  <c:v>1.6384238752088951</c:v>
                </c:pt>
                <c:pt idx="1149">
                  <c:v>1.7147498960508698</c:v>
                </c:pt>
                <c:pt idx="1150">
                  <c:v>1.8883246452579399</c:v>
                </c:pt>
                <c:pt idx="1151">
                  <c:v>2.0902367803952999</c:v>
                </c:pt>
                <c:pt idx="1152">
                  <c:v>1.979494701190325</c:v>
                </c:pt>
                <c:pt idx="1153">
                  <c:v>1.9501182259333774</c:v>
                </c:pt>
                <c:pt idx="1154">
                  <c:v>1.8980361477992598</c:v>
                </c:pt>
                <c:pt idx="1155">
                  <c:v>1.947214138903985</c:v>
                </c:pt>
                <c:pt idx="1156">
                  <c:v>1.905259074980735</c:v>
                </c:pt>
                <c:pt idx="1157">
                  <c:v>1.85772900562744</c:v>
                </c:pt>
                <c:pt idx="1158">
                  <c:v>1.8678928570296276</c:v>
                </c:pt>
                <c:pt idx="1159">
                  <c:v>1.9989032743595301</c:v>
                </c:pt>
                <c:pt idx="1160">
                  <c:v>2.0253684992270378</c:v>
                </c:pt>
                <c:pt idx="1161">
                  <c:v>2.0363630985257899</c:v>
                </c:pt>
                <c:pt idx="1162">
                  <c:v>1.9959301414328974</c:v>
                </c:pt>
                <c:pt idx="1163">
                  <c:v>2.0004336981055921</c:v>
                </c:pt>
                <c:pt idx="1164">
                  <c:v>2.0193790173498227</c:v>
                </c:pt>
                <c:pt idx="1165">
                  <c:v>2.00754815878024</c:v>
                </c:pt>
                <c:pt idx="1166">
                  <c:v>2.0001781071750653</c:v>
                </c:pt>
                <c:pt idx="1167">
                  <c:v>2.0016640213787324</c:v>
                </c:pt>
                <c:pt idx="1168">
                  <c:v>2.00283999172211</c:v>
                </c:pt>
                <c:pt idx="1169">
                  <c:v>1.9648757386529252</c:v>
                </c:pt>
                <c:pt idx="1170">
                  <c:v>2.0088402940038348</c:v>
                </c:pt>
                <c:pt idx="1171">
                  <c:v>2.0653787387595273</c:v>
                </c:pt>
                <c:pt idx="1172">
                  <c:v>2.0369436983129501</c:v>
                </c:pt>
                <c:pt idx="1173">
                  <c:v>2.0684297668118701</c:v>
                </c:pt>
                <c:pt idx="1174">
                  <c:v>2.0625509953217023</c:v>
                </c:pt>
                <c:pt idx="1175">
                  <c:v>2.1091383618489621</c:v>
                </c:pt>
                <c:pt idx="1176">
                  <c:v>2.0967759526834575</c:v>
                </c:pt>
                <c:pt idx="1177">
                  <c:v>2.1296014927931899</c:v>
                </c:pt>
                <c:pt idx="1178">
                  <c:v>2.0602988307680499</c:v>
                </c:pt>
                <c:pt idx="1179">
                  <c:v>1.99732815006141</c:v>
                </c:pt>
                <c:pt idx="1180">
                  <c:v>1.9391018890117326</c:v>
                </c:pt>
                <c:pt idx="1181">
                  <c:v>1.9765641076953051</c:v>
                </c:pt>
                <c:pt idx="1182">
                  <c:v>1.996778273651175</c:v>
                </c:pt>
                <c:pt idx="1183">
                  <c:v>1.9845595824988225</c:v>
                </c:pt>
                <c:pt idx="1184">
                  <c:v>1.9254922919395701</c:v>
                </c:pt>
                <c:pt idx="1185">
                  <c:v>1.8893073015827926</c:v>
                </c:pt>
                <c:pt idx="1186">
                  <c:v>1.8875084148415926</c:v>
                </c:pt>
                <c:pt idx="1187">
                  <c:v>1.9417546672410027</c:v>
                </c:pt>
                <c:pt idx="1188">
                  <c:v>1.9149456828104126</c:v>
                </c:pt>
                <c:pt idx="1189">
                  <c:v>1.9523105559759801</c:v>
                </c:pt>
                <c:pt idx="1190">
                  <c:v>2.0005504253419675</c:v>
                </c:pt>
                <c:pt idx="1191">
                  <c:v>1.9804478287606049</c:v>
                </c:pt>
                <c:pt idx="1192">
                  <c:v>1.9577127667669201</c:v>
                </c:pt>
                <c:pt idx="1193">
                  <c:v>1.9753085526035199</c:v>
                </c:pt>
                <c:pt idx="1194">
                  <c:v>1.9886314974039299</c:v>
                </c:pt>
                <c:pt idx="1195">
                  <c:v>1.961634410480825</c:v>
                </c:pt>
                <c:pt idx="1196">
                  <c:v>1.9725270228788401</c:v>
                </c:pt>
                <c:pt idx="1197">
                  <c:v>2.0056255329113553</c:v>
                </c:pt>
                <c:pt idx="1198">
                  <c:v>2.0338389452662078</c:v>
                </c:pt>
                <c:pt idx="1199">
                  <c:v>2.0154236245827875</c:v>
                </c:pt>
                <c:pt idx="1200">
                  <c:v>1.9972180808783526</c:v>
                </c:pt>
                <c:pt idx="1201">
                  <c:v>1.9997265747936774</c:v>
                </c:pt>
                <c:pt idx="1202">
                  <c:v>2.0065472440071574</c:v>
                </c:pt>
                <c:pt idx="1203">
                  <c:v>2.0481207619182924</c:v>
                </c:pt>
                <c:pt idx="1204">
                  <c:v>2.0741213089042425</c:v>
                </c:pt>
                <c:pt idx="1205">
                  <c:v>2.0428399237820472</c:v>
                </c:pt>
                <c:pt idx="1206">
                  <c:v>2.0592795771503702</c:v>
                </c:pt>
                <c:pt idx="1207">
                  <c:v>2.0544541870019</c:v>
                </c:pt>
                <c:pt idx="1208">
                  <c:v>2.1228700346186429</c:v>
                </c:pt>
                <c:pt idx="1209">
                  <c:v>2.0958298726171249</c:v>
                </c:pt>
                <c:pt idx="1210">
                  <c:v>2.0802983732597049</c:v>
                </c:pt>
                <c:pt idx="1211">
                  <c:v>2.0242649042136152</c:v>
                </c:pt>
                <c:pt idx="1212">
                  <c:v>1.9740183202038724</c:v>
                </c:pt>
                <c:pt idx="1213">
                  <c:v>1.9492545944723201</c:v>
                </c:pt>
                <c:pt idx="1214">
                  <c:v>1.9465025227600949</c:v>
                </c:pt>
                <c:pt idx="1215">
                  <c:v>2.0163493220947348</c:v>
                </c:pt>
                <c:pt idx="1216">
                  <c:v>2.0162559222186403</c:v>
                </c:pt>
                <c:pt idx="1217">
                  <c:v>2.0161445823528021</c:v>
                </c:pt>
                <c:pt idx="1218">
                  <c:v>1.9756846851126548</c:v>
                </c:pt>
                <c:pt idx="1219">
                  <c:v>1.9584199508481324</c:v>
                </c:pt>
                <c:pt idx="1220">
                  <c:v>2.0279783274707426</c:v>
                </c:pt>
                <c:pt idx="1221">
                  <c:v>1.9970818278226075</c:v>
                </c:pt>
                <c:pt idx="1222">
                  <c:v>2.0171233568587774</c:v>
                </c:pt>
                <c:pt idx="1223">
                  <c:v>2.0371926888306202</c:v>
                </c:pt>
                <c:pt idx="1224">
                  <c:v>2.0891371167299075</c:v>
                </c:pt>
                <c:pt idx="1225">
                  <c:v>2.1415153971005449</c:v>
                </c:pt>
                <c:pt idx="1226">
                  <c:v>2.1834036273126349</c:v>
                </c:pt>
                <c:pt idx="1227">
                  <c:v>2.1529894316403975</c:v>
                </c:pt>
                <c:pt idx="1228">
                  <c:v>2.1876364975341076</c:v>
                </c:pt>
                <c:pt idx="1229">
                  <c:v>2.1159694931288398</c:v>
                </c:pt>
                <c:pt idx="1230">
                  <c:v>2.0435183925768876</c:v>
                </c:pt>
                <c:pt idx="1231">
                  <c:v>2.1086857720242698</c:v>
                </c:pt>
                <c:pt idx="1232">
                  <c:v>2.138729152630602</c:v>
                </c:pt>
                <c:pt idx="1233">
                  <c:v>2.1537429723010728</c:v>
                </c:pt>
                <c:pt idx="1234">
                  <c:v>2.1686645257624124</c:v>
                </c:pt>
                <c:pt idx="1235">
                  <c:v>2.2109501425356775</c:v>
                </c:pt>
                <c:pt idx="1236">
                  <c:v>2.1553913734590777</c:v>
                </c:pt>
                <c:pt idx="1237">
                  <c:v>2.1653385530341351</c:v>
                </c:pt>
                <c:pt idx="1238">
                  <c:v>2.2142692977887277</c:v>
                </c:pt>
                <c:pt idx="1239">
                  <c:v>2.1796055703378574</c:v>
                </c:pt>
                <c:pt idx="1240">
                  <c:v>2.2241661512265027</c:v>
                </c:pt>
                <c:pt idx="1241">
                  <c:v>2.2388669191734625</c:v>
                </c:pt>
                <c:pt idx="1242">
                  <c:v>2.29282203305472</c:v>
                </c:pt>
                <c:pt idx="1243">
                  <c:v>2.2420056528921699</c:v>
                </c:pt>
                <c:pt idx="1244">
                  <c:v>2.2242879830883728</c:v>
                </c:pt>
                <c:pt idx="1245">
                  <c:v>2.2303530284408302</c:v>
                </c:pt>
                <c:pt idx="1246">
                  <c:v>2.18254937017837</c:v>
                </c:pt>
                <c:pt idx="1247">
                  <c:v>2.0716142562170772</c:v>
                </c:pt>
                <c:pt idx="1248">
                  <c:v>2.0530697491882575</c:v>
                </c:pt>
                <c:pt idx="1249">
                  <c:v>2.0656097563096703</c:v>
                </c:pt>
                <c:pt idx="1250">
                  <c:v>2.0872397003878524</c:v>
                </c:pt>
                <c:pt idx="1251">
                  <c:v>2.142404187687045</c:v>
                </c:pt>
                <c:pt idx="1252">
                  <c:v>2.1227147134470123</c:v>
                </c:pt>
                <c:pt idx="1253">
                  <c:v>2.111334801312295</c:v>
                </c:pt>
                <c:pt idx="1254">
                  <c:v>2.0960033178430226</c:v>
                </c:pt>
                <c:pt idx="1255">
                  <c:v>2.1049149035012649</c:v>
                </c:pt>
                <c:pt idx="1256">
                  <c:v>2.0618171650406598</c:v>
                </c:pt>
                <c:pt idx="1257">
                  <c:v>2.0958402666896276</c:v>
                </c:pt>
                <c:pt idx="1258">
                  <c:v>2.0886792239418899</c:v>
                </c:pt>
                <c:pt idx="1259">
                  <c:v>2.1014314286425577</c:v>
                </c:pt>
                <c:pt idx="1260">
                  <c:v>2.0668283064195228</c:v>
                </c:pt>
                <c:pt idx="1261">
                  <c:v>2.0450779383333977</c:v>
                </c:pt>
                <c:pt idx="1262">
                  <c:v>1.9924873311174873</c:v>
                </c:pt>
                <c:pt idx="1263">
                  <c:v>2.0013533743855927</c:v>
                </c:pt>
                <c:pt idx="1264">
                  <c:v>1.9657773343848224</c:v>
                </c:pt>
                <c:pt idx="1265">
                  <c:v>1.9684546670176224</c:v>
                </c:pt>
                <c:pt idx="1266">
                  <c:v>1.9694582822451026</c:v>
                </c:pt>
                <c:pt idx="1267">
                  <c:v>1.9597537868995101</c:v>
                </c:pt>
                <c:pt idx="1268">
                  <c:v>1.9704498174467924</c:v>
                </c:pt>
                <c:pt idx="1269">
                  <c:v>1.9608187098817824</c:v>
                </c:pt>
                <c:pt idx="1270">
                  <c:v>1.966561832300215</c:v>
                </c:pt>
                <c:pt idx="1271">
                  <c:v>1.91503739592862</c:v>
                </c:pt>
                <c:pt idx="1272">
                  <c:v>1.739310993143385</c:v>
                </c:pt>
                <c:pt idx="1273">
                  <c:v>1.6934476707798625</c:v>
                </c:pt>
                <c:pt idx="1274">
                  <c:v>1.7315814281197248</c:v>
                </c:pt>
                <c:pt idx="1275">
                  <c:v>1.7797803118261926</c:v>
                </c:pt>
                <c:pt idx="1276">
                  <c:v>1.8269543655455025</c:v>
                </c:pt>
                <c:pt idx="1277">
                  <c:v>1.843916727363635</c:v>
                </c:pt>
                <c:pt idx="1278">
                  <c:v>1.8311726042778225</c:v>
                </c:pt>
                <c:pt idx="1279">
                  <c:v>1.8069306795261051</c:v>
                </c:pt>
                <c:pt idx="1280">
                  <c:v>1.8104072475227275</c:v>
                </c:pt>
                <c:pt idx="1281">
                  <c:v>1.810453762222255</c:v>
                </c:pt>
                <c:pt idx="1282">
                  <c:v>1.8512927777690424</c:v>
                </c:pt>
                <c:pt idx="1283">
                  <c:v>1.8294859455606622</c:v>
                </c:pt>
                <c:pt idx="1284">
                  <c:v>1.8640163114618802</c:v>
                </c:pt>
                <c:pt idx="1285">
                  <c:v>1.8446663688461751</c:v>
                </c:pt>
                <c:pt idx="1286">
                  <c:v>1.8581361052913525</c:v>
                </c:pt>
                <c:pt idx="1287">
                  <c:v>1.8561100901908527</c:v>
                </c:pt>
                <c:pt idx="1288">
                  <c:v>1.8663691496117449</c:v>
                </c:pt>
                <c:pt idx="1289">
                  <c:v>1.8976272383467125</c:v>
                </c:pt>
                <c:pt idx="1290">
                  <c:v>1.939798195585775</c:v>
                </c:pt>
                <c:pt idx="1291">
                  <c:v>1.9234844366925299</c:v>
                </c:pt>
                <c:pt idx="1292">
                  <c:v>1.9338605696245699</c:v>
                </c:pt>
                <c:pt idx="1293">
                  <c:v>1.9106642127967</c:v>
                </c:pt>
                <c:pt idx="1294">
                  <c:v>1.9413046328709349</c:v>
                </c:pt>
                <c:pt idx="1295">
                  <c:v>1.9366705989133202</c:v>
                </c:pt>
                <c:pt idx="1296">
                  <c:v>1.94145015069988</c:v>
                </c:pt>
                <c:pt idx="1297">
                  <c:v>1.8933036630209525</c:v>
                </c:pt>
                <c:pt idx="1298">
                  <c:v>1.9026737639299001</c:v>
                </c:pt>
                <c:pt idx="1299">
                  <c:v>1.8935707475190626</c:v>
                </c:pt>
                <c:pt idx="1300">
                  <c:v>1.9084910539378774</c:v>
                </c:pt>
                <c:pt idx="1301">
                  <c:v>1.8975060859634376</c:v>
                </c:pt>
                <c:pt idx="1302">
                  <c:v>1.8909514131465399</c:v>
                </c:pt>
                <c:pt idx="1303">
                  <c:v>1.8640011395197951</c:v>
                </c:pt>
                <c:pt idx="1304">
                  <c:v>1.8688802115404399</c:v>
                </c:pt>
                <c:pt idx="1305">
                  <c:v>1.8399320212196</c:v>
                </c:pt>
                <c:pt idx="1306">
                  <c:v>1.8565649532638224</c:v>
                </c:pt>
                <c:pt idx="1307">
                  <c:v>1.8942401713372725</c:v>
                </c:pt>
                <c:pt idx="1308">
                  <c:v>1.86759161761861</c:v>
                </c:pt>
                <c:pt idx="1309">
                  <c:v>1.8628789030442774</c:v>
                </c:pt>
                <c:pt idx="1310">
                  <c:v>1.9079333992215175</c:v>
                </c:pt>
                <c:pt idx="1311">
                  <c:v>1.9653697484624451</c:v>
                </c:pt>
                <c:pt idx="1312">
                  <c:v>1.9619305521658299</c:v>
                </c:pt>
                <c:pt idx="1313">
                  <c:v>1.9750292877207849</c:v>
                </c:pt>
                <c:pt idx="1314">
                  <c:v>1.9624663103868401</c:v>
                </c:pt>
                <c:pt idx="1315">
                  <c:v>1.9668676093483701</c:v>
                </c:pt>
                <c:pt idx="1316">
                  <c:v>1.988603132410625</c:v>
                </c:pt>
                <c:pt idx="1317">
                  <c:v>1.9751917825727499</c:v>
                </c:pt>
                <c:pt idx="1318">
                  <c:v>2.0157539864090923</c:v>
                </c:pt>
                <c:pt idx="1319">
                  <c:v>2.0066125545825679</c:v>
                </c:pt>
                <c:pt idx="1320">
                  <c:v>2.0670713849178748</c:v>
                </c:pt>
                <c:pt idx="1321">
                  <c:v>2.0624681513687078</c:v>
                </c:pt>
                <c:pt idx="1322">
                  <c:v>2.0369888016822424</c:v>
                </c:pt>
                <c:pt idx="1323">
                  <c:v>2.0278303937356972</c:v>
                </c:pt>
                <c:pt idx="1324">
                  <c:v>2.0415099778375803</c:v>
                </c:pt>
                <c:pt idx="1325">
                  <c:v>2.0681033577433547</c:v>
                </c:pt>
                <c:pt idx="1326">
                  <c:v>2.0762444332298302</c:v>
                </c:pt>
                <c:pt idx="1327">
                  <c:v>2.1172161792275626</c:v>
                </c:pt>
                <c:pt idx="1328">
                  <c:v>2.1568871795037872</c:v>
                </c:pt>
                <c:pt idx="1329">
                  <c:v>2.164947923275415</c:v>
                </c:pt>
                <c:pt idx="1330">
                  <c:v>2.1164367679538447</c:v>
                </c:pt>
                <c:pt idx="1331">
                  <c:v>2.1723340886296501</c:v>
                </c:pt>
                <c:pt idx="1332">
                  <c:v>2.1744001456517399</c:v>
                </c:pt>
                <c:pt idx="1333">
                  <c:v>2.145213804434825</c:v>
                </c:pt>
                <c:pt idx="1334">
                  <c:v>2.2332465611357852</c:v>
                </c:pt>
                <c:pt idx="1335">
                  <c:v>2.2300131544989696</c:v>
                </c:pt>
                <c:pt idx="1336">
                  <c:v>2.2272910966001325</c:v>
                </c:pt>
                <c:pt idx="1337">
                  <c:v>2.2193183119203974</c:v>
                </c:pt>
                <c:pt idx="1338">
                  <c:v>2.2296355708308049</c:v>
                </c:pt>
                <c:pt idx="1339">
                  <c:v>2.3570560311801798</c:v>
                </c:pt>
                <c:pt idx="1340">
                  <c:v>2.3499899047505477</c:v>
                </c:pt>
                <c:pt idx="1341">
                  <c:v>2.4423076652956599</c:v>
                </c:pt>
                <c:pt idx="1342">
                  <c:v>2.4254553752021999</c:v>
                </c:pt>
                <c:pt idx="1343">
                  <c:v>2.4333441697191054</c:v>
                </c:pt>
                <c:pt idx="1344">
                  <c:v>2.425270708150645</c:v>
                </c:pt>
                <c:pt idx="1345">
                  <c:v>2.4162592633951951</c:v>
                </c:pt>
                <c:pt idx="1346">
                  <c:v>2.4197171335794172</c:v>
                </c:pt>
                <c:pt idx="1347">
                  <c:v>2.4267573491740726</c:v>
                </c:pt>
                <c:pt idx="1348">
                  <c:v>2.48737230692416</c:v>
                </c:pt>
                <c:pt idx="1349">
                  <c:v>2.5717770578023549</c:v>
                </c:pt>
                <c:pt idx="1350">
                  <c:v>2.56258456655168</c:v>
                </c:pt>
                <c:pt idx="1351">
                  <c:v>2.5748761309976222</c:v>
                </c:pt>
                <c:pt idx="1352">
                  <c:v>2.5272589820083597</c:v>
                </c:pt>
                <c:pt idx="1353">
                  <c:v>2.5305937290996598</c:v>
                </c:pt>
                <c:pt idx="1354">
                  <c:v>2.5526120311649749</c:v>
                </c:pt>
                <c:pt idx="1355">
                  <c:v>2.5641216172604575</c:v>
                </c:pt>
                <c:pt idx="1356">
                  <c:v>2.5590486171170772</c:v>
                </c:pt>
                <c:pt idx="1357">
                  <c:v>2.5464872695815601</c:v>
                </c:pt>
                <c:pt idx="1358">
                  <c:v>2.60506078011145</c:v>
                </c:pt>
                <c:pt idx="1359">
                  <c:v>2.6945389076984001</c:v>
                </c:pt>
                <c:pt idx="1360">
                  <c:v>2.8407424654394751</c:v>
                </c:pt>
                <c:pt idx="1361">
                  <c:v>2.7761422957755002</c:v>
                </c:pt>
                <c:pt idx="1362">
                  <c:v>2.7995941887657501</c:v>
                </c:pt>
                <c:pt idx="1363">
                  <c:v>2.8839352451785496</c:v>
                </c:pt>
                <c:pt idx="1364">
                  <c:v>2.926666324036125</c:v>
                </c:pt>
                <c:pt idx="1365">
                  <c:v>2.9455865156569754</c:v>
                </c:pt>
                <c:pt idx="1366">
                  <c:v>2.9307087054220498</c:v>
                </c:pt>
                <c:pt idx="1367">
                  <c:v>3.0519416307009748</c:v>
                </c:pt>
                <c:pt idx="1368">
                  <c:v>3.1984028786429999</c:v>
                </c:pt>
                <c:pt idx="1369">
                  <c:v>3.1786074852086998</c:v>
                </c:pt>
                <c:pt idx="1370">
                  <c:v>3.2271814915078001</c:v>
                </c:pt>
                <c:pt idx="1371">
                  <c:v>3.4336877233059999</c:v>
                </c:pt>
                <c:pt idx="1372">
                  <c:v>3.4553366997274497</c:v>
                </c:pt>
                <c:pt idx="1373">
                  <c:v>3.5470132580155997</c:v>
                </c:pt>
                <c:pt idx="1374">
                  <c:v>3.4066946271881999</c:v>
                </c:pt>
                <c:pt idx="1375">
                  <c:v>3.4432784118080004</c:v>
                </c:pt>
                <c:pt idx="1376">
                  <c:v>3.2113919362939249</c:v>
                </c:pt>
                <c:pt idx="1377">
                  <c:v>3.3964311750911751</c:v>
                </c:pt>
                <c:pt idx="1378">
                  <c:v>3.3167667912599001</c:v>
                </c:pt>
                <c:pt idx="1379">
                  <c:v>3.2541285264124502</c:v>
                </c:pt>
                <c:pt idx="1380">
                  <c:v>3.349015974285225</c:v>
                </c:pt>
                <c:pt idx="1381">
                  <c:v>3.5965222851135001</c:v>
                </c:pt>
                <c:pt idx="1382">
                  <c:v>3.6008879477497748</c:v>
                </c:pt>
                <c:pt idx="1383">
                  <c:v>3.5761497821548249</c:v>
                </c:pt>
                <c:pt idx="1384">
                  <c:v>3.6066804538945001</c:v>
                </c:pt>
                <c:pt idx="1385">
                  <c:v>3.6222752990409504</c:v>
                </c:pt>
                <c:pt idx="1386">
                  <c:v>3.6723005523533003</c:v>
                </c:pt>
                <c:pt idx="1387">
                  <c:v>3.6633250855022497</c:v>
                </c:pt>
                <c:pt idx="1388">
                  <c:v>3.776476319331175</c:v>
                </c:pt>
                <c:pt idx="1389">
                  <c:v>3.7892410717842249</c:v>
                </c:pt>
                <c:pt idx="1390">
                  <c:v>3.7894783467669</c:v>
                </c:pt>
                <c:pt idx="1391">
                  <c:v>3.821577687817475</c:v>
                </c:pt>
                <c:pt idx="1392">
                  <c:v>3.7037612806227251</c:v>
                </c:pt>
                <c:pt idx="1393">
                  <c:v>3.7790955876459749</c:v>
                </c:pt>
                <c:pt idx="1394">
                  <c:v>3.7736262824237996</c:v>
                </c:pt>
                <c:pt idx="1395">
                  <c:v>3.8065887908199749</c:v>
                </c:pt>
                <c:pt idx="1396">
                  <c:v>3.6603247581525751</c:v>
                </c:pt>
                <c:pt idx="1397">
                  <c:v>3.5855862653702504</c:v>
                </c:pt>
                <c:pt idx="1398">
                  <c:v>3.413794342637575</c:v>
                </c:pt>
                <c:pt idx="1399">
                  <c:v>3.514499504534025</c:v>
                </c:pt>
                <c:pt idx="1400">
                  <c:v>3.5151198886705997</c:v>
                </c:pt>
                <c:pt idx="1401">
                  <c:v>3.3861011716484248</c:v>
                </c:pt>
                <c:pt idx="1402">
                  <c:v>3.460247605231475</c:v>
                </c:pt>
                <c:pt idx="1403">
                  <c:v>3.62924952616045</c:v>
                </c:pt>
                <c:pt idx="1404">
                  <c:v>3.6146228370463245</c:v>
                </c:pt>
                <c:pt idx="1405">
                  <c:v>3.5679750411432245</c:v>
                </c:pt>
                <c:pt idx="1406">
                  <c:v>3.7538269726092999</c:v>
                </c:pt>
                <c:pt idx="1407">
                  <c:v>3.8950331902568496</c:v>
                </c:pt>
                <c:pt idx="1408">
                  <c:v>3.9352042272757752</c:v>
                </c:pt>
                <c:pt idx="1409">
                  <c:v>4.0088064854524248</c:v>
                </c:pt>
                <c:pt idx="1410">
                  <c:v>3.9213798613898252</c:v>
                </c:pt>
                <c:pt idx="1411">
                  <c:v>3.7731187075947998</c:v>
                </c:pt>
                <c:pt idx="1412">
                  <c:v>3.7908139278752753</c:v>
                </c:pt>
                <c:pt idx="1413">
                  <c:v>3.7419266994518749</c:v>
                </c:pt>
                <c:pt idx="1414">
                  <c:v>3.7427872375516502</c:v>
                </c:pt>
                <c:pt idx="1415">
                  <c:v>3.8329203997635748</c:v>
                </c:pt>
                <c:pt idx="1416">
                  <c:v>3.7566786645706247</c:v>
                </c:pt>
                <c:pt idx="1417">
                  <c:v>3.6956642508472246</c:v>
                </c:pt>
                <c:pt idx="1418">
                  <c:v>3.6130409892560751</c:v>
                </c:pt>
                <c:pt idx="1419">
                  <c:v>3.6210161496455751</c:v>
                </c:pt>
                <c:pt idx="1420">
                  <c:v>3.6327587086556004</c:v>
                </c:pt>
                <c:pt idx="1421">
                  <c:v>3.5162712636720501</c:v>
                </c:pt>
                <c:pt idx="1422">
                  <c:v>3.5248301423713251</c:v>
                </c:pt>
                <c:pt idx="1423">
                  <c:v>3.5172635183117</c:v>
                </c:pt>
                <c:pt idx="1424">
                  <c:v>3.517829210966525</c:v>
                </c:pt>
                <c:pt idx="1425">
                  <c:v>3.5230893623571751</c:v>
                </c:pt>
                <c:pt idx="1426">
                  <c:v>3.3618110081791248</c:v>
                </c:pt>
                <c:pt idx="1427">
                  <c:v>3.3386271838167749</c:v>
                </c:pt>
                <c:pt idx="1428">
                  <c:v>3.4559149046857001</c:v>
                </c:pt>
                <c:pt idx="1429">
                  <c:v>3.5872332335433996</c:v>
                </c:pt>
                <c:pt idx="1430">
                  <c:v>3.5630652561508249</c:v>
                </c:pt>
                <c:pt idx="1431">
                  <c:v>3.5737241180063499</c:v>
                </c:pt>
                <c:pt idx="1432">
                  <c:v>3.6354974822655</c:v>
                </c:pt>
                <c:pt idx="1433">
                  <c:v>3.6336905143950005</c:v>
                </c:pt>
                <c:pt idx="1434">
                  <c:v>3.6122735148359255</c:v>
                </c:pt>
                <c:pt idx="1435">
                  <c:v>3.6270988225564995</c:v>
                </c:pt>
                <c:pt idx="1436">
                  <c:v>3.6403888296310498</c:v>
                </c:pt>
                <c:pt idx="1437">
                  <c:v>3.769161089868875</c:v>
                </c:pt>
                <c:pt idx="1438">
                  <c:v>3.8633183317931747</c:v>
                </c:pt>
                <c:pt idx="1439">
                  <c:v>3.8628781943408002</c:v>
                </c:pt>
                <c:pt idx="1440">
                  <c:v>3.7779262099731752</c:v>
                </c:pt>
                <c:pt idx="1441">
                  <c:v>3.8300664611154751</c:v>
                </c:pt>
                <c:pt idx="1442">
                  <c:v>3.7321715116389749</c:v>
                </c:pt>
                <c:pt idx="1443">
                  <c:v>3.6814179701597256</c:v>
                </c:pt>
                <c:pt idx="1444">
                  <c:v>3.8522543283425499</c:v>
                </c:pt>
                <c:pt idx="1445">
                  <c:v>3.7516483507757257</c:v>
                </c:pt>
                <c:pt idx="1446">
                  <c:v>3.7418121429719751</c:v>
                </c:pt>
                <c:pt idx="1447">
                  <c:v>3.8814270962538249</c:v>
                </c:pt>
                <c:pt idx="1448">
                  <c:v>3.9075275797248503</c:v>
                </c:pt>
                <c:pt idx="1449">
                  <c:v>3.9701616025491249</c:v>
                </c:pt>
                <c:pt idx="1450">
                  <c:v>3.9734657378558751</c:v>
                </c:pt>
                <c:pt idx="1451">
                  <c:v>3.9386105791593997</c:v>
                </c:pt>
                <c:pt idx="1452">
                  <c:v>3.9652140355649248</c:v>
                </c:pt>
                <c:pt idx="1453">
                  <c:v>3.9613177973406</c:v>
                </c:pt>
                <c:pt idx="1454">
                  <c:v>3.8933981548410745</c:v>
                </c:pt>
                <c:pt idx="1455">
                  <c:v>3.9928429395973501</c:v>
                </c:pt>
                <c:pt idx="1456">
                  <c:v>4.0069582834517501</c:v>
                </c:pt>
                <c:pt idx="1457">
                  <c:v>4.0498832655824</c:v>
                </c:pt>
                <c:pt idx="1458">
                  <c:v>3.9908588716855502</c:v>
                </c:pt>
                <c:pt idx="1459">
                  <c:v>3.9972671100199251</c:v>
                </c:pt>
                <c:pt idx="1460">
                  <c:v>4.0249701299843998</c:v>
                </c:pt>
                <c:pt idx="1461">
                  <c:v>3.945677109436625</c:v>
                </c:pt>
                <c:pt idx="1462">
                  <c:v>4.0009341955372992</c:v>
                </c:pt>
                <c:pt idx="1463">
                  <c:v>4.0898050814187004</c:v>
                </c:pt>
                <c:pt idx="1464">
                  <c:v>4.1313947030645251</c:v>
                </c:pt>
                <c:pt idx="1465">
                  <c:v>4.1060112750155247</c:v>
                </c:pt>
                <c:pt idx="1466">
                  <c:v>4.0168412809503007</c:v>
                </c:pt>
                <c:pt idx="1467">
                  <c:v>4.1016143760246742</c:v>
                </c:pt>
                <c:pt idx="1468">
                  <c:v>4.1733408323147998</c:v>
                </c:pt>
                <c:pt idx="1469">
                  <c:v>4.0821375098226991</c:v>
                </c:pt>
                <c:pt idx="1470">
                  <c:v>4.0504110252897494</c:v>
                </c:pt>
                <c:pt idx="1471">
                  <c:v>4.1309920645748504</c:v>
                </c:pt>
                <c:pt idx="1472">
                  <c:v>4.1332946653786244</c:v>
                </c:pt>
                <c:pt idx="1473">
                  <c:v>4.0197924124615749</c:v>
                </c:pt>
                <c:pt idx="1474">
                  <c:v>4.0911715185731001</c:v>
                </c:pt>
                <c:pt idx="1475">
                  <c:v>3.9902586324460749</c:v>
                </c:pt>
                <c:pt idx="1476">
                  <c:v>4.0371060735554751</c:v>
                </c:pt>
                <c:pt idx="1477">
                  <c:v>3.9610976635305746</c:v>
                </c:pt>
                <c:pt idx="1478">
                  <c:v>3.9052385975276747</c:v>
                </c:pt>
                <c:pt idx="1479">
                  <c:v>3.8713716107715999</c:v>
                </c:pt>
                <c:pt idx="1480">
                  <c:v>3.998767555083</c:v>
                </c:pt>
                <c:pt idx="1481">
                  <c:v>4.0044818424619502</c:v>
                </c:pt>
                <c:pt idx="1482">
                  <c:v>3.9342321477977746</c:v>
                </c:pt>
                <c:pt idx="1483">
                  <c:v>3.9720011670071251</c:v>
                </c:pt>
                <c:pt idx="1484">
                  <c:v>3.9355198017406003</c:v>
                </c:pt>
                <c:pt idx="1485">
                  <c:v>4.0399966957535254</c:v>
                </c:pt>
                <c:pt idx="1486">
                  <c:v>4.1081178996741752</c:v>
                </c:pt>
                <c:pt idx="1487">
                  <c:v>4.2057106266323752</c:v>
                </c:pt>
                <c:pt idx="1488">
                  <c:v>4.0953401165037491</c:v>
                </c:pt>
                <c:pt idx="1489">
                  <c:v>4.1223409317633752</c:v>
                </c:pt>
                <c:pt idx="1490">
                  <c:v>4.0009529683018759</c:v>
                </c:pt>
                <c:pt idx="1491">
                  <c:v>3.9581855758591997</c:v>
                </c:pt>
                <c:pt idx="1492">
                  <c:v>4.0063780936154751</c:v>
                </c:pt>
                <c:pt idx="1493">
                  <c:v>3.9916844909217999</c:v>
                </c:pt>
                <c:pt idx="1494">
                  <c:v>3.8882608774484249</c:v>
                </c:pt>
                <c:pt idx="1495">
                  <c:v>4.0456788266564008</c:v>
                </c:pt>
                <c:pt idx="1496">
                  <c:v>4.0300687606040242</c:v>
                </c:pt>
                <c:pt idx="1497">
                  <c:v>3.9693780190743753</c:v>
                </c:pt>
                <c:pt idx="1498">
                  <c:v>3.9913920711419504</c:v>
                </c:pt>
                <c:pt idx="1499">
                  <c:v>4.0700339707260254</c:v>
                </c:pt>
                <c:pt idx="1500">
                  <c:v>3.9498200982068248</c:v>
                </c:pt>
                <c:pt idx="1501">
                  <c:v>4.0794951045255754</c:v>
                </c:pt>
                <c:pt idx="1502">
                  <c:v>4.0187982062983254</c:v>
                </c:pt>
                <c:pt idx="1503">
                  <c:v>4.0885253349894253</c:v>
                </c:pt>
                <c:pt idx="1504">
                  <c:v>3.9125688991444498</c:v>
                </c:pt>
                <c:pt idx="1505">
                  <c:v>3.9929797499205502</c:v>
                </c:pt>
                <c:pt idx="1506">
                  <c:v>4.0892166516347501</c:v>
                </c:pt>
                <c:pt idx="1507">
                  <c:v>4.0134669988989753</c:v>
                </c:pt>
                <c:pt idx="1508">
                  <c:v>4.0248306328041004</c:v>
                </c:pt>
                <c:pt idx="1509">
                  <c:v>4.0317608296462497</c:v>
                </c:pt>
                <c:pt idx="1510">
                  <c:v>3.9408642612020999</c:v>
                </c:pt>
                <c:pt idx="1511">
                  <c:v>4.0632137769720753</c:v>
                </c:pt>
                <c:pt idx="1512">
                  <c:v>3.9947449374065496</c:v>
                </c:pt>
                <c:pt idx="1513">
                  <c:v>4.0624444570051743</c:v>
                </c:pt>
                <c:pt idx="1514">
                  <c:v>4.0623887761319502</c:v>
                </c:pt>
                <c:pt idx="1515">
                  <c:v>4.3352448846945499</c:v>
                </c:pt>
                <c:pt idx="1516">
                  <c:v>4.3671102963001998</c:v>
                </c:pt>
                <c:pt idx="1517">
                  <c:v>4.518446856047925</c:v>
                </c:pt>
                <c:pt idx="1518">
                  <c:v>4.5494346845209002</c:v>
                </c:pt>
                <c:pt idx="1519">
                  <c:v>4.6688520901258261</c:v>
                </c:pt>
                <c:pt idx="1520">
                  <c:v>4.5933975488530248</c:v>
                </c:pt>
                <c:pt idx="1521">
                  <c:v>4.7179034751900497</c:v>
                </c:pt>
                <c:pt idx="1522">
                  <c:v>4.8853813695362494</c:v>
                </c:pt>
                <c:pt idx="1523">
                  <c:v>4.905302984868575</c:v>
                </c:pt>
                <c:pt idx="1524">
                  <c:v>4.959425975947175</c:v>
                </c:pt>
                <c:pt idx="1525">
                  <c:v>5.1345461788644</c:v>
                </c:pt>
                <c:pt idx="1526">
                  <c:v>5.0561390452148247</c:v>
                </c:pt>
                <c:pt idx="1527">
                  <c:v>4.9716481213973749</c:v>
                </c:pt>
                <c:pt idx="1528">
                  <c:v>5.0441034562998004</c:v>
                </c:pt>
                <c:pt idx="1529">
                  <c:v>4.9504426474040759</c:v>
                </c:pt>
                <c:pt idx="1530">
                  <c:v>5.01569172421015</c:v>
                </c:pt>
                <c:pt idx="1531">
                  <c:v>5.0262217973492254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CA-43CA-9B2B-E5711EE2A555}"/>
            </c:ext>
          </c:extLst>
        </c:ser>
        <c:ser>
          <c:idx val="2"/>
          <c:order val="2"/>
          <c:tx>
            <c:strRef>
              <c:f>增值序列!$E$2</c:f>
              <c:strCache>
                <c:ptCount val="1"/>
                <c:pt idx="0">
                  <c:v>科创创业50等权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cat>
            <c:numRef>
              <c:f>增值序列!$A$3:$A$1534</c:f>
              <c:numCache>
                <c:formatCode>yyyy\-mm\-dd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增值序列!$E$3:$E$1534</c:f>
              <c:numCache>
                <c:formatCode>0.00_);[Red]\(0.00\)</c:formatCode>
                <c:ptCount val="1532"/>
                <c:pt idx="0">
                  <c:v>1.022877</c:v>
                </c:pt>
                <c:pt idx="1">
                  <c:v>1.0237908</c:v>
                </c:pt>
                <c:pt idx="2">
                  <c:v>1.0321693000000001</c:v>
                </c:pt>
                <c:pt idx="3">
                  <c:v>1.0429945</c:v>
                </c:pt>
                <c:pt idx="4">
                  <c:v>1.0372105</c:v>
                </c:pt>
                <c:pt idx="5">
                  <c:v>1.0643465000000001</c:v>
                </c:pt>
                <c:pt idx="6">
                  <c:v>1.0626663000000001</c:v>
                </c:pt>
                <c:pt idx="7">
                  <c:v>1.0921890000000001</c:v>
                </c:pt>
                <c:pt idx="8">
                  <c:v>1.0935226</c:v>
                </c:pt>
                <c:pt idx="9">
                  <c:v>1.0960574000000001</c:v>
                </c:pt>
                <c:pt idx="10">
                  <c:v>1.1141373999999999</c:v>
                </c:pt>
                <c:pt idx="11">
                  <c:v>1.151934</c:v>
                </c:pt>
                <c:pt idx="12">
                  <c:v>1.1779301</c:v>
                </c:pt>
                <c:pt idx="13">
                  <c:v>1.1603520999999999</c:v>
                </c:pt>
                <c:pt idx="14">
                  <c:v>1.1896287000000001</c:v>
                </c:pt>
                <c:pt idx="15">
                  <c:v>1.1520684999999999</c:v>
                </c:pt>
                <c:pt idx="16">
                  <c:v>1.0348847999999999</c:v>
                </c:pt>
                <c:pt idx="17">
                  <c:v>1.1020262000000001</c:v>
                </c:pt>
                <c:pt idx="18">
                  <c:v>1.1326832</c:v>
                </c:pt>
                <c:pt idx="19">
                  <c:v>1.1666848999999999</c:v>
                </c:pt>
                <c:pt idx="20">
                  <c:v>1.1904090000000001</c:v>
                </c:pt>
                <c:pt idx="21">
                  <c:v>1.2071326</c:v>
                </c:pt>
                <c:pt idx="22">
                  <c:v>1.1986874999999999</c:v>
                </c:pt>
                <c:pt idx="23">
                  <c:v>1.2355187000000001</c:v>
                </c:pt>
                <c:pt idx="24">
                  <c:v>1.229749</c:v>
                </c:pt>
                <c:pt idx="25">
                  <c:v>1.2186452000000001</c:v>
                </c:pt>
                <c:pt idx="26">
                  <c:v>1.2682361</c:v>
                </c:pt>
                <c:pt idx="27">
                  <c:v>1.2850693</c:v>
                </c:pt>
                <c:pt idx="28">
                  <c:v>1.2634753000000001</c:v>
                </c:pt>
                <c:pt idx="29">
                  <c:v>1.2748231999999999</c:v>
                </c:pt>
                <c:pt idx="30">
                  <c:v>1.2942821</c:v>
                </c:pt>
                <c:pt idx="31">
                  <c:v>1.3133904000000001</c:v>
                </c:pt>
                <c:pt idx="32">
                  <c:v>1.3255241</c:v>
                </c:pt>
                <c:pt idx="33">
                  <c:v>1.2589387000000001</c:v>
                </c:pt>
                <c:pt idx="34">
                  <c:v>1.2463439000000001</c:v>
                </c:pt>
                <c:pt idx="35">
                  <c:v>1.1793354</c:v>
                </c:pt>
                <c:pt idx="36">
                  <c:v>1.2223255</c:v>
                </c:pt>
                <c:pt idx="37">
                  <c:v>1.2422148</c:v>
                </c:pt>
                <c:pt idx="38">
                  <c:v>1.2316516</c:v>
                </c:pt>
                <c:pt idx="39">
                  <c:v>1.2485493000000001</c:v>
                </c:pt>
                <c:pt idx="40">
                  <c:v>1.2369300000000001</c:v>
                </c:pt>
                <c:pt idx="41">
                  <c:v>1.1736574</c:v>
                </c:pt>
                <c:pt idx="42">
                  <c:v>1.2151849000000001</c:v>
                </c:pt>
                <c:pt idx="43">
                  <c:v>1.1848643999999999</c:v>
                </c:pt>
                <c:pt idx="44">
                  <c:v>1.1537793000000001</c:v>
                </c:pt>
                <c:pt idx="45">
                  <c:v>1.1478592000000001</c:v>
                </c:pt>
                <c:pt idx="46">
                  <c:v>1.0792533</c:v>
                </c:pt>
                <c:pt idx="47">
                  <c:v>1.0827530999999999</c:v>
                </c:pt>
                <c:pt idx="48">
                  <c:v>1.0683214000000001</c:v>
                </c:pt>
                <c:pt idx="49">
                  <c:v>1.0751356999999999</c:v>
                </c:pt>
                <c:pt idx="50">
                  <c:v>1.0818188</c:v>
                </c:pt>
                <c:pt idx="51">
                  <c:v>1.0170127</c:v>
                </c:pt>
                <c:pt idx="52">
                  <c:v>1.0388991999999999</c:v>
                </c:pt>
                <c:pt idx="53">
                  <c:v>1.0787910000000001</c:v>
                </c:pt>
                <c:pt idx="54">
                  <c:v>1.0714589000000001</c:v>
                </c:pt>
                <c:pt idx="55">
                  <c:v>1.0616475000000001</c:v>
                </c:pt>
                <c:pt idx="56">
                  <c:v>1.0295183000000001</c:v>
                </c:pt>
                <c:pt idx="57">
                  <c:v>1.0337274999999999</c:v>
                </c:pt>
                <c:pt idx="58">
                  <c:v>1.0361642</c:v>
                </c:pt>
                <c:pt idx="59">
                  <c:v>1.0763210000000001</c:v>
                </c:pt>
                <c:pt idx="60">
                  <c:v>1.0702339999999999</c:v>
                </c:pt>
                <c:pt idx="61">
                  <c:v>1.1037612999999999</c:v>
                </c:pt>
                <c:pt idx="62">
                  <c:v>1.0998277999999999</c:v>
                </c:pt>
                <c:pt idx="63">
                  <c:v>1.1111036999999999</c:v>
                </c:pt>
                <c:pt idx="64">
                  <c:v>1.0808272999999999</c:v>
                </c:pt>
                <c:pt idx="65">
                  <c:v>1.0610643</c:v>
                </c:pt>
                <c:pt idx="66">
                  <c:v>1.0968772</c:v>
                </c:pt>
                <c:pt idx="67">
                  <c:v>1.1016452999999999</c:v>
                </c:pt>
                <c:pt idx="68">
                  <c:v>1.1166623</c:v>
                </c:pt>
                <c:pt idx="69">
                  <c:v>1.1285670999999999</c:v>
                </c:pt>
                <c:pt idx="70">
                  <c:v>1.1429552000000001</c:v>
                </c:pt>
                <c:pt idx="71">
                  <c:v>1.1296739</c:v>
                </c:pt>
                <c:pt idx="72">
                  <c:v>1.1418158</c:v>
                </c:pt>
                <c:pt idx="73">
                  <c:v>1.142353</c:v>
                </c:pt>
                <c:pt idx="74">
                  <c:v>1.1304684</c:v>
                </c:pt>
                <c:pt idx="75">
                  <c:v>1.1391704</c:v>
                </c:pt>
                <c:pt idx="76">
                  <c:v>1.1475493999999999</c:v>
                </c:pt>
                <c:pt idx="77">
                  <c:v>1.1414857</c:v>
                </c:pt>
                <c:pt idx="78">
                  <c:v>1.1772875</c:v>
                </c:pt>
                <c:pt idx="79">
                  <c:v>1.2205238999999999</c:v>
                </c:pt>
                <c:pt idx="80">
                  <c:v>1.2087394</c:v>
                </c:pt>
                <c:pt idx="81">
                  <c:v>1.2194756</c:v>
                </c:pt>
                <c:pt idx="82">
                  <c:v>1.2109844000000001</c:v>
                </c:pt>
                <c:pt idx="83">
                  <c:v>1.2257728999999999</c:v>
                </c:pt>
                <c:pt idx="84">
                  <c:v>1.2357217999999999</c:v>
                </c:pt>
                <c:pt idx="85">
                  <c:v>1.2267922</c:v>
                </c:pt>
                <c:pt idx="86">
                  <c:v>1.2352536000000001</c:v>
                </c:pt>
                <c:pt idx="87">
                  <c:v>1.2230075</c:v>
                </c:pt>
                <c:pt idx="88">
                  <c:v>1.2606065</c:v>
                </c:pt>
                <c:pt idx="89">
                  <c:v>1.2430756999999999</c:v>
                </c:pt>
                <c:pt idx="90">
                  <c:v>1.2196697000000001</c:v>
                </c:pt>
                <c:pt idx="91">
                  <c:v>1.1866985999999999</c:v>
                </c:pt>
                <c:pt idx="92">
                  <c:v>1.1838784</c:v>
                </c:pt>
                <c:pt idx="93">
                  <c:v>1.2343649000000001</c:v>
                </c:pt>
                <c:pt idx="94">
                  <c:v>1.2081689</c:v>
                </c:pt>
                <c:pt idx="95">
                  <c:v>1.1981972000000001</c:v>
                </c:pt>
                <c:pt idx="96">
                  <c:v>1.2159664000000001</c:v>
                </c:pt>
                <c:pt idx="97">
                  <c:v>1.2587234999999999</c:v>
                </c:pt>
                <c:pt idx="98">
                  <c:v>1.2501040999999999</c:v>
                </c:pt>
                <c:pt idx="99">
                  <c:v>1.2462804000000001</c:v>
                </c:pt>
                <c:pt idx="100">
                  <c:v>1.2495452999999999</c:v>
                </c:pt>
                <c:pt idx="101">
                  <c:v>1.2583195</c:v>
                </c:pt>
                <c:pt idx="102">
                  <c:v>1.2489642999999999</c:v>
                </c:pt>
                <c:pt idx="103">
                  <c:v>1.2643645999999999</c:v>
                </c:pt>
                <c:pt idx="104">
                  <c:v>1.2747225</c:v>
                </c:pt>
                <c:pt idx="105">
                  <c:v>1.274292</c:v>
                </c:pt>
                <c:pt idx="106">
                  <c:v>1.2797749999999999</c:v>
                </c:pt>
                <c:pt idx="107">
                  <c:v>1.2784017000000001</c:v>
                </c:pt>
                <c:pt idx="108">
                  <c:v>1.3081579999999999</c:v>
                </c:pt>
                <c:pt idx="109">
                  <c:v>1.3081756</c:v>
                </c:pt>
                <c:pt idx="110">
                  <c:v>1.3126575</c:v>
                </c:pt>
                <c:pt idx="111">
                  <c:v>1.3400674000000001</c:v>
                </c:pt>
                <c:pt idx="112">
                  <c:v>1.3610452</c:v>
                </c:pt>
                <c:pt idx="113">
                  <c:v>1.3854550999999999</c:v>
                </c:pt>
                <c:pt idx="114">
                  <c:v>1.4003898000000001</c:v>
                </c:pt>
                <c:pt idx="115">
                  <c:v>1.3966221999999999</c:v>
                </c:pt>
                <c:pt idx="116">
                  <c:v>1.4368107000000001</c:v>
                </c:pt>
                <c:pt idx="117">
                  <c:v>1.4269799000000001</c:v>
                </c:pt>
                <c:pt idx="118">
                  <c:v>1.4274518</c:v>
                </c:pt>
                <c:pt idx="119">
                  <c:v>1.4447117</c:v>
                </c:pt>
                <c:pt idx="120">
                  <c:v>1.4978164999999999</c:v>
                </c:pt>
                <c:pt idx="121">
                  <c:v>1.5265854999999999</c:v>
                </c:pt>
                <c:pt idx="122">
                  <c:v>1.5609884000000001</c:v>
                </c:pt>
                <c:pt idx="123">
                  <c:v>1.6127731000000001</c:v>
                </c:pt>
                <c:pt idx="124">
                  <c:v>1.6332114</c:v>
                </c:pt>
                <c:pt idx="125">
                  <c:v>1.697756</c:v>
                </c:pt>
                <c:pt idx="126">
                  <c:v>1.6684709999999998</c:v>
                </c:pt>
                <c:pt idx="127">
                  <c:v>1.620098</c:v>
                </c:pt>
                <c:pt idx="128">
                  <c:v>1.5186324</c:v>
                </c:pt>
                <c:pt idx="129">
                  <c:v>1.5210140999999999</c:v>
                </c:pt>
                <c:pt idx="130">
                  <c:v>1.5338056999999998</c:v>
                </c:pt>
                <c:pt idx="131">
                  <c:v>1.5597261</c:v>
                </c:pt>
                <c:pt idx="132">
                  <c:v>1.5748609999999998</c:v>
                </c:pt>
                <c:pt idx="133">
                  <c:v>1.5795775000000001</c:v>
                </c:pt>
                <c:pt idx="134">
                  <c:v>1.4783344999999999</c:v>
                </c:pt>
                <c:pt idx="135">
                  <c:v>1.4825644</c:v>
                </c:pt>
                <c:pt idx="136">
                  <c:v>1.5064750999999998</c:v>
                </c:pt>
                <c:pt idx="137">
                  <c:v>1.5671046</c:v>
                </c:pt>
                <c:pt idx="138">
                  <c:v>1.5536452999999999</c:v>
                </c:pt>
                <c:pt idx="139">
                  <c:v>1.5830462000000001</c:v>
                </c:pt>
                <c:pt idx="140">
                  <c:v>1.6344620999999999</c:v>
                </c:pt>
                <c:pt idx="141">
                  <c:v>1.6080641</c:v>
                </c:pt>
                <c:pt idx="142">
                  <c:v>1.6232104999999999</c:v>
                </c:pt>
                <c:pt idx="143">
                  <c:v>1.5949023</c:v>
                </c:pt>
                <c:pt idx="144">
                  <c:v>1.5568693</c:v>
                </c:pt>
                <c:pt idx="145">
                  <c:v>1.5471683000000001</c:v>
                </c:pt>
                <c:pt idx="146">
                  <c:v>1.5232523</c:v>
                </c:pt>
                <c:pt idx="147">
                  <c:v>1.4944611999999999</c:v>
                </c:pt>
                <c:pt idx="148">
                  <c:v>1.4848322</c:v>
                </c:pt>
                <c:pt idx="149">
                  <c:v>1.5130623999999999</c:v>
                </c:pt>
                <c:pt idx="150">
                  <c:v>1.5221154000000001</c:v>
                </c:pt>
                <c:pt idx="151">
                  <c:v>1.5242756</c:v>
                </c:pt>
                <c:pt idx="152">
                  <c:v>1.4762427</c:v>
                </c:pt>
                <c:pt idx="153">
                  <c:v>1.4545546</c:v>
                </c:pt>
                <c:pt idx="154">
                  <c:v>1.4738</c:v>
                </c:pt>
                <c:pt idx="155">
                  <c:v>1.5009722000000001</c:v>
                </c:pt>
                <c:pt idx="156">
                  <c:v>1.5087416</c:v>
                </c:pt>
                <c:pt idx="157">
                  <c:v>1.4784481</c:v>
                </c:pt>
                <c:pt idx="158">
                  <c:v>1.5079261000000002</c:v>
                </c:pt>
                <c:pt idx="159">
                  <c:v>1.5318616</c:v>
                </c:pt>
                <c:pt idx="160">
                  <c:v>1.5259087</c:v>
                </c:pt>
                <c:pt idx="161">
                  <c:v>1.5337086</c:v>
                </c:pt>
                <c:pt idx="162">
                  <c:v>1.5395083999999999</c:v>
                </c:pt>
                <c:pt idx="163">
                  <c:v>1.5334576</c:v>
                </c:pt>
                <c:pt idx="164">
                  <c:v>1.5255558</c:v>
                </c:pt>
                <c:pt idx="165">
                  <c:v>1.4787661000000001</c:v>
                </c:pt>
                <c:pt idx="166">
                  <c:v>1.4808446</c:v>
                </c:pt>
                <c:pt idx="167">
                  <c:v>1.4142376999999999</c:v>
                </c:pt>
                <c:pt idx="168">
                  <c:v>1.3988033</c:v>
                </c:pt>
                <c:pt idx="169">
                  <c:v>1.4330852999999999</c:v>
                </c:pt>
                <c:pt idx="170">
                  <c:v>1.4527082</c:v>
                </c:pt>
                <c:pt idx="171">
                  <c:v>1.4690669999999999</c:v>
                </c:pt>
                <c:pt idx="172">
                  <c:v>1.4507018999999999</c:v>
                </c:pt>
                <c:pt idx="173">
                  <c:v>1.4669082</c:v>
                </c:pt>
                <c:pt idx="174">
                  <c:v>1.4896923</c:v>
                </c:pt>
                <c:pt idx="175">
                  <c:v>1.4755045</c:v>
                </c:pt>
                <c:pt idx="176">
                  <c:v>1.4682565000000001</c:v>
                </c:pt>
                <c:pt idx="177">
                  <c:v>1.5031436</c:v>
                </c:pt>
                <c:pt idx="178">
                  <c:v>1.4710331999999999</c:v>
                </c:pt>
                <c:pt idx="179">
                  <c:v>1.4640154999999999</c:v>
                </c:pt>
                <c:pt idx="180">
                  <c:v>1.4507816</c:v>
                </c:pt>
                <c:pt idx="181">
                  <c:v>1.4810797</c:v>
                </c:pt>
                <c:pt idx="182">
                  <c:v>1.4936719000000001</c:v>
                </c:pt>
                <c:pt idx="183">
                  <c:v>1.5448658</c:v>
                </c:pt>
                <c:pt idx="184">
                  <c:v>1.5969982</c:v>
                </c:pt>
                <c:pt idx="185">
                  <c:v>1.6019014</c:v>
                </c:pt>
                <c:pt idx="186">
                  <c:v>1.5844418</c:v>
                </c:pt>
                <c:pt idx="187">
                  <c:v>1.5675031000000001</c:v>
                </c:pt>
                <c:pt idx="188">
                  <c:v>1.5564830000000001</c:v>
                </c:pt>
                <c:pt idx="189">
                  <c:v>1.5285614999999999</c:v>
                </c:pt>
                <c:pt idx="190">
                  <c:v>1.5454235000000001</c:v>
                </c:pt>
                <c:pt idx="191">
                  <c:v>1.5214259999999999</c:v>
                </c:pt>
                <c:pt idx="192">
                  <c:v>1.5087572</c:v>
                </c:pt>
                <c:pt idx="193">
                  <c:v>1.4606383000000001</c:v>
                </c:pt>
                <c:pt idx="194">
                  <c:v>1.4814011</c:v>
                </c:pt>
                <c:pt idx="195">
                  <c:v>1.5061580999999999</c:v>
                </c:pt>
                <c:pt idx="196">
                  <c:v>1.5184364000000001</c:v>
                </c:pt>
                <c:pt idx="197">
                  <c:v>1.5312076999999999</c:v>
                </c:pt>
                <c:pt idx="198">
                  <c:v>1.5147089999999999</c:v>
                </c:pt>
                <c:pt idx="199">
                  <c:v>1.5415594000000001</c:v>
                </c:pt>
                <c:pt idx="200">
                  <c:v>1.5696672999999999</c:v>
                </c:pt>
                <c:pt idx="201">
                  <c:v>1.5788581000000002</c:v>
                </c:pt>
                <c:pt idx="202">
                  <c:v>1.5965061</c:v>
                </c:pt>
                <c:pt idx="203">
                  <c:v>1.5742795000000001</c:v>
                </c:pt>
                <c:pt idx="204">
                  <c:v>1.6309213</c:v>
                </c:pt>
                <c:pt idx="205">
                  <c:v>1.6012073</c:v>
                </c:pt>
                <c:pt idx="206">
                  <c:v>1.550098</c:v>
                </c:pt>
                <c:pt idx="207">
                  <c:v>1.5611869999999999</c:v>
                </c:pt>
                <c:pt idx="208">
                  <c:v>1.5797577</c:v>
                </c:pt>
                <c:pt idx="209">
                  <c:v>1.5794269999999999</c:v>
                </c:pt>
                <c:pt idx="210">
                  <c:v>1.5546776</c:v>
                </c:pt>
                <c:pt idx="211">
                  <c:v>1.5283141</c:v>
                </c:pt>
                <c:pt idx="212">
                  <c:v>1.547253</c:v>
                </c:pt>
                <c:pt idx="213">
                  <c:v>1.5511648999999998</c:v>
                </c:pt>
                <c:pt idx="214">
                  <c:v>1.5447773</c:v>
                </c:pt>
                <c:pt idx="215">
                  <c:v>1.5346687999999999</c:v>
                </c:pt>
                <c:pt idx="216">
                  <c:v>1.5018639999999999</c:v>
                </c:pt>
                <c:pt idx="217">
                  <c:v>1.4990494999999999</c:v>
                </c:pt>
                <c:pt idx="218">
                  <c:v>1.5046306999999999</c:v>
                </c:pt>
                <c:pt idx="219">
                  <c:v>1.5166781999999999</c:v>
                </c:pt>
                <c:pt idx="220">
                  <c:v>1.5534132</c:v>
                </c:pt>
                <c:pt idx="221">
                  <c:v>1.5616188</c:v>
                </c:pt>
                <c:pt idx="222">
                  <c:v>1.5682797000000002</c:v>
                </c:pt>
                <c:pt idx="223">
                  <c:v>1.5803990999999999</c:v>
                </c:pt>
                <c:pt idx="224">
                  <c:v>1.5869450000000001</c:v>
                </c:pt>
                <c:pt idx="225">
                  <c:v>1.597278</c:v>
                </c:pt>
                <c:pt idx="226">
                  <c:v>1.5713321</c:v>
                </c:pt>
                <c:pt idx="227">
                  <c:v>1.5883196000000002</c:v>
                </c:pt>
                <c:pt idx="228">
                  <c:v>1.5906515999999999</c:v>
                </c:pt>
                <c:pt idx="229">
                  <c:v>1.6060506999999999</c:v>
                </c:pt>
                <c:pt idx="230">
                  <c:v>1.6174674</c:v>
                </c:pt>
                <c:pt idx="231">
                  <c:v>1.6085167</c:v>
                </c:pt>
                <c:pt idx="232">
                  <c:v>1.6244008000000001</c:v>
                </c:pt>
                <c:pt idx="233">
                  <c:v>1.6251214</c:v>
                </c:pt>
                <c:pt idx="234">
                  <c:v>1.6611384999999999</c:v>
                </c:pt>
                <c:pt idx="235">
                  <c:v>1.6300957999999999</c:v>
                </c:pt>
                <c:pt idx="236">
                  <c:v>1.6434359000000001</c:v>
                </c:pt>
                <c:pt idx="237">
                  <c:v>1.6259882999999999</c:v>
                </c:pt>
                <c:pt idx="238">
                  <c:v>1.6376971999999999</c:v>
                </c:pt>
                <c:pt idx="239">
                  <c:v>1.6273626999999999</c:v>
                </c:pt>
                <c:pt idx="240">
                  <c:v>1.6092376000000002</c:v>
                </c:pt>
                <c:pt idx="241">
                  <c:v>1.6436823999999999</c:v>
                </c:pt>
                <c:pt idx="242">
                  <c:v>1.6792243999999998</c:v>
                </c:pt>
                <c:pt idx="243">
                  <c:v>1.7165705</c:v>
                </c:pt>
                <c:pt idx="244">
                  <c:v>1.7409302</c:v>
                </c:pt>
                <c:pt idx="245">
                  <c:v>1.7352452999999999</c:v>
                </c:pt>
                <c:pt idx="246">
                  <c:v>1.7288619999999999</c:v>
                </c:pt>
                <c:pt idx="247">
                  <c:v>1.7290201999999999</c:v>
                </c:pt>
                <c:pt idx="248">
                  <c:v>1.7174444</c:v>
                </c:pt>
                <c:pt idx="249">
                  <c:v>1.7461186</c:v>
                </c:pt>
                <c:pt idx="250">
                  <c:v>1.7298328999999999</c:v>
                </c:pt>
                <c:pt idx="251">
                  <c:v>1.7435573999999998</c:v>
                </c:pt>
                <c:pt idx="252">
                  <c:v>1.7402421000000001</c:v>
                </c:pt>
                <c:pt idx="253">
                  <c:v>1.7764956999999999</c:v>
                </c:pt>
                <c:pt idx="254">
                  <c:v>1.7428857</c:v>
                </c:pt>
                <c:pt idx="255">
                  <c:v>1.8111668000000001</c:v>
                </c:pt>
                <c:pt idx="256">
                  <c:v>1.8533046</c:v>
                </c:pt>
                <c:pt idx="257">
                  <c:v>1.8855312</c:v>
                </c:pt>
                <c:pt idx="258">
                  <c:v>1.8827335999999999</c:v>
                </c:pt>
                <c:pt idx="259">
                  <c:v>1.8456317</c:v>
                </c:pt>
                <c:pt idx="260">
                  <c:v>1.8368690999999999</c:v>
                </c:pt>
                <c:pt idx="261">
                  <c:v>1.7794044</c:v>
                </c:pt>
                <c:pt idx="262">
                  <c:v>1.7667478999999999</c:v>
                </c:pt>
                <c:pt idx="263">
                  <c:v>1.7863913</c:v>
                </c:pt>
                <c:pt idx="264">
                  <c:v>1.8208906</c:v>
                </c:pt>
                <c:pt idx="265">
                  <c:v>1.8043062999999999</c:v>
                </c:pt>
                <c:pt idx="266">
                  <c:v>1.7838761999999999</c:v>
                </c:pt>
                <c:pt idx="267">
                  <c:v>1.7701682000000001</c:v>
                </c:pt>
                <c:pt idx="268">
                  <c:v>1.8111009</c:v>
                </c:pt>
                <c:pt idx="269">
                  <c:v>1.8510214</c:v>
                </c:pt>
                <c:pt idx="270">
                  <c:v>1.8943639999999999</c:v>
                </c:pt>
                <c:pt idx="271">
                  <c:v>1.8605277999999998</c:v>
                </c:pt>
                <c:pt idx="272">
                  <c:v>1.8373233</c:v>
                </c:pt>
                <c:pt idx="273">
                  <c:v>1.7686565000000001</c:v>
                </c:pt>
                <c:pt idx="274">
                  <c:v>1.7596205999999999</c:v>
                </c:pt>
                <c:pt idx="275">
                  <c:v>1.7080796999999999</c:v>
                </c:pt>
                <c:pt idx="276">
                  <c:v>1.6978742</c:v>
                </c:pt>
                <c:pt idx="277">
                  <c:v>1.6623067</c:v>
                </c:pt>
                <c:pt idx="278">
                  <c:v>1.7048618000000002</c:v>
                </c:pt>
                <c:pt idx="279">
                  <c:v>1.6906153000000002</c:v>
                </c:pt>
                <c:pt idx="280">
                  <c:v>1.7006475999999999</c:v>
                </c:pt>
                <c:pt idx="281">
                  <c:v>1.6284402</c:v>
                </c:pt>
                <c:pt idx="282">
                  <c:v>1.6322576999999998</c:v>
                </c:pt>
                <c:pt idx="283">
                  <c:v>1.5501920999999999</c:v>
                </c:pt>
                <c:pt idx="284">
                  <c:v>1.4928943000000001</c:v>
                </c:pt>
                <c:pt idx="285">
                  <c:v>1.5167094999999999</c:v>
                </c:pt>
                <c:pt idx="286">
                  <c:v>1.5545192000000001</c:v>
                </c:pt>
                <c:pt idx="287">
                  <c:v>1.5460642</c:v>
                </c:pt>
                <c:pt idx="288">
                  <c:v>1.4816145999999999</c:v>
                </c:pt>
                <c:pt idx="289">
                  <c:v>1.490105</c:v>
                </c:pt>
                <c:pt idx="290">
                  <c:v>1.5068233</c:v>
                </c:pt>
                <c:pt idx="291">
                  <c:v>1.5259323999999999</c:v>
                </c:pt>
                <c:pt idx="292">
                  <c:v>1.4985986</c:v>
                </c:pt>
                <c:pt idx="293">
                  <c:v>1.5147727</c:v>
                </c:pt>
                <c:pt idx="294">
                  <c:v>1.4976018</c:v>
                </c:pt>
                <c:pt idx="295">
                  <c:v>1.4732433</c:v>
                </c:pt>
                <c:pt idx="296">
                  <c:v>1.4787191</c:v>
                </c:pt>
                <c:pt idx="297">
                  <c:v>1.5285614999999999</c:v>
                </c:pt>
                <c:pt idx="298">
                  <c:v>1.5260475</c:v>
                </c:pt>
                <c:pt idx="299">
                  <c:v>1.5431319000000001</c:v>
                </c:pt>
                <c:pt idx="300">
                  <c:v>1.5434700000000001</c:v>
                </c:pt>
                <c:pt idx="301">
                  <c:v>1.573852</c:v>
                </c:pt>
                <c:pt idx="302">
                  <c:v>1.6037601000000001</c:v>
                </c:pt>
                <c:pt idx="303">
                  <c:v>1.5967449999999999</c:v>
                </c:pt>
                <c:pt idx="304">
                  <c:v>1.5914939000000001</c:v>
                </c:pt>
                <c:pt idx="305">
                  <c:v>1.6043858</c:v>
                </c:pt>
                <c:pt idx="306">
                  <c:v>1.5741552999999999</c:v>
                </c:pt>
                <c:pt idx="307">
                  <c:v>1.5374914</c:v>
                </c:pt>
                <c:pt idx="308">
                  <c:v>1.5437129000000001</c:v>
                </c:pt>
                <c:pt idx="309">
                  <c:v>1.5632717</c:v>
                </c:pt>
                <c:pt idx="310">
                  <c:v>1.562619</c:v>
                </c:pt>
                <c:pt idx="311">
                  <c:v>1.5578938</c:v>
                </c:pt>
                <c:pt idx="312">
                  <c:v>1.6054813999999999</c:v>
                </c:pt>
                <c:pt idx="313">
                  <c:v>1.6072986999999999</c:v>
                </c:pt>
                <c:pt idx="314">
                  <c:v>1.6227472999999999</c:v>
                </c:pt>
                <c:pt idx="315">
                  <c:v>1.6447531</c:v>
                </c:pt>
                <c:pt idx="316">
                  <c:v>1.6595303000000001</c:v>
                </c:pt>
                <c:pt idx="317">
                  <c:v>1.6704816</c:v>
                </c:pt>
                <c:pt idx="318">
                  <c:v>1.6802007999999999</c:v>
                </c:pt>
                <c:pt idx="319">
                  <c:v>1.6922727000000002</c:v>
                </c:pt>
                <c:pt idx="320">
                  <c:v>1.6869052</c:v>
                </c:pt>
                <c:pt idx="321">
                  <c:v>1.7048784000000001</c:v>
                </c:pt>
                <c:pt idx="322">
                  <c:v>1.6547741999999999</c:v>
                </c:pt>
                <c:pt idx="323">
                  <c:v>1.5925774000000001</c:v>
                </c:pt>
                <c:pt idx="324">
                  <c:v>1.5973020999999998</c:v>
                </c:pt>
                <c:pt idx="325">
                  <c:v>1.6028595000000001</c:v>
                </c:pt>
                <c:pt idx="326">
                  <c:v>1.6314184</c:v>
                </c:pt>
                <c:pt idx="327">
                  <c:v>1.6285079</c:v>
                </c:pt>
                <c:pt idx="328">
                  <c:v>1.6722309</c:v>
                </c:pt>
                <c:pt idx="329">
                  <c:v>1.7175532</c:v>
                </c:pt>
                <c:pt idx="330">
                  <c:v>1.6979369</c:v>
                </c:pt>
                <c:pt idx="331">
                  <c:v>1.7089577999999999</c:v>
                </c:pt>
                <c:pt idx="332">
                  <c:v>1.7224553</c:v>
                </c:pt>
                <c:pt idx="333">
                  <c:v>1.7131256000000001</c:v>
                </c:pt>
                <c:pt idx="334">
                  <c:v>1.7160487</c:v>
                </c:pt>
                <c:pt idx="335">
                  <c:v>1.7714810000000001</c:v>
                </c:pt>
                <c:pt idx="336">
                  <c:v>1.7616925999999999</c:v>
                </c:pt>
                <c:pt idx="337">
                  <c:v>1.7937299</c:v>
                </c:pt>
                <c:pt idx="338">
                  <c:v>1.7758636999999999</c:v>
                </c:pt>
                <c:pt idx="339">
                  <c:v>1.8240608</c:v>
                </c:pt>
                <c:pt idx="340">
                  <c:v>1.8346419</c:v>
                </c:pt>
                <c:pt idx="341">
                  <c:v>1.7910423</c:v>
                </c:pt>
                <c:pt idx="342">
                  <c:v>1.7662922000000001</c:v>
                </c:pt>
                <c:pt idx="343">
                  <c:v>1.7859767</c:v>
                </c:pt>
                <c:pt idx="344">
                  <c:v>1.7924262</c:v>
                </c:pt>
                <c:pt idx="345">
                  <c:v>1.7792021999999998</c:v>
                </c:pt>
                <c:pt idx="346">
                  <c:v>1.7897634</c:v>
                </c:pt>
                <c:pt idx="347">
                  <c:v>1.8250567</c:v>
                </c:pt>
                <c:pt idx="348">
                  <c:v>1.8347115000000001</c:v>
                </c:pt>
                <c:pt idx="349">
                  <c:v>1.8231348999999999</c:v>
                </c:pt>
                <c:pt idx="350">
                  <c:v>1.7660610000000001</c:v>
                </c:pt>
                <c:pt idx="351">
                  <c:v>1.8192176</c:v>
                </c:pt>
                <c:pt idx="352">
                  <c:v>1.8396612999999999</c:v>
                </c:pt>
                <c:pt idx="353">
                  <c:v>1.8635398000000001</c:v>
                </c:pt>
                <c:pt idx="354">
                  <c:v>1.862457</c:v>
                </c:pt>
                <c:pt idx="355">
                  <c:v>1.8832374000000001</c:v>
                </c:pt>
                <c:pt idx="356">
                  <c:v>1.8522435000000002</c:v>
                </c:pt>
                <c:pt idx="357">
                  <c:v>1.8919178999999999</c:v>
                </c:pt>
                <c:pt idx="358">
                  <c:v>1.9227805999999998</c:v>
                </c:pt>
                <c:pt idx="359">
                  <c:v>1.9154228</c:v>
                </c:pt>
                <c:pt idx="360">
                  <c:v>1.9512050000000001</c:v>
                </c:pt>
                <c:pt idx="361">
                  <c:v>1.9448875000000001</c:v>
                </c:pt>
                <c:pt idx="362">
                  <c:v>1.8728932</c:v>
                </c:pt>
                <c:pt idx="363">
                  <c:v>1.8970741</c:v>
                </c:pt>
                <c:pt idx="364">
                  <c:v>1.8537357000000001</c:v>
                </c:pt>
                <c:pt idx="365">
                  <c:v>1.8940038000000001</c:v>
                </c:pt>
                <c:pt idx="366">
                  <c:v>1.9034358</c:v>
                </c:pt>
                <c:pt idx="367">
                  <c:v>1.8874199</c:v>
                </c:pt>
                <c:pt idx="368">
                  <c:v>1.9325696000000001</c:v>
                </c:pt>
                <c:pt idx="369">
                  <c:v>1.9059539999999999</c:v>
                </c:pt>
                <c:pt idx="370">
                  <c:v>1.8949815000000001</c:v>
                </c:pt>
                <c:pt idx="371">
                  <c:v>1.8994762000000001</c:v>
                </c:pt>
                <c:pt idx="372">
                  <c:v>1.8518755</c:v>
                </c:pt>
                <c:pt idx="373">
                  <c:v>1.8468017999999999</c:v>
                </c:pt>
                <c:pt idx="374">
                  <c:v>1.8522224</c:v>
                </c:pt>
                <c:pt idx="375">
                  <c:v>1.8892726999999998</c:v>
                </c:pt>
                <c:pt idx="376">
                  <c:v>1.8992053</c:v>
                </c:pt>
                <c:pt idx="377">
                  <c:v>1.8563084999999999</c:v>
                </c:pt>
                <c:pt idx="378">
                  <c:v>1.8085282999999999</c:v>
                </c:pt>
                <c:pt idx="379">
                  <c:v>1.7752289999999999</c:v>
                </c:pt>
                <c:pt idx="380">
                  <c:v>1.7827894</c:v>
                </c:pt>
                <c:pt idx="381">
                  <c:v>1.8686687000000002</c:v>
                </c:pt>
                <c:pt idx="382">
                  <c:v>1.8893882999999998</c:v>
                </c:pt>
                <c:pt idx="383">
                  <c:v>1.9057175</c:v>
                </c:pt>
                <c:pt idx="384">
                  <c:v>1.8895255</c:v>
                </c:pt>
                <c:pt idx="385">
                  <c:v>1.9307135</c:v>
                </c:pt>
                <c:pt idx="386">
                  <c:v>1.9345002999999998</c:v>
                </c:pt>
                <c:pt idx="387">
                  <c:v>1.9026407999999999</c:v>
                </c:pt>
                <c:pt idx="388">
                  <c:v>1.8956565000000001</c:v>
                </c:pt>
                <c:pt idx="389">
                  <c:v>1.89811</c:v>
                </c:pt>
                <c:pt idx="390">
                  <c:v>1.8791915000000001</c:v>
                </c:pt>
                <c:pt idx="391">
                  <c:v>1.8683626</c:v>
                </c:pt>
                <c:pt idx="392">
                  <c:v>1.8226285</c:v>
                </c:pt>
                <c:pt idx="393">
                  <c:v>1.8168752000000001</c:v>
                </c:pt>
                <c:pt idx="394">
                  <c:v>1.7653748</c:v>
                </c:pt>
                <c:pt idx="395">
                  <c:v>1.769239</c:v>
                </c:pt>
                <c:pt idx="396">
                  <c:v>1.7887021000000001</c:v>
                </c:pt>
                <c:pt idx="397">
                  <c:v>1.7503065</c:v>
                </c:pt>
                <c:pt idx="398">
                  <c:v>1.7977658999999999</c:v>
                </c:pt>
                <c:pt idx="399">
                  <c:v>1.8096152000000001</c:v>
                </c:pt>
                <c:pt idx="400">
                  <c:v>1.7957882000000001</c:v>
                </c:pt>
                <c:pt idx="401">
                  <c:v>1.7401641999999999</c:v>
                </c:pt>
                <c:pt idx="402">
                  <c:v>1.7332361000000001</c:v>
                </c:pt>
                <c:pt idx="403">
                  <c:v>1.7275151</c:v>
                </c:pt>
                <c:pt idx="404">
                  <c:v>1.6864549</c:v>
                </c:pt>
                <c:pt idx="405">
                  <c:v>1.6752121</c:v>
                </c:pt>
                <c:pt idx="406">
                  <c:v>1.6422457000000001</c:v>
                </c:pt>
                <c:pt idx="407">
                  <c:v>1.6452048000000001</c:v>
                </c:pt>
                <c:pt idx="408">
                  <c:v>1.6940966</c:v>
                </c:pt>
                <c:pt idx="409">
                  <c:v>1.6923735999999998</c:v>
                </c:pt>
                <c:pt idx="410">
                  <c:v>1.6740956</c:v>
                </c:pt>
                <c:pt idx="411">
                  <c:v>1.6669629000000001</c:v>
                </c:pt>
                <c:pt idx="412">
                  <c:v>1.6860209999999998</c:v>
                </c:pt>
                <c:pt idx="413">
                  <c:v>1.6558475000000001</c:v>
                </c:pt>
                <c:pt idx="414">
                  <c:v>1.6610673</c:v>
                </c:pt>
                <c:pt idx="415">
                  <c:v>1.6339173</c:v>
                </c:pt>
                <c:pt idx="416">
                  <c:v>1.6154324</c:v>
                </c:pt>
                <c:pt idx="417">
                  <c:v>1.6482543999999999</c:v>
                </c:pt>
                <c:pt idx="418">
                  <c:v>1.6317439999999999</c:v>
                </c:pt>
                <c:pt idx="419">
                  <c:v>1.6455226000000001</c:v>
                </c:pt>
                <c:pt idx="420">
                  <c:v>1.6542692999999999</c:v>
                </c:pt>
                <c:pt idx="421">
                  <c:v>1.6606369999999999</c:v>
                </c:pt>
                <c:pt idx="422">
                  <c:v>1.6502522000000002</c:v>
                </c:pt>
                <c:pt idx="423">
                  <c:v>1.6305726</c:v>
                </c:pt>
                <c:pt idx="424">
                  <c:v>1.6498784</c:v>
                </c:pt>
                <c:pt idx="425">
                  <c:v>1.6564449999999999</c:v>
                </c:pt>
                <c:pt idx="426">
                  <c:v>1.6368019</c:v>
                </c:pt>
                <c:pt idx="427">
                  <c:v>1.6087495999999999</c:v>
                </c:pt>
                <c:pt idx="428">
                  <c:v>1.6308209</c:v>
                </c:pt>
                <c:pt idx="429">
                  <c:v>1.6206749999999999</c:v>
                </c:pt>
                <c:pt idx="430">
                  <c:v>1.6297524999999999</c:v>
                </c:pt>
                <c:pt idx="431">
                  <c:v>1.6028</c:v>
                </c:pt>
                <c:pt idx="432">
                  <c:v>1.6222273</c:v>
                </c:pt>
                <c:pt idx="433">
                  <c:v>1.6122211</c:v>
                </c:pt>
                <c:pt idx="434">
                  <c:v>1.6040677999999999</c:v>
                </c:pt>
                <c:pt idx="435">
                  <c:v>1.6104307</c:v>
                </c:pt>
                <c:pt idx="436">
                  <c:v>1.6190993</c:v>
                </c:pt>
                <c:pt idx="437">
                  <c:v>1.6235002000000001</c:v>
                </c:pt>
                <c:pt idx="438">
                  <c:v>1.5864005999999999</c:v>
                </c:pt>
                <c:pt idx="439">
                  <c:v>1.5799443</c:v>
                </c:pt>
                <c:pt idx="440">
                  <c:v>1.6122106</c:v>
                </c:pt>
                <c:pt idx="441">
                  <c:v>1.6116937999999998</c:v>
                </c:pt>
                <c:pt idx="442">
                  <c:v>1.6128376</c:v>
                </c:pt>
                <c:pt idx="443">
                  <c:v>1.6156583</c:v>
                </c:pt>
                <c:pt idx="444">
                  <c:v>1.6309464999999999</c:v>
                </c:pt>
                <c:pt idx="445">
                  <c:v>1.6317298</c:v>
                </c:pt>
                <c:pt idx="446">
                  <c:v>1.6241273999999999</c:v>
                </c:pt>
                <c:pt idx="447">
                  <c:v>1.6443356</c:v>
                </c:pt>
                <c:pt idx="448">
                  <c:v>1.6489517999999999</c:v>
                </c:pt>
                <c:pt idx="449">
                  <c:v>1.6638687000000001</c:v>
                </c:pt>
                <c:pt idx="450">
                  <c:v>1.6556682</c:v>
                </c:pt>
                <c:pt idx="451">
                  <c:v>1.6684057000000001</c:v>
                </c:pt>
                <c:pt idx="452">
                  <c:v>1.6667540999999999</c:v>
                </c:pt>
                <c:pt idx="453">
                  <c:v>1.6706843</c:v>
                </c:pt>
                <c:pt idx="454">
                  <c:v>1.6465184000000002</c:v>
                </c:pt>
                <c:pt idx="455">
                  <c:v>1.6662666000000002</c:v>
                </c:pt>
                <c:pt idx="456">
                  <c:v>1.6975391000000002</c:v>
                </c:pt>
                <c:pt idx="457">
                  <c:v>1.6971814999999999</c:v>
                </c:pt>
                <c:pt idx="458">
                  <c:v>1.7065817000000001</c:v>
                </c:pt>
                <c:pt idx="459">
                  <c:v>1.7170190000000001</c:v>
                </c:pt>
                <c:pt idx="460">
                  <c:v>1.6986731000000002</c:v>
                </c:pt>
                <c:pt idx="461">
                  <c:v>1.7008472000000001</c:v>
                </c:pt>
                <c:pt idx="462">
                  <c:v>1.7029862</c:v>
                </c:pt>
                <c:pt idx="463">
                  <c:v>1.6792319999999998</c:v>
                </c:pt>
                <c:pt idx="464">
                  <c:v>1.6539367</c:v>
                </c:pt>
                <c:pt idx="465">
                  <c:v>1.6641102000000001</c:v>
                </c:pt>
                <c:pt idx="466">
                  <c:v>1.6327976</c:v>
                </c:pt>
                <c:pt idx="467">
                  <c:v>1.6242185</c:v>
                </c:pt>
                <c:pt idx="468">
                  <c:v>1.6526126999999999</c:v>
                </c:pt>
                <c:pt idx="469">
                  <c:v>1.6811861000000001</c:v>
                </c:pt>
                <c:pt idx="470">
                  <c:v>1.6876008</c:v>
                </c:pt>
                <c:pt idx="471">
                  <c:v>1.6921883</c:v>
                </c:pt>
                <c:pt idx="472">
                  <c:v>1.6918226000000001</c:v>
                </c:pt>
                <c:pt idx="473">
                  <c:v>1.6707413</c:v>
                </c:pt>
                <c:pt idx="474">
                  <c:v>1.6752074000000001</c:v>
                </c:pt>
                <c:pt idx="475">
                  <c:v>1.6469833999999999</c:v>
                </c:pt>
                <c:pt idx="476">
                  <c:v>1.6097717999999999</c:v>
                </c:pt>
                <c:pt idx="477">
                  <c:v>1.6292528000000002</c:v>
                </c:pt>
                <c:pt idx="478">
                  <c:v>1.6295397999999999</c:v>
                </c:pt>
                <c:pt idx="479">
                  <c:v>1.6224842000000002</c:v>
                </c:pt>
                <c:pt idx="480">
                  <c:v>1.6098159999999999</c:v>
                </c:pt>
                <c:pt idx="481">
                  <c:v>1.6052607000000001</c:v>
                </c:pt>
                <c:pt idx="482">
                  <c:v>1.6137181</c:v>
                </c:pt>
                <c:pt idx="483">
                  <c:v>1.5917072000000001</c:v>
                </c:pt>
                <c:pt idx="484">
                  <c:v>1.6049403</c:v>
                </c:pt>
                <c:pt idx="485">
                  <c:v>1.6157547000000001</c:v>
                </c:pt>
                <c:pt idx="486">
                  <c:v>1.5805891999999999</c:v>
                </c:pt>
                <c:pt idx="487">
                  <c:v>1.5480610000000001</c:v>
                </c:pt>
                <c:pt idx="488">
                  <c:v>1.5331809000000001</c:v>
                </c:pt>
                <c:pt idx="489">
                  <c:v>1.5238537999999999</c:v>
                </c:pt>
                <c:pt idx="490">
                  <c:v>1.5379016999999999</c:v>
                </c:pt>
                <c:pt idx="491">
                  <c:v>1.5230619000000001</c:v>
                </c:pt>
                <c:pt idx="492">
                  <c:v>1.5522098</c:v>
                </c:pt>
                <c:pt idx="493">
                  <c:v>1.5295505</c:v>
                </c:pt>
                <c:pt idx="494">
                  <c:v>1.5515264</c:v>
                </c:pt>
                <c:pt idx="495">
                  <c:v>1.5727693</c:v>
                </c:pt>
                <c:pt idx="496">
                  <c:v>1.5677788000000001</c:v>
                </c:pt>
                <c:pt idx="497">
                  <c:v>1.5409134</c:v>
                </c:pt>
                <c:pt idx="498">
                  <c:v>1.5290549</c:v>
                </c:pt>
                <c:pt idx="499">
                  <c:v>1.4957072999999999</c:v>
                </c:pt>
                <c:pt idx="500">
                  <c:v>1.5072337999999998</c:v>
                </c:pt>
                <c:pt idx="501">
                  <c:v>1.4668131</c:v>
                </c:pt>
                <c:pt idx="502">
                  <c:v>1.4654018</c:v>
                </c:pt>
                <c:pt idx="503">
                  <c:v>1.4187962999999999</c:v>
                </c:pt>
                <c:pt idx="504">
                  <c:v>1.4017423</c:v>
                </c:pt>
                <c:pt idx="505">
                  <c:v>1.4088134000000001</c:v>
                </c:pt>
                <c:pt idx="506">
                  <c:v>1.3843645</c:v>
                </c:pt>
                <c:pt idx="507">
                  <c:v>1.3971505</c:v>
                </c:pt>
                <c:pt idx="508">
                  <c:v>1.3791899999999999</c:v>
                </c:pt>
                <c:pt idx="509">
                  <c:v>1.3452012</c:v>
                </c:pt>
                <c:pt idx="510">
                  <c:v>1.3418703999999999</c:v>
                </c:pt>
                <c:pt idx="511">
                  <c:v>1.376851</c:v>
                </c:pt>
                <c:pt idx="512">
                  <c:v>1.3761904</c:v>
                </c:pt>
                <c:pt idx="513">
                  <c:v>1.3830629000000001</c:v>
                </c:pt>
                <c:pt idx="514">
                  <c:v>1.3801060999999999</c:v>
                </c:pt>
                <c:pt idx="515">
                  <c:v>1.3790639</c:v>
                </c:pt>
                <c:pt idx="516">
                  <c:v>1.3652662</c:v>
                </c:pt>
                <c:pt idx="517">
                  <c:v>1.4082361999999999</c:v>
                </c:pt>
                <c:pt idx="518">
                  <c:v>1.3811869999999999</c:v>
                </c:pt>
                <c:pt idx="519">
                  <c:v>1.4119820999999999</c:v>
                </c:pt>
                <c:pt idx="520">
                  <c:v>1.4214508000000001</c:v>
                </c:pt>
                <c:pt idx="521">
                  <c:v>1.4152667000000001</c:v>
                </c:pt>
                <c:pt idx="522">
                  <c:v>1.4014249999999999</c:v>
                </c:pt>
                <c:pt idx="523">
                  <c:v>1.3826624000000001</c:v>
                </c:pt>
                <c:pt idx="524">
                  <c:v>1.3742809</c:v>
                </c:pt>
                <c:pt idx="525">
                  <c:v>1.3329685</c:v>
                </c:pt>
                <c:pt idx="526">
                  <c:v>1.2996805</c:v>
                </c:pt>
                <c:pt idx="527">
                  <c:v>1.2825758999999999</c:v>
                </c:pt>
                <c:pt idx="528">
                  <c:v>1.3127694999999999</c:v>
                </c:pt>
                <c:pt idx="529">
                  <c:v>1.3376072999999999</c:v>
                </c:pt>
                <c:pt idx="530">
                  <c:v>1.3013357999999999</c:v>
                </c:pt>
                <c:pt idx="531">
                  <c:v>1.2573562</c:v>
                </c:pt>
                <c:pt idx="532">
                  <c:v>1.3024344999999999</c:v>
                </c:pt>
                <c:pt idx="533">
                  <c:v>1.3312596999999999</c:v>
                </c:pt>
                <c:pt idx="534">
                  <c:v>1.3386393000000001</c:v>
                </c:pt>
                <c:pt idx="535">
                  <c:v>1.3520242</c:v>
                </c:pt>
                <c:pt idx="536">
                  <c:v>1.3257976</c:v>
                </c:pt>
                <c:pt idx="537">
                  <c:v>1.3348501000000002</c:v>
                </c:pt>
                <c:pt idx="538">
                  <c:v>1.3275741000000001</c:v>
                </c:pt>
                <c:pt idx="539">
                  <c:v>1.2936814999999999</c:v>
                </c:pt>
                <c:pt idx="540">
                  <c:v>1.2743628</c:v>
                </c:pt>
                <c:pt idx="541">
                  <c:v>1.2663259</c:v>
                </c:pt>
                <c:pt idx="542">
                  <c:v>1.2981449</c:v>
                </c:pt>
                <c:pt idx="543">
                  <c:v>1.2802312</c:v>
                </c:pt>
                <c:pt idx="544">
                  <c:v>1.2751920000000001</c:v>
                </c:pt>
                <c:pt idx="545">
                  <c:v>1.254121</c:v>
                </c:pt>
                <c:pt idx="546">
                  <c:v>1.2282276999999999</c:v>
                </c:pt>
                <c:pt idx="547">
                  <c:v>1.2237583999999999</c:v>
                </c:pt>
                <c:pt idx="548">
                  <c:v>1.1761531999999999</c:v>
                </c:pt>
                <c:pt idx="549">
                  <c:v>1.1919389</c:v>
                </c:pt>
                <c:pt idx="550">
                  <c:v>1.155386</c:v>
                </c:pt>
                <c:pt idx="551">
                  <c:v>1.1616531999999999</c:v>
                </c:pt>
                <c:pt idx="552">
                  <c:v>1.1648345</c:v>
                </c:pt>
                <c:pt idx="553">
                  <c:v>1.1951469000000001</c:v>
                </c:pt>
                <c:pt idx="554">
                  <c:v>1.1748316000000001</c:v>
                </c:pt>
                <c:pt idx="555">
                  <c:v>1.15306</c:v>
                </c:pt>
                <c:pt idx="556">
                  <c:v>1.1318665999999999</c:v>
                </c:pt>
                <c:pt idx="557">
                  <c:v>1.1139474</c:v>
                </c:pt>
                <c:pt idx="558">
                  <c:v>1.0462940000000001</c:v>
                </c:pt>
                <c:pt idx="559">
                  <c:v>1.0283587999999999</c:v>
                </c:pt>
                <c:pt idx="560">
                  <c:v>1.0759249</c:v>
                </c:pt>
                <c:pt idx="561">
                  <c:v>1.0668169000000001</c:v>
                </c:pt>
                <c:pt idx="562">
                  <c:v>1.1182053999999999</c:v>
                </c:pt>
                <c:pt idx="563">
                  <c:v>1.1239596999999999</c:v>
                </c:pt>
                <c:pt idx="564">
                  <c:v>1.1045233999999999</c:v>
                </c:pt>
                <c:pt idx="565">
                  <c:v>1.0976368999999999</c:v>
                </c:pt>
                <c:pt idx="566">
                  <c:v>1.1244065000000001</c:v>
                </c:pt>
                <c:pt idx="567">
                  <c:v>1.1587252000000001</c:v>
                </c:pt>
                <c:pt idx="568">
                  <c:v>1.1672847</c:v>
                </c:pt>
                <c:pt idx="569">
                  <c:v>1.1661545</c:v>
                </c:pt>
                <c:pt idx="570">
                  <c:v>1.1519722999999999</c:v>
                </c:pt>
                <c:pt idx="571">
                  <c:v>1.1674742</c:v>
                </c:pt>
                <c:pt idx="572">
                  <c:v>1.1730014</c:v>
                </c:pt>
                <c:pt idx="573">
                  <c:v>1.1910308000000001</c:v>
                </c:pt>
                <c:pt idx="574">
                  <c:v>1.2066178999999999</c:v>
                </c:pt>
                <c:pt idx="575">
                  <c:v>1.2080567</c:v>
                </c:pt>
                <c:pt idx="576">
                  <c:v>1.1569438000000001</c:v>
                </c:pt>
                <c:pt idx="577">
                  <c:v>1.1612396</c:v>
                </c:pt>
                <c:pt idx="578">
                  <c:v>1.1583547000000001</c:v>
                </c:pt>
                <c:pt idx="579">
                  <c:v>1.1530373</c:v>
                </c:pt>
                <c:pt idx="580">
                  <c:v>1.1714773000000001</c:v>
                </c:pt>
                <c:pt idx="581">
                  <c:v>1.2041124000000001</c:v>
                </c:pt>
                <c:pt idx="582">
                  <c:v>1.2128377000000001</c:v>
                </c:pt>
                <c:pt idx="583">
                  <c:v>1.2439507000000001</c:v>
                </c:pt>
                <c:pt idx="584">
                  <c:v>1.2948322999999999</c:v>
                </c:pt>
                <c:pt idx="585">
                  <c:v>1.2945313999999999</c:v>
                </c:pt>
                <c:pt idx="586">
                  <c:v>1.3007332</c:v>
                </c:pt>
                <c:pt idx="587">
                  <c:v>1.2652746000000001</c:v>
                </c:pt>
                <c:pt idx="588">
                  <c:v>1.2870622</c:v>
                </c:pt>
                <c:pt idx="589">
                  <c:v>1.2751779000000001</c:v>
                </c:pt>
                <c:pt idx="590">
                  <c:v>1.2591044</c:v>
                </c:pt>
                <c:pt idx="591">
                  <c:v>1.2541443999999999</c:v>
                </c:pt>
                <c:pt idx="592">
                  <c:v>1.2679289</c:v>
                </c:pt>
                <c:pt idx="593">
                  <c:v>1.2928704</c:v>
                </c:pt>
                <c:pt idx="594">
                  <c:v>1.3086059999999999</c:v>
                </c:pt>
                <c:pt idx="595">
                  <c:v>1.2955719999999999</c:v>
                </c:pt>
                <c:pt idx="596">
                  <c:v>1.2799001999999999</c:v>
                </c:pt>
                <c:pt idx="597">
                  <c:v>1.30955</c:v>
                </c:pt>
                <c:pt idx="598">
                  <c:v>1.3331397</c:v>
                </c:pt>
                <c:pt idx="599">
                  <c:v>1.3339380000000001</c:v>
                </c:pt>
                <c:pt idx="600">
                  <c:v>1.3486516</c:v>
                </c:pt>
                <c:pt idx="601">
                  <c:v>1.3187997</c:v>
                </c:pt>
                <c:pt idx="602">
                  <c:v>1.3356326000000001</c:v>
                </c:pt>
                <c:pt idx="603">
                  <c:v>1.3233908000000001</c:v>
                </c:pt>
                <c:pt idx="604">
                  <c:v>1.3385735999999999</c:v>
                </c:pt>
                <c:pt idx="605">
                  <c:v>1.3292081</c:v>
                </c:pt>
                <c:pt idx="606">
                  <c:v>1.3257878999999999</c:v>
                </c:pt>
                <c:pt idx="607">
                  <c:v>1.3349584999999999</c:v>
                </c:pt>
                <c:pt idx="608">
                  <c:v>1.3255227000000001</c:v>
                </c:pt>
                <c:pt idx="609">
                  <c:v>1.3052744000000001</c:v>
                </c:pt>
                <c:pt idx="610">
                  <c:v>1.2698583000000001</c:v>
                </c:pt>
                <c:pt idx="611">
                  <c:v>1.2751372999999999</c:v>
                </c:pt>
                <c:pt idx="612">
                  <c:v>1.3053441000000001</c:v>
                </c:pt>
                <c:pt idx="613">
                  <c:v>1.2890157</c:v>
                </c:pt>
                <c:pt idx="614">
                  <c:v>1.2951165</c:v>
                </c:pt>
                <c:pt idx="615">
                  <c:v>1.2786819</c:v>
                </c:pt>
                <c:pt idx="616">
                  <c:v>1.2926112999999999</c:v>
                </c:pt>
                <c:pt idx="617">
                  <c:v>1.2994215</c:v>
                </c:pt>
                <c:pt idx="618">
                  <c:v>1.2892749000000001</c:v>
                </c:pt>
                <c:pt idx="619">
                  <c:v>1.2701560999999999</c:v>
                </c:pt>
                <c:pt idx="620">
                  <c:v>1.2762439999999999</c:v>
                </c:pt>
                <c:pt idx="621">
                  <c:v>1.2822188999999999</c:v>
                </c:pt>
                <c:pt idx="622">
                  <c:v>1.2869421999999999</c:v>
                </c:pt>
                <c:pt idx="623">
                  <c:v>1.2673574000000001</c:v>
                </c:pt>
                <c:pt idx="624">
                  <c:v>1.2884313999999999</c:v>
                </c:pt>
                <c:pt idx="625">
                  <c:v>1.2691623000000001</c:v>
                </c:pt>
                <c:pt idx="626">
                  <c:v>1.2577942</c:v>
                </c:pt>
                <c:pt idx="627">
                  <c:v>1.2660917999999999</c:v>
                </c:pt>
                <c:pt idx="628">
                  <c:v>1.3070815</c:v>
                </c:pt>
                <c:pt idx="629">
                  <c:v>1.3039954</c:v>
                </c:pt>
                <c:pt idx="630">
                  <c:v>1.3126845</c:v>
                </c:pt>
                <c:pt idx="631">
                  <c:v>1.2979172999999999</c:v>
                </c:pt>
                <c:pt idx="632">
                  <c:v>1.3271866999999999</c:v>
                </c:pt>
                <c:pt idx="633">
                  <c:v>1.3071303000000001</c:v>
                </c:pt>
                <c:pt idx="634">
                  <c:v>1.3118487000000001</c:v>
                </c:pt>
                <c:pt idx="635">
                  <c:v>1.3120577</c:v>
                </c:pt>
                <c:pt idx="636">
                  <c:v>1.3229839999999999</c:v>
                </c:pt>
                <c:pt idx="637">
                  <c:v>1.3371495</c:v>
                </c:pt>
                <c:pt idx="638">
                  <c:v>1.3074574000000001</c:v>
                </c:pt>
                <c:pt idx="639">
                  <c:v>1.3136643000000001</c:v>
                </c:pt>
                <c:pt idx="640">
                  <c:v>1.3120598999999999</c:v>
                </c:pt>
                <c:pt idx="641">
                  <c:v>1.2632063</c:v>
                </c:pt>
                <c:pt idx="642">
                  <c:v>1.2498696</c:v>
                </c:pt>
                <c:pt idx="643">
                  <c:v>1.2415867999999999</c:v>
                </c:pt>
                <c:pt idx="644">
                  <c:v>1.2440673</c:v>
                </c:pt>
                <c:pt idx="645">
                  <c:v>1.2381701999999999</c:v>
                </c:pt>
                <c:pt idx="646">
                  <c:v>1.2150938</c:v>
                </c:pt>
                <c:pt idx="647">
                  <c:v>1.2069814999999999</c:v>
                </c:pt>
                <c:pt idx="648">
                  <c:v>1.2063256</c:v>
                </c:pt>
                <c:pt idx="649">
                  <c:v>1.2119865000000001</c:v>
                </c:pt>
                <c:pt idx="650">
                  <c:v>1.2213560000000001</c:v>
                </c:pt>
                <c:pt idx="651">
                  <c:v>1.2371996000000001</c:v>
                </c:pt>
                <c:pt idx="652">
                  <c:v>1.2200168</c:v>
                </c:pt>
                <c:pt idx="653">
                  <c:v>1.2228704000000001</c:v>
                </c:pt>
                <c:pt idx="654">
                  <c:v>1.2206965999999999</c:v>
                </c:pt>
                <c:pt idx="655">
                  <c:v>1.2115700999999999</c:v>
                </c:pt>
                <c:pt idx="656">
                  <c:v>1.1793979999999999</c:v>
                </c:pt>
                <c:pt idx="657">
                  <c:v>1.1681992000000001</c:v>
                </c:pt>
                <c:pt idx="658">
                  <c:v>1.1548714</c:v>
                </c:pt>
                <c:pt idx="659">
                  <c:v>1.1599944</c:v>
                </c:pt>
                <c:pt idx="660">
                  <c:v>1.1421848999999999</c:v>
                </c:pt>
                <c:pt idx="661">
                  <c:v>1.1409392</c:v>
                </c:pt>
                <c:pt idx="662">
                  <c:v>1.1257736</c:v>
                </c:pt>
                <c:pt idx="663">
                  <c:v>1.1239477</c:v>
                </c:pt>
                <c:pt idx="664">
                  <c:v>1.1460054</c:v>
                </c:pt>
                <c:pt idx="665">
                  <c:v>1.1166997000000001</c:v>
                </c:pt>
                <c:pt idx="666">
                  <c:v>1.1254006999999999</c:v>
                </c:pt>
                <c:pt idx="667">
                  <c:v>1.1048724000000001</c:v>
                </c:pt>
                <c:pt idx="668">
                  <c:v>1.0608351</c:v>
                </c:pt>
                <c:pt idx="669">
                  <c:v>1.0560172999999999</c:v>
                </c:pt>
                <c:pt idx="670">
                  <c:v>1.1029395</c:v>
                </c:pt>
                <c:pt idx="671">
                  <c:v>1.1113721000000001</c:v>
                </c:pt>
                <c:pt idx="672">
                  <c:v>1.1490488999999999</c:v>
                </c:pt>
                <c:pt idx="673">
                  <c:v>1.1585356</c:v>
                </c:pt>
                <c:pt idx="674">
                  <c:v>1.1625166</c:v>
                </c:pt>
                <c:pt idx="675">
                  <c:v>1.1561604000000001</c:v>
                </c:pt>
                <c:pt idx="676">
                  <c:v>1.1606064</c:v>
                </c:pt>
                <c:pt idx="677">
                  <c:v>1.1652902000000001</c:v>
                </c:pt>
                <c:pt idx="678">
                  <c:v>1.1516099</c:v>
                </c:pt>
                <c:pt idx="679">
                  <c:v>1.1452357</c:v>
                </c:pt>
                <c:pt idx="680">
                  <c:v>1.1862085</c:v>
                </c:pt>
                <c:pt idx="681">
                  <c:v>1.1806687</c:v>
                </c:pt>
                <c:pt idx="682">
                  <c:v>1.1586501</c:v>
                </c:pt>
                <c:pt idx="683">
                  <c:v>1.1772802</c:v>
                </c:pt>
                <c:pt idx="684">
                  <c:v>1.2013259999999999</c:v>
                </c:pt>
                <c:pt idx="685">
                  <c:v>1.2148562000000001</c:v>
                </c:pt>
                <c:pt idx="686">
                  <c:v>1.2274221999999999</c:v>
                </c:pt>
                <c:pt idx="687">
                  <c:v>1.2577758999999999</c:v>
                </c:pt>
                <c:pt idx="688">
                  <c:v>1.2561726</c:v>
                </c:pt>
                <c:pt idx="689">
                  <c:v>1.2427235999999999</c:v>
                </c:pt>
                <c:pt idx="690">
                  <c:v>1.2333164999999999</c:v>
                </c:pt>
                <c:pt idx="691">
                  <c:v>1.2059516000000001</c:v>
                </c:pt>
                <c:pt idx="692">
                  <c:v>1.2209399000000001</c:v>
                </c:pt>
                <c:pt idx="693">
                  <c:v>1.2203195</c:v>
                </c:pt>
                <c:pt idx="694">
                  <c:v>1.2563115</c:v>
                </c:pt>
                <c:pt idx="695">
                  <c:v>1.2438584000000001</c:v>
                </c:pt>
                <c:pt idx="696">
                  <c:v>1.2497509</c:v>
                </c:pt>
                <c:pt idx="697">
                  <c:v>1.236531</c:v>
                </c:pt>
                <c:pt idx="698">
                  <c:v>1.2366423</c:v>
                </c:pt>
                <c:pt idx="699">
                  <c:v>1.2171217000000001</c:v>
                </c:pt>
                <c:pt idx="700">
                  <c:v>1.2121444000000001</c:v>
                </c:pt>
                <c:pt idx="701">
                  <c:v>1.2071063</c:v>
                </c:pt>
                <c:pt idx="702">
                  <c:v>1.1906112</c:v>
                </c:pt>
                <c:pt idx="703">
                  <c:v>1.1844469</c:v>
                </c:pt>
                <c:pt idx="704">
                  <c:v>1.1968877</c:v>
                </c:pt>
                <c:pt idx="705">
                  <c:v>1.1949727000000001</c:v>
                </c:pt>
                <c:pt idx="706">
                  <c:v>1.2066444000000001</c:v>
                </c:pt>
                <c:pt idx="707">
                  <c:v>1.2045712</c:v>
                </c:pt>
                <c:pt idx="708">
                  <c:v>1.2052567999999999</c:v>
                </c:pt>
                <c:pt idx="709">
                  <c:v>1.2128559000000001</c:v>
                </c:pt>
                <c:pt idx="710">
                  <c:v>1.2104621</c:v>
                </c:pt>
                <c:pt idx="711">
                  <c:v>1.2075357</c:v>
                </c:pt>
                <c:pt idx="712">
                  <c:v>1.2097089999999999</c:v>
                </c:pt>
                <c:pt idx="713">
                  <c:v>1.2094770000000001</c:v>
                </c:pt>
                <c:pt idx="714">
                  <c:v>1.192569</c:v>
                </c:pt>
                <c:pt idx="715">
                  <c:v>1.1864561</c:v>
                </c:pt>
                <c:pt idx="716">
                  <c:v>1.1961790999999999</c:v>
                </c:pt>
                <c:pt idx="717">
                  <c:v>1.1828173</c:v>
                </c:pt>
                <c:pt idx="718">
                  <c:v>1.1587780000000001</c:v>
                </c:pt>
                <c:pt idx="719">
                  <c:v>1.1517272000000001</c:v>
                </c:pt>
                <c:pt idx="720">
                  <c:v>1.1399322999999999</c:v>
                </c:pt>
                <c:pt idx="721">
                  <c:v>1.1277007000000001</c:v>
                </c:pt>
                <c:pt idx="722">
                  <c:v>1.119537</c:v>
                </c:pt>
                <c:pt idx="723">
                  <c:v>1.1513817</c:v>
                </c:pt>
                <c:pt idx="724">
                  <c:v>1.1635532</c:v>
                </c:pt>
                <c:pt idx="725">
                  <c:v>1.1548438000000001</c:v>
                </c:pt>
                <c:pt idx="726">
                  <c:v>1.160901</c:v>
                </c:pt>
                <c:pt idx="727">
                  <c:v>1.1572638</c:v>
                </c:pt>
                <c:pt idx="728">
                  <c:v>1.1746376999999999</c:v>
                </c:pt>
                <c:pt idx="729">
                  <c:v>1.1603965999999999</c:v>
                </c:pt>
                <c:pt idx="730">
                  <c:v>1.1831742000000001</c:v>
                </c:pt>
                <c:pt idx="731">
                  <c:v>1.1930095999999999</c:v>
                </c:pt>
                <c:pt idx="732">
                  <c:v>1.1970399999999999</c:v>
                </c:pt>
                <c:pt idx="733">
                  <c:v>1.2048133999999999</c:v>
                </c:pt>
                <c:pt idx="734">
                  <c:v>1.1873842999999999</c:v>
                </c:pt>
                <c:pt idx="735">
                  <c:v>1.1918497000000001</c:v>
                </c:pt>
                <c:pt idx="736">
                  <c:v>1.1997492000000001</c:v>
                </c:pt>
                <c:pt idx="737">
                  <c:v>1.2237001000000001</c:v>
                </c:pt>
                <c:pt idx="738">
                  <c:v>1.2373295</c:v>
                </c:pt>
                <c:pt idx="739">
                  <c:v>1.2397904</c:v>
                </c:pt>
                <c:pt idx="740">
                  <c:v>1.2577018</c:v>
                </c:pt>
                <c:pt idx="741">
                  <c:v>1.2646805000000001</c:v>
                </c:pt>
                <c:pt idx="742">
                  <c:v>1.2796204</c:v>
                </c:pt>
                <c:pt idx="743">
                  <c:v>1.2570741999999999</c:v>
                </c:pt>
                <c:pt idx="744">
                  <c:v>1.2699476999999999</c:v>
                </c:pt>
                <c:pt idx="745">
                  <c:v>1.2702515000000001</c:v>
                </c:pt>
                <c:pt idx="746">
                  <c:v>1.2690513999999999</c:v>
                </c:pt>
                <c:pt idx="747">
                  <c:v>1.2503268000000001</c:v>
                </c:pt>
                <c:pt idx="748">
                  <c:v>1.245638</c:v>
                </c:pt>
                <c:pt idx="749">
                  <c:v>1.2383183</c:v>
                </c:pt>
                <c:pt idx="750">
                  <c:v>1.2617004999999999</c:v>
                </c:pt>
                <c:pt idx="751">
                  <c:v>1.2483021999999999</c:v>
                </c:pt>
                <c:pt idx="752">
                  <c:v>1.2477516</c:v>
                </c:pt>
                <c:pt idx="753">
                  <c:v>1.2429531</c:v>
                </c:pt>
                <c:pt idx="754">
                  <c:v>1.2431490000000001</c:v>
                </c:pt>
                <c:pt idx="755">
                  <c:v>1.2232471999999999</c:v>
                </c:pt>
                <c:pt idx="756">
                  <c:v>1.1954198</c:v>
                </c:pt>
                <c:pt idx="757">
                  <c:v>1.209938</c:v>
                </c:pt>
                <c:pt idx="758">
                  <c:v>1.2048249</c:v>
                </c:pt>
                <c:pt idx="759">
                  <c:v>1.1998253999999999</c:v>
                </c:pt>
                <c:pt idx="760">
                  <c:v>1.2027928999999999</c:v>
                </c:pt>
                <c:pt idx="761">
                  <c:v>1.1949673999999999</c:v>
                </c:pt>
                <c:pt idx="762">
                  <c:v>1.1875188999999999</c:v>
                </c:pt>
                <c:pt idx="763">
                  <c:v>1.1947052</c:v>
                </c:pt>
                <c:pt idx="764">
                  <c:v>1.2041770000000001</c:v>
                </c:pt>
                <c:pt idx="765">
                  <c:v>1.1956438999999999</c:v>
                </c:pt>
                <c:pt idx="766">
                  <c:v>1.2021785</c:v>
                </c:pt>
                <c:pt idx="767">
                  <c:v>1.2109117</c:v>
                </c:pt>
                <c:pt idx="768">
                  <c:v>1.1890247999999999</c:v>
                </c:pt>
                <c:pt idx="769">
                  <c:v>1.1904081</c:v>
                </c:pt>
                <c:pt idx="770">
                  <c:v>1.1922476</c:v>
                </c:pt>
                <c:pt idx="771">
                  <c:v>1.1870833000000001</c:v>
                </c:pt>
                <c:pt idx="772">
                  <c:v>1.1877881000000001</c:v>
                </c:pt>
                <c:pt idx="773">
                  <c:v>1.1949612000000001</c:v>
                </c:pt>
                <c:pt idx="774">
                  <c:v>1.1900105999999999</c:v>
                </c:pt>
                <c:pt idx="775">
                  <c:v>1.1673956000000001</c:v>
                </c:pt>
                <c:pt idx="776">
                  <c:v>1.1773053</c:v>
                </c:pt>
                <c:pt idx="777">
                  <c:v>1.1808453000000001</c:v>
                </c:pt>
                <c:pt idx="778">
                  <c:v>1.1921170999999999</c:v>
                </c:pt>
                <c:pt idx="779">
                  <c:v>1.1958769</c:v>
                </c:pt>
                <c:pt idx="780">
                  <c:v>1.2114134999999999</c:v>
                </c:pt>
                <c:pt idx="781">
                  <c:v>1.2086792</c:v>
                </c:pt>
                <c:pt idx="782">
                  <c:v>1.2096108999999999</c:v>
                </c:pt>
                <c:pt idx="783">
                  <c:v>1.1896906</c:v>
                </c:pt>
                <c:pt idx="784">
                  <c:v>1.2046486000000001</c:v>
                </c:pt>
                <c:pt idx="785">
                  <c:v>1.2092185</c:v>
                </c:pt>
                <c:pt idx="786">
                  <c:v>1.2103123</c:v>
                </c:pt>
                <c:pt idx="787">
                  <c:v>1.2400566</c:v>
                </c:pt>
                <c:pt idx="788">
                  <c:v>1.2444005</c:v>
                </c:pt>
                <c:pt idx="789">
                  <c:v>1.2571304999999999</c:v>
                </c:pt>
                <c:pt idx="790">
                  <c:v>1.2687727</c:v>
                </c:pt>
                <c:pt idx="791">
                  <c:v>1.2447329</c:v>
                </c:pt>
                <c:pt idx="792">
                  <c:v>1.2421953999999999</c:v>
                </c:pt>
                <c:pt idx="793">
                  <c:v>1.2462076</c:v>
                </c:pt>
                <c:pt idx="794">
                  <c:v>1.2230536000000001</c:v>
                </c:pt>
                <c:pt idx="795">
                  <c:v>1.2468284999999999</c:v>
                </c:pt>
                <c:pt idx="796">
                  <c:v>1.2454183999999999</c:v>
                </c:pt>
                <c:pt idx="797">
                  <c:v>1.2359008</c:v>
                </c:pt>
                <c:pt idx="798">
                  <c:v>1.228332</c:v>
                </c:pt>
                <c:pt idx="799">
                  <c:v>1.232032</c:v>
                </c:pt>
                <c:pt idx="800">
                  <c:v>1.1922409</c:v>
                </c:pt>
                <c:pt idx="801">
                  <c:v>1.1718055000000001</c:v>
                </c:pt>
                <c:pt idx="802">
                  <c:v>1.1419455000000001</c:v>
                </c:pt>
                <c:pt idx="803">
                  <c:v>1.1457533</c:v>
                </c:pt>
                <c:pt idx="804">
                  <c:v>1.1426658999999999</c:v>
                </c:pt>
                <c:pt idx="805">
                  <c:v>1.1588455</c:v>
                </c:pt>
                <c:pt idx="806">
                  <c:v>1.1412663000000001</c:v>
                </c:pt>
                <c:pt idx="807">
                  <c:v>1.1278684000000001</c:v>
                </c:pt>
                <c:pt idx="808">
                  <c:v>1.1349039000000001</c:v>
                </c:pt>
                <c:pt idx="809">
                  <c:v>1.1190279999999999</c:v>
                </c:pt>
                <c:pt idx="810">
                  <c:v>1.1149765</c:v>
                </c:pt>
                <c:pt idx="811">
                  <c:v>1.1201922</c:v>
                </c:pt>
                <c:pt idx="812">
                  <c:v>1.1016243999999999</c:v>
                </c:pt>
                <c:pt idx="813">
                  <c:v>1.1254569999999999</c:v>
                </c:pt>
                <c:pt idx="814">
                  <c:v>1.1224212</c:v>
                </c:pt>
                <c:pt idx="815">
                  <c:v>1.1225768</c:v>
                </c:pt>
                <c:pt idx="816">
                  <c:v>1.1175712</c:v>
                </c:pt>
                <c:pt idx="817">
                  <c:v>1.1221238</c:v>
                </c:pt>
                <c:pt idx="818">
                  <c:v>1.1196151000000001</c:v>
                </c:pt>
                <c:pt idx="819">
                  <c:v>1.1053113999999999</c:v>
                </c:pt>
                <c:pt idx="820">
                  <c:v>1.1036227000000001</c:v>
                </c:pt>
                <c:pt idx="821">
                  <c:v>1.112511</c:v>
                </c:pt>
                <c:pt idx="822">
                  <c:v>1.1137979</c:v>
                </c:pt>
                <c:pt idx="823">
                  <c:v>1.1059985999999999</c:v>
                </c:pt>
                <c:pt idx="824">
                  <c:v>1.1146461999999999</c:v>
                </c:pt>
                <c:pt idx="825">
                  <c:v>1.1188720999999999</c:v>
                </c:pt>
                <c:pt idx="826">
                  <c:v>1.1197598</c:v>
                </c:pt>
                <c:pt idx="827">
                  <c:v>1.1235337000000001</c:v>
                </c:pt>
                <c:pt idx="828">
                  <c:v>1.1144419999999999</c:v>
                </c:pt>
                <c:pt idx="829">
                  <c:v>1.0894309</c:v>
                </c:pt>
                <c:pt idx="830">
                  <c:v>1.0798185</c:v>
                </c:pt>
                <c:pt idx="831">
                  <c:v>1.0679586999999999</c:v>
                </c:pt>
                <c:pt idx="832">
                  <c:v>1.0886518999999999</c:v>
                </c:pt>
                <c:pt idx="833">
                  <c:v>1.0893759000000001</c:v>
                </c:pt>
                <c:pt idx="834">
                  <c:v>1.0931038</c:v>
                </c:pt>
                <c:pt idx="835">
                  <c:v>1.0853101999999999</c:v>
                </c:pt>
                <c:pt idx="836">
                  <c:v>1.1095674</c:v>
                </c:pt>
                <c:pt idx="837">
                  <c:v>1.1261355</c:v>
                </c:pt>
                <c:pt idx="838">
                  <c:v>1.1238473</c:v>
                </c:pt>
                <c:pt idx="839">
                  <c:v>1.1193086000000001</c:v>
                </c:pt>
                <c:pt idx="840">
                  <c:v>1.0887769</c:v>
                </c:pt>
                <c:pt idx="841">
                  <c:v>1.0840717</c:v>
                </c:pt>
                <c:pt idx="842">
                  <c:v>1.0872689</c:v>
                </c:pt>
                <c:pt idx="843">
                  <c:v>1.0822063</c:v>
                </c:pt>
                <c:pt idx="844">
                  <c:v>1.0790295000000001</c:v>
                </c:pt>
                <c:pt idx="845">
                  <c:v>1.0970945000000001</c:v>
                </c:pt>
                <c:pt idx="846">
                  <c:v>1.1080223</c:v>
                </c:pt>
                <c:pt idx="847">
                  <c:v>1.1169305999999999</c:v>
                </c:pt>
                <c:pt idx="848">
                  <c:v>1.1073691000000001</c:v>
                </c:pt>
                <c:pt idx="849">
                  <c:v>1.0982198999999999</c:v>
                </c:pt>
                <c:pt idx="850">
                  <c:v>1.0832016</c:v>
                </c:pt>
                <c:pt idx="851">
                  <c:v>1.0977003000000001</c:v>
                </c:pt>
                <c:pt idx="852">
                  <c:v>1.1061036</c:v>
                </c:pt>
                <c:pt idx="853">
                  <c:v>1.1004172999999999</c:v>
                </c:pt>
                <c:pt idx="854">
                  <c:v>1.1156467000000001</c:v>
                </c:pt>
                <c:pt idx="855">
                  <c:v>1.1075238999999999</c:v>
                </c:pt>
                <c:pt idx="856">
                  <c:v>1.0988367999999999</c:v>
                </c:pt>
                <c:pt idx="857">
                  <c:v>1.0968994000000001</c:v>
                </c:pt>
                <c:pt idx="858">
                  <c:v>1.0858658999999999</c:v>
                </c:pt>
                <c:pt idx="859">
                  <c:v>1.0718775</c:v>
                </c:pt>
                <c:pt idx="860">
                  <c:v>1.0691757</c:v>
                </c:pt>
                <c:pt idx="861">
                  <c:v>1.0604237000000001</c:v>
                </c:pt>
                <c:pt idx="862">
                  <c:v>1.0748035</c:v>
                </c:pt>
                <c:pt idx="863">
                  <c:v>1.075259</c:v>
                </c:pt>
                <c:pt idx="864">
                  <c:v>1.0681080000000001</c:v>
                </c:pt>
                <c:pt idx="865">
                  <c:v>1.0763009000000001</c:v>
                </c:pt>
                <c:pt idx="866">
                  <c:v>1.0840643000000001</c:v>
                </c:pt>
                <c:pt idx="867">
                  <c:v>1.0819475999999999</c:v>
                </c:pt>
                <c:pt idx="868">
                  <c:v>1.0799112</c:v>
                </c:pt>
                <c:pt idx="869">
                  <c:v>1.0906005999999999</c:v>
                </c:pt>
                <c:pt idx="870">
                  <c:v>1.0926954</c:v>
                </c:pt>
                <c:pt idx="871">
                  <c:v>1.0824952999999999</c:v>
                </c:pt>
                <c:pt idx="872">
                  <c:v>1.0755212999999999</c:v>
                </c:pt>
                <c:pt idx="873">
                  <c:v>1.0765559</c:v>
                </c:pt>
                <c:pt idx="874">
                  <c:v>1.0823961</c:v>
                </c:pt>
                <c:pt idx="875">
                  <c:v>1.0592083999999999</c:v>
                </c:pt>
                <c:pt idx="876">
                  <c:v>1.0522092000000001</c:v>
                </c:pt>
                <c:pt idx="877">
                  <c:v>1.0372136999999999</c:v>
                </c:pt>
                <c:pt idx="878">
                  <c:v>1.0249170999999999</c:v>
                </c:pt>
                <c:pt idx="879">
                  <c:v>1.0273600000000001</c:v>
                </c:pt>
                <c:pt idx="880">
                  <c:v>1.0165599999999999</c:v>
                </c:pt>
                <c:pt idx="881">
                  <c:v>1.0007269999999999</c:v>
                </c:pt>
                <c:pt idx="882">
                  <c:v>1.0010017</c:v>
                </c:pt>
                <c:pt idx="883">
                  <c:v>0.97794309999999995</c:v>
                </c:pt>
                <c:pt idx="884">
                  <c:v>0.98544790000000004</c:v>
                </c:pt>
                <c:pt idx="885">
                  <c:v>0.97068410000000005</c:v>
                </c:pt>
                <c:pt idx="886">
                  <c:v>0.97480199999999995</c:v>
                </c:pt>
                <c:pt idx="887">
                  <c:v>1.0106238000000001</c:v>
                </c:pt>
                <c:pt idx="888">
                  <c:v>1.0235574000000001</c:v>
                </c:pt>
                <c:pt idx="889">
                  <c:v>1.0157115000000001</c:v>
                </c:pt>
                <c:pt idx="890">
                  <c:v>1.0114780999999999</c:v>
                </c:pt>
                <c:pt idx="891">
                  <c:v>1.0199301000000001</c:v>
                </c:pt>
                <c:pt idx="892">
                  <c:v>1.0154202000000001</c:v>
                </c:pt>
                <c:pt idx="893">
                  <c:v>1.0105865999999999</c:v>
                </c:pt>
                <c:pt idx="894">
                  <c:v>0.9835853</c:v>
                </c:pt>
                <c:pt idx="895">
                  <c:v>0.97948429999999997</c:v>
                </c:pt>
                <c:pt idx="896">
                  <c:v>0.98639319999999997</c:v>
                </c:pt>
                <c:pt idx="897">
                  <c:v>0.9828962</c:v>
                </c:pt>
                <c:pt idx="898">
                  <c:v>0.96881530000000005</c:v>
                </c:pt>
                <c:pt idx="899">
                  <c:v>0.95999420000000002</c:v>
                </c:pt>
                <c:pt idx="900">
                  <c:v>0.9634547</c:v>
                </c:pt>
                <c:pt idx="901">
                  <c:v>0.96551050000000005</c:v>
                </c:pt>
                <c:pt idx="902">
                  <c:v>0.95655540000000006</c:v>
                </c:pt>
                <c:pt idx="903">
                  <c:v>0.94848509999999997</c:v>
                </c:pt>
                <c:pt idx="904">
                  <c:v>0.94304730000000003</c:v>
                </c:pt>
                <c:pt idx="905">
                  <c:v>0.96425139999999998</c:v>
                </c:pt>
                <c:pt idx="906">
                  <c:v>0.95819010000000004</c:v>
                </c:pt>
                <c:pt idx="907">
                  <c:v>0.9560227</c:v>
                </c:pt>
                <c:pt idx="908">
                  <c:v>0.96704950000000001</c:v>
                </c:pt>
                <c:pt idx="909">
                  <c:v>0.96936849999999997</c:v>
                </c:pt>
                <c:pt idx="910">
                  <c:v>0.97432569999999996</c:v>
                </c:pt>
                <c:pt idx="911">
                  <c:v>0.96817909999999996</c:v>
                </c:pt>
                <c:pt idx="912">
                  <c:v>0.98100189999999998</c:v>
                </c:pt>
                <c:pt idx="913">
                  <c:v>0.99165440000000005</c:v>
                </c:pt>
                <c:pt idx="914">
                  <c:v>0.98140559999999999</c:v>
                </c:pt>
                <c:pt idx="915">
                  <c:v>0.95969990000000005</c:v>
                </c:pt>
                <c:pt idx="916">
                  <c:v>0.96510209999999996</c:v>
                </c:pt>
                <c:pt idx="917">
                  <c:v>0.95077219999999996</c:v>
                </c:pt>
                <c:pt idx="918">
                  <c:v>0.94597299999999995</c:v>
                </c:pt>
                <c:pt idx="919">
                  <c:v>0.93759839999999994</c:v>
                </c:pt>
                <c:pt idx="920">
                  <c:v>0.91791650000000002</c:v>
                </c:pt>
                <c:pt idx="921">
                  <c:v>0.92535840000000003</c:v>
                </c:pt>
                <c:pt idx="922">
                  <c:v>0.92104030000000003</c:v>
                </c:pt>
                <c:pt idx="923">
                  <c:v>0.91885139999999998</c:v>
                </c:pt>
                <c:pt idx="924">
                  <c:v>0.9435905</c:v>
                </c:pt>
                <c:pt idx="925">
                  <c:v>0.97051520000000002</c:v>
                </c:pt>
                <c:pt idx="926">
                  <c:v>0.96485399999999999</c:v>
                </c:pt>
                <c:pt idx="927">
                  <c:v>0.95569669999999995</c:v>
                </c:pt>
                <c:pt idx="928">
                  <c:v>0.94874879999999995</c:v>
                </c:pt>
                <c:pt idx="929">
                  <c:v>0.96361929999999996</c:v>
                </c:pt>
                <c:pt idx="930">
                  <c:v>0.99523629999999996</c:v>
                </c:pt>
                <c:pt idx="931">
                  <c:v>0.99708699999999995</c:v>
                </c:pt>
                <c:pt idx="932">
                  <c:v>0.99889070000000002</c:v>
                </c:pt>
                <c:pt idx="933">
                  <c:v>0.99423569999999994</c:v>
                </c:pt>
                <c:pt idx="934">
                  <c:v>0.98722829999999995</c:v>
                </c:pt>
                <c:pt idx="935">
                  <c:v>0.99197950000000001</c:v>
                </c:pt>
                <c:pt idx="936">
                  <c:v>0.99826320000000002</c:v>
                </c:pt>
                <c:pt idx="937">
                  <c:v>1.0010139</c:v>
                </c:pt>
                <c:pt idx="938">
                  <c:v>0.98290909999999998</c:v>
                </c:pt>
                <c:pt idx="939">
                  <c:v>0.98895500000000003</c:v>
                </c:pt>
                <c:pt idx="940">
                  <c:v>0.99272099999999996</c:v>
                </c:pt>
                <c:pt idx="941">
                  <c:v>0.98464949999999996</c:v>
                </c:pt>
                <c:pt idx="942">
                  <c:v>0.96869260000000001</c:v>
                </c:pt>
                <c:pt idx="943">
                  <c:v>0.97499309999999995</c:v>
                </c:pt>
                <c:pt idx="944">
                  <c:v>0.9609413</c:v>
                </c:pt>
                <c:pt idx="945">
                  <c:v>0.96024900000000002</c:v>
                </c:pt>
                <c:pt idx="946">
                  <c:v>0.96494480000000005</c:v>
                </c:pt>
                <c:pt idx="947">
                  <c:v>0.95794679999999999</c:v>
                </c:pt>
                <c:pt idx="948">
                  <c:v>0.96094650000000004</c:v>
                </c:pt>
                <c:pt idx="949">
                  <c:v>0.96293890000000004</c:v>
                </c:pt>
                <c:pt idx="950">
                  <c:v>0.9537293</c:v>
                </c:pt>
                <c:pt idx="951">
                  <c:v>0.93629490000000004</c:v>
                </c:pt>
                <c:pt idx="952">
                  <c:v>0.94267959999999995</c:v>
                </c:pt>
                <c:pt idx="953">
                  <c:v>0.93512039999999996</c:v>
                </c:pt>
                <c:pt idx="954">
                  <c:v>0.95232419999999995</c:v>
                </c:pt>
                <c:pt idx="955">
                  <c:v>0.95972939999999995</c:v>
                </c:pt>
                <c:pt idx="956">
                  <c:v>0.95016140000000004</c:v>
                </c:pt>
                <c:pt idx="957">
                  <c:v>0.93458940000000001</c:v>
                </c:pt>
                <c:pt idx="958">
                  <c:v>0.93200859999999996</c:v>
                </c:pt>
                <c:pt idx="959">
                  <c:v>0.92625610000000003</c:v>
                </c:pt>
                <c:pt idx="960">
                  <c:v>0.91535100000000003</c:v>
                </c:pt>
                <c:pt idx="961">
                  <c:v>0.9205721</c:v>
                </c:pt>
                <c:pt idx="962">
                  <c:v>0.91044349999999996</c:v>
                </c:pt>
                <c:pt idx="963">
                  <c:v>0.92729260000000002</c:v>
                </c:pt>
                <c:pt idx="964">
                  <c:v>0.92672540000000003</c:v>
                </c:pt>
                <c:pt idx="965">
                  <c:v>0.92711769999999993</c:v>
                </c:pt>
                <c:pt idx="966">
                  <c:v>0.91621299999999994</c:v>
                </c:pt>
                <c:pt idx="967">
                  <c:v>0.91696549999999999</c:v>
                </c:pt>
                <c:pt idx="968">
                  <c:v>0.95550349999999995</c:v>
                </c:pt>
                <c:pt idx="969">
                  <c:v>0.95796429999999999</c:v>
                </c:pt>
                <c:pt idx="970">
                  <c:v>0.94072060000000002</c:v>
                </c:pt>
                <c:pt idx="971">
                  <c:v>0.93038750000000003</c:v>
                </c:pt>
                <c:pt idx="972">
                  <c:v>0.91697329999999999</c:v>
                </c:pt>
                <c:pt idx="973">
                  <c:v>0.90245090000000006</c:v>
                </c:pt>
                <c:pt idx="974">
                  <c:v>0.88216760000000005</c:v>
                </c:pt>
                <c:pt idx="975">
                  <c:v>0.88938319999999993</c:v>
                </c:pt>
                <c:pt idx="976">
                  <c:v>0.8861097</c:v>
                </c:pt>
                <c:pt idx="977">
                  <c:v>0.90259650000000002</c:v>
                </c:pt>
                <c:pt idx="978">
                  <c:v>0.89373329999999995</c:v>
                </c:pt>
                <c:pt idx="979">
                  <c:v>0.88785020000000003</c:v>
                </c:pt>
                <c:pt idx="980">
                  <c:v>0.89250039999999997</c:v>
                </c:pt>
                <c:pt idx="981">
                  <c:v>0.86698459999999999</c:v>
                </c:pt>
                <c:pt idx="982">
                  <c:v>0.88358429999999999</c:v>
                </c:pt>
                <c:pt idx="983">
                  <c:v>0.87426130000000002</c:v>
                </c:pt>
                <c:pt idx="984">
                  <c:v>0.84622540000000002</c:v>
                </c:pt>
                <c:pt idx="985">
                  <c:v>0.85908329999999999</c:v>
                </c:pt>
                <c:pt idx="986">
                  <c:v>0.85930609999999996</c:v>
                </c:pt>
                <c:pt idx="987">
                  <c:v>0.87392979999999998</c:v>
                </c:pt>
                <c:pt idx="988">
                  <c:v>0.85194009999999998</c:v>
                </c:pt>
                <c:pt idx="989">
                  <c:v>0.81689979999999995</c:v>
                </c:pt>
                <c:pt idx="990">
                  <c:v>0.79401710000000003</c:v>
                </c:pt>
                <c:pt idx="991">
                  <c:v>0.78066559999999996</c:v>
                </c:pt>
                <c:pt idx="992">
                  <c:v>0.7885202</c:v>
                </c:pt>
                <c:pt idx="993">
                  <c:v>0.76408699999999996</c:v>
                </c:pt>
                <c:pt idx="994">
                  <c:v>0.76353269999999995</c:v>
                </c:pt>
                <c:pt idx="995">
                  <c:v>0.81049839999999995</c:v>
                </c:pt>
                <c:pt idx="996">
                  <c:v>0.83002089999999995</c:v>
                </c:pt>
                <c:pt idx="997">
                  <c:v>0.843028</c:v>
                </c:pt>
                <c:pt idx="998">
                  <c:v>0.85518830000000001</c:v>
                </c:pt>
                <c:pt idx="999">
                  <c:v>0.85368230000000001</c:v>
                </c:pt>
                <c:pt idx="1000">
                  <c:v>0.85898390000000002</c:v>
                </c:pt>
                <c:pt idx="1001">
                  <c:v>0.86688480000000001</c:v>
                </c:pt>
                <c:pt idx="1002">
                  <c:v>0.87031340000000001</c:v>
                </c:pt>
                <c:pt idx="1003">
                  <c:v>0.87520319999999996</c:v>
                </c:pt>
                <c:pt idx="1004">
                  <c:v>0.89909519999999998</c:v>
                </c:pt>
                <c:pt idx="1005">
                  <c:v>0.87422529999999998</c:v>
                </c:pt>
                <c:pt idx="1006">
                  <c:v>0.90773459999999995</c:v>
                </c:pt>
                <c:pt idx="1007">
                  <c:v>0.92001480000000002</c:v>
                </c:pt>
                <c:pt idx="1008">
                  <c:v>0.92579829999999996</c:v>
                </c:pt>
                <c:pt idx="1009">
                  <c:v>0.92013829999999996</c:v>
                </c:pt>
                <c:pt idx="1010">
                  <c:v>0.92153740000000006</c:v>
                </c:pt>
                <c:pt idx="1011">
                  <c:v>0.89877600000000002</c:v>
                </c:pt>
                <c:pt idx="1012">
                  <c:v>0.91545469999999995</c:v>
                </c:pt>
                <c:pt idx="1013">
                  <c:v>0.94013499999999994</c:v>
                </c:pt>
                <c:pt idx="1014">
                  <c:v>0.94157740000000001</c:v>
                </c:pt>
                <c:pt idx="1015">
                  <c:v>0.94012609999999996</c:v>
                </c:pt>
                <c:pt idx="1016">
                  <c:v>0.92980370000000001</c:v>
                </c:pt>
                <c:pt idx="1017">
                  <c:v>0.93249099999999996</c:v>
                </c:pt>
                <c:pt idx="1018">
                  <c:v>0.9507485</c:v>
                </c:pt>
                <c:pt idx="1019">
                  <c:v>0.94104829999999995</c:v>
                </c:pt>
                <c:pt idx="1020">
                  <c:v>0.9394053</c:v>
                </c:pt>
                <c:pt idx="1021">
                  <c:v>0.92924050000000002</c:v>
                </c:pt>
                <c:pt idx="1022">
                  <c:v>0.91656199999999999</c:v>
                </c:pt>
                <c:pt idx="1023">
                  <c:v>0.89782510000000004</c:v>
                </c:pt>
                <c:pt idx="1024">
                  <c:v>0.89334469999999999</c:v>
                </c:pt>
                <c:pt idx="1025">
                  <c:v>0.86625850000000004</c:v>
                </c:pt>
                <c:pt idx="1026">
                  <c:v>0.87694209999999995</c:v>
                </c:pt>
                <c:pt idx="1027">
                  <c:v>0.88123810000000002</c:v>
                </c:pt>
                <c:pt idx="1028">
                  <c:v>0.90086409999999995</c:v>
                </c:pt>
                <c:pt idx="1029">
                  <c:v>0.89059909999999998</c:v>
                </c:pt>
                <c:pt idx="1030">
                  <c:v>0.87789819999999996</c:v>
                </c:pt>
                <c:pt idx="1031">
                  <c:v>0.85959490000000005</c:v>
                </c:pt>
                <c:pt idx="1032">
                  <c:v>0.87261180000000005</c:v>
                </c:pt>
                <c:pt idx="1033">
                  <c:v>0.85800480000000001</c:v>
                </c:pt>
                <c:pt idx="1034">
                  <c:v>0.85685500000000003</c:v>
                </c:pt>
                <c:pt idx="1035">
                  <c:v>0.8512866</c:v>
                </c:pt>
                <c:pt idx="1036">
                  <c:v>0.86455970000000004</c:v>
                </c:pt>
                <c:pt idx="1037">
                  <c:v>0.84585460000000001</c:v>
                </c:pt>
                <c:pt idx="1038">
                  <c:v>0.86807389999999995</c:v>
                </c:pt>
                <c:pt idx="1039">
                  <c:v>0.86012880000000003</c:v>
                </c:pt>
                <c:pt idx="1040">
                  <c:v>0.84317920000000002</c:v>
                </c:pt>
                <c:pt idx="1041">
                  <c:v>0.84169629999999995</c:v>
                </c:pt>
                <c:pt idx="1042">
                  <c:v>0.84069000000000005</c:v>
                </c:pt>
                <c:pt idx="1043">
                  <c:v>0.84769689999999998</c:v>
                </c:pt>
                <c:pt idx="1044">
                  <c:v>0.84301700000000002</c:v>
                </c:pt>
                <c:pt idx="1045">
                  <c:v>0.86719630000000003</c:v>
                </c:pt>
                <c:pt idx="1046">
                  <c:v>0.89406629999999998</c:v>
                </c:pt>
                <c:pt idx="1047">
                  <c:v>0.88099550000000004</c:v>
                </c:pt>
                <c:pt idx="1048">
                  <c:v>0.89353769999999999</c:v>
                </c:pt>
                <c:pt idx="1049">
                  <c:v>0.89067019999999997</c:v>
                </c:pt>
                <c:pt idx="1050">
                  <c:v>0.87851809999999997</c:v>
                </c:pt>
                <c:pt idx="1051">
                  <c:v>0.89645730000000001</c:v>
                </c:pt>
                <c:pt idx="1052">
                  <c:v>0.88486690000000001</c:v>
                </c:pt>
                <c:pt idx="1053">
                  <c:v>0.88044919999999993</c:v>
                </c:pt>
                <c:pt idx="1054">
                  <c:v>0.88022829999999996</c:v>
                </c:pt>
                <c:pt idx="1055">
                  <c:v>0.86801799999999996</c:v>
                </c:pt>
                <c:pt idx="1056">
                  <c:v>0.86725949999999996</c:v>
                </c:pt>
                <c:pt idx="1057">
                  <c:v>0.87361889999999998</c:v>
                </c:pt>
                <c:pt idx="1058">
                  <c:v>0.87573780000000001</c:v>
                </c:pt>
                <c:pt idx="1059">
                  <c:v>0.86979689999999998</c:v>
                </c:pt>
                <c:pt idx="1060">
                  <c:v>0.88437250000000001</c:v>
                </c:pt>
                <c:pt idx="1061">
                  <c:v>0.87035660000000004</c:v>
                </c:pt>
                <c:pt idx="1062">
                  <c:v>0.8538753</c:v>
                </c:pt>
                <c:pt idx="1063">
                  <c:v>0.86492970000000002</c:v>
                </c:pt>
                <c:pt idx="1064">
                  <c:v>0.85592480000000004</c:v>
                </c:pt>
                <c:pt idx="1065">
                  <c:v>0.85823959999999999</c:v>
                </c:pt>
                <c:pt idx="1066">
                  <c:v>0.86430629999999997</c:v>
                </c:pt>
                <c:pt idx="1067">
                  <c:v>0.86419380000000001</c:v>
                </c:pt>
                <c:pt idx="1068">
                  <c:v>0.87032480000000001</c:v>
                </c:pt>
                <c:pt idx="1069">
                  <c:v>0.87628850000000003</c:v>
                </c:pt>
                <c:pt idx="1070">
                  <c:v>0.87613799999999997</c:v>
                </c:pt>
                <c:pt idx="1071">
                  <c:v>0.86675630000000004</c:v>
                </c:pt>
                <c:pt idx="1072">
                  <c:v>0.85776439999999998</c:v>
                </c:pt>
                <c:pt idx="1073">
                  <c:v>0.87131650000000005</c:v>
                </c:pt>
                <c:pt idx="1074">
                  <c:v>0.87245799999999996</c:v>
                </c:pt>
                <c:pt idx="1075">
                  <c:v>0.87905239999999996</c:v>
                </c:pt>
                <c:pt idx="1076">
                  <c:v>0.87380049999999998</c:v>
                </c:pt>
                <c:pt idx="1077">
                  <c:v>0.87866829999999996</c:v>
                </c:pt>
                <c:pt idx="1078">
                  <c:v>0.87573290000000004</c:v>
                </c:pt>
                <c:pt idx="1079">
                  <c:v>0.86618119999999998</c:v>
                </c:pt>
                <c:pt idx="1080">
                  <c:v>0.86063869999999998</c:v>
                </c:pt>
                <c:pt idx="1081">
                  <c:v>0.86076660000000005</c:v>
                </c:pt>
                <c:pt idx="1082">
                  <c:v>0.83933369999999996</c:v>
                </c:pt>
                <c:pt idx="1083">
                  <c:v>0.81549850000000002</c:v>
                </c:pt>
                <c:pt idx="1084">
                  <c:v>0.82977869999999998</c:v>
                </c:pt>
                <c:pt idx="1085">
                  <c:v>0.81437300000000001</c:v>
                </c:pt>
                <c:pt idx="1086">
                  <c:v>0.81283890000000003</c:v>
                </c:pt>
                <c:pt idx="1087">
                  <c:v>0.8137122</c:v>
                </c:pt>
                <c:pt idx="1088">
                  <c:v>0.80075359999999995</c:v>
                </c:pt>
                <c:pt idx="1089">
                  <c:v>0.79846269999999997</c:v>
                </c:pt>
                <c:pt idx="1090">
                  <c:v>0.78724070000000002</c:v>
                </c:pt>
                <c:pt idx="1091">
                  <c:v>0.79533419999999999</c:v>
                </c:pt>
                <c:pt idx="1092">
                  <c:v>0.78377530000000006</c:v>
                </c:pt>
                <c:pt idx="1093">
                  <c:v>0.80029050000000002</c:v>
                </c:pt>
                <c:pt idx="1094">
                  <c:v>0.80340449999999997</c:v>
                </c:pt>
                <c:pt idx="1095">
                  <c:v>0.81618360000000001</c:v>
                </c:pt>
                <c:pt idx="1096">
                  <c:v>0.81296600000000008</c:v>
                </c:pt>
                <c:pt idx="1097">
                  <c:v>0.80921770000000004</c:v>
                </c:pt>
                <c:pt idx="1098">
                  <c:v>0.82606690000000005</c:v>
                </c:pt>
                <c:pt idx="1099">
                  <c:v>0.82373529999999995</c:v>
                </c:pt>
                <c:pt idx="1100">
                  <c:v>0.83320260000000002</c:v>
                </c:pt>
                <c:pt idx="1101">
                  <c:v>0.84597889999999998</c:v>
                </c:pt>
                <c:pt idx="1102">
                  <c:v>0.84697420000000001</c:v>
                </c:pt>
                <c:pt idx="1103">
                  <c:v>0.81449989999999994</c:v>
                </c:pt>
                <c:pt idx="1104">
                  <c:v>0.80538520000000002</c:v>
                </c:pt>
                <c:pt idx="1105">
                  <c:v>0.80692920000000001</c:v>
                </c:pt>
                <c:pt idx="1106">
                  <c:v>0.8140811</c:v>
                </c:pt>
                <c:pt idx="1107">
                  <c:v>0.80146509999999993</c:v>
                </c:pt>
                <c:pt idx="1108">
                  <c:v>0.80099180000000003</c:v>
                </c:pt>
                <c:pt idx="1109">
                  <c:v>0.83275719999999998</c:v>
                </c:pt>
                <c:pt idx="1110">
                  <c:v>0.82770809999999995</c:v>
                </c:pt>
                <c:pt idx="1111">
                  <c:v>0.81577349999999993</c:v>
                </c:pt>
                <c:pt idx="1112">
                  <c:v>0.79560609999999998</c:v>
                </c:pt>
                <c:pt idx="1113">
                  <c:v>0.80780600000000002</c:v>
                </c:pt>
                <c:pt idx="1114">
                  <c:v>0.80327170000000003</c:v>
                </c:pt>
                <c:pt idx="1115">
                  <c:v>0.80149429999999999</c:v>
                </c:pt>
                <c:pt idx="1116">
                  <c:v>0.79504359999999996</c:v>
                </c:pt>
                <c:pt idx="1117">
                  <c:v>0.79308650000000003</c:v>
                </c:pt>
                <c:pt idx="1118">
                  <c:v>0.79629649999999996</c:v>
                </c:pt>
                <c:pt idx="1119">
                  <c:v>0.78350339999999996</c:v>
                </c:pt>
                <c:pt idx="1120">
                  <c:v>0.78968360000000004</c:v>
                </c:pt>
                <c:pt idx="1121">
                  <c:v>0.78931390000000001</c:v>
                </c:pt>
                <c:pt idx="1122">
                  <c:v>0.78772700000000007</c:v>
                </c:pt>
                <c:pt idx="1123">
                  <c:v>0.77612579999999998</c:v>
                </c:pt>
                <c:pt idx="1124">
                  <c:v>0.77151610000000004</c:v>
                </c:pt>
                <c:pt idx="1125">
                  <c:v>0.76500829999999997</c:v>
                </c:pt>
                <c:pt idx="1126">
                  <c:v>0.76420350000000004</c:v>
                </c:pt>
                <c:pt idx="1127">
                  <c:v>0.76223669999999999</c:v>
                </c:pt>
                <c:pt idx="1128">
                  <c:v>0.75093790000000005</c:v>
                </c:pt>
                <c:pt idx="1129">
                  <c:v>0.75097519999999995</c:v>
                </c:pt>
                <c:pt idx="1130">
                  <c:v>0.75912920000000006</c:v>
                </c:pt>
                <c:pt idx="1131">
                  <c:v>0.77349210000000002</c:v>
                </c:pt>
                <c:pt idx="1132">
                  <c:v>0.74895350000000005</c:v>
                </c:pt>
                <c:pt idx="1133">
                  <c:v>0.75529650000000004</c:v>
                </c:pt>
                <c:pt idx="1134">
                  <c:v>0.75385079999999993</c:v>
                </c:pt>
                <c:pt idx="1135">
                  <c:v>0.75469450000000005</c:v>
                </c:pt>
                <c:pt idx="1136">
                  <c:v>0.74207010000000007</c:v>
                </c:pt>
                <c:pt idx="1137">
                  <c:v>0.73831550000000001</c:v>
                </c:pt>
                <c:pt idx="1138">
                  <c:v>0.74333859999999996</c:v>
                </c:pt>
                <c:pt idx="1139">
                  <c:v>0.75026649999999995</c:v>
                </c:pt>
                <c:pt idx="1140">
                  <c:v>0.74571980000000004</c:v>
                </c:pt>
                <c:pt idx="1141">
                  <c:v>0.74144880000000002</c:v>
                </c:pt>
                <c:pt idx="1142">
                  <c:v>0.73598680000000005</c:v>
                </c:pt>
                <c:pt idx="1143">
                  <c:v>0.74003470000000005</c:v>
                </c:pt>
                <c:pt idx="1144">
                  <c:v>0.73553289999999993</c:v>
                </c:pt>
                <c:pt idx="1145">
                  <c:v>0.72802800000000001</c:v>
                </c:pt>
                <c:pt idx="1146">
                  <c:v>0.7589688</c:v>
                </c:pt>
                <c:pt idx="1147">
                  <c:v>0.7660555</c:v>
                </c:pt>
                <c:pt idx="1148">
                  <c:v>0.79357889999999998</c:v>
                </c:pt>
                <c:pt idx="1149">
                  <c:v>0.85319299999999998</c:v>
                </c:pt>
                <c:pt idx="1150">
                  <c:v>0.99936049999999998</c:v>
                </c:pt>
                <c:pt idx="1151">
                  <c:v>1.1738563</c:v>
                </c:pt>
                <c:pt idx="1152">
                  <c:v>1.0896030999999999</c:v>
                </c:pt>
                <c:pt idx="1153">
                  <c:v>1.0584947</c:v>
                </c:pt>
                <c:pt idx="1154">
                  <c:v>0.99443709999999996</c:v>
                </c:pt>
                <c:pt idx="1155">
                  <c:v>1.0167714999999999</c:v>
                </c:pt>
                <c:pt idx="1156">
                  <c:v>0.98679749999999999</c:v>
                </c:pt>
                <c:pt idx="1157">
                  <c:v>0.95735700000000001</c:v>
                </c:pt>
                <c:pt idx="1158">
                  <c:v>0.95331189999999999</c:v>
                </c:pt>
                <c:pt idx="1159">
                  <c:v>1.0379003</c:v>
                </c:pt>
                <c:pt idx="1160">
                  <c:v>1.0569089</c:v>
                </c:pt>
                <c:pt idx="1161">
                  <c:v>1.054149</c:v>
                </c:pt>
                <c:pt idx="1162">
                  <c:v>1.0535505000000001</c:v>
                </c:pt>
                <c:pt idx="1163">
                  <c:v>1.0429029999999999</c:v>
                </c:pt>
                <c:pt idx="1164">
                  <c:v>1.0763951</c:v>
                </c:pt>
                <c:pt idx="1165">
                  <c:v>1.0667279000000001</c:v>
                </c:pt>
                <c:pt idx="1166">
                  <c:v>1.0434638000000001</c:v>
                </c:pt>
                <c:pt idx="1167">
                  <c:v>1.0263504999999999</c:v>
                </c:pt>
                <c:pt idx="1168">
                  <c:v>1.0324017000000001</c:v>
                </c:pt>
                <c:pt idx="1169">
                  <c:v>1.0051422000000001</c:v>
                </c:pt>
                <c:pt idx="1170">
                  <c:v>1.0238596</c:v>
                </c:pt>
                <c:pt idx="1171">
                  <c:v>1.0633010000000001</c:v>
                </c:pt>
                <c:pt idx="1172">
                  <c:v>1.0620429</c:v>
                </c:pt>
                <c:pt idx="1173">
                  <c:v>1.0831200000000001</c:v>
                </c:pt>
                <c:pt idx="1174">
                  <c:v>1.0846631</c:v>
                </c:pt>
                <c:pt idx="1175">
                  <c:v>1.1340352</c:v>
                </c:pt>
                <c:pt idx="1176">
                  <c:v>1.1220945</c:v>
                </c:pt>
                <c:pt idx="1177">
                  <c:v>1.1360144999999999</c:v>
                </c:pt>
                <c:pt idx="1178">
                  <c:v>1.0936621</c:v>
                </c:pt>
                <c:pt idx="1179">
                  <c:v>1.0518339999999999</c:v>
                </c:pt>
                <c:pt idx="1180">
                  <c:v>1.0287390000000001</c:v>
                </c:pt>
                <c:pt idx="1181">
                  <c:v>1.0601938</c:v>
                </c:pt>
                <c:pt idx="1182">
                  <c:v>1.0692546000000001</c:v>
                </c:pt>
                <c:pt idx="1183">
                  <c:v>1.0679673000000001</c:v>
                </c:pt>
                <c:pt idx="1184">
                  <c:v>1.0234186000000001</c:v>
                </c:pt>
                <c:pt idx="1185">
                  <c:v>1.0213344</c:v>
                </c:pt>
                <c:pt idx="1186">
                  <c:v>1.0131448000000001</c:v>
                </c:pt>
                <c:pt idx="1187">
                  <c:v>1.0436173</c:v>
                </c:pt>
                <c:pt idx="1188">
                  <c:v>1.0339537999999999</c:v>
                </c:pt>
                <c:pt idx="1189">
                  <c:v>1.0545458000000001</c:v>
                </c:pt>
                <c:pt idx="1190">
                  <c:v>1.0722474</c:v>
                </c:pt>
                <c:pt idx="1191">
                  <c:v>1.0640987</c:v>
                </c:pt>
                <c:pt idx="1192">
                  <c:v>1.0521631</c:v>
                </c:pt>
                <c:pt idx="1193">
                  <c:v>1.052773</c:v>
                </c:pt>
                <c:pt idx="1194">
                  <c:v>1.0676861</c:v>
                </c:pt>
                <c:pt idx="1195">
                  <c:v>1.0587901</c:v>
                </c:pt>
                <c:pt idx="1196">
                  <c:v>1.0622503999999999</c:v>
                </c:pt>
                <c:pt idx="1197">
                  <c:v>1.0625301</c:v>
                </c:pt>
                <c:pt idx="1198">
                  <c:v>1.0695478</c:v>
                </c:pt>
                <c:pt idx="1199">
                  <c:v>1.0503422</c:v>
                </c:pt>
                <c:pt idx="1200">
                  <c:v>1.0311353999999999</c:v>
                </c:pt>
                <c:pt idx="1201">
                  <c:v>1.0277700000000001</c:v>
                </c:pt>
                <c:pt idx="1202">
                  <c:v>1.0344826</c:v>
                </c:pt>
                <c:pt idx="1203">
                  <c:v>1.0426040999999999</c:v>
                </c:pt>
                <c:pt idx="1204">
                  <c:v>1.0478509</c:v>
                </c:pt>
                <c:pt idx="1205">
                  <c:v>1.0382264999999999</c:v>
                </c:pt>
                <c:pt idx="1206">
                  <c:v>1.0498447</c:v>
                </c:pt>
                <c:pt idx="1207">
                  <c:v>1.0424808000000001</c:v>
                </c:pt>
                <c:pt idx="1208">
                  <c:v>1.0526243</c:v>
                </c:pt>
                <c:pt idx="1209">
                  <c:v>1.0403275999999999</c:v>
                </c:pt>
                <c:pt idx="1210">
                  <c:v>1.0376162</c:v>
                </c:pt>
                <c:pt idx="1211">
                  <c:v>1.0080943</c:v>
                </c:pt>
                <c:pt idx="1212">
                  <c:v>0.9755587</c:v>
                </c:pt>
                <c:pt idx="1213">
                  <c:v>0.95991009999999999</c:v>
                </c:pt>
                <c:pt idx="1214">
                  <c:v>0.95669300000000002</c:v>
                </c:pt>
                <c:pt idx="1215">
                  <c:v>0.97025459999999997</c:v>
                </c:pt>
                <c:pt idx="1216">
                  <c:v>0.96760080000000004</c:v>
                </c:pt>
                <c:pt idx="1217">
                  <c:v>0.96328760000000002</c:v>
                </c:pt>
                <c:pt idx="1218">
                  <c:v>0.94217850000000003</c:v>
                </c:pt>
                <c:pt idx="1219">
                  <c:v>0.94577840000000002</c:v>
                </c:pt>
                <c:pt idx="1220">
                  <c:v>0.98326400000000003</c:v>
                </c:pt>
                <c:pt idx="1221">
                  <c:v>0.96886360000000005</c:v>
                </c:pt>
                <c:pt idx="1222">
                  <c:v>0.97595549999999998</c:v>
                </c:pt>
                <c:pt idx="1223">
                  <c:v>0.98560579999999998</c:v>
                </c:pt>
                <c:pt idx="1224">
                  <c:v>0.99030739999999995</c:v>
                </c:pt>
                <c:pt idx="1225">
                  <c:v>0.9917705</c:v>
                </c:pt>
                <c:pt idx="1226">
                  <c:v>0.99068670000000003</c:v>
                </c:pt>
                <c:pt idx="1227">
                  <c:v>0.98516959999999998</c:v>
                </c:pt>
                <c:pt idx="1228">
                  <c:v>0.99801169999999995</c:v>
                </c:pt>
                <c:pt idx="1229">
                  <c:v>0.97642870000000004</c:v>
                </c:pt>
                <c:pt idx="1230">
                  <c:v>0.97802199999999995</c:v>
                </c:pt>
                <c:pt idx="1231">
                  <c:v>1.0083988000000002</c:v>
                </c:pt>
                <c:pt idx="1232">
                  <c:v>1.0228801000000001</c:v>
                </c:pt>
                <c:pt idx="1233">
                  <c:v>1.0294254</c:v>
                </c:pt>
                <c:pt idx="1234">
                  <c:v>1.0173783999999999</c:v>
                </c:pt>
                <c:pt idx="1235">
                  <c:v>1.0365017000000001</c:v>
                </c:pt>
                <c:pt idx="1236">
                  <c:v>1.0136234</c:v>
                </c:pt>
                <c:pt idx="1237">
                  <c:v>1.0245704</c:v>
                </c:pt>
                <c:pt idx="1238">
                  <c:v>1.0361072</c:v>
                </c:pt>
                <c:pt idx="1239">
                  <c:v>1.0152245</c:v>
                </c:pt>
                <c:pt idx="1240">
                  <c:v>1.0380248000000001</c:v>
                </c:pt>
                <c:pt idx="1241">
                  <c:v>1.0420343999999999</c:v>
                </c:pt>
                <c:pt idx="1242">
                  <c:v>1.0802092999999999</c:v>
                </c:pt>
                <c:pt idx="1243">
                  <c:v>1.0809156</c:v>
                </c:pt>
                <c:pt idx="1244">
                  <c:v>1.07694</c:v>
                </c:pt>
                <c:pt idx="1245">
                  <c:v>1.0955547000000001</c:v>
                </c:pt>
                <c:pt idx="1246">
                  <c:v>1.0881593999999999</c:v>
                </c:pt>
                <c:pt idx="1247">
                  <c:v>1.0430598</c:v>
                </c:pt>
                <c:pt idx="1248">
                  <c:v>1.0433326000000001</c:v>
                </c:pt>
                <c:pt idx="1249">
                  <c:v>1.0524274</c:v>
                </c:pt>
                <c:pt idx="1250">
                  <c:v>1.0530002999999999</c:v>
                </c:pt>
                <c:pt idx="1251">
                  <c:v>1.0763997000000001</c:v>
                </c:pt>
                <c:pt idx="1252">
                  <c:v>1.0627192999999999</c:v>
                </c:pt>
                <c:pt idx="1253">
                  <c:v>1.0623776</c:v>
                </c:pt>
                <c:pt idx="1254">
                  <c:v>1.0604304</c:v>
                </c:pt>
                <c:pt idx="1255">
                  <c:v>1.0500069000000001</c:v>
                </c:pt>
                <c:pt idx="1256">
                  <c:v>1.0307082999999999</c:v>
                </c:pt>
                <c:pt idx="1257">
                  <c:v>1.0517334</c:v>
                </c:pt>
                <c:pt idx="1258">
                  <c:v>1.0492269999999999</c:v>
                </c:pt>
                <c:pt idx="1259">
                  <c:v>1.0570717999999999</c:v>
                </c:pt>
                <c:pt idx="1260">
                  <c:v>1.0453935000000001</c:v>
                </c:pt>
                <c:pt idx="1261">
                  <c:v>1.0347005</c:v>
                </c:pt>
                <c:pt idx="1262">
                  <c:v>1.017347</c:v>
                </c:pt>
                <c:pt idx="1263">
                  <c:v>1.0140944999999999</c:v>
                </c:pt>
                <c:pt idx="1264">
                  <c:v>1.0105468</c:v>
                </c:pt>
                <c:pt idx="1265">
                  <c:v>1.0073626</c:v>
                </c:pt>
                <c:pt idx="1266">
                  <c:v>1.0084442</c:v>
                </c:pt>
                <c:pt idx="1267">
                  <c:v>0.99917409999999995</c:v>
                </c:pt>
                <c:pt idx="1268">
                  <c:v>0.99105200000000004</c:v>
                </c:pt>
                <c:pt idx="1269">
                  <c:v>0.99683029999999995</c:v>
                </c:pt>
                <c:pt idx="1270">
                  <c:v>0.99423919999999999</c:v>
                </c:pt>
                <c:pt idx="1271">
                  <c:v>0.97885080000000002</c:v>
                </c:pt>
                <c:pt idx="1272">
                  <c:v>0.86722080000000001</c:v>
                </c:pt>
                <c:pt idx="1273">
                  <c:v>0.88191379999999997</c:v>
                </c:pt>
                <c:pt idx="1274">
                  <c:v>0.90198409999999996</c:v>
                </c:pt>
                <c:pt idx="1275">
                  <c:v>0.9176919</c:v>
                </c:pt>
                <c:pt idx="1276">
                  <c:v>0.93696619999999997</c:v>
                </c:pt>
                <c:pt idx="1277">
                  <c:v>0.93600879999999997</c:v>
                </c:pt>
                <c:pt idx="1278">
                  <c:v>0.93100420000000006</c:v>
                </c:pt>
                <c:pt idx="1279">
                  <c:v>0.92866660000000001</c:v>
                </c:pt>
                <c:pt idx="1280">
                  <c:v>0.92763930000000006</c:v>
                </c:pt>
                <c:pt idx="1281">
                  <c:v>0.92592779999999997</c:v>
                </c:pt>
                <c:pt idx="1282">
                  <c:v>0.93305680000000002</c:v>
                </c:pt>
                <c:pt idx="1283">
                  <c:v>0.92944090000000001</c:v>
                </c:pt>
                <c:pt idx="1284">
                  <c:v>0.93580459999999999</c:v>
                </c:pt>
                <c:pt idx="1285">
                  <c:v>0.9233188</c:v>
                </c:pt>
                <c:pt idx="1286">
                  <c:v>0.92638100000000001</c:v>
                </c:pt>
                <c:pt idx="1287">
                  <c:v>0.92088689999999995</c:v>
                </c:pt>
                <c:pt idx="1288">
                  <c:v>0.91862200000000005</c:v>
                </c:pt>
                <c:pt idx="1289">
                  <c:v>0.92272869999999996</c:v>
                </c:pt>
                <c:pt idx="1290">
                  <c:v>0.94109030000000005</c:v>
                </c:pt>
                <c:pt idx="1291">
                  <c:v>0.94524249999999999</c:v>
                </c:pt>
                <c:pt idx="1292">
                  <c:v>0.95619830000000006</c:v>
                </c:pt>
                <c:pt idx="1293">
                  <c:v>0.94189750000000005</c:v>
                </c:pt>
                <c:pt idx="1294">
                  <c:v>0.95630859999999995</c:v>
                </c:pt>
                <c:pt idx="1295">
                  <c:v>0.95965440000000002</c:v>
                </c:pt>
                <c:pt idx="1296">
                  <c:v>0.96071669999999998</c:v>
                </c:pt>
                <c:pt idx="1297">
                  <c:v>0.94340599999999997</c:v>
                </c:pt>
                <c:pt idx="1298">
                  <c:v>0.94276289999999996</c:v>
                </c:pt>
                <c:pt idx="1299">
                  <c:v>0.94081859999999995</c:v>
                </c:pt>
                <c:pt idx="1300">
                  <c:v>0.94596999999999998</c:v>
                </c:pt>
                <c:pt idx="1301">
                  <c:v>0.94581939999999998</c:v>
                </c:pt>
                <c:pt idx="1302">
                  <c:v>0.94112359999999995</c:v>
                </c:pt>
                <c:pt idx="1303">
                  <c:v>0.93077980000000005</c:v>
                </c:pt>
                <c:pt idx="1304">
                  <c:v>0.93059599999999998</c:v>
                </c:pt>
                <c:pt idx="1305">
                  <c:v>0.92467330000000003</c:v>
                </c:pt>
                <c:pt idx="1306">
                  <c:v>0.92376710000000006</c:v>
                </c:pt>
                <c:pt idx="1307">
                  <c:v>0.94247619999999999</c:v>
                </c:pt>
                <c:pt idx="1308">
                  <c:v>0.93394520000000003</c:v>
                </c:pt>
                <c:pt idx="1309">
                  <c:v>0.93682810000000005</c:v>
                </c:pt>
                <c:pt idx="1310">
                  <c:v>0.94645009999999996</c:v>
                </c:pt>
                <c:pt idx="1311">
                  <c:v>0.95498260000000001</c:v>
                </c:pt>
                <c:pt idx="1312">
                  <c:v>0.95387849999999996</c:v>
                </c:pt>
                <c:pt idx="1313">
                  <c:v>0.96782650000000003</c:v>
                </c:pt>
                <c:pt idx="1314">
                  <c:v>0.95353949999999998</c:v>
                </c:pt>
                <c:pt idx="1315">
                  <c:v>0.95399670000000003</c:v>
                </c:pt>
                <c:pt idx="1316">
                  <c:v>0.95686099999999996</c:v>
                </c:pt>
                <c:pt idx="1317">
                  <c:v>0.94637459999999995</c:v>
                </c:pt>
                <c:pt idx="1318">
                  <c:v>0.94823820000000003</c:v>
                </c:pt>
                <c:pt idx="1319">
                  <c:v>0.94429070000000004</c:v>
                </c:pt>
                <c:pt idx="1320">
                  <c:v>0.95335199999999998</c:v>
                </c:pt>
                <c:pt idx="1321">
                  <c:v>0.94390220000000002</c:v>
                </c:pt>
                <c:pt idx="1322">
                  <c:v>0.93892280000000006</c:v>
                </c:pt>
                <c:pt idx="1323">
                  <c:v>0.94240869999999999</c:v>
                </c:pt>
                <c:pt idx="1324">
                  <c:v>0.95778949999999996</c:v>
                </c:pt>
                <c:pt idx="1325">
                  <c:v>0.97218950000000004</c:v>
                </c:pt>
                <c:pt idx="1326">
                  <c:v>0.96690319999999996</c:v>
                </c:pt>
                <c:pt idx="1327">
                  <c:v>0.9754062</c:v>
                </c:pt>
                <c:pt idx="1328">
                  <c:v>0.99247320000000006</c:v>
                </c:pt>
                <c:pt idx="1329">
                  <c:v>0.98635139999999999</c:v>
                </c:pt>
                <c:pt idx="1330">
                  <c:v>0.97828389999999998</c:v>
                </c:pt>
                <c:pt idx="1331">
                  <c:v>0.98836840000000004</c:v>
                </c:pt>
                <c:pt idx="1332">
                  <c:v>0.98290699999999998</c:v>
                </c:pt>
                <c:pt idx="1333">
                  <c:v>0.97361699999999995</c:v>
                </c:pt>
                <c:pt idx="1334">
                  <c:v>0.99866189999999988</c:v>
                </c:pt>
                <c:pt idx="1335">
                  <c:v>0.99492239999999998</c:v>
                </c:pt>
                <c:pt idx="1336">
                  <c:v>0.99528099999999986</c:v>
                </c:pt>
                <c:pt idx="1337">
                  <c:v>1.0000838000000001</c:v>
                </c:pt>
                <c:pt idx="1338">
                  <c:v>0.99893489999999996</c:v>
                </c:pt>
                <c:pt idx="1339">
                  <c:v>1.0103876000000001</c:v>
                </c:pt>
                <c:pt idx="1340">
                  <c:v>1.0105843000000001</c:v>
                </c:pt>
                <c:pt idx="1341">
                  <c:v>1.0250569</c:v>
                </c:pt>
                <c:pt idx="1342">
                  <c:v>1.0267192000000001</c:v>
                </c:pt>
                <c:pt idx="1343">
                  <c:v>1.0293372000000001</c:v>
                </c:pt>
                <c:pt idx="1344">
                  <c:v>1.0381476999999999</c:v>
                </c:pt>
                <c:pt idx="1345">
                  <c:v>1.0386101999999999</c:v>
                </c:pt>
                <c:pt idx="1346">
                  <c:v>1.0584864</c:v>
                </c:pt>
                <c:pt idx="1347">
                  <c:v>1.0616348</c:v>
                </c:pt>
                <c:pt idx="1348">
                  <c:v>1.0637205999999999</c:v>
                </c:pt>
                <c:pt idx="1349">
                  <c:v>1.0908511000000001</c:v>
                </c:pt>
                <c:pt idx="1350">
                  <c:v>1.0786255</c:v>
                </c:pt>
                <c:pt idx="1351">
                  <c:v>1.0608394000000001</c:v>
                </c:pt>
                <c:pt idx="1352">
                  <c:v>1.0571325</c:v>
                </c:pt>
                <c:pt idx="1353">
                  <c:v>1.0592779999999999</c:v>
                </c:pt>
                <c:pt idx="1354">
                  <c:v>1.0641871000000001</c:v>
                </c:pt>
                <c:pt idx="1355">
                  <c:v>1.0721335999999999</c:v>
                </c:pt>
                <c:pt idx="1356">
                  <c:v>1.0654334000000001</c:v>
                </c:pt>
                <c:pt idx="1357">
                  <c:v>1.0593562000000001</c:v>
                </c:pt>
                <c:pt idx="1358">
                  <c:v>1.0766328000000001</c:v>
                </c:pt>
                <c:pt idx="1359">
                  <c:v>1.0865811999999999</c:v>
                </c:pt>
                <c:pt idx="1360">
                  <c:v>1.1099250999999999</c:v>
                </c:pt>
                <c:pt idx="1361">
                  <c:v>1.0995421999999999</c:v>
                </c:pt>
                <c:pt idx="1362">
                  <c:v>1.1183623</c:v>
                </c:pt>
                <c:pt idx="1363">
                  <c:v>1.1452996</c:v>
                </c:pt>
                <c:pt idx="1364">
                  <c:v>1.1447151</c:v>
                </c:pt>
                <c:pt idx="1365">
                  <c:v>1.1607847</c:v>
                </c:pt>
                <c:pt idx="1366">
                  <c:v>1.1589322</c:v>
                </c:pt>
                <c:pt idx="1367">
                  <c:v>1.2157313999999999</c:v>
                </c:pt>
                <c:pt idx="1368">
                  <c:v>1.2496033</c:v>
                </c:pt>
                <c:pt idx="1369">
                  <c:v>1.2488717</c:v>
                </c:pt>
                <c:pt idx="1370">
                  <c:v>1.2474924000000001</c:v>
                </c:pt>
                <c:pt idx="1371">
                  <c:v>1.3039331000000001</c:v>
                </c:pt>
                <c:pt idx="1372">
                  <c:v>1.3110652</c:v>
                </c:pt>
                <c:pt idx="1373">
                  <c:v>1.3501693000000001</c:v>
                </c:pt>
                <c:pt idx="1374">
                  <c:v>1.3106138999999999</c:v>
                </c:pt>
                <c:pt idx="1375">
                  <c:v>1.3193344</c:v>
                </c:pt>
                <c:pt idx="1376">
                  <c:v>1.2541537</c:v>
                </c:pt>
                <c:pt idx="1377">
                  <c:v>1.3315142</c:v>
                </c:pt>
                <c:pt idx="1378">
                  <c:v>1.330098</c:v>
                </c:pt>
                <c:pt idx="1379">
                  <c:v>1.2994615</c:v>
                </c:pt>
                <c:pt idx="1380">
                  <c:v>1.3078647999999999</c:v>
                </c:pt>
                <c:pt idx="1381">
                  <c:v>1.3674142</c:v>
                </c:pt>
                <c:pt idx="1382">
                  <c:v>1.3547328000000001</c:v>
                </c:pt>
                <c:pt idx="1383">
                  <c:v>1.3669663000000001</c:v>
                </c:pt>
                <c:pt idx="1384">
                  <c:v>1.3794318999999999</c:v>
                </c:pt>
                <c:pt idx="1385">
                  <c:v>1.3960688999999999</c:v>
                </c:pt>
                <c:pt idx="1386">
                  <c:v>1.3935145</c:v>
                </c:pt>
                <c:pt idx="1387">
                  <c:v>1.3933176999999999</c:v>
                </c:pt>
                <c:pt idx="1388">
                  <c:v>1.4100188</c:v>
                </c:pt>
                <c:pt idx="1389">
                  <c:v>1.4175575</c:v>
                </c:pt>
                <c:pt idx="1390">
                  <c:v>1.4613328000000001</c:v>
                </c:pt>
                <c:pt idx="1391">
                  <c:v>1.479203</c:v>
                </c:pt>
                <c:pt idx="1392">
                  <c:v>1.4613033</c:v>
                </c:pt>
                <c:pt idx="1393">
                  <c:v>1.4859198</c:v>
                </c:pt>
                <c:pt idx="1394">
                  <c:v>1.5083795</c:v>
                </c:pt>
                <c:pt idx="1395">
                  <c:v>1.5436272</c:v>
                </c:pt>
                <c:pt idx="1396">
                  <c:v>1.4670774</c:v>
                </c:pt>
                <c:pt idx="1397">
                  <c:v>1.4776355000000001</c:v>
                </c:pt>
                <c:pt idx="1398">
                  <c:v>1.4242033000000001</c:v>
                </c:pt>
                <c:pt idx="1399">
                  <c:v>1.4461341999999999</c:v>
                </c:pt>
                <c:pt idx="1400">
                  <c:v>1.4433064</c:v>
                </c:pt>
                <c:pt idx="1401">
                  <c:v>1.383033</c:v>
                </c:pt>
                <c:pt idx="1402">
                  <c:v>1.3930353</c:v>
                </c:pt>
                <c:pt idx="1403">
                  <c:v>1.4230514999999999</c:v>
                </c:pt>
                <c:pt idx="1404">
                  <c:v>1.4151117</c:v>
                </c:pt>
                <c:pt idx="1405">
                  <c:v>1.4177085</c:v>
                </c:pt>
                <c:pt idx="1406">
                  <c:v>1.469606</c:v>
                </c:pt>
                <c:pt idx="1407">
                  <c:v>1.5060315</c:v>
                </c:pt>
                <c:pt idx="1408">
                  <c:v>1.4974331999999999</c:v>
                </c:pt>
                <c:pt idx="1409">
                  <c:v>1.5399102</c:v>
                </c:pt>
                <c:pt idx="1410">
                  <c:v>1.5200317000000001</c:v>
                </c:pt>
                <c:pt idx="1411">
                  <c:v>1.4732982999999999</c:v>
                </c:pt>
                <c:pt idx="1412">
                  <c:v>1.4799397999999999</c:v>
                </c:pt>
                <c:pt idx="1413">
                  <c:v>1.4571605999999999</c:v>
                </c:pt>
                <c:pt idx="1414">
                  <c:v>1.4731924999999999</c:v>
                </c:pt>
                <c:pt idx="1415">
                  <c:v>1.5035514999999999</c:v>
                </c:pt>
                <c:pt idx="1416">
                  <c:v>1.5015160999999999</c:v>
                </c:pt>
                <c:pt idx="1417">
                  <c:v>1.5019912999999998</c:v>
                </c:pt>
                <c:pt idx="1418">
                  <c:v>1.4910681000000001</c:v>
                </c:pt>
                <c:pt idx="1419">
                  <c:v>1.4704259</c:v>
                </c:pt>
                <c:pt idx="1420">
                  <c:v>1.4899206</c:v>
                </c:pt>
                <c:pt idx="1421">
                  <c:v>1.4514846000000001</c:v>
                </c:pt>
                <c:pt idx="1422">
                  <c:v>1.4387652</c:v>
                </c:pt>
                <c:pt idx="1423">
                  <c:v>1.4272126999999999</c:v>
                </c:pt>
                <c:pt idx="1424">
                  <c:v>1.4148877</c:v>
                </c:pt>
                <c:pt idx="1425">
                  <c:v>1.3963139</c:v>
                </c:pt>
                <c:pt idx="1426">
                  <c:v>1.3461196</c:v>
                </c:pt>
                <c:pt idx="1427">
                  <c:v>1.3542334</c:v>
                </c:pt>
                <c:pt idx="1428">
                  <c:v>1.3653869999999999</c:v>
                </c:pt>
                <c:pt idx="1429">
                  <c:v>1.3785670999999999</c:v>
                </c:pt>
                <c:pt idx="1430">
                  <c:v>1.3715575</c:v>
                </c:pt>
                <c:pt idx="1431">
                  <c:v>1.3878763000000001</c:v>
                </c:pt>
                <c:pt idx="1432">
                  <c:v>1.3947670999999999</c:v>
                </c:pt>
                <c:pt idx="1433">
                  <c:v>1.3843221999999999</c:v>
                </c:pt>
                <c:pt idx="1434">
                  <c:v>1.3732932</c:v>
                </c:pt>
                <c:pt idx="1435">
                  <c:v>1.3856309</c:v>
                </c:pt>
                <c:pt idx="1436">
                  <c:v>1.3948978999999999</c:v>
                </c:pt>
                <c:pt idx="1437">
                  <c:v>1.4301897000000001</c:v>
                </c:pt>
                <c:pt idx="1438">
                  <c:v>1.4332378000000001</c:v>
                </c:pt>
                <c:pt idx="1439">
                  <c:v>1.4332674999999999</c:v>
                </c:pt>
                <c:pt idx="1440">
                  <c:v>1.4120218</c:v>
                </c:pt>
                <c:pt idx="1441">
                  <c:v>1.4388523</c:v>
                </c:pt>
                <c:pt idx="1442">
                  <c:v>1.4070268000000001</c:v>
                </c:pt>
                <c:pt idx="1443">
                  <c:v>1.3855942999999999</c:v>
                </c:pt>
                <c:pt idx="1444">
                  <c:v>1.4267132</c:v>
                </c:pt>
                <c:pt idx="1445">
                  <c:v>1.4031262</c:v>
                </c:pt>
                <c:pt idx="1446">
                  <c:v>1.4049194</c:v>
                </c:pt>
                <c:pt idx="1447">
                  <c:v>1.4281273999999999</c:v>
                </c:pt>
                <c:pt idx="1448">
                  <c:v>1.4270692</c:v>
                </c:pt>
                <c:pt idx="1449">
                  <c:v>1.4426871999999999</c:v>
                </c:pt>
                <c:pt idx="1450">
                  <c:v>1.4414646</c:v>
                </c:pt>
                <c:pt idx="1451">
                  <c:v>1.4410729</c:v>
                </c:pt>
                <c:pt idx="1452">
                  <c:v>1.4353921999999999</c:v>
                </c:pt>
                <c:pt idx="1453">
                  <c:v>1.4405854</c:v>
                </c:pt>
                <c:pt idx="1454">
                  <c:v>1.4233699</c:v>
                </c:pt>
                <c:pt idx="1455">
                  <c:v>1.4763883</c:v>
                </c:pt>
                <c:pt idx="1456">
                  <c:v>1.4973069000000001</c:v>
                </c:pt>
                <c:pt idx="1457">
                  <c:v>1.5133581999999999</c:v>
                </c:pt>
                <c:pt idx="1458">
                  <c:v>1.5102533999999999</c:v>
                </c:pt>
                <c:pt idx="1459">
                  <c:v>1.5280868000000001</c:v>
                </c:pt>
                <c:pt idx="1460">
                  <c:v>1.5646366</c:v>
                </c:pt>
                <c:pt idx="1461">
                  <c:v>1.5274356</c:v>
                </c:pt>
                <c:pt idx="1462">
                  <c:v>1.5511200999999999</c:v>
                </c:pt>
                <c:pt idx="1463">
                  <c:v>1.5459665999999999</c:v>
                </c:pt>
                <c:pt idx="1464">
                  <c:v>1.5635151</c:v>
                </c:pt>
                <c:pt idx="1465">
                  <c:v>1.5470759000000001</c:v>
                </c:pt>
                <c:pt idx="1466">
                  <c:v>1.5202301</c:v>
                </c:pt>
                <c:pt idx="1467">
                  <c:v>1.5486928</c:v>
                </c:pt>
                <c:pt idx="1468">
                  <c:v>1.5597013</c:v>
                </c:pt>
                <c:pt idx="1469">
                  <c:v>1.5849217</c:v>
                </c:pt>
                <c:pt idx="1470">
                  <c:v>1.5634201000000001</c:v>
                </c:pt>
                <c:pt idx="1471">
                  <c:v>1.5761504</c:v>
                </c:pt>
                <c:pt idx="1472">
                  <c:v>1.5660631999999999</c:v>
                </c:pt>
                <c:pt idx="1473">
                  <c:v>1.5350625999999998</c:v>
                </c:pt>
                <c:pt idx="1474">
                  <c:v>1.5354781</c:v>
                </c:pt>
                <c:pt idx="1475">
                  <c:v>1.4872605000000001</c:v>
                </c:pt>
                <c:pt idx="1476">
                  <c:v>1.5292343000000002</c:v>
                </c:pt>
                <c:pt idx="1477">
                  <c:v>1.5322870000000002</c:v>
                </c:pt>
                <c:pt idx="1478">
                  <c:v>1.4978070999999999</c:v>
                </c:pt>
                <c:pt idx="1479">
                  <c:v>1.4927405</c:v>
                </c:pt>
                <c:pt idx="1480">
                  <c:v>1.5299199999999999</c:v>
                </c:pt>
                <c:pt idx="1481">
                  <c:v>1.5331900000000001</c:v>
                </c:pt>
                <c:pt idx="1482">
                  <c:v>1.5181502</c:v>
                </c:pt>
                <c:pt idx="1483">
                  <c:v>1.5381319</c:v>
                </c:pt>
                <c:pt idx="1484">
                  <c:v>1.5208232000000002</c:v>
                </c:pt>
                <c:pt idx="1485">
                  <c:v>1.5406788</c:v>
                </c:pt>
                <c:pt idx="1486">
                  <c:v>1.5537828</c:v>
                </c:pt>
                <c:pt idx="1487">
                  <c:v>1.5716342999999999</c:v>
                </c:pt>
                <c:pt idx="1488">
                  <c:v>1.5607772</c:v>
                </c:pt>
                <c:pt idx="1489">
                  <c:v>1.5409936</c:v>
                </c:pt>
                <c:pt idx="1490">
                  <c:v>1.4760538999999999</c:v>
                </c:pt>
                <c:pt idx="1491">
                  <c:v>1.4594154000000001</c:v>
                </c:pt>
                <c:pt idx="1492">
                  <c:v>1.4763508999999999</c:v>
                </c:pt>
                <c:pt idx="1493">
                  <c:v>1.4857255</c:v>
                </c:pt>
                <c:pt idx="1494">
                  <c:v>1.4671467</c:v>
                </c:pt>
                <c:pt idx="1495">
                  <c:v>1.5100612</c:v>
                </c:pt>
                <c:pt idx="1496">
                  <c:v>1.5056036000000002</c:v>
                </c:pt>
                <c:pt idx="1497">
                  <c:v>1.4891863999999999</c:v>
                </c:pt>
                <c:pt idx="1498">
                  <c:v>1.4710289000000001</c:v>
                </c:pt>
                <c:pt idx="1499">
                  <c:v>1.4793048</c:v>
                </c:pt>
                <c:pt idx="1500">
                  <c:v>1.4420774999999999</c:v>
                </c:pt>
                <c:pt idx="1501">
                  <c:v>1.4626758</c:v>
                </c:pt>
                <c:pt idx="1502">
                  <c:v>1.4373023</c:v>
                </c:pt>
                <c:pt idx="1503">
                  <c:v>1.4368196</c:v>
                </c:pt>
                <c:pt idx="1504">
                  <c:v>1.3817626000000001</c:v>
                </c:pt>
                <c:pt idx="1505">
                  <c:v>1.4044970000000001</c:v>
                </c:pt>
                <c:pt idx="1506">
                  <c:v>1.430024</c:v>
                </c:pt>
                <c:pt idx="1507">
                  <c:v>1.4019625</c:v>
                </c:pt>
                <c:pt idx="1508">
                  <c:v>1.4124170999999999</c:v>
                </c:pt>
                <c:pt idx="1509">
                  <c:v>1.3972731</c:v>
                </c:pt>
                <c:pt idx="1510">
                  <c:v>1.362811</c:v>
                </c:pt>
                <c:pt idx="1511">
                  <c:v>1.4020895</c:v>
                </c:pt>
                <c:pt idx="1512">
                  <c:v>1.3719127</c:v>
                </c:pt>
                <c:pt idx="1513">
                  <c:v>1.3635314000000001</c:v>
                </c:pt>
                <c:pt idx="1514">
                  <c:v>1.3720281999999999</c:v>
                </c:pt>
                <c:pt idx="1515">
                  <c:v>1.4502261999999999</c:v>
                </c:pt>
                <c:pt idx="1516">
                  <c:v>1.4380324</c:v>
                </c:pt>
                <c:pt idx="1517">
                  <c:v>1.4662866000000001</c:v>
                </c:pt>
                <c:pt idx="1518">
                  <c:v>1.4775502</c:v>
                </c:pt>
                <c:pt idx="1519">
                  <c:v>1.5062333999999999</c:v>
                </c:pt>
                <c:pt idx="1520">
                  <c:v>1.4924269999999999</c:v>
                </c:pt>
                <c:pt idx="1521">
                  <c:v>1.5109986</c:v>
                </c:pt>
                <c:pt idx="1522">
                  <c:v>1.5188451999999999</c:v>
                </c:pt>
                <c:pt idx="1523">
                  <c:v>1.5410302</c:v>
                </c:pt>
                <c:pt idx="1524">
                  <c:v>1.5266370999999999</c:v>
                </c:pt>
                <c:pt idx="1525">
                  <c:v>1.5546654</c:v>
                </c:pt>
                <c:pt idx="1526">
                  <c:v>1.5379255999999999</c:v>
                </c:pt>
                <c:pt idx="1527">
                  <c:v>1.5363502</c:v>
                </c:pt>
                <c:pt idx="1528">
                  <c:v>1.5624544</c:v>
                </c:pt>
                <c:pt idx="1529">
                  <c:v>1.5335746000000001</c:v>
                </c:pt>
                <c:pt idx="1530">
                  <c:v>1.5501032000000001</c:v>
                </c:pt>
                <c:pt idx="1531">
                  <c:v>1.5769944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CA-43CA-9B2B-E5711EE2A555}"/>
            </c:ext>
          </c:extLst>
        </c:ser>
        <c:ser>
          <c:idx val="3"/>
          <c:order val="3"/>
          <c:tx>
            <c:strRef>
              <c:f>增值序列!$F$2</c:f>
              <c:strCache>
                <c:ptCount val="1"/>
                <c:pt idx="0">
                  <c:v>中证800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增值序列!$A$3:$A$1534</c:f>
              <c:numCache>
                <c:formatCode>yyyy\-mm\-dd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增值序列!$F$3:$F$1534</c:f>
              <c:numCache>
                <c:formatCode>0.00_);[Red]\(0.00\)</c:formatCode>
                <c:ptCount val="1532"/>
                <c:pt idx="0">
                  <c:v>1.014798646414617</c:v>
                </c:pt>
                <c:pt idx="1">
                  <c:v>1.0140971676928909</c:v>
                </c:pt>
                <c:pt idx="2">
                  <c:v>1.0136224255546269</c:v>
                </c:pt>
                <c:pt idx="3">
                  <c:v>1.022309935563898</c:v>
                </c:pt>
                <c:pt idx="4">
                  <c:v>1.0099639287595106</c:v>
                </c:pt>
                <c:pt idx="5">
                  <c:v>1.0229774073039799</c:v>
                </c:pt>
                <c:pt idx="6">
                  <c:v>1.021976176321362</c:v>
                </c:pt>
                <c:pt idx="7">
                  <c:v>1.0331501693150349</c:v>
                </c:pt>
                <c:pt idx="8">
                  <c:v>1.029745567943706</c:v>
                </c:pt>
                <c:pt idx="9">
                  <c:v>1.0248815411786449</c:v>
                </c:pt>
                <c:pt idx="10">
                  <c:v>1.0214823855988779</c:v>
                </c:pt>
                <c:pt idx="11">
                  <c:v>1.0217691894969989</c:v>
                </c:pt>
                <c:pt idx="12">
                  <c:v>1.031028788090274</c:v>
                </c:pt>
                <c:pt idx="13">
                  <c:v>1.0148499957882759</c:v>
                </c:pt>
                <c:pt idx="14">
                  <c:v>1.020455935693102</c:v>
                </c:pt>
                <c:pt idx="15">
                  <c:v>0.98770833424875604</c:v>
                </c:pt>
                <c:pt idx="16">
                  <c:v>0.90792706715469707</c:v>
                </c:pt>
                <c:pt idx="17">
                  <c:v>0.92989050546575203</c:v>
                </c:pt>
                <c:pt idx="18">
                  <c:v>0.94362371665130496</c:v>
                </c:pt>
                <c:pt idx="19">
                  <c:v>0.964052984326498</c:v>
                </c:pt>
                <c:pt idx="20">
                  <c:v>0.96606248141302298</c:v>
                </c:pt>
                <c:pt idx="21">
                  <c:v>0.97183553466407602</c:v>
                </c:pt>
                <c:pt idx="22">
                  <c:v>0.97739402840207001</c:v>
                </c:pt>
                <c:pt idx="23">
                  <c:v>0.98779523318879503</c:v>
                </c:pt>
                <c:pt idx="24">
                  <c:v>0.98110812836511396</c:v>
                </c:pt>
                <c:pt idx="25">
                  <c:v>0.98664310937215605</c:v>
                </c:pt>
                <c:pt idx="26">
                  <c:v>1.011168383594639</c:v>
                </c:pt>
                <c:pt idx="27">
                  <c:v>1.010459519164185</c:v>
                </c:pt>
                <c:pt idx="28">
                  <c:v>1.0067081166975635</c:v>
                </c:pt>
                <c:pt idx="29">
                  <c:v>1.0287455055858861</c:v>
                </c:pt>
                <c:pt idx="30">
                  <c:v>1.0331350473101391</c:v>
                </c:pt>
                <c:pt idx="31">
                  <c:v>1.033712721920681</c:v>
                </c:pt>
                <c:pt idx="32">
                  <c:v>1.0334970405278141</c:v>
                </c:pt>
                <c:pt idx="33">
                  <c:v>1.017071738510759</c:v>
                </c:pt>
                <c:pt idx="34">
                  <c:v>1.0197450378554971</c:v>
                </c:pt>
                <c:pt idx="35">
                  <c:v>0.97914694222777099</c:v>
                </c:pt>
                <c:pt idx="36">
                  <c:v>1.0125227496189579</c:v>
                </c:pt>
                <c:pt idx="37">
                  <c:v>1.018978980927389</c:v>
                </c:pt>
                <c:pt idx="38">
                  <c:v>1.0236797508080571</c:v>
                </c:pt>
                <c:pt idx="39">
                  <c:v>1.0445554331563911</c:v>
                </c:pt>
                <c:pt idx="40">
                  <c:v>1.0301810209162341</c:v>
                </c:pt>
                <c:pt idx="41">
                  <c:v>0.99313194531247295</c:v>
                </c:pt>
                <c:pt idx="42">
                  <c:v>1.0157973999126619</c:v>
                </c:pt>
                <c:pt idx="43">
                  <c:v>1.0018309312172686</c:v>
                </c:pt>
                <c:pt idx="44">
                  <c:v>0.98309060684629002</c:v>
                </c:pt>
                <c:pt idx="45">
                  <c:v>0.97109020913989896</c:v>
                </c:pt>
                <c:pt idx="46">
                  <c:v>0.92832665175999995</c:v>
                </c:pt>
                <c:pt idx="47">
                  <c:v>0.92548607546156203</c:v>
                </c:pt>
                <c:pt idx="48">
                  <c:v>0.90764470403081099</c:v>
                </c:pt>
                <c:pt idx="49">
                  <c:v>0.90059387642475197</c:v>
                </c:pt>
                <c:pt idx="50">
                  <c:v>0.91530202453495002</c:v>
                </c:pt>
                <c:pt idx="51">
                  <c:v>0.88248827892699</c:v>
                </c:pt>
                <c:pt idx="52">
                  <c:v>0.904515500779566</c:v>
                </c:pt>
                <c:pt idx="53">
                  <c:v>0.92811877678079002</c:v>
                </c:pt>
                <c:pt idx="54">
                  <c:v>0.92125095581822303</c:v>
                </c:pt>
                <c:pt idx="55">
                  <c:v>0.92219141831130402</c:v>
                </c:pt>
                <c:pt idx="56">
                  <c:v>0.91054927422323195</c:v>
                </c:pt>
                <c:pt idx="57">
                  <c:v>0.913420982686309</c:v>
                </c:pt>
                <c:pt idx="58">
                  <c:v>0.91035652124891797</c:v>
                </c:pt>
                <c:pt idx="59">
                  <c:v>0.92719280523521497</c:v>
                </c:pt>
                <c:pt idx="60">
                  <c:v>0.92141521771994195</c:v>
                </c:pt>
                <c:pt idx="61">
                  <c:v>0.94441503924756298</c:v>
                </c:pt>
                <c:pt idx="62">
                  <c:v>0.94133751258492004</c:v>
                </c:pt>
                <c:pt idx="63">
                  <c:v>0.94594196440967204</c:v>
                </c:pt>
                <c:pt idx="64">
                  <c:v>0.93640605616896899</c:v>
                </c:pt>
                <c:pt idx="65">
                  <c:v>0.93166917578201802</c:v>
                </c:pt>
                <c:pt idx="66">
                  <c:v>0.95053716072601702</c:v>
                </c:pt>
                <c:pt idx="67">
                  <c:v>0.94436792029567496</c:v>
                </c:pt>
                <c:pt idx="68">
                  <c:v>0.94747585457558203</c:v>
                </c:pt>
                <c:pt idx="69">
                  <c:v>0.95444988015986398</c:v>
                </c:pt>
                <c:pt idx="70">
                  <c:v>0.95990488048567701</c:v>
                </c:pt>
                <c:pt idx="71">
                  <c:v>0.94974378135011295</c:v>
                </c:pt>
                <c:pt idx="72">
                  <c:v>0.95754867579384495</c:v>
                </c:pt>
                <c:pt idx="73">
                  <c:v>0.95441112856153598</c:v>
                </c:pt>
                <c:pt idx="74">
                  <c:v>0.94451180138090296</c:v>
                </c:pt>
                <c:pt idx="75">
                  <c:v>0.94896129355733405</c:v>
                </c:pt>
                <c:pt idx="76">
                  <c:v>0.95216468111080699</c:v>
                </c:pt>
                <c:pt idx="77">
                  <c:v>0.95544762864058197</c:v>
                </c:pt>
                <c:pt idx="78">
                  <c:v>0.96965205271750599</c:v>
                </c:pt>
                <c:pt idx="79">
                  <c:v>0.97845182082494997</c:v>
                </c:pt>
                <c:pt idx="80">
                  <c:v>0.97608640736970298</c:v>
                </c:pt>
                <c:pt idx="81">
                  <c:v>0.986087521770311</c:v>
                </c:pt>
                <c:pt idx="82">
                  <c:v>0.98492840957737604</c:v>
                </c:pt>
                <c:pt idx="83">
                  <c:v>0.98567244961427403</c:v>
                </c:pt>
                <c:pt idx="84">
                  <c:v>0.98823786151758697</c:v>
                </c:pt>
                <c:pt idx="85">
                  <c:v>0.97801026763097199</c:v>
                </c:pt>
                <c:pt idx="86">
                  <c:v>0.97663947074198199</c:v>
                </c:pt>
                <c:pt idx="87">
                  <c:v>0.97720786647162206</c:v>
                </c:pt>
                <c:pt idx="88">
                  <c:v>0.98652566257987695</c:v>
                </c:pt>
                <c:pt idx="89">
                  <c:v>0.97999003490261605</c:v>
                </c:pt>
                <c:pt idx="90">
                  <c:v>0.97313880841219103</c:v>
                </c:pt>
                <c:pt idx="91">
                  <c:v>0.95201932755833196</c:v>
                </c:pt>
                <c:pt idx="92">
                  <c:v>0.95247518471984705</c:v>
                </c:pt>
                <c:pt idx="93">
                  <c:v>0.96523161255357304</c:v>
                </c:pt>
                <c:pt idx="94">
                  <c:v>0.957890825762437</c:v>
                </c:pt>
                <c:pt idx="95">
                  <c:v>0.95956707780133599</c:v>
                </c:pt>
                <c:pt idx="96">
                  <c:v>0.96353668589038899</c:v>
                </c:pt>
                <c:pt idx="97">
                  <c:v>0.99030831407361763</c:v>
                </c:pt>
                <c:pt idx="98">
                  <c:v>0.99244815957020027</c:v>
                </c:pt>
                <c:pt idx="99">
                  <c:v>0.99272743752461712</c:v>
                </c:pt>
                <c:pt idx="100">
                  <c:v>0.99265516976705948</c:v>
                </c:pt>
                <c:pt idx="101">
                  <c:v>0.99659551549115</c:v>
                </c:pt>
                <c:pt idx="102">
                  <c:v>0.99999450746344565</c:v>
                </c:pt>
                <c:pt idx="103">
                  <c:v>1.0062430507726341</c:v>
                </c:pt>
                <c:pt idx="104">
                  <c:v>1.0050984295272034</c:v>
                </c:pt>
                <c:pt idx="105">
                  <c:v>0.99576191204967168</c:v>
                </c:pt>
                <c:pt idx="106">
                  <c:v>0.99720960445042239</c:v>
                </c:pt>
                <c:pt idx="107">
                  <c:v>0.98815397762953006</c:v>
                </c:pt>
                <c:pt idx="108">
                  <c:v>1.0039416078388734</c:v>
                </c:pt>
                <c:pt idx="109">
                  <c:v>1.0062777355566623</c:v>
                </c:pt>
                <c:pt idx="110">
                  <c:v>1.0112564979044689</c:v>
                </c:pt>
                <c:pt idx="111">
                  <c:v>1.0237692440951489</c:v>
                </c:pt>
                <c:pt idx="112">
                  <c:v>1.024257238438631</c:v>
                </c:pt>
                <c:pt idx="113">
                  <c:v>1.0288562444718199</c:v>
                </c:pt>
                <c:pt idx="114">
                  <c:v>1.031406955075165</c:v>
                </c:pt>
                <c:pt idx="115">
                  <c:v>1.024743152629972</c:v>
                </c:pt>
                <c:pt idx="116">
                  <c:v>1.0394134606691849</c:v>
                </c:pt>
                <c:pt idx="117">
                  <c:v>1.0558971004361959</c:v>
                </c:pt>
                <c:pt idx="118">
                  <c:v>1.0765266002844149</c:v>
                </c:pt>
                <c:pt idx="119">
                  <c:v>1.0955905402346771</c:v>
                </c:pt>
                <c:pt idx="120">
                  <c:v>1.15350887075038</c:v>
                </c:pt>
                <c:pt idx="121">
                  <c:v>1.1623028191063201</c:v>
                </c:pt>
                <c:pt idx="122">
                  <c:v>1.18338590898395</c:v>
                </c:pt>
                <c:pt idx="123">
                  <c:v>1.20289182283312</c:v>
                </c:pt>
                <c:pt idx="124">
                  <c:v>1.18570174937523</c:v>
                </c:pt>
                <c:pt idx="125">
                  <c:v>1.21426357051524</c:v>
                </c:pt>
                <c:pt idx="126">
                  <c:v>1.20153762041627</c:v>
                </c:pt>
                <c:pt idx="127">
                  <c:v>1.1824173994957001</c:v>
                </c:pt>
                <c:pt idx="128">
                  <c:v>1.12556342907424</c:v>
                </c:pt>
                <c:pt idx="129">
                  <c:v>1.1319813061167801</c:v>
                </c:pt>
                <c:pt idx="130">
                  <c:v>1.16544515770031</c:v>
                </c:pt>
                <c:pt idx="131">
                  <c:v>1.1690689229664</c:v>
                </c:pt>
                <c:pt idx="132">
                  <c:v>1.1759883270275899</c:v>
                </c:pt>
                <c:pt idx="133">
                  <c:v>1.1755849878645299</c:v>
                </c:pt>
                <c:pt idx="134">
                  <c:v>1.1219743252196801</c:v>
                </c:pt>
                <c:pt idx="135">
                  <c:v>1.1269103392723501</c:v>
                </c:pt>
                <c:pt idx="136">
                  <c:v>1.1370619725470399</c:v>
                </c:pt>
                <c:pt idx="137">
                  <c:v>1.1653535608885801</c:v>
                </c:pt>
                <c:pt idx="138">
                  <c:v>1.1602375552444</c:v>
                </c:pt>
                <c:pt idx="139">
                  <c:v>1.170540735783</c:v>
                </c:pt>
                <c:pt idx="140">
                  <c:v>1.1919073106643201</c:v>
                </c:pt>
                <c:pt idx="141">
                  <c:v>1.19088929822959</c:v>
                </c:pt>
                <c:pt idx="142">
                  <c:v>1.194453136416</c:v>
                </c:pt>
                <c:pt idx="143">
                  <c:v>1.19165257383068</c:v>
                </c:pt>
                <c:pt idx="144">
                  <c:v>1.17777884719932</c:v>
                </c:pt>
                <c:pt idx="145">
                  <c:v>1.18256272967567</c:v>
                </c:pt>
                <c:pt idx="146">
                  <c:v>1.1689910224373201</c:v>
                </c:pt>
                <c:pt idx="147">
                  <c:v>1.1593940886096199</c:v>
                </c:pt>
                <c:pt idx="148">
                  <c:v>1.15822726349301</c:v>
                </c:pt>
                <c:pt idx="149">
                  <c:v>1.1742761514623801</c:v>
                </c:pt>
                <c:pt idx="150">
                  <c:v>1.20034711896124</c:v>
                </c:pt>
                <c:pt idx="151">
                  <c:v>1.2018652093198701</c:v>
                </c:pt>
                <c:pt idx="152">
                  <c:v>1.1829184824369201</c:v>
                </c:pt>
                <c:pt idx="153">
                  <c:v>1.16818614379339</c:v>
                </c:pt>
                <c:pt idx="154">
                  <c:v>1.1778399195313001</c:v>
                </c:pt>
                <c:pt idx="155">
                  <c:v>1.18676386570987</c:v>
                </c:pt>
                <c:pt idx="156">
                  <c:v>1.1862987997849399</c:v>
                </c:pt>
                <c:pt idx="157">
                  <c:v>1.1702421988919001</c:v>
                </c:pt>
                <c:pt idx="158">
                  <c:v>1.1773049932159001</c:v>
                </c:pt>
                <c:pt idx="159">
                  <c:v>1.2034332467024</c:v>
                </c:pt>
                <c:pt idx="160">
                  <c:v>1.19717030593569</c:v>
                </c:pt>
                <c:pt idx="161">
                  <c:v>1.2038819285076501</c:v>
                </c:pt>
                <c:pt idx="162">
                  <c:v>1.2045262147317199</c:v>
                </c:pt>
                <c:pt idx="163">
                  <c:v>1.19706190429935</c:v>
                </c:pt>
                <c:pt idx="164">
                  <c:v>1.18634783528149</c:v>
                </c:pt>
                <c:pt idx="165">
                  <c:v>1.16127354112853</c:v>
                </c:pt>
                <c:pt idx="166">
                  <c:v>1.1680075779241399</c:v>
                </c:pt>
                <c:pt idx="167">
                  <c:v>1.1396605032771501</c:v>
                </c:pt>
                <c:pt idx="168">
                  <c:v>1.1341494790784801</c:v>
                </c:pt>
                <c:pt idx="169">
                  <c:v>1.1460149707381</c:v>
                </c:pt>
                <c:pt idx="170">
                  <c:v>1.1522042413975</c:v>
                </c:pt>
                <c:pt idx="171">
                  <c:v>1.16083759733359</c:v>
                </c:pt>
                <c:pt idx="172">
                  <c:v>1.1535008773567501</c:v>
                </c:pt>
                <c:pt idx="173">
                  <c:v>1.14946545231903</c:v>
                </c:pt>
                <c:pt idx="174">
                  <c:v>1.17355106651971</c:v>
                </c:pt>
                <c:pt idx="175">
                  <c:v>1.16395616609917</c:v>
                </c:pt>
                <c:pt idx="176">
                  <c:v>1.14966654927441</c:v>
                </c:pt>
                <c:pt idx="177">
                  <c:v>1.1542459691559701</c:v>
                </c:pt>
                <c:pt idx="178">
                  <c:v>1.13100534080231</c:v>
                </c:pt>
                <c:pt idx="179">
                  <c:v>1.13196576340695</c:v>
                </c:pt>
                <c:pt idx="180">
                  <c:v>1.1316088653934</c:v>
                </c:pt>
                <c:pt idx="181">
                  <c:v>1.1356869686087701</c:v>
                </c:pt>
                <c:pt idx="182">
                  <c:v>1.1332575612595499</c:v>
                </c:pt>
                <c:pt idx="183">
                  <c:v>1.15813814416586</c:v>
                </c:pt>
                <c:pt idx="184">
                  <c:v>1.19284550602529</c:v>
                </c:pt>
                <c:pt idx="185">
                  <c:v>1.1963030694725001</c:v>
                </c:pt>
                <c:pt idx="186">
                  <c:v>1.18838696869292</c:v>
                </c:pt>
                <c:pt idx="187">
                  <c:v>1.18468226447325</c:v>
                </c:pt>
                <c:pt idx="188">
                  <c:v>1.1819728546222299</c:v>
                </c:pt>
                <c:pt idx="189">
                  <c:v>1.1720818246776701</c:v>
                </c:pt>
                <c:pt idx="190">
                  <c:v>1.18206216092936</c:v>
                </c:pt>
                <c:pt idx="191">
                  <c:v>1.1787099840665001</c:v>
                </c:pt>
                <c:pt idx="192">
                  <c:v>1.17447568246052</c:v>
                </c:pt>
                <c:pt idx="193">
                  <c:v>1.15873584900545</c:v>
                </c:pt>
                <c:pt idx="194">
                  <c:v>1.15367934973603</c:v>
                </c:pt>
                <c:pt idx="195">
                  <c:v>1.1554941773035701</c:v>
                </c:pt>
                <c:pt idx="196">
                  <c:v>1.16370264463532</c:v>
                </c:pt>
                <c:pt idx="197">
                  <c:v>1.1707882738878799</c:v>
                </c:pt>
                <c:pt idx="198">
                  <c:v>1.1498985446694701</c:v>
                </c:pt>
                <c:pt idx="199">
                  <c:v>1.1560743527711801</c:v>
                </c:pt>
                <c:pt idx="200">
                  <c:v>1.1710639524779201</c:v>
                </c:pt>
                <c:pt idx="201">
                  <c:v>1.17749150573379</c:v>
                </c:pt>
                <c:pt idx="202">
                  <c:v>1.1960876218045899</c:v>
                </c:pt>
                <c:pt idx="203">
                  <c:v>1.1939594391835</c:v>
                </c:pt>
                <c:pt idx="204">
                  <c:v>1.21719995067468</c:v>
                </c:pt>
                <c:pt idx="205">
                  <c:v>1.2099056751505399</c:v>
                </c:pt>
                <c:pt idx="206">
                  <c:v>1.19726007969273</c:v>
                </c:pt>
                <c:pt idx="207">
                  <c:v>1.19885109223881</c:v>
                </c:pt>
                <c:pt idx="208">
                  <c:v>1.1888054532333701</c:v>
                </c:pt>
                <c:pt idx="209">
                  <c:v>1.2012261819073899</c:v>
                </c:pt>
                <c:pt idx="210">
                  <c:v>1.19723754860661</c:v>
                </c:pt>
                <c:pt idx="211">
                  <c:v>1.1968342328160499</c:v>
                </c:pt>
                <c:pt idx="212">
                  <c:v>1.20450410435053</c:v>
                </c:pt>
                <c:pt idx="213">
                  <c:v>1.2101310093842401</c:v>
                </c:pt>
                <c:pt idx="214">
                  <c:v>1.22390474847782</c:v>
                </c:pt>
                <c:pt idx="215">
                  <c:v>1.21824692163193</c:v>
                </c:pt>
                <c:pt idx="216">
                  <c:v>1.20081223163116</c:v>
                </c:pt>
                <c:pt idx="217">
                  <c:v>1.20176608656443</c:v>
                </c:pt>
                <c:pt idx="218">
                  <c:v>1.21398835937512</c:v>
                </c:pt>
                <c:pt idx="219">
                  <c:v>1.20878886717532</c:v>
                </c:pt>
                <c:pt idx="220">
                  <c:v>1.2334766036173299</c:v>
                </c:pt>
                <c:pt idx="221">
                  <c:v>1.23385572887456</c:v>
                </c:pt>
                <c:pt idx="222">
                  <c:v>1.23222895640964</c:v>
                </c:pt>
                <c:pt idx="223">
                  <c:v>1.2349437653072299</c:v>
                </c:pt>
                <c:pt idx="224">
                  <c:v>1.2249902840534199</c:v>
                </c:pt>
                <c:pt idx="225">
                  <c:v>1.22263076046716</c:v>
                </c:pt>
                <c:pt idx="226">
                  <c:v>1.2048942847983499</c:v>
                </c:pt>
                <c:pt idx="227">
                  <c:v>1.20505747156526</c:v>
                </c:pt>
                <c:pt idx="228">
                  <c:v>1.19062507216258</c:v>
                </c:pt>
                <c:pt idx="229">
                  <c:v>1.20128760482681</c:v>
                </c:pt>
                <c:pt idx="230">
                  <c:v>1.2035014009006599</c:v>
                </c:pt>
                <c:pt idx="231">
                  <c:v>1.2038136574469001</c:v>
                </c:pt>
                <c:pt idx="232">
                  <c:v>1.2189802336931699</c:v>
                </c:pt>
                <c:pt idx="233">
                  <c:v>1.2149482210398599</c:v>
                </c:pt>
                <c:pt idx="234">
                  <c:v>1.22844240170907</c:v>
                </c:pt>
                <c:pt idx="235">
                  <c:v>1.2065034344012999</c:v>
                </c:pt>
                <c:pt idx="236">
                  <c:v>1.21698181516974</c:v>
                </c:pt>
                <c:pt idx="237">
                  <c:v>1.2111318196619301</c:v>
                </c:pt>
                <c:pt idx="238">
                  <c:v>1.2222381960247499</c:v>
                </c:pt>
                <c:pt idx="239">
                  <c:v>1.22493659743017</c:v>
                </c:pt>
                <c:pt idx="240">
                  <c:v>1.21894085103745</c:v>
                </c:pt>
                <c:pt idx="241">
                  <c:v>1.2352706530359501</c:v>
                </c:pt>
                <c:pt idx="242">
                  <c:v>1.25788143936805</c:v>
                </c:pt>
                <c:pt idx="243">
                  <c:v>1.2735640335804801</c:v>
                </c:pt>
                <c:pt idx="244">
                  <c:v>1.2949707390373901</c:v>
                </c:pt>
                <c:pt idx="245">
                  <c:v>1.3036757083011499</c:v>
                </c:pt>
                <c:pt idx="246">
                  <c:v>1.32211046065974</c:v>
                </c:pt>
                <c:pt idx="247">
                  <c:v>1.3195535563449601</c:v>
                </c:pt>
                <c:pt idx="248">
                  <c:v>1.3048684768882901</c:v>
                </c:pt>
                <c:pt idx="249">
                  <c:v>1.3378331620752599</c:v>
                </c:pt>
                <c:pt idx="250">
                  <c:v>1.3323425654380801</c:v>
                </c:pt>
                <c:pt idx="251">
                  <c:v>1.3096740957859101</c:v>
                </c:pt>
                <c:pt idx="252">
                  <c:v>1.30636613968544</c:v>
                </c:pt>
                <c:pt idx="253">
                  <c:v>1.3219761389253699</c:v>
                </c:pt>
                <c:pt idx="254">
                  <c:v>1.3051141685659899</c:v>
                </c:pt>
                <c:pt idx="255">
                  <c:v>1.31501459425394</c:v>
                </c:pt>
                <c:pt idx="256">
                  <c:v>1.33545309406504</c:v>
                </c:pt>
                <c:pt idx="257">
                  <c:v>1.3370302700935</c:v>
                </c:pt>
                <c:pt idx="258">
                  <c:v>1.34788275103253</c:v>
                </c:pt>
                <c:pt idx="259">
                  <c:v>1.3217516928465101</c:v>
                </c:pt>
                <c:pt idx="260">
                  <c:v>1.3256387259072802</c:v>
                </c:pt>
                <c:pt idx="261">
                  <c:v>1.2910606840680801</c:v>
                </c:pt>
                <c:pt idx="262">
                  <c:v>1.2833264680521801</c:v>
                </c:pt>
                <c:pt idx="263">
                  <c:v>1.2977175682544699</c:v>
                </c:pt>
                <c:pt idx="264">
                  <c:v>1.3160713349145001</c:v>
                </c:pt>
                <c:pt idx="265">
                  <c:v>1.3106429792341001</c:v>
                </c:pt>
                <c:pt idx="266">
                  <c:v>1.30541670215391</c:v>
                </c:pt>
                <c:pt idx="267">
                  <c:v>1.30326096336006</c:v>
                </c:pt>
                <c:pt idx="268">
                  <c:v>1.32214762292834</c:v>
                </c:pt>
                <c:pt idx="269">
                  <c:v>1.35090364613742</c:v>
                </c:pt>
                <c:pt idx="270">
                  <c:v>1.37663793283175</c:v>
                </c:pt>
                <c:pt idx="271">
                  <c:v>1.3732180458480501</c:v>
                </c:pt>
                <c:pt idx="272">
                  <c:v>1.37911001835863</c:v>
                </c:pt>
                <c:pt idx="273">
                  <c:v>1.34304936560969</c:v>
                </c:pt>
                <c:pt idx="274">
                  <c:v>1.33859784002611</c:v>
                </c:pt>
                <c:pt idx="275">
                  <c:v>1.3077711071635501</c:v>
                </c:pt>
                <c:pt idx="276">
                  <c:v>1.3121281611183899</c:v>
                </c:pt>
                <c:pt idx="277">
                  <c:v>1.2812869606808199</c:v>
                </c:pt>
                <c:pt idx="278">
                  <c:v>1.30214078974542</c:v>
                </c:pt>
                <c:pt idx="279">
                  <c:v>1.2867472431907301</c:v>
                </c:pt>
                <c:pt idx="280">
                  <c:v>1.31000953784816</c:v>
                </c:pt>
                <c:pt idx="281">
                  <c:v>1.2724475761926999</c:v>
                </c:pt>
                <c:pt idx="282">
                  <c:v>1.26915806099156</c:v>
                </c:pt>
                <c:pt idx="283">
                  <c:v>1.2284094698622401</c:v>
                </c:pt>
                <c:pt idx="284">
                  <c:v>1.2014212487588001</c:v>
                </c:pt>
                <c:pt idx="285">
                  <c:v>1.20550802317018</c:v>
                </c:pt>
                <c:pt idx="286">
                  <c:v>1.2355554235269199</c:v>
                </c:pt>
                <c:pt idx="287">
                  <c:v>1.2393362519659801</c:v>
                </c:pt>
                <c:pt idx="288">
                  <c:v>1.2164196365240301</c:v>
                </c:pt>
                <c:pt idx="289">
                  <c:v>1.2255767233499599</c:v>
                </c:pt>
                <c:pt idx="290">
                  <c:v>1.23093533550236</c:v>
                </c:pt>
                <c:pt idx="291">
                  <c:v>1.24074449159352</c:v>
                </c:pt>
                <c:pt idx="292">
                  <c:v>1.2125306168011001</c:v>
                </c:pt>
                <c:pt idx="293">
                  <c:v>1.2262882288724599</c:v>
                </c:pt>
                <c:pt idx="294">
                  <c:v>1.2134891696060701</c:v>
                </c:pt>
                <c:pt idx="295">
                  <c:v>1.19500601280831</c:v>
                </c:pt>
                <c:pt idx="296">
                  <c:v>1.19522370423583</c:v>
                </c:pt>
                <c:pt idx="297">
                  <c:v>1.2203165094056101</c:v>
                </c:pt>
                <c:pt idx="298">
                  <c:v>1.2221212867998799</c:v>
                </c:pt>
                <c:pt idx="299">
                  <c:v>1.2322123619375001</c:v>
                </c:pt>
                <c:pt idx="300">
                  <c:v>1.22236076139365</c:v>
                </c:pt>
                <c:pt idx="301">
                  <c:v>1.2366026048366301</c:v>
                </c:pt>
                <c:pt idx="302">
                  <c:v>1.2467802984443401</c:v>
                </c:pt>
                <c:pt idx="303">
                  <c:v>1.24353184871862</c:v>
                </c:pt>
                <c:pt idx="304">
                  <c:v>1.23689174598435</c:v>
                </c:pt>
                <c:pt idx="305">
                  <c:v>1.23886162669019</c:v>
                </c:pt>
                <c:pt idx="306">
                  <c:v>1.2235041672692901</c:v>
                </c:pt>
                <c:pt idx="307">
                  <c:v>1.2022819175506201</c:v>
                </c:pt>
                <c:pt idx="308">
                  <c:v>1.20002871544856</c:v>
                </c:pt>
                <c:pt idx="309">
                  <c:v>1.2106876721208999</c:v>
                </c:pt>
                <c:pt idx="310">
                  <c:v>1.2047214685631</c:v>
                </c:pt>
                <c:pt idx="311">
                  <c:v>1.21073383280046</c:v>
                </c:pt>
                <c:pt idx="312">
                  <c:v>1.2371651106972801</c:v>
                </c:pt>
                <c:pt idx="313">
                  <c:v>1.23662558000017</c:v>
                </c:pt>
                <c:pt idx="314">
                  <c:v>1.23914261083682</c:v>
                </c:pt>
                <c:pt idx="315">
                  <c:v>1.23847457815683</c:v>
                </c:pt>
                <c:pt idx="316">
                  <c:v>1.24789935017917</c:v>
                </c:pt>
                <c:pt idx="317">
                  <c:v>1.23609962872323</c:v>
                </c:pt>
                <c:pt idx="318">
                  <c:v>1.2387497892969499</c:v>
                </c:pt>
                <c:pt idx="319">
                  <c:v>1.2460522919396799</c:v>
                </c:pt>
                <c:pt idx="320">
                  <c:v>1.2545698371582099</c:v>
                </c:pt>
                <c:pt idx="321">
                  <c:v>1.24667000363583</c:v>
                </c:pt>
                <c:pt idx="322">
                  <c:v>1.2351409123107899</c:v>
                </c:pt>
                <c:pt idx="323">
                  <c:v>1.2209614968045601</c:v>
                </c:pt>
                <c:pt idx="324">
                  <c:v>1.2216738671094101</c:v>
                </c:pt>
                <c:pt idx="325">
                  <c:v>1.2265357436048401</c:v>
                </c:pt>
                <c:pt idx="326">
                  <c:v>1.23303624242065</c:v>
                </c:pt>
                <c:pt idx="327">
                  <c:v>1.22014544610756</c:v>
                </c:pt>
                <c:pt idx="328">
                  <c:v>1.2460225621248</c:v>
                </c:pt>
                <c:pt idx="329">
                  <c:v>1.26227785260612</c:v>
                </c:pt>
                <c:pt idx="330">
                  <c:v>1.26371542471612</c:v>
                </c:pt>
                <c:pt idx="331">
                  <c:v>1.2601705416239399</c:v>
                </c:pt>
                <c:pt idx="332">
                  <c:v>1.2612454660863701</c:v>
                </c:pt>
                <c:pt idx="333">
                  <c:v>1.2505292701713799</c:v>
                </c:pt>
                <c:pt idx="334">
                  <c:v>1.25526547275594</c:v>
                </c:pt>
                <c:pt idx="335">
                  <c:v>1.2891315182502301</c:v>
                </c:pt>
                <c:pt idx="336">
                  <c:v>1.2899047739071001</c:v>
                </c:pt>
                <c:pt idx="337">
                  <c:v>1.2957371465529399</c:v>
                </c:pt>
                <c:pt idx="338">
                  <c:v>1.2917627938472001</c:v>
                </c:pt>
                <c:pt idx="339">
                  <c:v>1.296413429724</c:v>
                </c:pt>
                <c:pt idx="340">
                  <c:v>1.2987839617558701</c:v>
                </c:pt>
                <c:pt idx="341">
                  <c:v>1.28651704747786</c:v>
                </c:pt>
                <c:pt idx="342">
                  <c:v>1.2794108738013299</c:v>
                </c:pt>
                <c:pt idx="343">
                  <c:v>1.2855882946052599</c:v>
                </c:pt>
                <c:pt idx="344">
                  <c:v>1.2859731694965</c:v>
                </c:pt>
                <c:pt idx="345">
                  <c:v>1.27581237420338</c:v>
                </c:pt>
                <c:pt idx="346">
                  <c:v>1.27699287223014</c:v>
                </c:pt>
                <c:pt idx="347">
                  <c:v>1.2867686290245499</c:v>
                </c:pt>
                <c:pt idx="348">
                  <c:v>1.2762501176805201</c:v>
                </c:pt>
                <c:pt idx="349">
                  <c:v>1.2625744729525501</c:v>
                </c:pt>
                <c:pt idx="350">
                  <c:v>1.2421119462155901</c:v>
                </c:pt>
                <c:pt idx="351">
                  <c:v>1.2482745488570699</c:v>
                </c:pt>
                <c:pt idx="352">
                  <c:v>1.25012413132613</c:v>
                </c:pt>
                <c:pt idx="353">
                  <c:v>1.24989187883362</c:v>
                </c:pt>
                <c:pt idx="354">
                  <c:v>1.25730640584956</c:v>
                </c:pt>
                <c:pt idx="355">
                  <c:v>1.26421005684845</c:v>
                </c:pt>
                <c:pt idx="356">
                  <c:v>1.2643756042374501</c:v>
                </c:pt>
                <c:pt idx="357">
                  <c:v>1.28281893430206</c:v>
                </c:pt>
                <c:pt idx="358">
                  <c:v>1.2856961353017</c:v>
                </c:pt>
                <c:pt idx="359">
                  <c:v>1.27139988068808</c:v>
                </c:pt>
                <c:pt idx="360">
                  <c:v>1.27956718905442</c:v>
                </c:pt>
                <c:pt idx="361">
                  <c:v>1.27680951499921</c:v>
                </c:pt>
                <c:pt idx="362">
                  <c:v>1.24607035887907</c:v>
                </c:pt>
                <c:pt idx="363">
                  <c:v>1.2491765168492801</c:v>
                </c:pt>
                <c:pt idx="364">
                  <c:v>1.24860129635081</c:v>
                </c:pt>
                <c:pt idx="365">
                  <c:v>1.26181402542348</c:v>
                </c:pt>
                <c:pt idx="366">
                  <c:v>1.25122186734463</c:v>
                </c:pt>
                <c:pt idx="367">
                  <c:v>1.2499783103237301</c:v>
                </c:pt>
                <c:pt idx="368">
                  <c:v>1.2662043384401001</c:v>
                </c:pt>
                <c:pt idx="369">
                  <c:v>1.27039909378289</c:v>
                </c:pt>
                <c:pt idx="370">
                  <c:v>1.25652298315694</c:v>
                </c:pt>
                <c:pt idx="371">
                  <c:v>1.27094795010589</c:v>
                </c:pt>
                <c:pt idx="372">
                  <c:v>1.2598524886986999</c:v>
                </c:pt>
                <c:pt idx="373">
                  <c:v>1.2619168410332799</c:v>
                </c:pt>
                <c:pt idx="374">
                  <c:v>1.26155433362069</c:v>
                </c:pt>
                <c:pt idx="375">
                  <c:v>1.27171978004051</c:v>
                </c:pt>
                <c:pt idx="376">
                  <c:v>1.2749468439323999</c:v>
                </c:pt>
                <c:pt idx="377">
                  <c:v>1.26133696940811</c:v>
                </c:pt>
                <c:pt idx="378">
                  <c:v>1.2252102192405601</c:v>
                </c:pt>
                <c:pt idx="379">
                  <c:v>1.18585343687411</c:v>
                </c:pt>
                <c:pt idx="380">
                  <c:v>1.1835241105526499</c:v>
                </c:pt>
                <c:pt idx="381">
                  <c:v>1.20635027443517</c:v>
                </c:pt>
                <c:pt idx="382">
                  <c:v>1.1992597369584499</c:v>
                </c:pt>
                <c:pt idx="383">
                  <c:v>1.22697498292172</c:v>
                </c:pt>
                <c:pt idx="384">
                  <c:v>1.2247672636968201</c:v>
                </c:pt>
                <c:pt idx="385">
                  <c:v>1.23804723544041</c:v>
                </c:pt>
                <c:pt idx="386">
                  <c:v>1.23148580452759</c:v>
                </c:pt>
                <c:pt idx="387">
                  <c:v>1.2274586767259401</c:v>
                </c:pt>
                <c:pt idx="388">
                  <c:v>1.2413437623903401</c:v>
                </c:pt>
                <c:pt idx="389">
                  <c:v>1.2539684862092499</c:v>
                </c:pt>
                <c:pt idx="390">
                  <c:v>1.25094857274918</c:v>
                </c:pt>
                <c:pt idx="391">
                  <c:v>1.2438635745540101</c:v>
                </c:pt>
                <c:pt idx="392">
                  <c:v>1.2383894321539901</c:v>
                </c:pt>
                <c:pt idx="393">
                  <c:v>1.23592931334505</c:v>
                </c:pt>
                <c:pt idx="394">
                  <c:v>1.2095754685273901</c:v>
                </c:pt>
                <c:pt idx="395">
                  <c:v>1.2223461769561599</c:v>
                </c:pt>
                <c:pt idx="396">
                  <c:v>1.2164892398170499</c:v>
                </c:pt>
                <c:pt idx="397">
                  <c:v>1.1976784473707001</c:v>
                </c:pt>
                <c:pt idx="398">
                  <c:v>1.2147364194813299</c:v>
                </c:pt>
                <c:pt idx="399">
                  <c:v>1.2275052814829199</c:v>
                </c:pt>
                <c:pt idx="400">
                  <c:v>1.2319721394238601</c:v>
                </c:pt>
                <c:pt idx="401">
                  <c:v>1.21216640319631</c:v>
                </c:pt>
                <c:pt idx="402">
                  <c:v>1.21957450277586</c:v>
                </c:pt>
                <c:pt idx="403">
                  <c:v>1.2189138090596101</c:v>
                </c:pt>
                <c:pt idx="404">
                  <c:v>1.2186487883277399</c:v>
                </c:pt>
                <c:pt idx="405">
                  <c:v>1.2281910772598401</c:v>
                </c:pt>
                <c:pt idx="406">
                  <c:v>1.23295630848441</c:v>
                </c:pt>
                <c:pt idx="407">
                  <c:v>1.2267545569121701</c:v>
                </c:pt>
                <c:pt idx="408">
                  <c:v>1.24722437586788</c:v>
                </c:pt>
                <c:pt idx="409">
                  <c:v>1.26448886735295</c:v>
                </c:pt>
                <c:pt idx="410">
                  <c:v>1.26244337662262</c:v>
                </c:pt>
                <c:pt idx="411">
                  <c:v>1.2651193638044</c:v>
                </c:pt>
                <c:pt idx="412">
                  <c:v>1.27298736398727</c:v>
                </c:pt>
                <c:pt idx="413">
                  <c:v>1.2705540534312099</c:v>
                </c:pt>
                <c:pt idx="414">
                  <c:v>1.25251635303426</c:v>
                </c:pt>
                <c:pt idx="415">
                  <c:v>1.2445352299708701</c:v>
                </c:pt>
                <c:pt idx="416">
                  <c:v>1.2270915415591501</c:v>
                </c:pt>
                <c:pt idx="417">
                  <c:v>1.23410978790582</c:v>
                </c:pt>
                <c:pt idx="418">
                  <c:v>1.2300483960250701</c:v>
                </c:pt>
                <c:pt idx="419">
                  <c:v>1.2380923677301401</c:v>
                </c:pt>
                <c:pt idx="420">
                  <c:v>1.23223183122665</c:v>
                </c:pt>
                <c:pt idx="421">
                  <c:v>1.2287326647365999</c:v>
                </c:pt>
                <c:pt idx="422">
                  <c:v>1.2311497080354501</c:v>
                </c:pt>
                <c:pt idx="423">
                  <c:v>1.21373570269362</c:v>
                </c:pt>
                <c:pt idx="424">
                  <c:v>1.2238300266081801</c:v>
                </c:pt>
                <c:pt idx="425">
                  <c:v>1.23540200646334</c:v>
                </c:pt>
                <c:pt idx="426">
                  <c:v>1.23655431725994</c:v>
                </c:pt>
                <c:pt idx="427">
                  <c:v>1.2207899426841</c:v>
                </c:pt>
                <c:pt idx="428">
                  <c:v>1.2327266269664601</c:v>
                </c:pt>
                <c:pt idx="429">
                  <c:v>1.2288105185206901</c:v>
                </c:pt>
                <c:pt idx="430">
                  <c:v>1.2329923956182001</c:v>
                </c:pt>
                <c:pt idx="431">
                  <c:v>1.22393962024182</c:v>
                </c:pt>
                <c:pt idx="432">
                  <c:v>1.23525317040896</c:v>
                </c:pt>
                <c:pt idx="433">
                  <c:v>1.23280272781335</c:v>
                </c:pt>
                <c:pt idx="434">
                  <c:v>1.23532922451087</c:v>
                </c:pt>
                <c:pt idx="435">
                  <c:v>1.2383239424202701</c:v>
                </c:pt>
                <c:pt idx="436">
                  <c:v>1.2453632240133099</c:v>
                </c:pt>
                <c:pt idx="437">
                  <c:v>1.2421750519547201</c:v>
                </c:pt>
                <c:pt idx="438">
                  <c:v>1.22756686800981</c:v>
                </c:pt>
                <c:pt idx="439">
                  <c:v>1.2169639118378199</c:v>
                </c:pt>
                <c:pt idx="440">
                  <c:v>1.2284857810615999</c:v>
                </c:pt>
                <c:pt idx="441">
                  <c:v>1.2266567430165101</c:v>
                </c:pt>
                <c:pt idx="442">
                  <c:v>1.2138104245632599</c:v>
                </c:pt>
                <c:pt idx="443">
                  <c:v>1.2116284852014201</c:v>
                </c:pt>
                <c:pt idx="444">
                  <c:v>1.2230375587596201</c:v>
                </c:pt>
                <c:pt idx="445">
                  <c:v>1.2145721342071201</c:v>
                </c:pt>
                <c:pt idx="446">
                  <c:v>1.21715622073471</c:v>
                </c:pt>
                <c:pt idx="447">
                  <c:v>1.21918766459496</c:v>
                </c:pt>
                <c:pt idx="448">
                  <c:v>1.2135135471193701</c:v>
                </c:pt>
                <c:pt idx="449">
                  <c:v>1.23065731966273</c:v>
                </c:pt>
                <c:pt idx="450">
                  <c:v>1.2302498435678799</c:v>
                </c:pt>
                <c:pt idx="451">
                  <c:v>1.22665312027963</c:v>
                </c:pt>
                <c:pt idx="452">
                  <c:v>1.2246336665098201</c:v>
                </c:pt>
                <c:pt idx="453">
                  <c:v>1.2275608846508401</c:v>
                </c:pt>
                <c:pt idx="454">
                  <c:v>1.2175756869199901</c:v>
                </c:pt>
                <c:pt idx="455">
                  <c:v>1.23112722369433</c:v>
                </c:pt>
                <c:pt idx="456">
                  <c:v>1.2389579914911</c:v>
                </c:pt>
                <c:pt idx="457">
                  <c:v>1.2394031440494599</c:v>
                </c:pt>
                <c:pt idx="458">
                  <c:v>1.23981129794669</c:v>
                </c:pt>
                <c:pt idx="459">
                  <c:v>1.2350190247442701</c:v>
                </c:pt>
                <c:pt idx="460">
                  <c:v>1.2275401766194101</c:v>
                </c:pt>
                <c:pt idx="461">
                  <c:v>1.22597122770953</c:v>
                </c:pt>
                <c:pt idx="462">
                  <c:v>1.22358153023097</c:v>
                </c:pt>
                <c:pt idx="463">
                  <c:v>1.22667403866353</c:v>
                </c:pt>
                <c:pt idx="464">
                  <c:v>1.22721190991343</c:v>
                </c:pt>
                <c:pt idx="465">
                  <c:v>1.23876378942204</c:v>
                </c:pt>
                <c:pt idx="466">
                  <c:v>1.2345823330294601</c:v>
                </c:pt>
                <c:pt idx="467">
                  <c:v>1.23877150234571</c:v>
                </c:pt>
                <c:pt idx="468">
                  <c:v>1.2568502915905899</c:v>
                </c:pt>
                <c:pt idx="469">
                  <c:v>1.2733109328215599</c:v>
                </c:pt>
                <c:pt idx="470">
                  <c:v>1.26825492437455</c:v>
                </c:pt>
                <c:pt idx="471">
                  <c:v>1.27565168829355</c:v>
                </c:pt>
                <c:pt idx="472">
                  <c:v>1.26792537218129</c:v>
                </c:pt>
                <c:pt idx="473">
                  <c:v>1.2591122350061501</c:v>
                </c:pt>
                <c:pt idx="474">
                  <c:v>1.26736744732985</c:v>
                </c:pt>
                <c:pt idx="475">
                  <c:v>1.2493077534141799</c:v>
                </c:pt>
                <c:pt idx="476">
                  <c:v>1.23020258438102</c:v>
                </c:pt>
                <c:pt idx="477">
                  <c:v>1.2397913612076201</c:v>
                </c:pt>
                <c:pt idx="478">
                  <c:v>1.2410782274635599</c:v>
                </c:pt>
                <c:pt idx="479">
                  <c:v>1.24907461276682</c:v>
                </c:pt>
                <c:pt idx="480">
                  <c:v>1.2414329284624901</c:v>
                </c:pt>
                <c:pt idx="481">
                  <c:v>1.2407999311539801</c:v>
                </c:pt>
                <c:pt idx="482">
                  <c:v>1.24837264322268</c:v>
                </c:pt>
                <c:pt idx="483">
                  <c:v>1.2329031126835699</c:v>
                </c:pt>
                <c:pt idx="484">
                  <c:v>1.2427796984256201</c:v>
                </c:pt>
                <c:pt idx="485">
                  <c:v>1.24837645293953</c:v>
                </c:pt>
                <c:pt idx="486">
                  <c:v>1.2438364858311699</c:v>
                </c:pt>
                <c:pt idx="487">
                  <c:v>1.22893114397243</c:v>
                </c:pt>
                <c:pt idx="488">
                  <c:v>1.21965597929683</c:v>
                </c:pt>
                <c:pt idx="489">
                  <c:v>1.2182338564066799</c:v>
                </c:pt>
                <c:pt idx="490">
                  <c:v>1.22303723154468</c:v>
                </c:pt>
                <c:pt idx="491">
                  <c:v>1.2118631918060099</c:v>
                </c:pt>
                <c:pt idx="492">
                  <c:v>1.2235552128005001</c:v>
                </c:pt>
                <c:pt idx="493">
                  <c:v>1.2042216243641599</c:v>
                </c:pt>
                <c:pt idx="494">
                  <c:v>1.1960236746556001</c:v>
                </c:pt>
                <c:pt idx="495">
                  <c:v>1.20693493742201</c:v>
                </c:pt>
                <c:pt idx="496">
                  <c:v>1.2159915692602299</c:v>
                </c:pt>
                <c:pt idx="497">
                  <c:v>1.20785321941641</c:v>
                </c:pt>
                <c:pt idx="498">
                  <c:v>1.2135996046495601</c:v>
                </c:pt>
                <c:pt idx="499">
                  <c:v>1.20184695540051</c:v>
                </c:pt>
                <c:pt idx="500">
                  <c:v>1.20337876541428</c:v>
                </c:pt>
                <c:pt idx="501">
                  <c:v>1.1729963670727199</c:v>
                </c:pt>
                <c:pt idx="502">
                  <c:v>1.18106992835769</c:v>
                </c:pt>
                <c:pt idx="503">
                  <c:v>1.15612355187521</c:v>
                </c:pt>
                <c:pt idx="504">
                  <c:v>1.14432018430989</c:v>
                </c:pt>
                <c:pt idx="505">
                  <c:v>1.1617351479240601</c:v>
                </c:pt>
                <c:pt idx="506">
                  <c:v>1.15955024025524</c:v>
                </c:pt>
                <c:pt idx="507">
                  <c:v>1.1719707819492899</c:v>
                </c:pt>
                <c:pt idx="508">
                  <c:v>1.16952571502776</c:v>
                </c:pt>
                <c:pt idx="509">
                  <c:v>1.1582497244616501</c:v>
                </c:pt>
                <c:pt idx="510">
                  <c:v>1.1466971671506501</c:v>
                </c:pt>
                <c:pt idx="511">
                  <c:v>1.1586235441622801</c:v>
                </c:pt>
                <c:pt idx="512">
                  <c:v>1.1625362168511399</c:v>
                </c:pt>
                <c:pt idx="513">
                  <c:v>1.16454919643956</c:v>
                </c:pt>
                <c:pt idx="514">
                  <c:v>1.1714859896377601</c:v>
                </c:pt>
                <c:pt idx="515">
                  <c:v>1.1695453946693699</c:v>
                </c:pt>
                <c:pt idx="516">
                  <c:v>1.15463963210569</c:v>
                </c:pt>
                <c:pt idx="517">
                  <c:v>1.1682099837392901</c:v>
                </c:pt>
                <c:pt idx="518">
                  <c:v>1.1452221523021</c:v>
                </c:pt>
                <c:pt idx="519">
                  <c:v>1.1559127787065</c:v>
                </c:pt>
                <c:pt idx="520">
                  <c:v>1.15887173669705</c:v>
                </c:pt>
                <c:pt idx="521">
                  <c:v>1.16701962251923</c:v>
                </c:pt>
                <c:pt idx="522">
                  <c:v>1.1591810249362999</c:v>
                </c:pt>
                <c:pt idx="523">
                  <c:v>1.1533636574328801</c:v>
                </c:pt>
                <c:pt idx="524">
                  <c:v>1.14049616349828</c:v>
                </c:pt>
                <c:pt idx="525">
                  <c:v>1.1070316808573599</c:v>
                </c:pt>
                <c:pt idx="526">
                  <c:v>1.0809022821185541</c:v>
                </c:pt>
                <c:pt idx="527">
                  <c:v>1.0683413418411709</c:v>
                </c:pt>
                <c:pt idx="528">
                  <c:v>1.0855618229163211</c:v>
                </c:pt>
                <c:pt idx="529">
                  <c:v>1.090601073283713</c:v>
                </c:pt>
                <c:pt idx="530">
                  <c:v>1.059169156382846</c:v>
                </c:pt>
                <c:pt idx="531">
                  <c:v>1.0079009787746886</c:v>
                </c:pt>
                <c:pt idx="532">
                  <c:v>1.0487718314304539</c:v>
                </c:pt>
                <c:pt idx="533">
                  <c:v>1.0689745495021521</c:v>
                </c:pt>
                <c:pt idx="534">
                  <c:v>1.0770249018986231</c:v>
                </c:pt>
                <c:pt idx="535">
                  <c:v>1.0767387524303891</c:v>
                </c:pt>
                <c:pt idx="536">
                  <c:v>1.0760420884428341</c:v>
                </c:pt>
                <c:pt idx="537">
                  <c:v>1.0817457954983261</c:v>
                </c:pt>
                <c:pt idx="538">
                  <c:v>1.0747063269253121</c:v>
                </c:pt>
                <c:pt idx="539">
                  <c:v>1.056881503221712</c:v>
                </c:pt>
                <c:pt idx="540">
                  <c:v>1.052480135014495</c:v>
                </c:pt>
                <c:pt idx="541">
                  <c:v>1.048499705459806</c:v>
                </c:pt>
                <c:pt idx="542">
                  <c:v>1.076617051843842</c:v>
                </c:pt>
                <c:pt idx="543">
                  <c:v>1.068413142148809</c:v>
                </c:pt>
                <c:pt idx="544">
                  <c:v>1.0803097426005719</c:v>
                </c:pt>
                <c:pt idx="545">
                  <c:v>1.077635227886043</c:v>
                </c:pt>
                <c:pt idx="546">
                  <c:v>1.0616129845620921</c:v>
                </c:pt>
                <c:pt idx="547">
                  <c:v>1.0658768290029861</c:v>
                </c:pt>
                <c:pt idx="548">
                  <c:v>1.0328705407731791</c:v>
                </c:pt>
                <c:pt idx="549">
                  <c:v>1.052164886788771</c:v>
                </c:pt>
                <c:pt idx="550">
                  <c:v>1.0410762267779059</c:v>
                </c:pt>
                <c:pt idx="551">
                  <c:v>1.054374990008258</c:v>
                </c:pt>
                <c:pt idx="552">
                  <c:v>1.0515643305046689</c:v>
                </c:pt>
                <c:pt idx="553">
                  <c:v>1.047402062931287</c:v>
                </c:pt>
                <c:pt idx="554">
                  <c:v>1.0421041491509291</c:v>
                </c:pt>
                <c:pt idx="555">
                  <c:v>1.0242767778452671</c:v>
                </c:pt>
                <c:pt idx="556">
                  <c:v>1.0018572953927296</c:v>
                </c:pt>
                <c:pt idx="557">
                  <c:v>1.0044370813810677</c:v>
                </c:pt>
                <c:pt idx="558">
                  <c:v>0.95123412855601996</c:v>
                </c:pt>
                <c:pt idx="559">
                  <c:v>0.93979661067021802</c:v>
                </c:pt>
                <c:pt idx="560">
                  <c:v>0.96945845833333699</c:v>
                </c:pt>
                <c:pt idx="561">
                  <c:v>0.97362589122832999</c:v>
                </c:pt>
                <c:pt idx="562">
                  <c:v>1.000408410994684</c:v>
                </c:pt>
                <c:pt idx="563">
                  <c:v>1.0016427358796702</c:v>
                </c:pt>
                <c:pt idx="564">
                  <c:v>0.97716539864643304</c:v>
                </c:pt>
                <c:pt idx="565">
                  <c:v>0.97295933101559195</c:v>
                </c:pt>
                <c:pt idx="566">
                  <c:v>0.984428495260946</c:v>
                </c:pt>
                <c:pt idx="567">
                  <c:v>0.99723321067135806</c:v>
                </c:pt>
                <c:pt idx="568">
                  <c:v>0.99405179326410276</c:v>
                </c:pt>
                <c:pt idx="569">
                  <c:v>1.0019721478379553</c:v>
                </c:pt>
                <c:pt idx="570">
                  <c:v>0.99558091544083394</c:v>
                </c:pt>
                <c:pt idx="571">
                  <c:v>1.0060885352017368</c:v>
                </c:pt>
                <c:pt idx="572">
                  <c:v>1.0026351788038013</c:v>
                </c:pt>
                <c:pt idx="573">
                  <c:v>1.0057774005353051</c:v>
                </c:pt>
                <c:pt idx="574">
                  <c:v>1.0244654406327851</c:v>
                </c:pt>
                <c:pt idx="575">
                  <c:v>1.021403643659935</c:v>
                </c:pt>
                <c:pt idx="576">
                  <c:v>0.99423594515989744</c:v>
                </c:pt>
                <c:pt idx="577">
                  <c:v>1.0028614479373446</c:v>
                </c:pt>
                <c:pt idx="578">
                  <c:v>1.0074950686370741</c:v>
                </c:pt>
                <c:pt idx="579">
                  <c:v>1.0086066411731947</c:v>
                </c:pt>
                <c:pt idx="580">
                  <c:v>1.015677008185889</c:v>
                </c:pt>
                <c:pt idx="581">
                  <c:v>1.031075252612274</c:v>
                </c:pt>
                <c:pt idx="582">
                  <c:v>1.029367751546254</c:v>
                </c:pt>
                <c:pt idx="583">
                  <c:v>1.032824660563578</c:v>
                </c:pt>
                <c:pt idx="584">
                  <c:v>1.0519570118095609</c:v>
                </c:pt>
                <c:pt idx="585">
                  <c:v>1.0544266665968609</c:v>
                </c:pt>
                <c:pt idx="586">
                  <c:v>1.0635129113874819</c:v>
                </c:pt>
                <c:pt idx="587">
                  <c:v>1.0514895852625381</c:v>
                </c:pt>
                <c:pt idx="588">
                  <c:v>1.0681035500671121</c:v>
                </c:pt>
                <c:pt idx="589">
                  <c:v>1.0583698403929649</c:v>
                </c:pt>
                <c:pt idx="590">
                  <c:v>1.0664006767552949</c:v>
                </c:pt>
                <c:pt idx="591">
                  <c:v>1.0764544493893371</c:v>
                </c:pt>
                <c:pt idx="592">
                  <c:v>1.07124336443153</c:v>
                </c:pt>
                <c:pt idx="593">
                  <c:v>1.0846329999262361</c:v>
                </c:pt>
                <c:pt idx="594">
                  <c:v>1.089297332085678</c:v>
                </c:pt>
                <c:pt idx="595">
                  <c:v>1.0861451302983931</c:v>
                </c:pt>
                <c:pt idx="596">
                  <c:v>1.0716118552030869</c:v>
                </c:pt>
                <c:pt idx="597">
                  <c:v>1.090614231998948</c:v>
                </c:pt>
                <c:pt idx="598">
                  <c:v>1.1031419132145599</c:v>
                </c:pt>
                <c:pt idx="599">
                  <c:v>1.11422178516694</c:v>
                </c:pt>
                <c:pt idx="600">
                  <c:v>1.12693897057992</c:v>
                </c:pt>
                <c:pt idx="601">
                  <c:v>1.1084612829462199</c:v>
                </c:pt>
                <c:pt idx="602">
                  <c:v>1.12392036597963</c:v>
                </c:pt>
                <c:pt idx="603">
                  <c:v>1.11978537410905</c:v>
                </c:pt>
                <c:pt idx="604">
                  <c:v>1.1288972585277599</c:v>
                </c:pt>
                <c:pt idx="605">
                  <c:v>1.12717629490406</c:v>
                </c:pt>
                <c:pt idx="606">
                  <c:v>1.1108022721431701</c:v>
                </c:pt>
                <c:pt idx="607">
                  <c:v>1.1159552998209801</c:v>
                </c:pt>
                <c:pt idx="608">
                  <c:v>1.11113210480639</c:v>
                </c:pt>
                <c:pt idx="609">
                  <c:v>1.0934392422150661</c:v>
                </c:pt>
                <c:pt idx="610">
                  <c:v>1.082388024942754</c:v>
                </c:pt>
                <c:pt idx="611">
                  <c:v>1.085008549191578</c:v>
                </c:pt>
                <c:pt idx="612">
                  <c:v>1.086538746503124</c:v>
                </c:pt>
                <c:pt idx="613">
                  <c:v>1.0681167555273381</c:v>
                </c:pt>
                <c:pt idx="614">
                  <c:v>1.081328806797619</c:v>
                </c:pt>
                <c:pt idx="615">
                  <c:v>1.077867784221004</c:v>
                </c:pt>
                <c:pt idx="616">
                  <c:v>1.0837473225637231</c:v>
                </c:pt>
                <c:pt idx="617">
                  <c:v>1.0720155683260799</c:v>
                </c:pt>
                <c:pt idx="618">
                  <c:v>1.070013901025707</c:v>
                </c:pt>
                <c:pt idx="619">
                  <c:v>1.062707495176151</c:v>
                </c:pt>
                <c:pt idx="620">
                  <c:v>1.072257052954503</c:v>
                </c:pt>
                <c:pt idx="621">
                  <c:v>1.069274114783076</c:v>
                </c:pt>
                <c:pt idx="622">
                  <c:v>1.0700588229629719</c:v>
                </c:pt>
                <c:pt idx="623">
                  <c:v>1.05721159298238</c:v>
                </c:pt>
                <c:pt idx="624">
                  <c:v>1.0629644757694061</c:v>
                </c:pt>
                <c:pt idx="625">
                  <c:v>1.0400168917702921</c:v>
                </c:pt>
                <c:pt idx="626">
                  <c:v>1.0304781554575759</c:v>
                </c:pt>
                <c:pt idx="627">
                  <c:v>1.0385017463461541</c:v>
                </c:pt>
                <c:pt idx="628">
                  <c:v>1.0537138522145859</c:v>
                </c:pt>
                <c:pt idx="629">
                  <c:v>1.0542161738981011</c:v>
                </c:pt>
                <c:pt idx="630">
                  <c:v>1.0565490528389501</c:v>
                </c:pt>
                <c:pt idx="631">
                  <c:v>1.046862532234178</c:v>
                </c:pt>
                <c:pt idx="632">
                  <c:v>1.0677266685694999</c:v>
                </c:pt>
                <c:pt idx="633">
                  <c:v>1.066500594175593</c:v>
                </c:pt>
                <c:pt idx="634">
                  <c:v>1.066370666470462</c:v>
                </c:pt>
                <c:pt idx="635">
                  <c:v>1.0658063141826271</c:v>
                </c:pt>
                <c:pt idx="636">
                  <c:v>1.0744456301051959</c:v>
                </c:pt>
                <c:pt idx="637">
                  <c:v>1.066388429567404</c:v>
                </c:pt>
                <c:pt idx="638">
                  <c:v>1.057644591842831</c:v>
                </c:pt>
                <c:pt idx="639">
                  <c:v>1.06679700416956</c:v>
                </c:pt>
                <c:pt idx="640">
                  <c:v>1.0626618954365019</c:v>
                </c:pt>
                <c:pt idx="641">
                  <c:v>1.0400921745798299</c:v>
                </c:pt>
                <c:pt idx="642">
                  <c:v>1.0481282931262521</c:v>
                </c:pt>
                <c:pt idx="643">
                  <c:v>1.045458008833495</c:v>
                </c:pt>
                <c:pt idx="644">
                  <c:v>1.042521207969124</c:v>
                </c:pt>
                <c:pt idx="645">
                  <c:v>1.0388848215552</c:v>
                </c:pt>
                <c:pt idx="646">
                  <c:v>1.034048070492944</c:v>
                </c:pt>
                <c:pt idx="647">
                  <c:v>1.0261481668530701</c:v>
                </c:pt>
                <c:pt idx="648">
                  <c:v>1.0232516601717621</c:v>
                </c:pt>
                <c:pt idx="649">
                  <c:v>1.0230718088152271</c:v>
                </c:pt>
                <c:pt idx="650">
                  <c:v>1.034631938814919</c:v>
                </c:pt>
                <c:pt idx="651">
                  <c:v>1.0355631457995931</c:v>
                </c:pt>
                <c:pt idx="652">
                  <c:v>1.0310576998677961</c:v>
                </c:pt>
                <c:pt idx="653">
                  <c:v>1.043605574919928</c:v>
                </c:pt>
                <c:pt idx="654">
                  <c:v>1.0462221258444371</c:v>
                </c:pt>
                <c:pt idx="655">
                  <c:v>1.0353958688458931</c:v>
                </c:pt>
                <c:pt idx="656">
                  <c:v>1.022188398584823</c:v>
                </c:pt>
                <c:pt idx="657">
                  <c:v>0.99779943275887184</c:v>
                </c:pt>
                <c:pt idx="658">
                  <c:v>0.9951861306113039</c:v>
                </c:pt>
                <c:pt idx="659">
                  <c:v>0.99798627249170357</c:v>
                </c:pt>
                <c:pt idx="660">
                  <c:v>0.99327942576208139</c:v>
                </c:pt>
                <c:pt idx="661">
                  <c:v>0.98619166961238003</c:v>
                </c:pt>
                <c:pt idx="662">
                  <c:v>0.98047742156120199</c:v>
                </c:pt>
                <c:pt idx="663">
                  <c:v>0.97332354462038495</c:v>
                </c:pt>
                <c:pt idx="664">
                  <c:v>0.98866291372940596</c:v>
                </c:pt>
                <c:pt idx="665">
                  <c:v>0.97027334040553903</c:v>
                </c:pt>
                <c:pt idx="666">
                  <c:v>0.970072781017569</c:v>
                </c:pt>
                <c:pt idx="667">
                  <c:v>0.96342248787505003</c:v>
                </c:pt>
                <c:pt idx="668">
                  <c:v>0.94415081318055405</c:v>
                </c:pt>
                <c:pt idx="669">
                  <c:v>0.94746783780946198</c:v>
                </c:pt>
                <c:pt idx="670">
                  <c:v>0.96392202823154505</c:v>
                </c:pt>
                <c:pt idx="671">
                  <c:v>0.95829907314964902</c:v>
                </c:pt>
                <c:pt idx="672">
                  <c:v>0.98137931943592305</c:v>
                </c:pt>
                <c:pt idx="673">
                  <c:v>0.98388464065208103</c:v>
                </c:pt>
                <c:pt idx="674">
                  <c:v>0.98316605326330098</c:v>
                </c:pt>
                <c:pt idx="675">
                  <c:v>0.96877245220394703</c:v>
                </c:pt>
                <c:pt idx="676">
                  <c:v>0.963658690319383</c:v>
                </c:pt>
                <c:pt idx="677">
                  <c:v>0.96169677963466604</c:v>
                </c:pt>
                <c:pt idx="678">
                  <c:v>0.93831177937336097</c:v>
                </c:pt>
                <c:pt idx="679">
                  <c:v>0.93605469743696301</c:v>
                </c:pt>
                <c:pt idx="680">
                  <c:v>0.94590671868573994</c:v>
                </c:pt>
                <c:pt idx="681">
                  <c:v>0.94063591700071403</c:v>
                </c:pt>
                <c:pt idx="682">
                  <c:v>0.91596736937789802</c:v>
                </c:pt>
                <c:pt idx="683">
                  <c:v>0.91079674221062501</c:v>
                </c:pt>
                <c:pt idx="684">
                  <c:v>0.94030444826278303</c:v>
                </c:pt>
                <c:pt idx="685">
                  <c:v>0.95098355202666196</c:v>
                </c:pt>
                <c:pt idx="686">
                  <c:v>0.94523352068414501</c:v>
                </c:pt>
                <c:pt idx="687">
                  <c:v>0.97367268296527398</c:v>
                </c:pt>
                <c:pt idx="688">
                  <c:v>0.97555248607162803</c:v>
                </c:pt>
                <c:pt idx="689">
                  <c:v>0.97030096669578303</c:v>
                </c:pt>
                <c:pt idx="690">
                  <c:v>0.96305598376565105</c:v>
                </c:pt>
                <c:pt idx="691">
                  <c:v>0.95630920895974403</c:v>
                </c:pt>
                <c:pt idx="692">
                  <c:v>0.97794323531251304</c:v>
                </c:pt>
                <c:pt idx="693">
                  <c:v>0.97862847014953602</c:v>
                </c:pt>
                <c:pt idx="694">
                  <c:v>0.99679862248118134</c:v>
                </c:pt>
                <c:pt idx="695">
                  <c:v>0.98942403906086296</c:v>
                </c:pt>
                <c:pt idx="696">
                  <c:v>0.98697714908464396</c:v>
                </c:pt>
                <c:pt idx="697">
                  <c:v>0.98265330744657997</c:v>
                </c:pt>
                <c:pt idx="698">
                  <c:v>0.97638513124077198</c:v>
                </c:pt>
                <c:pt idx="699">
                  <c:v>0.973794897746733</c:v>
                </c:pt>
                <c:pt idx="700">
                  <c:v>0.97414195593947905</c:v>
                </c:pt>
                <c:pt idx="701">
                  <c:v>0.97113840322660105</c:v>
                </c:pt>
                <c:pt idx="702">
                  <c:v>0.97341645029188995</c:v>
                </c:pt>
                <c:pt idx="703">
                  <c:v>0.96394911695438101</c:v>
                </c:pt>
                <c:pt idx="704">
                  <c:v>0.99043200132232245</c:v>
                </c:pt>
                <c:pt idx="705">
                  <c:v>0.99099270750078572</c:v>
                </c:pt>
                <c:pt idx="706">
                  <c:v>1.0001979650409163</c:v>
                </c:pt>
                <c:pt idx="707">
                  <c:v>0.99490229502017191</c:v>
                </c:pt>
                <c:pt idx="708">
                  <c:v>1.011343163119548</c:v>
                </c:pt>
                <c:pt idx="709">
                  <c:v>1.0152484734721701</c:v>
                </c:pt>
                <c:pt idx="710">
                  <c:v>1.0130861436344589</c:v>
                </c:pt>
                <c:pt idx="711">
                  <c:v>1.0124899580071041</c:v>
                </c:pt>
                <c:pt idx="712">
                  <c:v>1.0201914992736301</c:v>
                </c:pt>
                <c:pt idx="713">
                  <c:v>1.0101191455052869</c:v>
                </c:pt>
                <c:pt idx="714">
                  <c:v>1.0072383685137702</c:v>
                </c:pt>
                <c:pt idx="715">
                  <c:v>1.0079024746144309</c:v>
                </c:pt>
                <c:pt idx="716">
                  <c:v>1.0075885352484819</c:v>
                </c:pt>
                <c:pt idx="717">
                  <c:v>1.0067754762309662</c:v>
                </c:pt>
                <c:pt idx="718">
                  <c:v>0.989423431375968</c:v>
                </c:pt>
                <c:pt idx="719">
                  <c:v>0.97478811196323101</c:v>
                </c:pt>
                <c:pt idx="720">
                  <c:v>0.97370383850241005</c:v>
                </c:pt>
                <c:pt idx="721">
                  <c:v>0.97189651350607698</c:v>
                </c:pt>
                <c:pt idx="722">
                  <c:v>0.96974986661316498</c:v>
                </c:pt>
                <c:pt idx="723">
                  <c:v>0.97604372919205096</c:v>
                </c:pt>
                <c:pt idx="724">
                  <c:v>0.98624299561354301</c:v>
                </c:pt>
                <c:pt idx="725">
                  <c:v>0.98210066477922897</c:v>
                </c:pt>
                <c:pt idx="726">
                  <c:v>0.97914563336799598</c:v>
                </c:pt>
                <c:pt idx="727">
                  <c:v>0.98227151772481303</c:v>
                </c:pt>
                <c:pt idx="728">
                  <c:v>0.98924402409685597</c:v>
                </c:pt>
                <c:pt idx="729">
                  <c:v>0.99005236187018475</c:v>
                </c:pt>
                <c:pt idx="730">
                  <c:v>1.0068311728888768</c:v>
                </c:pt>
                <c:pt idx="731">
                  <c:v>1.0092601595331785</c:v>
                </c:pt>
                <c:pt idx="732">
                  <c:v>1.01651640800637</c:v>
                </c:pt>
                <c:pt idx="733">
                  <c:v>1.017692769101336</c:v>
                </c:pt>
                <c:pt idx="734">
                  <c:v>1.0148301759116889</c:v>
                </c:pt>
                <c:pt idx="735">
                  <c:v>1.016361144515602</c:v>
                </c:pt>
                <c:pt idx="736">
                  <c:v>1.0288575533315949</c:v>
                </c:pt>
                <c:pt idx="737">
                  <c:v>1.0438044514881879</c:v>
                </c:pt>
                <c:pt idx="738">
                  <c:v>1.0439431906243011</c:v>
                </c:pt>
                <c:pt idx="739">
                  <c:v>1.0434344648768881</c:v>
                </c:pt>
                <c:pt idx="740">
                  <c:v>1.050547673674707</c:v>
                </c:pt>
                <c:pt idx="741">
                  <c:v>1.0573823991829721</c:v>
                </c:pt>
                <c:pt idx="742">
                  <c:v>1.062490364688534</c:v>
                </c:pt>
                <c:pt idx="743">
                  <c:v>1.0543231731846789</c:v>
                </c:pt>
                <c:pt idx="744">
                  <c:v>1.0649857058489109</c:v>
                </c:pt>
                <c:pt idx="745">
                  <c:v>1.0623695756293301</c:v>
                </c:pt>
                <c:pt idx="746">
                  <c:v>1.053766931152947</c:v>
                </c:pt>
                <c:pt idx="747">
                  <c:v>1.041647450579559</c:v>
                </c:pt>
                <c:pt idx="748">
                  <c:v>1.0436739160981621</c:v>
                </c:pt>
                <c:pt idx="749">
                  <c:v>1.038165065541621</c:v>
                </c:pt>
                <c:pt idx="750">
                  <c:v>1.052192092374088</c:v>
                </c:pt>
                <c:pt idx="751">
                  <c:v>1.0466833119350341</c:v>
                </c:pt>
                <c:pt idx="752">
                  <c:v>1.0558448862801859</c:v>
                </c:pt>
                <c:pt idx="753">
                  <c:v>1.0567399593860809</c:v>
                </c:pt>
                <c:pt idx="754">
                  <c:v>1.0521054271590089</c:v>
                </c:pt>
                <c:pt idx="755">
                  <c:v>1.0423501446710759</c:v>
                </c:pt>
                <c:pt idx="756">
                  <c:v>1.0289738548715719</c:v>
                </c:pt>
                <c:pt idx="757">
                  <c:v>1.052328517633099</c:v>
                </c:pt>
                <c:pt idx="758">
                  <c:v>1.0559752814352359</c:v>
                </c:pt>
                <c:pt idx="759">
                  <c:v>1.048543482144769</c:v>
                </c:pt>
                <c:pt idx="760">
                  <c:v>1.0472900619305701</c:v>
                </c:pt>
                <c:pt idx="761">
                  <c:v>1.0384013147309461</c:v>
                </c:pt>
                <c:pt idx="762">
                  <c:v>1.0337141008979429</c:v>
                </c:pt>
                <c:pt idx="763">
                  <c:v>1.0407039964069931</c:v>
                </c:pt>
                <c:pt idx="764">
                  <c:v>1.0534787249050681</c:v>
                </c:pt>
                <c:pt idx="765">
                  <c:v>1.0508893795658749</c:v>
                </c:pt>
                <c:pt idx="766">
                  <c:v>1.0536578517142281</c:v>
                </c:pt>
                <c:pt idx="767">
                  <c:v>1.049791690292365</c:v>
                </c:pt>
                <c:pt idx="768">
                  <c:v>1.0336854929628689</c:v>
                </c:pt>
                <c:pt idx="769">
                  <c:v>1.0316297183343111</c:v>
                </c:pt>
                <c:pt idx="770">
                  <c:v>1.02826950133284</c:v>
                </c:pt>
                <c:pt idx="771">
                  <c:v>1.0148438020768431</c:v>
                </c:pt>
                <c:pt idx="772">
                  <c:v>1.024412852516839</c:v>
                </c:pt>
                <c:pt idx="773">
                  <c:v>1.017505391801097</c:v>
                </c:pt>
                <c:pt idx="774">
                  <c:v>1.019424297093219</c:v>
                </c:pt>
                <c:pt idx="775">
                  <c:v>1.0068202579332561</c:v>
                </c:pt>
                <c:pt idx="776">
                  <c:v>1.012345562726964</c:v>
                </c:pt>
                <c:pt idx="777">
                  <c:v>1.007638131684943</c:v>
                </c:pt>
                <c:pt idx="778">
                  <c:v>1.0189962999469071</c:v>
                </c:pt>
                <c:pt idx="779">
                  <c:v>1.0237181751914419</c:v>
                </c:pt>
                <c:pt idx="780">
                  <c:v>1.0327538419007709</c:v>
                </c:pt>
                <c:pt idx="781">
                  <c:v>1.030659596143837</c:v>
                </c:pt>
                <c:pt idx="782">
                  <c:v>1.027966804137455</c:v>
                </c:pt>
                <c:pt idx="783">
                  <c:v>1.024165337784454</c:v>
                </c:pt>
                <c:pt idx="784">
                  <c:v>1.0245950878679639</c:v>
                </c:pt>
                <c:pt idx="785">
                  <c:v>1.0318135196426661</c:v>
                </c:pt>
                <c:pt idx="786">
                  <c:v>1.036443587723008</c:v>
                </c:pt>
                <c:pt idx="787">
                  <c:v>1.0470947847266909</c:v>
                </c:pt>
                <c:pt idx="788">
                  <c:v>1.0492581195817301</c:v>
                </c:pt>
                <c:pt idx="789">
                  <c:v>1.0483730732766079</c:v>
                </c:pt>
                <c:pt idx="790">
                  <c:v>1.0554414068821529</c:v>
                </c:pt>
                <c:pt idx="791">
                  <c:v>1.0496501230842381</c:v>
                </c:pt>
                <c:pt idx="792">
                  <c:v>1.0492084997727731</c:v>
                </c:pt>
                <c:pt idx="793">
                  <c:v>1.049627872468069</c:v>
                </c:pt>
                <c:pt idx="794">
                  <c:v>1.042619582804686</c:v>
                </c:pt>
                <c:pt idx="795">
                  <c:v>1.04810047985604</c:v>
                </c:pt>
                <c:pt idx="796">
                  <c:v>1.0601584673925171</c:v>
                </c:pt>
                <c:pt idx="797">
                  <c:v>1.0621524451417139</c:v>
                </c:pt>
                <c:pt idx="798">
                  <c:v>1.0536612173536479</c:v>
                </c:pt>
                <c:pt idx="799">
                  <c:v>1.051255462970347</c:v>
                </c:pt>
                <c:pt idx="800">
                  <c:v>1.029165065261151</c:v>
                </c:pt>
                <c:pt idx="801">
                  <c:v>1.017943649473142</c:v>
                </c:pt>
                <c:pt idx="802">
                  <c:v>1.0102992773317729</c:v>
                </c:pt>
                <c:pt idx="803">
                  <c:v>1.010674312402204</c:v>
                </c:pt>
                <c:pt idx="804">
                  <c:v>1.016866037173674</c:v>
                </c:pt>
                <c:pt idx="805">
                  <c:v>1.0281099606753079</c:v>
                </c:pt>
                <c:pt idx="806">
                  <c:v>1.0292318404821541</c:v>
                </c:pt>
                <c:pt idx="807">
                  <c:v>1.0240639245244141</c:v>
                </c:pt>
                <c:pt idx="808">
                  <c:v>1.034767733016539</c:v>
                </c:pt>
                <c:pt idx="809">
                  <c:v>1.025347518630918</c:v>
                </c:pt>
                <c:pt idx="810">
                  <c:v>1.0191390825248241</c:v>
                </c:pt>
                <c:pt idx="811">
                  <c:v>1.017139962826513</c:v>
                </c:pt>
                <c:pt idx="812">
                  <c:v>1.004458116627446</c:v>
                </c:pt>
                <c:pt idx="813">
                  <c:v>1.0189041889402659</c:v>
                </c:pt>
                <c:pt idx="814">
                  <c:v>1.0129206663629491</c:v>
                </c:pt>
                <c:pt idx="815">
                  <c:v>1.0099910408548427</c:v>
                </c:pt>
                <c:pt idx="816">
                  <c:v>1.0094789027230173</c:v>
                </c:pt>
                <c:pt idx="817">
                  <c:v>1.0068259841947704</c:v>
                </c:pt>
                <c:pt idx="818">
                  <c:v>1.011434736558781</c:v>
                </c:pt>
                <c:pt idx="819">
                  <c:v>0.99813838069551497</c:v>
                </c:pt>
                <c:pt idx="820">
                  <c:v>0.98592267555619295</c:v>
                </c:pt>
                <c:pt idx="821">
                  <c:v>0.98354644063530905</c:v>
                </c:pt>
                <c:pt idx="822">
                  <c:v>0.985631337393853</c:v>
                </c:pt>
                <c:pt idx="823">
                  <c:v>0.98199691426959101</c:v>
                </c:pt>
                <c:pt idx="824">
                  <c:v>0.984262106462093</c:v>
                </c:pt>
                <c:pt idx="825">
                  <c:v>0.97627511690221302</c:v>
                </c:pt>
                <c:pt idx="826">
                  <c:v>0.97800458811445001</c:v>
                </c:pt>
                <c:pt idx="827">
                  <c:v>0.99068912215055382</c:v>
                </c:pt>
                <c:pt idx="828">
                  <c:v>0.98701938318487303</c:v>
                </c:pt>
                <c:pt idx="829">
                  <c:v>0.975341899882885</c:v>
                </c:pt>
                <c:pt idx="830">
                  <c:v>0.97193853725384205</c:v>
                </c:pt>
                <c:pt idx="831">
                  <c:v>0.97687609389124297</c:v>
                </c:pt>
                <c:pt idx="832">
                  <c:v>0.98185326690932295</c:v>
                </c:pt>
                <c:pt idx="833">
                  <c:v>0.98409223516134003</c:v>
                </c:pt>
                <c:pt idx="834">
                  <c:v>0.98865005885661905</c:v>
                </c:pt>
                <c:pt idx="835">
                  <c:v>0.98848575020990903</c:v>
                </c:pt>
                <c:pt idx="836">
                  <c:v>1.0023312662386259</c:v>
                </c:pt>
                <c:pt idx="837">
                  <c:v>1.0116677837161581</c:v>
                </c:pt>
                <c:pt idx="838">
                  <c:v>1.0048459831981671</c:v>
                </c:pt>
                <c:pt idx="839">
                  <c:v>1.0033631619359644</c:v>
                </c:pt>
                <c:pt idx="840">
                  <c:v>0.98618178304658199</c:v>
                </c:pt>
                <c:pt idx="841">
                  <c:v>0.97146666993258302</c:v>
                </c:pt>
                <c:pt idx="842">
                  <c:v>0.98082847645076099</c:v>
                </c:pt>
                <c:pt idx="843">
                  <c:v>0.979710242753287</c:v>
                </c:pt>
                <c:pt idx="844">
                  <c:v>0.97607002325002401</c:v>
                </c:pt>
                <c:pt idx="845">
                  <c:v>0.98246413046415104</c:v>
                </c:pt>
                <c:pt idx="846">
                  <c:v>0.99383660269365215</c:v>
                </c:pt>
                <c:pt idx="847">
                  <c:v>0.99555034421609734</c:v>
                </c:pt>
                <c:pt idx="848">
                  <c:v>0.98837751218104397</c:v>
                </c:pt>
                <c:pt idx="849">
                  <c:v>0.98208047094270501</c:v>
                </c:pt>
                <c:pt idx="850">
                  <c:v>0.97770567726341395</c:v>
                </c:pt>
                <c:pt idx="851">
                  <c:v>0.98219125657363104</c:v>
                </c:pt>
                <c:pt idx="852">
                  <c:v>0.98886971357380105</c:v>
                </c:pt>
                <c:pt idx="853">
                  <c:v>0.981093520555129</c:v>
                </c:pt>
                <c:pt idx="854">
                  <c:v>0.99495450917618211</c:v>
                </c:pt>
                <c:pt idx="855">
                  <c:v>0.99449629139257345</c:v>
                </c:pt>
                <c:pt idx="856">
                  <c:v>0.98771866489197802</c:v>
                </c:pt>
                <c:pt idx="857">
                  <c:v>0.98494565847940596</c:v>
                </c:pt>
                <c:pt idx="858">
                  <c:v>0.98381643970882404</c:v>
                </c:pt>
                <c:pt idx="859">
                  <c:v>0.97576480182507397</c:v>
                </c:pt>
                <c:pt idx="860">
                  <c:v>0.97543520288682095</c:v>
                </c:pt>
                <c:pt idx="861">
                  <c:v>0.971909789083792</c:v>
                </c:pt>
                <c:pt idx="862">
                  <c:v>0.99690830960479637</c:v>
                </c:pt>
                <c:pt idx="863">
                  <c:v>0.99473095125217215</c:v>
                </c:pt>
                <c:pt idx="864">
                  <c:v>0.99210682763896751</c:v>
                </c:pt>
                <c:pt idx="865">
                  <c:v>1.0126635221622211</c:v>
                </c:pt>
                <c:pt idx="866">
                  <c:v>1.01872933929787</c:v>
                </c:pt>
                <c:pt idx="867">
                  <c:v>1.0160609481772871</c:v>
                </c:pt>
                <c:pt idx="868">
                  <c:v>1.009846575457215</c:v>
                </c:pt>
                <c:pt idx="869">
                  <c:v>1.0173663955675281</c:v>
                </c:pt>
                <c:pt idx="870">
                  <c:v>1.021592773897372</c:v>
                </c:pt>
                <c:pt idx="871">
                  <c:v>1.014231816642208</c:v>
                </c:pt>
                <c:pt idx="872">
                  <c:v>1.011205709470713</c:v>
                </c:pt>
                <c:pt idx="873">
                  <c:v>1.0069979122751695</c:v>
                </c:pt>
                <c:pt idx="874">
                  <c:v>1.0089624874244285</c:v>
                </c:pt>
                <c:pt idx="875">
                  <c:v>0.98663343315882202</c:v>
                </c:pt>
                <c:pt idx="876">
                  <c:v>0.981449016218923</c:v>
                </c:pt>
                <c:pt idx="877">
                  <c:v>0.97808452205068797</c:v>
                </c:pt>
                <c:pt idx="878">
                  <c:v>0.97076409270354602</c:v>
                </c:pt>
                <c:pt idx="879">
                  <c:v>0.974945829566077</c:v>
                </c:pt>
                <c:pt idx="880">
                  <c:v>0.96190755280337703</c:v>
                </c:pt>
                <c:pt idx="881">
                  <c:v>0.94876353886888198</c:v>
                </c:pt>
                <c:pt idx="882">
                  <c:v>0.95546840678950395</c:v>
                </c:pt>
                <c:pt idx="883">
                  <c:v>0.93905376263061402</c:v>
                </c:pt>
                <c:pt idx="884">
                  <c:v>0.94509803032497197</c:v>
                </c:pt>
                <c:pt idx="885">
                  <c:v>0.93932098037710698</c:v>
                </c:pt>
                <c:pt idx="886">
                  <c:v>0.95022174889282196</c:v>
                </c:pt>
                <c:pt idx="887">
                  <c:v>0.96273236818636798</c:v>
                </c:pt>
                <c:pt idx="888">
                  <c:v>0.96264109858958202</c:v>
                </c:pt>
                <c:pt idx="889">
                  <c:v>0.95672135955378401</c:v>
                </c:pt>
                <c:pt idx="890">
                  <c:v>0.96214903743180002</c:v>
                </c:pt>
                <c:pt idx="891">
                  <c:v>0.97637716121964402</c:v>
                </c:pt>
                <c:pt idx="892">
                  <c:v>0.96921290689061401</c:v>
                </c:pt>
                <c:pt idx="893">
                  <c:v>0.96772503716928004</c:v>
                </c:pt>
                <c:pt idx="894">
                  <c:v>0.95385607852709897</c:v>
                </c:pt>
                <c:pt idx="895">
                  <c:v>0.95063403972183702</c:v>
                </c:pt>
                <c:pt idx="896">
                  <c:v>0.95867576766729301</c:v>
                </c:pt>
                <c:pt idx="897">
                  <c:v>0.95720673617771601</c:v>
                </c:pt>
                <c:pt idx="898">
                  <c:v>0.95029815358216696</c:v>
                </c:pt>
                <c:pt idx="899">
                  <c:v>0.94913174917048704</c:v>
                </c:pt>
                <c:pt idx="900">
                  <c:v>0.94458843979520801</c:v>
                </c:pt>
                <c:pt idx="901">
                  <c:v>0.94880121533239503</c:v>
                </c:pt>
                <c:pt idx="902">
                  <c:v>0.94607011580510803</c:v>
                </c:pt>
                <c:pt idx="903">
                  <c:v>0.941687398849681</c:v>
                </c:pt>
                <c:pt idx="904">
                  <c:v>0.93374121766777496</c:v>
                </c:pt>
                <c:pt idx="905">
                  <c:v>0.95001039141171095</c:v>
                </c:pt>
                <c:pt idx="906">
                  <c:v>0.94404189734930699</c:v>
                </c:pt>
                <c:pt idx="907">
                  <c:v>0.93909118199667097</c:v>
                </c:pt>
                <c:pt idx="908">
                  <c:v>0.94171920881670401</c:v>
                </c:pt>
                <c:pt idx="909">
                  <c:v>0.94036383777505805</c:v>
                </c:pt>
                <c:pt idx="910">
                  <c:v>0.93804890891111903</c:v>
                </c:pt>
                <c:pt idx="911">
                  <c:v>0.93165671824166296</c:v>
                </c:pt>
                <c:pt idx="912">
                  <c:v>0.933592708828343</c:v>
                </c:pt>
                <c:pt idx="913">
                  <c:v>0.94195744466818698</c:v>
                </c:pt>
                <c:pt idx="914">
                  <c:v>0.93296952796813604</c:v>
                </c:pt>
                <c:pt idx="915">
                  <c:v>0.92376256423579894</c:v>
                </c:pt>
                <c:pt idx="916">
                  <c:v>0.92680669160169193</c:v>
                </c:pt>
                <c:pt idx="917">
                  <c:v>0.918323901284674</c:v>
                </c:pt>
                <c:pt idx="918">
                  <c:v>0.90120777840405697</c:v>
                </c:pt>
                <c:pt idx="919">
                  <c:v>0.89514334024566999</c:v>
                </c:pt>
                <c:pt idx="920">
                  <c:v>0.88254133449285999</c:v>
                </c:pt>
                <c:pt idx="921">
                  <c:v>0.88763158364646999</c:v>
                </c:pt>
                <c:pt idx="922">
                  <c:v>0.89192955193149004</c:v>
                </c:pt>
                <c:pt idx="923">
                  <c:v>0.89474388091695001</c:v>
                </c:pt>
                <c:pt idx="924">
                  <c:v>0.90784638529858797</c:v>
                </c:pt>
                <c:pt idx="925">
                  <c:v>0.914220649263631</c:v>
                </c:pt>
                <c:pt idx="926">
                  <c:v>0.911315798601259</c:v>
                </c:pt>
                <c:pt idx="927">
                  <c:v>0.91024807286758902</c:v>
                </c:pt>
                <c:pt idx="928">
                  <c:v>0.90489644909147804</c:v>
                </c:pt>
                <c:pt idx="929">
                  <c:v>0.91273289640477695</c:v>
                </c:pt>
                <c:pt idx="930">
                  <c:v>0.92594885088188605</c:v>
                </c:pt>
                <c:pt idx="931">
                  <c:v>0.92379110205338599</c:v>
                </c:pt>
                <c:pt idx="932">
                  <c:v>0.92202283249782901</c:v>
                </c:pt>
                <c:pt idx="933">
                  <c:v>0.921663363509719</c:v>
                </c:pt>
                <c:pt idx="934">
                  <c:v>0.91588687450175699</c:v>
                </c:pt>
                <c:pt idx="935">
                  <c:v>0.91595809049699595</c:v>
                </c:pt>
                <c:pt idx="936">
                  <c:v>0.91753536001543701</c:v>
                </c:pt>
                <c:pt idx="937">
                  <c:v>0.92374814340578204</c:v>
                </c:pt>
                <c:pt idx="938">
                  <c:v>0.91479491148976</c:v>
                </c:pt>
                <c:pt idx="939">
                  <c:v>0.91493965735733895</c:v>
                </c:pt>
                <c:pt idx="940">
                  <c:v>0.91771839003142497</c:v>
                </c:pt>
                <c:pt idx="941">
                  <c:v>0.91780386324920904</c:v>
                </c:pt>
                <c:pt idx="942">
                  <c:v>0.90795890049421601</c:v>
                </c:pt>
                <c:pt idx="943">
                  <c:v>0.913342591334806</c:v>
                </c:pt>
                <c:pt idx="944">
                  <c:v>0.90664571680780703</c:v>
                </c:pt>
                <c:pt idx="945">
                  <c:v>0.90157016895416398</c:v>
                </c:pt>
                <c:pt idx="946">
                  <c:v>0.90388860369249902</c:v>
                </c:pt>
                <c:pt idx="947">
                  <c:v>0.89655223430310005</c:v>
                </c:pt>
                <c:pt idx="948">
                  <c:v>0.89768042468386</c:v>
                </c:pt>
                <c:pt idx="949">
                  <c:v>0.89611570619575998</c:v>
                </c:pt>
                <c:pt idx="950">
                  <c:v>0.89149786193081004</c:v>
                </c:pt>
                <c:pt idx="951">
                  <c:v>0.87483430068977996</c:v>
                </c:pt>
                <c:pt idx="952">
                  <c:v>0.87676500909236998</c:v>
                </c:pt>
                <c:pt idx="953">
                  <c:v>0.87517016345694998</c:v>
                </c:pt>
                <c:pt idx="954">
                  <c:v>0.87743809023148001</c:v>
                </c:pt>
                <c:pt idx="955">
                  <c:v>0.88410362224138006</c:v>
                </c:pt>
                <c:pt idx="956">
                  <c:v>0.88553995560908993</c:v>
                </c:pt>
                <c:pt idx="957">
                  <c:v>0.87225171000192003</c:v>
                </c:pt>
                <c:pt idx="958">
                  <c:v>0.86814927601823999</c:v>
                </c:pt>
                <c:pt idx="959">
                  <c:v>0.86447226820630996</c:v>
                </c:pt>
                <c:pt idx="960">
                  <c:v>0.85937374518912002</c:v>
                </c:pt>
                <c:pt idx="961">
                  <c:v>0.86001569416360002</c:v>
                </c:pt>
                <c:pt idx="962">
                  <c:v>0.85008364548860005</c:v>
                </c:pt>
                <c:pt idx="963">
                  <c:v>0.85762863777707998</c:v>
                </c:pt>
                <c:pt idx="964">
                  <c:v>0.85764146927736995</c:v>
                </c:pt>
                <c:pt idx="965">
                  <c:v>0.85972000871701004</c:v>
                </c:pt>
                <c:pt idx="966">
                  <c:v>0.85298008205242004</c:v>
                </c:pt>
                <c:pt idx="967">
                  <c:v>0.85633782156932003</c:v>
                </c:pt>
                <c:pt idx="968">
                  <c:v>0.87524584359891999</c:v>
                </c:pt>
                <c:pt idx="969">
                  <c:v>0.88037842034275005</c:v>
                </c:pt>
                <c:pt idx="970">
                  <c:v>0.87111928919938997</c:v>
                </c:pt>
                <c:pt idx="971">
                  <c:v>0.86925666487758002</c:v>
                </c:pt>
                <c:pt idx="972">
                  <c:v>0.86138632744512</c:v>
                </c:pt>
                <c:pt idx="973">
                  <c:v>0.85481907678080005</c:v>
                </c:pt>
                <c:pt idx="974">
                  <c:v>0.84176502358332006</c:v>
                </c:pt>
                <c:pt idx="975">
                  <c:v>0.84353841171549004</c:v>
                </c:pt>
                <c:pt idx="976">
                  <c:v>0.83967070770888996</c:v>
                </c:pt>
                <c:pt idx="977">
                  <c:v>0.84601676107128998</c:v>
                </c:pt>
                <c:pt idx="978">
                  <c:v>0.84308734591565004</c:v>
                </c:pt>
                <c:pt idx="979">
                  <c:v>0.84191666433721002</c:v>
                </c:pt>
                <c:pt idx="980">
                  <c:v>0.84553479683177002</c:v>
                </c:pt>
                <c:pt idx="981">
                  <c:v>0.82644853614785996</c:v>
                </c:pt>
                <c:pt idx="982">
                  <c:v>0.83524923915514004</c:v>
                </c:pt>
                <c:pt idx="983">
                  <c:v>0.83220532214171006</c:v>
                </c:pt>
                <c:pt idx="984">
                  <c:v>0.81231126125187003</c:v>
                </c:pt>
                <c:pt idx="985">
                  <c:v>0.81845051476986996</c:v>
                </c:pt>
                <c:pt idx="986">
                  <c:v>0.82988840661561003</c:v>
                </c:pt>
                <c:pt idx="987">
                  <c:v>0.84831465138566997</c:v>
                </c:pt>
                <c:pt idx="988">
                  <c:v>0.84459928930784001</c:v>
                </c:pt>
                <c:pt idx="989">
                  <c:v>0.83467427575413</c:v>
                </c:pt>
                <c:pt idx="990">
                  <c:v>0.81869772565981003</c:v>
                </c:pt>
                <c:pt idx="991">
                  <c:v>0.80798466165928007</c:v>
                </c:pt>
                <c:pt idx="992">
                  <c:v>0.80763201744000002</c:v>
                </c:pt>
                <c:pt idx="993">
                  <c:v>0.79545275002189997</c:v>
                </c:pt>
                <c:pt idx="994">
                  <c:v>0.79486761958513996</c:v>
                </c:pt>
                <c:pt idx="995">
                  <c:v>0.83080724954992002</c:v>
                </c:pt>
                <c:pt idx="996">
                  <c:v>0.85002320421400002</c:v>
                </c:pt>
                <c:pt idx="997">
                  <c:v>0.85579116226093999</c:v>
                </c:pt>
                <c:pt idx="998">
                  <c:v>0.86271250623928997</c:v>
                </c:pt>
                <c:pt idx="999">
                  <c:v>0.86400687506644003</c:v>
                </c:pt>
                <c:pt idx="1000">
                  <c:v>0.87256006334132996</c:v>
                </c:pt>
                <c:pt idx="1001">
                  <c:v>0.87977802766612001</c:v>
                </c:pt>
                <c:pt idx="1002">
                  <c:v>0.88128401107182996</c:v>
                </c:pt>
                <c:pt idx="1003">
                  <c:v>0.87435757188936003</c:v>
                </c:pt>
                <c:pt idx="1004">
                  <c:v>0.88702448306349002</c:v>
                </c:pt>
                <c:pt idx="1005">
                  <c:v>0.87327888445506996</c:v>
                </c:pt>
                <c:pt idx="1006">
                  <c:v>0.89271947217798997</c:v>
                </c:pt>
                <c:pt idx="1007">
                  <c:v>0.89820064969929003</c:v>
                </c:pt>
                <c:pt idx="1008">
                  <c:v>0.89920138985950004</c:v>
                </c:pt>
                <c:pt idx="1009">
                  <c:v>0.90221562380303599</c:v>
                </c:pt>
                <c:pt idx="1010">
                  <c:v>0.89942560221338996</c:v>
                </c:pt>
                <c:pt idx="1011">
                  <c:v>0.89225227935592999</c:v>
                </c:pt>
                <c:pt idx="1012">
                  <c:v>0.89825157836803005</c:v>
                </c:pt>
                <c:pt idx="1013">
                  <c:v>0.91055836612416596</c:v>
                </c:pt>
                <c:pt idx="1014">
                  <c:v>0.91134812276319399</c:v>
                </c:pt>
                <c:pt idx="1015">
                  <c:v>0.90625663486729502</c:v>
                </c:pt>
                <c:pt idx="1016">
                  <c:v>0.90338780122122198</c:v>
                </c:pt>
                <c:pt idx="1017">
                  <c:v>0.90751213523363594</c:v>
                </c:pt>
                <c:pt idx="1018">
                  <c:v>0.91704147580296902</c:v>
                </c:pt>
                <c:pt idx="1019">
                  <c:v>0.90999406058132304</c:v>
                </c:pt>
                <c:pt idx="1020">
                  <c:v>0.91211067381690503</c:v>
                </c:pt>
                <c:pt idx="1021">
                  <c:v>0.91010344386248998</c:v>
                </c:pt>
                <c:pt idx="1022">
                  <c:v>0.89979166224536999</c:v>
                </c:pt>
                <c:pt idx="1023">
                  <c:v>0.89226920104301</c:v>
                </c:pt>
                <c:pt idx="1024">
                  <c:v>0.89519419879690998</c:v>
                </c:pt>
                <c:pt idx="1025">
                  <c:v>0.88194402698569996</c:v>
                </c:pt>
                <c:pt idx="1026">
                  <c:v>0.88827946923491996</c:v>
                </c:pt>
                <c:pt idx="1027">
                  <c:v>0.89409601870098998</c:v>
                </c:pt>
                <c:pt idx="1028">
                  <c:v>0.91002294898634895</c:v>
                </c:pt>
                <c:pt idx="1029">
                  <c:v>0.90634262227999096</c:v>
                </c:pt>
                <c:pt idx="1030">
                  <c:v>0.90363849461306001</c:v>
                </c:pt>
                <c:pt idx="1031">
                  <c:v>0.89443506012761997</c:v>
                </c:pt>
                <c:pt idx="1032">
                  <c:v>0.89581894561434994</c:v>
                </c:pt>
                <c:pt idx="1033">
                  <c:v>0.88748045708749002</c:v>
                </c:pt>
                <c:pt idx="1034">
                  <c:v>0.88854191899224</c:v>
                </c:pt>
                <c:pt idx="1035">
                  <c:v>0.88214110387177003</c:v>
                </c:pt>
                <c:pt idx="1036">
                  <c:v>0.8986048536447</c:v>
                </c:pt>
                <c:pt idx="1037">
                  <c:v>0.88502262878314997</c:v>
                </c:pt>
                <c:pt idx="1038">
                  <c:v>0.90166611305014499</c:v>
                </c:pt>
                <c:pt idx="1039">
                  <c:v>0.90293110264985199</c:v>
                </c:pt>
                <c:pt idx="1040">
                  <c:v>0.89612729895375998</c:v>
                </c:pt>
                <c:pt idx="1041">
                  <c:v>0.89204851793601003</c:v>
                </c:pt>
                <c:pt idx="1042">
                  <c:v>0.88483349854572002</c:v>
                </c:pt>
                <c:pt idx="1043">
                  <c:v>0.89010883449496003</c:v>
                </c:pt>
                <c:pt idx="1044">
                  <c:v>0.89157232670299003</c:v>
                </c:pt>
                <c:pt idx="1045">
                  <c:v>0.90661659467782096</c:v>
                </c:pt>
                <c:pt idx="1046">
                  <c:v>0.91868991457165694</c:v>
                </c:pt>
                <c:pt idx="1047">
                  <c:v>0.91340022790988296</c:v>
                </c:pt>
                <c:pt idx="1048">
                  <c:v>0.92724644511347998</c:v>
                </c:pt>
                <c:pt idx="1049">
                  <c:v>0.92739245309584106</c:v>
                </c:pt>
                <c:pt idx="1050">
                  <c:v>0.91901413783583596</c:v>
                </c:pt>
                <c:pt idx="1051">
                  <c:v>0.92972804324622293</c:v>
                </c:pt>
                <c:pt idx="1052">
                  <c:v>0.92911858204115405</c:v>
                </c:pt>
                <c:pt idx="1053">
                  <c:v>0.92750774961849103</c:v>
                </c:pt>
                <c:pt idx="1054">
                  <c:v>0.92587620916439306</c:v>
                </c:pt>
                <c:pt idx="1055">
                  <c:v>0.91770495084623893</c:v>
                </c:pt>
                <c:pt idx="1056">
                  <c:v>0.91943047210665596</c:v>
                </c:pt>
                <c:pt idx="1057">
                  <c:v>0.92941693195228703</c:v>
                </c:pt>
                <c:pt idx="1058">
                  <c:v>0.93323204784293801</c:v>
                </c:pt>
                <c:pt idx="1059">
                  <c:v>0.92851194890809796</c:v>
                </c:pt>
                <c:pt idx="1060">
                  <c:v>0.92961830937761603</c:v>
                </c:pt>
                <c:pt idx="1061">
                  <c:v>0.91698178244824702</c:v>
                </c:pt>
                <c:pt idx="1062">
                  <c:v>0.90728850719213794</c:v>
                </c:pt>
                <c:pt idx="1063">
                  <c:v>0.91623528829927003</c:v>
                </c:pt>
                <c:pt idx="1064">
                  <c:v>0.90884920561093197</c:v>
                </c:pt>
                <c:pt idx="1065">
                  <c:v>0.91019606906404305</c:v>
                </c:pt>
                <c:pt idx="1066">
                  <c:v>0.90573552169701499</c:v>
                </c:pt>
                <c:pt idx="1067">
                  <c:v>0.90303083309018106</c:v>
                </c:pt>
                <c:pt idx="1068">
                  <c:v>0.90318418003627998</c:v>
                </c:pt>
                <c:pt idx="1069">
                  <c:v>0.91119384091725597</c:v>
                </c:pt>
                <c:pt idx="1070">
                  <c:v>0.90448717331444306</c:v>
                </c:pt>
                <c:pt idx="1071">
                  <c:v>0.90186763071045006</c:v>
                </c:pt>
                <c:pt idx="1072">
                  <c:v>0.89760198658737</c:v>
                </c:pt>
                <c:pt idx="1073">
                  <c:v>0.89211099261774995</c:v>
                </c:pt>
                <c:pt idx="1074">
                  <c:v>0.89301941141885</c:v>
                </c:pt>
                <c:pt idx="1075">
                  <c:v>0.88797179369790002</c:v>
                </c:pt>
                <c:pt idx="1076">
                  <c:v>0.89166806044651004</c:v>
                </c:pt>
                <c:pt idx="1077">
                  <c:v>0.89040769860100999</c:v>
                </c:pt>
                <c:pt idx="1078">
                  <c:v>0.89320781710890995</c:v>
                </c:pt>
                <c:pt idx="1079">
                  <c:v>0.88733386479273002</c:v>
                </c:pt>
                <c:pt idx="1080">
                  <c:v>0.87931060111908999</c:v>
                </c:pt>
                <c:pt idx="1081">
                  <c:v>0.87821599701505004</c:v>
                </c:pt>
                <c:pt idx="1082">
                  <c:v>0.86989849698957999</c:v>
                </c:pt>
                <c:pt idx="1083">
                  <c:v>0.86441738958575998</c:v>
                </c:pt>
                <c:pt idx="1084">
                  <c:v>0.87175153858804</c:v>
                </c:pt>
                <c:pt idx="1085">
                  <c:v>0.86280660390808994</c:v>
                </c:pt>
                <c:pt idx="1086">
                  <c:v>0.86486403798386002</c:v>
                </c:pt>
                <c:pt idx="1087">
                  <c:v>0.87060476707297996</c:v>
                </c:pt>
                <c:pt idx="1088">
                  <c:v>0.86705441481674006</c:v>
                </c:pt>
                <c:pt idx="1089">
                  <c:v>0.863797387385</c:v>
                </c:pt>
                <c:pt idx="1090">
                  <c:v>0.85715232968157995</c:v>
                </c:pt>
                <c:pt idx="1091">
                  <c:v>0.85578146267511002</c:v>
                </c:pt>
                <c:pt idx="1092">
                  <c:v>0.84667287377833</c:v>
                </c:pt>
                <c:pt idx="1093">
                  <c:v>0.85788620268272997</c:v>
                </c:pt>
                <c:pt idx="1094">
                  <c:v>0.85442071595938995</c:v>
                </c:pt>
                <c:pt idx="1095">
                  <c:v>0.86595011112687004</c:v>
                </c:pt>
                <c:pt idx="1096">
                  <c:v>0.86585021707907006</c:v>
                </c:pt>
                <c:pt idx="1097">
                  <c:v>0.86501623967764996</c:v>
                </c:pt>
                <c:pt idx="1098">
                  <c:v>0.86977686652052</c:v>
                </c:pt>
                <c:pt idx="1099">
                  <c:v>0.86856418456679996</c:v>
                </c:pt>
                <c:pt idx="1100">
                  <c:v>0.87311254240121006</c:v>
                </c:pt>
                <c:pt idx="1101">
                  <c:v>0.87625226327564998</c:v>
                </c:pt>
                <c:pt idx="1102">
                  <c:v>0.87147448102073999</c:v>
                </c:pt>
                <c:pt idx="1103">
                  <c:v>0.85114625264565003</c:v>
                </c:pt>
                <c:pt idx="1104">
                  <c:v>0.84468172410114994</c:v>
                </c:pt>
                <c:pt idx="1105">
                  <c:v>0.84102876658757997</c:v>
                </c:pt>
                <c:pt idx="1106">
                  <c:v>0.84601362915682998</c:v>
                </c:pt>
                <c:pt idx="1107">
                  <c:v>0.84133302974018997</c:v>
                </c:pt>
                <c:pt idx="1108">
                  <c:v>0.83691392180852997</c:v>
                </c:pt>
                <c:pt idx="1109">
                  <c:v>0.85872915512259995</c:v>
                </c:pt>
                <c:pt idx="1110">
                  <c:v>0.85299066979310001</c:v>
                </c:pt>
                <c:pt idx="1111">
                  <c:v>0.84363961462307002</c:v>
                </c:pt>
                <c:pt idx="1112">
                  <c:v>0.83179564903224001</c:v>
                </c:pt>
                <c:pt idx="1113">
                  <c:v>0.83422634186875</c:v>
                </c:pt>
                <c:pt idx="1114">
                  <c:v>0.83399836654299997</c:v>
                </c:pt>
                <c:pt idx="1115">
                  <c:v>0.83443928867958994</c:v>
                </c:pt>
                <c:pt idx="1116">
                  <c:v>0.8307655062721</c:v>
                </c:pt>
                <c:pt idx="1117">
                  <c:v>0.82941670290183001</c:v>
                </c:pt>
                <c:pt idx="1118">
                  <c:v>0.83178795948106998</c:v>
                </c:pt>
                <c:pt idx="1119">
                  <c:v>0.82423988202312004</c:v>
                </c:pt>
                <c:pt idx="1120">
                  <c:v>0.83173796571216996</c:v>
                </c:pt>
                <c:pt idx="1121">
                  <c:v>0.83120046842221995</c:v>
                </c:pt>
                <c:pt idx="1122">
                  <c:v>0.83387435207935001</c:v>
                </c:pt>
                <c:pt idx="1123">
                  <c:v>0.82578244338504003</c:v>
                </c:pt>
                <c:pt idx="1124">
                  <c:v>0.82305728047172999</c:v>
                </c:pt>
                <c:pt idx="1125">
                  <c:v>0.81910980613635997</c:v>
                </c:pt>
                <c:pt idx="1126">
                  <c:v>0.82190464246018002</c:v>
                </c:pt>
                <c:pt idx="1127">
                  <c:v>0.82166769209597001</c:v>
                </c:pt>
                <c:pt idx="1128">
                  <c:v>0.81597964461278005</c:v>
                </c:pt>
                <c:pt idx="1129">
                  <c:v>0.81265902061950002</c:v>
                </c:pt>
                <c:pt idx="1130">
                  <c:v>0.81354577311681997</c:v>
                </c:pt>
                <c:pt idx="1131">
                  <c:v>0.82529809515093</c:v>
                </c:pt>
                <c:pt idx="1132">
                  <c:v>0.81069026179346004</c:v>
                </c:pt>
                <c:pt idx="1133">
                  <c:v>0.81444030865531003</c:v>
                </c:pt>
                <c:pt idx="1134">
                  <c:v>0.80982751284950005</c:v>
                </c:pt>
                <c:pt idx="1135">
                  <c:v>0.81170790026825002</c:v>
                </c:pt>
                <c:pt idx="1136">
                  <c:v>0.80397284284249992</c:v>
                </c:pt>
                <c:pt idx="1137">
                  <c:v>0.79545660648374006</c:v>
                </c:pt>
                <c:pt idx="1138">
                  <c:v>0.79600443441692004</c:v>
                </c:pt>
                <c:pt idx="1139">
                  <c:v>0.79451796704533995</c:v>
                </c:pt>
                <c:pt idx="1140">
                  <c:v>0.79115779678886</c:v>
                </c:pt>
                <c:pt idx="1141">
                  <c:v>0.78668067832219002</c:v>
                </c:pt>
                <c:pt idx="1142">
                  <c:v>0.78940549064805998</c:v>
                </c:pt>
                <c:pt idx="1143">
                  <c:v>0.79661300746714003</c:v>
                </c:pt>
                <c:pt idx="1144">
                  <c:v>0.79658748470152996</c:v>
                </c:pt>
                <c:pt idx="1145">
                  <c:v>0.7986187883268</c:v>
                </c:pt>
                <c:pt idx="1146">
                  <c:v>0.83321770180491006</c:v>
                </c:pt>
                <c:pt idx="1147">
                  <c:v>0.84434574447149002</c:v>
                </c:pt>
                <c:pt idx="1148">
                  <c:v>0.88033116115587995</c:v>
                </c:pt>
                <c:pt idx="1149">
                  <c:v>0.92153465117437894</c:v>
                </c:pt>
                <c:pt idx="1150">
                  <c:v>1.0041017561813006</c:v>
                </c:pt>
                <c:pt idx="1151">
                  <c:v>1.0667884732085291</c:v>
                </c:pt>
                <c:pt idx="1152">
                  <c:v>0.99218395687568806</c:v>
                </c:pt>
                <c:pt idx="1153">
                  <c:v>0.99805026638568572</c:v>
                </c:pt>
                <c:pt idx="1154">
                  <c:v>0.96768993168032402</c:v>
                </c:pt>
                <c:pt idx="1155">
                  <c:v>0.98759951190749196</c:v>
                </c:pt>
                <c:pt idx="1156">
                  <c:v>0.96192928922463405</c:v>
                </c:pt>
                <c:pt idx="1157">
                  <c:v>0.95685659281549995</c:v>
                </c:pt>
                <c:pt idx="1158">
                  <c:v>0.94689079425631195</c:v>
                </c:pt>
                <c:pt idx="1159">
                  <c:v>0.98223568768848202</c:v>
                </c:pt>
                <c:pt idx="1160">
                  <c:v>0.98691631047761896</c:v>
                </c:pt>
                <c:pt idx="1161">
                  <c:v>0.99331957971016793</c:v>
                </c:pt>
                <c:pt idx="1162">
                  <c:v>0.9971972404000512</c:v>
                </c:pt>
                <c:pt idx="1163">
                  <c:v>0.98671032867058295</c:v>
                </c:pt>
                <c:pt idx="1164">
                  <c:v>0.99551414021983053</c:v>
                </c:pt>
                <c:pt idx="1165">
                  <c:v>1.0002085060366015</c:v>
                </c:pt>
                <c:pt idx="1166">
                  <c:v>0.98968978434011001</c:v>
                </c:pt>
                <c:pt idx="1167">
                  <c:v>0.98421281386808002</c:v>
                </c:pt>
                <c:pt idx="1168">
                  <c:v>0.98728854084853201</c:v>
                </c:pt>
                <c:pt idx="1169">
                  <c:v>0.98405187086078905</c:v>
                </c:pt>
                <c:pt idx="1170">
                  <c:v>0.99855829095821913</c:v>
                </c:pt>
                <c:pt idx="1171">
                  <c:v>1.0252728668787701</c:v>
                </c:pt>
                <c:pt idx="1172">
                  <c:v>1.022079763223527</c:v>
                </c:pt>
                <c:pt idx="1173">
                  <c:v>1.0498008756832831</c:v>
                </c:pt>
                <c:pt idx="1174">
                  <c:v>1.0412524553975651</c:v>
                </c:pt>
                <c:pt idx="1175">
                  <c:v>1.051066075635454</c:v>
                </c:pt>
                <c:pt idx="1176">
                  <c:v>1.039641833327366</c:v>
                </c:pt>
                <c:pt idx="1177">
                  <c:v>1.0441732694746879</c:v>
                </c:pt>
                <c:pt idx="1178">
                  <c:v>1.022869543235051</c:v>
                </c:pt>
                <c:pt idx="1179">
                  <c:v>1.0028718954430458</c:v>
                </c:pt>
                <c:pt idx="1180">
                  <c:v>0.99540891724294667</c:v>
                </c:pt>
                <c:pt idx="1181">
                  <c:v>1.0049124078317306</c:v>
                </c:pt>
                <c:pt idx="1182">
                  <c:v>1.0090206849394088</c:v>
                </c:pt>
                <c:pt idx="1183">
                  <c:v>1.0093706413216568</c:v>
                </c:pt>
                <c:pt idx="1184">
                  <c:v>0.97592265966289604</c:v>
                </c:pt>
                <c:pt idx="1185">
                  <c:v>0.97198560946073798</c:v>
                </c:pt>
                <c:pt idx="1186">
                  <c:v>0.96852538154898504</c:v>
                </c:pt>
                <c:pt idx="1187">
                  <c:v>0.98606218598467399</c:v>
                </c:pt>
                <c:pt idx="1188">
                  <c:v>0.97752788268652502</c:v>
                </c:pt>
                <c:pt idx="1189">
                  <c:v>0.98990836392247705</c:v>
                </c:pt>
                <c:pt idx="1190">
                  <c:v>0.99974103274458637</c:v>
                </c:pt>
                <c:pt idx="1191">
                  <c:v>1.0000344510590686</c:v>
                </c:pt>
                <c:pt idx="1192">
                  <c:v>0.99372303573570486</c:v>
                </c:pt>
                <c:pt idx="1193">
                  <c:v>0.99303901626847257</c:v>
                </c:pt>
                <c:pt idx="1194">
                  <c:v>1.0060768255812529</c:v>
                </c:pt>
                <c:pt idx="1195">
                  <c:v>1.0034403145451811</c:v>
                </c:pt>
                <c:pt idx="1196">
                  <c:v>1.0108549116786101</c:v>
                </c:pt>
                <c:pt idx="1197">
                  <c:v>1.011991142197985</c:v>
                </c:pt>
                <c:pt idx="1198">
                  <c:v>1.0217561943892359</c:v>
                </c:pt>
                <c:pt idx="1199">
                  <c:v>0.99899269216842823</c:v>
                </c:pt>
                <c:pt idx="1200">
                  <c:v>0.99167957841252707</c:v>
                </c:pt>
                <c:pt idx="1201">
                  <c:v>0.99076435821510056</c:v>
                </c:pt>
                <c:pt idx="1202">
                  <c:v>0.99625572614465174</c:v>
                </c:pt>
                <c:pt idx="1203">
                  <c:v>0.99750772063659565</c:v>
                </c:pt>
                <c:pt idx="1204">
                  <c:v>0.9948584715902169</c:v>
                </c:pt>
                <c:pt idx="1205">
                  <c:v>0.99162696692408514</c:v>
                </c:pt>
                <c:pt idx="1206">
                  <c:v>1.0043738821519488</c:v>
                </c:pt>
                <c:pt idx="1207">
                  <c:v>1.0023279005992054</c:v>
                </c:pt>
                <c:pt idx="1208">
                  <c:v>1.0047245630815722</c:v>
                </c:pt>
                <c:pt idx="1209">
                  <c:v>1.0040474852456445</c:v>
                </c:pt>
                <c:pt idx="1210">
                  <c:v>1.0074102965941694</c:v>
                </c:pt>
                <c:pt idx="1211">
                  <c:v>0.98780937354886</c:v>
                </c:pt>
                <c:pt idx="1212">
                  <c:v>0.95847948544608697</c:v>
                </c:pt>
                <c:pt idx="1213">
                  <c:v>0.94483709977989705</c:v>
                </c:pt>
                <c:pt idx="1214">
                  <c:v>0.94364617761993796</c:v>
                </c:pt>
                <c:pt idx="1215">
                  <c:v>0.95125154106552201</c:v>
                </c:pt>
                <c:pt idx="1216">
                  <c:v>0.94894888276197098</c:v>
                </c:pt>
                <c:pt idx="1217">
                  <c:v>0.94698110558076298</c:v>
                </c:pt>
                <c:pt idx="1218">
                  <c:v>0.93427869158523802</c:v>
                </c:pt>
                <c:pt idx="1219">
                  <c:v>0.93295683670282104</c:v>
                </c:pt>
                <c:pt idx="1220">
                  <c:v>0.95966732243657704</c:v>
                </c:pt>
                <c:pt idx="1221">
                  <c:v>0.95289327192786499</c:v>
                </c:pt>
                <c:pt idx="1222">
                  <c:v>0.95472541851492498</c:v>
                </c:pt>
                <c:pt idx="1223">
                  <c:v>0.95879211595226099</c:v>
                </c:pt>
                <c:pt idx="1224">
                  <c:v>0.96322312048437497</c:v>
                </c:pt>
                <c:pt idx="1225">
                  <c:v>0.96463287932415698</c:v>
                </c:pt>
                <c:pt idx="1226">
                  <c:v>0.95679056551436803</c:v>
                </c:pt>
                <c:pt idx="1227">
                  <c:v>0.95704915880984598</c:v>
                </c:pt>
                <c:pt idx="1228">
                  <c:v>0.96538271574005796</c:v>
                </c:pt>
                <c:pt idx="1229">
                  <c:v>0.95976880581410495</c:v>
                </c:pt>
                <c:pt idx="1230">
                  <c:v>0.95675003760634603</c:v>
                </c:pt>
                <c:pt idx="1231">
                  <c:v>0.97154569234147803</c:v>
                </c:pt>
                <c:pt idx="1232">
                  <c:v>0.98465836375886995</c:v>
                </c:pt>
                <c:pt idx="1233">
                  <c:v>0.98861694002982103</c:v>
                </c:pt>
                <c:pt idx="1234">
                  <c:v>0.98393306846374395</c:v>
                </c:pt>
                <c:pt idx="1235">
                  <c:v>0.9944165678087995</c:v>
                </c:pt>
                <c:pt idx="1236">
                  <c:v>0.98980631960504595</c:v>
                </c:pt>
                <c:pt idx="1237">
                  <c:v>0.99831970451929652</c:v>
                </c:pt>
                <c:pt idx="1238">
                  <c:v>0.99993093427439106</c:v>
                </c:pt>
                <c:pt idx="1239">
                  <c:v>0.98871323471324202</c:v>
                </c:pt>
                <c:pt idx="1240">
                  <c:v>0.99836366818422739</c:v>
                </c:pt>
                <c:pt idx="1241">
                  <c:v>0.99685406204163607</c:v>
                </c:pt>
                <c:pt idx="1242">
                  <c:v>1.0104951154755559</c:v>
                </c:pt>
                <c:pt idx="1243">
                  <c:v>1.0083309158381664</c:v>
                </c:pt>
                <c:pt idx="1244">
                  <c:v>0.99722968142446577</c:v>
                </c:pt>
                <c:pt idx="1245">
                  <c:v>1.0067975164946716</c:v>
                </c:pt>
                <c:pt idx="1246">
                  <c:v>1.0073299886979958</c:v>
                </c:pt>
                <c:pt idx="1247">
                  <c:v>0.98529722756387605</c:v>
                </c:pt>
                <c:pt idx="1248">
                  <c:v>0.98613824008657902</c:v>
                </c:pt>
                <c:pt idx="1249">
                  <c:v>0.98779897278815099</c:v>
                </c:pt>
                <c:pt idx="1250">
                  <c:v>0.99162166136749863</c:v>
                </c:pt>
                <c:pt idx="1251">
                  <c:v>1.0059250445923853</c:v>
                </c:pt>
                <c:pt idx="1252">
                  <c:v>1.0021469039903674</c:v>
                </c:pt>
                <c:pt idx="1253">
                  <c:v>0.99929008380722628</c:v>
                </c:pt>
                <c:pt idx="1254">
                  <c:v>1.0030259903090153</c:v>
                </c:pt>
                <c:pt idx="1255">
                  <c:v>1.0001728162352463</c:v>
                </c:pt>
                <c:pt idx="1256">
                  <c:v>0.9952033561408381</c:v>
                </c:pt>
                <c:pt idx="1257">
                  <c:v>1.017637236050897</c:v>
                </c:pt>
                <c:pt idx="1258">
                  <c:v>1.0161591126603859</c:v>
                </c:pt>
                <c:pt idx="1259">
                  <c:v>1.0193147268320839</c:v>
                </c:pt>
                <c:pt idx="1260">
                  <c:v>1.0183774897434481</c:v>
                </c:pt>
                <c:pt idx="1261">
                  <c:v>1.0099514011016673</c:v>
                </c:pt>
                <c:pt idx="1262">
                  <c:v>0.99482254806390191</c:v>
                </c:pt>
                <c:pt idx="1263">
                  <c:v>0.99847209319305985</c:v>
                </c:pt>
                <c:pt idx="1264">
                  <c:v>0.99702440079230892</c:v>
                </c:pt>
                <c:pt idx="1265">
                  <c:v>0.994668944020348</c:v>
                </c:pt>
                <c:pt idx="1266">
                  <c:v>0.99751283921321465</c:v>
                </c:pt>
                <c:pt idx="1267">
                  <c:v>0.99246169224537062</c:v>
                </c:pt>
                <c:pt idx="1268">
                  <c:v>0.98469124886070802</c:v>
                </c:pt>
                <c:pt idx="1269">
                  <c:v>0.98629894936891005</c:v>
                </c:pt>
                <c:pt idx="1270">
                  <c:v>0.98595443877822397</c:v>
                </c:pt>
                <c:pt idx="1271">
                  <c:v>0.97932127767525601</c:v>
                </c:pt>
                <c:pt idx="1272">
                  <c:v>0.90390096774286999</c:v>
                </c:pt>
                <c:pt idx="1273">
                  <c:v>0.91713318947717903</c:v>
                </c:pt>
                <c:pt idx="1274">
                  <c:v>0.928826986781358</c:v>
                </c:pt>
                <c:pt idx="1275">
                  <c:v>0.94244639728400403</c:v>
                </c:pt>
                <c:pt idx="1276">
                  <c:v>0.94696343597380506</c:v>
                </c:pt>
                <c:pt idx="1277">
                  <c:v>0.95058703763243002</c:v>
                </c:pt>
                <c:pt idx="1278">
                  <c:v>0.94990042381814399</c:v>
                </c:pt>
                <c:pt idx="1279">
                  <c:v>0.95006835520173105</c:v>
                </c:pt>
                <c:pt idx="1280">
                  <c:v>0.94996273489241601</c:v>
                </c:pt>
                <c:pt idx="1281">
                  <c:v>0.95018166506222301</c:v>
                </c:pt>
                <c:pt idx="1282">
                  <c:v>0.95607440886516903</c:v>
                </c:pt>
                <c:pt idx="1283">
                  <c:v>0.95510423992970295</c:v>
                </c:pt>
                <c:pt idx="1284">
                  <c:v>0.95612360796919804</c:v>
                </c:pt>
                <c:pt idx="1285">
                  <c:v>0.95437695797241895</c:v>
                </c:pt>
                <c:pt idx="1286">
                  <c:v>0.95580405920421496</c:v>
                </c:pt>
                <c:pt idx="1287">
                  <c:v>0.95353171502794498</c:v>
                </c:pt>
                <c:pt idx="1288">
                  <c:v>0.95259618413151503</c:v>
                </c:pt>
                <c:pt idx="1289">
                  <c:v>0.95293183654622604</c:v>
                </c:pt>
                <c:pt idx="1290">
                  <c:v>0.96479793589073903</c:v>
                </c:pt>
                <c:pt idx="1291">
                  <c:v>0.969557534343779</c:v>
                </c:pt>
                <c:pt idx="1292">
                  <c:v>0.97457121520057399</c:v>
                </c:pt>
                <c:pt idx="1293">
                  <c:v>0.97102679955831595</c:v>
                </c:pt>
                <c:pt idx="1294">
                  <c:v>0.98250479860714901</c:v>
                </c:pt>
                <c:pt idx="1295">
                  <c:v>0.98303659300808999</c:v>
                </c:pt>
                <c:pt idx="1296">
                  <c:v>0.99259454151249771</c:v>
                </c:pt>
                <c:pt idx="1297">
                  <c:v>0.98217727982103797</c:v>
                </c:pt>
                <c:pt idx="1298">
                  <c:v>0.97880911617093402</c:v>
                </c:pt>
                <c:pt idx="1299">
                  <c:v>0.97678963902862803</c:v>
                </c:pt>
                <c:pt idx="1300">
                  <c:v>0.98189162117522</c:v>
                </c:pt>
                <c:pt idx="1301">
                  <c:v>0.985764560620916</c:v>
                </c:pt>
                <c:pt idx="1302">
                  <c:v>0.98289913935925499</c:v>
                </c:pt>
                <c:pt idx="1303">
                  <c:v>0.97478149754687005</c:v>
                </c:pt>
                <c:pt idx="1304">
                  <c:v>0.97134929325779196</c:v>
                </c:pt>
                <c:pt idx="1305">
                  <c:v>0.96671202644869003</c:v>
                </c:pt>
                <c:pt idx="1306">
                  <c:v>0.96546692684305901</c:v>
                </c:pt>
                <c:pt idx="1307">
                  <c:v>0.97329638578006095</c:v>
                </c:pt>
                <c:pt idx="1308">
                  <c:v>0.967697808211468</c:v>
                </c:pt>
                <c:pt idx="1309">
                  <c:v>0.97094543989982396</c:v>
                </c:pt>
                <c:pt idx="1310">
                  <c:v>0.97601399937717004</c:v>
                </c:pt>
                <c:pt idx="1311">
                  <c:v>0.97902112808193198</c:v>
                </c:pt>
                <c:pt idx="1312">
                  <c:v>0.97800652803161603</c:v>
                </c:pt>
                <c:pt idx="1313">
                  <c:v>0.98202507812724205</c:v>
                </c:pt>
                <c:pt idx="1314">
                  <c:v>0.97623206476462498</c:v>
                </c:pt>
                <c:pt idx="1315">
                  <c:v>0.98322481171818399</c:v>
                </c:pt>
                <c:pt idx="1316">
                  <c:v>0.98307655997620902</c:v>
                </c:pt>
                <c:pt idx="1317">
                  <c:v>0.97521391209492103</c:v>
                </c:pt>
                <c:pt idx="1318">
                  <c:v>0.97822475702654399</c:v>
                </c:pt>
                <c:pt idx="1319">
                  <c:v>0.976842320634558</c:v>
                </c:pt>
                <c:pt idx="1320">
                  <c:v>0.97747922114990304</c:v>
                </c:pt>
                <c:pt idx="1321">
                  <c:v>0.96847947796688805</c:v>
                </c:pt>
                <c:pt idx="1322">
                  <c:v>0.96750187657770204</c:v>
                </c:pt>
                <c:pt idx="1323">
                  <c:v>0.97113204590769597</c:v>
                </c:pt>
                <c:pt idx="1324">
                  <c:v>0.98379138439313696</c:v>
                </c:pt>
                <c:pt idx="1325">
                  <c:v>0.99852468130900551</c:v>
                </c:pt>
                <c:pt idx="1326">
                  <c:v>0.99482846130538394</c:v>
                </c:pt>
                <c:pt idx="1327">
                  <c:v>0.99140946247653294</c:v>
                </c:pt>
                <c:pt idx="1328">
                  <c:v>0.99635910269435335</c:v>
                </c:pt>
                <c:pt idx="1329">
                  <c:v>0.99845655048323578</c:v>
                </c:pt>
                <c:pt idx="1330">
                  <c:v>0.99679686954398294</c:v>
                </c:pt>
                <c:pt idx="1331">
                  <c:v>1.0026643944237712</c:v>
                </c:pt>
                <c:pt idx="1332">
                  <c:v>1.0048165805982292</c:v>
                </c:pt>
                <c:pt idx="1333">
                  <c:v>1.0011456028902614</c:v>
                </c:pt>
                <c:pt idx="1334">
                  <c:v>1.0107696254407941</c:v>
                </c:pt>
                <c:pt idx="1335">
                  <c:v>1.0083846024614231</c:v>
                </c:pt>
                <c:pt idx="1336">
                  <c:v>1.013168064232854</c:v>
                </c:pt>
                <c:pt idx="1337">
                  <c:v>1.0159961362459451</c:v>
                </c:pt>
                <c:pt idx="1338">
                  <c:v>1.016258469140779</c:v>
                </c:pt>
                <c:pt idx="1339">
                  <c:v>1.0164276626391491</c:v>
                </c:pt>
                <c:pt idx="1340">
                  <c:v>1.0141388642257121</c:v>
                </c:pt>
                <c:pt idx="1341">
                  <c:v>1.022111713425526</c:v>
                </c:pt>
                <c:pt idx="1342">
                  <c:v>1.0273669256557361</c:v>
                </c:pt>
                <c:pt idx="1343">
                  <c:v>1.035139846524973</c:v>
                </c:pt>
                <c:pt idx="1344">
                  <c:v>1.043668914384023</c:v>
                </c:pt>
                <c:pt idx="1345">
                  <c:v>1.043089580326267</c:v>
                </c:pt>
                <c:pt idx="1346">
                  <c:v>1.052817540366404</c:v>
                </c:pt>
                <c:pt idx="1347">
                  <c:v>1.0489859234935941</c:v>
                </c:pt>
                <c:pt idx="1348">
                  <c:v>1.0516527252844501</c:v>
                </c:pt>
                <c:pt idx="1349">
                  <c:v>1.056120681732702</c:v>
                </c:pt>
                <c:pt idx="1350">
                  <c:v>1.0541548912136529</c:v>
                </c:pt>
                <c:pt idx="1351">
                  <c:v>1.0361180555990539</c:v>
                </c:pt>
                <c:pt idx="1352">
                  <c:v>1.031673541764266</c:v>
                </c:pt>
                <c:pt idx="1353">
                  <c:v>1.036755633916782</c:v>
                </c:pt>
                <c:pt idx="1354">
                  <c:v>1.0447068635578189</c:v>
                </c:pt>
                <c:pt idx="1355">
                  <c:v>1.0489609850403869</c:v>
                </c:pt>
                <c:pt idx="1356">
                  <c:v>1.048311650357183</c:v>
                </c:pt>
                <c:pt idx="1357">
                  <c:v>1.045879882385861</c:v>
                </c:pt>
                <c:pt idx="1358">
                  <c:v>1.0521591605272571</c:v>
                </c:pt>
                <c:pt idx="1359">
                  <c:v>1.057307443588378</c:v>
                </c:pt>
                <c:pt idx="1360">
                  <c:v>1.067384869188347</c:v>
                </c:pt>
                <c:pt idx="1361">
                  <c:v>1.063340025034748</c:v>
                </c:pt>
                <c:pt idx="1362">
                  <c:v>1.0748633433532779</c:v>
                </c:pt>
                <c:pt idx="1363">
                  <c:v>1.0861710503964299</c:v>
                </c:pt>
                <c:pt idx="1364">
                  <c:v>1.0826044542554909</c:v>
                </c:pt>
                <c:pt idx="1365">
                  <c:v>1.0947861524131679</c:v>
                </c:pt>
                <c:pt idx="1366">
                  <c:v>1.096856978929134</c:v>
                </c:pt>
                <c:pt idx="1367">
                  <c:v>1.1188973127519499</c:v>
                </c:pt>
                <c:pt idx="1368">
                  <c:v>1.1416356194221</c:v>
                </c:pt>
                <c:pt idx="1369">
                  <c:v>1.1390574461359799</c:v>
                </c:pt>
                <c:pt idx="1370">
                  <c:v>1.12216228683232</c:v>
                </c:pt>
                <c:pt idx="1371">
                  <c:v>1.14321983057184</c:v>
                </c:pt>
                <c:pt idx="1372">
                  <c:v>1.15083066318148</c:v>
                </c:pt>
                <c:pt idx="1373">
                  <c:v>1.1587877593190101</c:v>
                </c:pt>
                <c:pt idx="1374">
                  <c:v>1.1460388574289899</c:v>
                </c:pt>
                <c:pt idx="1375">
                  <c:v>1.1362143923529699</c:v>
                </c:pt>
                <c:pt idx="1376">
                  <c:v>1.11104158312947</c:v>
                </c:pt>
                <c:pt idx="1377">
                  <c:v>1.1383010186762099</c:v>
                </c:pt>
                <c:pt idx="1378">
                  <c:v>1.14308611652236</c:v>
                </c:pt>
                <c:pt idx="1379">
                  <c:v>1.1344535786236301</c:v>
                </c:pt>
                <c:pt idx="1380">
                  <c:v>1.1362964064413501</c:v>
                </c:pt>
                <c:pt idx="1381">
                  <c:v>1.1638775643952</c:v>
                </c:pt>
                <c:pt idx="1382">
                  <c:v>1.1601011299853901</c:v>
                </c:pt>
                <c:pt idx="1383">
                  <c:v>1.1617159357323701</c:v>
                </c:pt>
                <c:pt idx="1384">
                  <c:v>1.16224824432822</c:v>
                </c:pt>
                <c:pt idx="1385">
                  <c:v>1.1704597033394499</c:v>
                </c:pt>
                <c:pt idx="1386">
                  <c:v>1.1579148433393001</c:v>
                </c:pt>
                <c:pt idx="1387">
                  <c:v>1.15733331226692</c:v>
                </c:pt>
                <c:pt idx="1388">
                  <c:v>1.16360892092645</c:v>
                </c:pt>
                <c:pt idx="1389">
                  <c:v>1.16113162333297</c:v>
                </c:pt>
                <c:pt idx="1390">
                  <c:v>1.17606935947114</c:v>
                </c:pt>
                <c:pt idx="1391">
                  <c:v>1.18197516849934</c:v>
                </c:pt>
                <c:pt idx="1392">
                  <c:v>1.1694389563226899</c:v>
                </c:pt>
                <c:pt idx="1393">
                  <c:v>1.18735420821323</c:v>
                </c:pt>
                <c:pt idx="1394">
                  <c:v>1.19392907831123</c:v>
                </c:pt>
                <c:pt idx="1395">
                  <c:v>1.21279647894283</c:v>
                </c:pt>
                <c:pt idx="1396">
                  <c:v>1.1888414936221601</c:v>
                </c:pt>
                <c:pt idx="1397">
                  <c:v>1.18361224823498</c:v>
                </c:pt>
                <c:pt idx="1398">
                  <c:v>1.1653627696519899</c:v>
                </c:pt>
                <c:pt idx="1399">
                  <c:v>1.1822971713763999</c:v>
                </c:pt>
                <c:pt idx="1400">
                  <c:v>1.18183100694416</c:v>
                </c:pt>
                <c:pt idx="1401">
                  <c:v>1.1528760136768401</c:v>
                </c:pt>
                <c:pt idx="1402">
                  <c:v>1.1597161148591799</c:v>
                </c:pt>
                <c:pt idx="1403">
                  <c:v>1.17784307481826</c:v>
                </c:pt>
                <c:pt idx="1404">
                  <c:v>1.1724724492029199</c:v>
                </c:pt>
                <c:pt idx="1405">
                  <c:v>1.1756863543795801</c:v>
                </c:pt>
                <c:pt idx="1406">
                  <c:v>1.19092856402283</c:v>
                </c:pt>
                <c:pt idx="1407">
                  <c:v>1.2065888141290999</c:v>
                </c:pt>
                <c:pt idx="1408">
                  <c:v>1.20040440494887</c:v>
                </c:pt>
                <c:pt idx="1409">
                  <c:v>1.21699950814919</c:v>
                </c:pt>
                <c:pt idx="1410">
                  <c:v>1.2057219516258499</c:v>
                </c:pt>
                <c:pt idx="1411">
                  <c:v>1.1903573168486801</c:v>
                </c:pt>
                <c:pt idx="1412">
                  <c:v>1.1928562340009399</c:v>
                </c:pt>
                <c:pt idx="1413">
                  <c:v>1.1809767188437399</c:v>
                </c:pt>
                <c:pt idx="1414">
                  <c:v>1.1833908405806</c:v>
                </c:pt>
                <c:pt idx="1415">
                  <c:v>1.2008787030097099</c:v>
                </c:pt>
                <c:pt idx="1416">
                  <c:v>1.1973622175001499</c:v>
                </c:pt>
                <c:pt idx="1417">
                  <c:v>1.20110305559859</c:v>
                </c:pt>
                <c:pt idx="1418">
                  <c:v>1.1907843323501601</c:v>
                </c:pt>
                <c:pt idx="1419">
                  <c:v>1.18749322781929</c:v>
                </c:pt>
                <c:pt idx="1420">
                  <c:v>1.2029218097454499</c:v>
                </c:pt>
                <c:pt idx="1421">
                  <c:v>1.1838244003809499</c:v>
                </c:pt>
                <c:pt idx="1422">
                  <c:v>1.1781847807094299</c:v>
                </c:pt>
                <c:pt idx="1423">
                  <c:v>1.1688970883759899</c:v>
                </c:pt>
                <c:pt idx="1424">
                  <c:v>1.1714224398212001</c:v>
                </c:pt>
                <c:pt idx="1425">
                  <c:v>1.16438640700509</c:v>
                </c:pt>
                <c:pt idx="1426">
                  <c:v>1.13281832194267</c:v>
                </c:pt>
                <c:pt idx="1427">
                  <c:v>1.1340364964329401</c:v>
                </c:pt>
                <c:pt idx="1428">
                  <c:v>1.14572185626607</c:v>
                </c:pt>
                <c:pt idx="1429">
                  <c:v>1.1512772648345899</c:v>
                </c:pt>
                <c:pt idx="1430">
                  <c:v>1.1502579435400899</c:v>
                </c:pt>
                <c:pt idx="1431">
                  <c:v>1.15588400716395</c:v>
                </c:pt>
                <c:pt idx="1432">
                  <c:v>1.16829487264467</c:v>
                </c:pt>
                <c:pt idx="1433">
                  <c:v>1.16145021382562</c:v>
                </c:pt>
                <c:pt idx="1434">
                  <c:v>1.1551634798579999</c:v>
                </c:pt>
                <c:pt idx="1435">
                  <c:v>1.15879058739102</c:v>
                </c:pt>
                <c:pt idx="1436">
                  <c:v>1.1696279696976499</c:v>
                </c:pt>
                <c:pt idx="1437">
                  <c:v>1.1798641412902899</c:v>
                </c:pt>
                <c:pt idx="1438">
                  <c:v>1.1732202755841699</c:v>
                </c:pt>
                <c:pt idx="1439">
                  <c:v>1.1735423953237101</c:v>
                </c:pt>
                <c:pt idx="1440">
                  <c:v>1.162914570816</c:v>
                </c:pt>
                <c:pt idx="1441">
                  <c:v>1.17211038586775</c:v>
                </c:pt>
                <c:pt idx="1442">
                  <c:v>1.16425846596212</c:v>
                </c:pt>
                <c:pt idx="1443">
                  <c:v>1.1491279534771399</c:v>
                </c:pt>
                <c:pt idx="1444">
                  <c:v>1.1705234401359799</c:v>
                </c:pt>
                <c:pt idx="1445">
                  <c:v>1.1638275706263099</c:v>
                </c:pt>
                <c:pt idx="1446">
                  <c:v>1.16969867149798</c:v>
                </c:pt>
                <c:pt idx="1447">
                  <c:v>1.1815998763314499</c:v>
                </c:pt>
                <c:pt idx="1448">
                  <c:v>1.1833617418231099</c:v>
                </c:pt>
                <c:pt idx="1449">
                  <c:v>1.1899954872384799</c:v>
                </c:pt>
                <c:pt idx="1450">
                  <c:v>1.1941323489087301</c:v>
                </c:pt>
                <c:pt idx="1451">
                  <c:v>1.1989830533510899</c:v>
                </c:pt>
                <c:pt idx="1452">
                  <c:v>1.19440008085014</c:v>
                </c:pt>
                <c:pt idx="1453">
                  <c:v>1.1978669465507501</c:v>
                </c:pt>
                <c:pt idx="1454">
                  <c:v>1.19414160441714</c:v>
                </c:pt>
                <c:pt idx="1455">
                  <c:v>1.2186970291594301</c:v>
                </c:pt>
                <c:pt idx="1456">
                  <c:v>1.23947522482705</c:v>
                </c:pt>
                <c:pt idx="1457">
                  <c:v>1.23947852034898</c:v>
                </c:pt>
                <c:pt idx="1458">
                  <c:v>1.2329860382992899</c:v>
                </c:pt>
                <c:pt idx="1459">
                  <c:v>1.2440118029234899</c:v>
                </c:pt>
                <c:pt idx="1460">
                  <c:v>1.25818432354341</c:v>
                </c:pt>
                <c:pt idx="1461">
                  <c:v>1.24816416055858</c:v>
                </c:pt>
                <c:pt idx="1462">
                  <c:v>1.2482353064363301</c:v>
                </c:pt>
                <c:pt idx="1463">
                  <c:v>1.24982858611451</c:v>
                </c:pt>
                <c:pt idx="1464">
                  <c:v>1.24656071384464</c:v>
                </c:pt>
                <c:pt idx="1465">
                  <c:v>1.2494439683207301</c:v>
                </c:pt>
                <c:pt idx="1466">
                  <c:v>1.2447745643296599</c:v>
                </c:pt>
                <c:pt idx="1467">
                  <c:v>1.2495667440420899</c:v>
                </c:pt>
                <c:pt idx="1468">
                  <c:v>1.2517468369767499</c:v>
                </c:pt>
                <c:pt idx="1469">
                  <c:v>1.25654733729775</c:v>
                </c:pt>
                <c:pt idx="1470">
                  <c:v>1.2537662206290701</c:v>
                </c:pt>
                <c:pt idx="1471">
                  <c:v>1.25535931332729</c:v>
                </c:pt>
                <c:pt idx="1472">
                  <c:v>1.25993698027165</c:v>
                </c:pt>
                <c:pt idx="1473">
                  <c:v>1.26306669771781</c:v>
                </c:pt>
                <c:pt idx="1474">
                  <c:v>1.2477420766537499</c:v>
                </c:pt>
                <c:pt idx="1475">
                  <c:v>1.21441205598218</c:v>
                </c:pt>
                <c:pt idx="1476">
                  <c:v>1.2354161935683901</c:v>
                </c:pt>
                <c:pt idx="1477">
                  <c:v>1.2432028107202699</c:v>
                </c:pt>
                <c:pt idx="1478">
                  <c:v>1.23125448693492</c:v>
                </c:pt>
                <c:pt idx="1479">
                  <c:v>1.22622624501313</c:v>
                </c:pt>
                <c:pt idx="1480">
                  <c:v>1.2475623889046801</c:v>
                </c:pt>
                <c:pt idx="1481">
                  <c:v>1.24833746761624</c:v>
                </c:pt>
                <c:pt idx="1482">
                  <c:v>1.2472079917482</c:v>
                </c:pt>
                <c:pt idx="1483">
                  <c:v>1.2525308673542601</c:v>
                </c:pt>
                <c:pt idx="1484">
                  <c:v>1.23603016566519</c:v>
                </c:pt>
                <c:pt idx="1485">
                  <c:v>1.2489388653102</c:v>
                </c:pt>
                <c:pt idx="1486">
                  <c:v>1.2601061737700201</c:v>
                </c:pt>
                <c:pt idx="1487">
                  <c:v>1.2596981834802601</c:v>
                </c:pt>
                <c:pt idx="1488">
                  <c:v>1.2610379416946</c:v>
                </c:pt>
                <c:pt idx="1489">
                  <c:v>1.2644206897821899</c:v>
                </c:pt>
                <c:pt idx="1490">
                  <c:v>1.2344023648104401</c:v>
                </c:pt>
                <c:pt idx="1491">
                  <c:v>1.2229713678510201</c:v>
                </c:pt>
                <c:pt idx="1492">
                  <c:v>1.2340553066177</c:v>
                </c:pt>
                <c:pt idx="1493">
                  <c:v>1.2386705097905999</c:v>
                </c:pt>
                <c:pt idx="1494">
                  <c:v>1.2267076716852401</c:v>
                </c:pt>
                <c:pt idx="1495">
                  <c:v>1.2435292543715701</c:v>
                </c:pt>
                <c:pt idx="1496">
                  <c:v>1.24881679076371</c:v>
                </c:pt>
                <c:pt idx="1497">
                  <c:v>1.2437309122668501</c:v>
                </c:pt>
                <c:pt idx="1498">
                  <c:v>1.2350771287692699</c:v>
                </c:pt>
                <c:pt idx="1499">
                  <c:v>1.2331605840992399</c:v>
                </c:pt>
                <c:pt idx="1500">
                  <c:v>1.21940925922931</c:v>
                </c:pt>
                <c:pt idx="1501">
                  <c:v>1.22682523534</c:v>
                </c:pt>
                <c:pt idx="1502">
                  <c:v>1.20319575877079</c:v>
                </c:pt>
                <c:pt idx="1503">
                  <c:v>1.19506472451821</c:v>
                </c:pt>
                <c:pt idx="1504">
                  <c:v>1.15320299489554</c:v>
                </c:pt>
                <c:pt idx="1505">
                  <c:v>1.17066012249245</c:v>
                </c:pt>
                <c:pt idx="1506">
                  <c:v>1.1898412287650399</c:v>
                </c:pt>
                <c:pt idx="1507">
                  <c:v>1.17313045508213</c:v>
                </c:pt>
                <c:pt idx="1508">
                  <c:v>1.1819786042562401</c:v>
                </c:pt>
                <c:pt idx="1509">
                  <c:v>1.18068145410207</c:v>
                </c:pt>
                <c:pt idx="1510">
                  <c:v>1.16688838595433</c:v>
                </c:pt>
                <c:pt idx="1511">
                  <c:v>1.18693633135767</c:v>
                </c:pt>
                <c:pt idx="1512">
                  <c:v>1.1717916083951401</c:v>
                </c:pt>
                <c:pt idx="1513">
                  <c:v>1.16157341025191</c:v>
                </c:pt>
                <c:pt idx="1514">
                  <c:v>1.1631102920973</c:v>
                </c:pt>
                <c:pt idx="1515">
                  <c:v>1.20846242352402</c:v>
                </c:pt>
                <c:pt idx="1516">
                  <c:v>1.2009310807731999</c:v>
                </c:pt>
                <c:pt idx="1517">
                  <c:v>1.21721993415874</c:v>
                </c:pt>
                <c:pt idx="1518">
                  <c:v>1.21894970921343</c:v>
                </c:pt>
                <c:pt idx="1519">
                  <c:v>1.2345558519915201</c:v>
                </c:pt>
                <c:pt idx="1520">
                  <c:v>1.2296110966253599</c:v>
                </c:pt>
                <c:pt idx="1521">
                  <c:v>1.2451658432848001</c:v>
                </c:pt>
                <c:pt idx="1522">
                  <c:v>1.2451547647217001</c:v>
                </c:pt>
                <c:pt idx="1523">
                  <c:v>1.2538524417667301</c:v>
                </c:pt>
                <c:pt idx="1524">
                  <c:v>1.25498135669486</c:v>
                </c:pt>
                <c:pt idx="1525">
                  <c:v>1.265519524308</c:v>
                </c:pt>
                <c:pt idx="1526">
                  <c:v>1.2595060148183501</c:v>
                </c:pt>
                <c:pt idx="1527">
                  <c:v>1.2542648962032099</c:v>
                </c:pt>
                <c:pt idx="1528">
                  <c:v>1.2567822075098101</c:v>
                </c:pt>
                <c:pt idx="1529">
                  <c:v>1.2502616784649501</c:v>
                </c:pt>
                <c:pt idx="1530">
                  <c:v>1.2660691051783801</c:v>
                </c:pt>
                <c:pt idx="1531">
                  <c:v>1.2658053699337901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CCA-43CA-9B2B-E5711EE2A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43088"/>
        <c:axId val="980243632"/>
      </c:lineChart>
      <c:dateAx>
        <c:axId val="98024308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3632"/>
        <c:crosses val="autoZero"/>
        <c:auto val="1"/>
        <c:lblOffset val="100"/>
        <c:baseTimeUnit val="days"/>
        <c:majorUnit val="3"/>
        <c:majorTimeUnit val="months"/>
        <c:minorUnit val="3"/>
        <c:minorTimeUnit val="months"/>
      </c:dateAx>
      <c:valAx>
        <c:axId val="9802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3088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  <a:prstDash val="dash"/>
        </a:ln>
        <a:effectLst/>
      </c:spPr>
    </c:plotArea>
    <c:legend>
      <c:legendPos val="b"/>
      <c:layout>
        <c:manualLayout>
          <c:xMode val="edge"/>
          <c:yMode val="edge"/>
          <c:x val="0.2283149882338327"/>
          <c:y val="2.3726337112425257E-2"/>
          <c:w val="0.52789976931380445"/>
          <c:h val="6.7796693653120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433248243577783E-2"/>
          <c:y val="0.10348727222924804"/>
          <c:w val="0.89714005876591574"/>
          <c:h val="0.78291508118494046"/>
        </c:manualLayout>
      </c:layout>
      <c:lineChart>
        <c:grouping val="standard"/>
        <c:varyColors val="0"/>
        <c:ser>
          <c:idx val="0"/>
          <c:order val="0"/>
          <c:tx>
            <c:strRef>
              <c:f>'增值-产业趋势'!$K$2</c:f>
              <c:strCache>
                <c:ptCount val="1"/>
                <c:pt idx="0">
                  <c:v>奇点1号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'增值-产业趋势'!$A$4:$A$972</c:f>
              <c:numCache>
                <c:formatCode>yyyy\-mm\-dd</c:formatCode>
                <c:ptCount val="969"/>
                <c:pt idx="0">
                  <c:v>43833</c:v>
                </c:pt>
                <c:pt idx="1">
                  <c:v>43836</c:v>
                </c:pt>
                <c:pt idx="2">
                  <c:v>43837</c:v>
                </c:pt>
                <c:pt idx="3">
                  <c:v>43838</c:v>
                </c:pt>
                <c:pt idx="4">
                  <c:v>43839</c:v>
                </c:pt>
                <c:pt idx="5">
                  <c:v>43840</c:v>
                </c:pt>
                <c:pt idx="6">
                  <c:v>43843</c:v>
                </c:pt>
                <c:pt idx="7">
                  <c:v>43844</c:v>
                </c:pt>
                <c:pt idx="8">
                  <c:v>43845</c:v>
                </c:pt>
                <c:pt idx="9">
                  <c:v>43846</c:v>
                </c:pt>
                <c:pt idx="10">
                  <c:v>43847</c:v>
                </c:pt>
                <c:pt idx="11">
                  <c:v>43850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43889</c:v>
                </c:pt>
                <c:pt idx="35">
                  <c:v>43892</c:v>
                </c:pt>
                <c:pt idx="36">
                  <c:v>43893</c:v>
                </c:pt>
                <c:pt idx="37">
                  <c:v>43894</c:v>
                </c:pt>
                <c:pt idx="38">
                  <c:v>43895</c:v>
                </c:pt>
                <c:pt idx="39">
                  <c:v>43896</c:v>
                </c:pt>
                <c:pt idx="40">
                  <c:v>43899</c:v>
                </c:pt>
                <c:pt idx="41">
                  <c:v>43900</c:v>
                </c:pt>
                <c:pt idx="42">
                  <c:v>43901</c:v>
                </c:pt>
                <c:pt idx="43">
                  <c:v>43902</c:v>
                </c:pt>
                <c:pt idx="44">
                  <c:v>43903</c:v>
                </c:pt>
                <c:pt idx="45">
                  <c:v>43906</c:v>
                </c:pt>
                <c:pt idx="46">
                  <c:v>43907</c:v>
                </c:pt>
                <c:pt idx="47">
                  <c:v>43908</c:v>
                </c:pt>
                <c:pt idx="48">
                  <c:v>43909</c:v>
                </c:pt>
                <c:pt idx="49">
                  <c:v>43910</c:v>
                </c:pt>
                <c:pt idx="50">
                  <c:v>43913</c:v>
                </c:pt>
                <c:pt idx="51">
                  <c:v>43914</c:v>
                </c:pt>
                <c:pt idx="52">
                  <c:v>43915</c:v>
                </c:pt>
                <c:pt idx="53">
                  <c:v>43916</c:v>
                </c:pt>
                <c:pt idx="54">
                  <c:v>43917</c:v>
                </c:pt>
                <c:pt idx="55">
                  <c:v>43920</c:v>
                </c:pt>
                <c:pt idx="56">
                  <c:v>43921</c:v>
                </c:pt>
                <c:pt idx="57">
                  <c:v>43922</c:v>
                </c:pt>
                <c:pt idx="58">
                  <c:v>43923</c:v>
                </c:pt>
                <c:pt idx="59">
                  <c:v>43924</c:v>
                </c:pt>
                <c:pt idx="60">
                  <c:v>43928</c:v>
                </c:pt>
                <c:pt idx="61">
                  <c:v>43929</c:v>
                </c:pt>
                <c:pt idx="62">
                  <c:v>43930</c:v>
                </c:pt>
                <c:pt idx="63">
                  <c:v>43931</c:v>
                </c:pt>
                <c:pt idx="64">
                  <c:v>43934</c:v>
                </c:pt>
                <c:pt idx="65">
                  <c:v>43935</c:v>
                </c:pt>
                <c:pt idx="66">
                  <c:v>43936</c:v>
                </c:pt>
                <c:pt idx="67">
                  <c:v>43937</c:v>
                </c:pt>
                <c:pt idx="68">
                  <c:v>43938</c:v>
                </c:pt>
                <c:pt idx="69">
                  <c:v>43941</c:v>
                </c:pt>
                <c:pt idx="70">
                  <c:v>43942</c:v>
                </c:pt>
                <c:pt idx="71">
                  <c:v>43943</c:v>
                </c:pt>
                <c:pt idx="72">
                  <c:v>43944</c:v>
                </c:pt>
                <c:pt idx="73">
                  <c:v>43945</c:v>
                </c:pt>
                <c:pt idx="74">
                  <c:v>43948</c:v>
                </c:pt>
                <c:pt idx="75">
                  <c:v>43949</c:v>
                </c:pt>
                <c:pt idx="76">
                  <c:v>43950</c:v>
                </c:pt>
                <c:pt idx="77">
                  <c:v>43951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44113</c:v>
                </c:pt>
                <c:pt idx="183">
                  <c:v>44116</c:v>
                </c:pt>
                <c:pt idx="184">
                  <c:v>44117</c:v>
                </c:pt>
                <c:pt idx="185">
                  <c:v>44118</c:v>
                </c:pt>
                <c:pt idx="186">
                  <c:v>44119</c:v>
                </c:pt>
                <c:pt idx="187">
                  <c:v>44120</c:v>
                </c:pt>
                <c:pt idx="188">
                  <c:v>44123</c:v>
                </c:pt>
                <c:pt idx="189">
                  <c:v>44124</c:v>
                </c:pt>
                <c:pt idx="190">
                  <c:v>44125</c:v>
                </c:pt>
                <c:pt idx="191">
                  <c:v>44126</c:v>
                </c:pt>
                <c:pt idx="192">
                  <c:v>44127</c:v>
                </c:pt>
                <c:pt idx="193">
                  <c:v>44130</c:v>
                </c:pt>
                <c:pt idx="194">
                  <c:v>44131</c:v>
                </c:pt>
                <c:pt idx="195">
                  <c:v>44132</c:v>
                </c:pt>
                <c:pt idx="196">
                  <c:v>44133</c:v>
                </c:pt>
                <c:pt idx="197">
                  <c:v>44134</c:v>
                </c:pt>
                <c:pt idx="198">
                  <c:v>44137</c:v>
                </c:pt>
                <c:pt idx="199">
                  <c:v>44138</c:v>
                </c:pt>
                <c:pt idx="200">
                  <c:v>44139</c:v>
                </c:pt>
                <c:pt idx="201">
                  <c:v>44140</c:v>
                </c:pt>
                <c:pt idx="202">
                  <c:v>44141</c:v>
                </c:pt>
                <c:pt idx="203">
                  <c:v>44144</c:v>
                </c:pt>
                <c:pt idx="204">
                  <c:v>44145</c:v>
                </c:pt>
                <c:pt idx="205">
                  <c:v>44146</c:v>
                </c:pt>
                <c:pt idx="206">
                  <c:v>44147</c:v>
                </c:pt>
                <c:pt idx="207">
                  <c:v>44148</c:v>
                </c:pt>
                <c:pt idx="208">
                  <c:v>44151</c:v>
                </c:pt>
                <c:pt idx="209">
                  <c:v>44152</c:v>
                </c:pt>
                <c:pt idx="210">
                  <c:v>44153</c:v>
                </c:pt>
                <c:pt idx="211">
                  <c:v>44154</c:v>
                </c:pt>
                <c:pt idx="212">
                  <c:v>44155</c:v>
                </c:pt>
                <c:pt idx="213">
                  <c:v>44158</c:v>
                </c:pt>
                <c:pt idx="214">
                  <c:v>44159</c:v>
                </c:pt>
                <c:pt idx="215">
                  <c:v>44160</c:v>
                </c:pt>
                <c:pt idx="216">
                  <c:v>44161</c:v>
                </c:pt>
                <c:pt idx="217">
                  <c:v>44162</c:v>
                </c:pt>
                <c:pt idx="218">
                  <c:v>44165</c:v>
                </c:pt>
                <c:pt idx="219">
                  <c:v>44166</c:v>
                </c:pt>
                <c:pt idx="220">
                  <c:v>44167</c:v>
                </c:pt>
                <c:pt idx="221">
                  <c:v>44168</c:v>
                </c:pt>
                <c:pt idx="222">
                  <c:v>44169</c:v>
                </c:pt>
                <c:pt idx="223">
                  <c:v>44172</c:v>
                </c:pt>
                <c:pt idx="224">
                  <c:v>44173</c:v>
                </c:pt>
                <c:pt idx="225">
                  <c:v>44174</c:v>
                </c:pt>
                <c:pt idx="226">
                  <c:v>44175</c:v>
                </c:pt>
                <c:pt idx="227">
                  <c:v>44176</c:v>
                </c:pt>
                <c:pt idx="228">
                  <c:v>44179</c:v>
                </c:pt>
                <c:pt idx="229">
                  <c:v>44180</c:v>
                </c:pt>
                <c:pt idx="230">
                  <c:v>44181</c:v>
                </c:pt>
                <c:pt idx="231">
                  <c:v>44182</c:v>
                </c:pt>
                <c:pt idx="232">
                  <c:v>44183</c:v>
                </c:pt>
                <c:pt idx="233">
                  <c:v>44186</c:v>
                </c:pt>
                <c:pt idx="234">
                  <c:v>44187</c:v>
                </c:pt>
                <c:pt idx="235">
                  <c:v>44188</c:v>
                </c:pt>
                <c:pt idx="236">
                  <c:v>44189</c:v>
                </c:pt>
                <c:pt idx="237">
                  <c:v>44190</c:v>
                </c:pt>
                <c:pt idx="238">
                  <c:v>44193</c:v>
                </c:pt>
                <c:pt idx="239">
                  <c:v>44194</c:v>
                </c:pt>
                <c:pt idx="240">
                  <c:v>44195</c:v>
                </c:pt>
                <c:pt idx="241">
                  <c:v>44196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44207</c:v>
                </c:pt>
                <c:pt idx="248">
                  <c:v>44208</c:v>
                </c:pt>
                <c:pt idx="249">
                  <c:v>44209</c:v>
                </c:pt>
                <c:pt idx="250">
                  <c:v>44210</c:v>
                </c:pt>
                <c:pt idx="251">
                  <c:v>44211</c:v>
                </c:pt>
                <c:pt idx="252">
                  <c:v>44214</c:v>
                </c:pt>
                <c:pt idx="253">
                  <c:v>44215</c:v>
                </c:pt>
                <c:pt idx="254">
                  <c:v>44216</c:v>
                </c:pt>
                <c:pt idx="255">
                  <c:v>44217</c:v>
                </c:pt>
                <c:pt idx="256">
                  <c:v>44218</c:v>
                </c:pt>
                <c:pt idx="257">
                  <c:v>44221</c:v>
                </c:pt>
                <c:pt idx="258">
                  <c:v>44222</c:v>
                </c:pt>
                <c:pt idx="259">
                  <c:v>44223</c:v>
                </c:pt>
                <c:pt idx="260">
                  <c:v>44224</c:v>
                </c:pt>
                <c:pt idx="261">
                  <c:v>44225</c:v>
                </c:pt>
                <c:pt idx="262">
                  <c:v>44228</c:v>
                </c:pt>
                <c:pt idx="263">
                  <c:v>44229</c:v>
                </c:pt>
                <c:pt idx="264">
                  <c:v>44230</c:v>
                </c:pt>
                <c:pt idx="265">
                  <c:v>44231</c:v>
                </c:pt>
                <c:pt idx="266">
                  <c:v>44232</c:v>
                </c:pt>
                <c:pt idx="267">
                  <c:v>44235</c:v>
                </c:pt>
                <c:pt idx="268">
                  <c:v>44236</c:v>
                </c:pt>
                <c:pt idx="269">
                  <c:v>44237</c:v>
                </c:pt>
                <c:pt idx="270">
                  <c:v>44245</c:v>
                </c:pt>
                <c:pt idx="271">
                  <c:v>44246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44256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44288</c:v>
                </c:pt>
                <c:pt idx="302">
                  <c:v>44292</c:v>
                </c:pt>
                <c:pt idx="303">
                  <c:v>44293</c:v>
                </c:pt>
                <c:pt idx="304">
                  <c:v>44294</c:v>
                </c:pt>
                <c:pt idx="305">
                  <c:v>44295</c:v>
                </c:pt>
                <c:pt idx="306">
                  <c:v>44298</c:v>
                </c:pt>
                <c:pt idx="307">
                  <c:v>44299</c:v>
                </c:pt>
                <c:pt idx="308">
                  <c:v>44300</c:v>
                </c:pt>
                <c:pt idx="309">
                  <c:v>44301</c:v>
                </c:pt>
                <c:pt idx="310">
                  <c:v>44302</c:v>
                </c:pt>
                <c:pt idx="311">
                  <c:v>44305</c:v>
                </c:pt>
                <c:pt idx="312">
                  <c:v>44306</c:v>
                </c:pt>
                <c:pt idx="313">
                  <c:v>44307</c:v>
                </c:pt>
                <c:pt idx="314">
                  <c:v>44308</c:v>
                </c:pt>
                <c:pt idx="315">
                  <c:v>44309</c:v>
                </c:pt>
                <c:pt idx="316">
                  <c:v>44312</c:v>
                </c:pt>
                <c:pt idx="317">
                  <c:v>44313</c:v>
                </c:pt>
                <c:pt idx="318">
                  <c:v>44314</c:v>
                </c:pt>
                <c:pt idx="319">
                  <c:v>44315</c:v>
                </c:pt>
                <c:pt idx="320">
                  <c:v>44316</c:v>
                </c:pt>
                <c:pt idx="321">
                  <c:v>44322</c:v>
                </c:pt>
                <c:pt idx="322">
                  <c:v>44323</c:v>
                </c:pt>
                <c:pt idx="323">
                  <c:v>44326</c:v>
                </c:pt>
                <c:pt idx="324">
                  <c:v>44327</c:v>
                </c:pt>
                <c:pt idx="325">
                  <c:v>44328</c:v>
                </c:pt>
                <c:pt idx="326">
                  <c:v>44329</c:v>
                </c:pt>
                <c:pt idx="327">
                  <c:v>44330</c:v>
                </c:pt>
                <c:pt idx="328">
                  <c:v>44333</c:v>
                </c:pt>
                <c:pt idx="329">
                  <c:v>44334</c:v>
                </c:pt>
                <c:pt idx="330">
                  <c:v>44335</c:v>
                </c:pt>
                <c:pt idx="331">
                  <c:v>44336</c:v>
                </c:pt>
                <c:pt idx="332">
                  <c:v>44337</c:v>
                </c:pt>
                <c:pt idx="333">
                  <c:v>44340</c:v>
                </c:pt>
                <c:pt idx="334">
                  <c:v>44341</c:v>
                </c:pt>
                <c:pt idx="335">
                  <c:v>44342</c:v>
                </c:pt>
                <c:pt idx="336">
                  <c:v>44343</c:v>
                </c:pt>
                <c:pt idx="337">
                  <c:v>44344</c:v>
                </c:pt>
                <c:pt idx="338">
                  <c:v>44347</c:v>
                </c:pt>
                <c:pt idx="339">
                  <c:v>44348</c:v>
                </c:pt>
                <c:pt idx="340">
                  <c:v>44349</c:v>
                </c:pt>
                <c:pt idx="341">
                  <c:v>44350</c:v>
                </c:pt>
                <c:pt idx="342">
                  <c:v>44351</c:v>
                </c:pt>
                <c:pt idx="343">
                  <c:v>44354</c:v>
                </c:pt>
                <c:pt idx="344">
                  <c:v>44355</c:v>
                </c:pt>
                <c:pt idx="345">
                  <c:v>44356</c:v>
                </c:pt>
                <c:pt idx="346">
                  <c:v>44357</c:v>
                </c:pt>
                <c:pt idx="347">
                  <c:v>44358</c:v>
                </c:pt>
                <c:pt idx="348">
                  <c:v>44362</c:v>
                </c:pt>
                <c:pt idx="349">
                  <c:v>44363</c:v>
                </c:pt>
                <c:pt idx="350">
                  <c:v>44364</c:v>
                </c:pt>
                <c:pt idx="351">
                  <c:v>44365</c:v>
                </c:pt>
                <c:pt idx="352">
                  <c:v>44368</c:v>
                </c:pt>
                <c:pt idx="353">
                  <c:v>44369</c:v>
                </c:pt>
                <c:pt idx="354">
                  <c:v>44370</c:v>
                </c:pt>
                <c:pt idx="355">
                  <c:v>44371</c:v>
                </c:pt>
                <c:pt idx="356">
                  <c:v>44372</c:v>
                </c:pt>
                <c:pt idx="357">
                  <c:v>44375</c:v>
                </c:pt>
                <c:pt idx="358">
                  <c:v>44376</c:v>
                </c:pt>
                <c:pt idx="359">
                  <c:v>44377</c:v>
                </c:pt>
                <c:pt idx="360">
                  <c:v>44378</c:v>
                </c:pt>
                <c:pt idx="361">
                  <c:v>44379</c:v>
                </c:pt>
                <c:pt idx="362">
                  <c:v>44382</c:v>
                </c:pt>
                <c:pt idx="363">
                  <c:v>44383</c:v>
                </c:pt>
                <c:pt idx="364">
                  <c:v>44384</c:v>
                </c:pt>
                <c:pt idx="365">
                  <c:v>44385</c:v>
                </c:pt>
                <c:pt idx="366">
                  <c:v>44386</c:v>
                </c:pt>
                <c:pt idx="367">
                  <c:v>44389</c:v>
                </c:pt>
                <c:pt idx="368">
                  <c:v>44390</c:v>
                </c:pt>
                <c:pt idx="369">
                  <c:v>44391</c:v>
                </c:pt>
                <c:pt idx="370">
                  <c:v>44392</c:v>
                </c:pt>
                <c:pt idx="371">
                  <c:v>44393</c:v>
                </c:pt>
                <c:pt idx="372">
                  <c:v>44396</c:v>
                </c:pt>
                <c:pt idx="373">
                  <c:v>44397</c:v>
                </c:pt>
                <c:pt idx="374">
                  <c:v>44398</c:v>
                </c:pt>
                <c:pt idx="375">
                  <c:v>44399</c:v>
                </c:pt>
                <c:pt idx="376">
                  <c:v>44400</c:v>
                </c:pt>
                <c:pt idx="377">
                  <c:v>44403</c:v>
                </c:pt>
                <c:pt idx="378">
                  <c:v>44404</c:v>
                </c:pt>
                <c:pt idx="379">
                  <c:v>44405</c:v>
                </c:pt>
                <c:pt idx="380">
                  <c:v>44406</c:v>
                </c:pt>
                <c:pt idx="381">
                  <c:v>44407</c:v>
                </c:pt>
                <c:pt idx="382">
                  <c:v>44410</c:v>
                </c:pt>
                <c:pt idx="383">
                  <c:v>44411</c:v>
                </c:pt>
                <c:pt idx="384">
                  <c:v>44412</c:v>
                </c:pt>
                <c:pt idx="385">
                  <c:v>44413</c:v>
                </c:pt>
                <c:pt idx="386">
                  <c:v>44414</c:v>
                </c:pt>
                <c:pt idx="387">
                  <c:v>44417</c:v>
                </c:pt>
                <c:pt idx="388">
                  <c:v>44418</c:v>
                </c:pt>
                <c:pt idx="389">
                  <c:v>44419</c:v>
                </c:pt>
                <c:pt idx="390">
                  <c:v>44420</c:v>
                </c:pt>
                <c:pt idx="391">
                  <c:v>44421</c:v>
                </c:pt>
                <c:pt idx="392">
                  <c:v>44424</c:v>
                </c:pt>
                <c:pt idx="393">
                  <c:v>44425</c:v>
                </c:pt>
                <c:pt idx="394">
                  <c:v>44426</c:v>
                </c:pt>
                <c:pt idx="395">
                  <c:v>44427</c:v>
                </c:pt>
                <c:pt idx="396">
                  <c:v>44428</c:v>
                </c:pt>
                <c:pt idx="397">
                  <c:v>44431</c:v>
                </c:pt>
                <c:pt idx="398">
                  <c:v>44432</c:v>
                </c:pt>
                <c:pt idx="399">
                  <c:v>44433</c:v>
                </c:pt>
                <c:pt idx="400">
                  <c:v>44434</c:v>
                </c:pt>
                <c:pt idx="401">
                  <c:v>44435</c:v>
                </c:pt>
                <c:pt idx="402">
                  <c:v>44438</c:v>
                </c:pt>
                <c:pt idx="403">
                  <c:v>44439</c:v>
                </c:pt>
                <c:pt idx="404">
                  <c:v>44440</c:v>
                </c:pt>
                <c:pt idx="405">
                  <c:v>44441</c:v>
                </c:pt>
                <c:pt idx="406">
                  <c:v>44442</c:v>
                </c:pt>
                <c:pt idx="407">
                  <c:v>44445</c:v>
                </c:pt>
                <c:pt idx="408">
                  <c:v>44446</c:v>
                </c:pt>
                <c:pt idx="409">
                  <c:v>44447</c:v>
                </c:pt>
                <c:pt idx="410">
                  <c:v>44448</c:v>
                </c:pt>
                <c:pt idx="411">
                  <c:v>44449</c:v>
                </c:pt>
                <c:pt idx="412">
                  <c:v>44452</c:v>
                </c:pt>
                <c:pt idx="413">
                  <c:v>44453</c:v>
                </c:pt>
                <c:pt idx="414">
                  <c:v>44454</c:v>
                </c:pt>
                <c:pt idx="415">
                  <c:v>44455</c:v>
                </c:pt>
                <c:pt idx="416">
                  <c:v>44456</c:v>
                </c:pt>
                <c:pt idx="417">
                  <c:v>44461</c:v>
                </c:pt>
                <c:pt idx="418">
                  <c:v>44462</c:v>
                </c:pt>
                <c:pt idx="419">
                  <c:v>44463</c:v>
                </c:pt>
                <c:pt idx="420">
                  <c:v>44466</c:v>
                </c:pt>
                <c:pt idx="421">
                  <c:v>44467</c:v>
                </c:pt>
                <c:pt idx="422">
                  <c:v>44468</c:v>
                </c:pt>
                <c:pt idx="423">
                  <c:v>44469</c:v>
                </c:pt>
                <c:pt idx="424">
                  <c:v>44477</c:v>
                </c:pt>
                <c:pt idx="425">
                  <c:v>44480</c:v>
                </c:pt>
                <c:pt idx="426">
                  <c:v>44481</c:v>
                </c:pt>
                <c:pt idx="427">
                  <c:v>44482</c:v>
                </c:pt>
                <c:pt idx="428">
                  <c:v>44483</c:v>
                </c:pt>
                <c:pt idx="429">
                  <c:v>44484</c:v>
                </c:pt>
                <c:pt idx="430">
                  <c:v>44487</c:v>
                </c:pt>
                <c:pt idx="431">
                  <c:v>44488</c:v>
                </c:pt>
                <c:pt idx="432">
                  <c:v>44489</c:v>
                </c:pt>
                <c:pt idx="433">
                  <c:v>44490</c:v>
                </c:pt>
                <c:pt idx="434">
                  <c:v>44491</c:v>
                </c:pt>
                <c:pt idx="435">
                  <c:v>44494</c:v>
                </c:pt>
                <c:pt idx="436">
                  <c:v>44495</c:v>
                </c:pt>
                <c:pt idx="437">
                  <c:v>44496</c:v>
                </c:pt>
                <c:pt idx="438">
                  <c:v>44497</c:v>
                </c:pt>
                <c:pt idx="439">
                  <c:v>44498</c:v>
                </c:pt>
                <c:pt idx="440">
                  <c:v>44501</c:v>
                </c:pt>
                <c:pt idx="441">
                  <c:v>44502</c:v>
                </c:pt>
                <c:pt idx="442">
                  <c:v>44503</c:v>
                </c:pt>
                <c:pt idx="443">
                  <c:v>44504</c:v>
                </c:pt>
                <c:pt idx="444">
                  <c:v>44505</c:v>
                </c:pt>
                <c:pt idx="445">
                  <c:v>44508</c:v>
                </c:pt>
                <c:pt idx="446">
                  <c:v>44509</c:v>
                </c:pt>
                <c:pt idx="447">
                  <c:v>44510</c:v>
                </c:pt>
                <c:pt idx="448">
                  <c:v>44511</c:v>
                </c:pt>
                <c:pt idx="449">
                  <c:v>44512</c:v>
                </c:pt>
                <c:pt idx="450">
                  <c:v>44515</c:v>
                </c:pt>
                <c:pt idx="451">
                  <c:v>44516</c:v>
                </c:pt>
                <c:pt idx="452">
                  <c:v>44517</c:v>
                </c:pt>
                <c:pt idx="453">
                  <c:v>44518</c:v>
                </c:pt>
                <c:pt idx="454">
                  <c:v>44519</c:v>
                </c:pt>
                <c:pt idx="455">
                  <c:v>44522</c:v>
                </c:pt>
                <c:pt idx="456">
                  <c:v>44523</c:v>
                </c:pt>
                <c:pt idx="457">
                  <c:v>44524</c:v>
                </c:pt>
                <c:pt idx="458">
                  <c:v>44525</c:v>
                </c:pt>
                <c:pt idx="459">
                  <c:v>44526</c:v>
                </c:pt>
                <c:pt idx="460">
                  <c:v>44529</c:v>
                </c:pt>
                <c:pt idx="461">
                  <c:v>44530</c:v>
                </c:pt>
                <c:pt idx="462">
                  <c:v>44531</c:v>
                </c:pt>
                <c:pt idx="463">
                  <c:v>44532</c:v>
                </c:pt>
                <c:pt idx="464">
                  <c:v>44533</c:v>
                </c:pt>
                <c:pt idx="465">
                  <c:v>44536</c:v>
                </c:pt>
                <c:pt idx="466">
                  <c:v>44537</c:v>
                </c:pt>
                <c:pt idx="467">
                  <c:v>44538</c:v>
                </c:pt>
                <c:pt idx="468">
                  <c:v>44539</c:v>
                </c:pt>
                <c:pt idx="469">
                  <c:v>44540</c:v>
                </c:pt>
                <c:pt idx="470">
                  <c:v>44543</c:v>
                </c:pt>
                <c:pt idx="471">
                  <c:v>44544</c:v>
                </c:pt>
                <c:pt idx="472">
                  <c:v>44545</c:v>
                </c:pt>
                <c:pt idx="473">
                  <c:v>44546</c:v>
                </c:pt>
                <c:pt idx="474">
                  <c:v>44547</c:v>
                </c:pt>
                <c:pt idx="475">
                  <c:v>44550</c:v>
                </c:pt>
                <c:pt idx="476">
                  <c:v>44551</c:v>
                </c:pt>
                <c:pt idx="477">
                  <c:v>44552</c:v>
                </c:pt>
                <c:pt idx="478">
                  <c:v>44553</c:v>
                </c:pt>
                <c:pt idx="479">
                  <c:v>44554</c:v>
                </c:pt>
                <c:pt idx="480">
                  <c:v>44557</c:v>
                </c:pt>
                <c:pt idx="481">
                  <c:v>44558</c:v>
                </c:pt>
                <c:pt idx="482">
                  <c:v>44559</c:v>
                </c:pt>
                <c:pt idx="483">
                  <c:v>44560</c:v>
                </c:pt>
                <c:pt idx="484">
                  <c:v>44561</c:v>
                </c:pt>
                <c:pt idx="485">
                  <c:v>44565</c:v>
                </c:pt>
                <c:pt idx="486">
                  <c:v>44566</c:v>
                </c:pt>
                <c:pt idx="487">
                  <c:v>44567</c:v>
                </c:pt>
                <c:pt idx="488">
                  <c:v>44568</c:v>
                </c:pt>
                <c:pt idx="489">
                  <c:v>44571</c:v>
                </c:pt>
                <c:pt idx="490">
                  <c:v>44572</c:v>
                </c:pt>
                <c:pt idx="491">
                  <c:v>44573</c:v>
                </c:pt>
                <c:pt idx="492">
                  <c:v>44574</c:v>
                </c:pt>
                <c:pt idx="493">
                  <c:v>44575</c:v>
                </c:pt>
                <c:pt idx="494">
                  <c:v>44578</c:v>
                </c:pt>
                <c:pt idx="495">
                  <c:v>44579</c:v>
                </c:pt>
                <c:pt idx="496">
                  <c:v>44580</c:v>
                </c:pt>
                <c:pt idx="497">
                  <c:v>44581</c:v>
                </c:pt>
                <c:pt idx="498">
                  <c:v>44582</c:v>
                </c:pt>
                <c:pt idx="499">
                  <c:v>44585</c:v>
                </c:pt>
                <c:pt idx="500">
                  <c:v>44586</c:v>
                </c:pt>
                <c:pt idx="501">
                  <c:v>44587</c:v>
                </c:pt>
                <c:pt idx="502">
                  <c:v>44588</c:v>
                </c:pt>
                <c:pt idx="503">
                  <c:v>44589</c:v>
                </c:pt>
                <c:pt idx="504">
                  <c:v>44599</c:v>
                </c:pt>
                <c:pt idx="505">
                  <c:v>44600</c:v>
                </c:pt>
                <c:pt idx="506">
                  <c:v>44601</c:v>
                </c:pt>
                <c:pt idx="507">
                  <c:v>44602</c:v>
                </c:pt>
                <c:pt idx="508">
                  <c:v>44603</c:v>
                </c:pt>
                <c:pt idx="509">
                  <c:v>44606</c:v>
                </c:pt>
                <c:pt idx="510">
                  <c:v>44607</c:v>
                </c:pt>
                <c:pt idx="511">
                  <c:v>44608</c:v>
                </c:pt>
                <c:pt idx="512">
                  <c:v>44609</c:v>
                </c:pt>
                <c:pt idx="513">
                  <c:v>44610</c:v>
                </c:pt>
                <c:pt idx="514">
                  <c:v>44613</c:v>
                </c:pt>
                <c:pt idx="515">
                  <c:v>44614</c:v>
                </c:pt>
                <c:pt idx="516">
                  <c:v>44615</c:v>
                </c:pt>
                <c:pt idx="517">
                  <c:v>44616</c:v>
                </c:pt>
                <c:pt idx="518">
                  <c:v>44617</c:v>
                </c:pt>
                <c:pt idx="519">
                  <c:v>44620</c:v>
                </c:pt>
                <c:pt idx="520">
                  <c:v>44621</c:v>
                </c:pt>
                <c:pt idx="521">
                  <c:v>44622</c:v>
                </c:pt>
                <c:pt idx="522">
                  <c:v>44623</c:v>
                </c:pt>
                <c:pt idx="523">
                  <c:v>44624</c:v>
                </c:pt>
                <c:pt idx="524">
                  <c:v>44627</c:v>
                </c:pt>
                <c:pt idx="525">
                  <c:v>44628</c:v>
                </c:pt>
                <c:pt idx="526">
                  <c:v>44629</c:v>
                </c:pt>
                <c:pt idx="527">
                  <c:v>44630</c:v>
                </c:pt>
                <c:pt idx="528">
                  <c:v>44631</c:v>
                </c:pt>
                <c:pt idx="529">
                  <c:v>44634</c:v>
                </c:pt>
                <c:pt idx="530">
                  <c:v>44635</c:v>
                </c:pt>
                <c:pt idx="531">
                  <c:v>44636</c:v>
                </c:pt>
                <c:pt idx="532">
                  <c:v>44637</c:v>
                </c:pt>
                <c:pt idx="533">
                  <c:v>44638</c:v>
                </c:pt>
                <c:pt idx="534">
                  <c:v>44641</c:v>
                </c:pt>
                <c:pt idx="535">
                  <c:v>44642</c:v>
                </c:pt>
                <c:pt idx="536">
                  <c:v>44643</c:v>
                </c:pt>
                <c:pt idx="537">
                  <c:v>44644</c:v>
                </c:pt>
                <c:pt idx="538">
                  <c:v>44645</c:v>
                </c:pt>
                <c:pt idx="539">
                  <c:v>44648</c:v>
                </c:pt>
                <c:pt idx="540">
                  <c:v>44649</c:v>
                </c:pt>
                <c:pt idx="541">
                  <c:v>44650</c:v>
                </c:pt>
                <c:pt idx="542">
                  <c:v>44651</c:v>
                </c:pt>
                <c:pt idx="543">
                  <c:v>44652</c:v>
                </c:pt>
                <c:pt idx="544">
                  <c:v>44657</c:v>
                </c:pt>
                <c:pt idx="545">
                  <c:v>44658</c:v>
                </c:pt>
                <c:pt idx="546">
                  <c:v>44659</c:v>
                </c:pt>
                <c:pt idx="547">
                  <c:v>44662</c:v>
                </c:pt>
                <c:pt idx="548">
                  <c:v>44663</c:v>
                </c:pt>
                <c:pt idx="549">
                  <c:v>44664</c:v>
                </c:pt>
                <c:pt idx="550">
                  <c:v>44665</c:v>
                </c:pt>
                <c:pt idx="551">
                  <c:v>44666</c:v>
                </c:pt>
                <c:pt idx="552">
                  <c:v>44669</c:v>
                </c:pt>
                <c:pt idx="553">
                  <c:v>44670</c:v>
                </c:pt>
                <c:pt idx="554">
                  <c:v>44671</c:v>
                </c:pt>
                <c:pt idx="555">
                  <c:v>44672</c:v>
                </c:pt>
                <c:pt idx="556">
                  <c:v>44673</c:v>
                </c:pt>
                <c:pt idx="557">
                  <c:v>44676</c:v>
                </c:pt>
                <c:pt idx="558">
                  <c:v>44677</c:v>
                </c:pt>
                <c:pt idx="559">
                  <c:v>44678</c:v>
                </c:pt>
                <c:pt idx="560">
                  <c:v>44679</c:v>
                </c:pt>
                <c:pt idx="561">
                  <c:v>44680</c:v>
                </c:pt>
                <c:pt idx="562">
                  <c:v>44686</c:v>
                </c:pt>
                <c:pt idx="563">
                  <c:v>44687</c:v>
                </c:pt>
                <c:pt idx="564">
                  <c:v>44690</c:v>
                </c:pt>
                <c:pt idx="565">
                  <c:v>44691</c:v>
                </c:pt>
                <c:pt idx="566">
                  <c:v>44692</c:v>
                </c:pt>
                <c:pt idx="567">
                  <c:v>44693</c:v>
                </c:pt>
                <c:pt idx="568">
                  <c:v>44694</c:v>
                </c:pt>
                <c:pt idx="569">
                  <c:v>44697</c:v>
                </c:pt>
                <c:pt idx="570">
                  <c:v>44698</c:v>
                </c:pt>
                <c:pt idx="571">
                  <c:v>44699</c:v>
                </c:pt>
                <c:pt idx="572">
                  <c:v>44700</c:v>
                </c:pt>
                <c:pt idx="573">
                  <c:v>44701</c:v>
                </c:pt>
                <c:pt idx="574">
                  <c:v>44704</c:v>
                </c:pt>
                <c:pt idx="575">
                  <c:v>44705</c:v>
                </c:pt>
                <c:pt idx="576">
                  <c:v>44706</c:v>
                </c:pt>
                <c:pt idx="577">
                  <c:v>44707</c:v>
                </c:pt>
                <c:pt idx="578">
                  <c:v>44708</c:v>
                </c:pt>
                <c:pt idx="579">
                  <c:v>44711</c:v>
                </c:pt>
                <c:pt idx="580">
                  <c:v>44712</c:v>
                </c:pt>
                <c:pt idx="581">
                  <c:v>44713</c:v>
                </c:pt>
                <c:pt idx="582">
                  <c:v>44714</c:v>
                </c:pt>
                <c:pt idx="583">
                  <c:v>44718</c:v>
                </c:pt>
                <c:pt idx="584">
                  <c:v>44719</c:v>
                </c:pt>
                <c:pt idx="585">
                  <c:v>44720</c:v>
                </c:pt>
                <c:pt idx="586">
                  <c:v>44721</c:v>
                </c:pt>
                <c:pt idx="587">
                  <c:v>44722</c:v>
                </c:pt>
                <c:pt idx="588">
                  <c:v>44725</c:v>
                </c:pt>
                <c:pt idx="589">
                  <c:v>44726</c:v>
                </c:pt>
                <c:pt idx="590">
                  <c:v>44727</c:v>
                </c:pt>
                <c:pt idx="591">
                  <c:v>44728</c:v>
                </c:pt>
                <c:pt idx="592">
                  <c:v>44729</c:v>
                </c:pt>
                <c:pt idx="593">
                  <c:v>44732</c:v>
                </c:pt>
                <c:pt idx="594">
                  <c:v>44733</c:v>
                </c:pt>
                <c:pt idx="595">
                  <c:v>44734</c:v>
                </c:pt>
                <c:pt idx="596">
                  <c:v>44735</c:v>
                </c:pt>
                <c:pt idx="597">
                  <c:v>44736</c:v>
                </c:pt>
                <c:pt idx="598">
                  <c:v>44739</c:v>
                </c:pt>
                <c:pt idx="599">
                  <c:v>44740</c:v>
                </c:pt>
                <c:pt idx="600">
                  <c:v>44741</c:v>
                </c:pt>
                <c:pt idx="601">
                  <c:v>44742</c:v>
                </c:pt>
                <c:pt idx="602">
                  <c:v>44743</c:v>
                </c:pt>
                <c:pt idx="603">
                  <c:v>44746</c:v>
                </c:pt>
                <c:pt idx="604">
                  <c:v>44747</c:v>
                </c:pt>
                <c:pt idx="605">
                  <c:v>44748</c:v>
                </c:pt>
                <c:pt idx="606">
                  <c:v>44749</c:v>
                </c:pt>
                <c:pt idx="607">
                  <c:v>44750</c:v>
                </c:pt>
                <c:pt idx="608">
                  <c:v>44753</c:v>
                </c:pt>
                <c:pt idx="609">
                  <c:v>44754</c:v>
                </c:pt>
                <c:pt idx="610">
                  <c:v>44755</c:v>
                </c:pt>
                <c:pt idx="611">
                  <c:v>44756</c:v>
                </c:pt>
                <c:pt idx="612">
                  <c:v>44757</c:v>
                </c:pt>
                <c:pt idx="613">
                  <c:v>44760</c:v>
                </c:pt>
                <c:pt idx="614">
                  <c:v>44761</c:v>
                </c:pt>
                <c:pt idx="615">
                  <c:v>44762</c:v>
                </c:pt>
                <c:pt idx="616">
                  <c:v>44763</c:v>
                </c:pt>
                <c:pt idx="617">
                  <c:v>44764</c:v>
                </c:pt>
                <c:pt idx="618">
                  <c:v>44767</c:v>
                </c:pt>
                <c:pt idx="619">
                  <c:v>44768</c:v>
                </c:pt>
                <c:pt idx="620">
                  <c:v>44769</c:v>
                </c:pt>
                <c:pt idx="621">
                  <c:v>44770</c:v>
                </c:pt>
                <c:pt idx="622">
                  <c:v>44771</c:v>
                </c:pt>
                <c:pt idx="623">
                  <c:v>44774</c:v>
                </c:pt>
                <c:pt idx="624">
                  <c:v>44775</c:v>
                </c:pt>
                <c:pt idx="625">
                  <c:v>44776</c:v>
                </c:pt>
                <c:pt idx="626">
                  <c:v>44777</c:v>
                </c:pt>
                <c:pt idx="627">
                  <c:v>44778</c:v>
                </c:pt>
                <c:pt idx="628">
                  <c:v>44781</c:v>
                </c:pt>
                <c:pt idx="629">
                  <c:v>44782</c:v>
                </c:pt>
                <c:pt idx="630">
                  <c:v>44783</c:v>
                </c:pt>
                <c:pt idx="631">
                  <c:v>44784</c:v>
                </c:pt>
                <c:pt idx="632">
                  <c:v>44785</c:v>
                </c:pt>
                <c:pt idx="633">
                  <c:v>44788</c:v>
                </c:pt>
                <c:pt idx="634">
                  <c:v>44789</c:v>
                </c:pt>
                <c:pt idx="635">
                  <c:v>44790</c:v>
                </c:pt>
                <c:pt idx="636">
                  <c:v>44791</c:v>
                </c:pt>
                <c:pt idx="637">
                  <c:v>44792</c:v>
                </c:pt>
                <c:pt idx="638">
                  <c:v>44795</c:v>
                </c:pt>
                <c:pt idx="639">
                  <c:v>44796</c:v>
                </c:pt>
                <c:pt idx="640">
                  <c:v>44797</c:v>
                </c:pt>
                <c:pt idx="641">
                  <c:v>44798</c:v>
                </c:pt>
                <c:pt idx="642">
                  <c:v>44799</c:v>
                </c:pt>
                <c:pt idx="643">
                  <c:v>44802</c:v>
                </c:pt>
                <c:pt idx="644">
                  <c:v>44803</c:v>
                </c:pt>
                <c:pt idx="645">
                  <c:v>44804</c:v>
                </c:pt>
                <c:pt idx="646">
                  <c:v>44805</c:v>
                </c:pt>
                <c:pt idx="647">
                  <c:v>44806</c:v>
                </c:pt>
                <c:pt idx="648">
                  <c:v>44809</c:v>
                </c:pt>
                <c:pt idx="649">
                  <c:v>44810</c:v>
                </c:pt>
                <c:pt idx="650">
                  <c:v>44811</c:v>
                </c:pt>
                <c:pt idx="651">
                  <c:v>44812</c:v>
                </c:pt>
                <c:pt idx="652">
                  <c:v>44813</c:v>
                </c:pt>
                <c:pt idx="653">
                  <c:v>44817</c:v>
                </c:pt>
                <c:pt idx="654">
                  <c:v>44818</c:v>
                </c:pt>
                <c:pt idx="655">
                  <c:v>44819</c:v>
                </c:pt>
                <c:pt idx="656">
                  <c:v>44820</c:v>
                </c:pt>
                <c:pt idx="657">
                  <c:v>44823</c:v>
                </c:pt>
                <c:pt idx="658">
                  <c:v>44824</c:v>
                </c:pt>
                <c:pt idx="659">
                  <c:v>44825</c:v>
                </c:pt>
                <c:pt idx="660">
                  <c:v>44826</c:v>
                </c:pt>
                <c:pt idx="661">
                  <c:v>44827</c:v>
                </c:pt>
                <c:pt idx="662">
                  <c:v>44830</c:v>
                </c:pt>
                <c:pt idx="663">
                  <c:v>44831</c:v>
                </c:pt>
                <c:pt idx="664">
                  <c:v>44832</c:v>
                </c:pt>
                <c:pt idx="665">
                  <c:v>44833</c:v>
                </c:pt>
                <c:pt idx="666">
                  <c:v>44834</c:v>
                </c:pt>
                <c:pt idx="667">
                  <c:v>44844</c:v>
                </c:pt>
                <c:pt idx="668">
                  <c:v>44845</c:v>
                </c:pt>
                <c:pt idx="669">
                  <c:v>44846</c:v>
                </c:pt>
                <c:pt idx="670">
                  <c:v>44847</c:v>
                </c:pt>
                <c:pt idx="671">
                  <c:v>44848</c:v>
                </c:pt>
                <c:pt idx="672">
                  <c:v>44851</c:v>
                </c:pt>
                <c:pt idx="673">
                  <c:v>44852</c:v>
                </c:pt>
                <c:pt idx="674">
                  <c:v>44853</c:v>
                </c:pt>
                <c:pt idx="675">
                  <c:v>44854</c:v>
                </c:pt>
                <c:pt idx="676">
                  <c:v>44855</c:v>
                </c:pt>
                <c:pt idx="677">
                  <c:v>44858</c:v>
                </c:pt>
                <c:pt idx="678">
                  <c:v>44859</c:v>
                </c:pt>
                <c:pt idx="679">
                  <c:v>44860</c:v>
                </c:pt>
                <c:pt idx="680">
                  <c:v>44861</c:v>
                </c:pt>
                <c:pt idx="681">
                  <c:v>44862</c:v>
                </c:pt>
                <c:pt idx="682">
                  <c:v>44865</c:v>
                </c:pt>
                <c:pt idx="683">
                  <c:v>44866</c:v>
                </c:pt>
                <c:pt idx="684">
                  <c:v>44867</c:v>
                </c:pt>
                <c:pt idx="685">
                  <c:v>44868</c:v>
                </c:pt>
                <c:pt idx="686">
                  <c:v>44869</c:v>
                </c:pt>
                <c:pt idx="687">
                  <c:v>44872</c:v>
                </c:pt>
                <c:pt idx="688">
                  <c:v>44873</c:v>
                </c:pt>
                <c:pt idx="689">
                  <c:v>44874</c:v>
                </c:pt>
                <c:pt idx="690">
                  <c:v>44875</c:v>
                </c:pt>
                <c:pt idx="691">
                  <c:v>44876</c:v>
                </c:pt>
                <c:pt idx="692">
                  <c:v>44879</c:v>
                </c:pt>
                <c:pt idx="693">
                  <c:v>44880</c:v>
                </c:pt>
                <c:pt idx="694">
                  <c:v>44881</c:v>
                </c:pt>
                <c:pt idx="695">
                  <c:v>44882</c:v>
                </c:pt>
                <c:pt idx="696">
                  <c:v>44883</c:v>
                </c:pt>
                <c:pt idx="697">
                  <c:v>44886</c:v>
                </c:pt>
                <c:pt idx="698">
                  <c:v>44887</c:v>
                </c:pt>
                <c:pt idx="699">
                  <c:v>44888</c:v>
                </c:pt>
                <c:pt idx="700">
                  <c:v>44889</c:v>
                </c:pt>
                <c:pt idx="701">
                  <c:v>44890</c:v>
                </c:pt>
                <c:pt idx="702">
                  <c:v>44893</c:v>
                </c:pt>
                <c:pt idx="703">
                  <c:v>44894</c:v>
                </c:pt>
                <c:pt idx="704">
                  <c:v>44895</c:v>
                </c:pt>
                <c:pt idx="705">
                  <c:v>44896</c:v>
                </c:pt>
                <c:pt idx="706">
                  <c:v>44897</c:v>
                </c:pt>
                <c:pt idx="707">
                  <c:v>44900</c:v>
                </c:pt>
                <c:pt idx="708">
                  <c:v>44901</c:v>
                </c:pt>
                <c:pt idx="709">
                  <c:v>44902</c:v>
                </c:pt>
                <c:pt idx="710">
                  <c:v>44903</c:v>
                </c:pt>
                <c:pt idx="711">
                  <c:v>44904</c:v>
                </c:pt>
                <c:pt idx="712">
                  <c:v>44907</c:v>
                </c:pt>
                <c:pt idx="713">
                  <c:v>44908</c:v>
                </c:pt>
                <c:pt idx="714">
                  <c:v>44909</c:v>
                </c:pt>
                <c:pt idx="715">
                  <c:v>44910</c:v>
                </c:pt>
                <c:pt idx="716">
                  <c:v>44911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44921</c:v>
                </c:pt>
                <c:pt idx="723">
                  <c:v>44922</c:v>
                </c:pt>
                <c:pt idx="724">
                  <c:v>44923</c:v>
                </c:pt>
                <c:pt idx="725">
                  <c:v>44924</c:v>
                </c:pt>
                <c:pt idx="726">
                  <c:v>44925</c:v>
                </c:pt>
                <c:pt idx="727">
                  <c:v>44929</c:v>
                </c:pt>
                <c:pt idx="728">
                  <c:v>44930</c:v>
                </c:pt>
                <c:pt idx="729">
                  <c:v>44931</c:v>
                </c:pt>
                <c:pt idx="730">
                  <c:v>44932</c:v>
                </c:pt>
                <c:pt idx="731">
                  <c:v>44935</c:v>
                </c:pt>
                <c:pt idx="732">
                  <c:v>44936</c:v>
                </c:pt>
                <c:pt idx="733">
                  <c:v>44937</c:v>
                </c:pt>
                <c:pt idx="734">
                  <c:v>44938</c:v>
                </c:pt>
                <c:pt idx="735">
                  <c:v>44939</c:v>
                </c:pt>
                <c:pt idx="736">
                  <c:v>44942</c:v>
                </c:pt>
                <c:pt idx="737">
                  <c:v>44943</c:v>
                </c:pt>
                <c:pt idx="738">
                  <c:v>44944</c:v>
                </c:pt>
                <c:pt idx="739">
                  <c:v>44945</c:v>
                </c:pt>
                <c:pt idx="740">
                  <c:v>44946</c:v>
                </c:pt>
                <c:pt idx="741">
                  <c:v>44956</c:v>
                </c:pt>
                <c:pt idx="742">
                  <c:v>44957</c:v>
                </c:pt>
                <c:pt idx="743">
                  <c:v>44958</c:v>
                </c:pt>
                <c:pt idx="744">
                  <c:v>44959</c:v>
                </c:pt>
                <c:pt idx="745">
                  <c:v>44960</c:v>
                </c:pt>
                <c:pt idx="746">
                  <c:v>44963</c:v>
                </c:pt>
                <c:pt idx="747">
                  <c:v>44964</c:v>
                </c:pt>
                <c:pt idx="748">
                  <c:v>44965</c:v>
                </c:pt>
                <c:pt idx="749">
                  <c:v>44966</c:v>
                </c:pt>
                <c:pt idx="750">
                  <c:v>44967</c:v>
                </c:pt>
                <c:pt idx="751">
                  <c:v>44970</c:v>
                </c:pt>
                <c:pt idx="752">
                  <c:v>44971</c:v>
                </c:pt>
                <c:pt idx="753">
                  <c:v>44972</c:v>
                </c:pt>
                <c:pt idx="754">
                  <c:v>44973</c:v>
                </c:pt>
                <c:pt idx="755">
                  <c:v>44974</c:v>
                </c:pt>
                <c:pt idx="756">
                  <c:v>44977</c:v>
                </c:pt>
                <c:pt idx="757">
                  <c:v>44978</c:v>
                </c:pt>
                <c:pt idx="758">
                  <c:v>44979</c:v>
                </c:pt>
                <c:pt idx="759">
                  <c:v>44980</c:v>
                </c:pt>
                <c:pt idx="760">
                  <c:v>44981</c:v>
                </c:pt>
                <c:pt idx="761">
                  <c:v>44984</c:v>
                </c:pt>
                <c:pt idx="762">
                  <c:v>44985</c:v>
                </c:pt>
                <c:pt idx="763">
                  <c:v>44986</c:v>
                </c:pt>
                <c:pt idx="764">
                  <c:v>44987</c:v>
                </c:pt>
                <c:pt idx="765">
                  <c:v>44988</c:v>
                </c:pt>
                <c:pt idx="766">
                  <c:v>44991</c:v>
                </c:pt>
                <c:pt idx="767">
                  <c:v>44992</c:v>
                </c:pt>
                <c:pt idx="768">
                  <c:v>44993</c:v>
                </c:pt>
                <c:pt idx="769">
                  <c:v>44994</c:v>
                </c:pt>
                <c:pt idx="770">
                  <c:v>44995</c:v>
                </c:pt>
                <c:pt idx="771">
                  <c:v>44998</c:v>
                </c:pt>
                <c:pt idx="772">
                  <c:v>44999</c:v>
                </c:pt>
                <c:pt idx="773">
                  <c:v>45000</c:v>
                </c:pt>
                <c:pt idx="774">
                  <c:v>45001</c:v>
                </c:pt>
                <c:pt idx="775">
                  <c:v>45002</c:v>
                </c:pt>
                <c:pt idx="776">
                  <c:v>45005</c:v>
                </c:pt>
                <c:pt idx="777">
                  <c:v>45006</c:v>
                </c:pt>
                <c:pt idx="778">
                  <c:v>45007</c:v>
                </c:pt>
                <c:pt idx="779">
                  <c:v>45008</c:v>
                </c:pt>
                <c:pt idx="780">
                  <c:v>45009</c:v>
                </c:pt>
                <c:pt idx="781">
                  <c:v>45012</c:v>
                </c:pt>
                <c:pt idx="782">
                  <c:v>45013</c:v>
                </c:pt>
                <c:pt idx="783">
                  <c:v>45014</c:v>
                </c:pt>
                <c:pt idx="784">
                  <c:v>45015</c:v>
                </c:pt>
                <c:pt idx="785">
                  <c:v>45016</c:v>
                </c:pt>
                <c:pt idx="786">
                  <c:v>45019</c:v>
                </c:pt>
                <c:pt idx="787">
                  <c:v>45020</c:v>
                </c:pt>
                <c:pt idx="788">
                  <c:v>45022</c:v>
                </c:pt>
                <c:pt idx="789">
                  <c:v>45023</c:v>
                </c:pt>
                <c:pt idx="790">
                  <c:v>45026</c:v>
                </c:pt>
                <c:pt idx="791">
                  <c:v>45027</c:v>
                </c:pt>
                <c:pt idx="792">
                  <c:v>45028</c:v>
                </c:pt>
                <c:pt idx="793">
                  <c:v>45029</c:v>
                </c:pt>
                <c:pt idx="794">
                  <c:v>45030</c:v>
                </c:pt>
                <c:pt idx="795">
                  <c:v>45033</c:v>
                </c:pt>
                <c:pt idx="796">
                  <c:v>45034</c:v>
                </c:pt>
                <c:pt idx="797">
                  <c:v>45035</c:v>
                </c:pt>
                <c:pt idx="798">
                  <c:v>45036</c:v>
                </c:pt>
                <c:pt idx="799">
                  <c:v>45037</c:v>
                </c:pt>
                <c:pt idx="800">
                  <c:v>45040</c:v>
                </c:pt>
                <c:pt idx="801">
                  <c:v>45041</c:v>
                </c:pt>
                <c:pt idx="802">
                  <c:v>45042</c:v>
                </c:pt>
                <c:pt idx="803">
                  <c:v>45043</c:v>
                </c:pt>
                <c:pt idx="804">
                  <c:v>45044</c:v>
                </c:pt>
                <c:pt idx="805">
                  <c:v>45050</c:v>
                </c:pt>
                <c:pt idx="806">
                  <c:v>45051</c:v>
                </c:pt>
                <c:pt idx="807">
                  <c:v>45054</c:v>
                </c:pt>
                <c:pt idx="808">
                  <c:v>45055</c:v>
                </c:pt>
                <c:pt idx="809">
                  <c:v>45056</c:v>
                </c:pt>
                <c:pt idx="810">
                  <c:v>45057</c:v>
                </c:pt>
                <c:pt idx="811">
                  <c:v>45058</c:v>
                </c:pt>
                <c:pt idx="812">
                  <c:v>45061</c:v>
                </c:pt>
                <c:pt idx="813">
                  <c:v>45062</c:v>
                </c:pt>
                <c:pt idx="814">
                  <c:v>45063</c:v>
                </c:pt>
                <c:pt idx="815">
                  <c:v>45064</c:v>
                </c:pt>
                <c:pt idx="816">
                  <c:v>45065</c:v>
                </c:pt>
                <c:pt idx="817">
                  <c:v>45068</c:v>
                </c:pt>
                <c:pt idx="818">
                  <c:v>45069</c:v>
                </c:pt>
                <c:pt idx="819">
                  <c:v>45070</c:v>
                </c:pt>
                <c:pt idx="820">
                  <c:v>45071</c:v>
                </c:pt>
                <c:pt idx="821">
                  <c:v>45072</c:v>
                </c:pt>
                <c:pt idx="822">
                  <c:v>45075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45096</c:v>
                </c:pt>
                <c:pt idx="838">
                  <c:v>45097</c:v>
                </c:pt>
                <c:pt idx="839">
                  <c:v>45098</c:v>
                </c:pt>
                <c:pt idx="840">
                  <c:v>45103</c:v>
                </c:pt>
                <c:pt idx="841">
                  <c:v>45104</c:v>
                </c:pt>
                <c:pt idx="842">
                  <c:v>45105</c:v>
                </c:pt>
                <c:pt idx="843">
                  <c:v>45106</c:v>
                </c:pt>
                <c:pt idx="844">
                  <c:v>45107</c:v>
                </c:pt>
                <c:pt idx="845">
                  <c:v>45110</c:v>
                </c:pt>
                <c:pt idx="846">
                  <c:v>45111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45173</c:v>
                </c:pt>
                <c:pt idx="891">
                  <c:v>45174</c:v>
                </c:pt>
                <c:pt idx="892">
                  <c:v>45175</c:v>
                </c:pt>
                <c:pt idx="893">
                  <c:v>45176</c:v>
                </c:pt>
                <c:pt idx="894">
                  <c:v>45177</c:v>
                </c:pt>
                <c:pt idx="895">
                  <c:v>45180</c:v>
                </c:pt>
                <c:pt idx="896">
                  <c:v>45181</c:v>
                </c:pt>
                <c:pt idx="897">
                  <c:v>45182</c:v>
                </c:pt>
                <c:pt idx="898">
                  <c:v>45183</c:v>
                </c:pt>
                <c:pt idx="899">
                  <c:v>45184</c:v>
                </c:pt>
                <c:pt idx="900">
                  <c:v>45187</c:v>
                </c:pt>
                <c:pt idx="901">
                  <c:v>45188</c:v>
                </c:pt>
                <c:pt idx="902">
                  <c:v>45189</c:v>
                </c:pt>
                <c:pt idx="903">
                  <c:v>45190</c:v>
                </c:pt>
                <c:pt idx="904">
                  <c:v>45191</c:v>
                </c:pt>
                <c:pt idx="905">
                  <c:v>45194</c:v>
                </c:pt>
                <c:pt idx="906">
                  <c:v>45195</c:v>
                </c:pt>
                <c:pt idx="907">
                  <c:v>45196</c:v>
                </c:pt>
                <c:pt idx="908">
                  <c:v>45197</c:v>
                </c:pt>
                <c:pt idx="909">
                  <c:v>45208</c:v>
                </c:pt>
                <c:pt idx="910">
                  <c:v>45209</c:v>
                </c:pt>
                <c:pt idx="911">
                  <c:v>45210</c:v>
                </c:pt>
                <c:pt idx="912">
                  <c:v>45211</c:v>
                </c:pt>
                <c:pt idx="913">
                  <c:v>45212</c:v>
                </c:pt>
                <c:pt idx="914">
                  <c:v>45215</c:v>
                </c:pt>
                <c:pt idx="915">
                  <c:v>45216</c:v>
                </c:pt>
                <c:pt idx="916">
                  <c:v>45217</c:v>
                </c:pt>
                <c:pt idx="917">
                  <c:v>45218</c:v>
                </c:pt>
                <c:pt idx="918">
                  <c:v>45219</c:v>
                </c:pt>
                <c:pt idx="919">
                  <c:v>45222</c:v>
                </c:pt>
                <c:pt idx="920">
                  <c:v>45223</c:v>
                </c:pt>
                <c:pt idx="921">
                  <c:v>45224</c:v>
                </c:pt>
                <c:pt idx="922">
                  <c:v>45225</c:v>
                </c:pt>
                <c:pt idx="923">
                  <c:v>45226</c:v>
                </c:pt>
                <c:pt idx="924">
                  <c:v>45229</c:v>
                </c:pt>
                <c:pt idx="925">
                  <c:v>45230</c:v>
                </c:pt>
                <c:pt idx="926">
                  <c:v>45231</c:v>
                </c:pt>
                <c:pt idx="927">
                  <c:v>45232</c:v>
                </c:pt>
                <c:pt idx="928">
                  <c:v>45233</c:v>
                </c:pt>
                <c:pt idx="929">
                  <c:v>45236</c:v>
                </c:pt>
                <c:pt idx="930">
                  <c:v>45237</c:v>
                </c:pt>
                <c:pt idx="931">
                  <c:v>45238</c:v>
                </c:pt>
                <c:pt idx="932">
                  <c:v>45239</c:v>
                </c:pt>
                <c:pt idx="933">
                  <c:v>45240</c:v>
                </c:pt>
                <c:pt idx="934">
                  <c:v>45243</c:v>
                </c:pt>
                <c:pt idx="935">
                  <c:v>45244</c:v>
                </c:pt>
                <c:pt idx="936">
                  <c:v>45245</c:v>
                </c:pt>
                <c:pt idx="937">
                  <c:v>45246</c:v>
                </c:pt>
                <c:pt idx="938">
                  <c:v>45247</c:v>
                </c:pt>
                <c:pt idx="939">
                  <c:v>45250</c:v>
                </c:pt>
                <c:pt idx="940">
                  <c:v>45251</c:v>
                </c:pt>
                <c:pt idx="941">
                  <c:v>45252</c:v>
                </c:pt>
                <c:pt idx="942">
                  <c:v>45253</c:v>
                </c:pt>
                <c:pt idx="943">
                  <c:v>45254</c:v>
                </c:pt>
                <c:pt idx="944">
                  <c:v>45257</c:v>
                </c:pt>
                <c:pt idx="945">
                  <c:v>45258</c:v>
                </c:pt>
                <c:pt idx="946">
                  <c:v>45259</c:v>
                </c:pt>
                <c:pt idx="947">
                  <c:v>45260</c:v>
                </c:pt>
                <c:pt idx="948">
                  <c:v>45261</c:v>
                </c:pt>
                <c:pt idx="949">
                  <c:v>45264</c:v>
                </c:pt>
                <c:pt idx="950">
                  <c:v>45265</c:v>
                </c:pt>
                <c:pt idx="951">
                  <c:v>45266</c:v>
                </c:pt>
                <c:pt idx="952">
                  <c:v>45267</c:v>
                </c:pt>
                <c:pt idx="953">
                  <c:v>45268</c:v>
                </c:pt>
                <c:pt idx="954">
                  <c:v>45271</c:v>
                </c:pt>
                <c:pt idx="955">
                  <c:v>45272</c:v>
                </c:pt>
                <c:pt idx="956">
                  <c:v>45273</c:v>
                </c:pt>
                <c:pt idx="957">
                  <c:v>45274</c:v>
                </c:pt>
                <c:pt idx="958">
                  <c:v>45275</c:v>
                </c:pt>
                <c:pt idx="959">
                  <c:v>45278</c:v>
                </c:pt>
                <c:pt idx="960">
                  <c:v>45279</c:v>
                </c:pt>
                <c:pt idx="961">
                  <c:v>45280</c:v>
                </c:pt>
                <c:pt idx="962">
                  <c:v>45281</c:v>
                </c:pt>
                <c:pt idx="963">
                  <c:v>45282</c:v>
                </c:pt>
                <c:pt idx="964">
                  <c:v>45285</c:v>
                </c:pt>
                <c:pt idx="965">
                  <c:v>45286</c:v>
                </c:pt>
                <c:pt idx="966">
                  <c:v>45287</c:v>
                </c:pt>
                <c:pt idx="967">
                  <c:v>45288</c:v>
                </c:pt>
                <c:pt idx="968">
                  <c:v>45289</c:v>
                </c:pt>
              </c:numCache>
            </c:numRef>
          </c:cat>
          <c:val>
            <c:numRef>
              <c:f>'增值-产业趋势'!$K$4:$K$972</c:f>
              <c:numCache>
                <c:formatCode>0%</c:formatCode>
                <c:ptCount val="969"/>
                <c:pt idx="0">
                  <c:v>2.4104108645409354E-3</c:v>
                </c:pt>
                <c:pt idx="1">
                  <c:v>7.8539702497899613E-3</c:v>
                </c:pt>
                <c:pt idx="2">
                  <c:v>1.5937967327619276E-2</c:v>
                </c:pt>
                <c:pt idx="3">
                  <c:v>3.2096404012200998E-3</c:v>
                </c:pt>
                <c:pt idx="4">
                  <c:v>3.1539601987665623E-2</c:v>
                </c:pt>
                <c:pt idx="5">
                  <c:v>3.4038162485702753E-2</c:v>
                </c:pt>
                <c:pt idx="6">
                  <c:v>6.5528904214177258E-2</c:v>
                </c:pt>
                <c:pt idx="7">
                  <c:v>6.4015975891635504E-2</c:v>
                </c:pt>
                <c:pt idx="8">
                  <c:v>7.0566668448646258E-2</c:v>
                </c:pt>
                <c:pt idx="9">
                  <c:v>8.504137331128675E-2</c:v>
                </c:pt>
                <c:pt idx="10">
                  <c:v>0.10720455148297875</c:v>
                </c:pt>
                <c:pt idx="11">
                  <c:v>0.13781558532587623</c:v>
                </c:pt>
                <c:pt idx="12">
                  <c:v>0.12154095020151649</c:v>
                </c:pt>
                <c:pt idx="13">
                  <c:v>0.16212207090072148</c:v>
                </c:pt>
                <c:pt idx="14">
                  <c:v>0.11878522165776649</c:v>
                </c:pt>
                <c:pt idx="15">
                  <c:v>5.6099789228534983E-3</c:v>
                </c:pt>
                <c:pt idx="16">
                  <c:v>6.2869147908188247E-2</c:v>
                </c:pt>
                <c:pt idx="17">
                  <c:v>9.1912929861429238E-2</c:v>
                </c:pt>
                <c:pt idx="18">
                  <c:v>0.12841806290590352</c:v>
                </c:pt>
                <c:pt idx="19">
                  <c:v>0.15983492244294439</c:v>
                </c:pt>
                <c:pt idx="20">
                  <c:v>0.1644485456295201</c:v>
                </c:pt>
                <c:pt idx="21">
                  <c:v>0.15342640713711633</c:v>
                </c:pt>
                <c:pt idx="22">
                  <c:v>0.19152152231231476</c:v>
                </c:pt>
                <c:pt idx="23">
                  <c:v>0.19664190383730643</c:v>
                </c:pt>
                <c:pt idx="24">
                  <c:v>0.19415071395815048</c:v>
                </c:pt>
                <c:pt idx="25">
                  <c:v>0.24276693340707425</c:v>
                </c:pt>
                <c:pt idx="26">
                  <c:v>0.27363612984171276</c:v>
                </c:pt>
                <c:pt idx="27">
                  <c:v>0.26292821768509872</c:v>
                </c:pt>
                <c:pt idx="28">
                  <c:v>0.27776741116214876</c:v>
                </c:pt>
                <c:pt idx="29">
                  <c:v>0.30038947626866996</c:v>
                </c:pt>
                <c:pt idx="30">
                  <c:v>0.34885747297040753</c:v>
                </c:pt>
                <c:pt idx="31">
                  <c:v>0.37513255875502499</c:v>
                </c:pt>
                <c:pt idx="32">
                  <c:v>0.28675195866369502</c:v>
                </c:pt>
                <c:pt idx="33">
                  <c:v>0.27100068038458502</c:v>
                </c:pt>
                <c:pt idx="34">
                  <c:v>0.19360352609962</c:v>
                </c:pt>
                <c:pt idx="35">
                  <c:v>0.23771704535918001</c:v>
                </c:pt>
                <c:pt idx="36">
                  <c:v>0.25313634764866749</c:v>
                </c:pt>
                <c:pt idx="37">
                  <c:v>0.227566041205055</c:v>
                </c:pt>
                <c:pt idx="38">
                  <c:v>0.23981175930231999</c:v>
                </c:pt>
                <c:pt idx="39">
                  <c:v>0.22362733595336748</c:v>
                </c:pt>
                <c:pt idx="40">
                  <c:v>0.16027525437968249</c:v>
                </c:pt>
                <c:pt idx="41">
                  <c:v>0.22186995604937501</c:v>
                </c:pt>
                <c:pt idx="42">
                  <c:v>0.18716969832374999</c:v>
                </c:pt>
                <c:pt idx="43">
                  <c:v>0.17798812187167251</c:v>
                </c:pt>
                <c:pt idx="44">
                  <c:v>0.19019343851947249</c:v>
                </c:pt>
                <c:pt idx="45">
                  <c:v>0.12008686225019849</c:v>
                </c:pt>
                <c:pt idx="46">
                  <c:v>0.13317643053237327</c:v>
                </c:pt>
                <c:pt idx="47">
                  <c:v>0.11157922090443899</c:v>
                </c:pt>
                <c:pt idx="48">
                  <c:v>0.14070671839809726</c:v>
                </c:pt>
                <c:pt idx="49">
                  <c:v>0.13561862001341851</c:v>
                </c:pt>
                <c:pt idx="50">
                  <c:v>6.2372636631463925E-2</c:v>
                </c:pt>
                <c:pt idx="51">
                  <c:v>7.4346651584969739E-2</c:v>
                </c:pt>
                <c:pt idx="52">
                  <c:v>0.10533224694599848</c:v>
                </c:pt>
                <c:pt idx="53">
                  <c:v>8.7123716221057995E-2</c:v>
                </c:pt>
                <c:pt idx="54">
                  <c:v>7.0537489212670501E-2</c:v>
                </c:pt>
                <c:pt idx="55">
                  <c:v>2.9289429053543748E-2</c:v>
                </c:pt>
                <c:pt idx="56">
                  <c:v>2.4211791775039928E-2</c:v>
                </c:pt>
                <c:pt idx="57">
                  <c:v>2.8079799121392499E-2</c:v>
                </c:pt>
                <c:pt idx="58">
                  <c:v>8.0168439806749758E-2</c:v>
                </c:pt>
                <c:pt idx="59">
                  <c:v>6.46616003400005E-2</c:v>
                </c:pt>
                <c:pt idx="60">
                  <c:v>9.5949993296789007E-2</c:v>
                </c:pt>
                <c:pt idx="61">
                  <c:v>9.8265281565689741E-2</c:v>
                </c:pt>
                <c:pt idx="62">
                  <c:v>0.1009873704487385</c:v>
                </c:pt>
                <c:pt idx="63">
                  <c:v>5.58351137167186E-2</c:v>
                </c:pt>
                <c:pt idx="64">
                  <c:v>3.6157015866264255E-2</c:v>
                </c:pt>
                <c:pt idx="65">
                  <c:v>7.0598794148185831E-2</c:v>
                </c:pt>
                <c:pt idx="66">
                  <c:v>7.4065328165556249E-2</c:v>
                </c:pt>
                <c:pt idx="67">
                  <c:v>8.6667667923715996E-2</c:v>
                </c:pt>
                <c:pt idx="68">
                  <c:v>0.10474165287923366</c:v>
                </c:pt>
                <c:pt idx="69">
                  <c:v>0.12074489035032526</c:v>
                </c:pt>
                <c:pt idx="70">
                  <c:v>0.10708631593306475</c:v>
                </c:pt>
                <c:pt idx="71">
                  <c:v>0.1185509263762005</c:v>
                </c:pt>
                <c:pt idx="72">
                  <c:v>0.10567962989543597</c:v>
                </c:pt>
                <c:pt idx="73">
                  <c:v>8.9110469525190764E-2</c:v>
                </c:pt>
                <c:pt idx="74">
                  <c:v>8.9319485411789981E-2</c:v>
                </c:pt>
                <c:pt idx="75">
                  <c:v>9.4776034030691E-2</c:v>
                </c:pt>
                <c:pt idx="76">
                  <c:v>9.1661592819833992E-2</c:v>
                </c:pt>
                <c:pt idx="77">
                  <c:v>0.14471733041192075</c:v>
                </c:pt>
                <c:pt idx="78">
                  <c:v>0.19575197020802573</c:v>
                </c:pt>
                <c:pt idx="79">
                  <c:v>0.18291949436273527</c:v>
                </c:pt>
                <c:pt idx="80">
                  <c:v>0.19529708756367248</c:v>
                </c:pt>
                <c:pt idx="81">
                  <c:v>0.18987155839549721</c:v>
                </c:pt>
                <c:pt idx="82">
                  <c:v>0.19678277511736902</c:v>
                </c:pt>
                <c:pt idx="83">
                  <c:v>0.20444559908945054</c:v>
                </c:pt>
                <c:pt idx="84">
                  <c:v>0.19802863200123674</c:v>
                </c:pt>
                <c:pt idx="85">
                  <c:v>0.21866279569760649</c:v>
                </c:pt>
                <c:pt idx="86">
                  <c:v>0.19578170352698837</c:v>
                </c:pt>
                <c:pt idx="87">
                  <c:v>0.24054237322892125</c:v>
                </c:pt>
                <c:pt idx="88">
                  <c:v>0.22020389669792961</c:v>
                </c:pt>
                <c:pt idx="89">
                  <c:v>0.18398507264477323</c:v>
                </c:pt>
                <c:pt idx="90">
                  <c:v>0.16297762817056</c:v>
                </c:pt>
                <c:pt idx="91">
                  <c:v>0.15099949390331599</c:v>
                </c:pt>
                <c:pt idx="92">
                  <c:v>0.19012301470611853</c:v>
                </c:pt>
                <c:pt idx="93">
                  <c:v>0.17134201964161547</c:v>
                </c:pt>
                <c:pt idx="94">
                  <c:v>0.15533286644754551</c:v>
                </c:pt>
                <c:pt idx="95">
                  <c:v>0.1630376923590815</c:v>
                </c:pt>
                <c:pt idx="96">
                  <c:v>0.21408514457797673</c:v>
                </c:pt>
                <c:pt idx="97">
                  <c:v>0.22156101629692798</c:v>
                </c:pt>
                <c:pt idx="98">
                  <c:v>0.22354503239212029</c:v>
                </c:pt>
                <c:pt idx="99">
                  <c:v>0.22025151742868196</c:v>
                </c:pt>
                <c:pt idx="100">
                  <c:v>0.22681459108082025</c:v>
                </c:pt>
                <c:pt idx="101">
                  <c:v>0.21667512055256552</c:v>
                </c:pt>
                <c:pt idx="102">
                  <c:v>0.22704147596188498</c:v>
                </c:pt>
                <c:pt idx="103">
                  <c:v>0.22254672406200726</c:v>
                </c:pt>
                <c:pt idx="104">
                  <c:v>0.223494057792537</c:v>
                </c:pt>
                <c:pt idx="105">
                  <c:v>0.21569058112975015</c:v>
                </c:pt>
                <c:pt idx="106">
                  <c:v>0.20351596843187891</c:v>
                </c:pt>
                <c:pt idx="107">
                  <c:v>0.23274192437346375</c:v>
                </c:pt>
                <c:pt idx="108">
                  <c:v>0.22704664040991202</c:v>
                </c:pt>
                <c:pt idx="109">
                  <c:v>0.2435810130451235</c:v>
                </c:pt>
                <c:pt idx="110">
                  <c:v>0.26453674000066801</c:v>
                </c:pt>
                <c:pt idx="111">
                  <c:v>0.29919369365706699</c:v>
                </c:pt>
                <c:pt idx="112">
                  <c:v>0.31145592255970977</c:v>
                </c:pt>
                <c:pt idx="113">
                  <c:v>0.32073133907228774</c:v>
                </c:pt>
                <c:pt idx="114">
                  <c:v>0.30587877444108375</c:v>
                </c:pt>
                <c:pt idx="115">
                  <c:v>0.34199080612523802</c:v>
                </c:pt>
                <c:pt idx="116">
                  <c:v>0.33974085845510543</c:v>
                </c:pt>
                <c:pt idx="117">
                  <c:v>0.35137527729937901</c:v>
                </c:pt>
                <c:pt idx="118">
                  <c:v>0.36615127509561823</c:v>
                </c:pt>
                <c:pt idx="119">
                  <c:v>0.44541473420982997</c:v>
                </c:pt>
                <c:pt idx="120">
                  <c:v>0.47394803023596244</c:v>
                </c:pt>
                <c:pt idx="121">
                  <c:v>0.51131791745803989</c:v>
                </c:pt>
                <c:pt idx="122">
                  <c:v>0.56428302775186501</c:v>
                </c:pt>
                <c:pt idx="123">
                  <c:v>0.56721382073264748</c:v>
                </c:pt>
                <c:pt idx="124">
                  <c:v>0.62654783602283759</c:v>
                </c:pt>
                <c:pt idx="125">
                  <c:v>0.59956178116641501</c:v>
                </c:pt>
                <c:pt idx="126">
                  <c:v>0.53002139080054245</c:v>
                </c:pt>
                <c:pt idx="127">
                  <c:v>0.41795021477300254</c:v>
                </c:pt>
                <c:pt idx="128">
                  <c:v>0.40727726574494499</c:v>
                </c:pt>
                <c:pt idx="129">
                  <c:v>0.4424750732535675</c:v>
                </c:pt>
                <c:pt idx="130">
                  <c:v>0.45645616544817502</c:v>
                </c:pt>
                <c:pt idx="131">
                  <c:v>0.46784908374427742</c:v>
                </c:pt>
                <c:pt idx="132">
                  <c:v>0.46973705561952001</c:v>
                </c:pt>
                <c:pt idx="133">
                  <c:v>0.37605519266660631</c:v>
                </c:pt>
                <c:pt idx="134">
                  <c:v>0.37692712945592605</c:v>
                </c:pt>
                <c:pt idx="135">
                  <c:v>0.39090953708880649</c:v>
                </c:pt>
                <c:pt idx="136">
                  <c:v>0.45464001789710751</c:v>
                </c:pt>
                <c:pt idx="137">
                  <c:v>0.44573307593551248</c:v>
                </c:pt>
                <c:pt idx="138">
                  <c:v>0.48246562637667251</c:v>
                </c:pt>
                <c:pt idx="139">
                  <c:v>0.55397138227313503</c:v>
                </c:pt>
                <c:pt idx="140">
                  <c:v>0.52002968066285504</c:v>
                </c:pt>
                <c:pt idx="141">
                  <c:v>0.53866507795485996</c:v>
                </c:pt>
                <c:pt idx="142">
                  <c:v>0.52942364024040256</c:v>
                </c:pt>
                <c:pt idx="143">
                  <c:v>0.49012888899346252</c:v>
                </c:pt>
                <c:pt idx="144">
                  <c:v>0.48787453875247005</c:v>
                </c:pt>
                <c:pt idx="145">
                  <c:v>0.45598122726692997</c:v>
                </c:pt>
                <c:pt idx="146">
                  <c:v>0.43855184648873752</c:v>
                </c:pt>
                <c:pt idx="147">
                  <c:v>0.43257722143445504</c:v>
                </c:pt>
                <c:pt idx="148">
                  <c:v>0.45225245704478001</c:v>
                </c:pt>
                <c:pt idx="149">
                  <c:v>0.47578488934238</c:v>
                </c:pt>
                <c:pt idx="150">
                  <c:v>0.47600456100779248</c:v>
                </c:pt>
                <c:pt idx="151">
                  <c:v>0.42518603629863</c:v>
                </c:pt>
                <c:pt idx="152">
                  <c:v>0.40755257124696498</c:v>
                </c:pt>
                <c:pt idx="153">
                  <c:v>0.41498675552402503</c:v>
                </c:pt>
                <c:pt idx="154">
                  <c:v>0.43037497064848501</c:v>
                </c:pt>
                <c:pt idx="155">
                  <c:v>0.42500216294530752</c:v>
                </c:pt>
                <c:pt idx="156">
                  <c:v>0.3805755414571575</c:v>
                </c:pt>
                <c:pt idx="157">
                  <c:v>0.41294634109891754</c:v>
                </c:pt>
                <c:pt idx="158">
                  <c:v>0.4260477132202275</c:v>
                </c:pt>
                <c:pt idx="159">
                  <c:v>0.41926547598659497</c:v>
                </c:pt>
                <c:pt idx="160">
                  <c:v>0.42541365483022497</c:v>
                </c:pt>
                <c:pt idx="161">
                  <c:v>0.42482484836859497</c:v>
                </c:pt>
                <c:pt idx="162">
                  <c:v>0.41230572727043502</c:v>
                </c:pt>
                <c:pt idx="163">
                  <c:v>0.416623412877765</c:v>
                </c:pt>
                <c:pt idx="164">
                  <c:v>0.37770735467107497</c:v>
                </c:pt>
                <c:pt idx="165">
                  <c:v>0.36904488420971954</c:v>
                </c:pt>
                <c:pt idx="166">
                  <c:v>0.30864423327506202</c:v>
                </c:pt>
                <c:pt idx="167">
                  <c:v>0.28451154447786398</c:v>
                </c:pt>
                <c:pt idx="168">
                  <c:v>0.31401391339955831</c:v>
                </c:pt>
                <c:pt idx="169">
                  <c:v>0.33879655168121947</c:v>
                </c:pt>
                <c:pt idx="170">
                  <c:v>0.34855525914223806</c:v>
                </c:pt>
                <c:pt idx="171">
                  <c:v>0.33282179110819854</c:v>
                </c:pt>
                <c:pt idx="172">
                  <c:v>0.35326734661781822</c:v>
                </c:pt>
                <c:pt idx="173">
                  <c:v>0.37060906146743927</c:v>
                </c:pt>
                <c:pt idx="174">
                  <c:v>0.36451028579229849</c:v>
                </c:pt>
                <c:pt idx="175">
                  <c:v>0.34867578735453747</c:v>
                </c:pt>
                <c:pt idx="176">
                  <c:v>0.37100480879019004</c:v>
                </c:pt>
                <c:pt idx="177">
                  <c:v>0.33921087341146411</c:v>
                </c:pt>
                <c:pt idx="178">
                  <c:v>0.32555490497382406</c:v>
                </c:pt>
                <c:pt idx="179">
                  <c:v>0.30975190064206798</c:v>
                </c:pt>
                <c:pt idx="180">
                  <c:v>0.3394925599659524</c:v>
                </c:pt>
                <c:pt idx="181">
                  <c:v>0.34603021050479049</c:v>
                </c:pt>
                <c:pt idx="182">
                  <c:v>0.39411713732841874</c:v>
                </c:pt>
                <c:pt idx="183">
                  <c:v>0.44077928570775199</c:v>
                </c:pt>
                <c:pt idx="184">
                  <c:v>0.44339879304146024</c:v>
                </c:pt>
                <c:pt idx="185">
                  <c:v>0.42732098182315353</c:v>
                </c:pt>
                <c:pt idx="186">
                  <c:v>0.40941876231062024</c:v>
                </c:pt>
                <c:pt idx="187">
                  <c:v>0.39657406287504443</c:v>
                </c:pt>
                <c:pt idx="188">
                  <c:v>0.38117557834870952</c:v>
                </c:pt>
                <c:pt idx="189">
                  <c:v>0.40006103094994799</c:v>
                </c:pt>
                <c:pt idx="190">
                  <c:v>0.36807848717163694</c:v>
                </c:pt>
                <c:pt idx="191">
                  <c:v>0.35694555123722099</c:v>
                </c:pt>
                <c:pt idx="192">
                  <c:v>0.31989263717920474</c:v>
                </c:pt>
                <c:pt idx="193">
                  <c:v>0.32799683105998167</c:v>
                </c:pt>
                <c:pt idx="194">
                  <c:v>0.34430323410121622</c:v>
                </c:pt>
                <c:pt idx="195">
                  <c:v>0.35467954488624076</c:v>
                </c:pt>
                <c:pt idx="196">
                  <c:v>0.3570685855794325</c:v>
                </c:pt>
                <c:pt idx="197">
                  <c:v>0.35015372140491252</c:v>
                </c:pt>
                <c:pt idx="198">
                  <c:v>0.36502395838307677</c:v>
                </c:pt>
                <c:pt idx="199">
                  <c:v>0.39472857554644469</c:v>
                </c:pt>
                <c:pt idx="200">
                  <c:v>0.39363743640559001</c:v>
                </c:pt>
                <c:pt idx="201">
                  <c:v>0.42070216435620283</c:v>
                </c:pt>
                <c:pt idx="202">
                  <c:v>0.41109325103278843</c:v>
                </c:pt>
                <c:pt idx="203">
                  <c:v>0.47719194577862356</c:v>
                </c:pt>
                <c:pt idx="204">
                  <c:v>0.44453144132466926</c:v>
                </c:pt>
                <c:pt idx="205">
                  <c:v>0.38922053122103251</c:v>
                </c:pt>
                <c:pt idx="206">
                  <c:v>0.39623210096220873</c:v>
                </c:pt>
                <c:pt idx="207">
                  <c:v>0.40490090036921694</c:v>
                </c:pt>
                <c:pt idx="208">
                  <c:v>0.40159900222418299</c:v>
                </c:pt>
                <c:pt idx="209">
                  <c:v>0.38578383512906994</c:v>
                </c:pt>
                <c:pt idx="210">
                  <c:v>0.37588851675606599</c:v>
                </c:pt>
                <c:pt idx="211">
                  <c:v>0.38702891096992909</c:v>
                </c:pt>
                <c:pt idx="212">
                  <c:v>0.38979770865303492</c:v>
                </c:pt>
                <c:pt idx="213">
                  <c:v>0.39239629032126255</c:v>
                </c:pt>
                <c:pt idx="214">
                  <c:v>0.39468141209476409</c:v>
                </c:pt>
                <c:pt idx="215">
                  <c:v>0.37459953469222668</c:v>
                </c:pt>
                <c:pt idx="216">
                  <c:v>0.36703988432624102</c:v>
                </c:pt>
                <c:pt idx="217">
                  <c:v>0.36802776218025329</c:v>
                </c:pt>
                <c:pt idx="218">
                  <c:v>0.37218552382625725</c:v>
                </c:pt>
                <c:pt idx="219">
                  <c:v>0.39225574337251951</c:v>
                </c:pt>
                <c:pt idx="220">
                  <c:v>0.39876532895084232</c:v>
                </c:pt>
                <c:pt idx="221">
                  <c:v>0.3952151914795885</c:v>
                </c:pt>
                <c:pt idx="222">
                  <c:v>0.39900532591286625</c:v>
                </c:pt>
                <c:pt idx="223">
                  <c:v>0.40242316538220074</c:v>
                </c:pt>
                <c:pt idx="224">
                  <c:v>0.40395001773716854</c:v>
                </c:pt>
                <c:pt idx="225">
                  <c:v>0.37172050157327724</c:v>
                </c:pt>
                <c:pt idx="226">
                  <c:v>0.37496657398918976</c:v>
                </c:pt>
                <c:pt idx="227">
                  <c:v>0.36185566349848275</c:v>
                </c:pt>
                <c:pt idx="228">
                  <c:v>0.37448547341260124</c:v>
                </c:pt>
                <c:pt idx="229">
                  <c:v>0.37308273292751276</c:v>
                </c:pt>
                <c:pt idx="230">
                  <c:v>0.35814313605075149</c:v>
                </c:pt>
                <c:pt idx="231">
                  <c:v>0.36896513800165254</c:v>
                </c:pt>
                <c:pt idx="232">
                  <c:v>0.367226526979061</c:v>
                </c:pt>
                <c:pt idx="233">
                  <c:v>0.40866555041632596</c:v>
                </c:pt>
                <c:pt idx="234">
                  <c:v>0.37062405512911001</c:v>
                </c:pt>
                <c:pt idx="235">
                  <c:v>0.39456948639886547</c:v>
                </c:pt>
                <c:pt idx="236">
                  <c:v>0.37687204097267002</c:v>
                </c:pt>
                <c:pt idx="237">
                  <c:v>0.37600851633453003</c:v>
                </c:pt>
                <c:pt idx="238">
                  <c:v>0.36264566430323497</c:v>
                </c:pt>
                <c:pt idx="239">
                  <c:v>0.36756797736730445</c:v>
                </c:pt>
                <c:pt idx="240">
                  <c:v>0.39273307194111273</c:v>
                </c:pt>
                <c:pt idx="241">
                  <c:v>0.42187627206680228</c:v>
                </c:pt>
                <c:pt idx="242">
                  <c:v>0.46271787238228951</c:v>
                </c:pt>
                <c:pt idx="243">
                  <c:v>0.47982163774838171</c:v>
                </c:pt>
                <c:pt idx="244">
                  <c:v>0.46970577133681701</c:v>
                </c:pt>
                <c:pt idx="245">
                  <c:v>0.46267378937209946</c:v>
                </c:pt>
                <c:pt idx="246">
                  <c:v>0.46205426697242402</c:v>
                </c:pt>
                <c:pt idx="247">
                  <c:v>0.46129296906432971</c:v>
                </c:pt>
                <c:pt idx="248">
                  <c:v>0.49158674694151172</c:v>
                </c:pt>
                <c:pt idx="249">
                  <c:v>0.50025027573251901</c:v>
                </c:pt>
                <c:pt idx="250">
                  <c:v>0.50588066182865898</c:v>
                </c:pt>
                <c:pt idx="251">
                  <c:v>0.49783514631067122</c:v>
                </c:pt>
                <c:pt idx="252">
                  <c:v>0.54594780456213021</c:v>
                </c:pt>
                <c:pt idx="253">
                  <c:v>0.51235034168898796</c:v>
                </c:pt>
                <c:pt idx="254">
                  <c:v>0.54730050659211793</c:v>
                </c:pt>
                <c:pt idx="255">
                  <c:v>0.56115511982205801</c:v>
                </c:pt>
                <c:pt idx="256">
                  <c:v>0.56241352545188317</c:v>
                </c:pt>
                <c:pt idx="257">
                  <c:v>0.55971848129520718</c:v>
                </c:pt>
                <c:pt idx="258">
                  <c:v>0.53072525094751644</c:v>
                </c:pt>
                <c:pt idx="259">
                  <c:v>0.52864105154251673</c:v>
                </c:pt>
                <c:pt idx="260">
                  <c:v>0.47240283331547006</c:v>
                </c:pt>
                <c:pt idx="261">
                  <c:v>0.45625575668239249</c:v>
                </c:pt>
                <c:pt idx="262">
                  <c:v>0.46289048630115248</c:v>
                </c:pt>
                <c:pt idx="263">
                  <c:v>0.48406159738157251</c:v>
                </c:pt>
                <c:pt idx="264">
                  <c:v>0.45798752012718252</c:v>
                </c:pt>
                <c:pt idx="265">
                  <c:v>0.45124224929894252</c:v>
                </c:pt>
                <c:pt idx="266">
                  <c:v>0.43252537261097757</c:v>
                </c:pt>
                <c:pt idx="267">
                  <c:v>0.4621474866252675</c:v>
                </c:pt>
                <c:pt idx="268">
                  <c:v>0.49525896720434742</c:v>
                </c:pt>
                <c:pt idx="269">
                  <c:v>0.51580423131838249</c:v>
                </c:pt>
                <c:pt idx="270">
                  <c:v>0.51007290496013802</c:v>
                </c:pt>
                <c:pt idx="271">
                  <c:v>0.50084208460070068</c:v>
                </c:pt>
                <c:pt idx="272">
                  <c:v>0.45486218403809103</c:v>
                </c:pt>
                <c:pt idx="273">
                  <c:v>0.44861914524884999</c:v>
                </c:pt>
                <c:pt idx="274">
                  <c:v>0.42207465954624501</c:v>
                </c:pt>
                <c:pt idx="275">
                  <c:v>0.40505596144662248</c:v>
                </c:pt>
                <c:pt idx="276">
                  <c:v>0.37905623283261747</c:v>
                </c:pt>
                <c:pt idx="277">
                  <c:v>0.4200822252342718</c:v>
                </c:pt>
                <c:pt idx="278">
                  <c:v>0.41644302928113247</c:v>
                </c:pt>
                <c:pt idx="279">
                  <c:v>0.42226236474567352</c:v>
                </c:pt>
                <c:pt idx="280">
                  <c:v>0.37066884055390503</c:v>
                </c:pt>
                <c:pt idx="281">
                  <c:v>0.37663570137050756</c:v>
                </c:pt>
                <c:pt idx="282">
                  <c:v>0.31737777063829747</c:v>
                </c:pt>
                <c:pt idx="283">
                  <c:v>0.266047293502225</c:v>
                </c:pt>
                <c:pt idx="284">
                  <c:v>0.27234083160978245</c:v>
                </c:pt>
                <c:pt idx="285">
                  <c:v>0.30666382713917001</c:v>
                </c:pt>
                <c:pt idx="286">
                  <c:v>0.30241033680809998</c:v>
                </c:pt>
                <c:pt idx="287">
                  <c:v>0.25462696234371002</c:v>
                </c:pt>
                <c:pt idx="288">
                  <c:v>0.25812544323348002</c:v>
                </c:pt>
                <c:pt idx="289">
                  <c:v>0.27998512950139748</c:v>
                </c:pt>
                <c:pt idx="290">
                  <c:v>0.28759307118357752</c:v>
                </c:pt>
                <c:pt idx="291">
                  <c:v>0.26615469167049499</c:v>
                </c:pt>
                <c:pt idx="292">
                  <c:v>0.27780840978165999</c:v>
                </c:pt>
                <c:pt idx="293">
                  <c:v>0.27243258645811996</c:v>
                </c:pt>
                <c:pt idx="294">
                  <c:v>0.25145834041298248</c:v>
                </c:pt>
                <c:pt idx="295">
                  <c:v>0.25299442429270497</c:v>
                </c:pt>
                <c:pt idx="296">
                  <c:v>0.28921963552351004</c:v>
                </c:pt>
                <c:pt idx="297">
                  <c:v>0.28490925317724752</c:v>
                </c:pt>
                <c:pt idx="298">
                  <c:v>0.29132574319124749</c:v>
                </c:pt>
                <c:pt idx="299">
                  <c:v>0.29090788907456749</c:v>
                </c:pt>
                <c:pt idx="300">
                  <c:v>0.31816382260945503</c:v>
                </c:pt>
                <c:pt idx="301">
                  <c:v>0.35264299233304253</c:v>
                </c:pt>
                <c:pt idx="302">
                  <c:v>0.34668294088907503</c:v>
                </c:pt>
                <c:pt idx="303">
                  <c:v>0.34310501421609502</c:v>
                </c:pt>
                <c:pt idx="304">
                  <c:v>0.3406750173418775</c:v>
                </c:pt>
                <c:pt idx="305">
                  <c:v>0.32026160008212501</c:v>
                </c:pt>
                <c:pt idx="306">
                  <c:v>0.29327484642169499</c:v>
                </c:pt>
                <c:pt idx="307">
                  <c:v>0.29482881935569</c:v>
                </c:pt>
                <c:pt idx="308">
                  <c:v>0.3130467418924075</c:v>
                </c:pt>
                <c:pt idx="309">
                  <c:v>0.31286840079697997</c:v>
                </c:pt>
                <c:pt idx="310">
                  <c:v>0.31595225509863001</c:v>
                </c:pt>
                <c:pt idx="311">
                  <c:v>0.35489622977985502</c:v>
                </c:pt>
                <c:pt idx="312">
                  <c:v>0.34396987531600998</c:v>
                </c:pt>
                <c:pt idx="313">
                  <c:v>0.34452429120695249</c:v>
                </c:pt>
                <c:pt idx="314">
                  <c:v>0.35936485801405255</c:v>
                </c:pt>
                <c:pt idx="315">
                  <c:v>0.37439038280356746</c:v>
                </c:pt>
                <c:pt idx="316">
                  <c:v>0.37191483832936756</c:v>
                </c:pt>
                <c:pt idx="317">
                  <c:v>0.36832774435508753</c:v>
                </c:pt>
                <c:pt idx="318">
                  <c:v>0.38884721885626505</c:v>
                </c:pt>
                <c:pt idx="319">
                  <c:v>0.39108260535189499</c:v>
                </c:pt>
                <c:pt idx="320">
                  <c:v>0.39520117009398747</c:v>
                </c:pt>
                <c:pt idx="321">
                  <c:v>0.37450915526695749</c:v>
                </c:pt>
                <c:pt idx="322">
                  <c:v>0.32495563532848254</c:v>
                </c:pt>
                <c:pt idx="323">
                  <c:v>0.31587026256335499</c:v>
                </c:pt>
                <c:pt idx="324">
                  <c:v>0.31957528364913002</c:v>
                </c:pt>
                <c:pt idx="325">
                  <c:v>0.33612729664398749</c:v>
                </c:pt>
                <c:pt idx="326">
                  <c:v>0.33344978341958253</c:v>
                </c:pt>
                <c:pt idx="327">
                  <c:v>0.36801633182591997</c:v>
                </c:pt>
                <c:pt idx="328">
                  <c:v>0.39516969434233246</c:v>
                </c:pt>
                <c:pt idx="329">
                  <c:v>0.39045196509841501</c:v>
                </c:pt>
                <c:pt idx="330">
                  <c:v>0.39973027893896002</c:v>
                </c:pt>
                <c:pt idx="331">
                  <c:v>0.40230798611194002</c:v>
                </c:pt>
                <c:pt idx="332">
                  <c:v>0.38682666137991001</c:v>
                </c:pt>
                <c:pt idx="333">
                  <c:v>0.40350823874098501</c:v>
                </c:pt>
                <c:pt idx="334">
                  <c:v>0.44234670749095001</c:v>
                </c:pt>
                <c:pt idx="335">
                  <c:v>0.43099891014868497</c:v>
                </c:pt>
                <c:pt idx="336">
                  <c:v>0.46781459367034245</c:v>
                </c:pt>
                <c:pt idx="337">
                  <c:v>0.46249149165560999</c:v>
                </c:pt>
                <c:pt idx="338">
                  <c:v>0.50394492149642756</c:v>
                </c:pt>
                <c:pt idx="339">
                  <c:v>0.51544130366640251</c:v>
                </c:pt>
                <c:pt idx="340">
                  <c:v>0.48974215359734996</c:v>
                </c:pt>
                <c:pt idx="341">
                  <c:v>0.47494520958745245</c:v>
                </c:pt>
                <c:pt idx="342">
                  <c:v>0.49648284476250504</c:v>
                </c:pt>
                <c:pt idx="343">
                  <c:v>0.5076871622258049</c:v>
                </c:pt>
                <c:pt idx="344">
                  <c:v>0.49967998558078003</c:v>
                </c:pt>
                <c:pt idx="345">
                  <c:v>0.50435447715403003</c:v>
                </c:pt>
                <c:pt idx="346">
                  <c:v>0.53699208959429245</c:v>
                </c:pt>
                <c:pt idx="347">
                  <c:v>0.52143831751362246</c:v>
                </c:pt>
                <c:pt idx="348">
                  <c:v>0.52885880071760494</c:v>
                </c:pt>
                <c:pt idx="349">
                  <c:v>0.48266057846107752</c:v>
                </c:pt>
                <c:pt idx="350">
                  <c:v>0.55106708689899009</c:v>
                </c:pt>
                <c:pt idx="351">
                  <c:v>0.57472286445745491</c:v>
                </c:pt>
                <c:pt idx="352">
                  <c:v>0.59400762995925005</c:v>
                </c:pt>
                <c:pt idx="353">
                  <c:v>0.58859319975390756</c:v>
                </c:pt>
                <c:pt idx="354">
                  <c:v>0.62190489854692499</c:v>
                </c:pt>
                <c:pt idx="355">
                  <c:v>0.59510047665662247</c:v>
                </c:pt>
                <c:pt idx="356">
                  <c:v>0.62110776513940247</c:v>
                </c:pt>
                <c:pt idx="357">
                  <c:v>0.65359753394336129</c:v>
                </c:pt>
                <c:pt idx="358">
                  <c:v>0.64371158666088002</c:v>
                </c:pt>
                <c:pt idx="359">
                  <c:v>0.68701039187748703</c:v>
                </c:pt>
                <c:pt idx="360">
                  <c:v>0.66300471888613</c:v>
                </c:pt>
                <c:pt idx="361">
                  <c:v>0.62120773700906751</c:v>
                </c:pt>
                <c:pt idx="362">
                  <c:v>0.6617236842005525</c:v>
                </c:pt>
                <c:pt idx="363">
                  <c:v>0.63428210296945498</c:v>
                </c:pt>
                <c:pt idx="364">
                  <c:v>0.67848265413418007</c:v>
                </c:pt>
                <c:pt idx="365">
                  <c:v>0.71585750274978754</c:v>
                </c:pt>
                <c:pt idx="366">
                  <c:v>0.6993201395486176</c:v>
                </c:pt>
                <c:pt idx="367">
                  <c:v>0.73703269018843931</c:v>
                </c:pt>
                <c:pt idx="368">
                  <c:v>0.70992830480464875</c:v>
                </c:pt>
                <c:pt idx="369">
                  <c:v>0.68870545349290258</c:v>
                </c:pt>
                <c:pt idx="370">
                  <c:v>0.70128507541909246</c:v>
                </c:pt>
                <c:pt idx="371">
                  <c:v>0.66567872003690753</c:v>
                </c:pt>
                <c:pt idx="372">
                  <c:v>0.66941330180344005</c:v>
                </c:pt>
                <c:pt idx="373">
                  <c:v>0.68105912576046701</c:v>
                </c:pt>
                <c:pt idx="374">
                  <c:v>0.73828967704044635</c:v>
                </c:pt>
                <c:pt idx="375">
                  <c:v>0.76347290073457008</c:v>
                </c:pt>
                <c:pt idx="376">
                  <c:v>0.74617871225195243</c:v>
                </c:pt>
                <c:pt idx="377">
                  <c:v>0.7346186629459025</c:v>
                </c:pt>
                <c:pt idx="378">
                  <c:v>0.71073783884438257</c:v>
                </c:pt>
                <c:pt idx="379">
                  <c:v>0.70380282615573753</c:v>
                </c:pt>
                <c:pt idx="380">
                  <c:v>0.80533559483804995</c:v>
                </c:pt>
                <c:pt idx="381">
                  <c:v>0.82846622928020952</c:v>
                </c:pt>
                <c:pt idx="382">
                  <c:v>0.82485212602169955</c:v>
                </c:pt>
                <c:pt idx="383">
                  <c:v>0.75782986395363849</c:v>
                </c:pt>
                <c:pt idx="384">
                  <c:v>0.81424342235423397</c:v>
                </c:pt>
                <c:pt idx="385">
                  <c:v>0.80012210200963152</c:v>
                </c:pt>
                <c:pt idx="386">
                  <c:v>0.7836023019675743</c:v>
                </c:pt>
                <c:pt idx="387">
                  <c:v>0.75933421832894998</c:v>
                </c:pt>
                <c:pt idx="388">
                  <c:v>0.76042183891989423</c:v>
                </c:pt>
                <c:pt idx="389">
                  <c:v>0.75445492438241446</c:v>
                </c:pt>
                <c:pt idx="390">
                  <c:v>0.75741929245956729</c:v>
                </c:pt>
                <c:pt idx="391">
                  <c:v>0.71290775967959819</c:v>
                </c:pt>
                <c:pt idx="392">
                  <c:v>0.70805483577468553</c:v>
                </c:pt>
                <c:pt idx="393">
                  <c:v>0.65417850892014462</c:v>
                </c:pt>
                <c:pt idx="394">
                  <c:v>0.66046427410812003</c:v>
                </c:pt>
                <c:pt idx="395">
                  <c:v>0.69282755015669184</c:v>
                </c:pt>
                <c:pt idx="396">
                  <c:v>0.67713822491069497</c:v>
                </c:pt>
                <c:pt idx="397">
                  <c:v>0.725546840825678</c:v>
                </c:pt>
                <c:pt idx="398">
                  <c:v>0.7415260978792475</c:v>
                </c:pt>
                <c:pt idx="399">
                  <c:v>0.72983640460954202</c:v>
                </c:pt>
                <c:pt idx="400">
                  <c:v>0.68472843804067751</c:v>
                </c:pt>
                <c:pt idx="401">
                  <c:v>0.68423523836239752</c:v>
                </c:pt>
                <c:pt idx="402">
                  <c:v>0.67187103513739743</c:v>
                </c:pt>
                <c:pt idx="403">
                  <c:v>0.64132233010798745</c:v>
                </c:pt>
                <c:pt idx="404">
                  <c:v>0.62598567496031743</c:v>
                </c:pt>
                <c:pt idx="405">
                  <c:v>0.59150119963316994</c:v>
                </c:pt>
                <c:pt idx="406">
                  <c:v>0.58929161160361243</c:v>
                </c:pt>
                <c:pt idx="407">
                  <c:v>0.63574058970805747</c:v>
                </c:pt>
                <c:pt idx="408">
                  <c:v>0.63822672922071244</c:v>
                </c:pt>
                <c:pt idx="409">
                  <c:v>0.62742038791355104</c:v>
                </c:pt>
                <c:pt idx="410">
                  <c:v>0.61794896205583749</c:v>
                </c:pt>
                <c:pt idx="411">
                  <c:v>0.65384426988710997</c:v>
                </c:pt>
                <c:pt idx="412">
                  <c:v>0.60978614214881244</c:v>
                </c:pt>
                <c:pt idx="413">
                  <c:v>0.62604292020337504</c:v>
                </c:pt>
                <c:pt idx="414">
                  <c:v>0.61478785148122994</c:v>
                </c:pt>
                <c:pt idx="415">
                  <c:v>0.57204775966716492</c:v>
                </c:pt>
                <c:pt idx="416">
                  <c:v>0.58301181161840498</c:v>
                </c:pt>
                <c:pt idx="417">
                  <c:v>0.588682842356685</c:v>
                </c:pt>
                <c:pt idx="418">
                  <c:v>0.60663531721691755</c:v>
                </c:pt>
                <c:pt idx="419">
                  <c:v>0.60639691408644747</c:v>
                </c:pt>
                <c:pt idx="420">
                  <c:v>0.59903845160114755</c:v>
                </c:pt>
                <c:pt idx="421">
                  <c:v>0.59330566209979496</c:v>
                </c:pt>
                <c:pt idx="422">
                  <c:v>0.56828994221050744</c:v>
                </c:pt>
                <c:pt idx="423">
                  <c:v>0.59559750891213747</c:v>
                </c:pt>
                <c:pt idx="424">
                  <c:v>0.59008073965236252</c:v>
                </c:pt>
                <c:pt idx="425">
                  <c:v>0.57477455094235252</c:v>
                </c:pt>
                <c:pt idx="426">
                  <c:v>0.53804985879279998</c:v>
                </c:pt>
                <c:pt idx="427">
                  <c:v>0.56808262499339501</c:v>
                </c:pt>
                <c:pt idx="428">
                  <c:v>0.56841244846597749</c:v>
                </c:pt>
                <c:pt idx="429">
                  <c:v>0.60399149411791508</c:v>
                </c:pt>
                <c:pt idx="430">
                  <c:v>0.5992839601512826</c:v>
                </c:pt>
                <c:pt idx="431">
                  <c:v>0.60514292741126996</c:v>
                </c:pt>
                <c:pt idx="432">
                  <c:v>0.60102530671051002</c:v>
                </c:pt>
                <c:pt idx="433">
                  <c:v>0.58535568363121993</c:v>
                </c:pt>
                <c:pt idx="434">
                  <c:v>0.60438463380509244</c:v>
                </c:pt>
                <c:pt idx="435">
                  <c:v>0.62576043729162489</c:v>
                </c:pt>
                <c:pt idx="436">
                  <c:v>0.62480301792030002</c:v>
                </c:pt>
                <c:pt idx="437">
                  <c:v>0.61040235429223244</c:v>
                </c:pt>
                <c:pt idx="438">
                  <c:v>0.59584617662092754</c:v>
                </c:pt>
                <c:pt idx="439">
                  <c:v>0.63340307221222758</c:v>
                </c:pt>
                <c:pt idx="440">
                  <c:v>0.64022877908156739</c:v>
                </c:pt>
                <c:pt idx="441">
                  <c:v>0.65566270401349502</c:v>
                </c:pt>
                <c:pt idx="442">
                  <c:v>0.64874201788988761</c:v>
                </c:pt>
                <c:pt idx="443">
                  <c:v>0.66712915057262123</c:v>
                </c:pt>
                <c:pt idx="444">
                  <c:v>0.66355472851071451</c:v>
                </c:pt>
                <c:pt idx="445">
                  <c:v>0.66415276428577752</c:v>
                </c:pt>
                <c:pt idx="446">
                  <c:v>0.69041408645591973</c:v>
                </c:pt>
                <c:pt idx="447">
                  <c:v>0.69750339649601101</c:v>
                </c:pt>
                <c:pt idx="448">
                  <c:v>0.73426752003528239</c:v>
                </c:pt>
                <c:pt idx="449">
                  <c:v>0.73216147020041633</c:v>
                </c:pt>
                <c:pt idx="450">
                  <c:v>0.70894688335321321</c:v>
                </c:pt>
                <c:pt idx="451">
                  <c:v>0.69775152019604803</c:v>
                </c:pt>
                <c:pt idx="452">
                  <c:v>0.71482316352135766</c:v>
                </c:pt>
                <c:pt idx="453">
                  <c:v>0.69255870985517576</c:v>
                </c:pt>
                <c:pt idx="454">
                  <c:v>0.70631229741539625</c:v>
                </c:pt>
                <c:pt idx="455">
                  <c:v>0.7594965649660429</c:v>
                </c:pt>
                <c:pt idx="456">
                  <c:v>0.74901408938496372</c:v>
                </c:pt>
                <c:pt idx="457">
                  <c:v>0.74245932967631656</c:v>
                </c:pt>
                <c:pt idx="458">
                  <c:v>0.73892420651825375</c:v>
                </c:pt>
                <c:pt idx="459">
                  <c:v>0.71857852161333657</c:v>
                </c:pt>
                <c:pt idx="460">
                  <c:v>0.73011317849203095</c:v>
                </c:pt>
                <c:pt idx="461">
                  <c:v>0.73997999696001704</c:v>
                </c:pt>
                <c:pt idx="462">
                  <c:v>0.72819129559699969</c:v>
                </c:pt>
                <c:pt idx="463">
                  <c:v>0.71177531690283724</c:v>
                </c:pt>
                <c:pt idx="464">
                  <c:v>0.7308182738967145</c:v>
                </c:pt>
                <c:pt idx="465">
                  <c:v>0.69231468747517322</c:v>
                </c:pt>
                <c:pt idx="466">
                  <c:v>0.66221830649018754</c:v>
                </c:pt>
                <c:pt idx="467">
                  <c:v>0.69684314137090664</c:v>
                </c:pt>
                <c:pt idx="468">
                  <c:v>0.70795372759338704</c:v>
                </c:pt>
                <c:pt idx="469">
                  <c:v>0.70892628434729854</c:v>
                </c:pt>
                <c:pt idx="470">
                  <c:v>0.72180543277706777</c:v>
                </c:pt>
                <c:pt idx="471">
                  <c:v>0.71849189288054649</c:v>
                </c:pt>
                <c:pt idx="472">
                  <c:v>0.70171542108599771</c:v>
                </c:pt>
                <c:pt idx="473">
                  <c:v>0.71041547006415928</c:v>
                </c:pt>
                <c:pt idx="474">
                  <c:v>0.67273190481033796</c:v>
                </c:pt>
                <c:pt idx="475">
                  <c:v>0.63060409139103202</c:v>
                </c:pt>
                <c:pt idx="476">
                  <c:v>0.64223879105235682</c:v>
                </c:pt>
                <c:pt idx="477">
                  <c:v>0.64833547142349968</c:v>
                </c:pt>
                <c:pt idx="478">
                  <c:v>0.64880850443656413</c:v>
                </c:pt>
                <c:pt idx="479">
                  <c:v>0.62263088140782519</c:v>
                </c:pt>
                <c:pt idx="480">
                  <c:v>0.61873147560420483</c:v>
                </c:pt>
                <c:pt idx="481">
                  <c:v>0.63517285948407443</c:v>
                </c:pt>
                <c:pt idx="482">
                  <c:v>0.61417127635093394</c:v>
                </c:pt>
                <c:pt idx="483">
                  <c:v>0.6406223071187449</c:v>
                </c:pt>
                <c:pt idx="484">
                  <c:v>0.647411514731004</c:v>
                </c:pt>
                <c:pt idx="485">
                  <c:v>0.60969615171784886</c:v>
                </c:pt>
                <c:pt idx="486">
                  <c:v>0.56344122613999925</c:v>
                </c:pt>
                <c:pt idx="487">
                  <c:v>0.55125621916544476</c:v>
                </c:pt>
                <c:pt idx="488">
                  <c:v>0.5342123557137729</c:v>
                </c:pt>
                <c:pt idx="489">
                  <c:v>0.53334994825518944</c:v>
                </c:pt>
                <c:pt idx="490">
                  <c:v>0.50882771456968978</c:v>
                </c:pt>
                <c:pt idx="491">
                  <c:v>0.53947589838856946</c:v>
                </c:pt>
                <c:pt idx="492">
                  <c:v>0.51530410474158828</c:v>
                </c:pt>
                <c:pt idx="493">
                  <c:v>0.53176447072505328</c:v>
                </c:pt>
                <c:pt idx="494">
                  <c:v>0.56394742051461799</c:v>
                </c:pt>
                <c:pt idx="495">
                  <c:v>0.56442195417329577</c:v>
                </c:pt>
                <c:pt idx="496">
                  <c:v>0.53715431896140831</c:v>
                </c:pt>
                <c:pt idx="497">
                  <c:v>0.52350808055916553</c:v>
                </c:pt>
                <c:pt idx="498">
                  <c:v>0.50291465020295001</c:v>
                </c:pt>
                <c:pt idx="499">
                  <c:v>0.51895776833370755</c:v>
                </c:pt>
                <c:pt idx="500">
                  <c:v>0.48057175145015002</c:v>
                </c:pt>
                <c:pt idx="501">
                  <c:v>0.49435170691197</c:v>
                </c:pt>
                <c:pt idx="502">
                  <c:v>0.44570937867314747</c:v>
                </c:pt>
                <c:pt idx="503">
                  <c:v>0.43747238453998749</c:v>
                </c:pt>
                <c:pt idx="504">
                  <c:v>0.44485167834883499</c:v>
                </c:pt>
                <c:pt idx="505">
                  <c:v>0.41122497683750253</c:v>
                </c:pt>
                <c:pt idx="506">
                  <c:v>0.42560094202646753</c:v>
                </c:pt>
                <c:pt idx="507">
                  <c:v>0.40798324621725002</c:v>
                </c:pt>
                <c:pt idx="508">
                  <c:v>0.37699087264692493</c:v>
                </c:pt>
                <c:pt idx="509">
                  <c:v>0.37093161006846254</c:v>
                </c:pt>
                <c:pt idx="510">
                  <c:v>0.41440456957221999</c:v>
                </c:pt>
                <c:pt idx="511">
                  <c:v>0.41248176319504748</c:v>
                </c:pt>
                <c:pt idx="512">
                  <c:v>0.42485562223595252</c:v>
                </c:pt>
                <c:pt idx="513">
                  <c:v>0.41751325990453997</c:v>
                </c:pt>
                <c:pt idx="514">
                  <c:v>0.41069179287105401</c:v>
                </c:pt>
                <c:pt idx="515">
                  <c:v>0.40167934807535999</c:v>
                </c:pt>
                <c:pt idx="516">
                  <c:v>0.46076795059660031</c:v>
                </c:pt>
                <c:pt idx="517">
                  <c:v>0.43718478756395002</c:v>
                </c:pt>
                <c:pt idx="518">
                  <c:v>0.46318878354456522</c:v>
                </c:pt>
                <c:pt idx="519">
                  <c:v>0.47180400741351375</c:v>
                </c:pt>
                <c:pt idx="520">
                  <c:v>0.47076624831058872</c:v>
                </c:pt>
                <c:pt idx="521">
                  <c:v>0.45079136566983152</c:v>
                </c:pt>
                <c:pt idx="522">
                  <c:v>0.42466981459432745</c:v>
                </c:pt>
                <c:pt idx="523">
                  <c:v>0.41773077485287247</c:v>
                </c:pt>
                <c:pt idx="524">
                  <c:v>0.36374867025371749</c:v>
                </c:pt>
                <c:pt idx="525">
                  <c:v>0.34809738045780747</c:v>
                </c:pt>
                <c:pt idx="526">
                  <c:v>0.34653659288509753</c:v>
                </c:pt>
                <c:pt idx="527">
                  <c:v>0.36972271846813748</c:v>
                </c:pt>
                <c:pt idx="528">
                  <c:v>0.37652378511087248</c:v>
                </c:pt>
                <c:pt idx="529">
                  <c:v>0.33188418826741251</c:v>
                </c:pt>
                <c:pt idx="530">
                  <c:v>0.29298752411595425</c:v>
                </c:pt>
                <c:pt idx="531">
                  <c:v>0.35319750532073757</c:v>
                </c:pt>
                <c:pt idx="532">
                  <c:v>0.37880611456673496</c:v>
                </c:pt>
                <c:pt idx="533">
                  <c:v>0.37555661591060252</c:v>
                </c:pt>
                <c:pt idx="534">
                  <c:v>0.38453618561545994</c:v>
                </c:pt>
                <c:pt idx="535">
                  <c:v>0.36278374363721</c:v>
                </c:pt>
                <c:pt idx="536">
                  <c:v>0.37495446594559256</c:v>
                </c:pt>
                <c:pt idx="537">
                  <c:v>0.35799972196274249</c:v>
                </c:pt>
                <c:pt idx="538">
                  <c:v>0.32736722375573923</c:v>
                </c:pt>
                <c:pt idx="539">
                  <c:v>0.30977814253823799</c:v>
                </c:pt>
                <c:pt idx="540">
                  <c:v>0.29518919964161705</c:v>
                </c:pt>
                <c:pt idx="541">
                  <c:v>0.33672940481066954</c:v>
                </c:pt>
                <c:pt idx="542">
                  <c:v>0.31217206727811825</c:v>
                </c:pt>
                <c:pt idx="543">
                  <c:v>0.31237129317176854</c:v>
                </c:pt>
                <c:pt idx="544">
                  <c:v>0.28276319465219879</c:v>
                </c:pt>
                <c:pt idx="545">
                  <c:v>0.25634285109418226</c:v>
                </c:pt>
                <c:pt idx="546">
                  <c:v>0.25558856829252635</c:v>
                </c:pt>
                <c:pt idx="547">
                  <c:v>0.19859735617201099</c:v>
                </c:pt>
                <c:pt idx="548">
                  <c:v>0.21780621793739896</c:v>
                </c:pt>
                <c:pt idx="549">
                  <c:v>0.18788735606085821</c:v>
                </c:pt>
                <c:pt idx="550">
                  <c:v>0.19982216490109173</c:v>
                </c:pt>
                <c:pt idx="551">
                  <c:v>0.19454955990383926</c:v>
                </c:pt>
                <c:pt idx="552">
                  <c:v>0.22354298953153151</c:v>
                </c:pt>
                <c:pt idx="553">
                  <c:v>0.20409045175234028</c:v>
                </c:pt>
                <c:pt idx="554">
                  <c:v>0.1767854627742155</c:v>
                </c:pt>
                <c:pt idx="555">
                  <c:v>0.1534442811939295</c:v>
                </c:pt>
                <c:pt idx="556">
                  <c:v>0.13717139265523126</c:v>
                </c:pt>
                <c:pt idx="557">
                  <c:v>6.2494486295087498E-2</c:v>
                </c:pt>
                <c:pt idx="558">
                  <c:v>4.3794317006284993E-2</c:v>
                </c:pt>
                <c:pt idx="559">
                  <c:v>0.10128743589422501</c:v>
                </c:pt>
                <c:pt idx="560">
                  <c:v>8.8845432926612483E-2</c:v>
                </c:pt>
                <c:pt idx="561">
                  <c:v>0.13530405613288723</c:v>
                </c:pt>
                <c:pt idx="562">
                  <c:v>0.13284565475272975</c:v>
                </c:pt>
                <c:pt idx="563">
                  <c:v>0.10905830084651275</c:v>
                </c:pt>
                <c:pt idx="564">
                  <c:v>0.10426565007199301</c:v>
                </c:pt>
                <c:pt idx="565">
                  <c:v>0.13903948272902525</c:v>
                </c:pt>
                <c:pt idx="566">
                  <c:v>0.17379399992968372</c:v>
                </c:pt>
                <c:pt idx="567">
                  <c:v>0.18050479455679561</c:v>
                </c:pt>
                <c:pt idx="568">
                  <c:v>0.18216542922960463</c:v>
                </c:pt>
                <c:pt idx="569">
                  <c:v>0.16731401309790123</c:v>
                </c:pt>
                <c:pt idx="570">
                  <c:v>0.19361036833576983</c:v>
                </c:pt>
                <c:pt idx="571">
                  <c:v>0.19624481961924417</c:v>
                </c:pt>
                <c:pt idx="572">
                  <c:v>0.21376311913496576</c:v>
                </c:pt>
                <c:pt idx="573">
                  <c:v>0.22575330931171003</c:v>
                </c:pt>
                <c:pt idx="574">
                  <c:v>0.22799108720094149</c:v>
                </c:pt>
                <c:pt idx="575">
                  <c:v>0.17896958341424749</c:v>
                </c:pt>
                <c:pt idx="576">
                  <c:v>0.18375246984444074</c:v>
                </c:pt>
                <c:pt idx="577">
                  <c:v>0.181861658089883</c:v>
                </c:pt>
                <c:pt idx="578">
                  <c:v>0.1760010920609415</c:v>
                </c:pt>
                <c:pt idx="579">
                  <c:v>0.18971596228752274</c:v>
                </c:pt>
                <c:pt idx="580">
                  <c:v>0.22122240106365701</c:v>
                </c:pt>
                <c:pt idx="581">
                  <c:v>0.22740260869749698</c:v>
                </c:pt>
                <c:pt idx="582">
                  <c:v>0.26593319519894298</c:v>
                </c:pt>
                <c:pt idx="583">
                  <c:v>0.30789620507268145</c:v>
                </c:pt>
                <c:pt idx="584">
                  <c:v>0.29455705944865379</c:v>
                </c:pt>
                <c:pt idx="585">
                  <c:v>0.29672024778511102</c:v>
                </c:pt>
                <c:pt idx="586">
                  <c:v>0.25832716059712546</c:v>
                </c:pt>
                <c:pt idx="587">
                  <c:v>0.28417924819177354</c:v>
                </c:pt>
                <c:pt idx="588">
                  <c:v>0.2725286009926125</c:v>
                </c:pt>
                <c:pt idx="589">
                  <c:v>0.25617966149016924</c:v>
                </c:pt>
                <c:pt idx="590">
                  <c:v>0.26685670083782576</c:v>
                </c:pt>
                <c:pt idx="591">
                  <c:v>0.28123312420616453</c:v>
                </c:pt>
                <c:pt idx="592">
                  <c:v>0.29845720467590553</c:v>
                </c:pt>
                <c:pt idx="593">
                  <c:v>0.31281741609149927</c:v>
                </c:pt>
                <c:pt idx="594">
                  <c:v>0.30180605486356876</c:v>
                </c:pt>
                <c:pt idx="595">
                  <c:v>0.2775812293512025</c:v>
                </c:pt>
                <c:pt idx="596">
                  <c:v>0.31123094422455999</c:v>
                </c:pt>
                <c:pt idx="597">
                  <c:v>0.33540311015856128</c:v>
                </c:pt>
                <c:pt idx="598">
                  <c:v>0.34083969947723775</c:v>
                </c:pt>
                <c:pt idx="599">
                  <c:v>0.36519794079758272</c:v>
                </c:pt>
                <c:pt idx="600">
                  <c:v>0.33452988183805998</c:v>
                </c:pt>
                <c:pt idx="601">
                  <c:v>0.35944802917065499</c:v>
                </c:pt>
                <c:pt idx="602">
                  <c:v>0.34797077568569895</c:v>
                </c:pt>
                <c:pt idx="603">
                  <c:v>0.34207700571485405</c:v>
                </c:pt>
                <c:pt idx="604">
                  <c:v>0.33899477694119523</c:v>
                </c:pt>
                <c:pt idx="605">
                  <c:v>0.35013242823543128</c:v>
                </c:pt>
                <c:pt idx="606">
                  <c:v>0.36365317794929952</c:v>
                </c:pt>
                <c:pt idx="607">
                  <c:v>0.35792931589746602</c:v>
                </c:pt>
                <c:pt idx="608">
                  <c:v>0.32746014855919925</c:v>
                </c:pt>
                <c:pt idx="609">
                  <c:v>0.29034041853927223</c:v>
                </c:pt>
                <c:pt idx="610">
                  <c:v>0.29608705898370924</c:v>
                </c:pt>
                <c:pt idx="611">
                  <c:v>0.323119565532134</c:v>
                </c:pt>
                <c:pt idx="612">
                  <c:v>0.30989671604883973</c:v>
                </c:pt>
                <c:pt idx="613">
                  <c:v>0.31860686325858972</c:v>
                </c:pt>
                <c:pt idx="614">
                  <c:v>0.3059229475104655</c:v>
                </c:pt>
                <c:pt idx="615">
                  <c:v>0.31849075508116426</c:v>
                </c:pt>
                <c:pt idx="616">
                  <c:v>0.32800476504347947</c:v>
                </c:pt>
                <c:pt idx="617">
                  <c:v>0.31778769098674875</c:v>
                </c:pt>
                <c:pt idx="618">
                  <c:v>0.30004576236659447</c:v>
                </c:pt>
                <c:pt idx="619">
                  <c:v>0.30872349691195128</c:v>
                </c:pt>
                <c:pt idx="620">
                  <c:v>0.30855734698552451</c:v>
                </c:pt>
                <c:pt idx="621">
                  <c:v>0.31986464799829828</c:v>
                </c:pt>
                <c:pt idx="622">
                  <c:v>0.29761550519177327</c:v>
                </c:pt>
                <c:pt idx="623">
                  <c:v>0.32168766625305151</c:v>
                </c:pt>
                <c:pt idx="624">
                  <c:v>0.30898301487361102</c:v>
                </c:pt>
                <c:pt idx="625">
                  <c:v>0.31411416146709803</c:v>
                </c:pt>
                <c:pt idx="626">
                  <c:v>0.32698410415784629</c:v>
                </c:pt>
                <c:pt idx="627">
                  <c:v>0.37926710540851749</c:v>
                </c:pt>
                <c:pt idx="628">
                  <c:v>0.37554868484486748</c:v>
                </c:pt>
                <c:pt idx="629">
                  <c:v>0.38882007029752996</c:v>
                </c:pt>
                <c:pt idx="630">
                  <c:v>0.37798603491860505</c:v>
                </c:pt>
                <c:pt idx="631">
                  <c:v>0.40460626885650752</c:v>
                </c:pt>
                <c:pt idx="632">
                  <c:v>0.37613871573331747</c:v>
                </c:pt>
                <c:pt idx="633">
                  <c:v>0.38290981872462998</c:v>
                </c:pt>
                <c:pt idx="634">
                  <c:v>0.37836447693175501</c:v>
                </c:pt>
                <c:pt idx="635">
                  <c:v>0.38980824719872997</c:v>
                </c:pt>
                <c:pt idx="636">
                  <c:v>0.40271313555811505</c:v>
                </c:pt>
                <c:pt idx="637">
                  <c:v>0.36664148011414455</c:v>
                </c:pt>
                <c:pt idx="638">
                  <c:v>0.37617550551207968</c:v>
                </c:pt>
                <c:pt idx="639">
                  <c:v>0.37152368828693949</c:v>
                </c:pt>
                <c:pt idx="640">
                  <c:v>0.31743466801916898</c:v>
                </c:pt>
                <c:pt idx="641">
                  <c:v>0.30744751870260872</c:v>
                </c:pt>
                <c:pt idx="642">
                  <c:v>0.29246643401661404</c:v>
                </c:pt>
                <c:pt idx="643">
                  <c:v>0.29421741059851425</c:v>
                </c:pt>
                <c:pt idx="644">
                  <c:v>0.29501509385226349</c:v>
                </c:pt>
                <c:pt idx="645">
                  <c:v>0.27050541757013691</c:v>
                </c:pt>
                <c:pt idx="646">
                  <c:v>0.25799153452594537</c:v>
                </c:pt>
                <c:pt idx="647">
                  <c:v>0.26747469946151076</c:v>
                </c:pt>
                <c:pt idx="648">
                  <c:v>0.26745756665892811</c:v>
                </c:pt>
                <c:pt idx="649">
                  <c:v>0.27777566769660322</c:v>
                </c:pt>
                <c:pt idx="650">
                  <c:v>0.30034326919899568</c:v>
                </c:pt>
                <c:pt idx="651">
                  <c:v>0.2848324383094798</c:v>
                </c:pt>
                <c:pt idx="652">
                  <c:v>0.2843283338898932</c:v>
                </c:pt>
                <c:pt idx="653">
                  <c:v>0.28435904013805174</c:v>
                </c:pt>
                <c:pt idx="654">
                  <c:v>0.27474835600415676</c:v>
                </c:pt>
                <c:pt idx="655">
                  <c:v>0.2325040998746345</c:v>
                </c:pt>
                <c:pt idx="656">
                  <c:v>0.21731786739295175</c:v>
                </c:pt>
                <c:pt idx="657">
                  <c:v>0.19859532705826474</c:v>
                </c:pt>
                <c:pt idx="658">
                  <c:v>0.20514989747436552</c:v>
                </c:pt>
                <c:pt idx="659">
                  <c:v>0.18557248360979575</c:v>
                </c:pt>
                <c:pt idx="660">
                  <c:v>0.18448089160780476</c:v>
                </c:pt>
                <c:pt idx="661">
                  <c:v>0.16367109764106652</c:v>
                </c:pt>
                <c:pt idx="662">
                  <c:v>0.16960750738459573</c:v>
                </c:pt>
                <c:pt idx="663">
                  <c:v>0.19356630859344726</c:v>
                </c:pt>
                <c:pt idx="664">
                  <c:v>0.16148066553478477</c:v>
                </c:pt>
                <c:pt idx="665">
                  <c:v>0.16713752006164173</c:v>
                </c:pt>
                <c:pt idx="666">
                  <c:v>0.13949011908592401</c:v>
                </c:pt>
                <c:pt idx="667">
                  <c:v>8.6367642997230015E-2</c:v>
                </c:pt>
                <c:pt idx="668">
                  <c:v>8.390159422136749E-2</c:v>
                </c:pt>
                <c:pt idx="669">
                  <c:v>0.12840876156652498</c:v>
                </c:pt>
                <c:pt idx="670">
                  <c:v>0.12711582741320751</c:v>
                </c:pt>
                <c:pt idx="671">
                  <c:v>0.15650691687469773</c:v>
                </c:pt>
                <c:pt idx="672">
                  <c:v>0.16901110907634326</c:v>
                </c:pt>
                <c:pt idx="673">
                  <c:v>0.16908083884516525</c:v>
                </c:pt>
                <c:pt idx="674">
                  <c:v>0.16058294876106149</c:v>
                </c:pt>
                <c:pt idx="675">
                  <c:v>0.17743415444365523</c:v>
                </c:pt>
                <c:pt idx="676">
                  <c:v>0.174043286074821</c:v>
                </c:pt>
                <c:pt idx="677">
                  <c:v>0.16509918475129579</c:v>
                </c:pt>
                <c:pt idx="678">
                  <c:v>0.16008636525207048</c:v>
                </c:pt>
                <c:pt idx="679">
                  <c:v>0.19094740878518601</c:v>
                </c:pt>
                <c:pt idx="680">
                  <c:v>0.18202310957231199</c:v>
                </c:pt>
                <c:pt idx="681">
                  <c:v>0.15609525714957576</c:v>
                </c:pt>
                <c:pt idx="682">
                  <c:v>0.17219126941027163</c:v>
                </c:pt>
                <c:pt idx="683">
                  <c:v>0.19106593201245262</c:v>
                </c:pt>
                <c:pt idx="684">
                  <c:v>0.20469022595067629</c:v>
                </c:pt>
                <c:pt idx="685">
                  <c:v>0.21914145697783505</c:v>
                </c:pt>
                <c:pt idx="686">
                  <c:v>0.24540754218490726</c:v>
                </c:pt>
                <c:pt idx="687">
                  <c:v>0.2362796405684045</c:v>
                </c:pt>
                <c:pt idx="688">
                  <c:v>0.22608092655630224</c:v>
                </c:pt>
                <c:pt idx="689">
                  <c:v>0.20916322659296349</c:v>
                </c:pt>
                <c:pt idx="690">
                  <c:v>0.18395858180668948</c:v>
                </c:pt>
                <c:pt idx="691">
                  <c:v>0.20189005469530744</c:v>
                </c:pt>
                <c:pt idx="692">
                  <c:v>0.19658838204456924</c:v>
                </c:pt>
                <c:pt idx="693">
                  <c:v>0.24066698786954499</c:v>
                </c:pt>
                <c:pt idx="694">
                  <c:v>0.223733715428163</c:v>
                </c:pt>
                <c:pt idx="695">
                  <c:v>0.22848909313590227</c:v>
                </c:pt>
                <c:pt idx="696">
                  <c:v>0.21619162260035676</c:v>
                </c:pt>
                <c:pt idx="697">
                  <c:v>0.21348030983934599</c:v>
                </c:pt>
                <c:pt idx="698">
                  <c:v>0.19734844985535363</c:v>
                </c:pt>
                <c:pt idx="699">
                  <c:v>0.19422963019046549</c:v>
                </c:pt>
                <c:pt idx="700">
                  <c:v>0.19006028944981296</c:v>
                </c:pt>
                <c:pt idx="701">
                  <c:v>0.17441486932375752</c:v>
                </c:pt>
                <c:pt idx="702">
                  <c:v>0.16332222457103601</c:v>
                </c:pt>
                <c:pt idx="703">
                  <c:v>0.17986691460789928</c:v>
                </c:pt>
                <c:pt idx="704">
                  <c:v>0.17847147712849576</c:v>
                </c:pt>
                <c:pt idx="705">
                  <c:v>0.19400718541498052</c:v>
                </c:pt>
                <c:pt idx="706">
                  <c:v>0.19089985413460525</c:v>
                </c:pt>
                <c:pt idx="707">
                  <c:v>0.19254210686891673</c:v>
                </c:pt>
                <c:pt idx="708">
                  <c:v>0.20315739782507022</c:v>
                </c:pt>
                <c:pt idx="709">
                  <c:v>0.2021596864999205</c:v>
                </c:pt>
                <c:pt idx="710">
                  <c:v>0.19521990571450398</c:v>
                </c:pt>
                <c:pt idx="711">
                  <c:v>0.20193097188114401</c:v>
                </c:pt>
                <c:pt idx="712">
                  <c:v>0.20469742120191953</c:v>
                </c:pt>
                <c:pt idx="713">
                  <c:v>0.18506088630197376</c:v>
                </c:pt>
                <c:pt idx="714">
                  <c:v>0.18345998939899627</c:v>
                </c:pt>
                <c:pt idx="715">
                  <c:v>0.19802621601921749</c:v>
                </c:pt>
                <c:pt idx="716">
                  <c:v>0.18027324378762152</c:v>
                </c:pt>
                <c:pt idx="717">
                  <c:v>0.15821543692960099</c:v>
                </c:pt>
                <c:pt idx="718">
                  <c:v>0.1511478487046955</c:v>
                </c:pt>
                <c:pt idx="719">
                  <c:v>0.139089418423888</c:v>
                </c:pt>
                <c:pt idx="720">
                  <c:v>0.12426551853712525</c:v>
                </c:pt>
                <c:pt idx="721">
                  <c:v>0.11233777254472926</c:v>
                </c:pt>
                <c:pt idx="722">
                  <c:v>0.141404822543028</c:v>
                </c:pt>
                <c:pt idx="723">
                  <c:v>0.1553969319034775</c:v>
                </c:pt>
                <c:pt idx="724">
                  <c:v>0.14400016634305976</c:v>
                </c:pt>
                <c:pt idx="725">
                  <c:v>0.14775543369398222</c:v>
                </c:pt>
                <c:pt idx="726">
                  <c:v>0.14476988470752375</c:v>
                </c:pt>
                <c:pt idx="727">
                  <c:v>0.16053032895725675</c:v>
                </c:pt>
                <c:pt idx="728">
                  <c:v>0.15038437223183199</c:v>
                </c:pt>
                <c:pt idx="729">
                  <c:v>0.16978398939838224</c:v>
                </c:pt>
                <c:pt idx="730">
                  <c:v>0.17606138145638475</c:v>
                </c:pt>
                <c:pt idx="731">
                  <c:v>0.17971138525741776</c:v>
                </c:pt>
                <c:pt idx="732">
                  <c:v>0.19099312324963325</c:v>
                </c:pt>
                <c:pt idx="733">
                  <c:v>0.17876566004330602</c:v>
                </c:pt>
                <c:pt idx="734">
                  <c:v>0.18077761942599252</c:v>
                </c:pt>
                <c:pt idx="735">
                  <c:v>0.18668031301435825</c:v>
                </c:pt>
                <c:pt idx="736">
                  <c:v>0.21247103607852899</c:v>
                </c:pt>
                <c:pt idx="737">
                  <c:v>0.22531550603534725</c:v>
                </c:pt>
                <c:pt idx="738">
                  <c:v>0.22547943027435127</c:v>
                </c:pt>
                <c:pt idx="739">
                  <c:v>0.24029907715307133</c:v>
                </c:pt>
                <c:pt idx="740">
                  <c:v>0.24702690343628908</c:v>
                </c:pt>
                <c:pt idx="741">
                  <c:v>0.25531102908887199</c:v>
                </c:pt>
                <c:pt idx="742">
                  <c:v>0.23616733584304542</c:v>
                </c:pt>
                <c:pt idx="743">
                  <c:v>0.25415618805483364</c:v>
                </c:pt>
                <c:pt idx="744">
                  <c:v>0.25914826421854947</c:v>
                </c:pt>
                <c:pt idx="745">
                  <c:v>0.25492790983029723</c:v>
                </c:pt>
                <c:pt idx="746">
                  <c:v>0.24210256303190186</c:v>
                </c:pt>
                <c:pt idx="747">
                  <c:v>0.23915913295674088</c:v>
                </c:pt>
                <c:pt idx="748">
                  <c:v>0.22897274478058713</c:v>
                </c:pt>
                <c:pt idx="749">
                  <c:v>0.26319813475285747</c:v>
                </c:pt>
                <c:pt idx="750">
                  <c:v>0.25373726493993404</c:v>
                </c:pt>
                <c:pt idx="751">
                  <c:v>0.2604956688800138</c:v>
                </c:pt>
                <c:pt idx="752">
                  <c:v>0.25671538863022197</c:v>
                </c:pt>
                <c:pt idx="753">
                  <c:v>0.26408898681254156</c:v>
                </c:pt>
                <c:pt idx="754">
                  <c:v>0.24196737399898527</c:v>
                </c:pt>
                <c:pt idx="755">
                  <c:v>0.2069986096296475</c:v>
                </c:pt>
                <c:pt idx="756">
                  <c:v>0.22352915638533971</c:v>
                </c:pt>
                <c:pt idx="757">
                  <c:v>0.21994406438114</c:v>
                </c:pt>
                <c:pt idx="758">
                  <c:v>0.21444220761804875</c:v>
                </c:pt>
                <c:pt idx="759">
                  <c:v>0.21433374305770275</c:v>
                </c:pt>
                <c:pt idx="760">
                  <c:v>0.20730345377408496</c:v>
                </c:pt>
                <c:pt idx="761">
                  <c:v>0.19671190793395377</c:v>
                </c:pt>
                <c:pt idx="762">
                  <c:v>0.20582133974004374</c:v>
                </c:pt>
                <c:pt idx="763">
                  <c:v>0.21555171492351749</c:v>
                </c:pt>
                <c:pt idx="764">
                  <c:v>0.20918958891036074</c:v>
                </c:pt>
                <c:pt idx="765">
                  <c:v>0.22263690776049</c:v>
                </c:pt>
                <c:pt idx="766">
                  <c:v>0.23299113324459428</c:v>
                </c:pt>
                <c:pt idx="767">
                  <c:v>0.20304596714680376</c:v>
                </c:pt>
                <c:pt idx="768">
                  <c:v>0.21097017783279853</c:v>
                </c:pt>
                <c:pt idx="769">
                  <c:v>0.2190431850165275</c:v>
                </c:pt>
                <c:pt idx="770">
                  <c:v>0.2135276969667245</c:v>
                </c:pt>
                <c:pt idx="771">
                  <c:v>0.21549945087009625</c:v>
                </c:pt>
                <c:pt idx="772">
                  <c:v>0.22640033560112421</c:v>
                </c:pt>
                <c:pt idx="773">
                  <c:v>0.22137479884872149</c:v>
                </c:pt>
                <c:pt idx="774">
                  <c:v>0.2038473433320275</c:v>
                </c:pt>
                <c:pt idx="775">
                  <c:v>0.22101186043510515</c:v>
                </c:pt>
                <c:pt idx="776">
                  <c:v>0.23555489638794264</c:v>
                </c:pt>
                <c:pt idx="777">
                  <c:v>0.24332549521137026</c:v>
                </c:pt>
                <c:pt idx="778">
                  <c:v>0.25280957116282271</c:v>
                </c:pt>
                <c:pt idx="779">
                  <c:v>0.28011534511698677</c:v>
                </c:pt>
                <c:pt idx="780">
                  <c:v>0.27532399961619775</c:v>
                </c:pt>
                <c:pt idx="781">
                  <c:v>0.27474045581035023</c:v>
                </c:pt>
                <c:pt idx="782">
                  <c:v>0.24903567383368752</c:v>
                </c:pt>
                <c:pt idx="783">
                  <c:v>0.27348703255223272</c:v>
                </c:pt>
                <c:pt idx="784">
                  <c:v>0.27402538090650025</c:v>
                </c:pt>
                <c:pt idx="785">
                  <c:v>0.28714427837936102</c:v>
                </c:pt>
                <c:pt idx="786">
                  <c:v>0.33310100689875755</c:v>
                </c:pt>
                <c:pt idx="787">
                  <c:v>0.33442373544000398</c:v>
                </c:pt>
                <c:pt idx="788">
                  <c:v>0.36797533749950972</c:v>
                </c:pt>
                <c:pt idx="789">
                  <c:v>0.38447703556174079</c:v>
                </c:pt>
                <c:pt idx="790">
                  <c:v>0.35439252693018575</c:v>
                </c:pt>
                <c:pt idx="791">
                  <c:v>0.35027754519653825</c:v>
                </c:pt>
                <c:pt idx="792">
                  <c:v>0.36059663041527673</c:v>
                </c:pt>
                <c:pt idx="793">
                  <c:v>0.32417083628941823</c:v>
                </c:pt>
                <c:pt idx="794">
                  <c:v>0.36557732086134354</c:v>
                </c:pt>
                <c:pt idx="795">
                  <c:v>0.36249781686498095</c:v>
                </c:pt>
                <c:pt idx="796">
                  <c:v>0.35744714474378148</c:v>
                </c:pt>
                <c:pt idx="797">
                  <c:v>0.35349985258623851</c:v>
                </c:pt>
                <c:pt idx="798">
                  <c:v>0.37647572208449376</c:v>
                </c:pt>
                <c:pt idx="799">
                  <c:v>0.323282633272088</c:v>
                </c:pt>
                <c:pt idx="800">
                  <c:v>0.30091643745669322</c:v>
                </c:pt>
                <c:pt idx="801">
                  <c:v>0.26864117031384077</c:v>
                </c:pt>
                <c:pt idx="802">
                  <c:v>0.25881105531447673</c:v>
                </c:pt>
                <c:pt idx="803">
                  <c:v>0.25735849933418203</c:v>
                </c:pt>
                <c:pt idx="804">
                  <c:v>0.27806684018580247</c:v>
                </c:pt>
                <c:pt idx="805">
                  <c:v>0.24883781903018776</c:v>
                </c:pt>
                <c:pt idx="806">
                  <c:v>0.23233740618255827</c:v>
                </c:pt>
                <c:pt idx="807">
                  <c:v>0.23804406109103901</c:v>
                </c:pt>
                <c:pt idx="808">
                  <c:v>0.21857306376906951</c:v>
                </c:pt>
                <c:pt idx="809">
                  <c:v>0.21360858505236677</c:v>
                </c:pt>
                <c:pt idx="810">
                  <c:v>0.21762186108830636</c:v>
                </c:pt>
                <c:pt idx="811">
                  <c:v>0.20362285829713167</c:v>
                </c:pt>
                <c:pt idx="812">
                  <c:v>0.22167075794250912</c:v>
                </c:pt>
                <c:pt idx="813">
                  <c:v>0.22361314035731322</c:v>
                </c:pt>
                <c:pt idx="814">
                  <c:v>0.2308576205116368</c:v>
                </c:pt>
                <c:pt idx="815">
                  <c:v>0.23892805595980549</c:v>
                </c:pt>
                <c:pt idx="816">
                  <c:v>0.24680511386100851</c:v>
                </c:pt>
                <c:pt idx="817">
                  <c:v>0.23821739811959128</c:v>
                </c:pt>
                <c:pt idx="818">
                  <c:v>0.21789021526278091</c:v>
                </c:pt>
                <c:pt idx="819">
                  <c:v>0.21974745021001404</c:v>
                </c:pt>
                <c:pt idx="820">
                  <c:v>0.23048201155085521</c:v>
                </c:pt>
                <c:pt idx="821">
                  <c:v>0.23827251914701475</c:v>
                </c:pt>
                <c:pt idx="822">
                  <c:v>0.23767025855894858</c:v>
                </c:pt>
                <c:pt idx="823">
                  <c:v>0.24952214565317224</c:v>
                </c:pt>
                <c:pt idx="824">
                  <c:v>0.25033207154615555</c:v>
                </c:pt>
                <c:pt idx="825">
                  <c:v>0.25002396051527326</c:v>
                </c:pt>
                <c:pt idx="826">
                  <c:v>0.25564387030332225</c:v>
                </c:pt>
                <c:pt idx="827">
                  <c:v>0.25647432436639528</c:v>
                </c:pt>
                <c:pt idx="828">
                  <c:v>0.22528318489505558</c:v>
                </c:pt>
                <c:pt idx="829">
                  <c:v>0.21646550859587113</c:v>
                </c:pt>
                <c:pt idx="830">
                  <c:v>0.2021052641922855</c:v>
                </c:pt>
                <c:pt idx="831">
                  <c:v>0.22508980361130099</c:v>
                </c:pt>
                <c:pt idx="832">
                  <c:v>0.22934304728760835</c:v>
                </c:pt>
                <c:pt idx="833">
                  <c:v>0.24512277023101114</c:v>
                </c:pt>
                <c:pt idx="834">
                  <c:v>0.25198682269433975</c:v>
                </c:pt>
                <c:pt idx="835">
                  <c:v>0.26805160010171875</c:v>
                </c:pt>
                <c:pt idx="836">
                  <c:v>0.29737693825772099</c:v>
                </c:pt>
                <c:pt idx="837">
                  <c:v>0.30737115671193799</c:v>
                </c:pt>
                <c:pt idx="838">
                  <c:v>0.30984689150377653</c:v>
                </c:pt>
                <c:pt idx="839">
                  <c:v>0.26468939360466615</c:v>
                </c:pt>
                <c:pt idx="840">
                  <c:v>0.24852375944900851</c:v>
                </c:pt>
                <c:pt idx="841">
                  <c:v>0.2495067106011134</c:v>
                </c:pt>
                <c:pt idx="842">
                  <c:v>0.24593020876706401</c:v>
                </c:pt>
                <c:pt idx="843">
                  <c:v>0.25196174552849276</c:v>
                </c:pt>
                <c:pt idx="844">
                  <c:v>0.27220169792803373</c:v>
                </c:pt>
                <c:pt idx="845">
                  <c:v>0.26867538046757478</c:v>
                </c:pt>
                <c:pt idx="846">
                  <c:v>0.27463616245914318</c:v>
                </c:pt>
                <c:pt idx="847">
                  <c:v>0.25350377606487928</c:v>
                </c:pt>
                <c:pt idx="848">
                  <c:v>0.25006891837510525</c:v>
                </c:pt>
                <c:pt idx="849">
                  <c:v>0.23589349402738349</c:v>
                </c:pt>
                <c:pt idx="850">
                  <c:v>0.23729941588341774</c:v>
                </c:pt>
                <c:pt idx="851">
                  <c:v>0.25175129754443076</c:v>
                </c:pt>
                <c:pt idx="852">
                  <c:v>0.22254721393539151</c:v>
                </c:pt>
                <c:pt idx="853">
                  <c:v>0.24883204631464223</c:v>
                </c:pt>
                <c:pt idx="854">
                  <c:v>0.25463749046620499</c:v>
                </c:pt>
                <c:pt idx="855">
                  <c:v>0.24387845768754324</c:v>
                </c:pt>
                <c:pt idx="856">
                  <c:v>0.23495329055883224</c:v>
                </c:pt>
                <c:pt idx="857">
                  <c:v>0.22151913210490573</c:v>
                </c:pt>
                <c:pt idx="858">
                  <c:v>0.196175905327895</c:v>
                </c:pt>
                <c:pt idx="859">
                  <c:v>0.18987284198828114</c:v>
                </c:pt>
                <c:pt idx="860">
                  <c:v>0.18628574070476625</c:v>
                </c:pt>
                <c:pt idx="861">
                  <c:v>0.20695665094913124</c:v>
                </c:pt>
                <c:pt idx="862">
                  <c:v>0.20100735111247633</c:v>
                </c:pt>
                <c:pt idx="863">
                  <c:v>0.18799887393619472</c:v>
                </c:pt>
                <c:pt idx="864">
                  <c:v>0.19808730592179571</c:v>
                </c:pt>
                <c:pt idx="865">
                  <c:v>0.20749547080914305</c:v>
                </c:pt>
                <c:pt idx="866">
                  <c:v>0.20922273748995701</c:v>
                </c:pt>
                <c:pt idx="867">
                  <c:v>0.21077345904726821</c:v>
                </c:pt>
                <c:pt idx="868">
                  <c:v>0.21285035719322232</c:v>
                </c:pt>
                <c:pt idx="869">
                  <c:v>0.22471026256429924</c:v>
                </c:pt>
                <c:pt idx="870">
                  <c:v>0.21738637953441575</c:v>
                </c:pt>
                <c:pt idx="871">
                  <c:v>0.20930519079381824</c:v>
                </c:pt>
                <c:pt idx="872">
                  <c:v>0.19549575090464102</c:v>
                </c:pt>
                <c:pt idx="873">
                  <c:v>0.19767889027995925</c:v>
                </c:pt>
                <c:pt idx="874">
                  <c:v>0.1721058736322075</c:v>
                </c:pt>
                <c:pt idx="875">
                  <c:v>0.16540102565867024</c:v>
                </c:pt>
                <c:pt idx="876">
                  <c:v>0.15093060885670076</c:v>
                </c:pt>
                <c:pt idx="877">
                  <c:v>0.13305872562722126</c:v>
                </c:pt>
                <c:pt idx="878">
                  <c:v>0.14267412224228099</c:v>
                </c:pt>
                <c:pt idx="879">
                  <c:v>0.1248971617509065</c:v>
                </c:pt>
                <c:pt idx="880">
                  <c:v>0.1134164288220435</c:v>
                </c:pt>
                <c:pt idx="881">
                  <c:v>0.12796531485480075</c:v>
                </c:pt>
                <c:pt idx="882">
                  <c:v>9.5287671322679748E-2</c:v>
                </c:pt>
                <c:pt idx="883">
                  <c:v>0.10777111476811724</c:v>
                </c:pt>
                <c:pt idx="884">
                  <c:v>8.16019638943625E-2</c:v>
                </c:pt>
                <c:pt idx="885">
                  <c:v>9.1409558210709993E-2</c:v>
                </c:pt>
                <c:pt idx="886">
                  <c:v>0.13303112849137549</c:v>
                </c:pt>
                <c:pt idx="887">
                  <c:v>0.15243333657340524</c:v>
                </c:pt>
                <c:pt idx="888">
                  <c:v>0.15759083057035025</c:v>
                </c:pt>
                <c:pt idx="889">
                  <c:v>0.15075075975465149</c:v>
                </c:pt>
                <c:pt idx="890">
                  <c:v>0.15941378081422575</c:v>
                </c:pt>
                <c:pt idx="891">
                  <c:v>0.15284937563079676</c:v>
                </c:pt>
                <c:pt idx="892">
                  <c:v>0.16556075034259127</c:v>
                </c:pt>
                <c:pt idx="893">
                  <c:v>0.12643035513721651</c:v>
                </c:pt>
                <c:pt idx="894">
                  <c:v>0.12930304434642476</c:v>
                </c:pt>
                <c:pt idx="895">
                  <c:v>0.13731233755391675</c:v>
                </c:pt>
                <c:pt idx="896">
                  <c:v>0.13046670744845451</c:v>
                </c:pt>
                <c:pt idx="897">
                  <c:v>0.11549696026586875</c:v>
                </c:pt>
                <c:pt idx="898">
                  <c:v>0.10417134185996574</c:v>
                </c:pt>
                <c:pt idx="899">
                  <c:v>0.10044391036247249</c:v>
                </c:pt>
                <c:pt idx="900">
                  <c:v>9.418276752221999E-2</c:v>
                </c:pt>
                <c:pt idx="901">
                  <c:v>8.4332038463367495E-2</c:v>
                </c:pt>
                <c:pt idx="902">
                  <c:v>7.3777417100104992E-2</c:v>
                </c:pt>
                <c:pt idx="903">
                  <c:v>6.7770276685722497E-2</c:v>
                </c:pt>
                <c:pt idx="904">
                  <c:v>0.10062861216593826</c:v>
                </c:pt>
                <c:pt idx="905">
                  <c:v>9.2906399224574998E-2</c:v>
                </c:pt>
                <c:pt idx="906">
                  <c:v>8.9206944152659506E-2</c:v>
                </c:pt>
                <c:pt idx="907">
                  <c:v>9.420332597526325E-2</c:v>
                </c:pt>
                <c:pt idx="908">
                  <c:v>0.10887887879513226</c:v>
                </c:pt>
                <c:pt idx="909">
                  <c:v>0.10798771472200876</c:v>
                </c:pt>
                <c:pt idx="910">
                  <c:v>0.10434666160006976</c:v>
                </c:pt>
                <c:pt idx="911">
                  <c:v>0.11519335182207549</c:v>
                </c:pt>
                <c:pt idx="912">
                  <c:v>0.12567388242573851</c:v>
                </c:pt>
                <c:pt idx="913">
                  <c:v>0.11544700360858826</c:v>
                </c:pt>
                <c:pt idx="914">
                  <c:v>9.024393025275225E-2</c:v>
                </c:pt>
                <c:pt idx="915">
                  <c:v>9.8116360107123518E-2</c:v>
                </c:pt>
                <c:pt idx="916">
                  <c:v>7.9571153939875003E-2</c:v>
                </c:pt>
                <c:pt idx="917">
                  <c:v>7.1812202684039997E-2</c:v>
                </c:pt>
                <c:pt idx="918">
                  <c:v>5.6405338837820007E-2</c:v>
                </c:pt>
                <c:pt idx="919">
                  <c:v>3.4179236774112512E-2</c:v>
                </c:pt>
                <c:pt idx="920">
                  <c:v>5.0202140647399994E-2</c:v>
                </c:pt>
                <c:pt idx="921">
                  <c:v>4.2545857088405005E-2</c:v>
                </c:pt>
                <c:pt idx="922">
                  <c:v>4.8397733452057494E-2</c:v>
                </c:pt>
                <c:pt idx="923">
                  <c:v>6.6937954716280001E-2</c:v>
                </c:pt>
                <c:pt idx="924">
                  <c:v>9.1115209406594996E-2</c:v>
                </c:pt>
                <c:pt idx="925">
                  <c:v>8.4746296518057485E-2</c:v>
                </c:pt>
                <c:pt idx="926">
                  <c:v>7.7436743106175002E-2</c:v>
                </c:pt>
                <c:pt idx="927">
                  <c:v>6.3676162264957495E-2</c:v>
                </c:pt>
                <c:pt idx="928">
                  <c:v>8.6037994182937505E-2</c:v>
                </c:pt>
                <c:pt idx="929">
                  <c:v>0.11282478138122749</c:v>
                </c:pt>
                <c:pt idx="930">
                  <c:v>0.1173532166515025</c:v>
                </c:pt>
                <c:pt idx="931">
                  <c:v>0.124138795237265</c:v>
                </c:pt>
                <c:pt idx="932">
                  <c:v>0.11931578553127502</c:v>
                </c:pt>
                <c:pt idx="933">
                  <c:v>0.11406733572202001</c:v>
                </c:pt>
                <c:pt idx="934">
                  <c:v>0.12390524295485701</c:v>
                </c:pt>
                <c:pt idx="935">
                  <c:v>0.12854700273922101</c:v>
                </c:pt>
                <c:pt idx="936">
                  <c:v>0.12573213855117349</c:v>
                </c:pt>
                <c:pt idx="937">
                  <c:v>0.104684318601905</c:v>
                </c:pt>
                <c:pt idx="938">
                  <c:v>0.115184131222965</c:v>
                </c:pt>
                <c:pt idx="939">
                  <c:v>0.11576892574662725</c:v>
                </c:pt>
                <c:pt idx="940">
                  <c:v>0.10415314818522252</c:v>
                </c:pt>
                <c:pt idx="941">
                  <c:v>8.2394017668027508E-2</c:v>
                </c:pt>
                <c:pt idx="942">
                  <c:v>9.164438610634501E-2</c:v>
                </c:pt>
                <c:pt idx="943">
                  <c:v>7.3768396981365017E-2</c:v>
                </c:pt>
                <c:pt idx="944">
                  <c:v>7.9495875391970006E-2</c:v>
                </c:pt>
                <c:pt idx="945">
                  <c:v>8.3054200861967506E-2</c:v>
                </c:pt>
                <c:pt idx="946">
                  <c:v>7.4209658011494997E-2</c:v>
                </c:pt>
                <c:pt idx="947">
                  <c:v>7.4155921925610005E-2</c:v>
                </c:pt>
                <c:pt idx="948">
                  <c:v>7.8959014928407498E-2</c:v>
                </c:pt>
                <c:pt idx="949">
                  <c:v>6.9709897799252504E-2</c:v>
                </c:pt>
                <c:pt idx="950">
                  <c:v>4.6669409241820003E-2</c:v>
                </c:pt>
                <c:pt idx="951">
                  <c:v>4.8117747650310003E-2</c:v>
                </c:pt>
                <c:pt idx="952">
                  <c:v>4.3164705185950003E-2</c:v>
                </c:pt>
                <c:pt idx="953">
                  <c:v>6.3127999554004985E-2</c:v>
                </c:pt>
                <c:pt idx="954">
                  <c:v>7.6244700883696753E-2</c:v>
                </c:pt>
                <c:pt idx="955">
                  <c:v>6.7982407955952506E-2</c:v>
                </c:pt>
                <c:pt idx="956">
                  <c:v>5.2947730633190006E-2</c:v>
                </c:pt>
                <c:pt idx="957">
                  <c:v>4.6890258056342511E-2</c:v>
                </c:pt>
                <c:pt idx="958">
                  <c:v>3.7614871800837502E-2</c:v>
                </c:pt>
                <c:pt idx="959">
                  <c:v>2.3144197904189999E-2</c:v>
                </c:pt>
                <c:pt idx="960">
                  <c:v>3.1477557930632498E-2</c:v>
                </c:pt>
                <c:pt idx="961">
                  <c:v>1.7120591564274749E-2</c:v>
                </c:pt>
                <c:pt idx="962">
                  <c:v>3.2650116351847516E-2</c:v>
                </c:pt>
                <c:pt idx="963">
                  <c:v>2.2749582832647497E-2</c:v>
                </c:pt>
                <c:pt idx="964">
                  <c:v>2.0740829368482493E-2</c:v>
                </c:pt>
                <c:pt idx="965">
                  <c:v>2.2888230840174949E-3</c:v>
                </c:pt>
                <c:pt idx="966">
                  <c:v>1.3188596440142492E-2</c:v>
                </c:pt>
                <c:pt idx="967">
                  <c:v>4.5162474052037493E-2</c:v>
                </c:pt>
                <c:pt idx="968">
                  <c:v>5.1405674727357499E-2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62-4651-AC40-0CEFD388CCB9}"/>
            </c:ext>
          </c:extLst>
        </c:ser>
        <c:ser>
          <c:idx val="1"/>
          <c:order val="1"/>
          <c:tx>
            <c:strRef>
              <c:f>'增值-产业趋势'!$L$2</c:f>
              <c:strCache>
                <c:ptCount val="1"/>
                <c:pt idx="0">
                  <c:v>奇点2号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'增值-产业趋势'!$A$4:$A$972</c:f>
              <c:numCache>
                <c:formatCode>yyyy\-mm\-dd</c:formatCode>
                <c:ptCount val="969"/>
                <c:pt idx="0">
                  <c:v>43833</c:v>
                </c:pt>
                <c:pt idx="1">
                  <c:v>43836</c:v>
                </c:pt>
                <c:pt idx="2">
                  <c:v>43837</c:v>
                </c:pt>
                <c:pt idx="3">
                  <c:v>43838</c:v>
                </c:pt>
                <c:pt idx="4">
                  <c:v>43839</c:v>
                </c:pt>
                <c:pt idx="5">
                  <c:v>43840</c:v>
                </c:pt>
                <c:pt idx="6">
                  <c:v>43843</c:v>
                </c:pt>
                <c:pt idx="7">
                  <c:v>43844</c:v>
                </c:pt>
                <c:pt idx="8">
                  <c:v>43845</c:v>
                </c:pt>
                <c:pt idx="9">
                  <c:v>43846</c:v>
                </c:pt>
                <c:pt idx="10">
                  <c:v>43847</c:v>
                </c:pt>
                <c:pt idx="11">
                  <c:v>43850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43889</c:v>
                </c:pt>
                <c:pt idx="35">
                  <c:v>43892</c:v>
                </c:pt>
                <c:pt idx="36">
                  <c:v>43893</c:v>
                </c:pt>
                <c:pt idx="37">
                  <c:v>43894</c:v>
                </c:pt>
                <c:pt idx="38">
                  <c:v>43895</c:v>
                </c:pt>
                <c:pt idx="39">
                  <c:v>43896</c:v>
                </c:pt>
                <c:pt idx="40">
                  <c:v>43899</c:v>
                </c:pt>
                <c:pt idx="41">
                  <c:v>43900</c:v>
                </c:pt>
                <c:pt idx="42">
                  <c:v>43901</c:v>
                </c:pt>
                <c:pt idx="43">
                  <c:v>43902</c:v>
                </c:pt>
                <c:pt idx="44">
                  <c:v>43903</c:v>
                </c:pt>
                <c:pt idx="45">
                  <c:v>43906</c:v>
                </c:pt>
                <c:pt idx="46">
                  <c:v>43907</c:v>
                </c:pt>
                <c:pt idx="47">
                  <c:v>43908</c:v>
                </c:pt>
                <c:pt idx="48">
                  <c:v>43909</c:v>
                </c:pt>
                <c:pt idx="49">
                  <c:v>43910</c:v>
                </c:pt>
                <c:pt idx="50">
                  <c:v>43913</c:v>
                </c:pt>
                <c:pt idx="51">
                  <c:v>43914</c:v>
                </c:pt>
                <c:pt idx="52">
                  <c:v>43915</c:v>
                </c:pt>
                <c:pt idx="53">
                  <c:v>43916</c:v>
                </c:pt>
                <c:pt idx="54">
                  <c:v>43917</c:v>
                </c:pt>
                <c:pt idx="55">
                  <c:v>43920</c:v>
                </c:pt>
                <c:pt idx="56">
                  <c:v>43921</c:v>
                </c:pt>
                <c:pt idx="57">
                  <c:v>43922</c:v>
                </c:pt>
                <c:pt idx="58">
                  <c:v>43923</c:v>
                </c:pt>
                <c:pt idx="59">
                  <c:v>43924</c:v>
                </c:pt>
                <c:pt idx="60">
                  <c:v>43928</c:v>
                </c:pt>
                <c:pt idx="61">
                  <c:v>43929</c:v>
                </c:pt>
                <c:pt idx="62">
                  <c:v>43930</c:v>
                </c:pt>
                <c:pt idx="63">
                  <c:v>43931</c:v>
                </c:pt>
                <c:pt idx="64">
                  <c:v>43934</c:v>
                </c:pt>
                <c:pt idx="65">
                  <c:v>43935</c:v>
                </c:pt>
                <c:pt idx="66">
                  <c:v>43936</c:v>
                </c:pt>
                <c:pt idx="67">
                  <c:v>43937</c:v>
                </c:pt>
                <c:pt idx="68">
                  <c:v>43938</c:v>
                </c:pt>
                <c:pt idx="69">
                  <c:v>43941</c:v>
                </c:pt>
                <c:pt idx="70">
                  <c:v>43942</c:v>
                </c:pt>
                <c:pt idx="71">
                  <c:v>43943</c:v>
                </c:pt>
                <c:pt idx="72">
                  <c:v>43944</c:v>
                </c:pt>
                <c:pt idx="73">
                  <c:v>43945</c:v>
                </c:pt>
                <c:pt idx="74">
                  <c:v>43948</c:v>
                </c:pt>
                <c:pt idx="75">
                  <c:v>43949</c:v>
                </c:pt>
                <c:pt idx="76">
                  <c:v>43950</c:v>
                </c:pt>
                <c:pt idx="77">
                  <c:v>43951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44113</c:v>
                </c:pt>
                <c:pt idx="183">
                  <c:v>44116</c:v>
                </c:pt>
                <c:pt idx="184">
                  <c:v>44117</c:v>
                </c:pt>
                <c:pt idx="185">
                  <c:v>44118</c:v>
                </c:pt>
                <c:pt idx="186">
                  <c:v>44119</c:v>
                </c:pt>
                <c:pt idx="187">
                  <c:v>44120</c:v>
                </c:pt>
                <c:pt idx="188">
                  <c:v>44123</c:v>
                </c:pt>
                <c:pt idx="189">
                  <c:v>44124</c:v>
                </c:pt>
                <c:pt idx="190">
                  <c:v>44125</c:v>
                </c:pt>
                <c:pt idx="191">
                  <c:v>44126</c:v>
                </c:pt>
                <c:pt idx="192">
                  <c:v>44127</c:v>
                </c:pt>
                <c:pt idx="193">
                  <c:v>44130</c:v>
                </c:pt>
                <c:pt idx="194">
                  <c:v>44131</c:v>
                </c:pt>
                <c:pt idx="195">
                  <c:v>44132</c:v>
                </c:pt>
                <c:pt idx="196">
                  <c:v>44133</c:v>
                </c:pt>
                <c:pt idx="197">
                  <c:v>44134</c:v>
                </c:pt>
                <c:pt idx="198">
                  <c:v>44137</c:v>
                </c:pt>
                <c:pt idx="199">
                  <c:v>44138</c:v>
                </c:pt>
                <c:pt idx="200">
                  <c:v>44139</c:v>
                </c:pt>
                <c:pt idx="201">
                  <c:v>44140</c:v>
                </c:pt>
                <c:pt idx="202">
                  <c:v>44141</c:v>
                </c:pt>
                <c:pt idx="203">
                  <c:v>44144</c:v>
                </c:pt>
                <c:pt idx="204">
                  <c:v>44145</c:v>
                </c:pt>
                <c:pt idx="205">
                  <c:v>44146</c:v>
                </c:pt>
                <c:pt idx="206">
                  <c:v>44147</c:v>
                </c:pt>
                <c:pt idx="207">
                  <c:v>44148</c:v>
                </c:pt>
                <c:pt idx="208">
                  <c:v>44151</c:v>
                </c:pt>
                <c:pt idx="209">
                  <c:v>44152</c:v>
                </c:pt>
                <c:pt idx="210">
                  <c:v>44153</c:v>
                </c:pt>
                <c:pt idx="211">
                  <c:v>44154</c:v>
                </c:pt>
                <c:pt idx="212">
                  <c:v>44155</c:v>
                </c:pt>
                <c:pt idx="213">
                  <c:v>44158</c:v>
                </c:pt>
                <c:pt idx="214">
                  <c:v>44159</c:v>
                </c:pt>
                <c:pt idx="215">
                  <c:v>44160</c:v>
                </c:pt>
                <c:pt idx="216">
                  <c:v>44161</c:v>
                </c:pt>
                <c:pt idx="217">
                  <c:v>44162</c:v>
                </c:pt>
                <c:pt idx="218">
                  <c:v>44165</c:v>
                </c:pt>
                <c:pt idx="219">
                  <c:v>44166</c:v>
                </c:pt>
                <c:pt idx="220">
                  <c:v>44167</c:v>
                </c:pt>
                <c:pt idx="221">
                  <c:v>44168</c:v>
                </c:pt>
                <c:pt idx="222">
                  <c:v>44169</c:v>
                </c:pt>
                <c:pt idx="223">
                  <c:v>44172</c:v>
                </c:pt>
                <c:pt idx="224">
                  <c:v>44173</c:v>
                </c:pt>
                <c:pt idx="225">
                  <c:v>44174</c:v>
                </c:pt>
                <c:pt idx="226">
                  <c:v>44175</c:v>
                </c:pt>
                <c:pt idx="227">
                  <c:v>44176</c:v>
                </c:pt>
                <c:pt idx="228">
                  <c:v>44179</c:v>
                </c:pt>
                <c:pt idx="229">
                  <c:v>44180</c:v>
                </c:pt>
                <c:pt idx="230">
                  <c:v>44181</c:v>
                </c:pt>
                <c:pt idx="231">
                  <c:v>44182</c:v>
                </c:pt>
                <c:pt idx="232">
                  <c:v>44183</c:v>
                </c:pt>
                <c:pt idx="233">
                  <c:v>44186</c:v>
                </c:pt>
                <c:pt idx="234">
                  <c:v>44187</c:v>
                </c:pt>
                <c:pt idx="235">
                  <c:v>44188</c:v>
                </c:pt>
                <c:pt idx="236">
                  <c:v>44189</c:v>
                </c:pt>
                <c:pt idx="237">
                  <c:v>44190</c:v>
                </c:pt>
                <c:pt idx="238">
                  <c:v>44193</c:v>
                </c:pt>
                <c:pt idx="239">
                  <c:v>44194</c:v>
                </c:pt>
                <c:pt idx="240">
                  <c:v>44195</c:v>
                </c:pt>
                <c:pt idx="241">
                  <c:v>44196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44207</c:v>
                </c:pt>
                <c:pt idx="248">
                  <c:v>44208</c:v>
                </c:pt>
                <c:pt idx="249">
                  <c:v>44209</c:v>
                </c:pt>
                <c:pt idx="250">
                  <c:v>44210</c:v>
                </c:pt>
                <c:pt idx="251">
                  <c:v>44211</c:v>
                </c:pt>
                <c:pt idx="252">
                  <c:v>44214</c:v>
                </c:pt>
                <c:pt idx="253">
                  <c:v>44215</c:v>
                </c:pt>
                <c:pt idx="254">
                  <c:v>44216</c:v>
                </c:pt>
                <c:pt idx="255">
                  <c:v>44217</c:v>
                </c:pt>
                <c:pt idx="256">
                  <c:v>44218</c:v>
                </c:pt>
                <c:pt idx="257">
                  <c:v>44221</c:v>
                </c:pt>
                <c:pt idx="258">
                  <c:v>44222</c:v>
                </c:pt>
                <c:pt idx="259">
                  <c:v>44223</c:v>
                </c:pt>
                <c:pt idx="260">
                  <c:v>44224</c:v>
                </c:pt>
                <c:pt idx="261">
                  <c:v>44225</c:v>
                </c:pt>
                <c:pt idx="262">
                  <c:v>44228</c:v>
                </c:pt>
                <c:pt idx="263">
                  <c:v>44229</c:v>
                </c:pt>
                <c:pt idx="264">
                  <c:v>44230</c:v>
                </c:pt>
                <c:pt idx="265">
                  <c:v>44231</c:v>
                </c:pt>
                <c:pt idx="266">
                  <c:v>44232</c:v>
                </c:pt>
                <c:pt idx="267">
                  <c:v>44235</c:v>
                </c:pt>
                <c:pt idx="268">
                  <c:v>44236</c:v>
                </c:pt>
                <c:pt idx="269">
                  <c:v>44237</c:v>
                </c:pt>
                <c:pt idx="270">
                  <c:v>44245</c:v>
                </c:pt>
                <c:pt idx="271">
                  <c:v>44246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44256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44288</c:v>
                </c:pt>
                <c:pt idx="302">
                  <c:v>44292</c:v>
                </c:pt>
                <c:pt idx="303">
                  <c:v>44293</c:v>
                </c:pt>
                <c:pt idx="304">
                  <c:v>44294</c:v>
                </c:pt>
                <c:pt idx="305">
                  <c:v>44295</c:v>
                </c:pt>
                <c:pt idx="306">
                  <c:v>44298</c:v>
                </c:pt>
                <c:pt idx="307">
                  <c:v>44299</c:v>
                </c:pt>
                <c:pt idx="308">
                  <c:v>44300</c:v>
                </c:pt>
                <c:pt idx="309">
                  <c:v>44301</c:v>
                </c:pt>
                <c:pt idx="310">
                  <c:v>44302</c:v>
                </c:pt>
                <c:pt idx="311">
                  <c:v>44305</c:v>
                </c:pt>
                <c:pt idx="312">
                  <c:v>44306</c:v>
                </c:pt>
                <c:pt idx="313">
                  <c:v>44307</c:v>
                </c:pt>
                <c:pt idx="314">
                  <c:v>44308</c:v>
                </c:pt>
                <c:pt idx="315">
                  <c:v>44309</c:v>
                </c:pt>
                <c:pt idx="316">
                  <c:v>44312</c:v>
                </c:pt>
                <c:pt idx="317">
                  <c:v>44313</c:v>
                </c:pt>
                <c:pt idx="318">
                  <c:v>44314</c:v>
                </c:pt>
                <c:pt idx="319">
                  <c:v>44315</c:v>
                </c:pt>
                <c:pt idx="320">
                  <c:v>44316</c:v>
                </c:pt>
                <c:pt idx="321">
                  <c:v>44322</c:v>
                </c:pt>
                <c:pt idx="322">
                  <c:v>44323</c:v>
                </c:pt>
                <c:pt idx="323">
                  <c:v>44326</c:v>
                </c:pt>
                <c:pt idx="324">
                  <c:v>44327</c:v>
                </c:pt>
                <c:pt idx="325">
                  <c:v>44328</c:v>
                </c:pt>
                <c:pt idx="326">
                  <c:v>44329</c:v>
                </c:pt>
                <c:pt idx="327">
                  <c:v>44330</c:v>
                </c:pt>
                <c:pt idx="328">
                  <c:v>44333</c:v>
                </c:pt>
                <c:pt idx="329">
                  <c:v>44334</c:v>
                </c:pt>
                <c:pt idx="330">
                  <c:v>44335</c:v>
                </c:pt>
                <c:pt idx="331">
                  <c:v>44336</c:v>
                </c:pt>
                <c:pt idx="332">
                  <c:v>44337</c:v>
                </c:pt>
                <c:pt idx="333">
                  <c:v>44340</c:v>
                </c:pt>
                <c:pt idx="334">
                  <c:v>44341</c:v>
                </c:pt>
                <c:pt idx="335">
                  <c:v>44342</c:v>
                </c:pt>
                <c:pt idx="336">
                  <c:v>44343</c:v>
                </c:pt>
                <c:pt idx="337">
                  <c:v>44344</c:v>
                </c:pt>
                <c:pt idx="338">
                  <c:v>44347</c:v>
                </c:pt>
                <c:pt idx="339">
                  <c:v>44348</c:v>
                </c:pt>
                <c:pt idx="340">
                  <c:v>44349</c:v>
                </c:pt>
                <c:pt idx="341">
                  <c:v>44350</c:v>
                </c:pt>
                <c:pt idx="342">
                  <c:v>44351</c:v>
                </c:pt>
                <c:pt idx="343">
                  <c:v>44354</c:v>
                </c:pt>
                <c:pt idx="344">
                  <c:v>44355</c:v>
                </c:pt>
                <c:pt idx="345">
                  <c:v>44356</c:v>
                </c:pt>
                <c:pt idx="346">
                  <c:v>44357</c:v>
                </c:pt>
                <c:pt idx="347">
                  <c:v>44358</c:v>
                </c:pt>
                <c:pt idx="348">
                  <c:v>44362</c:v>
                </c:pt>
                <c:pt idx="349">
                  <c:v>44363</c:v>
                </c:pt>
                <c:pt idx="350">
                  <c:v>44364</c:v>
                </c:pt>
                <c:pt idx="351">
                  <c:v>44365</c:v>
                </c:pt>
                <c:pt idx="352">
                  <c:v>44368</c:v>
                </c:pt>
                <c:pt idx="353">
                  <c:v>44369</c:v>
                </c:pt>
                <c:pt idx="354">
                  <c:v>44370</c:v>
                </c:pt>
                <c:pt idx="355">
                  <c:v>44371</c:v>
                </c:pt>
                <c:pt idx="356">
                  <c:v>44372</c:v>
                </c:pt>
                <c:pt idx="357">
                  <c:v>44375</c:v>
                </c:pt>
                <c:pt idx="358">
                  <c:v>44376</c:v>
                </c:pt>
                <c:pt idx="359">
                  <c:v>44377</c:v>
                </c:pt>
                <c:pt idx="360">
                  <c:v>44378</c:v>
                </c:pt>
                <c:pt idx="361">
                  <c:v>44379</c:v>
                </c:pt>
                <c:pt idx="362">
                  <c:v>44382</c:v>
                </c:pt>
                <c:pt idx="363">
                  <c:v>44383</c:v>
                </c:pt>
                <c:pt idx="364">
                  <c:v>44384</c:v>
                </c:pt>
                <c:pt idx="365">
                  <c:v>44385</c:v>
                </c:pt>
                <c:pt idx="366">
                  <c:v>44386</c:v>
                </c:pt>
                <c:pt idx="367">
                  <c:v>44389</c:v>
                </c:pt>
                <c:pt idx="368">
                  <c:v>44390</c:v>
                </c:pt>
                <c:pt idx="369">
                  <c:v>44391</c:v>
                </c:pt>
                <c:pt idx="370">
                  <c:v>44392</c:v>
                </c:pt>
                <c:pt idx="371">
                  <c:v>44393</c:v>
                </c:pt>
                <c:pt idx="372">
                  <c:v>44396</c:v>
                </c:pt>
                <c:pt idx="373">
                  <c:v>44397</c:v>
                </c:pt>
                <c:pt idx="374">
                  <c:v>44398</c:v>
                </c:pt>
                <c:pt idx="375">
                  <c:v>44399</c:v>
                </c:pt>
                <c:pt idx="376">
                  <c:v>44400</c:v>
                </c:pt>
                <c:pt idx="377">
                  <c:v>44403</c:v>
                </c:pt>
                <c:pt idx="378">
                  <c:v>44404</c:v>
                </c:pt>
                <c:pt idx="379">
                  <c:v>44405</c:v>
                </c:pt>
                <c:pt idx="380">
                  <c:v>44406</c:v>
                </c:pt>
                <c:pt idx="381">
                  <c:v>44407</c:v>
                </c:pt>
                <c:pt idx="382">
                  <c:v>44410</c:v>
                </c:pt>
                <c:pt idx="383">
                  <c:v>44411</c:v>
                </c:pt>
                <c:pt idx="384">
                  <c:v>44412</c:v>
                </c:pt>
                <c:pt idx="385">
                  <c:v>44413</c:v>
                </c:pt>
                <c:pt idx="386">
                  <c:v>44414</c:v>
                </c:pt>
                <c:pt idx="387">
                  <c:v>44417</c:v>
                </c:pt>
                <c:pt idx="388">
                  <c:v>44418</c:v>
                </c:pt>
                <c:pt idx="389">
                  <c:v>44419</c:v>
                </c:pt>
                <c:pt idx="390">
                  <c:v>44420</c:v>
                </c:pt>
                <c:pt idx="391">
                  <c:v>44421</c:v>
                </c:pt>
                <c:pt idx="392">
                  <c:v>44424</c:v>
                </c:pt>
                <c:pt idx="393">
                  <c:v>44425</c:v>
                </c:pt>
                <c:pt idx="394">
                  <c:v>44426</c:v>
                </c:pt>
                <c:pt idx="395">
                  <c:v>44427</c:v>
                </c:pt>
                <c:pt idx="396">
                  <c:v>44428</c:v>
                </c:pt>
                <c:pt idx="397">
                  <c:v>44431</c:v>
                </c:pt>
                <c:pt idx="398">
                  <c:v>44432</c:v>
                </c:pt>
                <c:pt idx="399">
                  <c:v>44433</c:v>
                </c:pt>
                <c:pt idx="400">
                  <c:v>44434</c:v>
                </c:pt>
                <c:pt idx="401">
                  <c:v>44435</c:v>
                </c:pt>
                <c:pt idx="402">
                  <c:v>44438</c:v>
                </c:pt>
                <c:pt idx="403">
                  <c:v>44439</c:v>
                </c:pt>
                <c:pt idx="404">
                  <c:v>44440</c:v>
                </c:pt>
                <c:pt idx="405">
                  <c:v>44441</c:v>
                </c:pt>
                <c:pt idx="406">
                  <c:v>44442</c:v>
                </c:pt>
                <c:pt idx="407">
                  <c:v>44445</c:v>
                </c:pt>
                <c:pt idx="408">
                  <c:v>44446</c:v>
                </c:pt>
                <c:pt idx="409">
                  <c:v>44447</c:v>
                </c:pt>
                <c:pt idx="410">
                  <c:v>44448</c:v>
                </c:pt>
                <c:pt idx="411">
                  <c:v>44449</c:v>
                </c:pt>
                <c:pt idx="412">
                  <c:v>44452</c:v>
                </c:pt>
                <c:pt idx="413">
                  <c:v>44453</c:v>
                </c:pt>
                <c:pt idx="414">
                  <c:v>44454</c:v>
                </c:pt>
                <c:pt idx="415">
                  <c:v>44455</c:v>
                </c:pt>
                <c:pt idx="416">
                  <c:v>44456</c:v>
                </c:pt>
                <c:pt idx="417">
                  <c:v>44461</c:v>
                </c:pt>
                <c:pt idx="418">
                  <c:v>44462</c:v>
                </c:pt>
                <c:pt idx="419">
                  <c:v>44463</c:v>
                </c:pt>
                <c:pt idx="420">
                  <c:v>44466</c:v>
                </c:pt>
                <c:pt idx="421">
                  <c:v>44467</c:v>
                </c:pt>
                <c:pt idx="422">
                  <c:v>44468</c:v>
                </c:pt>
                <c:pt idx="423">
                  <c:v>44469</c:v>
                </c:pt>
                <c:pt idx="424">
                  <c:v>44477</c:v>
                </c:pt>
                <c:pt idx="425">
                  <c:v>44480</c:v>
                </c:pt>
                <c:pt idx="426">
                  <c:v>44481</c:v>
                </c:pt>
                <c:pt idx="427">
                  <c:v>44482</c:v>
                </c:pt>
                <c:pt idx="428">
                  <c:v>44483</c:v>
                </c:pt>
                <c:pt idx="429">
                  <c:v>44484</c:v>
                </c:pt>
                <c:pt idx="430">
                  <c:v>44487</c:v>
                </c:pt>
                <c:pt idx="431">
                  <c:v>44488</c:v>
                </c:pt>
                <c:pt idx="432">
                  <c:v>44489</c:v>
                </c:pt>
                <c:pt idx="433">
                  <c:v>44490</c:v>
                </c:pt>
                <c:pt idx="434">
                  <c:v>44491</c:v>
                </c:pt>
                <c:pt idx="435">
                  <c:v>44494</c:v>
                </c:pt>
                <c:pt idx="436">
                  <c:v>44495</c:v>
                </c:pt>
                <c:pt idx="437">
                  <c:v>44496</c:v>
                </c:pt>
                <c:pt idx="438">
                  <c:v>44497</c:v>
                </c:pt>
                <c:pt idx="439">
                  <c:v>44498</c:v>
                </c:pt>
                <c:pt idx="440">
                  <c:v>44501</c:v>
                </c:pt>
                <c:pt idx="441">
                  <c:v>44502</c:v>
                </c:pt>
                <c:pt idx="442">
                  <c:v>44503</c:v>
                </c:pt>
                <c:pt idx="443">
                  <c:v>44504</c:v>
                </c:pt>
                <c:pt idx="444">
                  <c:v>44505</c:v>
                </c:pt>
                <c:pt idx="445">
                  <c:v>44508</c:v>
                </c:pt>
                <c:pt idx="446">
                  <c:v>44509</c:v>
                </c:pt>
                <c:pt idx="447">
                  <c:v>44510</c:v>
                </c:pt>
                <c:pt idx="448">
                  <c:v>44511</c:v>
                </c:pt>
                <c:pt idx="449">
                  <c:v>44512</c:v>
                </c:pt>
                <c:pt idx="450">
                  <c:v>44515</c:v>
                </c:pt>
                <c:pt idx="451">
                  <c:v>44516</c:v>
                </c:pt>
                <c:pt idx="452">
                  <c:v>44517</c:v>
                </c:pt>
                <c:pt idx="453">
                  <c:v>44518</c:v>
                </c:pt>
                <c:pt idx="454">
                  <c:v>44519</c:v>
                </c:pt>
                <c:pt idx="455">
                  <c:v>44522</c:v>
                </c:pt>
                <c:pt idx="456">
                  <c:v>44523</c:v>
                </c:pt>
                <c:pt idx="457">
                  <c:v>44524</c:v>
                </c:pt>
                <c:pt idx="458">
                  <c:v>44525</c:v>
                </c:pt>
                <c:pt idx="459">
                  <c:v>44526</c:v>
                </c:pt>
                <c:pt idx="460">
                  <c:v>44529</c:v>
                </c:pt>
                <c:pt idx="461">
                  <c:v>44530</c:v>
                </c:pt>
                <c:pt idx="462">
                  <c:v>44531</c:v>
                </c:pt>
                <c:pt idx="463">
                  <c:v>44532</c:v>
                </c:pt>
                <c:pt idx="464">
                  <c:v>44533</c:v>
                </c:pt>
                <c:pt idx="465">
                  <c:v>44536</c:v>
                </c:pt>
                <c:pt idx="466">
                  <c:v>44537</c:v>
                </c:pt>
                <c:pt idx="467">
                  <c:v>44538</c:v>
                </c:pt>
                <c:pt idx="468">
                  <c:v>44539</c:v>
                </c:pt>
                <c:pt idx="469">
                  <c:v>44540</c:v>
                </c:pt>
                <c:pt idx="470">
                  <c:v>44543</c:v>
                </c:pt>
                <c:pt idx="471">
                  <c:v>44544</c:v>
                </c:pt>
                <c:pt idx="472">
                  <c:v>44545</c:v>
                </c:pt>
                <c:pt idx="473">
                  <c:v>44546</c:v>
                </c:pt>
                <c:pt idx="474">
                  <c:v>44547</c:v>
                </c:pt>
                <c:pt idx="475">
                  <c:v>44550</c:v>
                </c:pt>
                <c:pt idx="476">
                  <c:v>44551</c:v>
                </c:pt>
                <c:pt idx="477">
                  <c:v>44552</c:v>
                </c:pt>
                <c:pt idx="478">
                  <c:v>44553</c:v>
                </c:pt>
                <c:pt idx="479">
                  <c:v>44554</c:v>
                </c:pt>
                <c:pt idx="480">
                  <c:v>44557</c:v>
                </c:pt>
                <c:pt idx="481">
                  <c:v>44558</c:v>
                </c:pt>
                <c:pt idx="482">
                  <c:v>44559</c:v>
                </c:pt>
                <c:pt idx="483">
                  <c:v>44560</c:v>
                </c:pt>
                <c:pt idx="484">
                  <c:v>44561</c:v>
                </c:pt>
                <c:pt idx="485">
                  <c:v>44565</c:v>
                </c:pt>
                <c:pt idx="486">
                  <c:v>44566</c:v>
                </c:pt>
                <c:pt idx="487">
                  <c:v>44567</c:v>
                </c:pt>
                <c:pt idx="488">
                  <c:v>44568</c:v>
                </c:pt>
                <c:pt idx="489">
                  <c:v>44571</c:v>
                </c:pt>
                <c:pt idx="490">
                  <c:v>44572</c:v>
                </c:pt>
                <c:pt idx="491">
                  <c:v>44573</c:v>
                </c:pt>
                <c:pt idx="492">
                  <c:v>44574</c:v>
                </c:pt>
                <c:pt idx="493">
                  <c:v>44575</c:v>
                </c:pt>
                <c:pt idx="494">
                  <c:v>44578</c:v>
                </c:pt>
                <c:pt idx="495">
                  <c:v>44579</c:v>
                </c:pt>
                <c:pt idx="496">
                  <c:v>44580</c:v>
                </c:pt>
                <c:pt idx="497">
                  <c:v>44581</c:v>
                </c:pt>
                <c:pt idx="498">
                  <c:v>44582</c:v>
                </c:pt>
                <c:pt idx="499">
                  <c:v>44585</c:v>
                </c:pt>
                <c:pt idx="500">
                  <c:v>44586</c:v>
                </c:pt>
                <c:pt idx="501">
                  <c:v>44587</c:v>
                </c:pt>
                <c:pt idx="502">
                  <c:v>44588</c:v>
                </c:pt>
                <c:pt idx="503">
                  <c:v>44589</c:v>
                </c:pt>
                <c:pt idx="504">
                  <c:v>44599</c:v>
                </c:pt>
                <c:pt idx="505">
                  <c:v>44600</c:v>
                </c:pt>
                <c:pt idx="506">
                  <c:v>44601</c:v>
                </c:pt>
                <c:pt idx="507">
                  <c:v>44602</c:v>
                </c:pt>
                <c:pt idx="508">
                  <c:v>44603</c:v>
                </c:pt>
                <c:pt idx="509">
                  <c:v>44606</c:v>
                </c:pt>
                <c:pt idx="510">
                  <c:v>44607</c:v>
                </c:pt>
                <c:pt idx="511">
                  <c:v>44608</c:v>
                </c:pt>
                <c:pt idx="512">
                  <c:v>44609</c:v>
                </c:pt>
                <c:pt idx="513">
                  <c:v>44610</c:v>
                </c:pt>
                <c:pt idx="514">
                  <c:v>44613</c:v>
                </c:pt>
                <c:pt idx="515">
                  <c:v>44614</c:v>
                </c:pt>
                <c:pt idx="516">
                  <c:v>44615</c:v>
                </c:pt>
                <c:pt idx="517">
                  <c:v>44616</c:v>
                </c:pt>
                <c:pt idx="518">
                  <c:v>44617</c:v>
                </c:pt>
                <c:pt idx="519">
                  <c:v>44620</c:v>
                </c:pt>
                <c:pt idx="520">
                  <c:v>44621</c:v>
                </c:pt>
                <c:pt idx="521">
                  <c:v>44622</c:v>
                </c:pt>
                <c:pt idx="522">
                  <c:v>44623</c:v>
                </c:pt>
                <c:pt idx="523">
                  <c:v>44624</c:v>
                </c:pt>
                <c:pt idx="524">
                  <c:v>44627</c:v>
                </c:pt>
                <c:pt idx="525">
                  <c:v>44628</c:v>
                </c:pt>
                <c:pt idx="526">
                  <c:v>44629</c:v>
                </c:pt>
                <c:pt idx="527">
                  <c:v>44630</c:v>
                </c:pt>
                <c:pt idx="528">
                  <c:v>44631</c:v>
                </c:pt>
                <c:pt idx="529">
                  <c:v>44634</c:v>
                </c:pt>
                <c:pt idx="530">
                  <c:v>44635</c:v>
                </c:pt>
                <c:pt idx="531">
                  <c:v>44636</c:v>
                </c:pt>
                <c:pt idx="532">
                  <c:v>44637</c:v>
                </c:pt>
                <c:pt idx="533">
                  <c:v>44638</c:v>
                </c:pt>
                <c:pt idx="534">
                  <c:v>44641</c:v>
                </c:pt>
                <c:pt idx="535">
                  <c:v>44642</c:v>
                </c:pt>
                <c:pt idx="536">
                  <c:v>44643</c:v>
                </c:pt>
                <c:pt idx="537">
                  <c:v>44644</c:v>
                </c:pt>
                <c:pt idx="538">
                  <c:v>44645</c:v>
                </c:pt>
                <c:pt idx="539">
                  <c:v>44648</c:v>
                </c:pt>
                <c:pt idx="540">
                  <c:v>44649</c:v>
                </c:pt>
                <c:pt idx="541">
                  <c:v>44650</c:v>
                </c:pt>
                <c:pt idx="542">
                  <c:v>44651</c:v>
                </c:pt>
                <c:pt idx="543">
                  <c:v>44652</c:v>
                </c:pt>
                <c:pt idx="544">
                  <c:v>44657</c:v>
                </c:pt>
                <c:pt idx="545">
                  <c:v>44658</c:v>
                </c:pt>
                <c:pt idx="546">
                  <c:v>44659</c:v>
                </c:pt>
                <c:pt idx="547">
                  <c:v>44662</c:v>
                </c:pt>
                <c:pt idx="548">
                  <c:v>44663</c:v>
                </c:pt>
                <c:pt idx="549">
                  <c:v>44664</c:v>
                </c:pt>
                <c:pt idx="550">
                  <c:v>44665</c:v>
                </c:pt>
                <c:pt idx="551">
                  <c:v>44666</c:v>
                </c:pt>
                <c:pt idx="552">
                  <c:v>44669</c:v>
                </c:pt>
                <c:pt idx="553">
                  <c:v>44670</c:v>
                </c:pt>
                <c:pt idx="554">
                  <c:v>44671</c:v>
                </c:pt>
                <c:pt idx="555">
                  <c:v>44672</c:v>
                </c:pt>
                <c:pt idx="556">
                  <c:v>44673</c:v>
                </c:pt>
                <c:pt idx="557">
                  <c:v>44676</c:v>
                </c:pt>
                <c:pt idx="558">
                  <c:v>44677</c:v>
                </c:pt>
                <c:pt idx="559">
                  <c:v>44678</c:v>
                </c:pt>
                <c:pt idx="560">
                  <c:v>44679</c:v>
                </c:pt>
                <c:pt idx="561">
                  <c:v>44680</c:v>
                </c:pt>
                <c:pt idx="562">
                  <c:v>44686</c:v>
                </c:pt>
                <c:pt idx="563">
                  <c:v>44687</c:v>
                </c:pt>
                <c:pt idx="564">
                  <c:v>44690</c:v>
                </c:pt>
                <c:pt idx="565">
                  <c:v>44691</c:v>
                </c:pt>
                <c:pt idx="566">
                  <c:v>44692</c:v>
                </c:pt>
                <c:pt idx="567">
                  <c:v>44693</c:v>
                </c:pt>
                <c:pt idx="568">
                  <c:v>44694</c:v>
                </c:pt>
                <c:pt idx="569">
                  <c:v>44697</c:v>
                </c:pt>
                <c:pt idx="570">
                  <c:v>44698</c:v>
                </c:pt>
                <c:pt idx="571">
                  <c:v>44699</c:v>
                </c:pt>
                <c:pt idx="572">
                  <c:v>44700</c:v>
                </c:pt>
                <c:pt idx="573">
                  <c:v>44701</c:v>
                </c:pt>
                <c:pt idx="574">
                  <c:v>44704</c:v>
                </c:pt>
                <c:pt idx="575">
                  <c:v>44705</c:v>
                </c:pt>
                <c:pt idx="576">
                  <c:v>44706</c:v>
                </c:pt>
                <c:pt idx="577">
                  <c:v>44707</c:v>
                </c:pt>
                <c:pt idx="578">
                  <c:v>44708</c:v>
                </c:pt>
                <c:pt idx="579">
                  <c:v>44711</c:v>
                </c:pt>
                <c:pt idx="580">
                  <c:v>44712</c:v>
                </c:pt>
                <c:pt idx="581">
                  <c:v>44713</c:v>
                </c:pt>
                <c:pt idx="582">
                  <c:v>44714</c:v>
                </c:pt>
                <c:pt idx="583">
                  <c:v>44718</c:v>
                </c:pt>
                <c:pt idx="584">
                  <c:v>44719</c:v>
                </c:pt>
                <c:pt idx="585">
                  <c:v>44720</c:v>
                </c:pt>
                <c:pt idx="586">
                  <c:v>44721</c:v>
                </c:pt>
                <c:pt idx="587">
                  <c:v>44722</c:v>
                </c:pt>
                <c:pt idx="588">
                  <c:v>44725</c:v>
                </c:pt>
                <c:pt idx="589">
                  <c:v>44726</c:v>
                </c:pt>
                <c:pt idx="590">
                  <c:v>44727</c:v>
                </c:pt>
                <c:pt idx="591">
                  <c:v>44728</c:v>
                </c:pt>
                <c:pt idx="592">
                  <c:v>44729</c:v>
                </c:pt>
                <c:pt idx="593">
                  <c:v>44732</c:v>
                </c:pt>
                <c:pt idx="594">
                  <c:v>44733</c:v>
                </c:pt>
                <c:pt idx="595">
                  <c:v>44734</c:v>
                </c:pt>
                <c:pt idx="596">
                  <c:v>44735</c:v>
                </c:pt>
                <c:pt idx="597">
                  <c:v>44736</c:v>
                </c:pt>
                <c:pt idx="598">
                  <c:v>44739</c:v>
                </c:pt>
                <c:pt idx="599">
                  <c:v>44740</c:v>
                </c:pt>
                <c:pt idx="600">
                  <c:v>44741</c:v>
                </c:pt>
                <c:pt idx="601">
                  <c:v>44742</c:v>
                </c:pt>
                <c:pt idx="602">
                  <c:v>44743</c:v>
                </c:pt>
                <c:pt idx="603">
                  <c:v>44746</c:v>
                </c:pt>
                <c:pt idx="604">
                  <c:v>44747</c:v>
                </c:pt>
                <c:pt idx="605">
                  <c:v>44748</c:v>
                </c:pt>
                <c:pt idx="606">
                  <c:v>44749</c:v>
                </c:pt>
                <c:pt idx="607">
                  <c:v>44750</c:v>
                </c:pt>
                <c:pt idx="608">
                  <c:v>44753</c:v>
                </c:pt>
                <c:pt idx="609">
                  <c:v>44754</c:v>
                </c:pt>
                <c:pt idx="610">
                  <c:v>44755</c:v>
                </c:pt>
                <c:pt idx="611">
                  <c:v>44756</c:v>
                </c:pt>
                <c:pt idx="612">
                  <c:v>44757</c:v>
                </c:pt>
                <c:pt idx="613">
                  <c:v>44760</c:v>
                </c:pt>
                <c:pt idx="614">
                  <c:v>44761</c:v>
                </c:pt>
                <c:pt idx="615">
                  <c:v>44762</c:v>
                </c:pt>
                <c:pt idx="616">
                  <c:v>44763</c:v>
                </c:pt>
                <c:pt idx="617">
                  <c:v>44764</c:v>
                </c:pt>
                <c:pt idx="618">
                  <c:v>44767</c:v>
                </c:pt>
                <c:pt idx="619">
                  <c:v>44768</c:v>
                </c:pt>
                <c:pt idx="620">
                  <c:v>44769</c:v>
                </c:pt>
                <c:pt idx="621">
                  <c:v>44770</c:v>
                </c:pt>
                <c:pt idx="622">
                  <c:v>44771</c:v>
                </c:pt>
                <c:pt idx="623">
                  <c:v>44774</c:v>
                </c:pt>
                <c:pt idx="624">
                  <c:v>44775</c:v>
                </c:pt>
                <c:pt idx="625">
                  <c:v>44776</c:v>
                </c:pt>
                <c:pt idx="626">
                  <c:v>44777</c:v>
                </c:pt>
                <c:pt idx="627">
                  <c:v>44778</c:v>
                </c:pt>
                <c:pt idx="628">
                  <c:v>44781</c:v>
                </c:pt>
                <c:pt idx="629">
                  <c:v>44782</c:v>
                </c:pt>
                <c:pt idx="630">
                  <c:v>44783</c:v>
                </c:pt>
                <c:pt idx="631">
                  <c:v>44784</c:v>
                </c:pt>
                <c:pt idx="632">
                  <c:v>44785</c:v>
                </c:pt>
                <c:pt idx="633">
                  <c:v>44788</c:v>
                </c:pt>
                <c:pt idx="634">
                  <c:v>44789</c:v>
                </c:pt>
                <c:pt idx="635">
                  <c:v>44790</c:v>
                </c:pt>
                <c:pt idx="636">
                  <c:v>44791</c:v>
                </c:pt>
                <c:pt idx="637">
                  <c:v>44792</c:v>
                </c:pt>
                <c:pt idx="638">
                  <c:v>44795</c:v>
                </c:pt>
                <c:pt idx="639">
                  <c:v>44796</c:v>
                </c:pt>
                <c:pt idx="640">
                  <c:v>44797</c:v>
                </c:pt>
                <c:pt idx="641">
                  <c:v>44798</c:v>
                </c:pt>
                <c:pt idx="642">
                  <c:v>44799</c:v>
                </c:pt>
                <c:pt idx="643">
                  <c:v>44802</c:v>
                </c:pt>
                <c:pt idx="644">
                  <c:v>44803</c:v>
                </c:pt>
                <c:pt idx="645">
                  <c:v>44804</c:v>
                </c:pt>
                <c:pt idx="646">
                  <c:v>44805</c:v>
                </c:pt>
                <c:pt idx="647">
                  <c:v>44806</c:v>
                </c:pt>
                <c:pt idx="648">
                  <c:v>44809</c:v>
                </c:pt>
                <c:pt idx="649">
                  <c:v>44810</c:v>
                </c:pt>
                <c:pt idx="650">
                  <c:v>44811</c:v>
                </c:pt>
                <c:pt idx="651">
                  <c:v>44812</c:v>
                </c:pt>
                <c:pt idx="652">
                  <c:v>44813</c:v>
                </c:pt>
                <c:pt idx="653">
                  <c:v>44817</c:v>
                </c:pt>
                <c:pt idx="654">
                  <c:v>44818</c:v>
                </c:pt>
                <c:pt idx="655">
                  <c:v>44819</c:v>
                </c:pt>
                <c:pt idx="656">
                  <c:v>44820</c:v>
                </c:pt>
                <c:pt idx="657">
                  <c:v>44823</c:v>
                </c:pt>
                <c:pt idx="658">
                  <c:v>44824</c:v>
                </c:pt>
                <c:pt idx="659">
                  <c:v>44825</c:v>
                </c:pt>
                <c:pt idx="660">
                  <c:v>44826</c:v>
                </c:pt>
                <c:pt idx="661">
                  <c:v>44827</c:v>
                </c:pt>
                <c:pt idx="662">
                  <c:v>44830</c:v>
                </c:pt>
                <c:pt idx="663">
                  <c:v>44831</c:v>
                </c:pt>
                <c:pt idx="664">
                  <c:v>44832</c:v>
                </c:pt>
                <c:pt idx="665">
                  <c:v>44833</c:v>
                </c:pt>
                <c:pt idx="666">
                  <c:v>44834</c:v>
                </c:pt>
                <c:pt idx="667">
                  <c:v>44844</c:v>
                </c:pt>
                <c:pt idx="668">
                  <c:v>44845</c:v>
                </c:pt>
                <c:pt idx="669">
                  <c:v>44846</c:v>
                </c:pt>
                <c:pt idx="670">
                  <c:v>44847</c:v>
                </c:pt>
                <c:pt idx="671">
                  <c:v>44848</c:v>
                </c:pt>
                <c:pt idx="672">
                  <c:v>44851</c:v>
                </c:pt>
                <c:pt idx="673">
                  <c:v>44852</c:v>
                </c:pt>
                <c:pt idx="674">
                  <c:v>44853</c:v>
                </c:pt>
                <c:pt idx="675">
                  <c:v>44854</c:v>
                </c:pt>
                <c:pt idx="676">
                  <c:v>44855</c:v>
                </c:pt>
                <c:pt idx="677">
                  <c:v>44858</c:v>
                </c:pt>
                <c:pt idx="678">
                  <c:v>44859</c:v>
                </c:pt>
                <c:pt idx="679">
                  <c:v>44860</c:v>
                </c:pt>
                <c:pt idx="680">
                  <c:v>44861</c:v>
                </c:pt>
                <c:pt idx="681">
                  <c:v>44862</c:v>
                </c:pt>
                <c:pt idx="682">
                  <c:v>44865</c:v>
                </c:pt>
                <c:pt idx="683">
                  <c:v>44866</c:v>
                </c:pt>
                <c:pt idx="684">
                  <c:v>44867</c:v>
                </c:pt>
                <c:pt idx="685">
                  <c:v>44868</c:v>
                </c:pt>
                <c:pt idx="686">
                  <c:v>44869</c:v>
                </c:pt>
                <c:pt idx="687">
                  <c:v>44872</c:v>
                </c:pt>
                <c:pt idx="688">
                  <c:v>44873</c:v>
                </c:pt>
                <c:pt idx="689">
                  <c:v>44874</c:v>
                </c:pt>
                <c:pt idx="690">
                  <c:v>44875</c:v>
                </c:pt>
                <c:pt idx="691">
                  <c:v>44876</c:v>
                </c:pt>
                <c:pt idx="692">
                  <c:v>44879</c:v>
                </c:pt>
                <c:pt idx="693">
                  <c:v>44880</c:v>
                </c:pt>
                <c:pt idx="694">
                  <c:v>44881</c:v>
                </c:pt>
                <c:pt idx="695">
                  <c:v>44882</c:v>
                </c:pt>
                <c:pt idx="696">
                  <c:v>44883</c:v>
                </c:pt>
                <c:pt idx="697">
                  <c:v>44886</c:v>
                </c:pt>
                <c:pt idx="698">
                  <c:v>44887</c:v>
                </c:pt>
                <c:pt idx="699">
                  <c:v>44888</c:v>
                </c:pt>
                <c:pt idx="700">
                  <c:v>44889</c:v>
                </c:pt>
                <c:pt idx="701">
                  <c:v>44890</c:v>
                </c:pt>
                <c:pt idx="702">
                  <c:v>44893</c:v>
                </c:pt>
                <c:pt idx="703">
                  <c:v>44894</c:v>
                </c:pt>
                <c:pt idx="704">
                  <c:v>44895</c:v>
                </c:pt>
                <c:pt idx="705">
                  <c:v>44896</c:v>
                </c:pt>
                <c:pt idx="706">
                  <c:v>44897</c:v>
                </c:pt>
                <c:pt idx="707">
                  <c:v>44900</c:v>
                </c:pt>
                <c:pt idx="708">
                  <c:v>44901</c:v>
                </c:pt>
                <c:pt idx="709">
                  <c:v>44902</c:v>
                </c:pt>
                <c:pt idx="710">
                  <c:v>44903</c:v>
                </c:pt>
                <c:pt idx="711">
                  <c:v>44904</c:v>
                </c:pt>
                <c:pt idx="712">
                  <c:v>44907</c:v>
                </c:pt>
                <c:pt idx="713">
                  <c:v>44908</c:v>
                </c:pt>
                <c:pt idx="714">
                  <c:v>44909</c:v>
                </c:pt>
                <c:pt idx="715">
                  <c:v>44910</c:v>
                </c:pt>
                <c:pt idx="716">
                  <c:v>44911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44921</c:v>
                </c:pt>
                <c:pt idx="723">
                  <c:v>44922</c:v>
                </c:pt>
                <c:pt idx="724">
                  <c:v>44923</c:v>
                </c:pt>
                <c:pt idx="725">
                  <c:v>44924</c:v>
                </c:pt>
                <c:pt idx="726">
                  <c:v>44925</c:v>
                </c:pt>
                <c:pt idx="727">
                  <c:v>44929</c:v>
                </c:pt>
                <c:pt idx="728">
                  <c:v>44930</c:v>
                </c:pt>
                <c:pt idx="729">
                  <c:v>44931</c:v>
                </c:pt>
                <c:pt idx="730">
                  <c:v>44932</c:v>
                </c:pt>
                <c:pt idx="731">
                  <c:v>44935</c:v>
                </c:pt>
                <c:pt idx="732">
                  <c:v>44936</c:v>
                </c:pt>
                <c:pt idx="733">
                  <c:v>44937</c:v>
                </c:pt>
                <c:pt idx="734">
                  <c:v>44938</c:v>
                </c:pt>
                <c:pt idx="735">
                  <c:v>44939</c:v>
                </c:pt>
                <c:pt idx="736">
                  <c:v>44942</c:v>
                </c:pt>
                <c:pt idx="737">
                  <c:v>44943</c:v>
                </c:pt>
                <c:pt idx="738">
                  <c:v>44944</c:v>
                </c:pt>
                <c:pt idx="739">
                  <c:v>44945</c:v>
                </c:pt>
                <c:pt idx="740">
                  <c:v>44946</c:v>
                </c:pt>
                <c:pt idx="741">
                  <c:v>44956</c:v>
                </c:pt>
                <c:pt idx="742">
                  <c:v>44957</c:v>
                </c:pt>
                <c:pt idx="743">
                  <c:v>44958</c:v>
                </c:pt>
                <c:pt idx="744">
                  <c:v>44959</c:v>
                </c:pt>
                <c:pt idx="745">
                  <c:v>44960</c:v>
                </c:pt>
                <c:pt idx="746">
                  <c:v>44963</c:v>
                </c:pt>
                <c:pt idx="747">
                  <c:v>44964</c:v>
                </c:pt>
                <c:pt idx="748">
                  <c:v>44965</c:v>
                </c:pt>
                <c:pt idx="749">
                  <c:v>44966</c:v>
                </c:pt>
                <c:pt idx="750">
                  <c:v>44967</c:v>
                </c:pt>
                <c:pt idx="751">
                  <c:v>44970</c:v>
                </c:pt>
                <c:pt idx="752">
                  <c:v>44971</c:v>
                </c:pt>
                <c:pt idx="753">
                  <c:v>44972</c:v>
                </c:pt>
                <c:pt idx="754">
                  <c:v>44973</c:v>
                </c:pt>
                <c:pt idx="755">
                  <c:v>44974</c:v>
                </c:pt>
                <c:pt idx="756">
                  <c:v>44977</c:v>
                </c:pt>
                <c:pt idx="757">
                  <c:v>44978</c:v>
                </c:pt>
                <c:pt idx="758">
                  <c:v>44979</c:v>
                </c:pt>
                <c:pt idx="759">
                  <c:v>44980</c:v>
                </c:pt>
                <c:pt idx="760">
                  <c:v>44981</c:v>
                </c:pt>
                <c:pt idx="761">
                  <c:v>44984</c:v>
                </c:pt>
                <c:pt idx="762">
                  <c:v>44985</c:v>
                </c:pt>
                <c:pt idx="763">
                  <c:v>44986</c:v>
                </c:pt>
                <c:pt idx="764">
                  <c:v>44987</c:v>
                </c:pt>
                <c:pt idx="765">
                  <c:v>44988</c:v>
                </c:pt>
                <c:pt idx="766">
                  <c:v>44991</c:v>
                </c:pt>
                <c:pt idx="767">
                  <c:v>44992</c:v>
                </c:pt>
                <c:pt idx="768">
                  <c:v>44993</c:v>
                </c:pt>
                <c:pt idx="769">
                  <c:v>44994</c:v>
                </c:pt>
                <c:pt idx="770">
                  <c:v>44995</c:v>
                </c:pt>
                <c:pt idx="771">
                  <c:v>44998</c:v>
                </c:pt>
                <c:pt idx="772">
                  <c:v>44999</c:v>
                </c:pt>
                <c:pt idx="773">
                  <c:v>45000</c:v>
                </c:pt>
                <c:pt idx="774">
                  <c:v>45001</c:v>
                </c:pt>
                <c:pt idx="775">
                  <c:v>45002</c:v>
                </c:pt>
                <c:pt idx="776">
                  <c:v>45005</c:v>
                </c:pt>
                <c:pt idx="777">
                  <c:v>45006</c:v>
                </c:pt>
                <c:pt idx="778">
                  <c:v>45007</c:v>
                </c:pt>
                <c:pt idx="779">
                  <c:v>45008</c:v>
                </c:pt>
                <c:pt idx="780">
                  <c:v>45009</c:v>
                </c:pt>
                <c:pt idx="781">
                  <c:v>45012</c:v>
                </c:pt>
                <c:pt idx="782">
                  <c:v>45013</c:v>
                </c:pt>
                <c:pt idx="783">
                  <c:v>45014</c:v>
                </c:pt>
                <c:pt idx="784">
                  <c:v>45015</c:v>
                </c:pt>
                <c:pt idx="785">
                  <c:v>45016</c:v>
                </c:pt>
                <c:pt idx="786">
                  <c:v>45019</c:v>
                </c:pt>
                <c:pt idx="787">
                  <c:v>45020</c:v>
                </c:pt>
                <c:pt idx="788">
                  <c:v>45022</c:v>
                </c:pt>
                <c:pt idx="789">
                  <c:v>45023</c:v>
                </c:pt>
                <c:pt idx="790">
                  <c:v>45026</c:v>
                </c:pt>
                <c:pt idx="791">
                  <c:v>45027</c:v>
                </c:pt>
                <c:pt idx="792">
                  <c:v>45028</c:v>
                </c:pt>
                <c:pt idx="793">
                  <c:v>45029</c:v>
                </c:pt>
                <c:pt idx="794">
                  <c:v>45030</c:v>
                </c:pt>
                <c:pt idx="795">
                  <c:v>45033</c:v>
                </c:pt>
                <c:pt idx="796">
                  <c:v>45034</c:v>
                </c:pt>
                <c:pt idx="797">
                  <c:v>45035</c:v>
                </c:pt>
                <c:pt idx="798">
                  <c:v>45036</c:v>
                </c:pt>
                <c:pt idx="799">
                  <c:v>45037</c:v>
                </c:pt>
                <c:pt idx="800">
                  <c:v>45040</c:v>
                </c:pt>
                <c:pt idx="801">
                  <c:v>45041</c:v>
                </c:pt>
                <c:pt idx="802">
                  <c:v>45042</c:v>
                </c:pt>
                <c:pt idx="803">
                  <c:v>45043</c:v>
                </c:pt>
                <c:pt idx="804">
                  <c:v>45044</c:v>
                </c:pt>
                <c:pt idx="805">
                  <c:v>45050</c:v>
                </c:pt>
                <c:pt idx="806">
                  <c:v>45051</c:v>
                </c:pt>
                <c:pt idx="807">
                  <c:v>45054</c:v>
                </c:pt>
                <c:pt idx="808">
                  <c:v>45055</c:v>
                </c:pt>
                <c:pt idx="809">
                  <c:v>45056</c:v>
                </c:pt>
                <c:pt idx="810">
                  <c:v>45057</c:v>
                </c:pt>
                <c:pt idx="811">
                  <c:v>45058</c:v>
                </c:pt>
                <c:pt idx="812">
                  <c:v>45061</c:v>
                </c:pt>
                <c:pt idx="813">
                  <c:v>45062</c:v>
                </c:pt>
                <c:pt idx="814">
                  <c:v>45063</c:v>
                </c:pt>
                <c:pt idx="815">
                  <c:v>45064</c:v>
                </c:pt>
                <c:pt idx="816">
                  <c:v>45065</c:v>
                </c:pt>
                <c:pt idx="817">
                  <c:v>45068</c:v>
                </c:pt>
                <c:pt idx="818">
                  <c:v>45069</c:v>
                </c:pt>
                <c:pt idx="819">
                  <c:v>45070</c:v>
                </c:pt>
                <c:pt idx="820">
                  <c:v>45071</c:v>
                </c:pt>
                <c:pt idx="821">
                  <c:v>45072</c:v>
                </c:pt>
                <c:pt idx="822">
                  <c:v>45075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45096</c:v>
                </c:pt>
                <c:pt idx="838">
                  <c:v>45097</c:v>
                </c:pt>
                <c:pt idx="839">
                  <c:v>45098</c:v>
                </c:pt>
                <c:pt idx="840">
                  <c:v>45103</c:v>
                </c:pt>
                <c:pt idx="841">
                  <c:v>45104</c:v>
                </c:pt>
                <c:pt idx="842">
                  <c:v>45105</c:v>
                </c:pt>
                <c:pt idx="843">
                  <c:v>45106</c:v>
                </c:pt>
                <c:pt idx="844">
                  <c:v>45107</c:v>
                </c:pt>
                <c:pt idx="845">
                  <c:v>45110</c:v>
                </c:pt>
                <c:pt idx="846">
                  <c:v>45111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45173</c:v>
                </c:pt>
                <c:pt idx="891">
                  <c:v>45174</c:v>
                </c:pt>
                <c:pt idx="892">
                  <c:v>45175</c:v>
                </c:pt>
                <c:pt idx="893">
                  <c:v>45176</c:v>
                </c:pt>
                <c:pt idx="894">
                  <c:v>45177</c:v>
                </c:pt>
                <c:pt idx="895">
                  <c:v>45180</c:v>
                </c:pt>
                <c:pt idx="896">
                  <c:v>45181</c:v>
                </c:pt>
                <c:pt idx="897">
                  <c:v>45182</c:v>
                </c:pt>
                <c:pt idx="898">
                  <c:v>45183</c:v>
                </c:pt>
                <c:pt idx="899">
                  <c:v>45184</c:v>
                </c:pt>
                <c:pt idx="900">
                  <c:v>45187</c:v>
                </c:pt>
                <c:pt idx="901">
                  <c:v>45188</c:v>
                </c:pt>
                <c:pt idx="902">
                  <c:v>45189</c:v>
                </c:pt>
                <c:pt idx="903">
                  <c:v>45190</c:v>
                </c:pt>
                <c:pt idx="904">
                  <c:v>45191</c:v>
                </c:pt>
                <c:pt idx="905">
                  <c:v>45194</c:v>
                </c:pt>
                <c:pt idx="906">
                  <c:v>45195</c:v>
                </c:pt>
                <c:pt idx="907">
                  <c:v>45196</c:v>
                </c:pt>
                <c:pt idx="908">
                  <c:v>45197</c:v>
                </c:pt>
                <c:pt idx="909">
                  <c:v>45208</c:v>
                </c:pt>
                <c:pt idx="910">
                  <c:v>45209</c:v>
                </c:pt>
                <c:pt idx="911">
                  <c:v>45210</c:v>
                </c:pt>
                <c:pt idx="912">
                  <c:v>45211</c:v>
                </c:pt>
                <c:pt idx="913">
                  <c:v>45212</c:v>
                </c:pt>
                <c:pt idx="914">
                  <c:v>45215</c:v>
                </c:pt>
                <c:pt idx="915">
                  <c:v>45216</c:v>
                </c:pt>
                <c:pt idx="916">
                  <c:v>45217</c:v>
                </c:pt>
                <c:pt idx="917">
                  <c:v>45218</c:v>
                </c:pt>
                <c:pt idx="918">
                  <c:v>45219</c:v>
                </c:pt>
                <c:pt idx="919">
                  <c:v>45222</c:v>
                </c:pt>
                <c:pt idx="920">
                  <c:v>45223</c:v>
                </c:pt>
                <c:pt idx="921">
                  <c:v>45224</c:v>
                </c:pt>
                <c:pt idx="922">
                  <c:v>45225</c:v>
                </c:pt>
                <c:pt idx="923">
                  <c:v>45226</c:v>
                </c:pt>
                <c:pt idx="924">
                  <c:v>45229</c:v>
                </c:pt>
                <c:pt idx="925">
                  <c:v>45230</c:v>
                </c:pt>
                <c:pt idx="926">
                  <c:v>45231</c:v>
                </c:pt>
                <c:pt idx="927">
                  <c:v>45232</c:v>
                </c:pt>
                <c:pt idx="928">
                  <c:v>45233</c:v>
                </c:pt>
                <c:pt idx="929">
                  <c:v>45236</c:v>
                </c:pt>
                <c:pt idx="930">
                  <c:v>45237</c:v>
                </c:pt>
                <c:pt idx="931">
                  <c:v>45238</c:v>
                </c:pt>
                <c:pt idx="932">
                  <c:v>45239</c:v>
                </c:pt>
                <c:pt idx="933">
                  <c:v>45240</c:v>
                </c:pt>
                <c:pt idx="934">
                  <c:v>45243</c:v>
                </c:pt>
                <c:pt idx="935">
                  <c:v>45244</c:v>
                </c:pt>
                <c:pt idx="936">
                  <c:v>45245</c:v>
                </c:pt>
                <c:pt idx="937">
                  <c:v>45246</c:v>
                </c:pt>
                <c:pt idx="938">
                  <c:v>45247</c:v>
                </c:pt>
                <c:pt idx="939">
                  <c:v>45250</c:v>
                </c:pt>
                <c:pt idx="940">
                  <c:v>45251</c:v>
                </c:pt>
                <c:pt idx="941">
                  <c:v>45252</c:v>
                </c:pt>
                <c:pt idx="942">
                  <c:v>45253</c:v>
                </c:pt>
                <c:pt idx="943">
                  <c:v>45254</c:v>
                </c:pt>
                <c:pt idx="944">
                  <c:v>45257</c:v>
                </c:pt>
                <c:pt idx="945">
                  <c:v>45258</c:v>
                </c:pt>
                <c:pt idx="946">
                  <c:v>45259</c:v>
                </c:pt>
                <c:pt idx="947">
                  <c:v>45260</c:v>
                </c:pt>
                <c:pt idx="948">
                  <c:v>45261</c:v>
                </c:pt>
                <c:pt idx="949">
                  <c:v>45264</c:v>
                </c:pt>
                <c:pt idx="950">
                  <c:v>45265</c:v>
                </c:pt>
                <c:pt idx="951">
                  <c:v>45266</c:v>
                </c:pt>
                <c:pt idx="952">
                  <c:v>45267</c:v>
                </c:pt>
                <c:pt idx="953">
                  <c:v>45268</c:v>
                </c:pt>
                <c:pt idx="954">
                  <c:v>45271</c:v>
                </c:pt>
                <c:pt idx="955">
                  <c:v>45272</c:v>
                </c:pt>
                <c:pt idx="956">
                  <c:v>45273</c:v>
                </c:pt>
                <c:pt idx="957">
                  <c:v>45274</c:v>
                </c:pt>
                <c:pt idx="958">
                  <c:v>45275</c:v>
                </c:pt>
                <c:pt idx="959">
                  <c:v>45278</c:v>
                </c:pt>
                <c:pt idx="960">
                  <c:v>45279</c:v>
                </c:pt>
                <c:pt idx="961">
                  <c:v>45280</c:v>
                </c:pt>
                <c:pt idx="962">
                  <c:v>45281</c:v>
                </c:pt>
                <c:pt idx="963">
                  <c:v>45282</c:v>
                </c:pt>
                <c:pt idx="964">
                  <c:v>45285</c:v>
                </c:pt>
                <c:pt idx="965">
                  <c:v>45286</c:v>
                </c:pt>
                <c:pt idx="966">
                  <c:v>45287</c:v>
                </c:pt>
                <c:pt idx="967">
                  <c:v>45288</c:v>
                </c:pt>
                <c:pt idx="968">
                  <c:v>45289</c:v>
                </c:pt>
              </c:numCache>
            </c:numRef>
          </c:cat>
          <c:val>
            <c:numRef>
              <c:f>'增值-产业趋势'!$L$4:$L$972</c:f>
              <c:numCache>
                <c:formatCode>0%</c:formatCode>
                <c:ptCount val="969"/>
                <c:pt idx="0">
                  <c:v>6.1975321179084993E-3</c:v>
                </c:pt>
                <c:pt idx="1">
                  <c:v>1.6522532750025E-2</c:v>
                </c:pt>
                <c:pt idx="2">
                  <c:v>2.0937127577574998E-2</c:v>
                </c:pt>
                <c:pt idx="3">
                  <c:v>5.4679558353582999E-3</c:v>
                </c:pt>
                <c:pt idx="4">
                  <c:v>3.1611117903993249E-2</c:v>
                </c:pt>
                <c:pt idx="5">
                  <c:v>3.8965005967121248E-2</c:v>
                </c:pt>
                <c:pt idx="6">
                  <c:v>6.7539760705026264E-2</c:v>
                </c:pt>
                <c:pt idx="7">
                  <c:v>6.4879583487310002E-2</c:v>
                </c:pt>
                <c:pt idx="8">
                  <c:v>7.0697320211139003E-2</c:v>
                </c:pt>
                <c:pt idx="9">
                  <c:v>7.4393387525889754E-2</c:v>
                </c:pt>
                <c:pt idx="10">
                  <c:v>7.5926971052501499E-2</c:v>
                </c:pt>
                <c:pt idx="11">
                  <c:v>0.10806098380573001</c:v>
                </c:pt>
                <c:pt idx="12">
                  <c:v>0.10431604338071999</c:v>
                </c:pt>
                <c:pt idx="13">
                  <c:v>0.13623488924990501</c:v>
                </c:pt>
                <c:pt idx="14">
                  <c:v>0.10427212760833</c:v>
                </c:pt>
                <c:pt idx="15">
                  <c:v>2.4545073495358755E-2</c:v>
                </c:pt>
                <c:pt idx="16">
                  <c:v>6.6298074289170505E-2</c:v>
                </c:pt>
                <c:pt idx="17">
                  <c:v>8.1820794880268485E-2</c:v>
                </c:pt>
                <c:pt idx="18">
                  <c:v>0.11505786383602751</c:v>
                </c:pt>
                <c:pt idx="19">
                  <c:v>0.1333016396014525</c:v>
                </c:pt>
                <c:pt idx="20">
                  <c:v>0.13314050362611751</c:v>
                </c:pt>
                <c:pt idx="21">
                  <c:v>0.14135869333100751</c:v>
                </c:pt>
                <c:pt idx="22">
                  <c:v>0.16579673561275499</c:v>
                </c:pt>
                <c:pt idx="23">
                  <c:v>0.16390308514271751</c:v>
                </c:pt>
                <c:pt idx="24">
                  <c:v>0.16766916884326752</c:v>
                </c:pt>
                <c:pt idx="25">
                  <c:v>0.20851965432607997</c:v>
                </c:pt>
                <c:pt idx="26">
                  <c:v>0.22343802577785499</c:v>
                </c:pt>
                <c:pt idx="27">
                  <c:v>0.204374787516725</c:v>
                </c:pt>
                <c:pt idx="28">
                  <c:v>0.23451396505233249</c:v>
                </c:pt>
                <c:pt idx="29">
                  <c:v>0.25819004878972751</c:v>
                </c:pt>
                <c:pt idx="30">
                  <c:v>0.29778846251937002</c:v>
                </c:pt>
                <c:pt idx="31">
                  <c:v>0.31994316448770499</c:v>
                </c:pt>
                <c:pt idx="32">
                  <c:v>0.25144846193019499</c:v>
                </c:pt>
                <c:pt idx="33">
                  <c:v>0.24301276914955497</c:v>
                </c:pt>
                <c:pt idx="34">
                  <c:v>0.18867583094100748</c:v>
                </c:pt>
                <c:pt idx="35">
                  <c:v>0.22512733723669001</c:v>
                </c:pt>
                <c:pt idx="36">
                  <c:v>0.23068548861374502</c:v>
                </c:pt>
                <c:pt idx="37">
                  <c:v>0.20868800336651247</c:v>
                </c:pt>
                <c:pt idx="38">
                  <c:v>0.21390340140724248</c:v>
                </c:pt>
                <c:pt idx="39">
                  <c:v>0.20339181226710498</c:v>
                </c:pt>
                <c:pt idx="40">
                  <c:v>0.1439005009073725</c:v>
                </c:pt>
                <c:pt idx="41">
                  <c:v>0.18648917009090749</c:v>
                </c:pt>
                <c:pt idx="42">
                  <c:v>0.16029318966523248</c:v>
                </c:pt>
                <c:pt idx="43">
                  <c:v>0.14000488503001751</c:v>
                </c:pt>
                <c:pt idx="44">
                  <c:v>0.1339744618657725</c:v>
                </c:pt>
                <c:pt idx="45">
                  <c:v>6.7423826537746492E-2</c:v>
                </c:pt>
                <c:pt idx="46">
                  <c:v>6.3566764818559746E-2</c:v>
                </c:pt>
                <c:pt idx="47">
                  <c:v>4.9625570780279495E-2</c:v>
                </c:pt>
                <c:pt idx="48">
                  <c:v>6.8896307661448747E-2</c:v>
                </c:pt>
                <c:pt idx="49">
                  <c:v>7.6926669175636259E-2</c:v>
                </c:pt>
                <c:pt idx="50">
                  <c:v>2.6043627831362222E-2</c:v>
                </c:pt>
                <c:pt idx="51">
                  <c:v>3.910501681061225E-2</c:v>
                </c:pt>
                <c:pt idx="52">
                  <c:v>7.3322261067273506E-2</c:v>
                </c:pt>
                <c:pt idx="53">
                  <c:v>5.8945548795738253E-2</c:v>
                </c:pt>
                <c:pt idx="54">
                  <c:v>4.9608550574748007E-2</c:v>
                </c:pt>
                <c:pt idx="55">
                  <c:v>2.8383400171093878E-2</c:v>
                </c:pt>
                <c:pt idx="56">
                  <c:v>2.8188582687413075E-2</c:v>
                </c:pt>
                <c:pt idx="57">
                  <c:v>3.3323111135426672E-2</c:v>
                </c:pt>
                <c:pt idx="58">
                  <c:v>7.3190301974501007E-2</c:v>
                </c:pt>
                <c:pt idx="59">
                  <c:v>6.2929559610550495E-2</c:v>
                </c:pt>
                <c:pt idx="60">
                  <c:v>8.9583888787648502E-2</c:v>
                </c:pt>
                <c:pt idx="61">
                  <c:v>9.4829438875508001E-2</c:v>
                </c:pt>
                <c:pt idx="62">
                  <c:v>9.3968744672620244E-2</c:v>
                </c:pt>
                <c:pt idx="63">
                  <c:v>6.7763378059919499E-2</c:v>
                </c:pt>
                <c:pt idx="64">
                  <c:v>5.0445959734751501E-2</c:v>
                </c:pt>
                <c:pt idx="65">
                  <c:v>7.9454344538423996E-2</c:v>
                </c:pt>
                <c:pt idx="66">
                  <c:v>8.2792659602569249E-2</c:v>
                </c:pt>
                <c:pt idx="67">
                  <c:v>9.1132832153799997E-2</c:v>
                </c:pt>
                <c:pt idx="68">
                  <c:v>0.10256373859457199</c:v>
                </c:pt>
                <c:pt idx="69">
                  <c:v>0.11380557762624526</c:v>
                </c:pt>
                <c:pt idx="70">
                  <c:v>0.10731223951409351</c:v>
                </c:pt>
                <c:pt idx="71">
                  <c:v>0.11311041535071877</c:v>
                </c:pt>
                <c:pt idx="72">
                  <c:v>0.1009428906751325</c:v>
                </c:pt>
                <c:pt idx="73">
                  <c:v>8.8845827054376242E-2</c:v>
                </c:pt>
                <c:pt idx="74">
                  <c:v>9.3982884768286257E-2</c:v>
                </c:pt>
                <c:pt idx="75">
                  <c:v>0.1104826537562225</c:v>
                </c:pt>
                <c:pt idx="76">
                  <c:v>0.11217367307067025</c:v>
                </c:pt>
                <c:pt idx="77">
                  <c:v>0.14718856054694998</c:v>
                </c:pt>
                <c:pt idx="78">
                  <c:v>0.17545229965963</c:v>
                </c:pt>
                <c:pt idx="79">
                  <c:v>0.16971262127682502</c:v>
                </c:pt>
                <c:pt idx="80">
                  <c:v>0.17720548985157003</c:v>
                </c:pt>
                <c:pt idx="81">
                  <c:v>0.17204583709501498</c:v>
                </c:pt>
                <c:pt idx="82">
                  <c:v>0.1811083232876825</c:v>
                </c:pt>
                <c:pt idx="83">
                  <c:v>0.18730971203022001</c:v>
                </c:pt>
                <c:pt idx="84">
                  <c:v>0.18084177685720751</c:v>
                </c:pt>
                <c:pt idx="85">
                  <c:v>0.18943801200438753</c:v>
                </c:pt>
                <c:pt idx="86">
                  <c:v>0.15322981082845999</c:v>
                </c:pt>
                <c:pt idx="87">
                  <c:v>0.17917846377648</c:v>
                </c:pt>
                <c:pt idx="88">
                  <c:v>0.1619854763102625</c:v>
                </c:pt>
                <c:pt idx="89">
                  <c:v>0.1372625472259825</c:v>
                </c:pt>
                <c:pt idx="90">
                  <c:v>0.11630609614646399</c:v>
                </c:pt>
                <c:pt idx="91">
                  <c:v>0.10569707394953098</c:v>
                </c:pt>
                <c:pt idx="92">
                  <c:v>0.1354482672029125</c:v>
                </c:pt>
                <c:pt idx="93">
                  <c:v>0.11707209191494999</c:v>
                </c:pt>
                <c:pt idx="94">
                  <c:v>0.11590311027076951</c:v>
                </c:pt>
                <c:pt idx="95">
                  <c:v>0.12193677294694699</c:v>
                </c:pt>
                <c:pt idx="96">
                  <c:v>0.16957170244279499</c:v>
                </c:pt>
                <c:pt idx="97">
                  <c:v>0.17271254875808498</c:v>
                </c:pt>
                <c:pt idx="98">
                  <c:v>0.17540553351167751</c:v>
                </c:pt>
                <c:pt idx="99">
                  <c:v>0.1734385625870225</c:v>
                </c:pt>
                <c:pt idx="100">
                  <c:v>0.18125040548208751</c:v>
                </c:pt>
                <c:pt idx="101">
                  <c:v>0.18148955136089248</c:v>
                </c:pt>
                <c:pt idx="102">
                  <c:v>0.18923417271306001</c:v>
                </c:pt>
                <c:pt idx="103">
                  <c:v>0.1966656923976825</c:v>
                </c:pt>
                <c:pt idx="104">
                  <c:v>0.19641294613533</c:v>
                </c:pt>
                <c:pt idx="105">
                  <c:v>0.19925849202009752</c:v>
                </c:pt>
                <c:pt idx="106">
                  <c:v>0.18375953125993749</c:v>
                </c:pt>
                <c:pt idx="107">
                  <c:v>0.21012525829131501</c:v>
                </c:pt>
                <c:pt idx="108">
                  <c:v>0.21219288643664747</c:v>
                </c:pt>
                <c:pt idx="109">
                  <c:v>0.2353314856799</c:v>
                </c:pt>
                <c:pt idx="110">
                  <c:v>0.25122046487477001</c:v>
                </c:pt>
                <c:pt idx="111">
                  <c:v>0.26866692113169749</c:v>
                </c:pt>
                <c:pt idx="112">
                  <c:v>0.28828805055490497</c:v>
                </c:pt>
                <c:pt idx="113">
                  <c:v>0.29714151653861748</c:v>
                </c:pt>
                <c:pt idx="114">
                  <c:v>0.28756388058237747</c:v>
                </c:pt>
                <c:pt idx="115">
                  <c:v>0.3264418773786425</c:v>
                </c:pt>
                <c:pt idx="116">
                  <c:v>0.321546134171805</c:v>
                </c:pt>
                <c:pt idx="117">
                  <c:v>0.32596969843717505</c:v>
                </c:pt>
                <c:pt idx="118">
                  <c:v>0.32825270217823754</c:v>
                </c:pt>
                <c:pt idx="119">
                  <c:v>0.38049027445078498</c:v>
                </c:pt>
                <c:pt idx="120">
                  <c:v>0.41632312184409748</c:v>
                </c:pt>
                <c:pt idx="121">
                  <c:v>0.45570944476466252</c:v>
                </c:pt>
                <c:pt idx="122">
                  <c:v>0.49660115869472748</c:v>
                </c:pt>
                <c:pt idx="123">
                  <c:v>0.49490943297125251</c:v>
                </c:pt>
                <c:pt idx="124">
                  <c:v>0.55318908239289</c:v>
                </c:pt>
                <c:pt idx="125">
                  <c:v>0.53487656349565993</c:v>
                </c:pt>
                <c:pt idx="126">
                  <c:v>0.48080509306279751</c:v>
                </c:pt>
                <c:pt idx="127">
                  <c:v>0.39939968446004753</c:v>
                </c:pt>
                <c:pt idx="128">
                  <c:v>0.41607012678254002</c:v>
                </c:pt>
                <c:pt idx="129">
                  <c:v>0.43847082495321749</c:v>
                </c:pt>
                <c:pt idx="130">
                  <c:v>0.44951598317028002</c:v>
                </c:pt>
                <c:pt idx="131">
                  <c:v>0.46962278372655752</c:v>
                </c:pt>
                <c:pt idx="132">
                  <c:v>0.47526551112992493</c:v>
                </c:pt>
                <c:pt idx="133">
                  <c:v>0.38986859590956002</c:v>
                </c:pt>
                <c:pt idx="134">
                  <c:v>0.39109247985100254</c:v>
                </c:pt>
                <c:pt idx="135">
                  <c:v>0.4103091048753375</c:v>
                </c:pt>
                <c:pt idx="136">
                  <c:v>0.46469890029470506</c:v>
                </c:pt>
                <c:pt idx="137">
                  <c:v>0.45001201557721748</c:v>
                </c:pt>
                <c:pt idx="138">
                  <c:v>0.48791340901469499</c:v>
                </c:pt>
                <c:pt idx="139">
                  <c:v>0.53004000673658747</c:v>
                </c:pt>
                <c:pt idx="140">
                  <c:v>0.50299744216422748</c:v>
                </c:pt>
                <c:pt idx="141">
                  <c:v>0.51600838551810502</c:v>
                </c:pt>
                <c:pt idx="142">
                  <c:v>0.50232471965021008</c:v>
                </c:pt>
                <c:pt idx="143">
                  <c:v>0.46579952094360499</c:v>
                </c:pt>
                <c:pt idx="144">
                  <c:v>0.45302603682052994</c:v>
                </c:pt>
                <c:pt idx="145">
                  <c:v>0.42598774303808751</c:v>
                </c:pt>
                <c:pt idx="146">
                  <c:v>0.41627787923169501</c:v>
                </c:pt>
                <c:pt idx="147">
                  <c:v>0.40979515472446748</c:v>
                </c:pt>
                <c:pt idx="148">
                  <c:v>0.43230832705583255</c:v>
                </c:pt>
                <c:pt idx="149">
                  <c:v>0.44713614836449006</c:v>
                </c:pt>
                <c:pt idx="150">
                  <c:v>0.44301416884151995</c:v>
                </c:pt>
                <c:pt idx="151">
                  <c:v>0.40215717008933999</c:v>
                </c:pt>
                <c:pt idx="152">
                  <c:v>0.39507627582081495</c:v>
                </c:pt>
                <c:pt idx="153">
                  <c:v>0.41868974277613502</c:v>
                </c:pt>
                <c:pt idx="154">
                  <c:v>0.46242222604496747</c:v>
                </c:pt>
                <c:pt idx="155">
                  <c:v>0.46167153217426493</c:v>
                </c:pt>
                <c:pt idx="156">
                  <c:v>0.42491560657295752</c:v>
                </c:pt>
                <c:pt idx="157">
                  <c:v>0.44111910198833498</c:v>
                </c:pt>
                <c:pt idx="158">
                  <c:v>0.46030440336975997</c:v>
                </c:pt>
                <c:pt idx="159">
                  <c:v>0.44741438233359498</c:v>
                </c:pt>
                <c:pt idx="160">
                  <c:v>0.46591844860172749</c:v>
                </c:pt>
                <c:pt idx="161">
                  <c:v>0.47340515179813503</c:v>
                </c:pt>
                <c:pt idx="162">
                  <c:v>0.45446573831248499</c:v>
                </c:pt>
                <c:pt idx="163">
                  <c:v>0.43942000946117998</c:v>
                </c:pt>
                <c:pt idx="164">
                  <c:v>0.39520280384840506</c:v>
                </c:pt>
                <c:pt idx="165">
                  <c:v>0.38956335145555998</c:v>
                </c:pt>
                <c:pt idx="166">
                  <c:v>0.34240037319677752</c:v>
                </c:pt>
                <c:pt idx="167">
                  <c:v>0.33164494872897249</c:v>
                </c:pt>
                <c:pt idx="168">
                  <c:v>0.37217184248114749</c:v>
                </c:pt>
                <c:pt idx="169">
                  <c:v>0.39590641599833504</c:v>
                </c:pt>
                <c:pt idx="170">
                  <c:v>0.40395696702346001</c:v>
                </c:pt>
                <c:pt idx="171">
                  <c:v>0.38809783170501505</c:v>
                </c:pt>
                <c:pt idx="172">
                  <c:v>0.39894581802525003</c:v>
                </c:pt>
                <c:pt idx="173">
                  <c:v>0.41945245156060501</c:v>
                </c:pt>
                <c:pt idx="174">
                  <c:v>0.40536197637714255</c:v>
                </c:pt>
                <c:pt idx="175">
                  <c:v>0.39470572907407003</c:v>
                </c:pt>
                <c:pt idx="176">
                  <c:v>0.41278966878488743</c:v>
                </c:pt>
                <c:pt idx="177">
                  <c:v>0.3793783026644475</c:v>
                </c:pt>
                <c:pt idx="178">
                  <c:v>0.38415134357985997</c:v>
                </c:pt>
                <c:pt idx="179">
                  <c:v>0.38169268615999996</c:v>
                </c:pt>
                <c:pt idx="180">
                  <c:v>0.40106605649011001</c:v>
                </c:pt>
                <c:pt idx="181">
                  <c:v>0.40824630881232749</c:v>
                </c:pt>
                <c:pt idx="182">
                  <c:v>0.4647039387767225</c:v>
                </c:pt>
                <c:pt idx="183">
                  <c:v>0.50350373336660492</c:v>
                </c:pt>
                <c:pt idx="184">
                  <c:v>0.51433944014399757</c:v>
                </c:pt>
                <c:pt idx="185">
                  <c:v>0.49905853742450001</c:v>
                </c:pt>
                <c:pt idx="186">
                  <c:v>0.48624221915429749</c:v>
                </c:pt>
                <c:pt idx="187">
                  <c:v>0.47050870212045504</c:v>
                </c:pt>
                <c:pt idx="188">
                  <c:v>0.45808340660675745</c:v>
                </c:pt>
                <c:pt idx="189">
                  <c:v>0.47607229711876253</c:v>
                </c:pt>
                <c:pt idx="190">
                  <c:v>0.45035991616825249</c:v>
                </c:pt>
                <c:pt idx="191">
                  <c:v>0.43516493168250248</c:v>
                </c:pt>
                <c:pt idx="192">
                  <c:v>0.402698001906305</c:v>
                </c:pt>
                <c:pt idx="193">
                  <c:v>0.420979906250665</c:v>
                </c:pt>
                <c:pt idx="194">
                  <c:v>0.44462858559938256</c:v>
                </c:pt>
                <c:pt idx="195">
                  <c:v>0.47094409700607748</c:v>
                </c:pt>
                <c:pt idx="196">
                  <c:v>0.46381821291865499</c:v>
                </c:pt>
                <c:pt idx="197">
                  <c:v>0.43079327852167504</c:v>
                </c:pt>
                <c:pt idx="198">
                  <c:v>0.45349642312491251</c:v>
                </c:pt>
                <c:pt idx="199">
                  <c:v>0.46743296473610252</c:v>
                </c:pt>
                <c:pt idx="200">
                  <c:v>0.4730718961200775</c:v>
                </c:pt>
                <c:pt idx="201">
                  <c:v>0.50793266778676749</c:v>
                </c:pt>
                <c:pt idx="202">
                  <c:v>0.49777665046847247</c:v>
                </c:pt>
                <c:pt idx="203">
                  <c:v>0.53935812046113751</c:v>
                </c:pt>
                <c:pt idx="204">
                  <c:v>0.51420948691669</c:v>
                </c:pt>
                <c:pt idx="205">
                  <c:v>0.46908691110432749</c:v>
                </c:pt>
                <c:pt idx="206">
                  <c:v>0.47742145644862</c:v>
                </c:pt>
                <c:pt idx="207">
                  <c:v>0.47164448298528749</c:v>
                </c:pt>
                <c:pt idx="208">
                  <c:v>0.4705368480320275</c:v>
                </c:pt>
                <c:pt idx="209">
                  <c:v>0.45481116950664502</c:v>
                </c:pt>
                <c:pt idx="210">
                  <c:v>0.44274444074925995</c:v>
                </c:pt>
                <c:pt idx="211">
                  <c:v>0.45329125907630752</c:v>
                </c:pt>
                <c:pt idx="212">
                  <c:v>0.46303137784113751</c:v>
                </c:pt>
                <c:pt idx="213">
                  <c:v>0.46898686650268245</c:v>
                </c:pt>
                <c:pt idx="214">
                  <c:v>0.46804273142640002</c:v>
                </c:pt>
                <c:pt idx="215">
                  <c:v>0.4477310653909275</c:v>
                </c:pt>
                <c:pt idx="216">
                  <c:v>0.44064472030893753</c:v>
                </c:pt>
                <c:pt idx="217">
                  <c:v>0.45570139021803746</c:v>
                </c:pt>
                <c:pt idx="218">
                  <c:v>0.46587422728311501</c:v>
                </c:pt>
                <c:pt idx="219">
                  <c:v>0.49186838483033246</c:v>
                </c:pt>
                <c:pt idx="220">
                  <c:v>0.49293616273423252</c:v>
                </c:pt>
                <c:pt idx="221">
                  <c:v>0.48546788681465997</c:v>
                </c:pt>
                <c:pt idx="222">
                  <c:v>0.49534964061620745</c:v>
                </c:pt>
                <c:pt idx="223">
                  <c:v>0.50154777872049006</c:v>
                </c:pt>
                <c:pt idx="224">
                  <c:v>0.50859117475118754</c:v>
                </c:pt>
                <c:pt idx="225">
                  <c:v>0.48528883103595255</c:v>
                </c:pt>
                <c:pt idx="226">
                  <c:v>0.49365636376187999</c:v>
                </c:pt>
                <c:pt idx="227">
                  <c:v>0.47322305787334995</c:v>
                </c:pt>
                <c:pt idx="228">
                  <c:v>0.48653032439333005</c:v>
                </c:pt>
                <c:pt idx="229">
                  <c:v>0.49757197175715745</c:v>
                </c:pt>
                <c:pt idx="230">
                  <c:v>0.49065833568722506</c:v>
                </c:pt>
                <c:pt idx="231">
                  <c:v>0.49562086488740503</c:v>
                </c:pt>
                <c:pt idx="232">
                  <c:v>0.50189908455306997</c:v>
                </c:pt>
                <c:pt idx="233">
                  <c:v>0.53434298564681249</c:v>
                </c:pt>
                <c:pt idx="234">
                  <c:v>0.49859008917610753</c:v>
                </c:pt>
                <c:pt idx="235">
                  <c:v>0.52302800772366498</c:v>
                </c:pt>
                <c:pt idx="236">
                  <c:v>0.51362042826121002</c:v>
                </c:pt>
                <c:pt idx="237">
                  <c:v>0.53713296578800995</c:v>
                </c:pt>
                <c:pt idx="238">
                  <c:v>0.52903684111315752</c:v>
                </c:pt>
                <c:pt idx="239">
                  <c:v>0.51388036128912251</c:v>
                </c:pt>
                <c:pt idx="240">
                  <c:v>0.53503994956977496</c:v>
                </c:pt>
                <c:pt idx="241">
                  <c:v>0.56495603577173759</c:v>
                </c:pt>
                <c:pt idx="242">
                  <c:v>0.60551488581993496</c:v>
                </c:pt>
                <c:pt idx="243">
                  <c:v>0.63690625336807005</c:v>
                </c:pt>
                <c:pt idx="244">
                  <c:v>0.63011861608144748</c:v>
                </c:pt>
                <c:pt idx="245">
                  <c:v>0.65565405272858002</c:v>
                </c:pt>
                <c:pt idx="246">
                  <c:v>0.64434640094268503</c:v>
                </c:pt>
                <c:pt idx="247">
                  <c:v>0.63855620902243493</c:v>
                </c:pt>
                <c:pt idx="248">
                  <c:v>0.68626079034987997</c:v>
                </c:pt>
                <c:pt idx="249">
                  <c:v>0.6752154980435876</c:v>
                </c:pt>
                <c:pt idx="250">
                  <c:v>0.65340874585391751</c:v>
                </c:pt>
                <c:pt idx="251">
                  <c:v>0.65047287465705494</c:v>
                </c:pt>
                <c:pt idx="252">
                  <c:v>0.70756308206409757</c:v>
                </c:pt>
                <c:pt idx="253">
                  <c:v>0.68117051644580995</c:v>
                </c:pt>
                <c:pt idx="254">
                  <c:v>0.71611188464653752</c:v>
                </c:pt>
                <c:pt idx="255">
                  <c:v>0.743049371192115</c:v>
                </c:pt>
                <c:pt idx="256">
                  <c:v>0.75194495426941499</c:v>
                </c:pt>
                <c:pt idx="257">
                  <c:v>0.75456368896615755</c:v>
                </c:pt>
                <c:pt idx="258">
                  <c:v>0.70124545709751507</c:v>
                </c:pt>
                <c:pt idx="259">
                  <c:v>0.71633492582526737</c:v>
                </c:pt>
                <c:pt idx="260">
                  <c:v>0.649552555059</c:v>
                </c:pt>
                <c:pt idx="261">
                  <c:v>0.63752939476005754</c:v>
                </c:pt>
                <c:pt idx="262">
                  <c:v>0.66390795446900752</c:v>
                </c:pt>
                <c:pt idx="263">
                  <c:v>0.69380734465838256</c:v>
                </c:pt>
                <c:pt idx="264">
                  <c:v>0.67186125247546002</c:v>
                </c:pt>
                <c:pt idx="265">
                  <c:v>0.63788716120272004</c:v>
                </c:pt>
                <c:pt idx="266">
                  <c:v>0.598919145740055</c:v>
                </c:pt>
                <c:pt idx="267">
                  <c:v>0.63570889230097005</c:v>
                </c:pt>
                <c:pt idx="268">
                  <c:v>0.685066930245255</c:v>
                </c:pt>
                <c:pt idx="269">
                  <c:v>0.70921616041650748</c:v>
                </c:pt>
                <c:pt idx="270">
                  <c:v>0.72016477948987501</c:v>
                </c:pt>
                <c:pt idx="271">
                  <c:v>0.70541837898138748</c:v>
                </c:pt>
                <c:pt idx="272">
                  <c:v>0.68661426441212992</c:v>
                </c:pt>
                <c:pt idx="273">
                  <c:v>0.66773791908798241</c:v>
                </c:pt>
                <c:pt idx="274">
                  <c:v>0.62298988457506499</c:v>
                </c:pt>
                <c:pt idx="275">
                  <c:v>0.61817392549866501</c:v>
                </c:pt>
                <c:pt idx="276">
                  <c:v>0.57458117106999251</c:v>
                </c:pt>
                <c:pt idx="277">
                  <c:v>0.62407807884529509</c:v>
                </c:pt>
                <c:pt idx="278">
                  <c:v>0.60583612421935995</c:v>
                </c:pt>
                <c:pt idx="279">
                  <c:v>0.62689264868872252</c:v>
                </c:pt>
                <c:pt idx="280">
                  <c:v>0.56254578217194251</c:v>
                </c:pt>
                <c:pt idx="281">
                  <c:v>0.5571847808256325</c:v>
                </c:pt>
                <c:pt idx="282">
                  <c:v>0.50469875456200253</c:v>
                </c:pt>
                <c:pt idx="283">
                  <c:v>0.46630206871546753</c:v>
                </c:pt>
                <c:pt idx="284">
                  <c:v>0.47456347719082748</c:v>
                </c:pt>
                <c:pt idx="285">
                  <c:v>0.50452442083983495</c:v>
                </c:pt>
                <c:pt idx="286">
                  <c:v>0.50230014206462759</c:v>
                </c:pt>
                <c:pt idx="287">
                  <c:v>0.47201384001924751</c:v>
                </c:pt>
                <c:pt idx="288">
                  <c:v>0.47405452215516752</c:v>
                </c:pt>
                <c:pt idx="289">
                  <c:v>0.49059283110921498</c:v>
                </c:pt>
                <c:pt idx="290">
                  <c:v>0.50756251401890251</c:v>
                </c:pt>
                <c:pt idx="291">
                  <c:v>0.46859583607765243</c:v>
                </c:pt>
                <c:pt idx="292">
                  <c:v>0.47836994712299252</c:v>
                </c:pt>
                <c:pt idx="293">
                  <c:v>0.44611466743665246</c:v>
                </c:pt>
                <c:pt idx="294">
                  <c:v>0.40974893772426246</c:v>
                </c:pt>
                <c:pt idx="295">
                  <c:v>0.41743783392525502</c:v>
                </c:pt>
                <c:pt idx="296">
                  <c:v>0.45517542774281256</c:v>
                </c:pt>
                <c:pt idx="297">
                  <c:v>0.462041960128795</c:v>
                </c:pt>
                <c:pt idx="298">
                  <c:v>0.4715536046410575</c:v>
                </c:pt>
                <c:pt idx="299">
                  <c:v>0.45917495990687002</c:v>
                </c:pt>
                <c:pt idx="300">
                  <c:v>0.48241366476108494</c:v>
                </c:pt>
                <c:pt idx="301">
                  <c:v>0.50002966485113742</c:v>
                </c:pt>
                <c:pt idx="302">
                  <c:v>0.50521529114924746</c:v>
                </c:pt>
                <c:pt idx="303">
                  <c:v>0.50814950302331507</c:v>
                </c:pt>
                <c:pt idx="304">
                  <c:v>0.51254435156350497</c:v>
                </c:pt>
                <c:pt idx="305">
                  <c:v>0.49649379288026751</c:v>
                </c:pt>
                <c:pt idx="306">
                  <c:v>0.45597511248377498</c:v>
                </c:pt>
                <c:pt idx="307">
                  <c:v>0.45590432349425752</c:v>
                </c:pt>
                <c:pt idx="308">
                  <c:v>0.48063718892981755</c:v>
                </c:pt>
                <c:pt idx="309">
                  <c:v>0.47858408980662753</c:v>
                </c:pt>
                <c:pt idx="310">
                  <c:v>0.47838752821500746</c:v>
                </c:pt>
                <c:pt idx="311">
                  <c:v>0.51841883471109751</c:v>
                </c:pt>
                <c:pt idx="312">
                  <c:v>0.51608923477708257</c:v>
                </c:pt>
                <c:pt idx="313">
                  <c:v>0.51521388781786503</c:v>
                </c:pt>
                <c:pt idx="314">
                  <c:v>0.53186392798361748</c:v>
                </c:pt>
                <c:pt idx="315">
                  <c:v>0.53793858899355751</c:v>
                </c:pt>
                <c:pt idx="316">
                  <c:v>0.53234576339450257</c:v>
                </c:pt>
                <c:pt idx="317">
                  <c:v>0.53299443709194005</c:v>
                </c:pt>
                <c:pt idx="318">
                  <c:v>0.54856080278831498</c:v>
                </c:pt>
                <c:pt idx="319">
                  <c:v>0.55378656112173752</c:v>
                </c:pt>
                <c:pt idx="320">
                  <c:v>0.55485914933530756</c:v>
                </c:pt>
                <c:pt idx="321">
                  <c:v>0.55043048020452756</c:v>
                </c:pt>
                <c:pt idx="322">
                  <c:v>0.51309695896050755</c:v>
                </c:pt>
                <c:pt idx="323">
                  <c:v>0.5201210092384575</c:v>
                </c:pt>
                <c:pt idx="324">
                  <c:v>0.50176269629210002</c:v>
                </c:pt>
                <c:pt idx="325">
                  <c:v>0.51471956182474254</c:v>
                </c:pt>
                <c:pt idx="326">
                  <c:v>0.49236151116547505</c:v>
                </c:pt>
                <c:pt idx="327">
                  <c:v>0.51209228739588253</c:v>
                </c:pt>
                <c:pt idx="328">
                  <c:v>0.54608619180732243</c:v>
                </c:pt>
                <c:pt idx="329">
                  <c:v>0.55046029251647499</c:v>
                </c:pt>
                <c:pt idx="330">
                  <c:v>0.56007323947429244</c:v>
                </c:pt>
                <c:pt idx="331">
                  <c:v>0.55352251086766502</c:v>
                </c:pt>
                <c:pt idx="332">
                  <c:v>0.54894197656259247</c:v>
                </c:pt>
                <c:pt idx="333">
                  <c:v>0.55766858687348997</c:v>
                </c:pt>
                <c:pt idx="334">
                  <c:v>0.58780385186525752</c:v>
                </c:pt>
                <c:pt idx="335">
                  <c:v>0.57636433460175751</c:v>
                </c:pt>
                <c:pt idx="336">
                  <c:v>0.59788812517816259</c:v>
                </c:pt>
                <c:pt idx="337">
                  <c:v>0.60880539154850999</c:v>
                </c:pt>
                <c:pt idx="338">
                  <c:v>0.64638303211282999</c:v>
                </c:pt>
                <c:pt idx="339">
                  <c:v>0.65009081268683999</c:v>
                </c:pt>
                <c:pt idx="340">
                  <c:v>0.62917129759093249</c:v>
                </c:pt>
                <c:pt idx="341">
                  <c:v>0.61949510349239001</c:v>
                </c:pt>
                <c:pt idx="342">
                  <c:v>0.62989555176968748</c:v>
                </c:pt>
                <c:pt idx="343">
                  <c:v>0.63682789230159498</c:v>
                </c:pt>
                <c:pt idx="344">
                  <c:v>0.61764636783223248</c:v>
                </c:pt>
                <c:pt idx="345">
                  <c:v>0.63777496628033503</c:v>
                </c:pt>
                <c:pt idx="346">
                  <c:v>0.65770738411551011</c:v>
                </c:pt>
                <c:pt idx="347">
                  <c:v>0.65195851578269748</c:v>
                </c:pt>
                <c:pt idx="348">
                  <c:v>0.64758005681746988</c:v>
                </c:pt>
                <c:pt idx="349">
                  <c:v>0.58176029204122992</c:v>
                </c:pt>
                <c:pt idx="350">
                  <c:v>0.62184591565355496</c:v>
                </c:pt>
                <c:pt idx="351">
                  <c:v>0.64309967129415002</c:v>
                </c:pt>
                <c:pt idx="352">
                  <c:v>0.66104648558887991</c:v>
                </c:pt>
                <c:pt idx="353">
                  <c:v>0.65872458288188995</c:v>
                </c:pt>
                <c:pt idx="354">
                  <c:v>0.69924682899009494</c:v>
                </c:pt>
                <c:pt idx="355">
                  <c:v>0.68016670987759753</c:v>
                </c:pt>
                <c:pt idx="356">
                  <c:v>0.69847362486189235</c:v>
                </c:pt>
                <c:pt idx="357">
                  <c:v>0.71680050963191233</c:v>
                </c:pt>
                <c:pt idx="358">
                  <c:v>0.70883153211987748</c:v>
                </c:pt>
                <c:pt idx="359">
                  <c:v>0.74180553489755507</c:v>
                </c:pt>
                <c:pt idx="360">
                  <c:v>0.71662495282638006</c:v>
                </c:pt>
                <c:pt idx="361">
                  <c:v>0.69220969530626486</c:v>
                </c:pt>
                <c:pt idx="362">
                  <c:v>0.738176891976005</c:v>
                </c:pt>
                <c:pt idx="363">
                  <c:v>0.73346022323358995</c:v>
                </c:pt>
                <c:pt idx="364">
                  <c:v>0.78376939638399501</c:v>
                </c:pt>
                <c:pt idx="365">
                  <c:v>0.81701133866375497</c:v>
                </c:pt>
                <c:pt idx="366">
                  <c:v>0.8319877485954601</c:v>
                </c:pt>
                <c:pt idx="367">
                  <c:v>0.89097661367588743</c:v>
                </c:pt>
                <c:pt idx="368">
                  <c:v>0.88202316051722751</c:v>
                </c:pt>
                <c:pt idx="369">
                  <c:v>0.84971722850064746</c:v>
                </c:pt>
                <c:pt idx="370">
                  <c:v>0.87684418626555005</c:v>
                </c:pt>
                <c:pt idx="371">
                  <c:v>0.86464149301012239</c:v>
                </c:pt>
                <c:pt idx="372">
                  <c:v>0.84191342964720495</c:v>
                </c:pt>
                <c:pt idx="373">
                  <c:v>0.86805407789509248</c:v>
                </c:pt>
                <c:pt idx="374">
                  <c:v>0.93801624075799495</c:v>
                </c:pt>
                <c:pt idx="375">
                  <c:v>0.97252587943801994</c:v>
                </c:pt>
                <c:pt idx="376">
                  <c:v>0.96283627382591008</c:v>
                </c:pt>
                <c:pt idx="377">
                  <c:v>0.97263182787219749</c:v>
                </c:pt>
                <c:pt idx="378">
                  <c:v>0.89691987831153996</c:v>
                </c:pt>
                <c:pt idx="379">
                  <c:v>0.87175788494734252</c:v>
                </c:pt>
                <c:pt idx="380">
                  <c:v>0.97536532968487999</c:v>
                </c:pt>
                <c:pt idx="381">
                  <c:v>0.98418437849873996</c:v>
                </c:pt>
                <c:pt idx="382">
                  <c:v>0.9858060336364225</c:v>
                </c:pt>
                <c:pt idx="383">
                  <c:v>0.8950569470562999</c:v>
                </c:pt>
                <c:pt idx="384">
                  <c:v>0.98082797263485755</c:v>
                </c:pt>
                <c:pt idx="385">
                  <c:v>0.97460320637273501</c:v>
                </c:pt>
                <c:pt idx="386">
                  <c:v>0.99446429809202253</c:v>
                </c:pt>
                <c:pt idx="387">
                  <c:v>0.97224036717460249</c:v>
                </c:pt>
                <c:pt idx="388">
                  <c:v>0.96133827638393254</c:v>
                </c:pt>
                <c:pt idx="389">
                  <c:v>0.97668290082230991</c:v>
                </c:pt>
                <c:pt idx="390">
                  <c:v>0.9940467097915725</c:v>
                </c:pt>
                <c:pt idx="391">
                  <c:v>0.97591858516808994</c:v>
                </c:pt>
                <c:pt idx="392">
                  <c:v>0.94221771032179247</c:v>
                </c:pt>
                <c:pt idx="393">
                  <c:v>0.89112082829620765</c:v>
                </c:pt>
                <c:pt idx="394">
                  <c:v>0.90622349080343756</c:v>
                </c:pt>
                <c:pt idx="395">
                  <c:v>0.93448745349405993</c:v>
                </c:pt>
                <c:pt idx="396">
                  <c:v>0.94474234113903255</c:v>
                </c:pt>
                <c:pt idx="397">
                  <c:v>0.99244088147897247</c:v>
                </c:pt>
                <c:pt idx="398">
                  <c:v>1.0184605449718975</c:v>
                </c:pt>
                <c:pt idx="399">
                  <c:v>1.02477963320091</c:v>
                </c:pt>
                <c:pt idx="400">
                  <c:v>1.0018980252893024</c:v>
                </c:pt>
                <c:pt idx="401">
                  <c:v>1.0454384444639675</c:v>
                </c:pt>
                <c:pt idx="402">
                  <c:v>1.0736431604899701</c:v>
                </c:pt>
                <c:pt idx="403">
                  <c:v>1.0646396255064001</c:v>
                </c:pt>
                <c:pt idx="404">
                  <c:v>1.005642475257355</c:v>
                </c:pt>
                <c:pt idx="405">
                  <c:v>1.0297846768989425</c:v>
                </c:pt>
                <c:pt idx="406">
                  <c:v>0.98621835909462741</c:v>
                </c:pt>
                <c:pt idx="407">
                  <c:v>0.99634384733508996</c:v>
                </c:pt>
                <c:pt idx="408">
                  <c:v>1.0339126431261776</c:v>
                </c:pt>
                <c:pt idx="409">
                  <c:v>1.0347717779470924</c:v>
                </c:pt>
                <c:pt idx="410">
                  <c:v>1.0292525422166876</c:v>
                </c:pt>
                <c:pt idx="411">
                  <c:v>1.0630276453490199</c:v>
                </c:pt>
                <c:pt idx="412">
                  <c:v>1.052118056907845</c:v>
                </c:pt>
                <c:pt idx="413">
                  <c:v>1.0628019247929474</c:v>
                </c:pt>
                <c:pt idx="414">
                  <c:v>1.0782292813837224</c:v>
                </c:pt>
                <c:pt idx="415">
                  <c:v>1.01124520630351</c:v>
                </c:pt>
                <c:pt idx="416">
                  <c:v>1.0118526926223774</c:v>
                </c:pt>
                <c:pt idx="417">
                  <c:v>1.0233061030921049</c:v>
                </c:pt>
                <c:pt idx="418">
                  <c:v>0.99328403164224255</c:v>
                </c:pt>
                <c:pt idx="419">
                  <c:v>0.96796811295871743</c:v>
                </c:pt>
                <c:pt idx="420">
                  <c:v>0.92396639354270005</c:v>
                </c:pt>
                <c:pt idx="421">
                  <c:v>0.91417883559800739</c:v>
                </c:pt>
                <c:pt idx="422">
                  <c:v>0.85292682568746003</c:v>
                </c:pt>
                <c:pt idx="423">
                  <c:v>0.90904885550977754</c:v>
                </c:pt>
                <c:pt idx="424">
                  <c:v>0.87985213052891498</c:v>
                </c:pt>
                <c:pt idx="425">
                  <c:v>0.87208161870295242</c:v>
                </c:pt>
                <c:pt idx="426">
                  <c:v>0.81371670030181742</c:v>
                </c:pt>
                <c:pt idx="427">
                  <c:v>0.84860906704981243</c:v>
                </c:pt>
                <c:pt idx="428">
                  <c:v>0.86301364774078504</c:v>
                </c:pt>
                <c:pt idx="429">
                  <c:v>0.90019737333125249</c:v>
                </c:pt>
                <c:pt idx="430">
                  <c:v>0.91969837440902258</c:v>
                </c:pt>
                <c:pt idx="431">
                  <c:v>0.92941824304014997</c:v>
                </c:pt>
                <c:pt idx="432">
                  <c:v>0.94540118394901251</c:v>
                </c:pt>
                <c:pt idx="433">
                  <c:v>0.93703584910382998</c:v>
                </c:pt>
                <c:pt idx="434">
                  <c:v>0.9253372916805026</c:v>
                </c:pt>
                <c:pt idx="435">
                  <c:v>0.96578111238912256</c:v>
                </c:pt>
                <c:pt idx="436">
                  <c:v>0.96151486765906757</c:v>
                </c:pt>
                <c:pt idx="437">
                  <c:v>0.97692658377284503</c:v>
                </c:pt>
                <c:pt idx="438">
                  <c:v>0.94480425282719749</c:v>
                </c:pt>
                <c:pt idx="439">
                  <c:v>0.97660800730428743</c:v>
                </c:pt>
                <c:pt idx="440">
                  <c:v>0.97738175966947494</c:v>
                </c:pt>
                <c:pt idx="441">
                  <c:v>0.97461349867117009</c:v>
                </c:pt>
                <c:pt idx="442">
                  <c:v>0.95837094191178751</c:v>
                </c:pt>
                <c:pt idx="443">
                  <c:v>0.9818404376386749</c:v>
                </c:pt>
                <c:pt idx="444">
                  <c:v>0.95646373191698997</c:v>
                </c:pt>
                <c:pt idx="445">
                  <c:v>0.98124027957669757</c:v>
                </c:pt>
                <c:pt idx="446">
                  <c:v>1.0074779190061625</c:v>
                </c:pt>
                <c:pt idx="447">
                  <c:v>0.99803146523767494</c:v>
                </c:pt>
                <c:pt idx="448">
                  <c:v>1.01652993106087</c:v>
                </c:pt>
                <c:pt idx="449">
                  <c:v>1.0218135186168649</c:v>
                </c:pt>
                <c:pt idx="450">
                  <c:v>0.98508521685751493</c:v>
                </c:pt>
                <c:pt idx="451">
                  <c:v>0.95756903539962257</c:v>
                </c:pt>
                <c:pt idx="452">
                  <c:v>0.98520745186009007</c:v>
                </c:pt>
                <c:pt idx="453">
                  <c:v>0.98063999779623257</c:v>
                </c:pt>
                <c:pt idx="454">
                  <c:v>0.99956522035711004</c:v>
                </c:pt>
                <c:pt idx="455">
                  <c:v>1.0688505624568325</c:v>
                </c:pt>
                <c:pt idx="456">
                  <c:v>1.0558315465644275</c:v>
                </c:pt>
                <c:pt idx="457">
                  <c:v>1.0338626436273275</c:v>
                </c:pt>
                <c:pt idx="458">
                  <c:v>1.0267758839953474</c:v>
                </c:pt>
                <c:pt idx="459">
                  <c:v>1.0261752415615375</c:v>
                </c:pt>
                <c:pt idx="460">
                  <c:v>1.0598120967762026</c:v>
                </c:pt>
                <c:pt idx="461">
                  <c:v>1.053018557102515</c:v>
                </c:pt>
                <c:pt idx="462">
                  <c:v>1.0374620329066875</c:v>
                </c:pt>
                <c:pt idx="463">
                  <c:v>1.03467896472176</c:v>
                </c:pt>
                <c:pt idx="464">
                  <c:v>1.0519527062023575</c:v>
                </c:pt>
                <c:pt idx="465">
                  <c:v>1.0120073402879075</c:v>
                </c:pt>
                <c:pt idx="466">
                  <c:v>0.96262449416927753</c:v>
                </c:pt>
                <c:pt idx="467">
                  <c:v>1.0136822270795351</c:v>
                </c:pt>
                <c:pt idx="468">
                  <c:v>1.00544880078748</c:v>
                </c:pt>
                <c:pt idx="469">
                  <c:v>1.0106167210840176</c:v>
                </c:pt>
                <c:pt idx="470">
                  <c:v>1.0160618615569075</c:v>
                </c:pt>
                <c:pt idx="471">
                  <c:v>1.0100042542267176</c:v>
                </c:pt>
                <c:pt idx="472">
                  <c:v>0.99414716850589746</c:v>
                </c:pt>
                <c:pt idx="473">
                  <c:v>1.0013064401230125</c:v>
                </c:pt>
                <c:pt idx="474">
                  <c:v>0.96030044836045747</c:v>
                </c:pt>
                <c:pt idx="475">
                  <c:v>0.91063112680485248</c:v>
                </c:pt>
                <c:pt idx="476">
                  <c:v>0.93438937085664253</c:v>
                </c:pt>
                <c:pt idx="477">
                  <c:v>0.96654376513608498</c:v>
                </c:pt>
                <c:pt idx="478">
                  <c:v>0.98453604592996757</c:v>
                </c:pt>
                <c:pt idx="479">
                  <c:v>0.95920538508098252</c:v>
                </c:pt>
                <c:pt idx="480">
                  <c:v>0.95082403147685002</c:v>
                </c:pt>
                <c:pt idx="481">
                  <c:v>0.9644233063513975</c:v>
                </c:pt>
                <c:pt idx="482">
                  <c:v>0.95019741839240757</c:v>
                </c:pt>
                <c:pt idx="483">
                  <c:v>0.97387318447059501</c:v>
                </c:pt>
                <c:pt idx="484">
                  <c:v>0.98848326848107504</c:v>
                </c:pt>
                <c:pt idx="485">
                  <c:v>0.976433135682645</c:v>
                </c:pt>
                <c:pt idx="486">
                  <c:v>0.92607200875626505</c:v>
                </c:pt>
                <c:pt idx="487">
                  <c:v>0.92653582827749248</c:v>
                </c:pt>
                <c:pt idx="488">
                  <c:v>0.89001768619702504</c:v>
                </c:pt>
                <c:pt idx="489">
                  <c:v>0.9125940277710225</c:v>
                </c:pt>
                <c:pt idx="490">
                  <c:v>0.87423898376574494</c:v>
                </c:pt>
                <c:pt idx="491">
                  <c:v>0.91410337112424744</c:v>
                </c:pt>
                <c:pt idx="492">
                  <c:v>0.87264340968922749</c:v>
                </c:pt>
                <c:pt idx="493">
                  <c:v>0.89231864809589001</c:v>
                </c:pt>
                <c:pt idx="494">
                  <c:v>0.93167279229667499</c:v>
                </c:pt>
                <c:pt idx="495">
                  <c:v>0.92633627838223509</c:v>
                </c:pt>
                <c:pt idx="496">
                  <c:v>0.89509982886707495</c:v>
                </c:pt>
                <c:pt idx="497">
                  <c:v>0.89045738590633006</c:v>
                </c:pt>
                <c:pt idx="498">
                  <c:v>0.86324056273361749</c:v>
                </c:pt>
                <c:pt idx="499">
                  <c:v>0.88517670522403746</c:v>
                </c:pt>
                <c:pt idx="500">
                  <c:v>0.83701906847830498</c:v>
                </c:pt>
                <c:pt idx="501">
                  <c:v>0.85399330138559493</c:v>
                </c:pt>
                <c:pt idx="502">
                  <c:v>0.81045232050240501</c:v>
                </c:pt>
                <c:pt idx="503">
                  <c:v>0.8063231740574176</c:v>
                </c:pt>
                <c:pt idx="504">
                  <c:v>0.80562432923873994</c:v>
                </c:pt>
                <c:pt idx="505">
                  <c:v>0.77388990228567001</c:v>
                </c:pt>
                <c:pt idx="506">
                  <c:v>0.80951920876470251</c:v>
                </c:pt>
                <c:pt idx="507">
                  <c:v>0.81005804094293754</c:v>
                </c:pt>
                <c:pt idx="508">
                  <c:v>0.77132465942645501</c:v>
                </c:pt>
                <c:pt idx="509">
                  <c:v>0.76112278531663491</c:v>
                </c:pt>
                <c:pt idx="510">
                  <c:v>0.80074390737097245</c:v>
                </c:pt>
                <c:pt idx="511">
                  <c:v>0.78718364177576505</c:v>
                </c:pt>
                <c:pt idx="512">
                  <c:v>0.81752965687666002</c:v>
                </c:pt>
                <c:pt idx="513">
                  <c:v>0.81654510949665249</c:v>
                </c:pt>
                <c:pt idx="514">
                  <c:v>0.81505688219085504</c:v>
                </c:pt>
                <c:pt idx="515">
                  <c:v>0.80398626357471992</c:v>
                </c:pt>
                <c:pt idx="516">
                  <c:v>0.8435630468788875</c:v>
                </c:pt>
                <c:pt idx="517">
                  <c:v>0.81019232076657499</c:v>
                </c:pt>
                <c:pt idx="518">
                  <c:v>0.82915875536591999</c:v>
                </c:pt>
                <c:pt idx="519">
                  <c:v>0.8399919217510976</c:v>
                </c:pt>
                <c:pt idx="520">
                  <c:v>0.85709557046986506</c:v>
                </c:pt>
                <c:pt idx="521">
                  <c:v>0.83451456841003502</c:v>
                </c:pt>
                <c:pt idx="522">
                  <c:v>0.80117325475106493</c:v>
                </c:pt>
                <c:pt idx="523">
                  <c:v>0.78793911148505003</c:v>
                </c:pt>
                <c:pt idx="524">
                  <c:v>0.73234082813654255</c:v>
                </c:pt>
                <c:pt idx="525">
                  <c:v>0.69868234172512245</c:v>
                </c:pt>
                <c:pt idx="526">
                  <c:v>0.70767517398409496</c:v>
                </c:pt>
                <c:pt idx="527">
                  <c:v>0.7309379228717825</c:v>
                </c:pt>
                <c:pt idx="528">
                  <c:v>0.74103386023511997</c:v>
                </c:pt>
                <c:pt idx="529">
                  <c:v>0.68066059149977998</c:v>
                </c:pt>
                <c:pt idx="530">
                  <c:v>0.63795174342933003</c:v>
                </c:pt>
                <c:pt idx="531">
                  <c:v>0.70818368693647504</c:v>
                </c:pt>
                <c:pt idx="532">
                  <c:v>0.74237827552772995</c:v>
                </c:pt>
                <c:pt idx="533">
                  <c:v>0.7468971842061175</c:v>
                </c:pt>
                <c:pt idx="534">
                  <c:v>0.77013216345920499</c:v>
                </c:pt>
                <c:pt idx="535">
                  <c:v>0.76588142972517748</c:v>
                </c:pt>
                <c:pt idx="536">
                  <c:v>0.76418529204314756</c:v>
                </c:pt>
                <c:pt idx="537">
                  <c:v>0.74747881159996754</c:v>
                </c:pt>
                <c:pt idx="538">
                  <c:v>0.72509585435053492</c:v>
                </c:pt>
                <c:pt idx="539">
                  <c:v>0.70235753830978254</c:v>
                </c:pt>
                <c:pt idx="540">
                  <c:v>0.71254429677280995</c:v>
                </c:pt>
                <c:pt idx="541">
                  <c:v>0.74923361046225256</c:v>
                </c:pt>
                <c:pt idx="542">
                  <c:v>0.71245006007287004</c:v>
                </c:pt>
                <c:pt idx="543">
                  <c:v>0.73333187599039251</c:v>
                </c:pt>
                <c:pt idx="544">
                  <c:v>0.69875328106846757</c:v>
                </c:pt>
                <c:pt idx="545">
                  <c:v>0.66407873707796494</c:v>
                </c:pt>
                <c:pt idx="546">
                  <c:v>0.65394128831794252</c:v>
                </c:pt>
                <c:pt idx="547">
                  <c:v>0.59522696960660493</c:v>
                </c:pt>
                <c:pt idx="548">
                  <c:v>0.61815589977137497</c:v>
                </c:pt>
                <c:pt idx="549">
                  <c:v>0.5825174621349225</c:v>
                </c:pt>
                <c:pt idx="550">
                  <c:v>0.60449533048047255</c:v>
                </c:pt>
                <c:pt idx="551">
                  <c:v>0.59367782807616498</c:v>
                </c:pt>
                <c:pt idx="552">
                  <c:v>0.64401249305978492</c:v>
                </c:pt>
                <c:pt idx="553">
                  <c:v>0.6221947982873175</c:v>
                </c:pt>
                <c:pt idx="554">
                  <c:v>0.59135295893161499</c:v>
                </c:pt>
                <c:pt idx="555">
                  <c:v>0.54848595150177748</c:v>
                </c:pt>
                <c:pt idx="556">
                  <c:v>0.52700686368590255</c:v>
                </c:pt>
                <c:pt idx="557">
                  <c:v>0.43610963514106998</c:v>
                </c:pt>
                <c:pt idx="558">
                  <c:v>0.40137152644773999</c:v>
                </c:pt>
                <c:pt idx="559">
                  <c:v>0.48230662478444997</c:v>
                </c:pt>
                <c:pt idx="560">
                  <c:v>0.477689800394825</c:v>
                </c:pt>
                <c:pt idx="561">
                  <c:v>0.52178184006605499</c:v>
                </c:pt>
                <c:pt idx="562">
                  <c:v>0.52673552404442248</c:v>
                </c:pt>
                <c:pt idx="563">
                  <c:v>0.49318226037599749</c:v>
                </c:pt>
                <c:pt idx="564">
                  <c:v>0.49093591792205749</c:v>
                </c:pt>
                <c:pt idx="565">
                  <c:v>0.52396381185201746</c:v>
                </c:pt>
                <c:pt idx="566">
                  <c:v>0.54844429444096499</c:v>
                </c:pt>
                <c:pt idx="567">
                  <c:v>0.54694894270975747</c:v>
                </c:pt>
                <c:pt idx="568">
                  <c:v>0.54890510714766494</c:v>
                </c:pt>
                <c:pt idx="569">
                  <c:v>0.54732033360124499</c:v>
                </c:pt>
                <c:pt idx="570">
                  <c:v>0.57411998955725252</c:v>
                </c:pt>
                <c:pt idx="571">
                  <c:v>0.56758975392871747</c:v>
                </c:pt>
                <c:pt idx="572">
                  <c:v>0.57527561464161503</c:v>
                </c:pt>
                <c:pt idx="573">
                  <c:v>0.58094328889931746</c:v>
                </c:pt>
                <c:pt idx="574">
                  <c:v>0.59848166417535997</c:v>
                </c:pt>
                <c:pt idx="575">
                  <c:v>0.55011212346616001</c:v>
                </c:pt>
                <c:pt idx="576">
                  <c:v>0.56659305274688498</c:v>
                </c:pt>
                <c:pt idx="577">
                  <c:v>0.57456590348470005</c:v>
                </c:pt>
                <c:pt idx="578">
                  <c:v>0.5693770388306475</c:v>
                </c:pt>
                <c:pt idx="579">
                  <c:v>0.59374306086796258</c:v>
                </c:pt>
                <c:pt idx="580">
                  <c:v>0.61393320656283246</c:v>
                </c:pt>
                <c:pt idx="581">
                  <c:v>0.60765958916933505</c:v>
                </c:pt>
                <c:pt idx="582">
                  <c:v>0.62709989531479504</c:v>
                </c:pt>
                <c:pt idx="583">
                  <c:v>0.6696999031202675</c:v>
                </c:pt>
                <c:pt idx="584">
                  <c:v>0.66332579404699499</c:v>
                </c:pt>
                <c:pt idx="585">
                  <c:v>0.67210242488585248</c:v>
                </c:pt>
                <c:pt idx="586">
                  <c:v>0.651665098935715</c:v>
                </c:pt>
                <c:pt idx="587">
                  <c:v>0.67830697928914252</c:v>
                </c:pt>
                <c:pt idx="588">
                  <c:v>0.69484153433750506</c:v>
                </c:pt>
                <c:pt idx="589">
                  <c:v>0.69887234026329748</c:v>
                </c:pt>
                <c:pt idx="590">
                  <c:v>0.68877709126238496</c:v>
                </c:pt>
                <c:pt idx="591">
                  <c:v>0.71225411665284755</c:v>
                </c:pt>
                <c:pt idx="592">
                  <c:v>0.73330317063594508</c:v>
                </c:pt>
                <c:pt idx="593">
                  <c:v>0.75818510744609002</c:v>
                </c:pt>
                <c:pt idx="594">
                  <c:v>0.73428896221165996</c:v>
                </c:pt>
                <c:pt idx="595">
                  <c:v>0.73216914797767263</c:v>
                </c:pt>
                <c:pt idx="596">
                  <c:v>0.77559481226872495</c:v>
                </c:pt>
                <c:pt idx="597">
                  <c:v>0.79274259381978252</c:v>
                </c:pt>
                <c:pt idx="598">
                  <c:v>0.81170186205849248</c:v>
                </c:pt>
                <c:pt idx="599">
                  <c:v>0.83048862482717256</c:v>
                </c:pt>
                <c:pt idx="600">
                  <c:v>0.77504429959803001</c:v>
                </c:pt>
                <c:pt idx="601">
                  <c:v>0.80908645626712006</c:v>
                </c:pt>
                <c:pt idx="602">
                  <c:v>0.81393616054220497</c:v>
                </c:pt>
                <c:pt idx="603">
                  <c:v>0.84813395382281997</c:v>
                </c:pt>
                <c:pt idx="604">
                  <c:v>0.84297194904468253</c:v>
                </c:pt>
                <c:pt idx="605">
                  <c:v>0.83594570798292256</c:v>
                </c:pt>
                <c:pt idx="606">
                  <c:v>0.8785758247775326</c:v>
                </c:pt>
                <c:pt idx="607">
                  <c:v>0.86776624738421759</c:v>
                </c:pt>
                <c:pt idx="608">
                  <c:v>0.85580947773121252</c:v>
                </c:pt>
                <c:pt idx="609">
                  <c:v>0.81244741624120498</c:v>
                </c:pt>
                <c:pt idx="610">
                  <c:v>0.82350907490802261</c:v>
                </c:pt>
                <c:pt idx="611">
                  <c:v>0.84926044020423253</c:v>
                </c:pt>
                <c:pt idx="612">
                  <c:v>0.85285646924115244</c:v>
                </c:pt>
                <c:pt idx="613">
                  <c:v>0.86410314993709503</c:v>
                </c:pt>
                <c:pt idx="614">
                  <c:v>0.85918850265854008</c:v>
                </c:pt>
                <c:pt idx="615">
                  <c:v>0.861968184206235</c:v>
                </c:pt>
                <c:pt idx="616">
                  <c:v>0.84718840173814758</c:v>
                </c:pt>
                <c:pt idx="617">
                  <c:v>0.83691273643257502</c:v>
                </c:pt>
                <c:pt idx="618">
                  <c:v>0.80230055207491746</c:v>
                </c:pt>
                <c:pt idx="619">
                  <c:v>0.82894438590645247</c:v>
                </c:pt>
                <c:pt idx="620">
                  <c:v>0.84236458018326998</c:v>
                </c:pt>
                <c:pt idx="621">
                  <c:v>0.84560835382905997</c:v>
                </c:pt>
                <c:pt idx="622">
                  <c:v>0.85013180531284005</c:v>
                </c:pt>
                <c:pt idx="623">
                  <c:v>0.87096226969900759</c:v>
                </c:pt>
                <c:pt idx="624">
                  <c:v>0.85223094913206254</c:v>
                </c:pt>
                <c:pt idx="625">
                  <c:v>0.82204704611901247</c:v>
                </c:pt>
                <c:pt idx="626">
                  <c:v>0.83654173641053742</c:v>
                </c:pt>
                <c:pt idx="627">
                  <c:v>0.86495437885070747</c:v>
                </c:pt>
                <c:pt idx="628">
                  <c:v>0.88022606103689238</c:v>
                </c:pt>
                <c:pt idx="629">
                  <c:v>0.88139470286632504</c:v>
                </c:pt>
                <c:pt idx="630">
                  <c:v>0.86675970250525491</c:v>
                </c:pt>
                <c:pt idx="631">
                  <c:v>0.88036207540040257</c:v>
                </c:pt>
                <c:pt idx="632">
                  <c:v>0.84064857018340011</c:v>
                </c:pt>
                <c:pt idx="633">
                  <c:v>0.86335614488705748</c:v>
                </c:pt>
                <c:pt idx="634">
                  <c:v>0.87931260113624499</c:v>
                </c:pt>
                <c:pt idx="635">
                  <c:v>0.88656902075862254</c:v>
                </c:pt>
                <c:pt idx="636">
                  <c:v>0.89823040656185993</c:v>
                </c:pt>
                <c:pt idx="637">
                  <c:v>0.84351097026850752</c:v>
                </c:pt>
                <c:pt idx="638">
                  <c:v>0.870481970181885</c:v>
                </c:pt>
                <c:pt idx="639">
                  <c:v>0.88506493045682755</c:v>
                </c:pt>
                <c:pt idx="640">
                  <c:v>0.82188861397287249</c:v>
                </c:pt>
                <c:pt idx="641">
                  <c:v>0.79476789505276746</c:v>
                </c:pt>
                <c:pt idx="642">
                  <c:v>0.793651086637845</c:v>
                </c:pt>
                <c:pt idx="643">
                  <c:v>0.81109562173488503</c:v>
                </c:pt>
                <c:pt idx="644">
                  <c:v>0.80908652087293742</c:v>
                </c:pt>
                <c:pt idx="645">
                  <c:v>0.74482170819415505</c:v>
                </c:pt>
                <c:pt idx="646">
                  <c:v>0.72872723279242246</c:v>
                </c:pt>
                <c:pt idx="647">
                  <c:v>0.74256566476735753</c:v>
                </c:pt>
                <c:pt idx="648">
                  <c:v>0.7457578375036874</c:v>
                </c:pt>
                <c:pt idx="649">
                  <c:v>0.78120169984236754</c:v>
                </c:pt>
                <c:pt idx="650">
                  <c:v>0.80837327020309502</c:v>
                </c:pt>
                <c:pt idx="651">
                  <c:v>0.78676425399463257</c:v>
                </c:pt>
                <c:pt idx="652">
                  <c:v>0.77458747203587985</c:v>
                </c:pt>
                <c:pt idx="653">
                  <c:v>0.78285251556477742</c:v>
                </c:pt>
                <c:pt idx="654">
                  <c:v>0.7691210764490225</c:v>
                </c:pt>
                <c:pt idx="655">
                  <c:v>0.70587467375746005</c:v>
                </c:pt>
                <c:pt idx="656">
                  <c:v>0.6891961980378476</c:v>
                </c:pt>
                <c:pt idx="657">
                  <c:v>0.68563884487072502</c:v>
                </c:pt>
                <c:pt idx="658">
                  <c:v>0.70022556219847754</c:v>
                </c:pt>
                <c:pt idx="659">
                  <c:v>0.68475808123073245</c:v>
                </c:pt>
                <c:pt idx="660">
                  <c:v>0.68341015882481249</c:v>
                </c:pt>
                <c:pt idx="661">
                  <c:v>0.64620835949819755</c:v>
                </c:pt>
                <c:pt idx="662">
                  <c:v>0.64941891624348247</c:v>
                </c:pt>
                <c:pt idx="663">
                  <c:v>0.67002567553850245</c:v>
                </c:pt>
                <c:pt idx="664">
                  <c:v>0.623070209338075</c:v>
                </c:pt>
                <c:pt idx="665">
                  <c:v>0.63364238168489506</c:v>
                </c:pt>
                <c:pt idx="666">
                  <c:v>0.593407632111425</c:v>
                </c:pt>
                <c:pt idx="667">
                  <c:v>0.55394106974872992</c:v>
                </c:pt>
                <c:pt idx="668">
                  <c:v>0.56570269608729751</c:v>
                </c:pt>
                <c:pt idx="669">
                  <c:v>0.6073077014646</c:v>
                </c:pt>
                <c:pt idx="670">
                  <c:v>0.62675317615010495</c:v>
                </c:pt>
                <c:pt idx="671">
                  <c:v>0.64198962099353496</c:v>
                </c:pt>
                <c:pt idx="672">
                  <c:v>0.6469353816783</c:v>
                </c:pt>
                <c:pt idx="673">
                  <c:v>0.65093797591761993</c:v>
                </c:pt>
                <c:pt idx="674">
                  <c:v>0.63334088498756747</c:v>
                </c:pt>
                <c:pt idx="675">
                  <c:v>0.63036793586717499</c:v>
                </c:pt>
                <c:pt idx="676">
                  <c:v>0.63249345222002251</c:v>
                </c:pt>
                <c:pt idx="677">
                  <c:v>0.61739733751527492</c:v>
                </c:pt>
                <c:pt idx="678">
                  <c:v>0.61420356139107002</c:v>
                </c:pt>
                <c:pt idx="679">
                  <c:v>0.62945340731346244</c:v>
                </c:pt>
                <c:pt idx="680">
                  <c:v>0.60354311716680253</c:v>
                </c:pt>
                <c:pt idx="681">
                  <c:v>0.56632958520167254</c:v>
                </c:pt>
                <c:pt idx="682">
                  <c:v>0.58938824109924748</c:v>
                </c:pt>
                <c:pt idx="683">
                  <c:v>0.61021048407097744</c:v>
                </c:pt>
                <c:pt idx="684">
                  <c:v>0.61412707853380244</c:v>
                </c:pt>
                <c:pt idx="685">
                  <c:v>0.61572096875613003</c:v>
                </c:pt>
                <c:pt idx="686">
                  <c:v>0.64365757763704001</c:v>
                </c:pt>
                <c:pt idx="687">
                  <c:v>0.63359088985144996</c:v>
                </c:pt>
                <c:pt idx="688">
                  <c:v>0.62838021434907754</c:v>
                </c:pt>
                <c:pt idx="689">
                  <c:v>0.62032385839088755</c:v>
                </c:pt>
                <c:pt idx="690">
                  <c:v>0.59258635838085749</c:v>
                </c:pt>
                <c:pt idx="691">
                  <c:v>0.59577010166524003</c:v>
                </c:pt>
                <c:pt idx="692">
                  <c:v>0.58134569439725492</c:v>
                </c:pt>
                <c:pt idx="693">
                  <c:v>0.62750400846027754</c:v>
                </c:pt>
                <c:pt idx="694">
                  <c:v>0.61797443772370753</c:v>
                </c:pt>
                <c:pt idx="695">
                  <c:v>0.63693049513975253</c:v>
                </c:pt>
                <c:pt idx="696">
                  <c:v>0.61489043673165245</c:v>
                </c:pt>
                <c:pt idx="697">
                  <c:v>0.60925051618157755</c:v>
                </c:pt>
                <c:pt idx="698">
                  <c:v>0.5879421939495324</c:v>
                </c:pt>
                <c:pt idx="699">
                  <c:v>0.58531227984610001</c:v>
                </c:pt>
                <c:pt idx="700">
                  <c:v>0.58054578500009502</c:v>
                </c:pt>
                <c:pt idx="701">
                  <c:v>0.56792087378299494</c:v>
                </c:pt>
                <c:pt idx="702">
                  <c:v>0.57133867448772746</c:v>
                </c:pt>
                <c:pt idx="703">
                  <c:v>0.58007233901750244</c:v>
                </c:pt>
                <c:pt idx="704">
                  <c:v>0.57793029737834756</c:v>
                </c:pt>
                <c:pt idx="705">
                  <c:v>0.59299140506189252</c:v>
                </c:pt>
                <c:pt idx="706">
                  <c:v>0.58709599980759253</c:v>
                </c:pt>
                <c:pt idx="707">
                  <c:v>0.58279998227602003</c:v>
                </c:pt>
                <c:pt idx="708">
                  <c:v>0.58719410396901994</c:v>
                </c:pt>
                <c:pt idx="709">
                  <c:v>0.58096134362784246</c:v>
                </c:pt>
                <c:pt idx="710">
                  <c:v>0.56808060883787004</c:v>
                </c:pt>
                <c:pt idx="711">
                  <c:v>0.55978826469813747</c:v>
                </c:pt>
                <c:pt idx="712">
                  <c:v>0.57531915412394996</c:v>
                </c:pt>
                <c:pt idx="713">
                  <c:v>0.55533099781208251</c:v>
                </c:pt>
                <c:pt idx="714">
                  <c:v>0.55717066897379741</c:v>
                </c:pt>
                <c:pt idx="715">
                  <c:v>0.56382737518569503</c:v>
                </c:pt>
                <c:pt idx="716">
                  <c:v>0.53912621628331003</c:v>
                </c:pt>
                <c:pt idx="717">
                  <c:v>0.50945496043466254</c:v>
                </c:pt>
                <c:pt idx="718">
                  <c:v>0.49556175708886252</c:v>
                </c:pt>
                <c:pt idx="719">
                  <c:v>0.48880912386867253</c:v>
                </c:pt>
                <c:pt idx="720">
                  <c:v>0.474538874714515</c:v>
                </c:pt>
                <c:pt idx="721">
                  <c:v>0.46936643733321504</c:v>
                </c:pt>
                <c:pt idx="722">
                  <c:v>0.50969451941802246</c:v>
                </c:pt>
                <c:pt idx="723">
                  <c:v>0.51917762373203746</c:v>
                </c:pt>
                <c:pt idx="724">
                  <c:v>0.5142826524372075</c:v>
                </c:pt>
                <c:pt idx="725">
                  <c:v>0.51882121937542247</c:v>
                </c:pt>
                <c:pt idx="726">
                  <c:v>0.52230021503749746</c:v>
                </c:pt>
                <c:pt idx="727">
                  <c:v>0.56321707111280495</c:v>
                </c:pt>
                <c:pt idx="728">
                  <c:v>0.55957569470261248</c:v>
                </c:pt>
                <c:pt idx="729">
                  <c:v>0.57585493442283753</c:v>
                </c:pt>
                <c:pt idx="730">
                  <c:v>0.57255748859623501</c:v>
                </c:pt>
                <c:pt idx="731">
                  <c:v>0.57861107740553752</c:v>
                </c:pt>
                <c:pt idx="732">
                  <c:v>0.58322741445287252</c:v>
                </c:pt>
                <c:pt idx="733">
                  <c:v>0.56305055588073505</c:v>
                </c:pt>
                <c:pt idx="734">
                  <c:v>0.56304964478939001</c:v>
                </c:pt>
                <c:pt idx="735">
                  <c:v>0.56574683510183754</c:v>
                </c:pt>
                <c:pt idx="736">
                  <c:v>0.59261187987064756</c:v>
                </c:pt>
                <c:pt idx="737">
                  <c:v>0.60022559805038</c:v>
                </c:pt>
                <c:pt idx="738">
                  <c:v>0.60005248399251998</c:v>
                </c:pt>
                <c:pt idx="739">
                  <c:v>0.62623914517960744</c:v>
                </c:pt>
                <c:pt idx="740">
                  <c:v>0.63759967679614504</c:v>
                </c:pt>
                <c:pt idx="741">
                  <c:v>0.64346936203101246</c:v>
                </c:pt>
                <c:pt idx="742">
                  <c:v>0.61661488300848999</c:v>
                </c:pt>
                <c:pt idx="743">
                  <c:v>0.63770158216233996</c:v>
                </c:pt>
                <c:pt idx="744">
                  <c:v>0.65075240404694257</c:v>
                </c:pt>
                <c:pt idx="745">
                  <c:v>0.65890753605816743</c:v>
                </c:pt>
                <c:pt idx="746">
                  <c:v>0.64986797207155744</c:v>
                </c:pt>
                <c:pt idx="747">
                  <c:v>0.64081168789428</c:v>
                </c:pt>
                <c:pt idx="748">
                  <c:v>0.63209756967493247</c:v>
                </c:pt>
                <c:pt idx="749">
                  <c:v>0.66499850808833505</c:v>
                </c:pt>
                <c:pt idx="750">
                  <c:v>0.65947447577601503</c:v>
                </c:pt>
                <c:pt idx="751">
                  <c:v>0.67494802927820241</c:v>
                </c:pt>
                <c:pt idx="752">
                  <c:v>0.66769679921111247</c:v>
                </c:pt>
                <c:pt idx="753">
                  <c:v>0.68026436077682007</c:v>
                </c:pt>
                <c:pt idx="754">
                  <c:v>0.65833761463610496</c:v>
                </c:pt>
                <c:pt idx="755">
                  <c:v>0.617235064078685</c:v>
                </c:pt>
                <c:pt idx="756">
                  <c:v>0.64589768412322002</c:v>
                </c:pt>
                <c:pt idx="757">
                  <c:v>0.63912155128706749</c:v>
                </c:pt>
                <c:pt idx="758">
                  <c:v>0.64241556471991246</c:v>
                </c:pt>
                <c:pt idx="759">
                  <c:v>0.62792862248451753</c:v>
                </c:pt>
                <c:pt idx="760">
                  <c:v>0.63074998133700244</c:v>
                </c:pt>
                <c:pt idx="761">
                  <c:v>0.62283214914897755</c:v>
                </c:pt>
                <c:pt idx="762">
                  <c:v>0.64092112292405001</c:v>
                </c:pt>
                <c:pt idx="763">
                  <c:v>0.65925559586078253</c:v>
                </c:pt>
                <c:pt idx="764">
                  <c:v>0.65063820064455258</c:v>
                </c:pt>
                <c:pt idx="765">
                  <c:v>0.64646630186711007</c:v>
                </c:pt>
                <c:pt idx="766">
                  <c:v>0.65270739688906998</c:v>
                </c:pt>
                <c:pt idx="767">
                  <c:v>0.60689593611320503</c:v>
                </c:pt>
                <c:pt idx="768">
                  <c:v>0.62763712353068501</c:v>
                </c:pt>
                <c:pt idx="769">
                  <c:v>0.62713935298999501</c:v>
                </c:pt>
                <c:pt idx="770">
                  <c:v>0.60509243017909753</c:v>
                </c:pt>
                <c:pt idx="771">
                  <c:v>0.64030351573599009</c:v>
                </c:pt>
                <c:pt idx="772">
                  <c:v>0.64149957613045505</c:v>
                </c:pt>
                <c:pt idx="773">
                  <c:v>0.62964974540854746</c:v>
                </c:pt>
                <c:pt idx="774">
                  <c:v>0.61157303937582252</c:v>
                </c:pt>
                <c:pt idx="775">
                  <c:v>0.6525835619509075</c:v>
                </c:pt>
                <c:pt idx="776">
                  <c:v>0.65430521163239486</c:v>
                </c:pt>
                <c:pt idx="777">
                  <c:v>0.67182855731557989</c:v>
                </c:pt>
                <c:pt idx="778">
                  <c:v>0.70072154466038516</c:v>
                </c:pt>
                <c:pt idx="779">
                  <c:v>0.73928467792402008</c:v>
                </c:pt>
                <c:pt idx="780">
                  <c:v>0.75754203795366248</c:v>
                </c:pt>
                <c:pt idx="781">
                  <c:v>0.76338567186167494</c:v>
                </c:pt>
                <c:pt idx="782">
                  <c:v>0.73649421954431005</c:v>
                </c:pt>
                <c:pt idx="783">
                  <c:v>0.76031028312209736</c:v>
                </c:pt>
                <c:pt idx="784">
                  <c:v>0.75655625413336747</c:v>
                </c:pt>
                <c:pt idx="785">
                  <c:v>0.80594658724231749</c:v>
                </c:pt>
                <c:pt idx="786">
                  <c:v>0.89028420827642751</c:v>
                </c:pt>
                <c:pt idx="787">
                  <c:v>0.88393566289825998</c:v>
                </c:pt>
                <c:pt idx="788">
                  <c:v>0.88177944462165248</c:v>
                </c:pt>
                <c:pt idx="789">
                  <c:v>0.90842689088507256</c:v>
                </c:pt>
                <c:pt idx="790">
                  <c:v>0.85134610890355755</c:v>
                </c:pt>
                <c:pt idx="791">
                  <c:v>0.86535828001252757</c:v>
                </c:pt>
                <c:pt idx="792">
                  <c:v>0.89256782826180991</c:v>
                </c:pt>
                <c:pt idx="793">
                  <c:v>0.83379001075287495</c:v>
                </c:pt>
                <c:pt idx="794">
                  <c:v>0.85384563758349497</c:v>
                </c:pt>
                <c:pt idx="795">
                  <c:v>0.84048607851599744</c:v>
                </c:pt>
                <c:pt idx="796">
                  <c:v>0.85843056254242001</c:v>
                </c:pt>
                <c:pt idx="797">
                  <c:v>0.87306437875346998</c:v>
                </c:pt>
                <c:pt idx="798">
                  <c:v>0.95665244691181994</c:v>
                </c:pt>
                <c:pt idx="799">
                  <c:v>0.85750752930397989</c:v>
                </c:pt>
                <c:pt idx="800">
                  <c:v>0.85404362385752508</c:v>
                </c:pt>
                <c:pt idx="801">
                  <c:v>0.85948240021070244</c:v>
                </c:pt>
                <c:pt idx="802">
                  <c:v>0.81050849059819741</c:v>
                </c:pt>
                <c:pt idx="803">
                  <c:v>0.75216817300807748</c:v>
                </c:pt>
                <c:pt idx="804">
                  <c:v>0.83351662701921503</c:v>
                </c:pt>
                <c:pt idx="805">
                  <c:v>0.82470545518104754</c:v>
                </c:pt>
                <c:pt idx="806">
                  <c:v>0.7888570782012525</c:v>
                </c:pt>
                <c:pt idx="807">
                  <c:v>0.80562992788857257</c:v>
                </c:pt>
                <c:pt idx="808">
                  <c:v>0.79001653486562506</c:v>
                </c:pt>
                <c:pt idx="809">
                  <c:v>0.75983696546444746</c:v>
                </c:pt>
                <c:pt idx="810">
                  <c:v>0.75325565894200253</c:v>
                </c:pt>
                <c:pt idx="811">
                  <c:v>0.73157364770925992</c:v>
                </c:pt>
                <c:pt idx="812">
                  <c:v>0.7277298772392774</c:v>
                </c:pt>
                <c:pt idx="813">
                  <c:v>0.69129542818843503</c:v>
                </c:pt>
                <c:pt idx="814">
                  <c:v>0.70130126007768756</c:v>
                </c:pt>
                <c:pt idx="815">
                  <c:v>0.77103431850787241</c:v>
                </c:pt>
                <c:pt idx="816">
                  <c:v>0.75591531995150008</c:v>
                </c:pt>
                <c:pt idx="817">
                  <c:v>0.72697825588597753</c:v>
                </c:pt>
                <c:pt idx="818">
                  <c:v>0.69254649168753502</c:v>
                </c:pt>
                <c:pt idx="819">
                  <c:v>0.69580408553734741</c:v>
                </c:pt>
                <c:pt idx="820">
                  <c:v>0.70085397187898257</c:v>
                </c:pt>
                <c:pt idx="821">
                  <c:v>0.74752244095938247</c:v>
                </c:pt>
                <c:pt idx="822">
                  <c:v>0.76046378888269739</c:v>
                </c:pt>
                <c:pt idx="823">
                  <c:v>0.81993431643282011</c:v>
                </c:pt>
                <c:pt idx="824">
                  <c:v>0.83781252147507757</c:v>
                </c:pt>
                <c:pt idx="825">
                  <c:v>0.85841469020317251</c:v>
                </c:pt>
                <c:pt idx="826">
                  <c:v>0.84083953202545503</c:v>
                </c:pt>
                <c:pt idx="827">
                  <c:v>0.85626633596329993</c:v>
                </c:pt>
                <c:pt idx="828">
                  <c:v>0.8128485148047</c:v>
                </c:pt>
                <c:pt idx="829">
                  <c:v>0.82543545702712495</c:v>
                </c:pt>
                <c:pt idx="830">
                  <c:v>0.79237593502346004</c:v>
                </c:pt>
                <c:pt idx="831">
                  <c:v>0.84661427039390247</c:v>
                </c:pt>
                <c:pt idx="832">
                  <c:v>0.85360991628021499</c:v>
                </c:pt>
                <c:pt idx="833">
                  <c:v>0.89500904119632507</c:v>
                </c:pt>
                <c:pt idx="834">
                  <c:v>0.93228974904308004</c:v>
                </c:pt>
                <c:pt idx="835">
                  <c:v>0.90272748509589495</c:v>
                </c:pt>
                <c:pt idx="836">
                  <c:v>0.96403798497859006</c:v>
                </c:pt>
                <c:pt idx="837">
                  <c:v>1.0287598237203774</c:v>
                </c:pt>
                <c:pt idx="838">
                  <c:v>1.065870899593675</c:v>
                </c:pt>
                <c:pt idx="839">
                  <c:v>0.96544719289128755</c:v>
                </c:pt>
                <c:pt idx="840">
                  <c:v>0.87799559050790488</c:v>
                </c:pt>
                <c:pt idx="841">
                  <c:v>0.88316917158269503</c:v>
                </c:pt>
                <c:pt idx="842">
                  <c:v>0.83901886514821999</c:v>
                </c:pt>
                <c:pt idx="843">
                  <c:v>0.86914983796580747</c:v>
                </c:pt>
                <c:pt idx="844">
                  <c:v>0.87680412536821994</c:v>
                </c:pt>
                <c:pt idx="845">
                  <c:v>0.8387499141321425</c:v>
                </c:pt>
                <c:pt idx="846">
                  <c:v>0.86450056723931756</c:v>
                </c:pt>
                <c:pt idx="847">
                  <c:v>0.82834085254346501</c:v>
                </c:pt>
                <c:pt idx="848">
                  <c:v>0.83818071331116006</c:v>
                </c:pt>
                <c:pt idx="849">
                  <c:v>0.81991146268268</c:v>
                </c:pt>
                <c:pt idx="850">
                  <c:v>0.81674993845525989</c:v>
                </c:pt>
                <c:pt idx="851">
                  <c:v>0.84344088823551999</c:v>
                </c:pt>
                <c:pt idx="852">
                  <c:v>0.78706133321329508</c:v>
                </c:pt>
                <c:pt idx="853">
                  <c:v>0.82667833985594996</c:v>
                </c:pt>
                <c:pt idx="854">
                  <c:v>0.84983227927185734</c:v>
                </c:pt>
                <c:pt idx="855">
                  <c:v>0.83513826964714</c:v>
                </c:pt>
                <c:pt idx="856">
                  <c:v>0.81675286777211753</c:v>
                </c:pt>
                <c:pt idx="857">
                  <c:v>0.82698210425583252</c:v>
                </c:pt>
                <c:pt idx="858">
                  <c:v>0.75480748562717503</c:v>
                </c:pt>
                <c:pt idx="859">
                  <c:v>0.74257419443572503</c:v>
                </c:pt>
                <c:pt idx="860">
                  <c:v>0.74976841861598498</c:v>
                </c:pt>
                <c:pt idx="861">
                  <c:v>0.77329357416772015</c:v>
                </c:pt>
                <c:pt idx="862">
                  <c:v>0.73319399030366239</c:v>
                </c:pt>
                <c:pt idx="863">
                  <c:v>0.71435657290846</c:v>
                </c:pt>
                <c:pt idx="864">
                  <c:v>0.71539850273990258</c:v>
                </c:pt>
                <c:pt idx="865">
                  <c:v>0.72043763286251761</c:v>
                </c:pt>
                <c:pt idx="866">
                  <c:v>0.73330086614087753</c:v>
                </c:pt>
                <c:pt idx="867">
                  <c:v>0.73379957511382499</c:v>
                </c:pt>
                <c:pt idx="868">
                  <c:v>0.72799465074220993</c:v>
                </c:pt>
                <c:pt idx="869">
                  <c:v>0.75949766471690994</c:v>
                </c:pt>
                <c:pt idx="870">
                  <c:v>0.77397556969950754</c:v>
                </c:pt>
                <c:pt idx="871">
                  <c:v>0.75771452687070251</c:v>
                </c:pt>
                <c:pt idx="872">
                  <c:v>0.71256325912651508</c:v>
                </c:pt>
                <c:pt idx="873">
                  <c:v>0.71049057744240263</c:v>
                </c:pt>
                <c:pt idx="874">
                  <c:v>0.67904686746373999</c:v>
                </c:pt>
                <c:pt idx="875">
                  <c:v>0.69417477830315999</c:v>
                </c:pt>
                <c:pt idx="876">
                  <c:v>0.67166747249126502</c:v>
                </c:pt>
                <c:pt idx="877">
                  <c:v>0.63278209143933506</c:v>
                </c:pt>
                <c:pt idx="878">
                  <c:v>0.64036271338701256</c:v>
                </c:pt>
                <c:pt idx="879">
                  <c:v>0.59301687904636746</c:v>
                </c:pt>
                <c:pt idx="880">
                  <c:v>0.58286837010265247</c:v>
                </c:pt>
                <c:pt idx="881">
                  <c:v>0.63483328147505746</c:v>
                </c:pt>
                <c:pt idx="882">
                  <c:v>0.58871520457355242</c:v>
                </c:pt>
                <c:pt idx="883">
                  <c:v>0.60635956742517749</c:v>
                </c:pt>
                <c:pt idx="884">
                  <c:v>0.54287444491585757</c:v>
                </c:pt>
                <c:pt idx="885">
                  <c:v>0.55601986625765742</c:v>
                </c:pt>
                <c:pt idx="886">
                  <c:v>0.61894245477912246</c:v>
                </c:pt>
                <c:pt idx="887">
                  <c:v>0.64938048742774757</c:v>
                </c:pt>
                <c:pt idx="888">
                  <c:v>0.64495911614537749</c:v>
                </c:pt>
                <c:pt idx="889">
                  <c:v>0.62396035088440494</c:v>
                </c:pt>
                <c:pt idx="890">
                  <c:v>0.62835616518205994</c:v>
                </c:pt>
                <c:pt idx="891">
                  <c:v>0.601556442951795</c:v>
                </c:pt>
                <c:pt idx="892">
                  <c:v>0.60025305217785996</c:v>
                </c:pt>
                <c:pt idx="893">
                  <c:v>0.56720876589482505</c:v>
                </c:pt>
                <c:pt idx="894">
                  <c:v>0.55717089301967004</c:v>
                </c:pt>
                <c:pt idx="895">
                  <c:v>0.58038459211416749</c:v>
                </c:pt>
                <c:pt idx="896">
                  <c:v>0.57853989253968197</c:v>
                </c:pt>
                <c:pt idx="897">
                  <c:v>0.54605837926758194</c:v>
                </c:pt>
                <c:pt idx="898">
                  <c:v>0.526024491246739</c:v>
                </c:pt>
                <c:pt idx="899">
                  <c:v>0.51148153651234352</c:v>
                </c:pt>
                <c:pt idx="900">
                  <c:v>0.50658793516994516</c:v>
                </c:pt>
                <c:pt idx="901">
                  <c:v>0.50193674501848295</c:v>
                </c:pt>
                <c:pt idx="902">
                  <c:v>0.49203608072428123</c:v>
                </c:pt>
                <c:pt idx="903">
                  <c:v>0.48589253836683077</c:v>
                </c:pt>
                <c:pt idx="904">
                  <c:v>0.55600204458247704</c:v>
                </c:pt>
                <c:pt idx="905">
                  <c:v>0.54310946263637805</c:v>
                </c:pt>
                <c:pt idx="906">
                  <c:v>0.55936092936681026</c:v>
                </c:pt>
                <c:pt idx="907">
                  <c:v>0.56473649398075398</c:v>
                </c:pt>
                <c:pt idx="908">
                  <c:v>0.56920929851204116</c:v>
                </c:pt>
                <c:pt idx="909">
                  <c:v>0.56863617978518421</c:v>
                </c:pt>
                <c:pt idx="910">
                  <c:v>0.56274546550476134</c:v>
                </c:pt>
                <c:pt idx="911">
                  <c:v>0.58958499088954996</c:v>
                </c:pt>
                <c:pt idx="912">
                  <c:v>0.57546877611503744</c:v>
                </c:pt>
                <c:pt idx="913">
                  <c:v>0.55732252846702823</c:v>
                </c:pt>
                <c:pt idx="914">
                  <c:v>0.53672761538019775</c:v>
                </c:pt>
                <c:pt idx="915">
                  <c:v>0.53604841758222399</c:v>
                </c:pt>
                <c:pt idx="916">
                  <c:v>0.50527509240084756</c:v>
                </c:pt>
                <c:pt idx="917">
                  <c:v>0.48868709353454398</c:v>
                </c:pt>
                <c:pt idx="918">
                  <c:v>0.45463256611653824</c:v>
                </c:pt>
                <c:pt idx="919">
                  <c:v>0.43138390562887224</c:v>
                </c:pt>
                <c:pt idx="920">
                  <c:v>0.44990004627571278</c:v>
                </c:pt>
                <c:pt idx="921">
                  <c:v>0.44480190584625673</c:v>
                </c:pt>
                <c:pt idx="922">
                  <c:v>0.44033546360450077</c:v>
                </c:pt>
                <c:pt idx="923">
                  <c:v>0.44984599791502439</c:v>
                </c:pt>
                <c:pt idx="924">
                  <c:v>0.49460158231977752</c:v>
                </c:pt>
                <c:pt idx="925">
                  <c:v>0.48383979143597072</c:v>
                </c:pt>
                <c:pt idx="926">
                  <c:v>0.47128139689345871</c:v>
                </c:pt>
                <c:pt idx="927">
                  <c:v>0.4643310699962957</c:v>
                </c:pt>
                <c:pt idx="928">
                  <c:v>0.49262517235645548</c:v>
                </c:pt>
                <c:pt idx="929">
                  <c:v>0.54385265627080992</c:v>
                </c:pt>
                <c:pt idx="930">
                  <c:v>0.56395415898275747</c:v>
                </c:pt>
                <c:pt idx="931">
                  <c:v>0.56971219347223001</c:v>
                </c:pt>
                <c:pt idx="932">
                  <c:v>0.55750955566989502</c:v>
                </c:pt>
                <c:pt idx="933">
                  <c:v>0.55024157328627998</c:v>
                </c:pt>
                <c:pt idx="934">
                  <c:v>0.55587632394795006</c:v>
                </c:pt>
                <c:pt idx="935">
                  <c:v>0.56267933948973003</c:v>
                </c:pt>
                <c:pt idx="936">
                  <c:v>0.56277798145353752</c:v>
                </c:pt>
                <c:pt idx="937">
                  <c:v>0.5427110843773375</c:v>
                </c:pt>
                <c:pt idx="938">
                  <c:v>0.56038023257359493</c:v>
                </c:pt>
                <c:pt idx="939">
                  <c:v>0.55807880386769249</c:v>
                </c:pt>
                <c:pt idx="940">
                  <c:v>0.54669775010197497</c:v>
                </c:pt>
                <c:pt idx="941">
                  <c:v>0.52125310952561998</c:v>
                </c:pt>
                <c:pt idx="942">
                  <c:v>0.53162540653114743</c:v>
                </c:pt>
                <c:pt idx="943">
                  <c:v>0.50053290292604502</c:v>
                </c:pt>
                <c:pt idx="944">
                  <c:v>0.51573430101225004</c:v>
                </c:pt>
                <c:pt idx="945">
                  <c:v>0.51772545628817002</c:v>
                </c:pt>
                <c:pt idx="946">
                  <c:v>0.51546363112704752</c:v>
                </c:pt>
                <c:pt idx="947">
                  <c:v>0.51642970260031507</c:v>
                </c:pt>
                <c:pt idx="948">
                  <c:v>0.54500250891698254</c:v>
                </c:pt>
                <c:pt idx="949">
                  <c:v>0.54213711132919007</c:v>
                </c:pt>
                <c:pt idx="950">
                  <c:v>0.50874463863597497</c:v>
                </c:pt>
                <c:pt idx="951">
                  <c:v>0.51712872551413991</c:v>
                </c:pt>
                <c:pt idx="952">
                  <c:v>0.53037283216719244</c:v>
                </c:pt>
                <c:pt idx="953">
                  <c:v>0.57194461582763501</c:v>
                </c:pt>
                <c:pt idx="954">
                  <c:v>0.6069522167741801</c:v>
                </c:pt>
                <c:pt idx="955">
                  <c:v>0.60060598446854996</c:v>
                </c:pt>
                <c:pt idx="956">
                  <c:v>0.58558384069253</c:v>
                </c:pt>
                <c:pt idx="957">
                  <c:v>0.57950049923041247</c:v>
                </c:pt>
                <c:pt idx="958">
                  <c:v>0.56427136997683747</c:v>
                </c:pt>
                <c:pt idx="959">
                  <c:v>0.5505896718919</c:v>
                </c:pt>
                <c:pt idx="960">
                  <c:v>0.56076407801980255</c:v>
                </c:pt>
                <c:pt idx="961">
                  <c:v>0.52847319182821506</c:v>
                </c:pt>
                <c:pt idx="962">
                  <c:v>0.54159814819131746</c:v>
                </c:pt>
                <c:pt idx="963">
                  <c:v>0.50337963936606256</c:v>
                </c:pt>
                <c:pt idx="964">
                  <c:v>0.50756420267871505</c:v>
                </c:pt>
                <c:pt idx="965">
                  <c:v>0.48140467137617948</c:v>
                </c:pt>
                <c:pt idx="966">
                  <c:v>0.48580568213187347</c:v>
                </c:pt>
                <c:pt idx="967">
                  <c:v>0.50708340161154697</c:v>
                </c:pt>
                <c:pt idx="968">
                  <c:v>0.53419403300817248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562-4651-AC40-0CEFD388CCB9}"/>
            </c:ext>
          </c:extLst>
        </c:ser>
        <c:ser>
          <c:idx val="2"/>
          <c:order val="2"/>
          <c:tx>
            <c:strRef>
              <c:f>'增值-产业趋势'!$M$2</c:f>
              <c:strCache>
                <c:ptCount val="1"/>
                <c:pt idx="0">
                  <c:v>科创创业50等权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'增值-产业趋势'!$A$4:$A$972</c:f>
              <c:numCache>
                <c:formatCode>yyyy\-mm\-dd</c:formatCode>
                <c:ptCount val="969"/>
                <c:pt idx="0">
                  <c:v>43833</c:v>
                </c:pt>
                <c:pt idx="1">
                  <c:v>43836</c:v>
                </c:pt>
                <c:pt idx="2">
                  <c:v>43837</c:v>
                </c:pt>
                <c:pt idx="3">
                  <c:v>43838</c:v>
                </c:pt>
                <c:pt idx="4">
                  <c:v>43839</c:v>
                </c:pt>
                <c:pt idx="5">
                  <c:v>43840</c:v>
                </c:pt>
                <c:pt idx="6">
                  <c:v>43843</c:v>
                </c:pt>
                <c:pt idx="7">
                  <c:v>43844</c:v>
                </c:pt>
                <c:pt idx="8">
                  <c:v>43845</c:v>
                </c:pt>
                <c:pt idx="9">
                  <c:v>43846</c:v>
                </c:pt>
                <c:pt idx="10">
                  <c:v>43847</c:v>
                </c:pt>
                <c:pt idx="11">
                  <c:v>43850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43889</c:v>
                </c:pt>
                <c:pt idx="35">
                  <c:v>43892</c:v>
                </c:pt>
                <c:pt idx="36">
                  <c:v>43893</c:v>
                </c:pt>
                <c:pt idx="37">
                  <c:v>43894</c:v>
                </c:pt>
                <c:pt idx="38">
                  <c:v>43895</c:v>
                </c:pt>
                <c:pt idx="39">
                  <c:v>43896</c:v>
                </c:pt>
                <c:pt idx="40">
                  <c:v>43899</c:v>
                </c:pt>
                <c:pt idx="41">
                  <c:v>43900</c:v>
                </c:pt>
                <c:pt idx="42">
                  <c:v>43901</c:v>
                </c:pt>
                <c:pt idx="43">
                  <c:v>43902</c:v>
                </c:pt>
                <c:pt idx="44">
                  <c:v>43903</c:v>
                </c:pt>
                <c:pt idx="45">
                  <c:v>43906</c:v>
                </c:pt>
                <c:pt idx="46">
                  <c:v>43907</c:v>
                </c:pt>
                <c:pt idx="47">
                  <c:v>43908</c:v>
                </c:pt>
                <c:pt idx="48">
                  <c:v>43909</c:v>
                </c:pt>
                <c:pt idx="49">
                  <c:v>43910</c:v>
                </c:pt>
                <c:pt idx="50">
                  <c:v>43913</c:v>
                </c:pt>
                <c:pt idx="51">
                  <c:v>43914</c:v>
                </c:pt>
                <c:pt idx="52">
                  <c:v>43915</c:v>
                </c:pt>
                <c:pt idx="53">
                  <c:v>43916</c:v>
                </c:pt>
                <c:pt idx="54">
                  <c:v>43917</c:v>
                </c:pt>
                <c:pt idx="55">
                  <c:v>43920</c:v>
                </c:pt>
                <c:pt idx="56">
                  <c:v>43921</c:v>
                </c:pt>
                <c:pt idx="57">
                  <c:v>43922</c:v>
                </c:pt>
                <c:pt idx="58">
                  <c:v>43923</c:v>
                </c:pt>
                <c:pt idx="59">
                  <c:v>43924</c:v>
                </c:pt>
                <c:pt idx="60">
                  <c:v>43928</c:v>
                </c:pt>
                <c:pt idx="61">
                  <c:v>43929</c:v>
                </c:pt>
                <c:pt idx="62">
                  <c:v>43930</c:v>
                </c:pt>
                <c:pt idx="63">
                  <c:v>43931</c:v>
                </c:pt>
                <c:pt idx="64">
                  <c:v>43934</c:v>
                </c:pt>
                <c:pt idx="65">
                  <c:v>43935</c:v>
                </c:pt>
                <c:pt idx="66">
                  <c:v>43936</c:v>
                </c:pt>
                <c:pt idx="67">
                  <c:v>43937</c:v>
                </c:pt>
                <c:pt idx="68">
                  <c:v>43938</c:v>
                </c:pt>
                <c:pt idx="69">
                  <c:v>43941</c:v>
                </c:pt>
                <c:pt idx="70">
                  <c:v>43942</c:v>
                </c:pt>
                <c:pt idx="71">
                  <c:v>43943</c:v>
                </c:pt>
                <c:pt idx="72">
                  <c:v>43944</c:v>
                </c:pt>
                <c:pt idx="73">
                  <c:v>43945</c:v>
                </c:pt>
                <c:pt idx="74">
                  <c:v>43948</c:v>
                </c:pt>
                <c:pt idx="75">
                  <c:v>43949</c:v>
                </c:pt>
                <c:pt idx="76">
                  <c:v>43950</c:v>
                </c:pt>
                <c:pt idx="77">
                  <c:v>43951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44113</c:v>
                </c:pt>
                <c:pt idx="183">
                  <c:v>44116</c:v>
                </c:pt>
                <c:pt idx="184">
                  <c:v>44117</c:v>
                </c:pt>
                <c:pt idx="185">
                  <c:v>44118</c:v>
                </c:pt>
                <c:pt idx="186">
                  <c:v>44119</c:v>
                </c:pt>
                <c:pt idx="187">
                  <c:v>44120</c:v>
                </c:pt>
                <c:pt idx="188">
                  <c:v>44123</c:v>
                </c:pt>
                <c:pt idx="189">
                  <c:v>44124</c:v>
                </c:pt>
                <c:pt idx="190">
                  <c:v>44125</c:v>
                </c:pt>
                <c:pt idx="191">
                  <c:v>44126</c:v>
                </c:pt>
                <c:pt idx="192">
                  <c:v>44127</c:v>
                </c:pt>
                <c:pt idx="193">
                  <c:v>44130</c:v>
                </c:pt>
                <c:pt idx="194">
                  <c:v>44131</c:v>
                </c:pt>
                <c:pt idx="195">
                  <c:v>44132</c:v>
                </c:pt>
                <c:pt idx="196">
                  <c:v>44133</c:v>
                </c:pt>
                <c:pt idx="197">
                  <c:v>44134</c:v>
                </c:pt>
                <c:pt idx="198">
                  <c:v>44137</c:v>
                </c:pt>
                <c:pt idx="199">
                  <c:v>44138</c:v>
                </c:pt>
                <c:pt idx="200">
                  <c:v>44139</c:v>
                </c:pt>
                <c:pt idx="201">
                  <c:v>44140</c:v>
                </c:pt>
                <c:pt idx="202">
                  <c:v>44141</c:v>
                </c:pt>
                <c:pt idx="203">
                  <c:v>44144</c:v>
                </c:pt>
                <c:pt idx="204">
                  <c:v>44145</c:v>
                </c:pt>
                <c:pt idx="205">
                  <c:v>44146</c:v>
                </c:pt>
                <c:pt idx="206">
                  <c:v>44147</c:v>
                </c:pt>
                <c:pt idx="207">
                  <c:v>44148</c:v>
                </c:pt>
                <c:pt idx="208">
                  <c:v>44151</c:v>
                </c:pt>
                <c:pt idx="209">
                  <c:v>44152</c:v>
                </c:pt>
                <c:pt idx="210">
                  <c:v>44153</c:v>
                </c:pt>
                <c:pt idx="211">
                  <c:v>44154</c:v>
                </c:pt>
                <c:pt idx="212">
                  <c:v>44155</c:v>
                </c:pt>
                <c:pt idx="213">
                  <c:v>44158</c:v>
                </c:pt>
                <c:pt idx="214">
                  <c:v>44159</c:v>
                </c:pt>
                <c:pt idx="215">
                  <c:v>44160</c:v>
                </c:pt>
                <c:pt idx="216">
                  <c:v>44161</c:v>
                </c:pt>
                <c:pt idx="217">
                  <c:v>44162</c:v>
                </c:pt>
                <c:pt idx="218">
                  <c:v>44165</c:v>
                </c:pt>
                <c:pt idx="219">
                  <c:v>44166</c:v>
                </c:pt>
                <c:pt idx="220">
                  <c:v>44167</c:v>
                </c:pt>
                <c:pt idx="221">
                  <c:v>44168</c:v>
                </c:pt>
                <c:pt idx="222">
                  <c:v>44169</c:v>
                </c:pt>
                <c:pt idx="223">
                  <c:v>44172</c:v>
                </c:pt>
                <c:pt idx="224">
                  <c:v>44173</c:v>
                </c:pt>
                <c:pt idx="225">
                  <c:v>44174</c:v>
                </c:pt>
                <c:pt idx="226">
                  <c:v>44175</c:v>
                </c:pt>
                <c:pt idx="227">
                  <c:v>44176</c:v>
                </c:pt>
                <c:pt idx="228">
                  <c:v>44179</c:v>
                </c:pt>
                <c:pt idx="229">
                  <c:v>44180</c:v>
                </c:pt>
                <c:pt idx="230">
                  <c:v>44181</c:v>
                </c:pt>
                <c:pt idx="231">
                  <c:v>44182</c:v>
                </c:pt>
                <c:pt idx="232">
                  <c:v>44183</c:v>
                </c:pt>
                <c:pt idx="233">
                  <c:v>44186</c:v>
                </c:pt>
                <c:pt idx="234">
                  <c:v>44187</c:v>
                </c:pt>
                <c:pt idx="235">
                  <c:v>44188</c:v>
                </c:pt>
                <c:pt idx="236">
                  <c:v>44189</c:v>
                </c:pt>
                <c:pt idx="237">
                  <c:v>44190</c:v>
                </c:pt>
                <c:pt idx="238">
                  <c:v>44193</c:v>
                </c:pt>
                <c:pt idx="239">
                  <c:v>44194</c:v>
                </c:pt>
                <c:pt idx="240">
                  <c:v>44195</c:v>
                </c:pt>
                <c:pt idx="241">
                  <c:v>44196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44207</c:v>
                </c:pt>
                <c:pt idx="248">
                  <c:v>44208</c:v>
                </c:pt>
                <c:pt idx="249">
                  <c:v>44209</c:v>
                </c:pt>
                <c:pt idx="250">
                  <c:v>44210</c:v>
                </c:pt>
                <c:pt idx="251">
                  <c:v>44211</c:v>
                </c:pt>
                <c:pt idx="252">
                  <c:v>44214</c:v>
                </c:pt>
                <c:pt idx="253">
                  <c:v>44215</c:v>
                </c:pt>
                <c:pt idx="254">
                  <c:v>44216</c:v>
                </c:pt>
                <c:pt idx="255">
                  <c:v>44217</c:v>
                </c:pt>
                <c:pt idx="256">
                  <c:v>44218</c:v>
                </c:pt>
                <c:pt idx="257">
                  <c:v>44221</c:v>
                </c:pt>
                <c:pt idx="258">
                  <c:v>44222</c:v>
                </c:pt>
                <c:pt idx="259">
                  <c:v>44223</c:v>
                </c:pt>
                <c:pt idx="260">
                  <c:v>44224</c:v>
                </c:pt>
                <c:pt idx="261">
                  <c:v>44225</c:v>
                </c:pt>
                <c:pt idx="262">
                  <c:v>44228</c:v>
                </c:pt>
                <c:pt idx="263">
                  <c:v>44229</c:v>
                </c:pt>
                <c:pt idx="264">
                  <c:v>44230</c:v>
                </c:pt>
                <c:pt idx="265">
                  <c:v>44231</c:v>
                </c:pt>
                <c:pt idx="266">
                  <c:v>44232</c:v>
                </c:pt>
                <c:pt idx="267">
                  <c:v>44235</c:v>
                </c:pt>
                <c:pt idx="268">
                  <c:v>44236</c:v>
                </c:pt>
                <c:pt idx="269">
                  <c:v>44237</c:v>
                </c:pt>
                <c:pt idx="270">
                  <c:v>44245</c:v>
                </c:pt>
                <c:pt idx="271">
                  <c:v>44246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44256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44288</c:v>
                </c:pt>
                <c:pt idx="302">
                  <c:v>44292</c:v>
                </c:pt>
                <c:pt idx="303">
                  <c:v>44293</c:v>
                </c:pt>
                <c:pt idx="304">
                  <c:v>44294</c:v>
                </c:pt>
                <c:pt idx="305">
                  <c:v>44295</c:v>
                </c:pt>
                <c:pt idx="306">
                  <c:v>44298</c:v>
                </c:pt>
                <c:pt idx="307">
                  <c:v>44299</c:v>
                </c:pt>
                <c:pt idx="308">
                  <c:v>44300</c:v>
                </c:pt>
                <c:pt idx="309">
                  <c:v>44301</c:v>
                </c:pt>
                <c:pt idx="310">
                  <c:v>44302</c:v>
                </c:pt>
                <c:pt idx="311">
                  <c:v>44305</c:v>
                </c:pt>
                <c:pt idx="312">
                  <c:v>44306</c:v>
                </c:pt>
                <c:pt idx="313">
                  <c:v>44307</c:v>
                </c:pt>
                <c:pt idx="314">
                  <c:v>44308</c:v>
                </c:pt>
                <c:pt idx="315">
                  <c:v>44309</c:v>
                </c:pt>
                <c:pt idx="316">
                  <c:v>44312</c:v>
                </c:pt>
                <c:pt idx="317">
                  <c:v>44313</c:v>
                </c:pt>
                <c:pt idx="318">
                  <c:v>44314</c:v>
                </c:pt>
                <c:pt idx="319">
                  <c:v>44315</c:v>
                </c:pt>
                <c:pt idx="320">
                  <c:v>44316</c:v>
                </c:pt>
                <c:pt idx="321">
                  <c:v>44322</c:v>
                </c:pt>
                <c:pt idx="322">
                  <c:v>44323</c:v>
                </c:pt>
                <c:pt idx="323">
                  <c:v>44326</c:v>
                </c:pt>
                <c:pt idx="324">
                  <c:v>44327</c:v>
                </c:pt>
                <c:pt idx="325">
                  <c:v>44328</c:v>
                </c:pt>
                <c:pt idx="326">
                  <c:v>44329</c:v>
                </c:pt>
                <c:pt idx="327">
                  <c:v>44330</c:v>
                </c:pt>
                <c:pt idx="328">
                  <c:v>44333</c:v>
                </c:pt>
                <c:pt idx="329">
                  <c:v>44334</c:v>
                </c:pt>
                <c:pt idx="330">
                  <c:v>44335</c:v>
                </c:pt>
                <c:pt idx="331">
                  <c:v>44336</c:v>
                </c:pt>
                <c:pt idx="332">
                  <c:v>44337</c:v>
                </c:pt>
                <c:pt idx="333">
                  <c:v>44340</c:v>
                </c:pt>
                <c:pt idx="334">
                  <c:v>44341</c:v>
                </c:pt>
                <c:pt idx="335">
                  <c:v>44342</c:v>
                </c:pt>
                <c:pt idx="336">
                  <c:v>44343</c:v>
                </c:pt>
                <c:pt idx="337">
                  <c:v>44344</c:v>
                </c:pt>
                <c:pt idx="338">
                  <c:v>44347</c:v>
                </c:pt>
                <c:pt idx="339">
                  <c:v>44348</c:v>
                </c:pt>
                <c:pt idx="340">
                  <c:v>44349</c:v>
                </c:pt>
                <c:pt idx="341">
                  <c:v>44350</c:v>
                </c:pt>
                <c:pt idx="342">
                  <c:v>44351</c:v>
                </c:pt>
                <c:pt idx="343">
                  <c:v>44354</c:v>
                </c:pt>
                <c:pt idx="344">
                  <c:v>44355</c:v>
                </c:pt>
                <c:pt idx="345">
                  <c:v>44356</c:v>
                </c:pt>
                <c:pt idx="346">
                  <c:v>44357</c:v>
                </c:pt>
                <c:pt idx="347">
                  <c:v>44358</c:v>
                </c:pt>
                <c:pt idx="348">
                  <c:v>44362</c:v>
                </c:pt>
                <c:pt idx="349">
                  <c:v>44363</c:v>
                </c:pt>
                <c:pt idx="350">
                  <c:v>44364</c:v>
                </c:pt>
                <c:pt idx="351">
                  <c:v>44365</c:v>
                </c:pt>
                <c:pt idx="352">
                  <c:v>44368</c:v>
                </c:pt>
                <c:pt idx="353">
                  <c:v>44369</c:v>
                </c:pt>
                <c:pt idx="354">
                  <c:v>44370</c:v>
                </c:pt>
                <c:pt idx="355">
                  <c:v>44371</c:v>
                </c:pt>
                <c:pt idx="356">
                  <c:v>44372</c:v>
                </c:pt>
                <c:pt idx="357">
                  <c:v>44375</c:v>
                </c:pt>
                <c:pt idx="358">
                  <c:v>44376</c:v>
                </c:pt>
                <c:pt idx="359">
                  <c:v>44377</c:v>
                </c:pt>
                <c:pt idx="360">
                  <c:v>44378</c:v>
                </c:pt>
                <c:pt idx="361">
                  <c:v>44379</c:v>
                </c:pt>
                <c:pt idx="362">
                  <c:v>44382</c:v>
                </c:pt>
                <c:pt idx="363">
                  <c:v>44383</c:v>
                </c:pt>
                <c:pt idx="364">
                  <c:v>44384</c:v>
                </c:pt>
                <c:pt idx="365">
                  <c:v>44385</c:v>
                </c:pt>
                <c:pt idx="366">
                  <c:v>44386</c:v>
                </c:pt>
                <c:pt idx="367">
                  <c:v>44389</c:v>
                </c:pt>
                <c:pt idx="368">
                  <c:v>44390</c:v>
                </c:pt>
                <c:pt idx="369">
                  <c:v>44391</c:v>
                </c:pt>
                <c:pt idx="370">
                  <c:v>44392</c:v>
                </c:pt>
                <c:pt idx="371">
                  <c:v>44393</c:v>
                </c:pt>
                <c:pt idx="372">
                  <c:v>44396</c:v>
                </c:pt>
                <c:pt idx="373">
                  <c:v>44397</c:v>
                </c:pt>
                <c:pt idx="374">
                  <c:v>44398</c:v>
                </c:pt>
                <c:pt idx="375">
                  <c:v>44399</c:v>
                </c:pt>
                <c:pt idx="376">
                  <c:v>44400</c:v>
                </c:pt>
                <c:pt idx="377">
                  <c:v>44403</c:v>
                </c:pt>
                <c:pt idx="378">
                  <c:v>44404</c:v>
                </c:pt>
                <c:pt idx="379">
                  <c:v>44405</c:v>
                </c:pt>
                <c:pt idx="380">
                  <c:v>44406</c:v>
                </c:pt>
                <c:pt idx="381">
                  <c:v>44407</c:v>
                </c:pt>
                <c:pt idx="382">
                  <c:v>44410</c:v>
                </c:pt>
                <c:pt idx="383">
                  <c:v>44411</c:v>
                </c:pt>
                <c:pt idx="384">
                  <c:v>44412</c:v>
                </c:pt>
                <c:pt idx="385">
                  <c:v>44413</c:v>
                </c:pt>
                <c:pt idx="386">
                  <c:v>44414</c:v>
                </c:pt>
                <c:pt idx="387">
                  <c:v>44417</c:v>
                </c:pt>
                <c:pt idx="388">
                  <c:v>44418</c:v>
                </c:pt>
                <c:pt idx="389">
                  <c:v>44419</c:v>
                </c:pt>
                <c:pt idx="390">
                  <c:v>44420</c:v>
                </c:pt>
                <c:pt idx="391">
                  <c:v>44421</c:v>
                </c:pt>
                <c:pt idx="392">
                  <c:v>44424</c:v>
                </c:pt>
                <c:pt idx="393">
                  <c:v>44425</c:v>
                </c:pt>
                <c:pt idx="394">
                  <c:v>44426</c:v>
                </c:pt>
                <c:pt idx="395">
                  <c:v>44427</c:v>
                </c:pt>
                <c:pt idx="396">
                  <c:v>44428</c:v>
                </c:pt>
                <c:pt idx="397">
                  <c:v>44431</c:v>
                </c:pt>
                <c:pt idx="398">
                  <c:v>44432</c:v>
                </c:pt>
                <c:pt idx="399">
                  <c:v>44433</c:v>
                </c:pt>
                <c:pt idx="400">
                  <c:v>44434</c:v>
                </c:pt>
                <c:pt idx="401">
                  <c:v>44435</c:v>
                </c:pt>
                <c:pt idx="402">
                  <c:v>44438</c:v>
                </c:pt>
                <c:pt idx="403">
                  <c:v>44439</c:v>
                </c:pt>
                <c:pt idx="404">
                  <c:v>44440</c:v>
                </c:pt>
                <c:pt idx="405">
                  <c:v>44441</c:v>
                </c:pt>
                <c:pt idx="406">
                  <c:v>44442</c:v>
                </c:pt>
                <c:pt idx="407">
                  <c:v>44445</c:v>
                </c:pt>
                <c:pt idx="408">
                  <c:v>44446</c:v>
                </c:pt>
                <c:pt idx="409">
                  <c:v>44447</c:v>
                </c:pt>
                <c:pt idx="410">
                  <c:v>44448</c:v>
                </c:pt>
                <c:pt idx="411">
                  <c:v>44449</c:v>
                </c:pt>
                <c:pt idx="412">
                  <c:v>44452</c:v>
                </c:pt>
                <c:pt idx="413">
                  <c:v>44453</c:v>
                </c:pt>
                <c:pt idx="414">
                  <c:v>44454</c:v>
                </c:pt>
                <c:pt idx="415">
                  <c:v>44455</c:v>
                </c:pt>
                <c:pt idx="416">
                  <c:v>44456</c:v>
                </c:pt>
                <c:pt idx="417">
                  <c:v>44461</c:v>
                </c:pt>
                <c:pt idx="418">
                  <c:v>44462</c:v>
                </c:pt>
                <c:pt idx="419">
                  <c:v>44463</c:v>
                </c:pt>
                <c:pt idx="420">
                  <c:v>44466</c:v>
                </c:pt>
                <c:pt idx="421">
                  <c:v>44467</c:v>
                </c:pt>
                <c:pt idx="422">
                  <c:v>44468</c:v>
                </c:pt>
                <c:pt idx="423">
                  <c:v>44469</c:v>
                </c:pt>
                <c:pt idx="424">
                  <c:v>44477</c:v>
                </c:pt>
                <c:pt idx="425">
                  <c:v>44480</c:v>
                </c:pt>
                <c:pt idx="426">
                  <c:v>44481</c:v>
                </c:pt>
                <c:pt idx="427">
                  <c:v>44482</c:v>
                </c:pt>
                <c:pt idx="428">
                  <c:v>44483</c:v>
                </c:pt>
                <c:pt idx="429">
                  <c:v>44484</c:v>
                </c:pt>
                <c:pt idx="430">
                  <c:v>44487</c:v>
                </c:pt>
                <c:pt idx="431">
                  <c:v>44488</c:v>
                </c:pt>
                <c:pt idx="432">
                  <c:v>44489</c:v>
                </c:pt>
                <c:pt idx="433">
                  <c:v>44490</c:v>
                </c:pt>
                <c:pt idx="434">
                  <c:v>44491</c:v>
                </c:pt>
                <c:pt idx="435">
                  <c:v>44494</c:v>
                </c:pt>
                <c:pt idx="436">
                  <c:v>44495</c:v>
                </c:pt>
                <c:pt idx="437">
                  <c:v>44496</c:v>
                </c:pt>
                <c:pt idx="438">
                  <c:v>44497</c:v>
                </c:pt>
                <c:pt idx="439">
                  <c:v>44498</c:v>
                </c:pt>
                <c:pt idx="440">
                  <c:v>44501</c:v>
                </c:pt>
                <c:pt idx="441">
                  <c:v>44502</c:v>
                </c:pt>
                <c:pt idx="442">
                  <c:v>44503</c:v>
                </c:pt>
                <c:pt idx="443">
                  <c:v>44504</c:v>
                </c:pt>
                <c:pt idx="444">
                  <c:v>44505</c:v>
                </c:pt>
                <c:pt idx="445">
                  <c:v>44508</c:v>
                </c:pt>
                <c:pt idx="446">
                  <c:v>44509</c:v>
                </c:pt>
                <c:pt idx="447">
                  <c:v>44510</c:v>
                </c:pt>
                <c:pt idx="448">
                  <c:v>44511</c:v>
                </c:pt>
                <c:pt idx="449">
                  <c:v>44512</c:v>
                </c:pt>
                <c:pt idx="450">
                  <c:v>44515</c:v>
                </c:pt>
                <c:pt idx="451">
                  <c:v>44516</c:v>
                </c:pt>
                <c:pt idx="452">
                  <c:v>44517</c:v>
                </c:pt>
                <c:pt idx="453">
                  <c:v>44518</c:v>
                </c:pt>
                <c:pt idx="454">
                  <c:v>44519</c:v>
                </c:pt>
                <c:pt idx="455">
                  <c:v>44522</c:v>
                </c:pt>
                <c:pt idx="456">
                  <c:v>44523</c:v>
                </c:pt>
                <c:pt idx="457">
                  <c:v>44524</c:v>
                </c:pt>
                <c:pt idx="458">
                  <c:v>44525</c:v>
                </c:pt>
                <c:pt idx="459">
                  <c:v>44526</c:v>
                </c:pt>
                <c:pt idx="460">
                  <c:v>44529</c:v>
                </c:pt>
                <c:pt idx="461">
                  <c:v>44530</c:v>
                </c:pt>
                <c:pt idx="462">
                  <c:v>44531</c:v>
                </c:pt>
                <c:pt idx="463">
                  <c:v>44532</c:v>
                </c:pt>
                <c:pt idx="464">
                  <c:v>44533</c:v>
                </c:pt>
                <c:pt idx="465">
                  <c:v>44536</c:v>
                </c:pt>
                <c:pt idx="466">
                  <c:v>44537</c:v>
                </c:pt>
                <c:pt idx="467">
                  <c:v>44538</c:v>
                </c:pt>
                <c:pt idx="468">
                  <c:v>44539</c:v>
                </c:pt>
                <c:pt idx="469">
                  <c:v>44540</c:v>
                </c:pt>
                <c:pt idx="470">
                  <c:v>44543</c:v>
                </c:pt>
                <c:pt idx="471">
                  <c:v>44544</c:v>
                </c:pt>
                <c:pt idx="472">
                  <c:v>44545</c:v>
                </c:pt>
                <c:pt idx="473">
                  <c:v>44546</c:v>
                </c:pt>
                <c:pt idx="474">
                  <c:v>44547</c:v>
                </c:pt>
                <c:pt idx="475">
                  <c:v>44550</c:v>
                </c:pt>
                <c:pt idx="476">
                  <c:v>44551</c:v>
                </c:pt>
                <c:pt idx="477">
                  <c:v>44552</c:v>
                </c:pt>
                <c:pt idx="478">
                  <c:v>44553</c:v>
                </c:pt>
                <c:pt idx="479">
                  <c:v>44554</c:v>
                </c:pt>
                <c:pt idx="480">
                  <c:v>44557</c:v>
                </c:pt>
                <c:pt idx="481">
                  <c:v>44558</c:v>
                </c:pt>
                <c:pt idx="482">
                  <c:v>44559</c:v>
                </c:pt>
                <c:pt idx="483">
                  <c:v>44560</c:v>
                </c:pt>
                <c:pt idx="484">
                  <c:v>44561</c:v>
                </c:pt>
                <c:pt idx="485">
                  <c:v>44565</c:v>
                </c:pt>
                <c:pt idx="486">
                  <c:v>44566</c:v>
                </c:pt>
                <c:pt idx="487">
                  <c:v>44567</c:v>
                </c:pt>
                <c:pt idx="488">
                  <c:v>44568</c:v>
                </c:pt>
                <c:pt idx="489">
                  <c:v>44571</c:v>
                </c:pt>
                <c:pt idx="490">
                  <c:v>44572</c:v>
                </c:pt>
                <c:pt idx="491">
                  <c:v>44573</c:v>
                </c:pt>
                <c:pt idx="492">
                  <c:v>44574</c:v>
                </c:pt>
                <c:pt idx="493">
                  <c:v>44575</c:v>
                </c:pt>
                <c:pt idx="494">
                  <c:v>44578</c:v>
                </c:pt>
                <c:pt idx="495">
                  <c:v>44579</c:v>
                </c:pt>
                <c:pt idx="496">
                  <c:v>44580</c:v>
                </c:pt>
                <c:pt idx="497">
                  <c:v>44581</c:v>
                </c:pt>
                <c:pt idx="498">
                  <c:v>44582</c:v>
                </c:pt>
                <c:pt idx="499">
                  <c:v>44585</c:v>
                </c:pt>
                <c:pt idx="500">
                  <c:v>44586</c:v>
                </c:pt>
                <c:pt idx="501">
                  <c:v>44587</c:v>
                </c:pt>
                <c:pt idx="502">
                  <c:v>44588</c:v>
                </c:pt>
                <c:pt idx="503">
                  <c:v>44589</c:v>
                </c:pt>
                <c:pt idx="504">
                  <c:v>44599</c:v>
                </c:pt>
                <c:pt idx="505">
                  <c:v>44600</c:v>
                </c:pt>
                <c:pt idx="506">
                  <c:v>44601</c:v>
                </c:pt>
                <c:pt idx="507">
                  <c:v>44602</c:v>
                </c:pt>
                <c:pt idx="508">
                  <c:v>44603</c:v>
                </c:pt>
                <c:pt idx="509">
                  <c:v>44606</c:v>
                </c:pt>
                <c:pt idx="510">
                  <c:v>44607</c:v>
                </c:pt>
                <c:pt idx="511">
                  <c:v>44608</c:v>
                </c:pt>
                <c:pt idx="512">
                  <c:v>44609</c:v>
                </c:pt>
                <c:pt idx="513">
                  <c:v>44610</c:v>
                </c:pt>
                <c:pt idx="514">
                  <c:v>44613</c:v>
                </c:pt>
                <c:pt idx="515">
                  <c:v>44614</c:v>
                </c:pt>
                <c:pt idx="516">
                  <c:v>44615</c:v>
                </c:pt>
                <c:pt idx="517">
                  <c:v>44616</c:v>
                </c:pt>
                <c:pt idx="518">
                  <c:v>44617</c:v>
                </c:pt>
                <c:pt idx="519">
                  <c:v>44620</c:v>
                </c:pt>
                <c:pt idx="520">
                  <c:v>44621</c:v>
                </c:pt>
                <c:pt idx="521">
                  <c:v>44622</c:v>
                </c:pt>
                <c:pt idx="522">
                  <c:v>44623</c:v>
                </c:pt>
                <c:pt idx="523">
                  <c:v>44624</c:v>
                </c:pt>
                <c:pt idx="524">
                  <c:v>44627</c:v>
                </c:pt>
                <c:pt idx="525">
                  <c:v>44628</c:v>
                </c:pt>
                <c:pt idx="526">
                  <c:v>44629</c:v>
                </c:pt>
                <c:pt idx="527">
                  <c:v>44630</c:v>
                </c:pt>
                <c:pt idx="528">
                  <c:v>44631</c:v>
                </c:pt>
                <c:pt idx="529">
                  <c:v>44634</c:v>
                </c:pt>
                <c:pt idx="530">
                  <c:v>44635</c:v>
                </c:pt>
                <c:pt idx="531">
                  <c:v>44636</c:v>
                </c:pt>
                <c:pt idx="532">
                  <c:v>44637</c:v>
                </c:pt>
                <c:pt idx="533">
                  <c:v>44638</c:v>
                </c:pt>
                <c:pt idx="534">
                  <c:v>44641</c:v>
                </c:pt>
                <c:pt idx="535">
                  <c:v>44642</c:v>
                </c:pt>
                <c:pt idx="536">
                  <c:v>44643</c:v>
                </c:pt>
                <c:pt idx="537">
                  <c:v>44644</c:v>
                </c:pt>
                <c:pt idx="538">
                  <c:v>44645</c:v>
                </c:pt>
                <c:pt idx="539">
                  <c:v>44648</c:v>
                </c:pt>
                <c:pt idx="540">
                  <c:v>44649</c:v>
                </c:pt>
                <c:pt idx="541">
                  <c:v>44650</c:v>
                </c:pt>
                <c:pt idx="542">
                  <c:v>44651</c:v>
                </c:pt>
                <c:pt idx="543">
                  <c:v>44652</c:v>
                </c:pt>
                <c:pt idx="544">
                  <c:v>44657</c:v>
                </c:pt>
                <c:pt idx="545">
                  <c:v>44658</c:v>
                </c:pt>
                <c:pt idx="546">
                  <c:v>44659</c:v>
                </c:pt>
                <c:pt idx="547">
                  <c:v>44662</c:v>
                </c:pt>
                <c:pt idx="548">
                  <c:v>44663</c:v>
                </c:pt>
                <c:pt idx="549">
                  <c:v>44664</c:v>
                </c:pt>
                <c:pt idx="550">
                  <c:v>44665</c:v>
                </c:pt>
                <c:pt idx="551">
                  <c:v>44666</c:v>
                </c:pt>
                <c:pt idx="552">
                  <c:v>44669</c:v>
                </c:pt>
                <c:pt idx="553">
                  <c:v>44670</c:v>
                </c:pt>
                <c:pt idx="554">
                  <c:v>44671</c:v>
                </c:pt>
                <c:pt idx="555">
                  <c:v>44672</c:v>
                </c:pt>
                <c:pt idx="556">
                  <c:v>44673</c:v>
                </c:pt>
                <c:pt idx="557">
                  <c:v>44676</c:v>
                </c:pt>
                <c:pt idx="558">
                  <c:v>44677</c:v>
                </c:pt>
                <c:pt idx="559">
                  <c:v>44678</c:v>
                </c:pt>
                <c:pt idx="560">
                  <c:v>44679</c:v>
                </c:pt>
                <c:pt idx="561">
                  <c:v>44680</c:v>
                </c:pt>
                <c:pt idx="562">
                  <c:v>44686</c:v>
                </c:pt>
                <c:pt idx="563">
                  <c:v>44687</c:v>
                </c:pt>
                <c:pt idx="564">
                  <c:v>44690</c:v>
                </c:pt>
                <c:pt idx="565">
                  <c:v>44691</c:v>
                </c:pt>
                <c:pt idx="566">
                  <c:v>44692</c:v>
                </c:pt>
                <c:pt idx="567">
                  <c:v>44693</c:v>
                </c:pt>
                <c:pt idx="568">
                  <c:v>44694</c:v>
                </c:pt>
                <c:pt idx="569">
                  <c:v>44697</c:v>
                </c:pt>
                <c:pt idx="570">
                  <c:v>44698</c:v>
                </c:pt>
                <c:pt idx="571">
                  <c:v>44699</c:v>
                </c:pt>
                <c:pt idx="572">
                  <c:v>44700</c:v>
                </c:pt>
                <c:pt idx="573">
                  <c:v>44701</c:v>
                </c:pt>
                <c:pt idx="574">
                  <c:v>44704</c:v>
                </c:pt>
                <c:pt idx="575">
                  <c:v>44705</c:v>
                </c:pt>
                <c:pt idx="576">
                  <c:v>44706</c:v>
                </c:pt>
                <c:pt idx="577">
                  <c:v>44707</c:v>
                </c:pt>
                <c:pt idx="578">
                  <c:v>44708</c:v>
                </c:pt>
                <c:pt idx="579">
                  <c:v>44711</c:v>
                </c:pt>
                <c:pt idx="580">
                  <c:v>44712</c:v>
                </c:pt>
                <c:pt idx="581">
                  <c:v>44713</c:v>
                </c:pt>
                <c:pt idx="582">
                  <c:v>44714</c:v>
                </c:pt>
                <c:pt idx="583">
                  <c:v>44718</c:v>
                </c:pt>
                <c:pt idx="584">
                  <c:v>44719</c:v>
                </c:pt>
                <c:pt idx="585">
                  <c:v>44720</c:v>
                </c:pt>
                <c:pt idx="586">
                  <c:v>44721</c:v>
                </c:pt>
                <c:pt idx="587">
                  <c:v>44722</c:v>
                </c:pt>
                <c:pt idx="588">
                  <c:v>44725</c:v>
                </c:pt>
                <c:pt idx="589">
                  <c:v>44726</c:v>
                </c:pt>
                <c:pt idx="590">
                  <c:v>44727</c:v>
                </c:pt>
                <c:pt idx="591">
                  <c:v>44728</c:v>
                </c:pt>
                <c:pt idx="592">
                  <c:v>44729</c:v>
                </c:pt>
                <c:pt idx="593">
                  <c:v>44732</c:v>
                </c:pt>
                <c:pt idx="594">
                  <c:v>44733</c:v>
                </c:pt>
                <c:pt idx="595">
                  <c:v>44734</c:v>
                </c:pt>
                <c:pt idx="596">
                  <c:v>44735</c:v>
                </c:pt>
                <c:pt idx="597">
                  <c:v>44736</c:v>
                </c:pt>
                <c:pt idx="598">
                  <c:v>44739</c:v>
                </c:pt>
                <c:pt idx="599">
                  <c:v>44740</c:v>
                </c:pt>
                <c:pt idx="600">
                  <c:v>44741</c:v>
                </c:pt>
                <c:pt idx="601">
                  <c:v>44742</c:v>
                </c:pt>
                <c:pt idx="602">
                  <c:v>44743</c:v>
                </c:pt>
                <c:pt idx="603">
                  <c:v>44746</c:v>
                </c:pt>
                <c:pt idx="604">
                  <c:v>44747</c:v>
                </c:pt>
                <c:pt idx="605">
                  <c:v>44748</c:v>
                </c:pt>
                <c:pt idx="606">
                  <c:v>44749</c:v>
                </c:pt>
                <c:pt idx="607">
                  <c:v>44750</c:v>
                </c:pt>
                <c:pt idx="608">
                  <c:v>44753</c:v>
                </c:pt>
                <c:pt idx="609">
                  <c:v>44754</c:v>
                </c:pt>
                <c:pt idx="610">
                  <c:v>44755</c:v>
                </c:pt>
                <c:pt idx="611">
                  <c:v>44756</c:v>
                </c:pt>
                <c:pt idx="612">
                  <c:v>44757</c:v>
                </c:pt>
                <c:pt idx="613">
                  <c:v>44760</c:v>
                </c:pt>
                <c:pt idx="614">
                  <c:v>44761</c:v>
                </c:pt>
                <c:pt idx="615">
                  <c:v>44762</c:v>
                </c:pt>
                <c:pt idx="616">
                  <c:v>44763</c:v>
                </c:pt>
                <c:pt idx="617">
                  <c:v>44764</c:v>
                </c:pt>
                <c:pt idx="618">
                  <c:v>44767</c:v>
                </c:pt>
                <c:pt idx="619">
                  <c:v>44768</c:v>
                </c:pt>
                <c:pt idx="620">
                  <c:v>44769</c:v>
                </c:pt>
                <c:pt idx="621">
                  <c:v>44770</c:v>
                </c:pt>
                <c:pt idx="622">
                  <c:v>44771</c:v>
                </c:pt>
                <c:pt idx="623">
                  <c:v>44774</c:v>
                </c:pt>
                <c:pt idx="624">
                  <c:v>44775</c:v>
                </c:pt>
                <c:pt idx="625">
                  <c:v>44776</c:v>
                </c:pt>
                <c:pt idx="626">
                  <c:v>44777</c:v>
                </c:pt>
                <c:pt idx="627">
                  <c:v>44778</c:v>
                </c:pt>
                <c:pt idx="628">
                  <c:v>44781</c:v>
                </c:pt>
                <c:pt idx="629">
                  <c:v>44782</c:v>
                </c:pt>
                <c:pt idx="630">
                  <c:v>44783</c:v>
                </c:pt>
                <c:pt idx="631">
                  <c:v>44784</c:v>
                </c:pt>
                <c:pt idx="632">
                  <c:v>44785</c:v>
                </c:pt>
                <c:pt idx="633">
                  <c:v>44788</c:v>
                </c:pt>
                <c:pt idx="634">
                  <c:v>44789</c:v>
                </c:pt>
                <c:pt idx="635">
                  <c:v>44790</c:v>
                </c:pt>
                <c:pt idx="636">
                  <c:v>44791</c:v>
                </c:pt>
                <c:pt idx="637">
                  <c:v>44792</c:v>
                </c:pt>
                <c:pt idx="638">
                  <c:v>44795</c:v>
                </c:pt>
                <c:pt idx="639">
                  <c:v>44796</c:v>
                </c:pt>
                <c:pt idx="640">
                  <c:v>44797</c:v>
                </c:pt>
                <c:pt idx="641">
                  <c:v>44798</c:v>
                </c:pt>
                <c:pt idx="642">
                  <c:v>44799</c:v>
                </c:pt>
                <c:pt idx="643">
                  <c:v>44802</c:v>
                </c:pt>
                <c:pt idx="644">
                  <c:v>44803</c:v>
                </c:pt>
                <c:pt idx="645">
                  <c:v>44804</c:v>
                </c:pt>
                <c:pt idx="646">
                  <c:v>44805</c:v>
                </c:pt>
                <c:pt idx="647">
                  <c:v>44806</c:v>
                </c:pt>
                <c:pt idx="648">
                  <c:v>44809</c:v>
                </c:pt>
                <c:pt idx="649">
                  <c:v>44810</c:v>
                </c:pt>
                <c:pt idx="650">
                  <c:v>44811</c:v>
                </c:pt>
                <c:pt idx="651">
                  <c:v>44812</c:v>
                </c:pt>
                <c:pt idx="652">
                  <c:v>44813</c:v>
                </c:pt>
                <c:pt idx="653">
                  <c:v>44817</c:v>
                </c:pt>
                <c:pt idx="654">
                  <c:v>44818</c:v>
                </c:pt>
                <c:pt idx="655">
                  <c:v>44819</c:v>
                </c:pt>
                <c:pt idx="656">
                  <c:v>44820</c:v>
                </c:pt>
                <c:pt idx="657">
                  <c:v>44823</c:v>
                </c:pt>
                <c:pt idx="658">
                  <c:v>44824</c:v>
                </c:pt>
                <c:pt idx="659">
                  <c:v>44825</c:v>
                </c:pt>
                <c:pt idx="660">
                  <c:v>44826</c:v>
                </c:pt>
                <c:pt idx="661">
                  <c:v>44827</c:v>
                </c:pt>
                <c:pt idx="662">
                  <c:v>44830</c:v>
                </c:pt>
                <c:pt idx="663">
                  <c:v>44831</c:v>
                </c:pt>
                <c:pt idx="664">
                  <c:v>44832</c:v>
                </c:pt>
                <c:pt idx="665">
                  <c:v>44833</c:v>
                </c:pt>
                <c:pt idx="666">
                  <c:v>44834</c:v>
                </c:pt>
                <c:pt idx="667">
                  <c:v>44844</c:v>
                </c:pt>
                <c:pt idx="668">
                  <c:v>44845</c:v>
                </c:pt>
                <c:pt idx="669">
                  <c:v>44846</c:v>
                </c:pt>
                <c:pt idx="670">
                  <c:v>44847</c:v>
                </c:pt>
                <c:pt idx="671">
                  <c:v>44848</c:v>
                </c:pt>
                <c:pt idx="672">
                  <c:v>44851</c:v>
                </c:pt>
                <c:pt idx="673">
                  <c:v>44852</c:v>
                </c:pt>
                <c:pt idx="674">
                  <c:v>44853</c:v>
                </c:pt>
                <c:pt idx="675">
                  <c:v>44854</c:v>
                </c:pt>
                <c:pt idx="676">
                  <c:v>44855</c:v>
                </c:pt>
                <c:pt idx="677">
                  <c:v>44858</c:v>
                </c:pt>
                <c:pt idx="678">
                  <c:v>44859</c:v>
                </c:pt>
                <c:pt idx="679">
                  <c:v>44860</c:v>
                </c:pt>
                <c:pt idx="680">
                  <c:v>44861</c:v>
                </c:pt>
                <c:pt idx="681">
                  <c:v>44862</c:v>
                </c:pt>
                <c:pt idx="682">
                  <c:v>44865</c:v>
                </c:pt>
                <c:pt idx="683">
                  <c:v>44866</c:v>
                </c:pt>
                <c:pt idx="684">
                  <c:v>44867</c:v>
                </c:pt>
                <c:pt idx="685">
                  <c:v>44868</c:v>
                </c:pt>
                <c:pt idx="686">
                  <c:v>44869</c:v>
                </c:pt>
                <c:pt idx="687">
                  <c:v>44872</c:v>
                </c:pt>
                <c:pt idx="688">
                  <c:v>44873</c:v>
                </c:pt>
                <c:pt idx="689">
                  <c:v>44874</c:v>
                </c:pt>
                <c:pt idx="690">
                  <c:v>44875</c:v>
                </c:pt>
                <c:pt idx="691">
                  <c:v>44876</c:v>
                </c:pt>
                <c:pt idx="692">
                  <c:v>44879</c:v>
                </c:pt>
                <c:pt idx="693">
                  <c:v>44880</c:v>
                </c:pt>
                <c:pt idx="694">
                  <c:v>44881</c:v>
                </c:pt>
                <c:pt idx="695">
                  <c:v>44882</c:v>
                </c:pt>
                <c:pt idx="696">
                  <c:v>44883</c:v>
                </c:pt>
                <c:pt idx="697">
                  <c:v>44886</c:v>
                </c:pt>
                <c:pt idx="698">
                  <c:v>44887</c:v>
                </c:pt>
                <c:pt idx="699">
                  <c:v>44888</c:v>
                </c:pt>
                <c:pt idx="700">
                  <c:v>44889</c:v>
                </c:pt>
                <c:pt idx="701">
                  <c:v>44890</c:v>
                </c:pt>
                <c:pt idx="702">
                  <c:v>44893</c:v>
                </c:pt>
                <c:pt idx="703">
                  <c:v>44894</c:v>
                </c:pt>
                <c:pt idx="704">
                  <c:v>44895</c:v>
                </c:pt>
                <c:pt idx="705">
                  <c:v>44896</c:v>
                </c:pt>
                <c:pt idx="706">
                  <c:v>44897</c:v>
                </c:pt>
                <c:pt idx="707">
                  <c:v>44900</c:v>
                </c:pt>
                <c:pt idx="708">
                  <c:v>44901</c:v>
                </c:pt>
                <c:pt idx="709">
                  <c:v>44902</c:v>
                </c:pt>
                <c:pt idx="710">
                  <c:v>44903</c:v>
                </c:pt>
                <c:pt idx="711">
                  <c:v>44904</c:v>
                </c:pt>
                <c:pt idx="712">
                  <c:v>44907</c:v>
                </c:pt>
                <c:pt idx="713">
                  <c:v>44908</c:v>
                </c:pt>
                <c:pt idx="714">
                  <c:v>44909</c:v>
                </c:pt>
                <c:pt idx="715">
                  <c:v>44910</c:v>
                </c:pt>
                <c:pt idx="716">
                  <c:v>44911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44921</c:v>
                </c:pt>
                <c:pt idx="723">
                  <c:v>44922</c:v>
                </c:pt>
                <c:pt idx="724">
                  <c:v>44923</c:v>
                </c:pt>
                <c:pt idx="725">
                  <c:v>44924</c:v>
                </c:pt>
                <c:pt idx="726">
                  <c:v>44925</c:v>
                </c:pt>
                <c:pt idx="727">
                  <c:v>44929</c:v>
                </c:pt>
                <c:pt idx="728">
                  <c:v>44930</c:v>
                </c:pt>
                <c:pt idx="729">
                  <c:v>44931</c:v>
                </c:pt>
                <c:pt idx="730">
                  <c:v>44932</c:v>
                </c:pt>
                <c:pt idx="731">
                  <c:v>44935</c:v>
                </c:pt>
                <c:pt idx="732">
                  <c:v>44936</c:v>
                </c:pt>
                <c:pt idx="733">
                  <c:v>44937</c:v>
                </c:pt>
                <c:pt idx="734">
                  <c:v>44938</c:v>
                </c:pt>
                <c:pt idx="735">
                  <c:v>44939</c:v>
                </c:pt>
                <c:pt idx="736">
                  <c:v>44942</c:v>
                </c:pt>
                <c:pt idx="737">
                  <c:v>44943</c:v>
                </c:pt>
                <c:pt idx="738">
                  <c:v>44944</c:v>
                </c:pt>
                <c:pt idx="739">
                  <c:v>44945</c:v>
                </c:pt>
                <c:pt idx="740">
                  <c:v>44946</c:v>
                </c:pt>
                <c:pt idx="741">
                  <c:v>44956</c:v>
                </c:pt>
                <c:pt idx="742">
                  <c:v>44957</c:v>
                </c:pt>
                <c:pt idx="743">
                  <c:v>44958</c:v>
                </c:pt>
                <c:pt idx="744">
                  <c:v>44959</c:v>
                </c:pt>
                <c:pt idx="745">
                  <c:v>44960</c:v>
                </c:pt>
                <c:pt idx="746">
                  <c:v>44963</c:v>
                </c:pt>
                <c:pt idx="747">
                  <c:v>44964</c:v>
                </c:pt>
                <c:pt idx="748">
                  <c:v>44965</c:v>
                </c:pt>
                <c:pt idx="749">
                  <c:v>44966</c:v>
                </c:pt>
                <c:pt idx="750">
                  <c:v>44967</c:v>
                </c:pt>
                <c:pt idx="751">
                  <c:v>44970</c:v>
                </c:pt>
                <c:pt idx="752">
                  <c:v>44971</c:v>
                </c:pt>
                <c:pt idx="753">
                  <c:v>44972</c:v>
                </c:pt>
                <c:pt idx="754">
                  <c:v>44973</c:v>
                </c:pt>
                <c:pt idx="755">
                  <c:v>44974</c:v>
                </c:pt>
                <c:pt idx="756">
                  <c:v>44977</c:v>
                </c:pt>
                <c:pt idx="757">
                  <c:v>44978</c:v>
                </c:pt>
                <c:pt idx="758">
                  <c:v>44979</c:v>
                </c:pt>
                <c:pt idx="759">
                  <c:v>44980</c:v>
                </c:pt>
                <c:pt idx="760">
                  <c:v>44981</c:v>
                </c:pt>
                <c:pt idx="761">
                  <c:v>44984</c:v>
                </c:pt>
                <c:pt idx="762">
                  <c:v>44985</c:v>
                </c:pt>
                <c:pt idx="763">
                  <c:v>44986</c:v>
                </c:pt>
                <c:pt idx="764">
                  <c:v>44987</c:v>
                </c:pt>
                <c:pt idx="765">
                  <c:v>44988</c:v>
                </c:pt>
                <c:pt idx="766">
                  <c:v>44991</c:v>
                </c:pt>
                <c:pt idx="767">
                  <c:v>44992</c:v>
                </c:pt>
                <c:pt idx="768">
                  <c:v>44993</c:v>
                </c:pt>
                <c:pt idx="769">
                  <c:v>44994</c:v>
                </c:pt>
                <c:pt idx="770">
                  <c:v>44995</c:v>
                </c:pt>
                <c:pt idx="771">
                  <c:v>44998</c:v>
                </c:pt>
                <c:pt idx="772">
                  <c:v>44999</c:v>
                </c:pt>
                <c:pt idx="773">
                  <c:v>45000</c:v>
                </c:pt>
                <c:pt idx="774">
                  <c:v>45001</c:v>
                </c:pt>
                <c:pt idx="775">
                  <c:v>45002</c:v>
                </c:pt>
                <c:pt idx="776">
                  <c:v>45005</c:v>
                </c:pt>
                <c:pt idx="777">
                  <c:v>45006</c:v>
                </c:pt>
                <c:pt idx="778">
                  <c:v>45007</c:v>
                </c:pt>
                <c:pt idx="779">
                  <c:v>45008</c:v>
                </c:pt>
                <c:pt idx="780">
                  <c:v>45009</c:v>
                </c:pt>
                <c:pt idx="781">
                  <c:v>45012</c:v>
                </c:pt>
                <c:pt idx="782">
                  <c:v>45013</c:v>
                </c:pt>
                <c:pt idx="783">
                  <c:v>45014</c:v>
                </c:pt>
                <c:pt idx="784">
                  <c:v>45015</c:v>
                </c:pt>
                <c:pt idx="785">
                  <c:v>45016</c:v>
                </c:pt>
                <c:pt idx="786">
                  <c:v>45019</c:v>
                </c:pt>
                <c:pt idx="787">
                  <c:v>45020</c:v>
                </c:pt>
                <c:pt idx="788">
                  <c:v>45022</c:v>
                </c:pt>
                <c:pt idx="789">
                  <c:v>45023</c:v>
                </c:pt>
                <c:pt idx="790">
                  <c:v>45026</c:v>
                </c:pt>
                <c:pt idx="791">
                  <c:v>45027</c:v>
                </c:pt>
                <c:pt idx="792">
                  <c:v>45028</c:v>
                </c:pt>
                <c:pt idx="793">
                  <c:v>45029</c:v>
                </c:pt>
                <c:pt idx="794">
                  <c:v>45030</c:v>
                </c:pt>
                <c:pt idx="795">
                  <c:v>45033</c:v>
                </c:pt>
                <c:pt idx="796">
                  <c:v>45034</c:v>
                </c:pt>
                <c:pt idx="797">
                  <c:v>45035</c:v>
                </c:pt>
                <c:pt idx="798">
                  <c:v>45036</c:v>
                </c:pt>
                <c:pt idx="799">
                  <c:v>45037</c:v>
                </c:pt>
                <c:pt idx="800">
                  <c:v>45040</c:v>
                </c:pt>
                <c:pt idx="801">
                  <c:v>45041</c:v>
                </c:pt>
                <c:pt idx="802">
                  <c:v>45042</c:v>
                </c:pt>
                <c:pt idx="803">
                  <c:v>45043</c:v>
                </c:pt>
                <c:pt idx="804">
                  <c:v>45044</c:v>
                </c:pt>
                <c:pt idx="805">
                  <c:v>45050</c:v>
                </c:pt>
                <c:pt idx="806">
                  <c:v>45051</c:v>
                </c:pt>
                <c:pt idx="807">
                  <c:v>45054</c:v>
                </c:pt>
                <c:pt idx="808">
                  <c:v>45055</c:v>
                </c:pt>
                <c:pt idx="809">
                  <c:v>45056</c:v>
                </c:pt>
                <c:pt idx="810">
                  <c:v>45057</c:v>
                </c:pt>
                <c:pt idx="811">
                  <c:v>45058</c:v>
                </c:pt>
                <c:pt idx="812">
                  <c:v>45061</c:v>
                </c:pt>
                <c:pt idx="813">
                  <c:v>45062</c:v>
                </c:pt>
                <c:pt idx="814">
                  <c:v>45063</c:v>
                </c:pt>
                <c:pt idx="815">
                  <c:v>45064</c:v>
                </c:pt>
                <c:pt idx="816">
                  <c:v>45065</c:v>
                </c:pt>
                <c:pt idx="817">
                  <c:v>45068</c:v>
                </c:pt>
                <c:pt idx="818">
                  <c:v>45069</c:v>
                </c:pt>
                <c:pt idx="819">
                  <c:v>45070</c:v>
                </c:pt>
                <c:pt idx="820">
                  <c:v>45071</c:v>
                </c:pt>
                <c:pt idx="821">
                  <c:v>45072</c:v>
                </c:pt>
                <c:pt idx="822">
                  <c:v>45075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45096</c:v>
                </c:pt>
                <c:pt idx="838">
                  <c:v>45097</c:v>
                </c:pt>
                <c:pt idx="839">
                  <c:v>45098</c:v>
                </c:pt>
                <c:pt idx="840">
                  <c:v>45103</c:v>
                </c:pt>
                <c:pt idx="841">
                  <c:v>45104</c:v>
                </c:pt>
                <c:pt idx="842">
                  <c:v>45105</c:v>
                </c:pt>
                <c:pt idx="843">
                  <c:v>45106</c:v>
                </c:pt>
                <c:pt idx="844">
                  <c:v>45107</c:v>
                </c:pt>
                <c:pt idx="845">
                  <c:v>45110</c:v>
                </c:pt>
                <c:pt idx="846">
                  <c:v>45111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45173</c:v>
                </c:pt>
                <c:pt idx="891">
                  <c:v>45174</c:v>
                </c:pt>
                <c:pt idx="892">
                  <c:v>45175</c:v>
                </c:pt>
                <c:pt idx="893">
                  <c:v>45176</c:v>
                </c:pt>
                <c:pt idx="894">
                  <c:v>45177</c:v>
                </c:pt>
                <c:pt idx="895">
                  <c:v>45180</c:v>
                </c:pt>
                <c:pt idx="896">
                  <c:v>45181</c:v>
                </c:pt>
                <c:pt idx="897">
                  <c:v>45182</c:v>
                </c:pt>
                <c:pt idx="898">
                  <c:v>45183</c:v>
                </c:pt>
                <c:pt idx="899">
                  <c:v>45184</c:v>
                </c:pt>
                <c:pt idx="900">
                  <c:v>45187</c:v>
                </c:pt>
                <c:pt idx="901">
                  <c:v>45188</c:v>
                </c:pt>
                <c:pt idx="902">
                  <c:v>45189</c:v>
                </c:pt>
                <c:pt idx="903">
                  <c:v>45190</c:v>
                </c:pt>
                <c:pt idx="904">
                  <c:v>45191</c:v>
                </c:pt>
                <c:pt idx="905">
                  <c:v>45194</c:v>
                </c:pt>
                <c:pt idx="906">
                  <c:v>45195</c:v>
                </c:pt>
                <c:pt idx="907">
                  <c:v>45196</c:v>
                </c:pt>
                <c:pt idx="908">
                  <c:v>45197</c:v>
                </c:pt>
                <c:pt idx="909">
                  <c:v>45208</c:v>
                </c:pt>
                <c:pt idx="910">
                  <c:v>45209</c:v>
                </c:pt>
                <c:pt idx="911">
                  <c:v>45210</c:v>
                </c:pt>
                <c:pt idx="912">
                  <c:v>45211</c:v>
                </c:pt>
                <c:pt idx="913">
                  <c:v>45212</c:v>
                </c:pt>
                <c:pt idx="914">
                  <c:v>45215</c:v>
                </c:pt>
                <c:pt idx="915">
                  <c:v>45216</c:v>
                </c:pt>
                <c:pt idx="916">
                  <c:v>45217</c:v>
                </c:pt>
                <c:pt idx="917">
                  <c:v>45218</c:v>
                </c:pt>
                <c:pt idx="918">
                  <c:v>45219</c:v>
                </c:pt>
                <c:pt idx="919">
                  <c:v>45222</c:v>
                </c:pt>
                <c:pt idx="920">
                  <c:v>45223</c:v>
                </c:pt>
                <c:pt idx="921">
                  <c:v>45224</c:v>
                </c:pt>
                <c:pt idx="922">
                  <c:v>45225</c:v>
                </c:pt>
                <c:pt idx="923">
                  <c:v>45226</c:v>
                </c:pt>
                <c:pt idx="924">
                  <c:v>45229</c:v>
                </c:pt>
                <c:pt idx="925">
                  <c:v>45230</c:v>
                </c:pt>
                <c:pt idx="926">
                  <c:v>45231</c:v>
                </c:pt>
                <c:pt idx="927">
                  <c:v>45232</c:v>
                </c:pt>
                <c:pt idx="928">
                  <c:v>45233</c:v>
                </c:pt>
                <c:pt idx="929">
                  <c:v>45236</c:v>
                </c:pt>
                <c:pt idx="930">
                  <c:v>45237</c:v>
                </c:pt>
                <c:pt idx="931">
                  <c:v>45238</c:v>
                </c:pt>
                <c:pt idx="932">
                  <c:v>45239</c:v>
                </c:pt>
                <c:pt idx="933">
                  <c:v>45240</c:v>
                </c:pt>
                <c:pt idx="934">
                  <c:v>45243</c:v>
                </c:pt>
                <c:pt idx="935">
                  <c:v>45244</c:v>
                </c:pt>
                <c:pt idx="936">
                  <c:v>45245</c:v>
                </c:pt>
                <c:pt idx="937">
                  <c:v>45246</c:v>
                </c:pt>
                <c:pt idx="938">
                  <c:v>45247</c:v>
                </c:pt>
                <c:pt idx="939">
                  <c:v>45250</c:v>
                </c:pt>
                <c:pt idx="940">
                  <c:v>45251</c:v>
                </c:pt>
                <c:pt idx="941">
                  <c:v>45252</c:v>
                </c:pt>
                <c:pt idx="942">
                  <c:v>45253</c:v>
                </c:pt>
                <c:pt idx="943">
                  <c:v>45254</c:v>
                </c:pt>
                <c:pt idx="944">
                  <c:v>45257</c:v>
                </c:pt>
                <c:pt idx="945">
                  <c:v>45258</c:v>
                </c:pt>
                <c:pt idx="946">
                  <c:v>45259</c:v>
                </c:pt>
                <c:pt idx="947">
                  <c:v>45260</c:v>
                </c:pt>
                <c:pt idx="948">
                  <c:v>45261</c:v>
                </c:pt>
                <c:pt idx="949">
                  <c:v>45264</c:v>
                </c:pt>
                <c:pt idx="950">
                  <c:v>45265</c:v>
                </c:pt>
                <c:pt idx="951">
                  <c:v>45266</c:v>
                </c:pt>
                <c:pt idx="952">
                  <c:v>45267</c:v>
                </c:pt>
                <c:pt idx="953">
                  <c:v>45268</c:v>
                </c:pt>
                <c:pt idx="954">
                  <c:v>45271</c:v>
                </c:pt>
                <c:pt idx="955">
                  <c:v>45272</c:v>
                </c:pt>
                <c:pt idx="956">
                  <c:v>45273</c:v>
                </c:pt>
                <c:pt idx="957">
                  <c:v>45274</c:v>
                </c:pt>
                <c:pt idx="958">
                  <c:v>45275</c:v>
                </c:pt>
                <c:pt idx="959">
                  <c:v>45278</c:v>
                </c:pt>
                <c:pt idx="960">
                  <c:v>45279</c:v>
                </c:pt>
                <c:pt idx="961">
                  <c:v>45280</c:v>
                </c:pt>
                <c:pt idx="962">
                  <c:v>45281</c:v>
                </c:pt>
                <c:pt idx="963">
                  <c:v>45282</c:v>
                </c:pt>
                <c:pt idx="964">
                  <c:v>45285</c:v>
                </c:pt>
                <c:pt idx="965">
                  <c:v>45286</c:v>
                </c:pt>
                <c:pt idx="966">
                  <c:v>45287</c:v>
                </c:pt>
                <c:pt idx="967">
                  <c:v>45288</c:v>
                </c:pt>
                <c:pt idx="968">
                  <c:v>45289</c:v>
                </c:pt>
              </c:numCache>
            </c:numRef>
          </c:cat>
          <c:val>
            <c:numRef>
              <c:f>'增值-产业趋势'!$M$4:$M$972</c:f>
              <c:numCache>
                <c:formatCode>0%</c:formatCode>
                <c:ptCount val="969"/>
                <c:pt idx="0">
                  <c:v>8.9336254505677009E-4</c:v>
                </c:pt>
                <c:pt idx="1">
                  <c:v>9.0844744773809997E-3</c:v>
                </c:pt>
                <c:pt idx="2">
                  <c:v>1.9667565112912001E-2</c:v>
                </c:pt>
                <c:pt idx="3">
                  <c:v>1.401292628537E-2</c:v>
                </c:pt>
                <c:pt idx="4">
                  <c:v>4.0542020203798004E-2</c:v>
                </c:pt>
                <c:pt idx="5">
                  <c:v>3.8899398461398997E-2</c:v>
                </c:pt>
                <c:pt idx="6">
                  <c:v>6.7761813003910001E-2</c:v>
                </c:pt>
                <c:pt idx="7">
                  <c:v>6.9065586575903004E-2</c:v>
                </c:pt>
                <c:pt idx="8">
                  <c:v>7.1543694891956999E-2</c:v>
                </c:pt>
                <c:pt idx="9">
                  <c:v>8.9219329401287004E-2</c:v>
                </c:pt>
                <c:pt idx="10">
                  <c:v>0.12617059529152</c:v>
                </c:pt>
                <c:pt idx="11">
                  <c:v>0.15158528347006001</c:v>
                </c:pt>
                <c:pt idx="12">
                  <c:v>0.13440042155606</c:v>
                </c:pt>
                <c:pt idx="13">
                  <c:v>0.1630222402107</c:v>
                </c:pt>
                <c:pt idx="14">
                  <c:v>0.12630208715221999</c:v>
                </c:pt>
                <c:pt idx="15">
                  <c:v>1.1739241375063001E-2</c:v>
                </c:pt>
                <c:pt idx="16">
                  <c:v>7.7379000603200992E-2</c:v>
                </c:pt>
                <c:pt idx="17">
                  <c:v>0.10735034613154999</c:v>
                </c:pt>
                <c:pt idx="18">
                  <c:v>0.14059158628065999</c:v>
                </c:pt>
                <c:pt idx="19">
                  <c:v>0.16378508852970999</c:v>
                </c:pt>
                <c:pt idx="20">
                  <c:v>0.18013465939698001</c:v>
                </c:pt>
                <c:pt idx="21">
                  <c:v>0.17187843699681998</c:v>
                </c:pt>
                <c:pt idx="22">
                  <c:v>0.20788589439395</c:v>
                </c:pt>
                <c:pt idx="23">
                  <c:v>0.20224523574193001</c:v>
                </c:pt>
                <c:pt idx="24">
                  <c:v>0.19138977609234001</c:v>
                </c:pt>
                <c:pt idx="25">
                  <c:v>0.23987155835940999</c:v>
                </c:pt>
                <c:pt idx="26">
                  <c:v>0.25632827798454999</c:v>
                </c:pt>
                <c:pt idx="27">
                  <c:v>0.23521723530786001</c:v>
                </c:pt>
                <c:pt idx="28">
                  <c:v>0.24631133557602999</c:v>
                </c:pt>
                <c:pt idx="29">
                  <c:v>0.26533503050709001</c:v>
                </c:pt>
                <c:pt idx="30">
                  <c:v>0.28401596672913998</c:v>
                </c:pt>
                <c:pt idx="31">
                  <c:v>0.29587829230689999</c:v>
                </c:pt>
                <c:pt idx="32">
                  <c:v>0.23078209794530999</c:v>
                </c:pt>
                <c:pt idx="33">
                  <c:v>0.21846898502948001</c:v>
                </c:pt>
                <c:pt idx="34">
                  <c:v>0.15295915344659999</c:v>
                </c:pt>
                <c:pt idx="35">
                  <c:v>0.19498776490233</c:v>
                </c:pt>
                <c:pt idx="36">
                  <c:v>0.21443223378763998</c:v>
                </c:pt>
                <c:pt idx="37">
                  <c:v>0.20410528343095</c:v>
                </c:pt>
                <c:pt idx="38">
                  <c:v>0.22062506049114</c:v>
                </c:pt>
                <c:pt idx="39">
                  <c:v>0.20926563017841002</c:v>
                </c:pt>
                <c:pt idx="40">
                  <c:v>0.14740814389218002</c:v>
                </c:pt>
                <c:pt idx="41">
                  <c:v>0.18800686690580001</c:v>
                </c:pt>
                <c:pt idx="42">
                  <c:v>0.15836449543786998</c:v>
                </c:pt>
                <c:pt idx="43">
                  <c:v>0.12797462451496999</c:v>
                </c:pt>
                <c:pt idx="44">
                  <c:v>0.12218692961128</c:v>
                </c:pt>
                <c:pt idx="45">
                  <c:v>5.5115424435196E-2</c:v>
                </c:pt>
                <c:pt idx="46">
                  <c:v>5.8536950190491994E-2</c:v>
                </c:pt>
                <c:pt idx="47">
                  <c:v>4.4428020182290001E-2</c:v>
                </c:pt>
                <c:pt idx="48">
                  <c:v>5.1089915991853994E-2</c:v>
                </c:pt>
                <c:pt idx="49">
                  <c:v>5.7623546135068003E-2</c:v>
                </c:pt>
                <c:pt idx="50">
                  <c:v>-5.7331428901030998E-3</c:v>
                </c:pt>
                <c:pt idx="51">
                  <c:v>1.5663857922310998E-2</c:v>
                </c:pt>
                <c:pt idx="52">
                  <c:v>5.4663463935546004E-2</c:v>
                </c:pt>
                <c:pt idx="53">
                  <c:v>4.7495348903143005E-2</c:v>
                </c:pt>
                <c:pt idx="54">
                  <c:v>3.7903384277874999E-2</c:v>
                </c:pt>
                <c:pt idx="55">
                  <c:v>6.4927650147574003E-3</c:v>
                </c:pt>
                <c:pt idx="56">
                  <c:v>1.0607824792228E-2</c:v>
                </c:pt>
                <c:pt idx="57">
                  <c:v>1.2990027148914E-2</c:v>
                </c:pt>
                <c:pt idx="58">
                  <c:v>5.2248706344946994E-2</c:v>
                </c:pt>
                <c:pt idx="59">
                  <c:v>4.6297844217829003E-2</c:v>
                </c:pt>
                <c:pt idx="60">
                  <c:v>7.9075294487998007E-2</c:v>
                </c:pt>
                <c:pt idx="61">
                  <c:v>7.5229768584101991E-2</c:v>
                </c:pt>
                <c:pt idx="62">
                  <c:v>8.6253479157318E-2</c:v>
                </c:pt>
                <c:pt idx="63">
                  <c:v>5.6654221377545999E-2</c:v>
                </c:pt>
                <c:pt idx="64">
                  <c:v>3.7333227748790998E-2</c:v>
                </c:pt>
                <c:pt idx="65">
                  <c:v>7.2345159779719004E-2</c:v>
                </c:pt>
                <c:pt idx="66">
                  <c:v>7.7006619564228995E-2</c:v>
                </c:pt>
                <c:pt idx="67">
                  <c:v>9.1687759134284993E-2</c:v>
                </c:pt>
                <c:pt idx="68">
                  <c:v>0.10332630414019001</c:v>
                </c:pt>
                <c:pt idx="69">
                  <c:v>0.11739260927756</c:v>
                </c:pt>
                <c:pt idx="70">
                  <c:v>0.10440835017309</c:v>
                </c:pt>
                <c:pt idx="71">
                  <c:v>0.11627869235499</c:v>
                </c:pt>
                <c:pt idx="72">
                  <c:v>0.11680387769007999</c:v>
                </c:pt>
                <c:pt idx="73">
                  <c:v>0.10518508090416001</c:v>
                </c:pt>
                <c:pt idx="74">
                  <c:v>0.11369245764642001</c:v>
                </c:pt>
                <c:pt idx="75">
                  <c:v>0.12188405839607</c:v>
                </c:pt>
                <c:pt idx="76">
                  <c:v>0.11595597515634999</c:v>
                </c:pt>
                <c:pt idx="77">
                  <c:v>0.15095705544263999</c:v>
                </c:pt>
                <c:pt idx="78">
                  <c:v>0.19322645831317001</c:v>
                </c:pt>
                <c:pt idx="79">
                  <c:v>0.18170552275591001</c:v>
                </c:pt>
                <c:pt idx="80">
                  <c:v>0.19220160390741001</c:v>
                </c:pt>
                <c:pt idx="81">
                  <c:v>0.18390031254979999</c:v>
                </c:pt>
                <c:pt idx="82">
                  <c:v>0.19835806260186001</c:v>
                </c:pt>
                <c:pt idx="83">
                  <c:v>0.20808445199178</c:v>
                </c:pt>
                <c:pt idx="84">
                  <c:v>0.19935456560271</c:v>
                </c:pt>
                <c:pt idx="85">
                  <c:v>0.20762672344769001</c:v>
                </c:pt>
                <c:pt idx="86">
                  <c:v>0.19565451173504</c:v>
                </c:pt>
                <c:pt idx="87">
                  <c:v>0.23241259701802</c:v>
                </c:pt>
                <c:pt idx="88">
                  <c:v>0.2152738794596</c:v>
                </c:pt>
                <c:pt idx="89">
                  <c:v>0.19239136279337998</c:v>
                </c:pt>
                <c:pt idx="90">
                  <c:v>0.16015767291667998</c:v>
                </c:pt>
                <c:pt idx="91">
                  <c:v>0.15740054767093001</c:v>
                </c:pt>
                <c:pt idx="92">
                  <c:v>0.20675789953239998</c:v>
                </c:pt>
                <c:pt idx="93">
                  <c:v>0.18114778218690999</c:v>
                </c:pt>
                <c:pt idx="94">
                  <c:v>0.17139910272691999</c:v>
                </c:pt>
                <c:pt idx="95">
                  <c:v>0.18877088838637998</c:v>
                </c:pt>
                <c:pt idx="96">
                  <c:v>0.23057171096817999</c:v>
                </c:pt>
                <c:pt idx="97">
                  <c:v>0.22214508684817003</c:v>
                </c:pt>
                <c:pt idx="98">
                  <c:v>0.21840690522907</c:v>
                </c:pt>
                <c:pt idx="99">
                  <c:v>0.2215987846046</c:v>
                </c:pt>
                <c:pt idx="100">
                  <c:v>0.23017674656874998</c:v>
                </c:pt>
                <c:pt idx="101">
                  <c:v>0.22103077887175002</c:v>
                </c:pt>
                <c:pt idx="102">
                  <c:v>0.23608664580393998</c:v>
                </c:pt>
                <c:pt idx="103">
                  <c:v>0.24621288776656003</c:v>
                </c:pt>
                <c:pt idx="104">
                  <c:v>0.24579201604885001</c:v>
                </c:pt>
                <c:pt idx="105">
                  <c:v>0.25115238684612001</c:v>
                </c:pt>
                <c:pt idx="106">
                  <c:v>0.24980980117843998</c:v>
                </c:pt>
                <c:pt idx="107">
                  <c:v>0.27890059117567001</c:v>
                </c:pt>
                <c:pt idx="108">
                  <c:v>0.27891779754555002</c:v>
                </c:pt>
                <c:pt idx="109">
                  <c:v>0.28329945829263997</c:v>
                </c:pt>
                <c:pt idx="110">
                  <c:v>0.31009632634227002</c:v>
                </c:pt>
                <c:pt idx="111">
                  <c:v>0.33060495054634997</c:v>
                </c:pt>
                <c:pt idx="112">
                  <c:v>0.35446891463979002</c:v>
                </c:pt>
                <c:pt idx="113">
                  <c:v>0.36906959487797997</c:v>
                </c:pt>
                <c:pt idx="114">
                  <c:v>0.36538625856285994</c:v>
                </c:pt>
                <c:pt idx="115">
                  <c:v>0.40467592877736003</c:v>
                </c:pt>
                <c:pt idx="116">
                  <c:v>0.39506499803983997</c:v>
                </c:pt>
                <c:pt idx="117">
                  <c:v>0.39552634383215002</c:v>
                </c:pt>
                <c:pt idx="118">
                  <c:v>0.41240022016332001</c:v>
                </c:pt>
                <c:pt idx="119">
                  <c:v>0.46431731283429001</c:v>
                </c:pt>
                <c:pt idx="120">
                  <c:v>0.49244288413954002</c:v>
                </c:pt>
                <c:pt idx="121">
                  <c:v>0.52607635131106001</c:v>
                </c:pt>
                <c:pt idx="122">
                  <c:v>0.57670286847782992</c:v>
                </c:pt>
                <c:pt idx="123">
                  <c:v>0.59668405878713004</c:v>
                </c:pt>
                <c:pt idx="124">
                  <c:v>0.65978509635077998</c:v>
                </c:pt>
                <c:pt idx="125">
                  <c:v>0.63115506556506995</c:v>
                </c:pt>
                <c:pt idx="126">
                  <c:v>0.58386394454073998</c:v>
                </c:pt>
                <c:pt idx="127">
                  <c:v>0.4846676579882</c:v>
                </c:pt>
                <c:pt idx="128">
                  <c:v>0.48699609043903003</c:v>
                </c:pt>
                <c:pt idx="129">
                  <c:v>0.49950160185438003</c:v>
                </c:pt>
                <c:pt idx="130">
                  <c:v>0.52484228308976</c:v>
                </c:pt>
                <c:pt idx="131">
                  <c:v>0.53963868578529006</c:v>
                </c:pt>
                <c:pt idx="132">
                  <c:v>0.54424969962174996</c:v>
                </c:pt>
                <c:pt idx="133">
                  <c:v>0.44527103454276995</c:v>
                </c:pt>
                <c:pt idx="134">
                  <c:v>0.44940633135752994</c:v>
                </c:pt>
                <c:pt idx="135">
                  <c:v>0.47278226023266001</c:v>
                </c:pt>
                <c:pt idx="136">
                  <c:v>0.53205576037002</c:v>
                </c:pt>
                <c:pt idx="137">
                  <c:v>0.51889748229748001</c:v>
                </c:pt>
                <c:pt idx="138">
                  <c:v>0.54764082093936994</c:v>
                </c:pt>
                <c:pt idx="139">
                  <c:v>0.59790678644646</c:v>
                </c:pt>
                <c:pt idx="140">
                  <c:v>0.57209918690126005</c:v>
                </c:pt>
                <c:pt idx="141">
                  <c:v>0.58690683239528996</c:v>
                </c:pt>
                <c:pt idx="142">
                  <c:v>0.55923175513770995</c:v>
                </c:pt>
                <c:pt idx="143">
                  <c:v>0.52204937641574001</c:v>
                </c:pt>
                <c:pt idx="144">
                  <c:v>0.51256534265606002</c:v>
                </c:pt>
                <c:pt idx="145">
                  <c:v>0.48918423231727998</c:v>
                </c:pt>
                <c:pt idx="146">
                  <c:v>0.46103705528622002</c:v>
                </c:pt>
                <c:pt idx="147">
                  <c:v>0.45162341122149002</c:v>
                </c:pt>
                <c:pt idx="148">
                  <c:v>0.47922223297619998</c:v>
                </c:pt>
                <c:pt idx="149">
                  <c:v>0.48807275948134998</c:v>
                </c:pt>
                <c:pt idx="150">
                  <c:v>0.49018464585674004</c:v>
                </c:pt>
                <c:pt idx="151">
                  <c:v>0.44322601837758002</c:v>
                </c:pt>
                <c:pt idx="152">
                  <c:v>0.42202298028012997</c:v>
                </c:pt>
                <c:pt idx="153">
                  <c:v>0.44083795021298</c:v>
                </c:pt>
                <c:pt idx="154">
                  <c:v>0.46740243450580998</c:v>
                </c:pt>
                <c:pt idx="155">
                  <c:v>0.47499806917156001</c:v>
                </c:pt>
                <c:pt idx="156">
                  <c:v>0.44538209383923999</c:v>
                </c:pt>
                <c:pt idx="157">
                  <c:v>0.47420080811280002</c:v>
                </c:pt>
                <c:pt idx="158">
                  <c:v>0.49760098232729999</c:v>
                </c:pt>
                <c:pt idx="159">
                  <c:v>0.49178122100701999</c:v>
                </c:pt>
                <c:pt idx="160">
                  <c:v>0.49940667352966001</c:v>
                </c:pt>
                <c:pt idx="161">
                  <c:v>0.50507675898471005</c:v>
                </c:pt>
                <c:pt idx="162">
                  <c:v>0.49916128723198999</c:v>
                </c:pt>
                <c:pt idx="163">
                  <c:v>0.49143621373831003</c:v>
                </c:pt>
                <c:pt idx="164">
                  <c:v>0.4456929816586</c:v>
                </c:pt>
                <c:pt idx="165">
                  <c:v>0.44772499528290999</c:v>
                </c:pt>
                <c:pt idx="166">
                  <c:v>0.3826077817763</c:v>
                </c:pt>
                <c:pt idx="167">
                  <c:v>0.36751857750248001</c:v>
                </c:pt>
                <c:pt idx="168">
                  <c:v>0.40103384864455999</c:v>
                </c:pt>
                <c:pt idx="169">
                  <c:v>0.42021787565856</c:v>
                </c:pt>
                <c:pt idx="170">
                  <c:v>0.43621080540475998</c:v>
                </c:pt>
                <c:pt idx="171">
                  <c:v>0.41825644725611999</c:v>
                </c:pt>
                <c:pt idx="172">
                  <c:v>0.43410028771788001</c:v>
                </c:pt>
                <c:pt idx="173">
                  <c:v>0.45637481339399</c:v>
                </c:pt>
                <c:pt idx="174">
                  <c:v>0.44250432847741999</c:v>
                </c:pt>
                <c:pt idx="175">
                  <c:v>0.43541843251925999</c:v>
                </c:pt>
                <c:pt idx="176">
                  <c:v>0.46952527038930003</c:v>
                </c:pt>
                <c:pt idx="177">
                  <c:v>0.43813303065764997</c:v>
                </c:pt>
                <c:pt idx="178">
                  <c:v>0.43127228395985001</c:v>
                </c:pt>
                <c:pt idx="179">
                  <c:v>0.41833436473788999</c:v>
                </c:pt>
                <c:pt idx="180">
                  <c:v>0.44795483718961004</c:v>
                </c:pt>
                <c:pt idx="181">
                  <c:v>0.46026540825534001</c:v>
                </c:pt>
                <c:pt idx="182">
                  <c:v>0.51031433886968003</c:v>
                </c:pt>
                <c:pt idx="183">
                  <c:v>0.56128077960498002</c:v>
                </c:pt>
                <c:pt idx="184">
                  <c:v>0.56607431783098006</c:v>
                </c:pt>
                <c:pt idx="185">
                  <c:v>0.54900520785979001</c:v>
                </c:pt>
                <c:pt idx="186">
                  <c:v>0.53244534777885999</c:v>
                </c:pt>
                <c:pt idx="187">
                  <c:v>0.52167171614964003</c:v>
                </c:pt>
                <c:pt idx="188">
                  <c:v>0.49437469021201996</c:v>
                </c:pt>
                <c:pt idx="189">
                  <c:v>0.51085956571513003</c:v>
                </c:pt>
                <c:pt idx="190">
                  <c:v>0.48739877815221</c:v>
                </c:pt>
                <c:pt idx="191">
                  <c:v>0.47501332027213006</c:v>
                </c:pt>
                <c:pt idx="192">
                  <c:v>0.4279706162129</c:v>
                </c:pt>
                <c:pt idx="193">
                  <c:v>0.44826904896678998</c:v>
                </c:pt>
                <c:pt idx="194">
                  <c:v>0.47247235004795002</c:v>
                </c:pt>
                <c:pt idx="195">
                  <c:v>0.48447604159640001</c:v>
                </c:pt>
                <c:pt idx="196">
                  <c:v>0.49696170702831</c:v>
                </c:pt>
                <c:pt idx="197">
                  <c:v>0.48083200619429001</c:v>
                </c:pt>
                <c:pt idx="198">
                  <c:v>0.50708188765608997</c:v>
                </c:pt>
                <c:pt idx="199">
                  <c:v>0.53456114469285998</c:v>
                </c:pt>
                <c:pt idx="200">
                  <c:v>0.54354638925305998</c:v>
                </c:pt>
                <c:pt idx="201">
                  <c:v>0.56079968559269999</c:v>
                </c:pt>
                <c:pt idx="202">
                  <c:v>0.53907019123511002</c:v>
                </c:pt>
                <c:pt idx="203">
                  <c:v>0.59444517767043004</c:v>
                </c:pt>
                <c:pt idx="204">
                  <c:v>0.56539574161897999</c:v>
                </c:pt>
                <c:pt idx="205">
                  <c:v>0.51542951889621003</c:v>
                </c:pt>
                <c:pt idx="206">
                  <c:v>0.52627050955295995</c:v>
                </c:pt>
                <c:pt idx="207">
                  <c:v>0.54442586938605997</c:v>
                </c:pt>
                <c:pt idx="208">
                  <c:v>0.54410256560661996</c:v>
                </c:pt>
                <c:pt idx="209">
                  <c:v>0.51990669454881</c:v>
                </c:pt>
                <c:pt idx="210">
                  <c:v>0.49413282339909997</c:v>
                </c:pt>
                <c:pt idx="211">
                  <c:v>0.51264814831108996</c:v>
                </c:pt>
                <c:pt idx="212">
                  <c:v>0.51647255730649999</c:v>
                </c:pt>
                <c:pt idx="213">
                  <c:v>0.51022781820297003</c:v>
                </c:pt>
                <c:pt idx="214">
                  <c:v>0.50034539832257008</c:v>
                </c:pt>
                <c:pt idx="215">
                  <c:v>0.46827428908851998</c:v>
                </c:pt>
                <c:pt idx="216">
                  <c:v>0.46552273636029001</c:v>
                </c:pt>
                <c:pt idx="217">
                  <c:v>0.47097911088038996</c:v>
                </c:pt>
                <c:pt idx="218">
                  <c:v>0.48275716435113997</c:v>
                </c:pt>
                <c:pt idx="219">
                  <c:v>0.51867057329473998</c:v>
                </c:pt>
                <c:pt idx="220">
                  <c:v>0.52669265219571992</c:v>
                </c:pt>
                <c:pt idx="221">
                  <c:v>0.53320457884965999</c:v>
                </c:pt>
                <c:pt idx="222">
                  <c:v>0.54505292425189</c:v>
                </c:pt>
                <c:pt idx="223">
                  <c:v>0.55145242292083996</c:v>
                </c:pt>
                <c:pt idx="224">
                  <c:v>0.56155432178062004</c:v>
                </c:pt>
                <c:pt idx="225">
                  <c:v>0.53618871086162001</c:v>
                </c:pt>
                <c:pt idx="226">
                  <c:v>0.55279627951357002</c:v>
                </c:pt>
                <c:pt idx="227">
                  <c:v>0.55507612352217994</c:v>
                </c:pt>
                <c:pt idx="228">
                  <c:v>0.57013081729279003</c:v>
                </c:pt>
                <c:pt idx="229">
                  <c:v>0.58129217882501993</c:v>
                </c:pt>
                <c:pt idx="230">
                  <c:v>0.57254166434478004</c:v>
                </c:pt>
                <c:pt idx="231">
                  <c:v>0.58807051092164997</c:v>
                </c:pt>
                <c:pt idx="232">
                  <c:v>0.58877499445192005</c:v>
                </c:pt>
                <c:pt idx="233">
                  <c:v>0.6239865594788</c:v>
                </c:pt>
                <c:pt idx="234">
                  <c:v>0.59363814026515005</c:v>
                </c:pt>
                <c:pt idx="235">
                  <c:v>0.60667988428716002</c:v>
                </c:pt>
                <c:pt idx="236">
                  <c:v>0.58962250593179999</c:v>
                </c:pt>
                <c:pt idx="237">
                  <c:v>0.60106953230936</c:v>
                </c:pt>
                <c:pt idx="238">
                  <c:v>0.59096616699759996</c:v>
                </c:pt>
                <c:pt idx="239">
                  <c:v>0.57324644116545997</c:v>
                </c:pt>
                <c:pt idx="240">
                  <c:v>0.60692087122890004</c:v>
                </c:pt>
                <c:pt idx="241">
                  <c:v>0.64166796203258003</c:v>
                </c:pt>
                <c:pt idx="242">
                  <c:v>0.67817880351205007</c:v>
                </c:pt>
                <c:pt idx="243">
                  <c:v>0.70199369034596004</c:v>
                </c:pt>
                <c:pt idx="244">
                  <c:v>0.69643593511242996</c:v>
                </c:pt>
                <c:pt idx="245">
                  <c:v>0.69019539983791001</c:v>
                </c:pt>
                <c:pt idx="246">
                  <c:v>0.69035006163986001</c:v>
                </c:pt>
                <c:pt idx="247">
                  <c:v>0.67903315843448997</c:v>
                </c:pt>
                <c:pt idx="248">
                  <c:v>0.70706604997472988</c:v>
                </c:pt>
                <c:pt idx="249">
                  <c:v>0.69114458532160006</c:v>
                </c:pt>
                <c:pt idx="250">
                  <c:v>0.70456213210385998</c:v>
                </c:pt>
                <c:pt idx="251">
                  <c:v>0.70132097994187004</c:v>
                </c:pt>
                <c:pt idx="252">
                  <c:v>0.73676375556396001</c:v>
                </c:pt>
                <c:pt idx="253">
                  <c:v>0.70390545490806999</c:v>
                </c:pt>
                <c:pt idx="254">
                  <c:v>0.77065942434916002</c:v>
                </c:pt>
                <c:pt idx="255">
                  <c:v>0.81185479779093994</c:v>
                </c:pt>
                <c:pt idx="256">
                  <c:v>0.84336063866916999</c:v>
                </c:pt>
                <c:pt idx="257">
                  <c:v>0.84062560796655006</c:v>
                </c:pt>
                <c:pt idx="258">
                  <c:v>0.80435350486911006</c:v>
                </c:pt>
                <c:pt idx="259">
                  <c:v>0.79578688346692994</c:v>
                </c:pt>
                <c:pt idx="260">
                  <c:v>0.73960740147642001</c:v>
                </c:pt>
                <c:pt idx="261">
                  <c:v>0.72723396850257005</c:v>
                </c:pt>
                <c:pt idx="262">
                  <c:v>0.74643803702693001</c:v>
                </c:pt>
                <c:pt idx="263">
                  <c:v>0.78016574817890993</c:v>
                </c:pt>
                <c:pt idx="264">
                  <c:v>0.7639523618186701</c:v>
                </c:pt>
                <c:pt idx="265">
                  <c:v>0.74397918811352992</c:v>
                </c:pt>
                <c:pt idx="266">
                  <c:v>0.7305777723030199</c:v>
                </c:pt>
                <c:pt idx="267">
                  <c:v>0.77059499822559008</c:v>
                </c:pt>
                <c:pt idx="268">
                  <c:v>0.80962266235334002</c:v>
                </c:pt>
                <c:pt idx="269">
                  <c:v>0.85199589002392007</c:v>
                </c:pt>
                <c:pt idx="270">
                  <c:v>0.81891644840972999</c:v>
                </c:pt>
                <c:pt idx="271">
                  <c:v>0.79623092512589</c:v>
                </c:pt>
                <c:pt idx="272">
                  <c:v>0.72909988199950004</c:v>
                </c:pt>
                <c:pt idx="273">
                  <c:v>0.72026607304690993</c:v>
                </c:pt>
                <c:pt idx="274">
                  <c:v>0.66987790320829999</c:v>
                </c:pt>
                <c:pt idx="275">
                  <c:v>0.65990065276665999</c:v>
                </c:pt>
                <c:pt idx="276">
                  <c:v>0.62512863227935</c:v>
                </c:pt>
                <c:pt idx="277">
                  <c:v>0.66673197266141992</c:v>
                </c:pt>
                <c:pt idx="278">
                  <c:v>0.65280410059077998</c:v>
                </c:pt>
                <c:pt idx="279">
                  <c:v>0.66261202471069003</c:v>
                </c:pt>
                <c:pt idx="280">
                  <c:v>0.59201956833519997</c:v>
                </c:pt>
                <c:pt idx="281">
                  <c:v>0.59575168861945005</c:v>
                </c:pt>
                <c:pt idx="282">
                  <c:v>0.51552151431697002</c:v>
                </c:pt>
                <c:pt idx="283">
                  <c:v>0.45950519954989999</c:v>
                </c:pt>
                <c:pt idx="284">
                  <c:v>0.48278776431574999</c:v>
                </c:pt>
                <c:pt idx="285">
                  <c:v>0.51975183721992002</c:v>
                </c:pt>
                <c:pt idx="286">
                  <c:v>0.51148593623671001</c:v>
                </c:pt>
                <c:pt idx="287">
                  <c:v>0.44847777396499999</c:v>
                </c:pt>
                <c:pt idx="288">
                  <c:v>0.45677828321489</c:v>
                </c:pt>
                <c:pt idx="289">
                  <c:v>0.47312267261850999</c:v>
                </c:pt>
                <c:pt idx="290">
                  <c:v>0.49180439094828005</c:v>
                </c:pt>
                <c:pt idx="291">
                  <c:v>0.46508192089566996</c:v>
                </c:pt>
                <c:pt idx="292">
                  <c:v>0.48089428152163</c:v>
                </c:pt>
                <c:pt idx="293">
                  <c:v>0.46410741467449002</c:v>
                </c:pt>
                <c:pt idx="294">
                  <c:v>0.44029370100217002</c:v>
                </c:pt>
                <c:pt idx="295">
                  <c:v>0.44564703282995</c:v>
                </c:pt>
                <c:pt idx="296">
                  <c:v>0.49437469021201996</c:v>
                </c:pt>
                <c:pt idx="297">
                  <c:v>0.49191691669672999</c:v>
                </c:pt>
                <c:pt idx="298">
                  <c:v>0.50861921814646005</c:v>
                </c:pt>
                <c:pt idx="299">
                  <c:v>0.50894975642232998</c:v>
                </c:pt>
                <c:pt idx="300">
                  <c:v>0.53865225242135994</c:v>
                </c:pt>
                <c:pt idx="301">
                  <c:v>0.56789144735877006</c:v>
                </c:pt>
                <c:pt idx="302">
                  <c:v>0.56103324251107001</c:v>
                </c:pt>
                <c:pt idx="303">
                  <c:v>0.55589958518962002</c:v>
                </c:pt>
                <c:pt idx="304">
                  <c:v>0.56850315336057</c:v>
                </c:pt>
                <c:pt idx="305">
                  <c:v>0.53894876901133004</c:v>
                </c:pt>
                <c:pt idx="306">
                  <c:v>0.50310486989148995</c:v>
                </c:pt>
                <c:pt idx="307">
                  <c:v>0.50918722387931004</c:v>
                </c:pt>
                <c:pt idx="308">
                  <c:v>0.52830858451212004</c:v>
                </c:pt>
                <c:pt idx="309">
                  <c:v>0.52767048237471004</c:v>
                </c:pt>
                <c:pt idx="310">
                  <c:v>0.52305096311678001</c:v>
                </c:pt>
                <c:pt idx="311">
                  <c:v>0.56957424988536998</c:v>
                </c:pt>
                <c:pt idx="312">
                  <c:v>0.57135090533857003</c:v>
                </c:pt>
                <c:pt idx="313">
                  <c:v>0.58645399202446002</c:v>
                </c:pt>
                <c:pt idx="314">
                  <c:v>0.60796762465085996</c:v>
                </c:pt>
                <c:pt idx="315">
                  <c:v>0.62241432743135006</c:v>
                </c:pt>
                <c:pt idx="316">
                  <c:v>0.63312069779650992</c:v>
                </c:pt>
                <c:pt idx="317">
                  <c:v>0.64262252450686008</c:v>
                </c:pt>
                <c:pt idx="318">
                  <c:v>0.65442443226311997</c:v>
                </c:pt>
                <c:pt idx="319">
                  <c:v>0.64917697826816001</c:v>
                </c:pt>
                <c:pt idx="320">
                  <c:v>0.66674820139665003</c:v>
                </c:pt>
                <c:pt idx="321">
                  <c:v>0.61776459926267002</c:v>
                </c:pt>
                <c:pt idx="322">
                  <c:v>0.55695885233512998</c:v>
                </c:pt>
                <c:pt idx="323">
                  <c:v>0.56157788277573994</c:v>
                </c:pt>
                <c:pt idx="324">
                  <c:v>0.56701098959112006</c:v>
                </c:pt>
                <c:pt idx="325">
                  <c:v>0.59493115985597</c:v>
                </c:pt>
                <c:pt idx="326">
                  <c:v>0.59208575420114007</c:v>
                </c:pt>
                <c:pt idx="327">
                  <c:v>0.63483087409337002</c:v>
                </c:pt>
                <c:pt idx="328">
                  <c:v>0.67913952508464004</c:v>
                </c:pt>
                <c:pt idx="329">
                  <c:v>0.65996195045934003</c:v>
                </c:pt>
                <c:pt idx="330">
                  <c:v>0.67073636419628002</c:v>
                </c:pt>
                <c:pt idx="331">
                  <c:v>0.68393198791252996</c:v>
                </c:pt>
                <c:pt idx="332">
                  <c:v>0.67481094989916002</c:v>
                </c:pt>
                <c:pt idx="333">
                  <c:v>0.67766867375061002</c:v>
                </c:pt>
                <c:pt idx="334">
                  <c:v>0.73186121107424995</c:v>
                </c:pt>
                <c:pt idx="335">
                  <c:v>0.72229173204597996</c:v>
                </c:pt>
                <c:pt idx="336">
                  <c:v>0.75361250668458002</c:v>
                </c:pt>
                <c:pt idx="337">
                  <c:v>0.73614589046386003</c:v>
                </c:pt>
                <c:pt idx="338">
                  <c:v>0.78326504555289</c:v>
                </c:pt>
                <c:pt idx="339">
                  <c:v>0.79360949556985005</c:v>
                </c:pt>
                <c:pt idx="340">
                  <c:v>0.75098501579369004</c:v>
                </c:pt>
                <c:pt idx="341">
                  <c:v>0.72678846039161993</c:v>
                </c:pt>
                <c:pt idx="342">
                  <c:v>0.74603270970018998</c:v>
                </c:pt>
                <c:pt idx="343">
                  <c:v>0.75233796438867995</c:v>
                </c:pt>
                <c:pt idx="344">
                  <c:v>0.73940972374977998</c:v>
                </c:pt>
                <c:pt idx="345">
                  <c:v>0.74973471883716003</c:v>
                </c:pt>
                <c:pt idx="346">
                  <c:v>0.78423867190287988</c:v>
                </c:pt>
                <c:pt idx="347">
                  <c:v>0.79367753894163007</c:v>
                </c:pt>
                <c:pt idx="348">
                  <c:v>0.78235985362853999</c:v>
                </c:pt>
                <c:pt idx="349">
                  <c:v>0.72656243126006004</c:v>
                </c:pt>
                <c:pt idx="350">
                  <c:v>0.77853016540601006</c:v>
                </c:pt>
                <c:pt idx="351">
                  <c:v>0.79851663494242009</c:v>
                </c:pt>
                <c:pt idx="352">
                  <c:v>0.82186108398174995</c:v>
                </c:pt>
                <c:pt idx="353">
                  <c:v>0.82080250118048992</c:v>
                </c:pt>
                <c:pt idx="354">
                  <c:v>0.84111814030426002</c:v>
                </c:pt>
                <c:pt idx="355">
                  <c:v>0.81081742966163006</c:v>
                </c:pt>
                <c:pt idx="356">
                  <c:v>0.84960449790151005</c:v>
                </c:pt>
                <c:pt idx="357">
                  <c:v>0.87977694287779007</c:v>
                </c:pt>
                <c:pt idx="358">
                  <c:v>0.8725837026348201</c:v>
                </c:pt>
                <c:pt idx="359">
                  <c:v>0.90756562128192997</c:v>
                </c:pt>
                <c:pt idx="360">
                  <c:v>0.90138941436750997</c:v>
                </c:pt>
                <c:pt idx="361">
                  <c:v>0.83100529193636996</c:v>
                </c:pt>
                <c:pt idx="362">
                  <c:v>0.85464537769448001</c:v>
                </c:pt>
                <c:pt idx="363">
                  <c:v>0.81227625608943999</c:v>
                </c:pt>
                <c:pt idx="364">
                  <c:v>0.8516437460222499</c:v>
                </c:pt>
                <c:pt idx="365">
                  <c:v>0.86086479606051991</c:v>
                </c:pt>
                <c:pt idx="366">
                  <c:v>0.84520709723651999</c:v>
                </c:pt>
                <c:pt idx="367">
                  <c:v>0.88934700848685</c:v>
                </c:pt>
                <c:pt idx="368">
                  <c:v>0.86332667564134991</c:v>
                </c:pt>
                <c:pt idx="369">
                  <c:v>0.85259957942157005</c:v>
                </c:pt>
                <c:pt idx="370">
                  <c:v>0.85699375389221</c:v>
                </c:pt>
                <c:pt idx="371">
                  <c:v>0.81045766010967002</c:v>
                </c:pt>
                <c:pt idx="372">
                  <c:v>0.80549743517549</c:v>
                </c:pt>
                <c:pt idx="373">
                  <c:v>0.81079680157046996</c:v>
                </c:pt>
                <c:pt idx="374">
                  <c:v>0.84701845871987003</c:v>
                </c:pt>
                <c:pt idx="375">
                  <c:v>0.85672891266495999</c:v>
                </c:pt>
                <c:pt idx="376">
                  <c:v>0.81479151452227006</c:v>
                </c:pt>
                <c:pt idx="377">
                  <c:v>0.76807993531968999</c:v>
                </c:pt>
                <c:pt idx="378">
                  <c:v>0.73552538575019</c:v>
                </c:pt>
                <c:pt idx="379">
                  <c:v>0.74291669477365996</c:v>
                </c:pt>
                <c:pt idx="380">
                  <c:v>0.82687527434871999</c:v>
                </c:pt>
                <c:pt idx="381">
                  <c:v>0.84713147328564009</c:v>
                </c:pt>
                <c:pt idx="382">
                  <c:v>0.8630954650461401</c:v>
                </c:pt>
                <c:pt idx="383">
                  <c:v>0.84726560475990997</c:v>
                </c:pt>
                <c:pt idx="384">
                  <c:v>0.88753242080914996</c:v>
                </c:pt>
                <c:pt idx="385">
                  <c:v>0.89123452770959011</c:v>
                </c:pt>
                <c:pt idx="386">
                  <c:v>0.86008757651213008</c:v>
                </c:pt>
                <c:pt idx="387">
                  <c:v>0.85325948281172004</c:v>
                </c:pt>
                <c:pt idx="388">
                  <c:v>0.85565810943055998</c:v>
                </c:pt>
                <c:pt idx="389">
                  <c:v>0.83716272826547</c:v>
                </c:pt>
                <c:pt idx="390">
                  <c:v>0.82657602038172995</c:v>
                </c:pt>
                <c:pt idx="391">
                  <c:v>0.78186477944073007</c:v>
                </c:pt>
                <c:pt idx="392">
                  <c:v>0.77624015399700996</c:v>
                </c:pt>
                <c:pt idx="393">
                  <c:v>0.72589157836181994</c:v>
                </c:pt>
                <c:pt idx="394">
                  <c:v>0.72966935418432999</c:v>
                </c:pt>
                <c:pt idx="395">
                  <c:v>0.74869715518093005</c:v>
                </c:pt>
                <c:pt idx="396">
                  <c:v>0.71116028613411009</c:v>
                </c:pt>
                <c:pt idx="397">
                  <c:v>0.75755824014031004</c:v>
                </c:pt>
                <c:pt idx="398">
                  <c:v>0.76914252642302006</c:v>
                </c:pt>
                <c:pt idx="399">
                  <c:v>0.75562477208892009</c:v>
                </c:pt>
                <c:pt idx="400">
                  <c:v>0.70124482220247009</c:v>
                </c:pt>
                <c:pt idx="401">
                  <c:v>0.69447167156950007</c:v>
                </c:pt>
                <c:pt idx="402">
                  <c:v>0.68887862372504005</c:v>
                </c:pt>
                <c:pt idx="403">
                  <c:v>0.64873674938433001</c:v>
                </c:pt>
                <c:pt idx="404">
                  <c:v>0.63774539851809997</c:v>
                </c:pt>
                <c:pt idx="405">
                  <c:v>0.60551630352427999</c:v>
                </c:pt>
                <c:pt idx="406">
                  <c:v>0.60840922222320004</c:v>
                </c:pt>
                <c:pt idx="407">
                  <c:v>0.65620754010502003</c:v>
                </c:pt>
                <c:pt idx="408">
                  <c:v>0.65452307559950995</c:v>
                </c:pt>
                <c:pt idx="409">
                  <c:v>0.63665386942906999</c:v>
                </c:pt>
                <c:pt idx="410">
                  <c:v>0.62968069474628996</c:v>
                </c:pt>
                <c:pt idx="411">
                  <c:v>0.64831255370880003</c:v>
                </c:pt>
                <c:pt idx="412">
                  <c:v>0.61881389453473001</c:v>
                </c:pt>
                <c:pt idx="413">
                  <c:v>0.62391695189158003</c:v>
                </c:pt>
                <c:pt idx="414">
                  <c:v>0.59737417108802005</c:v>
                </c:pt>
                <c:pt idx="415">
                  <c:v>0.57930269230806997</c:v>
                </c:pt>
                <c:pt idx="416">
                  <c:v>0.61139061685814</c:v>
                </c:pt>
                <c:pt idx="417">
                  <c:v>0.59524947769868997</c:v>
                </c:pt>
                <c:pt idx="418">
                  <c:v>0.60871991451563001</c:v>
                </c:pt>
                <c:pt idx="419">
                  <c:v>0.61727099152683995</c:v>
                </c:pt>
                <c:pt idx="420">
                  <c:v>0.62349627570079003</c:v>
                </c:pt>
                <c:pt idx="421">
                  <c:v>0.61334373536603004</c:v>
                </c:pt>
                <c:pt idx="422">
                  <c:v>0.59410427646725994</c:v>
                </c:pt>
                <c:pt idx="423">
                  <c:v>0.61297829553309002</c:v>
                </c:pt>
                <c:pt idx="424">
                  <c:v>0.61939803123934001</c:v>
                </c:pt>
                <c:pt idx="425">
                  <c:v>0.60019425600537002</c:v>
                </c:pt>
                <c:pt idx="426">
                  <c:v>0.57276935545524998</c:v>
                </c:pt>
                <c:pt idx="427">
                  <c:v>0.59434702315137</c:v>
                </c:pt>
                <c:pt idx="428">
                  <c:v>0.58442803973498003</c:v>
                </c:pt>
                <c:pt idx="429">
                  <c:v>0.59330251828909997</c:v>
                </c:pt>
                <c:pt idx="430">
                  <c:v>0.56695282032933003</c:v>
                </c:pt>
                <c:pt idx="431">
                  <c:v>0.58594562200538003</c:v>
                </c:pt>
                <c:pt idx="432">
                  <c:v>0.57616321414989002</c:v>
                </c:pt>
                <c:pt idx="433">
                  <c:v>0.56819226554121005</c:v>
                </c:pt>
                <c:pt idx="434">
                  <c:v>0.57441285706884004</c:v>
                </c:pt>
                <c:pt idx="435">
                  <c:v>0.58288758081372005</c:v>
                </c:pt>
                <c:pt idx="436">
                  <c:v>0.58719005315399997</c:v>
                </c:pt>
                <c:pt idx="437">
                  <c:v>0.55092019861625996</c:v>
                </c:pt>
                <c:pt idx="438">
                  <c:v>0.54460829601213001</c:v>
                </c:pt>
                <c:pt idx="439">
                  <c:v>0.57615294898604996</c:v>
                </c:pt>
                <c:pt idx="440">
                  <c:v>0.57564770739785998</c:v>
                </c:pt>
                <c:pt idx="441">
                  <c:v>0.57676592591289</c:v>
                </c:pt>
                <c:pt idx="442">
                  <c:v>0.57952353997597006</c:v>
                </c:pt>
                <c:pt idx="443">
                  <c:v>0.59446981406367005</c:v>
                </c:pt>
                <c:pt idx="444">
                  <c:v>0.59523559528662995</c:v>
                </c:pt>
                <c:pt idx="445">
                  <c:v>0.58780322560776999</c:v>
                </c:pt>
                <c:pt idx="446">
                  <c:v>0.60755946218362999</c:v>
                </c:pt>
                <c:pt idx="447">
                  <c:v>0.61207241926448996</c:v>
                </c:pt>
                <c:pt idx="448">
                  <c:v>0.62665569760586992</c:v>
                </c:pt>
                <c:pt idx="449">
                  <c:v>0.61863860464161002</c:v>
                </c:pt>
                <c:pt idx="450">
                  <c:v>0.63109122602228995</c:v>
                </c:pt>
                <c:pt idx="451">
                  <c:v>0.62947656463094004</c:v>
                </c:pt>
                <c:pt idx="452">
                  <c:v>0.63331886434048001</c:v>
                </c:pt>
                <c:pt idx="453">
                  <c:v>0.60969344310215001</c:v>
                </c:pt>
                <c:pt idx="454">
                  <c:v>0.62899996773806</c:v>
                </c:pt>
                <c:pt idx="455">
                  <c:v>0.65957304739475009</c:v>
                </c:pt>
                <c:pt idx="456">
                  <c:v>0.65922344524317</c:v>
                </c:pt>
                <c:pt idx="457">
                  <c:v>0.66841340649950998</c:v>
                </c:pt>
                <c:pt idx="458">
                  <c:v>0.67861727265351002</c:v>
                </c:pt>
                <c:pt idx="459">
                  <c:v>0.66068168509018999</c:v>
                </c:pt>
                <c:pt idx="460">
                  <c:v>0.66280716058725009</c:v>
                </c:pt>
                <c:pt idx="461">
                  <c:v>0.66489832110801006</c:v>
                </c:pt>
                <c:pt idx="462">
                  <c:v>0.64167539205593993</c:v>
                </c:pt>
                <c:pt idx="463">
                  <c:v>0.61694583024156002</c:v>
                </c:pt>
                <c:pt idx="464">
                  <c:v>0.62689179637434</c:v>
                </c:pt>
                <c:pt idx="465">
                  <c:v>0.59627951356810005</c:v>
                </c:pt>
                <c:pt idx="466">
                  <c:v>0.58789228812456995</c:v>
                </c:pt>
                <c:pt idx="467">
                  <c:v>0.61565144196222998</c:v>
                </c:pt>
                <c:pt idx="468">
                  <c:v>0.64358578792954002</c:v>
                </c:pt>
                <c:pt idx="469">
                  <c:v>0.64985702093214004</c:v>
                </c:pt>
                <c:pt idx="470">
                  <c:v>0.65434191989848001</c:v>
                </c:pt>
                <c:pt idx="471">
                  <c:v>0.65398439890621995</c:v>
                </c:pt>
                <c:pt idx="472">
                  <c:v>0.63337458951564996</c:v>
                </c:pt>
                <c:pt idx="473">
                  <c:v>0.63774080363523999</c:v>
                </c:pt>
                <c:pt idx="474">
                  <c:v>0.61014804321535998</c:v>
                </c:pt>
                <c:pt idx="475">
                  <c:v>0.57376869359659</c:v>
                </c:pt>
                <c:pt idx="476">
                  <c:v>0.59281399425346004</c:v>
                </c:pt>
                <c:pt idx="477">
                  <c:v>0.59309457539860999</c:v>
                </c:pt>
                <c:pt idx="478">
                  <c:v>0.5861967763475</c:v>
                </c:pt>
                <c:pt idx="479">
                  <c:v>0.57381190504821</c:v>
                </c:pt>
                <c:pt idx="480">
                  <c:v>0.56935848591766003</c:v>
                </c:pt>
                <c:pt idx="481">
                  <c:v>0.57762673322403002</c:v>
                </c:pt>
                <c:pt idx="482">
                  <c:v>0.55610811466089993</c:v>
                </c:pt>
                <c:pt idx="483">
                  <c:v>0.56904525177513998</c:v>
                </c:pt>
                <c:pt idx="484">
                  <c:v>0.57961778395643004</c:v>
                </c:pt>
                <c:pt idx="485">
                  <c:v>0.54523877259925002</c:v>
                </c:pt>
                <c:pt idx="486">
                  <c:v>0.51343807710996003</c:v>
                </c:pt>
                <c:pt idx="487">
                  <c:v>0.49889077572377</c:v>
                </c:pt>
                <c:pt idx="488">
                  <c:v>0.48977227956048996</c:v>
                </c:pt>
                <c:pt idx="489">
                  <c:v>0.50350599338922997</c:v>
                </c:pt>
                <c:pt idx="490">
                  <c:v>0.48899809067951999</c:v>
                </c:pt>
                <c:pt idx="491">
                  <c:v>0.51749408775444006</c:v>
                </c:pt>
                <c:pt idx="492">
                  <c:v>0.49534157088291003</c:v>
                </c:pt>
                <c:pt idx="493">
                  <c:v>0.51682597223322002</c:v>
                </c:pt>
                <c:pt idx="494">
                  <c:v>0.53759376738357001</c:v>
                </c:pt>
                <c:pt idx="495">
                  <c:v>0.53271488165243996</c:v>
                </c:pt>
                <c:pt idx="496">
                  <c:v>0.50645033567086006</c:v>
                </c:pt>
                <c:pt idx="497">
                  <c:v>0.49485705514934997</c:v>
                </c:pt>
                <c:pt idx="498">
                  <c:v>0.46225528582615999</c:v>
                </c:pt>
                <c:pt idx="499">
                  <c:v>0.47352399164317999</c:v>
                </c:pt>
                <c:pt idx="500">
                  <c:v>0.43400731466247</c:v>
                </c:pt>
                <c:pt idx="501">
                  <c:v>0.43262757887801001</c:v>
                </c:pt>
                <c:pt idx="502">
                  <c:v>0.38706442710121003</c:v>
                </c:pt>
                <c:pt idx="503">
                  <c:v>0.37039184574488998</c:v>
                </c:pt>
                <c:pt idx="504">
                  <c:v>0.37730479813311002</c:v>
                </c:pt>
                <c:pt idx="505">
                  <c:v>0.35340270628824</c:v>
                </c:pt>
                <c:pt idx="506">
                  <c:v>0.36590274294954001</c:v>
                </c:pt>
                <c:pt idx="507">
                  <c:v>0.34834393578114003</c:v>
                </c:pt>
                <c:pt idx="508">
                  <c:v>0.31511530711904001</c:v>
                </c:pt>
                <c:pt idx="509">
                  <c:v>0.31185900161994001</c:v>
                </c:pt>
                <c:pt idx="510">
                  <c:v>0.34605724832996004</c:v>
                </c:pt>
                <c:pt idx="511">
                  <c:v>0.3454114228788</c:v>
                </c:pt>
                <c:pt idx="512">
                  <c:v>0.35213021702512004</c:v>
                </c:pt>
                <c:pt idx="513">
                  <c:v>0.34923954688588998</c:v>
                </c:pt>
                <c:pt idx="514">
                  <c:v>0.34822065605151004</c:v>
                </c:pt>
                <c:pt idx="515">
                  <c:v>0.33473154641271996</c:v>
                </c:pt>
                <c:pt idx="516">
                  <c:v>0.37674050741194004</c:v>
                </c:pt>
                <c:pt idx="517">
                  <c:v>0.35029627218130999</c:v>
                </c:pt>
                <c:pt idx="518">
                  <c:v>0.38040262905511002</c:v>
                </c:pt>
                <c:pt idx="519">
                  <c:v>0.38965955828511001</c:v>
                </c:pt>
                <c:pt idx="520">
                  <c:v>0.38361376783327999</c:v>
                </c:pt>
                <c:pt idx="521">
                  <c:v>0.37008164226978996</c:v>
                </c:pt>
                <c:pt idx="522">
                  <c:v>0.35173867434695999</c:v>
                </c:pt>
                <c:pt idx="523">
                  <c:v>0.34354462951067999</c:v>
                </c:pt>
                <c:pt idx="524">
                  <c:v>0.30315619571072999</c:v>
                </c:pt>
                <c:pt idx="525">
                  <c:v>0.27061269341279998</c:v>
                </c:pt>
                <c:pt idx="526">
                  <c:v>0.25389064374309001</c:v>
                </c:pt>
                <c:pt idx="527">
                  <c:v>0.28340895337367</c:v>
                </c:pt>
                <c:pt idx="528">
                  <c:v>0.30769124733472003</c:v>
                </c:pt>
                <c:pt idx="529">
                  <c:v>0.27223097205236002</c:v>
                </c:pt>
                <c:pt idx="530">
                  <c:v>0.22923499110841</c:v>
                </c:pt>
                <c:pt idx="531">
                  <c:v>0.27330509924458002</c:v>
                </c:pt>
                <c:pt idx="532">
                  <c:v>0.30148561361727999</c:v>
                </c:pt>
                <c:pt idx="533">
                  <c:v>0.30870016629565</c:v>
                </c:pt>
                <c:pt idx="534">
                  <c:v>0.32178570835008002</c:v>
                </c:pt>
                <c:pt idx="535">
                  <c:v>0.29614567538424003</c:v>
                </c:pt>
                <c:pt idx="536">
                  <c:v>0.30499571307204998</c:v>
                </c:pt>
                <c:pt idx="537">
                  <c:v>0.29788244334363001</c:v>
                </c:pt>
                <c:pt idx="538">
                  <c:v>0.26474786313505999</c:v>
                </c:pt>
                <c:pt idx="539">
                  <c:v>0.24586123258221998</c:v>
                </c:pt>
                <c:pt idx="540">
                  <c:v>0.23800408064704001</c:v>
                </c:pt>
                <c:pt idx="541">
                  <c:v>0.26911143764108003</c:v>
                </c:pt>
                <c:pt idx="542">
                  <c:v>0.25159838377439003</c:v>
                </c:pt>
                <c:pt idx="543">
                  <c:v>0.24667188723571001</c:v>
                </c:pt>
                <c:pt idx="544">
                  <c:v>0.22607214748204998</c:v>
                </c:pt>
                <c:pt idx="545">
                  <c:v>0.20075796014575001</c:v>
                </c:pt>
                <c:pt idx="546">
                  <c:v>0.19638861759526999</c:v>
                </c:pt>
                <c:pt idx="547">
                  <c:v>0.14984812445679999</c:v>
                </c:pt>
                <c:pt idx="548">
                  <c:v>0.16528077178389999</c:v>
                </c:pt>
                <c:pt idx="549">
                  <c:v>0.12954539011044</c:v>
                </c:pt>
                <c:pt idx="550">
                  <c:v>0.13567242200186</c:v>
                </c:pt>
                <c:pt idx="551">
                  <c:v>0.13878257112048001</c:v>
                </c:pt>
                <c:pt idx="552">
                  <c:v>0.16841702374772002</c:v>
                </c:pt>
                <c:pt idx="553">
                  <c:v>0.14855608250062999</c:v>
                </c:pt>
                <c:pt idx="554">
                  <c:v>0.12727141190974001</c:v>
                </c:pt>
                <c:pt idx="555">
                  <c:v>0.10655200967466999</c:v>
                </c:pt>
                <c:pt idx="556">
                  <c:v>8.9033578817395001E-2</c:v>
                </c:pt>
                <c:pt idx="557">
                  <c:v>2.2893270647400002E-2</c:v>
                </c:pt>
                <c:pt idx="558">
                  <c:v>5.3591976356883999E-3</c:v>
                </c:pt>
                <c:pt idx="559">
                  <c:v>5.1861465259264002E-2</c:v>
                </c:pt>
                <c:pt idx="560">
                  <c:v>4.2957168848257996E-2</c:v>
                </c:pt>
                <c:pt idx="561">
                  <c:v>9.3196347165886012E-2</c:v>
                </c:pt>
                <c:pt idx="562">
                  <c:v>9.8821950244261991E-2</c:v>
                </c:pt>
                <c:pt idx="563">
                  <c:v>7.9820349856337E-2</c:v>
                </c:pt>
                <c:pt idx="564">
                  <c:v>7.3087868824893001E-2</c:v>
                </c:pt>
                <c:pt idx="565">
                  <c:v>9.9258757406804995E-2</c:v>
                </c:pt>
                <c:pt idx="566">
                  <c:v>0.13280990774061999</c:v>
                </c:pt>
                <c:pt idx="567">
                  <c:v>0.14117797154497</c:v>
                </c:pt>
                <c:pt idx="568">
                  <c:v>0.14007304886120001</c:v>
                </c:pt>
                <c:pt idx="569">
                  <c:v>0.12620803869869002</c:v>
                </c:pt>
                <c:pt idx="570">
                  <c:v>0.14136323331153</c:v>
                </c:pt>
                <c:pt idx="571">
                  <c:v>0.14676681556042001</c:v>
                </c:pt>
                <c:pt idx="572">
                  <c:v>0.16439298175636</c:v>
                </c:pt>
                <c:pt idx="573">
                  <c:v>0.17963147084155998</c:v>
                </c:pt>
                <c:pt idx="574">
                  <c:v>0.18103809157895001</c:v>
                </c:pt>
                <c:pt idx="575">
                  <c:v>0.13106834937143</c:v>
                </c:pt>
                <c:pt idx="576">
                  <c:v>0.13526807230977</c:v>
                </c:pt>
                <c:pt idx="577">
                  <c:v>0.13244769410203</c:v>
                </c:pt>
                <c:pt idx="578">
                  <c:v>0.12724921960313998</c:v>
                </c:pt>
                <c:pt idx="579">
                  <c:v>0.14527680258721001</c:v>
                </c:pt>
                <c:pt idx="580">
                  <c:v>0.17718200722081001</c:v>
                </c:pt>
                <c:pt idx="581">
                  <c:v>0.18571216285047001</c:v>
                </c:pt>
                <c:pt idx="582">
                  <c:v>0.21612930978015998</c:v>
                </c:pt>
                <c:pt idx="583">
                  <c:v>0.26587292509265997</c:v>
                </c:pt>
                <c:pt idx="584">
                  <c:v>0.26557875482585003</c:v>
                </c:pt>
                <c:pt idx="585">
                  <c:v>0.27164184941101999</c:v>
                </c:pt>
                <c:pt idx="586">
                  <c:v>0.23697629333731998</c:v>
                </c:pt>
                <c:pt idx="587">
                  <c:v>0.25827660608265002</c:v>
                </c:pt>
                <c:pt idx="588">
                  <c:v>0.24665810258711002</c:v>
                </c:pt>
                <c:pt idx="589">
                  <c:v>0.23094409200714999</c:v>
                </c:pt>
                <c:pt idx="590">
                  <c:v>0.22609502413290999</c:v>
                </c:pt>
                <c:pt idx="591">
                  <c:v>0.2395712289943</c:v>
                </c:pt>
                <c:pt idx="592">
                  <c:v>0.26395490366877</c:v>
                </c:pt>
                <c:pt idx="593">
                  <c:v>0.27933857149980001</c:v>
                </c:pt>
                <c:pt idx="594">
                  <c:v>0.26659608144479002</c:v>
                </c:pt>
                <c:pt idx="595">
                  <c:v>0.25127478670455999</c:v>
                </c:pt>
                <c:pt idx="596">
                  <c:v>0.28026145861134999</c:v>
                </c:pt>
                <c:pt idx="597">
                  <c:v>0.30332356676315997</c:v>
                </c:pt>
                <c:pt idx="598">
                  <c:v>0.30410401250589997</c:v>
                </c:pt>
                <c:pt idx="599">
                  <c:v>0.31848853772252</c:v>
                </c:pt>
                <c:pt idx="600">
                  <c:v>0.28930428585255002</c:v>
                </c:pt>
                <c:pt idx="601">
                  <c:v>0.30576071218729001</c:v>
                </c:pt>
                <c:pt idx="602">
                  <c:v>0.29379270430365001</c:v>
                </c:pt>
                <c:pt idx="603">
                  <c:v>0.30863593569900999</c:v>
                </c:pt>
                <c:pt idx="604">
                  <c:v>0.29947989836510003</c:v>
                </c:pt>
                <c:pt idx="605">
                  <c:v>0.29613619232811</c:v>
                </c:pt>
                <c:pt idx="606">
                  <c:v>0.30510168866832998</c:v>
                </c:pt>
                <c:pt idx="607">
                  <c:v>0.29587692361837997</c:v>
                </c:pt>
                <c:pt idx="608">
                  <c:v>0.27608148389298004</c:v>
                </c:pt>
                <c:pt idx="609">
                  <c:v>0.24145747729199002</c:v>
                </c:pt>
                <c:pt idx="610">
                  <c:v>0.24661841062023998</c:v>
                </c:pt>
                <c:pt idx="611">
                  <c:v>0.27614962502823004</c:v>
                </c:pt>
                <c:pt idx="612">
                  <c:v>0.26018641537546</c:v>
                </c:pt>
                <c:pt idx="613">
                  <c:v>0.26615076886076999</c:v>
                </c:pt>
                <c:pt idx="614">
                  <c:v>0.25008373440795001</c:v>
                </c:pt>
                <c:pt idx="615">
                  <c:v>0.26370159853042002</c:v>
                </c:pt>
                <c:pt idx="616">
                  <c:v>0.27035948603790999</c:v>
                </c:pt>
                <c:pt idx="617">
                  <c:v>0.26043981827726997</c:v>
                </c:pt>
                <c:pt idx="618">
                  <c:v>0.24174861689138002</c:v>
                </c:pt>
                <c:pt idx="619">
                  <c:v>0.24770035888968001</c:v>
                </c:pt>
                <c:pt idx="620">
                  <c:v>0.25354162817230003</c:v>
                </c:pt>
                <c:pt idx="621">
                  <c:v>0.25815928992440001</c:v>
                </c:pt>
                <c:pt idx="622">
                  <c:v>0.23901251079064001</c:v>
                </c:pt>
                <c:pt idx="623">
                  <c:v>0.25961518344824996</c:v>
                </c:pt>
                <c:pt idx="624">
                  <c:v>0.24077704357415</c:v>
                </c:pt>
                <c:pt idx="625">
                  <c:v>0.22966319508602001</c:v>
                </c:pt>
                <c:pt idx="626">
                  <c:v>0.23777521637498999</c:v>
                </c:pt>
                <c:pt idx="627">
                  <c:v>0.27784816747273</c:v>
                </c:pt>
                <c:pt idx="628">
                  <c:v>0.27483108917298998</c:v>
                </c:pt>
                <c:pt idx="629">
                  <c:v>0.28332585442824998</c:v>
                </c:pt>
                <c:pt idx="630">
                  <c:v>0.26888892799427999</c:v>
                </c:pt>
                <c:pt idx="631">
                  <c:v>0.29750370767942003</c:v>
                </c:pt>
                <c:pt idx="632">
                  <c:v>0.27789587604374999</c:v>
                </c:pt>
                <c:pt idx="633">
                  <c:v>0.28250874738604997</c:v>
                </c:pt>
                <c:pt idx="634">
                  <c:v>0.28271307302833004</c:v>
                </c:pt>
                <c:pt idx="635">
                  <c:v>0.29339500252718997</c:v>
                </c:pt>
                <c:pt idx="636">
                  <c:v>0.30724368619101</c:v>
                </c:pt>
                <c:pt idx="637">
                  <c:v>0.27821566033844003</c:v>
                </c:pt>
                <c:pt idx="638">
                  <c:v>0.28428374086034003</c:v>
                </c:pt>
                <c:pt idx="639">
                  <c:v>0.28271522382456998</c:v>
                </c:pt>
                <c:pt idx="640">
                  <c:v>0.23495425158645999</c:v>
                </c:pt>
                <c:pt idx="641">
                  <c:v>0.22191583152227001</c:v>
                </c:pt>
                <c:pt idx="642">
                  <c:v>0.21381827922614</c:v>
                </c:pt>
                <c:pt idx="643">
                  <c:v>0.21624330198059</c:v>
                </c:pt>
                <c:pt idx="644">
                  <c:v>0.2104780926739</c:v>
                </c:pt>
                <c:pt idx="645">
                  <c:v>0.18791780438899</c:v>
                </c:pt>
                <c:pt idx="646">
                  <c:v>0.17998693880105002</c:v>
                </c:pt>
                <c:pt idx="647">
                  <c:v>0.17934570823276</c:v>
                </c:pt>
                <c:pt idx="648">
                  <c:v>0.18488000023463003</c:v>
                </c:pt>
                <c:pt idx="649">
                  <c:v>0.19403994810715003</c:v>
                </c:pt>
                <c:pt idx="650">
                  <c:v>0.20952920048061</c:v>
                </c:pt>
                <c:pt idx="651">
                  <c:v>0.19273069978110999</c:v>
                </c:pt>
                <c:pt idx="652">
                  <c:v>0.19552047802424</c:v>
                </c:pt>
                <c:pt idx="653">
                  <c:v>0.19339529581758</c:v>
                </c:pt>
                <c:pt idx="654">
                  <c:v>0.18447291316550998</c:v>
                </c:pt>
                <c:pt idx="655">
                  <c:v>0.15302035337581998</c:v>
                </c:pt>
                <c:pt idx="656">
                  <c:v>0.14207201843428</c:v>
                </c:pt>
                <c:pt idx="657">
                  <c:v>0.12904229931849001</c:v>
                </c:pt>
                <c:pt idx="658">
                  <c:v>0.13405072164102</c:v>
                </c:pt>
                <c:pt idx="659">
                  <c:v>0.11663953730507</c:v>
                </c:pt>
                <c:pt idx="660">
                  <c:v>0.11542169781899</c:v>
                </c:pt>
                <c:pt idx="661">
                  <c:v>0.10059528173964001</c:v>
                </c:pt>
                <c:pt idx="662">
                  <c:v>9.8810218628436988E-2</c:v>
                </c:pt>
                <c:pt idx="663">
                  <c:v>0.12037459049329</c:v>
                </c:pt>
                <c:pt idx="664">
                  <c:v>9.1724322670271988E-2</c:v>
                </c:pt>
                <c:pt idx="665">
                  <c:v>0.10023072177789</c:v>
                </c:pt>
                <c:pt idx="666">
                  <c:v>8.0161544349906994E-2</c:v>
                </c:pt>
                <c:pt idx="667">
                  <c:v>3.7109153886538002E-2</c:v>
                </c:pt>
                <c:pt idx="668">
                  <c:v>3.2399105659820002E-2</c:v>
                </c:pt>
                <c:pt idx="669">
                  <c:v>7.827187433093101E-2</c:v>
                </c:pt>
                <c:pt idx="670">
                  <c:v>8.6515876297932004E-2</c:v>
                </c:pt>
                <c:pt idx="671">
                  <c:v>0.12335002155683999</c:v>
                </c:pt>
                <c:pt idx="672">
                  <c:v>0.13262454821059</c:v>
                </c:pt>
                <c:pt idx="673">
                  <c:v>0.13651651176046001</c:v>
                </c:pt>
                <c:pt idx="674">
                  <c:v>0.13030247038500001</c:v>
                </c:pt>
                <c:pt idx="675">
                  <c:v>0.13464903404808001</c:v>
                </c:pt>
                <c:pt idx="676">
                  <c:v>0.13922807923142</c:v>
                </c:pt>
                <c:pt idx="677">
                  <c:v>0.12585374390078</c:v>
                </c:pt>
                <c:pt idx="678">
                  <c:v>0.11962210510159001</c:v>
                </c:pt>
                <c:pt idx="679">
                  <c:v>0.15967853417371</c:v>
                </c:pt>
                <c:pt idx="680">
                  <c:v>0.15426263372819998</c:v>
                </c:pt>
                <c:pt idx="681">
                  <c:v>0.13273648737825</c:v>
                </c:pt>
                <c:pt idx="682">
                  <c:v>0.15094991870968</c:v>
                </c:pt>
                <c:pt idx="683">
                  <c:v>0.1744579260263</c:v>
                </c:pt>
                <c:pt idx="684">
                  <c:v>0.18768551839566</c:v>
                </c:pt>
                <c:pt idx="685">
                  <c:v>0.19997047543351001</c:v>
                </c:pt>
                <c:pt idx="686">
                  <c:v>0.22964530437187999</c:v>
                </c:pt>
                <c:pt idx="687">
                  <c:v>0.22807786273423003</c:v>
                </c:pt>
                <c:pt idx="688">
                  <c:v>0.21492965429861</c:v>
                </c:pt>
                <c:pt idx="689">
                  <c:v>0.20573294736316999</c:v>
                </c:pt>
                <c:pt idx="690">
                  <c:v>0.17898007287289</c:v>
                </c:pt>
                <c:pt idx="691">
                  <c:v>0.19363315432842998</c:v>
                </c:pt>
                <c:pt idx="692">
                  <c:v>0.19302662979029001</c:v>
                </c:pt>
                <c:pt idx="693">
                  <c:v>0.2282136561874</c:v>
                </c:pt>
                <c:pt idx="694">
                  <c:v>0.21603907410177001</c:v>
                </c:pt>
                <c:pt idx="695">
                  <c:v>0.22179978628907002</c:v>
                </c:pt>
                <c:pt idx="696">
                  <c:v>0.20887555395223001</c:v>
                </c:pt>
                <c:pt idx="697">
                  <c:v>0.20898436468900999</c:v>
                </c:pt>
                <c:pt idx="698">
                  <c:v>0.18990034969991998</c:v>
                </c:pt>
                <c:pt idx="699">
                  <c:v>0.18503436874618998</c:v>
                </c:pt>
                <c:pt idx="700">
                  <c:v>0.18010894760563001</c:v>
                </c:pt>
                <c:pt idx="701">
                  <c:v>0.16398276625635</c:v>
                </c:pt>
                <c:pt idx="702">
                  <c:v>0.15795633297063</c:v>
                </c:pt>
                <c:pt idx="703">
                  <c:v>0.17011889015004</c:v>
                </c:pt>
                <c:pt idx="704">
                  <c:v>0.16824671979133002</c:v>
                </c:pt>
                <c:pt idx="705">
                  <c:v>0.17965737815983998</c:v>
                </c:pt>
                <c:pt idx="706">
                  <c:v>0.17763054599917999</c:v>
                </c:pt>
                <c:pt idx="707">
                  <c:v>0.17830081231663</c:v>
                </c:pt>
                <c:pt idx="708">
                  <c:v>0.18572995580113999</c:v>
                </c:pt>
                <c:pt idx="709">
                  <c:v>0.18338969397102001</c:v>
                </c:pt>
                <c:pt idx="710">
                  <c:v>0.18052874392522</c:v>
                </c:pt>
                <c:pt idx="711">
                  <c:v>0.18265343731455999</c:v>
                </c:pt>
                <c:pt idx="712">
                  <c:v>0.18242662607528001</c:v>
                </c:pt>
                <c:pt idx="713">
                  <c:v>0.16589677937817002</c:v>
                </c:pt>
                <c:pt idx="714">
                  <c:v>0.15992059651356</c:v>
                </c:pt>
                <c:pt idx="715">
                  <c:v>0.16942613823557998</c:v>
                </c:pt>
                <c:pt idx="716">
                  <c:v>0.15636317954162998</c:v>
                </c:pt>
                <c:pt idx="717">
                  <c:v>0.13286152685024999</c:v>
                </c:pt>
                <c:pt idx="718">
                  <c:v>0.12596842044546999</c:v>
                </c:pt>
                <c:pt idx="719">
                  <c:v>0.11443731748783</c:v>
                </c:pt>
                <c:pt idx="720">
                  <c:v>0.10247928147764</c:v>
                </c:pt>
                <c:pt idx="721">
                  <c:v>9.4498165468574993E-2</c:v>
                </c:pt>
                <c:pt idx="722">
                  <c:v>0.12563064767318</c:v>
                </c:pt>
                <c:pt idx="723">
                  <c:v>0.13752992784078999</c:v>
                </c:pt>
                <c:pt idx="724">
                  <c:v>0.12901531660209001</c:v>
                </c:pt>
                <c:pt idx="725">
                  <c:v>0.13493704521658001</c:v>
                </c:pt>
                <c:pt idx="726">
                  <c:v>0.13138119246009</c:v>
                </c:pt>
                <c:pt idx="727">
                  <c:v>0.14836651914160001</c:v>
                </c:pt>
                <c:pt idx="728">
                  <c:v>0.13444392629808</c:v>
                </c:pt>
                <c:pt idx="729">
                  <c:v>0.15671209734895</c:v>
                </c:pt>
                <c:pt idx="730">
                  <c:v>0.16632752520587002</c:v>
                </c:pt>
                <c:pt idx="731">
                  <c:v>0.17026778390754999</c:v>
                </c:pt>
                <c:pt idx="732">
                  <c:v>0.17786732911191</c:v>
                </c:pt>
                <c:pt idx="733">
                  <c:v>0.16082803699761</c:v>
                </c:pt>
                <c:pt idx="734">
                  <c:v>0.16519356677293998</c:v>
                </c:pt>
                <c:pt idx="735">
                  <c:v>0.17291639170692</c:v>
                </c:pt>
                <c:pt idx="736">
                  <c:v>0.19633162149506</c:v>
                </c:pt>
                <c:pt idx="737">
                  <c:v>0.20965619522190998</c:v>
                </c:pt>
                <c:pt idx="738">
                  <c:v>0.21206205633717001</c:v>
                </c:pt>
                <c:pt idx="739">
                  <c:v>0.22957286164416998</c:v>
                </c:pt>
                <c:pt idx="740">
                  <c:v>0.23639548059052998</c:v>
                </c:pt>
                <c:pt idx="741">
                  <c:v>0.25100124452890998</c:v>
                </c:pt>
                <c:pt idx="742">
                  <c:v>0.22895929813653002</c:v>
                </c:pt>
                <c:pt idx="743">
                  <c:v>0.24154487782989001</c:v>
                </c:pt>
                <c:pt idx="744">
                  <c:v>0.24184188323718001</c:v>
                </c:pt>
                <c:pt idx="745">
                  <c:v>0.24066862389124</c:v>
                </c:pt>
                <c:pt idx="746">
                  <c:v>0.22236280608518999</c:v>
                </c:pt>
                <c:pt idx="747">
                  <c:v>0.21777887272859001</c:v>
                </c:pt>
                <c:pt idx="748">
                  <c:v>0.21062288036586999</c:v>
                </c:pt>
                <c:pt idx="749">
                  <c:v>0.23348212932737999</c:v>
                </c:pt>
                <c:pt idx="750">
                  <c:v>0.22038348696861998</c:v>
                </c:pt>
                <c:pt idx="751">
                  <c:v>0.21984520132918997</c:v>
                </c:pt>
                <c:pt idx="752">
                  <c:v>0.21515402145126</c:v>
                </c:pt>
                <c:pt idx="753">
                  <c:v>0.2153455400796</c:v>
                </c:pt>
                <c:pt idx="754">
                  <c:v>0.19588885076113999</c:v>
                </c:pt>
                <c:pt idx="755">
                  <c:v>0.16868382024427001</c:v>
                </c:pt>
                <c:pt idx="756">
                  <c:v>0.18287731564988</c:v>
                </c:pt>
                <c:pt idx="757">
                  <c:v>0.17787857191040998</c:v>
                </c:pt>
                <c:pt idx="758">
                  <c:v>0.17299088746740998</c:v>
                </c:pt>
                <c:pt idx="759">
                  <c:v>0.17589201829741</c:v>
                </c:pt>
                <c:pt idx="760">
                  <c:v>0.16824153832768002</c:v>
                </c:pt>
                <c:pt idx="761">
                  <c:v>0.16095962662177002</c:v>
                </c:pt>
                <c:pt idx="762">
                  <c:v>0.16798520252191002</c:v>
                </c:pt>
                <c:pt idx="763">
                  <c:v>0.17724516241933</c:v>
                </c:pt>
                <c:pt idx="764">
                  <c:v>0.1689029081698</c:v>
                </c:pt>
                <c:pt idx="765">
                  <c:v>0.17529135956718001</c:v>
                </c:pt>
                <c:pt idx="766">
                  <c:v>0.18382923851059002</c:v>
                </c:pt>
                <c:pt idx="767">
                  <c:v>0.16243184664432</c:v>
                </c:pt>
                <c:pt idx="768">
                  <c:v>0.16378420865852</c:v>
                </c:pt>
                <c:pt idx="769">
                  <c:v>0.16558256760098999</c:v>
                </c:pt>
                <c:pt idx="770">
                  <c:v>0.16053376896732999</c:v>
                </c:pt>
                <c:pt idx="771">
                  <c:v>0.16122280587011001</c:v>
                </c:pt>
                <c:pt idx="772">
                  <c:v>0.16823547699283001</c:v>
                </c:pt>
                <c:pt idx="773">
                  <c:v>0.16339559888431998</c:v>
                </c:pt>
                <c:pt idx="774">
                  <c:v>0.14128639122788</c:v>
                </c:pt>
                <c:pt idx="775">
                  <c:v>0.15097445733945</c:v>
                </c:pt>
                <c:pt idx="776">
                  <c:v>0.15443528400775</c:v>
                </c:pt>
                <c:pt idx="777">
                  <c:v>0.16545498627890001</c:v>
                </c:pt>
                <c:pt idx="778">
                  <c:v>0.16913069704373002</c:v>
                </c:pt>
                <c:pt idx="779">
                  <c:v>0.18431981557899998</c:v>
                </c:pt>
                <c:pt idx="780">
                  <c:v>0.18164666914986</c:v>
                </c:pt>
                <c:pt idx="781">
                  <c:v>0.18255753135519001</c:v>
                </c:pt>
                <c:pt idx="782">
                  <c:v>0.16308275579566001</c:v>
                </c:pt>
                <c:pt idx="783">
                  <c:v>0.17770621492124999</c:v>
                </c:pt>
                <c:pt idx="784">
                  <c:v>0.18217390751772</c:v>
                </c:pt>
                <c:pt idx="785">
                  <c:v>0.18324324430015002</c:v>
                </c:pt>
                <c:pt idx="786">
                  <c:v>0.21232230268155</c:v>
                </c:pt>
                <c:pt idx="787">
                  <c:v>0.21656904984666001</c:v>
                </c:pt>
                <c:pt idx="788">
                  <c:v>0.22901433896744</c:v>
                </c:pt>
                <c:pt idx="789">
                  <c:v>0.24039615711370999</c:v>
                </c:pt>
                <c:pt idx="790">
                  <c:v>0.21689401560499999</c:v>
                </c:pt>
                <c:pt idx="791">
                  <c:v>0.21441326767538998</c:v>
                </c:pt>
                <c:pt idx="792">
                  <c:v>0.2183357334264</c:v>
                </c:pt>
                <c:pt idx="793">
                  <c:v>0.19569958069249999</c:v>
                </c:pt>
                <c:pt idx="794">
                  <c:v>0.21894274678186998</c:v>
                </c:pt>
                <c:pt idx="795">
                  <c:v>0.21756418415898998</c:v>
                </c:pt>
                <c:pt idx="796">
                  <c:v>0.20825944859450002</c:v>
                </c:pt>
                <c:pt idx="797">
                  <c:v>0.20085992743996001</c:v>
                </c:pt>
                <c:pt idx="798">
                  <c:v>0.20447717565259999</c:v>
                </c:pt>
                <c:pt idx="799">
                  <c:v>0.16557601744882</c:v>
                </c:pt>
                <c:pt idx="800">
                  <c:v>0.14559766228002</c:v>
                </c:pt>
                <c:pt idx="801">
                  <c:v>0.11640549156937001</c:v>
                </c:pt>
                <c:pt idx="802">
                  <c:v>0.1201281287975</c:v>
                </c:pt>
                <c:pt idx="803">
                  <c:v>0.11710977957272001</c:v>
                </c:pt>
                <c:pt idx="804">
                  <c:v>0.13292751718925999</c:v>
                </c:pt>
                <c:pt idx="805">
                  <c:v>0.11574148211368999</c:v>
                </c:pt>
                <c:pt idx="806">
                  <c:v>0.10264323080879001</c:v>
                </c:pt>
                <c:pt idx="807">
                  <c:v>0.10952137940339</c:v>
                </c:pt>
                <c:pt idx="808">
                  <c:v>9.4000549430674998E-2</c:v>
                </c:pt>
                <c:pt idx="809">
                  <c:v>9.0039662637834E-2</c:v>
                </c:pt>
                <c:pt idx="810">
                  <c:v>9.5138711692607986E-2</c:v>
                </c:pt>
                <c:pt idx="811">
                  <c:v>7.6986187000000997E-2</c:v>
                </c:pt>
                <c:pt idx="812">
                  <c:v>0.1002857626088</c:v>
                </c:pt>
                <c:pt idx="813">
                  <c:v>9.7317859332059997E-2</c:v>
                </c:pt>
                <c:pt idx="814">
                  <c:v>9.7469979283922009E-2</c:v>
                </c:pt>
                <c:pt idx="815">
                  <c:v>9.2576331269546994E-2</c:v>
                </c:pt>
                <c:pt idx="816">
                  <c:v>9.7027110786536988E-2</c:v>
                </c:pt>
                <c:pt idx="817">
                  <c:v>9.4574518734901997E-2</c:v>
                </c:pt>
                <c:pt idx="818">
                  <c:v>8.0590725962163989E-2</c:v>
                </c:pt>
                <c:pt idx="819">
                  <c:v>7.8939794325221996E-2</c:v>
                </c:pt>
                <c:pt idx="820">
                  <c:v>8.7629304403169003E-2</c:v>
                </c:pt>
                <c:pt idx="821">
                  <c:v>8.8887422436911001E-2</c:v>
                </c:pt>
                <c:pt idx="822">
                  <c:v>8.1262556495062005E-2</c:v>
                </c:pt>
                <c:pt idx="823">
                  <c:v>8.9716749912257004E-2</c:v>
                </c:pt>
                <c:pt idx="824">
                  <c:v>9.3848136188418002E-2</c:v>
                </c:pt>
                <c:pt idx="825">
                  <c:v>9.4715982469056006E-2</c:v>
                </c:pt>
                <c:pt idx="826">
                  <c:v>9.8405477882481995E-2</c:v>
                </c:pt>
                <c:pt idx="827">
                  <c:v>8.9517116916305997E-2</c:v>
                </c:pt>
                <c:pt idx="828">
                  <c:v>6.5065398870050001E-2</c:v>
                </c:pt>
                <c:pt idx="829">
                  <c:v>5.5667983540543003E-2</c:v>
                </c:pt>
                <c:pt idx="830">
                  <c:v>4.4073432093985995E-2</c:v>
                </c:pt>
                <c:pt idx="831">
                  <c:v>6.4303821476091996E-2</c:v>
                </c:pt>
                <c:pt idx="832">
                  <c:v>6.5011628964185997E-2</c:v>
                </c:pt>
                <c:pt idx="833">
                  <c:v>6.8656153183619006E-2</c:v>
                </c:pt>
                <c:pt idx="834">
                  <c:v>6.1036859759287E-2</c:v>
                </c:pt>
                <c:pt idx="835">
                  <c:v>8.4751539041350993E-2</c:v>
                </c:pt>
                <c:pt idx="836">
                  <c:v>0.10094908772022</c:v>
                </c:pt>
                <c:pt idx="837">
                  <c:v>9.8712064109370001E-2</c:v>
                </c:pt>
                <c:pt idx="838">
                  <c:v>9.4274873714044E-2</c:v>
                </c:pt>
                <c:pt idx="839">
                  <c:v>6.4426025807599999E-2</c:v>
                </c:pt>
                <c:pt idx="840">
                  <c:v>5.9826059242704996E-2</c:v>
                </c:pt>
                <c:pt idx="841">
                  <c:v>6.2951752752285997E-2</c:v>
                </c:pt>
                <c:pt idx="842">
                  <c:v>5.8002379562742998E-2</c:v>
                </c:pt>
                <c:pt idx="843">
                  <c:v>5.4896629800063997E-2</c:v>
                </c:pt>
                <c:pt idx="844">
                  <c:v>7.2557599789613E-2</c:v>
                </c:pt>
                <c:pt idx="845">
                  <c:v>8.3240995740446008E-2</c:v>
                </c:pt>
                <c:pt idx="846">
                  <c:v>9.1950058511433994E-2</c:v>
                </c:pt>
                <c:pt idx="847">
                  <c:v>8.2602404785716996E-2</c:v>
                </c:pt>
                <c:pt idx="848">
                  <c:v>7.3657829827046994E-2</c:v>
                </c:pt>
                <c:pt idx="849">
                  <c:v>5.8975419331943002E-2</c:v>
                </c:pt>
                <c:pt idx="850">
                  <c:v>7.3149850861833995E-2</c:v>
                </c:pt>
                <c:pt idx="851">
                  <c:v>8.1365208133529002E-2</c:v>
                </c:pt>
                <c:pt idx="852">
                  <c:v>7.5806084211493999E-2</c:v>
                </c:pt>
                <c:pt idx="853">
                  <c:v>9.0694873381648E-2</c:v>
                </c:pt>
                <c:pt idx="854">
                  <c:v>8.2753742629857005E-2</c:v>
                </c:pt>
                <c:pt idx="855">
                  <c:v>7.4260932643905E-2</c:v>
                </c:pt>
                <c:pt idx="856">
                  <c:v>7.2366863268994996E-2</c:v>
                </c:pt>
                <c:pt idx="857">
                  <c:v>6.1580131335438999E-2</c:v>
                </c:pt>
                <c:pt idx="858">
                  <c:v>4.7904586768497001E-2</c:v>
                </c:pt>
                <c:pt idx="859">
                  <c:v>4.5263213465548999E-2</c:v>
                </c:pt>
                <c:pt idx="860">
                  <c:v>3.6706954990677998E-2</c:v>
                </c:pt>
                <c:pt idx="861">
                  <c:v>5.0765145760437995E-2</c:v>
                </c:pt>
                <c:pt idx="862">
                  <c:v>5.1210458344454007E-2</c:v>
                </c:pt>
                <c:pt idx="863">
                  <c:v>4.4219392947538995E-2</c:v>
                </c:pt>
                <c:pt idx="864">
                  <c:v>5.2229055888439999E-2</c:v>
                </c:pt>
                <c:pt idx="865">
                  <c:v>5.9818824746279003E-2</c:v>
                </c:pt>
                <c:pt idx="866">
                  <c:v>5.7749465478253999E-2</c:v>
                </c:pt>
                <c:pt idx="867">
                  <c:v>5.5758610272789E-2</c:v>
                </c:pt>
                <c:pt idx="868">
                  <c:v>6.6208938122570005E-2</c:v>
                </c:pt>
                <c:pt idx="869">
                  <c:v>6.8256887191714993E-2</c:v>
                </c:pt>
                <c:pt idx="870">
                  <c:v>5.8284915977190002E-2</c:v>
                </c:pt>
                <c:pt idx="871">
                  <c:v>5.1466891913691006E-2</c:v>
                </c:pt>
                <c:pt idx="872">
                  <c:v>5.2478352724716994E-2</c:v>
                </c:pt>
                <c:pt idx="873">
                  <c:v>5.8187934619705006E-2</c:v>
                </c:pt>
                <c:pt idx="874">
                  <c:v>3.5518835598024004E-2</c:v>
                </c:pt>
                <c:pt idx="875">
                  <c:v>2.8676175141293E-2</c:v>
                </c:pt>
                <c:pt idx="876">
                  <c:v>1.4016054716255999E-2</c:v>
                </c:pt>
                <c:pt idx="877">
                  <c:v>1.9944724536771997E-3</c:v>
                </c:pt>
                <c:pt idx="878">
                  <c:v>4.3827361452060997E-3</c:v>
                </c:pt>
                <c:pt idx="879">
                  <c:v>-6.1757180970928001E-3</c:v>
                </c:pt>
                <c:pt idx="880">
                  <c:v>-2.1654607543233003E-2</c:v>
                </c:pt>
                <c:pt idx="881">
                  <c:v>-2.1386051304310996E-2</c:v>
                </c:pt>
                <c:pt idx="882">
                  <c:v>-4.3928937692410998E-2</c:v>
                </c:pt>
                <c:pt idx="883">
                  <c:v>-3.6591985155595003E-2</c:v>
                </c:pt>
                <c:pt idx="884">
                  <c:v>-5.1025587631747998E-2</c:v>
                </c:pt>
                <c:pt idx="885">
                  <c:v>-4.6999785898011001E-2</c:v>
                </c:pt>
                <c:pt idx="886">
                  <c:v>-1.1979152918678999E-2</c:v>
                </c:pt>
                <c:pt idx="887">
                  <c:v>6.6518261726491003E-4</c:v>
                </c:pt>
                <c:pt idx="888">
                  <c:v>-7.0052410993696997E-3</c:v>
                </c:pt>
                <c:pt idx="889">
                  <c:v>-1.114395963542E-2</c:v>
                </c:pt>
                <c:pt idx="890">
                  <c:v>-2.8809915561693999E-3</c:v>
                </c:pt>
                <c:pt idx="891">
                  <c:v>-7.2900260735161001E-3</c:v>
                </c:pt>
                <c:pt idx="892">
                  <c:v>-1.2015520927736001E-2</c:v>
                </c:pt>
                <c:pt idx="893">
                  <c:v>-3.8412927458530997E-2</c:v>
                </c:pt>
                <c:pt idx="894">
                  <c:v>-4.2422207166649004E-2</c:v>
                </c:pt>
                <c:pt idx="895">
                  <c:v>-3.5667827118998997E-2</c:v>
                </c:pt>
                <c:pt idx="896">
                  <c:v>-3.9086615497269002E-2</c:v>
                </c:pt>
                <c:pt idx="897">
                  <c:v>-5.2852591269526995E-2</c:v>
                </c:pt>
                <c:pt idx="898">
                  <c:v>-6.1476404298854995E-2</c:v>
                </c:pt>
                <c:pt idx="899">
                  <c:v>-5.8093299585384998E-2</c:v>
                </c:pt>
                <c:pt idx="900">
                  <c:v>-5.6083478267669996E-2</c:v>
                </c:pt>
                <c:pt idx="901">
                  <c:v>-6.4838294340374997E-2</c:v>
                </c:pt>
                <c:pt idx="902">
                  <c:v>-7.2728099272933E-2</c:v>
                </c:pt>
                <c:pt idx="903">
                  <c:v>-7.8044280983931E-2</c:v>
                </c:pt>
                <c:pt idx="904">
                  <c:v>-5.7314418058085001E-2</c:v>
                </c:pt>
                <c:pt idx="905">
                  <c:v>-6.3240154974644996E-2</c:v>
                </c:pt>
                <c:pt idx="906">
                  <c:v>-6.535908031953E-2</c:v>
                </c:pt>
                <c:pt idx="907">
                  <c:v>-5.4578898538142996E-2</c:v>
                </c:pt>
                <c:pt idx="908">
                  <c:v>-5.2311763780004995E-2</c:v>
                </c:pt>
                <c:pt idx="909">
                  <c:v>-4.7465433282790001E-2</c:v>
                </c:pt>
                <c:pt idx="910">
                  <c:v>-5.3474562435171E-2</c:v>
                </c:pt>
                <c:pt idx="911">
                  <c:v>-4.0938548818675001E-2</c:v>
                </c:pt>
                <c:pt idx="912">
                  <c:v>-3.0524295687556002E-2</c:v>
                </c:pt>
                <c:pt idx="913">
                  <c:v>-4.0543877709637001E-2</c:v>
                </c:pt>
                <c:pt idx="914">
                  <c:v>-6.1764122176958001E-2</c:v>
                </c:pt>
                <c:pt idx="915">
                  <c:v>-5.6482744259573996E-2</c:v>
                </c:pt>
                <c:pt idx="916">
                  <c:v>-7.0492151060196004E-2</c:v>
                </c:pt>
                <c:pt idx="917">
                  <c:v>-7.5184015282384997E-2</c:v>
                </c:pt>
                <c:pt idx="918">
                  <c:v>-8.3371314439566011E-2</c:v>
                </c:pt>
                <c:pt idx="919">
                  <c:v>-0.10261302189804</c:v>
                </c:pt>
                <c:pt idx="920">
                  <c:v>-9.5337562580838003E-2</c:v>
                </c:pt>
                <c:pt idx="921">
                  <c:v>-9.9559086771918992E-2</c:v>
                </c:pt>
                <c:pt idx="922">
                  <c:v>-0.10169903126181999</c:v>
                </c:pt>
                <c:pt idx="923">
                  <c:v>-7.7513229840928996E-2</c:v>
                </c:pt>
                <c:pt idx="924">
                  <c:v>-5.1190710124481995E-2</c:v>
                </c:pt>
                <c:pt idx="925">
                  <c:v>-5.6725295416751004E-2</c:v>
                </c:pt>
                <c:pt idx="926">
                  <c:v>-6.5677789216102997E-2</c:v>
                </c:pt>
                <c:pt idx="927">
                  <c:v>-7.2470297015183996E-2</c:v>
                </c:pt>
                <c:pt idx="928">
                  <c:v>-5.7932380921655001E-2</c:v>
                </c:pt>
                <c:pt idx="929">
                  <c:v>-2.7022506127324999E-2</c:v>
                </c:pt>
                <c:pt idx="930">
                  <c:v>-2.5213197676749E-2</c:v>
                </c:pt>
                <c:pt idx="931">
                  <c:v>-2.3449838054819996E-2</c:v>
                </c:pt>
                <c:pt idx="932">
                  <c:v>-2.8000727360180999E-2</c:v>
                </c:pt>
                <c:pt idx="933">
                  <c:v>-3.4851404421058996E-2</c:v>
                </c:pt>
                <c:pt idx="934">
                  <c:v>-3.0206466662169001E-2</c:v>
                </c:pt>
                <c:pt idx="935">
                  <c:v>-2.406330379899E-2</c:v>
                </c:pt>
                <c:pt idx="936">
                  <c:v>-2.1374124161555999E-2</c:v>
                </c:pt>
                <c:pt idx="937">
                  <c:v>-3.9074004010256999E-2</c:v>
                </c:pt>
                <c:pt idx="938">
                  <c:v>-3.3163322667338999E-2</c:v>
                </c:pt>
                <c:pt idx="939">
                  <c:v>-2.9481550567663998E-2</c:v>
                </c:pt>
                <c:pt idx="940">
                  <c:v>-3.7372528661804003E-2</c:v>
                </c:pt>
                <c:pt idx="941">
                  <c:v>-5.2972547041335E-2</c:v>
                </c:pt>
                <c:pt idx="942">
                  <c:v>-4.6812959916001998E-2</c:v>
                </c:pt>
                <c:pt idx="943">
                  <c:v>-6.0550486519884997E-2</c:v>
                </c:pt>
                <c:pt idx="944">
                  <c:v>-6.1227302989509E-2</c:v>
                </c:pt>
                <c:pt idx="945">
                  <c:v>-5.6636526190343005E-2</c:v>
                </c:pt>
                <c:pt idx="946">
                  <c:v>-6.3478013485491994E-2</c:v>
                </c:pt>
                <c:pt idx="947">
                  <c:v>-6.0545402819693998E-2</c:v>
                </c:pt>
                <c:pt idx="948">
                  <c:v>-5.8597563538920004E-2</c:v>
                </c:pt>
                <c:pt idx="949">
                  <c:v>-6.7601187630575002E-2</c:v>
                </c:pt>
                <c:pt idx="950">
                  <c:v>-8.4645661208532008E-2</c:v>
                </c:pt>
                <c:pt idx="951">
                  <c:v>-7.8403757245495004E-2</c:v>
                </c:pt>
                <c:pt idx="952">
                  <c:v>-8.5793893107382002E-2</c:v>
                </c:pt>
                <c:pt idx="953">
                  <c:v>-6.8974862080191005E-2</c:v>
                </c:pt>
                <c:pt idx="954">
                  <c:v>-6.1735281954722006E-2</c:v>
                </c:pt>
                <c:pt idx="955">
                  <c:v>-7.1089290305676997E-2</c:v>
                </c:pt>
                <c:pt idx="956">
                  <c:v>-8.6313017107628995E-2</c:v>
                </c:pt>
                <c:pt idx="957">
                  <c:v>-8.8836096617676996E-2</c:v>
                </c:pt>
                <c:pt idx="958">
                  <c:v>-9.4459939953679989E-2</c:v>
                </c:pt>
                <c:pt idx="959">
                  <c:v>-0.10512114359790999</c:v>
                </c:pt>
                <c:pt idx="960">
                  <c:v>-0.10001681531602</c:v>
                </c:pt>
                <c:pt idx="961">
                  <c:v>-0.10991888565291999</c:v>
                </c:pt>
                <c:pt idx="962">
                  <c:v>-9.3446621636814997E-2</c:v>
                </c:pt>
                <c:pt idx="963">
                  <c:v>-9.4001136011466008E-2</c:v>
                </c:pt>
                <c:pt idx="964">
                  <c:v>-9.3617609937461002E-2</c:v>
                </c:pt>
                <c:pt idx="965">
                  <c:v>-0.10427842252783</c:v>
                </c:pt>
                <c:pt idx="966">
                  <c:v>-0.10354275245215</c:v>
                </c:pt>
                <c:pt idx="967">
                  <c:v>-6.5866668230881997E-2</c:v>
                </c:pt>
                <c:pt idx="968">
                  <c:v>-6.3460904879081001E-2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562-4651-AC40-0CEFD388C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42544"/>
        <c:axId val="980244176"/>
      </c:lineChart>
      <c:dateAx>
        <c:axId val="98024254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0244176"/>
        <c:crosses val="autoZero"/>
        <c:auto val="1"/>
        <c:lblOffset val="100"/>
        <c:baseTimeUnit val="days"/>
      </c:dateAx>
      <c:valAx>
        <c:axId val="98024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024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65072276413212"/>
          <c:y val="2.6382602803689665E-2"/>
          <c:w val="0.43366005565093835"/>
          <c:h val="5.3709347235328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260078137414453E-2"/>
          <c:y val="0.12540360379127174"/>
          <c:w val="0.90165502276724807"/>
          <c:h val="0.7836766781829021"/>
        </c:manualLayout>
      </c:layout>
      <c:lineChart>
        <c:grouping val="standard"/>
        <c:varyColors val="0"/>
        <c:ser>
          <c:idx val="0"/>
          <c:order val="0"/>
          <c:tx>
            <c:strRef>
              <c:f>'增值-产业趋势'!$P$2</c:f>
              <c:strCache>
                <c:ptCount val="1"/>
                <c:pt idx="0">
                  <c:v>奇点1号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'增值-产业趋势'!$A$4:$A$1552</c:f>
              <c:numCache>
                <c:formatCode>yyyy\-mm\-dd</c:formatCode>
                <c:ptCount val="1549"/>
                <c:pt idx="0">
                  <c:v>43833</c:v>
                </c:pt>
                <c:pt idx="1">
                  <c:v>43836</c:v>
                </c:pt>
                <c:pt idx="2">
                  <c:v>43837</c:v>
                </c:pt>
                <c:pt idx="3">
                  <c:v>43838</c:v>
                </c:pt>
                <c:pt idx="4">
                  <c:v>43839</c:v>
                </c:pt>
                <c:pt idx="5">
                  <c:v>43840</c:v>
                </c:pt>
                <c:pt idx="6">
                  <c:v>43843</c:v>
                </c:pt>
                <c:pt idx="7">
                  <c:v>43844</c:v>
                </c:pt>
                <c:pt idx="8">
                  <c:v>43845</c:v>
                </c:pt>
                <c:pt idx="9">
                  <c:v>43846</c:v>
                </c:pt>
                <c:pt idx="10">
                  <c:v>43847</c:v>
                </c:pt>
                <c:pt idx="11">
                  <c:v>43850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43889</c:v>
                </c:pt>
                <c:pt idx="35">
                  <c:v>43892</c:v>
                </c:pt>
                <c:pt idx="36">
                  <c:v>43893</c:v>
                </c:pt>
                <c:pt idx="37">
                  <c:v>43894</c:v>
                </c:pt>
                <c:pt idx="38">
                  <c:v>43895</c:v>
                </c:pt>
                <c:pt idx="39">
                  <c:v>43896</c:v>
                </c:pt>
                <c:pt idx="40">
                  <c:v>43899</c:v>
                </c:pt>
                <c:pt idx="41">
                  <c:v>43900</c:v>
                </c:pt>
                <c:pt idx="42">
                  <c:v>43901</c:v>
                </c:pt>
                <c:pt idx="43">
                  <c:v>43902</c:v>
                </c:pt>
                <c:pt idx="44">
                  <c:v>43903</c:v>
                </c:pt>
                <c:pt idx="45">
                  <c:v>43906</c:v>
                </c:pt>
                <c:pt idx="46">
                  <c:v>43907</c:v>
                </c:pt>
                <c:pt idx="47">
                  <c:v>43908</c:v>
                </c:pt>
                <c:pt idx="48">
                  <c:v>43909</c:v>
                </c:pt>
                <c:pt idx="49">
                  <c:v>43910</c:v>
                </c:pt>
                <c:pt idx="50">
                  <c:v>43913</c:v>
                </c:pt>
                <c:pt idx="51">
                  <c:v>43914</c:v>
                </c:pt>
                <c:pt idx="52">
                  <c:v>43915</c:v>
                </c:pt>
                <c:pt idx="53">
                  <c:v>43916</c:v>
                </c:pt>
                <c:pt idx="54">
                  <c:v>43917</c:v>
                </c:pt>
                <c:pt idx="55">
                  <c:v>43920</c:v>
                </c:pt>
                <c:pt idx="56">
                  <c:v>43921</c:v>
                </c:pt>
                <c:pt idx="57">
                  <c:v>43922</c:v>
                </c:pt>
                <c:pt idx="58">
                  <c:v>43923</c:v>
                </c:pt>
                <c:pt idx="59">
                  <c:v>43924</c:v>
                </c:pt>
                <c:pt idx="60">
                  <c:v>43928</c:v>
                </c:pt>
                <c:pt idx="61">
                  <c:v>43929</c:v>
                </c:pt>
                <c:pt idx="62">
                  <c:v>43930</c:v>
                </c:pt>
                <c:pt idx="63">
                  <c:v>43931</c:v>
                </c:pt>
                <c:pt idx="64">
                  <c:v>43934</c:v>
                </c:pt>
                <c:pt idx="65">
                  <c:v>43935</c:v>
                </c:pt>
                <c:pt idx="66">
                  <c:v>43936</c:v>
                </c:pt>
                <c:pt idx="67">
                  <c:v>43937</c:v>
                </c:pt>
                <c:pt idx="68">
                  <c:v>43938</c:v>
                </c:pt>
                <c:pt idx="69">
                  <c:v>43941</c:v>
                </c:pt>
                <c:pt idx="70">
                  <c:v>43942</c:v>
                </c:pt>
                <c:pt idx="71">
                  <c:v>43943</c:v>
                </c:pt>
                <c:pt idx="72">
                  <c:v>43944</c:v>
                </c:pt>
                <c:pt idx="73">
                  <c:v>43945</c:v>
                </c:pt>
                <c:pt idx="74">
                  <c:v>43948</c:v>
                </c:pt>
                <c:pt idx="75">
                  <c:v>43949</c:v>
                </c:pt>
                <c:pt idx="76">
                  <c:v>43950</c:v>
                </c:pt>
                <c:pt idx="77">
                  <c:v>43951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44113</c:v>
                </c:pt>
                <c:pt idx="183">
                  <c:v>44116</c:v>
                </c:pt>
                <c:pt idx="184">
                  <c:v>44117</c:v>
                </c:pt>
                <c:pt idx="185">
                  <c:v>44118</c:v>
                </c:pt>
                <c:pt idx="186">
                  <c:v>44119</c:v>
                </c:pt>
                <c:pt idx="187">
                  <c:v>44120</c:v>
                </c:pt>
                <c:pt idx="188">
                  <c:v>44123</c:v>
                </c:pt>
                <c:pt idx="189">
                  <c:v>44124</c:v>
                </c:pt>
                <c:pt idx="190">
                  <c:v>44125</c:v>
                </c:pt>
                <c:pt idx="191">
                  <c:v>44126</c:v>
                </c:pt>
                <c:pt idx="192">
                  <c:v>44127</c:v>
                </c:pt>
                <c:pt idx="193">
                  <c:v>44130</c:v>
                </c:pt>
                <c:pt idx="194">
                  <c:v>44131</c:v>
                </c:pt>
                <c:pt idx="195">
                  <c:v>44132</c:v>
                </c:pt>
                <c:pt idx="196">
                  <c:v>44133</c:v>
                </c:pt>
                <c:pt idx="197">
                  <c:v>44134</c:v>
                </c:pt>
                <c:pt idx="198">
                  <c:v>44137</c:v>
                </c:pt>
                <c:pt idx="199">
                  <c:v>44138</c:v>
                </c:pt>
                <c:pt idx="200">
                  <c:v>44139</c:v>
                </c:pt>
                <c:pt idx="201">
                  <c:v>44140</c:v>
                </c:pt>
                <c:pt idx="202">
                  <c:v>44141</c:v>
                </c:pt>
                <c:pt idx="203">
                  <c:v>44144</c:v>
                </c:pt>
                <c:pt idx="204">
                  <c:v>44145</c:v>
                </c:pt>
                <c:pt idx="205">
                  <c:v>44146</c:v>
                </c:pt>
                <c:pt idx="206">
                  <c:v>44147</c:v>
                </c:pt>
                <c:pt idx="207">
                  <c:v>44148</c:v>
                </c:pt>
                <c:pt idx="208">
                  <c:v>44151</c:v>
                </c:pt>
                <c:pt idx="209">
                  <c:v>44152</c:v>
                </c:pt>
                <c:pt idx="210">
                  <c:v>44153</c:v>
                </c:pt>
                <c:pt idx="211">
                  <c:v>44154</c:v>
                </c:pt>
                <c:pt idx="212">
                  <c:v>44155</c:v>
                </c:pt>
                <c:pt idx="213">
                  <c:v>44158</c:v>
                </c:pt>
                <c:pt idx="214">
                  <c:v>44159</c:v>
                </c:pt>
                <c:pt idx="215">
                  <c:v>44160</c:v>
                </c:pt>
                <c:pt idx="216">
                  <c:v>44161</c:v>
                </c:pt>
                <c:pt idx="217">
                  <c:v>44162</c:v>
                </c:pt>
                <c:pt idx="218">
                  <c:v>44165</c:v>
                </c:pt>
                <c:pt idx="219">
                  <c:v>44166</c:v>
                </c:pt>
                <c:pt idx="220">
                  <c:v>44167</c:v>
                </c:pt>
                <c:pt idx="221">
                  <c:v>44168</c:v>
                </c:pt>
                <c:pt idx="222">
                  <c:v>44169</c:v>
                </c:pt>
                <c:pt idx="223">
                  <c:v>44172</c:v>
                </c:pt>
                <c:pt idx="224">
                  <c:v>44173</c:v>
                </c:pt>
                <c:pt idx="225">
                  <c:v>44174</c:v>
                </c:pt>
                <c:pt idx="226">
                  <c:v>44175</c:v>
                </c:pt>
                <c:pt idx="227">
                  <c:v>44176</c:v>
                </c:pt>
                <c:pt idx="228">
                  <c:v>44179</c:v>
                </c:pt>
                <c:pt idx="229">
                  <c:v>44180</c:v>
                </c:pt>
                <c:pt idx="230">
                  <c:v>44181</c:v>
                </c:pt>
                <c:pt idx="231">
                  <c:v>44182</c:v>
                </c:pt>
                <c:pt idx="232">
                  <c:v>44183</c:v>
                </c:pt>
                <c:pt idx="233">
                  <c:v>44186</c:v>
                </c:pt>
                <c:pt idx="234">
                  <c:v>44187</c:v>
                </c:pt>
                <c:pt idx="235">
                  <c:v>44188</c:v>
                </c:pt>
                <c:pt idx="236">
                  <c:v>44189</c:v>
                </c:pt>
                <c:pt idx="237">
                  <c:v>44190</c:v>
                </c:pt>
                <c:pt idx="238">
                  <c:v>44193</c:v>
                </c:pt>
                <c:pt idx="239">
                  <c:v>44194</c:v>
                </c:pt>
                <c:pt idx="240">
                  <c:v>44195</c:v>
                </c:pt>
                <c:pt idx="241">
                  <c:v>44196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44207</c:v>
                </c:pt>
                <c:pt idx="248">
                  <c:v>44208</c:v>
                </c:pt>
                <c:pt idx="249">
                  <c:v>44209</c:v>
                </c:pt>
                <c:pt idx="250">
                  <c:v>44210</c:v>
                </c:pt>
                <c:pt idx="251">
                  <c:v>44211</c:v>
                </c:pt>
                <c:pt idx="252">
                  <c:v>44214</c:v>
                </c:pt>
                <c:pt idx="253">
                  <c:v>44215</c:v>
                </c:pt>
                <c:pt idx="254">
                  <c:v>44216</c:v>
                </c:pt>
                <c:pt idx="255">
                  <c:v>44217</c:v>
                </c:pt>
                <c:pt idx="256">
                  <c:v>44218</c:v>
                </c:pt>
                <c:pt idx="257">
                  <c:v>44221</c:v>
                </c:pt>
                <c:pt idx="258">
                  <c:v>44222</c:v>
                </c:pt>
                <c:pt idx="259">
                  <c:v>44223</c:v>
                </c:pt>
                <c:pt idx="260">
                  <c:v>44224</c:v>
                </c:pt>
                <c:pt idx="261">
                  <c:v>44225</c:v>
                </c:pt>
                <c:pt idx="262">
                  <c:v>44228</c:v>
                </c:pt>
                <c:pt idx="263">
                  <c:v>44229</c:v>
                </c:pt>
                <c:pt idx="264">
                  <c:v>44230</c:v>
                </c:pt>
                <c:pt idx="265">
                  <c:v>44231</c:v>
                </c:pt>
                <c:pt idx="266">
                  <c:v>44232</c:v>
                </c:pt>
                <c:pt idx="267">
                  <c:v>44235</c:v>
                </c:pt>
                <c:pt idx="268">
                  <c:v>44236</c:v>
                </c:pt>
                <c:pt idx="269">
                  <c:v>44237</c:v>
                </c:pt>
                <c:pt idx="270">
                  <c:v>44245</c:v>
                </c:pt>
                <c:pt idx="271">
                  <c:v>44246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44256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44288</c:v>
                </c:pt>
                <c:pt idx="302">
                  <c:v>44292</c:v>
                </c:pt>
                <c:pt idx="303">
                  <c:v>44293</c:v>
                </c:pt>
                <c:pt idx="304">
                  <c:v>44294</c:v>
                </c:pt>
                <c:pt idx="305">
                  <c:v>44295</c:v>
                </c:pt>
                <c:pt idx="306">
                  <c:v>44298</c:v>
                </c:pt>
                <c:pt idx="307">
                  <c:v>44299</c:v>
                </c:pt>
                <c:pt idx="308">
                  <c:v>44300</c:v>
                </c:pt>
                <c:pt idx="309">
                  <c:v>44301</c:v>
                </c:pt>
                <c:pt idx="310">
                  <c:v>44302</c:v>
                </c:pt>
                <c:pt idx="311">
                  <c:v>44305</c:v>
                </c:pt>
                <c:pt idx="312">
                  <c:v>44306</c:v>
                </c:pt>
                <c:pt idx="313">
                  <c:v>44307</c:v>
                </c:pt>
                <c:pt idx="314">
                  <c:v>44308</c:v>
                </c:pt>
                <c:pt idx="315">
                  <c:v>44309</c:v>
                </c:pt>
                <c:pt idx="316">
                  <c:v>44312</c:v>
                </c:pt>
                <c:pt idx="317">
                  <c:v>44313</c:v>
                </c:pt>
                <c:pt idx="318">
                  <c:v>44314</c:v>
                </c:pt>
                <c:pt idx="319">
                  <c:v>44315</c:v>
                </c:pt>
                <c:pt idx="320">
                  <c:v>44316</c:v>
                </c:pt>
                <c:pt idx="321">
                  <c:v>44322</c:v>
                </c:pt>
                <c:pt idx="322">
                  <c:v>44323</c:v>
                </c:pt>
                <c:pt idx="323">
                  <c:v>44326</c:v>
                </c:pt>
                <c:pt idx="324">
                  <c:v>44327</c:v>
                </c:pt>
                <c:pt idx="325">
                  <c:v>44328</c:v>
                </c:pt>
                <c:pt idx="326">
                  <c:v>44329</c:v>
                </c:pt>
                <c:pt idx="327">
                  <c:v>44330</c:v>
                </c:pt>
                <c:pt idx="328">
                  <c:v>44333</c:v>
                </c:pt>
                <c:pt idx="329">
                  <c:v>44334</c:v>
                </c:pt>
                <c:pt idx="330">
                  <c:v>44335</c:v>
                </c:pt>
                <c:pt idx="331">
                  <c:v>44336</c:v>
                </c:pt>
                <c:pt idx="332">
                  <c:v>44337</c:v>
                </c:pt>
                <c:pt idx="333">
                  <c:v>44340</c:v>
                </c:pt>
                <c:pt idx="334">
                  <c:v>44341</c:v>
                </c:pt>
                <c:pt idx="335">
                  <c:v>44342</c:v>
                </c:pt>
                <c:pt idx="336">
                  <c:v>44343</c:v>
                </c:pt>
                <c:pt idx="337">
                  <c:v>44344</c:v>
                </c:pt>
                <c:pt idx="338">
                  <c:v>44347</c:v>
                </c:pt>
                <c:pt idx="339">
                  <c:v>44348</c:v>
                </c:pt>
                <c:pt idx="340">
                  <c:v>44349</c:v>
                </c:pt>
                <c:pt idx="341">
                  <c:v>44350</c:v>
                </c:pt>
                <c:pt idx="342">
                  <c:v>44351</c:v>
                </c:pt>
                <c:pt idx="343">
                  <c:v>44354</c:v>
                </c:pt>
                <c:pt idx="344">
                  <c:v>44355</c:v>
                </c:pt>
                <c:pt idx="345">
                  <c:v>44356</c:v>
                </c:pt>
                <c:pt idx="346">
                  <c:v>44357</c:v>
                </c:pt>
                <c:pt idx="347">
                  <c:v>44358</c:v>
                </c:pt>
                <c:pt idx="348">
                  <c:v>44362</c:v>
                </c:pt>
                <c:pt idx="349">
                  <c:v>44363</c:v>
                </c:pt>
                <c:pt idx="350">
                  <c:v>44364</c:v>
                </c:pt>
                <c:pt idx="351">
                  <c:v>44365</c:v>
                </c:pt>
                <c:pt idx="352">
                  <c:v>44368</c:v>
                </c:pt>
                <c:pt idx="353">
                  <c:v>44369</c:v>
                </c:pt>
                <c:pt idx="354">
                  <c:v>44370</c:v>
                </c:pt>
                <c:pt idx="355">
                  <c:v>44371</c:v>
                </c:pt>
                <c:pt idx="356">
                  <c:v>44372</c:v>
                </c:pt>
                <c:pt idx="357">
                  <c:v>44375</c:v>
                </c:pt>
                <c:pt idx="358">
                  <c:v>44376</c:v>
                </c:pt>
                <c:pt idx="359">
                  <c:v>44377</c:v>
                </c:pt>
                <c:pt idx="360">
                  <c:v>44378</c:v>
                </c:pt>
                <c:pt idx="361">
                  <c:v>44379</c:v>
                </c:pt>
                <c:pt idx="362">
                  <c:v>44382</c:v>
                </c:pt>
                <c:pt idx="363">
                  <c:v>44383</c:v>
                </c:pt>
                <c:pt idx="364">
                  <c:v>44384</c:v>
                </c:pt>
                <c:pt idx="365">
                  <c:v>44385</c:v>
                </c:pt>
                <c:pt idx="366">
                  <c:v>44386</c:v>
                </c:pt>
                <c:pt idx="367">
                  <c:v>44389</c:v>
                </c:pt>
                <c:pt idx="368">
                  <c:v>44390</c:v>
                </c:pt>
                <c:pt idx="369">
                  <c:v>44391</c:v>
                </c:pt>
                <c:pt idx="370">
                  <c:v>44392</c:v>
                </c:pt>
                <c:pt idx="371">
                  <c:v>44393</c:v>
                </c:pt>
                <c:pt idx="372">
                  <c:v>44396</c:v>
                </c:pt>
                <c:pt idx="373">
                  <c:v>44397</c:v>
                </c:pt>
                <c:pt idx="374">
                  <c:v>44398</c:v>
                </c:pt>
                <c:pt idx="375">
                  <c:v>44399</c:v>
                </c:pt>
                <c:pt idx="376">
                  <c:v>44400</c:v>
                </c:pt>
                <c:pt idx="377">
                  <c:v>44403</c:v>
                </c:pt>
                <c:pt idx="378">
                  <c:v>44404</c:v>
                </c:pt>
                <c:pt idx="379">
                  <c:v>44405</c:v>
                </c:pt>
                <c:pt idx="380">
                  <c:v>44406</c:v>
                </c:pt>
                <c:pt idx="381">
                  <c:v>44407</c:v>
                </c:pt>
                <c:pt idx="382">
                  <c:v>44410</c:v>
                </c:pt>
                <c:pt idx="383">
                  <c:v>44411</c:v>
                </c:pt>
                <c:pt idx="384">
                  <c:v>44412</c:v>
                </c:pt>
                <c:pt idx="385">
                  <c:v>44413</c:v>
                </c:pt>
                <c:pt idx="386">
                  <c:v>44414</c:v>
                </c:pt>
                <c:pt idx="387">
                  <c:v>44417</c:v>
                </c:pt>
                <c:pt idx="388">
                  <c:v>44418</c:v>
                </c:pt>
                <c:pt idx="389">
                  <c:v>44419</c:v>
                </c:pt>
                <c:pt idx="390">
                  <c:v>44420</c:v>
                </c:pt>
                <c:pt idx="391">
                  <c:v>44421</c:v>
                </c:pt>
                <c:pt idx="392">
                  <c:v>44424</c:v>
                </c:pt>
                <c:pt idx="393">
                  <c:v>44425</c:v>
                </c:pt>
                <c:pt idx="394">
                  <c:v>44426</c:v>
                </c:pt>
                <c:pt idx="395">
                  <c:v>44427</c:v>
                </c:pt>
                <c:pt idx="396">
                  <c:v>44428</c:v>
                </c:pt>
                <c:pt idx="397">
                  <c:v>44431</c:v>
                </c:pt>
                <c:pt idx="398">
                  <c:v>44432</c:v>
                </c:pt>
                <c:pt idx="399">
                  <c:v>44433</c:v>
                </c:pt>
                <c:pt idx="400">
                  <c:v>44434</c:v>
                </c:pt>
                <c:pt idx="401">
                  <c:v>44435</c:v>
                </c:pt>
                <c:pt idx="402">
                  <c:v>44438</c:v>
                </c:pt>
                <c:pt idx="403">
                  <c:v>44439</c:v>
                </c:pt>
                <c:pt idx="404">
                  <c:v>44440</c:v>
                </c:pt>
                <c:pt idx="405">
                  <c:v>44441</c:v>
                </c:pt>
                <c:pt idx="406">
                  <c:v>44442</c:v>
                </c:pt>
                <c:pt idx="407">
                  <c:v>44445</c:v>
                </c:pt>
                <c:pt idx="408">
                  <c:v>44446</c:v>
                </c:pt>
                <c:pt idx="409">
                  <c:v>44447</c:v>
                </c:pt>
                <c:pt idx="410">
                  <c:v>44448</c:v>
                </c:pt>
                <c:pt idx="411">
                  <c:v>44449</c:v>
                </c:pt>
                <c:pt idx="412">
                  <c:v>44452</c:v>
                </c:pt>
                <c:pt idx="413">
                  <c:v>44453</c:v>
                </c:pt>
                <c:pt idx="414">
                  <c:v>44454</c:v>
                </c:pt>
                <c:pt idx="415">
                  <c:v>44455</c:v>
                </c:pt>
                <c:pt idx="416">
                  <c:v>44456</c:v>
                </c:pt>
                <c:pt idx="417">
                  <c:v>44461</c:v>
                </c:pt>
                <c:pt idx="418">
                  <c:v>44462</c:v>
                </c:pt>
                <c:pt idx="419">
                  <c:v>44463</c:v>
                </c:pt>
                <c:pt idx="420">
                  <c:v>44466</c:v>
                </c:pt>
                <c:pt idx="421">
                  <c:v>44467</c:v>
                </c:pt>
                <c:pt idx="422">
                  <c:v>44468</c:v>
                </c:pt>
                <c:pt idx="423">
                  <c:v>44469</c:v>
                </c:pt>
                <c:pt idx="424">
                  <c:v>44477</c:v>
                </c:pt>
                <c:pt idx="425">
                  <c:v>44480</c:v>
                </c:pt>
                <c:pt idx="426">
                  <c:v>44481</c:v>
                </c:pt>
                <c:pt idx="427">
                  <c:v>44482</c:v>
                </c:pt>
                <c:pt idx="428">
                  <c:v>44483</c:v>
                </c:pt>
                <c:pt idx="429">
                  <c:v>44484</c:v>
                </c:pt>
                <c:pt idx="430">
                  <c:v>44487</c:v>
                </c:pt>
                <c:pt idx="431">
                  <c:v>44488</c:v>
                </c:pt>
                <c:pt idx="432">
                  <c:v>44489</c:v>
                </c:pt>
                <c:pt idx="433">
                  <c:v>44490</c:v>
                </c:pt>
                <c:pt idx="434">
                  <c:v>44491</c:v>
                </c:pt>
                <c:pt idx="435">
                  <c:v>44494</c:v>
                </c:pt>
                <c:pt idx="436">
                  <c:v>44495</c:v>
                </c:pt>
                <c:pt idx="437">
                  <c:v>44496</c:v>
                </c:pt>
                <c:pt idx="438">
                  <c:v>44497</c:v>
                </c:pt>
                <c:pt idx="439">
                  <c:v>44498</c:v>
                </c:pt>
                <c:pt idx="440">
                  <c:v>44501</c:v>
                </c:pt>
                <c:pt idx="441">
                  <c:v>44502</c:v>
                </c:pt>
                <c:pt idx="442">
                  <c:v>44503</c:v>
                </c:pt>
                <c:pt idx="443">
                  <c:v>44504</c:v>
                </c:pt>
                <c:pt idx="444">
                  <c:v>44505</c:v>
                </c:pt>
                <c:pt idx="445">
                  <c:v>44508</c:v>
                </c:pt>
                <c:pt idx="446">
                  <c:v>44509</c:v>
                </c:pt>
                <c:pt idx="447">
                  <c:v>44510</c:v>
                </c:pt>
                <c:pt idx="448">
                  <c:v>44511</c:v>
                </c:pt>
                <c:pt idx="449">
                  <c:v>44512</c:v>
                </c:pt>
                <c:pt idx="450">
                  <c:v>44515</c:v>
                </c:pt>
                <c:pt idx="451">
                  <c:v>44516</c:v>
                </c:pt>
                <c:pt idx="452">
                  <c:v>44517</c:v>
                </c:pt>
                <c:pt idx="453">
                  <c:v>44518</c:v>
                </c:pt>
                <c:pt idx="454">
                  <c:v>44519</c:v>
                </c:pt>
                <c:pt idx="455">
                  <c:v>44522</c:v>
                </c:pt>
                <c:pt idx="456">
                  <c:v>44523</c:v>
                </c:pt>
                <c:pt idx="457">
                  <c:v>44524</c:v>
                </c:pt>
                <c:pt idx="458">
                  <c:v>44525</c:v>
                </c:pt>
                <c:pt idx="459">
                  <c:v>44526</c:v>
                </c:pt>
                <c:pt idx="460">
                  <c:v>44529</c:v>
                </c:pt>
                <c:pt idx="461">
                  <c:v>44530</c:v>
                </c:pt>
                <c:pt idx="462">
                  <c:v>44531</c:v>
                </c:pt>
                <c:pt idx="463">
                  <c:v>44532</c:v>
                </c:pt>
                <c:pt idx="464">
                  <c:v>44533</c:v>
                </c:pt>
                <c:pt idx="465">
                  <c:v>44536</c:v>
                </c:pt>
                <c:pt idx="466">
                  <c:v>44537</c:v>
                </c:pt>
                <c:pt idx="467">
                  <c:v>44538</c:v>
                </c:pt>
                <c:pt idx="468">
                  <c:v>44539</c:v>
                </c:pt>
                <c:pt idx="469">
                  <c:v>44540</c:v>
                </c:pt>
                <c:pt idx="470">
                  <c:v>44543</c:v>
                </c:pt>
                <c:pt idx="471">
                  <c:v>44544</c:v>
                </c:pt>
                <c:pt idx="472">
                  <c:v>44545</c:v>
                </c:pt>
                <c:pt idx="473">
                  <c:v>44546</c:v>
                </c:pt>
                <c:pt idx="474">
                  <c:v>44547</c:v>
                </c:pt>
                <c:pt idx="475">
                  <c:v>44550</c:v>
                </c:pt>
                <c:pt idx="476">
                  <c:v>44551</c:v>
                </c:pt>
                <c:pt idx="477">
                  <c:v>44552</c:v>
                </c:pt>
                <c:pt idx="478">
                  <c:v>44553</c:v>
                </c:pt>
                <c:pt idx="479">
                  <c:v>44554</c:v>
                </c:pt>
                <c:pt idx="480">
                  <c:v>44557</c:v>
                </c:pt>
                <c:pt idx="481">
                  <c:v>44558</c:v>
                </c:pt>
                <c:pt idx="482">
                  <c:v>44559</c:v>
                </c:pt>
                <c:pt idx="483">
                  <c:v>44560</c:v>
                </c:pt>
                <c:pt idx="484">
                  <c:v>44561</c:v>
                </c:pt>
                <c:pt idx="485">
                  <c:v>44565</c:v>
                </c:pt>
                <c:pt idx="486">
                  <c:v>44566</c:v>
                </c:pt>
                <c:pt idx="487">
                  <c:v>44567</c:v>
                </c:pt>
                <c:pt idx="488">
                  <c:v>44568</c:v>
                </c:pt>
                <c:pt idx="489">
                  <c:v>44571</c:v>
                </c:pt>
                <c:pt idx="490">
                  <c:v>44572</c:v>
                </c:pt>
                <c:pt idx="491">
                  <c:v>44573</c:v>
                </c:pt>
                <c:pt idx="492">
                  <c:v>44574</c:v>
                </c:pt>
                <c:pt idx="493">
                  <c:v>44575</c:v>
                </c:pt>
                <c:pt idx="494">
                  <c:v>44578</c:v>
                </c:pt>
                <c:pt idx="495">
                  <c:v>44579</c:v>
                </c:pt>
                <c:pt idx="496">
                  <c:v>44580</c:v>
                </c:pt>
                <c:pt idx="497">
                  <c:v>44581</c:v>
                </c:pt>
                <c:pt idx="498">
                  <c:v>44582</c:v>
                </c:pt>
                <c:pt idx="499">
                  <c:v>44585</c:v>
                </c:pt>
                <c:pt idx="500">
                  <c:v>44586</c:v>
                </c:pt>
                <c:pt idx="501">
                  <c:v>44587</c:v>
                </c:pt>
                <c:pt idx="502">
                  <c:v>44588</c:v>
                </c:pt>
                <c:pt idx="503">
                  <c:v>44589</c:v>
                </c:pt>
                <c:pt idx="504">
                  <c:v>44599</c:v>
                </c:pt>
                <c:pt idx="505">
                  <c:v>44600</c:v>
                </c:pt>
                <c:pt idx="506">
                  <c:v>44601</c:v>
                </c:pt>
                <c:pt idx="507">
                  <c:v>44602</c:v>
                </c:pt>
                <c:pt idx="508">
                  <c:v>44603</c:v>
                </c:pt>
                <c:pt idx="509">
                  <c:v>44606</c:v>
                </c:pt>
                <c:pt idx="510">
                  <c:v>44607</c:v>
                </c:pt>
                <c:pt idx="511">
                  <c:v>44608</c:v>
                </c:pt>
                <c:pt idx="512">
                  <c:v>44609</c:v>
                </c:pt>
                <c:pt idx="513">
                  <c:v>44610</c:v>
                </c:pt>
                <c:pt idx="514">
                  <c:v>44613</c:v>
                </c:pt>
                <c:pt idx="515">
                  <c:v>44614</c:v>
                </c:pt>
                <c:pt idx="516">
                  <c:v>44615</c:v>
                </c:pt>
                <c:pt idx="517">
                  <c:v>44616</c:v>
                </c:pt>
                <c:pt idx="518">
                  <c:v>44617</c:v>
                </c:pt>
                <c:pt idx="519">
                  <c:v>44620</c:v>
                </c:pt>
                <c:pt idx="520">
                  <c:v>44621</c:v>
                </c:pt>
                <c:pt idx="521">
                  <c:v>44622</c:v>
                </c:pt>
                <c:pt idx="522">
                  <c:v>44623</c:v>
                </c:pt>
                <c:pt idx="523">
                  <c:v>44624</c:v>
                </c:pt>
                <c:pt idx="524">
                  <c:v>44627</c:v>
                </c:pt>
                <c:pt idx="525">
                  <c:v>44628</c:v>
                </c:pt>
                <c:pt idx="526">
                  <c:v>44629</c:v>
                </c:pt>
                <c:pt idx="527">
                  <c:v>44630</c:v>
                </c:pt>
                <c:pt idx="528">
                  <c:v>44631</c:v>
                </c:pt>
                <c:pt idx="529">
                  <c:v>44634</c:v>
                </c:pt>
                <c:pt idx="530">
                  <c:v>44635</c:v>
                </c:pt>
                <c:pt idx="531">
                  <c:v>44636</c:v>
                </c:pt>
                <c:pt idx="532">
                  <c:v>44637</c:v>
                </c:pt>
                <c:pt idx="533">
                  <c:v>44638</c:v>
                </c:pt>
                <c:pt idx="534">
                  <c:v>44641</c:v>
                </c:pt>
                <c:pt idx="535">
                  <c:v>44642</c:v>
                </c:pt>
                <c:pt idx="536">
                  <c:v>44643</c:v>
                </c:pt>
                <c:pt idx="537">
                  <c:v>44644</c:v>
                </c:pt>
                <c:pt idx="538">
                  <c:v>44645</c:v>
                </c:pt>
                <c:pt idx="539">
                  <c:v>44648</c:v>
                </c:pt>
                <c:pt idx="540">
                  <c:v>44649</c:v>
                </c:pt>
                <c:pt idx="541">
                  <c:v>44650</c:v>
                </c:pt>
                <c:pt idx="542">
                  <c:v>44651</c:v>
                </c:pt>
                <c:pt idx="543">
                  <c:v>44652</c:v>
                </c:pt>
                <c:pt idx="544">
                  <c:v>44657</c:v>
                </c:pt>
                <c:pt idx="545">
                  <c:v>44658</c:v>
                </c:pt>
                <c:pt idx="546">
                  <c:v>44659</c:v>
                </c:pt>
                <c:pt idx="547">
                  <c:v>44662</c:v>
                </c:pt>
                <c:pt idx="548">
                  <c:v>44663</c:v>
                </c:pt>
                <c:pt idx="549">
                  <c:v>44664</c:v>
                </c:pt>
                <c:pt idx="550">
                  <c:v>44665</c:v>
                </c:pt>
                <c:pt idx="551">
                  <c:v>44666</c:v>
                </c:pt>
                <c:pt idx="552">
                  <c:v>44669</c:v>
                </c:pt>
                <c:pt idx="553">
                  <c:v>44670</c:v>
                </c:pt>
                <c:pt idx="554">
                  <c:v>44671</c:v>
                </c:pt>
                <c:pt idx="555">
                  <c:v>44672</c:v>
                </c:pt>
                <c:pt idx="556">
                  <c:v>44673</c:v>
                </c:pt>
                <c:pt idx="557">
                  <c:v>44676</c:v>
                </c:pt>
                <c:pt idx="558">
                  <c:v>44677</c:v>
                </c:pt>
                <c:pt idx="559">
                  <c:v>44678</c:v>
                </c:pt>
                <c:pt idx="560">
                  <c:v>44679</c:v>
                </c:pt>
                <c:pt idx="561">
                  <c:v>44680</c:v>
                </c:pt>
                <c:pt idx="562">
                  <c:v>44686</c:v>
                </c:pt>
                <c:pt idx="563">
                  <c:v>44687</c:v>
                </c:pt>
                <c:pt idx="564">
                  <c:v>44690</c:v>
                </c:pt>
                <c:pt idx="565">
                  <c:v>44691</c:v>
                </c:pt>
                <c:pt idx="566">
                  <c:v>44692</c:v>
                </c:pt>
                <c:pt idx="567">
                  <c:v>44693</c:v>
                </c:pt>
                <c:pt idx="568">
                  <c:v>44694</c:v>
                </c:pt>
                <c:pt idx="569">
                  <c:v>44697</c:v>
                </c:pt>
                <c:pt idx="570">
                  <c:v>44698</c:v>
                </c:pt>
                <c:pt idx="571">
                  <c:v>44699</c:v>
                </c:pt>
                <c:pt idx="572">
                  <c:v>44700</c:v>
                </c:pt>
                <c:pt idx="573">
                  <c:v>44701</c:v>
                </c:pt>
                <c:pt idx="574">
                  <c:v>44704</c:v>
                </c:pt>
                <c:pt idx="575">
                  <c:v>44705</c:v>
                </c:pt>
                <c:pt idx="576">
                  <c:v>44706</c:v>
                </c:pt>
                <c:pt idx="577">
                  <c:v>44707</c:v>
                </c:pt>
                <c:pt idx="578">
                  <c:v>44708</c:v>
                </c:pt>
                <c:pt idx="579">
                  <c:v>44711</c:v>
                </c:pt>
                <c:pt idx="580">
                  <c:v>44712</c:v>
                </c:pt>
                <c:pt idx="581">
                  <c:v>44713</c:v>
                </c:pt>
                <c:pt idx="582">
                  <c:v>44714</c:v>
                </c:pt>
                <c:pt idx="583">
                  <c:v>44718</c:v>
                </c:pt>
                <c:pt idx="584">
                  <c:v>44719</c:v>
                </c:pt>
                <c:pt idx="585">
                  <c:v>44720</c:v>
                </c:pt>
                <c:pt idx="586">
                  <c:v>44721</c:v>
                </c:pt>
                <c:pt idx="587">
                  <c:v>44722</c:v>
                </c:pt>
                <c:pt idx="588">
                  <c:v>44725</c:v>
                </c:pt>
                <c:pt idx="589">
                  <c:v>44726</c:v>
                </c:pt>
                <c:pt idx="590">
                  <c:v>44727</c:v>
                </c:pt>
                <c:pt idx="591">
                  <c:v>44728</c:v>
                </c:pt>
                <c:pt idx="592">
                  <c:v>44729</c:v>
                </c:pt>
                <c:pt idx="593">
                  <c:v>44732</c:v>
                </c:pt>
                <c:pt idx="594">
                  <c:v>44733</c:v>
                </c:pt>
                <c:pt idx="595">
                  <c:v>44734</c:v>
                </c:pt>
                <c:pt idx="596">
                  <c:v>44735</c:v>
                </c:pt>
                <c:pt idx="597">
                  <c:v>44736</c:v>
                </c:pt>
                <c:pt idx="598">
                  <c:v>44739</c:v>
                </c:pt>
                <c:pt idx="599">
                  <c:v>44740</c:v>
                </c:pt>
                <c:pt idx="600">
                  <c:v>44741</c:v>
                </c:pt>
                <c:pt idx="601">
                  <c:v>44742</c:v>
                </c:pt>
                <c:pt idx="602">
                  <c:v>44743</c:v>
                </c:pt>
                <c:pt idx="603">
                  <c:v>44746</c:v>
                </c:pt>
                <c:pt idx="604">
                  <c:v>44747</c:v>
                </c:pt>
                <c:pt idx="605">
                  <c:v>44748</c:v>
                </c:pt>
                <c:pt idx="606">
                  <c:v>44749</c:v>
                </c:pt>
                <c:pt idx="607">
                  <c:v>44750</c:v>
                </c:pt>
                <c:pt idx="608">
                  <c:v>44753</c:v>
                </c:pt>
                <c:pt idx="609">
                  <c:v>44754</c:v>
                </c:pt>
                <c:pt idx="610">
                  <c:v>44755</c:v>
                </c:pt>
                <c:pt idx="611">
                  <c:v>44756</c:v>
                </c:pt>
                <c:pt idx="612">
                  <c:v>44757</c:v>
                </c:pt>
                <c:pt idx="613">
                  <c:v>44760</c:v>
                </c:pt>
                <c:pt idx="614">
                  <c:v>44761</c:v>
                </c:pt>
                <c:pt idx="615">
                  <c:v>44762</c:v>
                </c:pt>
                <c:pt idx="616">
                  <c:v>44763</c:v>
                </c:pt>
                <c:pt idx="617">
                  <c:v>44764</c:v>
                </c:pt>
                <c:pt idx="618">
                  <c:v>44767</c:v>
                </c:pt>
                <c:pt idx="619">
                  <c:v>44768</c:v>
                </c:pt>
                <c:pt idx="620">
                  <c:v>44769</c:v>
                </c:pt>
                <c:pt idx="621">
                  <c:v>44770</c:v>
                </c:pt>
                <c:pt idx="622">
                  <c:v>44771</c:v>
                </c:pt>
                <c:pt idx="623">
                  <c:v>44774</c:v>
                </c:pt>
                <c:pt idx="624">
                  <c:v>44775</c:v>
                </c:pt>
                <c:pt idx="625">
                  <c:v>44776</c:v>
                </c:pt>
                <c:pt idx="626">
                  <c:v>44777</c:v>
                </c:pt>
                <c:pt idx="627">
                  <c:v>44778</c:v>
                </c:pt>
                <c:pt idx="628">
                  <c:v>44781</c:v>
                </c:pt>
                <c:pt idx="629">
                  <c:v>44782</c:v>
                </c:pt>
                <c:pt idx="630">
                  <c:v>44783</c:v>
                </c:pt>
                <c:pt idx="631">
                  <c:v>44784</c:v>
                </c:pt>
                <c:pt idx="632">
                  <c:v>44785</c:v>
                </c:pt>
                <c:pt idx="633">
                  <c:v>44788</c:v>
                </c:pt>
                <c:pt idx="634">
                  <c:v>44789</c:v>
                </c:pt>
                <c:pt idx="635">
                  <c:v>44790</c:v>
                </c:pt>
                <c:pt idx="636">
                  <c:v>44791</c:v>
                </c:pt>
                <c:pt idx="637">
                  <c:v>44792</c:v>
                </c:pt>
                <c:pt idx="638">
                  <c:v>44795</c:v>
                </c:pt>
                <c:pt idx="639">
                  <c:v>44796</c:v>
                </c:pt>
                <c:pt idx="640">
                  <c:v>44797</c:v>
                </c:pt>
                <c:pt idx="641">
                  <c:v>44798</c:v>
                </c:pt>
                <c:pt idx="642">
                  <c:v>44799</c:v>
                </c:pt>
                <c:pt idx="643">
                  <c:v>44802</c:v>
                </c:pt>
                <c:pt idx="644">
                  <c:v>44803</c:v>
                </c:pt>
                <c:pt idx="645">
                  <c:v>44804</c:v>
                </c:pt>
                <c:pt idx="646">
                  <c:v>44805</c:v>
                </c:pt>
                <c:pt idx="647">
                  <c:v>44806</c:v>
                </c:pt>
                <c:pt idx="648">
                  <c:v>44809</c:v>
                </c:pt>
                <c:pt idx="649">
                  <c:v>44810</c:v>
                </c:pt>
                <c:pt idx="650">
                  <c:v>44811</c:v>
                </c:pt>
                <c:pt idx="651">
                  <c:v>44812</c:v>
                </c:pt>
                <c:pt idx="652">
                  <c:v>44813</c:v>
                </c:pt>
                <c:pt idx="653">
                  <c:v>44817</c:v>
                </c:pt>
                <c:pt idx="654">
                  <c:v>44818</c:v>
                </c:pt>
                <c:pt idx="655">
                  <c:v>44819</c:v>
                </c:pt>
                <c:pt idx="656">
                  <c:v>44820</c:v>
                </c:pt>
                <c:pt idx="657">
                  <c:v>44823</c:v>
                </c:pt>
                <c:pt idx="658">
                  <c:v>44824</c:v>
                </c:pt>
                <c:pt idx="659">
                  <c:v>44825</c:v>
                </c:pt>
                <c:pt idx="660">
                  <c:v>44826</c:v>
                </c:pt>
                <c:pt idx="661">
                  <c:v>44827</c:v>
                </c:pt>
                <c:pt idx="662">
                  <c:v>44830</c:v>
                </c:pt>
                <c:pt idx="663">
                  <c:v>44831</c:v>
                </c:pt>
                <c:pt idx="664">
                  <c:v>44832</c:v>
                </c:pt>
                <c:pt idx="665">
                  <c:v>44833</c:v>
                </c:pt>
                <c:pt idx="666">
                  <c:v>44834</c:v>
                </c:pt>
                <c:pt idx="667">
                  <c:v>44844</c:v>
                </c:pt>
                <c:pt idx="668">
                  <c:v>44845</c:v>
                </c:pt>
                <c:pt idx="669">
                  <c:v>44846</c:v>
                </c:pt>
                <c:pt idx="670">
                  <c:v>44847</c:v>
                </c:pt>
                <c:pt idx="671">
                  <c:v>44848</c:v>
                </c:pt>
                <c:pt idx="672">
                  <c:v>44851</c:v>
                </c:pt>
                <c:pt idx="673">
                  <c:v>44852</c:v>
                </c:pt>
                <c:pt idx="674">
                  <c:v>44853</c:v>
                </c:pt>
                <c:pt idx="675">
                  <c:v>44854</c:v>
                </c:pt>
                <c:pt idx="676">
                  <c:v>44855</c:v>
                </c:pt>
                <c:pt idx="677">
                  <c:v>44858</c:v>
                </c:pt>
                <c:pt idx="678">
                  <c:v>44859</c:v>
                </c:pt>
                <c:pt idx="679">
                  <c:v>44860</c:v>
                </c:pt>
                <c:pt idx="680">
                  <c:v>44861</c:v>
                </c:pt>
                <c:pt idx="681">
                  <c:v>44862</c:v>
                </c:pt>
                <c:pt idx="682">
                  <c:v>44865</c:v>
                </c:pt>
                <c:pt idx="683">
                  <c:v>44866</c:v>
                </c:pt>
                <c:pt idx="684">
                  <c:v>44867</c:v>
                </c:pt>
                <c:pt idx="685">
                  <c:v>44868</c:v>
                </c:pt>
                <c:pt idx="686">
                  <c:v>44869</c:v>
                </c:pt>
                <c:pt idx="687">
                  <c:v>44872</c:v>
                </c:pt>
                <c:pt idx="688">
                  <c:v>44873</c:v>
                </c:pt>
                <c:pt idx="689">
                  <c:v>44874</c:v>
                </c:pt>
                <c:pt idx="690">
                  <c:v>44875</c:v>
                </c:pt>
                <c:pt idx="691">
                  <c:v>44876</c:v>
                </c:pt>
                <c:pt idx="692">
                  <c:v>44879</c:v>
                </c:pt>
                <c:pt idx="693">
                  <c:v>44880</c:v>
                </c:pt>
                <c:pt idx="694">
                  <c:v>44881</c:v>
                </c:pt>
                <c:pt idx="695">
                  <c:v>44882</c:v>
                </c:pt>
                <c:pt idx="696">
                  <c:v>44883</c:v>
                </c:pt>
                <c:pt idx="697">
                  <c:v>44886</c:v>
                </c:pt>
                <c:pt idx="698">
                  <c:v>44887</c:v>
                </c:pt>
                <c:pt idx="699">
                  <c:v>44888</c:v>
                </c:pt>
                <c:pt idx="700">
                  <c:v>44889</c:v>
                </c:pt>
                <c:pt idx="701">
                  <c:v>44890</c:v>
                </c:pt>
                <c:pt idx="702">
                  <c:v>44893</c:v>
                </c:pt>
                <c:pt idx="703">
                  <c:v>44894</c:v>
                </c:pt>
                <c:pt idx="704">
                  <c:v>44895</c:v>
                </c:pt>
                <c:pt idx="705">
                  <c:v>44896</c:v>
                </c:pt>
                <c:pt idx="706">
                  <c:v>44897</c:v>
                </c:pt>
                <c:pt idx="707">
                  <c:v>44900</c:v>
                </c:pt>
                <c:pt idx="708">
                  <c:v>44901</c:v>
                </c:pt>
                <c:pt idx="709">
                  <c:v>44902</c:v>
                </c:pt>
                <c:pt idx="710">
                  <c:v>44903</c:v>
                </c:pt>
                <c:pt idx="711">
                  <c:v>44904</c:v>
                </c:pt>
                <c:pt idx="712">
                  <c:v>44907</c:v>
                </c:pt>
                <c:pt idx="713">
                  <c:v>44908</c:v>
                </c:pt>
                <c:pt idx="714">
                  <c:v>44909</c:v>
                </c:pt>
                <c:pt idx="715">
                  <c:v>44910</c:v>
                </c:pt>
                <c:pt idx="716">
                  <c:v>44911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44921</c:v>
                </c:pt>
                <c:pt idx="723">
                  <c:v>44922</c:v>
                </c:pt>
                <c:pt idx="724">
                  <c:v>44923</c:v>
                </c:pt>
                <c:pt idx="725">
                  <c:v>44924</c:v>
                </c:pt>
                <c:pt idx="726">
                  <c:v>44925</c:v>
                </c:pt>
                <c:pt idx="727">
                  <c:v>44929</c:v>
                </c:pt>
                <c:pt idx="728">
                  <c:v>44930</c:v>
                </c:pt>
                <c:pt idx="729">
                  <c:v>44931</c:v>
                </c:pt>
                <c:pt idx="730">
                  <c:v>44932</c:v>
                </c:pt>
                <c:pt idx="731">
                  <c:v>44935</c:v>
                </c:pt>
                <c:pt idx="732">
                  <c:v>44936</c:v>
                </c:pt>
                <c:pt idx="733">
                  <c:v>44937</c:v>
                </c:pt>
                <c:pt idx="734">
                  <c:v>44938</c:v>
                </c:pt>
                <c:pt idx="735">
                  <c:v>44939</c:v>
                </c:pt>
                <c:pt idx="736">
                  <c:v>44942</c:v>
                </c:pt>
                <c:pt idx="737">
                  <c:v>44943</c:v>
                </c:pt>
                <c:pt idx="738">
                  <c:v>44944</c:v>
                </c:pt>
                <c:pt idx="739">
                  <c:v>44945</c:v>
                </c:pt>
                <c:pt idx="740">
                  <c:v>44946</c:v>
                </c:pt>
                <c:pt idx="741">
                  <c:v>44956</c:v>
                </c:pt>
                <c:pt idx="742">
                  <c:v>44957</c:v>
                </c:pt>
                <c:pt idx="743">
                  <c:v>44958</c:v>
                </c:pt>
                <c:pt idx="744">
                  <c:v>44959</c:v>
                </c:pt>
                <c:pt idx="745">
                  <c:v>44960</c:v>
                </c:pt>
                <c:pt idx="746">
                  <c:v>44963</c:v>
                </c:pt>
                <c:pt idx="747">
                  <c:v>44964</c:v>
                </c:pt>
                <c:pt idx="748">
                  <c:v>44965</c:v>
                </c:pt>
                <c:pt idx="749">
                  <c:v>44966</c:v>
                </c:pt>
                <c:pt idx="750">
                  <c:v>44967</c:v>
                </c:pt>
                <c:pt idx="751">
                  <c:v>44970</c:v>
                </c:pt>
                <c:pt idx="752">
                  <c:v>44971</c:v>
                </c:pt>
                <c:pt idx="753">
                  <c:v>44972</c:v>
                </c:pt>
                <c:pt idx="754">
                  <c:v>44973</c:v>
                </c:pt>
                <c:pt idx="755">
                  <c:v>44974</c:v>
                </c:pt>
                <c:pt idx="756">
                  <c:v>44977</c:v>
                </c:pt>
                <c:pt idx="757">
                  <c:v>44978</c:v>
                </c:pt>
                <c:pt idx="758">
                  <c:v>44979</c:v>
                </c:pt>
                <c:pt idx="759">
                  <c:v>44980</c:v>
                </c:pt>
                <c:pt idx="760">
                  <c:v>44981</c:v>
                </c:pt>
                <c:pt idx="761">
                  <c:v>44984</c:v>
                </c:pt>
                <c:pt idx="762">
                  <c:v>44985</c:v>
                </c:pt>
                <c:pt idx="763">
                  <c:v>44986</c:v>
                </c:pt>
                <c:pt idx="764">
                  <c:v>44987</c:v>
                </c:pt>
                <c:pt idx="765">
                  <c:v>44988</c:v>
                </c:pt>
                <c:pt idx="766">
                  <c:v>44991</c:v>
                </c:pt>
                <c:pt idx="767">
                  <c:v>44992</c:v>
                </c:pt>
                <c:pt idx="768">
                  <c:v>44993</c:v>
                </c:pt>
                <c:pt idx="769">
                  <c:v>44994</c:v>
                </c:pt>
                <c:pt idx="770">
                  <c:v>44995</c:v>
                </c:pt>
                <c:pt idx="771">
                  <c:v>44998</c:v>
                </c:pt>
                <c:pt idx="772">
                  <c:v>44999</c:v>
                </c:pt>
                <c:pt idx="773">
                  <c:v>45000</c:v>
                </c:pt>
                <c:pt idx="774">
                  <c:v>45001</c:v>
                </c:pt>
                <c:pt idx="775">
                  <c:v>45002</c:v>
                </c:pt>
                <c:pt idx="776">
                  <c:v>45005</c:v>
                </c:pt>
                <c:pt idx="777">
                  <c:v>45006</c:v>
                </c:pt>
                <c:pt idx="778">
                  <c:v>45007</c:v>
                </c:pt>
                <c:pt idx="779">
                  <c:v>45008</c:v>
                </c:pt>
                <c:pt idx="780">
                  <c:v>45009</c:v>
                </c:pt>
                <c:pt idx="781">
                  <c:v>45012</c:v>
                </c:pt>
                <c:pt idx="782">
                  <c:v>45013</c:v>
                </c:pt>
                <c:pt idx="783">
                  <c:v>45014</c:v>
                </c:pt>
                <c:pt idx="784">
                  <c:v>45015</c:v>
                </c:pt>
                <c:pt idx="785">
                  <c:v>45016</c:v>
                </c:pt>
                <c:pt idx="786">
                  <c:v>45019</c:v>
                </c:pt>
                <c:pt idx="787">
                  <c:v>45020</c:v>
                </c:pt>
                <c:pt idx="788">
                  <c:v>45022</c:v>
                </c:pt>
                <c:pt idx="789">
                  <c:v>45023</c:v>
                </c:pt>
                <c:pt idx="790">
                  <c:v>45026</c:v>
                </c:pt>
                <c:pt idx="791">
                  <c:v>45027</c:v>
                </c:pt>
                <c:pt idx="792">
                  <c:v>45028</c:v>
                </c:pt>
                <c:pt idx="793">
                  <c:v>45029</c:v>
                </c:pt>
                <c:pt idx="794">
                  <c:v>45030</c:v>
                </c:pt>
                <c:pt idx="795">
                  <c:v>45033</c:v>
                </c:pt>
                <c:pt idx="796">
                  <c:v>45034</c:v>
                </c:pt>
                <c:pt idx="797">
                  <c:v>45035</c:v>
                </c:pt>
                <c:pt idx="798">
                  <c:v>45036</c:v>
                </c:pt>
                <c:pt idx="799">
                  <c:v>45037</c:v>
                </c:pt>
                <c:pt idx="800">
                  <c:v>45040</c:v>
                </c:pt>
                <c:pt idx="801">
                  <c:v>45041</c:v>
                </c:pt>
                <c:pt idx="802">
                  <c:v>45042</c:v>
                </c:pt>
                <c:pt idx="803">
                  <c:v>45043</c:v>
                </c:pt>
                <c:pt idx="804">
                  <c:v>45044</c:v>
                </c:pt>
                <c:pt idx="805">
                  <c:v>45050</c:v>
                </c:pt>
                <c:pt idx="806">
                  <c:v>45051</c:v>
                </c:pt>
                <c:pt idx="807">
                  <c:v>45054</c:v>
                </c:pt>
                <c:pt idx="808">
                  <c:v>45055</c:v>
                </c:pt>
                <c:pt idx="809">
                  <c:v>45056</c:v>
                </c:pt>
                <c:pt idx="810">
                  <c:v>45057</c:v>
                </c:pt>
                <c:pt idx="811">
                  <c:v>45058</c:v>
                </c:pt>
                <c:pt idx="812">
                  <c:v>45061</c:v>
                </c:pt>
                <c:pt idx="813">
                  <c:v>45062</c:v>
                </c:pt>
                <c:pt idx="814">
                  <c:v>45063</c:v>
                </c:pt>
                <c:pt idx="815">
                  <c:v>45064</c:v>
                </c:pt>
                <c:pt idx="816">
                  <c:v>45065</c:v>
                </c:pt>
                <c:pt idx="817">
                  <c:v>45068</c:v>
                </c:pt>
                <c:pt idx="818">
                  <c:v>45069</c:v>
                </c:pt>
                <c:pt idx="819">
                  <c:v>45070</c:v>
                </c:pt>
                <c:pt idx="820">
                  <c:v>45071</c:v>
                </c:pt>
                <c:pt idx="821">
                  <c:v>45072</c:v>
                </c:pt>
                <c:pt idx="822">
                  <c:v>45075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45096</c:v>
                </c:pt>
                <c:pt idx="838">
                  <c:v>45097</c:v>
                </c:pt>
                <c:pt idx="839">
                  <c:v>45098</c:v>
                </c:pt>
                <c:pt idx="840">
                  <c:v>45103</c:v>
                </c:pt>
                <c:pt idx="841">
                  <c:v>45104</c:v>
                </c:pt>
                <c:pt idx="842">
                  <c:v>45105</c:v>
                </c:pt>
                <c:pt idx="843">
                  <c:v>45106</c:v>
                </c:pt>
                <c:pt idx="844">
                  <c:v>45107</c:v>
                </c:pt>
                <c:pt idx="845">
                  <c:v>45110</c:v>
                </c:pt>
                <c:pt idx="846">
                  <c:v>45111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45173</c:v>
                </c:pt>
                <c:pt idx="891">
                  <c:v>45174</c:v>
                </c:pt>
                <c:pt idx="892">
                  <c:v>45175</c:v>
                </c:pt>
                <c:pt idx="893">
                  <c:v>45176</c:v>
                </c:pt>
                <c:pt idx="894">
                  <c:v>45177</c:v>
                </c:pt>
                <c:pt idx="895">
                  <c:v>45180</c:v>
                </c:pt>
                <c:pt idx="896">
                  <c:v>45181</c:v>
                </c:pt>
                <c:pt idx="897">
                  <c:v>45182</c:v>
                </c:pt>
                <c:pt idx="898">
                  <c:v>45183</c:v>
                </c:pt>
                <c:pt idx="899">
                  <c:v>45184</c:v>
                </c:pt>
                <c:pt idx="900">
                  <c:v>45187</c:v>
                </c:pt>
                <c:pt idx="901">
                  <c:v>45188</c:v>
                </c:pt>
                <c:pt idx="902">
                  <c:v>45189</c:v>
                </c:pt>
                <c:pt idx="903">
                  <c:v>45190</c:v>
                </c:pt>
                <c:pt idx="904">
                  <c:v>45191</c:v>
                </c:pt>
                <c:pt idx="905">
                  <c:v>45194</c:v>
                </c:pt>
                <c:pt idx="906">
                  <c:v>45195</c:v>
                </c:pt>
                <c:pt idx="907">
                  <c:v>45196</c:v>
                </c:pt>
                <c:pt idx="908">
                  <c:v>45197</c:v>
                </c:pt>
                <c:pt idx="909">
                  <c:v>45208</c:v>
                </c:pt>
                <c:pt idx="910">
                  <c:v>45209</c:v>
                </c:pt>
                <c:pt idx="911">
                  <c:v>45210</c:v>
                </c:pt>
                <c:pt idx="912">
                  <c:v>45211</c:v>
                </c:pt>
                <c:pt idx="913">
                  <c:v>45212</c:v>
                </c:pt>
                <c:pt idx="914">
                  <c:v>45215</c:v>
                </c:pt>
                <c:pt idx="915">
                  <c:v>45216</c:v>
                </c:pt>
                <c:pt idx="916">
                  <c:v>45217</c:v>
                </c:pt>
                <c:pt idx="917">
                  <c:v>45218</c:v>
                </c:pt>
                <c:pt idx="918">
                  <c:v>45219</c:v>
                </c:pt>
                <c:pt idx="919">
                  <c:v>45222</c:v>
                </c:pt>
                <c:pt idx="920">
                  <c:v>45223</c:v>
                </c:pt>
                <c:pt idx="921">
                  <c:v>45224</c:v>
                </c:pt>
                <c:pt idx="922">
                  <c:v>45225</c:v>
                </c:pt>
                <c:pt idx="923">
                  <c:v>45226</c:v>
                </c:pt>
                <c:pt idx="924">
                  <c:v>45229</c:v>
                </c:pt>
                <c:pt idx="925">
                  <c:v>45230</c:v>
                </c:pt>
                <c:pt idx="926">
                  <c:v>45231</c:v>
                </c:pt>
                <c:pt idx="927">
                  <c:v>45232</c:v>
                </c:pt>
                <c:pt idx="928">
                  <c:v>45233</c:v>
                </c:pt>
                <c:pt idx="929">
                  <c:v>45236</c:v>
                </c:pt>
                <c:pt idx="930">
                  <c:v>45237</c:v>
                </c:pt>
                <c:pt idx="931">
                  <c:v>45238</c:v>
                </c:pt>
                <c:pt idx="932">
                  <c:v>45239</c:v>
                </c:pt>
                <c:pt idx="933">
                  <c:v>45240</c:v>
                </c:pt>
                <c:pt idx="934">
                  <c:v>45243</c:v>
                </c:pt>
                <c:pt idx="935">
                  <c:v>45244</c:v>
                </c:pt>
                <c:pt idx="936">
                  <c:v>45245</c:v>
                </c:pt>
                <c:pt idx="937">
                  <c:v>45246</c:v>
                </c:pt>
                <c:pt idx="938">
                  <c:v>45247</c:v>
                </c:pt>
                <c:pt idx="939">
                  <c:v>45250</c:v>
                </c:pt>
                <c:pt idx="940">
                  <c:v>45251</c:v>
                </c:pt>
                <c:pt idx="941">
                  <c:v>45252</c:v>
                </c:pt>
                <c:pt idx="942">
                  <c:v>45253</c:v>
                </c:pt>
                <c:pt idx="943">
                  <c:v>45254</c:v>
                </c:pt>
                <c:pt idx="944">
                  <c:v>45257</c:v>
                </c:pt>
                <c:pt idx="945">
                  <c:v>45258</c:v>
                </c:pt>
                <c:pt idx="946">
                  <c:v>45259</c:v>
                </c:pt>
                <c:pt idx="947">
                  <c:v>45260</c:v>
                </c:pt>
                <c:pt idx="948">
                  <c:v>45261</c:v>
                </c:pt>
                <c:pt idx="949">
                  <c:v>45264</c:v>
                </c:pt>
                <c:pt idx="950">
                  <c:v>45265</c:v>
                </c:pt>
                <c:pt idx="951">
                  <c:v>45266</c:v>
                </c:pt>
                <c:pt idx="952">
                  <c:v>45267</c:v>
                </c:pt>
                <c:pt idx="953">
                  <c:v>45268</c:v>
                </c:pt>
                <c:pt idx="954">
                  <c:v>45271</c:v>
                </c:pt>
                <c:pt idx="955">
                  <c:v>45272</c:v>
                </c:pt>
                <c:pt idx="956">
                  <c:v>45273</c:v>
                </c:pt>
                <c:pt idx="957">
                  <c:v>45274</c:v>
                </c:pt>
                <c:pt idx="958">
                  <c:v>45275</c:v>
                </c:pt>
                <c:pt idx="959">
                  <c:v>45278</c:v>
                </c:pt>
                <c:pt idx="960">
                  <c:v>45279</c:v>
                </c:pt>
                <c:pt idx="961">
                  <c:v>45280</c:v>
                </c:pt>
                <c:pt idx="962">
                  <c:v>45281</c:v>
                </c:pt>
                <c:pt idx="963">
                  <c:v>45282</c:v>
                </c:pt>
                <c:pt idx="964">
                  <c:v>45285</c:v>
                </c:pt>
                <c:pt idx="965">
                  <c:v>45286</c:v>
                </c:pt>
                <c:pt idx="966">
                  <c:v>45287</c:v>
                </c:pt>
                <c:pt idx="967">
                  <c:v>45288</c:v>
                </c:pt>
                <c:pt idx="968">
                  <c:v>45289</c:v>
                </c:pt>
                <c:pt idx="969">
                  <c:v>45293</c:v>
                </c:pt>
                <c:pt idx="970">
                  <c:v>45294</c:v>
                </c:pt>
                <c:pt idx="971">
                  <c:v>45295</c:v>
                </c:pt>
                <c:pt idx="972">
                  <c:v>45296</c:v>
                </c:pt>
                <c:pt idx="973">
                  <c:v>45299</c:v>
                </c:pt>
                <c:pt idx="974">
                  <c:v>45300</c:v>
                </c:pt>
                <c:pt idx="975">
                  <c:v>45301</c:v>
                </c:pt>
                <c:pt idx="976">
                  <c:v>45302</c:v>
                </c:pt>
                <c:pt idx="977">
                  <c:v>45303</c:v>
                </c:pt>
                <c:pt idx="978">
                  <c:v>45306</c:v>
                </c:pt>
                <c:pt idx="979">
                  <c:v>45307</c:v>
                </c:pt>
                <c:pt idx="980">
                  <c:v>45308</c:v>
                </c:pt>
                <c:pt idx="981">
                  <c:v>45309</c:v>
                </c:pt>
                <c:pt idx="982">
                  <c:v>45310</c:v>
                </c:pt>
                <c:pt idx="983">
                  <c:v>45313</c:v>
                </c:pt>
                <c:pt idx="984">
                  <c:v>45314</c:v>
                </c:pt>
                <c:pt idx="985">
                  <c:v>45315</c:v>
                </c:pt>
                <c:pt idx="986">
                  <c:v>45316</c:v>
                </c:pt>
                <c:pt idx="987">
                  <c:v>45317</c:v>
                </c:pt>
                <c:pt idx="988">
                  <c:v>45320</c:v>
                </c:pt>
                <c:pt idx="989">
                  <c:v>45321</c:v>
                </c:pt>
                <c:pt idx="990">
                  <c:v>45322</c:v>
                </c:pt>
                <c:pt idx="991">
                  <c:v>45323</c:v>
                </c:pt>
                <c:pt idx="992">
                  <c:v>45324</c:v>
                </c:pt>
                <c:pt idx="993">
                  <c:v>45327</c:v>
                </c:pt>
                <c:pt idx="994">
                  <c:v>45328</c:v>
                </c:pt>
                <c:pt idx="995">
                  <c:v>45329</c:v>
                </c:pt>
                <c:pt idx="996">
                  <c:v>45330</c:v>
                </c:pt>
                <c:pt idx="997">
                  <c:v>45341</c:v>
                </c:pt>
                <c:pt idx="998">
                  <c:v>45342</c:v>
                </c:pt>
                <c:pt idx="999">
                  <c:v>45343</c:v>
                </c:pt>
                <c:pt idx="1000">
                  <c:v>45344</c:v>
                </c:pt>
                <c:pt idx="1001">
                  <c:v>45345</c:v>
                </c:pt>
                <c:pt idx="1002">
                  <c:v>45348</c:v>
                </c:pt>
                <c:pt idx="1003">
                  <c:v>45349</c:v>
                </c:pt>
                <c:pt idx="1004">
                  <c:v>45350</c:v>
                </c:pt>
                <c:pt idx="1005">
                  <c:v>45351</c:v>
                </c:pt>
                <c:pt idx="1006">
                  <c:v>45352</c:v>
                </c:pt>
                <c:pt idx="1007">
                  <c:v>45355</c:v>
                </c:pt>
                <c:pt idx="1008">
                  <c:v>45356</c:v>
                </c:pt>
                <c:pt idx="1009">
                  <c:v>45357</c:v>
                </c:pt>
                <c:pt idx="1010">
                  <c:v>45358</c:v>
                </c:pt>
                <c:pt idx="1011">
                  <c:v>45359</c:v>
                </c:pt>
                <c:pt idx="1012">
                  <c:v>45362</c:v>
                </c:pt>
                <c:pt idx="1013">
                  <c:v>45363</c:v>
                </c:pt>
                <c:pt idx="1014">
                  <c:v>45364</c:v>
                </c:pt>
                <c:pt idx="1015">
                  <c:v>45365</c:v>
                </c:pt>
                <c:pt idx="1016">
                  <c:v>45366</c:v>
                </c:pt>
                <c:pt idx="1017">
                  <c:v>45369</c:v>
                </c:pt>
                <c:pt idx="1018">
                  <c:v>45370</c:v>
                </c:pt>
                <c:pt idx="1019">
                  <c:v>45371</c:v>
                </c:pt>
                <c:pt idx="1020">
                  <c:v>45372</c:v>
                </c:pt>
                <c:pt idx="1021">
                  <c:v>45373</c:v>
                </c:pt>
                <c:pt idx="1022">
                  <c:v>45376</c:v>
                </c:pt>
                <c:pt idx="1023">
                  <c:v>45377</c:v>
                </c:pt>
                <c:pt idx="1024">
                  <c:v>45378</c:v>
                </c:pt>
                <c:pt idx="1025">
                  <c:v>45379</c:v>
                </c:pt>
                <c:pt idx="1026">
                  <c:v>45380</c:v>
                </c:pt>
                <c:pt idx="1027">
                  <c:v>45383</c:v>
                </c:pt>
                <c:pt idx="1028">
                  <c:v>45384</c:v>
                </c:pt>
                <c:pt idx="1029">
                  <c:v>45385</c:v>
                </c:pt>
                <c:pt idx="1030">
                  <c:v>45390</c:v>
                </c:pt>
                <c:pt idx="1031">
                  <c:v>45391</c:v>
                </c:pt>
                <c:pt idx="1032">
                  <c:v>45392</c:v>
                </c:pt>
                <c:pt idx="1033">
                  <c:v>45393</c:v>
                </c:pt>
                <c:pt idx="1034">
                  <c:v>45394</c:v>
                </c:pt>
                <c:pt idx="1035">
                  <c:v>45397</c:v>
                </c:pt>
                <c:pt idx="1036">
                  <c:v>45398</c:v>
                </c:pt>
                <c:pt idx="1037">
                  <c:v>45399</c:v>
                </c:pt>
                <c:pt idx="1038">
                  <c:v>45400</c:v>
                </c:pt>
                <c:pt idx="1039">
                  <c:v>45401</c:v>
                </c:pt>
                <c:pt idx="1040">
                  <c:v>45404</c:v>
                </c:pt>
                <c:pt idx="1041">
                  <c:v>45405</c:v>
                </c:pt>
                <c:pt idx="1042">
                  <c:v>45406</c:v>
                </c:pt>
                <c:pt idx="1043">
                  <c:v>45407</c:v>
                </c:pt>
                <c:pt idx="1044">
                  <c:v>45408</c:v>
                </c:pt>
                <c:pt idx="1045">
                  <c:v>45411</c:v>
                </c:pt>
                <c:pt idx="1046">
                  <c:v>45412</c:v>
                </c:pt>
                <c:pt idx="1047">
                  <c:v>45418</c:v>
                </c:pt>
                <c:pt idx="1048">
                  <c:v>45419</c:v>
                </c:pt>
                <c:pt idx="1049">
                  <c:v>45420</c:v>
                </c:pt>
                <c:pt idx="1050">
                  <c:v>45421</c:v>
                </c:pt>
                <c:pt idx="1051">
                  <c:v>45422</c:v>
                </c:pt>
                <c:pt idx="1052">
                  <c:v>45425</c:v>
                </c:pt>
                <c:pt idx="1053">
                  <c:v>45426</c:v>
                </c:pt>
                <c:pt idx="1054">
                  <c:v>45427</c:v>
                </c:pt>
                <c:pt idx="1055">
                  <c:v>45428</c:v>
                </c:pt>
                <c:pt idx="1056">
                  <c:v>45429</c:v>
                </c:pt>
                <c:pt idx="1057">
                  <c:v>45432</c:v>
                </c:pt>
                <c:pt idx="1058">
                  <c:v>45433</c:v>
                </c:pt>
                <c:pt idx="1059">
                  <c:v>45434</c:v>
                </c:pt>
                <c:pt idx="1060">
                  <c:v>45435</c:v>
                </c:pt>
                <c:pt idx="1061">
                  <c:v>45436</c:v>
                </c:pt>
                <c:pt idx="1062">
                  <c:v>45439</c:v>
                </c:pt>
                <c:pt idx="1063">
                  <c:v>45440</c:v>
                </c:pt>
                <c:pt idx="1064">
                  <c:v>45441</c:v>
                </c:pt>
                <c:pt idx="1065">
                  <c:v>45442</c:v>
                </c:pt>
                <c:pt idx="1066">
                  <c:v>45443</c:v>
                </c:pt>
                <c:pt idx="1067">
                  <c:v>45446</c:v>
                </c:pt>
                <c:pt idx="1068">
                  <c:v>45447</c:v>
                </c:pt>
                <c:pt idx="1069">
                  <c:v>45448</c:v>
                </c:pt>
                <c:pt idx="1070">
                  <c:v>45449</c:v>
                </c:pt>
                <c:pt idx="1071">
                  <c:v>45450</c:v>
                </c:pt>
                <c:pt idx="1072">
                  <c:v>45454</c:v>
                </c:pt>
                <c:pt idx="1073">
                  <c:v>45455</c:v>
                </c:pt>
                <c:pt idx="1074">
                  <c:v>45456</c:v>
                </c:pt>
                <c:pt idx="1075">
                  <c:v>45457</c:v>
                </c:pt>
                <c:pt idx="1076">
                  <c:v>45460</c:v>
                </c:pt>
                <c:pt idx="1077">
                  <c:v>45461</c:v>
                </c:pt>
                <c:pt idx="1078">
                  <c:v>45462</c:v>
                </c:pt>
                <c:pt idx="1079">
                  <c:v>45463</c:v>
                </c:pt>
                <c:pt idx="1080">
                  <c:v>45464</c:v>
                </c:pt>
                <c:pt idx="1081">
                  <c:v>45467</c:v>
                </c:pt>
                <c:pt idx="1082">
                  <c:v>45468</c:v>
                </c:pt>
                <c:pt idx="1083">
                  <c:v>45469</c:v>
                </c:pt>
                <c:pt idx="1084">
                  <c:v>45470</c:v>
                </c:pt>
                <c:pt idx="1085">
                  <c:v>45471</c:v>
                </c:pt>
                <c:pt idx="1086">
                  <c:v>45474</c:v>
                </c:pt>
                <c:pt idx="1087">
                  <c:v>45475</c:v>
                </c:pt>
                <c:pt idx="1088">
                  <c:v>45476</c:v>
                </c:pt>
                <c:pt idx="1089">
                  <c:v>45477</c:v>
                </c:pt>
                <c:pt idx="1090">
                  <c:v>45478</c:v>
                </c:pt>
                <c:pt idx="1091">
                  <c:v>45481</c:v>
                </c:pt>
                <c:pt idx="1092">
                  <c:v>45482</c:v>
                </c:pt>
                <c:pt idx="1093">
                  <c:v>45483</c:v>
                </c:pt>
                <c:pt idx="1094">
                  <c:v>45484</c:v>
                </c:pt>
                <c:pt idx="1095">
                  <c:v>45485</c:v>
                </c:pt>
                <c:pt idx="1096">
                  <c:v>45488</c:v>
                </c:pt>
                <c:pt idx="1097">
                  <c:v>45489</c:v>
                </c:pt>
                <c:pt idx="1098">
                  <c:v>45490</c:v>
                </c:pt>
                <c:pt idx="1099">
                  <c:v>45491</c:v>
                </c:pt>
                <c:pt idx="1100">
                  <c:v>45492</c:v>
                </c:pt>
                <c:pt idx="1101">
                  <c:v>45495</c:v>
                </c:pt>
                <c:pt idx="1102">
                  <c:v>45496</c:v>
                </c:pt>
                <c:pt idx="1103">
                  <c:v>45497</c:v>
                </c:pt>
                <c:pt idx="1104">
                  <c:v>45498</c:v>
                </c:pt>
                <c:pt idx="1105">
                  <c:v>45499</c:v>
                </c:pt>
                <c:pt idx="1106">
                  <c:v>45502</c:v>
                </c:pt>
                <c:pt idx="1107">
                  <c:v>45503</c:v>
                </c:pt>
                <c:pt idx="1108">
                  <c:v>45504</c:v>
                </c:pt>
                <c:pt idx="1109">
                  <c:v>45505</c:v>
                </c:pt>
                <c:pt idx="1110">
                  <c:v>45506</c:v>
                </c:pt>
                <c:pt idx="1111">
                  <c:v>45509</c:v>
                </c:pt>
                <c:pt idx="1112">
                  <c:v>45510</c:v>
                </c:pt>
                <c:pt idx="1113">
                  <c:v>45511</c:v>
                </c:pt>
                <c:pt idx="1114">
                  <c:v>45512</c:v>
                </c:pt>
                <c:pt idx="1115">
                  <c:v>45513</c:v>
                </c:pt>
                <c:pt idx="1116">
                  <c:v>45516</c:v>
                </c:pt>
                <c:pt idx="1117">
                  <c:v>45517</c:v>
                </c:pt>
                <c:pt idx="1118">
                  <c:v>45518</c:v>
                </c:pt>
                <c:pt idx="1119">
                  <c:v>45519</c:v>
                </c:pt>
                <c:pt idx="1120">
                  <c:v>45520</c:v>
                </c:pt>
                <c:pt idx="1121">
                  <c:v>45523</c:v>
                </c:pt>
                <c:pt idx="1122">
                  <c:v>45524</c:v>
                </c:pt>
                <c:pt idx="1123">
                  <c:v>45525</c:v>
                </c:pt>
                <c:pt idx="1124">
                  <c:v>45526</c:v>
                </c:pt>
                <c:pt idx="1125">
                  <c:v>45527</c:v>
                </c:pt>
                <c:pt idx="1126">
                  <c:v>45530</c:v>
                </c:pt>
                <c:pt idx="1127">
                  <c:v>45531</c:v>
                </c:pt>
                <c:pt idx="1128">
                  <c:v>45532</c:v>
                </c:pt>
                <c:pt idx="1129">
                  <c:v>45533</c:v>
                </c:pt>
                <c:pt idx="1130">
                  <c:v>45534</c:v>
                </c:pt>
                <c:pt idx="1131">
                  <c:v>45537</c:v>
                </c:pt>
                <c:pt idx="1132">
                  <c:v>45538</c:v>
                </c:pt>
                <c:pt idx="1133">
                  <c:v>45539</c:v>
                </c:pt>
                <c:pt idx="1134">
                  <c:v>45540</c:v>
                </c:pt>
                <c:pt idx="1135">
                  <c:v>45541</c:v>
                </c:pt>
                <c:pt idx="1136">
                  <c:v>45544</c:v>
                </c:pt>
                <c:pt idx="1137">
                  <c:v>45545</c:v>
                </c:pt>
                <c:pt idx="1138">
                  <c:v>45546</c:v>
                </c:pt>
                <c:pt idx="1139">
                  <c:v>45547</c:v>
                </c:pt>
                <c:pt idx="1140">
                  <c:v>45548</c:v>
                </c:pt>
                <c:pt idx="1141">
                  <c:v>45553</c:v>
                </c:pt>
                <c:pt idx="1142">
                  <c:v>45554</c:v>
                </c:pt>
                <c:pt idx="1143">
                  <c:v>45555</c:v>
                </c:pt>
                <c:pt idx="1144">
                  <c:v>45558</c:v>
                </c:pt>
                <c:pt idx="1145">
                  <c:v>45559</c:v>
                </c:pt>
                <c:pt idx="1146">
                  <c:v>45560</c:v>
                </c:pt>
                <c:pt idx="1147">
                  <c:v>45561</c:v>
                </c:pt>
                <c:pt idx="1148">
                  <c:v>45562</c:v>
                </c:pt>
                <c:pt idx="1149">
                  <c:v>45565</c:v>
                </c:pt>
                <c:pt idx="1150">
                  <c:v>45573</c:v>
                </c:pt>
                <c:pt idx="1151">
                  <c:v>45574</c:v>
                </c:pt>
                <c:pt idx="1152">
                  <c:v>45575</c:v>
                </c:pt>
                <c:pt idx="1153">
                  <c:v>45576</c:v>
                </c:pt>
                <c:pt idx="1154">
                  <c:v>45579</c:v>
                </c:pt>
                <c:pt idx="1155">
                  <c:v>45580</c:v>
                </c:pt>
                <c:pt idx="1156">
                  <c:v>45581</c:v>
                </c:pt>
                <c:pt idx="1157">
                  <c:v>45582</c:v>
                </c:pt>
                <c:pt idx="1158">
                  <c:v>45583</c:v>
                </c:pt>
                <c:pt idx="1159">
                  <c:v>45586</c:v>
                </c:pt>
                <c:pt idx="1160">
                  <c:v>45587</c:v>
                </c:pt>
                <c:pt idx="1161">
                  <c:v>45588</c:v>
                </c:pt>
                <c:pt idx="1162">
                  <c:v>45589</c:v>
                </c:pt>
                <c:pt idx="1163">
                  <c:v>45590</c:v>
                </c:pt>
                <c:pt idx="1164">
                  <c:v>45593</c:v>
                </c:pt>
                <c:pt idx="1165">
                  <c:v>45594</c:v>
                </c:pt>
                <c:pt idx="1166">
                  <c:v>45595</c:v>
                </c:pt>
                <c:pt idx="1167">
                  <c:v>45596</c:v>
                </c:pt>
                <c:pt idx="1168">
                  <c:v>45597</c:v>
                </c:pt>
                <c:pt idx="1169">
                  <c:v>45600</c:v>
                </c:pt>
                <c:pt idx="1170">
                  <c:v>45601</c:v>
                </c:pt>
                <c:pt idx="1171">
                  <c:v>45602</c:v>
                </c:pt>
                <c:pt idx="1172">
                  <c:v>45603</c:v>
                </c:pt>
                <c:pt idx="1173">
                  <c:v>45604</c:v>
                </c:pt>
                <c:pt idx="1174">
                  <c:v>45607</c:v>
                </c:pt>
                <c:pt idx="1175">
                  <c:v>45608</c:v>
                </c:pt>
                <c:pt idx="1176">
                  <c:v>45609</c:v>
                </c:pt>
                <c:pt idx="1177">
                  <c:v>45610</c:v>
                </c:pt>
                <c:pt idx="1178">
                  <c:v>45611</c:v>
                </c:pt>
                <c:pt idx="1179">
                  <c:v>45614</c:v>
                </c:pt>
                <c:pt idx="1180">
                  <c:v>45615</c:v>
                </c:pt>
                <c:pt idx="1181">
                  <c:v>45616</c:v>
                </c:pt>
                <c:pt idx="1182">
                  <c:v>45617</c:v>
                </c:pt>
                <c:pt idx="1183">
                  <c:v>45618</c:v>
                </c:pt>
                <c:pt idx="1184">
                  <c:v>45621</c:v>
                </c:pt>
                <c:pt idx="1185">
                  <c:v>45622</c:v>
                </c:pt>
                <c:pt idx="1186">
                  <c:v>45623</c:v>
                </c:pt>
                <c:pt idx="1187">
                  <c:v>45624</c:v>
                </c:pt>
                <c:pt idx="1188">
                  <c:v>45625</c:v>
                </c:pt>
                <c:pt idx="1189">
                  <c:v>45628</c:v>
                </c:pt>
                <c:pt idx="1190">
                  <c:v>45629</c:v>
                </c:pt>
                <c:pt idx="1191">
                  <c:v>45630</c:v>
                </c:pt>
                <c:pt idx="1192">
                  <c:v>45631</c:v>
                </c:pt>
                <c:pt idx="1193">
                  <c:v>45632</c:v>
                </c:pt>
                <c:pt idx="1194">
                  <c:v>45635</c:v>
                </c:pt>
                <c:pt idx="1195">
                  <c:v>45636</c:v>
                </c:pt>
                <c:pt idx="1196">
                  <c:v>45637</c:v>
                </c:pt>
                <c:pt idx="1197">
                  <c:v>45638</c:v>
                </c:pt>
                <c:pt idx="1198">
                  <c:v>45639</c:v>
                </c:pt>
                <c:pt idx="1199">
                  <c:v>45642</c:v>
                </c:pt>
                <c:pt idx="1200">
                  <c:v>45643</c:v>
                </c:pt>
                <c:pt idx="1201">
                  <c:v>45644</c:v>
                </c:pt>
                <c:pt idx="1202">
                  <c:v>45645</c:v>
                </c:pt>
                <c:pt idx="1203">
                  <c:v>45646</c:v>
                </c:pt>
                <c:pt idx="1204">
                  <c:v>45649</c:v>
                </c:pt>
                <c:pt idx="1205">
                  <c:v>45650</c:v>
                </c:pt>
                <c:pt idx="1206">
                  <c:v>45651</c:v>
                </c:pt>
                <c:pt idx="1207">
                  <c:v>45652</c:v>
                </c:pt>
                <c:pt idx="1208">
                  <c:v>45653</c:v>
                </c:pt>
                <c:pt idx="1209">
                  <c:v>45656</c:v>
                </c:pt>
                <c:pt idx="1210">
                  <c:v>45657</c:v>
                </c:pt>
                <c:pt idx="1211">
                  <c:v>45659</c:v>
                </c:pt>
                <c:pt idx="1212">
                  <c:v>45660</c:v>
                </c:pt>
                <c:pt idx="1213">
                  <c:v>45663</c:v>
                </c:pt>
                <c:pt idx="1214">
                  <c:v>45664</c:v>
                </c:pt>
                <c:pt idx="1215">
                  <c:v>45665</c:v>
                </c:pt>
                <c:pt idx="1216">
                  <c:v>45666</c:v>
                </c:pt>
                <c:pt idx="1217">
                  <c:v>45667</c:v>
                </c:pt>
                <c:pt idx="1218">
                  <c:v>45670</c:v>
                </c:pt>
                <c:pt idx="1219">
                  <c:v>45671</c:v>
                </c:pt>
                <c:pt idx="1220">
                  <c:v>45672</c:v>
                </c:pt>
                <c:pt idx="1221">
                  <c:v>45673</c:v>
                </c:pt>
                <c:pt idx="1222">
                  <c:v>45674</c:v>
                </c:pt>
                <c:pt idx="1223">
                  <c:v>45677</c:v>
                </c:pt>
                <c:pt idx="1224">
                  <c:v>45678</c:v>
                </c:pt>
                <c:pt idx="1225">
                  <c:v>45679</c:v>
                </c:pt>
                <c:pt idx="1226">
                  <c:v>45680</c:v>
                </c:pt>
                <c:pt idx="1227">
                  <c:v>45681</c:v>
                </c:pt>
                <c:pt idx="1228">
                  <c:v>45684</c:v>
                </c:pt>
                <c:pt idx="1229">
                  <c:v>45693</c:v>
                </c:pt>
                <c:pt idx="1230">
                  <c:v>45694</c:v>
                </c:pt>
                <c:pt idx="1231">
                  <c:v>45695</c:v>
                </c:pt>
                <c:pt idx="1232">
                  <c:v>45698</c:v>
                </c:pt>
                <c:pt idx="1233">
                  <c:v>45699</c:v>
                </c:pt>
                <c:pt idx="1234">
                  <c:v>45700</c:v>
                </c:pt>
                <c:pt idx="1235">
                  <c:v>45701</c:v>
                </c:pt>
                <c:pt idx="1236">
                  <c:v>45702</c:v>
                </c:pt>
                <c:pt idx="1237">
                  <c:v>45705</c:v>
                </c:pt>
                <c:pt idx="1238">
                  <c:v>45706</c:v>
                </c:pt>
                <c:pt idx="1239">
                  <c:v>45707</c:v>
                </c:pt>
                <c:pt idx="1240">
                  <c:v>45708</c:v>
                </c:pt>
                <c:pt idx="1241">
                  <c:v>45709</c:v>
                </c:pt>
                <c:pt idx="1242">
                  <c:v>45712</c:v>
                </c:pt>
                <c:pt idx="1243">
                  <c:v>45713</c:v>
                </c:pt>
                <c:pt idx="1244">
                  <c:v>45714</c:v>
                </c:pt>
                <c:pt idx="1245">
                  <c:v>45715</c:v>
                </c:pt>
                <c:pt idx="1246">
                  <c:v>45716</c:v>
                </c:pt>
                <c:pt idx="1247">
                  <c:v>45719</c:v>
                </c:pt>
                <c:pt idx="1248">
                  <c:v>45720</c:v>
                </c:pt>
                <c:pt idx="1249">
                  <c:v>45721</c:v>
                </c:pt>
                <c:pt idx="1250">
                  <c:v>45722</c:v>
                </c:pt>
                <c:pt idx="1251">
                  <c:v>45723</c:v>
                </c:pt>
                <c:pt idx="1252">
                  <c:v>45726</c:v>
                </c:pt>
                <c:pt idx="1253">
                  <c:v>45727</c:v>
                </c:pt>
                <c:pt idx="1254">
                  <c:v>45728</c:v>
                </c:pt>
                <c:pt idx="1255">
                  <c:v>45729</c:v>
                </c:pt>
                <c:pt idx="1256">
                  <c:v>45730</c:v>
                </c:pt>
                <c:pt idx="1257">
                  <c:v>45733</c:v>
                </c:pt>
                <c:pt idx="1258">
                  <c:v>45734</c:v>
                </c:pt>
                <c:pt idx="1259">
                  <c:v>45735</c:v>
                </c:pt>
                <c:pt idx="1260">
                  <c:v>45736</c:v>
                </c:pt>
                <c:pt idx="1261">
                  <c:v>45737</c:v>
                </c:pt>
                <c:pt idx="1262">
                  <c:v>45740</c:v>
                </c:pt>
                <c:pt idx="1263">
                  <c:v>45741</c:v>
                </c:pt>
                <c:pt idx="1264">
                  <c:v>45742</c:v>
                </c:pt>
                <c:pt idx="1265">
                  <c:v>45743</c:v>
                </c:pt>
                <c:pt idx="1266">
                  <c:v>45744</c:v>
                </c:pt>
                <c:pt idx="1267">
                  <c:v>45747</c:v>
                </c:pt>
                <c:pt idx="1268">
                  <c:v>45748</c:v>
                </c:pt>
                <c:pt idx="1269">
                  <c:v>45749</c:v>
                </c:pt>
                <c:pt idx="1270">
                  <c:v>45750</c:v>
                </c:pt>
                <c:pt idx="1271">
                  <c:v>45754</c:v>
                </c:pt>
                <c:pt idx="1272">
                  <c:v>45755</c:v>
                </c:pt>
                <c:pt idx="1273">
                  <c:v>45756</c:v>
                </c:pt>
                <c:pt idx="1274">
                  <c:v>45757</c:v>
                </c:pt>
                <c:pt idx="1275">
                  <c:v>45758</c:v>
                </c:pt>
                <c:pt idx="1276">
                  <c:v>45761</c:v>
                </c:pt>
                <c:pt idx="1277">
                  <c:v>45762</c:v>
                </c:pt>
                <c:pt idx="1278">
                  <c:v>45763</c:v>
                </c:pt>
                <c:pt idx="1279">
                  <c:v>45764</c:v>
                </c:pt>
                <c:pt idx="1280">
                  <c:v>45765</c:v>
                </c:pt>
                <c:pt idx="1281">
                  <c:v>45768</c:v>
                </c:pt>
                <c:pt idx="1282">
                  <c:v>45769</c:v>
                </c:pt>
                <c:pt idx="1283">
                  <c:v>45770</c:v>
                </c:pt>
                <c:pt idx="1284">
                  <c:v>45771</c:v>
                </c:pt>
                <c:pt idx="1285">
                  <c:v>45772</c:v>
                </c:pt>
                <c:pt idx="1286">
                  <c:v>45775</c:v>
                </c:pt>
                <c:pt idx="1287">
                  <c:v>45776</c:v>
                </c:pt>
                <c:pt idx="1288">
                  <c:v>45777</c:v>
                </c:pt>
                <c:pt idx="1289">
                  <c:v>45783</c:v>
                </c:pt>
                <c:pt idx="1290">
                  <c:v>45784</c:v>
                </c:pt>
                <c:pt idx="1291">
                  <c:v>45785</c:v>
                </c:pt>
                <c:pt idx="1292">
                  <c:v>45786</c:v>
                </c:pt>
                <c:pt idx="1293">
                  <c:v>45789</c:v>
                </c:pt>
                <c:pt idx="1294">
                  <c:v>45790</c:v>
                </c:pt>
                <c:pt idx="1295">
                  <c:v>45791</c:v>
                </c:pt>
                <c:pt idx="1296">
                  <c:v>45792</c:v>
                </c:pt>
                <c:pt idx="1297">
                  <c:v>45793</c:v>
                </c:pt>
                <c:pt idx="1298">
                  <c:v>45796</c:v>
                </c:pt>
                <c:pt idx="1299">
                  <c:v>45797</c:v>
                </c:pt>
                <c:pt idx="1300">
                  <c:v>45798</c:v>
                </c:pt>
                <c:pt idx="1301">
                  <c:v>45799</c:v>
                </c:pt>
                <c:pt idx="1302">
                  <c:v>45800</c:v>
                </c:pt>
                <c:pt idx="1303">
                  <c:v>45803</c:v>
                </c:pt>
                <c:pt idx="1304">
                  <c:v>45804</c:v>
                </c:pt>
                <c:pt idx="1305">
                  <c:v>45805</c:v>
                </c:pt>
                <c:pt idx="1306">
                  <c:v>45806</c:v>
                </c:pt>
                <c:pt idx="1307">
                  <c:v>45807</c:v>
                </c:pt>
                <c:pt idx="1308">
                  <c:v>45811</c:v>
                </c:pt>
                <c:pt idx="1309">
                  <c:v>45812</c:v>
                </c:pt>
                <c:pt idx="1310">
                  <c:v>45813</c:v>
                </c:pt>
                <c:pt idx="1311">
                  <c:v>45814</c:v>
                </c:pt>
                <c:pt idx="1312">
                  <c:v>45817</c:v>
                </c:pt>
                <c:pt idx="1313">
                  <c:v>45818</c:v>
                </c:pt>
                <c:pt idx="1314">
                  <c:v>45819</c:v>
                </c:pt>
                <c:pt idx="1315">
                  <c:v>45820</c:v>
                </c:pt>
                <c:pt idx="1316">
                  <c:v>45821</c:v>
                </c:pt>
                <c:pt idx="1317">
                  <c:v>45824</c:v>
                </c:pt>
                <c:pt idx="1318">
                  <c:v>45825</c:v>
                </c:pt>
                <c:pt idx="1319">
                  <c:v>45826</c:v>
                </c:pt>
                <c:pt idx="1320">
                  <c:v>45827</c:v>
                </c:pt>
                <c:pt idx="1321">
                  <c:v>45828</c:v>
                </c:pt>
                <c:pt idx="1322">
                  <c:v>45831</c:v>
                </c:pt>
                <c:pt idx="1323">
                  <c:v>45832</c:v>
                </c:pt>
                <c:pt idx="1324">
                  <c:v>45833</c:v>
                </c:pt>
                <c:pt idx="1325">
                  <c:v>45834</c:v>
                </c:pt>
                <c:pt idx="1326">
                  <c:v>45835</c:v>
                </c:pt>
                <c:pt idx="1327">
                  <c:v>45838</c:v>
                </c:pt>
                <c:pt idx="1328">
                  <c:v>45839</c:v>
                </c:pt>
                <c:pt idx="1329">
                  <c:v>45840</c:v>
                </c:pt>
                <c:pt idx="1330">
                  <c:v>45841</c:v>
                </c:pt>
                <c:pt idx="1331">
                  <c:v>45842</c:v>
                </c:pt>
                <c:pt idx="1332">
                  <c:v>45845</c:v>
                </c:pt>
                <c:pt idx="1333">
                  <c:v>45846</c:v>
                </c:pt>
                <c:pt idx="1334">
                  <c:v>45847</c:v>
                </c:pt>
                <c:pt idx="1335">
                  <c:v>45848</c:v>
                </c:pt>
                <c:pt idx="1336">
                  <c:v>45849</c:v>
                </c:pt>
                <c:pt idx="1337">
                  <c:v>45852</c:v>
                </c:pt>
                <c:pt idx="1338">
                  <c:v>45853</c:v>
                </c:pt>
                <c:pt idx="1339">
                  <c:v>45854</c:v>
                </c:pt>
                <c:pt idx="1340">
                  <c:v>45855</c:v>
                </c:pt>
                <c:pt idx="1341">
                  <c:v>45856</c:v>
                </c:pt>
                <c:pt idx="1342">
                  <c:v>45859</c:v>
                </c:pt>
                <c:pt idx="1343">
                  <c:v>45860</c:v>
                </c:pt>
                <c:pt idx="1344">
                  <c:v>45861</c:v>
                </c:pt>
                <c:pt idx="1345">
                  <c:v>45862</c:v>
                </c:pt>
                <c:pt idx="1346">
                  <c:v>45863</c:v>
                </c:pt>
                <c:pt idx="1347">
                  <c:v>45866</c:v>
                </c:pt>
                <c:pt idx="1348">
                  <c:v>45867</c:v>
                </c:pt>
                <c:pt idx="1349">
                  <c:v>45868</c:v>
                </c:pt>
                <c:pt idx="1350">
                  <c:v>45869</c:v>
                </c:pt>
                <c:pt idx="1351">
                  <c:v>45870</c:v>
                </c:pt>
                <c:pt idx="1352">
                  <c:v>45873</c:v>
                </c:pt>
                <c:pt idx="1353">
                  <c:v>45874</c:v>
                </c:pt>
                <c:pt idx="1354">
                  <c:v>45875</c:v>
                </c:pt>
                <c:pt idx="1355">
                  <c:v>45876</c:v>
                </c:pt>
                <c:pt idx="1356">
                  <c:v>45877</c:v>
                </c:pt>
                <c:pt idx="1357">
                  <c:v>45880</c:v>
                </c:pt>
                <c:pt idx="1358">
                  <c:v>45881</c:v>
                </c:pt>
                <c:pt idx="1359">
                  <c:v>45882</c:v>
                </c:pt>
                <c:pt idx="1360">
                  <c:v>45883</c:v>
                </c:pt>
                <c:pt idx="1361">
                  <c:v>45884</c:v>
                </c:pt>
                <c:pt idx="1362">
                  <c:v>45887</c:v>
                </c:pt>
                <c:pt idx="1363">
                  <c:v>45888</c:v>
                </c:pt>
                <c:pt idx="1364">
                  <c:v>45889</c:v>
                </c:pt>
                <c:pt idx="1365">
                  <c:v>45890</c:v>
                </c:pt>
                <c:pt idx="1366">
                  <c:v>45891</c:v>
                </c:pt>
                <c:pt idx="1367">
                  <c:v>45894</c:v>
                </c:pt>
                <c:pt idx="1368">
                  <c:v>45895</c:v>
                </c:pt>
                <c:pt idx="1369">
                  <c:v>45896</c:v>
                </c:pt>
                <c:pt idx="1370">
                  <c:v>45897</c:v>
                </c:pt>
                <c:pt idx="1371">
                  <c:v>45898</c:v>
                </c:pt>
                <c:pt idx="1372">
                  <c:v>45901</c:v>
                </c:pt>
                <c:pt idx="1373">
                  <c:v>45902</c:v>
                </c:pt>
                <c:pt idx="1374">
                  <c:v>45903</c:v>
                </c:pt>
                <c:pt idx="1375">
                  <c:v>45904</c:v>
                </c:pt>
                <c:pt idx="1376">
                  <c:v>45905</c:v>
                </c:pt>
                <c:pt idx="1377">
                  <c:v>45908</c:v>
                </c:pt>
                <c:pt idx="1378">
                  <c:v>45909</c:v>
                </c:pt>
                <c:pt idx="1379">
                  <c:v>45910</c:v>
                </c:pt>
                <c:pt idx="1380">
                  <c:v>45911</c:v>
                </c:pt>
                <c:pt idx="1381">
                  <c:v>45912</c:v>
                </c:pt>
                <c:pt idx="1382">
                  <c:v>45915</c:v>
                </c:pt>
                <c:pt idx="1383">
                  <c:v>45916</c:v>
                </c:pt>
                <c:pt idx="1384">
                  <c:v>45917</c:v>
                </c:pt>
                <c:pt idx="1385">
                  <c:v>45918</c:v>
                </c:pt>
                <c:pt idx="1386">
                  <c:v>45919</c:v>
                </c:pt>
                <c:pt idx="1387">
                  <c:v>45922</c:v>
                </c:pt>
                <c:pt idx="1388">
                  <c:v>45923</c:v>
                </c:pt>
                <c:pt idx="1389">
                  <c:v>45924</c:v>
                </c:pt>
                <c:pt idx="1390">
                  <c:v>45925</c:v>
                </c:pt>
                <c:pt idx="1391">
                  <c:v>45926</c:v>
                </c:pt>
                <c:pt idx="1392">
                  <c:v>45929</c:v>
                </c:pt>
                <c:pt idx="1393">
                  <c:v>45930</c:v>
                </c:pt>
                <c:pt idx="1394">
                  <c:v>45939</c:v>
                </c:pt>
                <c:pt idx="1395">
                  <c:v>45940</c:v>
                </c:pt>
                <c:pt idx="1396">
                  <c:v>45943</c:v>
                </c:pt>
                <c:pt idx="1397">
                  <c:v>45944</c:v>
                </c:pt>
                <c:pt idx="1398">
                  <c:v>45945</c:v>
                </c:pt>
                <c:pt idx="1399">
                  <c:v>45946</c:v>
                </c:pt>
                <c:pt idx="1400">
                  <c:v>45947</c:v>
                </c:pt>
                <c:pt idx="1401">
                  <c:v>45950</c:v>
                </c:pt>
                <c:pt idx="1402">
                  <c:v>45951</c:v>
                </c:pt>
                <c:pt idx="1403">
                  <c:v>45952</c:v>
                </c:pt>
                <c:pt idx="1404">
                  <c:v>45953</c:v>
                </c:pt>
                <c:pt idx="1405">
                  <c:v>45954</c:v>
                </c:pt>
                <c:pt idx="1406">
                  <c:v>45957</c:v>
                </c:pt>
                <c:pt idx="1407">
                  <c:v>45958</c:v>
                </c:pt>
                <c:pt idx="1408">
                  <c:v>45959</c:v>
                </c:pt>
                <c:pt idx="1409">
                  <c:v>45960</c:v>
                </c:pt>
                <c:pt idx="1410">
                  <c:v>45961</c:v>
                </c:pt>
                <c:pt idx="1411">
                  <c:v>45964</c:v>
                </c:pt>
                <c:pt idx="1412">
                  <c:v>45965</c:v>
                </c:pt>
                <c:pt idx="1413">
                  <c:v>45966</c:v>
                </c:pt>
                <c:pt idx="1414">
                  <c:v>45967</c:v>
                </c:pt>
                <c:pt idx="1415">
                  <c:v>45968</c:v>
                </c:pt>
                <c:pt idx="1416">
                  <c:v>45971</c:v>
                </c:pt>
                <c:pt idx="1417">
                  <c:v>45972</c:v>
                </c:pt>
                <c:pt idx="1418">
                  <c:v>45973</c:v>
                </c:pt>
                <c:pt idx="1419">
                  <c:v>45974</c:v>
                </c:pt>
                <c:pt idx="1420">
                  <c:v>45975</c:v>
                </c:pt>
                <c:pt idx="1421">
                  <c:v>45978</c:v>
                </c:pt>
                <c:pt idx="1422">
                  <c:v>45979</c:v>
                </c:pt>
                <c:pt idx="1423">
                  <c:v>45980</c:v>
                </c:pt>
                <c:pt idx="1424">
                  <c:v>45981</c:v>
                </c:pt>
                <c:pt idx="1425">
                  <c:v>45982</c:v>
                </c:pt>
                <c:pt idx="1426">
                  <c:v>45985</c:v>
                </c:pt>
                <c:pt idx="1427">
                  <c:v>45986</c:v>
                </c:pt>
                <c:pt idx="1428">
                  <c:v>45987</c:v>
                </c:pt>
                <c:pt idx="1429">
                  <c:v>45988</c:v>
                </c:pt>
                <c:pt idx="1430">
                  <c:v>45989</c:v>
                </c:pt>
                <c:pt idx="1431">
                  <c:v>45992</c:v>
                </c:pt>
                <c:pt idx="1432">
                  <c:v>45993</c:v>
                </c:pt>
                <c:pt idx="1433">
                  <c:v>45994</c:v>
                </c:pt>
                <c:pt idx="1434">
                  <c:v>45995</c:v>
                </c:pt>
                <c:pt idx="1435">
                  <c:v>45996</c:v>
                </c:pt>
                <c:pt idx="1436">
                  <c:v>45999</c:v>
                </c:pt>
                <c:pt idx="1437">
                  <c:v>46000</c:v>
                </c:pt>
                <c:pt idx="1438">
                  <c:v>46001</c:v>
                </c:pt>
                <c:pt idx="1439">
                  <c:v>46002</c:v>
                </c:pt>
                <c:pt idx="1440">
                  <c:v>46003</c:v>
                </c:pt>
                <c:pt idx="1441">
                  <c:v>46006</c:v>
                </c:pt>
                <c:pt idx="1442">
                  <c:v>46007</c:v>
                </c:pt>
                <c:pt idx="1443">
                  <c:v>46008</c:v>
                </c:pt>
                <c:pt idx="1444">
                  <c:v>46009</c:v>
                </c:pt>
                <c:pt idx="1445">
                  <c:v>46010</c:v>
                </c:pt>
                <c:pt idx="1446">
                  <c:v>46013</c:v>
                </c:pt>
                <c:pt idx="1447">
                  <c:v>46014</c:v>
                </c:pt>
                <c:pt idx="1448">
                  <c:v>46015</c:v>
                </c:pt>
                <c:pt idx="1449">
                  <c:v>46016</c:v>
                </c:pt>
                <c:pt idx="1450">
                  <c:v>46017</c:v>
                </c:pt>
                <c:pt idx="1451">
                  <c:v>46020</c:v>
                </c:pt>
                <c:pt idx="1452">
                  <c:v>46021</c:v>
                </c:pt>
                <c:pt idx="1453">
                  <c:v>46022</c:v>
                </c:pt>
                <c:pt idx="1454">
                  <c:v>46027</c:v>
                </c:pt>
                <c:pt idx="1455">
                  <c:v>46028</c:v>
                </c:pt>
                <c:pt idx="1456">
                  <c:v>46029</c:v>
                </c:pt>
                <c:pt idx="1457">
                  <c:v>46030</c:v>
                </c:pt>
                <c:pt idx="1458">
                  <c:v>46031</c:v>
                </c:pt>
                <c:pt idx="1459">
                  <c:v>46034</c:v>
                </c:pt>
                <c:pt idx="1460">
                  <c:v>46035</c:v>
                </c:pt>
                <c:pt idx="1461">
                  <c:v>46036</c:v>
                </c:pt>
                <c:pt idx="1462">
                  <c:v>46037</c:v>
                </c:pt>
                <c:pt idx="1463">
                  <c:v>46038</c:v>
                </c:pt>
                <c:pt idx="1464">
                  <c:v>46041</c:v>
                </c:pt>
                <c:pt idx="1465">
                  <c:v>46042</c:v>
                </c:pt>
                <c:pt idx="1466">
                  <c:v>46043</c:v>
                </c:pt>
                <c:pt idx="1467">
                  <c:v>46044</c:v>
                </c:pt>
                <c:pt idx="1468">
                  <c:v>46045</c:v>
                </c:pt>
                <c:pt idx="1469">
                  <c:v>46048</c:v>
                </c:pt>
                <c:pt idx="1470">
                  <c:v>46049</c:v>
                </c:pt>
                <c:pt idx="1471">
                  <c:v>46050</c:v>
                </c:pt>
                <c:pt idx="1472">
                  <c:v>46051</c:v>
                </c:pt>
                <c:pt idx="1473">
                  <c:v>46052</c:v>
                </c:pt>
                <c:pt idx="1474">
                  <c:v>46055</c:v>
                </c:pt>
                <c:pt idx="1475">
                  <c:v>46056</c:v>
                </c:pt>
                <c:pt idx="1476">
                  <c:v>46057</c:v>
                </c:pt>
                <c:pt idx="1477">
                  <c:v>46058</c:v>
                </c:pt>
                <c:pt idx="1478">
                  <c:v>46059</c:v>
                </c:pt>
                <c:pt idx="1479">
                  <c:v>46062</c:v>
                </c:pt>
                <c:pt idx="1480">
                  <c:v>46063</c:v>
                </c:pt>
                <c:pt idx="1481">
                  <c:v>46064</c:v>
                </c:pt>
                <c:pt idx="1482">
                  <c:v>46065</c:v>
                </c:pt>
                <c:pt idx="1483">
                  <c:v>46066</c:v>
                </c:pt>
                <c:pt idx="1484">
                  <c:v>46077</c:v>
                </c:pt>
                <c:pt idx="1485">
                  <c:v>46078</c:v>
                </c:pt>
                <c:pt idx="1486">
                  <c:v>46079</c:v>
                </c:pt>
                <c:pt idx="1487">
                  <c:v>46080</c:v>
                </c:pt>
                <c:pt idx="1488">
                  <c:v>46083</c:v>
                </c:pt>
                <c:pt idx="1489">
                  <c:v>46084</c:v>
                </c:pt>
                <c:pt idx="1490">
                  <c:v>46085</c:v>
                </c:pt>
                <c:pt idx="1491">
                  <c:v>46086</c:v>
                </c:pt>
                <c:pt idx="1492">
                  <c:v>46087</c:v>
                </c:pt>
                <c:pt idx="1493">
                  <c:v>46090</c:v>
                </c:pt>
                <c:pt idx="1494">
                  <c:v>46091</c:v>
                </c:pt>
                <c:pt idx="1495">
                  <c:v>46092</c:v>
                </c:pt>
                <c:pt idx="1496">
                  <c:v>46093</c:v>
                </c:pt>
                <c:pt idx="1497">
                  <c:v>46094</c:v>
                </c:pt>
                <c:pt idx="1498">
                  <c:v>46097</c:v>
                </c:pt>
                <c:pt idx="1499">
                  <c:v>46098</c:v>
                </c:pt>
                <c:pt idx="1500">
                  <c:v>46099</c:v>
                </c:pt>
                <c:pt idx="1501">
                  <c:v>46100</c:v>
                </c:pt>
                <c:pt idx="1502">
                  <c:v>46101</c:v>
                </c:pt>
                <c:pt idx="1503">
                  <c:v>46104</c:v>
                </c:pt>
                <c:pt idx="1504">
                  <c:v>46105</c:v>
                </c:pt>
                <c:pt idx="1505">
                  <c:v>46106</c:v>
                </c:pt>
                <c:pt idx="1506">
                  <c:v>46107</c:v>
                </c:pt>
                <c:pt idx="1507">
                  <c:v>46108</c:v>
                </c:pt>
                <c:pt idx="1508">
                  <c:v>46111</c:v>
                </c:pt>
                <c:pt idx="1509">
                  <c:v>46112</c:v>
                </c:pt>
                <c:pt idx="1510">
                  <c:v>46113</c:v>
                </c:pt>
                <c:pt idx="1511">
                  <c:v>46114</c:v>
                </c:pt>
                <c:pt idx="1512">
                  <c:v>46115</c:v>
                </c:pt>
                <c:pt idx="1513">
                  <c:v>46119</c:v>
                </c:pt>
                <c:pt idx="1514">
                  <c:v>46120</c:v>
                </c:pt>
                <c:pt idx="1515">
                  <c:v>46121</c:v>
                </c:pt>
                <c:pt idx="1516">
                  <c:v>46122</c:v>
                </c:pt>
                <c:pt idx="1517">
                  <c:v>46125</c:v>
                </c:pt>
                <c:pt idx="1518">
                  <c:v>46126</c:v>
                </c:pt>
                <c:pt idx="1519">
                  <c:v>46127</c:v>
                </c:pt>
                <c:pt idx="1520">
                  <c:v>46128</c:v>
                </c:pt>
                <c:pt idx="1521">
                  <c:v>46129</c:v>
                </c:pt>
                <c:pt idx="1522">
                  <c:v>46132</c:v>
                </c:pt>
                <c:pt idx="1523">
                  <c:v>46133</c:v>
                </c:pt>
                <c:pt idx="1524">
                  <c:v>46134</c:v>
                </c:pt>
                <c:pt idx="1525">
                  <c:v>46135</c:v>
                </c:pt>
                <c:pt idx="1526">
                  <c:v>46136</c:v>
                </c:pt>
                <c:pt idx="1527">
                  <c:v>46139</c:v>
                </c:pt>
                <c:pt idx="1528">
                  <c:v>46140</c:v>
                </c:pt>
                <c:pt idx="1529">
                  <c:v>46141</c:v>
                </c:pt>
                <c:pt idx="1530">
                  <c:v>46142</c:v>
                </c:pt>
                <c:pt idx="1531">
                  <c:v>46148</c:v>
                </c:pt>
                <c:pt idx="1532">
                  <c:v>46149</c:v>
                </c:pt>
                <c:pt idx="1533">
                  <c:v>46150</c:v>
                </c:pt>
                <c:pt idx="1534">
                  <c:v>46153</c:v>
                </c:pt>
                <c:pt idx="1535">
                  <c:v>46154</c:v>
                </c:pt>
                <c:pt idx="1536">
                  <c:v>46155</c:v>
                </c:pt>
                <c:pt idx="1537">
                  <c:v>46156</c:v>
                </c:pt>
                <c:pt idx="1538">
                  <c:v>46157</c:v>
                </c:pt>
                <c:pt idx="1539">
                  <c:v>46160</c:v>
                </c:pt>
                <c:pt idx="1540">
                  <c:v>46161</c:v>
                </c:pt>
                <c:pt idx="1541">
                  <c:v>46162</c:v>
                </c:pt>
                <c:pt idx="1542">
                  <c:v>46163</c:v>
                </c:pt>
                <c:pt idx="1543">
                  <c:v>46164</c:v>
                </c:pt>
                <c:pt idx="1544">
                  <c:v>46167</c:v>
                </c:pt>
                <c:pt idx="1545">
                  <c:v>46168</c:v>
                </c:pt>
                <c:pt idx="1546">
                  <c:v>46169</c:v>
                </c:pt>
                <c:pt idx="1547">
                  <c:v>46170</c:v>
                </c:pt>
                <c:pt idx="1548">
                  <c:v>46171</c:v>
                </c:pt>
              </c:numCache>
            </c:numRef>
          </c:cat>
          <c:val>
            <c:numRef>
              <c:f>'增值-产业趋势'!$P$4:$P$1552</c:f>
              <c:numCache>
                <c:formatCode>0.00_);[Red]\(0.00\)</c:formatCode>
                <c:ptCount val="1549"/>
                <c:pt idx="0">
                  <c:v>1.0024104108645409</c:v>
                </c:pt>
                <c:pt idx="1">
                  <c:v>1.00785397024979</c:v>
                </c:pt>
                <c:pt idx="2">
                  <c:v>1.0159379673276192</c:v>
                </c:pt>
                <c:pt idx="3">
                  <c:v>1.0032096404012201</c:v>
                </c:pt>
                <c:pt idx="4">
                  <c:v>1.0315396019876657</c:v>
                </c:pt>
                <c:pt idx="5">
                  <c:v>1.0340381624857027</c:v>
                </c:pt>
                <c:pt idx="6">
                  <c:v>1.0655289042141773</c:v>
                </c:pt>
                <c:pt idx="7">
                  <c:v>1.0640159758916354</c:v>
                </c:pt>
                <c:pt idx="8">
                  <c:v>1.0705666684486463</c:v>
                </c:pt>
                <c:pt idx="9">
                  <c:v>1.0850413733112867</c:v>
                </c:pt>
                <c:pt idx="10">
                  <c:v>1.1072045514829787</c:v>
                </c:pt>
                <c:pt idx="11">
                  <c:v>1.1378155853258762</c:v>
                </c:pt>
                <c:pt idx="12">
                  <c:v>1.1215409502015166</c:v>
                </c:pt>
                <c:pt idx="13">
                  <c:v>1.1621220709007214</c:v>
                </c:pt>
                <c:pt idx="14">
                  <c:v>1.1187852216577665</c:v>
                </c:pt>
                <c:pt idx="15">
                  <c:v>1.0056099789228534</c:v>
                </c:pt>
                <c:pt idx="16">
                  <c:v>1.0628691479081882</c:v>
                </c:pt>
                <c:pt idx="17">
                  <c:v>1.0919129298614292</c:v>
                </c:pt>
                <c:pt idx="18">
                  <c:v>1.1284180629059035</c:v>
                </c:pt>
                <c:pt idx="19">
                  <c:v>1.1598349224429443</c:v>
                </c:pt>
                <c:pt idx="20">
                  <c:v>1.1644485456295202</c:v>
                </c:pt>
                <c:pt idx="21">
                  <c:v>1.1534264071371163</c:v>
                </c:pt>
                <c:pt idx="22">
                  <c:v>1.1915215223123148</c:v>
                </c:pt>
                <c:pt idx="23">
                  <c:v>1.1966419038373064</c:v>
                </c:pt>
                <c:pt idx="24">
                  <c:v>1.1941507139581504</c:v>
                </c:pt>
                <c:pt idx="25">
                  <c:v>1.2427669334070743</c:v>
                </c:pt>
                <c:pt idx="26">
                  <c:v>1.2736361298417127</c:v>
                </c:pt>
                <c:pt idx="27">
                  <c:v>1.2629282176850987</c:v>
                </c:pt>
                <c:pt idx="28">
                  <c:v>1.2777674111621486</c:v>
                </c:pt>
                <c:pt idx="29">
                  <c:v>1.3003894762686699</c:v>
                </c:pt>
                <c:pt idx="30">
                  <c:v>1.3488574729704075</c:v>
                </c:pt>
                <c:pt idx="31">
                  <c:v>1.3751325587550249</c:v>
                </c:pt>
                <c:pt idx="32">
                  <c:v>1.2867519586636951</c:v>
                </c:pt>
                <c:pt idx="33">
                  <c:v>1.271000680384585</c:v>
                </c:pt>
                <c:pt idx="34">
                  <c:v>1.1936035260996201</c:v>
                </c:pt>
                <c:pt idx="35">
                  <c:v>1.2377170453591799</c:v>
                </c:pt>
                <c:pt idx="36">
                  <c:v>1.2531363476486674</c:v>
                </c:pt>
                <c:pt idx="37">
                  <c:v>1.2275660412050551</c:v>
                </c:pt>
                <c:pt idx="38">
                  <c:v>1.2398117593023199</c:v>
                </c:pt>
                <c:pt idx="39">
                  <c:v>1.2236273359533674</c:v>
                </c:pt>
                <c:pt idx="40">
                  <c:v>1.1602752543796826</c:v>
                </c:pt>
                <c:pt idx="41">
                  <c:v>1.2218699560493751</c:v>
                </c:pt>
                <c:pt idx="42">
                  <c:v>1.1871696983237501</c:v>
                </c:pt>
                <c:pt idx="43">
                  <c:v>1.1779881218716726</c:v>
                </c:pt>
                <c:pt idx="44">
                  <c:v>1.1901934385194726</c:v>
                </c:pt>
                <c:pt idx="45">
                  <c:v>1.1200868622501985</c:v>
                </c:pt>
                <c:pt idx="46">
                  <c:v>1.1331764305323733</c:v>
                </c:pt>
                <c:pt idx="47">
                  <c:v>1.1115792209044391</c:v>
                </c:pt>
                <c:pt idx="48">
                  <c:v>1.1407067183980972</c:v>
                </c:pt>
                <c:pt idx="49">
                  <c:v>1.1356186200134184</c:v>
                </c:pt>
                <c:pt idx="50">
                  <c:v>1.0623726366314639</c:v>
                </c:pt>
                <c:pt idx="51">
                  <c:v>1.0743466515849698</c:v>
                </c:pt>
                <c:pt idx="52">
                  <c:v>1.1053322469459985</c:v>
                </c:pt>
                <c:pt idx="53">
                  <c:v>1.0871237162210581</c:v>
                </c:pt>
                <c:pt idx="54">
                  <c:v>1.0705374892126704</c:v>
                </c:pt>
                <c:pt idx="55">
                  <c:v>1.0292894290535437</c:v>
                </c:pt>
                <c:pt idx="56">
                  <c:v>1.02421179177504</c:v>
                </c:pt>
                <c:pt idx="57">
                  <c:v>1.0280797991213926</c:v>
                </c:pt>
                <c:pt idx="58">
                  <c:v>1.0801684398067497</c:v>
                </c:pt>
                <c:pt idx="59">
                  <c:v>1.0646616003400005</c:v>
                </c:pt>
                <c:pt idx="60">
                  <c:v>1.0959499932967891</c:v>
                </c:pt>
                <c:pt idx="61">
                  <c:v>1.0982652815656897</c:v>
                </c:pt>
                <c:pt idx="62">
                  <c:v>1.1009873704487385</c:v>
                </c:pt>
                <c:pt idx="63">
                  <c:v>1.0558351137167186</c:v>
                </c:pt>
                <c:pt idx="64">
                  <c:v>1.0361570158662643</c:v>
                </c:pt>
                <c:pt idx="65">
                  <c:v>1.0705987941481858</c:v>
                </c:pt>
                <c:pt idx="66">
                  <c:v>1.0740653281655563</c:v>
                </c:pt>
                <c:pt idx="67">
                  <c:v>1.0866676679237159</c:v>
                </c:pt>
                <c:pt idx="68">
                  <c:v>1.1047416528792338</c:v>
                </c:pt>
                <c:pt idx="69">
                  <c:v>1.1207448903503252</c:v>
                </c:pt>
                <c:pt idx="70">
                  <c:v>1.1070863159330648</c:v>
                </c:pt>
                <c:pt idx="71">
                  <c:v>1.1185509263762006</c:v>
                </c:pt>
                <c:pt idx="72">
                  <c:v>1.1056796298954359</c:v>
                </c:pt>
                <c:pt idx="73">
                  <c:v>1.0891104695251907</c:v>
                </c:pt>
                <c:pt idx="74">
                  <c:v>1.08931948541179</c:v>
                </c:pt>
                <c:pt idx="75">
                  <c:v>1.0947760340306909</c:v>
                </c:pt>
                <c:pt idx="76">
                  <c:v>1.0916615928198339</c:v>
                </c:pt>
                <c:pt idx="77">
                  <c:v>1.1447173304119207</c:v>
                </c:pt>
                <c:pt idx="78">
                  <c:v>1.1957519702080257</c:v>
                </c:pt>
                <c:pt idx="79">
                  <c:v>1.1829194943627352</c:v>
                </c:pt>
                <c:pt idx="80">
                  <c:v>1.1952970875636724</c:v>
                </c:pt>
                <c:pt idx="81">
                  <c:v>1.1898715583954973</c:v>
                </c:pt>
                <c:pt idx="82">
                  <c:v>1.196782775117369</c:v>
                </c:pt>
                <c:pt idx="83">
                  <c:v>1.2044455990894505</c:v>
                </c:pt>
                <c:pt idx="84">
                  <c:v>1.1980286320012368</c:v>
                </c:pt>
                <c:pt idx="85">
                  <c:v>1.2186627956976066</c:v>
                </c:pt>
                <c:pt idx="86">
                  <c:v>1.1957817035269884</c:v>
                </c:pt>
                <c:pt idx="87">
                  <c:v>1.2405423732289211</c:v>
                </c:pt>
                <c:pt idx="88">
                  <c:v>1.2202038966979296</c:v>
                </c:pt>
                <c:pt idx="89">
                  <c:v>1.1839850726447732</c:v>
                </c:pt>
                <c:pt idx="90">
                  <c:v>1.1629776281705599</c:v>
                </c:pt>
                <c:pt idx="91">
                  <c:v>1.1509994939033159</c:v>
                </c:pt>
                <c:pt idx="92">
                  <c:v>1.1901230147061186</c:v>
                </c:pt>
                <c:pt idx="93">
                  <c:v>1.1713420196416156</c:v>
                </c:pt>
                <c:pt idx="94">
                  <c:v>1.1553328664475455</c:v>
                </c:pt>
                <c:pt idx="95">
                  <c:v>1.1630376923590815</c:v>
                </c:pt>
                <c:pt idx="96">
                  <c:v>1.2140851445779768</c:v>
                </c:pt>
                <c:pt idx="97">
                  <c:v>1.2215610162969279</c:v>
                </c:pt>
                <c:pt idx="98">
                  <c:v>1.2235450323921202</c:v>
                </c:pt>
                <c:pt idx="99">
                  <c:v>1.2202515174286819</c:v>
                </c:pt>
                <c:pt idx="100">
                  <c:v>1.2268145910808204</c:v>
                </c:pt>
                <c:pt idx="101">
                  <c:v>1.2166751205525654</c:v>
                </c:pt>
                <c:pt idx="102">
                  <c:v>1.2270414759618851</c:v>
                </c:pt>
                <c:pt idx="103">
                  <c:v>1.2225467240620072</c:v>
                </c:pt>
                <c:pt idx="104">
                  <c:v>1.2234940577925371</c:v>
                </c:pt>
                <c:pt idx="105">
                  <c:v>1.21569058112975</c:v>
                </c:pt>
                <c:pt idx="106">
                  <c:v>1.203515968431879</c:v>
                </c:pt>
                <c:pt idx="107">
                  <c:v>1.2327419243734639</c:v>
                </c:pt>
                <c:pt idx="108">
                  <c:v>1.2270466404099121</c:v>
                </c:pt>
                <c:pt idx="109">
                  <c:v>1.2435810130451235</c:v>
                </c:pt>
                <c:pt idx="110">
                  <c:v>1.264536740000668</c:v>
                </c:pt>
                <c:pt idx="111">
                  <c:v>1.2991936936570669</c:v>
                </c:pt>
                <c:pt idx="112">
                  <c:v>1.3114559225597098</c:v>
                </c:pt>
                <c:pt idx="113">
                  <c:v>1.3207313390722877</c:v>
                </c:pt>
                <c:pt idx="114">
                  <c:v>1.3058787744410838</c:v>
                </c:pt>
                <c:pt idx="115">
                  <c:v>1.3419908061252381</c:v>
                </c:pt>
                <c:pt idx="116">
                  <c:v>1.3397408584551054</c:v>
                </c:pt>
                <c:pt idx="117">
                  <c:v>1.351375277299379</c:v>
                </c:pt>
                <c:pt idx="118">
                  <c:v>1.3661512750956182</c:v>
                </c:pt>
                <c:pt idx="119">
                  <c:v>1.44541473420983</c:v>
                </c:pt>
                <c:pt idx="120">
                  <c:v>1.4739480302359624</c:v>
                </c:pt>
                <c:pt idx="121">
                  <c:v>1.5113179174580398</c:v>
                </c:pt>
                <c:pt idx="122">
                  <c:v>1.5642830277518649</c:v>
                </c:pt>
                <c:pt idx="123">
                  <c:v>1.5672138207326474</c:v>
                </c:pt>
                <c:pt idx="124">
                  <c:v>1.6265478360228376</c:v>
                </c:pt>
                <c:pt idx="125">
                  <c:v>1.5995617811664151</c:v>
                </c:pt>
                <c:pt idx="126">
                  <c:v>1.5300213908005424</c:v>
                </c:pt>
                <c:pt idx="127">
                  <c:v>1.4179502147730025</c:v>
                </c:pt>
                <c:pt idx="128">
                  <c:v>1.407277265744945</c:v>
                </c:pt>
                <c:pt idx="129">
                  <c:v>1.4424750732535676</c:v>
                </c:pt>
                <c:pt idx="130">
                  <c:v>1.4564561654481749</c:v>
                </c:pt>
                <c:pt idx="131">
                  <c:v>1.4678490837442775</c:v>
                </c:pt>
                <c:pt idx="132">
                  <c:v>1.4697370556195199</c:v>
                </c:pt>
                <c:pt idx="133">
                  <c:v>1.3760551926666063</c:v>
                </c:pt>
                <c:pt idx="134">
                  <c:v>1.376927129455926</c:v>
                </c:pt>
                <c:pt idx="135">
                  <c:v>1.3909095370888065</c:v>
                </c:pt>
                <c:pt idx="136">
                  <c:v>1.4546400178971075</c:v>
                </c:pt>
                <c:pt idx="137">
                  <c:v>1.4457330759355125</c:v>
                </c:pt>
                <c:pt idx="138">
                  <c:v>1.4824656263766725</c:v>
                </c:pt>
                <c:pt idx="139">
                  <c:v>1.5539713822731351</c:v>
                </c:pt>
                <c:pt idx="140">
                  <c:v>1.520029680662855</c:v>
                </c:pt>
                <c:pt idx="141">
                  <c:v>1.5386650779548598</c:v>
                </c:pt>
                <c:pt idx="142">
                  <c:v>1.5294236402404024</c:v>
                </c:pt>
                <c:pt idx="143">
                  <c:v>1.4901288889934625</c:v>
                </c:pt>
                <c:pt idx="144">
                  <c:v>1.4878745387524701</c:v>
                </c:pt>
                <c:pt idx="145">
                  <c:v>1.4559812272669299</c:v>
                </c:pt>
                <c:pt idx="146">
                  <c:v>1.4385518464887375</c:v>
                </c:pt>
                <c:pt idx="147">
                  <c:v>1.432577221434455</c:v>
                </c:pt>
                <c:pt idx="148">
                  <c:v>1.4522524570447799</c:v>
                </c:pt>
                <c:pt idx="149">
                  <c:v>1.4757848893423799</c:v>
                </c:pt>
                <c:pt idx="150">
                  <c:v>1.4760045610077925</c:v>
                </c:pt>
                <c:pt idx="151">
                  <c:v>1.4251860362986299</c:v>
                </c:pt>
                <c:pt idx="152">
                  <c:v>1.407552571246965</c:v>
                </c:pt>
                <c:pt idx="153">
                  <c:v>1.414986755524025</c:v>
                </c:pt>
                <c:pt idx="154">
                  <c:v>1.430374970648485</c:v>
                </c:pt>
                <c:pt idx="155">
                  <c:v>1.4250021629453076</c:v>
                </c:pt>
                <c:pt idx="156">
                  <c:v>1.3805755414571574</c:v>
                </c:pt>
                <c:pt idx="157">
                  <c:v>1.4129463410989176</c:v>
                </c:pt>
                <c:pt idx="158">
                  <c:v>1.4260477132202274</c:v>
                </c:pt>
                <c:pt idx="159">
                  <c:v>1.419265475986595</c:v>
                </c:pt>
                <c:pt idx="160">
                  <c:v>1.425413654830225</c:v>
                </c:pt>
                <c:pt idx="161">
                  <c:v>1.424824848368595</c:v>
                </c:pt>
                <c:pt idx="162">
                  <c:v>1.4123057272704349</c:v>
                </c:pt>
                <c:pt idx="163">
                  <c:v>1.4166234128777651</c:v>
                </c:pt>
                <c:pt idx="164">
                  <c:v>1.377707354671075</c:v>
                </c:pt>
                <c:pt idx="165">
                  <c:v>1.3690448842097196</c:v>
                </c:pt>
                <c:pt idx="166">
                  <c:v>1.3086442332750621</c:v>
                </c:pt>
                <c:pt idx="167">
                  <c:v>1.2845115444778639</c:v>
                </c:pt>
                <c:pt idx="168">
                  <c:v>1.3140139133995583</c:v>
                </c:pt>
                <c:pt idx="169">
                  <c:v>1.3387965516812195</c:v>
                </c:pt>
                <c:pt idx="170">
                  <c:v>1.3485552591422381</c:v>
                </c:pt>
                <c:pt idx="171">
                  <c:v>1.3328217911081985</c:v>
                </c:pt>
                <c:pt idx="172">
                  <c:v>1.3532673466178182</c:v>
                </c:pt>
                <c:pt idx="173">
                  <c:v>1.3706090614674393</c:v>
                </c:pt>
                <c:pt idx="174">
                  <c:v>1.3645102857922984</c:v>
                </c:pt>
                <c:pt idx="175">
                  <c:v>1.3486757873545374</c:v>
                </c:pt>
                <c:pt idx="176">
                  <c:v>1.37100480879019</c:v>
                </c:pt>
                <c:pt idx="177">
                  <c:v>1.3392108734114641</c:v>
                </c:pt>
                <c:pt idx="178">
                  <c:v>1.325554904973824</c:v>
                </c:pt>
                <c:pt idx="179">
                  <c:v>1.3097519006420679</c:v>
                </c:pt>
                <c:pt idx="180">
                  <c:v>1.3394925599659524</c:v>
                </c:pt>
                <c:pt idx="181">
                  <c:v>1.3460302105047905</c:v>
                </c:pt>
                <c:pt idx="182">
                  <c:v>1.3941171373284187</c:v>
                </c:pt>
                <c:pt idx="183">
                  <c:v>1.4407792857077519</c:v>
                </c:pt>
                <c:pt idx="184">
                  <c:v>1.4433987930414602</c:v>
                </c:pt>
                <c:pt idx="185">
                  <c:v>1.4273209818231536</c:v>
                </c:pt>
                <c:pt idx="186">
                  <c:v>1.4094187623106202</c:v>
                </c:pt>
                <c:pt idx="187">
                  <c:v>1.3965740628750445</c:v>
                </c:pt>
                <c:pt idx="188">
                  <c:v>1.3811755783487096</c:v>
                </c:pt>
                <c:pt idx="189">
                  <c:v>1.4000610309499479</c:v>
                </c:pt>
                <c:pt idx="190">
                  <c:v>1.3680784871716369</c:v>
                </c:pt>
                <c:pt idx="191">
                  <c:v>1.356945551237221</c:v>
                </c:pt>
                <c:pt idx="192">
                  <c:v>1.3198926371792048</c:v>
                </c:pt>
                <c:pt idx="193">
                  <c:v>1.3279968310599817</c:v>
                </c:pt>
                <c:pt idx="194">
                  <c:v>1.3443032341012162</c:v>
                </c:pt>
                <c:pt idx="195">
                  <c:v>1.3546795448862408</c:v>
                </c:pt>
                <c:pt idx="196">
                  <c:v>1.3570685855794324</c:v>
                </c:pt>
                <c:pt idx="197">
                  <c:v>1.3501537214049124</c:v>
                </c:pt>
                <c:pt idx="198">
                  <c:v>1.3650239583830768</c:v>
                </c:pt>
                <c:pt idx="199">
                  <c:v>1.3947285755464447</c:v>
                </c:pt>
                <c:pt idx="200">
                  <c:v>1.3936374364055899</c:v>
                </c:pt>
                <c:pt idx="201">
                  <c:v>1.4207021643562028</c:v>
                </c:pt>
                <c:pt idx="202">
                  <c:v>1.4110932510327885</c:v>
                </c:pt>
                <c:pt idx="203">
                  <c:v>1.4771919457786236</c:v>
                </c:pt>
                <c:pt idx="204">
                  <c:v>1.4445314413246693</c:v>
                </c:pt>
                <c:pt idx="205">
                  <c:v>1.3892205312210324</c:v>
                </c:pt>
                <c:pt idx="206">
                  <c:v>1.3962321009622087</c:v>
                </c:pt>
                <c:pt idx="207">
                  <c:v>1.404900900369217</c:v>
                </c:pt>
                <c:pt idx="208">
                  <c:v>1.4015990022241831</c:v>
                </c:pt>
                <c:pt idx="209">
                  <c:v>1.3857838351290699</c:v>
                </c:pt>
                <c:pt idx="210">
                  <c:v>1.3758885167560659</c:v>
                </c:pt>
                <c:pt idx="211">
                  <c:v>1.3870289109699292</c:v>
                </c:pt>
                <c:pt idx="212">
                  <c:v>1.3897977086530349</c:v>
                </c:pt>
                <c:pt idx="213">
                  <c:v>1.3923962903212626</c:v>
                </c:pt>
                <c:pt idx="214">
                  <c:v>1.3946814120947642</c:v>
                </c:pt>
                <c:pt idx="215">
                  <c:v>1.3745995346922266</c:v>
                </c:pt>
                <c:pt idx="216">
                  <c:v>1.367039884326241</c:v>
                </c:pt>
                <c:pt idx="217">
                  <c:v>1.3680277621802532</c:v>
                </c:pt>
                <c:pt idx="218">
                  <c:v>1.3721855238262572</c:v>
                </c:pt>
                <c:pt idx="219">
                  <c:v>1.3922557433725196</c:v>
                </c:pt>
                <c:pt idx="220">
                  <c:v>1.3987653289508424</c:v>
                </c:pt>
                <c:pt idx="221">
                  <c:v>1.3952151914795885</c:v>
                </c:pt>
                <c:pt idx="222">
                  <c:v>1.3990053259128663</c:v>
                </c:pt>
                <c:pt idx="223">
                  <c:v>1.4024231653822008</c:v>
                </c:pt>
                <c:pt idx="224">
                  <c:v>1.4039500177371687</c:v>
                </c:pt>
                <c:pt idx="225">
                  <c:v>1.3717205015732772</c:v>
                </c:pt>
                <c:pt idx="226">
                  <c:v>1.3749665739891896</c:v>
                </c:pt>
                <c:pt idx="227">
                  <c:v>1.3618556634984826</c:v>
                </c:pt>
                <c:pt idx="228">
                  <c:v>1.3744854734126013</c:v>
                </c:pt>
                <c:pt idx="229">
                  <c:v>1.3730827329275128</c:v>
                </c:pt>
                <c:pt idx="230">
                  <c:v>1.3581431360507514</c:v>
                </c:pt>
                <c:pt idx="231">
                  <c:v>1.3689651380016525</c:v>
                </c:pt>
                <c:pt idx="232">
                  <c:v>1.3672265269790609</c:v>
                </c:pt>
                <c:pt idx="233">
                  <c:v>1.4086655504163259</c:v>
                </c:pt>
                <c:pt idx="234">
                  <c:v>1.37062405512911</c:v>
                </c:pt>
                <c:pt idx="235">
                  <c:v>1.3945694863988654</c:v>
                </c:pt>
                <c:pt idx="236">
                  <c:v>1.37687204097267</c:v>
                </c:pt>
                <c:pt idx="237">
                  <c:v>1.3760085163345299</c:v>
                </c:pt>
                <c:pt idx="238">
                  <c:v>1.362645664303235</c:v>
                </c:pt>
                <c:pt idx="239">
                  <c:v>1.3675679773673044</c:v>
                </c:pt>
                <c:pt idx="240">
                  <c:v>1.3927330719411128</c:v>
                </c:pt>
                <c:pt idx="241">
                  <c:v>1.4218762720668023</c:v>
                </c:pt>
                <c:pt idx="242">
                  <c:v>1.4627178723822896</c:v>
                </c:pt>
                <c:pt idx="243">
                  <c:v>1.4798216377483817</c:v>
                </c:pt>
                <c:pt idx="244">
                  <c:v>1.4697057713368169</c:v>
                </c:pt>
                <c:pt idx="245">
                  <c:v>1.4626737893720994</c:v>
                </c:pt>
                <c:pt idx="246">
                  <c:v>1.4620542669724239</c:v>
                </c:pt>
                <c:pt idx="247">
                  <c:v>1.4612929690643297</c:v>
                </c:pt>
                <c:pt idx="248">
                  <c:v>1.4915867469415116</c:v>
                </c:pt>
                <c:pt idx="249">
                  <c:v>1.5002502757325189</c:v>
                </c:pt>
                <c:pt idx="250">
                  <c:v>1.5058806618286589</c:v>
                </c:pt>
                <c:pt idx="251">
                  <c:v>1.4978351463106712</c:v>
                </c:pt>
                <c:pt idx="252">
                  <c:v>1.5459478045621302</c:v>
                </c:pt>
                <c:pt idx="253">
                  <c:v>1.5123503416889879</c:v>
                </c:pt>
                <c:pt idx="254">
                  <c:v>1.5473005065921179</c:v>
                </c:pt>
                <c:pt idx="255">
                  <c:v>1.5611551198220579</c:v>
                </c:pt>
                <c:pt idx="256">
                  <c:v>1.5624135254518832</c:v>
                </c:pt>
                <c:pt idx="257">
                  <c:v>1.5597184812952072</c:v>
                </c:pt>
                <c:pt idx="258">
                  <c:v>1.5307252509475164</c:v>
                </c:pt>
                <c:pt idx="259">
                  <c:v>1.5286410515425168</c:v>
                </c:pt>
                <c:pt idx="260">
                  <c:v>1.4724028333154702</c:v>
                </c:pt>
                <c:pt idx="261">
                  <c:v>1.4562557566823924</c:v>
                </c:pt>
                <c:pt idx="262">
                  <c:v>1.4628904863011525</c:v>
                </c:pt>
                <c:pt idx="263">
                  <c:v>1.4840615973815725</c:v>
                </c:pt>
                <c:pt idx="264">
                  <c:v>1.4579875201271826</c:v>
                </c:pt>
                <c:pt idx="265">
                  <c:v>1.4512422492989425</c:v>
                </c:pt>
                <c:pt idx="266">
                  <c:v>1.4325253726109777</c:v>
                </c:pt>
                <c:pt idx="267">
                  <c:v>1.4621474866252675</c:v>
                </c:pt>
                <c:pt idx="268">
                  <c:v>1.4952589672043475</c:v>
                </c:pt>
                <c:pt idx="269">
                  <c:v>1.5158042313183824</c:v>
                </c:pt>
                <c:pt idx="270">
                  <c:v>1.510072904960138</c:v>
                </c:pt>
                <c:pt idx="271">
                  <c:v>1.5008420846007007</c:v>
                </c:pt>
                <c:pt idx="272">
                  <c:v>1.4548621840380911</c:v>
                </c:pt>
                <c:pt idx="273">
                  <c:v>1.4486191452488499</c:v>
                </c:pt>
                <c:pt idx="274">
                  <c:v>1.422074659546245</c:v>
                </c:pt>
                <c:pt idx="275">
                  <c:v>1.4050559614466225</c:v>
                </c:pt>
                <c:pt idx="276">
                  <c:v>1.3790562328326175</c:v>
                </c:pt>
                <c:pt idx="277">
                  <c:v>1.4200822252342717</c:v>
                </c:pt>
                <c:pt idx="278">
                  <c:v>1.4164430292811325</c:v>
                </c:pt>
                <c:pt idx="279">
                  <c:v>1.4222623647456736</c:v>
                </c:pt>
                <c:pt idx="280">
                  <c:v>1.3706688405539049</c:v>
                </c:pt>
                <c:pt idx="281">
                  <c:v>1.3766357013705075</c:v>
                </c:pt>
                <c:pt idx="282">
                  <c:v>1.3173777706382974</c:v>
                </c:pt>
                <c:pt idx="283">
                  <c:v>1.2660472935022251</c:v>
                </c:pt>
                <c:pt idx="284">
                  <c:v>1.2723408316097824</c:v>
                </c:pt>
                <c:pt idx="285">
                  <c:v>1.30666382713917</c:v>
                </c:pt>
                <c:pt idx="286">
                  <c:v>1.3024103368080999</c:v>
                </c:pt>
                <c:pt idx="287">
                  <c:v>1.2546269623437101</c:v>
                </c:pt>
                <c:pt idx="288">
                  <c:v>1.2581254432334801</c:v>
                </c:pt>
                <c:pt idx="289">
                  <c:v>1.2799851295013975</c:v>
                </c:pt>
                <c:pt idx="290">
                  <c:v>1.2875930711835775</c:v>
                </c:pt>
                <c:pt idx="291">
                  <c:v>1.2661546916704949</c:v>
                </c:pt>
                <c:pt idx="292">
                  <c:v>1.27780840978166</c:v>
                </c:pt>
                <c:pt idx="293">
                  <c:v>1.2724325864581201</c:v>
                </c:pt>
                <c:pt idx="294">
                  <c:v>1.2514583404129824</c:v>
                </c:pt>
                <c:pt idx="295">
                  <c:v>1.2529944242927049</c:v>
                </c:pt>
                <c:pt idx="296">
                  <c:v>1.2892196355235099</c:v>
                </c:pt>
                <c:pt idx="297">
                  <c:v>1.2849092531772475</c:v>
                </c:pt>
                <c:pt idx="298">
                  <c:v>1.2913257431912475</c:v>
                </c:pt>
                <c:pt idx="299">
                  <c:v>1.2909078890745675</c:v>
                </c:pt>
                <c:pt idx="300">
                  <c:v>1.318163822609455</c:v>
                </c:pt>
                <c:pt idx="301">
                  <c:v>1.3526429923330425</c:v>
                </c:pt>
                <c:pt idx="302">
                  <c:v>1.346682940889075</c:v>
                </c:pt>
                <c:pt idx="303">
                  <c:v>1.343105014216095</c:v>
                </c:pt>
                <c:pt idx="304">
                  <c:v>1.3406750173418776</c:v>
                </c:pt>
                <c:pt idx="305">
                  <c:v>1.320261600082125</c:v>
                </c:pt>
                <c:pt idx="306">
                  <c:v>1.293274846421695</c:v>
                </c:pt>
                <c:pt idx="307">
                  <c:v>1.2948288193556901</c:v>
                </c:pt>
                <c:pt idx="308">
                  <c:v>1.3130467418924074</c:v>
                </c:pt>
                <c:pt idx="309">
                  <c:v>1.31286840079698</c:v>
                </c:pt>
                <c:pt idx="310">
                  <c:v>1.31595225509863</c:v>
                </c:pt>
                <c:pt idx="311">
                  <c:v>1.354896229779855</c:v>
                </c:pt>
                <c:pt idx="312">
                  <c:v>1.3439698753160099</c:v>
                </c:pt>
                <c:pt idx="313">
                  <c:v>1.3445242912069526</c:v>
                </c:pt>
                <c:pt idx="314">
                  <c:v>1.3593648580140525</c:v>
                </c:pt>
                <c:pt idx="315">
                  <c:v>1.3743903828035675</c:v>
                </c:pt>
                <c:pt idx="316">
                  <c:v>1.3719148383293676</c:v>
                </c:pt>
                <c:pt idx="317">
                  <c:v>1.3683277443550876</c:v>
                </c:pt>
                <c:pt idx="318">
                  <c:v>1.3888472188562651</c:v>
                </c:pt>
                <c:pt idx="319">
                  <c:v>1.391082605351895</c:v>
                </c:pt>
                <c:pt idx="320">
                  <c:v>1.3952011700939875</c:v>
                </c:pt>
                <c:pt idx="321">
                  <c:v>1.3745091552669575</c:v>
                </c:pt>
                <c:pt idx="322">
                  <c:v>1.3249556353284826</c:v>
                </c:pt>
                <c:pt idx="323">
                  <c:v>1.3158702625633549</c:v>
                </c:pt>
                <c:pt idx="324">
                  <c:v>1.3195752836491299</c:v>
                </c:pt>
                <c:pt idx="325">
                  <c:v>1.3361272966439874</c:v>
                </c:pt>
                <c:pt idx="326">
                  <c:v>1.3334497834195824</c:v>
                </c:pt>
                <c:pt idx="327">
                  <c:v>1.36801633182592</c:v>
                </c:pt>
                <c:pt idx="328">
                  <c:v>1.3951696943423324</c:v>
                </c:pt>
                <c:pt idx="329">
                  <c:v>1.3904519650984151</c:v>
                </c:pt>
                <c:pt idx="330">
                  <c:v>1.3997302789389601</c:v>
                </c:pt>
                <c:pt idx="331">
                  <c:v>1.4023079861119401</c:v>
                </c:pt>
                <c:pt idx="332">
                  <c:v>1.3868266613799101</c:v>
                </c:pt>
                <c:pt idx="333">
                  <c:v>1.403508238740985</c:v>
                </c:pt>
                <c:pt idx="334">
                  <c:v>1.44234670749095</c:v>
                </c:pt>
                <c:pt idx="335">
                  <c:v>1.4309989101486851</c:v>
                </c:pt>
                <c:pt idx="336">
                  <c:v>1.4678145936703424</c:v>
                </c:pt>
                <c:pt idx="337">
                  <c:v>1.46249149165561</c:v>
                </c:pt>
                <c:pt idx="338">
                  <c:v>1.5039449214964276</c:v>
                </c:pt>
                <c:pt idx="339">
                  <c:v>1.5154413036664025</c:v>
                </c:pt>
                <c:pt idx="340">
                  <c:v>1.4897421535973501</c:v>
                </c:pt>
                <c:pt idx="341">
                  <c:v>1.4749452095874525</c:v>
                </c:pt>
                <c:pt idx="342">
                  <c:v>1.4964828447625051</c:v>
                </c:pt>
                <c:pt idx="343">
                  <c:v>1.507687162225805</c:v>
                </c:pt>
                <c:pt idx="344">
                  <c:v>1.4996799855807801</c:v>
                </c:pt>
                <c:pt idx="345">
                  <c:v>1.50435447715403</c:v>
                </c:pt>
                <c:pt idx="346">
                  <c:v>1.5369920895942926</c:v>
                </c:pt>
                <c:pt idx="347">
                  <c:v>1.5214383175136224</c:v>
                </c:pt>
                <c:pt idx="348">
                  <c:v>1.5288588007176049</c:v>
                </c:pt>
                <c:pt idx="349">
                  <c:v>1.4826605784610776</c:v>
                </c:pt>
                <c:pt idx="350">
                  <c:v>1.55106708689899</c:v>
                </c:pt>
                <c:pt idx="351">
                  <c:v>1.5747228644574549</c:v>
                </c:pt>
                <c:pt idx="352">
                  <c:v>1.59400762995925</c:v>
                </c:pt>
                <c:pt idx="353">
                  <c:v>1.5885931997539076</c:v>
                </c:pt>
                <c:pt idx="354">
                  <c:v>1.6219048985469251</c:v>
                </c:pt>
                <c:pt idx="355">
                  <c:v>1.5951004766566226</c:v>
                </c:pt>
                <c:pt idx="356">
                  <c:v>1.6211077651394024</c:v>
                </c:pt>
                <c:pt idx="357">
                  <c:v>1.6535975339433613</c:v>
                </c:pt>
                <c:pt idx="358">
                  <c:v>1.64371158666088</c:v>
                </c:pt>
                <c:pt idx="359">
                  <c:v>1.687010391877487</c:v>
                </c:pt>
                <c:pt idx="360">
                  <c:v>1.6630047188861301</c:v>
                </c:pt>
                <c:pt idx="361">
                  <c:v>1.6212077370090676</c:v>
                </c:pt>
                <c:pt idx="362">
                  <c:v>1.6617236842005525</c:v>
                </c:pt>
                <c:pt idx="363">
                  <c:v>1.634282102969455</c:v>
                </c:pt>
                <c:pt idx="364">
                  <c:v>1.67848265413418</c:v>
                </c:pt>
                <c:pt idx="365">
                  <c:v>1.7158575027497875</c:v>
                </c:pt>
                <c:pt idx="366">
                  <c:v>1.6993201395486177</c:v>
                </c:pt>
                <c:pt idx="367">
                  <c:v>1.7370326901884394</c:v>
                </c:pt>
                <c:pt idx="368">
                  <c:v>1.7099283048046487</c:v>
                </c:pt>
                <c:pt idx="369">
                  <c:v>1.6887054534929025</c:v>
                </c:pt>
                <c:pt idx="370">
                  <c:v>1.7012850754190925</c:v>
                </c:pt>
                <c:pt idx="371">
                  <c:v>1.6656787200369076</c:v>
                </c:pt>
                <c:pt idx="372">
                  <c:v>1.6694133018034401</c:v>
                </c:pt>
                <c:pt idx="373">
                  <c:v>1.681059125760467</c:v>
                </c:pt>
                <c:pt idx="374">
                  <c:v>1.7382896770404463</c:v>
                </c:pt>
                <c:pt idx="375">
                  <c:v>1.7634729007345702</c:v>
                </c:pt>
                <c:pt idx="376">
                  <c:v>1.7461787122519525</c:v>
                </c:pt>
                <c:pt idx="377">
                  <c:v>1.7346186629459024</c:v>
                </c:pt>
                <c:pt idx="378">
                  <c:v>1.7107378388443826</c:v>
                </c:pt>
                <c:pt idx="379">
                  <c:v>1.7038028261557376</c:v>
                </c:pt>
                <c:pt idx="380">
                  <c:v>1.8053355948380498</c:v>
                </c:pt>
                <c:pt idx="381">
                  <c:v>1.8284662292802096</c:v>
                </c:pt>
                <c:pt idx="382">
                  <c:v>1.8248521260216997</c:v>
                </c:pt>
                <c:pt idx="383">
                  <c:v>1.7578298639536385</c:v>
                </c:pt>
                <c:pt idx="384">
                  <c:v>1.8142434223542341</c:v>
                </c:pt>
                <c:pt idx="385">
                  <c:v>1.8001221020096314</c:v>
                </c:pt>
                <c:pt idx="386">
                  <c:v>1.7836023019675742</c:v>
                </c:pt>
                <c:pt idx="387">
                  <c:v>1.75933421832895</c:v>
                </c:pt>
                <c:pt idx="388">
                  <c:v>1.7604218389198942</c:v>
                </c:pt>
                <c:pt idx="389">
                  <c:v>1.7544549243824146</c:v>
                </c:pt>
                <c:pt idx="390">
                  <c:v>1.7574192924595673</c:v>
                </c:pt>
                <c:pt idx="391">
                  <c:v>1.7129077596795983</c:v>
                </c:pt>
                <c:pt idx="392">
                  <c:v>1.7080548357746856</c:v>
                </c:pt>
                <c:pt idx="393">
                  <c:v>1.6541785089201446</c:v>
                </c:pt>
                <c:pt idx="394">
                  <c:v>1.6604642741081199</c:v>
                </c:pt>
                <c:pt idx="395">
                  <c:v>1.6928275501566918</c:v>
                </c:pt>
                <c:pt idx="396">
                  <c:v>1.677138224910695</c:v>
                </c:pt>
                <c:pt idx="397">
                  <c:v>1.725546840825678</c:v>
                </c:pt>
                <c:pt idx="398">
                  <c:v>1.7415260978792475</c:v>
                </c:pt>
                <c:pt idx="399">
                  <c:v>1.729836404609542</c:v>
                </c:pt>
                <c:pt idx="400">
                  <c:v>1.6847284380406775</c:v>
                </c:pt>
                <c:pt idx="401">
                  <c:v>1.6842352383623975</c:v>
                </c:pt>
                <c:pt idx="402">
                  <c:v>1.6718710351373973</c:v>
                </c:pt>
                <c:pt idx="403">
                  <c:v>1.6413223301079873</c:v>
                </c:pt>
                <c:pt idx="404">
                  <c:v>1.6259856749603174</c:v>
                </c:pt>
                <c:pt idx="405">
                  <c:v>1.59150119963317</c:v>
                </c:pt>
                <c:pt idx="406">
                  <c:v>1.5892916116036124</c:v>
                </c:pt>
                <c:pt idx="407">
                  <c:v>1.6357405897080575</c:v>
                </c:pt>
                <c:pt idx="408">
                  <c:v>1.6382267292207124</c:v>
                </c:pt>
                <c:pt idx="409">
                  <c:v>1.6274203879135509</c:v>
                </c:pt>
                <c:pt idx="410">
                  <c:v>1.6179489620558374</c:v>
                </c:pt>
                <c:pt idx="411">
                  <c:v>1.6538442698871099</c:v>
                </c:pt>
                <c:pt idx="412">
                  <c:v>1.6097861421488124</c:v>
                </c:pt>
                <c:pt idx="413">
                  <c:v>1.626042920203375</c:v>
                </c:pt>
                <c:pt idx="414">
                  <c:v>1.6147878514812299</c:v>
                </c:pt>
                <c:pt idx="415">
                  <c:v>1.5720477596671649</c:v>
                </c:pt>
                <c:pt idx="416">
                  <c:v>1.5830118116184049</c:v>
                </c:pt>
                <c:pt idx="417">
                  <c:v>1.588682842356685</c:v>
                </c:pt>
                <c:pt idx="418">
                  <c:v>1.6066353172169174</c:v>
                </c:pt>
                <c:pt idx="419">
                  <c:v>1.6063969140864476</c:v>
                </c:pt>
                <c:pt idx="420">
                  <c:v>1.5990384516011475</c:v>
                </c:pt>
                <c:pt idx="421">
                  <c:v>1.593305662099795</c:v>
                </c:pt>
                <c:pt idx="422">
                  <c:v>1.5682899422105074</c:v>
                </c:pt>
                <c:pt idx="423">
                  <c:v>1.5955975089121375</c:v>
                </c:pt>
                <c:pt idx="424">
                  <c:v>1.5900807396523624</c:v>
                </c:pt>
                <c:pt idx="425">
                  <c:v>1.5747745509423525</c:v>
                </c:pt>
                <c:pt idx="426">
                  <c:v>1.5380498587928</c:v>
                </c:pt>
                <c:pt idx="427">
                  <c:v>1.568082624993395</c:v>
                </c:pt>
                <c:pt idx="428">
                  <c:v>1.5684124484659776</c:v>
                </c:pt>
                <c:pt idx="429">
                  <c:v>1.6039914941179152</c:v>
                </c:pt>
                <c:pt idx="430">
                  <c:v>1.5992839601512827</c:v>
                </c:pt>
                <c:pt idx="431">
                  <c:v>1.6051429274112698</c:v>
                </c:pt>
                <c:pt idx="432">
                  <c:v>1.60102530671051</c:v>
                </c:pt>
                <c:pt idx="433">
                  <c:v>1.5853556836312199</c:v>
                </c:pt>
                <c:pt idx="434">
                  <c:v>1.6043846338050924</c:v>
                </c:pt>
                <c:pt idx="435">
                  <c:v>1.6257604372916248</c:v>
                </c:pt>
                <c:pt idx="436">
                  <c:v>1.6248030179202999</c:v>
                </c:pt>
                <c:pt idx="437">
                  <c:v>1.6104023542922326</c:v>
                </c:pt>
                <c:pt idx="438">
                  <c:v>1.5958461766209275</c:v>
                </c:pt>
                <c:pt idx="439">
                  <c:v>1.6334030722122277</c:v>
                </c:pt>
                <c:pt idx="440">
                  <c:v>1.6402287790815673</c:v>
                </c:pt>
                <c:pt idx="441">
                  <c:v>1.655662704013495</c:v>
                </c:pt>
                <c:pt idx="442">
                  <c:v>1.6487420178898877</c:v>
                </c:pt>
                <c:pt idx="443">
                  <c:v>1.6671291505726211</c:v>
                </c:pt>
                <c:pt idx="444">
                  <c:v>1.6635547285107144</c:v>
                </c:pt>
                <c:pt idx="445">
                  <c:v>1.6641527642857774</c:v>
                </c:pt>
                <c:pt idx="446">
                  <c:v>1.6904140864559198</c:v>
                </c:pt>
                <c:pt idx="447">
                  <c:v>1.6975033964960109</c:v>
                </c:pt>
                <c:pt idx="448">
                  <c:v>1.7342675200352824</c:v>
                </c:pt>
                <c:pt idx="449">
                  <c:v>1.7321614702004164</c:v>
                </c:pt>
                <c:pt idx="450">
                  <c:v>1.7089468833532133</c:v>
                </c:pt>
                <c:pt idx="451">
                  <c:v>1.697751520196048</c:v>
                </c:pt>
                <c:pt idx="452">
                  <c:v>1.7148231635213578</c:v>
                </c:pt>
                <c:pt idx="453">
                  <c:v>1.6925587098551758</c:v>
                </c:pt>
                <c:pt idx="454">
                  <c:v>1.7063122974153964</c:v>
                </c:pt>
                <c:pt idx="455">
                  <c:v>1.7594965649660428</c:v>
                </c:pt>
                <c:pt idx="456">
                  <c:v>1.7490140893849637</c:v>
                </c:pt>
                <c:pt idx="457">
                  <c:v>1.7424593296763167</c:v>
                </c:pt>
                <c:pt idx="458">
                  <c:v>1.7389242065182537</c:v>
                </c:pt>
                <c:pt idx="459">
                  <c:v>1.7185785216133365</c:v>
                </c:pt>
                <c:pt idx="460">
                  <c:v>1.7301131784920309</c:v>
                </c:pt>
                <c:pt idx="461">
                  <c:v>1.7399799969600172</c:v>
                </c:pt>
                <c:pt idx="462">
                  <c:v>1.7281912955969996</c:v>
                </c:pt>
                <c:pt idx="463">
                  <c:v>1.7117753169028371</c:v>
                </c:pt>
                <c:pt idx="464">
                  <c:v>1.7308182738967144</c:v>
                </c:pt>
                <c:pt idx="465">
                  <c:v>1.6923146874751733</c:v>
                </c:pt>
                <c:pt idx="466">
                  <c:v>1.6622183064901876</c:v>
                </c:pt>
                <c:pt idx="467">
                  <c:v>1.6968431413709066</c:v>
                </c:pt>
                <c:pt idx="468">
                  <c:v>1.7079537275933871</c:v>
                </c:pt>
                <c:pt idx="469">
                  <c:v>1.7089262843472985</c:v>
                </c:pt>
                <c:pt idx="470">
                  <c:v>1.7218054327770678</c:v>
                </c:pt>
                <c:pt idx="471">
                  <c:v>1.7184918928805466</c:v>
                </c:pt>
                <c:pt idx="472">
                  <c:v>1.7017154210859977</c:v>
                </c:pt>
                <c:pt idx="473">
                  <c:v>1.7104154700641594</c:v>
                </c:pt>
                <c:pt idx="474">
                  <c:v>1.672731904810338</c:v>
                </c:pt>
                <c:pt idx="475">
                  <c:v>1.630604091391032</c:v>
                </c:pt>
                <c:pt idx="476">
                  <c:v>1.6422387910523568</c:v>
                </c:pt>
                <c:pt idx="477">
                  <c:v>1.6483354714234997</c:v>
                </c:pt>
                <c:pt idx="478">
                  <c:v>1.6488085044365641</c:v>
                </c:pt>
                <c:pt idx="479">
                  <c:v>1.6226308814078252</c:v>
                </c:pt>
                <c:pt idx="480">
                  <c:v>1.6187314756042048</c:v>
                </c:pt>
                <c:pt idx="481">
                  <c:v>1.6351728594840744</c:v>
                </c:pt>
                <c:pt idx="482">
                  <c:v>1.6141712763509339</c:v>
                </c:pt>
                <c:pt idx="483">
                  <c:v>1.6406223071187449</c:v>
                </c:pt>
                <c:pt idx="484">
                  <c:v>1.647411514731004</c:v>
                </c:pt>
                <c:pt idx="485">
                  <c:v>1.609696151717849</c:v>
                </c:pt>
                <c:pt idx="486">
                  <c:v>1.5634412261399993</c:v>
                </c:pt>
                <c:pt idx="487">
                  <c:v>1.5512562191654449</c:v>
                </c:pt>
                <c:pt idx="488">
                  <c:v>1.5342123557137728</c:v>
                </c:pt>
                <c:pt idx="489">
                  <c:v>1.5333499482551893</c:v>
                </c:pt>
                <c:pt idx="490">
                  <c:v>1.5088277145696898</c:v>
                </c:pt>
                <c:pt idx="491">
                  <c:v>1.5394758983885695</c:v>
                </c:pt>
                <c:pt idx="492">
                  <c:v>1.5153041047415883</c:v>
                </c:pt>
                <c:pt idx="493">
                  <c:v>1.5317644707250533</c:v>
                </c:pt>
                <c:pt idx="494">
                  <c:v>1.563947420514618</c:v>
                </c:pt>
                <c:pt idx="495">
                  <c:v>1.5644219541732958</c:v>
                </c:pt>
                <c:pt idx="496">
                  <c:v>1.5371543189614083</c:v>
                </c:pt>
                <c:pt idx="497">
                  <c:v>1.5235080805591656</c:v>
                </c:pt>
                <c:pt idx="498">
                  <c:v>1.50291465020295</c:v>
                </c:pt>
                <c:pt idx="499">
                  <c:v>1.5189577683337077</c:v>
                </c:pt>
                <c:pt idx="500">
                  <c:v>1.48057175145015</c:v>
                </c:pt>
                <c:pt idx="501">
                  <c:v>1.4943517069119701</c:v>
                </c:pt>
                <c:pt idx="502">
                  <c:v>1.4457093786731474</c:v>
                </c:pt>
                <c:pt idx="503">
                  <c:v>1.4374723845399875</c:v>
                </c:pt>
                <c:pt idx="504">
                  <c:v>1.444851678348835</c:v>
                </c:pt>
                <c:pt idx="505">
                  <c:v>1.4112249768375025</c:v>
                </c:pt>
                <c:pt idx="506">
                  <c:v>1.4256009420264675</c:v>
                </c:pt>
                <c:pt idx="507">
                  <c:v>1.4079832462172499</c:v>
                </c:pt>
                <c:pt idx="508">
                  <c:v>1.3769908726469249</c:v>
                </c:pt>
                <c:pt idx="509">
                  <c:v>1.3709316100684625</c:v>
                </c:pt>
                <c:pt idx="510">
                  <c:v>1.41440456957222</c:v>
                </c:pt>
                <c:pt idx="511">
                  <c:v>1.4124817631950475</c:v>
                </c:pt>
                <c:pt idx="512">
                  <c:v>1.4248556222359525</c:v>
                </c:pt>
                <c:pt idx="513">
                  <c:v>1.4175132599045399</c:v>
                </c:pt>
                <c:pt idx="514">
                  <c:v>1.4106917928710541</c:v>
                </c:pt>
                <c:pt idx="515">
                  <c:v>1.40167934807536</c:v>
                </c:pt>
                <c:pt idx="516">
                  <c:v>1.4607679505966003</c:v>
                </c:pt>
                <c:pt idx="517">
                  <c:v>1.4371847875639501</c:v>
                </c:pt>
                <c:pt idx="518">
                  <c:v>1.4631887835445652</c:v>
                </c:pt>
                <c:pt idx="519">
                  <c:v>1.4718040074135137</c:v>
                </c:pt>
                <c:pt idx="520">
                  <c:v>1.4707662483105888</c:v>
                </c:pt>
                <c:pt idx="521">
                  <c:v>1.4507913656698315</c:v>
                </c:pt>
                <c:pt idx="522">
                  <c:v>1.4246698145943275</c:v>
                </c:pt>
                <c:pt idx="523">
                  <c:v>1.4177307748528725</c:v>
                </c:pt>
                <c:pt idx="524">
                  <c:v>1.3637486702537176</c:v>
                </c:pt>
                <c:pt idx="525">
                  <c:v>1.3480973804578076</c:v>
                </c:pt>
                <c:pt idx="526">
                  <c:v>1.3465365928850974</c:v>
                </c:pt>
                <c:pt idx="527">
                  <c:v>1.3697227184681375</c:v>
                </c:pt>
                <c:pt idx="528">
                  <c:v>1.3765237851108725</c:v>
                </c:pt>
                <c:pt idx="529">
                  <c:v>1.3318841882674124</c:v>
                </c:pt>
                <c:pt idx="530">
                  <c:v>1.2929875241159543</c:v>
                </c:pt>
                <c:pt idx="531">
                  <c:v>1.3531975053207375</c:v>
                </c:pt>
                <c:pt idx="532">
                  <c:v>1.378806114566735</c:v>
                </c:pt>
                <c:pt idx="533">
                  <c:v>1.3755566159106025</c:v>
                </c:pt>
                <c:pt idx="534">
                  <c:v>1.3845361856154599</c:v>
                </c:pt>
                <c:pt idx="535">
                  <c:v>1.3627837436372099</c:v>
                </c:pt>
                <c:pt idx="536">
                  <c:v>1.3749544659455926</c:v>
                </c:pt>
                <c:pt idx="537">
                  <c:v>1.3579997219627424</c:v>
                </c:pt>
                <c:pt idx="538">
                  <c:v>1.3273672237557392</c:v>
                </c:pt>
                <c:pt idx="539">
                  <c:v>1.309778142538238</c:v>
                </c:pt>
                <c:pt idx="540">
                  <c:v>1.2951891996416172</c:v>
                </c:pt>
                <c:pt idx="541">
                  <c:v>1.3367294048106695</c:v>
                </c:pt>
                <c:pt idx="542">
                  <c:v>1.3121720672781183</c:v>
                </c:pt>
                <c:pt idx="543">
                  <c:v>1.3123712931717686</c:v>
                </c:pt>
                <c:pt idx="544">
                  <c:v>1.2827631946521989</c:v>
                </c:pt>
                <c:pt idx="545">
                  <c:v>1.2563428510941823</c:v>
                </c:pt>
                <c:pt idx="546">
                  <c:v>1.2555885682925263</c:v>
                </c:pt>
                <c:pt idx="547">
                  <c:v>1.1985973561720109</c:v>
                </c:pt>
                <c:pt idx="548">
                  <c:v>1.217806217937399</c:v>
                </c:pt>
                <c:pt idx="549">
                  <c:v>1.1878873560608583</c:v>
                </c:pt>
                <c:pt idx="550">
                  <c:v>1.1998221649010916</c:v>
                </c:pt>
                <c:pt idx="551">
                  <c:v>1.1945495599038392</c:v>
                </c:pt>
                <c:pt idx="552">
                  <c:v>1.2235429895315315</c:v>
                </c:pt>
                <c:pt idx="553">
                  <c:v>1.2040904517523403</c:v>
                </c:pt>
                <c:pt idx="554">
                  <c:v>1.1767854627742156</c:v>
                </c:pt>
                <c:pt idx="555">
                  <c:v>1.1534442811939294</c:v>
                </c:pt>
                <c:pt idx="556">
                  <c:v>1.1371713926552314</c:v>
                </c:pt>
                <c:pt idx="557">
                  <c:v>1.0624944862950876</c:v>
                </c:pt>
                <c:pt idx="558">
                  <c:v>1.0437943170062849</c:v>
                </c:pt>
                <c:pt idx="559">
                  <c:v>1.1012874358942251</c:v>
                </c:pt>
                <c:pt idx="560">
                  <c:v>1.0888454329266124</c:v>
                </c:pt>
                <c:pt idx="561">
                  <c:v>1.1353040561328873</c:v>
                </c:pt>
                <c:pt idx="562">
                  <c:v>1.1328456547527297</c:v>
                </c:pt>
                <c:pt idx="563">
                  <c:v>1.1090583008465127</c:v>
                </c:pt>
                <c:pt idx="564">
                  <c:v>1.104265650071993</c:v>
                </c:pt>
                <c:pt idx="565">
                  <c:v>1.1390394827290253</c:v>
                </c:pt>
                <c:pt idx="566">
                  <c:v>1.1737939999296838</c:v>
                </c:pt>
                <c:pt idx="567">
                  <c:v>1.1805047945567957</c:v>
                </c:pt>
                <c:pt idx="568">
                  <c:v>1.1821654292296047</c:v>
                </c:pt>
                <c:pt idx="569">
                  <c:v>1.1673140130979012</c:v>
                </c:pt>
                <c:pt idx="570">
                  <c:v>1.1936103683357699</c:v>
                </c:pt>
                <c:pt idx="571">
                  <c:v>1.1962448196192441</c:v>
                </c:pt>
                <c:pt idx="572">
                  <c:v>1.2137631191349658</c:v>
                </c:pt>
                <c:pt idx="573">
                  <c:v>1.2257533093117101</c:v>
                </c:pt>
                <c:pt idx="574">
                  <c:v>1.2279910872009414</c:v>
                </c:pt>
                <c:pt idx="575">
                  <c:v>1.1789695834142475</c:v>
                </c:pt>
                <c:pt idx="576">
                  <c:v>1.1837524698444408</c:v>
                </c:pt>
                <c:pt idx="577">
                  <c:v>1.1818616580898831</c:v>
                </c:pt>
                <c:pt idx="578">
                  <c:v>1.1760010920609414</c:v>
                </c:pt>
                <c:pt idx="579">
                  <c:v>1.1897159622875226</c:v>
                </c:pt>
                <c:pt idx="580">
                  <c:v>1.221222401063657</c:v>
                </c:pt>
                <c:pt idx="581">
                  <c:v>1.227402608697497</c:v>
                </c:pt>
                <c:pt idx="582">
                  <c:v>1.265933195198943</c:v>
                </c:pt>
                <c:pt idx="583">
                  <c:v>1.3078962050726815</c:v>
                </c:pt>
                <c:pt idx="584">
                  <c:v>1.2945570594486537</c:v>
                </c:pt>
                <c:pt idx="585">
                  <c:v>1.296720247785111</c:v>
                </c:pt>
                <c:pt idx="586">
                  <c:v>1.2583271605971253</c:v>
                </c:pt>
                <c:pt idx="587">
                  <c:v>1.2841792481917735</c:v>
                </c:pt>
                <c:pt idx="588">
                  <c:v>1.2725286009926124</c:v>
                </c:pt>
                <c:pt idx="589">
                  <c:v>1.2561796614901692</c:v>
                </c:pt>
                <c:pt idx="590">
                  <c:v>1.2668567008378258</c:v>
                </c:pt>
                <c:pt idx="591">
                  <c:v>1.2812331242061645</c:v>
                </c:pt>
                <c:pt idx="592">
                  <c:v>1.2984572046759055</c:v>
                </c:pt>
                <c:pt idx="593">
                  <c:v>1.3128174160914994</c:v>
                </c:pt>
                <c:pt idx="594">
                  <c:v>1.3018060548635688</c:v>
                </c:pt>
                <c:pt idx="595">
                  <c:v>1.2775812293512026</c:v>
                </c:pt>
                <c:pt idx="596">
                  <c:v>1.31123094422456</c:v>
                </c:pt>
                <c:pt idx="597">
                  <c:v>1.3354031101585613</c:v>
                </c:pt>
                <c:pt idx="598">
                  <c:v>1.3408396994772378</c:v>
                </c:pt>
                <c:pt idx="599">
                  <c:v>1.3651979407975827</c:v>
                </c:pt>
                <c:pt idx="600">
                  <c:v>1.33452988183806</c:v>
                </c:pt>
                <c:pt idx="601">
                  <c:v>1.359448029170655</c:v>
                </c:pt>
                <c:pt idx="602">
                  <c:v>1.3479707756856989</c:v>
                </c:pt>
                <c:pt idx="603">
                  <c:v>1.3420770057148541</c:v>
                </c:pt>
                <c:pt idx="604">
                  <c:v>1.3389947769411952</c:v>
                </c:pt>
                <c:pt idx="605">
                  <c:v>1.3501324282354312</c:v>
                </c:pt>
                <c:pt idx="606">
                  <c:v>1.3636531779492995</c:v>
                </c:pt>
                <c:pt idx="607">
                  <c:v>1.3579293158974659</c:v>
                </c:pt>
                <c:pt idx="608">
                  <c:v>1.3274601485591992</c:v>
                </c:pt>
                <c:pt idx="609">
                  <c:v>1.2903404185392722</c:v>
                </c:pt>
                <c:pt idx="610">
                  <c:v>1.2960870589837092</c:v>
                </c:pt>
                <c:pt idx="611">
                  <c:v>1.3231195655321339</c:v>
                </c:pt>
                <c:pt idx="612">
                  <c:v>1.3098967160488397</c:v>
                </c:pt>
                <c:pt idx="613">
                  <c:v>1.3186068632585897</c:v>
                </c:pt>
                <c:pt idx="614">
                  <c:v>1.3059229475104654</c:v>
                </c:pt>
                <c:pt idx="615">
                  <c:v>1.3184907550811642</c:v>
                </c:pt>
                <c:pt idx="616">
                  <c:v>1.3280047650434794</c:v>
                </c:pt>
                <c:pt idx="617">
                  <c:v>1.3177876909867487</c:v>
                </c:pt>
                <c:pt idx="618">
                  <c:v>1.3000457623665944</c:v>
                </c:pt>
                <c:pt idx="619">
                  <c:v>1.3087234969119512</c:v>
                </c:pt>
                <c:pt idx="620">
                  <c:v>1.3085573469855245</c:v>
                </c:pt>
                <c:pt idx="621">
                  <c:v>1.3198646479982983</c:v>
                </c:pt>
                <c:pt idx="622">
                  <c:v>1.2976155051917733</c:v>
                </c:pt>
                <c:pt idx="623">
                  <c:v>1.3216876662530515</c:v>
                </c:pt>
                <c:pt idx="624">
                  <c:v>1.308983014873611</c:v>
                </c:pt>
                <c:pt idx="625">
                  <c:v>1.3141141614670979</c:v>
                </c:pt>
                <c:pt idx="626">
                  <c:v>1.3269841041578463</c:v>
                </c:pt>
                <c:pt idx="627">
                  <c:v>1.3792671054085175</c:v>
                </c:pt>
                <c:pt idx="628">
                  <c:v>1.3755486848448675</c:v>
                </c:pt>
                <c:pt idx="629">
                  <c:v>1.38882007029753</c:v>
                </c:pt>
                <c:pt idx="630">
                  <c:v>1.3779860349186051</c:v>
                </c:pt>
                <c:pt idx="631">
                  <c:v>1.4046062688565075</c:v>
                </c:pt>
                <c:pt idx="632">
                  <c:v>1.3761387157333176</c:v>
                </c:pt>
                <c:pt idx="633">
                  <c:v>1.38290981872463</c:v>
                </c:pt>
                <c:pt idx="634">
                  <c:v>1.3783644769317549</c:v>
                </c:pt>
                <c:pt idx="635">
                  <c:v>1.3898082471987299</c:v>
                </c:pt>
                <c:pt idx="636">
                  <c:v>1.4027131355581151</c:v>
                </c:pt>
                <c:pt idx="637">
                  <c:v>1.3666414801141444</c:v>
                </c:pt>
                <c:pt idx="638">
                  <c:v>1.3761755055120797</c:v>
                </c:pt>
                <c:pt idx="639">
                  <c:v>1.3715236882869395</c:v>
                </c:pt>
                <c:pt idx="640">
                  <c:v>1.3174346680191689</c:v>
                </c:pt>
                <c:pt idx="641">
                  <c:v>1.3074475187026087</c:v>
                </c:pt>
                <c:pt idx="642">
                  <c:v>1.2924664340166141</c:v>
                </c:pt>
                <c:pt idx="643">
                  <c:v>1.2942174105985143</c:v>
                </c:pt>
                <c:pt idx="644">
                  <c:v>1.2950150938522635</c:v>
                </c:pt>
                <c:pt idx="645">
                  <c:v>1.2705054175701369</c:v>
                </c:pt>
                <c:pt idx="646">
                  <c:v>1.2579915345259454</c:v>
                </c:pt>
                <c:pt idx="647">
                  <c:v>1.2674746994615107</c:v>
                </c:pt>
                <c:pt idx="648">
                  <c:v>1.2674575666589281</c:v>
                </c:pt>
                <c:pt idx="649">
                  <c:v>1.2777756676966032</c:v>
                </c:pt>
                <c:pt idx="650">
                  <c:v>1.3003432691989958</c:v>
                </c:pt>
                <c:pt idx="651">
                  <c:v>1.2848324383094798</c:v>
                </c:pt>
                <c:pt idx="652">
                  <c:v>1.2843283338898932</c:v>
                </c:pt>
                <c:pt idx="653">
                  <c:v>1.2843590401380518</c:v>
                </c:pt>
                <c:pt idx="654">
                  <c:v>1.2747483560041568</c:v>
                </c:pt>
                <c:pt idx="655">
                  <c:v>1.2325040998746344</c:v>
                </c:pt>
                <c:pt idx="656">
                  <c:v>1.2173178673929517</c:v>
                </c:pt>
                <c:pt idx="657">
                  <c:v>1.1985953270582648</c:v>
                </c:pt>
                <c:pt idx="658">
                  <c:v>1.2051498974743655</c:v>
                </c:pt>
                <c:pt idx="659">
                  <c:v>1.1855724836097958</c:v>
                </c:pt>
                <c:pt idx="660">
                  <c:v>1.1844808916078047</c:v>
                </c:pt>
                <c:pt idx="661">
                  <c:v>1.1636710976410665</c:v>
                </c:pt>
                <c:pt idx="662">
                  <c:v>1.1696075073845957</c:v>
                </c:pt>
                <c:pt idx="663">
                  <c:v>1.1935663085934474</c:v>
                </c:pt>
                <c:pt idx="664">
                  <c:v>1.1614806655347847</c:v>
                </c:pt>
                <c:pt idx="665">
                  <c:v>1.1671375200616416</c:v>
                </c:pt>
                <c:pt idx="666">
                  <c:v>1.1394901190859241</c:v>
                </c:pt>
                <c:pt idx="667">
                  <c:v>1.08636764299723</c:v>
                </c:pt>
                <c:pt idx="668">
                  <c:v>1.0839015942213674</c:v>
                </c:pt>
                <c:pt idx="669">
                  <c:v>1.128408761566525</c:v>
                </c:pt>
                <c:pt idx="670">
                  <c:v>1.1271158274132076</c:v>
                </c:pt>
                <c:pt idx="671">
                  <c:v>1.1565069168746978</c:v>
                </c:pt>
                <c:pt idx="672">
                  <c:v>1.1690111090763433</c:v>
                </c:pt>
                <c:pt idx="673">
                  <c:v>1.1690808388451652</c:v>
                </c:pt>
                <c:pt idx="674">
                  <c:v>1.1605829487610615</c:v>
                </c:pt>
                <c:pt idx="675">
                  <c:v>1.1774341544436553</c:v>
                </c:pt>
                <c:pt idx="676">
                  <c:v>1.1740432860748209</c:v>
                </c:pt>
                <c:pt idx="677">
                  <c:v>1.1650991847512957</c:v>
                </c:pt>
                <c:pt idx="678">
                  <c:v>1.1600863652520705</c:v>
                </c:pt>
                <c:pt idx="679">
                  <c:v>1.1909474087851861</c:v>
                </c:pt>
                <c:pt idx="680">
                  <c:v>1.1820231095723119</c:v>
                </c:pt>
                <c:pt idx="681">
                  <c:v>1.1560952571495757</c:v>
                </c:pt>
                <c:pt idx="682">
                  <c:v>1.1721912694102716</c:v>
                </c:pt>
                <c:pt idx="683">
                  <c:v>1.1910659320124526</c:v>
                </c:pt>
                <c:pt idx="684">
                  <c:v>1.2046902259506762</c:v>
                </c:pt>
                <c:pt idx="685">
                  <c:v>1.2191414569778352</c:v>
                </c:pt>
                <c:pt idx="686">
                  <c:v>1.2454075421849073</c:v>
                </c:pt>
                <c:pt idx="687">
                  <c:v>1.2362796405684044</c:v>
                </c:pt>
                <c:pt idx="688">
                  <c:v>1.2260809265563022</c:v>
                </c:pt>
                <c:pt idx="689">
                  <c:v>1.2091632265929635</c:v>
                </c:pt>
                <c:pt idx="690">
                  <c:v>1.1839585818066896</c:v>
                </c:pt>
                <c:pt idx="691">
                  <c:v>1.2018900546953075</c:v>
                </c:pt>
                <c:pt idx="692">
                  <c:v>1.1965883820445693</c:v>
                </c:pt>
                <c:pt idx="693">
                  <c:v>1.2406669878695449</c:v>
                </c:pt>
                <c:pt idx="694">
                  <c:v>1.2237337154281631</c:v>
                </c:pt>
                <c:pt idx="695">
                  <c:v>1.2284890931359023</c:v>
                </c:pt>
                <c:pt idx="696">
                  <c:v>1.2161916226003568</c:v>
                </c:pt>
                <c:pt idx="697">
                  <c:v>1.2134803098393461</c:v>
                </c:pt>
                <c:pt idx="698">
                  <c:v>1.1973484498553537</c:v>
                </c:pt>
                <c:pt idx="699">
                  <c:v>1.1942296301904656</c:v>
                </c:pt>
                <c:pt idx="700">
                  <c:v>1.1900602894498129</c:v>
                </c:pt>
                <c:pt idx="701">
                  <c:v>1.1744148693237575</c:v>
                </c:pt>
                <c:pt idx="702">
                  <c:v>1.163322224571036</c:v>
                </c:pt>
                <c:pt idx="703">
                  <c:v>1.1798669146078993</c:v>
                </c:pt>
                <c:pt idx="704">
                  <c:v>1.1784714771284959</c:v>
                </c:pt>
                <c:pt idx="705">
                  <c:v>1.1940071854149805</c:v>
                </c:pt>
                <c:pt idx="706">
                  <c:v>1.1908998541346052</c:v>
                </c:pt>
                <c:pt idx="707">
                  <c:v>1.1925421068689168</c:v>
                </c:pt>
                <c:pt idx="708">
                  <c:v>1.2031573978250703</c:v>
                </c:pt>
                <c:pt idx="709">
                  <c:v>1.2021596864999204</c:v>
                </c:pt>
                <c:pt idx="710">
                  <c:v>1.1952199057145041</c:v>
                </c:pt>
                <c:pt idx="711">
                  <c:v>1.201930971881144</c:v>
                </c:pt>
                <c:pt idx="712">
                  <c:v>1.2046974212019195</c:v>
                </c:pt>
                <c:pt idx="713">
                  <c:v>1.1850608863019738</c:v>
                </c:pt>
                <c:pt idx="714">
                  <c:v>1.1834599893989963</c:v>
                </c:pt>
                <c:pt idx="715">
                  <c:v>1.1980262160192174</c:v>
                </c:pt>
                <c:pt idx="716">
                  <c:v>1.1802732437876216</c:v>
                </c:pt>
                <c:pt idx="717">
                  <c:v>1.1582154369296009</c:v>
                </c:pt>
                <c:pt idx="718">
                  <c:v>1.1511478487046956</c:v>
                </c:pt>
                <c:pt idx="719">
                  <c:v>1.139089418423888</c:v>
                </c:pt>
                <c:pt idx="720">
                  <c:v>1.1242655185371253</c:v>
                </c:pt>
                <c:pt idx="721">
                  <c:v>1.1123377725447292</c:v>
                </c:pt>
                <c:pt idx="722">
                  <c:v>1.141404822543028</c:v>
                </c:pt>
                <c:pt idx="723">
                  <c:v>1.1553969319034776</c:v>
                </c:pt>
                <c:pt idx="724">
                  <c:v>1.1440001663430597</c:v>
                </c:pt>
                <c:pt idx="725">
                  <c:v>1.1477554336939821</c:v>
                </c:pt>
                <c:pt idx="726">
                  <c:v>1.1447698847075238</c:v>
                </c:pt>
                <c:pt idx="727">
                  <c:v>1.1605303289572568</c:v>
                </c:pt>
                <c:pt idx="728">
                  <c:v>1.1503843722318319</c:v>
                </c:pt>
                <c:pt idx="729">
                  <c:v>1.1697839893983821</c:v>
                </c:pt>
                <c:pt idx="730">
                  <c:v>1.1760613814563847</c:v>
                </c:pt>
                <c:pt idx="731">
                  <c:v>1.1797113852574177</c:v>
                </c:pt>
                <c:pt idx="732">
                  <c:v>1.1909931232496334</c:v>
                </c:pt>
                <c:pt idx="733">
                  <c:v>1.1787656600433061</c:v>
                </c:pt>
                <c:pt idx="734">
                  <c:v>1.1807776194259925</c:v>
                </c:pt>
                <c:pt idx="735">
                  <c:v>1.1866803130143582</c:v>
                </c:pt>
                <c:pt idx="736">
                  <c:v>1.2124710360785289</c:v>
                </c:pt>
                <c:pt idx="737">
                  <c:v>1.2253155060353473</c:v>
                </c:pt>
                <c:pt idx="738">
                  <c:v>1.2254794302743512</c:v>
                </c:pt>
                <c:pt idx="739">
                  <c:v>1.2402990771530713</c:v>
                </c:pt>
                <c:pt idx="740">
                  <c:v>1.2470269034362891</c:v>
                </c:pt>
                <c:pt idx="741">
                  <c:v>1.255311029088872</c:v>
                </c:pt>
                <c:pt idx="742">
                  <c:v>1.2361673358430454</c:v>
                </c:pt>
                <c:pt idx="743">
                  <c:v>1.2541561880548335</c:v>
                </c:pt>
                <c:pt idx="744">
                  <c:v>1.2591482642185494</c:v>
                </c:pt>
                <c:pt idx="745">
                  <c:v>1.2549279098302972</c:v>
                </c:pt>
                <c:pt idx="746">
                  <c:v>1.2421025630319018</c:v>
                </c:pt>
                <c:pt idx="747">
                  <c:v>1.2391591329567408</c:v>
                </c:pt>
                <c:pt idx="748">
                  <c:v>1.2289727447805872</c:v>
                </c:pt>
                <c:pt idx="749">
                  <c:v>1.2631981347528574</c:v>
                </c:pt>
                <c:pt idx="750">
                  <c:v>1.2537372649399341</c:v>
                </c:pt>
                <c:pt idx="751">
                  <c:v>1.2604956688800137</c:v>
                </c:pt>
                <c:pt idx="752">
                  <c:v>1.256715388630222</c:v>
                </c:pt>
                <c:pt idx="753">
                  <c:v>1.2640889868125416</c:v>
                </c:pt>
                <c:pt idx="754">
                  <c:v>1.2419673739989854</c:v>
                </c:pt>
                <c:pt idx="755">
                  <c:v>1.2069986096296474</c:v>
                </c:pt>
                <c:pt idx="756">
                  <c:v>1.2235291563853397</c:v>
                </c:pt>
                <c:pt idx="757">
                  <c:v>1.2199440643811399</c:v>
                </c:pt>
                <c:pt idx="758">
                  <c:v>1.2144422076180488</c:v>
                </c:pt>
                <c:pt idx="759">
                  <c:v>1.2143337430577028</c:v>
                </c:pt>
                <c:pt idx="760">
                  <c:v>1.207303453774085</c:v>
                </c:pt>
                <c:pt idx="761">
                  <c:v>1.1967119079339539</c:v>
                </c:pt>
                <c:pt idx="762">
                  <c:v>1.2058213397400437</c:v>
                </c:pt>
                <c:pt idx="763">
                  <c:v>1.2155517149235175</c:v>
                </c:pt>
                <c:pt idx="764">
                  <c:v>1.2091895889103608</c:v>
                </c:pt>
                <c:pt idx="765">
                  <c:v>1.2226369077604899</c:v>
                </c:pt>
                <c:pt idx="766">
                  <c:v>1.2329911332445942</c:v>
                </c:pt>
                <c:pt idx="767">
                  <c:v>1.2030459671468037</c:v>
                </c:pt>
                <c:pt idx="768">
                  <c:v>1.2109701778327986</c:v>
                </c:pt>
                <c:pt idx="769">
                  <c:v>1.2190431850165275</c:v>
                </c:pt>
                <c:pt idx="770">
                  <c:v>1.2135276969667246</c:v>
                </c:pt>
                <c:pt idx="771">
                  <c:v>1.2154994508700963</c:v>
                </c:pt>
                <c:pt idx="772">
                  <c:v>1.2264003356011242</c:v>
                </c:pt>
                <c:pt idx="773">
                  <c:v>1.2213747988487216</c:v>
                </c:pt>
                <c:pt idx="774">
                  <c:v>1.2038473433320276</c:v>
                </c:pt>
                <c:pt idx="775">
                  <c:v>1.2210118604351052</c:v>
                </c:pt>
                <c:pt idx="776">
                  <c:v>1.2355548963879426</c:v>
                </c:pt>
                <c:pt idx="777">
                  <c:v>1.2433254952113701</c:v>
                </c:pt>
                <c:pt idx="778">
                  <c:v>1.2528095711628227</c:v>
                </c:pt>
                <c:pt idx="779">
                  <c:v>1.2801153451169869</c:v>
                </c:pt>
                <c:pt idx="780">
                  <c:v>1.2753239996161978</c:v>
                </c:pt>
                <c:pt idx="781">
                  <c:v>1.2747404558103503</c:v>
                </c:pt>
                <c:pt idx="782">
                  <c:v>1.2490356738336876</c:v>
                </c:pt>
                <c:pt idx="783">
                  <c:v>1.2734870325522327</c:v>
                </c:pt>
                <c:pt idx="784">
                  <c:v>1.2740253809065003</c:v>
                </c:pt>
                <c:pt idx="785">
                  <c:v>1.287144278379361</c:v>
                </c:pt>
                <c:pt idx="786">
                  <c:v>1.3331010068987577</c:v>
                </c:pt>
                <c:pt idx="787">
                  <c:v>1.3344237354400039</c:v>
                </c:pt>
                <c:pt idx="788">
                  <c:v>1.3679753374995096</c:v>
                </c:pt>
                <c:pt idx="789">
                  <c:v>1.3844770355617408</c:v>
                </c:pt>
                <c:pt idx="790">
                  <c:v>1.3543925269301857</c:v>
                </c:pt>
                <c:pt idx="791">
                  <c:v>1.3502775451965383</c:v>
                </c:pt>
                <c:pt idx="792">
                  <c:v>1.3605966304152768</c:v>
                </c:pt>
                <c:pt idx="793">
                  <c:v>1.3241708362894182</c:v>
                </c:pt>
                <c:pt idx="794">
                  <c:v>1.3655773208613435</c:v>
                </c:pt>
                <c:pt idx="795">
                  <c:v>1.3624978168649808</c:v>
                </c:pt>
                <c:pt idx="796">
                  <c:v>1.3574471447437815</c:v>
                </c:pt>
                <c:pt idx="797">
                  <c:v>1.3534998525862385</c:v>
                </c:pt>
                <c:pt idx="798">
                  <c:v>1.3764757220844936</c:v>
                </c:pt>
                <c:pt idx="799">
                  <c:v>1.3232826332720879</c:v>
                </c:pt>
                <c:pt idx="800">
                  <c:v>1.3009164374566933</c:v>
                </c:pt>
                <c:pt idx="801">
                  <c:v>1.2686411703138407</c:v>
                </c:pt>
                <c:pt idx="802">
                  <c:v>1.2588110553144767</c:v>
                </c:pt>
                <c:pt idx="803">
                  <c:v>1.257358499334182</c:v>
                </c:pt>
                <c:pt idx="804">
                  <c:v>1.2780668401858024</c:v>
                </c:pt>
                <c:pt idx="805">
                  <c:v>1.2488378190301876</c:v>
                </c:pt>
                <c:pt idx="806">
                  <c:v>1.2323374061825583</c:v>
                </c:pt>
                <c:pt idx="807">
                  <c:v>1.238044061091039</c:v>
                </c:pt>
                <c:pt idx="808">
                  <c:v>1.2185730637690695</c:v>
                </c:pt>
                <c:pt idx="809">
                  <c:v>1.2136085850523668</c:v>
                </c:pt>
                <c:pt idx="810">
                  <c:v>1.2176218610883063</c:v>
                </c:pt>
                <c:pt idx="811">
                  <c:v>1.2036228582971318</c:v>
                </c:pt>
                <c:pt idx="812">
                  <c:v>1.2216707579425092</c:v>
                </c:pt>
                <c:pt idx="813">
                  <c:v>1.2236131403573132</c:v>
                </c:pt>
                <c:pt idx="814">
                  <c:v>1.2308576205116368</c:v>
                </c:pt>
                <c:pt idx="815">
                  <c:v>1.2389280559598055</c:v>
                </c:pt>
                <c:pt idx="816">
                  <c:v>1.2468051138610086</c:v>
                </c:pt>
                <c:pt idx="817">
                  <c:v>1.2382173981195912</c:v>
                </c:pt>
                <c:pt idx="818">
                  <c:v>1.2178902152627809</c:v>
                </c:pt>
                <c:pt idx="819">
                  <c:v>1.2197474502100141</c:v>
                </c:pt>
                <c:pt idx="820">
                  <c:v>1.2304820115508552</c:v>
                </c:pt>
                <c:pt idx="821">
                  <c:v>1.2382725191470147</c:v>
                </c:pt>
                <c:pt idx="822">
                  <c:v>1.2376702585589485</c:v>
                </c:pt>
                <c:pt idx="823">
                  <c:v>1.2495221456531722</c:v>
                </c:pt>
                <c:pt idx="824">
                  <c:v>1.2503320715461554</c:v>
                </c:pt>
                <c:pt idx="825">
                  <c:v>1.2500239605152732</c:v>
                </c:pt>
                <c:pt idx="826">
                  <c:v>1.2556438703033224</c:v>
                </c:pt>
                <c:pt idx="827">
                  <c:v>1.2564743243663954</c:v>
                </c:pt>
                <c:pt idx="828">
                  <c:v>1.2252831848950556</c:v>
                </c:pt>
                <c:pt idx="829">
                  <c:v>1.2164655085958711</c:v>
                </c:pt>
                <c:pt idx="830">
                  <c:v>1.2021052641922856</c:v>
                </c:pt>
                <c:pt idx="831">
                  <c:v>1.2250898036113009</c:v>
                </c:pt>
                <c:pt idx="832">
                  <c:v>1.2293430472876083</c:v>
                </c:pt>
                <c:pt idx="833">
                  <c:v>1.2451227702310113</c:v>
                </c:pt>
                <c:pt idx="834">
                  <c:v>1.2519868226943398</c:v>
                </c:pt>
                <c:pt idx="835">
                  <c:v>1.2680516001017188</c:v>
                </c:pt>
                <c:pt idx="836">
                  <c:v>1.2973769382577209</c:v>
                </c:pt>
                <c:pt idx="837">
                  <c:v>1.3073711567119379</c:v>
                </c:pt>
                <c:pt idx="838">
                  <c:v>1.3098468915037764</c:v>
                </c:pt>
                <c:pt idx="839">
                  <c:v>1.2646893936046661</c:v>
                </c:pt>
                <c:pt idx="840">
                  <c:v>1.2485237594490086</c:v>
                </c:pt>
                <c:pt idx="841">
                  <c:v>1.2495067106011133</c:v>
                </c:pt>
                <c:pt idx="842">
                  <c:v>1.2459302087670641</c:v>
                </c:pt>
                <c:pt idx="843">
                  <c:v>1.2519617455284928</c:v>
                </c:pt>
                <c:pt idx="844">
                  <c:v>1.2722016979280337</c:v>
                </c:pt>
                <c:pt idx="845">
                  <c:v>1.2686753804675748</c:v>
                </c:pt>
                <c:pt idx="846">
                  <c:v>1.2746361624591431</c:v>
                </c:pt>
                <c:pt idx="847">
                  <c:v>1.2535037760648793</c:v>
                </c:pt>
                <c:pt idx="848">
                  <c:v>1.2500689183751053</c:v>
                </c:pt>
                <c:pt idx="849">
                  <c:v>1.2358934940273836</c:v>
                </c:pt>
                <c:pt idx="850">
                  <c:v>1.2372994158834176</c:v>
                </c:pt>
                <c:pt idx="851">
                  <c:v>1.2517512975444307</c:v>
                </c:pt>
                <c:pt idx="852">
                  <c:v>1.2225472139353915</c:v>
                </c:pt>
                <c:pt idx="853">
                  <c:v>1.2488320463146423</c:v>
                </c:pt>
                <c:pt idx="854">
                  <c:v>1.254637490466205</c:v>
                </c:pt>
                <c:pt idx="855">
                  <c:v>1.2438784576875432</c:v>
                </c:pt>
                <c:pt idx="856">
                  <c:v>1.2349532905588323</c:v>
                </c:pt>
                <c:pt idx="857">
                  <c:v>1.2215191321049057</c:v>
                </c:pt>
                <c:pt idx="858">
                  <c:v>1.1961759053278951</c:v>
                </c:pt>
                <c:pt idx="859">
                  <c:v>1.1898728419882811</c:v>
                </c:pt>
                <c:pt idx="860">
                  <c:v>1.1862857407047662</c:v>
                </c:pt>
                <c:pt idx="861">
                  <c:v>1.2069566509491312</c:v>
                </c:pt>
                <c:pt idx="862">
                  <c:v>1.2010073511124764</c:v>
                </c:pt>
                <c:pt idx="863">
                  <c:v>1.1879988739361946</c:v>
                </c:pt>
                <c:pt idx="864">
                  <c:v>1.1980873059217958</c:v>
                </c:pt>
                <c:pt idx="865">
                  <c:v>1.207495470809143</c:v>
                </c:pt>
                <c:pt idx="866">
                  <c:v>1.2092227374899571</c:v>
                </c:pt>
                <c:pt idx="867">
                  <c:v>1.2107734590472683</c:v>
                </c:pt>
                <c:pt idx="868">
                  <c:v>1.2128503571932223</c:v>
                </c:pt>
                <c:pt idx="869">
                  <c:v>1.2247102625642992</c:v>
                </c:pt>
                <c:pt idx="870">
                  <c:v>1.2173863795344158</c:v>
                </c:pt>
                <c:pt idx="871">
                  <c:v>1.2093051907938182</c:v>
                </c:pt>
                <c:pt idx="872">
                  <c:v>1.1954957509046411</c:v>
                </c:pt>
                <c:pt idx="873">
                  <c:v>1.1976788902799593</c:v>
                </c:pt>
                <c:pt idx="874">
                  <c:v>1.1721058736322074</c:v>
                </c:pt>
                <c:pt idx="875">
                  <c:v>1.1654010256586702</c:v>
                </c:pt>
                <c:pt idx="876">
                  <c:v>1.1509306088567008</c:v>
                </c:pt>
                <c:pt idx="877">
                  <c:v>1.1330587256272213</c:v>
                </c:pt>
                <c:pt idx="878">
                  <c:v>1.1426741222422809</c:v>
                </c:pt>
                <c:pt idx="879">
                  <c:v>1.1248971617509065</c:v>
                </c:pt>
                <c:pt idx="880">
                  <c:v>1.1134164288220436</c:v>
                </c:pt>
                <c:pt idx="881">
                  <c:v>1.1279653148548008</c:v>
                </c:pt>
                <c:pt idx="882">
                  <c:v>1.0952876713226798</c:v>
                </c:pt>
                <c:pt idx="883">
                  <c:v>1.1077711147681173</c:v>
                </c:pt>
                <c:pt idx="884">
                  <c:v>1.0816019638943626</c:v>
                </c:pt>
                <c:pt idx="885">
                  <c:v>1.09140955821071</c:v>
                </c:pt>
                <c:pt idx="886">
                  <c:v>1.1330311284913754</c:v>
                </c:pt>
                <c:pt idx="887">
                  <c:v>1.1524333365734052</c:v>
                </c:pt>
                <c:pt idx="888">
                  <c:v>1.1575908305703502</c:v>
                </c:pt>
                <c:pt idx="889">
                  <c:v>1.1507507597546516</c:v>
                </c:pt>
                <c:pt idx="890">
                  <c:v>1.1594137808142257</c:v>
                </c:pt>
                <c:pt idx="891">
                  <c:v>1.1528493756307967</c:v>
                </c:pt>
                <c:pt idx="892">
                  <c:v>1.1655607503425913</c:v>
                </c:pt>
                <c:pt idx="893">
                  <c:v>1.1264303551372166</c:v>
                </c:pt>
                <c:pt idx="894">
                  <c:v>1.1293030443464247</c:v>
                </c:pt>
                <c:pt idx="895">
                  <c:v>1.1373123375539167</c:v>
                </c:pt>
                <c:pt idx="896">
                  <c:v>1.1304667074484545</c:v>
                </c:pt>
                <c:pt idx="897">
                  <c:v>1.1154969602658689</c:v>
                </c:pt>
                <c:pt idx="898">
                  <c:v>1.1041713418599657</c:v>
                </c:pt>
                <c:pt idx="899">
                  <c:v>1.1004439103624726</c:v>
                </c:pt>
                <c:pt idx="900">
                  <c:v>1.09418276752222</c:v>
                </c:pt>
                <c:pt idx="901">
                  <c:v>1.0843320384633675</c:v>
                </c:pt>
                <c:pt idx="902">
                  <c:v>1.0737774171001049</c:v>
                </c:pt>
                <c:pt idx="903">
                  <c:v>1.0677702766857224</c:v>
                </c:pt>
                <c:pt idx="904">
                  <c:v>1.1006286121659383</c:v>
                </c:pt>
                <c:pt idx="905">
                  <c:v>1.0929063992245749</c:v>
                </c:pt>
                <c:pt idx="906">
                  <c:v>1.0892069441526595</c:v>
                </c:pt>
                <c:pt idx="907">
                  <c:v>1.0942033259752633</c:v>
                </c:pt>
                <c:pt idx="908">
                  <c:v>1.1088788787951323</c:v>
                </c:pt>
                <c:pt idx="909">
                  <c:v>1.1079877147220087</c:v>
                </c:pt>
                <c:pt idx="910">
                  <c:v>1.1043466616000697</c:v>
                </c:pt>
                <c:pt idx="911">
                  <c:v>1.1151933518220756</c:v>
                </c:pt>
                <c:pt idx="912">
                  <c:v>1.1256738824257386</c:v>
                </c:pt>
                <c:pt idx="913">
                  <c:v>1.1154470036085882</c:v>
                </c:pt>
                <c:pt idx="914">
                  <c:v>1.0902439302527522</c:v>
                </c:pt>
                <c:pt idx="915">
                  <c:v>1.0981163601071235</c:v>
                </c:pt>
                <c:pt idx="916">
                  <c:v>1.0795711539398749</c:v>
                </c:pt>
                <c:pt idx="917">
                  <c:v>1.07181220268404</c:v>
                </c:pt>
                <c:pt idx="918">
                  <c:v>1.0564053388378201</c:v>
                </c:pt>
                <c:pt idx="919">
                  <c:v>1.0341792367741125</c:v>
                </c:pt>
                <c:pt idx="920">
                  <c:v>1.0502021406474</c:v>
                </c:pt>
                <c:pt idx="921">
                  <c:v>1.042545857088405</c:v>
                </c:pt>
                <c:pt idx="922">
                  <c:v>1.0483977334520576</c:v>
                </c:pt>
                <c:pt idx="923">
                  <c:v>1.0669379547162801</c:v>
                </c:pt>
                <c:pt idx="924">
                  <c:v>1.091115209406595</c:v>
                </c:pt>
                <c:pt idx="925">
                  <c:v>1.0847462965180574</c:v>
                </c:pt>
                <c:pt idx="926">
                  <c:v>1.0774367431061751</c:v>
                </c:pt>
                <c:pt idx="927">
                  <c:v>1.0636761622649575</c:v>
                </c:pt>
                <c:pt idx="928">
                  <c:v>1.0860379941829374</c:v>
                </c:pt>
                <c:pt idx="929">
                  <c:v>1.1128247813812275</c:v>
                </c:pt>
                <c:pt idx="930">
                  <c:v>1.1173532166515026</c:v>
                </c:pt>
                <c:pt idx="931">
                  <c:v>1.124138795237265</c:v>
                </c:pt>
                <c:pt idx="932">
                  <c:v>1.119315785531275</c:v>
                </c:pt>
                <c:pt idx="933">
                  <c:v>1.1140673357220201</c:v>
                </c:pt>
                <c:pt idx="934">
                  <c:v>1.1239052429548571</c:v>
                </c:pt>
                <c:pt idx="935">
                  <c:v>1.128547002739221</c:v>
                </c:pt>
                <c:pt idx="936">
                  <c:v>1.1257321385511734</c:v>
                </c:pt>
                <c:pt idx="937">
                  <c:v>1.1046843186019051</c:v>
                </c:pt>
                <c:pt idx="938">
                  <c:v>1.1151841312229651</c:v>
                </c:pt>
                <c:pt idx="939">
                  <c:v>1.1157689257466272</c:v>
                </c:pt>
                <c:pt idx="940">
                  <c:v>1.1041531481852225</c:v>
                </c:pt>
                <c:pt idx="941">
                  <c:v>1.0823940176680276</c:v>
                </c:pt>
                <c:pt idx="942">
                  <c:v>1.091644386106345</c:v>
                </c:pt>
                <c:pt idx="943">
                  <c:v>1.0737683969813649</c:v>
                </c:pt>
                <c:pt idx="944">
                  <c:v>1.0794958753919701</c:v>
                </c:pt>
                <c:pt idx="945">
                  <c:v>1.0830542008619675</c:v>
                </c:pt>
                <c:pt idx="946">
                  <c:v>1.074209658011495</c:v>
                </c:pt>
                <c:pt idx="947">
                  <c:v>1.07415592192561</c:v>
                </c:pt>
                <c:pt idx="948">
                  <c:v>1.0789590149284074</c:v>
                </c:pt>
                <c:pt idx="949">
                  <c:v>1.0697098977992525</c:v>
                </c:pt>
                <c:pt idx="950">
                  <c:v>1.0466694092418201</c:v>
                </c:pt>
                <c:pt idx="951">
                  <c:v>1.0481177476503101</c:v>
                </c:pt>
                <c:pt idx="952">
                  <c:v>1.0431647051859501</c:v>
                </c:pt>
                <c:pt idx="953">
                  <c:v>1.0631279995540051</c:v>
                </c:pt>
                <c:pt idx="954">
                  <c:v>1.0762447008836968</c:v>
                </c:pt>
                <c:pt idx="955">
                  <c:v>1.0679824079559526</c:v>
                </c:pt>
                <c:pt idx="956">
                  <c:v>1.05294773063319</c:v>
                </c:pt>
                <c:pt idx="957">
                  <c:v>1.0468902580563426</c:v>
                </c:pt>
                <c:pt idx="958">
                  <c:v>1.0376148718008376</c:v>
                </c:pt>
                <c:pt idx="959">
                  <c:v>1.02314419790419</c:v>
                </c:pt>
                <c:pt idx="960">
                  <c:v>1.0314775579306326</c:v>
                </c:pt>
                <c:pt idx="961">
                  <c:v>1.0171205915642747</c:v>
                </c:pt>
                <c:pt idx="962">
                  <c:v>1.0326501163518476</c:v>
                </c:pt>
                <c:pt idx="963">
                  <c:v>1.0227495828326476</c:v>
                </c:pt>
                <c:pt idx="964">
                  <c:v>1.0207408293684825</c:v>
                </c:pt>
                <c:pt idx="965">
                  <c:v>1.0022888230840175</c:v>
                </c:pt>
                <c:pt idx="966">
                  <c:v>1.0131885964401426</c:v>
                </c:pt>
                <c:pt idx="967">
                  <c:v>1.0451624740520375</c:v>
                </c:pt>
                <c:pt idx="968">
                  <c:v>1.0514056747273575</c:v>
                </c:pt>
                <c:pt idx="969">
                  <c:v>1.0296999643698574</c:v>
                </c:pt>
                <c:pt idx="970">
                  <c:v>1.0176907210434925</c:v>
                </c:pt>
                <c:pt idx="971">
                  <c:v>1.0039700045732838</c:v>
                </c:pt>
                <c:pt idx="972">
                  <c:v>0.98507120288162853</c:v>
                </c:pt>
                <c:pt idx="973">
                  <c:v>0.96060142295079476</c:v>
                </c:pt>
                <c:pt idx="974">
                  <c:v>0.9618933861181338</c:v>
                </c:pt>
                <c:pt idx="975">
                  <c:v>0.95516314445641826</c:v>
                </c:pt>
                <c:pt idx="976">
                  <c:v>0.97375975461792896</c:v>
                </c:pt>
                <c:pt idx="977">
                  <c:v>0.96102459299708276</c:v>
                </c:pt>
                <c:pt idx="978">
                  <c:v>0.95792752518555779</c:v>
                </c:pt>
                <c:pt idx="979">
                  <c:v>0.96475909222380396</c:v>
                </c:pt>
                <c:pt idx="980">
                  <c:v>0.93874585436533819</c:v>
                </c:pt>
                <c:pt idx="981">
                  <c:v>0.96135509172434397</c:v>
                </c:pt>
                <c:pt idx="982">
                  <c:v>0.95486001343821247</c:v>
                </c:pt>
                <c:pt idx="983">
                  <c:v>0.92513744850359603</c:v>
                </c:pt>
                <c:pt idx="984">
                  <c:v>0.93716405175190598</c:v>
                </c:pt>
                <c:pt idx="985">
                  <c:v>0.93741381979604954</c:v>
                </c:pt>
                <c:pt idx="986">
                  <c:v>0.9580502363875435</c:v>
                </c:pt>
                <c:pt idx="987">
                  <c:v>0.93141066525206873</c:v>
                </c:pt>
                <c:pt idx="988">
                  <c:v>0.89597758186836851</c:v>
                </c:pt>
                <c:pt idx="989">
                  <c:v>0.86460837209649777</c:v>
                </c:pt>
                <c:pt idx="990">
                  <c:v>0.85017909920245072</c:v>
                </c:pt>
                <c:pt idx="991">
                  <c:v>0.86323002830453055</c:v>
                </c:pt>
                <c:pt idx="992">
                  <c:v>0.83716054832902531</c:v>
                </c:pt>
                <c:pt idx="993">
                  <c:v>0.83268652029001278</c:v>
                </c:pt>
                <c:pt idx="994">
                  <c:v>0.88921530017419403</c:v>
                </c:pt>
                <c:pt idx="995">
                  <c:v>0.91161839628359442</c:v>
                </c:pt>
                <c:pt idx="996">
                  <c:v>0.93033229651335247</c:v>
                </c:pt>
                <c:pt idx="997">
                  <c:v>0.9570268010248475</c:v>
                </c:pt>
                <c:pt idx="998">
                  <c:v>0.95474211132926623</c:v>
                </c:pt>
                <c:pt idx="999">
                  <c:v>0.95443561271638</c:v>
                </c:pt>
                <c:pt idx="1000">
                  <c:v>0.96598532895867073</c:v>
                </c:pt>
                <c:pt idx="1001">
                  <c:v>0.97024976074622704</c:v>
                </c:pt>
                <c:pt idx="1002">
                  <c:v>0.97043563893401474</c:v>
                </c:pt>
                <c:pt idx="1003">
                  <c:v>1.0100091549425463</c:v>
                </c:pt>
                <c:pt idx="1004">
                  <c:v>0.96902152213819104</c:v>
                </c:pt>
                <c:pt idx="1005">
                  <c:v>1.0222868062224277</c:v>
                </c:pt>
                <c:pt idx="1006">
                  <c:v>1.04011411136622</c:v>
                </c:pt>
                <c:pt idx="1007">
                  <c:v>1.0502603874192797</c:v>
                </c:pt>
                <c:pt idx="1008">
                  <c:v>1.0446709419431992</c:v>
                </c:pt>
                <c:pt idx="1009">
                  <c:v>1.0419361076029701</c:v>
                </c:pt>
                <c:pt idx="1010">
                  <c:v>1.0219178773916702</c:v>
                </c:pt>
                <c:pt idx="1011">
                  <c:v>1.0473890203816421</c:v>
                </c:pt>
                <c:pt idx="1012">
                  <c:v>1.0704720968397203</c:v>
                </c:pt>
                <c:pt idx="1013">
                  <c:v>1.0710738937274857</c:v>
                </c:pt>
                <c:pt idx="1014">
                  <c:v>1.0663515143856837</c:v>
                </c:pt>
                <c:pt idx="1015">
                  <c:v>1.0555205507514289</c:v>
                </c:pt>
                <c:pt idx="1016">
                  <c:v>1.0630449019101496</c:v>
                </c:pt>
                <c:pt idx="1017">
                  <c:v>1.0878713557307644</c:v>
                </c:pt>
                <c:pt idx="1018">
                  <c:v>1.0766391041469163</c:v>
                </c:pt>
                <c:pt idx="1019">
                  <c:v>1.0773279584691013</c:v>
                </c:pt>
                <c:pt idx="1020">
                  <c:v>1.0729003541425355</c:v>
                </c:pt>
                <c:pt idx="1021">
                  <c:v>1.0653330747751559</c:v>
                </c:pt>
                <c:pt idx="1022">
                  <c:v>1.0461383468384187</c:v>
                </c:pt>
                <c:pt idx="1023">
                  <c:v>1.0354765182240577</c:v>
                </c:pt>
                <c:pt idx="1024">
                  <c:v>1.0026241805763756</c:v>
                </c:pt>
                <c:pt idx="1025">
                  <c:v>1.0173753196240938</c:v>
                </c:pt>
                <c:pt idx="1026">
                  <c:v>1.0231065750697999</c:v>
                </c:pt>
                <c:pt idx="1027">
                  <c:v>1.0467766802404672</c:v>
                </c:pt>
                <c:pt idx="1028">
                  <c:v>1.0350578560109636</c:v>
                </c:pt>
                <c:pt idx="1029">
                  <c:v>1.0194281620988406</c:v>
                </c:pt>
                <c:pt idx="1030">
                  <c:v>1.0052343535029478</c:v>
                </c:pt>
                <c:pt idx="1031">
                  <c:v>1.0128058986133586</c:v>
                </c:pt>
                <c:pt idx="1032">
                  <c:v>0.98770385235040226</c:v>
                </c:pt>
                <c:pt idx="1033">
                  <c:v>0.98525072632912425</c:v>
                </c:pt>
                <c:pt idx="1034">
                  <c:v>0.9860773295427987</c:v>
                </c:pt>
                <c:pt idx="1035">
                  <c:v>1.005497683631126</c:v>
                </c:pt>
                <c:pt idx="1036">
                  <c:v>0.97823012117114427</c:v>
                </c:pt>
                <c:pt idx="1037">
                  <c:v>1.0067484593411669</c:v>
                </c:pt>
                <c:pt idx="1038">
                  <c:v>1.0007801391008677</c:v>
                </c:pt>
                <c:pt idx="1039">
                  <c:v>0.9781608170382633</c:v>
                </c:pt>
                <c:pt idx="1040">
                  <c:v>0.97167308211996872</c:v>
                </c:pt>
                <c:pt idx="1041">
                  <c:v>0.97141593155428696</c:v>
                </c:pt>
                <c:pt idx="1042">
                  <c:v>0.98890408404945573</c:v>
                </c:pt>
                <c:pt idx="1043">
                  <c:v>0.98546910636091301</c:v>
                </c:pt>
                <c:pt idx="1044">
                  <c:v>1.0193803180185246</c:v>
                </c:pt>
                <c:pt idx="1045">
                  <c:v>1.0541888508621582</c:v>
                </c:pt>
                <c:pt idx="1046">
                  <c:v>1.0374756886617058</c:v>
                </c:pt>
                <c:pt idx="1047">
                  <c:v>1.0478360069937032</c:v>
                </c:pt>
                <c:pt idx="1048">
                  <c:v>1.0400271961181484</c:v>
                </c:pt>
                <c:pt idx="1049">
                  <c:v>1.0248210904514947</c:v>
                </c:pt>
                <c:pt idx="1050">
                  <c:v>1.0411900041899917</c:v>
                </c:pt>
                <c:pt idx="1051">
                  <c:v>1.0237611923564622</c:v>
                </c:pt>
                <c:pt idx="1052">
                  <c:v>1.0138216927043899</c:v>
                </c:pt>
                <c:pt idx="1053">
                  <c:v>1.008907628910817</c:v>
                </c:pt>
                <c:pt idx="1054">
                  <c:v>1.0007404879151884</c:v>
                </c:pt>
                <c:pt idx="1055">
                  <c:v>1.0052637726411522</c:v>
                </c:pt>
                <c:pt idx="1056">
                  <c:v>1.0163245729177603</c:v>
                </c:pt>
                <c:pt idx="1057">
                  <c:v>1.0215945035729486</c:v>
                </c:pt>
                <c:pt idx="1058">
                  <c:v>1.0158385860093335</c:v>
                </c:pt>
                <c:pt idx="1059">
                  <c:v>1.018704803857146</c:v>
                </c:pt>
                <c:pt idx="1060">
                  <c:v>1.0054579092241227</c:v>
                </c:pt>
                <c:pt idx="1061">
                  <c:v>0.98248428394395504</c:v>
                </c:pt>
                <c:pt idx="1062">
                  <c:v>1.0008242574165758</c:v>
                </c:pt>
                <c:pt idx="1063">
                  <c:v>0.99210585855131272</c:v>
                </c:pt>
                <c:pt idx="1064">
                  <c:v>0.99025987760184797</c:v>
                </c:pt>
                <c:pt idx="1065">
                  <c:v>0.99620298852930822</c:v>
                </c:pt>
                <c:pt idx="1066">
                  <c:v>0.98886222635427501</c:v>
                </c:pt>
                <c:pt idx="1067">
                  <c:v>1.0059978145336961</c:v>
                </c:pt>
                <c:pt idx="1068">
                  <c:v>1.0134957714227051</c:v>
                </c:pt>
                <c:pt idx="1069">
                  <c:v>1.0084602325968459</c:v>
                </c:pt>
                <c:pt idx="1070">
                  <c:v>1.0088015653118343</c:v>
                </c:pt>
                <c:pt idx="1071">
                  <c:v>0.99469679487944629</c:v>
                </c:pt>
                <c:pt idx="1072">
                  <c:v>1.014290255675059</c:v>
                </c:pt>
                <c:pt idx="1073">
                  <c:v>1.0118372948746228</c:v>
                </c:pt>
                <c:pt idx="1074">
                  <c:v>1.0192673836106987</c:v>
                </c:pt>
                <c:pt idx="1075">
                  <c:v>1.0280463821549051</c:v>
                </c:pt>
                <c:pt idx="1076">
                  <c:v>1.0389939619358828</c:v>
                </c:pt>
                <c:pt idx="1077">
                  <c:v>1.0457117532054514</c:v>
                </c:pt>
                <c:pt idx="1078">
                  <c:v>1.0397241914035642</c:v>
                </c:pt>
                <c:pt idx="1079">
                  <c:v>1.0330649210446714</c:v>
                </c:pt>
                <c:pt idx="1080">
                  <c:v>1.0322036825186405</c:v>
                </c:pt>
                <c:pt idx="1081">
                  <c:v>1.0078843018554822</c:v>
                </c:pt>
                <c:pt idx="1082">
                  <c:v>0.97700021721751373</c:v>
                </c:pt>
                <c:pt idx="1083">
                  <c:v>0.997468643789721</c:v>
                </c:pt>
                <c:pt idx="1084">
                  <c:v>0.9782176862971077</c:v>
                </c:pt>
                <c:pt idx="1085">
                  <c:v>0.9790550853336405</c:v>
                </c:pt>
                <c:pt idx="1086">
                  <c:v>0.98393739225042354</c:v>
                </c:pt>
                <c:pt idx="1087">
                  <c:v>0.97077963797100653</c:v>
                </c:pt>
                <c:pt idx="1088">
                  <c:v>0.97307745926318323</c:v>
                </c:pt>
                <c:pt idx="1089">
                  <c:v>0.96112112308023645</c:v>
                </c:pt>
                <c:pt idx="1090">
                  <c:v>0.96257196692321201</c:v>
                </c:pt>
                <c:pt idx="1091">
                  <c:v>0.95434482985974278</c:v>
                </c:pt>
                <c:pt idx="1092">
                  <c:v>0.98694301519959871</c:v>
                </c:pt>
                <c:pt idx="1093">
                  <c:v>0.98601874564598102</c:v>
                </c:pt>
                <c:pt idx="1094">
                  <c:v>0.99451467321882603</c:v>
                </c:pt>
                <c:pt idx="1095">
                  <c:v>0.99324613130642692</c:v>
                </c:pt>
                <c:pt idx="1096">
                  <c:v>0.98882920912954275</c:v>
                </c:pt>
                <c:pt idx="1097">
                  <c:v>1.005559784188313</c:v>
                </c:pt>
                <c:pt idx="1098">
                  <c:v>0.99838500462965396</c:v>
                </c:pt>
                <c:pt idx="1099">
                  <c:v>1.0073954347002645</c:v>
                </c:pt>
                <c:pt idx="1100">
                  <c:v>1.0122685561438713</c:v>
                </c:pt>
                <c:pt idx="1101">
                  <c:v>1.0135564620106057</c:v>
                </c:pt>
                <c:pt idx="1102">
                  <c:v>0.9753532035261433</c:v>
                </c:pt>
                <c:pt idx="1103">
                  <c:v>0.96300077957835473</c:v>
                </c:pt>
                <c:pt idx="1104">
                  <c:v>0.95400607129648429</c:v>
                </c:pt>
                <c:pt idx="1105">
                  <c:v>0.96666993349642771</c:v>
                </c:pt>
                <c:pt idx="1106">
                  <c:v>0.95877447107012348</c:v>
                </c:pt>
                <c:pt idx="1107">
                  <c:v>0.96072041994883528</c:v>
                </c:pt>
                <c:pt idx="1108">
                  <c:v>0.99664270013465073</c:v>
                </c:pt>
                <c:pt idx="1109">
                  <c:v>0.99575793327764495</c:v>
                </c:pt>
                <c:pt idx="1110">
                  <c:v>0.96854370550812874</c:v>
                </c:pt>
                <c:pt idx="1111">
                  <c:v>0.93309663902281503</c:v>
                </c:pt>
                <c:pt idx="1112">
                  <c:v>0.94583049028969779</c:v>
                </c:pt>
                <c:pt idx="1113">
                  <c:v>0.94207690084110851</c:v>
                </c:pt>
                <c:pt idx="1114">
                  <c:v>0.94126949337794263</c:v>
                </c:pt>
                <c:pt idx="1115">
                  <c:v>0.9358171633224639</c:v>
                </c:pt>
                <c:pt idx="1116">
                  <c:v>0.93202149435227888</c:v>
                </c:pt>
                <c:pt idx="1117">
                  <c:v>0.94073965199800846</c:v>
                </c:pt>
                <c:pt idx="1118">
                  <c:v>0.926368776467559</c:v>
                </c:pt>
                <c:pt idx="1119">
                  <c:v>0.93069503927278596</c:v>
                </c:pt>
                <c:pt idx="1120">
                  <c:v>0.93344257918001861</c:v>
                </c:pt>
                <c:pt idx="1121">
                  <c:v>0.93238974830826049</c:v>
                </c:pt>
                <c:pt idx="1122">
                  <c:v>0.92055620619929401</c:v>
                </c:pt>
                <c:pt idx="1123">
                  <c:v>0.91709785033286928</c:v>
                </c:pt>
                <c:pt idx="1124">
                  <c:v>0.90580277279504473</c:v>
                </c:pt>
                <c:pt idx="1125">
                  <c:v>0.90293357319240253</c:v>
                </c:pt>
                <c:pt idx="1126">
                  <c:v>0.90014653080588447</c:v>
                </c:pt>
                <c:pt idx="1127">
                  <c:v>0.88942717487710676</c:v>
                </c:pt>
                <c:pt idx="1128">
                  <c:v>0.89006476293382475</c:v>
                </c:pt>
                <c:pt idx="1129">
                  <c:v>0.89686773468928849</c:v>
                </c:pt>
                <c:pt idx="1130">
                  <c:v>0.92071846769575405</c:v>
                </c:pt>
                <c:pt idx="1131">
                  <c:v>0.88807505763067329</c:v>
                </c:pt>
                <c:pt idx="1132">
                  <c:v>0.89683698130663303</c:v>
                </c:pt>
                <c:pt idx="1133">
                  <c:v>0.89358112952333402</c:v>
                </c:pt>
                <c:pt idx="1134">
                  <c:v>0.89699404310641151</c:v>
                </c:pt>
                <c:pt idx="1135">
                  <c:v>0.87958263178035179</c:v>
                </c:pt>
                <c:pt idx="1136">
                  <c:v>0.87741558314882773</c:v>
                </c:pt>
                <c:pt idx="1137">
                  <c:v>0.88613062179336555</c:v>
                </c:pt>
                <c:pt idx="1138">
                  <c:v>0.891326089465593</c:v>
                </c:pt>
                <c:pt idx="1139">
                  <c:v>0.88680946613742773</c:v>
                </c:pt>
                <c:pt idx="1140">
                  <c:v>0.88146305176988626</c:v>
                </c:pt>
                <c:pt idx="1141">
                  <c:v>0.87929171149994523</c:v>
                </c:pt>
                <c:pt idx="1142">
                  <c:v>0.88207713453835801</c:v>
                </c:pt>
                <c:pt idx="1143">
                  <c:v>0.87724443772001026</c:v>
                </c:pt>
                <c:pt idx="1144">
                  <c:v>0.87246903240559281</c:v>
                </c:pt>
                <c:pt idx="1145">
                  <c:v>0.91496535996102279</c:v>
                </c:pt>
                <c:pt idx="1146">
                  <c:v>0.92024994785320624</c:v>
                </c:pt>
                <c:pt idx="1147">
                  <c:v>0.9567889344653705</c:v>
                </c:pt>
                <c:pt idx="1148">
                  <c:v>1.0297377928140754</c:v>
                </c:pt>
                <c:pt idx="1149">
                  <c:v>1.185314516051394</c:v>
                </c:pt>
                <c:pt idx="1150">
                  <c:v>1.3804314956101345</c:v>
                </c:pt>
                <c:pt idx="1151">
                  <c:v>1.299445150742764</c:v>
                </c:pt>
                <c:pt idx="1152">
                  <c:v>1.2469049696414038</c:v>
                </c:pt>
                <c:pt idx="1153">
                  <c:v>1.1809730149691831</c:v>
                </c:pt>
                <c:pt idx="1154">
                  <c:v>1.2125588294218885</c:v>
                </c:pt>
                <c:pt idx="1155">
                  <c:v>1.1821794498505844</c:v>
                </c:pt>
                <c:pt idx="1156">
                  <c:v>1.1557916258703256</c:v>
                </c:pt>
                <c:pt idx="1157">
                  <c:v>1.1554215526736973</c:v>
                </c:pt>
                <c:pt idx="1158">
                  <c:v>1.2639249167868929</c:v>
                </c:pt>
                <c:pt idx="1159">
                  <c:v>1.2799480507204111</c:v>
                </c:pt>
                <c:pt idx="1160">
                  <c:v>1.2751831540289769</c:v>
                </c:pt>
                <c:pt idx="1161">
                  <c:v>1.2627780002857136</c:v>
                </c:pt>
                <c:pt idx="1162">
                  <c:v>1.26181463644729</c:v>
                </c:pt>
                <c:pt idx="1163">
                  <c:v>1.2864844234845163</c:v>
                </c:pt>
                <c:pt idx="1164">
                  <c:v>1.277722049398647</c:v>
                </c:pt>
                <c:pt idx="1165">
                  <c:v>1.2604706720027283</c:v>
                </c:pt>
                <c:pt idx="1166">
                  <c:v>1.2524442830423015</c:v>
                </c:pt>
                <c:pt idx="1167">
                  <c:v>1.2740958469556873</c:v>
                </c:pt>
                <c:pt idx="1168">
                  <c:v>1.2384117317545653</c:v>
                </c:pt>
                <c:pt idx="1169">
                  <c:v>1.2713378931059673</c:v>
                </c:pt>
                <c:pt idx="1170">
                  <c:v>1.3198933656052463</c:v>
                </c:pt>
                <c:pt idx="1171">
                  <c:v>1.3130283625396344</c:v>
                </c:pt>
                <c:pt idx="1172">
                  <c:v>1.3507846723537185</c:v>
                </c:pt>
                <c:pt idx="1173">
                  <c:v>1.3647829702573755</c:v>
                </c:pt>
                <c:pt idx="1174">
                  <c:v>1.4314208793623482</c:v>
                </c:pt>
                <c:pt idx="1175">
                  <c:v>1.4113339972172141</c:v>
                </c:pt>
                <c:pt idx="1176">
                  <c:v>1.4257954838555695</c:v>
                </c:pt>
                <c:pt idx="1177">
                  <c:v>1.3716720477603745</c:v>
                </c:pt>
                <c:pt idx="1178">
                  <c:v>1.3100153102884475</c:v>
                </c:pt>
                <c:pt idx="1179">
                  <c:v>1.282535142008902</c:v>
                </c:pt>
                <c:pt idx="1180">
                  <c:v>1.3211880964561562</c:v>
                </c:pt>
                <c:pt idx="1181">
                  <c:v>1.3284224739860422</c:v>
                </c:pt>
                <c:pt idx="1182">
                  <c:v>1.3280739205304828</c:v>
                </c:pt>
                <c:pt idx="1183">
                  <c:v>1.2768829094540657</c:v>
                </c:pt>
                <c:pt idx="1184">
                  <c:v>1.2681383183873711</c:v>
                </c:pt>
                <c:pt idx="1185">
                  <c:v>1.2568810711712786</c:v>
                </c:pt>
                <c:pt idx="1186">
                  <c:v>1.288666376439636</c:v>
                </c:pt>
                <c:pt idx="1187">
                  <c:v>1.2729969643744719</c:v>
                </c:pt>
                <c:pt idx="1188">
                  <c:v>1.3028292234197483</c:v>
                </c:pt>
                <c:pt idx="1189">
                  <c:v>1.3181153280003404</c:v>
                </c:pt>
                <c:pt idx="1190">
                  <c:v>1.3039977854916285</c:v>
                </c:pt>
                <c:pt idx="1191">
                  <c:v>1.2884953113991133</c:v>
                </c:pt>
                <c:pt idx="1192">
                  <c:v>1.2912053525237517</c:v>
                </c:pt>
                <c:pt idx="1193">
                  <c:v>1.3093692461938531</c:v>
                </c:pt>
                <c:pt idx="1194">
                  <c:v>1.2922781275577138</c:v>
                </c:pt>
                <c:pt idx="1195">
                  <c:v>1.301363827676286</c:v>
                </c:pt>
                <c:pt idx="1196">
                  <c:v>1.3011923614491625</c:v>
                </c:pt>
                <c:pt idx="1197">
                  <c:v>1.3119522995925315</c:v>
                </c:pt>
                <c:pt idx="1198">
                  <c:v>1.2798525645786074</c:v>
                </c:pt>
                <c:pt idx="1199">
                  <c:v>1.2591105667838709</c:v>
                </c:pt>
                <c:pt idx="1200">
                  <c:v>1.257160298737646</c:v>
                </c:pt>
                <c:pt idx="1201">
                  <c:v>1.2678078954478269</c:v>
                </c:pt>
                <c:pt idx="1202">
                  <c:v>1.282996681306547</c:v>
                </c:pt>
                <c:pt idx="1203">
                  <c:v>1.2962431407650497</c:v>
                </c:pt>
                <c:pt idx="1204">
                  <c:v>1.2756797226368202</c:v>
                </c:pt>
                <c:pt idx="1205">
                  <c:v>1.2910752479489331</c:v>
                </c:pt>
                <c:pt idx="1206">
                  <c:v>1.2841876336656526</c:v>
                </c:pt>
                <c:pt idx="1207">
                  <c:v>1.3022430895079145</c:v>
                </c:pt>
                <c:pt idx="1208">
                  <c:v>1.2935262592566197</c:v>
                </c:pt>
                <c:pt idx="1209">
                  <c:v>1.2877181316564605</c:v>
                </c:pt>
                <c:pt idx="1210">
                  <c:v>1.2441341733532725</c:v>
                </c:pt>
                <c:pt idx="1211">
                  <c:v>1.1990377651510857</c:v>
                </c:pt>
                <c:pt idx="1212">
                  <c:v>1.176287542516677</c:v>
                </c:pt>
                <c:pt idx="1213">
                  <c:v>1.1742890805002444</c:v>
                </c:pt>
                <c:pt idx="1214">
                  <c:v>1.1984620039124374</c:v>
                </c:pt>
                <c:pt idx="1215">
                  <c:v>1.1878947590022906</c:v>
                </c:pt>
                <c:pt idx="1216">
                  <c:v>1.1899792423899789</c:v>
                </c:pt>
                <c:pt idx="1217">
                  <c:v>1.1673960669635119</c:v>
                </c:pt>
                <c:pt idx="1218">
                  <c:v>1.1707052968001923</c:v>
                </c:pt>
                <c:pt idx="1219">
                  <c:v>1.2228121321364154</c:v>
                </c:pt>
                <c:pt idx="1220">
                  <c:v>1.2063669323361483</c:v>
                </c:pt>
                <c:pt idx="1221">
                  <c:v>1.2149064293950658</c:v>
                </c:pt>
                <c:pt idx="1222">
                  <c:v>1.2252819783717284</c:v>
                </c:pt>
                <c:pt idx="1223">
                  <c:v>1.2344943832923148</c:v>
                </c:pt>
                <c:pt idx="1224">
                  <c:v>1.2465386610899132</c:v>
                </c:pt>
                <c:pt idx="1225">
                  <c:v>1.2476642243936635</c:v>
                </c:pt>
                <c:pt idx="1226">
                  <c:v>1.2356971187689123</c:v>
                </c:pt>
                <c:pt idx="1227">
                  <c:v>1.2520024174813629</c:v>
                </c:pt>
                <c:pt idx="1228">
                  <c:v>1.2128181912272198</c:v>
                </c:pt>
                <c:pt idx="1229">
                  <c:v>1.2096806102440638</c:v>
                </c:pt>
                <c:pt idx="1230">
                  <c:v>1.2549501384543811</c:v>
                </c:pt>
                <c:pt idx="1231">
                  <c:v>1.2739914137209634</c:v>
                </c:pt>
                <c:pt idx="1232">
                  <c:v>1.282396448192288</c:v>
                </c:pt>
                <c:pt idx="1233">
                  <c:v>1.2681964995009132</c:v>
                </c:pt>
                <c:pt idx="1234">
                  <c:v>1.2933102152402702</c:v>
                </c:pt>
                <c:pt idx="1235">
                  <c:v>1.2673170409711152</c:v>
                </c:pt>
                <c:pt idx="1236">
                  <c:v>1.272604748560332</c:v>
                </c:pt>
                <c:pt idx="1237">
                  <c:v>1.2932874821572757</c:v>
                </c:pt>
                <c:pt idx="1238">
                  <c:v>1.272746226074025</c:v>
                </c:pt>
                <c:pt idx="1239">
                  <c:v>1.309102231420241</c:v>
                </c:pt>
                <c:pt idx="1240">
                  <c:v>1.3081672876655419</c:v>
                </c:pt>
                <c:pt idx="1241">
                  <c:v>1.3522251628871462</c:v>
                </c:pt>
                <c:pt idx="1242">
                  <c:v>1.3517116155265834</c:v>
                </c:pt>
                <c:pt idx="1243">
                  <c:v>1.3428557924267992</c:v>
                </c:pt>
                <c:pt idx="1244">
                  <c:v>1.3579132238001801</c:v>
                </c:pt>
                <c:pt idx="1245">
                  <c:v>1.3418544146301226</c:v>
                </c:pt>
                <c:pt idx="1246">
                  <c:v>1.2885068928780341</c:v>
                </c:pt>
                <c:pt idx="1247">
                  <c:v>1.2815923493140327</c:v>
                </c:pt>
                <c:pt idx="1248">
                  <c:v>1.2902812909079096</c:v>
                </c:pt>
                <c:pt idx="1249">
                  <c:v>1.2952363644145901</c:v>
                </c:pt>
                <c:pt idx="1250">
                  <c:v>1.3325157694861556</c:v>
                </c:pt>
                <c:pt idx="1251">
                  <c:v>1.3164639475315991</c:v>
                </c:pt>
                <c:pt idx="1252">
                  <c:v>1.3092400801116968</c:v>
                </c:pt>
                <c:pt idx="1253">
                  <c:v>1.304862785426316</c:v>
                </c:pt>
                <c:pt idx="1254">
                  <c:v>1.299135625663939</c:v>
                </c:pt>
                <c:pt idx="1255">
                  <c:v>1.2761926491894415</c:v>
                </c:pt>
                <c:pt idx="1256">
                  <c:v>1.3046351572025492</c:v>
                </c:pt>
                <c:pt idx="1257">
                  <c:v>1.3027321363200814</c:v>
                </c:pt>
                <c:pt idx="1258">
                  <c:v>1.3121357313866377</c:v>
                </c:pt>
                <c:pt idx="1259">
                  <c:v>1.2960831315161432</c:v>
                </c:pt>
                <c:pt idx="1260">
                  <c:v>1.2827212871436582</c:v>
                </c:pt>
                <c:pt idx="1261">
                  <c:v>1.256899454061035</c:v>
                </c:pt>
                <c:pt idx="1262">
                  <c:v>1.2615074279428118</c:v>
                </c:pt>
                <c:pt idx="1263">
                  <c:v>1.2495140580558801</c:v>
                </c:pt>
                <c:pt idx="1264">
                  <c:v>1.2446220997081299</c:v>
                </c:pt>
                <c:pt idx="1265">
                  <c:v>1.2516080595502188</c:v>
                </c:pt>
                <c:pt idx="1266">
                  <c:v>1.2364716291217863</c:v>
                </c:pt>
                <c:pt idx="1267">
                  <c:v>1.2316333561508057</c:v>
                </c:pt>
                <c:pt idx="1268">
                  <c:v>1.2361183177299457</c:v>
                </c:pt>
                <c:pt idx="1269">
                  <c:v>1.2357952800600764</c:v>
                </c:pt>
                <c:pt idx="1270">
                  <c:v>1.2192585789585861</c:v>
                </c:pt>
                <c:pt idx="1271">
                  <c:v>1.0900200014809744</c:v>
                </c:pt>
                <c:pt idx="1272">
                  <c:v>1.0929061805892557</c:v>
                </c:pt>
                <c:pt idx="1273">
                  <c:v>1.1270788785626844</c:v>
                </c:pt>
                <c:pt idx="1274">
                  <c:v>1.1487914119235823</c:v>
                </c:pt>
                <c:pt idx="1275">
                  <c:v>1.1721404664161166</c:v>
                </c:pt>
                <c:pt idx="1276">
                  <c:v>1.1754894380653935</c:v>
                </c:pt>
                <c:pt idx="1277">
                  <c:v>1.1680826549153462</c:v>
                </c:pt>
                <c:pt idx="1278">
                  <c:v>1.1648520452603766</c:v>
                </c:pt>
                <c:pt idx="1279">
                  <c:v>1.1638093000877359</c:v>
                </c:pt>
                <c:pt idx="1280">
                  <c:v>1.1628936148112112</c:v>
                </c:pt>
                <c:pt idx="1281">
                  <c:v>1.1786494669425545</c:v>
                </c:pt>
                <c:pt idx="1282">
                  <c:v>1.176819111990774</c:v>
                </c:pt>
                <c:pt idx="1283">
                  <c:v>1.1834922164840078</c:v>
                </c:pt>
                <c:pt idx="1284">
                  <c:v>1.1716434870616934</c:v>
                </c:pt>
                <c:pt idx="1285">
                  <c:v>1.1807713837644678</c:v>
                </c:pt>
                <c:pt idx="1286">
                  <c:v>1.1731297009144486</c:v>
                </c:pt>
                <c:pt idx="1287">
                  <c:v>1.1732807547579203</c:v>
                </c:pt>
                <c:pt idx="1288">
                  <c:v>1.1808135074516699</c:v>
                </c:pt>
                <c:pt idx="1289">
                  <c:v>1.2082968390251858</c:v>
                </c:pt>
                <c:pt idx="1290">
                  <c:v>1.2090042887706687</c:v>
                </c:pt>
                <c:pt idx="1291">
                  <c:v>1.2251078369617909</c:v>
                </c:pt>
                <c:pt idx="1292">
                  <c:v>1.2038762560407372</c:v>
                </c:pt>
                <c:pt idx="1293">
                  <c:v>1.2227902675981395</c:v>
                </c:pt>
                <c:pt idx="1294">
                  <c:v>1.2182431789472381</c:v>
                </c:pt>
                <c:pt idx="1295">
                  <c:v>1.2277835956414158</c:v>
                </c:pt>
                <c:pt idx="1296">
                  <c:v>1.2030882967141723</c:v>
                </c:pt>
                <c:pt idx="1297">
                  <c:v>1.2024317556268682</c:v>
                </c:pt>
                <c:pt idx="1298">
                  <c:v>1.2019671492724238</c:v>
                </c:pt>
                <c:pt idx="1299">
                  <c:v>1.2066023485064781</c:v>
                </c:pt>
                <c:pt idx="1300">
                  <c:v>1.2067001350745998</c:v>
                </c:pt>
                <c:pt idx="1301">
                  <c:v>1.1986196031999103</c:v>
                </c:pt>
                <c:pt idx="1302">
                  <c:v>1.1838150642909975</c:v>
                </c:pt>
                <c:pt idx="1303">
                  <c:v>1.1867807728703157</c:v>
                </c:pt>
                <c:pt idx="1304">
                  <c:v>1.1764951664905818</c:v>
                </c:pt>
                <c:pt idx="1305">
                  <c:v>1.172558802699925</c:v>
                </c:pt>
                <c:pt idx="1306">
                  <c:v>1.1947939262883973</c:v>
                </c:pt>
                <c:pt idx="1307">
                  <c:v>1.1796174437397</c:v>
                </c:pt>
                <c:pt idx="1308">
                  <c:v>1.1859517972276385</c:v>
                </c:pt>
                <c:pt idx="1309">
                  <c:v>1.1963031065302459</c:v>
                </c:pt>
                <c:pt idx="1310">
                  <c:v>1.2150008347222476</c:v>
                </c:pt>
                <c:pt idx="1311">
                  <c:v>1.2133138694186067</c:v>
                </c:pt>
                <c:pt idx="1312">
                  <c:v>1.2237468733576267</c:v>
                </c:pt>
                <c:pt idx="1313">
                  <c:v>1.2025760540449257</c:v>
                </c:pt>
                <c:pt idx="1314">
                  <c:v>1.2073128171170486</c:v>
                </c:pt>
                <c:pt idx="1315">
                  <c:v>1.2071614326563616</c:v>
                </c:pt>
                <c:pt idx="1316">
                  <c:v>1.2031610012546481</c:v>
                </c:pt>
                <c:pt idx="1317">
                  <c:v>1.2120591062459678</c:v>
                </c:pt>
                <c:pt idx="1318">
                  <c:v>1.2055270104390754</c:v>
                </c:pt>
                <c:pt idx="1319">
                  <c:v>1.2173523817048619</c:v>
                </c:pt>
                <c:pt idx="1320">
                  <c:v>1.2106121967886898</c:v>
                </c:pt>
                <c:pt idx="1321">
                  <c:v>1.2050719798096714</c:v>
                </c:pt>
                <c:pt idx="1322">
                  <c:v>1.2149289846140898</c:v>
                </c:pt>
                <c:pt idx="1323">
                  <c:v>1.2338772802766018</c:v>
                </c:pt>
                <c:pt idx="1324">
                  <c:v>1.2575800164498419</c:v>
                </c:pt>
                <c:pt idx="1325">
                  <c:v>1.2525062277679395</c:v>
                </c:pt>
                <c:pt idx="1326">
                  <c:v>1.2613742740979628</c:v>
                </c:pt>
                <c:pt idx="1327">
                  <c:v>1.2836950303284684</c:v>
                </c:pt>
                <c:pt idx="1328">
                  <c:v>1.2819642988356297</c:v>
                </c:pt>
                <c:pt idx="1329">
                  <c:v>1.2601242362944178</c:v>
                </c:pt>
                <c:pt idx="1330">
                  <c:v>1.2759415777486809</c:v>
                </c:pt>
                <c:pt idx="1331">
                  <c:v>1.2732868823605177</c:v>
                </c:pt>
                <c:pt idx="1332">
                  <c:v>1.26408157524427</c:v>
                </c:pt>
                <c:pt idx="1333">
                  <c:v>1.2941902445529667</c:v>
                </c:pt>
                <c:pt idx="1334">
                  <c:v>1.2896967537969415</c:v>
                </c:pt>
                <c:pt idx="1335">
                  <c:v>1.2888003476600256</c:v>
                </c:pt>
                <c:pt idx="1336">
                  <c:v>1.2969623783099706</c:v>
                </c:pt>
                <c:pt idx="1337">
                  <c:v>1.2901798334958992</c:v>
                </c:pt>
                <c:pt idx="1338">
                  <c:v>1.315782088188826</c:v>
                </c:pt>
                <c:pt idx="1339">
                  <c:v>1.3145757533887485</c:v>
                </c:pt>
                <c:pt idx="1340">
                  <c:v>1.3367695272336566</c:v>
                </c:pt>
                <c:pt idx="1341">
                  <c:v>1.3420846529462358</c:v>
                </c:pt>
                <c:pt idx="1342">
                  <c:v>1.3450929736623765</c:v>
                </c:pt>
                <c:pt idx="1343">
                  <c:v>1.3504665319386904</c:v>
                </c:pt>
                <c:pt idx="1344">
                  <c:v>1.3597453251751832</c:v>
                </c:pt>
                <c:pt idx="1345">
                  <c:v>1.3763186960994931</c:v>
                </c:pt>
                <c:pt idx="1346">
                  <c:v>1.3843073255315059</c:v>
                </c:pt>
                <c:pt idx="1347">
                  <c:v>1.395161903970602</c:v>
                </c:pt>
                <c:pt idx="1348">
                  <c:v>1.427743498493186</c:v>
                </c:pt>
                <c:pt idx="1349">
                  <c:v>1.4150674094746976</c:v>
                </c:pt>
                <c:pt idx="1350">
                  <c:v>1.3981415199717864</c:v>
                </c:pt>
                <c:pt idx="1351">
                  <c:v>1.3835830046745707</c:v>
                </c:pt>
                <c:pt idx="1352">
                  <c:v>1.3931725669067054</c:v>
                </c:pt>
                <c:pt idx="1353">
                  <c:v>1.4033846638032856</c:v>
                </c:pt>
                <c:pt idx="1354">
                  <c:v>1.4117483032972884</c:v>
                </c:pt>
                <c:pt idx="1355">
                  <c:v>1.4090154442556178</c:v>
                </c:pt>
                <c:pt idx="1356">
                  <c:v>1.3985796441766924</c:v>
                </c:pt>
                <c:pt idx="1357">
                  <c:v>1.416240514734229</c:v>
                </c:pt>
                <c:pt idx="1358">
                  <c:v>1.4440108032479686</c:v>
                </c:pt>
                <c:pt idx="1359">
                  <c:v>1.4936016605809739</c:v>
                </c:pt>
                <c:pt idx="1360">
                  <c:v>1.4775733618422113</c:v>
                </c:pt>
                <c:pt idx="1361">
                  <c:v>1.5049165577761483</c:v>
                </c:pt>
                <c:pt idx="1362">
                  <c:v>1.5501857607513225</c:v>
                </c:pt>
                <c:pt idx="1363">
                  <c:v>1.55656056559019</c:v>
                </c:pt>
                <c:pt idx="1364">
                  <c:v>1.5813693849953099</c:v>
                </c:pt>
                <c:pt idx="1365">
                  <c:v>1.5742685607424751</c:v>
                </c:pt>
                <c:pt idx="1366">
                  <c:v>1.6565966281585325</c:v>
                </c:pt>
                <c:pt idx="1367">
                  <c:v>1.7038556395618201</c:v>
                </c:pt>
                <c:pt idx="1368">
                  <c:v>1.6913691065891701</c:v>
                </c:pt>
                <c:pt idx="1369">
                  <c:v>1.6963796501545199</c:v>
                </c:pt>
                <c:pt idx="1370">
                  <c:v>1.8040951635484475</c:v>
                </c:pt>
                <c:pt idx="1371">
                  <c:v>1.8000655037598001</c:v>
                </c:pt>
                <c:pt idx="1372">
                  <c:v>1.8623039200065399</c:v>
                </c:pt>
                <c:pt idx="1373">
                  <c:v>1.7905619185576676</c:v>
                </c:pt>
                <c:pt idx="1374">
                  <c:v>1.8034400683742275</c:v>
                </c:pt>
                <c:pt idx="1375">
                  <c:v>1.6808408938607826</c:v>
                </c:pt>
                <c:pt idx="1376">
                  <c:v>1.7718379621009825</c:v>
                </c:pt>
                <c:pt idx="1377">
                  <c:v>1.7509968466678825</c:v>
                </c:pt>
                <c:pt idx="1378">
                  <c:v>1.70877886825692</c:v>
                </c:pt>
                <c:pt idx="1379">
                  <c:v>1.7415176949953226</c:v>
                </c:pt>
                <c:pt idx="1380">
                  <c:v>1.8484352664499799</c:v>
                </c:pt>
                <c:pt idx="1381">
                  <c:v>1.8363195290119627</c:v>
                </c:pt>
                <c:pt idx="1382">
                  <c:v>1.8360269305049499</c:v>
                </c:pt>
                <c:pt idx="1383">
                  <c:v>1.8484239406078173</c:v>
                </c:pt>
                <c:pt idx="1384">
                  <c:v>1.8823131168446074</c:v>
                </c:pt>
                <c:pt idx="1385">
                  <c:v>1.90046511340709</c:v>
                </c:pt>
                <c:pt idx="1386">
                  <c:v>1.9007061666795972</c:v>
                </c:pt>
                <c:pt idx="1387">
                  <c:v>1.9313774767715</c:v>
                </c:pt>
                <c:pt idx="1388">
                  <c:v>1.9623304024407826</c:v>
                </c:pt>
                <c:pt idx="1389">
                  <c:v>2.027912772422515</c:v>
                </c:pt>
                <c:pt idx="1390">
                  <c:v>2.0554419808122999</c:v>
                </c:pt>
                <c:pt idx="1391">
                  <c:v>2.0140783259973727</c:v>
                </c:pt>
                <c:pt idx="1392">
                  <c:v>2.0592636583978701</c:v>
                </c:pt>
                <c:pt idx="1393">
                  <c:v>2.0505335352820375</c:v>
                </c:pt>
                <c:pt idx="1394">
                  <c:v>2.0840412362117076</c:v>
                </c:pt>
                <c:pt idx="1395">
                  <c:v>2.0011250870563475</c:v>
                </c:pt>
                <c:pt idx="1396">
                  <c:v>2.0103736244078272</c:v>
                </c:pt>
                <c:pt idx="1397">
                  <c:v>1.9003687974383747</c:v>
                </c:pt>
                <c:pt idx="1398">
                  <c:v>1.9300199956612549</c:v>
                </c:pt>
                <c:pt idx="1399">
                  <c:v>1.9287104274578275</c:v>
                </c:pt>
                <c:pt idx="1400">
                  <c:v>1.8579491667543551</c:v>
                </c:pt>
                <c:pt idx="1401">
                  <c:v>1.8887143368693324</c:v>
                </c:pt>
                <c:pt idx="1402">
                  <c:v>1.9617935643096576</c:v>
                </c:pt>
                <c:pt idx="1403">
                  <c:v>1.9483156679550748</c:v>
                </c:pt>
                <c:pt idx="1404">
                  <c:v>1.9350459161920499</c:v>
                </c:pt>
                <c:pt idx="1405">
                  <c:v>2.0273260429050248</c:v>
                </c:pt>
                <c:pt idx="1406">
                  <c:v>2.0917652519283476</c:v>
                </c:pt>
                <c:pt idx="1407">
                  <c:v>2.0894051689087676</c:v>
                </c:pt>
                <c:pt idx="1408">
                  <c:v>2.123635332808965</c:v>
                </c:pt>
                <c:pt idx="1409">
                  <c:v>2.0751496219779075</c:v>
                </c:pt>
                <c:pt idx="1410">
                  <c:v>1.9915700978993425</c:v>
                </c:pt>
                <c:pt idx="1411">
                  <c:v>1.989296024920685</c:v>
                </c:pt>
                <c:pt idx="1412">
                  <c:v>1.9723170076559176</c:v>
                </c:pt>
                <c:pt idx="1413">
                  <c:v>1.9745054929276424</c:v>
                </c:pt>
                <c:pt idx="1414">
                  <c:v>2.0285162666521552</c:v>
                </c:pt>
                <c:pt idx="1415">
                  <c:v>2.01460800892055</c:v>
                </c:pt>
                <c:pt idx="1416">
                  <c:v>2.0082760032904274</c:v>
                </c:pt>
                <c:pt idx="1417">
                  <c:v>1.970008869428665</c:v>
                </c:pt>
                <c:pt idx="1418">
                  <c:v>1.9642850027459597</c:v>
                </c:pt>
                <c:pt idx="1419">
                  <c:v>1.9818861270410599</c:v>
                </c:pt>
                <c:pt idx="1420">
                  <c:v>1.9236725240544625</c:v>
                </c:pt>
                <c:pt idx="1421">
                  <c:v>1.9206302648243074</c:v>
                </c:pt>
                <c:pt idx="1422">
                  <c:v>1.9241003254147651</c:v>
                </c:pt>
                <c:pt idx="1423">
                  <c:v>1.9264293899092024</c:v>
                </c:pt>
                <c:pt idx="1424">
                  <c:v>1.9056999460458699</c:v>
                </c:pt>
                <c:pt idx="1425">
                  <c:v>1.8228197127709675</c:v>
                </c:pt>
                <c:pt idx="1426">
                  <c:v>1.83063716470942</c:v>
                </c:pt>
                <c:pt idx="1427">
                  <c:v>1.8608074685585798</c:v>
                </c:pt>
                <c:pt idx="1428">
                  <c:v>1.9082138869360801</c:v>
                </c:pt>
                <c:pt idx="1429">
                  <c:v>1.9023310772628526</c:v>
                </c:pt>
                <c:pt idx="1430">
                  <c:v>1.922273985357605</c:v>
                </c:pt>
                <c:pt idx="1431">
                  <c:v>1.9557680851013823</c:v>
                </c:pt>
                <c:pt idx="1432">
                  <c:v>1.9468927546925276</c:v>
                </c:pt>
                <c:pt idx="1433">
                  <c:v>1.9320025476795424</c:v>
                </c:pt>
                <c:pt idx="1434">
                  <c:v>1.9600777366551776</c:v>
                </c:pt>
                <c:pt idx="1435">
                  <c:v>1.9743657128120575</c:v>
                </c:pt>
                <c:pt idx="1436">
                  <c:v>2.0366987742063323</c:v>
                </c:pt>
                <c:pt idx="1437">
                  <c:v>2.0569163872120901</c:v>
                </c:pt>
                <c:pt idx="1438">
                  <c:v>2.0641228603682373</c:v>
                </c:pt>
                <c:pt idx="1439">
                  <c:v>2.0247505556406828</c:v>
                </c:pt>
                <c:pt idx="1440">
                  <c:v>2.06252741799777</c:v>
                </c:pt>
                <c:pt idx="1441">
                  <c:v>2.0235941853558952</c:v>
                </c:pt>
                <c:pt idx="1442">
                  <c:v>1.9816379810290701</c:v>
                </c:pt>
                <c:pt idx="1443">
                  <c:v>2.0482830678104427</c:v>
                </c:pt>
                <c:pt idx="1444">
                  <c:v>2.0089295162458427</c:v>
                </c:pt>
                <c:pt idx="1445">
                  <c:v>2.01249987003016</c:v>
                </c:pt>
                <c:pt idx="1446">
                  <c:v>2.0869785675961676</c:v>
                </c:pt>
                <c:pt idx="1447">
                  <c:v>2.0995979203941673</c:v>
                </c:pt>
                <c:pt idx="1448">
                  <c:v>2.1211681796724795</c:v>
                </c:pt>
                <c:pt idx="1449">
                  <c:v>2.1235666148204748</c:v>
                </c:pt>
                <c:pt idx="1450">
                  <c:v>2.108810226155255</c:v>
                </c:pt>
                <c:pt idx="1451">
                  <c:v>2.0990268621261627</c:v>
                </c:pt>
                <c:pt idx="1452">
                  <c:v>2.1075104806638771</c:v>
                </c:pt>
                <c:pt idx="1453">
                  <c:v>2.0864853195047899</c:v>
                </c:pt>
                <c:pt idx="1454">
                  <c:v>2.1618621070219772</c:v>
                </c:pt>
                <c:pt idx="1455">
                  <c:v>2.1926431409687597</c:v>
                </c:pt>
                <c:pt idx="1456">
                  <c:v>2.2494833362793676</c:v>
                </c:pt>
                <c:pt idx="1457">
                  <c:v>2.2367889685142326</c:v>
                </c:pt>
                <c:pt idx="1458">
                  <c:v>2.2442881664695022</c:v>
                </c:pt>
                <c:pt idx="1459">
                  <c:v>2.2879417981253827</c:v>
                </c:pt>
                <c:pt idx="1460">
                  <c:v>2.2221742030604847</c:v>
                </c:pt>
                <c:pt idx="1461">
                  <c:v>2.2593560461213924</c:v>
                </c:pt>
                <c:pt idx="1462">
                  <c:v>2.2985375303832827</c:v>
                </c:pt>
                <c:pt idx="1463">
                  <c:v>2.330814110289035</c:v>
                </c:pt>
                <c:pt idx="1464">
                  <c:v>2.3111055853268203</c:v>
                </c:pt>
                <c:pt idx="1465">
                  <c:v>2.2683847410941222</c:v>
                </c:pt>
                <c:pt idx="1466">
                  <c:v>2.2927082389930624</c:v>
                </c:pt>
                <c:pt idx="1467">
                  <c:v>2.2999829501075277</c:v>
                </c:pt>
                <c:pt idx="1468">
                  <c:v>2.3146441976843928</c:v>
                </c:pt>
                <c:pt idx="1469">
                  <c:v>2.2686425594224251</c:v>
                </c:pt>
                <c:pt idx="1470">
                  <c:v>2.3107996927867549</c:v>
                </c:pt>
                <c:pt idx="1471">
                  <c:v>2.3205580064821349</c:v>
                </c:pt>
                <c:pt idx="1472">
                  <c:v>2.2648306324518401</c:v>
                </c:pt>
                <c:pt idx="1473">
                  <c:v>2.2963317831792702</c:v>
                </c:pt>
                <c:pt idx="1474">
                  <c:v>2.2138544275550225</c:v>
                </c:pt>
                <c:pt idx="1475">
                  <c:v>2.2681231145360847</c:v>
                </c:pt>
                <c:pt idx="1476">
                  <c:v>2.2376211320806001</c:v>
                </c:pt>
                <c:pt idx="1477">
                  <c:v>2.2058094810976199</c:v>
                </c:pt>
                <c:pt idx="1478">
                  <c:v>2.1898038634899901</c:v>
                </c:pt>
                <c:pt idx="1479">
                  <c:v>2.267008368982105</c:v>
                </c:pt>
                <c:pt idx="1480">
                  <c:v>2.2669788311126746</c:v>
                </c:pt>
                <c:pt idx="1481">
                  <c:v>2.2342491057233174</c:v>
                </c:pt>
                <c:pt idx="1482">
                  <c:v>2.2633039189514275</c:v>
                </c:pt>
                <c:pt idx="1483">
                  <c:v>2.2424345844417548</c:v>
                </c:pt>
                <c:pt idx="1484">
                  <c:v>2.2747180771585525</c:v>
                </c:pt>
                <c:pt idx="1485">
                  <c:v>2.3178169792373327</c:v>
                </c:pt>
                <c:pt idx="1486">
                  <c:v>2.3442480901662424</c:v>
                </c:pt>
                <c:pt idx="1487">
                  <c:v>2.3089218590334397</c:v>
                </c:pt>
                <c:pt idx="1488">
                  <c:v>2.3028776682149101</c:v>
                </c:pt>
                <c:pt idx="1489">
                  <c:v>2.2119494428055653</c:v>
                </c:pt>
                <c:pt idx="1490">
                  <c:v>2.1898398786702176</c:v>
                </c:pt>
                <c:pt idx="1491">
                  <c:v>2.2348804062464422</c:v>
                </c:pt>
                <c:pt idx="1492">
                  <c:v>2.2230385990216828</c:v>
                </c:pt>
                <c:pt idx="1493">
                  <c:v>2.1757048735738849</c:v>
                </c:pt>
                <c:pt idx="1494">
                  <c:v>2.2466952042014396</c:v>
                </c:pt>
                <c:pt idx="1495">
                  <c:v>2.24372413534189</c:v>
                </c:pt>
                <c:pt idx="1496">
                  <c:v>2.213641182399845</c:v>
                </c:pt>
                <c:pt idx="1497">
                  <c:v>2.19726360111272</c:v>
                </c:pt>
                <c:pt idx="1498">
                  <c:v>2.2198306826761351</c:v>
                </c:pt>
                <c:pt idx="1499">
                  <c:v>2.1448285123302577</c:v>
                </c:pt>
                <c:pt idx="1500">
                  <c:v>2.2061758687242747</c:v>
                </c:pt>
                <c:pt idx="1501">
                  <c:v>2.1711251361935426</c:v>
                </c:pt>
                <c:pt idx="1502">
                  <c:v>2.1832662394570526</c:v>
                </c:pt>
                <c:pt idx="1503">
                  <c:v>2.090413116171745</c:v>
                </c:pt>
                <c:pt idx="1504">
                  <c:v>2.1245402721975699</c:v>
                </c:pt>
                <c:pt idx="1505">
                  <c:v>2.1838814291504951</c:v>
                </c:pt>
                <c:pt idx="1506">
                  <c:v>2.1440812487158452</c:v>
                </c:pt>
                <c:pt idx="1507">
                  <c:v>2.1608093036469476</c:v>
                </c:pt>
                <c:pt idx="1508">
                  <c:v>2.1793236768258351</c:v>
                </c:pt>
                <c:pt idx="1509">
                  <c:v>2.1205982200476727</c:v>
                </c:pt>
                <c:pt idx="1510">
                  <c:v>2.1746752696720577</c:v>
                </c:pt>
                <c:pt idx="1511">
                  <c:v>2.1185010405455826</c:v>
                </c:pt>
                <c:pt idx="1512">
                  <c:v>2.130762155602675</c:v>
                </c:pt>
                <c:pt idx="1513">
                  <c:v>2.1409465551613325</c:v>
                </c:pt>
                <c:pt idx="1514">
                  <c:v>2.2869511262019597</c:v>
                </c:pt>
                <c:pt idx="1515">
                  <c:v>2.2943730252172347</c:v>
                </c:pt>
                <c:pt idx="1516">
                  <c:v>2.3452221413668726</c:v>
                </c:pt>
                <c:pt idx="1517">
                  <c:v>2.3406720632069176</c:v>
                </c:pt>
                <c:pt idx="1518">
                  <c:v>2.3986000591233374</c:v>
                </c:pt>
                <c:pt idx="1519">
                  <c:v>2.3670276829612975</c:v>
                </c:pt>
                <c:pt idx="1520">
                  <c:v>2.42770123994553</c:v>
                </c:pt>
                <c:pt idx="1521">
                  <c:v>2.4772292500349224</c:v>
                </c:pt>
                <c:pt idx="1522">
                  <c:v>2.5004291977668602</c:v>
                </c:pt>
                <c:pt idx="1523">
                  <c:v>2.4870605927122478</c:v>
                </c:pt>
                <c:pt idx="1524">
                  <c:v>2.5708013958448399</c:v>
                </c:pt>
                <c:pt idx="1525">
                  <c:v>2.5441161055454824</c:v>
                </c:pt>
                <c:pt idx="1526">
                  <c:v>2.5084626584862351</c:v>
                </c:pt>
                <c:pt idx="1527">
                  <c:v>2.5677704040928302</c:v>
                </c:pt>
                <c:pt idx="1528">
                  <c:v>2.5363407233371822</c:v>
                </c:pt>
                <c:pt idx="1529">
                  <c:v>2.5506718935740649</c:v>
                </c:pt>
                <c:pt idx="1530">
                  <c:v>2.586624133506755</c:v>
                </c:pt>
                <c:pt idx="1531">
                  <c:v>2.6623653882252549</c:v>
                </c:pt>
                <c:pt idx="1532">
                  <c:v>2.7323743990610998</c:v>
                </c:pt>
                <c:pt idx="1533">
                  <c:v>2.710970142723065</c:v>
                </c:pt>
                <c:pt idx="1534">
                  <c:v>2.8389708819236175</c:v>
                </c:pt>
                <c:pt idx="1535">
                  <c:v>2.8748021426085852</c:v>
                </c:pt>
                <c:pt idx="1536">
                  <c:v>2.9705246436180448</c:v>
                </c:pt>
                <c:pt idx="1537">
                  <c:v>2.9196007492753075</c:v>
                </c:pt>
                <c:pt idx="1538">
                  <c:v>2.9188481509366406</c:v>
                </c:pt>
                <c:pt idx="1539">
                  <c:v>2.9393032655223701</c:v>
                </c:pt>
                <c:pt idx="1540">
                  <c:v>2.9921084422542172</c:v>
                </c:pt>
                <c:pt idx="1541">
                  <c:v>3.0671402694262953</c:v>
                </c:pt>
                <c:pt idx="1542">
                  <c:v>2.9351655981491529</c:v>
                </c:pt>
                <c:pt idx="1543">
                  <c:v>3.0126930846098703</c:v>
                </c:pt>
                <c:pt idx="1544">
                  <c:v>3.14229367593249</c:v>
                </c:pt>
                <c:pt idx="1545">
                  <c:v>3.1025669517999175</c:v>
                </c:pt>
                <c:pt idx="1546">
                  <c:v>3.0535495751705777</c:v>
                </c:pt>
                <c:pt idx="1547">
                  <c:v>3.135397760939445</c:v>
                </c:pt>
                <c:pt idx="1548">
                  <c:v>3.0271763974021151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245-4A6D-ACBD-B0DAAB88F939}"/>
            </c:ext>
          </c:extLst>
        </c:ser>
        <c:ser>
          <c:idx val="1"/>
          <c:order val="1"/>
          <c:tx>
            <c:strRef>
              <c:f>'增值-产业趋势'!$Q$2</c:f>
              <c:strCache>
                <c:ptCount val="1"/>
                <c:pt idx="0">
                  <c:v>奇点2号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'增值-产业趋势'!$A$4:$A$1552</c:f>
              <c:numCache>
                <c:formatCode>yyyy\-mm\-dd</c:formatCode>
                <c:ptCount val="1549"/>
                <c:pt idx="0">
                  <c:v>43833</c:v>
                </c:pt>
                <c:pt idx="1">
                  <c:v>43836</c:v>
                </c:pt>
                <c:pt idx="2">
                  <c:v>43837</c:v>
                </c:pt>
                <c:pt idx="3">
                  <c:v>43838</c:v>
                </c:pt>
                <c:pt idx="4">
                  <c:v>43839</c:v>
                </c:pt>
                <c:pt idx="5">
                  <c:v>43840</c:v>
                </c:pt>
                <c:pt idx="6">
                  <c:v>43843</c:v>
                </c:pt>
                <c:pt idx="7">
                  <c:v>43844</c:v>
                </c:pt>
                <c:pt idx="8">
                  <c:v>43845</c:v>
                </c:pt>
                <c:pt idx="9">
                  <c:v>43846</c:v>
                </c:pt>
                <c:pt idx="10">
                  <c:v>43847</c:v>
                </c:pt>
                <c:pt idx="11">
                  <c:v>43850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43889</c:v>
                </c:pt>
                <c:pt idx="35">
                  <c:v>43892</c:v>
                </c:pt>
                <c:pt idx="36">
                  <c:v>43893</c:v>
                </c:pt>
                <c:pt idx="37">
                  <c:v>43894</c:v>
                </c:pt>
                <c:pt idx="38">
                  <c:v>43895</c:v>
                </c:pt>
                <c:pt idx="39">
                  <c:v>43896</c:v>
                </c:pt>
                <c:pt idx="40">
                  <c:v>43899</c:v>
                </c:pt>
                <c:pt idx="41">
                  <c:v>43900</c:v>
                </c:pt>
                <c:pt idx="42">
                  <c:v>43901</c:v>
                </c:pt>
                <c:pt idx="43">
                  <c:v>43902</c:v>
                </c:pt>
                <c:pt idx="44">
                  <c:v>43903</c:v>
                </c:pt>
                <c:pt idx="45">
                  <c:v>43906</c:v>
                </c:pt>
                <c:pt idx="46">
                  <c:v>43907</c:v>
                </c:pt>
                <c:pt idx="47">
                  <c:v>43908</c:v>
                </c:pt>
                <c:pt idx="48">
                  <c:v>43909</c:v>
                </c:pt>
                <c:pt idx="49">
                  <c:v>43910</c:v>
                </c:pt>
                <c:pt idx="50">
                  <c:v>43913</c:v>
                </c:pt>
                <c:pt idx="51">
                  <c:v>43914</c:v>
                </c:pt>
                <c:pt idx="52">
                  <c:v>43915</c:v>
                </c:pt>
                <c:pt idx="53">
                  <c:v>43916</c:v>
                </c:pt>
                <c:pt idx="54">
                  <c:v>43917</c:v>
                </c:pt>
                <c:pt idx="55">
                  <c:v>43920</c:v>
                </c:pt>
                <c:pt idx="56">
                  <c:v>43921</c:v>
                </c:pt>
                <c:pt idx="57">
                  <c:v>43922</c:v>
                </c:pt>
                <c:pt idx="58">
                  <c:v>43923</c:v>
                </c:pt>
                <c:pt idx="59">
                  <c:v>43924</c:v>
                </c:pt>
                <c:pt idx="60">
                  <c:v>43928</c:v>
                </c:pt>
                <c:pt idx="61">
                  <c:v>43929</c:v>
                </c:pt>
                <c:pt idx="62">
                  <c:v>43930</c:v>
                </c:pt>
                <c:pt idx="63">
                  <c:v>43931</c:v>
                </c:pt>
                <c:pt idx="64">
                  <c:v>43934</c:v>
                </c:pt>
                <c:pt idx="65">
                  <c:v>43935</c:v>
                </c:pt>
                <c:pt idx="66">
                  <c:v>43936</c:v>
                </c:pt>
                <c:pt idx="67">
                  <c:v>43937</c:v>
                </c:pt>
                <c:pt idx="68">
                  <c:v>43938</c:v>
                </c:pt>
                <c:pt idx="69">
                  <c:v>43941</c:v>
                </c:pt>
                <c:pt idx="70">
                  <c:v>43942</c:v>
                </c:pt>
                <c:pt idx="71">
                  <c:v>43943</c:v>
                </c:pt>
                <c:pt idx="72">
                  <c:v>43944</c:v>
                </c:pt>
                <c:pt idx="73">
                  <c:v>43945</c:v>
                </c:pt>
                <c:pt idx="74">
                  <c:v>43948</c:v>
                </c:pt>
                <c:pt idx="75">
                  <c:v>43949</c:v>
                </c:pt>
                <c:pt idx="76">
                  <c:v>43950</c:v>
                </c:pt>
                <c:pt idx="77">
                  <c:v>43951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44113</c:v>
                </c:pt>
                <c:pt idx="183">
                  <c:v>44116</c:v>
                </c:pt>
                <c:pt idx="184">
                  <c:v>44117</c:v>
                </c:pt>
                <c:pt idx="185">
                  <c:v>44118</c:v>
                </c:pt>
                <c:pt idx="186">
                  <c:v>44119</c:v>
                </c:pt>
                <c:pt idx="187">
                  <c:v>44120</c:v>
                </c:pt>
                <c:pt idx="188">
                  <c:v>44123</c:v>
                </c:pt>
                <c:pt idx="189">
                  <c:v>44124</c:v>
                </c:pt>
                <c:pt idx="190">
                  <c:v>44125</c:v>
                </c:pt>
                <c:pt idx="191">
                  <c:v>44126</c:v>
                </c:pt>
                <c:pt idx="192">
                  <c:v>44127</c:v>
                </c:pt>
                <c:pt idx="193">
                  <c:v>44130</c:v>
                </c:pt>
                <c:pt idx="194">
                  <c:v>44131</c:v>
                </c:pt>
                <c:pt idx="195">
                  <c:v>44132</c:v>
                </c:pt>
                <c:pt idx="196">
                  <c:v>44133</c:v>
                </c:pt>
                <c:pt idx="197">
                  <c:v>44134</c:v>
                </c:pt>
                <c:pt idx="198">
                  <c:v>44137</c:v>
                </c:pt>
                <c:pt idx="199">
                  <c:v>44138</c:v>
                </c:pt>
                <c:pt idx="200">
                  <c:v>44139</c:v>
                </c:pt>
                <c:pt idx="201">
                  <c:v>44140</c:v>
                </c:pt>
                <c:pt idx="202">
                  <c:v>44141</c:v>
                </c:pt>
                <c:pt idx="203">
                  <c:v>44144</c:v>
                </c:pt>
                <c:pt idx="204">
                  <c:v>44145</c:v>
                </c:pt>
                <c:pt idx="205">
                  <c:v>44146</c:v>
                </c:pt>
                <c:pt idx="206">
                  <c:v>44147</c:v>
                </c:pt>
                <c:pt idx="207">
                  <c:v>44148</c:v>
                </c:pt>
                <c:pt idx="208">
                  <c:v>44151</c:v>
                </c:pt>
                <c:pt idx="209">
                  <c:v>44152</c:v>
                </c:pt>
                <c:pt idx="210">
                  <c:v>44153</c:v>
                </c:pt>
                <c:pt idx="211">
                  <c:v>44154</c:v>
                </c:pt>
                <c:pt idx="212">
                  <c:v>44155</c:v>
                </c:pt>
                <c:pt idx="213">
                  <c:v>44158</c:v>
                </c:pt>
                <c:pt idx="214">
                  <c:v>44159</c:v>
                </c:pt>
                <c:pt idx="215">
                  <c:v>44160</c:v>
                </c:pt>
                <c:pt idx="216">
                  <c:v>44161</c:v>
                </c:pt>
                <c:pt idx="217">
                  <c:v>44162</c:v>
                </c:pt>
                <c:pt idx="218">
                  <c:v>44165</c:v>
                </c:pt>
                <c:pt idx="219">
                  <c:v>44166</c:v>
                </c:pt>
                <c:pt idx="220">
                  <c:v>44167</c:v>
                </c:pt>
                <c:pt idx="221">
                  <c:v>44168</c:v>
                </c:pt>
                <c:pt idx="222">
                  <c:v>44169</c:v>
                </c:pt>
                <c:pt idx="223">
                  <c:v>44172</c:v>
                </c:pt>
                <c:pt idx="224">
                  <c:v>44173</c:v>
                </c:pt>
                <c:pt idx="225">
                  <c:v>44174</c:v>
                </c:pt>
                <c:pt idx="226">
                  <c:v>44175</c:v>
                </c:pt>
                <c:pt idx="227">
                  <c:v>44176</c:v>
                </c:pt>
                <c:pt idx="228">
                  <c:v>44179</c:v>
                </c:pt>
                <c:pt idx="229">
                  <c:v>44180</c:v>
                </c:pt>
                <c:pt idx="230">
                  <c:v>44181</c:v>
                </c:pt>
                <c:pt idx="231">
                  <c:v>44182</c:v>
                </c:pt>
                <c:pt idx="232">
                  <c:v>44183</c:v>
                </c:pt>
                <c:pt idx="233">
                  <c:v>44186</c:v>
                </c:pt>
                <c:pt idx="234">
                  <c:v>44187</c:v>
                </c:pt>
                <c:pt idx="235">
                  <c:v>44188</c:v>
                </c:pt>
                <c:pt idx="236">
                  <c:v>44189</c:v>
                </c:pt>
                <c:pt idx="237">
                  <c:v>44190</c:v>
                </c:pt>
                <c:pt idx="238">
                  <c:v>44193</c:v>
                </c:pt>
                <c:pt idx="239">
                  <c:v>44194</c:v>
                </c:pt>
                <c:pt idx="240">
                  <c:v>44195</c:v>
                </c:pt>
                <c:pt idx="241">
                  <c:v>44196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44207</c:v>
                </c:pt>
                <c:pt idx="248">
                  <c:v>44208</c:v>
                </c:pt>
                <c:pt idx="249">
                  <c:v>44209</c:v>
                </c:pt>
                <c:pt idx="250">
                  <c:v>44210</c:v>
                </c:pt>
                <c:pt idx="251">
                  <c:v>44211</c:v>
                </c:pt>
                <c:pt idx="252">
                  <c:v>44214</c:v>
                </c:pt>
                <c:pt idx="253">
                  <c:v>44215</c:v>
                </c:pt>
                <c:pt idx="254">
                  <c:v>44216</c:v>
                </c:pt>
                <c:pt idx="255">
                  <c:v>44217</c:v>
                </c:pt>
                <c:pt idx="256">
                  <c:v>44218</c:v>
                </c:pt>
                <c:pt idx="257">
                  <c:v>44221</c:v>
                </c:pt>
                <c:pt idx="258">
                  <c:v>44222</c:v>
                </c:pt>
                <c:pt idx="259">
                  <c:v>44223</c:v>
                </c:pt>
                <c:pt idx="260">
                  <c:v>44224</c:v>
                </c:pt>
                <c:pt idx="261">
                  <c:v>44225</c:v>
                </c:pt>
                <c:pt idx="262">
                  <c:v>44228</c:v>
                </c:pt>
                <c:pt idx="263">
                  <c:v>44229</c:v>
                </c:pt>
                <c:pt idx="264">
                  <c:v>44230</c:v>
                </c:pt>
                <c:pt idx="265">
                  <c:v>44231</c:v>
                </c:pt>
                <c:pt idx="266">
                  <c:v>44232</c:v>
                </c:pt>
                <c:pt idx="267">
                  <c:v>44235</c:v>
                </c:pt>
                <c:pt idx="268">
                  <c:v>44236</c:v>
                </c:pt>
                <c:pt idx="269">
                  <c:v>44237</c:v>
                </c:pt>
                <c:pt idx="270">
                  <c:v>44245</c:v>
                </c:pt>
                <c:pt idx="271">
                  <c:v>44246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44256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44288</c:v>
                </c:pt>
                <c:pt idx="302">
                  <c:v>44292</c:v>
                </c:pt>
                <c:pt idx="303">
                  <c:v>44293</c:v>
                </c:pt>
                <c:pt idx="304">
                  <c:v>44294</c:v>
                </c:pt>
                <c:pt idx="305">
                  <c:v>44295</c:v>
                </c:pt>
                <c:pt idx="306">
                  <c:v>44298</c:v>
                </c:pt>
                <c:pt idx="307">
                  <c:v>44299</c:v>
                </c:pt>
                <c:pt idx="308">
                  <c:v>44300</c:v>
                </c:pt>
                <c:pt idx="309">
                  <c:v>44301</c:v>
                </c:pt>
                <c:pt idx="310">
                  <c:v>44302</c:v>
                </c:pt>
                <c:pt idx="311">
                  <c:v>44305</c:v>
                </c:pt>
                <c:pt idx="312">
                  <c:v>44306</c:v>
                </c:pt>
                <c:pt idx="313">
                  <c:v>44307</c:v>
                </c:pt>
                <c:pt idx="314">
                  <c:v>44308</c:v>
                </c:pt>
                <c:pt idx="315">
                  <c:v>44309</c:v>
                </c:pt>
                <c:pt idx="316">
                  <c:v>44312</c:v>
                </c:pt>
                <c:pt idx="317">
                  <c:v>44313</c:v>
                </c:pt>
                <c:pt idx="318">
                  <c:v>44314</c:v>
                </c:pt>
                <c:pt idx="319">
                  <c:v>44315</c:v>
                </c:pt>
                <c:pt idx="320">
                  <c:v>44316</c:v>
                </c:pt>
                <c:pt idx="321">
                  <c:v>44322</c:v>
                </c:pt>
                <c:pt idx="322">
                  <c:v>44323</c:v>
                </c:pt>
                <c:pt idx="323">
                  <c:v>44326</c:v>
                </c:pt>
                <c:pt idx="324">
                  <c:v>44327</c:v>
                </c:pt>
                <c:pt idx="325">
                  <c:v>44328</c:v>
                </c:pt>
                <c:pt idx="326">
                  <c:v>44329</c:v>
                </c:pt>
                <c:pt idx="327">
                  <c:v>44330</c:v>
                </c:pt>
                <c:pt idx="328">
                  <c:v>44333</c:v>
                </c:pt>
                <c:pt idx="329">
                  <c:v>44334</c:v>
                </c:pt>
                <c:pt idx="330">
                  <c:v>44335</c:v>
                </c:pt>
                <c:pt idx="331">
                  <c:v>44336</c:v>
                </c:pt>
                <c:pt idx="332">
                  <c:v>44337</c:v>
                </c:pt>
                <c:pt idx="333">
                  <c:v>44340</c:v>
                </c:pt>
                <c:pt idx="334">
                  <c:v>44341</c:v>
                </c:pt>
                <c:pt idx="335">
                  <c:v>44342</c:v>
                </c:pt>
                <c:pt idx="336">
                  <c:v>44343</c:v>
                </c:pt>
                <c:pt idx="337">
                  <c:v>44344</c:v>
                </c:pt>
                <c:pt idx="338">
                  <c:v>44347</c:v>
                </c:pt>
                <c:pt idx="339">
                  <c:v>44348</c:v>
                </c:pt>
                <c:pt idx="340">
                  <c:v>44349</c:v>
                </c:pt>
                <c:pt idx="341">
                  <c:v>44350</c:v>
                </c:pt>
                <c:pt idx="342">
                  <c:v>44351</c:v>
                </c:pt>
                <c:pt idx="343">
                  <c:v>44354</c:v>
                </c:pt>
                <c:pt idx="344">
                  <c:v>44355</c:v>
                </c:pt>
                <c:pt idx="345">
                  <c:v>44356</c:v>
                </c:pt>
                <c:pt idx="346">
                  <c:v>44357</c:v>
                </c:pt>
                <c:pt idx="347">
                  <c:v>44358</c:v>
                </c:pt>
                <c:pt idx="348">
                  <c:v>44362</c:v>
                </c:pt>
                <c:pt idx="349">
                  <c:v>44363</c:v>
                </c:pt>
                <c:pt idx="350">
                  <c:v>44364</c:v>
                </c:pt>
                <c:pt idx="351">
                  <c:v>44365</c:v>
                </c:pt>
                <c:pt idx="352">
                  <c:v>44368</c:v>
                </c:pt>
                <c:pt idx="353">
                  <c:v>44369</c:v>
                </c:pt>
                <c:pt idx="354">
                  <c:v>44370</c:v>
                </c:pt>
                <c:pt idx="355">
                  <c:v>44371</c:v>
                </c:pt>
                <c:pt idx="356">
                  <c:v>44372</c:v>
                </c:pt>
                <c:pt idx="357">
                  <c:v>44375</c:v>
                </c:pt>
                <c:pt idx="358">
                  <c:v>44376</c:v>
                </c:pt>
                <c:pt idx="359">
                  <c:v>44377</c:v>
                </c:pt>
                <c:pt idx="360">
                  <c:v>44378</c:v>
                </c:pt>
                <c:pt idx="361">
                  <c:v>44379</c:v>
                </c:pt>
                <c:pt idx="362">
                  <c:v>44382</c:v>
                </c:pt>
                <c:pt idx="363">
                  <c:v>44383</c:v>
                </c:pt>
                <c:pt idx="364">
                  <c:v>44384</c:v>
                </c:pt>
                <c:pt idx="365">
                  <c:v>44385</c:v>
                </c:pt>
                <c:pt idx="366">
                  <c:v>44386</c:v>
                </c:pt>
                <c:pt idx="367">
                  <c:v>44389</c:v>
                </c:pt>
                <c:pt idx="368">
                  <c:v>44390</c:v>
                </c:pt>
                <c:pt idx="369">
                  <c:v>44391</c:v>
                </c:pt>
                <c:pt idx="370">
                  <c:v>44392</c:v>
                </c:pt>
                <c:pt idx="371">
                  <c:v>44393</c:v>
                </c:pt>
                <c:pt idx="372">
                  <c:v>44396</c:v>
                </c:pt>
                <c:pt idx="373">
                  <c:v>44397</c:v>
                </c:pt>
                <c:pt idx="374">
                  <c:v>44398</c:v>
                </c:pt>
                <c:pt idx="375">
                  <c:v>44399</c:v>
                </c:pt>
                <c:pt idx="376">
                  <c:v>44400</c:v>
                </c:pt>
                <c:pt idx="377">
                  <c:v>44403</c:v>
                </c:pt>
                <c:pt idx="378">
                  <c:v>44404</c:v>
                </c:pt>
                <c:pt idx="379">
                  <c:v>44405</c:v>
                </c:pt>
                <c:pt idx="380">
                  <c:v>44406</c:v>
                </c:pt>
                <c:pt idx="381">
                  <c:v>44407</c:v>
                </c:pt>
                <c:pt idx="382">
                  <c:v>44410</c:v>
                </c:pt>
                <c:pt idx="383">
                  <c:v>44411</c:v>
                </c:pt>
                <c:pt idx="384">
                  <c:v>44412</c:v>
                </c:pt>
                <c:pt idx="385">
                  <c:v>44413</c:v>
                </c:pt>
                <c:pt idx="386">
                  <c:v>44414</c:v>
                </c:pt>
                <c:pt idx="387">
                  <c:v>44417</c:v>
                </c:pt>
                <c:pt idx="388">
                  <c:v>44418</c:v>
                </c:pt>
                <c:pt idx="389">
                  <c:v>44419</c:v>
                </c:pt>
                <c:pt idx="390">
                  <c:v>44420</c:v>
                </c:pt>
                <c:pt idx="391">
                  <c:v>44421</c:v>
                </c:pt>
                <c:pt idx="392">
                  <c:v>44424</c:v>
                </c:pt>
                <c:pt idx="393">
                  <c:v>44425</c:v>
                </c:pt>
                <c:pt idx="394">
                  <c:v>44426</c:v>
                </c:pt>
                <c:pt idx="395">
                  <c:v>44427</c:v>
                </c:pt>
                <c:pt idx="396">
                  <c:v>44428</c:v>
                </c:pt>
                <c:pt idx="397">
                  <c:v>44431</c:v>
                </c:pt>
                <c:pt idx="398">
                  <c:v>44432</c:v>
                </c:pt>
                <c:pt idx="399">
                  <c:v>44433</c:v>
                </c:pt>
                <c:pt idx="400">
                  <c:v>44434</c:v>
                </c:pt>
                <c:pt idx="401">
                  <c:v>44435</c:v>
                </c:pt>
                <c:pt idx="402">
                  <c:v>44438</c:v>
                </c:pt>
                <c:pt idx="403">
                  <c:v>44439</c:v>
                </c:pt>
                <c:pt idx="404">
                  <c:v>44440</c:v>
                </c:pt>
                <c:pt idx="405">
                  <c:v>44441</c:v>
                </c:pt>
                <c:pt idx="406">
                  <c:v>44442</c:v>
                </c:pt>
                <c:pt idx="407">
                  <c:v>44445</c:v>
                </c:pt>
                <c:pt idx="408">
                  <c:v>44446</c:v>
                </c:pt>
                <c:pt idx="409">
                  <c:v>44447</c:v>
                </c:pt>
                <c:pt idx="410">
                  <c:v>44448</c:v>
                </c:pt>
                <c:pt idx="411">
                  <c:v>44449</c:v>
                </c:pt>
                <c:pt idx="412">
                  <c:v>44452</c:v>
                </c:pt>
                <c:pt idx="413">
                  <c:v>44453</c:v>
                </c:pt>
                <c:pt idx="414">
                  <c:v>44454</c:v>
                </c:pt>
                <c:pt idx="415">
                  <c:v>44455</c:v>
                </c:pt>
                <c:pt idx="416">
                  <c:v>44456</c:v>
                </c:pt>
                <c:pt idx="417">
                  <c:v>44461</c:v>
                </c:pt>
                <c:pt idx="418">
                  <c:v>44462</c:v>
                </c:pt>
                <c:pt idx="419">
                  <c:v>44463</c:v>
                </c:pt>
                <c:pt idx="420">
                  <c:v>44466</c:v>
                </c:pt>
                <c:pt idx="421">
                  <c:v>44467</c:v>
                </c:pt>
                <c:pt idx="422">
                  <c:v>44468</c:v>
                </c:pt>
                <c:pt idx="423">
                  <c:v>44469</c:v>
                </c:pt>
                <c:pt idx="424">
                  <c:v>44477</c:v>
                </c:pt>
                <c:pt idx="425">
                  <c:v>44480</c:v>
                </c:pt>
                <c:pt idx="426">
                  <c:v>44481</c:v>
                </c:pt>
                <c:pt idx="427">
                  <c:v>44482</c:v>
                </c:pt>
                <c:pt idx="428">
                  <c:v>44483</c:v>
                </c:pt>
                <c:pt idx="429">
                  <c:v>44484</c:v>
                </c:pt>
                <c:pt idx="430">
                  <c:v>44487</c:v>
                </c:pt>
                <c:pt idx="431">
                  <c:v>44488</c:v>
                </c:pt>
                <c:pt idx="432">
                  <c:v>44489</c:v>
                </c:pt>
                <c:pt idx="433">
                  <c:v>44490</c:v>
                </c:pt>
                <c:pt idx="434">
                  <c:v>44491</c:v>
                </c:pt>
                <c:pt idx="435">
                  <c:v>44494</c:v>
                </c:pt>
                <c:pt idx="436">
                  <c:v>44495</c:v>
                </c:pt>
                <c:pt idx="437">
                  <c:v>44496</c:v>
                </c:pt>
                <c:pt idx="438">
                  <c:v>44497</c:v>
                </c:pt>
                <c:pt idx="439">
                  <c:v>44498</c:v>
                </c:pt>
                <c:pt idx="440">
                  <c:v>44501</c:v>
                </c:pt>
                <c:pt idx="441">
                  <c:v>44502</c:v>
                </c:pt>
                <c:pt idx="442">
                  <c:v>44503</c:v>
                </c:pt>
                <c:pt idx="443">
                  <c:v>44504</c:v>
                </c:pt>
                <c:pt idx="444">
                  <c:v>44505</c:v>
                </c:pt>
                <c:pt idx="445">
                  <c:v>44508</c:v>
                </c:pt>
                <c:pt idx="446">
                  <c:v>44509</c:v>
                </c:pt>
                <c:pt idx="447">
                  <c:v>44510</c:v>
                </c:pt>
                <c:pt idx="448">
                  <c:v>44511</c:v>
                </c:pt>
                <c:pt idx="449">
                  <c:v>44512</c:v>
                </c:pt>
                <c:pt idx="450">
                  <c:v>44515</c:v>
                </c:pt>
                <c:pt idx="451">
                  <c:v>44516</c:v>
                </c:pt>
                <c:pt idx="452">
                  <c:v>44517</c:v>
                </c:pt>
                <c:pt idx="453">
                  <c:v>44518</c:v>
                </c:pt>
                <c:pt idx="454">
                  <c:v>44519</c:v>
                </c:pt>
                <c:pt idx="455">
                  <c:v>44522</c:v>
                </c:pt>
                <c:pt idx="456">
                  <c:v>44523</c:v>
                </c:pt>
                <c:pt idx="457">
                  <c:v>44524</c:v>
                </c:pt>
                <c:pt idx="458">
                  <c:v>44525</c:v>
                </c:pt>
                <c:pt idx="459">
                  <c:v>44526</c:v>
                </c:pt>
                <c:pt idx="460">
                  <c:v>44529</c:v>
                </c:pt>
                <c:pt idx="461">
                  <c:v>44530</c:v>
                </c:pt>
                <c:pt idx="462">
                  <c:v>44531</c:v>
                </c:pt>
                <c:pt idx="463">
                  <c:v>44532</c:v>
                </c:pt>
                <c:pt idx="464">
                  <c:v>44533</c:v>
                </c:pt>
                <c:pt idx="465">
                  <c:v>44536</c:v>
                </c:pt>
                <c:pt idx="466">
                  <c:v>44537</c:v>
                </c:pt>
                <c:pt idx="467">
                  <c:v>44538</c:v>
                </c:pt>
                <c:pt idx="468">
                  <c:v>44539</c:v>
                </c:pt>
                <c:pt idx="469">
                  <c:v>44540</c:v>
                </c:pt>
                <c:pt idx="470">
                  <c:v>44543</c:v>
                </c:pt>
                <c:pt idx="471">
                  <c:v>44544</c:v>
                </c:pt>
                <c:pt idx="472">
                  <c:v>44545</c:v>
                </c:pt>
                <c:pt idx="473">
                  <c:v>44546</c:v>
                </c:pt>
                <c:pt idx="474">
                  <c:v>44547</c:v>
                </c:pt>
                <c:pt idx="475">
                  <c:v>44550</c:v>
                </c:pt>
                <c:pt idx="476">
                  <c:v>44551</c:v>
                </c:pt>
                <c:pt idx="477">
                  <c:v>44552</c:v>
                </c:pt>
                <c:pt idx="478">
                  <c:v>44553</c:v>
                </c:pt>
                <c:pt idx="479">
                  <c:v>44554</c:v>
                </c:pt>
                <c:pt idx="480">
                  <c:v>44557</c:v>
                </c:pt>
                <c:pt idx="481">
                  <c:v>44558</c:v>
                </c:pt>
                <c:pt idx="482">
                  <c:v>44559</c:v>
                </c:pt>
                <c:pt idx="483">
                  <c:v>44560</c:v>
                </c:pt>
                <c:pt idx="484">
                  <c:v>44561</c:v>
                </c:pt>
                <c:pt idx="485">
                  <c:v>44565</c:v>
                </c:pt>
                <c:pt idx="486">
                  <c:v>44566</c:v>
                </c:pt>
                <c:pt idx="487">
                  <c:v>44567</c:v>
                </c:pt>
                <c:pt idx="488">
                  <c:v>44568</c:v>
                </c:pt>
                <c:pt idx="489">
                  <c:v>44571</c:v>
                </c:pt>
                <c:pt idx="490">
                  <c:v>44572</c:v>
                </c:pt>
                <c:pt idx="491">
                  <c:v>44573</c:v>
                </c:pt>
                <c:pt idx="492">
                  <c:v>44574</c:v>
                </c:pt>
                <c:pt idx="493">
                  <c:v>44575</c:v>
                </c:pt>
                <c:pt idx="494">
                  <c:v>44578</c:v>
                </c:pt>
                <c:pt idx="495">
                  <c:v>44579</c:v>
                </c:pt>
                <c:pt idx="496">
                  <c:v>44580</c:v>
                </c:pt>
                <c:pt idx="497">
                  <c:v>44581</c:v>
                </c:pt>
                <c:pt idx="498">
                  <c:v>44582</c:v>
                </c:pt>
                <c:pt idx="499">
                  <c:v>44585</c:v>
                </c:pt>
                <c:pt idx="500">
                  <c:v>44586</c:v>
                </c:pt>
                <c:pt idx="501">
                  <c:v>44587</c:v>
                </c:pt>
                <c:pt idx="502">
                  <c:v>44588</c:v>
                </c:pt>
                <c:pt idx="503">
                  <c:v>44589</c:v>
                </c:pt>
                <c:pt idx="504">
                  <c:v>44599</c:v>
                </c:pt>
                <c:pt idx="505">
                  <c:v>44600</c:v>
                </c:pt>
                <c:pt idx="506">
                  <c:v>44601</c:v>
                </c:pt>
                <c:pt idx="507">
                  <c:v>44602</c:v>
                </c:pt>
                <c:pt idx="508">
                  <c:v>44603</c:v>
                </c:pt>
                <c:pt idx="509">
                  <c:v>44606</c:v>
                </c:pt>
                <c:pt idx="510">
                  <c:v>44607</c:v>
                </c:pt>
                <c:pt idx="511">
                  <c:v>44608</c:v>
                </c:pt>
                <c:pt idx="512">
                  <c:v>44609</c:v>
                </c:pt>
                <c:pt idx="513">
                  <c:v>44610</c:v>
                </c:pt>
                <c:pt idx="514">
                  <c:v>44613</c:v>
                </c:pt>
                <c:pt idx="515">
                  <c:v>44614</c:v>
                </c:pt>
                <c:pt idx="516">
                  <c:v>44615</c:v>
                </c:pt>
                <c:pt idx="517">
                  <c:v>44616</c:v>
                </c:pt>
                <c:pt idx="518">
                  <c:v>44617</c:v>
                </c:pt>
                <c:pt idx="519">
                  <c:v>44620</c:v>
                </c:pt>
                <c:pt idx="520">
                  <c:v>44621</c:v>
                </c:pt>
                <c:pt idx="521">
                  <c:v>44622</c:v>
                </c:pt>
                <c:pt idx="522">
                  <c:v>44623</c:v>
                </c:pt>
                <c:pt idx="523">
                  <c:v>44624</c:v>
                </c:pt>
                <c:pt idx="524">
                  <c:v>44627</c:v>
                </c:pt>
                <c:pt idx="525">
                  <c:v>44628</c:v>
                </c:pt>
                <c:pt idx="526">
                  <c:v>44629</c:v>
                </c:pt>
                <c:pt idx="527">
                  <c:v>44630</c:v>
                </c:pt>
                <c:pt idx="528">
                  <c:v>44631</c:v>
                </c:pt>
                <c:pt idx="529">
                  <c:v>44634</c:v>
                </c:pt>
                <c:pt idx="530">
                  <c:v>44635</c:v>
                </c:pt>
                <c:pt idx="531">
                  <c:v>44636</c:v>
                </c:pt>
                <c:pt idx="532">
                  <c:v>44637</c:v>
                </c:pt>
                <c:pt idx="533">
                  <c:v>44638</c:v>
                </c:pt>
                <c:pt idx="534">
                  <c:v>44641</c:v>
                </c:pt>
                <c:pt idx="535">
                  <c:v>44642</c:v>
                </c:pt>
                <c:pt idx="536">
                  <c:v>44643</c:v>
                </c:pt>
                <c:pt idx="537">
                  <c:v>44644</c:v>
                </c:pt>
                <c:pt idx="538">
                  <c:v>44645</c:v>
                </c:pt>
                <c:pt idx="539">
                  <c:v>44648</c:v>
                </c:pt>
                <c:pt idx="540">
                  <c:v>44649</c:v>
                </c:pt>
                <c:pt idx="541">
                  <c:v>44650</c:v>
                </c:pt>
                <c:pt idx="542">
                  <c:v>44651</c:v>
                </c:pt>
                <c:pt idx="543">
                  <c:v>44652</c:v>
                </c:pt>
                <c:pt idx="544">
                  <c:v>44657</c:v>
                </c:pt>
                <c:pt idx="545">
                  <c:v>44658</c:v>
                </c:pt>
                <c:pt idx="546">
                  <c:v>44659</c:v>
                </c:pt>
                <c:pt idx="547">
                  <c:v>44662</c:v>
                </c:pt>
                <c:pt idx="548">
                  <c:v>44663</c:v>
                </c:pt>
                <c:pt idx="549">
                  <c:v>44664</c:v>
                </c:pt>
                <c:pt idx="550">
                  <c:v>44665</c:v>
                </c:pt>
                <c:pt idx="551">
                  <c:v>44666</c:v>
                </c:pt>
                <c:pt idx="552">
                  <c:v>44669</c:v>
                </c:pt>
                <c:pt idx="553">
                  <c:v>44670</c:v>
                </c:pt>
                <c:pt idx="554">
                  <c:v>44671</c:v>
                </c:pt>
                <c:pt idx="555">
                  <c:v>44672</c:v>
                </c:pt>
                <c:pt idx="556">
                  <c:v>44673</c:v>
                </c:pt>
                <c:pt idx="557">
                  <c:v>44676</c:v>
                </c:pt>
                <c:pt idx="558">
                  <c:v>44677</c:v>
                </c:pt>
                <c:pt idx="559">
                  <c:v>44678</c:v>
                </c:pt>
                <c:pt idx="560">
                  <c:v>44679</c:v>
                </c:pt>
                <c:pt idx="561">
                  <c:v>44680</c:v>
                </c:pt>
                <c:pt idx="562">
                  <c:v>44686</c:v>
                </c:pt>
                <c:pt idx="563">
                  <c:v>44687</c:v>
                </c:pt>
                <c:pt idx="564">
                  <c:v>44690</c:v>
                </c:pt>
                <c:pt idx="565">
                  <c:v>44691</c:v>
                </c:pt>
                <c:pt idx="566">
                  <c:v>44692</c:v>
                </c:pt>
                <c:pt idx="567">
                  <c:v>44693</c:v>
                </c:pt>
                <c:pt idx="568">
                  <c:v>44694</c:v>
                </c:pt>
                <c:pt idx="569">
                  <c:v>44697</c:v>
                </c:pt>
                <c:pt idx="570">
                  <c:v>44698</c:v>
                </c:pt>
                <c:pt idx="571">
                  <c:v>44699</c:v>
                </c:pt>
                <c:pt idx="572">
                  <c:v>44700</c:v>
                </c:pt>
                <c:pt idx="573">
                  <c:v>44701</c:v>
                </c:pt>
                <c:pt idx="574">
                  <c:v>44704</c:v>
                </c:pt>
                <c:pt idx="575">
                  <c:v>44705</c:v>
                </c:pt>
                <c:pt idx="576">
                  <c:v>44706</c:v>
                </c:pt>
                <c:pt idx="577">
                  <c:v>44707</c:v>
                </c:pt>
                <c:pt idx="578">
                  <c:v>44708</c:v>
                </c:pt>
                <c:pt idx="579">
                  <c:v>44711</c:v>
                </c:pt>
                <c:pt idx="580">
                  <c:v>44712</c:v>
                </c:pt>
                <c:pt idx="581">
                  <c:v>44713</c:v>
                </c:pt>
                <c:pt idx="582">
                  <c:v>44714</c:v>
                </c:pt>
                <c:pt idx="583">
                  <c:v>44718</c:v>
                </c:pt>
                <c:pt idx="584">
                  <c:v>44719</c:v>
                </c:pt>
                <c:pt idx="585">
                  <c:v>44720</c:v>
                </c:pt>
                <c:pt idx="586">
                  <c:v>44721</c:v>
                </c:pt>
                <c:pt idx="587">
                  <c:v>44722</c:v>
                </c:pt>
                <c:pt idx="588">
                  <c:v>44725</c:v>
                </c:pt>
                <c:pt idx="589">
                  <c:v>44726</c:v>
                </c:pt>
                <c:pt idx="590">
                  <c:v>44727</c:v>
                </c:pt>
                <c:pt idx="591">
                  <c:v>44728</c:v>
                </c:pt>
                <c:pt idx="592">
                  <c:v>44729</c:v>
                </c:pt>
                <c:pt idx="593">
                  <c:v>44732</c:v>
                </c:pt>
                <c:pt idx="594">
                  <c:v>44733</c:v>
                </c:pt>
                <c:pt idx="595">
                  <c:v>44734</c:v>
                </c:pt>
                <c:pt idx="596">
                  <c:v>44735</c:v>
                </c:pt>
                <c:pt idx="597">
                  <c:v>44736</c:v>
                </c:pt>
                <c:pt idx="598">
                  <c:v>44739</c:v>
                </c:pt>
                <c:pt idx="599">
                  <c:v>44740</c:v>
                </c:pt>
                <c:pt idx="600">
                  <c:v>44741</c:v>
                </c:pt>
                <c:pt idx="601">
                  <c:v>44742</c:v>
                </c:pt>
                <c:pt idx="602">
                  <c:v>44743</c:v>
                </c:pt>
                <c:pt idx="603">
                  <c:v>44746</c:v>
                </c:pt>
                <c:pt idx="604">
                  <c:v>44747</c:v>
                </c:pt>
                <c:pt idx="605">
                  <c:v>44748</c:v>
                </c:pt>
                <c:pt idx="606">
                  <c:v>44749</c:v>
                </c:pt>
                <c:pt idx="607">
                  <c:v>44750</c:v>
                </c:pt>
                <c:pt idx="608">
                  <c:v>44753</c:v>
                </c:pt>
                <c:pt idx="609">
                  <c:v>44754</c:v>
                </c:pt>
                <c:pt idx="610">
                  <c:v>44755</c:v>
                </c:pt>
                <c:pt idx="611">
                  <c:v>44756</c:v>
                </c:pt>
                <c:pt idx="612">
                  <c:v>44757</c:v>
                </c:pt>
                <c:pt idx="613">
                  <c:v>44760</c:v>
                </c:pt>
                <c:pt idx="614">
                  <c:v>44761</c:v>
                </c:pt>
                <c:pt idx="615">
                  <c:v>44762</c:v>
                </c:pt>
                <c:pt idx="616">
                  <c:v>44763</c:v>
                </c:pt>
                <c:pt idx="617">
                  <c:v>44764</c:v>
                </c:pt>
                <c:pt idx="618">
                  <c:v>44767</c:v>
                </c:pt>
                <c:pt idx="619">
                  <c:v>44768</c:v>
                </c:pt>
                <c:pt idx="620">
                  <c:v>44769</c:v>
                </c:pt>
                <c:pt idx="621">
                  <c:v>44770</c:v>
                </c:pt>
                <c:pt idx="622">
                  <c:v>44771</c:v>
                </c:pt>
                <c:pt idx="623">
                  <c:v>44774</c:v>
                </c:pt>
                <c:pt idx="624">
                  <c:v>44775</c:v>
                </c:pt>
                <c:pt idx="625">
                  <c:v>44776</c:v>
                </c:pt>
                <c:pt idx="626">
                  <c:v>44777</c:v>
                </c:pt>
                <c:pt idx="627">
                  <c:v>44778</c:v>
                </c:pt>
                <c:pt idx="628">
                  <c:v>44781</c:v>
                </c:pt>
                <c:pt idx="629">
                  <c:v>44782</c:v>
                </c:pt>
                <c:pt idx="630">
                  <c:v>44783</c:v>
                </c:pt>
                <c:pt idx="631">
                  <c:v>44784</c:v>
                </c:pt>
                <c:pt idx="632">
                  <c:v>44785</c:v>
                </c:pt>
                <c:pt idx="633">
                  <c:v>44788</c:v>
                </c:pt>
                <c:pt idx="634">
                  <c:v>44789</c:v>
                </c:pt>
                <c:pt idx="635">
                  <c:v>44790</c:v>
                </c:pt>
                <c:pt idx="636">
                  <c:v>44791</c:v>
                </c:pt>
                <c:pt idx="637">
                  <c:v>44792</c:v>
                </c:pt>
                <c:pt idx="638">
                  <c:v>44795</c:v>
                </c:pt>
                <c:pt idx="639">
                  <c:v>44796</c:v>
                </c:pt>
                <c:pt idx="640">
                  <c:v>44797</c:v>
                </c:pt>
                <c:pt idx="641">
                  <c:v>44798</c:v>
                </c:pt>
                <c:pt idx="642">
                  <c:v>44799</c:v>
                </c:pt>
                <c:pt idx="643">
                  <c:v>44802</c:v>
                </c:pt>
                <c:pt idx="644">
                  <c:v>44803</c:v>
                </c:pt>
                <c:pt idx="645">
                  <c:v>44804</c:v>
                </c:pt>
                <c:pt idx="646">
                  <c:v>44805</c:v>
                </c:pt>
                <c:pt idx="647">
                  <c:v>44806</c:v>
                </c:pt>
                <c:pt idx="648">
                  <c:v>44809</c:v>
                </c:pt>
                <c:pt idx="649">
                  <c:v>44810</c:v>
                </c:pt>
                <c:pt idx="650">
                  <c:v>44811</c:v>
                </c:pt>
                <c:pt idx="651">
                  <c:v>44812</c:v>
                </c:pt>
                <c:pt idx="652">
                  <c:v>44813</c:v>
                </c:pt>
                <c:pt idx="653">
                  <c:v>44817</c:v>
                </c:pt>
                <c:pt idx="654">
                  <c:v>44818</c:v>
                </c:pt>
                <c:pt idx="655">
                  <c:v>44819</c:v>
                </c:pt>
                <c:pt idx="656">
                  <c:v>44820</c:v>
                </c:pt>
                <c:pt idx="657">
                  <c:v>44823</c:v>
                </c:pt>
                <c:pt idx="658">
                  <c:v>44824</c:v>
                </c:pt>
                <c:pt idx="659">
                  <c:v>44825</c:v>
                </c:pt>
                <c:pt idx="660">
                  <c:v>44826</c:v>
                </c:pt>
                <c:pt idx="661">
                  <c:v>44827</c:v>
                </c:pt>
                <c:pt idx="662">
                  <c:v>44830</c:v>
                </c:pt>
                <c:pt idx="663">
                  <c:v>44831</c:v>
                </c:pt>
                <c:pt idx="664">
                  <c:v>44832</c:v>
                </c:pt>
                <c:pt idx="665">
                  <c:v>44833</c:v>
                </c:pt>
                <c:pt idx="666">
                  <c:v>44834</c:v>
                </c:pt>
                <c:pt idx="667">
                  <c:v>44844</c:v>
                </c:pt>
                <c:pt idx="668">
                  <c:v>44845</c:v>
                </c:pt>
                <c:pt idx="669">
                  <c:v>44846</c:v>
                </c:pt>
                <c:pt idx="670">
                  <c:v>44847</c:v>
                </c:pt>
                <c:pt idx="671">
                  <c:v>44848</c:v>
                </c:pt>
                <c:pt idx="672">
                  <c:v>44851</c:v>
                </c:pt>
                <c:pt idx="673">
                  <c:v>44852</c:v>
                </c:pt>
                <c:pt idx="674">
                  <c:v>44853</c:v>
                </c:pt>
                <c:pt idx="675">
                  <c:v>44854</c:v>
                </c:pt>
                <c:pt idx="676">
                  <c:v>44855</c:v>
                </c:pt>
                <c:pt idx="677">
                  <c:v>44858</c:v>
                </c:pt>
                <c:pt idx="678">
                  <c:v>44859</c:v>
                </c:pt>
                <c:pt idx="679">
                  <c:v>44860</c:v>
                </c:pt>
                <c:pt idx="680">
                  <c:v>44861</c:v>
                </c:pt>
                <c:pt idx="681">
                  <c:v>44862</c:v>
                </c:pt>
                <c:pt idx="682">
                  <c:v>44865</c:v>
                </c:pt>
                <c:pt idx="683">
                  <c:v>44866</c:v>
                </c:pt>
                <c:pt idx="684">
                  <c:v>44867</c:v>
                </c:pt>
                <c:pt idx="685">
                  <c:v>44868</c:v>
                </c:pt>
                <c:pt idx="686">
                  <c:v>44869</c:v>
                </c:pt>
                <c:pt idx="687">
                  <c:v>44872</c:v>
                </c:pt>
                <c:pt idx="688">
                  <c:v>44873</c:v>
                </c:pt>
                <c:pt idx="689">
                  <c:v>44874</c:v>
                </c:pt>
                <c:pt idx="690">
                  <c:v>44875</c:v>
                </c:pt>
                <c:pt idx="691">
                  <c:v>44876</c:v>
                </c:pt>
                <c:pt idx="692">
                  <c:v>44879</c:v>
                </c:pt>
                <c:pt idx="693">
                  <c:v>44880</c:v>
                </c:pt>
                <c:pt idx="694">
                  <c:v>44881</c:v>
                </c:pt>
                <c:pt idx="695">
                  <c:v>44882</c:v>
                </c:pt>
                <c:pt idx="696">
                  <c:v>44883</c:v>
                </c:pt>
                <c:pt idx="697">
                  <c:v>44886</c:v>
                </c:pt>
                <c:pt idx="698">
                  <c:v>44887</c:v>
                </c:pt>
                <c:pt idx="699">
                  <c:v>44888</c:v>
                </c:pt>
                <c:pt idx="700">
                  <c:v>44889</c:v>
                </c:pt>
                <c:pt idx="701">
                  <c:v>44890</c:v>
                </c:pt>
                <c:pt idx="702">
                  <c:v>44893</c:v>
                </c:pt>
                <c:pt idx="703">
                  <c:v>44894</c:v>
                </c:pt>
                <c:pt idx="704">
                  <c:v>44895</c:v>
                </c:pt>
                <c:pt idx="705">
                  <c:v>44896</c:v>
                </c:pt>
                <c:pt idx="706">
                  <c:v>44897</c:v>
                </c:pt>
                <c:pt idx="707">
                  <c:v>44900</c:v>
                </c:pt>
                <c:pt idx="708">
                  <c:v>44901</c:v>
                </c:pt>
                <c:pt idx="709">
                  <c:v>44902</c:v>
                </c:pt>
                <c:pt idx="710">
                  <c:v>44903</c:v>
                </c:pt>
                <c:pt idx="711">
                  <c:v>44904</c:v>
                </c:pt>
                <c:pt idx="712">
                  <c:v>44907</c:v>
                </c:pt>
                <c:pt idx="713">
                  <c:v>44908</c:v>
                </c:pt>
                <c:pt idx="714">
                  <c:v>44909</c:v>
                </c:pt>
                <c:pt idx="715">
                  <c:v>44910</c:v>
                </c:pt>
                <c:pt idx="716">
                  <c:v>44911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44921</c:v>
                </c:pt>
                <c:pt idx="723">
                  <c:v>44922</c:v>
                </c:pt>
                <c:pt idx="724">
                  <c:v>44923</c:v>
                </c:pt>
                <c:pt idx="725">
                  <c:v>44924</c:v>
                </c:pt>
                <c:pt idx="726">
                  <c:v>44925</c:v>
                </c:pt>
                <c:pt idx="727">
                  <c:v>44929</c:v>
                </c:pt>
                <c:pt idx="728">
                  <c:v>44930</c:v>
                </c:pt>
                <c:pt idx="729">
                  <c:v>44931</c:v>
                </c:pt>
                <c:pt idx="730">
                  <c:v>44932</c:v>
                </c:pt>
                <c:pt idx="731">
                  <c:v>44935</c:v>
                </c:pt>
                <c:pt idx="732">
                  <c:v>44936</c:v>
                </c:pt>
                <c:pt idx="733">
                  <c:v>44937</c:v>
                </c:pt>
                <c:pt idx="734">
                  <c:v>44938</c:v>
                </c:pt>
                <c:pt idx="735">
                  <c:v>44939</c:v>
                </c:pt>
                <c:pt idx="736">
                  <c:v>44942</c:v>
                </c:pt>
                <c:pt idx="737">
                  <c:v>44943</c:v>
                </c:pt>
                <c:pt idx="738">
                  <c:v>44944</c:v>
                </c:pt>
                <c:pt idx="739">
                  <c:v>44945</c:v>
                </c:pt>
                <c:pt idx="740">
                  <c:v>44946</c:v>
                </c:pt>
                <c:pt idx="741">
                  <c:v>44956</c:v>
                </c:pt>
                <c:pt idx="742">
                  <c:v>44957</c:v>
                </c:pt>
                <c:pt idx="743">
                  <c:v>44958</c:v>
                </c:pt>
                <c:pt idx="744">
                  <c:v>44959</c:v>
                </c:pt>
                <c:pt idx="745">
                  <c:v>44960</c:v>
                </c:pt>
                <c:pt idx="746">
                  <c:v>44963</c:v>
                </c:pt>
                <c:pt idx="747">
                  <c:v>44964</c:v>
                </c:pt>
                <c:pt idx="748">
                  <c:v>44965</c:v>
                </c:pt>
                <c:pt idx="749">
                  <c:v>44966</c:v>
                </c:pt>
                <c:pt idx="750">
                  <c:v>44967</c:v>
                </c:pt>
                <c:pt idx="751">
                  <c:v>44970</c:v>
                </c:pt>
                <c:pt idx="752">
                  <c:v>44971</c:v>
                </c:pt>
                <c:pt idx="753">
                  <c:v>44972</c:v>
                </c:pt>
                <c:pt idx="754">
                  <c:v>44973</c:v>
                </c:pt>
                <c:pt idx="755">
                  <c:v>44974</c:v>
                </c:pt>
                <c:pt idx="756">
                  <c:v>44977</c:v>
                </c:pt>
                <c:pt idx="757">
                  <c:v>44978</c:v>
                </c:pt>
                <c:pt idx="758">
                  <c:v>44979</c:v>
                </c:pt>
                <c:pt idx="759">
                  <c:v>44980</c:v>
                </c:pt>
                <c:pt idx="760">
                  <c:v>44981</c:v>
                </c:pt>
                <c:pt idx="761">
                  <c:v>44984</c:v>
                </c:pt>
                <c:pt idx="762">
                  <c:v>44985</c:v>
                </c:pt>
                <c:pt idx="763">
                  <c:v>44986</c:v>
                </c:pt>
                <c:pt idx="764">
                  <c:v>44987</c:v>
                </c:pt>
                <c:pt idx="765">
                  <c:v>44988</c:v>
                </c:pt>
                <c:pt idx="766">
                  <c:v>44991</c:v>
                </c:pt>
                <c:pt idx="767">
                  <c:v>44992</c:v>
                </c:pt>
                <c:pt idx="768">
                  <c:v>44993</c:v>
                </c:pt>
                <c:pt idx="769">
                  <c:v>44994</c:v>
                </c:pt>
                <c:pt idx="770">
                  <c:v>44995</c:v>
                </c:pt>
                <c:pt idx="771">
                  <c:v>44998</c:v>
                </c:pt>
                <c:pt idx="772">
                  <c:v>44999</c:v>
                </c:pt>
                <c:pt idx="773">
                  <c:v>45000</c:v>
                </c:pt>
                <c:pt idx="774">
                  <c:v>45001</c:v>
                </c:pt>
                <c:pt idx="775">
                  <c:v>45002</c:v>
                </c:pt>
                <c:pt idx="776">
                  <c:v>45005</c:v>
                </c:pt>
                <c:pt idx="777">
                  <c:v>45006</c:v>
                </c:pt>
                <c:pt idx="778">
                  <c:v>45007</c:v>
                </c:pt>
                <c:pt idx="779">
                  <c:v>45008</c:v>
                </c:pt>
                <c:pt idx="780">
                  <c:v>45009</c:v>
                </c:pt>
                <c:pt idx="781">
                  <c:v>45012</c:v>
                </c:pt>
                <c:pt idx="782">
                  <c:v>45013</c:v>
                </c:pt>
                <c:pt idx="783">
                  <c:v>45014</c:v>
                </c:pt>
                <c:pt idx="784">
                  <c:v>45015</c:v>
                </c:pt>
                <c:pt idx="785">
                  <c:v>45016</c:v>
                </c:pt>
                <c:pt idx="786">
                  <c:v>45019</c:v>
                </c:pt>
                <c:pt idx="787">
                  <c:v>45020</c:v>
                </c:pt>
                <c:pt idx="788">
                  <c:v>45022</c:v>
                </c:pt>
                <c:pt idx="789">
                  <c:v>45023</c:v>
                </c:pt>
                <c:pt idx="790">
                  <c:v>45026</c:v>
                </c:pt>
                <c:pt idx="791">
                  <c:v>45027</c:v>
                </c:pt>
                <c:pt idx="792">
                  <c:v>45028</c:v>
                </c:pt>
                <c:pt idx="793">
                  <c:v>45029</c:v>
                </c:pt>
                <c:pt idx="794">
                  <c:v>45030</c:v>
                </c:pt>
                <c:pt idx="795">
                  <c:v>45033</c:v>
                </c:pt>
                <c:pt idx="796">
                  <c:v>45034</c:v>
                </c:pt>
                <c:pt idx="797">
                  <c:v>45035</c:v>
                </c:pt>
                <c:pt idx="798">
                  <c:v>45036</c:v>
                </c:pt>
                <c:pt idx="799">
                  <c:v>45037</c:v>
                </c:pt>
                <c:pt idx="800">
                  <c:v>45040</c:v>
                </c:pt>
                <c:pt idx="801">
                  <c:v>45041</c:v>
                </c:pt>
                <c:pt idx="802">
                  <c:v>45042</c:v>
                </c:pt>
                <c:pt idx="803">
                  <c:v>45043</c:v>
                </c:pt>
                <c:pt idx="804">
                  <c:v>45044</c:v>
                </c:pt>
                <c:pt idx="805">
                  <c:v>45050</c:v>
                </c:pt>
                <c:pt idx="806">
                  <c:v>45051</c:v>
                </c:pt>
                <c:pt idx="807">
                  <c:v>45054</c:v>
                </c:pt>
                <c:pt idx="808">
                  <c:v>45055</c:v>
                </c:pt>
                <c:pt idx="809">
                  <c:v>45056</c:v>
                </c:pt>
                <c:pt idx="810">
                  <c:v>45057</c:v>
                </c:pt>
                <c:pt idx="811">
                  <c:v>45058</c:v>
                </c:pt>
                <c:pt idx="812">
                  <c:v>45061</c:v>
                </c:pt>
                <c:pt idx="813">
                  <c:v>45062</c:v>
                </c:pt>
                <c:pt idx="814">
                  <c:v>45063</c:v>
                </c:pt>
                <c:pt idx="815">
                  <c:v>45064</c:v>
                </c:pt>
                <c:pt idx="816">
                  <c:v>45065</c:v>
                </c:pt>
                <c:pt idx="817">
                  <c:v>45068</c:v>
                </c:pt>
                <c:pt idx="818">
                  <c:v>45069</c:v>
                </c:pt>
                <c:pt idx="819">
                  <c:v>45070</c:v>
                </c:pt>
                <c:pt idx="820">
                  <c:v>45071</c:v>
                </c:pt>
                <c:pt idx="821">
                  <c:v>45072</c:v>
                </c:pt>
                <c:pt idx="822">
                  <c:v>45075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45096</c:v>
                </c:pt>
                <c:pt idx="838">
                  <c:v>45097</c:v>
                </c:pt>
                <c:pt idx="839">
                  <c:v>45098</c:v>
                </c:pt>
                <c:pt idx="840">
                  <c:v>45103</c:v>
                </c:pt>
                <c:pt idx="841">
                  <c:v>45104</c:v>
                </c:pt>
                <c:pt idx="842">
                  <c:v>45105</c:v>
                </c:pt>
                <c:pt idx="843">
                  <c:v>45106</c:v>
                </c:pt>
                <c:pt idx="844">
                  <c:v>45107</c:v>
                </c:pt>
                <c:pt idx="845">
                  <c:v>45110</c:v>
                </c:pt>
                <c:pt idx="846">
                  <c:v>45111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45173</c:v>
                </c:pt>
                <c:pt idx="891">
                  <c:v>45174</c:v>
                </c:pt>
                <c:pt idx="892">
                  <c:v>45175</c:v>
                </c:pt>
                <c:pt idx="893">
                  <c:v>45176</c:v>
                </c:pt>
                <c:pt idx="894">
                  <c:v>45177</c:v>
                </c:pt>
                <c:pt idx="895">
                  <c:v>45180</c:v>
                </c:pt>
                <c:pt idx="896">
                  <c:v>45181</c:v>
                </c:pt>
                <c:pt idx="897">
                  <c:v>45182</c:v>
                </c:pt>
                <c:pt idx="898">
                  <c:v>45183</c:v>
                </c:pt>
                <c:pt idx="899">
                  <c:v>45184</c:v>
                </c:pt>
                <c:pt idx="900">
                  <c:v>45187</c:v>
                </c:pt>
                <c:pt idx="901">
                  <c:v>45188</c:v>
                </c:pt>
                <c:pt idx="902">
                  <c:v>45189</c:v>
                </c:pt>
                <c:pt idx="903">
                  <c:v>45190</c:v>
                </c:pt>
                <c:pt idx="904">
                  <c:v>45191</c:v>
                </c:pt>
                <c:pt idx="905">
                  <c:v>45194</c:v>
                </c:pt>
                <c:pt idx="906">
                  <c:v>45195</c:v>
                </c:pt>
                <c:pt idx="907">
                  <c:v>45196</c:v>
                </c:pt>
                <c:pt idx="908">
                  <c:v>45197</c:v>
                </c:pt>
                <c:pt idx="909">
                  <c:v>45208</c:v>
                </c:pt>
                <c:pt idx="910">
                  <c:v>45209</c:v>
                </c:pt>
                <c:pt idx="911">
                  <c:v>45210</c:v>
                </c:pt>
                <c:pt idx="912">
                  <c:v>45211</c:v>
                </c:pt>
                <c:pt idx="913">
                  <c:v>45212</c:v>
                </c:pt>
                <c:pt idx="914">
                  <c:v>45215</c:v>
                </c:pt>
                <c:pt idx="915">
                  <c:v>45216</c:v>
                </c:pt>
                <c:pt idx="916">
                  <c:v>45217</c:v>
                </c:pt>
                <c:pt idx="917">
                  <c:v>45218</c:v>
                </c:pt>
                <c:pt idx="918">
                  <c:v>45219</c:v>
                </c:pt>
                <c:pt idx="919">
                  <c:v>45222</c:v>
                </c:pt>
                <c:pt idx="920">
                  <c:v>45223</c:v>
                </c:pt>
                <c:pt idx="921">
                  <c:v>45224</c:v>
                </c:pt>
                <c:pt idx="922">
                  <c:v>45225</c:v>
                </c:pt>
                <c:pt idx="923">
                  <c:v>45226</c:v>
                </c:pt>
                <c:pt idx="924">
                  <c:v>45229</c:v>
                </c:pt>
                <c:pt idx="925">
                  <c:v>45230</c:v>
                </c:pt>
                <c:pt idx="926">
                  <c:v>45231</c:v>
                </c:pt>
                <c:pt idx="927">
                  <c:v>45232</c:v>
                </c:pt>
                <c:pt idx="928">
                  <c:v>45233</c:v>
                </c:pt>
                <c:pt idx="929">
                  <c:v>45236</c:v>
                </c:pt>
                <c:pt idx="930">
                  <c:v>45237</c:v>
                </c:pt>
                <c:pt idx="931">
                  <c:v>45238</c:v>
                </c:pt>
                <c:pt idx="932">
                  <c:v>45239</c:v>
                </c:pt>
                <c:pt idx="933">
                  <c:v>45240</c:v>
                </c:pt>
                <c:pt idx="934">
                  <c:v>45243</c:v>
                </c:pt>
                <c:pt idx="935">
                  <c:v>45244</c:v>
                </c:pt>
                <c:pt idx="936">
                  <c:v>45245</c:v>
                </c:pt>
                <c:pt idx="937">
                  <c:v>45246</c:v>
                </c:pt>
                <c:pt idx="938">
                  <c:v>45247</c:v>
                </c:pt>
                <c:pt idx="939">
                  <c:v>45250</c:v>
                </c:pt>
                <c:pt idx="940">
                  <c:v>45251</c:v>
                </c:pt>
                <c:pt idx="941">
                  <c:v>45252</c:v>
                </c:pt>
                <c:pt idx="942">
                  <c:v>45253</c:v>
                </c:pt>
                <c:pt idx="943">
                  <c:v>45254</c:v>
                </c:pt>
                <c:pt idx="944">
                  <c:v>45257</c:v>
                </c:pt>
                <c:pt idx="945">
                  <c:v>45258</c:v>
                </c:pt>
                <c:pt idx="946">
                  <c:v>45259</c:v>
                </c:pt>
                <c:pt idx="947">
                  <c:v>45260</c:v>
                </c:pt>
                <c:pt idx="948">
                  <c:v>45261</c:v>
                </c:pt>
                <c:pt idx="949">
                  <c:v>45264</c:v>
                </c:pt>
                <c:pt idx="950">
                  <c:v>45265</c:v>
                </c:pt>
                <c:pt idx="951">
                  <c:v>45266</c:v>
                </c:pt>
                <c:pt idx="952">
                  <c:v>45267</c:v>
                </c:pt>
                <c:pt idx="953">
                  <c:v>45268</c:v>
                </c:pt>
                <c:pt idx="954">
                  <c:v>45271</c:v>
                </c:pt>
                <c:pt idx="955">
                  <c:v>45272</c:v>
                </c:pt>
                <c:pt idx="956">
                  <c:v>45273</c:v>
                </c:pt>
                <c:pt idx="957">
                  <c:v>45274</c:v>
                </c:pt>
                <c:pt idx="958">
                  <c:v>45275</c:v>
                </c:pt>
                <c:pt idx="959">
                  <c:v>45278</c:v>
                </c:pt>
                <c:pt idx="960">
                  <c:v>45279</c:v>
                </c:pt>
                <c:pt idx="961">
                  <c:v>45280</c:v>
                </c:pt>
                <c:pt idx="962">
                  <c:v>45281</c:v>
                </c:pt>
                <c:pt idx="963">
                  <c:v>45282</c:v>
                </c:pt>
                <c:pt idx="964">
                  <c:v>45285</c:v>
                </c:pt>
                <c:pt idx="965">
                  <c:v>45286</c:v>
                </c:pt>
                <c:pt idx="966">
                  <c:v>45287</c:v>
                </c:pt>
                <c:pt idx="967">
                  <c:v>45288</c:v>
                </c:pt>
                <c:pt idx="968">
                  <c:v>45289</c:v>
                </c:pt>
                <c:pt idx="969">
                  <c:v>45293</c:v>
                </c:pt>
                <c:pt idx="970">
                  <c:v>45294</c:v>
                </c:pt>
                <c:pt idx="971">
                  <c:v>45295</c:v>
                </c:pt>
                <c:pt idx="972">
                  <c:v>45296</c:v>
                </c:pt>
                <c:pt idx="973">
                  <c:v>45299</c:v>
                </c:pt>
                <c:pt idx="974">
                  <c:v>45300</c:v>
                </c:pt>
                <c:pt idx="975">
                  <c:v>45301</c:v>
                </c:pt>
                <c:pt idx="976">
                  <c:v>45302</c:v>
                </c:pt>
                <c:pt idx="977">
                  <c:v>45303</c:v>
                </c:pt>
                <c:pt idx="978">
                  <c:v>45306</c:v>
                </c:pt>
                <c:pt idx="979">
                  <c:v>45307</c:v>
                </c:pt>
                <c:pt idx="980">
                  <c:v>45308</c:v>
                </c:pt>
                <c:pt idx="981">
                  <c:v>45309</c:v>
                </c:pt>
                <c:pt idx="982">
                  <c:v>45310</c:v>
                </c:pt>
                <c:pt idx="983">
                  <c:v>45313</c:v>
                </c:pt>
                <c:pt idx="984">
                  <c:v>45314</c:v>
                </c:pt>
                <c:pt idx="985">
                  <c:v>45315</c:v>
                </c:pt>
                <c:pt idx="986">
                  <c:v>45316</c:v>
                </c:pt>
                <c:pt idx="987">
                  <c:v>45317</c:v>
                </c:pt>
                <c:pt idx="988">
                  <c:v>45320</c:v>
                </c:pt>
                <c:pt idx="989">
                  <c:v>45321</c:v>
                </c:pt>
                <c:pt idx="990">
                  <c:v>45322</c:v>
                </c:pt>
                <c:pt idx="991">
                  <c:v>45323</c:v>
                </c:pt>
                <c:pt idx="992">
                  <c:v>45324</c:v>
                </c:pt>
                <c:pt idx="993">
                  <c:v>45327</c:v>
                </c:pt>
                <c:pt idx="994">
                  <c:v>45328</c:v>
                </c:pt>
                <c:pt idx="995">
                  <c:v>45329</c:v>
                </c:pt>
                <c:pt idx="996">
                  <c:v>45330</c:v>
                </c:pt>
                <c:pt idx="997">
                  <c:v>45341</c:v>
                </c:pt>
                <c:pt idx="998">
                  <c:v>45342</c:v>
                </c:pt>
                <c:pt idx="999">
                  <c:v>45343</c:v>
                </c:pt>
                <c:pt idx="1000">
                  <c:v>45344</c:v>
                </c:pt>
                <c:pt idx="1001">
                  <c:v>45345</c:v>
                </c:pt>
                <c:pt idx="1002">
                  <c:v>45348</c:v>
                </c:pt>
                <c:pt idx="1003">
                  <c:v>45349</c:v>
                </c:pt>
                <c:pt idx="1004">
                  <c:v>45350</c:v>
                </c:pt>
                <c:pt idx="1005">
                  <c:v>45351</c:v>
                </c:pt>
                <c:pt idx="1006">
                  <c:v>45352</c:v>
                </c:pt>
                <c:pt idx="1007">
                  <c:v>45355</c:v>
                </c:pt>
                <c:pt idx="1008">
                  <c:v>45356</c:v>
                </c:pt>
                <c:pt idx="1009">
                  <c:v>45357</c:v>
                </c:pt>
                <c:pt idx="1010">
                  <c:v>45358</c:v>
                </c:pt>
                <c:pt idx="1011">
                  <c:v>45359</c:v>
                </c:pt>
                <c:pt idx="1012">
                  <c:v>45362</c:v>
                </c:pt>
                <c:pt idx="1013">
                  <c:v>45363</c:v>
                </c:pt>
                <c:pt idx="1014">
                  <c:v>45364</c:v>
                </c:pt>
                <c:pt idx="1015">
                  <c:v>45365</c:v>
                </c:pt>
                <c:pt idx="1016">
                  <c:v>45366</c:v>
                </c:pt>
                <c:pt idx="1017">
                  <c:v>45369</c:v>
                </c:pt>
                <c:pt idx="1018">
                  <c:v>45370</c:v>
                </c:pt>
                <c:pt idx="1019">
                  <c:v>45371</c:v>
                </c:pt>
                <c:pt idx="1020">
                  <c:v>45372</c:v>
                </c:pt>
                <c:pt idx="1021">
                  <c:v>45373</c:v>
                </c:pt>
                <c:pt idx="1022">
                  <c:v>45376</c:v>
                </c:pt>
                <c:pt idx="1023">
                  <c:v>45377</c:v>
                </c:pt>
                <c:pt idx="1024">
                  <c:v>45378</c:v>
                </c:pt>
                <c:pt idx="1025">
                  <c:v>45379</c:v>
                </c:pt>
                <c:pt idx="1026">
                  <c:v>45380</c:v>
                </c:pt>
                <c:pt idx="1027">
                  <c:v>45383</c:v>
                </c:pt>
                <c:pt idx="1028">
                  <c:v>45384</c:v>
                </c:pt>
                <c:pt idx="1029">
                  <c:v>45385</c:v>
                </c:pt>
                <c:pt idx="1030">
                  <c:v>45390</c:v>
                </c:pt>
                <c:pt idx="1031">
                  <c:v>45391</c:v>
                </c:pt>
                <c:pt idx="1032">
                  <c:v>45392</c:v>
                </c:pt>
                <c:pt idx="1033">
                  <c:v>45393</c:v>
                </c:pt>
                <c:pt idx="1034">
                  <c:v>45394</c:v>
                </c:pt>
                <c:pt idx="1035">
                  <c:v>45397</c:v>
                </c:pt>
                <c:pt idx="1036">
                  <c:v>45398</c:v>
                </c:pt>
                <c:pt idx="1037">
                  <c:v>45399</c:v>
                </c:pt>
                <c:pt idx="1038">
                  <c:v>45400</c:v>
                </c:pt>
                <c:pt idx="1039">
                  <c:v>45401</c:v>
                </c:pt>
                <c:pt idx="1040">
                  <c:v>45404</c:v>
                </c:pt>
                <c:pt idx="1041">
                  <c:v>45405</c:v>
                </c:pt>
                <c:pt idx="1042">
                  <c:v>45406</c:v>
                </c:pt>
                <c:pt idx="1043">
                  <c:v>45407</c:v>
                </c:pt>
                <c:pt idx="1044">
                  <c:v>45408</c:v>
                </c:pt>
                <c:pt idx="1045">
                  <c:v>45411</c:v>
                </c:pt>
                <c:pt idx="1046">
                  <c:v>45412</c:v>
                </c:pt>
                <c:pt idx="1047">
                  <c:v>45418</c:v>
                </c:pt>
                <c:pt idx="1048">
                  <c:v>45419</c:v>
                </c:pt>
                <c:pt idx="1049">
                  <c:v>45420</c:v>
                </c:pt>
                <c:pt idx="1050">
                  <c:v>45421</c:v>
                </c:pt>
                <c:pt idx="1051">
                  <c:v>45422</c:v>
                </c:pt>
                <c:pt idx="1052">
                  <c:v>45425</c:v>
                </c:pt>
                <c:pt idx="1053">
                  <c:v>45426</c:v>
                </c:pt>
                <c:pt idx="1054">
                  <c:v>45427</c:v>
                </c:pt>
                <c:pt idx="1055">
                  <c:v>45428</c:v>
                </c:pt>
                <c:pt idx="1056">
                  <c:v>45429</c:v>
                </c:pt>
                <c:pt idx="1057">
                  <c:v>45432</c:v>
                </c:pt>
                <c:pt idx="1058">
                  <c:v>45433</c:v>
                </c:pt>
                <c:pt idx="1059">
                  <c:v>45434</c:v>
                </c:pt>
                <c:pt idx="1060">
                  <c:v>45435</c:v>
                </c:pt>
                <c:pt idx="1061">
                  <c:v>45436</c:v>
                </c:pt>
                <c:pt idx="1062">
                  <c:v>45439</c:v>
                </c:pt>
                <c:pt idx="1063">
                  <c:v>45440</c:v>
                </c:pt>
                <c:pt idx="1064">
                  <c:v>45441</c:v>
                </c:pt>
                <c:pt idx="1065">
                  <c:v>45442</c:v>
                </c:pt>
                <c:pt idx="1066">
                  <c:v>45443</c:v>
                </c:pt>
                <c:pt idx="1067">
                  <c:v>45446</c:v>
                </c:pt>
                <c:pt idx="1068">
                  <c:v>45447</c:v>
                </c:pt>
                <c:pt idx="1069">
                  <c:v>45448</c:v>
                </c:pt>
                <c:pt idx="1070">
                  <c:v>45449</c:v>
                </c:pt>
                <c:pt idx="1071">
                  <c:v>45450</c:v>
                </c:pt>
                <c:pt idx="1072">
                  <c:v>45454</c:v>
                </c:pt>
                <c:pt idx="1073">
                  <c:v>45455</c:v>
                </c:pt>
                <c:pt idx="1074">
                  <c:v>45456</c:v>
                </c:pt>
                <c:pt idx="1075">
                  <c:v>45457</c:v>
                </c:pt>
                <c:pt idx="1076">
                  <c:v>45460</c:v>
                </c:pt>
                <c:pt idx="1077">
                  <c:v>45461</c:v>
                </c:pt>
                <c:pt idx="1078">
                  <c:v>45462</c:v>
                </c:pt>
                <c:pt idx="1079">
                  <c:v>45463</c:v>
                </c:pt>
                <c:pt idx="1080">
                  <c:v>45464</c:v>
                </c:pt>
                <c:pt idx="1081">
                  <c:v>45467</c:v>
                </c:pt>
                <c:pt idx="1082">
                  <c:v>45468</c:v>
                </c:pt>
                <c:pt idx="1083">
                  <c:v>45469</c:v>
                </c:pt>
                <c:pt idx="1084">
                  <c:v>45470</c:v>
                </c:pt>
                <c:pt idx="1085">
                  <c:v>45471</c:v>
                </c:pt>
                <c:pt idx="1086">
                  <c:v>45474</c:v>
                </c:pt>
                <c:pt idx="1087">
                  <c:v>45475</c:v>
                </c:pt>
                <c:pt idx="1088">
                  <c:v>45476</c:v>
                </c:pt>
                <c:pt idx="1089">
                  <c:v>45477</c:v>
                </c:pt>
                <c:pt idx="1090">
                  <c:v>45478</c:v>
                </c:pt>
                <c:pt idx="1091">
                  <c:v>45481</c:v>
                </c:pt>
                <c:pt idx="1092">
                  <c:v>45482</c:v>
                </c:pt>
                <c:pt idx="1093">
                  <c:v>45483</c:v>
                </c:pt>
                <c:pt idx="1094">
                  <c:v>45484</c:v>
                </c:pt>
                <c:pt idx="1095">
                  <c:v>45485</c:v>
                </c:pt>
                <c:pt idx="1096">
                  <c:v>45488</c:v>
                </c:pt>
                <c:pt idx="1097">
                  <c:v>45489</c:v>
                </c:pt>
                <c:pt idx="1098">
                  <c:v>45490</c:v>
                </c:pt>
                <c:pt idx="1099">
                  <c:v>45491</c:v>
                </c:pt>
                <c:pt idx="1100">
                  <c:v>45492</c:v>
                </c:pt>
                <c:pt idx="1101">
                  <c:v>45495</c:v>
                </c:pt>
                <c:pt idx="1102">
                  <c:v>45496</c:v>
                </c:pt>
                <c:pt idx="1103">
                  <c:v>45497</c:v>
                </c:pt>
                <c:pt idx="1104">
                  <c:v>45498</c:v>
                </c:pt>
                <c:pt idx="1105">
                  <c:v>45499</c:v>
                </c:pt>
                <c:pt idx="1106">
                  <c:v>45502</c:v>
                </c:pt>
                <c:pt idx="1107">
                  <c:v>45503</c:v>
                </c:pt>
                <c:pt idx="1108">
                  <c:v>45504</c:v>
                </c:pt>
                <c:pt idx="1109">
                  <c:v>45505</c:v>
                </c:pt>
                <c:pt idx="1110">
                  <c:v>45506</c:v>
                </c:pt>
                <c:pt idx="1111">
                  <c:v>45509</c:v>
                </c:pt>
                <c:pt idx="1112">
                  <c:v>45510</c:v>
                </c:pt>
                <c:pt idx="1113">
                  <c:v>45511</c:v>
                </c:pt>
                <c:pt idx="1114">
                  <c:v>45512</c:v>
                </c:pt>
                <c:pt idx="1115">
                  <c:v>45513</c:v>
                </c:pt>
                <c:pt idx="1116">
                  <c:v>45516</c:v>
                </c:pt>
                <c:pt idx="1117">
                  <c:v>45517</c:v>
                </c:pt>
                <c:pt idx="1118">
                  <c:v>45518</c:v>
                </c:pt>
                <c:pt idx="1119">
                  <c:v>45519</c:v>
                </c:pt>
                <c:pt idx="1120">
                  <c:v>45520</c:v>
                </c:pt>
                <c:pt idx="1121">
                  <c:v>45523</c:v>
                </c:pt>
                <c:pt idx="1122">
                  <c:v>45524</c:v>
                </c:pt>
                <c:pt idx="1123">
                  <c:v>45525</c:v>
                </c:pt>
                <c:pt idx="1124">
                  <c:v>45526</c:v>
                </c:pt>
                <c:pt idx="1125">
                  <c:v>45527</c:v>
                </c:pt>
                <c:pt idx="1126">
                  <c:v>45530</c:v>
                </c:pt>
                <c:pt idx="1127">
                  <c:v>45531</c:v>
                </c:pt>
                <c:pt idx="1128">
                  <c:v>45532</c:v>
                </c:pt>
                <c:pt idx="1129">
                  <c:v>45533</c:v>
                </c:pt>
                <c:pt idx="1130">
                  <c:v>45534</c:v>
                </c:pt>
                <c:pt idx="1131">
                  <c:v>45537</c:v>
                </c:pt>
                <c:pt idx="1132">
                  <c:v>45538</c:v>
                </c:pt>
                <c:pt idx="1133">
                  <c:v>45539</c:v>
                </c:pt>
                <c:pt idx="1134">
                  <c:v>45540</c:v>
                </c:pt>
                <c:pt idx="1135">
                  <c:v>45541</c:v>
                </c:pt>
                <c:pt idx="1136">
                  <c:v>45544</c:v>
                </c:pt>
                <c:pt idx="1137">
                  <c:v>45545</c:v>
                </c:pt>
                <c:pt idx="1138">
                  <c:v>45546</c:v>
                </c:pt>
                <c:pt idx="1139">
                  <c:v>45547</c:v>
                </c:pt>
                <c:pt idx="1140">
                  <c:v>45548</c:v>
                </c:pt>
                <c:pt idx="1141">
                  <c:v>45553</c:v>
                </c:pt>
                <c:pt idx="1142">
                  <c:v>45554</c:v>
                </c:pt>
                <c:pt idx="1143">
                  <c:v>45555</c:v>
                </c:pt>
                <c:pt idx="1144">
                  <c:v>45558</c:v>
                </c:pt>
                <c:pt idx="1145">
                  <c:v>45559</c:v>
                </c:pt>
                <c:pt idx="1146">
                  <c:v>45560</c:v>
                </c:pt>
                <c:pt idx="1147">
                  <c:v>45561</c:v>
                </c:pt>
                <c:pt idx="1148">
                  <c:v>45562</c:v>
                </c:pt>
                <c:pt idx="1149">
                  <c:v>45565</c:v>
                </c:pt>
                <c:pt idx="1150">
                  <c:v>45573</c:v>
                </c:pt>
                <c:pt idx="1151">
                  <c:v>45574</c:v>
                </c:pt>
                <c:pt idx="1152">
                  <c:v>45575</c:v>
                </c:pt>
                <c:pt idx="1153">
                  <c:v>45576</c:v>
                </c:pt>
                <c:pt idx="1154">
                  <c:v>45579</c:v>
                </c:pt>
                <c:pt idx="1155">
                  <c:v>45580</c:v>
                </c:pt>
                <c:pt idx="1156">
                  <c:v>45581</c:v>
                </c:pt>
                <c:pt idx="1157">
                  <c:v>45582</c:v>
                </c:pt>
                <c:pt idx="1158">
                  <c:v>45583</c:v>
                </c:pt>
                <c:pt idx="1159">
                  <c:v>45586</c:v>
                </c:pt>
                <c:pt idx="1160">
                  <c:v>45587</c:v>
                </c:pt>
                <c:pt idx="1161">
                  <c:v>45588</c:v>
                </c:pt>
                <c:pt idx="1162">
                  <c:v>45589</c:v>
                </c:pt>
                <c:pt idx="1163">
                  <c:v>45590</c:v>
                </c:pt>
                <c:pt idx="1164">
                  <c:v>45593</c:v>
                </c:pt>
                <c:pt idx="1165">
                  <c:v>45594</c:v>
                </c:pt>
                <c:pt idx="1166">
                  <c:v>45595</c:v>
                </c:pt>
                <c:pt idx="1167">
                  <c:v>45596</c:v>
                </c:pt>
                <c:pt idx="1168">
                  <c:v>45597</c:v>
                </c:pt>
                <c:pt idx="1169">
                  <c:v>45600</c:v>
                </c:pt>
                <c:pt idx="1170">
                  <c:v>45601</c:v>
                </c:pt>
                <c:pt idx="1171">
                  <c:v>45602</c:v>
                </c:pt>
                <c:pt idx="1172">
                  <c:v>45603</c:v>
                </c:pt>
                <c:pt idx="1173">
                  <c:v>45604</c:v>
                </c:pt>
                <c:pt idx="1174">
                  <c:v>45607</c:v>
                </c:pt>
                <c:pt idx="1175">
                  <c:v>45608</c:v>
                </c:pt>
                <c:pt idx="1176">
                  <c:v>45609</c:v>
                </c:pt>
                <c:pt idx="1177">
                  <c:v>45610</c:v>
                </c:pt>
                <c:pt idx="1178">
                  <c:v>45611</c:v>
                </c:pt>
                <c:pt idx="1179">
                  <c:v>45614</c:v>
                </c:pt>
                <c:pt idx="1180">
                  <c:v>45615</c:v>
                </c:pt>
                <c:pt idx="1181">
                  <c:v>45616</c:v>
                </c:pt>
                <c:pt idx="1182">
                  <c:v>45617</c:v>
                </c:pt>
                <c:pt idx="1183">
                  <c:v>45618</c:v>
                </c:pt>
                <c:pt idx="1184">
                  <c:v>45621</c:v>
                </c:pt>
                <c:pt idx="1185">
                  <c:v>45622</c:v>
                </c:pt>
                <c:pt idx="1186">
                  <c:v>45623</c:v>
                </c:pt>
                <c:pt idx="1187">
                  <c:v>45624</c:v>
                </c:pt>
                <c:pt idx="1188">
                  <c:v>45625</c:v>
                </c:pt>
                <c:pt idx="1189">
                  <c:v>45628</c:v>
                </c:pt>
                <c:pt idx="1190">
                  <c:v>45629</c:v>
                </c:pt>
                <c:pt idx="1191">
                  <c:v>45630</c:v>
                </c:pt>
                <c:pt idx="1192">
                  <c:v>45631</c:v>
                </c:pt>
                <c:pt idx="1193">
                  <c:v>45632</c:v>
                </c:pt>
                <c:pt idx="1194">
                  <c:v>45635</c:v>
                </c:pt>
                <c:pt idx="1195">
                  <c:v>45636</c:v>
                </c:pt>
                <c:pt idx="1196">
                  <c:v>45637</c:v>
                </c:pt>
                <c:pt idx="1197">
                  <c:v>45638</c:v>
                </c:pt>
                <c:pt idx="1198">
                  <c:v>45639</c:v>
                </c:pt>
                <c:pt idx="1199">
                  <c:v>45642</c:v>
                </c:pt>
                <c:pt idx="1200">
                  <c:v>45643</c:v>
                </c:pt>
                <c:pt idx="1201">
                  <c:v>45644</c:v>
                </c:pt>
                <c:pt idx="1202">
                  <c:v>45645</c:v>
                </c:pt>
                <c:pt idx="1203">
                  <c:v>45646</c:v>
                </c:pt>
                <c:pt idx="1204">
                  <c:v>45649</c:v>
                </c:pt>
                <c:pt idx="1205">
                  <c:v>45650</c:v>
                </c:pt>
                <c:pt idx="1206">
                  <c:v>45651</c:v>
                </c:pt>
                <c:pt idx="1207">
                  <c:v>45652</c:v>
                </c:pt>
                <c:pt idx="1208">
                  <c:v>45653</c:v>
                </c:pt>
                <c:pt idx="1209">
                  <c:v>45656</c:v>
                </c:pt>
                <c:pt idx="1210">
                  <c:v>45657</c:v>
                </c:pt>
                <c:pt idx="1211">
                  <c:v>45659</c:v>
                </c:pt>
                <c:pt idx="1212">
                  <c:v>45660</c:v>
                </c:pt>
                <c:pt idx="1213">
                  <c:v>45663</c:v>
                </c:pt>
                <c:pt idx="1214">
                  <c:v>45664</c:v>
                </c:pt>
                <c:pt idx="1215">
                  <c:v>45665</c:v>
                </c:pt>
                <c:pt idx="1216">
                  <c:v>45666</c:v>
                </c:pt>
                <c:pt idx="1217">
                  <c:v>45667</c:v>
                </c:pt>
                <c:pt idx="1218">
                  <c:v>45670</c:v>
                </c:pt>
                <c:pt idx="1219">
                  <c:v>45671</c:v>
                </c:pt>
                <c:pt idx="1220">
                  <c:v>45672</c:v>
                </c:pt>
                <c:pt idx="1221">
                  <c:v>45673</c:v>
                </c:pt>
                <c:pt idx="1222">
                  <c:v>45674</c:v>
                </c:pt>
                <c:pt idx="1223">
                  <c:v>45677</c:v>
                </c:pt>
                <c:pt idx="1224">
                  <c:v>45678</c:v>
                </c:pt>
                <c:pt idx="1225">
                  <c:v>45679</c:v>
                </c:pt>
                <c:pt idx="1226">
                  <c:v>45680</c:v>
                </c:pt>
                <c:pt idx="1227">
                  <c:v>45681</c:v>
                </c:pt>
                <c:pt idx="1228">
                  <c:v>45684</c:v>
                </c:pt>
                <c:pt idx="1229">
                  <c:v>45693</c:v>
                </c:pt>
                <c:pt idx="1230">
                  <c:v>45694</c:v>
                </c:pt>
                <c:pt idx="1231">
                  <c:v>45695</c:v>
                </c:pt>
                <c:pt idx="1232">
                  <c:v>45698</c:v>
                </c:pt>
                <c:pt idx="1233">
                  <c:v>45699</c:v>
                </c:pt>
                <c:pt idx="1234">
                  <c:v>45700</c:v>
                </c:pt>
                <c:pt idx="1235">
                  <c:v>45701</c:v>
                </c:pt>
                <c:pt idx="1236">
                  <c:v>45702</c:v>
                </c:pt>
                <c:pt idx="1237">
                  <c:v>45705</c:v>
                </c:pt>
                <c:pt idx="1238">
                  <c:v>45706</c:v>
                </c:pt>
                <c:pt idx="1239">
                  <c:v>45707</c:v>
                </c:pt>
                <c:pt idx="1240">
                  <c:v>45708</c:v>
                </c:pt>
                <c:pt idx="1241">
                  <c:v>45709</c:v>
                </c:pt>
                <c:pt idx="1242">
                  <c:v>45712</c:v>
                </c:pt>
                <c:pt idx="1243">
                  <c:v>45713</c:v>
                </c:pt>
                <c:pt idx="1244">
                  <c:v>45714</c:v>
                </c:pt>
                <c:pt idx="1245">
                  <c:v>45715</c:v>
                </c:pt>
                <c:pt idx="1246">
                  <c:v>45716</c:v>
                </c:pt>
                <c:pt idx="1247">
                  <c:v>45719</c:v>
                </c:pt>
                <c:pt idx="1248">
                  <c:v>45720</c:v>
                </c:pt>
                <c:pt idx="1249">
                  <c:v>45721</c:v>
                </c:pt>
                <c:pt idx="1250">
                  <c:v>45722</c:v>
                </c:pt>
                <c:pt idx="1251">
                  <c:v>45723</c:v>
                </c:pt>
                <c:pt idx="1252">
                  <c:v>45726</c:v>
                </c:pt>
                <c:pt idx="1253">
                  <c:v>45727</c:v>
                </c:pt>
                <c:pt idx="1254">
                  <c:v>45728</c:v>
                </c:pt>
                <c:pt idx="1255">
                  <c:v>45729</c:v>
                </c:pt>
                <c:pt idx="1256">
                  <c:v>45730</c:v>
                </c:pt>
                <c:pt idx="1257">
                  <c:v>45733</c:v>
                </c:pt>
                <c:pt idx="1258">
                  <c:v>45734</c:v>
                </c:pt>
                <c:pt idx="1259">
                  <c:v>45735</c:v>
                </c:pt>
                <c:pt idx="1260">
                  <c:v>45736</c:v>
                </c:pt>
                <c:pt idx="1261">
                  <c:v>45737</c:v>
                </c:pt>
                <c:pt idx="1262">
                  <c:v>45740</c:v>
                </c:pt>
                <c:pt idx="1263">
                  <c:v>45741</c:v>
                </c:pt>
                <c:pt idx="1264">
                  <c:v>45742</c:v>
                </c:pt>
                <c:pt idx="1265">
                  <c:v>45743</c:v>
                </c:pt>
                <c:pt idx="1266">
                  <c:v>45744</c:v>
                </c:pt>
                <c:pt idx="1267">
                  <c:v>45747</c:v>
                </c:pt>
                <c:pt idx="1268">
                  <c:v>45748</c:v>
                </c:pt>
                <c:pt idx="1269">
                  <c:v>45749</c:v>
                </c:pt>
                <c:pt idx="1270">
                  <c:v>45750</c:v>
                </c:pt>
                <c:pt idx="1271">
                  <c:v>45754</c:v>
                </c:pt>
                <c:pt idx="1272">
                  <c:v>45755</c:v>
                </c:pt>
                <c:pt idx="1273">
                  <c:v>45756</c:v>
                </c:pt>
                <c:pt idx="1274">
                  <c:v>45757</c:v>
                </c:pt>
                <c:pt idx="1275">
                  <c:v>45758</c:v>
                </c:pt>
                <c:pt idx="1276">
                  <c:v>45761</c:v>
                </c:pt>
                <c:pt idx="1277">
                  <c:v>45762</c:v>
                </c:pt>
                <c:pt idx="1278">
                  <c:v>45763</c:v>
                </c:pt>
                <c:pt idx="1279">
                  <c:v>45764</c:v>
                </c:pt>
                <c:pt idx="1280">
                  <c:v>45765</c:v>
                </c:pt>
                <c:pt idx="1281">
                  <c:v>45768</c:v>
                </c:pt>
                <c:pt idx="1282">
                  <c:v>45769</c:v>
                </c:pt>
                <c:pt idx="1283">
                  <c:v>45770</c:v>
                </c:pt>
                <c:pt idx="1284">
                  <c:v>45771</c:v>
                </c:pt>
                <c:pt idx="1285">
                  <c:v>45772</c:v>
                </c:pt>
                <c:pt idx="1286">
                  <c:v>45775</c:v>
                </c:pt>
                <c:pt idx="1287">
                  <c:v>45776</c:v>
                </c:pt>
                <c:pt idx="1288">
                  <c:v>45777</c:v>
                </c:pt>
                <c:pt idx="1289">
                  <c:v>45783</c:v>
                </c:pt>
                <c:pt idx="1290">
                  <c:v>45784</c:v>
                </c:pt>
                <c:pt idx="1291">
                  <c:v>45785</c:v>
                </c:pt>
                <c:pt idx="1292">
                  <c:v>45786</c:v>
                </c:pt>
                <c:pt idx="1293">
                  <c:v>45789</c:v>
                </c:pt>
                <c:pt idx="1294">
                  <c:v>45790</c:v>
                </c:pt>
                <c:pt idx="1295">
                  <c:v>45791</c:v>
                </c:pt>
                <c:pt idx="1296">
                  <c:v>45792</c:v>
                </c:pt>
                <c:pt idx="1297">
                  <c:v>45793</c:v>
                </c:pt>
                <c:pt idx="1298">
                  <c:v>45796</c:v>
                </c:pt>
                <c:pt idx="1299">
                  <c:v>45797</c:v>
                </c:pt>
                <c:pt idx="1300">
                  <c:v>45798</c:v>
                </c:pt>
                <c:pt idx="1301">
                  <c:v>45799</c:v>
                </c:pt>
                <c:pt idx="1302">
                  <c:v>45800</c:v>
                </c:pt>
                <c:pt idx="1303">
                  <c:v>45803</c:v>
                </c:pt>
                <c:pt idx="1304">
                  <c:v>45804</c:v>
                </c:pt>
                <c:pt idx="1305">
                  <c:v>45805</c:v>
                </c:pt>
                <c:pt idx="1306">
                  <c:v>45806</c:v>
                </c:pt>
                <c:pt idx="1307">
                  <c:v>45807</c:v>
                </c:pt>
                <c:pt idx="1308">
                  <c:v>45811</c:v>
                </c:pt>
                <c:pt idx="1309">
                  <c:v>45812</c:v>
                </c:pt>
                <c:pt idx="1310">
                  <c:v>45813</c:v>
                </c:pt>
                <c:pt idx="1311">
                  <c:v>45814</c:v>
                </c:pt>
                <c:pt idx="1312">
                  <c:v>45817</c:v>
                </c:pt>
                <c:pt idx="1313">
                  <c:v>45818</c:v>
                </c:pt>
                <c:pt idx="1314">
                  <c:v>45819</c:v>
                </c:pt>
                <c:pt idx="1315">
                  <c:v>45820</c:v>
                </c:pt>
                <c:pt idx="1316">
                  <c:v>45821</c:v>
                </c:pt>
                <c:pt idx="1317">
                  <c:v>45824</c:v>
                </c:pt>
                <c:pt idx="1318">
                  <c:v>45825</c:v>
                </c:pt>
                <c:pt idx="1319">
                  <c:v>45826</c:v>
                </c:pt>
                <c:pt idx="1320">
                  <c:v>45827</c:v>
                </c:pt>
                <c:pt idx="1321">
                  <c:v>45828</c:v>
                </c:pt>
                <c:pt idx="1322">
                  <c:v>45831</c:v>
                </c:pt>
                <c:pt idx="1323">
                  <c:v>45832</c:v>
                </c:pt>
                <c:pt idx="1324">
                  <c:v>45833</c:v>
                </c:pt>
                <c:pt idx="1325">
                  <c:v>45834</c:v>
                </c:pt>
                <c:pt idx="1326">
                  <c:v>45835</c:v>
                </c:pt>
                <c:pt idx="1327">
                  <c:v>45838</c:v>
                </c:pt>
                <c:pt idx="1328">
                  <c:v>45839</c:v>
                </c:pt>
                <c:pt idx="1329">
                  <c:v>45840</c:v>
                </c:pt>
                <c:pt idx="1330">
                  <c:v>45841</c:v>
                </c:pt>
                <c:pt idx="1331">
                  <c:v>45842</c:v>
                </c:pt>
                <c:pt idx="1332">
                  <c:v>45845</c:v>
                </c:pt>
                <c:pt idx="1333">
                  <c:v>45846</c:v>
                </c:pt>
                <c:pt idx="1334">
                  <c:v>45847</c:v>
                </c:pt>
                <c:pt idx="1335">
                  <c:v>45848</c:v>
                </c:pt>
                <c:pt idx="1336">
                  <c:v>45849</c:v>
                </c:pt>
                <c:pt idx="1337">
                  <c:v>45852</c:v>
                </c:pt>
                <c:pt idx="1338">
                  <c:v>45853</c:v>
                </c:pt>
                <c:pt idx="1339">
                  <c:v>45854</c:v>
                </c:pt>
                <c:pt idx="1340">
                  <c:v>45855</c:v>
                </c:pt>
                <c:pt idx="1341">
                  <c:v>45856</c:v>
                </c:pt>
                <c:pt idx="1342">
                  <c:v>45859</c:v>
                </c:pt>
                <c:pt idx="1343">
                  <c:v>45860</c:v>
                </c:pt>
                <c:pt idx="1344">
                  <c:v>45861</c:v>
                </c:pt>
                <c:pt idx="1345">
                  <c:v>45862</c:v>
                </c:pt>
                <c:pt idx="1346">
                  <c:v>45863</c:v>
                </c:pt>
                <c:pt idx="1347">
                  <c:v>45866</c:v>
                </c:pt>
                <c:pt idx="1348">
                  <c:v>45867</c:v>
                </c:pt>
                <c:pt idx="1349">
                  <c:v>45868</c:v>
                </c:pt>
                <c:pt idx="1350">
                  <c:v>45869</c:v>
                </c:pt>
                <c:pt idx="1351">
                  <c:v>45870</c:v>
                </c:pt>
                <c:pt idx="1352">
                  <c:v>45873</c:v>
                </c:pt>
                <c:pt idx="1353">
                  <c:v>45874</c:v>
                </c:pt>
                <c:pt idx="1354">
                  <c:v>45875</c:v>
                </c:pt>
                <c:pt idx="1355">
                  <c:v>45876</c:v>
                </c:pt>
                <c:pt idx="1356">
                  <c:v>45877</c:v>
                </c:pt>
                <c:pt idx="1357">
                  <c:v>45880</c:v>
                </c:pt>
                <c:pt idx="1358">
                  <c:v>45881</c:v>
                </c:pt>
                <c:pt idx="1359">
                  <c:v>45882</c:v>
                </c:pt>
                <c:pt idx="1360">
                  <c:v>45883</c:v>
                </c:pt>
                <c:pt idx="1361">
                  <c:v>45884</c:v>
                </c:pt>
                <c:pt idx="1362">
                  <c:v>45887</c:v>
                </c:pt>
                <c:pt idx="1363">
                  <c:v>45888</c:v>
                </c:pt>
                <c:pt idx="1364">
                  <c:v>45889</c:v>
                </c:pt>
                <c:pt idx="1365">
                  <c:v>45890</c:v>
                </c:pt>
                <c:pt idx="1366">
                  <c:v>45891</c:v>
                </c:pt>
                <c:pt idx="1367">
                  <c:v>45894</c:v>
                </c:pt>
                <c:pt idx="1368">
                  <c:v>45895</c:v>
                </c:pt>
                <c:pt idx="1369">
                  <c:v>45896</c:v>
                </c:pt>
                <c:pt idx="1370">
                  <c:v>45897</c:v>
                </c:pt>
                <c:pt idx="1371">
                  <c:v>45898</c:v>
                </c:pt>
                <c:pt idx="1372">
                  <c:v>45901</c:v>
                </c:pt>
                <c:pt idx="1373">
                  <c:v>45902</c:v>
                </c:pt>
                <c:pt idx="1374">
                  <c:v>45903</c:v>
                </c:pt>
                <c:pt idx="1375">
                  <c:v>45904</c:v>
                </c:pt>
                <c:pt idx="1376">
                  <c:v>45905</c:v>
                </c:pt>
                <c:pt idx="1377">
                  <c:v>45908</c:v>
                </c:pt>
                <c:pt idx="1378">
                  <c:v>45909</c:v>
                </c:pt>
                <c:pt idx="1379">
                  <c:v>45910</c:v>
                </c:pt>
                <c:pt idx="1380">
                  <c:v>45911</c:v>
                </c:pt>
                <c:pt idx="1381">
                  <c:v>45912</c:v>
                </c:pt>
                <c:pt idx="1382">
                  <c:v>45915</c:v>
                </c:pt>
                <c:pt idx="1383">
                  <c:v>45916</c:v>
                </c:pt>
                <c:pt idx="1384">
                  <c:v>45917</c:v>
                </c:pt>
                <c:pt idx="1385">
                  <c:v>45918</c:v>
                </c:pt>
                <c:pt idx="1386">
                  <c:v>45919</c:v>
                </c:pt>
                <c:pt idx="1387">
                  <c:v>45922</c:v>
                </c:pt>
                <c:pt idx="1388">
                  <c:v>45923</c:v>
                </c:pt>
                <c:pt idx="1389">
                  <c:v>45924</c:v>
                </c:pt>
                <c:pt idx="1390">
                  <c:v>45925</c:v>
                </c:pt>
                <c:pt idx="1391">
                  <c:v>45926</c:v>
                </c:pt>
                <c:pt idx="1392">
                  <c:v>45929</c:v>
                </c:pt>
                <c:pt idx="1393">
                  <c:v>45930</c:v>
                </c:pt>
                <c:pt idx="1394">
                  <c:v>45939</c:v>
                </c:pt>
                <c:pt idx="1395">
                  <c:v>45940</c:v>
                </c:pt>
                <c:pt idx="1396">
                  <c:v>45943</c:v>
                </c:pt>
                <c:pt idx="1397">
                  <c:v>45944</c:v>
                </c:pt>
                <c:pt idx="1398">
                  <c:v>45945</c:v>
                </c:pt>
                <c:pt idx="1399">
                  <c:v>45946</c:v>
                </c:pt>
                <c:pt idx="1400">
                  <c:v>45947</c:v>
                </c:pt>
                <c:pt idx="1401">
                  <c:v>45950</c:v>
                </c:pt>
                <c:pt idx="1402">
                  <c:v>45951</c:v>
                </c:pt>
                <c:pt idx="1403">
                  <c:v>45952</c:v>
                </c:pt>
                <c:pt idx="1404">
                  <c:v>45953</c:v>
                </c:pt>
                <c:pt idx="1405">
                  <c:v>45954</c:v>
                </c:pt>
                <c:pt idx="1406">
                  <c:v>45957</c:v>
                </c:pt>
                <c:pt idx="1407">
                  <c:v>45958</c:v>
                </c:pt>
                <c:pt idx="1408">
                  <c:v>45959</c:v>
                </c:pt>
                <c:pt idx="1409">
                  <c:v>45960</c:v>
                </c:pt>
                <c:pt idx="1410">
                  <c:v>45961</c:v>
                </c:pt>
                <c:pt idx="1411">
                  <c:v>45964</c:v>
                </c:pt>
                <c:pt idx="1412">
                  <c:v>45965</c:v>
                </c:pt>
                <c:pt idx="1413">
                  <c:v>45966</c:v>
                </c:pt>
                <c:pt idx="1414">
                  <c:v>45967</c:v>
                </c:pt>
                <c:pt idx="1415">
                  <c:v>45968</c:v>
                </c:pt>
                <c:pt idx="1416">
                  <c:v>45971</c:v>
                </c:pt>
                <c:pt idx="1417">
                  <c:v>45972</c:v>
                </c:pt>
                <c:pt idx="1418">
                  <c:v>45973</c:v>
                </c:pt>
                <c:pt idx="1419">
                  <c:v>45974</c:v>
                </c:pt>
                <c:pt idx="1420">
                  <c:v>45975</c:v>
                </c:pt>
                <c:pt idx="1421">
                  <c:v>45978</c:v>
                </c:pt>
                <c:pt idx="1422">
                  <c:v>45979</c:v>
                </c:pt>
                <c:pt idx="1423">
                  <c:v>45980</c:v>
                </c:pt>
                <c:pt idx="1424">
                  <c:v>45981</c:v>
                </c:pt>
                <c:pt idx="1425">
                  <c:v>45982</c:v>
                </c:pt>
                <c:pt idx="1426">
                  <c:v>45985</c:v>
                </c:pt>
                <c:pt idx="1427">
                  <c:v>45986</c:v>
                </c:pt>
                <c:pt idx="1428">
                  <c:v>45987</c:v>
                </c:pt>
                <c:pt idx="1429">
                  <c:v>45988</c:v>
                </c:pt>
                <c:pt idx="1430">
                  <c:v>45989</c:v>
                </c:pt>
                <c:pt idx="1431">
                  <c:v>45992</c:v>
                </c:pt>
                <c:pt idx="1432">
                  <c:v>45993</c:v>
                </c:pt>
                <c:pt idx="1433">
                  <c:v>45994</c:v>
                </c:pt>
                <c:pt idx="1434">
                  <c:v>45995</c:v>
                </c:pt>
                <c:pt idx="1435">
                  <c:v>45996</c:v>
                </c:pt>
                <c:pt idx="1436">
                  <c:v>45999</c:v>
                </c:pt>
                <c:pt idx="1437">
                  <c:v>46000</c:v>
                </c:pt>
                <c:pt idx="1438">
                  <c:v>46001</c:v>
                </c:pt>
                <c:pt idx="1439">
                  <c:v>46002</c:v>
                </c:pt>
                <c:pt idx="1440">
                  <c:v>46003</c:v>
                </c:pt>
                <c:pt idx="1441">
                  <c:v>46006</c:v>
                </c:pt>
                <c:pt idx="1442">
                  <c:v>46007</c:v>
                </c:pt>
                <c:pt idx="1443">
                  <c:v>46008</c:v>
                </c:pt>
                <c:pt idx="1444">
                  <c:v>46009</c:v>
                </c:pt>
                <c:pt idx="1445">
                  <c:v>46010</c:v>
                </c:pt>
                <c:pt idx="1446">
                  <c:v>46013</c:v>
                </c:pt>
                <c:pt idx="1447">
                  <c:v>46014</c:v>
                </c:pt>
                <c:pt idx="1448">
                  <c:v>46015</c:v>
                </c:pt>
                <c:pt idx="1449">
                  <c:v>46016</c:v>
                </c:pt>
                <c:pt idx="1450">
                  <c:v>46017</c:v>
                </c:pt>
                <c:pt idx="1451">
                  <c:v>46020</c:v>
                </c:pt>
                <c:pt idx="1452">
                  <c:v>46021</c:v>
                </c:pt>
                <c:pt idx="1453">
                  <c:v>46022</c:v>
                </c:pt>
                <c:pt idx="1454">
                  <c:v>46027</c:v>
                </c:pt>
                <c:pt idx="1455">
                  <c:v>46028</c:v>
                </c:pt>
                <c:pt idx="1456">
                  <c:v>46029</c:v>
                </c:pt>
                <c:pt idx="1457">
                  <c:v>46030</c:v>
                </c:pt>
                <c:pt idx="1458">
                  <c:v>46031</c:v>
                </c:pt>
                <c:pt idx="1459">
                  <c:v>46034</c:v>
                </c:pt>
                <c:pt idx="1460">
                  <c:v>46035</c:v>
                </c:pt>
                <c:pt idx="1461">
                  <c:v>46036</c:v>
                </c:pt>
                <c:pt idx="1462">
                  <c:v>46037</c:v>
                </c:pt>
                <c:pt idx="1463">
                  <c:v>46038</c:v>
                </c:pt>
                <c:pt idx="1464">
                  <c:v>46041</c:v>
                </c:pt>
                <c:pt idx="1465">
                  <c:v>46042</c:v>
                </c:pt>
                <c:pt idx="1466">
                  <c:v>46043</c:v>
                </c:pt>
                <c:pt idx="1467">
                  <c:v>46044</c:v>
                </c:pt>
                <c:pt idx="1468">
                  <c:v>46045</c:v>
                </c:pt>
                <c:pt idx="1469">
                  <c:v>46048</c:v>
                </c:pt>
                <c:pt idx="1470">
                  <c:v>46049</c:v>
                </c:pt>
                <c:pt idx="1471">
                  <c:v>46050</c:v>
                </c:pt>
                <c:pt idx="1472">
                  <c:v>46051</c:v>
                </c:pt>
                <c:pt idx="1473">
                  <c:v>46052</c:v>
                </c:pt>
                <c:pt idx="1474">
                  <c:v>46055</c:v>
                </c:pt>
                <c:pt idx="1475">
                  <c:v>46056</c:v>
                </c:pt>
                <c:pt idx="1476">
                  <c:v>46057</c:v>
                </c:pt>
                <c:pt idx="1477">
                  <c:v>46058</c:v>
                </c:pt>
                <c:pt idx="1478">
                  <c:v>46059</c:v>
                </c:pt>
                <c:pt idx="1479">
                  <c:v>46062</c:v>
                </c:pt>
                <c:pt idx="1480">
                  <c:v>46063</c:v>
                </c:pt>
                <c:pt idx="1481">
                  <c:v>46064</c:v>
                </c:pt>
                <c:pt idx="1482">
                  <c:v>46065</c:v>
                </c:pt>
                <c:pt idx="1483">
                  <c:v>46066</c:v>
                </c:pt>
                <c:pt idx="1484">
                  <c:v>46077</c:v>
                </c:pt>
                <c:pt idx="1485">
                  <c:v>46078</c:v>
                </c:pt>
                <c:pt idx="1486">
                  <c:v>46079</c:v>
                </c:pt>
                <c:pt idx="1487">
                  <c:v>46080</c:v>
                </c:pt>
                <c:pt idx="1488">
                  <c:v>46083</c:v>
                </c:pt>
                <c:pt idx="1489">
                  <c:v>46084</c:v>
                </c:pt>
                <c:pt idx="1490">
                  <c:v>46085</c:v>
                </c:pt>
                <c:pt idx="1491">
                  <c:v>46086</c:v>
                </c:pt>
                <c:pt idx="1492">
                  <c:v>46087</c:v>
                </c:pt>
                <c:pt idx="1493">
                  <c:v>46090</c:v>
                </c:pt>
                <c:pt idx="1494">
                  <c:v>46091</c:v>
                </c:pt>
                <c:pt idx="1495">
                  <c:v>46092</c:v>
                </c:pt>
                <c:pt idx="1496">
                  <c:v>46093</c:v>
                </c:pt>
                <c:pt idx="1497">
                  <c:v>46094</c:v>
                </c:pt>
                <c:pt idx="1498">
                  <c:v>46097</c:v>
                </c:pt>
                <c:pt idx="1499">
                  <c:v>46098</c:v>
                </c:pt>
                <c:pt idx="1500">
                  <c:v>46099</c:v>
                </c:pt>
                <c:pt idx="1501">
                  <c:v>46100</c:v>
                </c:pt>
                <c:pt idx="1502">
                  <c:v>46101</c:v>
                </c:pt>
                <c:pt idx="1503">
                  <c:v>46104</c:v>
                </c:pt>
                <c:pt idx="1504">
                  <c:v>46105</c:v>
                </c:pt>
                <c:pt idx="1505">
                  <c:v>46106</c:v>
                </c:pt>
                <c:pt idx="1506">
                  <c:v>46107</c:v>
                </c:pt>
                <c:pt idx="1507">
                  <c:v>46108</c:v>
                </c:pt>
                <c:pt idx="1508">
                  <c:v>46111</c:v>
                </c:pt>
                <c:pt idx="1509">
                  <c:v>46112</c:v>
                </c:pt>
                <c:pt idx="1510">
                  <c:v>46113</c:v>
                </c:pt>
                <c:pt idx="1511">
                  <c:v>46114</c:v>
                </c:pt>
                <c:pt idx="1512">
                  <c:v>46115</c:v>
                </c:pt>
                <c:pt idx="1513">
                  <c:v>46119</c:v>
                </c:pt>
                <c:pt idx="1514">
                  <c:v>46120</c:v>
                </c:pt>
                <c:pt idx="1515">
                  <c:v>46121</c:v>
                </c:pt>
                <c:pt idx="1516">
                  <c:v>46122</c:v>
                </c:pt>
                <c:pt idx="1517">
                  <c:v>46125</c:v>
                </c:pt>
                <c:pt idx="1518">
                  <c:v>46126</c:v>
                </c:pt>
                <c:pt idx="1519">
                  <c:v>46127</c:v>
                </c:pt>
                <c:pt idx="1520">
                  <c:v>46128</c:v>
                </c:pt>
                <c:pt idx="1521">
                  <c:v>46129</c:v>
                </c:pt>
                <c:pt idx="1522">
                  <c:v>46132</c:v>
                </c:pt>
                <c:pt idx="1523">
                  <c:v>46133</c:v>
                </c:pt>
                <c:pt idx="1524">
                  <c:v>46134</c:v>
                </c:pt>
                <c:pt idx="1525">
                  <c:v>46135</c:v>
                </c:pt>
                <c:pt idx="1526">
                  <c:v>46136</c:v>
                </c:pt>
                <c:pt idx="1527">
                  <c:v>46139</c:v>
                </c:pt>
                <c:pt idx="1528">
                  <c:v>46140</c:v>
                </c:pt>
                <c:pt idx="1529">
                  <c:v>46141</c:v>
                </c:pt>
                <c:pt idx="1530">
                  <c:v>46142</c:v>
                </c:pt>
                <c:pt idx="1531">
                  <c:v>46148</c:v>
                </c:pt>
                <c:pt idx="1532">
                  <c:v>46149</c:v>
                </c:pt>
                <c:pt idx="1533">
                  <c:v>46150</c:v>
                </c:pt>
                <c:pt idx="1534">
                  <c:v>46153</c:v>
                </c:pt>
                <c:pt idx="1535">
                  <c:v>46154</c:v>
                </c:pt>
                <c:pt idx="1536">
                  <c:v>46155</c:v>
                </c:pt>
                <c:pt idx="1537">
                  <c:v>46156</c:v>
                </c:pt>
                <c:pt idx="1538">
                  <c:v>46157</c:v>
                </c:pt>
                <c:pt idx="1539">
                  <c:v>46160</c:v>
                </c:pt>
                <c:pt idx="1540">
                  <c:v>46161</c:v>
                </c:pt>
                <c:pt idx="1541">
                  <c:v>46162</c:v>
                </c:pt>
                <c:pt idx="1542">
                  <c:v>46163</c:v>
                </c:pt>
                <c:pt idx="1543">
                  <c:v>46164</c:v>
                </c:pt>
                <c:pt idx="1544">
                  <c:v>46167</c:v>
                </c:pt>
                <c:pt idx="1545">
                  <c:v>46168</c:v>
                </c:pt>
                <c:pt idx="1546">
                  <c:v>46169</c:v>
                </c:pt>
                <c:pt idx="1547">
                  <c:v>46170</c:v>
                </c:pt>
                <c:pt idx="1548">
                  <c:v>46171</c:v>
                </c:pt>
              </c:numCache>
            </c:numRef>
          </c:cat>
          <c:val>
            <c:numRef>
              <c:f>'增值-产业趋势'!$Q$4:$Q$1552</c:f>
              <c:numCache>
                <c:formatCode>0.00_);[Red]\(0.00\)</c:formatCode>
                <c:ptCount val="1549"/>
                <c:pt idx="0">
                  <c:v>1.0061975321179084</c:v>
                </c:pt>
                <c:pt idx="1">
                  <c:v>1.0165225327500249</c:v>
                </c:pt>
                <c:pt idx="2">
                  <c:v>1.0209371275775749</c:v>
                </c:pt>
                <c:pt idx="3">
                  <c:v>1.0054679558353583</c:v>
                </c:pt>
                <c:pt idx="4">
                  <c:v>1.0316111179039933</c:v>
                </c:pt>
                <c:pt idx="5">
                  <c:v>1.0389650059671212</c:v>
                </c:pt>
                <c:pt idx="6">
                  <c:v>1.0675397607050263</c:v>
                </c:pt>
                <c:pt idx="7">
                  <c:v>1.0648795834873099</c:v>
                </c:pt>
                <c:pt idx="8">
                  <c:v>1.0706973202111389</c:v>
                </c:pt>
                <c:pt idx="9">
                  <c:v>1.0743933875258898</c:v>
                </c:pt>
                <c:pt idx="10">
                  <c:v>1.0759269710525015</c:v>
                </c:pt>
                <c:pt idx="11">
                  <c:v>1.10806098380573</c:v>
                </c:pt>
                <c:pt idx="12">
                  <c:v>1.10431604338072</c:v>
                </c:pt>
                <c:pt idx="13">
                  <c:v>1.136234889249905</c:v>
                </c:pt>
                <c:pt idx="14">
                  <c:v>1.10427212760833</c:v>
                </c:pt>
                <c:pt idx="15">
                  <c:v>1.0245450734953587</c:v>
                </c:pt>
                <c:pt idx="16">
                  <c:v>1.0662980742891706</c:v>
                </c:pt>
                <c:pt idx="17">
                  <c:v>1.0818207948802685</c:v>
                </c:pt>
                <c:pt idx="18">
                  <c:v>1.1150578638360276</c:v>
                </c:pt>
                <c:pt idx="19">
                  <c:v>1.1333016396014526</c:v>
                </c:pt>
                <c:pt idx="20">
                  <c:v>1.1331405036261175</c:v>
                </c:pt>
                <c:pt idx="21">
                  <c:v>1.1413586933310076</c:v>
                </c:pt>
                <c:pt idx="22">
                  <c:v>1.165796735612755</c:v>
                </c:pt>
                <c:pt idx="23">
                  <c:v>1.1639030851427175</c:v>
                </c:pt>
                <c:pt idx="24">
                  <c:v>1.1676691688432674</c:v>
                </c:pt>
                <c:pt idx="25">
                  <c:v>1.2085196543260799</c:v>
                </c:pt>
                <c:pt idx="26">
                  <c:v>1.223438025777855</c:v>
                </c:pt>
                <c:pt idx="27">
                  <c:v>1.204374787516725</c:v>
                </c:pt>
                <c:pt idx="28">
                  <c:v>1.2345139650523325</c:v>
                </c:pt>
                <c:pt idx="29">
                  <c:v>1.2581900487897275</c:v>
                </c:pt>
                <c:pt idx="30">
                  <c:v>1.2977884625193701</c:v>
                </c:pt>
                <c:pt idx="31">
                  <c:v>1.3199431644877051</c:v>
                </c:pt>
                <c:pt idx="32">
                  <c:v>1.2514484619301949</c:v>
                </c:pt>
                <c:pt idx="33">
                  <c:v>1.2430127691495549</c:v>
                </c:pt>
                <c:pt idx="34">
                  <c:v>1.1886758309410075</c:v>
                </c:pt>
                <c:pt idx="35">
                  <c:v>1.22512733723669</c:v>
                </c:pt>
                <c:pt idx="36">
                  <c:v>1.230685488613745</c:v>
                </c:pt>
                <c:pt idx="37">
                  <c:v>1.2086880033665124</c:v>
                </c:pt>
                <c:pt idx="38">
                  <c:v>1.2139034014072425</c:v>
                </c:pt>
                <c:pt idx="39">
                  <c:v>1.203391812267105</c:v>
                </c:pt>
                <c:pt idx="40">
                  <c:v>1.1439005009073724</c:v>
                </c:pt>
                <c:pt idx="41">
                  <c:v>1.1864891700909075</c:v>
                </c:pt>
                <c:pt idx="42">
                  <c:v>1.1602931896652324</c:v>
                </c:pt>
                <c:pt idx="43">
                  <c:v>1.1400048850300175</c:v>
                </c:pt>
                <c:pt idx="44">
                  <c:v>1.1339744618657726</c:v>
                </c:pt>
                <c:pt idx="45">
                  <c:v>1.0674238265377465</c:v>
                </c:pt>
                <c:pt idx="46">
                  <c:v>1.0635667648185598</c:v>
                </c:pt>
                <c:pt idx="47">
                  <c:v>1.0496255707802795</c:v>
                </c:pt>
                <c:pt idx="48">
                  <c:v>1.0688963076614488</c:v>
                </c:pt>
                <c:pt idx="49">
                  <c:v>1.0769266691756363</c:v>
                </c:pt>
                <c:pt idx="50">
                  <c:v>1.0260436278313623</c:v>
                </c:pt>
                <c:pt idx="51">
                  <c:v>1.0391050168106122</c:v>
                </c:pt>
                <c:pt idx="52">
                  <c:v>1.0733222610672735</c:v>
                </c:pt>
                <c:pt idx="53">
                  <c:v>1.0589455487957382</c:v>
                </c:pt>
                <c:pt idx="54">
                  <c:v>1.0496085505747481</c:v>
                </c:pt>
                <c:pt idx="55">
                  <c:v>1.0283834001710939</c:v>
                </c:pt>
                <c:pt idx="56">
                  <c:v>1.0281885826874131</c:v>
                </c:pt>
                <c:pt idx="57">
                  <c:v>1.0333231111354266</c:v>
                </c:pt>
                <c:pt idx="58">
                  <c:v>1.073190301974501</c:v>
                </c:pt>
                <c:pt idx="59">
                  <c:v>1.0629295596105506</c:v>
                </c:pt>
                <c:pt idx="60">
                  <c:v>1.0895838887876486</c:v>
                </c:pt>
                <c:pt idx="61">
                  <c:v>1.094829438875508</c:v>
                </c:pt>
                <c:pt idx="62">
                  <c:v>1.0939687446726203</c:v>
                </c:pt>
                <c:pt idx="63">
                  <c:v>1.0677633780599196</c:v>
                </c:pt>
                <c:pt idx="64">
                  <c:v>1.0504459597347515</c:v>
                </c:pt>
                <c:pt idx="65">
                  <c:v>1.0794543445384239</c:v>
                </c:pt>
                <c:pt idx="66">
                  <c:v>1.0827926596025692</c:v>
                </c:pt>
                <c:pt idx="67">
                  <c:v>1.0911328321538001</c:v>
                </c:pt>
                <c:pt idx="68">
                  <c:v>1.1025637385945719</c:v>
                </c:pt>
                <c:pt idx="69">
                  <c:v>1.1138055776262452</c:v>
                </c:pt>
                <c:pt idx="70">
                  <c:v>1.1073122395140935</c:v>
                </c:pt>
                <c:pt idx="71">
                  <c:v>1.1131104153507188</c:v>
                </c:pt>
                <c:pt idx="72">
                  <c:v>1.1009428906751324</c:v>
                </c:pt>
                <c:pt idx="73">
                  <c:v>1.0888458270543762</c:v>
                </c:pt>
                <c:pt idx="74">
                  <c:v>1.0939828847682862</c:v>
                </c:pt>
                <c:pt idx="75">
                  <c:v>1.1104826537562225</c:v>
                </c:pt>
                <c:pt idx="76">
                  <c:v>1.1121736730706702</c:v>
                </c:pt>
                <c:pt idx="77">
                  <c:v>1.1471885605469501</c:v>
                </c:pt>
                <c:pt idx="78">
                  <c:v>1.1754522996596299</c:v>
                </c:pt>
                <c:pt idx="79">
                  <c:v>1.169712621276825</c:v>
                </c:pt>
                <c:pt idx="80">
                  <c:v>1.17720548985157</c:v>
                </c:pt>
                <c:pt idx="81">
                  <c:v>1.1720458370950149</c:v>
                </c:pt>
                <c:pt idx="82">
                  <c:v>1.1811083232876824</c:v>
                </c:pt>
                <c:pt idx="83">
                  <c:v>1.1873097120302201</c:v>
                </c:pt>
                <c:pt idx="84">
                  <c:v>1.1808417768572075</c:v>
                </c:pt>
                <c:pt idx="85">
                  <c:v>1.1894380120043875</c:v>
                </c:pt>
                <c:pt idx="86">
                  <c:v>1.15322981082846</c:v>
                </c:pt>
                <c:pt idx="87">
                  <c:v>1.1791784637764799</c:v>
                </c:pt>
                <c:pt idx="88">
                  <c:v>1.1619854763102624</c:v>
                </c:pt>
                <c:pt idx="89">
                  <c:v>1.1372625472259825</c:v>
                </c:pt>
                <c:pt idx="90">
                  <c:v>1.1163060961464639</c:v>
                </c:pt>
                <c:pt idx="91">
                  <c:v>1.1056970739495311</c:v>
                </c:pt>
                <c:pt idx="92">
                  <c:v>1.1354482672029125</c:v>
                </c:pt>
                <c:pt idx="93">
                  <c:v>1.1170720919149499</c:v>
                </c:pt>
                <c:pt idx="94">
                  <c:v>1.1159031102707695</c:v>
                </c:pt>
                <c:pt idx="95">
                  <c:v>1.1219367729469469</c:v>
                </c:pt>
                <c:pt idx="96">
                  <c:v>1.169571702442795</c:v>
                </c:pt>
                <c:pt idx="97">
                  <c:v>1.1727125487580849</c:v>
                </c:pt>
                <c:pt idx="98">
                  <c:v>1.1754055335116775</c:v>
                </c:pt>
                <c:pt idx="99">
                  <c:v>1.1734385625870225</c:v>
                </c:pt>
                <c:pt idx="100">
                  <c:v>1.1812504054820876</c:v>
                </c:pt>
                <c:pt idx="101">
                  <c:v>1.1814895513608925</c:v>
                </c:pt>
                <c:pt idx="102">
                  <c:v>1.18923417271306</c:v>
                </c:pt>
                <c:pt idx="103">
                  <c:v>1.1966656923976826</c:v>
                </c:pt>
                <c:pt idx="104">
                  <c:v>1.1964129461353301</c:v>
                </c:pt>
                <c:pt idx="105">
                  <c:v>1.1992584920200975</c:v>
                </c:pt>
                <c:pt idx="106">
                  <c:v>1.1837595312599376</c:v>
                </c:pt>
                <c:pt idx="107">
                  <c:v>1.2101252582913151</c:v>
                </c:pt>
                <c:pt idx="108">
                  <c:v>1.2121928864366476</c:v>
                </c:pt>
                <c:pt idx="109">
                  <c:v>1.2353314856799</c:v>
                </c:pt>
                <c:pt idx="110">
                  <c:v>1.25122046487477</c:v>
                </c:pt>
                <c:pt idx="111">
                  <c:v>1.2686669211316974</c:v>
                </c:pt>
                <c:pt idx="112">
                  <c:v>1.288288050554905</c:v>
                </c:pt>
                <c:pt idx="113">
                  <c:v>1.2971415165386175</c:v>
                </c:pt>
                <c:pt idx="114">
                  <c:v>1.2875638805823775</c:v>
                </c:pt>
                <c:pt idx="115">
                  <c:v>1.3264418773786426</c:v>
                </c:pt>
                <c:pt idx="116">
                  <c:v>1.3215461341718049</c:v>
                </c:pt>
                <c:pt idx="117">
                  <c:v>1.3259696984371749</c:v>
                </c:pt>
                <c:pt idx="118">
                  <c:v>1.3282527021782375</c:v>
                </c:pt>
                <c:pt idx="119">
                  <c:v>1.380490274450785</c:v>
                </c:pt>
                <c:pt idx="120">
                  <c:v>1.4163231218440975</c:v>
                </c:pt>
                <c:pt idx="121">
                  <c:v>1.4557094447646626</c:v>
                </c:pt>
                <c:pt idx="122">
                  <c:v>1.4966011586947274</c:v>
                </c:pt>
                <c:pt idx="123">
                  <c:v>1.4949094329712524</c:v>
                </c:pt>
                <c:pt idx="124">
                  <c:v>1.55318908239289</c:v>
                </c:pt>
                <c:pt idx="125">
                  <c:v>1.53487656349566</c:v>
                </c:pt>
                <c:pt idx="126">
                  <c:v>1.4808050930627976</c:v>
                </c:pt>
                <c:pt idx="127">
                  <c:v>1.3993996844600476</c:v>
                </c:pt>
                <c:pt idx="128">
                  <c:v>1.41607012678254</c:v>
                </c:pt>
                <c:pt idx="129">
                  <c:v>1.4384708249532174</c:v>
                </c:pt>
                <c:pt idx="130">
                  <c:v>1.44951598317028</c:v>
                </c:pt>
                <c:pt idx="131">
                  <c:v>1.4696227837265576</c:v>
                </c:pt>
                <c:pt idx="132">
                  <c:v>1.4752655111299249</c:v>
                </c:pt>
                <c:pt idx="133">
                  <c:v>1.38986859590956</c:v>
                </c:pt>
                <c:pt idx="134">
                  <c:v>1.3910924798510025</c:v>
                </c:pt>
                <c:pt idx="135">
                  <c:v>1.4103091048753376</c:v>
                </c:pt>
                <c:pt idx="136">
                  <c:v>1.4646989002947051</c:v>
                </c:pt>
                <c:pt idx="137">
                  <c:v>1.4500120155772174</c:v>
                </c:pt>
                <c:pt idx="138">
                  <c:v>1.487913409014695</c:v>
                </c:pt>
                <c:pt idx="139">
                  <c:v>1.5300400067365874</c:v>
                </c:pt>
                <c:pt idx="140">
                  <c:v>1.5029974421642276</c:v>
                </c:pt>
                <c:pt idx="141">
                  <c:v>1.516008385518105</c:v>
                </c:pt>
                <c:pt idx="142">
                  <c:v>1.5023247196502101</c:v>
                </c:pt>
                <c:pt idx="143">
                  <c:v>1.465799520943605</c:v>
                </c:pt>
                <c:pt idx="144">
                  <c:v>1.4530260368205299</c:v>
                </c:pt>
                <c:pt idx="145">
                  <c:v>1.4259877430380876</c:v>
                </c:pt>
                <c:pt idx="146">
                  <c:v>1.416277879231695</c:v>
                </c:pt>
                <c:pt idx="147">
                  <c:v>1.4097951547244674</c:v>
                </c:pt>
                <c:pt idx="148">
                  <c:v>1.4323083270558326</c:v>
                </c:pt>
                <c:pt idx="149">
                  <c:v>1.44713614836449</c:v>
                </c:pt>
                <c:pt idx="150">
                  <c:v>1.4430141688415199</c:v>
                </c:pt>
                <c:pt idx="151">
                  <c:v>1.40215717008934</c:v>
                </c:pt>
                <c:pt idx="152">
                  <c:v>1.3950762758208151</c:v>
                </c:pt>
                <c:pt idx="153">
                  <c:v>1.4186897427761349</c:v>
                </c:pt>
                <c:pt idx="154">
                  <c:v>1.4624222260449675</c:v>
                </c:pt>
                <c:pt idx="155">
                  <c:v>1.461671532174265</c:v>
                </c:pt>
                <c:pt idx="156">
                  <c:v>1.4249156065729576</c:v>
                </c:pt>
                <c:pt idx="157">
                  <c:v>1.4411191019883349</c:v>
                </c:pt>
                <c:pt idx="158">
                  <c:v>1.4603044033697601</c:v>
                </c:pt>
                <c:pt idx="159">
                  <c:v>1.447414382333595</c:v>
                </c:pt>
                <c:pt idx="160">
                  <c:v>1.4659184486017276</c:v>
                </c:pt>
                <c:pt idx="161">
                  <c:v>1.473405151798135</c:v>
                </c:pt>
                <c:pt idx="162">
                  <c:v>1.454465738312485</c:v>
                </c:pt>
                <c:pt idx="163">
                  <c:v>1.43942000946118</c:v>
                </c:pt>
                <c:pt idx="164">
                  <c:v>1.395202803848405</c:v>
                </c:pt>
                <c:pt idx="165">
                  <c:v>1.3895633514555601</c:v>
                </c:pt>
                <c:pt idx="166">
                  <c:v>1.3424003731967775</c:v>
                </c:pt>
                <c:pt idx="167">
                  <c:v>1.3316449487289725</c:v>
                </c:pt>
                <c:pt idx="168">
                  <c:v>1.3721718424811475</c:v>
                </c:pt>
                <c:pt idx="169">
                  <c:v>1.395906415998335</c:v>
                </c:pt>
                <c:pt idx="170">
                  <c:v>1.40395696702346</c:v>
                </c:pt>
                <c:pt idx="171">
                  <c:v>1.388097831705015</c:v>
                </c:pt>
                <c:pt idx="172">
                  <c:v>1.3989458180252501</c:v>
                </c:pt>
                <c:pt idx="173">
                  <c:v>1.4194524515606051</c:v>
                </c:pt>
                <c:pt idx="174">
                  <c:v>1.4053619763771426</c:v>
                </c:pt>
                <c:pt idx="175">
                  <c:v>1.3947057290740701</c:v>
                </c:pt>
                <c:pt idx="176">
                  <c:v>1.4127896687848875</c:v>
                </c:pt>
                <c:pt idx="177">
                  <c:v>1.3793783026644475</c:v>
                </c:pt>
                <c:pt idx="178">
                  <c:v>1.38415134357986</c:v>
                </c:pt>
                <c:pt idx="179">
                  <c:v>1.3816926861600001</c:v>
                </c:pt>
                <c:pt idx="180">
                  <c:v>1.4010660564901101</c:v>
                </c:pt>
                <c:pt idx="181">
                  <c:v>1.4082463088123274</c:v>
                </c:pt>
                <c:pt idx="182">
                  <c:v>1.4647039387767224</c:v>
                </c:pt>
                <c:pt idx="183">
                  <c:v>1.503503733366605</c:v>
                </c:pt>
                <c:pt idx="184">
                  <c:v>1.5143394401439976</c:v>
                </c:pt>
                <c:pt idx="185">
                  <c:v>1.4990585374245</c:v>
                </c:pt>
                <c:pt idx="186">
                  <c:v>1.4862422191542974</c:v>
                </c:pt>
                <c:pt idx="187">
                  <c:v>1.470508702120455</c:v>
                </c:pt>
                <c:pt idx="188">
                  <c:v>1.4580834066067574</c:v>
                </c:pt>
                <c:pt idx="189">
                  <c:v>1.4760722971187625</c:v>
                </c:pt>
                <c:pt idx="190">
                  <c:v>1.4503599161682525</c:v>
                </c:pt>
                <c:pt idx="191">
                  <c:v>1.4351649316825026</c:v>
                </c:pt>
                <c:pt idx="192">
                  <c:v>1.4026980019063049</c:v>
                </c:pt>
                <c:pt idx="193">
                  <c:v>1.4209799062506649</c:v>
                </c:pt>
                <c:pt idx="194">
                  <c:v>1.4446285855993826</c:v>
                </c:pt>
                <c:pt idx="195">
                  <c:v>1.4709440970060774</c:v>
                </c:pt>
                <c:pt idx="196">
                  <c:v>1.463818212918655</c:v>
                </c:pt>
                <c:pt idx="197">
                  <c:v>1.430793278521675</c:v>
                </c:pt>
                <c:pt idx="198">
                  <c:v>1.4534964231249126</c:v>
                </c:pt>
                <c:pt idx="199">
                  <c:v>1.4674329647361026</c:v>
                </c:pt>
                <c:pt idx="200">
                  <c:v>1.4730718961200775</c:v>
                </c:pt>
                <c:pt idx="201">
                  <c:v>1.5079326677867675</c:v>
                </c:pt>
                <c:pt idx="202">
                  <c:v>1.4977766504684724</c:v>
                </c:pt>
                <c:pt idx="203">
                  <c:v>1.5393581204611375</c:v>
                </c:pt>
                <c:pt idx="204">
                  <c:v>1.51420948691669</c:v>
                </c:pt>
                <c:pt idx="205">
                  <c:v>1.4690869111043274</c:v>
                </c:pt>
                <c:pt idx="206">
                  <c:v>1.4774214564486199</c:v>
                </c:pt>
                <c:pt idx="207">
                  <c:v>1.4716444829852875</c:v>
                </c:pt>
                <c:pt idx="208">
                  <c:v>1.4705368480320276</c:v>
                </c:pt>
                <c:pt idx="209">
                  <c:v>1.454811169506645</c:v>
                </c:pt>
                <c:pt idx="210">
                  <c:v>1.44274444074926</c:v>
                </c:pt>
                <c:pt idx="211">
                  <c:v>1.4532912590763076</c:v>
                </c:pt>
                <c:pt idx="212">
                  <c:v>1.4630313778411375</c:v>
                </c:pt>
                <c:pt idx="213">
                  <c:v>1.4689868665026824</c:v>
                </c:pt>
                <c:pt idx="214">
                  <c:v>1.4680427314264</c:v>
                </c:pt>
                <c:pt idx="215">
                  <c:v>1.4477310653909274</c:v>
                </c:pt>
                <c:pt idx="216">
                  <c:v>1.4406447203089376</c:v>
                </c:pt>
                <c:pt idx="217">
                  <c:v>1.4557013902180373</c:v>
                </c:pt>
                <c:pt idx="218">
                  <c:v>1.4658742272831149</c:v>
                </c:pt>
                <c:pt idx="219">
                  <c:v>1.4918683848303325</c:v>
                </c:pt>
                <c:pt idx="220">
                  <c:v>1.4929361627342326</c:v>
                </c:pt>
                <c:pt idx="221">
                  <c:v>1.48546788681466</c:v>
                </c:pt>
                <c:pt idx="222">
                  <c:v>1.4953496406162075</c:v>
                </c:pt>
                <c:pt idx="223">
                  <c:v>1.5015477787204901</c:v>
                </c:pt>
                <c:pt idx="224">
                  <c:v>1.5085911747511875</c:v>
                </c:pt>
                <c:pt idx="225">
                  <c:v>1.4852888310359527</c:v>
                </c:pt>
                <c:pt idx="226">
                  <c:v>1.49365636376188</c:v>
                </c:pt>
                <c:pt idx="227">
                  <c:v>1.4732230578733501</c:v>
                </c:pt>
                <c:pt idx="228">
                  <c:v>1.4865303243933301</c:v>
                </c:pt>
                <c:pt idx="229">
                  <c:v>1.4975719717571574</c:v>
                </c:pt>
                <c:pt idx="230">
                  <c:v>1.4906583356872249</c:v>
                </c:pt>
                <c:pt idx="231">
                  <c:v>1.495620864887405</c:v>
                </c:pt>
                <c:pt idx="232">
                  <c:v>1.50189908455307</c:v>
                </c:pt>
                <c:pt idx="233">
                  <c:v>1.5343429856468125</c:v>
                </c:pt>
                <c:pt idx="234">
                  <c:v>1.4985900891761075</c:v>
                </c:pt>
                <c:pt idx="235">
                  <c:v>1.5230280077236649</c:v>
                </c:pt>
                <c:pt idx="236">
                  <c:v>1.51362042826121</c:v>
                </c:pt>
                <c:pt idx="237">
                  <c:v>1.53713296578801</c:v>
                </c:pt>
                <c:pt idx="238">
                  <c:v>1.5290368411131574</c:v>
                </c:pt>
                <c:pt idx="239">
                  <c:v>1.5138803612891225</c:v>
                </c:pt>
                <c:pt idx="240">
                  <c:v>1.5350399495697751</c:v>
                </c:pt>
                <c:pt idx="241">
                  <c:v>1.5649560357717376</c:v>
                </c:pt>
                <c:pt idx="242">
                  <c:v>1.6055148858199351</c:v>
                </c:pt>
                <c:pt idx="243">
                  <c:v>1.6369062533680701</c:v>
                </c:pt>
                <c:pt idx="244">
                  <c:v>1.6301186160814476</c:v>
                </c:pt>
                <c:pt idx="245">
                  <c:v>1.6556540527285799</c:v>
                </c:pt>
                <c:pt idx="246">
                  <c:v>1.6443464009426849</c:v>
                </c:pt>
                <c:pt idx="247">
                  <c:v>1.6385562090224348</c:v>
                </c:pt>
                <c:pt idx="248">
                  <c:v>1.6862607903498801</c:v>
                </c:pt>
                <c:pt idx="249">
                  <c:v>1.6752154980435876</c:v>
                </c:pt>
                <c:pt idx="250">
                  <c:v>1.6534087458539175</c:v>
                </c:pt>
                <c:pt idx="251">
                  <c:v>1.6504728746570549</c:v>
                </c:pt>
                <c:pt idx="252">
                  <c:v>1.7075630820640977</c:v>
                </c:pt>
                <c:pt idx="253">
                  <c:v>1.6811705164458099</c:v>
                </c:pt>
                <c:pt idx="254">
                  <c:v>1.7161118846465375</c:v>
                </c:pt>
                <c:pt idx="255">
                  <c:v>1.7430493711921149</c:v>
                </c:pt>
                <c:pt idx="256">
                  <c:v>1.751944954269415</c:v>
                </c:pt>
                <c:pt idx="257">
                  <c:v>1.7545636889661576</c:v>
                </c:pt>
                <c:pt idx="258">
                  <c:v>1.7012454570975151</c:v>
                </c:pt>
                <c:pt idx="259">
                  <c:v>1.7163349258252674</c:v>
                </c:pt>
                <c:pt idx="260">
                  <c:v>1.649552555059</c:v>
                </c:pt>
                <c:pt idx="261">
                  <c:v>1.6375293947600575</c:v>
                </c:pt>
                <c:pt idx="262">
                  <c:v>1.6639079544690074</c:v>
                </c:pt>
                <c:pt idx="263">
                  <c:v>1.6938073446583826</c:v>
                </c:pt>
                <c:pt idx="264">
                  <c:v>1.6718612524754599</c:v>
                </c:pt>
                <c:pt idx="265">
                  <c:v>1.6378871612027202</c:v>
                </c:pt>
                <c:pt idx="266">
                  <c:v>1.5989191457400551</c:v>
                </c:pt>
                <c:pt idx="267">
                  <c:v>1.6357088923009702</c:v>
                </c:pt>
                <c:pt idx="268">
                  <c:v>1.685066930245255</c:v>
                </c:pt>
                <c:pt idx="269">
                  <c:v>1.7092161604165075</c:v>
                </c:pt>
                <c:pt idx="270">
                  <c:v>1.7201647794898749</c:v>
                </c:pt>
                <c:pt idx="271">
                  <c:v>1.7054183789813875</c:v>
                </c:pt>
                <c:pt idx="272">
                  <c:v>1.68661426441213</c:v>
                </c:pt>
                <c:pt idx="273">
                  <c:v>1.6677379190879824</c:v>
                </c:pt>
                <c:pt idx="274">
                  <c:v>1.622989884575065</c:v>
                </c:pt>
                <c:pt idx="275">
                  <c:v>1.6181739254986649</c:v>
                </c:pt>
                <c:pt idx="276">
                  <c:v>1.5745811710699926</c:v>
                </c:pt>
                <c:pt idx="277">
                  <c:v>1.6240780788452951</c:v>
                </c:pt>
                <c:pt idx="278">
                  <c:v>1.60583612421936</c:v>
                </c:pt>
                <c:pt idx="279">
                  <c:v>1.6268926486887225</c:v>
                </c:pt>
                <c:pt idx="280">
                  <c:v>1.5625457821719424</c:v>
                </c:pt>
                <c:pt idx="281">
                  <c:v>1.5571847808256325</c:v>
                </c:pt>
                <c:pt idx="282">
                  <c:v>1.5046987545620025</c:v>
                </c:pt>
                <c:pt idx="283">
                  <c:v>1.4663020687154675</c:v>
                </c:pt>
                <c:pt idx="284">
                  <c:v>1.4745634771908276</c:v>
                </c:pt>
                <c:pt idx="285">
                  <c:v>1.504524420839835</c:v>
                </c:pt>
                <c:pt idx="286">
                  <c:v>1.5023001420646276</c:v>
                </c:pt>
                <c:pt idx="287">
                  <c:v>1.4720138400192475</c:v>
                </c:pt>
                <c:pt idx="288">
                  <c:v>1.4740545221551675</c:v>
                </c:pt>
                <c:pt idx="289">
                  <c:v>1.4905928311092149</c:v>
                </c:pt>
                <c:pt idx="290">
                  <c:v>1.5075625140189026</c:v>
                </c:pt>
                <c:pt idx="291">
                  <c:v>1.4685958360776525</c:v>
                </c:pt>
                <c:pt idx="292">
                  <c:v>1.4783699471229925</c:v>
                </c:pt>
                <c:pt idx="293">
                  <c:v>1.4461146674366525</c:v>
                </c:pt>
                <c:pt idx="294">
                  <c:v>1.4097489377242625</c:v>
                </c:pt>
                <c:pt idx="295">
                  <c:v>1.4174378339252551</c:v>
                </c:pt>
                <c:pt idx="296">
                  <c:v>1.4551754277428126</c:v>
                </c:pt>
                <c:pt idx="297">
                  <c:v>1.4620419601287951</c:v>
                </c:pt>
                <c:pt idx="298">
                  <c:v>1.4715536046410576</c:v>
                </c:pt>
                <c:pt idx="299">
                  <c:v>1.45917495990687</c:v>
                </c:pt>
                <c:pt idx="300">
                  <c:v>1.482413664761085</c:v>
                </c:pt>
                <c:pt idx="301">
                  <c:v>1.5000296648511373</c:v>
                </c:pt>
                <c:pt idx="302">
                  <c:v>1.5052152911492476</c:v>
                </c:pt>
                <c:pt idx="303">
                  <c:v>1.508149503023315</c:v>
                </c:pt>
                <c:pt idx="304">
                  <c:v>1.5125443515635051</c:v>
                </c:pt>
                <c:pt idx="305">
                  <c:v>1.4964937928802675</c:v>
                </c:pt>
                <c:pt idx="306">
                  <c:v>1.455975112483775</c:v>
                </c:pt>
                <c:pt idx="307">
                  <c:v>1.4559043234942575</c:v>
                </c:pt>
                <c:pt idx="308">
                  <c:v>1.4806371889298175</c:v>
                </c:pt>
                <c:pt idx="309">
                  <c:v>1.4785840898066276</c:v>
                </c:pt>
                <c:pt idx="310">
                  <c:v>1.4783875282150074</c:v>
                </c:pt>
                <c:pt idx="311">
                  <c:v>1.5184188347110976</c:v>
                </c:pt>
                <c:pt idx="312">
                  <c:v>1.5160892347770827</c:v>
                </c:pt>
                <c:pt idx="313">
                  <c:v>1.5152138878178651</c:v>
                </c:pt>
                <c:pt idx="314">
                  <c:v>1.5318639279836175</c:v>
                </c:pt>
                <c:pt idx="315">
                  <c:v>1.5379385889935575</c:v>
                </c:pt>
                <c:pt idx="316">
                  <c:v>1.5323457633945026</c:v>
                </c:pt>
                <c:pt idx="317">
                  <c:v>1.5329944370919399</c:v>
                </c:pt>
                <c:pt idx="318">
                  <c:v>1.5485608027883151</c:v>
                </c:pt>
                <c:pt idx="319">
                  <c:v>1.5537865611217376</c:v>
                </c:pt>
                <c:pt idx="320">
                  <c:v>1.5548591493353077</c:v>
                </c:pt>
                <c:pt idx="321">
                  <c:v>1.5504304802045277</c:v>
                </c:pt>
                <c:pt idx="322">
                  <c:v>1.5130969589605074</c:v>
                </c:pt>
                <c:pt idx="323">
                  <c:v>1.5201210092384576</c:v>
                </c:pt>
                <c:pt idx="324">
                  <c:v>1.5017626962921</c:v>
                </c:pt>
                <c:pt idx="325">
                  <c:v>1.5147195618247427</c:v>
                </c:pt>
                <c:pt idx="326">
                  <c:v>1.4923615111654751</c:v>
                </c:pt>
                <c:pt idx="327">
                  <c:v>1.5120922873958826</c:v>
                </c:pt>
                <c:pt idx="328">
                  <c:v>1.5460861918073223</c:v>
                </c:pt>
                <c:pt idx="329">
                  <c:v>1.550460292516475</c:v>
                </c:pt>
                <c:pt idx="330">
                  <c:v>1.5600732394742924</c:v>
                </c:pt>
                <c:pt idx="331">
                  <c:v>1.5535225108676651</c:v>
                </c:pt>
                <c:pt idx="332">
                  <c:v>1.5489419765625925</c:v>
                </c:pt>
                <c:pt idx="333">
                  <c:v>1.5576685868734899</c:v>
                </c:pt>
                <c:pt idx="334">
                  <c:v>1.5878038518652575</c:v>
                </c:pt>
                <c:pt idx="335">
                  <c:v>1.5763643346017575</c:v>
                </c:pt>
                <c:pt idx="336">
                  <c:v>1.5978881251781627</c:v>
                </c:pt>
                <c:pt idx="337">
                  <c:v>1.6088053915485099</c:v>
                </c:pt>
                <c:pt idx="338">
                  <c:v>1.6463830321128299</c:v>
                </c:pt>
                <c:pt idx="339">
                  <c:v>1.6500908126868401</c:v>
                </c:pt>
                <c:pt idx="340">
                  <c:v>1.6291712975909325</c:v>
                </c:pt>
                <c:pt idx="341">
                  <c:v>1.6194951034923899</c:v>
                </c:pt>
                <c:pt idx="342">
                  <c:v>1.6298955517696876</c:v>
                </c:pt>
                <c:pt idx="343">
                  <c:v>1.6368278923015951</c:v>
                </c:pt>
                <c:pt idx="344">
                  <c:v>1.6176463678322324</c:v>
                </c:pt>
                <c:pt idx="345">
                  <c:v>1.6377749662803351</c:v>
                </c:pt>
                <c:pt idx="346">
                  <c:v>1.6577073841155101</c:v>
                </c:pt>
                <c:pt idx="347">
                  <c:v>1.6519585157826975</c:v>
                </c:pt>
                <c:pt idx="348">
                  <c:v>1.6475800568174699</c:v>
                </c:pt>
                <c:pt idx="349">
                  <c:v>1.5817602920412299</c:v>
                </c:pt>
                <c:pt idx="350">
                  <c:v>1.621845915653555</c:v>
                </c:pt>
                <c:pt idx="351">
                  <c:v>1.6430996712941499</c:v>
                </c:pt>
                <c:pt idx="352">
                  <c:v>1.66104648558888</c:v>
                </c:pt>
                <c:pt idx="353">
                  <c:v>1.65872458288189</c:v>
                </c:pt>
                <c:pt idx="354">
                  <c:v>1.6992468289900948</c:v>
                </c:pt>
                <c:pt idx="355">
                  <c:v>1.6801667098775974</c:v>
                </c:pt>
                <c:pt idx="356">
                  <c:v>1.6984736248618924</c:v>
                </c:pt>
                <c:pt idx="357">
                  <c:v>1.7168005096319123</c:v>
                </c:pt>
                <c:pt idx="358">
                  <c:v>1.7088315321198775</c:v>
                </c:pt>
                <c:pt idx="359">
                  <c:v>1.741805534897555</c:v>
                </c:pt>
                <c:pt idx="360">
                  <c:v>1.7166249528263799</c:v>
                </c:pt>
                <c:pt idx="361">
                  <c:v>1.6922096953062649</c:v>
                </c:pt>
                <c:pt idx="362">
                  <c:v>1.738176891976005</c:v>
                </c:pt>
                <c:pt idx="363">
                  <c:v>1.7334602232335898</c:v>
                </c:pt>
                <c:pt idx="364">
                  <c:v>1.7837693963839949</c:v>
                </c:pt>
                <c:pt idx="365">
                  <c:v>1.817011338663755</c:v>
                </c:pt>
                <c:pt idx="366">
                  <c:v>1.8319877485954601</c:v>
                </c:pt>
                <c:pt idx="367">
                  <c:v>1.8909766136758874</c:v>
                </c:pt>
                <c:pt idx="368">
                  <c:v>1.8820231605172275</c:v>
                </c:pt>
                <c:pt idx="369">
                  <c:v>1.8497172285006473</c:v>
                </c:pt>
                <c:pt idx="370">
                  <c:v>1.8768441862655501</c:v>
                </c:pt>
                <c:pt idx="371">
                  <c:v>1.8646414930101223</c:v>
                </c:pt>
                <c:pt idx="372">
                  <c:v>1.8419134296472048</c:v>
                </c:pt>
                <c:pt idx="373">
                  <c:v>1.8680540778950925</c:v>
                </c:pt>
                <c:pt idx="374">
                  <c:v>1.9380162407579951</c:v>
                </c:pt>
                <c:pt idx="375">
                  <c:v>1.9725258794380198</c:v>
                </c:pt>
                <c:pt idx="376">
                  <c:v>1.9628362738259102</c:v>
                </c:pt>
                <c:pt idx="377">
                  <c:v>1.9726318278721975</c:v>
                </c:pt>
                <c:pt idx="378">
                  <c:v>1.89691987831154</c:v>
                </c:pt>
                <c:pt idx="379">
                  <c:v>1.8717578849473426</c:v>
                </c:pt>
                <c:pt idx="380">
                  <c:v>1.9753653296848799</c:v>
                </c:pt>
                <c:pt idx="381">
                  <c:v>1.9841843784987399</c:v>
                </c:pt>
                <c:pt idx="382">
                  <c:v>1.9858060336364225</c:v>
                </c:pt>
                <c:pt idx="383">
                  <c:v>1.8950569470562999</c:v>
                </c:pt>
                <c:pt idx="384">
                  <c:v>1.9808279726348577</c:v>
                </c:pt>
                <c:pt idx="385">
                  <c:v>1.974603206372735</c:v>
                </c:pt>
                <c:pt idx="386">
                  <c:v>1.9944642980920224</c:v>
                </c:pt>
                <c:pt idx="387">
                  <c:v>1.9722403671746025</c:v>
                </c:pt>
                <c:pt idx="388">
                  <c:v>1.9613382763839327</c:v>
                </c:pt>
                <c:pt idx="389">
                  <c:v>1.9766829008223099</c:v>
                </c:pt>
                <c:pt idx="390">
                  <c:v>1.9940467097915726</c:v>
                </c:pt>
                <c:pt idx="391">
                  <c:v>1.97591858516809</c:v>
                </c:pt>
                <c:pt idx="392">
                  <c:v>1.9422177103217924</c:v>
                </c:pt>
                <c:pt idx="393">
                  <c:v>1.8911208282962075</c:v>
                </c:pt>
                <c:pt idx="394">
                  <c:v>1.9062234908034377</c:v>
                </c:pt>
                <c:pt idx="395">
                  <c:v>1.9344874534940599</c:v>
                </c:pt>
                <c:pt idx="396">
                  <c:v>1.9447423411390325</c:v>
                </c:pt>
                <c:pt idx="397">
                  <c:v>1.9924408814789725</c:v>
                </c:pt>
                <c:pt idx="398">
                  <c:v>2.0184605449718975</c:v>
                </c:pt>
                <c:pt idx="399">
                  <c:v>2.02477963320091</c:v>
                </c:pt>
                <c:pt idx="400">
                  <c:v>2.0018980252893024</c:v>
                </c:pt>
                <c:pt idx="401">
                  <c:v>2.0454384444639677</c:v>
                </c:pt>
                <c:pt idx="402">
                  <c:v>2.0736431604899703</c:v>
                </c:pt>
                <c:pt idx="403">
                  <c:v>2.0646396255064001</c:v>
                </c:pt>
                <c:pt idx="404">
                  <c:v>2.0056424752573552</c:v>
                </c:pt>
                <c:pt idx="405">
                  <c:v>2.0297846768989425</c:v>
                </c:pt>
                <c:pt idx="406">
                  <c:v>1.9862183590946274</c:v>
                </c:pt>
                <c:pt idx="407">
                  <c:v>1.9963438473350901</c:v>
                </c:pt>
                <c:pt idx="408">
                  <c:v>2.0339126431261776</c:v>
                </c:pt>
                <c:pt idx="409">
                  <c:v>2.0347717779470926</c:v>
                </c:pt>
                <c:pt idx="410">
                  <c:v>2.0292525422166876</c:v>
                </c:pt>
                <c:pt idx="411">
                  <c:v>2.0630276453490199</c:v>
                </c:pt>
                <c:pt idx="412">
                  <c:v>2.0521180569078448</c:v>
                </c:pt>
                <c:pt idx="413">
                  <c:v>2.0628019247929474</c:v>
                </c:pt>
                <c:pt idx="414">
                  <c:v>2.0782292813837224</c:v>
                </c:pt>
                <c:pt idx="415">
                  <c:v>2.01124520630351</c:v>
                </c:pt>
                <c:pt idx="416">
                  <c:v>2.0118526926223774</c:v>
                </c:pt>
                <c:pt idx="417">
                  <c:v>2.0233061030921049</c:v>
                </c:pt>
                <c:pt idx="418">
                  <c:v>1.9932840316422427</c:v>
                </c:pt>
                <c:pt idx="419">
                  <c:v>1.9679681129587174</c:v>
                </c:pt>
                <c:pt idx="420">
                  <c:v>1.9239663935427</c:v>
                </c:pt>
                <c:pt idx="421">
                  <c:v>1.9141788355980074</c:v>
                </c:pt>
                <c:pt idx="422">
                  <c:v>1.85292682568746</c:v>
                </c:pt>
                <c:pt idx="423">
                  <c:v>1.9090488555097775</c:v>
                </c:pt>
                <c:pt idx="424">
                  <c:v>1.8798521305289149</c:v>
                </c:pt>
                <c:pt idx="425">
                  <c:v>1.8720816187029525</c:v>
                </c:pt>
                <c:pt idx="426">
                  <c:v>1.8137167003018173</c:v>
                </c:pt>
                <c:pt idx="427">
                  <c:v>1.8486090670498125</c:v>
                </c:pt>
                <c:pt idx="428">
                  <c:v>1.863013647740785</c:v>
                </c:pt>
                <c:pt idx="429">
                  <c:v>1.9001973733312525</c:v>
                </c:pt>
                <c:pt idx="430">
                  <c:v>1.9196983744090226</c:v>
                </c:pt>
                <c:pt idx="431">
                  <c:v>1.9294182430401499</c:v>
                </c:pt>
                <c:pt idx="432">
                  <c:v>1.9454011839490124</c:v>
                </c:pt>
                <c:pt idx="433">
                  <c:v>1.93703584910383</c:v>
                </c:pt>
                <c:pt idx="434">
                  <c:v>1.9253372916805027</c:v>
                </c:pt>
                <c:pt idx="435">
                  <c:v>1.9657811123891227</c:v>
                </c:pt>
                <c:pt idx="436">
                  <c:v>1.9615148676590675</c:v>
                </c:pt>
                <c:pt idx="437">
                  <c:v>1.9769265837728449</c:v>
                </c:pt>
                <c:pt idx="438">
                  <c:v>1.9448042528271974</c:v>
                </c:pt>
                <c:pt idx="439">
                  <c:v>1.9766080073042875</c:v>
                </c:pt>
                <c:pt idx="440">
                  <c:v>1.9773817596694749</c:v>
                </c:pt>
                <c:pt idx="441">
                  <c:v>1.9746134986711701</c:v>
                </c:pt>
                <c:pt idx="442">
                  <c:v>1.9583709419117876</c:v>
                </c:pt>
                <c:pt idx="443">
                  <c:v>1.9818404376386749</c:v>
                </c:pt>
                <c:pt idx="444">
                  <c:v>1.95646373191699</c:v>
                </c:pt>
                <c:pt idx="445">
                  <c:v>1.9812402795766975</c:v>
                </c:pt>
                <c:pt idx="446">
                  <c:v>2.0074779190061625</c:v>
                </c:pt>
                <c:pt idx="447">
                  <c:v>1.9980314652376749</c:v>
                </c:pt>
                <c:pt idx="448">
                  <c:v>2.01652993106087</c:v>
                </c:pt>
                <c:pt idx="449">
                  <c:v>2.0218135186168649</c:v>
                </c:pt>
                <c:pt idx="450">
                  <c:v>1.9850852168575148</c:v>
                </c:pt>
                <c:pt idx="451">
                  <c:v>1.9575690353996227</c:v>
                </c:pt>
                <c:pt idx="452">
                  <c:v>1.9852074518600902</c:v>
                </c:pt>
                <c:pt idx="453">
                  <c:v>1.9806399977962326</c:v>
                </c:pt>
                <c:pt idx="454">
                  <c:v>1.9995652203571099</c:v>
                </c:pt>
                <c:pt idx="455">
                  <c:v>2.0688505624568325</c:v>
                </c:pt>
                <c:pt idx="456">
                  <c:v>2.0558315465644275</c:v>
                </c:pt>
                <c:pt idx="457">
                  <c:v>2.0338626436273275</c:v>
                </c:pt>
                <c:pt idx="458">
                  <c:v>2.0267758839953474</c:v>
                </c:pt>
                <c:pt idx="459">
                  <c:v>2.0261752415615373</c:v>
                </c:pt>
                <c:pt idx="460">
                  <c:v>2.0598120967762026</c:v>
                </c:pt>
                <c:pt idx="461">
                  <c:v>2.053018557102515</c:v>
                </c:pt>
                <c:pt idx="462">
                  <c:v>2.0374620329066877</c:v>
                </c:pt>
                <c:pt idx="463">
                  <c:v>2.0346789647217598</c:v>
                </c:pt>
                <c:pt idx="464">
                  <c:v>2.0519527062023575</c:v>
                </c:pt>
                <c:pt idx="465">
                  <c:v>2.0120073402879077</c:v>
                </c:pt>
                <c:pt idx="466">
                  <c:v>1.9626244941692774</c:v>
                </c:pt>
                <c:pt idx="467">
                  <c:v>2.0136822270795349</c:v>
                </c:pt>
                <c:pt idx="468">
                  <c:v>2.0054488007874802</c:v>
                </c:pt>
                <c:pt idx="469">
                  <c:v>2.0106167210840176</c:v>
                </c:pt>
                <c:pt idx="470">
                  <c:v>2.0160618615569073</c:v>
                </c:pt>
                <c:pt idx="471">
                  <c:v>2.0100042542267174</c:v>
                </c:pt>
                <c:pt idx="472">
                  <c:v>1.9941471685058976</c:v>
                </c:pt>
                <c:pt idx="473">
                  <c:v>2.0013064401230123</c:v>
                </c:pt>
                <c:pt idx="474">
                  <c:v>1.9603004483604574</c:v>
                </c:pt>
                <c:pt idx="475">
                  <c:v>1.9106311268048524</c:v>
                </c:pt>
                <c:pt idx="476">
                  <c:v>1.9343893708566426</c:v>
                </c:pt>
                <c:pt idx="477">
                  <c:v>1.9665437651360849</c:v>
                </c:pt>
                <c:pt idx="478">
                  <c:v>1.9845360459299677</c:v>
                </c:pt>
                <c:pt idx="479">
                  <c:v>1.9592053850809825</c:v>
                </c:pt>
                <c:pt idx="480">
                  <c:v>1.9508240314768499</c:v>
                </c:pt>
                <c:pt idx="481">
                  <c:v>1.9644233063513976</c:v>
                </c:pt>
                <c:pt idx="482">
                  <c:v>1.9501974183924076</c:v>
                </c:pt>
                <c:pt idx="483">
                  <c:v>1.973873184470595</c:v>
                </c:pt>
                <c:pt idx="484">
                  <c:v>1.9884832684810752</c:v>
                </c:pt>
                <c:pt idx="485">
                  <c:v>1.976433135682645</c:v>
                </c:pt>
                <c:pt idx="486">
                  <c:v>1.9260720087562651</c:v>
                </c:pt>
                <c:pt idx="487">
                  <c:v>1.9265358282774925</c:v>
                </c:pt>
                <c:pt idx="488">
                  <c:v>1.890017686197025</c:v>
                </c:pt>
                <c:pt idx="489">
                  <c:v>1.9125940277710225</c:v>
                </c:pt>
                <c:pt idx="490">
                  <c:v>1.8742389837657449</c:v>
                </c:pt>
                <c:pt idx="491">
                  <c:v>1.9141033711242474</c:v>
                </c:pt>
                <c:pt idx="492">
                  <c:v>1.8726434096892275</c:v>
                </c:pt>
                <c:pt idx="493">
                  <c:v>1.89231864809589</c:v>
                </c:pt>
                <c:pt idx="494">
                  <c:v>1.931672792296675</c:v>
                </c:pt>
                <c:pt idx="495">
                  <c:v>1.9263362783822351</c:v>
                </c:pt>
                <c:pt idx="496">
                  <c:v>1.8950998288670751</c:v>
                </c:pt>
                <c:pt idx="497">
                  <c:v>1.8904573859063301</c:v>
                </c:pt>
                <c:pt idx="498">
                  <c:v>1.8632405627336175</c:v>
                </c:pt>
                <c:pt idx="499">
                  <c:v>1.8851767052240374</c:v>
                </c:pt>
                <c:pt idx="500">
                  <c:v>1.837019068478305</c:v>
                </c:pt>
                <c:pt idx="501">
                  <c:v>1.8539933013855949</c:v>
                </c:pt>
                <c:pt idx="502">
                  <c:v>1.810452320502405</c:v>
                </c:pt>
                <c:pt idx="503">
                  <c:v>1.8063231740574177</c:v>
                </c:pt>
                <c:pt idx="504">
                  <c:v>1.8056243292387399</c:v>
                </c:pt>
                <c:pt idx="505">
                  <c:v>1.77388990228567</c:v>
                </c:pt>
                <c:pt idx="506">
                  <c:v>1.8095192087647025</c:v>
                </c:pt>
                <c:pt idx="507">
                  <c:v>1.8100580409429377</c:v>
                </c:pt>
                <c:pt idx="508">
                  <c:v>1.7713246594264551</c:v>
                </c:pt>
                <c:pt idx="509">
                  <c:v>1.7611227853166349</c:v>
                </c:pt>
                <c:pt idx="510">
                  <c:v>1.8007439073709723</c:v>
                </c:pt>
                <c:pt idx="511">
                  <c:v>1.7871836417757652</c:v>
                </c:pt>
                <c:pt idx="512">
                  <c:v>1.8175296568766601</c:v>
                </c:pt>
                <c:pt idx="513">
                  <c:v>1.8165451094966525</c:v>
                </c:pt>
                <c:pt idx="514">
                  <c:v>1.815056882190855</c:v>
                </c:pt>
                <c:pt idx="515">
                  <c:v>1.8039862635747199</c:v>
                </c:pt>
                <c:pt idx="516">
                  <c:v>1.8435630468788875</c:v>
                </c:pt>
                <c:pt idx="517">
                  <c:v>1.8101923207665749</c:v>
                </c:pt>
                <c:pt idx="518">
                  <c:v>1.8291587553659201</c:v>
                </c:pt>
                <c:pt idx="519">
                  <c:v>1.8399919217510976</c:v>
                </c:pt>
                <c:pt idx="520">
                  <c:v>1.8570955704698651</c:v>
                </c:pt>
                <c:pt idx="521">
                  <c:v>1.834514568410035</c:v>
                </c:pt>
                <c:pt idx="522">
                  <c:v>1.801173254751065</c:v>
                </c:pt>
                <c:pt idx="523">
                  <c:v>1.78793911148505</c:v>
                </c:pt>
                <c:pt idx="524">
                  <c:v>1.7323408281365427</c:v>
                </c:pt>
                <c:pt idx="525">
                  <c:v>1.6986823417251224</c:v>
                </c:pt>
                <c:pt idx="526">
                  <c:v>1.707675173984095</c:v>
                </c:pt>
                <c:pt idx="527">
                  <c:v>1.7309379228717825</c:v>
                </c:pt>
                <c:pt idx="528">
                  <c:v>1.7410338602351199</c:v>
                </c:pt>
                <c:pt idx="529">
                  <c:v>1.6806605914997799</c:v>
                </c:pt>
                <c:pt idx="530">
                  <c:v>1.63795174342933</c:v>
                </c:pt>
                <c:pt idx="531">
                  <c:v>1.708183686936475</c:v>
                </c:pt>
                <c:pt idx="532">
                  <c:v>1.7423782755277299</c:v>
                </c:pt>
                <c:pt idx="533">
                  <c:v>1.7468971842061176</c:v>
                </c:pt>
                <c:pt idx="534">
                  <c:v>1.7701321634592051</c:v>
                </c:pt>
                <c:pt idx="535">
                  <c:v>1.7658814297251775</c:v>
                </c:pt>
                <c:pt idx="536">
                  <c:v>1.7641852920431476</c:v>
                </c:pt>
                <c:pt idx="537">
                  <c:v>1.7474788115999675</c:v>
                </c:pt>
                <c:pt idx="538">
                  <c:v>1.7250958543505348</c:v>
                </c:pt>
                <c:pt idx="539">
                  <c:v>1.7023575383097826</c:v>
                </c:pt>
                <c:pt idx="540">
                  <c:v>1.7125442967728099</c:v>
                </c:pt>
                <c:pt idx="541">
                  <c:v>1.7492336104622526</c:v>
                </c:pt>
                <c:pt idx="542">
                  <c:v>1.71245006007287</c:v>
                </c:pt>
                <c:pt idx="543">
                  <c:v>1.7333318759903924</c:v>
                </c:pt>
                <c:pt idx="544">
                  <c:v>1.6987532810684676</c:v>
                </c:pt>
                <c:pt idx="545">
                  <c:v>1.6640787370779648</c:v>
                </c:pt>
                <c:pt idx="546">
                  <c:v>1.6539412883179425</c:v>
                </c:pt>
                <c:pt idx="547">
                  <c:v>1.595226969606605</c:v>
                </c:pt>
                <c:pt idx="548">
                  <c:v>1.618155899771375</c:v>
                </c:pt>
                <c:pt idx="549">
                  <c:v>1.5825174621349225</c:v>
                </c:pt>
                <c:pt idx="550">
                  <c:v>1.6044953304804725</c:v>
                </c:pt>
                <c:pt idx="551">
                  <c:v>1.593677828076165</c:v>
                </c:pt>
                <c:pt idx="552">
                  <c:v>1.644012493059785</c:v>
                </c:pt>
                <c:pt idx="553">
                  <c:v>1.6221947982873175</c:v>
                </c:pt>
                <c:pt idx="554">
                  <c:v>1.5913529589316151</c:v>
                </c:pt>
                <c:pt idx="555">
                  <c:v>1.5484859515017775</c:v>
                </c:pt>
                <c:pt idx="556">
                  <c:v>1.5270068636859024</c:v>
                </c:pt>
                <c:pt idx="557">
                  <c:v>1.43610963514107</c:v>
                </c:pt>
                <c:pt idx="558">
                  <c:v>1.40137152644774</c:v>
                </c:pt>
                <c:pt idx="559">
                  <c:v>1.4823066247844499</c:v>
                </c:pt>
                <c:pt idx="560">
                  <c:v>1.4776898003948249</c:v>
                </c:pt>
                <c:pt idx="561">
                  <c:v>1.521781840066055</c:v>
                </c:pt>
                <c:pt idx="562">
                  <c:v>1.5267355240444225</c:v>
                </c:pt>
                <c:pt idx="563">
                  <c:v>1.4931822603759974</c:v>
                </c:pt>
                <c:pt idx="564">
                  <c:v>1.4909359179220574</c:v>
                </c:pt>
                <c:pt idx="565">
                  <c:v>1.5239638118520173</c:v>
                </c:pt>
                <c:pt idx="566">
                  <c:v>1.5484442944409649</c:v>
                </c:pt>
                <c:pt idx="567">
                  <c:v>1.5469489427097574</c:v>
                </c:pt>
                <c:pt idx="568">
                  <c:v>1.5489051071476649</c:v>
                </c:pt>
                <c:pt idx="569">
                  <c:v>1.5473203336012449</c:v>
                </c:pt>
                <c:pt idx="570">
                  <c:v>1.5741199895572526</c:v>
                </c:pt>
                <c:pt idx="571">
                  <c:v>1.5675897539287176</c:v>
                </c:pt>
                <c:pt idx="572">
                  <c:v>1.5752756146416149</c:v>
                </c:pt>
                <c:pt idx="573">
                  <c:v>1.5809432888993173</c:v>
                </c:pt>
                <c:pt idx="574">
                  <c:v>1.5984816641753601</c:v>
                </c:pt>
                <c:pt idx="575">
                  <c:v>1.5501121234661599</c:v>
                </c:pt>
                <c:pt idx="576">
                  <c:v>1.566593052746885</c:v>
                </c:pt>
                <c:pt idx="577">
                  <c:v>1.5745659034847002</c:v>
                </c:pt>
                <c:pt idx="578">
                  <c:v>1.5693770388306474</c:v>
                </c:pt>
                <c:pt idx="579">
                  <c:v>1.5937430608679626</c:v>
                </c:pt>
                <c:pt idx="580">
                  <c:v>1.6139332065628325</c:v>
                </c:pt>
                <c:pt idx="581">
                  <c:v>1.607659589169335</c:v>
                </c:pt>
                <c:pt idx="582">
                  <c:v>1.627099895314795</c:v>
                </c:pt>
                <c:pt idx="583">
                  <c:v>1.6696999031202675</c:v>
                </c:pt>
                <c:pt idx="584">
                  <c:v>1.663325794046995</c:v>
                </c:pt>
                <c:pt idx="585">
                  <c:v>1.6721024248858525</c:v>
                </c:pt>
                <c:pt idx="586">
                  <c:v>1.6516650989357151</c:v>
                </c:pt>
                <c:pt idx="587">
                  <c:v>1.6783069792891425</c:v>
                </c:pt>
                <c:pt idx="588">
                  <c:v>1.6948415343375052</c:v>
                </c:pt>
                <c:pt idx="589">
                  <c:v>1.6988723402632975</c:v>
                </c:pt>
                <c:pt idx="590">
                  <c:v>1.688777091262385</c:v>
                </c:pt>
                <c:pt idx="591">
                  <c:v>1.7122541166528475</c:v>
                </c:pt>
                <c:pt idx="592">
                  <c:v>1.7333031706359452</c:v>
                </c:pt>
                <c:pt idx="593">
                  <c:v>1.7581851074460899</c:v>
                </c:pt>
                <c:pt idx="594">
                  <c:v>1.73428896221166</c:v>
                </c:pt>
                <c:pt idx="595">
                  <c:v>1.7321691479776726</c:v>
                </c:pt>
                <c:pt idx="596">
                  <c:v>1.7755948122687251</c:v>
                </c:pt>
                <c:pt idx="597">
                  <c:v>1.7927425938197825</c:v>
                </c:pt>
                <c:pt idx="598">
                  <c:v>1.8117018620584924</c:v>
                </c:pt>
                <c:pt idx="599">
                  <c:v>1.8304886248271726</c:v>
                </c:pt>
                <c:pt idx="600">
                  <c:v>1.77504429959803</c:v>
                </c:pt>
                <c:pt idx="601">
                  <c:v>1.8090864562671201</c:v>
                </c:pt>
                <c:pt idx="602">
                  <c:v>1.8139361605422049</c:v>
                </c:pt>
                <c:pt idx="603">
                  <c:v>1.8481339538228201</c:v>
                </c:pt>
                <c:pt idx="604">
                  <c:v>1.8429719490446825</c:v>
                </c:pt>
                <c:pt idx="605">
                  <c:v>1.8359457079829227</c:v>
                </c:pt>
                <c:pt idx="606">
                  <c:v>1.8785758247775326</c:v>
                </c:pt>
                <c:pt idx="607">
                  <c:v>1.8677662473842176</c:v>
                </c:pt>
                <c:pt idx="608">
                  <c:v>1.8558094777312126</c:v>
                </c:pt>
                <c:pt idx="609">
                  <c:v>1.812447416241205</c:v>
                </c:pt>
                <c:pt idx="610">
                  <c:v>1.8235090749080225</c:v>
                </c:pt>
                <c:pt idx="611">
                  <c:v>1.8492604402042325</c:v>
                </c:pt>
                <c:pt idx="612">
                  <c:v>1.8528564692411524</c:v>
                </c:pt>
                <c:pt idx="613">
                  <c:v>1.864103149937095</c:v>
                </c:pt>
                <c:pt idx="614">
                  <c:v>1.8591885026585402</c:v>
                </c:pt>
                <c:pt idx="615">
                  <c:v>1.861968184206235</c:v>
                </c:pt>
                <c:pt idx="616">
                  <c:v>1.8471884017381477</c:v>
                </c:pt>
                <c:pt idx="617">
                  <c:v>1.836912736432575</c:v>
                </c:pt>
                <c:pt idx="618">
                  <c:v>1.8023005520749176</c:v>
                </c:pt>
                <c:pt idx="619">
                  <c:v>1.8289443859064525</c:v>
                </c:pt>
                <c:pt idx="620">
                  <c:v>1.84236458018327</c:v>
                </c:pt>
                <c:pt idx="621">
                  <c:v>1.84560835382906</c:v>
                </c:pt>
                <c:pt idx="622">
                  <c:v>1.8501318053128402</c:v>
                </c:pt>
                <c:pt idx="623">
                  <c:v>1.8709622696990076</c:v>
                </c:pt>
                <c:pt idx="624">
                  <c:v>1.8522309491320625</c:v>
                </c:pt>
                <c:pt idx="625">
                  <c:v>1.8220470461190126</c:v>
                </c:pt>
                <c:pt idx="626">
                  <c:v>1.8365417364105374</c:v>
                </c:pt>
                <c:pt idx="627">
                  <c:v>1.8649543788507075</c:v>
                </c:pt>
                <c:pt idx="628">
                  <c:v>1.8802260610368924</c:v>
                </c:pt>
                <c:pt idx="629">
                  <c:v>1.8813947028663249</c:v>
                </c:pt>
                <c:pt idx="630">
                  <c:v>1.8667597025052549</c:v>
                </c:pt>
                <c:pt idx="631">
                  <c:v>1.8803620754004027</c:v>
                </c:pt>
                <c:pt idx="632">
                  <c:v>1.8406485701834001</c:v>
                </c:pt>
                <c:pt idx="633">
                  <c:v>1.8633561448870575</c:v>
                </c:pt>
                <c:pt idx="634">
                  <c:v>1.8793126011362449</c:v>
                </c:pt>
                <c:pt idx="635">
                  <c:v>1.8865690207586225</c:v>
                </c:pt>
                <c:pt idx="636">
                  <c:v>1.89823040656186</c:v>
                </c:pt>
                <c:pt idx="637">
                  <c:v>1.8435109702685075</c:v>
                </c:pt>
                <c:pt idx="638">
                  <c:v>1.8704819701818849</c:v>
                </c:pt>
                <c:pt idx="639">
                  <c:v>1.8850649304568274</c:v>
                </c:pt>
                <c:pt idx="640">
                  <c:v>1.8218886139728725</c:v>
                </c:pt>
                <c:pt idx="641">
                  <c:v>1.7947678950527675</c:v>
                </c:pt>
                <c:pt idx="642">
                  <c:v>1.793651086637845</c:v>
                </c:pt>
                <c:pt idx="643">
                  <c:v>1.811095621734885</c:v>
                </c:pt>
                <c:pt idx="644">
                  <c:v>1.8090865208729374</c:v>
                </c:pt>
                <c:pt idx="645">
                  <c:v>1.7448217081941551</c:v>
                </c:pt>
                <c:pt idx="646">
                  <c:v>1.7287272327924224</c:v>
                </c:pt>
                <c:pt idx="647">
                  <c:v>1.7425656647673575</c:v>
                </c:pt>
                <c:pt idx="648">
                  <c:v>1.7457578375036875</c:v>
                </c:pt>
                <c:pt idx="649">
                  <c:v>1.7812016998423674</c:v>
                </c:pt>
                <c:pt idx="650">
                  <c:v>1.808373270203095</c:v>
                </c:pt>
                <c:pt idx="651">
                  <c:v>1.7867642539946327</c:v>
                </c:pt>
                <c:pt idx="652">
                  <c:v>1.7745874720358799</c:v>
                </c:pt>
                <c:pt idx="653">
                  <c:v>1.7828525155647774</c:v>
                </c:pt>
                <c:pt idx="654">
                  <c:v>1.7691210764490224</c:v>
                </c:pt>
                <c:pt idx="655">
                  <c:v>1.7058746737574602</c:v>
                </c:pt>
                <c:pt idx="656">
                  <c:v>1.6891961980378476</c:v>
                </c:pt>
                <c:pt idx="657">
                  <c:v>1.6856388448707249</c:v>
                </c:pt>
                <c:pt idx="658">
                  <c:v>1.7002255621984776</c:v>
                </c:pt>
                <c:pt idx="659">
                  <c:v>1.6847580812307323</c:v>
                </c:pt>
                <c:pt idx="660">
                  <c:v>1.6834101588248125</c:v>
                </c:pt>
                <c:pt idx="661">
                  <c:v>1.6462083594981975</c:v>
                </c:pt>
                <c:pt idx="662">
                  <c:v>1.6494189162434825</c:v>
                </c:pt>
                <c:pt idx="663">
                  <c:v>1.6700256755385023</c:v>
                </c:pt>
                <c:pt idx="664">
                  <c:v>1.6230702093380751</c:v>
                </c:pt>
                <c:pt idx="665">
                  <c:v>1.6336423816848951</c:v>
                </c:pt>
                <c:pt idx="666">
                  <c:v>1.593407632111425</c:v>
                </c:pt>
                <c:pt idx="667">
                  <c:v>1.5539410697487299</c:v>
                </c:pt>
                <c:pt idx="668">
                  <c:v>1.5657026960872975</c:v>
                </c:pt>
                <c:pt idx="669">
                  <c:v>1.6073077014646</c:v>
                </c:pt>
                <c:pt idx="670">
                  <c:v>1.6267531761501051</c:v>
                </c:pt>
                <c:pt idx="671">
                  <c:v>1.641989620993535</c:v>
                </c:pt>
                <c:pt idx="672">
                  <c:v>1.6469353816783001</c:v>
                </c:pt>
                <c:pt idx="673">
                  <c:v>1.6509379759176199</c:v>
                </c:pt>
                <c:pt idx="674">
                  <c:v>1.6333408849875675</c:v>
                </c:pt>
                <c:pt idx="675">
                  <c:v>1.630367935867175</c:v>
                </c:pt>
                <c:pt idx="676">
                  <c:v>1.6324934522200225</c:v>
                </c:pt>
                <c:pt idx="677">
                  <c:v>1.6173973375152748</c:v>
                </c:pt>
                <c:pt idx="678">
                  <c:v>1.6142035613910699</c:v>
                </c:pt>
                <c:pt idx="679">
                  <c:v>1.6294534073134623</c:v>
                </c:pt>
                <c:pt idx="680">
                  <c:v>1.6035431171668026</c:v>
                </c:pt>
                <c:pt idx="681">
                  <c:v>1.5663295852016725</c:v>
                </c:pt>
                <c:pt idx="682">
                  <c:v>1.5893882410992475</c:v>
                </c:pt>
                <c:pt idx="683">
                  <c:v>1.6102104840709774</c:v>
                </c:pt>
                <c:pt idx="684">
                  <c:v>1.6141270785338024</c:v>
                </c:pt>
                <c:pt idx="685">
                  <c:v>1.61572096875613</c:v>
                </c:pt>
                <c:pt idx="686">
                  <c:v>1.6436575776370401</c:v>
                </c:pt>
                <c:pt idx="687">
                  <c:v>1.63359088985145</c:v>
                </c:pt>
                <c:pt idx="688">
                  <c:v>1.6283802143490775</c:v>
                </c:pt>
                <c:pt idx="689">
                  <c:v>1.6203238583908877</c:v>
                </c:pt>
                <c:pt idx="690">
                  <c:v>1.5925863583808575</c:v>
                </c:pt>
                <c:pt idx="691">
                  <c:v>1.5957701016652401</c:v>
                </c:pt>
                <c:pt idx="692">
                  <c:v>1.581345694397255</c:v>
                </c:pt>
                <c:pt idx="693">
                  <c:v>1.6275040084602774</c:v>
                </c:pt>
                <c:pt idx="694">
                  <c:v>1.6179744377237075</c:v>
                </c:pt>
                <c:pt idx="695">
                  <c:v>1.6369304951397525</c:v>
                </c:pt>
                <c:pt idx="696">
                  <c:v>1.6148904367316526</c:v>
                </c:pt>
                <c:pt idx="697">
                  <c:v>1.6092505161815776</c:v>
                </c:pt>
                <c:pt idx="698">
                  <c:v>1.5879421939495324</c:v>
                </c:pt>
                <c:pt idx="699">
                  <c:v>1.5853122798461001</c:v>
                </c:pt>
                <c:pt idx="700">
                  <c:v>1.580545785000095</c:v>
                </c:pt>
                <c:pt idx="701">
                  <c:v>1.5679208737829948</c:v>
                </c:pt>
                <c:pt idx="702">
                  <c:v>1.5713386744877273</c:v>
                </c:pt>
                <c:pt idx="703">
                  <c:v>1.5800723390175024</c:v>
                </c:pt>
                <c:pt idx="704">
                  <c:v>1.5779302973783476</c:v>
                </c:pt>
                <c:pt idx="705">
                  <c:v>1.5929914050618925</c:v>
                </c:pt>
                <c:pt idx="706">
                  <c:v>1.5870959998075924</c:v>
                </c:pt>
                <c:pt idx="707">
                  <c:v>1.5827999822760201</c:v>
                </c:pt>
                <c:pt idx="708">
                  <c:v>1.5871941039690198</c:v>
                </c:pt>
                <c:pt idx="709">
                  <c:v>1.5809613436278425</c:v>
                </c:pt>
                <c:pt idx="710">
                  <c:v>1.56808060883787</c:v>
                </c:pt>
                <c:pt idx="711">
                  <c:v>1.5597882646981374</c:v>
                </c:pt>
                <c:pt idx="712">
                  <c:v>1.57531915412395</c:v>
                </c:pt>
                <c:pt idx="713">
                  <c:v>1.5553309978120824</c:v>
                </c:pt>
                <c:pt idx="714">
                  <c:v>1.5571706689737974</c:v>
                </c:pt>
                <c:pt idx="715">
                  <c:v>1.563827375185695</c:v>
                </c:pt>
                <c:pt idx="716">
                  <c:v>1.5391262162833099</c:v>
                </c:pt>
                <c:pt idx="717">
                  <c:v>1.5094549604346625</c:v>
                </c:pt>
                <c:pt idx="718">
                  <c:v>1.4955617570888626</c:v>
                </c:pt>
                <c:pt idx="719">
                  <c:v>1.4888091238686725</c:v>
                </c:pt>
                <c:pt idx="720">
                  <c:v>1.4745388747145149</c:v>
                </c:pt>
                <c:pt idx="721">
                  <c:v>1.4693664373332149</c:v>
                </c:pt>
                <c:pt idx="722">
                  <c:v>1.5096945194180225</c:v>
                </c:pt>
                <c:pt idx="723">
                  <c:v>1.5191776237320376</c:v>
                </c:pt>
                <c:pt idx="724">
                  <c:v>1.5142826524372075</c:v>
                </c:pt>
                <c:pt idx="725">
                  <c:v>1.5188212193754225</c:v>
                </c:pt>
                <c:pt idx="726">
                  <c:v>1.5223002150374976</c:v>
                </c:pt>
                <c:pt idx="727">
                  <c:v>1.5632170711128048</c:v>
                </c:pt>
                <c:pt idx="728">
                  <c:v>1.5595756947026125</c:v>
                </c:pt>
                <c:pt idx="729">
                  <c:v>1.5758549344228374</c:v>
                </c:pt>
                <c:pt idx="730">
                  <c:v>1.572557488596235</c:v>
                </c:pt>
                <c:pt idx="731">
                  <c:v>1.5786110774055375</c:v>
                </c:pt>
                <c:pt idx="732">
                  <c:v>1.5832274144528724</c:v>
                </c:pt>
                <c:pt idx="733">
                  <c:v>1.563050555880735</c:v>
                </c:pt>
                <c:pt idx="734">
                  <c:v>1.56304964478939</c:v>
                </c:pt>
                <c:pt idx="735">
                  <c:v>1.5657468351018375</c:v>
                </c:pt>
                <c:pt idx="736">
                  <c:v>1.5926118798706477</c:v>
                </c:pt>
                <c:pt idx="737">
                  <c:v>1.6002255980503799</c:v>
                </c:pt>
                <c:pt idx="738">
                  <c:v>1.6000524839925201</c:v>
                </c:pt>
                <c:pt idx="739">
                  <c:v>1.6262391451796074</c:v>
                </c:pt>
                <c:pt idx="740">
                  <c:v>1.6375996767961452</c:v>
                </c:pt>
                <c:pt idx="741">
                  <c:v>1.6434693620310123</c:v>
                </c:pt>
                <c:pt idx="742">
                  <c:v>1.6166148830084901</c:v>
                </c:pt>
                <c:pt idx="743">
                  <c:v>1.63770158216234</c:v>
                </c:pt>
                <c:pt idx="744">
                  <c:v>1.6507524040469426</c:v>
                </c:pt>
                <c:pt idx="745">
                  <c:v>1.6589075360581673</c:v>
                </c:pt>
                <c:pt idx="746">
                  <c:v>1.6498679720715574</c:v>
                </c:pt>
                <c:pt idx="747">
                  <c:v>1.64081168789428</c:v>
                </c:pt>
                <c:pt idx="748">
                  <c:v>1.6320975696749325</c:v>
                </c:pt>
                <c:pt idx="749">
                  <c:v>1.6649985080883352</c:v>
                </c:pt>
                <c:pt idx="750">
                  <c:v>1.6594744757760149</c:v>
                </c:pt>
                <c:pt idx="751">
                  <c:v>1.6749480292782024</c:v>
                </c:pt>
                <c:pt idx="752">
                  <c:v>1.6676967992111125</c:v>
                </c:pt>
                <c:pt idx="753">
                  <c:v>1.6802643607768202</c:v>
                </c:pt>
                <c:pt idx="754">
                  <c:v>1.6583376146361051</c:v>
                </c:pt>
                <c:pt idx="755">
                  <c:v>1.617235064078685</c:v>
                </c:pt>
                <c:pt idx="756">
                  <c:v>1.64589768412322</c:v>
                </c:pt>
                <c:pt idx="757">
                  <c:v>1.6391215512870674</c:v>
                </c:pt>
                <c:pt idx="758">
                  <c:v>1.6424155647199123</c:v>
                </c:pt>
                <c:pt idx="759">
                  <c:v>1.6279286224845175</c:v>
                </c:pt>
                <c:pt idx="760">
                  <c:v>1.6307499813370026</c:v>
                </c:pt>
                <c:pt idx="761">
                  <c:v>1.6228321491489774</c:v>
                </c:pt>
                <c:pt idx="762">
                  <c:v>1.6409211229240501</c:v>
                </c:pt>
                <c:pt idx="763">
                  <c:v>1.6592555958607824</c:v>
                </c:pt>
                <c:pt idx="764">
                  <c:v>1.6506382006445526</c:v>
                </c:pt>
                <c:pt idx="765">
                  <c:v>1.6464663018671102</c:v>
                </c:pt>
                <c:pt idx="766">
                  <c:v>1.65270739688907</c:v>
                </c:pt>
                <c:pt idx="767">
                  <c:v>1.6068959361132049</c:v>
                </c:pt>
                <c:pt idx="768">
                  <c:v>1.627637123530685</c:v>
                </c:pt>
                <c:pt idx="769">
                  <c:v>1.6271393529899951</c:v>
                </c:pt>
                <c:pt idx="770">
                  <c:v>1.6050924301790976</c:v>
                </c:pt>
                <c:pt idx="771">
                  <c:v>1.6403035157359902</c:v>
                </c:pt>
                <c:pt idx="772">
                  <c:v>1.6414995761304549</c:v>
                </c:pt>
                <c:pt idx="773">
                  <c:v>1.6296497454085475</c:v>
                </c:pt>
                <c:pt idx="774">
                  <c:v>1.6115730393758225</c:v>
                </c:pt>
                <c:pt idx="775">
                  <c:v>1.6525835619509075</c:v>
                </c:pt>
                <c:pt idx="776">
                  <c:v>1.6543052116323949</c:v>
                </c:pt>
                <c:pt idx="777">
                  <c:v>1.67182855731558</c:v>
                </c:pt>
                <c:pt idx="778">
                  <c:v>1.7007215446603852</c:v>
                </c:pt>
                <c:pt idx="779">
                  <c:v>1.7392846779240201</c:v>
                </c:pt>
                <c:pt idx="780">
                  <c:v>1.7575420379536624</c:v>
                </c:pt>
                <c:pt idx="781">
                  <c:v>1.7633856718616749</c:v>
                </c:pt>
                <c:pt idx="782">
                  <c:v>1.73649421954431</c:v>
                </c:pt>
                <c:pt idx="783">
                  <c:v>1.7603102831220974</c:v>
                </c:pt>
                <c:pt idx="784">
                  <c:v>1.7565562541333675</c:v>
                </c:pt>
                <c:pt idx="785">
                  <c:v>1.8059465872423175</c:v>
                </c:pt>
                <c:pt idx="786">
                  <c:v>1.8902842082764275</c:v>
                </c:pt>
                <c:pt idx="787">
                  <c:v>1.88393566289826</c:v>
                </c:pt>
                <c:pt idx="788">
                  <c:v>1.8817794446216525</c:v>
                </c:pt>
                <c:pt idx="789">
                  <c:v>1.9084268908850726</c:v>
                </c:pt>
                <c:pt idx="790">
                  <c:v>1.8513461089035577</c:v>
                </c:pt>
                <c:pt idx="791">
                  <c:v>1.8653582800125275</c:v>
                </c:pt>
                <c:pt idx="792">
                  <c:v>1.8925678282618099</c:v>
                </c:pt>
                <c:pt idx="793">
                  <c:v>1.8337900107528751</c:v>
                </c:pt>
                <c:pt idx="794">
                  <c:v>1.8538456375834951</c:v>
                </c:pt>
                <c:pt idx="795">
                  <c:v>1.8404860785159975</c:v>
                </c:pt>
                <c:pt idx="796">
                  <c:v>1.85843056254242</c:v>
                </c:pt>
                <c:pt idx="797">
                  <c:v>1.87306437875347</c:v>
                </c:pt>
                <c:pt idx="798">
                  <c:v>1.9566524469118201</c:v>
                </c:pt>
                <c:pt idx="799">
                  <c:v>1.8575075293039798</c:v>
                </c:pt>
                <c:pt idx="800">
                  <c:v>1.8540436238575251</c:v>
                </c:pt>
                <c:pt idx="801">
                  <c:v>1.8594824002107024</c:v>
                </c:pt>
                <c:pt idx="802">
                  <c:v>1.8105084905981974</c:v>
                </c:pt>
                <c:pt idx="803">
                  <c:v>1.7521681730080774</c:v>
                </c:pt>
                <c:pt idx="804">
                  <c:v>1.8335166270192151</c:v>
                </c:pt>
                <c:pt idx="805">
                  <c:v>1.8247054551810475</c:v>
                </c:pt>
                <c:pt idx="806">
                  <c:v>1.7888570782012525</c:v>
                </c:pt>
                <c:pt idx="807">
                  <c:v>1.8056299278885726</c:v>
                </c:pt>
                <c:pt idx="808">
                  <c:v>1.7900165348656252</c:v>
                </c:pt>
                <c:pt idx="809">
                  <c:v>1.7598369654644475</c:v>
                </c:pt>
                <c:pt idx="810">
                  <c:v>1.7532556589420025</c:v>
                </c:pt>
                <c:pt idx="811">
                  <c:v>1.73157364770926</c:v>
                </c:pt>
                <c:pt idx="812">
                  <c:v>1.7277298772392773</c:v>
                </c:pt>
                <c:pt idx="813">
                  <c:v>1.6912954281884351</c:v>
                </c:pt>
                <c:pt idx="814">
                  <c:v>1.7013012600776876</c:v>
                </c:pt>
                <c:pt idx="815">
                  <c:v>1.7710343185078723</c:v>
                </c:pt>
                <c:pt idx="816">
                  <c:v>1.7559153199515001</c:v>
                </c:pt>
                <c:pt idx="817">
                  <c:v>1.7269782558859776</c:v>
                </c:pt>
                <c:pt idx="818">
                  <c:v>1.692546491687535</c:v>
                </c:pt>
                <c:pt idx="819">
                  <c:v>1.6958040855373473</c:v>
                </c:pt>
                <c:pt idx="820">
                  <c:v>1.7008539718789826</c:v>
                </c:pt>
                <c:pt idx="821">
                  <c:v>1.7475224409593824</c:v>
                </c:pt>
                <c:pt idx="822">
                  <c:v>1.7604637888826975</c:v>
                </c:pt>
                <c:pt idx="823">
                  <c:v>1.8199343164328201</c:v>
                </c:pt>
                <c:pt idx="824">
                  <c:v>1.8378125214750776</c:v>
                </c:pt>
                <c:pt idx="825">
                  <c:v>1.8584146902031726</c:v>
                </c:pt>
                <c:pt idx="826">
                  <c:v>1.8408395320254551</c:v>
                </c:pt>
                <c:pt idx="827">
                  <c:v>1.8562663359633</c:v>
                </c:pt>
                <c:pt idx="828">
                  <c:v>1.8128485148047</c:v>
                </c:pt>
                <c:pt idx="829">
                  <c:v>1.825435457027125</c:v>
                </c:pt>
                <c:pt idx="830">
                  <c:v>1.79237593502346</c:v>
                </c:pt>
                <c:pt idx="831">
                  <c:v>1.8466142703939026</c:v>
                </c:pt>
                <c:pt idx="832">
                  <c:v>1.8536099162802149</c:v>
                </c:pt>
                <c:pt idx="833">
                  <c:v>1.895009041196325</c:v>
                </c:pt>
                <c:pt idx="834">
                  <c:v>1.9322897490430799</c:v>
                </c:pt>
                <c:pt idx="835">
                  <c:v>1.9027274850958951</c:v>
                </c:pt>
                <c:pt idx="836">
                  <c:v>1.9640379849785901</c:v>
                </c:pt>
                <c:pt idx="837">
                  <c:v>2.0287598237203772</c:v>
                </c:pt>
                <c:pt idx="838">
                  <c:v>2.065870899593675</c:v>
                </c:pt>
                <c:pt idx="839">
                  <c:v>1.9654471928912876</c:v>
                </c:pt>
                <c:pt idx="840">
                  <c:v>1.8779955905079049</c:v>
                </c:pt>
                <c:pt idx="841">
                  <c:v>1.883169171582695</c:v>
                </c:pt>
                <c:pt idx="842">
                  <c:v>1.83901886514822</c:v>
                </c:pt>
                <c:pt idx="843">
                  <c:v>1.8691498379658076</c:v>
                </c:pt>
                <c:pt idx="844">
                  <c:v>1.8768041253682199</c:v>
                </c:pt>
                <c:pt idx="845">
                  <c:v>1.8387499141321424</c:v>
                </c:pt>
                <c:pt idx="846">
                  <c:v>1.8645005672393176</c:v>
                </c:pt>
                <c:pt idx="847">
                  <c:v>1.828340852543465</c:v>
                </c:pt>
                <c:pt idx="848">
                  <c:v>1.8381807133111601</c:v>
                </c:pt>
                <c:pt idx="849">
                  <c:v>1.81991146268268</c:v>
                </c:pt>
                <c:pt idx="850">
                  <c:v>1.8167499384552599</c:v>
                </c:pt>
                <c:pt idx="851">
                  <c:v>1.84344088823552</c:v>
                </c:pt>
                <c:pt idx="852">
                  <c:v>1.7870613332132952</c:v>
                </c:pt>
                <c:pt idx="853">
                  <c:v>1.8266783398559499</c:v>
                </c:pt>
                <c:pt idx="854">
                  <c:v>1.8498322792718573</c:v>
                </c:pt>
                <c:pt idx="855">
                  <c:v>1.8351382696471399</c:v>
                </c:pt>
                <c:pt idx="856">
                  <c:v>1.8167528677721174</c:v>
                </c:pt>
                <c:pt idx="857">
                  <c:v>1.8269821042558325</c:v>
                </c:pt>
                <c:pt idx="858">
                  <c:v>1.7548074856271749</c:v>
                </c:pt>
                <c:pt idx="859">
                  <c:v>1.7425741944357251</c:v>
                </c:pt>
                <c:pt idx="860">
                  <c:v>1.749768418615985</c:v>
                </c:pt>
                <c:pt idx="861">
                  <c:v>1.7732935741677203</c:v>
                </c:pt>
                <c:pt idx="862">
                  <c:v>1.7331939903036624</c:v>
                </c:pt>
                <c:pt idx="863">
                  <c:v>1.71435657290846</c:v>
                </c:pt>
                <c:pt idx="864">
                  <c:v>1.7153985027399026</c:v>
                </c:pt>
                <c:pt idx="865">
                  <c:v>1.7204376328625175</c:v>
                </c:pt>
                <c:pt idx="866">
                  <c:v>1.7333008661408775</c:v>
                </c:pt>
                <c:pt idx="867">
                  <c:v>1.7337995751138249</c:v>
                </c:pt>
                <c:pt idx="868">
                  <c:v>1.7279946507422099</c:v>
                </c:pt>
                <c:pt idx="869">
                  <c:v>1.75949766471691</c:v>
                </c:pt>
                <c:pt idx="870">
                  <c:v>1.7739755696995076</c:v>
                </c:pt>
                <c:pt idx="871">
                  <c:v>1.7577145268707026</c:v>
                </c:pt>
                <c:pt idx="872">
                  <c:v>1.7125632591265152</c:v>
                </c:pt>
                <c:pt idx="873">
                  <c:v>1.7104905774424026</c:v>
                </c:pt>
                <c:pt idx="874">
                  <c:v>1.67904686746374</c:v>
                </c:pt>
                <c:pt idx="875">
                  <c:v>1.69417477830316</c:v>
                </c:pt>
                <c:pt idx="876">
                  <c:v>1.671667472491265</c:v>
                </c:pt>
                <c:pt idx="877">
                  <c:v>1.6327820914393349</c:v>
                </c:pt>
                <c:pt idx="878">
                  <c:v>1.6403627133870127</c:v>
                </c:pt>
                <c:pt idx="879">
                  <c:v>1.5930168790463675</c:v>
                </c:pt>
                <c:pt idx="880">
                  <c:v>1.5828683701026525</c:v>
                </c:pt>
                <c:pt idx="881">
                  <c:v>1.6348332814750575</c:v>
                </c:pt>
                <c:pt idx="882">
                  <c:v>1.5887152045735524</c:v>
                </c:pt>
                <c:pt idx="883">
                  <c:v>1.6063595674251774</c:v>
                </c:pt>
                <c:pt idx="884">
                  <c:v>1.5428744449158576</c:v>
                </c:pt>
                <c:pt idx="885">
                  <c:v>1.5560198662576574</c:v>
                </c:pt>
                <c:pt idx="886">
                  <c:v>1.6189424547791225</c:v>
                </c:pt>
                <c:pt idx="887">
                  <c:v>1.6493804874277476</c:v>
                </c:pt>
                <c:pt idx="888">
                  <c:v>1.6449591161453774</c:v>
                </c:pt>
                <c:pt idx="889">
                  <c:v>1.6239603508844049</c:v>
                </c:pt>
                <c:pt idx="890">
                  <c:v>1.6283561651820599</c:v>
                </c:pt>
                <c:pt idx="891">
                  <c:v>1.601556442951795</c:v>
                </c:pt>
                <c:pt idx="892">
                  <c:v>1.60025305217786</c:v>
                </c:pt>
                <c:pt idx="893">
                  <c:v>1.5672087658948251</c:v>
                </c:pt>
                <c:pt idx="894">
                  <c:v>1.5571708930196699</c:v>
                </c:pt>
                <c:pt idx="895">
                  <c:v>1.5803845921141675</c:v>
                </c:pt>
                <c:pt idx="896">
                  <c:v>1.5785398925396819</c:v>
                </c:pt>
                <c:pt idx="897">
                  <c:v>1.5460583792675819</c:v>
                </c:pt>
                <c:pt idx="898">
                  <c:v>1.5260244912467389</c:v>
                </c:pt>
                <c:pt idx="899">
                  <c:v>1.5114815365123435</c:v>
                </c:pt>
                <c:pt idx="900">
                  <c:v>1.5065879351699452</c:v>
                </c:pt>
                <c:pt idx="901">
                  <c:v>1.5019367450184831</c:v>
                </c:pt>
                <c:pt idx="902">
                  <c:v>1.4920360807242812</c:v>
                </c:pt>
                <c:pt idx="903">
                  <c:v>1.4858925383668309</c:v>
                </c:pt>
                <c:pt idx="904">
                  <c:v>1.5560020445824772</c:v>
                </c:pt>
                <c:pt idx="905">
                  <c:v>1.5431094626363779</c:v>
                </c:pt>
                <c:pt idx="906">
                  <c:v>1.5593609293668103</c:v>
                </c:pt>
                <c:pt idx="907">
                  <c:v>1.564736493980754</c:v>
                </c:pt>
                <c:pt idx="908">
                  <c:v>1.5692092985120412</c:v>
                </c:pt>
                <c:pt idx="909">
                  <c:v>1.5686361797851842</c:v>
                </c:pt>
                <c:pt idx="910">
                  <c:v>1.5627454655047615</c:v>
                </c:pt>
                <c:pt idx="911">
                  <c:v>1.5895849908895499</c:v>
                </c:pt>
                <c:pt idx="912">
                  <c:v>1.5754687761150374</c:v>
                </c:pt>
                <c:pt idx="913">
                  <c:v>1.5573225284670282</c:v>
                </c:pt>
                <c:pt idx="914">
                  <c:v>1.5367276153801979</c:v>
                </c:pt>
                <c:pt idx="915">
                  <c:v>1.536048417582224</c:v>
                </c:pt>
                <c:pt idx="916">
                  <c:v>1.5052750924008476</c:v>
                </c:pt>
                <c:pt idx="917">
                  <c:v>1.488687093534544</c:v>
                </c:pt>
                <c:pt idx="918">
                  <c:v>1.4546325661165382</c:v>
                </c:pt>
                <c:pt idx="919">
                  <c:v>1.4313839056288722</c:v>
                </c:pt>
                <c:pt idx="920">
                  <c:v>1.4499000462757128</c:v>
                </c:pt>
                <c:pt idx="921">
                  <c:v>1.4448019058462567</c:v>
                </c:pt>
                <c:pt idx="922">
                  <c:v>1.4403354636045007</c:v>
                </c:pt>
                <c:pt idx="923">
                  <c:v>1.4498459979150244</c:v>
                </c:pt>
                <c:pt idx="924">
                  <c:v>1.4946015823197776</c:v>
                </c:pt>
                <c:pt idx="925">
                  <c:v>1.4838397914359707</c:v>
                </c:pt>
                <c:pt idx="926">
                  <c:v>1.4712813968934588</c:v>
                </c:pt>
                <c:pt idx="927">
                  <c:v>1.4643310699962957</c:v>
                </c:pt>
                <c:pt idx="928">
                  <c:v>1.4926251723564554</c:v>
                </c:pt>
                <c:pt idx="929">
                  <c:v>1.5438526562708099</c:v>
                </c:pt>
                <c:pt idx="930">
                  <c:v>1.5639541589827575</c:v>
                </c:pt>
                <c:pt idx="931">
                  <c:v>1.56971219347223</c:v>
                </c:pt>
                <c:pt idx="932">
                  <c:v>1.557509555669895</c:v>
                </c:pt>
                <c:pt idx="933">
                  <c:v>1.55024157328628</c:v>
                </c:pt>
                <c:pt idx="934">
                  <c:v>1.5558763239479501</c:v>
                </c:pt>
                <c:pt idx="935">
                  <c:v>1.56267933948973</c:v>
                </c:pt>
                <c:pt idx="936">
                  <c:v>1.5627779814535376</c:v>
                </c:pt>
                <c:pt idx="937">
                  <c:v>1.5427110843773375</c:v>
                </c:pt>
                <c:pt idx="938">
                  <c:v>1.5603802325735949</c:v>
                </c:pt>
                <c:pt idx="939">
                  <c:v>1.5580788038676925</c:v>
                </c:pt>
                <c:pt idx="940">
                  <c:v>1.546697750101975</c:v>
                </c:pt>
                <c:pt idx="941">
                  <c:v>1.5212531095256199</c:v>
                </c:pt>
                <c:pt idx="942">
                  <c:v>1.5316254065311474</c:v>
                </c:pt>
                <c:pt idx="943">
                  <c:v>1.500532902926045</c:v>
                </c:pt>
                <c:pt idx="944">
                  <c:v>1.5157343010122499</c:v>
                </c:pt>
                <c:pt idx="945">
                  <c:v>1.5177254562881699</c:v>
                </c:pt>
                <c:pt idx="946">
                  <c:v>1.5154636311270475</c:v>
                </c:pt>
                <c:pt idx="947">
                  <c:v>1.5164297026003151</c:v>
                </c:pt>
                <c:pt idx="948">
                  <c:v>1.5450025089169825</c:v>
                </c:pt>
                <c:pt idx="949">
                  <c:v>1.5421371113291902</c:v>
                </c:pt>
                <c:pt idx="950">
                  <c:v>1.5087446386359749</c:v>
                </c:pt>
                <c:pt idx="951">
                  <c:v>1.5171287255141399</c:v>
                </c:pt>
                <c:pt idx="952">
                  <c:v>1.5303728321671923</c:v>
                </c:pt>
                <c:pt idx="953">
                  <c:v>1.5719446158276349</c:v>
                </c:pt>
                <c:pt idx="954">
                  <c:v>1.6069522167741801</c:v>
                </c:pt>
                <c:pt idx="955">
                  <c:v>1.6006059844685501</c:v>
                </c:pt>
                <c:pt idx="956">
                  <c:v>1.58558384069253</c:v>
                </c:pt>
                <c:pt idx="957">
                  <c:v>1.5795004992304125</c:v>
                </c:pt>
                <c:pt idx="958">
                  <c:v>1.5642713699768374</c:v>
                </c:pt>
                <c:pt idx="959">
                  <c:v>1.5505896718918999</c:v>
                </c:pt>
                <c:pt idx="960">
                  <c:v>1.5607640780198024</c:v>
                </c:pt>
                <c:pt idx="961">
                  <c:v>1.5284731918282151</c:v>
                </c:pt>
                <c:pt idx="962">
                  <c:v>1.5415981481913175</c:v>
                </c:pt>
                <c:pt idx="963">
                  <c:v>1.5033796393660626</c:v>
                </c:pt>
                <c:pt idx="964">
                  <c:v>1.507564202678715</c:v>
                </c:pt>
                <c:pt idx="965">
                  <c:v>1.4814046713761795</c:v>
                </c:pt>
                <c:pt idx="966">
                  <c:v>1.4858056821318735</c:v>
                </c:pt>
                <c:pt idx="967">
                  <c:v>1.5070834016115469</c:v>
                </c:pt>
                <c:pt idx="968">
                  <c:v>1.5341940330081725</c:v>
                </c:pt>
                <c:pt idx="969">
                  <c:v>1.5049526098750721</c:v>
                </c:pt>
                <c:pt idx="970">
                  <c:v>1.4714449362651623</c:v>
                </c:pt>
                <c:pt idx="971">
                  <c:v>1.4618920601428171</c:v>
                </c:pt>
                <c:pt idx="972">
                  <c:v>1.4325509838213715</c:v>
                </c:pt>
                <c:pt idx="973">
                  <c:v>1.400600160751889</c:v>
                </c:pt>
                <c:pt idx="974">
                  <c:v>1.4100072695527606</c:v>
                </c:pt>
                <c:pt idx="975">
                  <c:v>1.3909889172355847</c:v>
                </c:pt>
                <c:pt idx="976">
                  <c:v>1.4136601569489922</c:v>
                </c:pt>
                <c:pt idx="977">
                  <c:v>1.3924234831974274</c:v>
                </c:pt>
                <c:pt idx="978">
                  <c:v>1.3949138771723928</c:v>
                </c:pt>
                <c:pt idx="979">
                  <c:v>1.3904373712976112</c:v>
                </c:pt>
                <c:pt idx="980">
                  <c:v>1.3603552063592237</c:v>
                </c:pt>
                <c:pt idx="981">
                  <c:v>1.396323001807428</c:v>
                </c:pt>
                <c:pt idx="982">
                  <c:v>1.394808752137801</c:v>
                </c:pt>
                <c:pt idx="983">
                  <c:v>1.3568507958447089</c:v>
                </c:pt>
                <c:pt idx="984">
                  <c:v>1.3797658292557222</c:v>
                </c:pt>
                <c:pt idx="985">
                  <c:v>1.3790546647095914</c:v>
                </c:pt>
                <c:pt idx="986">
                  <c:v>1.4067046595688042</c:v>
                </c:pt>
                <c:pt idx="987">
                  <c:v>1.3661897173452231</c:v>
                </c:pt>
                <c:pt idx="988">
                  <c:v>1.3077085492021641</c:v>
                </c:pt>
                <c:pt idx="989">
                  <c:v>1.2792226779952727</c:v>
                </c:pt>
                <c:pt idx="990">
                  <c:v>1.2549399502674445</c:v>
                </c:pt>
                <c:pt idx="991">
                  <c:v>1.2892962721827419</c:v>
                </c:pt>
                <c:pt idx="992">
                  <c:v>1.2708574463490261</c:v>
                </c:pt>
                <c:pt idx="993">
                  <c:v>1.2742504017605394</c:v>
                </c:pt>
                <c:pt idx="994">
                  <c:v>1.3570029188248878</c:v>
                </c:pt>
                <c:pt idx="995">
                  <c:v>1.3729189940453685</c:v>
                </c:pt>
                <c:pt idx="996">
                  <c:v>1.3982886028592105</c:v>
                </c:pt>
                <c:pt idx="997">
                  <c:v>1.4708905660682325</c:v>
                </c:pt>
                <c:pt idx="998">
                  <c:v>1.4606658895524349</c:v>
                </c:pt>
                <c:pt idx="999">
                  <c:v>1.438550477403775</c:v>
                </c:pt>
                <c:pt idx="1000">
                  <c:v>1.45879512906733</c:v>
                </c:pt>
                <c:pt idx="1001">
                  <c:v>1.4638600906787851</c:v>
                </c:pt>
                <c:pt idx="1002">
                  <c:v>1.4695950309828225</c:v>
                </c:pt>
                <c:pt idx="1003">
                  <c:v>1.53512359919595</c:v>
                </c:pt>
                <c:pt idx="1004">
                  <c:v>1.4672154773564849</c:v>
                </c:pt>
                <c:pt idx="1005">
                  <c:v>1.5192925973125675</c:v>
                </c:pt>
                <c:pt idx="1006">
                  <c:v>1.5514242252441699</c:v>
                </c:pt>
                <c:pt idx="1007">
                  <c:v>1.58346007857523</c:v>
                </c:pt>
                <c:pt idx="1008">
                  <c:v>1.5838702086403198</c:v>
                </c:pt>
                <c:pt idx="1009">
                  <c:v>1.5735699503901124</c:v>
                </c:pt>
                <c:pt idx="1010">
                  <c:v>1.5462660888911575</c:v>
                </c:pt>
                <c:pt idx="1011">
                  <c:v>1.59447295179031</c:v>
                </c:pt>
                <c:pt idx="1012">
                  <c:v>1.6027503251297777</c:v>
                </c:pt>
                <c:pt idx="1013">
                  <c:v>1.5931451251848925</c:v>
                </c:pt>
                <c:pt idx="1014">
                  <c:v>1.5986211348555326</c:v>
                </c:pt>
                <c:pt idx="1015">
                  <c:v>1.5903771163428175</c:v>
                </c:pt>
                <c:pt idx="1016">
                  <c:v>1.629471798433495</c:v>
                </c:pt>
                <c:pt idx="1017">
                  <c:v>1.6709135143471849</c:v>
                </c:pt>
                <c:pt idx="1018">
                  <c:v>1.6657897067342324</c:v>
                </c:pt>
                <c:pt idx="1019">
                  <c:v>1.6677063480936749</c:v>
                </c:pt>
                <c:pt idx="1020">
                  <c:v>1.6587543633985224</c:v>
                </c:pt>
                <c:pt idx="1021">
                  <c:v>1.6693170812615223</c:v>
                </c:pt>
                <c:pt idx="1022">
                  <c:v>1.6254990515228875</c:v>
                </c:pt>
                <c:pt idx="1023">
                  <c:v>1.6113971720221549</c:v>
                </c:pt>
                <c:pt idx="1024">
                  <c:v>1.569552572083345</c:v>
                </c:pt>
                <c:pt idx="1025">
                  <c:v>1.5950357611506725</c:v>
                </c:pt>
                <c:pt idx="1026">
                  <c:v>1.593075715443945</c:v>
                </c:pt>
                <c:pt idx="1027">
                  <c:v>1.6304522766401699</c:v>
                </c:pt>
                <c:pt idx="1028">
                  <c:v>1.6046256758784825</c:v>
                </c:pt>
                <c:pt idx="1029">
                  <c:v>1.5761472475431924</c:v>
                </c:pt>
                <c:pt idx="1030">
                  <c:v>1.5794185708727699</c:v>
                </c:pt>
                <c:pt idx="1031">
                  <c:v>1.57930525544255</c:v>
                </c:pt>
                <c:pt idx="1032">
                  <c:v>1.5484700719703199</c:v>
                </c:pt>
                <c:pt idx="1033">
                  <c:v>1.5513491506003325</c:v>
                </c:pt>
                <c:pt idx="1034">
                  <c:v>1.5834682149807549</c:v>
                </c:pt>
                <c:pt idx="1035">
                  <c:v>1.5888794091220275</c:v>
                </c:pt>
                <c:pt idx="1036">
                  <c:v>1.5534226292253674</c:v>
                </c:pt>
                <c:pt idx="1037">
                  <c:v>1.59773030756498</c:v>
                </c:pt>
                <c:pt idx="1038">
                  <c:v>1.58862901956911</c:v>
                </c:pt>
                <c:pt idx="1039">
                  <c:v>1.5518240425700349</c:v>
                </c:pt>
                <c:pt idx="1040">
                  <c:v>1.52890257292121</c:v>
                </c:pt>
                <c:pt idx="1041">
                  <c:v>1.5397008958831226</c:v>
                </c:pt>
                <c:pt idx="1042">
                  <c:v>1.5815414252984077</c:v>
                </c:pt>
                <c:pt idx="1043">
                  <c:v>1.5737924502984575</c:v>
                </c:pt>
                <c:pt idx="1044">
                  <c:v>1.62986645470098</c:v>
                </c:pt>
                <c:pt idx="1045">
                  <c:v>1.6650556194826924</c:v>
                </c:pt>
                <c:pt idx="1046">
                  <c:v>1.6574518113722325</c:v>
                </c:pt>
                <c:pt idx="1047">
                  <c:v>1.6704856185261301</c:v>
                </c:pt>
                <c:pt idx="1048">
                  <c:v>1.6510957380654001</c:v>
                </c:pt>
                <c:pt idx="1049">
                  <c:v>1.6303363705500076</c:v>
                </c:pt>
                <c:pt idx="1050">
                  <c:v>1.6349178629385199</c:v>
                </c:pt>
                <c:pt idx="1051">
                  <c:v>1.6246774769747725</c:v>
                </c:pt>
                <c:pt idx="1052">
                  <c:v>1.6386788042857674</c:v>
                </c:pt>
                <c:pt idx="1053">
                  <c:v>1.6363002129821376</c:v>
                </c:pt>
                <c:pt idx="1054">
                  <c:v>1.6263324757157824</c:v>
                </c:pt>
                <c:pt idx="1055">
                  <c:v>1.6316564115004399</c:v>
                </c:pt>
                <c:pt idx="1056">
                  <c:v>1.6344986364433249</c:v>
                </c:pt>
                <c:pt idx="1057">
                  <c:v>1.6529926638178876</c:v>
                </c:pt>
                <c:pt idx="1058">
                  <c:v>1.6508250749876776</c:v>
                </c:pt>
                <c:pt idx="1059">
                  <c:v>1.6376259733092176</c:v>
                </c:pt>
                <c:pt idx="1060">
                  <c:v>1.622873325141605</c:v>
                </c:pt>
                <c:pt idx="1061">
                  <c:v>1.5917026770619824</c:v>
                </c:pt>
                <c:pt idx="1062">
                  <c:v>1.6175693099181498</c:v>
                </c:pt>
                <c:pt idx="1063">
                  <c:v>1.596526627344065</c:v>
                </c:pt>
                <c:pt idx="1064">
                  <c:v>1.5913352307431023</c:v>
                </c:pt>
                <c:pt idx="1065">
                  <c:v>1.6001668194118799</c:v>
                </c:pt>
                <c:pt idx="1066">
                  <c:v>1.59493749411365</c:v>
                </c:pt>
                <c:pt idx="1067">
                  <c:v>1.64091834832171</c:v>
                </c:pt>
                <c:pt idx="1068">
                  <c:v>1.649804893182595</c:v>
                </c:pt>
                <c:pt idx="1069">
                  <c:v>1.6332587653869675</c:v>
                </c:pt>
                <c:pt idx="1070">
                  <c:v>1.6487471792011825</c:v>
                </c:pt>
                <c:pt idx="1071">
                  <c:v>1.6141222891600751</c:v>
                </c:pt>
                <c:pt idx="1072">
                  <c:v>1.6295844443811975</c:v>
                </c:pt>
                <c:pt idx="1073">
                  <c:v>1.645885951980655</c:v>
                </c:pt>
                <c:pt idx="1074">
                  <c:v>1.6721663631995649</c:v>
                </c:pt>
                <c:pt idx="1075">
                  <c:v>1.7310854967376499</c:v>
                </c:pt>
                <c:pt idx="1076">
                  <c:v>1.7703367615636676</c:v>
                </c:pt>
                <c:pt idx="1077">
                  <c:v>1.7981331060344701</c:v>
                </c:pt>
                <c:pt idx="1078">
                  <c:v>1.78266533962864</c:v>
                </c:pt>
                <c:pt idx="1079">
                  <c:v>1.7668981304419475</c:v>
                </c:pt>
                <c:pt idx="1080">
                  <c:v>1.7729345032729875</c:v>
                </c:pt>
                <c:pt idx="1081">
                  <c:v>1.7439017548669</c:v>
                </c:pt>
                <c:pt idx="1082">
                  <c:v>1.6994299417804699</c:v>
                </c:pt>
                <c:pt idx="1083">
                  <c:v>1.7361804890711425</c:v>
                </c:pt>
                <c:pt idx="1084">
                  <c:v>1.7137238780703776</c:v>
                </c:pt>
                <c:pt idx="1085">
                  <c:v>1.7343480354681851</c:v>
                </c:pt>
                <c:pt idx="1086">
                  <c:v>1.7530621721984199</c:v>
                </c:pt>
                <c:pt idx="1087">
                  <c:v>1.7317253201231675</c:v>
                </c:pt>
                <c:pt idx="1088">
                  <c:v>1.7225652005102177</c:v>
                </c:pt>
                <c:pt idx="1089">
                  <c:v>1.7239193604282874</c:v>
                </c:pt>
                <c:pt idx="1090">
                  <c:v>1.7266563911093873</c:v>
                </c:pt>
                <c:pt idx="1091">
                  <c:v>1.7346239220396924</c:v>
                </c:pt>
                <c:pt idx="1092">
                  <c:v>1.8065139312433274</c:v>
                </c:pt>
                <c:pt idx="1093">
                  <c:v>1.8227431514787926</c:v>
                </c:pt>
                <c:pt idx="1094">
                  <c:v>1.8301792708341251</c:v>
                </c:pt>
                <c:pt idx="1095">
                  <c:v>1.8110230616453826</c:v>
                </c:pt>
                <c:pt idx="1096">
                  <c:v>1.8036683629135624</c:v>
                </c:pt>
                <c:pt idx="1097">
                  <c:v>1.836103611282595</c:v>
                </c:pt>
                <c:pt idx="1098">
                  <c:v>1.7769607265121148</c:v>
                </c:pt>
                <c:pt idx="1099">
                  <c:v>1.761774017722195</c:v>
                </c:pt>
                <c:pt idx="1100">
                  <c:v>1.750666242723055</c:v>
                </c:pt>
                <c:pt idx="1101">
                  <c:v>1.7486675429173251</c:v>
                </c:pt>
                <c:pt idx="1102">
                  <c:v>1.6976105845205249</c:v>
                </c:pt>
                <c:pt idx="1103">
                  <c:v>1.6787271882374251</c:v>
                </c:pt>
                <c:pt idx="1104">
                  <c:v>1.6389588641931825</c:v>
                </c:pt>
                <c:pt idx="1105">
                  <c:v>1.6536340039916675</c:v>
                </c:pt>
                <c:pt idx="1106">
                  <c:v>1.66076464686794</c:v>
                </c:pt>
                <c:pt idx="1107">
                  <c:v>1.6457337906109775</c:v>
                </c:pt>
                <c:pt idx="1108">
                  <c:v>1.6802405413943151</c:v>
                </c:pt>
                <c:pt idx="1109">
                  <c:v>1.6838441987825725</c:v>
                </c:pt>
                <c:pt idx="1110">
                  <c:v>1.6223856794180875</c:v>
                </c:pt>
                <c:pt idx="1111">
                  <c:v>1.5414711695048118</c:v>
                </c:pt>
                <c:pt idx="1112">
                  <c:v>1.5695839040744599</c:v>
                </c:pt>
                <c:pt idx="1113">
                  <c:v>1.5616240674007074</c:v>
                </c:pt>
                <c:pt idx="1114">
                  <c:v>1.5597069485897275</c:v>
                </c:pt>
                <c:pt idx="1115">
                  <c:v>1.5781368962887925</c:v>
                </c:pt>
                <c:pt idx="1116">
                  <c:v>1.5765099826423974</c:v>
                </c:pt>
                <c:pt idx="1117">
                  <c:v>1.5914244247568174</c:v>
                </c:pt>
                <c:pt idx="1118">
                  <c:v>1.5751064728191824</c:v>
                </c:pt>
                <c:pt idx="1119">
                  <c:v>1.5723533960382201</c:v>
                </c:pt>
                <c:pt idx="1120">
                  <c:v>1.587975328793285</c:v>
                </c:pt>
                <c:pt idx="1121">
                  <c:v>1.5868628955232076</c:v>
                </c:pt>
                <c:pt idx="1122">
                  <c:v>1.5808157193682575</c:v>
                </c:pt>
                <c:pt idx="1123">
                  <c:v>1.5876201626914275</c:v>
                </c:pt>
                <c:pt idx="1124">
                  <c:v>1.5812125253841049</c:v>
                </c:pt>
                <c:pt idx="1125">
                  <c:v>1.5693171827912349</c:v>
                </c:pt>
                <c:pt idx="1126">
                  <c:v>1.5496800492829512</c:v>
                </c:pt>
                <c:pt idx="1127">
                  <c:v>1.5275151278215446</c:v>
                </c:pt>
                <c:pt idx="1128">
                  <c:v>1.5284700357179934</c:v>
                </c:pt>
                <c:pt idx="1129">
                  <c:v>1.518542791142113</c:v>
                </c:pt>
                <c:pt idx="1130">
                  <c:v>1.5656479642436101</c:v>
                </c:pt>
                <c:pt idx="1131">
                  <c:v>1.5174863332521678</c:v>
                </c:pt>
                <c:pt idx="1132">
                  <c:v>1.5302647628173429</c:v>
                </c:pt>
                <c:pt idx="1133">
                  <c:v>1.5097973236720246</c:v>
                </c:pt>
                <c:pt idx="1134">
                  <c:v>1.5122902953504354</c:v>
                </c:pt>
                <c:pt idx="1135">
                  <c:v>1.4780050198458219</c:v>
                </c:pt>
                <c:pt idx="1136">
                  <c:v>1.4767731599514904</c:v>
                </c:pt>
                <c:pt idx="1137">
                  <c:v>1.4933198639039238</c:v>
                </c:pt>
                <c:pt idx="1138">
                  <c:v>1.4948882141117037</c:v>
                </c:pt>
                <c:pt idx="1139">
                  <c:v>1.4919295490337299</c:v>
                </c:pt>
                <c:pt idx="1140">
                  <c:v>1.5140453171164654</c:v>
                </c:pt>
                <c:pt idx="1141">
                  <c:v>1.4981499020685025</c:v>
                </c:pt>
                <c:pt idx="1142">
                  <c:v>1.4898682163265926</c:v>
                </c:pt>
                <c:pt idx="1143">
                  <c:v>1.4867717506809917</c:v>
                </c:pt>
                <c:pt idx="1144">
                  <c:v>1.479265680442839</c:v>
                </c:pt>
                <c:pt idx="1145">
                  <c:v>1.5559955411023223</c:v>
                </c:pt>
                <c:pt idx="1146">
                  <c:v>1.5548794782378348</c:v>
                </c:pt>
                <c:pt idx="1147">
                  <c:v>1.5978497058208325</c:v>
                </c:pt>
                <c:pt idx="1148">
                  <c:v>1.6722621922895675</c:v>
                </c:pt>
                <c:pt idx="1149">
                  <c:v>1.8414793955578925</c:v>
                </c:pt>
                <c:pt idx="1150">
                  <c:v>2.0382634790118126</c:v>
                </c:pt>
                <c:pt idx="1151">
                  <c:v>1.9303504419131223</c:v>
                </c:pt>
                <c:pt idx="1152">
                  <c:v>1.9017889099509699</c:v>
                </c:pt>
                <c:pt idx="1153">
                  <c:v>1.8509956049182823</c:v>
                </c:pt>
                <c:pt idx="1154">
                  <c:v>1.8987845831624877</c:v>
                </c:pt>
                <c:pt idx="1155">
                  <c:v>1.8578868407371325</c:v>
                </c:pt>
                <c:pt idx="1156">
                  <c:v>1.8115358418558276</c:v>
                </c:pt>
                <c:pt idx="1157">
                  <c:v>1.8213654234713126</c:v>
                </c:pt>
                <c:pt idx="1158">
                  <c:v>1.948948557746125</c:v>
                </c:pt>
                <c:pt idx="1159">
                  <c:v>1.9747416578884303</c:v>
                </c:pt>
                <c:pt idx="1160">
                  <c:v>1.9855852662857099</c:v>
                </c:pt>
                <c:pt idx="1161">
                  <c:v>1.94618335009016</c:v>
                </c:pt>
                <c:pt idx="1162">
                  <c:v>1.9505252324563074</c:v>
                </c:pt>
                <c:pt idx="1163">
                  <c:v>1.9689657400578149</c:v>
                </c:pt>
                <c:pt idx="1164">
                  <c:v>1.9574606519540874</c:v>
                </c:pt>
                <c:pt idx="1165">
                  <c:v>1.9501953554501574</c:v>
                </c:pt>
                <c:pt idx="1166">
                  <c:v>1.9515936617183876</c:v>
                </c:pt>
                <c:pt idx="1167">
                  <c:v>1.952704467325415</c:v>
                </c:pt>
                <c:pt idx="1168">
                  <c:v>1.9156399511051125</c:v>
                </c:pt>
                <c:pt idx="1169">
                  <c:v>1.9584347015794401</c:v>
                </c:pt>
                <c:pt idx="1170">
                  <c:v>2.0135182592028826</c:v>
                </c:pt>
                <c:pt idx="1171">
                  <c:v>1.9857719341197448</c:v>
                </c:pt>
                <c:pt idx="1172">
                  <c:v>2.0163858111297879</c:v>
                </c:pt>
                <c:pt idx="1173">
                  <c:v>2.0106719456278426</c:v>
                </c:pt>
                <c:pt idx="1174">
                  <c:v>2.0561555072461024</c:v>
                </c:pt>
                <c:pt idx="1175">
                  <c:v>2.0441814607026076</c:v>
                </c:pt>
                <c:pt idx="1176">
                  <c:v>2.0761303275001648</c:v>
                </c:pt>
                <c:pt idx="1177">
                  <c:v>2.00862064433261</c:v>
                </c:pt>
                <c:pt idx="1178">
                  <c:v>1.9473134033411099</c:v>
                </c:pt>
                <c:pt idx="1179">
                  <c:v>1.890431328845025</c:v>
                </c:pt>
                <c:pt idx="1180">
                  <c:v>1.9269399125667301</c:v>
                </c:pt>
                <c:pt idx="1181">
                  <c:v>1.9466584081953902</c:v>
                </c:pt>
                <c:pt idx="1182">
                  <c:v>1.9347280800469751</c:v>
                </c:pt>
                <c:pt idx="1183">
                  <c:v>1.87720347413015</c:v>
                </c:pt>
                <c:pt idx="1184">
                  <c:v>1.84191558068975</c:v>
                </c:pt>
                <c:pt idx="1185">
                  <c:v>1.8401154585037851</c:v>
                </c:pt>
                <c:pt idx="1186">
                  <c:v>1.8929625344384724</c:v>
                </c:pt>
                <c:pt idx="1187">
                  <c:v>1.8668068640793951</c:v>
                </c:pt>
                <c:pt idx="1188">
                  <c:v>1.9031758586220999</c:v>
                </c:pt>
                <c:pt idx="1189">
                  <c:v>1.9501831072951323</c:v>
                </c:pt>
                <c:pt idx="1190">
                  <c:v>1.9305950056305323</c:v>
                </c:pt>
                <c:pt idx="1191">
                  <c:v>1.9084341816313026</c:v>
                </c:pt>
                <c:pt idx="1192">
                  <c:v>1.925534856046125</c:v>
                </c:pt>
                <c:pt idx="1193">
                  <c:v>1.9385400816436373</c:v>
                </c:pt>
                <c:pt idx="1194">
                  <c:v>1.9122731934077</c:v>
                </c:pt>
                <c:pt idx="1195">
                  <c:v>1.9229252274778874</c:v>
                </c:pt>
                <c:pt idx="1196">
                  <c:v>1.9552294643854475</c:v>
                </c:pt>
                <c:pt idx="1197">
                  <c:v>1.9826774440457648</c:v>
                </c:pt>
                <c:pt idx="1198">
                  <c:v>1.96466196912561</c:v>
                </c:pt>
                <c:pt idx="1199">
                  <c:v>1.9468071916607701</c:v>
                </c:pt>
                <c:pt idx="1200">
                  <c:v>1.9492013487218149</c:v>
                </c:pt>
                <c:pt idx="1201">
                  <c:v>1.9558981281764352</c:v>
                </c:pt>
                <c:pt idx="1202">
                  <c:v>1.996405712698285</c:v>
                </c:pt>
                <c:pt idx="1203">
                  <c:v>2.0217327565070975</c:v>
                </c:pt>
                <c:pt idx="1204">
                  <c:v>1.9911715672171524</c:v>
                </c:pt>
                <c:pt idx="1205">
                  <c:v>2.0072165913449824</c:v>
                </c:pt>
                <c:pt idx="1206">
                  <c:v>2.0024641670447574</c:v>
                </c:pt>
                <c:pt idx="1207">
                  <c:v>2.0691725238706327</c:v>
                </c:pt>
                <c:pt idx="1208">
                  <c:v>2.0427897040338001</c:v>
                </c:pt>
                <c:pt idx="1209">
                  <c:v>2.0276503558847074</c:v>
                </c:pt>
                <c:pt idx="1210">
                  <c:v>1.973002955201375</c:v>
                </c:pt>
                <c:pt idx="1211">
                  <c:v>1.9240221268094124</c:v>
                </c:pt>
                <c:pt idx="1212">
                  <c:v>1.8998972252413502</c:v>
                </c:pt>
                <c:pt idx="1213">
                  <c:v>1.8971368461960501</c:v>
                </c:pt>
                <c:pt idx="1214">
                  <c:v>1.9651641392279124</c:v>
                </c:pt>
                <c:pt idx="1215">
                  <c:v>1.9650360975748948</c:v>
                </c:pt>
                <c:pt idx="1216">
                  <c:v>1.9650004934612051</c:v>
                </c:pt>
                <c:pt idx="1217">
                  <c:v>1.9255748917677202</c:v>
                </c:pt>
                <c:pt idx="1218">
                  <c:v>1.9086776105472727</c:v>
                </c:pt>
                <c:pt idx="1219">
                  <c:v>1.9765392178161001</c:v>
                </c:pt>
                <c:pt idx="1220">
                  <c:v>1.9464536721971351</c:v>
                </c:pt>
                <c:pt idx="1221">
                  <c:v>1.9660675948827375</c:v>
                </c:pt>
                <c:pt idx="1222">
                  <c:v>1.9856889143143874</c:v>
                </c:pt>
                <c:pt idx="1223">
                  <c:v>2.0362233562234899</c:v>
                </c:pt>
                <c:pt idx="1224">
                  <c:v>2.0873526628789723</c:v>
                </c:pt>
                <c:pt idx="1225">
                  <c:v>2.1280531734413772</c:v>
                </c:pt>
                <c:pt idx="1226">
                  <c:v>2.0984033918862375</c:v>
                </c:pt>
                <c:pt idx="1227">
                  <c:v>2.132296090165835</c:v>
                </c:pt>
                <c:pt idx="1228">
                  <c:v>2.0625627667375577</c:v>
                </c:pt>
                <c:pt idx="1229">
                  <c:v>1.9923315780306674</c:v>
                </c:pt>
                <c:pt idx="1230">
                  <c:v>2.0559128425856477</c:v>
                </c:pt>
                <c:pt idx="1231">
                  <c:v>2.0851723365639803</c:v>
                </c:pt>
                <c:pt idx="1232">
                  <c:v>2.0997694341407724</c:v>
                </c:pt>
                <c:pt idx="1233">
                  <c:v>2.1143013024094626</c:v>
                </c:pt>
                <c:pt idx="1234">
                  <c:v>2.1555935089121974</c:v>
                </c:pt>
                <c:pt idx="1235">
                  <c:v>2.1014712012464702</c:v>
                </c:pt>
                <c:pt idx="1236">
                  <c:v>2.1112764404689823</c:v>
                </c:pt>
                <c:pt idx="1237">
                  <c:v>2.1588351249589399</c:v>
                </c:pt>
                <c:pt idx="1238">
                  <c:v>2.1251047828803675</c:v>
                </c:pt>
                <c:pt idx="1239">
                  <c:v>2.1686778584519324</c:v>
                </c:pt>
                <c:pt idx="1240">
                  <c:v>2.1830814062446451</c:v>
                </c:pt>
                <c:pt idx="1241">
                  <c:v>2.2356571589291052</c:v>
                </c:pt>
                <c:pt idx="1242">
                  <c:v>2.1862539042485025</c:v>
                </c:pt>
                <c:pt idx="1243">
                  <c:v>2.1690200241361097</c:v>
                </c:pt>
                <c:pt idx="1244">
                  <c:v>2.1749354464576873</c:v>
                </c:pt>
                <c:pt idx="1245">
                  <c:v>2.1283738059329451</c:v>
                </c:pt>
                <c:pt idx="1246">
                  <c:v>2.0202160348899199</c:v>
                </c:pt>
                <c:pt idx="1247">
                  <c:v>2.0021892544548647</c:v>
                </c:pt>
                <c:pt idx="1248">
                  <c:v>2.0145470657220375</c:v>
                </c:pt>
                <c:pt idx="1249">
                  <c:v>2.0356420129413522</c:v>
                </c:pt>
                <c:pt idx="1250">
                  <c:v>2.0894977846619804</c:v>
                </c:pt>
                <c:pt idx="1251">
                  <c:v>2.070324180533285</c:v>
                </c:pt>
                <c:pt idx="1252">
                  <c:v>2.0591542864318648</c:v>
                </c:pt>
                <c:pt idx="1253">
                  <c:v>2.0441547986107098</c:v>
                </c:pt>
                <c:pt idx="1254">
                  <c:v>2.0528456260228873</c:v>
                </c:pt>
                <c:pt idx="1255">
                  <c:v>2.0107382494705499</c:v>
                </c:pt>
                <c:pt idx="1256">
                  <c:v>2.0439869659726901</c:v>
                </c:pt>
                <c:pt idx="1257">
                  <c:v>2.0370016047929775</c:v>
                </c:pt>
                <c:pt idx="1258">
                  <c:v>2.0495199504475026</c:v>
                </c:pt>
                <c:pt idx="1259">
                  <c:v>2.0157584327353772</c:v>
                </c:pt>
                <c:pt idx="1260">
                  <c:v>1.9946554979550375</c:v>
                </c:pt>
                <c:pt idx="1261">
                  <c:v>1.9433526138694175</c:v>
                </c:pt>
                <c:pt idx="1262">
                  <c:v>1.9520841939771549</c:v>
                </c:pt>
                <c:pt idx="1263">
                  <c:v>1.9175128752299224</c:v>
                </c:pt>
                <c:pt idx="1264">
                  <c:v>1.9201098517376249</c:v>
                </c:pt>
                <c:pt idx="1265">
                  <c:v>1.921130322720715</c:v>
                </c:pt>
                <c:pt idx="1266">
                  <c:v>1.9116750357075725</c:v>
                </c:pt>
                <c:pt idx="1267">
                  <c:v>1.9220807083470275</c:v>
                </c:pt>
                <c:pt idx="1268">
                  <c:v>1.9126940122502976</c:v>
                </c:pt>
                <c:pt idx="1269">
                  <c:v>1.91824444654108</c:v>
                </c:pt>
                <c:pt idx="1270">
                  <c:v>1.8678091556117953</c:v>
                </c:pt>
                <c:pt idx="1271">
                  <c:v>1.6963905413005576</c:v>
                </c:pt>
                <c:pt idx="1272">
                  <c:v>1.6515654845409551</c:v>
                </c:pt>
                <c:pt idx="1273">
                  <c:v>1.68867659446555</c:v>
                </c:pt>
                <c:pt idx="1274">
                  <c:v>1.7357045156729825</c:v>
                </c:pt>
                <c:pt idx="1275">
                  <c:v>1.7817629171992202</c:v>
                </c:pt>
                <c:pt idx="1276">
                  <c:v>1.7982601576925323</c:v>
                </c:pt>
                <c:pt idx="1277">
                  <c:v>1.78584064449208</c:v>
                </c:pt>
                <c:pt idx="1278">
                  <c:v>1.7622398503406176</c:v>
                </c:pt>
                <c:pt idx="1279">
                  <c:v>1.765601968600675</c:v>
                </c:pt>
                <c:pt idx="1280">
                  <c:v>1.7656873687960273</c:v>
                </c:pt>
                <c:pt idx="1281">
                  <c:v>1.8054456896376501</c:v>
                </c:pt>
                <c:pt idx="1282">
                  <c:v>1.7842298087023849</c:v>
                </c:pt>
                <c:pt idx="1283">
                  <c:v>1.8180031500667373</c:v>
                </c:pt>
                <c:pt idx="1284">
                  <c:v>1.7991639076154726</c:v>
                </c:pt>
                <c:pt idx="1285">
                  <c:v>1.8123184192383726</c:v>
                </c:pt>
                <c:pt idx="1286">
                  <c:v>1.8102595546129852</c:v>
                </c:pt>
                <c:pt idx="1287">
                  <c:v>1.8202191584285825</c:v>
                </c:pt>
                <c:pt idx="1288">
                  <c:v>1.8506509496309524</c:v>
                </c:pt>
                <c:pt idx="1289">
                  <c:v>1.8917339218334801</c:v>
                </c:pt>
                <c:pt idx="1290">
                  <c:v>1.8758117149012401</c:v>
                </c:pt>
                <c:pt idx="1291">
                  <c:v>1.8860602170404099</c:v>
                </c:pt>
                <c:pt idx="1292">
                  <c:v>1.8634805907768599</c:v>
                </c:pt>
                <c:pt idx="1293">
                  <c:v>1.893414494511835</c:v>
                </c:pt>
                <c:pt idx="1294">
                  <c:v>1.8888890528971924</c:v>
                </c:pt>
                <c:pt idx="1295">
                  <c:v>1.8935271519705776</c:v>
                </c:pt>
                <c:pt idx="1296">
                  <c:v>1.84663616771334</c:v>
                </c:pt>
                <c:pt idx="1297">
                  <c:v>1.8558268710859576</c:v>
                </c:pt>
                <c:pt idx="1298">
                  <c:v>1.8469684714606325</c:v>
                </c:pt>
                <c:pt idx="1299">
                  <c:v>1.8615403583059273</c:v>
                </c:pt>
                <c:pt idx="1300">
                  <c:v>1.8508842670552625</c:v>
                </c:pt>
                <c:pt idx="1301">
                  <c:v>1.8445256100883376</c:v>
                </c:pt>
                <c:pt idx="1302">
                  <c:v>1.8182813157390476</c:v>
                </c:pt>
                <c:pt idx="1303">
                  <c:v>1.8229429264212524</c:v>
                </c:pt>
                <c:pt idx="1304">
                  <c:v>1.7947026474141001</c:v>
                </c:pt>
                <c:pt idx="1305">
                  <c:v>1.8109164834552924</c:v>
                </c:pt>
                <c:pt idx="1306">
                  <c:v>1.8477515219696024</c:v>
                </c:pt>
                <c:pt idx="1307">
                  <c:v>1.8218039603434124</c:v>
                </c:pt>
                <c:pt idx="1308">
                  <c:v>1.8171722702797299</c:v>
                </c:pt>
                <c:pt idx="1309">
                  <c:v>1.8610990900156175</c:v>
                </c:pt>
                <c:pt idx="1310">
                  <c:v>1.9170569780912676</c:v>
                </c:pt>
                <c:pt idx="1311">
                  <c:v>1.9136254672684925</c:v>
                </c:pt>
                <c:pt idx="1312">
                  <c:v>1.9263694599969274</c:v>
                </c:pt>
                <c:pt idx="1313">
                  <c:v>1.9141490181794651</c:v>
                </c:pt>
                <c:pt idx="1314">
                  <c:v>1.9185029628519001</c:v>
                </c:pt>
                <c:pt idx="1315">
                  <c:v>1.9396595562951773</c:v>
                </c:pt>
                <c:pt idx="1316">
                  <c:v>1.9265598200549774</c:v>
                </c:pt>
                <c:pt idx="1317">
                  <c:v>1.9660992489885101</c:v>
                </c:pt>
                <c:pt idx="1318">
                  <c:v>1.9572042983719378</c:v>
                </c:pt>
                <c:pt idx="1319">
                  <c:v>2.0161155389278025</c:v>
                </c:pt>
                <c:pt idx="1320">
                  <c:v>2.0116802480619578</c:v>
                </c:pt>
                <c:pt idx="1321">
                  <c:v>1.9868405554190924</c:v>
                </c:pt>
                <c:pt idx="1322">
                  <c:v>1.9779543013740275</c:v>
                </c:pt>
                <c:pt idx="1323">
                  <c:v>1.9913762841494251</c:v>
                </c:pt>
                <c:pt idx="1324">
                  <c:v>2.0173436088564847</c:v>
                </c:pt>
                <c:pt idx="1325">
                  <c:v>2.0252408727697828</c:v>
                </c:pt>
                <c:pt idx="1326">
                  <c:v>2.0651675379464551</c:v>
                </c:pt>
                <c:pt idx="1327">
                  <c:v>2.1037957485922525</c:v>
                </c:pt>
                <c:pt idx="1328">
                  <c:v>2.1116414848701899</c:v>
                </c:pt>
                <c:pt idx="1329">
                  <c:v>2.0643413505944803</c:v>
                </c:pt>
                <c:pt idx="1330">
                  <c:v>2.1188162042748147</c:v>
                </c:pt>
                <c:pt idx="1331">
                  <c:v>2.1208805169530951</c:v>
                </c:pt>
                <c:pt idx="1332">
                  <c:v>2.09238924308083</c:v>
                </c:pt>
                <c:pt idx="1333">
                  <c:v>2.1781624265303652</c:v>
                </c:pt>
                <c:pt idx="1334">
                  <c:v>2.1749717076807622</c:v>
                </c:pt>
                <c:pt idx="1335">
                  <c:v>2.1722177738003952</c:v>
                </c:pt>
                <c:pt idx="1336">
                  <c:v>2.1644351786686054</c:v>
                </c:pt>
                <c:pt idx="1337">
                  <c:v>2.1745004344510774</c:v>
                </c:pt>
                <c:pt idx="1338">
                  <c:v>2.2986102618571449</c:v>
                </c:pt>
                <c:pt idx="1339">
                  <c:v>2.2917847567679628</c:v>
                </c:pt>
                <c:pt idx="1340">
                  <c:v>2.3816664609278098</c:v>
                </c:pt>
                <c:pt idx="1341">
                  <c:v>2.36525978390313</c:v>
                </c:pt>
                <c:pt idx="1342">
                  <c:v>2.3728939638987301</c:v>
                </c:pt>
                <c:pt idx="1343">
                  <c:v>2.3649487410322347</c:v>
                </c:pt>
                <c:pt idx="1344">
                  <c:v>2.3561133807163475</c:v>
                </c:pt>
                <c:pt idx="1345">
                  <c:v>2.3596299066450102</c:v>
                </c:pt>
                <c:pt idx="1346">
                  <c:v>2.366526235915325</c:v>
                </c:pt>
                <c:pt idx="1347">
                  <c:v>2.4255210324411025</c:v>
                </c:pt>
                <c:pt idx="1348">
                  <c:v>2.5076662999133799</c:v>
                </c:pt>
                <c:pt idx="1349">
                  <c:v>2.498708769633585</c:v>
                </c:pt>
                <c:pt idx="1350">
                  <c:v>2.5106756958781373</c:v>
                </c:pt>
                <c:pt idx="1351">
                  <c:v>2.4642754122099575</c:v>
                </c:pt>
                <c:pt idx="1352">
                  <c:v>2.4675478160244948</c:v>
                </c:pt>
                <c:pt idx="1353">
                  <c:v>2.4889379613244049</c:v>
                </c:pt>
                <c:pt idx="1354">
                  <c:v>2.5002410341496697</c:v>
                </c:pt>
                <c:pt idx="1355">
                  <c:v>2.49531182198319</c:v>
                </c:pt>
                <c:pt idx="1356">
                  <c:v>2.4830581978954349</c:v>
                </c:pt>
                <c:pt idx="1357">
                  <c:v>2.5401227311015973</c:v>
                </c:pt>
                <c:pt idx="1358">
                  <c:v>2.6273771559366699</c:v>
                </c:pt>
                <c:pt idx="1359">
                  <c:v>2.7697309312781</c:v>
                </c:pt>
                <c:pt idx="1360">
                  <c:v>2.706922166064393</c:v>
                </c:pt>
                <c:pt idx="1361">
                  <c:v>2.7298029353874802</c:v>
                </c:pt>
                <c:pt idx="1362">
                  <c:v>2.811949103114225</c:v>
                </c:pt>
                <c:pt idx="1363">
                  <c:v>2.8535120005969752</c:v>
                </c:pt>
                <c:pt idx="1364">
                  <c:v>2.8720934990710498</c:v>
                </c:pt>
                <c:pt idx="1365">
                  <c:v>2.8577527176919002</c:v>
                </c:pt>
                <c:pt idx="1366">
                  <c:v>2.9759339975831498</c:v>
                </c:pt>
                <c:pt idx="1367">
                  <c:v>3.11843674944845</c:v>
                </c:pt>
                <c:pt idx="1368">
                  <c:v>3.0993122278797252</c:v>
                </c:pt>
                <c:pt idx="1369">
                  <c:v>3.1465371835395501</c:v>
                </c:pt>
                <c:pt idx="1370">
                  <c:v>3.3475573495294251</c:v>
                </c:pt>
                <c:pt idx="1371">
                  <c:v>3.36877678649555</c:v>
                </c:pt>
                <c:pt idx="1372">
                  <c:v>3.4579957787285749</c:v>
                </c:pt>
                <c:pt idx="1373">
                  <c:v>3.3213838354349003</c:v>
                </c:pt>
                <c:pt idx="1374">
                  <c:v>3.3568377834650498</c:v>
                </c:pt>
                <c:pt idx="1375">
                  <c:v>3.1310890246421752</c:v>
                </c:pt>
                <c:pt idx="1376">
                  <c:v>3.3112165394414252</c:v>
                </c:pt>
                <c:pt idx="1377">
                  <c:v>3.2338787840463747</c:v>
                </c:pt>
                <c:pt idx="1378">
                  <c:v>3.1728301940940251</c:v>
                </c:pt>
                <c:pt idx="1379">
                  <c:v>3.2651647121938749</c:v>
                </c:pt>
                <c:pt idx="1380">
                  <c:v>3.5061227802113502</c:v>
                </c:pt>
                <c:pt idx="1381">
                  <c:v>3.5103566775021751</c:v>
                </c:pt>
                <c:pt idx="1382">
                  <c:v>3.4864798575841753</c:v>
                </c:pt>
                <c:pt idx="1383">
                  <c:v>3.5162301759014252</c:v>
                </c:pt>
                <c:pt idx="1384">
                  <c:v>3.531489438691275</c:v>
                </c:pt>
                <c:pt idx="1385">
                  <c:v>3.580195841477825</c:v>
                </c:pt>
                <c:pt idx="1386">
                  <c:v>3.571399283831675</c:v>
                </c:pt>
                <c:pt idx="1387">
                  <c:v>3.6817202249388754</c:v>
                </c:pt>
                <c:pt idx="1388">
                  <c:v>3.6941765980550496</c:v>
                </c:pt>
                <c:pt idx="1389">
                  <c:v>3.6947256314078247</c:v>
                </c:pt>
                <c:pt idx="1390">
                  <c:v>3.7261032642907996</c:v>
                </c:pt>
                <c:pt idx="1391">
                  <c:v>3.6112879054846752</c:v>
                </c:pt>
                <c:pt idx="1392">
                  <c:v>3.6846679888366749</c:v>
                </c:pt>
                <c:pt idx="1393">
                  <c:v>3.6795475463795997</c:v>
                </c:pt>
                <c:pt idx="1394">
                  <c:v>3.7116488938420251</c:v>
                </c:pt>
                <c:pt idx="1395">
                  <c:v>3.5688570830895752</c:v>
                </c:pt>
                <c:pt idx="1396">
                  <c:v>3.4959051927158251</c:v>
                </c:pt>
                <c:pt idx="1397">
                  <c:v>3.3284963848249247</c:v>
                </c:pt>
                <c:pt idx="1398">
                  <c:v>3.4265577536868501</c:v>
                </c:pt>
                <c:pt idx="1399">
                  <c:v>3.4272279266096253</c:v>
                </c:pt>
                <c:pt idx="1400">
                  <c:v>3.3014307280914998</c:v>
                </c:pt>
                <c:pt idx="1401">
                  <c:v>3.3736140956457752</c:v>
                </c:pt>
                <c:pt idx="1402">
                  <c:v>3.5382697976798752</c:v>
                </c:pt>
                <c:pt idx="1403">
                  <c:v>3.5238885358925751</c:v>
                </c:pt>
                <c:pt idx="1404">
                  <c:v>3.4783998614610998</c:v>
                </c:pt>
                <c:pt idx="1405">
                  <c:v>3.6594254469737497</c:v>
                </c:pt>
                <c:pt idx="1406">
                  <c:v>3.7968665563392752</c:v>
                </c:pt>
                <c:pt idx="1407">
                  <c:v>3.83572661050425</c:v>
                </c:pt>
                <c:pt idx="1408">
                  <c:v>3.9071644940666501</c:v>
                </c:pt>
                <c:pt idx="1409">
                  <c:v>3.8217848244774753</c:v>
                </c:pt>
                <c:pt idx="1410">
                  <c:v>3.677496700539475</c:v>
                </c:pt>
                <c:pt idx="1411">
                  <c:v>3.6948711455743499</c:v>
                </c:pt>
                <c:pt idx="1412">
                  <c:v>3.6470465623499253</c:v>
                </c:pt>
                <c:pt idx="1413">
                  <c:v>3.6477901150969751</c:v>
                </c:pt>
                <c:pt idx="1414">
                  <c:v>3.7357242348484498</c:v>
                </c:pt>
                <c:pt idx="1415">
                  <c:v>3.6614306729877999</c:v>
                </c:pt>
                <c:pt idx="1416">
                  <c:v>3.6020364635077748</c:v>
                </c:pt>
                <c:pt idx="1417">
                  <c:v>3.5216071932073998</c:v>
                </c:pt>
                <c:pt idx="1418">
                  <c:v>3.5293546533288249</c:v>
                </c:pt>
                <c:pt idx="1419">
                  <c:v>3.5407755006477499</c:v>
                </c:pt>
                <c:pt idx="1420">
                  <c:v>3.4272675537378752</c:v>
                </c:pt>
                <c:pt idx="1421">
                  <c:v>3.435621539028975</c:v>
                </c:pt>
                <c:pt idx="1422">
                  <c:v>3.4282455319468248</c:v>
                </c:pt>
                <c:pt idx="1423">
                  <c:v>3.4288082461651501</c:v>
                </c:pt>
                <c:pt idx="1424">
                  <c:v>3.4338303905025747</c:v>
                </c:pt>
                <c:pt idx="1425">
                  <c:v>3.2768480145932251</c:v>
                </c:pt>
                <c:pt idx="1426">
                  <c:v>3.2543500662947751</c:v>
                </c:pt>
                <c:pt idx="1427">
                  <c:v>3.3685646503110247</c:v>
                </c:pt>
                <c:pt idx="1428">
                  <c:v>3.4964648018804754</c:v>
                </c:pt>
                <c:pt idx="1429">
                  <c:v>3.47299296564305</c:v>
                </c:pt>
                <c:pt idx="1430">
                  <c:v>3.4835330282253252</c:v>
                </c:pt>
                <c:pt idx="1431">
                  <c:v>3.5438270366172251</c:v>
                </c:pt>
                <c:pt idx="1432">
                  <c:v>3.5421126504277001</c:v>
                </c:pt>
                <c:pt idx="1433">
                  <c:v>3.5211554942875249</c:v>
                </c:pt>
                <c:pt idx="1434">
                  <c:v>3.5356113429759501</c:v>
                </c:pt>
                <c:pt idx="1435">
                  <c:v>3.5485480872944501</c:v>
                </c:pt>
                <c:pt idx="1436">
                  <c:v>3.6738291916933496</c:v>
                </c:pt>
                <c:pt idx="1437">
                  <c:v>3.7652076797817</c:v>
                </c:pt>
                <c:pt idx="1438">
                  <c:v>3.7648421027504253</c:v>
                </c:pt>
                <c:pt idx="1439">
                  <c:v>3.6821604188738752</c:v>
                </c:pt>
                <c:pt idx="1440">
                  <c:v>3.7329917491894502</c:v>
                </c:pt>
                <c:pt idx="1441">
                  <c:v>3.6377145940028748</c:v>
                </c:pt>
                <c:pt idx="1442">
                  <c:v>3.58827153941195</c:v>
                </c:pt>
                <c:pt idx="1443">
                  <c:v>3.7545571181110002</c:v>
                </c:pt>
                <c:pt idx="1444">
                  <c:v>3.6566920934912752</c:v>
                </c:pt>
                <c:pt idx="1445">
                  <c:v>3.6473382021366003</c:v>
                </c:pt>
                <c:pt idx="1446">
                  <c:v>3.7832361781748252</c:v>
                </c:pt>
                <c:pt idx="1447">
                  <c:v>3.8084238624188003</c:v>
                </c:pt>
                <c:pt idx="1448">
                  <c:v>3.8695011682091249</c:v>
                </c:pt>
                <c:pt idx="1449">
                  <c:v>3.8726991505664001</c:v>
                </c:pt>
                <c:pt idx="1450">
                  <c:v>3.8387988135804001</c:v>
                </c:pt>
                <c:pt idx="1451">
                  <c:v>3.8646092902645752</c:v>
                </c:pt>
                <c:pt idx="1452">
                  <c:v>3.8609703522814249</c:v>
                </c:pt>
                <c:pt idx="1453">
                  <c:v>3.7948152453964004</c:v>
                </c:pt>
                <c:pt idx="1454">
                  <c:v>3.8917556260052</c:v>
                </c:pt>
                <c:pt idx="1455">
                  <c:v>3.905776399475875</c:v>
                </c:pt>
                <c:pt idx="1456">
                  <c:v>3.9474986878956253</c:v>
                </c:pt>
                <c:pt idx="1457">
                  <c:v>3.8900013983242503</c:v>
                </c:pt>
                <c:pt idx="1458">
                  <c:v>3.8963213518085253</c:v>
                </c:pt>
                <c:pt idx="1459">
                  <c:v>3.9235686907511003</c:v>
                </c:pt>
                <c:pt idx="1460">
                  <c:v>3.8463541025447499</c:v>
                </c:pt>
                <c:pt idx="1461">
                  <c:v>3.899862866722775</c:v>
                </c:pt>
                <c:pt idx="1462">
                  <c:v>3.9864552017209998</c:v>
                </c:pt>
                <c:pt idx="1463">
                  <c:v>4.0271206430987245</c:v>
                </c:pt>
                <c:pt idx="1464">
                  <c:v>4.0024920012697249</c:v>
                </c:pt>
                <c:pt idx="1465">
                  <c:v>3.9157871230427248</c:v>
                </c:pt>
                <c:pt idx="1466">
                  <c:v>3.9982524412908997</c:v>
                </c:pt>
                <c:pt idx="1467">
                  <c:v>4.0677755594141001</c:v>
                </c:pt>
                <c:pt idx="1468">
                  <c:v>3.979189274199975</c:v>
                </c:pt>
                <c:pt idx="1469">
                  <c:v>3.9479347511410254</c:v>
                </c:pt>
                <c:pt idx="1470">
                  <c:v>4.0263032306787752</c:v>
                </c:pt>
                <c:pt idx="1471">
                  <c:v>4.0285746922715999</c:v>
                </c:pt>
                <c:pt idx="1472">
                  <c:v>3.9180546929303</c:v>
                </c:pt>
                <c:pt idx="1473">
                  <c:v>3.9874874432429497</c:v>
                </c:pt>
                <c:pt idx="1474">
                  <c:v>3.8890900883642998</c:v>
                </c:pt>
                <c:pt idx="1475">
                  <c:v>3.9347208400906002</c:v>
                </c:pt>
                <c:pt idx="1476">
                  <c:v>3.8606133247120251</c:v>
                </c:pt>
                <c:pt idx="1477">
                  <c:v>3.8063628808163252</c:v>
                </c:pt>
                <c:pt idx="1478">
                  <c:v>3.7734596767247002</c:v>
                </c:pt>
                <c:pt idx="1479">
                  <c:v>3.8974520047183252</c:v>
                </c:pt>
                <c:pt idx="1480">
                  <c:v>3.9030022066168497</c:v>
                </c:pt>
                <c:pt idx="1481">
                  <c:v>3.834555714702625</c:v>
                </c:pt>
                <c:pt idx="1482">
                  <c:v>3.8712793093669502</c:v>
                </c:pt>
                <c:pt idx="1483">
                  <c:v>3.8359411247000752</c:v>
                </c:pt>
                <c:pt idx="1484">
                  <c:v>3.93758566583855</c:v>
                </c:pt>
                <c:pt idx="1485">
                  <c:v>4.003847163691475</c:v>
                </c:pt>
                <c:pt idx="1486">
                  <c:v>4.0988583839087749</c:v>
                </c:pt>
                <c:pt idx="1487">
                  <c:v>3.9914933008652995</c:v>
                </c:pt>
                <c:pt idx="1488">
                  <c:v>4.0176259498469253</c:v>
                </c:pt>
                <c:pt idx="1489">
                  <c:v>3.8992151166810998</c:v>
                </c:pt>
                <c:pt idx="1490">
                  <c:v>3.8575125318911749</c:v>
                </c:pt>
                <c:pt idx="1491">
                  <c:v>3.9045380890998502</c:v>
                </c:pt>
                <c:pt idx="1492">
                  <c:v>3.8903163481965999</c:v>
                </c:pt>
                <c:pt idx="1493">
                  <c:v>3.7896111189423749</c:v>
                </c:pt>
                <c:pt idx="1494">
                  <c:v>3.9428027604441751</c:v>
                </c:pt>
                <c:pt idx="1495">
                  <c:v>3.9276214622888999</c:v>
                </c:pt>
                <c:pt idx="1496">
                  <c:v>3.8685322409843503</c:v>
                </c:pt>
                <c:pt idx="1497">
                  <c:v>3.889975262332225</c:v>
                </c:pt>
                <c:pt idx="1498">
                  <c:v>3.9665222860694498</c:v>
                </c:pt>
                <c:pt idx="1499">
                  <c:v>3.8496163811265252</c:v>
                </c:pt>
                <c:pt idx="1500">
                  <c:v>3.9758339439457995</c:v>
                </c:pt>
                <c:pt idx="1501">
                  <c:v>3.9165952628384502</c:v>
                </c:pt>
                <c:pt idx="1502">
                  <c:v>3.9841373059299996</c:v>
                </c:pt>
                <c:pt idx="1503">
                  <c:v>3.812787561011675</c:v>
                </c:pt>
                <c:pt idx="1504">
                  <c:v>3.890918346146</c:v>
                </c:pt>
                <c:pt idx="1505">
                  <c:v>3.9846779797378247</c:v>
                </c:pt>
                <c:pt idx="1506">
                  <c:v>3.91088030873795</c:v>
                </c:pt>
                <c:pt idx="1507">
                  <c:v>3.9220359649876753</c:v>
                </c:pt>
                <c:pt idx="1508">
                  <c:v>3.9285669602451505</c:v>
                </c:pt>
                <c:pt idx="1509">
                  <c:v>3.8401049198670751</c:v>
                </c:pt>
                <c:pt idx="1510">
                  <c:v>3.959351986192575</c:v>
                </c:pt>
                <c:pt idx="1511">
                  <c:v>3.8927822984742502</c:v>
                </c:pt>
                <c:pt idx="1512">
                  <c:v>3.9584381553023</c:v>
                </c:pt>
                <c:pt idx="1513">
                  <c:v>3.9584295027413496</c:v>
                </c:pt>
                <c:pt idx="1514">
                  <c:v>4.2241469063633499</c:v>
                </c:pt>
                <c:pt idx="1515">
                  <c:v>4.2551268353448748</c:v>
                </c:pt>
                <c:pt idx="1516">
                  <c:v>4.4025366652279505</c:v>
                </c:pt>
                <c:pt idx="1517">
                  <c:v>4.4324505402369745</c:v>
                </c:pt>
                <c:pt idx="1518">
                  <c:v>4.5489172476193254</c:v>
                </c:pt>
                <c:pt idx="1519">
                  <c:v>4.4752693377757495</c:v>
                </c:pt>
                <c:pt idx="1520">
                  <c:v>4.5966788061199253</c:v>
                </c:pt>
                <c:pt idx="1521">
                  <c:v>4.7595331835060248</c:v>
                </c:pt>
                <c:pt idx="1522">
                  <c:v>4.7791725362831752</c:v>
                </c:pt>
                <c:pt idx="1523">
                  <c:v>4.8317874173098749</c:v>
                </c:pt>
                <c:pt idx="1524">
                  <c:v>5.0022334741498504</c:v>
                </c:pt>
                <c:pt idx="1525">
                  <c:v>4.9260374066034256</c:v>
                </c:pt>
                <c:pt idx="1526">
                  <c:v>4.8437924180674994</c:v>
                </c:pt>
                <c:pt idx="1527">
                  <c:v>4.9142821655576494</c:v>
                </c:pt>
                <c:pt idx="1528">
                  <c:v>4.8230466865425505</c:v>
                </c:pt>
                <c:pt idx="1529">
                  <c:v>4.8867253914453999</c:v>
                </c:pt>
                <c:pt idx="1530">
                  <c:v>4.8967538160070756</c:v>
                </c:pt>
                <c:pt idx="1531">
                  <c:v>4.9915523528609249</c:v>
                </c:pt>
                <c:pt idx="1532">
                  <c:v>5.1312263509275997</c:v>
                </c:pt>
                <c:pt idx="1533">
                  <c:v>5.1236632539427749</c:v>
                </c:pt>
                <c:pt idx="1534">
                  <c:v>5.2614569907046249</c:v>
                </c:pt>
                <c:pt idx="1535">
                  <c:v>5.3472063407843997</c:v>
                </c:pt>
                <c:pt idx="1536">
                  <c:v>5.4878268234049754</c:v>
                </c:pt>
                <c:pt idx="1537">
                  <c:v>5.3386834417824254</c:v>
                </c:pt>
                <c:pt idx="1538">
                  <c:v>5.2551091968561003</c:v>
                </c:pt>
                <c:pt idx="1539">
                  <c:v>5.29813142890265</c:v>
                </c:pt>
                <c:pt idx="1540">
                  <c:v>5.2934987052260745</c:v>
                </c:pt>
                <c:pt idx="1541">
                  <c:v>5.3675071215010002</c:v>
                </c:pt>
                <c:pt idx="1542">
                  <c:v>5.2354205504728997</c:v>
                </c:pt>
                <c:pt idx="1543">
                  <c:v>5.5571161918292002</c:v>
                </c:pt>
                <c:pt idx="1544">
                  <c:v>5.7592775906087503</c:v>
                </c:pt>
                <c:pt idx="1545">
                  <c:v>5.8058993145789497</c:v>
                </c:pt>
                <c:pt idx="1546">
                  <c:v>5.7958418520494748</c:v>
                </c:pt>
                <c:pt idx="1547">
                  <c:v>5.9539792756904255</c:v>
                </c:pt>
                <c:pt idx="1548">
                  <c:v>5.8380314298370752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245-4A6D-ACBD-B0DAAB88F939}"/>
            </c:ext>
          </c:extLst>
        </c:ser>
        <c:ser>
          <c:idx val="2"/>
          <c:order val="2"/>
          <c:tx>
            <c:strRef>
              <c:f>'增值-产业趋势'!$R$2</c:f>
              <c:strCache>
                <c:ptCount val="1"/>
                <c:pt idx="0">
                  <c:v>科创创业50等权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'增值-产业趋势'!$A$4:$A$1552</c:f>
              <c:numCache>
                <c:formatCode>yyyy\-mm\-dd</c:formatCode>
                <c:ptCount val="1549"/>
                <c:pt idx="0">
                  <c:v>43833</c:v>
                </c:pt>
                <c:pt idx="1">
                  <c:v>43836</c:v>
                </c:pt>
                <c:pt idx="2">
                  <c:v>43837</c:v>
                </c:pt>
                <c:pt idx="3">
                  <c:v>43838</c:v>
                </c:pt>
                <c:pt idx="4">
                  <c:v>43839</c:v>
                </c:pt>
                <c:pt idx="5">
                  <c:v>43840</c:v>
                </c:pt>
                <c:pt idx="6">
                  <c:v>43843</c:v>
                </c:pt>
                <c:pt idx="7">
                  <c:v>43844</c:v>
                </c:pt>
                <c:pt idx="8">
                  <c:v>43845</c:v>
                </c:pt>
                <c:pt idx="9">
                  <c:v>43846</c:v>
                </c:pt>
                <c:pt idx="10">
                  <c:v>43847</c:v>
                </c:pt>
                <c:pt idx="11">
                  <c:v>43850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43864</c:v>
                </c:pt>
                <c:pt idx="16">
                  <c:v>43865</c:v>
                </c:pt>
                <c:pt idx="17">
                  <c:v>43866</c:v>
                </c:pt>
                <c:pt idx="18">
                  <c:v>43867</c:v>
                </c:pt>
                <c:pt idx="19">
                  <c:v>43868</c:v>
                </c:pt>
                <c:pt idx="20">
                  <c:v>43871</c:v>
                </c:pt>
                <c:pt idx="21">
                  <c:v>43872</c:v>
                </c:pt>
                <c:pt idx="22">
                  <c:v>43873</c:v>
                </c:pt>
                <c:pt idx="23">
                  <c:v>43874</c:v>
                </c:pt>
                <c:pt idx="24">
                  <c:v>43875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43885</c:v>
                </c:pt>
                <c:pt idx="31">
                  <c:v>43886</c:v>
                </c:pt>
                <c:pt idx="32">
                  <c:v>43887</c:v>
                </c:pt>
                <c:pt idx="33">
                  <c:v>43888</c:v>
                </c:pt>
                <c:pt idx="34">
                  <c:v>43889</c:v>
                </c:pt>
                <c:pt idx="35">
                  <c:v>43892</c:v>
                </c:pt>
                <c:pt idx="36">
                  <c:v>43893</c:v>
                </c:pt>
                <c:pt idx="37">
                  <c:v>43894</c:v>
                </c:pt>
                <c:pt idx="38">
                  <c:v>43895</c:v>
                </c:pt>
                <c:pt idx="39">
                  <c:v>43896</c:v>
                </c:pt>
                <c:pt idx="40">
                  <c:v>43899</c:v>
                </c:pt>
                <c:pt idx="41">
                  <c:v>43900</c:v>
                </c:pt>
                <c:pt idx="42">
                  <c:v>43901</c:v>
                </c:pt>
                <c:pt idx="43">
                  <c:v>43902</c:v>
                </c:pt>
                <c:pt idx="44">
                  <c:v>43903</c:v>
                </c:pt>
                <c:pt idx="45">
                  <c:v>43906</c:v>
                </c:pt>
                <c:pt idx="46">
                  <c:v>43907</c:v>
                </c:pt>
                <c:pt idx="47">
                  <c:v>43908</c:v>
                </c:pt>
                <c:pt idx="48">
                  <c:v>43909</c:v>
                </c:pt>
                <c:pt idx="49">
                  <c:v>43910</c:v>
                </c:pt>
                <c:pt idx="50">
                  <c:v>43913</c:v>
                </c:pt>
                <c:pt idx="51">
                  <c:v>43914</c:v>
                </c:pt>
                <c:pt idx="52">
                  <c:v>43915</c:v>
                </c:pt>
                <c:pt idx="53">
                  <c:v>43916</c:v>
                </c:pt>
                <c:pt idx="54">
                  <c:v>43917</c:v>
                </c:pt>
                <c:pt idx="55">
                  <c:v>43920</c:v>
                </c:pt>
                <c:pt idx="56">
                  <c:v>43921</c:v>
                </c:pt>
                <c:pt idx="57">
                  <c:v>43922</c:v>
                </c:pt>
                <c:pt idx="58">
                  <c:v>43923</c:v>
                </c:pt>
                <c:pt idx="59">
                  <c:v>43924</c:v>
                </c:pt>
                <c:pt idx="60">
                  <c:v>43928</c:v>
                </c:pt>
                <c:pt idx="61">
                  <c:v>43929</c:v>
                </c:pt>
                <c:pt idx="62">
                  <c:v>43930</c:v>
                </c:pt>
                <c:pt idx="63">
                  <c:v>43931</c:v>
                </c:pt>
                <c:pt idx="64">
                  <c:v>43934</c:v>
                </c:pt>
                <c:pt idx="65">
                  <c:v>43935</c:v>
                </c:pt>
                <c:pt idx="66">
                  <c:v>43936</c:v>
                </c:pt>
                <c:pt idx="67">
                  <c:v>43937</c:v>
                </c:pt>
                <c:pt idx="68">
                  <c:v>43938</c:v>
                </c:pt>
                <c:pt idx="69">
                  <c:v>43941</c:v>
                </c:pt>
                <c:pt idx="70">
                  <c:v>43942</c:v>
                </c:pt>
                <c:pt idx="71">
                  <c:v>43943</c:v>
                </c:pt>
                <c:pt idx="72">
                  <c:v>43944</c:v>
                </c:pt>
                <c:pt idx="73">
                  <c:v>43945</c:v>
                </c:pt>
                <c:pt idx="74">
                  <c:v>43948</c:v>
                </c:pt>
                <c:pt idx="75">
                  <c:v>43949</c:v>
                </c:pt>
                <c:pt idx="76">
                  <c:v>43950</c:v>
                </c:pt>
                <c:pt idx="77">
                  <c:v>43951</c:v>
                </c:pt>
                <c:pt idx="78">
                  <c:v>43957</c:v>
                </c:pt>
                <c:pt idx="79">
                  <c:v>43958</c:v>
                </c:pt>
                <c:pt idx="80">
                  <c:v>43959</c:v>
                </c:pt>
                <c:pt idx="81">
                  <c:v>43962</c:v>
                </c:pt>
                <c:pt idx="82">
                  <c:v>43963</c:v>
                </c:pt>
                <c:pt idx="83">
                  <c:v>43964</c:v>
                </c:pt>
                <c:pt idx="84">
                  <c:v>43965</c:v>
                </c:pt>
                <c:pt idx="85">
                  <c:v>43966</c:v>
                </c:pt>
                <c:pt idx="86">
                  <c:v>43969</c:v>
                </c:pt>
                <c:pt idx="87">
                  <c:v>43970</c:v>
                </c:pt>
                <c:pt idx="88">
                  <c:v>43971</c:v>
                </c:pt>
                <c:pt idx="89">
                  <c:v>43972</c:v>
                </c:pt>
                <c:pt idx="90">
                  <c:v>43973</c:v>
                </c:pt>
                <c:pt idx="91">
                  <c:v>43976</c:v>
                </c:pt>
                <c:pt idx="92">
                  <c:v>43977</c:v>
                </c:pt>
                <c:pt idx="93">
                  <c:v>43978</c:v>
                </c:pt>
                <c:pt idx="94">
                  <c:v>43979</c:v>
                </c:pt>
                <c:pt idx="95">
                  <c:v>43980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43990</c:v>
                </c:pt>
                <c:pt idx="102">
                  <c:v>43991</c:v>
                </c:pt>
                <c:pt idx="103">
                  <c:v>43992</c:v>
                </c:pt>
                <c:pt idx="104">
                  <c:v>43993</c:v>
                </c:pt>
                <c:pt idx="105">
                  <c:v>43994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44004</c:v>
                </c:pt>
                <c:pt idx="112">
                  <c:v>44005</c:v>
                </c:pt>
                <c:pt idx="113">
                  <c:v>44006</c:v>
                </c:pt>
                <c:pt idx="114">
                  <c:v>44011</c:v>
                </c:pt>
                <c:pt idx="115">
                  <c:v>44012</c:v>
                </c:pt>
                <c:pt idx="116">
                  <c:v>44013</c:v>
                </c:pt>
                <c:pt idx="117">
                  <c:v>44014</c:v>
                </c:pt>
                <c:pt idx="118">
                  <c:v>44015</c:v>
                </c:pt>
                <c:pt idx="119">
                  <c:v>44018</c:v>
                </c:pt>
                <c:pt idx="120">
                  <c:v>44019</c:v>
                </c:pt>
                <c:pt idx="121">
                  <c:v>44020</c:v>
                </c:pt>
                <c:pt idx="122">
                  <c:v>44021</c:v>
                </c:pt>
                <c:pt idx="123">
                  <c:v>44022</c:v>
                </c:pt>
                <c:pt idx="124">
                  <c:v>44025</c:v>
                </c:pt>
                <c:pt idx="125">
                  <c:v>44026</c:v>
                </c:pt>
                <c:pt idx="126">
                  <c:v>44027</c:v>
                </c:pt>
                <c:pt idx="127">
                  <c:v>44028</c:v>
                </c:pt>
                <c:pt idx="128">
                  <c:v>44029</c:v>
                </c:pt>
                <c:pt idx="129">
                  <c:v>44032</c:v>
                </c:pt>
                <c:pt idx="130">
                  <c:v>44033</c:v>
                </c:pt>
                <c:pt idx="131">
                  <c:v>44034</c:v>
                </c:pt>
                <c:pt idx="132">
                  <c:v>44035</c:v>
                </c:pt>
                <c:pt idx="133">
                  <c:v>44036</c:v>
                </c:pt>
                <c:pt idx="134">
                  <c:v>44039</c:v>
                </c:pt>
                <c:pt idx="135">
                  <c:v>44040</c:v>
                </c:pt>
                <c:pt idx="136">
                  <c:v>44041</c:v>
                </c:pt>
                <c:pt idx="137">
                  <c:v>44042</c:v>
                </c:pt>
                <c:pt idx="138">
                  <c:v>44043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44053</c:v>
                </c:pt>
                <c:pt idx="145">
                  <c:v>44054</c:v>
                </c:pt>
                <c:pt idx="146">
                  <c:v>44055</c:v>
                </c:pt>
                <c:pt idx="147">
                  <c:v>44056</c:v>
                </c:pt>
                <c:pt idx="148">
                  <c:v>44057</c:v>
                </c:pt>
                <c:pt idx="149">
                  <c:v>44060</c:v>
                </c:pt>
                <c:pt idx="150">
                  <c:v>44061</c:v>
                </c:pt>
                <c:pt idx="151">
                  <c:v>44062</c:v>
                </c:pt>
                <c:pt idx="152">
                  <c:v>44063</c:v>
                </c:pt>
                <c:pt idx="153">
                  <c:v>44064</c:v>
                </c:pt>
                <c:pt idx="154">
                  <c:v>44067</c:v>
                </c:pt>
                <c:pt idx="155">
                  <c:v>44068</c:v>
                </c:pt>
                <c:pt idx="156">
                  <c:v>44069</c:v>
                </c:pt>
                <c:pt idx="157">
                  <c:v>44070</c:v>
                </c:pt>
                <c:pt idx="158">
                  <c:v>44071</c:v>
                </c:pt>
                <c:pt idx="159">
                  <c:v>44074</c:v>
                </c:pt>
                <c:pt idx="160">
                  <c:v>44075</c:v>
                </c:pt>
                <c:pt idx="161">
                  <c:v>44076</c:v>
                </c:pt>
                <c:pt idx="162">
                  <c:v>44077</c:v>
                </c:pt>
                <c:pt idx="163">
                  <c:v>44078</c:v>
                </c:pt>
                <c:pt idx="164">
                  <c:v>44081</c:v>
                </c:pt>
                <c:pt idx="165">
                  <c:v>44082</c:v>
                </c:pt>
                <c:pt idx="166">
                  <c:v>44083</c:v>
                </c:pt>
                <c:pt idx="167">
                  <c:v>44084</c:v>
                </c:pt>
                <c:pt idx="168">
                  <c:v>44085</c:v>
                </c:pt>
                <c:pt idx="169">
                  <c:v>44088</c:v>
                </c:pt>
                <c:pt idx="170">
                  <c:v>44089</c:v>
                </c:pt>
                <c:pt idx="171">
                  <c:v>44090</c:v>
                </c:pt>
                <c:pt idx="172">
                  <c:v>44091</c:v>
                </c:pt>
                <c:pt idx="173">
                  <c:v>44092</c:v>
                </c:pt>
                <c:pt idx="174">
                  <c:v>44095</c:v>
                </c:pt>
                <c:pt idx="175">
                  <c:v>44096</c:v>
                </c:pt>
                <c:pt idx="176">
                  <c:v>44097</c:v>
                </c:pt>
                <c:pt idx="177">
                  <c:v>44098</c:v>
                </c:pt>
                <c:pt idx="178">
                  <c:v>44099</c:v>
                </c:pt>
                <c:pt idx="179">
                  <c:v>44102</c:v>
                </c:pt>
                <c:pt idx="180">
                  <c:v>44103</c:v>
                </c:pt>
                <c:pt idx="181">
                  <c:v>44104</c:v>
                </c:pt>
                <c:pt idx="182">
                  <c:v>44113</c:v>
                </c:pt>
                <c:pt idx="183">
                  <c:v>44116</c:v>
                </c:pt>
                <c:pt idx="184">
                  <c:v>44117</c:v>
                </c:pt>
                <c:pt idx="185">
                  <c:v>44118</c:v>
                </c:pt>
                <c:pt idx="186">
                  <c:v>44119</c:v>
                </c:pt>
                <c:pt idx="187">
                  <c:v>44120</c:v>
                </c:pt>
                <c:pt idx="188">
                  <c:v>44123</c:v>
                </c:pt>
                <c:pt idx="189">
                  <c:v>44124</c:v>
                </c:pt>
                <c:pt idx="190">
                  <c:v>44125</c:v>
                </c:pt>
                <c:pt idx="191">
                  <c:v>44126</c:v>
                </c:pt>
                <c:pt idx="192">
                  <c:v>44127</c:v>
                </c:pt>
                <c:pt idx="193">
                  <c:v>44130</c:v>
                </c:pt>
                <c:pt idx="194">
                  <c:v>44131</c:v>
                </c:pt>
                <c:pt idx="195">
                  <c:v>44132</c:v>
                </c:pt>
                <c:pt idx="196">
                  <c:v>44133</c:v>
                </c:pt>
                <c:pt idx="197">
                  <c:v>44134</c:v>
                </c:pt>
                <c:pt idx="198">
                  <c:v>44137</c:v>
                </c:pt>
                <c:pt idx="199">
                  <c:v>44138</c:v>
                </c:pt>
                <c:pt idx="200">
                  <c:v>44139</c:v>
                </c:pt>
                <c:pt idx="201">
                  <c:v>44140</c:v>
                </c:pt>
                <c:pt idx="202">
                  <c:v>44141</c:v>
                </c:pt>
                <c:pt idx="203">
                  <c:v>44144</c:v>
                </c:pt>
                <c:pt idx="204">
                  <c:v>44145</c:v>
                </c:pt>
                <c:pt idx="205">
                  <c:v>44146</c:v>
                </c:pt>
                <c:pt idx="206">
                  <c:v>44147</c:v>
                </c:pt>
                <c:pt idx="207">
                  <c:v>44148</c:v>
                </c:pt>
                <c:pt idx="208">
                  <c:v>44151</c:v>
                </c:pt>
                <c:pt idx="209">
                  <c:v>44152</c:v>
                </c:pt>
                <c:pt idx="210">
                  <c:v>44153</c:v>
                </c:pt>
                <c:pt idx="211">
                  <c:v>44154</c:v>
                </c:pt>
                <c:pt idx="212">
                  <c:v>44155</c:v>
                </c:pt>
                <c:pt idx="213">
                  <c:v>44158</c:v>
                </c:pt>
                <c:pt idx="214">
                  <c:v>44159</c:v>
                </c:pt>
                <c:pt idx="215">
                  <c:v>44160</c:v>
                </c:pt>
                <c:pt idx="216">
                  <c:v>44161</c:v>
                </c:pt>
                <c:pt idx="217">
                  <c:v>44162</c:v>
                </c:pt>
                <c:pt idx="218">
                  <c:v>44165</c:v>
                </c:pt>
                <c:pt idx="219">
                  <c:v>44166</c:v>
                </c:pt>
                <c:pt idx="220">
                  <c:v>44167</c:v>
                </c:pt>
                <c:pt idx="221">
                  <c:v>44168</c:v>
                </c:pt>
                <c:pt idx="222">
                  <c:v>44169</c:v>
                </c:pt>
                <c:pt idx="223">
                  <c:v>44172</c:v>
                </c:pt>
                <c:pt idx="224">
                  <c:v>44173</c:v>
                </c:pt>
                <c:pt idx="225">
                  <c:v>44174</c:v>
                </c:pt>
                <c:pt idx="226">
                  <c:v>44175</c:v>
                </c:pt>
                <c:pt idx="227">
                  <c:v>44176</c:v>
                </c:pt>
                <c:pt idx="228">
                  <c:v>44179</c:v>
                </c:pt>
                <c:pt idx="229">
                  <c:v>44180</c:v>
                </c:pt>
                <c:pt idx="230">
                  <c:v>44181</c:v>
                </c:pt>
                <c:pt idx="231">
                  <c:v>44182</c:v>
                </c:pt>
                <c:pt idx="232">
                  <c:v>44183</c:v>
                </c:pt>
                <c:pt idx="233">
                  <c:v>44186</c:v>
                </c:pt>
                <c:pt idx="234">
                  <c:v>44187</c:v>
                </c:pt>
                <c:pt idx="235">
                  <c:v>44188</c:v>
                </c:pt>
                <c:pt idx="236">
                  <c:v>44189</c:v>
                </c:pt>
                <c:pt idx="237">
                  <c:v>44190</c:v>
                </c:pt>
                <c:pt idx="238">
                  <c:v>44193</c:v>
                </c:pt>
                <c:pt idx="239">
                  <c:v>44194</c:v>
                </c:pt>
                <c:pt idx="240">
                  <c:v>44195</c:v>
                </c:pt>
                <c:pt idx="241">
                  <c:v>44196</c:v>
                </c:pt>
                <c:pt idx="242">
                  <c:v>44200</c:v>
                </c:pt>
                <c:pt idx="243">
                  <c:v>44201</c:v>
                </c:pt>
                <c:pt idx="244">
                  <c:v>44202</c:v>
                </c:pt>
                <c:pt idx="245">
                  <c:v>44203</c:v>
                </c:pt>
                <c:pt idx="246">
                  <c:v>44204</c:v>
                </c:pt>
                <c:pt idx="247">
                  <c:v>44207</c:v>
                </c:pt>
                <c:pt idx="248">
                  <c:v>44208</c:v>
                </c:pt>
                <c:pt idx="249">
                  <c:v>44209</c:v>
                </c:pt>
                <c:pt idx="250">
                  <c:v>44210</c:v>
                </c:pt>
                <c:pt idx="251">
                  <c:v>44211</c:v>
                </c:pt>
                <c:pt idx="252">
                  <c:v>44214</c:v>
                </c:pt>
                <c:pt idx="253">
                  <c:v>44215</c:v>
                </c:pt>
                <c:pt idx="254">
                  <c:v>44216</c:v>
                </c:pt>
                <c:pt idx="255">
                  <c:v>44217</c:v>
                </c:pt>
                <c:pt idx="256">
                  <c:v>44218</c:v>
                </c:pt>
                <c:pt idx="257">
                  <c:v>44221</c:v>
                </c:pt>
                <c:pt idx="258">
                  <c:v>44222</c:v>
                </c:pt>
                <c:pt idx="259">
                  <c:v>44223</c:v>
                </c:pt>
                <c:pt idx="260">
                  <c:v>44224</c:v>
                </c:pt>
                <c:pt idx="261">
                  <c:v>44225</c:v>
                </c:pt>
                <c:pt idx="262">
                  <c:v>44228</c:v>
                </c:pt>
                <c:pt idx="263">
                  <c:v>44229</c:v>
                </c:pt>
                <c:pt idx="264">
                  <c:v>44230</c:v>
                </c:pt>
                <c:pt idx="265">
                  <c:v>44231</c:v>
                </c:pt>
                <c:pt idx="266">
                  <c:v>44232</c:v>
                </c:pt>
                <c:pt idx="267">
                  <c:v>44235</c:v>
                </c:pt>
                <c:pt idx="268">
                  <c:v>44236</c:v>
                </c:pt>
                <c:pt idx="269">
                  <c:v>44237</c:v>
                </c:pt>
                <c:pt idx="270">
                  <c:v>44245</c:v>
                </c:pt>
                <c:pt idx="271">
                  <c:v>44246</c:v>
                </c:pt>
                <c:pt idx="272">
                  <c:v>44249</c:v>
                </c:pt>
                <c:pt idx="273">
                  <c:v>44250</c:v>
                </c:pt>
                <c:pt idx="274">
                  <c:v>44251</c:v>
                </c:pt>
                <c:pt idx="275">
                  <c:v>44252</c:v>
                </c:pt>
                <c:pt idx="276">
                  <c:v>44253</c:v>
                </c:pt>
                <c:pt idx="277">
                  <c:v>44256</c:v>
                </c:pt>
                <c:pt idx="278">
                  <c:v>44257</c:v>
                </c:pt>
                <c:pt idx="279">
                  <c:v>44258</c:v>
                </c:pt>
                <c:pt idx="280">
                  <c:v>44259</c:v>
                </c:pt>
                <c:pt idx="281">
                  <c:v>44260</c:v>
                </c:pt>
                <c:pt idx="282">
                  <c:v>44263</c:v>
                </c:pt>
                <c:pt idx="283">
                  <c:v>44264</c:v>
                </c:pt>
                <c:pt idx="284">
                  <c:v>44265</c:v>
                </c:pt>
                <c:pt idx="285">
                  <c:v>44266</c:v>
                </c:pt>
                <c:pt idx="286">
                  <c:v>44267</c:v>
                </c:pt>
                <c:pt idx="287">
                  <c:v>44270</c:v>
                </c:pt>
                <c:pt idx="288">
                  <c:v>44271</c:v>
                </c:pt>
                <c:pt idx="289">
                  <c:v>44272</c:v>
                </c:pt>
                <c:pt idx="290">
                  <c:v>44273</c:v>
                </c:pt>
                <c:pt idx="291">
                  <c:v>44274</c:v>
                </c:pt>
                <c:pt idx="292">
                  <c:v>44277</c:v>
                </c:pt>
                <c:pt idx="293">
                  <c:v>44278</c:v>
                </c:pt>
                <c:pt idx="294">
                  <c:v>44279</c:v>
                </c:pt>
                <c:pt idx="295">
                  <c:v>44280</c:v>
                </c:pt>
                <c:pt idx="296">
                  <c:v>44281</c:v>
                </c:pt>
                <c:pt idx="297">
                  <c:v>44284</c:v>
                </c:pt>
                <c:pt idx="298">
                  <c:v>44285</c:v>
                </c:pt>
                <c:pt idx="299">
                  <c:v>44286</c:v>
                </c:pt>
                <c:pt idx="300">
                  <c:v>44287</c:v>
                </c:pt>
                <c:pt idx="301">
                  <c:v>44288</c:v>
                </c:pt>
                <c:pt idx="302">
                  <c:v>44292</c:v>
                </c:pt>
                <c:pt idx="303">
                  <c:v>44293</c:v>
                </c:pt>
                <c:pt idx="304">
                  <c:v>44294</c:v>
                </c:pt>
                <c:pt idx="305">
                  <c:v>44295</c:v>
                </c:pt>
                <c:pt idx="306">
                  <c:v>44298</c:v>
                </c:pt>
                <c:pt idx="307">
                  <c:v>44299</c:v>
                </c:pt>
                <c:pt idx="308">
                  <c:v>44300</c:v>
                </c:pt>
                <c:pt idx="309">
                  <c:v>44301</c:v>
                </c:pt>
                <c:pt idx="310">
                  <c:v>44302</c:v>
                </c:pt>
                <c:pt idx="311">
                  <c:v>44305</c:v>
                </c:pt>
                <c:pt idx="312">
                  <c:v>44306</c:v>
                </c:pt>
                <c:pt idx="313">
                  <c:v>44307</c:v>
                </c:pt>
                <c:pt idx="314">
                  <c:v>44308</c:v>
                </c:pt>
                <c:pt idx="315">
                  <c:v>44309</c:v>
                </c:pt>
                <c:pt idx="316">
                  <c:v>44312</c:v>
                </c:pt>
                <c:pt idx="317">
                  <c:v>44313</c:v>
                </c:pt>
                <c:pt idx="318">
                  <c:v>44314</c:v>
                </c:pt>
                <c:pt idx="319">
                  <c:v>44315</c:v>
                </c:pt>
                <c:pt idx="320">
                  <c:v>44316</c:v>
                </c:pt>
                <c:pt idx="321">
                  <c:v>44322</c:v>
                </c:pt>
                <c:pt idx="322">
                  <c:v>44323</c:v>
                </c:pt>
                <c:pt idx="323">
                  <c:v>44326</c:v>
                </c:pt>
                <c:pt idx="324">
                  <c:v>44327</c:v>
                </c:pt>
                <c:pt idx="325">
                  <c:v>44328</c:v>
                </c:pt>
                <c:pt idx="326">
                  <c:v>44329</c:v>
                </c:pt>
                <c:pt idx="327">
                  <c:v>44330</c:v>
                </c:pt>
                <c:pt idx="328">
                  <c:v>44333</c:v>
                </c:pt>
                <c:pt idx="329">
                  <c:v>44334</c:v>
                </c:pt>
                <c:pt idx="330">
                  <c:v>44335</c:v>
                </c:pt>
                <c:pt idx="331">
                  <c:v>44336</c:v>
                </c:pt>
                <c:pt idx="332">
                  <c:v>44337</c:v>
                </c:pt>
                <c:pt idx="333">
                  <c:v>44340</c:v>
                </c:pt>
                <c:pt idx="334">
                  <c:v>44341</c:v>
                </c:pt>
                <c:pt idx="335">
                  <c:v>44342</c:v>
                </c:pt>
                <c:pt idx="336">
                  <c:v>44343</c:v>
                </c:pt>
                <c:pt idx="337">
                  <c:v>44344</c:v>
                </c:pt>
                <c:pt idx="338">
                  <c:v>44347</c:v>
                </c:pt>
                <c:pt idx="339">
                  <c:v>44348</c:v>
                </c:pt>
                <c:pt idx="340">
                  <c:v>44349</c:v>
                </c:pt>
                <c:pt idx="341">
                  <c:v>44350</c:v>
                </c:pt>
                <c:pt idx="342">
                  <c:v>44351</c:v>
                </c:pt>
                <c:pt idx="343">
                  <c:v>44354</c:v>
                </c:pt>
                <c:pt idx="344">
                  <c:v>44355</c:v>
                </c:pt>
                <c:pt idx="345">
                  <c:v>44356</c:v>
                </c:pt>
                <c:pt idx="346">
                  <c:v>44357</c:v>
                </c:pt>
                <c:pt idx="347">
                  <c:v>44358</c:v>
                </c:pt>
                <c:pt idx="348">
                  <c:v>44362</c:v>
                </c:pt>
                <c:pt idx="349">
                  <c:v>44363</c:v>
                </c:pt>
                <c:pt idx="350">
                  <c:v>44364</c:v>
                </c:pt>
                <c:pt idx="351">
                  <c:v>44365</c:v>
                </c:pt>
                <c:pt idx="352">
                  <c:v>44368</c:v>
                </c:pt>
                <c:pt idx="353">
                  <c:v>44369</c:v>
                </c:pt>
                <c:pt idx="354">
                  <c:v>44370</c:v>
                </c:pt>
                <c:pt idx="355">
                  <c:v>44371</c:v>
                </c:pt>
                <c:pt idx="356">
                  <c:v>44372</c:v>
                </c:pt>
                <c:pt idx="357">
                  <c:v>44375</c:v>
                </c:pt>
                <c:pt idx="358">
                  <c:v>44376</c:v>
                </c:pt>
                <c:pt idx="359">
                  <c:v>44377</c:v>
                </c:pt>
                <c:pt idx="360">
                  <c:v>44378</c:v>
                </c:pt>
                <c:pt idx="361">
                  <c:v>44379</c:v>
                </c:pt>
                <c:pt idx="362">
                  <c:v>44382</c:v>
                </c:pt>
                <c:pt idx="363">
                  <c:v>44383</c:v>
                </c:pt>
                <c:pt idx="364">
                  <c:v>44384</c:v>
                </c:pt>
                <c:pt idx="365">
                  <c:v>44385</c:v>
                </c:pt>
                <c:pt idx="366">
                  <c:v>44386</c:v>
                </c:pt>
                <c:pt idx="367">
                  <c:v>44389</c:v>
                </c:pt>
                <c:pt idx="368">
                  <c:v>44390</c:v>
                </c:pt>
                <c:pt idx="369">
                  <c:v>44391</c:v>
                </c:pt>
                <c:pt idx="370">
                  <c:v>44392</c:v>
                </c:pt>
                <c:pt idx="371">
                  <c:v>44393</c:v>
                </c:pt>
                <c:pt idx="372">
                  <c:v>44396</c:v>
                </c:pt>
                <c:pt idx="373">
                  <c:v>44397</c:v>
                </c:pt>
                <c:pt idx="374">
                  <c:v>44398</c:v>
                </c:pt>
                <c:pt idx="375">
                  <c:v>44399</c:v>
                </c:pt>
                <c:pt idx="376">
                  <c:v>44400</c:v>
                </c:pt>
                <c:pt idx="377">
                  <c:v>44403</c:v>
                </c:pt>
                <c:pt idx="378">
                  <c:v>44404</c:v>
                </c:pt>
                <c:pt idx="379">
                  <c:v>44405</c:v>
                </c:pt>
                <c:pt idx="380">
                  <c:v>44406</c:v>
                </c:pt>
                <c:pt idx="381">
                  <c:v>44407</c:v>
                </c:pt>
                <c:pt idx="382">
                  <c:v>44410</c:v>
                </c:pt>
                <c:pt idx="383">
                  <c:v>44411</c:v>
                </c:pt>
                <c:pt idx="384">
                  <c:v>44412</c:v>
                </c:pt>
                <c:pt idx="385">
                  <c:v>44413</c:v>
                </c:pt>
                <c:pt idx="386">
                  <c:v>44414</c:v>
                </c:pt>
                <c:pt idx="387">
                  <c:v>44417</c:v>
                </c:pt>
                <c:pt idx="388">
                  <c:v>44418</c:v>
                </c:pt>
                <c:pt idx="389">
                  <c:v>44419</c:v>
                </c:pt>
                <c:pt idx="390">
                  <c:v>44420</c:v>
                </c:pt>
                <c:pt idx="391">
                  <c:v>44421</c:v>
                </c:pt>
                <c:pt idx="392">
                  <c:v>44424</c:v>
                </c:pt>
                <c:pt idx="393">
                  <c:v>44425</c:v>
                </c:pt>
                <c:pt idx="394">
                  <c:v>44426</c:v>
                </c:pt>
                <c:pt idx="395">
                  <c:v>44427</c:v>
                </c:pt>
                <c:pt idx="396">
                  <c:v>44428</c:v>
                </c:pt>
                <c:pt idx="397">
                  <c:v>44431</c:v>
                </c:pt>
                <c:pt idx="398">
                  <c:v>44432</c:v>
                </c:pt>
                <c:pt idx="399">
                  <c:v>44433</c:v>
                </c:pt>
                <c:pt idx="400">
                  <c:v>44434</c:v>
                </c:pt>
                <c:pt idx="401">
                  <c:v>44435</c:v>
                </c:pt>
                <c:pt idx="402">
                  <c:v>44438</c:v>
                </c:pt>
                <c:pt idx="403">
                  <c:v>44439</c:v>
                </c:pt>
                <c:pt idx="404">
                  <c:v>44440</c:v>
                </c:pt>
                <c:pt idx="405">
                  <c:v>44441</c:v>
                </c:pt>
                <c:pt idx="406">
                  <c:v>44442</c:v>
                </c:pt>
                <c:pt idx="407">
                  <c:v>44445</c:v>
                </c:pt>
                <c:pt idx="408">
                  <c:v>44446</c:v>
                </c:pt>
                <c:pt idx="409">
                  <c:v>44447</c:v>
                </c:pt>
                <c:pt idx="410">
                  <c:v>44448</c:v>
                </c:pt>
                <c:pt idx="411">
                  <c:v>44449</c:v>
                </c:pt>
                <c:pt idx="412">
                  <c:v>44452</c:v>
                </c:pt>
                <c:pt idx="413">
                  <c:v>44453</c:v>
                </c:pt>
                <c:pt idx="414">
                  <c:v>44454</c:v>
                </c:pt>
                <c:pt idx="415">
                  <c:v>44455</c:v>
                </c:pt>
                <c:pt idx="416">
                  <c:v>44456</c:v>
                </c:pt>
                <c:pt idx="417">
                  <c:v>44461</c:v>
                </c:pt>
                <c:pt idx="418">
                  <c:v>44462</c:v>
                </c:pt>
                <c:pt idx="419">
                  <c:v>44463</c:v>
                </c:pt>
                <c:pt idx="420">
                  <c:v>44466</c:v>
                </c:pt>
                <c:pt idx="421">
                  <c:v>44467</c:v>
                </c:pt>
                <c:pt idx="422">
                  <c:v>44468</c:v>
                </c:pt>
                <c:pt idx="423">
                  <c:v>44469</c:v>
                </c:pt>
                <c:pt idx="424">
                  <c:v>44477</c:v>
                </c:pt>
                <c:pt idx="425">
                  <c:v>44480</c:v>
                </c:pt>
                <c:pt idx="426">
                  <c:v>44481</c:v>
                </c:pt>
                <c:pt idx="427">
                  <c:v>44482</c:v>
                </c:pt>
                <c:pt idx="428">
                  <c:v>44483</c:v>
                </c:pt>
                <c:pt idx="429">
                  <c:v>44484</c:v>
                </c:pt>
                <c:pt idx="430">
                  <c:v>44487</c:v>
                </c:pt>
                <c:pt idx="431">
                  <c:v>44488</c:v>
                </c:pt>
                <c:pt idx="432">
                  <c:v>44489</c:v>
                </c:pt>
                <c:pt idx="433">
                  <c:v>44490</c:v>
                </c:pt>
                <c:pt idx="434">
                  <c:v>44491</c:v>
                </c:pt>
                <c:pt idx="435">
                  <c:v>44494</c:v>
                </c:pt>
                <c:pt idx="436">
                  <c:v>44495</c:v>
                </c:pt>
                <c:pt idx="437">
                  <c:v>44496</c:v>
                </c:pt>
                <c:pt idx="438">
                  <c:v>44497</c:v>
                </c:pt>
                <c:pt idx="439">
                  <c:v>44498</c:v>
                </c:pt>
                <c:pt idx="440">
                  <c:v>44501</c:v>
                </c:pt>
                <c:pt idx="441">
                  <c:v>44502</c:v>
                </c:pt>
                <c:pt idx="442">
                  <c:v>44503</c:v>
                </c:pt>
                <c:pt idx="443">
                  <c:v>44504</c:v>
                </c:pt>
                <c:pt idx="444">
                  <c:v>44505</c:v>
                </c:pt>
                <c:pt idx="445">
                  <c:v>44508</c:v>
                </c:pt>
                <c:pt idx="446">
                  <c:v>44509</c:v>
                </c:pt>
                <c:pt idx="447">
                  <c:v>44510</c:v>
                </c:pt>
                <c:pt idx="448">
                  <c:v>44511</c:v>
                </c:pt>
                <c:pt idx="449">
                  <c:v>44512</c:v>
                </c:pt>
                <c:pt idx="450">
                  <c:v>44515</c:v>
                </c:pt>
                <c:pt idx="451">
                  <c:v>44516</c:v>
                </c:pt>
                <c:pt idx="452">
                  <c:v>44517</c:v>
                </c:pt>
                <c:pt idx="453">
                  <c:v>44518</c:v>
                </c:pt>
                <c:pt idx="454">
                  <c:v>44519</c:v>
                </c:pt>
                <c:pt idx="455">
                  <c:v>44522</c:v>
                </c:pt>
                <c:pt idx="456">
                  <c:v>44523</c:v>
                </c:pt>
                <c:pt idx="457">
                  <c:v>44524</c:v>
                </c:pt>
                <c:pt idx="458">
                  <c:v>44525</c:v>
                </c:pt>
                <c:pt idx="459">
                  <c:v>44526</c:v>
                </c:pt>
                <c:pt idx="460">
                  <c:v>44529</c:v>
                </c:pt>
                <c:pt idx="461">
                  <c:v>44530</c:v>
                </c:pt>
                <c:pt idx="462">
                  <c:v>44531</c:v>
                </c:pt>
                <c:pt idx="463">
                  <c:v>44532</c:v>
                </c:pt>
                <c:pt idx="464">
                  <c:v>44533</c:v>
                </c:pt>
                <c:pt idx="465">
                  <c:v>44536</c:v>
                </c:pt>
                <c:pt idx="466">
                  <c:v>44537</c:v>
                </c:pt>
                <c:pt idx="467">
                  <c:v>44538</c:v>
                </c:pt>
                <c:pt idx="468">
                  <c:v>44539</c:v>
                </c:pt>
                <c:pt idx="469">
                  <c:v>44540</c:v>
                </c:pt>
                <c:pt idx="470">
                  <c:v>44543</c:v>
                </c:pt>
                <c:pt idx="471">
                  <c:v>44544</c:v>
                </c:pt>
                <c:pt idx="472">
                  <c:v>44545</c:v>
                </c:pt>
                <c:pt idx="473">
                  <c:v>44546</c:v>
                </c:pt>
                <c:pt idx="474">
                  <c:v>44547</c:v>
                </c:pt>
                <c:pt idx="475">
                  <c:v>44550</c:v>
                </c:pt>
                <c:pt idx="476">
                  <c:v>44551</c:v>
                </c:pt>
                <c:pt idx="477">
                  <c:v>44552</c:v>
                </c:pt>
                <c:pt idx="478">
                  <c:v>44553</c:v>
                </c:pt>
                <c:pt idx="479">
                  <c:v>44554</c:v>
                </c:pt>
                <c:pt idx="480">
                  <c:v>44557</c:v>
                </c:pt>
                <c:pt idx="481">
                  <c:v>44558</c:v>
                </c:pt>
                <c:pt idx="482">
                  <c:v>44559</c:v>
                </c:pt>
                <c:pt idx="483">
                  <c:v>44560</c:v>
                </c:pt>
                <c:pt idx="484">
                  <c:v>44561</c:v>
                </c:pt>
                <c:pt idx="485">
                  <c:v>44565</c:v>
                </c:pt>
                <c:pt idx="486">
                  <c:v>44566</c:v>
                </c:pt>
                <c:pt idx="487">
                  <c:v>44567</c:v>
                </c:pt>
                <c:pt idx="488">
                  <c:v>44568</c:v>
                </c:pt>
                <c:pt idx="489">
                  <c:v>44571</c:v>
                </c:pt>
                <c:pt idx="490">
                  <c:v>44572</c:v>
                </c:pt>
                <c:pt idx="491">
                  <c:v>44573</c:v>
                </c:pt>
                <c:pt idx="492">
                  <c:v>44574</c:v>
                </c:pt>
                <c:pt idx="493">
                  <c:v>44575</c:v>
                </c:pt>
                <c:pt idx="494">
                  <c:v>44578</c:v>
                </c:pt>
                <c:pt idx="495">
                  <c:v>44579</c:v>
                </c:pt>
                <c:pt idx="496">
                  <c:v>44580</c:v>
                </c:pt>
                <c:pt idx="497">
                  <c:v>44581</c:v>
                </c:pt>
                <c:pt idx="498">
                  <c:v>44582</c:v>
                </c:pt>
                <c:pt idx="499">
                  <c:v>44585</c:v>
                </c:pt>
                <c:pt idx="500">
                  <c:v>44586</c:v>
                </c:pt>
                <c:pt idx="501">
                  <c:v>44587</c:v>
                </c:pt>
                <c:pt idx="502">
                  <c:v>44588</c:v>
                </c:pt>
                <c:pt idx="503">
                  <c:v>44589</c:v>
                </c:pt>
                <c:pt idx="504">
                  <c:v>44599</c:v>
                </c:pt>
                <c:pt idx="505">
                  <c:v>44600</c:v>
                </c:pt>
                <c:pt idx="506">
                  <c:v>44601</c:v>
                </c:pt>
                <c:pt idx="507">
                  <c:v>44602</c:v>
                </c:pt>
                <c:pt idx="508">
                  <c:v>44603</c:v>
                </c:pt>
                <c:pt idx="509">
                  <c:v>44606</c:v>
                </c:pt>
                <c:pt idx="510">
                  <c:v>44607</c:v>
                </c:pt>
                <c:pt idx="511">
                  <c:v>44608</c:v>
                </c:pt>
                <c:pt idx="512">
                  <c:v>44609</c:v>
                </c:pt>
                <c:pt idx="513">
                  <c:v>44610</c:v>
                </c:pt>
                <c:pt idx="514">
                  <c:v>44613</c:v>
                </c:pt>
                <c:pt idx="515">
                  <c:v>44614</c:v>
                </c:pt>
                <c:pt idx="516">
                  <c:v>44615</c:v>
                </c:pt>
                <c:pt idx="517">
                  <c:v>44616</c:v>
                </c:pt>
                <c:pt idx="518">
                  <c:v>44617</c:v>
                </c:pt>
                <c:pt idx="519">
                  <c:v>44620</c:v>
                </c:pt>
                <c:pt idx="520">
                  <c:v>44621</c:v>
                </c:pt>
                <c:pt idx="521">
                  <c:v>44622</c:v>
                </c:pt>
                <c:pt idx="522">
                  <c:v>44623</c:v>
                </c:pt>
                <c:pt idx="523">
                  <c:v>44624</c:v>
                </c:pt>
                <c:pt idx="524">
                  <c:v>44627</c:v>
                </c:pt>
                <c:pt idx="525">
                  <c:v>44628</c:v>
                </c:pt>
                <c:pt idx="526">
                  <c:v>44629</c:v>
                </c:pt>
                <c:pt idx="527">
                  <c:v>44630</c:v>
                </c:pt>
                <c:pt idx="528">
                  <c:v>44631</c:v>
                </c:pt>
                <c:pt idx="529">
                  <c:v>44634</c:v>
                </c:pt>
                <c:pt idx="530">
                  <c:v>44635</c:v>
                </c:pt>
                <c:pt idx="531">
                  <c:v>44636</c:v>
                </c:pt>
                <c:pt idx="532">
                  <c:v>44637</c:v>
                </c:pt>
                <c:pt idx="533">
                  <c:v>44638</c:v>
                </c:pt>
                <c:pt idx="534">
                  <c:v>44641</c:v>
                </c:pt>
                <c:pt idx="535">
                  <c:v>44642</c:v>
                </c:pt>
                <c:pt idx="536">
                  <c:v>44643</c:v>
                </c:pt>
                <c:pt idx="537">
                  <c:v>44644</c:v>
                </c:pt>
                <c:pt idx="538">
                  <c:v>44645</c:v>
                </c:pt>
                <c:pt idx="539">
                  <c:v>44648</c:v>
                </c:pt>
                <c:pt idx="540">
                  <c:v>44649</c:v>
                </c:pt>
                <c:pt idx="541">
                  <c:v>44650</c:v>
                </c:pt>
                <c:pt idx="542">
                  <c:v>44651</c:v>
                </c:pt>
                <c:pt idx="543">
                  <c:v>44652</c:v>
                </c:pt>
                <c:pt idx="544">
                  <c:v>44657</c:v>
                </c:pt>
                <c:pt idx="545">
                  <c:v>44658</c:v>
                </c:pt>
                <c:pt idx="546">
                  <c:v>44659</c:v>
                </c:pt>
                <c:pt idx="547">
                  <c:v>44662</c:v>
                </c:pt>
                <c:pt idx="548">
                  <c:v>44663</c:v>
                </c:pt>
                <c:pt idx="549">
                  <c:v>44664</c:v>
                </c:pt>
                <c:pt idx="550">
                  <c:v>44665</c:v>
                </c:pt>
                <c:pt idx="551">
                  <c:v>44666</c:v>
                </c:pt>
                <c:pt idx="552">
                  <c:v>44669</c:v>
                </c:pt>
                <c:pt idx="553">
                  <c:v>44670</c:v>
                </c:pt>
                <c:pt idx="554">
                  <c:v>44671</c:v>
                </c:pt>
                <c:pt idx="555">
                  <c:v>44672</c:v>
                </c:pt>
                <c:pt idx="556">
                  <c:v>44673</c:v>
                </c:pt>
                <c:pt idx="557">
                  <c:v>44676</c:v>
                </c:pt>
                <c:pt idx="558">
                  <c:v>44677</c:v>
                </c:pt>
                <c:pt idx="559">
                  <c:v>44678</c:v>
                </c:pt>
                <c:pt idx="560">
                  <c:v>44679</c:v>
                </c:pt>
                <c:pt idx="561">
                  <c:v>44680</c:v>
                </c:pt>
                <c:pt idx="562">
                  <c:v>44686</c:v>
                </c:pt>
                <c:pt idx="563">
                  <c:v>44687</c:v>
                </c:pt>
                <c:pt idx="564">
                  <c:v>44690</c:v>
                </c:pt>
                <c:pt idx="565">
                  <c:v>44691</c:v>
                </c:pt>
                <c:pt idx="566">
                  <c:v>44692</c:v>
                </c:pt>
                <c:pt idx="567">
                  <c:v>44693</c:v>
                </c:pt>
                <c:pt idx="568">
                  <c:v>44694</c:v>
                </c:pt>
                <c:pt idx="569">
                  <c:v>44697</c:v>
                </c:pt>
                <c:pt idx="570">
                  <c:v>44698</c:v>
                </c:pt>
                <c:pt idx="571">
                  <c:v>44699</c:v>
                </c:pt>
                <c:pt idx="572">
                  <c:v>44700</c:v>
                </c:pt>
                <c:pt idx="573">
                  <c:v>44701</c:v>
                </c:pt>
                <c:pt idx="574">
                  <c:v>44704</c:v>
                </c:pt>
                <c:pt idx="575">
                  <c:v>44705</c:v>
                </c:pt>
                <c:pt idx="576">
                  <c:v>44706</c:v>
                </c:pt>
                <c:pt idx="577">
                  <c:v>44707</c:v>
                </c:pt>
                <c:pt idx="578">
                  <c:v>44708</c:v>
                </c:pt>
                <c:pt idx="579">
                  <c:v>44711</c:v>
                </c:pt>
                <c:pt idx="580">
                  <c:v>44712</c:v>
                </c:pt>
                <c:pt idx="581">
                  <c:v>44713</c:v>
                </c:pt>
                <c:pt idx="582">
                  <c:v>44714</c:v>
                </c:pt>
                <c:pt idx="583">
                  <c:v>44718</c:v>
                </c:pt>
                <c:pt idx="584">
                  <c:v>44719</c:v>
                </c:pt>
                <c:pt idx="585">
                  <c:v>44720</c:v>
                </c:pt>
                <c:pt idx="586">
                  <c:v>44721</c:v>
                </c:pt>
                <c:pt idx="587">
                  <c:v>44722</c:v>
                </c:pt>
                <c:pt idx="588">
                  <c:v>44725</c:v>
                </c:pt>
                <c:pt idx="589">
                  <c:v>44726</c:v>
                </c:pt>
                <c:pt idx="590">
                  <c:v>44727</c:v>
                </c:pt>
                <c:pt idx="591">
                  <c:v>44728</c:v>
                </c:pt>
                <c:pt idx="592">
                  <c:v>44729</c:v>
                </c:pt>
                <c:pt idx="593">
                  <c:v>44732</c:v>
                </c:pt>
                <c:pt idx="594">
                  <c:v>44733</c:v>
                </c:pt>
                <c:pt idx="595">
                  <c:v>44734</c:v>
                </c:pt>
                <c:pt idx="596">
                  <c:v>44735</c:v>
                </c:pt>
                <c:pt idx="597">
                  <c:v>44736</c:v>
                </c:pt>
                <c:pt idx="598">
                  <c:v>44739</c:v>
                </c:pt>
                <c:pt idx="599">
                  <c:v>44740</c:v>
                </c:pt>
                <c:pt idx="600">
                  <c:v>44741</c:v>
                </c:pt>
                <c:pt idx="601">
                  <c:v>44742</c:v>
                </c:pt>
                <c:pt idx="602">
                  <c:v>44743</c:v>
                </c:pt>
                <c:pt idx="603">
                  <c:v>44746</c:v>
                </c:pt>
                <c:pt idx="604">
                  <c:v>44747</c:v>
                </c:pt>
                <c:pt idx="605">
                  <c:v>44748</c:v>
                </c:pt>
                <c:pt idx="606">
                  <c:v>44749</c:v>
                </c:pt>
                <c:pt idx="607">
                  <c:v>44750</c:v>
                </c:pt>
                <c:pt idx="608">
                  <c:v>44753</c:v>
                </c:pt>
                <c:pt idx="609">
                  <c:v>44754</c:v>
                </c:pt>
                <c:pt idx="610">
                  <c:v>44755</c:v>
                </c:pt>
                <c:pt idx="611">
                  <c:v>44756</c:v>
                </c:pt>
                <c:pt idx="612">
                  <c:v>44757</c:v>
                </c:pt>
                <c:pt idx="613">
                  <c:v>44760</c:v>
                </c:pt>
                <c:pt idx="614">
                  <c:v>44761</c:v>
                </c:pt>
                <c:pt idx="615">
                  <c:v>44762</c:v>
                </c:pt>
                <c:pt idx="616">
                  <c:v>44763</c:v>
                </c:pt>
                <c:pt idx="617">
                  <c:v>44764</c:v>
                </c:pt>
                <c:pt idx="618">
                  <c:v>44767</c:v>
                </c:pt>
                <c:pt idx="619">
                  <c:v>44768</c:v>
                </c:pt>
                <c:pt idx="620">
                  <c:v>44769</c:v>
                </c:pt>
                <c:pt idx="621">
                  <c:v>44770</c:v>
                </c:pt>
                <c:pt idx="622">
                  <c:v>44771</c:v>
                </c:pt>
                <c:pt idx="623">
                  <c:v>44774</c:v>
                </c:pt>
                <c:pt idx="624">
                  <c:v>44775</c:v>
                </c:pt>
                <c:pt idx="625">
                  <c:v>44776</c:v>
                </c:pt>
                <c:pt idx="626">
                  <c:v>44777</c:v>
                </c:pt>
                <c:pt idx="627">
                  <c:v>44778</c:v>
                </c:pt>
                <c:pt idx="628">
                  <c:v>44781</c:v>
                </c:pt>
                <c:pt idx="629">
                  <c:v>44782</c:v>
                </c:pt>
                <c:pt idx="630">
                  <c:v>44783</c:v>
                </c:pt>
                <c:pt idx="631">
                  <c:v>44784</c:v>
                </c:pt>
                <c:pt idx="632">
                  <c:v>44785</c:v>
                </c:pt>
                <c:pt idx="633">
                  <c:v>44788</c:v>
                </c:pt>
                <c:pt idx="634">
                  <c:v>44789</c:v>
                </c:pt>
                <c:pt idx="635">
                  <c:v>44790</c:v>
                </c:pt>
                <c:pt idx="636">
                  <c:v>44791</c:v>
                </c:pt>
                <c:pt idx="637">
                  <c:v>44792</c:v>
                </c:pt>
                <c:pt idx="638">
                  <c:v>44795</c:v>
                </c:pt>
                <c:pt idx="639">
                  <c:v>44796</c:v>
                </c:pt>
                <c:pt idx="640">
                  <c:v>44797</c:v>
                </c:pt>
                <c:pt idx="641">
                  <c:v>44798</c:v>
                </c:pt>
                <c:pt idx="642">
                  <c:v>44799</c:v>
                </c:pt>
                <c:pt idx="643">
                  <c:v>44802</c:v>
                </c:pt>
                <c:pt idx="644">
                  <c:v>44803</c:v>
                </c:pt>
                <c:pt idx="645">
                  <c:v>44804</c:v>
                </c:pt>
                <c:pt idx="646">
                  <c:v>44805</c:v>
                </c:pt>
                <c:pt idx="647">
                  <c:v>44806</c:v>
                </c:pt>
                <c:pt idx="648">
                  <c:v>44809</c:v>
                </c:pt>
                <c:pt idx="649">
                  <c:v>44810</c:v>
                </c:pt>
                <c:pt idx="650">
                  <c:v>44811</c:v>
                </c:pt>
                <c:pt idx="651">
                  <c:v>44812</c:v>
                </c:pt>
                <c:pt idx="652">
                  <c:v>44813</c:v>
                </c:pt>
                <c:pt idx="653">
                  <c:v>44817</c:v>
                </c:pt>
                <c:pt idx="654">
                  <c:v>44818</c:v>
                </c:pt>
                <c:pt idx="655">
                  <c:v>44819</c:v>
                </c:pt>
                <c:pt idx="656">
                  <c:v>44820</c:v>
                </c:pt>
                <c:pt idx="657">
                  <c:v>44823</c:v>
                </c:pt>
                <c:pt idx="658">
                  <c:v>44824</c:v>
                </c:pt>
                <c:pt idx="659">
                  <c:v>44825</c:v>
                </c:pt>
                <c:pt idx="660">
                  <c:v>44826</c:v>
                </c:pt>
                <c:pt idx="661">
                  <c:v>44827</c:v>
                </c:pt>
                <c:pt idx="662">
                  <c:v>44830</c:v>
                </c:pt>
                <c:pt idx="663">
                  <c:v>44831</c:v>
                </c:pt>
                <c:pt idx="664">
                  <c:v>44832</c:v>
                </c:pt>
                <c:pt idx="665">
                  <c:v>44833</c:v>
                </c:pt>
                <c:pt idx="666">
                  <c:v>44834</c:v>
                </c:pt>
                <c:pt idx="667">
                  <c:v>44844</c:v>
                </c:pt>
                <c:pt idx="668">
                  <c:v>44845</c:v>
                </c:pt>
                <c:pt idx="669">
                  <c:v>44846</c:v>
                </c:pt>
                <c:pt idx="670">
                  <c:v>44847</c:v>
                </c:pt>
                <c:pt idx="671">
                  <c:v>44848</c:v>
                </c:pt>
                <c:pt idx="672">
                  <c:v>44851</c:v>
                </c:pt>
                <c:pt idx="673">
                  <c:v>44852</c:v>
                </c:pt>
                <c:pt idx="674">
                  <c:v>44853</c:v>
                </c:pt>
                <c:pt idx="675">
                  <c:v>44854</c:v>
                </c:pt>
                <c:pt idx="676">
                  <c:v>44855</c:v>
                </c:pt>
                <c:pt idx="677">
                  <c:v>44858</c:v>
                </c:pt>
                <c:pt idx="678">
                  <c:v>44859</c:v>
                </c:pt>
                <c:pt idx="679">
                  <c:v>44860</c:v>
                </c:pt>
                <c:pt idx="680">
                  <c:v>44861</c:v>
                </c:pt>
                <c:pt idx="681">
                  <c:v>44862</c:v>
                </c:pt>
                <c:pt idx="682">
                  <c:v>44865</c:v>
                </c:pt>
                <c:pt idx="683">
                  <c:v>44866</c:v>
                </c:pt>
                <c:pt idx="684">
                  <c:v>44867</c:v>
                </c:pt>
                <c:pt idx="685">
                  <c:v>44868</c:v>
                </c:pt>
                <c:pt idx="686">
                  <c:v>44869</c:v>
                </c:pt>
                <c:pt idx="687">
                  <c:v>44872</c:v>
                </c:pt>
                <c:pt idx="688">
                  <c:v>44873</c:v>
                </c:pt>
                <c:pt idx="689">
                  <c:v>44874</c:v>
                </c:pt>
                <c:pt idx="690">
                  <c:v>44875</c:v>
                </c:pt>
                <c:pt idx="691">
                  <c:v>44876</c:v>
                </c:pt>
                <c:pt idx="692">
                  <c:v>44879</c:v>
                </c:pt>
                <c:pt idx="693">
                  <c:v>44880</c:v>
                </c:pt>
                <c:pt idx="694">
                  <c:v>44881</c:v>
                </c:pt>
                <c:pt idx="695">
                  <c:v>44882</c:v>
                </c:pt>
                <c:pt idx="696">
                  <c:v>44883</c:v>
                </c:pt>
                <c:pt idx="697">
                  <c:v>44886</c:v>
                </c:pt>
                <c:pt idx="698">
                  <c:v>44887</c:v>
                </c:pt>
                <c:pt idx="699">
                  <c:v>44888</c:v>
                </c:pt>
                <c:pt idx="700">
                  <c:v>44889</c:v>
                </c:pt>
                <c:pt idx="701">
                  <c:v>44890</c:v>
                </c:pt>
                <c:pt idx="702">
                  <c:v>44893</c:v>
                </c:pt>
                <c:pt idx="703">
                  <c:v>44894</c:v>
                </c:pt>
                <c:pt idx="704">
                  <c:v>44895</c:v>
                </c:pt>
                <c:pt idx="705">
                  <c:v>44896</c:v>
                </c:pt>
                <c:pt idx="706">
                  <c:v>44897</c:v>
                </c:pt>
                <c:pt idx="707">
                  <c:v>44900</c:v>
                </c:pt>
                <c:pt idx="708">
                  <c:v>44901</c:v>
                </c:pt>
                <c:pt idx="709">
                  <c:v>44902</c:v>
                </c:pt>
                <c:pt idx="710">
                  <c:v>44903</c:v>
                </c:pt>
                <c:pt idx="711">
                  <c:v>44904</c:v>
                </c:pt>
                <c:pt idx="712">
                  <c:v>44907</c:v>
                </c:pt>
                <c:pt idx="713">
                  <c:v>44908</c:v>
                </c:pt>
                <c:pt idx="714">
                  <c:v>44909</c:v>
                </c:pt>
                <c:pt idx="715">
                  <c:v>44910</c:v>
                </c:pt>
                <c:pt idx="716">
                  <c:v>44911</c:v>
                </c:pt>
                <c:pt idx="717">
                  <c:v>44914</c:v>
                </c:pt>
                <c:pt idx="718">
                  <c:v>44915</c:v>
                </c:pt>
                <c:pt idx="719">
                  <c:v>44916</c:v>
                </c:pt>
                <c:pt idx="720">
                  <c:v>44917</c:v>
                </c:pt>
                <c:pt idx="721">
                  <c:v>44918</c:v>
                </c:pt>
                <c:pt idx="722">
                  <c:v>44921</c:v>
                </c:pt>
                <c:pt idx="723">
                  <c:v>44922</c:v>
                </c:pt>
                <c:pt idx="724">
                  <c:v>44923</c:v>
                </c:pt>
                <c:pt idx="725">
                  <c:v>44924</c:v>
                </c:pt>
                <c:pt idx="726">
                  <c:v>44925</c:v>
                </c:pt>
                <c:pt idx="727">
                  <c:v>44929</c:v>
                </c:pt>
                <c:pt idx="728">
                  <c:v>44930</c:v>
                </c:pt>
                <c:pt idx="729">
                  <c:v>44931</c:v>
                </c:pt>
                <c:pt idx="730">
                  <c:v>44932</c:v>
                </c:pt>
                <c:pt idx="731">
                  <c:v>44935</c:v>
                </c:pt>
                <c:pt idx="732">
                  <c:v>44936</c:v>
                </c:pt>
                <c:pt idx="733">
                  <c:v>44937</c:v>
                </c:pt>
                <c:pt idx="734">
                  <c:v>44938</c:v>
                </c:pt>
                <c:pt idx="735">
                  <c:v>44939</c:v>
                </c:pt>
                <c:pt idx="736">
                  <c:v>44942</c:v>
                </c:pt>
                <c:pt idx="737">
                  <c:v>44943</c:v>
                </c:pt>
                <c:pt idx="738">
                  <c:v>44944</c:v>
                </c:pt>
                <c:pt idx="739">
                  <c:v>44945</c:v>
                </c:pt>
                <c:pt idx="740">
                  <c:v>44946</c:v>
                </c:pt>
                <c:pt idx="741">
                  <c:v>44956</c:v>
                </c:pt>
                <c:pt idx="742">
                  <c:v>44957</c:v>
                </c:pt>
                <c:pt idx="743">
                  <c:v>44958</c:v>
                </c:pt>
                <c:pt idx="744">
                  <c:v>44959</c:v>
                </c:pt>
                <c:pt idx="745">
                  <c:v>44960</c:v>
                </c:pt>
                <c:pt idx="746">
                  <c:v>44963</c:v>
                </c:pt>
                <c:pt idx="747">
                  <c:v>44964</c:v>
                </c:pt>
                <c:pt idx="748">
                  <c:v>44965</c:v>
                </c:pt>
                <c:pt idx="749">
                  <c:v>44966</c:v>
                </c:pt>
                <c:pt idx="750">
                  <c:v>44967</c:v>
                </c:pt>
                <c:pt idx="751">
                  <c:v>44970</c:v>
                </c:pt>
                <c:pt idx="752">
                  <c:v>44971</c:v>
                </c:pt>
                <c:pt idx="753">
                  <c:v>44972</c:v>
                </c:pt>
                <c:pt idx="754">
                  <c:v>44973</c:v>
                </c:pt>
                <c:pt idx="755">
                  <c:v>44974</c:v>
                </c:pt>
                <c:pt idx="756">
                  <c:v>44977</c:v>
                </c:pt>
                <c:pt idx="757">
                  <c:v>44978</c:v>
                </c:pt>
                <c:pt idx="758">
                  <c:v>44979</c:v>
                </c:pt>
                <c:pt idx="759">
                  <c:v>44980</c:v>
                </c:pt>
                <c:pt idx="760">
                  <c:v>44981</c:v>
                </c:pt>
                <c:pt idx="761">
                  <c:v>44984</c:v>
                </c:pt>
                <c:pt idx="762">
                  <c:v>44985</c:v>
                </c:pt>
                <c:pt idx="763">
                  <c:v>44986</c:v>
                </c:pt>
                <c:pt idx="764">
                  <c:v>44987</c:v>
                </c:pt>
                <c:pt idx="765">
                  <c:v>44988</c:v>
                </c:pt>
                <c:pt idx="766">
                  <c:v>44991</c:v>
                </c:pt>
                <c:pt idx="767">
                  <c:v>44992</c:v>
                </c:pt>
                <c:pt idx="768">
                  <c:v>44993</c:v>
                </c:pt>
                <c:pt idx="769">
                  <c:v>44994</c:v>
                </c:pt>
                <c:pt idx="770">
                  <c:v>44995</c:v>
                </c:pt>
                <c:pt idx="771">
                  <c:v>44998</c:v>
                </c:pt>
                <c:pt idx="772">
                  <c:v>44999</c:v>
                </c:pt>
                <c:pt idx="773">
                  <c:v>45000</c:v>
                </c:pt>
                <c:pt idx="774">
                  <c:v>45001</c:v>
                </c:pt>
                <c:pt idx="775">
                  <c:v>45002</c:v>
                </c:pt>
                <c:pt idx="776">
                  <c:v>45005</c:v>
                </c:pt>
                <c:pt idx="777">
                  <c:v>45006</c:v>
                </c:pt>
                <c:pt idx="778">
                  <c:v>45007</c:v>
                </c:pt>
                <c:pt idx="779">
                  <c:v>45008</c:v>
                </c:pt>
                <c:pt idx="780">
                  <c:v>45009</c:v>
                </c:pt>
                <c:pt idx="781">
                  <c:v>45012</c:v>
                </c:pt>
                <c:pt idx="782">
                  <c:v>45013</c:v>
                </c:pt>
                <c:pt idx="783">
                  <c:v>45014</c:v>
                </c:pt>
                <c:pt idx="784">
                  <c:v>45015</c:v>
                </c:pt>
                <c:pt idx="785">
                  <c:v>45016</c:v>
                </c:pt>
                <c:pt idx="786">
                  <c:v>45019</c:v>
                </c:pt>
                <c:pt idx="787">
                  <c:v>45020</c:v>
                </c:pt>
                <c:pt idx="788">
                  <c:v>45022</c:v>
                </c:pt>
                <c:pt idx="789">
                  <c:v>45023</c:v>
                </c:pt>
                <c:pt idx="790">
                  <c:v>45026</c:v>
                </c:pt>
                <c:pt idx="791">
                  <c:v>45027</c:v>
                </c:pt>
                <c:pt idx="792">
                  <c:v>45028</c:v>
                </c:pt>
                <c:pt idx="793">
                  <c:v>45029</c:v>
                </c:pt>
                <c:pt idx="794">
                  <c:v>45030</c:v>
                </c:pt>
                <c:pt idx="795">
                  <c:v>45033</c:v>
                </c:pt>
                <c:pt idx="796">
                  <c:v>45034</c:v>
                </c:pt>
                <c:pt idx="797">
                  <c:v>45035</c:v>
                </c:pt>
                <c:pt idx="798">
                  <c:v>45036</c:v>
                </c:pt>
                <c:pt idx="799">
                  <c:v>45037</c:v>
                </c:pt>
                <c:pt idx="800">
                  <c:v>45040</c:v>
                </c:pt>
                <c:pt idx="801">
                  <c:v>45041</c:v>
                </c:pt>
                <c:pt idx="802">
                  <c:v>45042</c:v>
                </c:pt>
                <c:pt idx="803">
                  <c:v>45043</c:v>
                </c:pt>
                <c:pt idx="804">
                  <c:v>45044</c:v>
                </c:pt>
                <c:pt idx="805">
                  <c:v>45050</c:v>
                </c:pt>
                <c:pt idx="806">
                  <c:v>45051</c:v>
                </c:pt>
                <c:pt idx="807">
                  <c:v>45054</c:v>
                </c:pt>
                <c:pt idx="808">
                  <c:v>45055</c:v>
                </c:pt>
                <c:pt idx="809">
                  <c:v>45056</c:v>
                </c:pt>
                <c:pt idx="810">
                  <c:v>45057</c:v>
                </c:pt>
                <c:pt idx="811">
                  <c:v>45058</c:v>
                </c:pt>
                <c:pt idx="812">
                  <c:v>45061</c:v>
                </c:pt>
                <c:pt idx="813">
                  <c:v>45062</c:v>
                </c:pt>
                <c:pt idx="814">
                  <c:v>45063</c:v>
                </c:pt>
                <c:pt idx="815">
                  <c:v>45064</c:v>
                </c:pt>
                <c:pt idx="816">
                  <c:v>45065</c:v>
                </c:pt>
                <c:pt idx="817">
                  <c:v>45068</c:v>
                </c:pt>
                <c:pt idx="818">
                  <c:v>45069</c:v>
                </c:pt>
                <c:pt idx="819">
                  <c:v>45070</c:v>
                </c:pt>
                <c:pt idx="820">
                  <c:v>45071</c:v>
                </c:pt>
                <c:pt idx="821">
                  <c:v>45072</c:v>
                </c:pt>
                <c:pt idx="822">
                  <c:v>45075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45096</c:v>
                </c:pt>
                <c:pt idx="838">
                  <c:v>45097</c:v>
                </c:pt>
                <c:pt idx="839">
                  <c:v>45098</c:v>
                </c:pt>
                <c:pt idx="840">
                  <c:v>45103</c:v>
                </c:pt>
                <c:pt idx="841">
                  <c:v>45104</c:v>
                </c:pt>
                <c:pt idx="842">
                  <c:v>45105</c:v>
                </c:pt>
                <c:pt idx="843">
                  <c:v>45106</c:v>
                </c:pt>
                <c:pt idx="844">
                  <c:v>45107</c:v>
                </c:pt>
                <c:pt idx="845">
                  <c:v>45110</c:v>
                </c:pt>
                <c:pt idx="846">
                  <c:v>45111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45173</c:v>
                </c:pt>
                <c:pt idx="891">
                  <c:v>45174</c:v>
                </c:pt>
                <c:pt idx="892">
                  <c:v>45175</c:v>
                </c:pt>
                <c:pt idx="893">
                  <c:v>45176</c:v>
                </c:pt>
                <c:pt idx="894">
                  <c:v>45177</c:v>
                </c:pt>
                <c:pt idx="895">
                  <c:v>45180</c:v>
                </c:pt>
                <c:pt idx="896">
                  <c:v>45181</c:v>
                </c:pt>
                <c:pt idx="897">
                  <c:v>45182</c:v>
                </c:pt>
                <c:pt idx="898">
                  <c:v>45183</c:v>
                </c:pt>
                <c:pt idx="899">
                  <c:v>45184</c:v>
                </c:pt>
                <c:pt idx="900">
                  <c:v>45187</c:v>
                </c:pt>
                <c:pt idx="901">
                  <c:v>45188</c:v>
                </c:pt>
                <c:pt idx="902">
                  <c:v>45189</c:v>
                </c:pt>
                <c:pt idx="903">
                  <c:v>45190</c:v>
                </c:pt>
                <c:pt idx="904">
                  <c:v>45191</c:v>
                </c:pt>
                <c:pt idx="905">
                  <c:v>45194</c:v>
                </c:pt>
                <c:pt idx="906">
                  <c:v>45195</c:v>
                </c:pt>
                <c:pt idx="907">
                  <c:v>45196</c:v>
                </c:pt>
                <c:pt idx="908">
                  <c:v>45197</c:v>
                </c:pt>
                <c:pt idx="909">
                  <c:v>45208</c:v>
                </c:pt>
                <c:pt idx="910">
                  <c:v>45209</c:v>
                </c:pt>
                <c:pt idx="911">
                  <c:v>45210</c:v>
                </c:pt>
                <c:pt idx="912">
                  <c:v>45211</c:v>
                </c:pt>
                <c:pt idx="913">
                  <c:v>45212</c:v>
                </c:pt>
                <c:pt idx="914">
                  <c:v>45215</c:v>
                </c:pt>
                <c:pt idx="915">
                  <c:v>45216</c:v>
                </c:pt>
                <c:pt idx="916">
                  <c:v>45217</c:v>
                </c:pt>
                <c:pt idx="917">
                  <c:v>45218</c:v>
                </c:pt>
                <c:pt idx="918">
                  <c:v>45219</c:v>
                </c:pt>
                <c:pt idx="919">
                  <c:v>45222</c:v>
                </c:pt>
                <c:pt idx="920">
                  <c:v>45223</c:v>
                </c:pt>
                <c:pt idx="921">
                  <c:v>45224</c:v>
                </c:pt>
                <c:pt idx="922">
                  <c:v>45225</c:v>
                </c:pt>
                <c:pt idx="923">
                  <c:v>45226</c:v>
                </c:pt>
                <c:pt idx="924">
                  <c:v>45229</c:v>
                </c:pt>
                <c:pt idx="925">
                  <c:v>45230</c:v>
                </c:pt>
                <c:pt idx="926">
                  <c:v>45231</c:v>
                </c:pt>
                <c:pt idx="927">
                  <c:v>45232</c:v>
                </c:pt>
                <c:pt idx="928">
                  <c:v>45233</c:v>
                </c:pt>
                <c:pt idx="929">
                  <c:v>45236</c:v>
                </c:pt>
                <c:pt idx="930">
                  <c:v>45237</c:v>
                </c:pt>
                <c:pt idx="931">
                  <c:v>45238</c:v>
                </c:pt>
                <c:pt idx="932">
                  <c:v>45239</c:v>
                </c:pt>
                <c:pt idx="933">
                  <c:v>45240</c:v>
                </c:pt>
                <c:pt idx="934">
                  <c:v>45243</c:v>
                </c:pt>
                <c:pt idx="935">
                  <c:v>45244</c:v>
                </c:pt>
                <c:pt idx="936">
                  <c:v>45245</c:v>
                </c:pt>
                <c:pt idx="937">
                  <c:v>45246</c:v>
                </c:pt>
                <c:pt idx="938">
                  <c:v>45247</c:v>
                </c:pt>
                <c:pt idx="939">
                  <c:v>45250</c:v>
                </c:pt>
                <c:pt idx="940">
                  <c:v>45251</c:v>
                </c:pt>
                <c:pt idx="941">
                  <c:v>45252</c:v>
                </c:pt>
                <c:pt idx="942">
                  <c:v>45253</c:v>
                </c:pt>
                <c:pt idx="943">
                  <c:v>45254</c:v>
                </c:pt>
                <c:pt idx="944">
                  <c:v>45257</c:v>
                </c:pt>
                <c:pt idx="945">
                  <c:v>45258</c:v>
                </c:pt>
                <c:pt idx="946">
                  <c:v>45259</c:v>
                </c:pt>
                <c:pt idx="947">
                  <c:v>45260</c:v>
                </c:pt>
                <c:pt idx="948">
                  <c:v>45261</c:v>
                </c:pt>
                <c:pt idx="949">
                  <c:v>45264</c:v>
                </c:pt>
                <c:pt idx="950">
                  <c:v>45265</c:v>
                </c:pt>
                <c:pt idx="951">
                  <c:v>45266</c:v>
                </c:pt>
                <c:pt idx="952">
                  <c:v>45267</c:v>
                </c:pt>
                <c:pt idx="953">
                  <c:v>45268</c:v>
                </c:pt>
                <c:pt idx="954">
                  <c:v>45271</c:v>
                </c:pt>
                <c:pt idx="955">
                  <c:v>45272</c:v>
                </c:pt>
                <c:pt idx="956">
                  <c:v>45273</c:v>
                </c:pt>
                <c:pt idx="957">
                  <c:v>45274</c:v>
                </c:pt>
                <c:pt idx="958">
                  <c:v>45275</c:v>
                </c:pt>
                <c:pt idx="959">
                  <c:v>45278</c:v>
                </c:pt>
                <c:pt idx="960">
                  <c:v>45279</c:v>
                </c:pt>
                <c:pt idx="961">
                  <c:v>45280</c:v>
                </c:pt>
                <c:pt idx="962">
                  <c:v>45281</c:v>
                </c:pt>
                <c:pt idx="963">
                  <c:v>45282</c:v>
                </c:pt>
                <c:pt idx="964">
                  <c:v>45285</c:v>
                </c:pt>
                <c:pt idx="965">
                  <c:v>45286</c:v>
                </c:pt>
                <c:pt idx="966">
                  <c:v>45287</c:v>
                </c:pt>
                <c:pt idx="967">
                  <c:v>45288</c:v>
                </c:pt>
                <c:pt idx="968">
                  <c:v>45289</c:v>
                </c:pt>
                <c:pt idx="969">
                  <c:v>45293</c:v>
                </c:pt>
                <c:pt idx="970">
                  <c:v>45294</c:v>
                </c:pt>
                <c:pt idx="971">
                  <c:v>45295</c:v>
                </c:pt>
                <c:pt idx="972">
                  <c:v>45296</c:v>
                </c:pt>
                <c:pt idx="973">
                  <c:v>45299</c:v>
                </c:pt>
                <c:pt idx="974">
                  <c:v>45300</c:v>
                </c:pt>
                <c:pt idx="975">
                  <c:v>45301</c:v>
                </c:pt>
                <c:pt idx="976">
                  <c:v>45302</c:v>
                </c:pt>
                <c:pt idx="977">
                  <c:v>45303</c:v>
                </c:pt>
                <c:pt idx="978">
                  <c:v>45306</c:v>
                </c:pt>
                <c:pt idx="979">
                  <c:v>45307</c:v>
                </c:pt>
                <c:pt idx="980">
                  <c:v>45308</c:v>
                </c:pt>
                <c:pt idx="981">
                  <c:v>45309</c:v>
                </c:pt>
                <c:pt idx="982">
                  <c:v>45310</c:v>
                </c:pt>
                <c:pt idx="983">
                  <c:v>45313</c:v>
                </c:pt>
                <c:pt idx="984">
                  <c:v>45314</c:v>
                </c:pt>
                <c:pt idx="985">
                  <c:v>45315</c:v>
                </c:pt>
                <c:pt idx="986">
                  <c:v>45316</c:v>
                </c:pt>
                <c:pt idx="987">
                  <c:v>45317</c:v>
                </c:pt>
                <c:pt idx="988">
                  <c:v>45320</c:v>
                </c:pt>
                <c:pt idx="989">
                  <c:v>45321</c:v>
                </c:pt>
                <c:pt idx="990">
                  <c:v>45322</c:v>
                </c:pt>
                <c:pt idx="991">
                  <c:v>45323</c:v>
                </c:pt>
                <c:pt idx="992">
                  <c:v>45324</c:v>
                </c:pt>
                <c:pt idx="993">
                  <c:v>45327</c:v>
                </c:pt>
                <c:pt idx="994">
                  <c:v>45328</c:v>
                </c:pt>
                <c:pt idx="995">
                  <c:v>45329</c:v>
                </c:pt>
                <c:pt idx="996">
                  <c:v>45330</c:v>
                </c:pt>
                <c:pt idx="997">
                  <c:v>45341</c:v>
                </c:pt>
                <c:pt idx="998">
                  <c:v>45342</c:v>
                </c:pt>
                <c:pt idx="999">
                  <c:v>45343</c:v>
                </c:pt>
                <c:pt idx="1000">
                  <c:v>45344</c:v>
                </c:pt>
                <c:pt idx="1001">
                  <c:v>45345</c:v>
                </c:pt>
                <c:pt idx="1002">
                  <c:v>45348</c:v>
                </c:pt>
                <c:pt idx="1003">
                  <c:v>45349</c:v>
                </c:pt>
                <c:pt idx="1004">
                  <c:v>45350</c:v>
                </c:pt>
                <c:pt idx="1005">
                  <c:v>45351</c:v>
                </c:pt>
                <c:pt idx="1006">
                  <c:v>45352</c:v>
                </c:pt>
                <c:pt idx="1007">
                  <c:v>45355</c:v>
                </c:pt>
                <c:pt idx="1008">
                  <c:v>45356</c:v>
                </c:pt>
                <c:pt idx="1009">
                  <c:v>45357</c:v>
                </c:pt>
                <c:pt idx="1010">
                  <c:v>45358</c:v>
                </c:pt>
                <c:pt idx="1011">
                  <c:v>45359</c:v>
                </c:pt>
                <c:pt idx="1012">
                  <c:v>45362</c:v>
                </c:pt>
                <c:pt idx="1013">
                  <c:v>45363</c:v>
                </c:pt>
                <c:pt idx="1014">
                  <c:v>45364</c:v>
                </c:pt>
                <c:pt idx="1015">
                  <c:v>45365</c:v>
                </c:pt>
                <c:pt idx="1016">
                  <c:v>45366</c:v>
                </c:pt>
                <c:pt idx="1017">
                  <c:v>45369</c:v>
                </c:pt>
                <c:pt idx="1018">
                  <c:v>45370</c:v>
                </c:pt>
                <c:pt idx="1019">
                  <c:v>45371</c:v>
                </c:pt>
                <c:pt idx="1020">
                  <c:v>45372</c:v>
                </c:pt>
                <c:pt idx="1021">
                  <c:v>45373</c:v>
                </c:pt>
                <c:pt idx="1022">
                  <c:v>45376</c:v>
                </c:pt>
                <c:pt idx="1023">
                  <c:v>45377</c:v>
                </c:pt>
                <c:pt idx="1024">
                  <c:v>45378</c:v>
                </c:pt>
                <c:pt idx="1025">
                  <c:v>45379</c:v>
                </c:pt>
                <c:pt idx="1026">
                  <c:v>45380</c:v>
                </c:pt>
                <c:pt idx="1027">
                  <c:v>45383</c:v>
                </c:pt>
                <c:pt idx="1028">
                  <c:v>45384</c:v>
                </c:pt>
                <c:pt idx="1029">
                  <c:v>45385</c:v>
                </c:pt>
                <c:pt idx="1030">
                  <c:v>45390</c:v>
                </c:pt>
                <c:pt idx="1031">
                  <c:v>45391</c:v>
                </c:pt>
                <c:pt idx="1032">
                  <c:v>45392</c:v>
                </c:pt>
                <c:pt idx="1033">
                  <c:v>45393</c:v>
                </c:pt>
                <c:pt idx="1034">
                  <c:v>45394</c:v>
                </c:pt>
                <c:pt idx="1035">
                  <c:v>45397</c:v>
                </c:pt>
                <c:pt idx="1036">
                  <c:v>45398</c:v>
                </c:pt>
                <c:pt idx="1037">
                  <c:v>45399</c:v>
                </c:pt>
                <c:pt idx="1038">
                  <c:v>45400</c:v>
                </c:pt>
                <c:pt idx="1039">
                  <c:v>45401</c:v>
                </c:pt>
                <c:pt idx="1040">
                  <c:v>45404</c:v>
                </c:pt>
                <c:pt idx="1041">
                  <c:v>45405</c:v>
                </c:pt>
                <c:pt idx="1042">
                  <c:v>45406</c:v>
                </c:pt>
                <c:pt idx="1043">
                  <c:v>45407</c:v>
                </c:pt>
                <c:pt idx="1044">
                  <c:v>45408</c:v>
                </c:pt>
                <c:pt idx="1045">
                  <c:v>45411</c:v>
                </c:pt>
                <c:pt idx="1046">
                  <c:v>45412</c:v>
                </c:pt>
                <c:pt idx="1047">
                  <c:v>45418</c:v>
                </c:pt>
                <c:pt idx="1048">
                  <c:v>45419</c:v>
                </c:pt>
                <c:pt idx="1049">
                  <c:v>45420</c:v>
                </c:pt>
                <c:pt idx="1050">
                  <c:v>45421</c:v>
                </c:pt>
                <c:pt idx="1051">
                  <c:v>45422</c:v>
                </c:pt>
                <c:pt idx="1052">
                  <c:v>45425</c:v>
                </c:pt>
                <c:pt idx="1053">
                  <c:v>45426</c:v>
                </c:pt>
                <c:pt idx="1054">
                  <c:v>45427</c:v>
                </c:pt>
                <c:pt idx="1055">
                  <c:v>45428</c:v>
                </c:pt>
                <c:pt idx="1056">
                  <c:v>45429</c:v>
                </c:pt>
                <c:pt idx="1057">
                  <c:v>45432</c:v>
                </c:pt>
                <c:pt idx="1058">
                  <c:v>45433</c:v>
                </c:pt>
                <c:pt idx="1059">
                  <c:v>45434</c:v>
                </c:pt>
                <c:pt idx="1060">
                  <c:v>45435</c:v>
                </c:pt>
                <c:pt idx="1061">
                  <c:v>45436</c:v>
                </c:pt>
                <c:pt idx="1062">
                  <c:v>45439</c:v>
                </c:pt>
                <c:pt idx="1063">
                  <c:v>45440</c:v>
                </c:pt>
                <c:pt idx="1064">
                  <c:v>45441</c:v>
                </c:pt>
                <c:pt idx="1065">
                  <c:v>45442</c:v>
                </c:pt>
                <c:pt idx="1066">
                  <c:v>45443</c:v>
                </c:pt>
                <c:pt idx="1067">
                  <c:v>45446</c:v>
                </c:pt>
                <c:pt idx="1068">
                  <c:v>45447</c:v>
                </c:pt>
                <c:pt idx="1069">
                  <c:v>45448</c:v>
                </c:pt>
                <c:pt idx="1070">
                  <c:v>45449</c:v>
                </c:pt>
                <c:pt idx="1071">
                  <c:v>45450</c:v>
                </c:pt>
                <c:pt idx="1072">
                  <c:v>45454</c:v>
                </c:pt>
                <c:pt idx="1073">
                  <c:v>45455</c:v>
                </c:pt>
                <c:pt idx="1074">
                  <c:v>45456</c:v>
                </c:pt>
                <c:pt idx="1075">
                  <c:v>45457</c:v>
                </c:pt>
                <c:pt idx="1076">
                  <c:v>45460</c:v>
                </c:pt>
                <c:pt idx="1077">
                  <c:v>45461</c:v>
                </c:pt>
                <c:pt idx="1078">
                  <c:v>45462</c:v>
                </c:pt>
                <c:pt idx="1079">
                  <c:v>45463</c:v>
                </c:pt>
                <c:pt idx="1080">
                  <c:v>45464</c:v>
                </c:pt>
                <c:pt idx="1081">
                  <c:v>45467</c:v>
                </c:pt>
                <c:pt idx="1082">
                  <c:v>45468</c:v>
                </c:pt>
                <c:pt idx="1083">
                  <c:v>45469</c:v>
                </c:pt>
                <c:pt idx="1084">
                  <c:v>45470</c:v>
                </c:pt>
                <c:pt idx="1085">
                  <c:v>45471</c:v>
                </c:pt>
                <c:pt idx="1086">
                  <c:v>45474</c:v>
                </c:pt>
                <c:pt idx="1087">
                  <c:v>45475</c:v>
                </c:pt>
                <c:pt idx="1088">
                  <c:v>45476</c:v>
                </c:pt>
                <c:pt idx="1089">
                  <c:v>45477</c:v>
                </c:pt>
                <c:pt idx="1090">
                  <c:v>45478</c:v>
                </c:pt>
                <c:pt idx="1091">
                  <c:v>45481</c:v>
                </c:pt>
                <c:pt idx="1092">
                  <c:v>45482</c:v>
                </c:pt>
                <c:pt idx="1093">
                  <c:v>45483</c:v>
                </c:pt>
                <c:pt idx="1094">
                  <c:v>45484</c:v>
                </c:pt>
                <c:pt idx="1095">
                  <c:v>45485</c:v>
                </c:pt>
                <c:pt idx="1096">
                  <c:v>45488</c:v>
                </c:pt>
                <c:pt idx="1097">
                  <c:v>45489</c:v>
                </c:pt>
                <c:pt idx="1098">
                  <c:v>45490</c:v>
                </c:pt>
                <c:pt idx="1099">
                  <c:v>45491</c:v>
                </c:pt>
                <c:pt idx="1100">
                  <c:v>45492</c:v>
                </c:pt>
                <c:pt idx="1101">
                  <c:v>45495</c:v>
                </c:pt>
                <c:pt idx="1102">
                  <c:v>45496</c:v>
                </c:pt>
                <c:pt idx="1103">
                  <c:v>45497</c:v>
                </c:pt>
                <c:pt idx="1104">
                  <c:v>45498</c:v>
                </c:pt>
                <c:pt idx="1105">
                  <c:v>45499</c:v>
                </c:pt>
                <c:pt idx="1106">
                  <c:v>45502</c:v>
                </c:pt>
                <c:pt idx="1107">
                  <c:v>45503</c:v>
                </c:pt>
                <c:pt idx="1108">
                  <c:v>45504</c:v>
                </c:pt>
                <c:pt idx="1109">
                  <c:v>45505</c:v>
                </c:pt>
                <c:pt idx="1110">
                  <c:v>45506</c:v>
                </c:pt>
                <c:pt idx="1111">
                  <c:v>45509</c:v>
                </c:pt>
                <c:pt idx="1112">
                  <c:v>45510</c:v>
                </c:pt>
                <c:pt idx="1113">
                  <c:v>45511</c:v>
                </c:pt>
                <c:pt idx="1114">
                  <c:v>45512</c:v>
                </c:pt>
                <c:pt idx="1115">
                  <c:v>45513</c:v>
                </c:pt>
                <c:pt idx="1116">
                  <c:v>45516</c:v>
                </c:pt>
                <c:pt idx="1117">
                  <c:v>45517</c:v>
                </c:pt>
                <c:pt idx="1118">
                  <c:v>45518</c:v>
                </c:pt>
                <c:pt idx="1119">
                  <c:v>45519</c:v>
                </c:pt>
                <c:pt idx="1120">
                  <c:v>45520</c:v>
                </c:pt>
                <c:pt idx="1121">
                  <c:v>45523</c:v>
                </c:pt>
                <c:pt idx="1122">
                  <c:v>45524</c:v>
                </c:pt>
                <c:pt idx="1123">
                  <c:v>45525</c:v>
                </c:pt>
                <c:pt idx="1124">
                  <c:v>45526</c:v>
                </c:pt>
                <c:pt idx="1125">
                  <c:v>45527</c:v>
                </c:pt>
                <c:pt idx="1126">
                  <c:v>45530</c:v>
                </c:pt>
                <c:pt idx="1127">
                  <c:v>45531</c:v>
                </c:pt>
                <c:pt idx="1128">
                  <c:v>45532</c:v>
                </c:pt>
                <c:pt idx="1129">
                  <c:v>45533</c:v>
                </c:pt>
                <c:pt idx="1130">
                  <c:v>45534</c:v>
                </c:pt>
                <c:pt idx="1131">
                  <c:v>45537</c:v>
                </c:pt>
                <c:pt idx="1132">
                  <c:v>45538</c:v>
                </c:pt>
                <c:pt idx="1133">
                  <c:v>45539</c:v>
                </c:pt>
                <c:pt idx="1134">
                  <c:v>45540</c:v>
                </c:pt>
                <c:pt idx="1135">
                  <c:v>45541</c:v>
                </c:pt>
                <c:pt idx="1136">
                  <c:v>45544</c:v>
                </c:pt>
                <c:pt idx="1137">
                  <c:v>45545</c:v>
                </c:pt>
                <c:pt idx="1138">
                  <c:v>45546</c:v>
                </c:pt>
                <c:pt idx="1139">
                  <c:v>45547</c:v>
                </c:pt>
                <c:pt idx="1140">
                  <c:v>45548</c:v>
                </c:pt>
                <c:pt idx="1141">
                  <c:v>45553</c:v>
                </c:pt>
                <c:pt idx="1142">
                  <c:v>45554</c:v>
                </c:pt>
                <c:pt idx="1143">
                  <c:v>45555</c:v>
                </c:pt>
                <c:pt idx="1144">
                  <c:v>45558</c:v>
                </c:pt>
                <c:pt idx="1145">
                  <c:v>45559</c:v>
                </c:pt>
                <c:pt idx="1146">
                  <c:v>45560</c:v>
                </c:pt>
                <c:pt idx="1147">
                  <c:v>45561</c:v>
                </c:pt>
                <c:pt idx="1148">
                  <c:v>45562</c:v>
                </c:pt>
                <c:pt idx="1149">
                  <c:v>45565</c:v>
                </c:pt>
                <c:pt idx="1150">
                  <c:v>45573</c:v>
                </c:pt>
                <c:pt idx="1151">
                  <c:v>45574</c:v>
                </c:pt>
                <c:pt idx="1152">
                  <c:v>45575</c:v>
                </c:pt>
                <c:pt idx="1153">
                  <c:v>45576</c:v>
                </c:pt>
                <c:pt idx="1154">
                  <c:v>45579</c:v>
                </c:pt>
                <c:pt idx="1155">
                  <c:v>45580</c:v>
                </c:pt>
                <c:pt idx="1156">
                  <c:v>45581</c:v>
                </c:pt>
                <c:pt idx="1157">
                  <c:v>45582</c:v>
                </c:pt>
                <c:pt idx="1158">
                  <c:v>45583</c:v>
                </c:pt>
                <c:pt idx="1159">
                  <c:v>45586</c:v>
                </c:pt>
                <c:pt idx="1160">
                  <c:v>45587</c:v>
                </c:pt>
                <c:pt idx="1161">
                  <c:v>45588</c:v>
                </c:pt>
                <c:pt idx="1162">
                  <c:v>45589</c:v>
                </c:pt>
                <c:pt idx="1163">
                  <c:v>45590</c:v>
                </c:pt>
                <c:pt idx="1164">
                  <c:v>45593</c:v>
                </c:pt>
                <c:pt idx="1165">
                  <c:v>45594</c:v>
                </c:pt>
                <c:pt idx="1166">
                  <c:v>45595</c:v>
                </c:pt>
                <c:pt idx="1167">
                  <c:v>45596</c:v>
                </c:pt>
                <c:pt idx="1168">
                  <c:v>45597</c:v>
                </c:pt>
                <c:pt idx="1169">
                  <c:v>45600</c:v>
                </c:pt>
                <c:pt idx="1170">
                  <c:v>45601</c:v>
                </c:pt>
                <c:pt idx="1171">
                  <c:v>45602</c:v>
                </c:pt>
                <c:pt idx="1172">
                  <c:v>45603</c:v>
                </c:pt>
                <c:pt idx="1173">
                  <c:v>45604</c:v>
                </c:pt>
                <c:pt idx="1174">
                  <c:v>45607</c:v>
                </c:pt>
                <c:pt idx="1175">
                  <c:v>45608</c:v>
                </c:pt>
                <c:pt idx="1176">
                  <c:v>45609</c:v>
                </c:pt>
                <c:pt idx="1177">
                  <c:v>45610</c:v>
                </c:pt>
                <c:pt idx="1178">
                  <c:v>45611</c:v>
                </c:pt>
                <c:pt idx="1179">
                  <c:v>45614</c:v>
                </c:pt>
                <c:pt idx="1180">
                  <c:v>45615</c:v>
                </c:pt>
                <c:pt idx="1181">
                  <c:v>45616</c:v>
                </c:pt>
                <c:pt idx="1182">
                  <c:v>45617</c:v>
                </c:pt>
                <c:pt idx="1183">
                  <c:v>45618</c:v>
                </c:pt>
                <c:pt idx="1184">
                  <c:v>45621</c:v>
                </c:pt>
                <c:pt idx="1185">
                  <c:v>45622</c:v>
                </c:pt>
                <c:pt idx="1186">
                  <c:v>45623</c:v>
                </c:pt>
                <c:pt idx="1187">
                  <c:v>45624</c:v>
                </c:pt>
                <c:pt idx="1188">
                  <c:v>45625</c:v>
                </c:pt>
                <c:pt idx="1189">
                  <c:v>45628</c:v>
                </c:pt>
                <c:pt idx="1190">
                  <c:v>45629</c:v>
                </c:pt>
                <c:pt idx="1191">
                  <c:v>45630</c:v>
                </c:pt>
                <c:pt idx="1192">
                  <c:v>45631</c:v>
                </c:pt>
                <c:pt idx="1193">
                  <c:v>45632</c:v>
                </c:pt>
                <c:pt idx="1194">
                  <c:v>45635</c:v>
                </c:pt>
                <c:pt idx="1195">
                  <c:v>45636</c:v>
                </c:pt>
                <c:pt idx="1196">
                  <c:v>45637</c:v>
                </c:pt>
                <c:pt idx="1197">
                  <c:v>45638</c:v>
                </c:pt>
                <c:pt idx="1198">
                  <c:v>45639</c:v>
                </c:pt>
                <c:pt idx="1199">
                  <c:v>45642</c:v>
                </c:pt>
                <c:pt idx="1200">
                  <c:v>45643</c:v>
                </c:pt>
                <c:pt idx="1201">
                  <c:v>45644</c:v>
                </c:pt>
                <c:pt idx="1202">
                  <c:v>45645</c:v>
                </c:pt>
                <c:pt idx="1203">
                  <c:v>45646</c:v>
                </c:pt>
                <c:pt idx="1204">
                  <c:v>45649</c:v>
                </c:pt>
                <c:pt idx="1205">
                  <c:v>45650</c:v>
                </c:pt>
                <c:pt idx="1206">
                  <c:v>45651</c:v>
                </c:pt>
                <c:pt idx="1207">
                  <c:v>45652</c:v>
                </c:pt>
                <c:pt idx="1208">
                  <c:v>45653</c:v>
                </c:pt>
                <c:pt idx="1209">
                  <c:v>45656</c:v>
                </c:pt>
                <c:pt idx="1210">
                  <c:v>45657</c:v>
                </c:pt>
                <c:pt idx="1211">
                  <c:v>45659</c:v>
                </c:pt>
                <c:pt idx="1212">
                  <c:v>45660</c:v>
                </c:pt>
                <c:pt idx="1213">
                  <c:v>45663</c:v>
                </c:pt>
                <c:pt idx="1214">
                  <c:v>45664</c:v>
                </c:pt>
                <c:pt idx="1215">
                  <c:v>45665</c:v>
                </c:pt>
                <c:pt idx="1216">
                  <c:v>45666</c:v>
                </c:pt>
                <c:pt idx="1217">
                  <c:v>45667</c:v>
                </c:pt>
                <c:pt idx="1218">
                  <c:v>45670</c:v>
                </c:pt>
                <c:pt idx="1219">
                  <c:v>45671</c:v>
                </c:pt>
                <c:pt idx="1220">
                  <c:v>45672</c:v>
                </c:pt>
                <c:pt idx="1221">
                  <c:v>45673</c:v>
                </c:pt>
                <c:pt idx="1222">
                  <c:v>45674</c:v>
                </c:pt>
                <c:pt idx="1223">
                  <c:v>45677</c:v>
                </c:pt>
                <c:pt idx="1224">
                  <c:v>45678</c:v>
                </c:pt>
                <c:pt idx="1225">
                  <c:v>45679</c:v>
                </c:pt>
                <c:pt idx="1226">
                  <c:v>45680</c:v>
                </c:pt>
                <c:pt idx="1227">
                  <c:v>45681</c:v>
                </c:pt>
                <c:pt idx="1228">
                  <c:v>45684</c:v>
                </c:pt>
                <c:pt idx="1229">
                  <c:v>45693</c:v>
                </c:pt>
                <c:pt idx="1230">
                  <c:v>45694</c:v>
                </c:pt>
                <c:pt idx="1231">
                  <c:v>45695</c:v>
                </c:pt>
                <c:pt idx="1232">
                  <c:v>45698</c:v>
                </c:pt>
                <c:pt idx="1233">
                  <c:v>45699</c:v>
                </c:pt>
                <c:pt idx="1234">
                  <c:v>45700</c:v>
                </c:pt>
                <c:pt idx="1235">
                  <c:v>45701</c:v>
                </c:pt>
                <c:pt idx="1236">
                  <c:v>45702</c:v>
                </c:pt>
                <c:pt idx="1237">
                  <c:v>45705</c:v>
                </c:pt>
                <c:pt idx="1238">
                  <c:v>45706</c:v>
                </c:pt>
                <c:pt idx="1239">
                  <c:v>45707</c:v>
                </c:pt>
                <c:pt idx="1240">
                  <c:v>45708</c:v>
                </c:pt>
                <c:pt idx="1241">
                  <c:v>45709</c:v>
                </c:pt>
                <c:pt idx="1242">
                  <c:v>45712</c:v>
                </c:pt>
                <c:pt idx="1243">
                  <c:v>45713</c:v>
                </c:pt>
                <c:pt idx="1244">
                  <c:v>45714</c:v>
                </c:pt>
                <c:pt idx="1245">
                  <c:v>45715</c:v>
                </c:pt>
                <c:pt idx="1246">
                  <c:v>45716</c:v>
                </c:pt>
                <c:pt idx="1247">
                  <c:v>45719</c:v>
                </c:pt>
                <c:pt idx="1248">
                  <c:v>45720</c:v>
                </c:pt>
                <c:pt idx="1249">
                  <c:v>45721</c:v>
                </c:pt>
                <c:pt idx="1250">
                  <c:v>45722</c:v>
                </c:pt>
                <c:pt idx="1251">
                  <c:v>45723</c:v>
                </c:pt>
                <c:pt idx="1252">
                  <c:v>45726</c:v>
                </c:pt>
                <c:pt idx="1253">
                  <c:v>45727</c:v>
                </c:pt>
                <c:pt idx="1254">
                  <c:v>45728</c:v>
                </c:pt>
                <c:pt idx="1255">
                  <c:v>45729</c:v>
                </c:pt>
                <c:pt idx="1256">
                  <c:v>45730</c:v>
                </c:pt>
                <c:pt idx="1257">
                  <c:v>45733</c:v>
                </c:pt>
                <c:pt idx="1258">
                  <c:v>45734</c:v>
                </c:pt>
                <c:pt idx="1259">
                  <c:v>45735</c:v>
                </c:pt>
                <c:pt idx="1260">
                  <c:v>45736</c:v>
                </c:pt>
                <c:pt idx="1261">
                  <c:v>45737</c:v>
                </c:pt>
                <c:pt idx="1262">
                  <c:v>45740</c:v>
                </c:pt>
                <c:pt idx="1263">
                  <c:v>45741</c:v>
                </c:pt>
                <c:pt idx="1264">
                  <c:v>45742</c:v>
                </c:pt>
                <c:pt idx="1265">
                  <c:v>45743</c:v>
                </c:pt>
                <c:pt idx="1266">
                  <c:v>45744</c:v>
                </c:pt>
                <c:pt idx="1267">
                  <c:v>45747</c:v>
                </c:pt>
                <c:pt idx="1268">
                  <c:v>45748</c:v>
                </c:pt>
                <c:pt idx="1269">
                  <c:v>45749</c:v>
                </c:pt>
                <c:pt idx="1270">
                  <c:v>45750</c:v>
                </c:pt>
                <c:pt idx="1271">
                  <c:v>45754</c:v>
                </c:pt>
                <c:pt idx="1272">
                  <c:v>45755</c:v>
                </c:pt>
                <c:pt idx="1273">
                  <c:v>45756</c:v>
                </c:pt>
                <c:pt idx="1274">
                  <c:v>45757</c:v>
                </c:pt>
                <c:pt idx="1275">
                  <c:v>45758</c:v>
                </c:pt>
                <c:pt idx="1276">
                  <c:v>45761</c:v>
                </c:pt>
                <c:pt idx="1277">
                  <c:v>45762</c:v>
                </c:pt>
                <c:pt idx="1278">
                  <c:v>45763</c:v>
                </c:pt>
                <c:pt idx="1279">
                  <c:v>45764</c:v>
                </c:pt>
                <c:pt idx="1280">
                  <c:v>45765</c:v>
                </c:pt>
                <c:pt idx="1281">
                  <c:v>45768</c:v>
                </c:pt>
                <c:pt idx="1282">
                  <c:v>45769</c:v>
                </c:pt>
                <c:pt idx="1283">
                  <c:v>45770</c:v>
                </c:pt>
                <c:pt idx="1284">
                  <c:v>45771</c:v>
                </c:pt>
                <c:pt idx="1285">
                  <c:v>45772</c:v>
                </c:pt>
                <c:pt idx="1286">
                  <c:v>45775</c:v>
                </c:pt>
                <c:pt idx="1287">
                  <c:v>45776</c:v>
                </c:pt>
                <c:pt idx="1288">
                  <c:v>45777</c:v>
                </c:pt>
                <c:pt idx="1289">
                  <c:v>45783</c:v>
                </c:pt>
                <c:pt idx="1290">
                  <c:v>45784</c:v>
                </c:pt>
                <c:pt idx="1291">
                  <c:v>45785</c:v>
                </c:pt>
                <c:pt idx="1292">
                  <c:v>45786</c:v>
                </c:pt>
                <c:pt idx="1293">
                  <c:v>45789</c:v>
                </c:pt>
                <c:pt idx="1294">
                  <c:v>45790</c:v>
                </c:pt>
                <c:pt idx="1295">
                  <c:v>45791</c:v>
                </c:pt>
                <c:pt idx="1296">
                  <c:v>45792</c:v>
                </c:pt>
                <c:pt idx="1297">
                  <c:v>45793</c:v>
                </c:pt>
                <c:pt idx="1298">
                  <c:v>45796</c:v>
                </c:pt>
                <c:pt idx="1299">
                  <c:v>45797</c:v>
                </c:pt>
                <c:pt idx="1300">
                  <c:v>45798</c:v>
                </c:pt>
                <c:pt idx="1301">
                  <c:v>45799</c:v>
                </c:pt>
                <c:pt idx="1302">
                  <c:v>45800</c:v>
                </c:pt>
                <c:pt idx="1303">
                  <c:v>45803</c:v>
                </c:pt>
                <c:pt idx="1304">
                  <c:v>45804</c:v>
                </c:pt>
                <c:pt idx="1305">
                  <c:v>45805</c:v>
                </c:pt>
                <c:pt idx="1306">
                  <c:v>45806</c:v>
                </c:pt>
                <c:pt idx="1307">
                  <c:v>45807</c:v>
                </c:pt>
                <c:pt idx="1308">
                  <c:v>45811</c:v>
                </c:pt>
                <c:pt idx="1309">
                  <c:v>45812</c:v>
                </c:pt>
                <c:pt idx="1310">
                  <c:v>45813</c:v>
                </c:pt>
                <c:pt idx="1311">
                  <c:v>45814</c:v>
                </c:pt>
                <c:pt idx="1312">
                  <c:v>45817</c:v>
                </c:pt>
                <c:pt idx="1313">
                  <c:v>45818</c:v>
                </c:pt>
                <c:pt idx="1314">
                  <c:v>45819</c:v>
                </c:pt>
                <c:pt idx="1315">
                  <c:v>45820</c:v>
                </c:pt>
                <c:pt idx="1316">
                  <c:v>45821</c:v>
                </c:pt>
                <c:pt idx="1317">
                  <c:v>45824</c:v>
                </c:pt>
                <c:pt idx="1318">
                  <c:v>45825</c:v>
                </c:pt>
                <c:pt idx="1319">
                  <c:v>45826</c:v>
                </c:pt>
                <c:pt idx="1320">
                  <c:v>45827</c:v>
                </c:pt>
                <c:pt idx="1321">
                  <c:v>45828</c:v>
                </c:pt>
                <c:pt idx="1322">
                  <c:v>45831</c:v>
                </c:pt>
                <c:pt idx="1323">
                  <c:v>45832</c:v>
                </c:pt>
                <c:pt idx="1324">
                  <c:v>45833</c:v>
                </c:pt>
                <c:pt idx="1325">
                  <c:v>45834</c:v>
                </c:pt>
                <c:pt idx="1326">
                  <c:v>45835</c:v>
                </c:pt>
                <c:pt idx="1327">
                  <c:v>45838</c:v>
                </c:pt>
                <c:pt idx="1328">
                  <c:v>45839</c:v>
                </c:pt>
                <c:pt idx="1329">
                  <c:v>45840</c:v>
                </c:pt>
                <c:pt idx="1330">
                  <c:v>45841</c:v>
                </c:pt>
                <c:pt idx="1331">
                  <c:v>45842</c:v>
                </c:pt>
                <c:pt idx="1332">
                  <c:v>45845</c:v>
                </c:pt>
                <c:pt idx="1333">
                  <c:v>45846</c:v>
                </c:pt>
                <c:pt idx="1334">
                  <c:v>45847</c:v>
                </c:pt>
                <c:pt idx="1335">
                  <c:v>45848</c:v>
                </c:pt>
                <c:pt idx="1336">
                  <c:v>45849</c:v>
                </c:pt>
                <c:pt idx="1337">
                  <c:v>45852</c:v>
                </c:pt>
                <c:pt idx="1338">
                  <c:v>45853</c:v>
                </c:pt>
                <c:pt idx="1339">
                  <c:v>45854</c:v>
                </c:pt>
                <c:pt idx="1340">
                  <c:v>45855</c:v>
                </c:pt>
                <c:pt idx="1341">
                  <c:v>45856</c:v>
                </c:pt>
                <c:pt idx="1342">
                  <c:v>45859</c:v>
                </c:pt>
                <c:pt idx="1343">
                  <c:v>45860</c:v>
                </c:pt>
                <c:pt idx="1344">
                  <c:v>45861</c:v>
                </c:pt>
                <c:pt idx="1345">
                  <c:v>45862</c:v>
                </c:pt>
                <c:pt idx="1346">
                  <c:v>45863</c:v>
                </c:pt>
                <c:pt idx="1347">
                  <c:v>45866</c:v>
                </c:pt>
                <c:pt idx="1348">
                  <c:v>45867</c:v>
                </c:pt>
                <c:pt idx="1349">
                  <c:v>45868</c:v>
                </c:pt>
                <c:pt idx="1350">
                  <c:v>45869</c:v>
                </c:pt>
                <c:pt idx="1351">
                  <c:v>45870</c:v>
                </c:pt>
                <c:pt idx="1352">
                  <c:v>45873</c:v>
                </c:pt>
                <c:pt idx="1353">
                  <c:v>45874</c:v>
                </c:pt>
                <c:pt idx="1354">
                  <c:v>45875</c:v>
                </c:pt>
                <c:pt idx="1355">
                  <c:v>45876</c:v>
                </c:pt>
                <c:pt idx="1356">
                  <c:v>45877</c:v>
                </c:pt>
                <c:pt idx="1357">
                  <c:v>45880</c:v>
                </c:pt>
                <c:pt idx="1358">
                  <c:v>45881</c:v>
                </c:pt>
                <c:pt idx="1359">
                  <c:v>45882</c:v>
                </c:pt>
                <c:pt idx="1360">
                  <c:v>45883</c:v>
                </c:pt>
                <c:pt idx="1361">
                  <c:v>45884</c:v>
                </c:pt>
                <c:pt idx="1362">
                  <c:v>45887</c:v>
                </c:pt>
                <c:pt idx="1363">
                  <c:v>45888</c:v>
                </c:pt>
                <c:pt idx="1364">
                  <c:v>45889</c:v>
                </c:pt>
                <c:pt idx="1365">
                  <c:v>45890</c:v>
                </c:pt>
                <c:pt idx="1366">
                  <c:v>45891</c:v>
                </c:pt>
                <c:pt idx="1367">
                  <c:v>45894</c:v>
                </c:pt>
                <c:pt idx="1368">
                  <c:v>45895</c:v>
                </c:pt>
                <c:pt idx="1369">
                  <c:v>45896</c:v>
                </c:pt>
                <c:pt idx="1370">
                  <c:v>45897</c:v>
                </c:pt>
                <c:pt idx="1371">
                  <c:v>45898</c:v>
                </c:pt>
                <c:pt idx="1372">
                  <c:v>45901</c:v>
                </c:pt>
                <c:pt idx="1373">
                  <c:v>45902</c:v>
                </c:pt>
                <c:pt idx="1374">
                  <c:v>45903</c:v>
                </c:pt>
                <c:pt idx="1375">
                  <c:v>45904</c:v>
                </c:pt>
                <c:pt idx="1376">
                  <c:v>45905</c:v>
                </c:pt>
                <c:pt idx="1377">
                  <c:v>45908</c:v>
                </c:pt>
                <c:pt idx="1378">
                  <c:v>45909</c:v>
                </c:pt>
                <c:pt idx="1379">
                  <c:v>45910</c:v>
                </c:pt>
                <c:pt idx="1380">
                  <c:v>45911</c:v>
                </c:pt>
                <c:pt idx="1381">
                  <c:v>45912</c:v>
                </c:pt>
                <c:pt idx="1382">
                  <c:v>45915</c:v>
                </c:pt>
                <c:pt idx="1383">
                  <c:v>45916</c:v>
                </c:pt>
                <c:pt idx="1384">
                  <c:v>45917</c:v>
                </c:pt>
                <c:pt idx="1385">
                  <c:v>45918</c:v>
                </c:pt>
                <c:pt idx="1386">
                  <c:v>45919</c:v>
                </c:pt>
                <c:pt idx="1387">
                  <c:v>45922</c:v>
                </c:pt>
                <c:pt idx="1388">
                  <c:v>45923</c:v>
                </c:pt>
                <c:pt idx="1389">
                  <c:v>45924</c:v>
                </c:pt>
                <c:pt idx="1390">
                  <c:v>45925</c:v>
                </c:pt>
                <c:pt idx="1391">
                  <c:v>45926</c:v>
                </c:pt>
                <c:pt idx="1392">
                  <c:v>45929</c:v>
                </c:pt>
                <c:pt idx="1393">
                  <c:v>45930</c:v>
                </c:pt>
                <c:pt idx="1394">
                  <c:v>45939</c:v>
                </c:pt>
                <c:pt idx="1395">
                  <c:v>45940</c:v>
                </c:pt>
                <c:pt idx="1396">
                  <c:v>45943</c:v>
                </c:pt>
                <c:pt idx="1397">
                  <c:v>45944</c:v>
                </c:pt>
                <c:pt idx="1398">
                  <c:v>45945</c:v>
                </c:pt>
                <c:pt idx="1399">
                  <c:v>45946</c:v>
                </c:pt>
                <c:pt idx="1400">
                  <c:v>45947</c:v>
                </c:pt>
                <c:pt idx="1401">
                  <c:v>45950</c:v>
                </c:pt>
                <c:pt idx="1402">
                  <c:v>45951</c:v>
                </c:pt>
                <c:pt idx="1403">
                  <c:v>45952</c:v>
                </c:pt>
                <c:pt idx="1404">
                  <c:v>45953</c:v>
                </c:pt>
                <c:pt idx="1405">
                  <c:v>45954</c:v>
                </c:pt>
                <c:pt idx="1406">
                  <c:v>45957</c:v>
                </c:pt>
                <c:pt idx="1407">
                  <c:v>45958</c:v>
                </c:pt>
                <c:pt idx="1408">
                  <c:v>45959</c:v>
                </c:pt>
                <c:pt idx="1409">
                  <c:v>45960</c:v>
                </c:pt>
                <c:pt idx="1410">
                  <c:v>45961</c:v>
                </c:pt>
                <c:pt idx="1411">
                  <c:v>45964</c:v>
                </c:pt>
                <c:pt idx="1412">
                  <c:v>45965</c:v>
                </c:pt>
                <c:pt idx="1413">
                  <c:v>45966</c:v>
                </c:pt>
                <c:pt idx="1414">
                  <c:v>45967</c:v>
                </c:pt>
                <c:pt idx="1415">
                  <c:v>45968</c:v>
                </c:pt>
                <c:pt idx="1416">
                  <c:v>45971</c:v>
                </c:pt>
                <c:pt idx="1417">
                  <c:v>45972</c:v>
                </c:pt>
                <c:pt idx="1418">
                  <c:v>45973</c:v>
                </c:pt>
                <c:pt idx="1419">
                  <c:v>45974</c:v>
                </c:pt>
                <c:pt idx="1420">
                  <c:v>45975</c:v>
                </c:pt>
                <c:pt idx="1421">
                  <c:v>45978</c:v>
                </c:pt>
                <c:pt idx="1422">
                  <c:v>45979</c:v>
                </c:pt>
                <c:pt idx="1423">
                  <c:v>45980</c:v>
                </c:pt>
                <c:pt idx="1424">
                  <c:v>45981</c:v>
                </c:pt>
                <c:pt idx="1425">
                  <c:v>45982</c:v>
                </c:pt>
                <c:pt idx="1426">
                  <c:v>45985</c:v>
                </c:pt>
                <c:pt idx="1427">
                  <c:v>45986</c:v>
                </c:pt>
                <c:pt idx="1428">
                  <c:v>45987</c:v>
                </c:pt>
                <c:pt idx="1429">
                  <c:v>45988</c:v>
                </c:pt>
                <c:pt idx="1430">
                  <c:v>45989</c:v>
                </c:pt>
                <c:pt idx="1431">
                  <c:v>45992</c:v>
                </c:pt>
                <c:pt idx="1432">
                  <c:v>45993</c:v>
                </c:pt>
                <c:pt idx="1433">
                  <c:v>45994</c:v>
                </c:pt>
                <c:pt idx="1434">
                  <c:v>45995</c:v>
                </c:pt>
                <c:pt idx="1435">
                  <c:v>45996</c:v>
                </c:pt>
                <c:pt idx="1436">
                  <c:v>45999</c:v>
                </c:pt>
                <c:pt idx="1437">
                  <c:v>46000</c:v>
                </c:pt>
                <c:pt idx="1438">
                  <c:v>46001</c:v>
                </c:pt>
                <c:pt idx="1439">
                  <c:v>46002</c:v>
                </c:pt>
                <c:pt idx="1440">
                  <c:v>46003</c:v>
                </c:pt>
                <c:pt idx="1441">
                  <c:v>46006</c:v>
                </c:pt>
                <c:pt idx="1442">
                  <c:v>46007</c:v>
                </c:pt>
                <c:pt idx="1443">
                  <c:v>46008</c:v>
                </c:pt>
                <c:pt idx="1444">
                  <c:v>46009</c:v>
                </c:pt>
                <c:pt idx="1445">
                  <c:v>46010</c:v>
                </c:pt>
                <c:pt idx="1446">
                  <c:v>46013</c:v>
                </c:pt>
                <c:pt idx="1447">
                  <c:v>46014</c:v>
                </c:pt>
                <c:pt idx="1448">
                  <c:v>46015</c:v>
                </c:pt>
                <c:pt idx="1449">
                  <c:v>46016</c:v>
                </c:pt>
                <c:pt idx="1450">
                  <c:v>46017</c:v>
                </c:pt>
                <c:pt idx="1451">
                  <c:v>46020</c:v>
                </c:pt>
                <c:pt idx="1452">
                  <c:v>46021</c:v>
                </c:pt>
                <c:pt idx="1453">
                  <c:v>46022</c:v>
                </c:pt>
                <c:pt idx="1454">
                  <c:v>46027</c:v>
                </c:pt>
                <c:pt idx="1455">
                  <c:v>46028</c:v>
                </c:pt>
                <c:pt idx="1456">
                  <c:v>46029</c:v>
                </c:pt>
                <c:pt idx="1457">
                  <c:v>46030</c:v>
                </c:pt>
                <c:pt idx="1458">
                  <c:v>46031</c:v>
                </c:pt>
                <c:pt idx="1459">
                  <c:v>46034</c:v>
                </c:pt>
                <c:pt idx="1460">
                  <c:v>46035</c:v>
                </c:pt>
                <c:pt idx="1461">
                  <c:v>46036</c:v>
                </c:pt>
                <c:pt idx="1462">
                  <c:v>46037</c:v>
                </c:pt>
                <c:pt idx="1463">
                  <c:v>46038</c:v>
                </c:pt>
                <c:pt idx="1464">
                  <c:v>46041</c:v>
                </c:pt>
                <c:pt idx="1465">
                  <c:v>46042</c:v>
                </c:pt>
                <c:pt idx="1466">
                  <c:v>46043</c:v>
                </c:pt>
                <c:pt idx="1467">
                  <c:v>46044</c:v>
                </c:pt>
                <c:pt idx="1468">
                  <c:v>46045</c:v>
                </c:pt>
                <c:pt idx="1469">
                  <c:v>46048</c:v>
                </c:pt>
                <c:pt idx="1470">
                  <c:v>46049</c:v>
                </c:pt>
                <c:pt idx="1471">
                  <c:v>46050</c:v>
                </c:pt>
                <c:pt idx="1472">
                  <c:v>46051</c:v>
                </c:pt>
                <c:pt idx="1473">
                  <c:v>46052</c:v>
                </c:pt>
                <c:pt idx="1474">
                  <c:v>46055</c:v>
                </c:pt>
                <c:pt idx="1475">
                  <c:v>46056</c:v>
                </c:pt>
                <c:pt idx="1476">
                  <c:v>46057</c:v>
                </c:pt>
                <c:pt idx="1477">
                  <c:v>46058</c:v>
                </c:pt>
                <c:pt idx="1478">
                  <c:v>46059</c:v>
                </c:pt>
                <c:pt idx="1479">
                  <c:v>46062</c:v>
                </c:pt>
                <c:pt idx="1480">
                  <c:v>46063</c:v>
                </c:pt>
                <c:pt idx="1481">
                  <c:v>46064</c:v>
                </c:pt>
                <c:pt idx="1482">
                  <c:v>46065</c:v>
                </c:pt>
                <c:pt idx="1483">
                  <c:v>46066</c:v>
                </c:pt>
                <c:pt idx="1484">
                  <c:v>46077</c:v>
                </c:pt>
                <c:pt idx="1485">
                  <c:v>46078</c:v>
                </c:pt>
                <c:pt idx="1486">
                  <c:v>46079</c:v>
                </c:pt>
                <c:pt idx="1487">
                  <c:v>46080</c:v>
                </c:pt>
                <c:pt idx="1488">
                  <c:v>46083</c:v>
                </c:pt>
                <c:pt idx="1489">
                  <c:v>46084</c:v>
                </c:pt>
                <c:pt idx="1490">
                  <c:v>46085</c:v>
                </c:pt>
                <c:pt idx="1491">
                  <c:v>46086</c:v>
                </c:pt>
                <c:pt idx="1492">
                  <c:v>46087</c:v>
                </c:pt>
                <c:pt idx="1493">
                  <c:v>46090</c:v>
                </c:pt>
                <c:pt idx="1494">
                  <c:v>46091</c:v>
                </c:pt>
                <c:pt idx="1495">
                  <c:v>46092</c:v>
                </c:pt>
                <c:pt idx="1496">
                  <c:v>46093</c:v>
                </c:pt>
                <c:pt idx="1497">
                  <c:v>46094</c:v>
                </c:pt>
                <c:pt idx="1498">
                  <c:v>46097</c:v>
                </c:pt>
                <c:pt idx="1499">
                  <c:v>46098</c:v>
                </c:pt>
                <c:pt idx="1500">
                  <c:v>46099</c:v>
                </c:pt>
                <c:pt idx="1501">
                  <c:v>46100</c:v>
                </c:pt>
                <c:pt idx="1502">
                  <c:v>46101</c:v>
                </c:pt>
                <c:pt idx="1503">
                  <c:v>46104</c:v>
                </c:pt>
                <c:pt idx="1504">
                  <c:v>46105</c:v>
                </c:pt>
                <c:pt idx="1505">
                  <c:v>46106</c:v>
                </c:pt>
                <c:pt idx="1506">
                  <c:v>46107</c:v>
                </c:pt>
                <c:pt idx="1507">
                  <c:v>46108</c:v>
                </c:pt>
                <c:pt idx="1508">
                  <c:v>46111</c:v>
                </c:pt>
                <c:pt idx="1509">
                  <c:v>46112</c:v>
                </c:pt>
                <c:pt idx="1510">
                  <c:v>46113</c:v>
                </c:pt>
                <c:pt idx="1511">
                  <c:v>46114</c:v>
                </c:pt>
                <c:pt idx="1512">
                  <c:v>46115</c:v>
                </c:pt>
                <c:pt idx="1513">
                  <c:v>46119</c:v>
                </c:pt>
                <c:pt idx="1514">
                  <c:v>46120</c:v>
                </c:pt>
                <c:pt idx="1515">
                  <c:v>46121</c:v>
                </c:pt>
                <c:pt idx="1516">
                  <c:v>46122</c:v>
                </c:pt>
                <c:pt idx="1517">
                  <c:v>46125</c:v>
                </c:pt>
                <c:pt idx="1518">
                  <c:v>46126</c:v>
                </c:pt>
                <c:pt idx="1519">
                  <c:v>46127</c:v>
                </c:pt>
                <c:pt idx="1520">
                  <c:v>46128</c:v>
                </c:pt>
                <c:pt idx="1521">
                  <c:v>46129</c:v>
                </c:pt>
                <c:pt idx="1522">
                  <c:v>46132</c:v>
                </c:pt>
                <c:pt idx="1523">
                  <c:v>46133</c:v>
                </c:pt>
                <c:pt idx="1524">
                  <c:v>46134</c:v>
                </c:pt>
                <c:pt idx="1525">
                  <c:v>46135</c:v>
                </c:pt>
                <c:pt idx="1526">
                  <c:v>46136</c:v>
                </c:pt>
                <c:pt idx="1527">
                  <c:v>46139</c:v>
                </c:pt>
                <c:pt idx="1528">
                  <c:v>46140</c:v>
                </c:pt>
                <c:pt idx="1529">
                  <c:v>46141</c:v>
                </c:pt>
                <c:pt idx="1530">
                  <c:v>46142</c:v>
                </c:pt>
                <c:pt idx="1531">
                  <c:v>46148</c:v>
                </c:pt>
                <c:pt idx="1532">
                  <c:v>46149</c:v>
                </c:pt>
                <c:pt idx="1533">
                  <c:v>46150</c:v>
                </c:pt>
                <c:pt idx="1534">
                  <c:v>46153</c:v>
                </c:pt>
                <c:pt idx="1535">
                  <c:v>46154</c:v>
                </c:pt>
                <c:pt idx="1536">
                  <c:v>46155</c:v>
                </c:pt>
                <c:pt idx="1537">
                  <c:v>46156</c:v>
                </c:pt>
                <c:pt idx="1538">
                  <c:v>46157</c:v>
                </c:pt>
                <c:pt idx="1539">
                  <c:v>46160</c:v>
                </c:pt>
                <c:pt idx="1540">
                  <c:v>46161</c:v>
                </c:pt>
                <c:pt idx="1541">
                  <c:v>46162</c:v>
                </c:pt>
                <c:pt idx="1542">
                  <c:v>46163</c:v>
                </c:pt>
                <c:pt idx="1543">
                  <c:v>46164</c:v>
                </c:pt>
                <c:pt idx="1544">
                  <c:v>46167</c:v>
                </c:pt>
                <c:pt idx="1545">
                  <c:v>46168</c:v>
                </c:pt>
                <c:pt idx="1546">
                  <c:v>46169</c:v>
                </c:pt>
                <c:pt idx="1547">
                  <c:v>46170</c:v>
                </c:pt>
                <c:pt idx="1548">
                  <c:v>46171</c:v>
                </c:pt>
              </c:numCache>
            </c:numRef>
          </c:cat>
          <c:val>
            <c:numRef>
              <c:f>'增值-产业趋势'!$R$4:$R$1552</c:f>
              <c:numCache>
                <c:formatCode>0.00_);[Red]\(0.00\)</c:formatCode>
                <c:ptCount val="1549"/>
                <c:pt idx="0">
                  <c:v>1.0008933625450567</c:v>
                </c:pt>
                <c:pt idx="1">
                  <c:v>1.009084474477381</c:v>
                </c:pt>
                <c:pt idx="2">
                  <c:v>1.0196675651129119</c:v>
                </c:pt>
                <c:pt idx="3">
                  <c:v>1.0140129262853701</c:v>
                </c:pt>
                <c:pt idx="4">
                  <c:v>1.040542020203798</c:v>
                </c:pt>
                <c:pt idx="5">
                  <c:v>1.038899398461399</c:v>
                </c:pt>
                <c:pt idx="6">
                  <c:v>1.0677618130039099</c:v>
                </c:pt>
                <c:pt idx="7">
                  <c:v>1.0690655865759031</c:v>
                </c:pt>
                <c:pt idx="8">
                  <c:v>1.071543694891957</c:v>
                </c:pt>
                <c:pt idx="9">
                  <c:v>1.0892193294012871</c:v>
                </c:pt>
                <c:pt idx="10">
                  <c:v>1.12617059529152</c:v>
                </c:pt>
                <c:pt idx="11">
                  <c:v>1.15158528347006</c:v>
                </c:pt>
                <c:pt idx="12">
                  <c:v>1.1344004215560599</c:v>
                </c:pt>
                <c:pt idx="13">
                  <c:v>1.1630222402107</c:v>
                </c:pt>
                <c:pt idx="14">
                  <c:v>1.12630208715222</c:v>
                </c:pt>
                <c:pt idx="15">
                  <c:v>1.011739241375063</c:v>
                </c:pt>
                <c:pt idx="16">
                  <c:v>1.0773790006032009</c:v>
                </c:pt>
                <c:pt idx="17">
                  <c:v>1.1073503461315499</c:v>
                </c:pt>
                <c:pt idx="18">
                  <c:v>1.1405915862806599</c:v>
                </c:pt>
                <c:pt idx="19">
                  <c:v>1.1637850885297101</c:v>
                </c:pt>
                <c:pt idx="20">
                  <c:v>1.1801346593969799</c:v>
                </c:pt>
                <c:pt idx="21">
                  <c:v>1.17187843699682</c:v>
                </c:pt>
                <c:pt idx="22">
                  <c:v>1.2078858943939501</c:v>
                </c:pt>
                <c:pt idx="23">
                  <c:v>1.20224523574193</c:v>
                </c:pt>
                <c:pt idx="24">
                  <c:v>1.19138977609234</c:v>
                </c:pt>
                <c:pt idx="25">
                  <c:v>1.23987155835941</c:v>
                </c:pt>
                <c:pt idx="26">
                  <c:v>1.2563282779845499</c:v>
                </c:pt>
                <c:pt idx="27">
                  <c:v>1.2352172353078601</c:v>
                </c:pt>
                <c:pt idx="28">
                  <c:v>1.24631133557603</c:v>
                </c:pt>
                <c:pt idx="29">
                  <c:v>1.2653350305070901</c:v>
                </c:pt>
                <c:pt idx="30">
                  <c:v>1.28401596672914</c:v>
                </c:pt>
                <c:pt idx="31">
                  <c:v>1.2958782923069001</c:v>
                </c:pt>
                <c:pt idx="32">
                  <c:v>1.2307820979453099</c:v>
                </c:pt>
                <c:pt idx="33">
                  <c:v>1.2184689850294801</c:v>
                </c:pt>
                <c:pt idx="34">
                  <c:v>1.1529591534465999</c:v>
                </c:pt>
                <c:pt idx="35">
                  <c:v>1.1949877649023299</c:v>
                </c:pt>
                <c:pt idx="36">
                  <c:v>1.2144322337876399</c:v>
                </c:pt>
                <c:pt idx="37">
                  <c:v>1.20410528343095</c:v>
                </c:pt>
                <c:pt idx="38">
                  <c:v>1.2206250604911399</c:v>
                </c:pt>
                <c:pt idx="39">
                  <c:v>1.2092656301784099</c:v>
                </c:pt>
                <c:pt idx="40">
                  <c:v>1.1474081438921799</c:v>
                </c:pt>
                <c:pt idx="41">
                  <c:v>1.1880068669057999</c:v>
                </c:pt>
                <c:pt idx="42">
                  <c:v>1.15836449543787</c:v>
                </c:pt>
                <c:pt idx="43">
                  <c:v>1.12797462451497</c:v>
                </c:pt>
                <c:pt idx="44">
                  <c:v>1.1221869296112801</c:v>
                </c:pt>
                <c:pt idx="45">
                  <c:v>1.0551154244351959</c:v>
                </c:pt>
                <c:pt idx="46">
                  <c:v>1.058536950190492</c:v>
                </c:pt>
                <c:pt idx="47">
                  <c:v>1.04442802018229</c:v>
                </c:pt>
                <c:pt idx="48">
                  <c:v>1.0510899159918541</c:v>
                </c:pt>
                <c:pt idx="49">
                  <c:v>1.057623546135068</c:v>
                </c:pt>
                <c:pt idx="50">
                  <c:v>0.99426685710989693</c:v>
                </c:pt>
                <c:pt idx="51">
                  <c:v>1.015663857922311</c:v>
                </c:pt>
                <c:pt idx="52">
                  <c:v>1.0546634639355461</c:v>
                </c:pt>
                <c:pt idx="53">
                  <c:v>1.0474953489031431</c:v>
                </c:pt>
                <c:pt idx="54">
                  <c:v>1.0379033842778751</c:v>
                </c:pt>
                <c:pt idx="55">
                  <c:v>1.0064927650147575</c:v>
                </c:pt>
                <c:pt idx="56">
                  <c:v>1.0106078247922281</c:v>
                </c:pt>
                <c:pt idx="57">
                  <c:v>1.0129900271489141</c:v>
                </c:pt>
                <c:pt idx="58">
                  <c:v>1.052248706344947</c:v>
                </c:pt>
                <c:pt idx="59">
                  <c:v>1.046297844217829</c:v>
                </c:pt>
                <c:pt idx="60">
                  <c:v>1.079075294487998</c:v>
                </c:pt>
                <c:pt idx="61">
                  <c:v>1.0752297685841019</c:v>
                </c:pt>
                <c:pt idx="62">
                  <c:v>1.086253479157318</c:v>
                </c:pt>
                <c:pt idx="63">
                  <c:v>1.0566542213775461</c:v>
                </c:pt>
                <c:pt idx="64">
                  <c:v>1.037333227748791</c:v>
                </c:pt>
                <c:pt idx="65">
                  <c:v>1.0723451597797191</c:v>
                </c:pt>
                <c:pt idx="66">
                  <c:v>1.0770066195642289</c:v>
                </c:pt>
                <c:pt idx="67">
                  <c:v>1.0916877591342851</c:v>
                </c:pt>
                <c:pt idx="68">
                  <c:v>1.10332630414019</c:v>
                </c:pt>
                <c:pt idx="69">
                  <c:v>1.1173926092775599</c:v>
                </c:pt>
                <c:pt idx="70">
                  <c:v>1.1044083501730899</c:v>
                </c:pt>
                <c:pt idx="71">
                  <c:v>1.1162786923549901</c:v>
                </c:pt>
                <c:pt idx="72">
                  <c:v>1.1168038776900799</c:v>
                </c:pt>
                <c:pt idx="73">
                  <c:v>1.1051850809041599</c:v>
                </c:pt>
                <c:pt idx="74">
                  <c:v>1.11369245764642</c:v>
                </c:pt>
                <c:pt idx="75">
                  <c:v>1.1218840583960701</c:v>
                </c:pt>
                <c:pt idx="76">
                  <c:v>1.1159559751563499</c:v>
                </c:pt>
                <c:pt idx="77">
                  <c:v>1.15095705544264</c:v>
                </c:pt>
                <c:pt idx="78">
                  <c:v>1.19322645831317</c:v>
                </c:pt>
                <c:pt idx="79">
                  <c:v>1.1817055227559101</c:v>
                </c:pt>
                <c:pt idx="80">
                  <c:v>1.1922016039074099</c:v>
                </c:pt>
                <c:pt idx="81">
                  <c:v>1.1839003125498</c:v>
                </c:pt>
                <c:pt idx="82">
                  <c:v>1.19835806260186</c:v>
                </c:pt>
                <c:pt idx="83">
                  <c:v>1.2080844519917799</c:v>
                </c:pt>
                <c:pt idx="84">
                  <c:v>1.19935456560271</c:v>
                </c:pt>
                <c:pt idx="85">
                  <c:v>1.2076267234476901</c:v>
                </c:pt>
                <c:pt idx="86">
                  <c:v>1.1956545117350399</c:v>
                </c:pt>
                <c:pt idx="87">
                  <c:v>1.23241259701802</c:v>
                </c:pt>
                <c:pt idx="88">
                  <c:v>1.2152738794596001</c:v>
                </c:pt>
                <c:pt idx="89">
                  <c:v>1.19239136279338</c:v>
                </c:pt>
                <c:pt idx="90">
                  <c:v>1.16015767291668</c:v>
                </c:pt>
                <c:pt idx="91">
                  <c:v>1.1574005476709299</c:v>
                </c:pt>
                <c:pt idx="92">
                  <c:v>1.2067578995324</c:v>
                </c:pt>
                <c:pt idx="93">
                  <c:v>1.1811477821869101</c:v>
                </c:pt>
                <c:pt idx="94">
                  <c:v>1.1713991027269199</c:v>
                </c:pt>
                <c:pt idx="95">
                  <c:v>1.1887708883863799</c:v>
                </c:pt>
                <c:pt idx="96">
                  <c:v>1.23057171096818</c:v>
                </c:pt>
                <c:pt idx="97">
                  <c:v>1.22214508684817</c:v>
                </c:pt>
                <c:pt idx="98">
                  <c:v>1.21840690522907</c:v>
                </c:pt>
                <c:pt idx="99">
                  <c:v>1.2215987846045999</c:v>
                </c:pt>
                <c:pt idx="100">
                  <c:v>1.2301767465687501</c:v>
                </c:pt>
                <c:pt idx="101">
                  <c:v>1.22103077887175</c:v>
                </c:pt>
                <c:pt idx="102">
                  <c:v>1.2360866458039399</c:v>
                </c:pt>
                <c:pt idx="103">
                  <c:v>1.2462128877665601</c:v>
                </c:pt>
                <c:pt idx="104">
                  <c:v>1.24579201604885</c:v>
                </c:pt>
                <c:pt idx="105">
                  <c:v>1.2511523868461201</c:v>
                </c:pt>
                <c:pt idx="106">
                  <c:v>1.24980980117844</c:v>
                </c:pt>
                <c:pt idx="107">
                  <c:v>1.2789005911756699</c:v>
                </c:pt>
                <c:pt idx="108">
                  <c:v>1.2789177975455499</c:v>
                </c:pt>
                <c:pt idx="109">
                  <c:v>1.28329945829264</c:v>
                </c:pt>
                <c:pt idx="110">
                  <c:v>1.31009632634227</c:v>
                </c:pt>
                <c:pt idx="111">
                  <c:v>1.33060495054635</c:v>
                </c:pt>
                <c:pt idx="112">
                  <c:v>1.3544689146397899</c:v>
                </c:pt>
                <c:pt idx="113">
                  <c:v>1.3690695948779799</c:v>
                </c:pt>
                <c:pt idx="114">
                  <c:v>1.36538625856286</c:v>
                </c:pt>
                <c:pt idx="115">
                  <c:v>1.40467592877736</c:v>
                </c:pt>
                <c:pt idx="116">
                  <c:v>1.39506499803984</c:v>
                </c:pt>
                <c:pt idx="117">
                  <c:v>1.3955263438321501</c:v>
                </c:pt>
                <c:pt idx="118">
                  <c:v>1.4124002201633199</c:v>
                </c:pt>
                <c:pt idx="119">
                  <c:v>1.4643173128342899</c:v>
                </c:pt>
                <c:pt idx="120">
                  <c:v>1.4924428841395401</c:v>
                </c:pt>
                <c:pt idx="121">
                  <c:v>1.52607635131106</c:v>
                </c:pt>
                <c:pt idx="122">
                  <c:v>1.5767028684778299</c:v>
                </c:pt>
                <c:pt idx="123">
                  <c:v>1.59668405878713</c:v>
                </c:pt>
                <c:pt idx="124">
                  <c:v>1.6597850963507801</c:v>
                </c:pt>
                <c:pt idx="125">
                  <c:v>1.63115506556507</c:v>
                </c:pt>
                <c:pt idx="126">
                  <c:v>1.5838639445407399</c:v>
                </c:pt>
                <c:pt idx="127">
                  <c:v>1.4846676579881999</c:v>
                </c:pt>
                <c:pt idx="128">
                  <c:v>1.48699609043903</c:v>
                </c:pt>
                <c:pt idx="129">
                  <c:v>1.4995016018543801</c:v>
                </c:pt>
                <c:pt idx="130">
                  <c:v>1.5248422830897601</c:v>
                </c:pt>
                <c:pt idx="131">
                  <c:v>1.53963868578529</c:v>
                </c:pt>
                <c:pt idx="132">
                  <c:v>1.5442496996217501</c:v>
                </c:pt>
                <c:pt idx="133">
                  <c:v>1.44527103454277</c:v>
                </c:pt>
                <c:pt idx="134">
                  <c:v>1.4494063313575301</c:v>
                </c:pt>
                <c:pt idx="135">
                  <c:v>1.4727822602326599</c:v>
                </c:pt>
                <c:pt idx="136">
                  <c:v>1.53205576037002</c:v>
                </c:pt>
                <c:pt idx="137">
                  <c:v>1.5188974822974801</c:v>
                </c:pt>
                <c:pt idx="138">
                  <c:v>1.5476408209393699</c:v>
                </c:pt>
                <c:pt idx="139">
                  <c:v>1.59790678644646</c:v>
                </c:pt>
                <c:pt idx="140">
                  <c:v>1.5720991869012599</c:v>
                </c:pt>
                <c:pt idx="141">
                  <c:v>1.58690683239529</c:v>
                </c:pt>
                <c:pt idx="142">
                  <c:v>1.55923175513771</c:v>
                </c:pt>
                <c:pt idx="143">
                  <c:v>1.5220493764157399</c:v>
                </c:pt>
                <c:pt idx="144">
                  <c:v>1.5125653426560599</c:v>
                </c:pt>
                <c:pt idx="145">
                  <c:v>1.4891842323172799</c:v>
                </c:pt>
                <c:pt idx="146">
                  <c:v>1.46103705528622</c:v>
                </c:pt>
                <c:pt idx="147">
                  <c:v>1.4516234112214901</c:v>
                </c:pt>
                <c:pt idx="148">
                  <c:v>1.4792222329761999</c:v>
                </c:pt>
                <c:pt idx="149">
                  <c:v>1.4880727594813501</c:v>
                </c:pt>
                <c:pt idx="150">
                  <c:v>1.49018464585674</c:v>
                </c:pt>
                <c:pt idx="151">
                  <c:v>1.44322601837758</c:v>
                </c:pt>
                <c:pt idx="152">
                  <c:v>1.4220229802801301</c:v>
                </c:pt>
                <c:pt idx="153">
                  <c:v>1.44083795021298</c:v>
                </c:pt>
                <c:pt idx="154">
                  <c:v>1.4674024345058099</c:v>
                </c:pt>
                <c:pt idx="155">
                  <c:v>1.4749980691715601</c:v>
                </c:pt>
                <c:pt idx="156">
                  <c:v>1.4453820938392399</c:v>
                </c:pt>
                <c:pt idx="157">
                  <c:v>1.4742008081128</c:v>
                </c:pt>
                <c:pt idx="158">
                  <c:v>1.4976009823273</c:v>
                </c:pt>
                <c:pt idx="159">
                  <c:v>1.49178122100702</c:v>
                </c:pt>
                <c:pt idx="160">
                  <c:v>1.4994066735296601</c:v>
                </c:pt>
                <c:pt idx="161">
                  <c:v>1.5050767589847101</c:v>
                </c:pt>
                <c:pt idx="162">
                  <c:v>1.4991612872319899</c:v>
                </c:pt>
                <c:pt idx="163">
                  <c:v>1.4914362137383099</c:v>
                </c:pt>
                <c:pt idx="164">
                  <c:v>1.4456929816585999</c:v>
                </c:pt>
                <c:pt idx="165">
                  <c:v>1.4477249952829099</c:v>
                </c:pt>
                <c:pt idx="166">
                  <c:v>1.3826077817763001</c:v>
                </c:pt>
                <c:pt idx="167">
                  <c:v>1.3675185775024801</c:v>
                </c:pt>
                <c:pt idx="168">
                  <c:v>1.4010338486445599</c:v>
                </c:pt>
                <c:pt idx="169">
                  <c:v>1.4202178756585599</c:v>
                </c:pt>
                <c:pt idx="170">
                  <c:v>1.43621080540476</c:v>
                </c:pt>
                <c:pt idx="171">
                  <c:v>1.4182564472561201</c:v>
                </c:pt>
                <c:pt idx="172">
                  <c:v>1.4341002877178801</c:v>
                </c:pt>
                <c:pt idx="173">
                  <c:v>1.45637481339399</c:v>
                </c:pt>
                <c:pt idx="174">
                  <c:v>1.4425043284774199</c:v>
                </c:pt>
                <c:pt idx="175">
                  <c:v>1.43541843251926</c:v>
                </c:pt>
                <c:pt idx="176">
                  <c:v>1.4695252703893</c:v>
                </c:pt>
                <c:pt idx="177">
                  <c:v>1.4381330306576499</c:v>
                </c:pt>
                <c:pt idx="178">
                  <c:v>1.43127228395985</c:v>
                </c:pt>
                <c:pt idx="179">
                  <c:v>1.4183343647378899</c:v>
                </c:pt>
                <c:pt idx="180">
                  <c:v>1.44795483718961</c:v>
                </c:pt>
                <c:pt idx="181">
                  <c:v>1.4602654082553399</c:v>
                </c:pt>
                <c:pt idx="182">
                  <c:v>1.51031433886968</c:v>
                </c:pt>
                <c:pt idx="183">
                  <c:v>1.5612807796049801</c:v>
                </c:pt>
                <c:pt idx="184">
                  <c:v>1.5660743178309802</c:v>
                </c:pt>
                <c:pt idx="185">
                  <c:v>1.54900520785979</c:v>
                </c:pt>
                <c:pt idx="186">
                  <c:v>1.53244534777886</c:v>
                </c:pt>
                <c:pt idx="187">
                  <c:v>1.52167171614964</c:v>
                </c:pt>
                <c:pt idx="188">
                  <c:v>1.4943746902120201</c:v>
                </c:pt>
                <c:pt idx="189">
                  <c:v>1.51085956571513</c:v>
                </c:pt>
                <c:pt idx="190">
                  <c:v>1.48739877815221</c:v>
                </c:pt>
                <c:pt idx="191">
                  <c:v>1.4750133202721301</c:v>
                </c:pt>
                <c:pt idx="192">
                  <c:v>1.4279706162129</c:v>
                </c:pt>
                <c:pt idx="193">
                  <c:v>1.44826904896679</c:v>
                </c:pt>
                <c:pt idx="194">
                  <c:v>1.47247235004795</c:v>
                </c:pt>
                <c:pt idx="195">
                  <c:v>1.4844760415964</c:v>
                </c:pt>
                <c:pt idx="196">
                  <c:v>1.4969617070283099</c:v>
                </c:pt>
                <c:pt idx="197">
                  <c:v>1.4808320061942899</c:v>
                </c:pt>
                <c:pt idx="198">
                  <c:v>1.5070818876560899</c:v>
                </c:pt>
                <c:pt idx="199">
                  <c:v>1.53456114469286</c:v>
                </c:pt>
                <c:pt idx="200">
                  <c:v>1.5435463892530601</c:v>
                </c:pt>
                <c:pt idx="201">
                  <c:v>1.5607996855927</c:v>
                </c:pt>
                <c:pt idx="202">
                  <c:v>1.5390701912351101</c:v>
                </c:pt>
                <c:pt idx="203">
                  <c:v>1.59444517767043</c:v>
                </c:pt>
                <c:pt idx="204">
                  <c:v>1.5653957416189801</c:v>
                </c:pt>
                <c:pt idx="205">
                  <c:v>1.5154295188962101</c:v>
                </c:pt>
                <c:pt idx="206">
                  <c:v>1.5262705095529601</c:v>
                </c:pt>
                <c:pt idx="207">
                  <c:v>1.54442586938606</c:v>
                </c:pt>
                <c:pt idx="208">
                  <c:v>1.5441025656066198</c:v>
                </c:pt>
                <c:pt idx="209">
                  <c:v>1.51990669454881</c:v>
                </c:pt>
                <c:pt idx="210">
                  <c:v>1.4941328233991</c:v>
                </c:pt>
                <c:pt idx="211">
                  <c:v>1.5126481483110901</c:v>
                </c:pt>
                <c:pt idx="212">
                  <c:v>1.5164725573064999</c:v>
                </c:pt>
                <c:pt idx="213">
                  <c:v>1.51022781820297</c:v>
                </c:pt>
                <c:pt idx="214">
                  <c:v>1.5003453983225701</c:v>
                </c:pt>
                <c:pt idx="215">
                  <c:v>1.4682742890885199</c:v>
                </c:pt>
                <c:pt idx="216">
                  <c:v>1.4655227363602901</c:v>
                </c:pt>
                <c:pt idx="217">
                  <c:v>1.47097911088039</c:v>
                </c:pt>
                <c:pt idx="218">
                  <c:v>1.4827571643511399</c:v>
                </c:pt>
                <c:pt idx="219">
                  <c:v>1.5186705732947399</c:v>
                </c:pt>
                <c:pt idx="220">
                  <c:v>1.5266926521957198</c:v>
                </c:pt>
                <c:pt idx="221">
                  <c:v>1.53320457884966</c:v>
                </c:pt>
                <c:pt idx="222">
                  <c:v>1.54505292425189</c:v>
                </c:pt>
                <c:pt idx="223">
                  <c:v>1.55145242292084</c:v>
                </c:pt>
                <c:pt idx="224">
                  <c:v>1.56155432178062</c:v>
                </c:pt>
                <c:pt idx="225">
                  <c:v>1.5361887108616199</c:v>
                </c:pt>
                <c:pt idx="226">
                  <c:v>1.5527962795135699</c:v>
                </c:pt>
                <c:pt idx="227">
                  <c:v>1.5550761235221799</c:v>
                </c:pt>
                <c:pt idx="228">
                  <c:v>1.5701308172927901</c:v>
                </c:pt>
                <c:pt idx="229">
                  <c:v>1.58129217882502</c:v>
                </c:pt>
                <c:pt idx="230">
                  <c:v>1.57254166434478</c:v>
                </c:pt>
                <c:pt idx="231">
                  <c:v>1.58807051092165</c:v>
                </c:pt>
                <c:pt idx="232">
                  <c:v>1.5887749944519201</c:v>
                </c:pt>
                <c:pt idx="233">
                  <c:v>1.6239865594788001</c:v>
                </c:pt>
                <c:pt idx="234">
                  <c:v>1.59363814026515</c:v>
                </c:pt>
                <c:pt idx="235">
                  <c:v>1.6066798842871601</c:v>
                </c:pt>
                <c:pt idx="236">
                  <c:v>1.5896225059317999</c:v>
                </c:pt>
                <c:pt idx="237">
                  <c:v>1.60106953230936</c:v>
                </c:pt>
                <c:pt idx="238">
                  <c:v>1.5909661669976001</c:v>
                </c:pt>
                <c:pt idx="239">
                  <c:v>1.5732464411654599</c:v>
                </c:pt>
                <c:pt idx="240">
                  <c:v>1.6069208712289</c:v>
                </c:pt>
                <c:pt idx="241">
                  <c:v>1.64166796203258</c:v>
                </c:pt>
                <c:pt idx="242">
                  <c:v>1.6781788035120502</c:v>
                </c:pt>
                <c:pt idx="243">
                  <c:v>1.70199369034596</c:v>
                </c:pt>
                <c:pt idx="244">
                  <c:v>1.6964359351124298</c:v>
                </c:pt>
                <c:pt idx="245">
                  <c:v>1.69019539983791</c:v>
                </c:pt>
                <c:pt idx="246">
                  <c:v>1.6903500616398599</c:v>
                </c:pt>
                <c:pt idx="247">
                  <c:v>1.67903315843449</c:v>
                </c:pt>
                <c:pt idx="248">
                  <c:v>1.7070660499747299</c:v>
                </c:pt>
                <c:pt idx="249">
                  <c:v>1.6911445853216001</c:v>
                </c:pt>
                <c:pt idx="250">
                  <c:v>1.70456213210386</c:v>
                </c:pt>
                <c:pt idx="251">
                  <c:v>1.70132097994187</c:v>
                </c:pt>
                <c:pt idx="252">
                  <c:v>1.7367637555639601</c:v>
                </c:pt>
                <c:pt idx="253">
                  <c:v>1.7039054549080701</c:v>
                </c:pt>
                <c:pt idx="254">
                  <c:v>1.77065942434916</c:v>
                </c:pt>
                <c:pt idx="255">
                  <c:v>1.8118547977909398</c:v>
                </c:pt>
                <c:pt idx="256">
                  <c:v>1.8433606386691701</c:v>
                </c:pt>
                <c:pt idx="257">
                  <c:v>1.8406256079665502</c:v>
                </c:pt>
                <c:pt idx="258">
                  <c:v>1.8043535048691099</c:v>
                </c:pt>
                <c:pt idx="259">
                  <c:v>1.7957868834669299</c:v>
                </c:pt>
                <c:pt idx="260">
                  <c:v>1.73960740147642</c:v>
                </c:pt>
                <c:pt idx="261">
                  <c:v>1.7272339685025702</c:v>
                </c:pt>
                <c:pt idx="262">
                  <c:v>1.7464380370269299</c:v>
                </c:pt>
                <c:pt idx="263">
                  <c:v>1.7801657481789099</c:v>
                </c:pt>
                <c:pt idx="264">
                  <c:v>1.7639523618186701</c:v>
                </c:pt>
                <c:pt idx="265">
                  <c:v>1.74397918811353</c:v>
                </c:pt>
                <c:pt idx="266">
                  <c:v>1.73057777230302</c:v>
                </c:pt>
                <c:pt idx="267">
                  <c:v>1.7705949982255902</c:v>
                </c:pt>
                <c:pt idx="268">
                  <c:v>1.80962266235334</c:v>
                </c:pt>
                <c:pt idx="269">
                  <c:v>1.85199589002392</c:v>
                </c:pt>
                <c:pt idx="270">
                  <c:v>1.81891644840973</c:v>
                </c:pt>
                <c:pt idx="271">
                  <c:v>1.7962309251258901</c:v>
                </c:pt>
                <c:pt idx="272">
                  <c:v>1.7290998819995</c:v>
                </c:pt>
                <c:pt idx="273">
                  <c:v>1.7202660730469099</c:v>
                </c:pt>
                <c:pt idx="274">
                  <c:v>1.6698779032083</c:v>
                </c:pt>
                <c:pt idx="275">
                  <c:v>1.65990065276666</c:v>
                </c:pt>
                <c:pt idx="276">
                  <c:v>1.6251286322793499</c:v>
                </c:pt>
                <c:pt idx="277">
                  <c:v>1.6667319726614198</c:v>
                </c:pt>
                <c:pt idx="278">
                  <c:v>1.6528041005907799</c:v>
                </c:pt>
                <c:pt idx="279">
                  <c:v>1.6626120247106901</c:v>
                </c:pt>
                <c:pt idx="280">
                  <c:v>1.5920195683351999</c:v>
                </c:pt>
                <c:pt idx="281">
                  <c:v>1.59575168861945</c:v>
                </c:pt>
                <c:pt idx="282">
                  <c:v>1.51552151431697</c:v>
                </c:pt>
                <c:pt idx="283">
                  <c:v>1.4595051995499</c:v>
                </c:pt>
                <c:pt idx="284">
                  <c:v>1.4827877643157499</c:v>
                </c:pt>
                <c:pt idx="285">
                  <c:v>1.5197518372199199</c:v>
                </c:pt>
                <c:pt idx="286">
                  <c:v>1.5114859362367099</c:v>
                </c:pt>
                <c:pt idx="287">
                  <c:v>1.4484777739650001</c:v>
                </c:pt>
                <c:pt idx="288">
                  <c:v>1.4567782832148901</c:v>
                </c:pt>
                <c:pt idx="289">
                  <c:v>1.47312267261851</c:v>
                </c:pt>
                <c:pt idx="290">
                  <c:v>1.4918043909482801</c:v>
                </c:pt>
                <c:pt idx="291">
                  <c:v>1.46508192089567</c:v>
                </c:pt>
                <c:pt idx="292">
                  <c:v>1.4808942815216299</c:v>
                </c:pt>
                <c:pt idx="293">
                  <c:v>1.4641074146744901</c:v>
                </c:pt>
                <c:pt idx="294">
                  <c:v>1.4402937010021701</c:v>
                </c:pt>
                <c:pt idx="295">
                  <c:v>1.44564703282995</c:v>
                </c:pt>
                <c:pt idx="296">
                  <c:v>1.4943746902120201</c:v>
                </c:pt>
                <c:pt idx="297">
                  <c:v>1.4919169166967299</c:v>
                </c:pt>
                <c:pt idx="298">
                  <c:v>1.5086192181464599</c:v>
                </c:pt>
                <c:pt idx="299">
                  <c:v>1.50894975642233</c:v>
                </c:pt>
                <c:pt idx="300">
                  <c:v>1.5386522524213599</c:v>
                </c:pt>
                <c:pt idx="301">
                  <c:v>1.56789144735877</c:v>
                </c:pt>
                <c:pt idx="302">
                  <c:v>1.56103324251107</c:v>
                </c:pt>
                <c:pt idx="303">
                  <c:v>1.55589958518962</c:v>
                </c:pt>
                <c:pt idx="304">
                  <c:v>1.56850315336057</c:v>
                </c:pt>
                <c:pt idx="305">
                  <c:v>1.5389487690113302</c:v>
                </c:pt>
                <c:pt idx="306">
                  <c:v>1.5031048698914899</c:v>
                </c:pt>
                <c:pt idx="307">
                  <c:v>1.50918722387931</c:v>
                </c:pt>
                <c:pt idx="308">
                  <c:v>1.52830858451212</c:v>
                </c:pt>
                <c:pt idx="309">
                  <c:v>1.52767048237471</c:v>
                </c:pt>
                <c:pt idx="310">
                  <c:v>1.5230509631167801</c:v>
                </c:pt>
                <c:pt idx="311">
                  <c:v>1.56957424988537</c:v>
                </c:pt>
                <c:pt idx="312">
                  <c:v>1.5713509053385701</c:v>
                </c:pt>
                <c:pt idx="313">
                  <c:v>1.58645399202446</c:v>
                </c:pt>
                <c:pt idx="314">
                  <c:v>1.6079676246508599</c:v>
                </c:pt>
                <c:pt idx="315">
                  <c:v>1.6224143274313501</c:v>
                </c:pt>
                <c:pt idx="316">
                  <c:v>1.6331206977965098</c:v>
                </c:pt>
                <c:pt idx="317">
                  <c:v>1.64262252450686</c:v>
                </c:pt>
                <c:pt idx="318">
                  <c:v>1.6544244322631201</c:v>
                </c:pt>
                <c:pt idx="319">
                  <c:v>1.64917697826816</c:v>
                </c:pt>
                <c:pt idx="320">
                  <c:v>1.6667482013966501</c:v>
                </c:pt>
                <c:pt idx="321">
                  <c:v>1.6177645992626699</c:v>
                </c:pt>
                <c:pt idx="322">
                  <c:v>1.5569588523351299</c:v>
                </c:pt>
                <c:pt idx="323">
                  <c:v>1.5615778827757398</c:v>
                </c:pt>
                <c:pt idx="324">
                  <c:v>1.56701098959112</c:v>
                </c:pt>
                <c:pt idx="325">
                  <c:v>1.5949311598559701</c:v>
                </c:pt>
                <c:pt idx="326">
                  <c:v>1.5920857542011402</c:v>
                </c:pt>
                <c:pt idx="327">
                  <c:v>1.6348308740933701</c:v>
                </c:pt>
                <c:pt idx="328">
                  <c:v>1.6791395250846399</c:v>
                </c:pt>
                <c:pt idx="329">
                  <c:v>1.6599619504593401</c:v>
                </c:pt>
                <c:pt idx="330">
                  <c:v>1.67073636419628</c:v>
                </c:pt>
                <c:pt idx="331">
                  <c:v>1.6839319879125298</c:v>
                </c:pt>
                <c:pt idx="332">
                  <c:v>1.6748109498991601</c:v>
                </c:pt>
                <c:pt idx="333">
                  <c:v>1.6776686737506101</c:v>
                </c:pt>
                <c:pt idx="334">
                  <c:v>1.73186121107425</c:v>
                </c:pt>
                <c:pt idx="335">
                  <c:v>1.7222917320459801</c:v>
                </c:pt>
                <c:pt idx="336">
                  <c:v>1.75361250668458</c:v>
                </c:pt>
                <c:pt idx="337">
                  <c:v>1.73614589046386</c:v>
                </c:pt>
                <c:pt idx="338">
                  <c:v>1.78326504555289</c:v>
                </c:pt>
                <c:pt idx="339">
                  <c:v>1.7936094955698501</c:v>
                </c:pt>
                <c:pt idx="340">
                  <c:v>1.7509850157936899</c:v>
                </c:pt>
                <c:pt idx="341">
                  <c:v>1.7267884603916199</c:v>
                </c:pt>
                <c:pt idx="342">
                  <c:v>1.74603270970019</c:v>
                </c:pt>
                <c:pt idx="343">
                  <c:v>1.7523379643886798</c:v>
                </c:pt>
                <c:pt idx="344">
                  <c:v>1.7394097237497799</c:v>
                </c:pt>
                <c:pt idx="345">
                  <c:v>1.7497347188371601</c:v>
                </c:pt>
                <c:pt idx="346">
                  <c:v>1.7842386719028798</c:v>
                </c:pt>
                <c:pt idx="347">
                  <c:v>1.7936775389416302</c:v>
                </c:pt>
                <c:pt idx="348">
                  <c:v>1.7823598536285399</c:v>
                </c:pt>
                <c:pt idx="349">
                  <c:v>1.72656243126006</c:v>
                </c:pt>
                <c:pt idx="350">
                  <c:v>1.7785301654060102</c:v>
                </c:pt>
                <c:pt idx="351">
                  <c:v>1.7985166349424202</c:v>
                </c:pt>
                <c:pt idx="352">
                  <c:v>1.82186108398175</c:v>
                </c:pt>
                <c:pt idx="353">
                  <c:v>1.82080250118049</c:v>
                </c:pt>
                <c:pt idx="354">
                  <c:v>1.84111814030426</c:v>
                </c:pt>
                <c:pt idx="355">
                  <c:v>1.81081742966163</c:v>
                </c:pt>
                <c:pt idx="356">
                  <c:v>1.84960449790151</c:v>
                </c:pt>
                <c:pt idx="357">
                  <c:v>1.8797769428777902</c:v>
                </c:pt>
                <c:pt idx="358">
                  <c:v>1.8725837026348202</c:v>
                </c:pt>
                <c:pt idx="359">
                  <c:v>1.9075656212819299</c:v>
                </c:pt>
                <c:pt idx="360">
                  <c:v>1.9013894143675101</c:v>
                </c:pt>
                <c:pt idx="361">
                  <c:v>1.83100529193637</c:v>
                </c:pt>
                <c:pt idx="362">
                  <c:v>1.85464537769448</c:v>
                </c:pt>
                <c:pt idx="363">
                  <c:v>1.8122762560894401</c:v>
                </c:pt>
                <c:pt idx="364">
                  <c:v>1.8516437460222499</c:v>
                </c:pt>
                <c:pt idx="365">
                  <c:v>1.86086479606052</c:v>
                </c:pt>
                <c:pt idx="366">
                  <c:v>1.84520709723652</c:v>
                </c:pt>
                <c:pt idx="367">
                  <c:v>1.88934700848685</c:v>
                </c:pt>
                <c:pt idx="368">
                  <c:v>1.8633266756413498</c:v>
                </c:pt>
                <c:pt idx="369">
                  <c:v>1.8525995794215699</c:v>
                </c:pt>
                <c:pt idx="370">
                  <c:v>1.8569937538922101</c:v>
                </c:pt>
                <c:pt idx="371">
                  <c:v>1.81045766010967</c:v>
                </c:pt>
                <c:pt idx="372">
                  <c:v>1.80549743517549</c:v>
                </c:pt>
                <c:pt idx="373">
                  <c:v>1.8107968015704698</c:v>
                </c:pt>
                <c:pt idx="374">
                  <c:v>1.8470184587198699</c:v>
                </c:pt>
                <c:pt idx="375">
                  <c:v>1.85672891266496</c:v>
                </c:pt>
                <c:pt idx="376">
                  <c:v>1.8147915145222702</c:v>
                </c:pt>
                <c:pt idx="377">
                  <c:v>1.7680799353196899</c:v>
                </c:pt>
                <c:pt idx="378">
                  <c:v>1.73552538575019</c:v>
                </c:pt>
                <c:pt idx="379">
                  <c:v>1.7429166947736601</c:v>
                </c:pt>
                <c:pt idx="380">
                  <c:v>1.82687527434872</c:v>
                </c:pt>
                <c:pt idx="381">
                  <c:v>1.8471314732856401</c:v>
                </c:pt>
                <c:pt idx="382">
                  <c:v>1.8630954650461402</c:v>
                </c:pt>
                <c:pt idx="383">
                  <c:v>1.8472656047599099</c:v>
                </c:pt>
                <c:pt idx="384">
                  <c:v>1.88753242080915</c:v>
                </c:pt>
                <c:pt idx="385">
                  <c:v>1.8912345277095901</c:v>
                </c:pt>
                <c:pt idx="386">
                  <c:v>1.8600875765121301</c:v>
                </c:pt>
                <c:pt idx="387">
                  <c:v>1.8532594828117199</c:v>
                </c:pt>
                <c:pt idx="388">
                  <c:v>1.85565810943056</c:v>
                </c:pt>
                <c:pt idx="389">
                  <c:v>1.8371627282654699</c:v>
                </c:pt>
                <c:pt idx="390">
                  <c:v>1.8265760203817298</c:v>
                </c:pt>
                <c:pt idx="391">
                  <c:v>1.7818647794407301</c:v>
                </c:pt>
                <c:pt idx="392">
                  <c:v>1.7762401539970099</c:v>
                </c:pt>
                <c:pt idx="393">
                  <c:v>1.7258915783618201</c:v>
                </c:pt>
                <c:pt idx="394">
                  <c:v>1.72966935418433</c:v>
                </c:pt>
                <c:pt idx="395">
                  <c:v>1.7486971551809301</c:v>
                </c:pt>
                <c:pt idx="396">
                  <c:v>1.7111602861341102</c:v>
                </c:pt>
                <c:pt idx="397">
                  <c:v>1.75755824014031</c:v>
                </c:pt>
                <c:pt idx="398">
                  <c:v>1.7691425264230201</c:v>
                </c:pt>
                <c:pt idx="399">
                  <c:v>1.75562477208892</c:v>
                </c:pt>
                <c:pt idx="400">
                  <c:v>1.7012448222024701</c:v>
                </c:pt>
                <c:pt idx="401">
                  <c:v>1.6944716715695001</c:v>
                </c:pt>
                <c:pt idx="402">
                  <c:v>1.6888786237250399</c:v>
                </c:pt>
                <c:pt idx="403">
                  <c:v>1.6487367493843301</c:v>
                </c:pt>
                <c:pt idx="404">
                  <c:v>1.6377453985181001</c:v>
                </c:pt>
                <c:pt idx="405">
                  <c:v>1.6055163035242801</c:v>
                </c:pt>
                <c:pt idx="406">
                  <c:v>1.6084092222232</c:v>
                </c:pt>
                <c:pt idx="407">
                  <c:v>1.65620754010502</c:v>
                </c:pt>
                <c:pt idx="408">
                  <c:v>1.65452307559951</c:v>
                </c:pt>
                <c:pt idx="409">
                  <c:v>1.63665386942907</c:v>
                </c:pt>
                <c:pt idx="410">
                  <c:v>1.6296806947462898</c:v>
                </c:pt>
                <c:pt idx="411">
                  <c:v>1.6483125537087999</c:v>
                </c:pt>
                <c:pt idx="412">
                  <c:v>1.6188138945347301</c:v>
                </c:pt>
                <c:pt idx="413">
                  <c:v>1.6239169518915801</c:v>
                </c:pt>
                <c:pt idx="414">
                  <c:v>1.59737417108802</c:v>
                </c:pt>
                <c:pt idx="415">
                  <c:v>1.57930269230807</c:v>
                </c:pt>
                <c:pt idx="416">
                  <c:v>1.61139061685814</c:v>
                </c:pt>
                <c:pt idx="417">
                  <c:v>1.5952494776986899</c:v>
                </c:pt>
                <c:pt idx="418">
                  <c:v>1.6087199145156301</c:v>
                </c:pt>
                <c:pt idx="419">
                  <c:v>1.61727099152684</c:v>
                </c:pt>
                <c:pt idx="420">
                  <c:v>1.62349627570079</c:v>
                </c:pt>
                <c:pt idx="421">
                  <c:v>1.61334373536603</c:v>
                </c:pt>
                <c:pt idx="422">
                  <c:v>1.5941042764672599</c:v>
                </c:pt>
                <c:pt idx="423">
                  <c:v>1.61297829553309</c:v>
                </c:pt>
                <c:pt idx="424">
                  <c:v>1.6193980312393399</c:v>
                </c:pt>
                <c:pt idx="425">
                  <c:v>1.6001942560053699</c:v>
                </c:pt>
                <c:pt idx="426">
                  <c:v>1.57276935545525</c:v>
                </c:pt>
                <c:pt idx="427">
                  <c:v>1.5943470231513701</c:v>
                </c:pt>
                <c:pt idx="428">
                  <c:v>1.5844280397349801</c:v>
                </c:pt>
                <c:pt idx="429">
                  <c:v>1.5933025182891001</c:v>
                </c:pt>
                <c:pt idx="430">
                  <c:v>1.5669528203293299</c:v>
                </c:pt>
                <c:pt idx="431">
                  <c:v>1.58594562200538</c:v>
                </c:pt>
                <c:pt idx="432">
                  <c:v>1.57616321414989</c:v>
                </c:pt>
                <c:pt idx="433">
                  <c:v>1.5681922655412102</c:v>
                </c:pt>
                <c:pt idx="434">
                  <c:v>1.57441285706884</c:v>
                </c:pt>
                <c:pt idx="435">
                  <c:v>1.5828875808137202</c:v>
                </c:pt>
                <c:pt idx="436">
                  <c:v>1.587190053154</c:v>
                </c:pt>
                <c:pt idx="437">
                  <c:v>1.55092019861626</c:v>
                </c:pt>
                <c:pt idx="438">
                  <c:v>1.5446082960121301</c:v>
                </c:pt>
                <c:pt idx="439">
                  <c:v>1.57615294898605</c:v>
                </c:pt>
                <c:pt idx="440">
                  <c:v>1.5756477073978599</c:v>
                </c:pt>
                <c:pt idx="441">
                  <c:v>1.5767659259128899</c:v>
                </c:pt>
                <c:pt idx="442">
                  <c:v>1.5795235399759702</c:v>
                </c:pt>
                <c:pt idx="443">
                  <c:v>1.5944698140636699</c:v>
                </c:pt>
                <c:pt idx="444">
                  <c:v>1.5952355952866299</c:v>
                </c:pt>
                <c:pt idx="445">
                  <c:v>1.5878032256077699</c:v>
                </c:pt>
                <c:pt idx="446">
                  <c:v>1.60755946218363</c:v>
                </c:pt>
                <c:pt idx="447">
                  <c:v>1.61207241926449</c:v>
                </c:pt>
                <c:pt idx="448">
                  <c:v>1.6266556976058699</c:v>
                </c:pt>
                <c:pt idx="449">
                  <c:v>1.6186386046416099</c:v>
                </c:pt>
                <c:pt idx="450">
                  <c:v>1.6310912260222898</c:v>
                </c:pt>
                <c:pt idx="451">
                  <c:v>1.6294765646309401</c:v>
                </c:pt>
                <c:pt idx="452">
                  <c:v>1.6333188643404801</c:v>
                </c:pt>
                <c:pt idx="453">
                  <c:v>1.6096934431021501</c:v>
                </c:pt>
                <c:pt idx="454">
                  <c:v>1.62899996773806</c:v>
                </c:pt>
                <c:pt idx="455">
                  <c:v>1.6595730473947501</c:v>
                </c:pt>
                <c:pt idx="456">
                  <c:v>1.65922344524317</c:v>
                </c:pt>
                <c:pt idx="457">
                  <c:v>1.66841340649951</c:v>
                </c:pt>
                <c:pt idx="458">
                  <c:v>1.67861727265351</c:v>
                </c:pt>
                <c:pt idx="459">
                  <c:v>1.66068168509019</c:v>
                </c:pt>
                <c:pt idx="460">
                  <c:v>1.6628071605872501</c:v>
                </c:pt>
                <c:pt idx="461">
                  <c:v>1.6648983211080099</c:v>
                </c:pt>
                <c:pt idx="462">
                  <c:v>1.6416753920559399</c:v>
                </c:pt>
                <c:pt idx="463">
                  <c:v>1.61694583024156</c:v>
                </c:pt>
                <c:pt idx="464">
                  <c:v>1.6268917963743399</c:v>
                </c:pt>
                <c:pt idx="465">
                  <c:v>1.5962795135681001</c:v>
                </c:pt>
                <c:pt idx="466">
                  <c:v>1.5878922881245701</c:v>
                </c:pt>
                <c:pt idx="467">
                  <c:v>1.6156514419622301</c:v>
                </c:pt>
                <c:pt idx="468">
                  <c:v>1.6435857879295401</c:v>
                </c:pt>
                <c:pt idx="469">
                  <c:v>1.6498570209321399</c:v>
                </c:pt>
                <c:pt idx="470">
                  <c:v>1.6543419198984801</c:v>
                </c:pt>
                <c:pt idx="471">
                  <c:v>1.65398439890622</c:v>
                </c:pt>
                <c:pt idx="472">
                  <c:v>1.63337458951565</c:v>
                </c:pt>
                <c:pt idx="473">
                  <c:v>1.6377408036352401</c:v>
                </c:pt>
                <c:pt idx="474">
                  <c:v>1.6101480432153599</c:v>
                </c:pt>
                <c:pt idx="475">
                  <c:v>1.57376869359659</c:v>
                </c:pt>
                <c:pt idx="476">
                  <c:v>1.59281399425346</c:v>
                </c:pt>
                <c:pt idx="477">
                  <c:v>1.5930945753986099</c:v>
                </c:pt>
                <c:pt idx="478">
                  <c:v>1.5861967763475</c:v>
                </c:pt>
                <c:pt idx="479">
                  <c:v>1.57381190504821</c:v>
                </c:pt>
                <c:pt idx="480">
                  <c:v>1.5693584859176601</c:v>
                </c:pt>
                <c:pt idx="481">
                  <c:v>1.5776267332240299</c:v>
                </c:pt>
                <c:pt idx="482">
                  <c:v>1.5561081146608999</c:v>
                </c:pt>
                <c:pt idx="483">
                  <c:v>1.5690452517751399</c:v>
                </c:pt>
                <c:pt idx="484">
                  <c:v>1.57961778395643</c:v>
                </c:pt>
                <c:pt idx="485">
                  <c:v>1.54523877259925</c:v>
                </c:pt>
                <c:pt idx="486">
                  <c:v>1.51343807710996</c:v>
                </c:pt>
                <c:pt idx="487">
                  <c:v>1.4988907757237699</c:v>
                </c:pt>
                <c:pt idx="488">
                  <c:v>1.48977227956049</c:v>
                </c:pt>
                <c:pt idx="489">
                  <c:v>1.5035059933892301</c:v>
                </c:pt>
                <c:pt idx="490">
                  <c:v>1.4889980906795199</c:v>
                </c:pt>
                <c:pt idx="491">
                  <c:v>1.5174940877544401</c:v>
                </c:pt>
                <c:pt idx="492">
                  <c:v>1.4953415708829101</c:v>
                </c:pt>
                <c:pt idx="493">
                  <c:v>1.51682597223322</c:v>
                </c:pt>
                <c:pt idx="494">
                  <c:v>1.53759376738357</c:v>
                </c:pt>
                <c:pt idx="495">
                  <c:v>1.5327148816524399</c:v>
                </c:pt>
                <c:pt idx="496">
                  <c:v>1.5064503356708601</c:v>
                </c:pt>
                <c:pt idx="497">
                  <c:v>1.4948570551493501</c:v>
                </c:pt>
                <c:pt idx="498">
                  <c:v>1.4622552858261599</c:v>
                </c:pt>
                <c:pt idx="499">
                  <c:v>1.4735239916431799</c:v>
                </c:pt>
                <c:pt idx="500">
                  <c:v>1.4340073146624701</c:v>
                </c:pt>
                <c:pt idx="501">
                  <c:v>1.4326275788780101</c:v>
                </c:pt>
                <c:pt idx="502">
                  <c:v>1.38706442710121</c:v>
                </c:pt>
                <c:pt idx="503">
                  <c:v>1.37039184574489</c:v>
                </c:pt>
                <c:pt idx="504">
                  <c:v>1.3773047981331099</c:v>
                </c:pt>
                <c:pt idx="505">
                  <c:v>1.3534027062882399</c:v>
                </c:pt>
                <c:pt idx="506">
                  <c:v>1.3659027429495401</c:v>
                </c:pt>
                <c:pt idx="507">
                  <c:v>1.34834393578114</c:v>
                </c:pt>
                <c:pt idx="508">
                  <c:v>1.31511530711904</c:v>
                </c:pt>
                <c:pt idx="509">
                  <c:v>1.3118590016199401</c:v>
                </c:pt>
                <c:pt idx="510">
                  <c:v>1.34605724832996</c:v>
                </c:pt>
                <c:pt idx="511">
                  <c:v>1.3454114228787999</c:v>
                </c:pt>
                <c:pt idx="512">
                  <c:v>1.3521302170251199</c:v>
                </c:pt>
                <c:pt idx="513">
                  <c:v>1.34923954688589</c:v>
                </c:pt>
                <c:pt idx="514">
                  <c:v>1.34822065605151</c:v>
                </c:pt>
                <c:pt idx="515">
                  <c:v>1.3347315464127201</c:v>
                </c:pt>
                <c:pt idx="516">
                  <c:v>1.3767405074119401</c:v>
                </c:pt>
                <c:pt idx="517">
                  <c:v>1.3502962721813101</c:v>
                </c:pt>
                <c:pt idx="518">
                  <c:v>1.3804026290551099</c:v>
                </c:pt>
                <c:pt idx="519">
                  <c:v>1.3896595582851101</c:v>
                </c:pt>
                <c:pt idx="520">
                  <c:v>1.3836137678332801</c:v>
                </c:pt>
                <c:pt idx="521">
                  <c:v>1.3700816422697899</c:v>
                </c:pt>
                <c:pt idx="522">
                  <c:v>1.3517386743469599</c:v>
                </c:pt>
                <c:pt idx="523">
                  <c:v>1.3435446295106801</c:v>
                </c:pt>
                <c:pt idx="524">
                  <c:v>1.30315619571073</c:v>
                </c:pt>
                <c:pt idx="525">
                  <c:v>1.2706126934127999</c:v>
                </c:pt>
                <c:pt idx="526">
                  <c:v>1.2538906437430901</c:v>
                </c:pt>
                <c:pt idx="527">
                  <c:v>1.2834089533736699</c:v>
                </c:pt>
                <c:pt idx="528">
                  <c:v>1.30769124733472</c:v>
                </c:pt>
                <c:pt idx="529">
                  <c:v>1.2722309720523599</c:v>
                </c:pt>
                <c:pt idx="530">
                  <c:v>1.2292349911084099</c:v>
                </c:pt>
                <c:pt idx="531">
                  <c:v>1.27330509924458</c:v>
                </c:pt>
                <c:pt idx="532">
                  <c:v>1.3014856136172801</c:v>
                </c:pt>
                <c:pt idx="533">
                  <c:v>1.3087001662956501</c:v>
                </c:pt>
                <c:pt idx="534">
                  <c:v>1.3217857083500801</c:v>
                </c:pt>
                <c:pt idx="535">
                  <c:v>1.29614567538424</c:v>
                </c:pt>
                <c:pt idx="536">
                  <c:v>1.30499571307205</c:v>
                </c:pt>
                <c:pt idx="537">
                  <c:v>1.29788244334363</c:v>
                </c:pt>
                <c:pt idx="538">
                  <c:v>1.2647478631350599</c:v>
                </c:pt>
                <c:pt idx="539">
                  <c:v>1.24586123258222</c:v>
                </c:pt>
                <c:pt idx="540">
                  <c:v>1.23800408064704</c:v>
                </c:pt>
                <c:pt idx="541">
                  <c:v>1.2691114376410799</c:v>
                </c:pt>
                <c:pt idx="542">
                  <c:v>1.25159838377439</c:v>
                </c:pt>
                <c:pt idx="543">
                  <c:v>1.2466718872357101</c:v>
                </c:pt>
                <c:pt idx="544">
                  <c:v>1.22607214748205</c:v>
                </c:pt>
                <c:pt idx="545">
                  <c:v>1.2007579601457501</c:v>
                </c:pt>
                <c:pt idx="546">
                  <c:v>1.19638861759527</c:v>
                </c:pt>
                <c:pt idx="547">
                  <c:v>1.1498481244568</c:v>
                </c:pt>
                <c:pt idx="548">
                  <c:v>1.1652807717839</c:v>
                </c:pt>
                <c:pt idx="549">
                  <c:v>1.12954539011044</c:v>
                </c:pt>
                <c:pt idx="550">
                  <c:v>1.1356724220018599</c:v>
                </c:pt>
                <c:pt idx="551">
                  <c:v>1.13878257112048</c:v>
                </c:pt>
                <c:pt idx="552">
                  <c:v>1.1684170237477201</c:v>
                </c:pt>
                <c:pt idx="553">
                  <c:v>1.14855608250063</c:v>
                </c:pt>
                <c:pt idx="554">
                  <c:v>1.12727141190974</c:v>
                </c:pt>
                <c:pt idx="555">
                  <c:v>1.1065520096746699</c:v>
                </c:pt>
                <c:pt idx="556">
                  <c:v>1.089033578817395</c:v>
                </c:pt>
                <c:pt idx="557">
                  <c:v>1.0228932706474001</c:v>
                </c:pt>
                <c:pt idx="558">
                  <c:v>1.0053591976356884</c:v>
                </c:pt>
                <c:pt idx="559">
                  <c:v>1.0518614652592639</c:v>
                </c:pt>
                <c:pt idx="560">
                  <c:v>1.042957168848258</c:v>
                </c:pt>
                <c:pt idx="561">
                  <c:v>1.0931963471658861</c:v>
                </c:pt>
                <c:pt idx="562">
                  <c:v>1.098821950244262</c:v>
                </c:pt>
                <c:pt idx="563">
                  <c:v>1.079820349856337</c:v>
                </c:pt>
                <c:pt idx="564">
                  <c:v>1.073087868824893</c:v>
                </c:pt>
                <c:pt idx="565">
                  <c:v>1.0992587574068049</c:v>
                </c:pt>
                <c:pt idx="566">
                  <c:v>1.13280990774062</c:v>
                </c:pt>
                <c:pt idx="567">
                  <c:v>1.1411779715449699</c:v>
                </c:pt>
                <c:pt idx="568">
                  <c:v>1.1400730488612001</c:v>
                </c:pt>
                <c:pt idx="569">
                  <c:v>1.1262080386986901</c:v>
                </c:pt>
                <c:pt idx="570">
                  <c:v>1.14136323331153</c:v>
                </c:pt>
                <c:pt idx="571">
                  <c:v>1.14676681556042</c:v>
                </c:pt>
                <c:pt idx="572">
                  <c:v>1.1643929817563601</c:v>
                </c:pt>
                <c:pt idx="573">
                  <c:v>1.1796314708415601</c:v>
                </c:pt>
                <c:pt idx="574">
                  <c:v>1.18103809157895</c:v>
                </c:pt>
                <c:pt idx="575">
                  <c:v>1.13106834937143</c:v>
                </c:pt>
                <c:pt idx="576">
                  <c:v>1.1352680723097701</c:v>
                </c:pt>
                <c:pt idx="577">
                  <c:v>1.1324476941020301</c:v>
                </c:pt>
                <c:pt idx="578">
                  <c:v>1.1272492196031401</c:v>
                </c:pt>
                <c:pt idx="579">
                  <c:v>1.14527680258721</c:v>
                </c:pt>
                <c:pt idx="580">
                  <c:v>1.1771820072208099</c:v>
                </c:pt>
                <c:pt idx="581">
                  <c:v>1.1857121628504701</c:v>
                </c:pt>
                <c:pt idx="582">
                  <c:v>1.21612930978016</c:v>
                </c:pt>
                <c:pt idx="583">
                  <c:v>1.2658729250926599</c:v>
                </c:pt>
                <c:pt idx="584">
                  <c:v>1.2655787548258499</c:v>
                </c:pt>
                <c:pt idx="585">
                  <c:v>1.27164184941102</c:v>
                </c:pt>
                <c:pt idx="586">
                  <c:v>1.2369762933373201</c:v>
                </c:pt>
                <c:pt idx="587">
                  <c:v>1.25827660608265</c:v>
                </c:pt>
                <c:pt idx="588">
                  <c:v>1.24665810258711</c:v>
                </c:pt>
                <c:pt idx="589">
                  <c:v>1.2309440920071499</c:v>
                </c:pt>
                <c:pt idx="590">
                  <c:v>1.22609502413291</c:v>
                </c:pt>
                <c:pt idx="591">
                  <c:v>1.2395712289942999</c:v>
                </c:pt>
                <c:pt idx="592">
                  <c:v>1.2639549036687701</c:v>
                </c:pt>
                <c:pt idx="593">
                  <c:v>1.2793385714998</c:v>
                </c:pt>
                <c:pt idx="594">
                  <c:v>1.2665960814447901</c:v>
                </c:pt>
                <c:pt idx="595">
                  <c:v>1.2512747867045599</c:v>
                </c:pt>
                <c:pt idx="596">
                  <c:v>1.2802614586113501</c:v>
                </c:pt>
                <c:pt idx="597">
                  <c:v>1.30332356676316</c:v>
                </c:pt>
                <c:pt idx="598">
                  <c:v>1.3041040125059</c:v>
                </c:pt>
                <c:pt idx="599">
                  <c:v>1.3184885377225199</c:v>
                </c:pt>
                <c:pt idx="600">
                  <c:v>1.2893042858525501</c:v>
                </c:pt>
                <c:pt idx="601">
                  <c:v>1.3057607121872901</c:v>
                </c:pt>
                <c:pt idx="602">
                  <c:v>1.2937927043036499</c:v>
                </c:pt>
                <c:pt idx="603">
                  <c:v>1.30863593569901</c:v>
                </c:pt>
                <c:pt idx="604">
                  <c:v>1.2994798983650999</c:v>
                </c:pt>
                <c:pt idx="605">
                  <c:v>1.2961361923281101</c:v>
                </c:pt>
                <c:pt idx="606">
                  <c:v>1.30510168866833</c:v>
                </c:pt>
                <c:pt idx="607">
                  <c:v>1.29587692361838</c:v>
                </c:pt>
                <c:pt idx="608">
                  <c:v>1.2760814838929799</c:v>
                </c:pt>
                <c:pt idx="609">
                  <c:v>1.24145747729199</c:v>
                </c:pt>
                <c:pt idx="610">
                  <c:v>1.24661841062024</c:v>
                </c:pt>
                <c:pt idx="611">
                  <c:v>1.27614962502823</c:v>
                </c:pt>
                <c:pt idx="612">
                  <c:v>1.2601864153754601</c:v>
                </c:pt>
                <c:pt idx="613">
                  <c:v>1.26615076886077</c:v>
                </c:pt>
                <c:pt idx="614">
                  <c:v>1.2500837344079501</c:v>
                </c:pt>
                <c:pt idx="615">
                  <c:v>1.2637015985304201</c:v>
                </c:pt>
                <c:pt idx="616">
                  <c:v>1.2703594860379099</c:v>
                </c:pt>
                <c:pt idx="617">
                  <c:v>1.26043981827727</c:v>
                </c:pt>
                <c:pt idx="618">
                  <c:v>1.2417486168913801</c:v>
                </c:pt>
                <c:pt idx="619">
                  <c:v>1.24770035888968</c:v>
                </c:pt>
                <c:pt idx="620">
                  <c:v>1.2535416281723</c:v>
                </c:pt>
                <c:pt idx="621">
                  <c:v>1.2581592899244001</c:v>
                </c:pt>
                <c:pt idx="622">
                  <c:v>1.23901251079064</c:v>
                </c:pt>
                <c:pt idx="623">
                  <c:v>1.2596151834482501</c:v>
                </c:pt>
                <c:pt idx="624">
                  <c:v>1.2407770435741501</c:v>
                </c:pt>
                <c:pt idx="625">
                  <c:v>1.22966319508602</c:v>
                </c:pt>
                <c:pt idx="626">
                  <c:v>1.23777521637499</c:v>
                </c:pt>
                <c:pt idx="627">
                  <c:v>1.27784816747273</c:v>
                </c:pt>
                <c:pt idx="628">
                  <c:v>1.2748310891729899</c:v>
                </c:pt>
                <c:pt idx="629">
                  <c:v>1.28332585442825</c:v>
                </c:pt>
                <c:pt idx="630">
                  <c:v>1.2688889279942801</c:v>
                </c:pt>
                <c:pt idx="631">
                  <c:v>1.29750370767942</c:v>
                </c:pt>
                <c:pt idx="632">
                  <c:v>1.27789587604375</c:v>
                </c:pt>
                <c:pt idx="633">
                  <c:v>1.2825087473860499</c:v>
                </c:pt>
                <c:pt idx="634">
                  <c:v>1.28271307302833</c:v>
                </c:pt>
                <c:pt idx="635">
                  <c:v>1.2933950025271899</c:v>
                </c:pt>
                <c:pt idx="636">
                  <c:v>1.3072436861910099</c:v>
                </c:pt>
                <c:pt idx="637">
                  <c:v>1.27821566033844</c:v>
                </c:pt>
                <c:pt idx="638">
                  <c:v>1.28428374086034</c:v>
                </c:pt>
                <c:pt idx="639">
                  <c:v>1.28271522382457</c:v>
                </c:pt>
                <c:pt idx="640">
                  <c:v>1.23495425158646</c:v>
                </c:pt>
                <c:pt idx="641">
                  <c:v>1.22191583152227</c:v>
                </c:pt>
                <c:pt idx="642">
                  <c:v>1.2138182792261401</c:v>
                </c:pt>
                <c:pt idx="643">
                  <c:v>1.2162433019805901</c:v>
                </c:pt>
                <c:pt idx="644">
                  <c:v>1.2104780926739001</c:v>
                </c:pt>
                <c:pt idx="645">
                  <c:v>1.18791780438899</c:v>
                </c:pt>
                <c:pt idx="646">
                  <c:v>1.17998693880105</c:v>
                </c:pt>
                <c:pt idx="647">
                  <c:v>1.1793457082327601</c:v>
                </c:pt>
                <c:pt idx="648">
                  <c:v>1.18488000023463</c:v>
                </c:pt>
                <c:pt idx="649">
                  <c:v>1.19403994810715</c:v>
                </c:pt>
                <c:pt idx="650">
                  <c:v>1.20952920048061</c:v>
                </c:pt>
                <c:pt idx="651">
                  <c:v>1.19273069978111</c:v>
                </c:pt>
                <c:pt idx="652">
                  <c:v>1.1955204780242399</c:v>
                </c:pt>
                <c:pt idx="653">
                  <c:v>1.19339529581758</c:v>
                </c:pt>
                <c:pt idx="654">
                  <c:v>1.1844729131655101</c:v>
                </c:pt>
                <c:pt idx="655">
                  <c:v>1.1530203533758199</c:v>
                </c:pt>
                <c:pt idx="656">
                  <c:v>1.1420720184342801</c:v>
                </c:pt>
                <c:pt idx="657">
                  <c:v>1.1290422993184901</c:v>
                </c:pt>
                <c:pt idx="658">
                  <c:v>1.1340507216410201</c:v>
                </c:pt>
                <c:pt idx="659">
                  <c:v>1.1166395373050699</c:v>
                </c:pt>
                <c:pt idx="660">
                  <c:v>1.1154216978189899</c:v>
                </c:pt>
                <c:pt idx="661">
                  <c:v>1.1005952817396401</c:v>
                </c:pt>
                <c:pt idx="662">
                  <c:v>1.098810218628437</c:v>
                </c:pt>
                <c:pt idx="663">
                  <c:v>1.12037459049329</c:v>
                </c:pt>
                <c:pt idx="664">
                  <c:v>1.091724322670272</c:v>
                </c:pt>
                <c:pt idx="665">
                  <c:v>1.1002307217778899</c:v>
                </c:pt>
                <c:pt idx="666">
                  <c:v>1.0801615443499071</c:v>
                </c:pt>
                <c:pt idx="667">
                  <c:v>1.037109153886538</c:v>
                </c:pt>
                <c:pt idx="668">
                  <c:v>1.0323991056598201</c:v>
                </c:pt>
                <c:pt idx="669">
                  <c:v>1.078271874330931</c:v>
                </c:pt>
                <c:pt idx="670">
                  <c:v>1.0865158762979319</c:v>
                </c:pt>
                <c:pt idx="671">
                  <c:v>1.1233500215568399</c:v>
                </c:pt>
                <c:pt idx="672">
                  <c:v>1.1326245482105901</c:v>
                </c:pt>
                <c:pt idx="673">
                  <c:v>1.1365165117604601</c:v>
                </c:pt>
                <c:pt idx="674">
                  <c:v>1.130302470385</c:v>
                </c:pt>
                <c:pt idx="675">
                  <c:v>1.1346490340480799</c:v>
                </c:pt>
                <c:pt idx="676">
                  <c:v>1.13922807923142</c:v>
                </c:pt>
                <c:pt idx="677">
                  <c:v>1.1258537439007801</c:v>
                </c:pt>
                <c:pt idx="678">
                  <c:v>1.11962210510159</c:v>
                </c:pt>
                <c:pt idx="679">
                  <c:v>1.1596785341737099</c:v>
                </c:pt>
                <c:pt idx="680">
                  <c:v>1.1542626337282</c:v>
                </c:pt>
                <c:pt idx="681">
                  <c:v>1.1327364873782499</c:v>
                </c:pt>
                <c:pt idx="682">
                  <c:v>1.1509499187096801</c:v>
                </c:pt>
                <c:pt idx="683">
                  <c:v>1.1744579260262999</c:v>
                </c:pt>
                <c:pt idx="684">
                  <c:v>1.1876855183956601</c:v>
                </c:pt>
                <c:pt idx="685">
                  <c:v>1.1999704754335101</c:v>
                </c:pt>
                <c:pt idx="686">
                  <c:v>1.22964530437188</c:v>
                </c:pt>
                <c:pt idx="687">
                  <c:v>1.2280778627342301</c:v>
                </c:pt>
                <c:pt idx="688">
                  <c:v>1.2149296542986101</c:v>
                </c:pt>
                <c:pt idx="689">
                  <c:v>1.2057329473631699</c:v>
                </c:pt>
                <c:pt idx="690">
                  <c:v>1.1789800728728901</c:v>
                </c:pt>
                <c:pt idx="691">
                  <c:v>1.19363315432843</c:v>
                </c:pt>
                <c:pt idx="692">
                  <c:v>1.1930266297902901</c:v>
                </c:pt>
                <c:pt idx="693">
                  <c:v>1.2282136561874</c:v>
                </c:pt>
                <c:pt idx="694">
                  <c:v>1.2160390741017699</c:v>
                </c:pt>
                <c:pt idx="695">
                  <c:v>1.2217997862890699</c:v>
                </c:pt>
                <c:pt idx="696">
                  <c:v>1.20887555395223</c:v>
                </c:pt>
                <c:pt idx="697">
                  <c:v>1.2089843646890099</c:v>
                </c:pt>
                <c:pt idx="698">
                  <c:v>1.1899003496999199</c:v>
                </c:pt>
                <c:pt idx="699">
                  <c:v>1.1850343687461899</c:v>
                </c:pt>
                <c:pt idx="700">
                  <c:v>1.1801089476056301</c:v>
                </c:pt>
                <c:pt idx="701">
                  <c:v>1.16398276625635</c:v>
                </c:pt>
                <c:pt idx="702">
                  <c:v>1.1579563329706299</c:v>
                </c:pt>
                <c:pt idx="703">
                  <c:v>1.1701188901500399</c:v>
                </c:pt>
                <c:pt idx="704">
                  <c:v>1.16824671979133</c:v>
                </c:pt>
                <c:pt idx="705">
                  <c:v>1.1796573781598401</c:v>
                </c:pt>
                <c:pt idx="706">
                  <c:v>1.17763054599918</c:v>
                </c:pt>
                <c:pt idx="707">
                  <c:v>1.1783008123166301</c:v>
                </c:pt>
                <c:pt idx="708">
                  <c:v>1.18572995580114</c:v>
                </c:pt>
                <c:pt idx="709">
                  <c:v>1.18338969397102</c:v>
                </c:pt>
                <c:pt idx="710">
                  <c:v>1.1805287439252199</c:v>
                </c:pt>
                <c:pt idx="711">
                  <c:v>1.1826534373145601</c:v>
                </c:pt>
                <c:pt idx="712">
                  <c:v>1.18242662607528</c:v>
                </c:pt>
                <c:pt idx="713">
                  <c:v>1.16589677937817</c:v>
                </c:pt>
                <c:pt idx="714">
                  <c:v>1.1599205965135599</c:v>
                </c:pt>
                <c:pt idx="715">
                  <c:v>1.1694261382355799</c:v>
                </c:pt>
                <c:pt idx="716">
                  <c:v>1.15636317954163</c:v>
                </c:pt>
                <c:pt idx="717">
                  <c:v>1.13286152685025</c:v>
                </c:pt>
                <c:pt idx="718">
                  <c:v>1.1259684204454701</c:v>
                </c:pt>
                <c:pt idx="719">
                  <c:v>1.1144373174878299</c:v>
                </c:pt>
                <c:pt idx="720">
                  <c:v>1.1024792814776401</c:v>
                </c:pt>
                <c:pt idx="721">
                  <c:v>1.094498165468575</c:v>
                </c:pt>
                <c:pt idx="722">
                  <c:v>1.1256306476731801</c:v>
                </c:pt>
                <c:pt idx="723">
                  <c:v>1.13752992784079</c:v>
                </c:pt>
                <c:pt idx="724">
                  <c:v>1.12901531660209</c:v>
                </c:pt>
                <c:pt idx="725">
                  <c:v>1.1349370452165801</c:v>
                </c:pt>
                <c:pt idx="726">
                  <c:v>1.1313811924600901</c:v>
                </c:pt>
                <c:pt idx="727">
                  <c:v>1.1483665191415999</c:v>
                </c:pt>
                <c:pt idx="728">
                  <c:v>1.1344439262980801</c:v>
                </c:pt>
                <c:pt idx="729">
                  <c:v>1.15671209734895</c:v>
                </c:pt>
                <c:pt idx="730">
                  <c:v>1.16632752520587</c:v>
                </c:pt>
                <c:pt idx="731">
                  <c:v>1.1702677839075499</c:v>
                </c:pt>
                <c:pt idx="732">
                  <c:v>1.1778673291119099</c:v>
                </c:pt>
                <c:pt idx="733">
                  <c:v>1.1608280369976101</c:v>
                </c:pt>
                <c:pt idx="734">
                  <c:v>1.1651935667729401</c:v>
                </c:pt>
                <c:pt idx="735">
                  <c:v>1.1729163917069201</c:v>
                </c:pt>
                <c:pt idx="736">
                  <c:v>1.1963316214950601</c:v>
                </c:pt>
                <c:pt idx="737">
                  <c:v>1.20965619522191</c:v>
                </c:pt>
                <c:pt idx="738">
                  <c:v>1.21206205633717</c:v>
                </c:pt>
                <c:pt idx="739">
                  <c:v>1.2295728616441699</c:v>
                </c:pt>
                <c:pt idx="740">
                  <c:v>1.2363954805905299</c:v>
                </c:pt>
                <c:pt idx="741">
                  <c:v>1.25100124452891</c:v>
                </c:pt>
                <c:pt idx="742">
                  <c:v>1.22895929813653</c:v>
                </c:pt>
                <c:pt idx="743">
                  <c:v>1.2415448778298901</c:v>
                </c:pt>
                <c:pt idx="744">
                  <c:v>1.24184188323718</c:v>
                </c:pt>
                <c:pt idx="745">
                  <c:v>1.2406686238912399</c:v>
                </c:pt>
                <c:pt idx="746">
                  <c:v>1.2223628060851901</c:v>
                </c:pt>
                <c:pt idx="747">
                  <c:v>1.2177788727285901</c:v>
                </c:pt>
                <c:pt idx="748">
                  <c:v>1.2106228803658701</c:v>
                </c:pt>
                <c:pt idx="749">
                  <c:v>1.2334821293273799</c:v>
                </c:pt>
                <c:pt idx="750">
                  <c:v>1.2203834869686201</c:v>
                </c:pt>
                <c:pt idx="751">
                  <c:v>1.2198452013291901</c:v>
                </c:pt>
                <c:pt idx="752">
                  <c:v>1.2151540214512599</c:v>
                </c:pt>
                <c:pt idx="753">
                  <c:v>1.2153455400796001</c:v>
                </c:pt>
                <c:pt idx="754">
                  <c:v>1.19588885076114</c:v>
                </c:pt>
                <c:pt idx="755">
                  <c:v>1.16868382024427</c:v>
                </c:pt>
                <c:pt idx="756">
                  <c:v>1.18287731564988</c:v>
                </c:pt>
                <c:pt idx="757">
                  <c:v>1.1778785719104099</c:v>
                </c:pt>
                <c:pt idx="758">
                  <c:v>1.17299088746741</c:v>
                </c:pt>
                <c:pt idx="759">
                  <c:v>1.17589201829741</c:v>
                </c:pt>
                <c:pt idx="760">
                  <c:v>1.1682415383276801</c:v>
                </c:pt>
                <c:pt idx="761">
                  <c:v>1.1609596266217701</c:v>
                </c:pt>
                <c:pt idx="762">
                  <c:v>1.16798520252191</c:v>
                </c:pt>
                <c:pt idx="763">
                  <c:v>1.1772451624193301</c:v>
                </c:pt>
                <c:pt idx="764">
                  <c:v>1.1689029081697999</c:v>
                </c:pt>
                <c:pt idx="765">
                  <c:v>1.1752913595671801</c:v>
                </c:pt>
                <c:pt idx="766">
                  <c:v>1.18382923851059</c:v>
                </c:pt>
                <c:pt idx="767">
                  <c:v>1.16243184664432</c:v>
                </c:pt>
                <c:pt idx="768">
                  <c:v>1.1637842086585199</c:v>
                </c:pt>
                <c:pt idx="769">
                  <c:v>1.1655825676009899</c:v>
                </c:pt>
                <c:pt idx="770">
                  <c:v>1.1605337689673301</c:v>
                </c:pt>
                <c:pt idx="771">
                  <c:v>1.16122280587011</c:v>
                </c:pt>
                <c:pt idx="772">
                  <c:v>1.16823547699283</c:v>
                </c:pt>
                <c:pt idx="773">
                  <c:v>1.1633955988843199</c:v>
                </c:pt>
                <c:pt idx="774">
                  <c:v>1.1412863912278799</c:v>
                </c:pt>
                <c:pt idx="775">
                  <c:v>1.15097445733945</c:v>
                </c:pt>
                <c:pt idx="776">
                  <c:v>1.1544352840077501</c:v>
                </c:pt>
                <c:pt idx="777">
                  <c:v>1.1654549862789001</c:v>
                </c:pt>
                <c:pt idx="778">
                  <c:v>1.1691306970437301</c:v>
                </c:pt>
                <c:pt idx="779">
                  <c:v>1.184319815579</c:v>
                </c:pt>
                <c:pt idx="780">
                  <c:v>1.1816466691498599</c:v>
                </c:pt>
                <c:pt idx="781">
                  <c:v>1.1825575313551899</c:v>
                </c:pt>
                <c:pt idx="782">
                  <c:v>1.16308275579566</c:v>
                </c:pt>
                <c:pt idx="783">
                  <c:v>1.17770621492125</c:v>
                </c:pt>
                <c:pt idx="784">
                  <c:v>1.18217390751772</c:v>
                </c:pt>
                <c:pt idx="785">
                  <c:v>1.1832432443001499</c:v>
                </c:pt>
                <c:pt idx="786">
                  <c:v>1.2123223026815499</c:v>
                </c:pt>
                <c:pt idx="787">
                  <c:v>1.2165690498466599</c:v>
                </c:pt>
                <c:pt idx="788">
                  <c:v>1.2290143389674399</c:v>
                </c:pt>
                <c:pt idx="789">
                  <c:v>1.2403961571137101</c:v>
                </c:pt>
                <c:pt idx="790">
                  <c:v>1.2168940156049999</c:v>
                </c:pt>
                <c:pt idx="791">
                  <c:v>1.21441326767539</c:v>
                </c:pt>
                <c:pt idx="792">
                  <c:v>1.2183357334264</c:v>
                </c:pt>
                <c:pt idx="793">
                  <c:v>1.1956995806924999</c:v>
                </c:pt>
                <c:pt idx="794">
                  <c:v>1.2189427467818699</c:v>
                </c:pt>
                <c:pt idx="795">
                  <c:v>1.2175641841589899</c:v>
                </c:pt>
                <c:pt idx="796">
                  <c:v>1.2082594485945</c:v>
                </c:pt>
                <c:pt idx="797">
                  <c:v>1.2008599274399601</c:v>
                </c:pt>
                <c:pt idx="798">
                  <c:v>1.2044771756526</c:v>
                </c:pt>
                <c:pt idx="799">
                  <c:v>1.1655760174488199</c:v>
                </c:pt>
                <c:pt idx="800">
                  <c:v>1.1455976622800199</c:v>
                </c:pt>
                <c:pt idx="801">
                  <c:v>1.11640549156937</c:v>
                </c:pt>
                <c:pt idx="802">
                  <c:v>1.1201281287975</c:v>
                </c:pt>
                <c:pt idx="803">
                  <c:v>1.1171097795727201</c:v>
                </c:pt>
                <c:pt idx="804">
                  <c:v>1.1329275171892599</c:v>
                </c:pt>
                <c:pt idx="805">
                  <c:v>1.11574148211369</c:v>
                </c:pt>
                <c:pt idx="806">
                  <c:v>1.1026432308087899</c:v>
                </c:pt>
                <c:pt idx="807">
                  <c:v>1.10952137940339</c:v>
                </c:pt>
                <c:pt idx="808">
                  <c:v>1.094000549430675</c:v>
                </c:pt>
                <c:pt idx="809">
                  <c:v>1.0900396626378339</c:v>
                </c:pt>
                <c:pt idx="810">
                  <c:v>1.0951387116926079</c:v>
                </c:pt>
                <c:pt idx="811">
                  <c:v>1.076986187000001</c:v>
                </c:pt>
                <c:pt idx="812">
                  <c:v>1.1002857626088001</c:v>
                </c:pt>
                <c:pt idx="813">
                  <c:v>1.0973178593320601</c:v>
                </c:pt>
                <c:pt idx="814">
                  <c:v>1.097469979283922</c:v>
                </c:pt>
                <c:pt idx="815">
                  <c:v>1.0925763312695469</c:v>
                </c:pt>
                <c:pt idx="816">
                  <c:v>1.097027110786537</c:v>
                </c:pt>
                <c:pt idx="817">
                  <c:v>1.0945745187349021</c:v>
                </c:pt>
                <c:pt idx="818">
                  <c:v>1.0805907259621641</c:v>
                </c:pt>
                <c:pt idx="819">
                  <c:v>1.0789397943252219</c:v>
                </c:pt>
                <c:pt idx="820">
                  <c:v>1.0876293044031691</c:v>
                </c:pt>
                <c:pt idx="821">
                  <c:v>1.0888874224369109</c:v>
                </c:pt>
                <c:pt idx="822">
                  <c:v>1.081262556495062</c:v>
                </c:pt>
                <c:pt idx="823">
                  <c:v>1.0897167499122571</c:v>
                </c:pt>
                <c:pt idx="824">
                  <c:v>1.093848136188418</c:v>
                </c:pt>
                <c:pt idx="825">
                  <c:v>1.094715982469056</c:v>
                </c:pt>
                <c:pt idx="826">
                  <c:v>1.0984054778824821</c:v>
                </c:pt>
                <c:pt idx="827">
                  <c:v>1.089517116916306</c:v>
                </c:pt>
                <c:pt idx="828">
                  <c:v>1.06506539887005</c:v>
                </c:pt>
                <c:pt idx="829">
                  <c:v>1.0556679835405429</c:v>
                </c:pt>
                <c:pt idx="830">
                  <c:v>1.044073432093986</c:v>
                </c:pt>
                <c:pt idx="831">
                  <c:v>1.064303821476092</c:v>
                </c:pt>
                <c:pt idx="832">
                  <c:v>1.065011628964186</c:v>
                </c:pt>
                <c:pt idx="833">
                  <c:v>1.068656153183619</c:v>
                </c:pt>
                <c:pt idx="834">
                  <c:v>1.061036859759287</c:v>
                </c:pt>
                <c:pt idx="835">
                  <c:v>1.0847515390413509</c:v>
                </c:pt>
                <c:pt idx="836">
                  <c:v>1.1009490877202199</c:v>
                </c:pt>
                <c:pt idx="837">
                  <c:v>1.0987120641093699</c:v>
                </c:pt>
                <c:pt idx="838">
                  <c:v>1.094274873714044</c:v>
                </c:pt>
                <c:pt idx="839">
                  <c:v>1.0644260258075999</c:v>
                </c:pt>
                <c:pt idx="840">
                  <c:v>1.0598260592427049</c:v>
                </c:pt>
                <c:pt idx="841">
                  <c:v>1.062951752752286</c:v>
                </c:pt>
                <c:pt idx="842">
                  <c:v>1.0580023795627429</c:v>
                </c:pt>
                <c:pt idx="843">
                  <c:v>1.0548966298000639</c:v>
                </c:pt>
                <c:pt idx="844">
                  <c:v>1.0725575997896131</c:v>
                </c:pt>
                <c:pt idx="845">
                  <c:v>1.0832409957404461</c:v>
                </c:pt>
                <c:pt idx="846">
                  <c:v>1.0919500585114339</c:v>
                </c:pt>
                <c:pt idx="847">
                  <c:v>1.082602404785717</c:v>
                </c:pt>
                <c:pt idx="848">
                  <c:v>1.0736578298270469</c:v>
                </c:pt>
                <c:pt idx="849">
                  <c:v>1.0589754193319429</c:v>
                </c:pt>
                <c:pt idx="850">
                  <c:v>1.073149850861834</c:v>
                </c:pt>
                <c:pt idx="851">
                  <c:v>1.081365208133529</c:v>
                </c:pt>
                <c:pt idx="852">
                  <c:v>1.075806084211494</c:v>
                </c:pt>
                <c:pt idx="853">
                  <c:v>1.0906948733816479</c:v>
                </c:pt>
                <c:pt idx="854">
                  <c:v>1.082753742629857</c:v>
                </c:pt>
                <c:pt idx="855">
                  <c:v>1.074260932643905</c:v>
                </c:pt>
                <c:pt idx="856">
                  <c:v>1.0723668632689951</c:v>
                </c:pt>
                <c:pt idx="857">
                  <c:v>1.0615801313354389</c:v>
                </c:pt>
                <c:pt idx="858">
                  <c:v>1.0479045867684971</c:v>
                </c:pt>
                <c:pt idx="859">
                  <c:v>1.0452632134655491</c:v>
                </c:pt>
                <c:pt idx="860">
                  <c:v>1.036706954990678</c:v>
                </c:pt>
                <c:pt idx="861">
                  <c:v>1.0507651457604379</c:v>
                </c:pt>
                <c:pt idx="862">
                  <c:v>1.0512104583444539</c:v>
                </c:pt>
                <c:pt idx="863">
                  <c:v>1.044219392947539</c:v>
                </c:pt>
                <c:pt idx="864">
                  <c:v>1.05222905588844</c:v>
                </c:pt>
                <c:pt idx="865">
                  <c:v>1.059818824746279</c:v>
                </c:pt>
                <c:pt idx="866">
                  <c:v>1.057749465478254</c:v>
                </c:pt>
                <c:pt idx="867">
                  <c:v>1.0557586102727889</c:v>
                </c:pt>
                <c:pt idx="868">
                  <c:v>1.0662089381225699</c:v>
                </c:pt>
                <c:pt idx="869">
                  <c:v>1.0682568871917151</c:v>
                </c:pt>
                <c:pt idx="870">
                  <c:v>1.0582849159771901</c:v>
                </c:pt>
                <c:pt idx="871">
                  <c:v>1.0514668919136909</c:v>
                </c:pt>
                <c:pt idx="872">
                  <c:v>1.052478352724717</c:v>
                </c:pt>
                <c:pt idx="873">
                  <c:v>1.058187934619705</c:v>
                </c:pt>
                <c:pt idx="874">
                  <c:v>1.035518835598024</c:v>
                </c:pt>
                <c:pt idx="875">
                  <c:v>1.0286761751412929</c:v>
                </c:pt>
                <c:pt idx="876">
                  <c:v>1.014016054716256</c:v>
                </c:pt>
                <c:pt idx="877">
                  <c:v>1.0019944724536771</c:v>
                </c:pt>
                <c:pt idx="878">
                  <c:v>1.004382736145206</c:v>
                </c:pt>
                <c:pt idx="879">
                  <c:v>0.99382428190290717</c:v>
                </c:pt>
                <c:pt idx="880">
                  <c:v>0.97834539245676699</c:v>
                </c:pt>
                <c:pt idx="881">
                  <c:v>0.97861394869568896</c:v>
                </c:pt>
                <c:pt idx="882">
                  <c:v>0.95607106230758898</c:v>
                </c:pt>
                <c:pt idx="883">
                  <c:v>0.96340801484440497</c:v>
                </c:pt>
                <c:pt idx="884">
                  <c:v>0.94897441236825197</c:v>
                </c:pt>
                <c:pt idx="885">
                  <c:v>0.95300021410198898</c:v>
                </c:pt>
                <c:pt idx="886">
                  <c:v>0.98802084708132099</c:v>
                </c:pt>
                <c:pt idx="887">
                  <c:v>1.000665182617265</c:v>
                </c:pt>
                <c:pt idx="888">
                  <c:v>0.99299475890063027</c:v>
                </c:pt>
                <c:pt idx="889">
                  <c:v>0.98885604036457997</c:v>
                </c:pt>
                <c:pt idx="890">
                  <c:v>0.99711900844383061</c:v>
                </c:pt>
                <c:pt idx="891">
                  <c:v>0.99270997392648386</c:v>
                </c:pt>
                <c:pt idx="892">
                  <c:v>0.98798447907226405</c:v>
                </c:pt>
                <c:pt idx="893">
                  <c:v>0.96158707254146902</c:v>
                </c:pt>
                <c:pt idx="894">
                  <c:v>0.95757779283335098</c:v>
                </c:pt>
                <c:pt idx="895">
                  <c:v>0.96433217288100104</c:v>
                </c:pt>
                <c:pt idx="896">
                  <c:v>0.96091338450273101</c:v>
                </c:pt>
                <c:pt idx="897">
                  <c:v>0.94714740873047298</c:v>
                </c:pt>
                <c:pt idx="898">
                  <c:v>0.93852359570114496</c:v>
                </c:pt>
                <c:pt idx="899">
                  <c:v>0.94190670041461499</c:v>
                </c:pt>
                <c:pt idx="900">
                  <c:v>0.94391652173232998</c:v>
                </c:pt>
                <c:pt idx="901">
                  <c:v>0.93516170565962498</c:v>
                </c:pt>
                <c:pt idx="902">
                  <c:v>0.927271900727067</c:v>
                </c:pt>
                <c:pt idx="903">
                  <c:v>0.92195571901606899</c:v>
                </c:pt>
                <c:pt idx="904">
                  <c:v>0.94268558194191499</c:v>
                </c:pt>
                <c:pt idx="905">
                  <c:v>0.93675984502535503</c:v>
                </c:pt>
                <c:pt idx="906">
                  <c:v>0.93464091968047003</c:v>
                </c:pt>
                <c:pt idx="907">
                  <c:v>0.94542110146185698</c:v>
                </c:pt>
                <c:pt idx="908">
                  <c:v>0.94768823621999498</c:v>
                </c:pt>
                <c:pt idx="909">
                  <c:v>0.95253456671721004</c:v>
                </c:pt>
                <c:pt idx="910">
                  <c:v>0.94652543756482899</c:v>
                </c:pt>
                <c:pt idx="911">
                  <c:v>0.95906145118132502</c:v>
                </c:pt>
                <c:pt idx="912">
                  <c:v>0.96947570431244401</c:v>
                </c:pt>
                <c:pt idx="913">
                  <c:v>0.95945612229036303</c:v>
                </c:pt>
                <c:pt idx="914">
                  <c:v>0.93823587782304196</c:v>
                </c:pt>
                <c:pt idx="915">
                  <c:v>0.943517255740426</c:v>
                </c:pt>
                <c:pt idx="916">
                  <c:v>0.92950784893980398</c:v>
                </c:pt>
                <c:pt idx="917">
                  <c:v>0.92481598471761495</c:v>
                </c:pt>
                <c:pt idx="918">
                  <c:v>0.91662868556043398</c:v>
                </c:pt>
                <c:pt idx="919">
                  <c:v>0.89738697810196</c:v>
                </c:pt>
                <c:pt idx="920">
                  <c:v>0.90466243741916197</c:v>
                </c:pt>
                <c:pt idx="921">
                  <c:v>0.90044091322808106</c:v>
                </c:pt>
                <c:pt idx="922">
                  <c:v>0.89830096873817999</c:v>
                </c:pt>
                <c:pt idx="923">
                  <c:v>0.92248677015907099</c:v>
                </c:pt>
                <c:pt idx="924">
                  <c:v>0.94880928987551805</c:v>
                </c:pt>
                <c:pt idx="925">
                  <c:v>0.94327470458324902</c:v>
                </c:pt>
                <c:pt idx="926">
                  <c:v>0.93432221078389699</c:v>
                </c:pt>
                <c:pt idx="927">
                  <c:v>0.92752970298481596</c:v>
                </c:pt>
                <c:pt idx="928">
                  <c:v>0.94206761907834502</c:v>
                </c:pt>
                <c:pt idx="929">
                  <c:v>0.97297749387267496</c:v>
                </c:pt>
                <c:pt idx="930">
                  <c:v>0.97478680232325099</c:v>
                </c:pt>
                <c:pt idx="931">
                  <c:v>0.97655016194517996</c:v>
                </c:pt>
                <c:pt idx="932">
                  <c:v>0.971999272639819</c:v>
                </c:pt>
                <c:pt idx="933">
                  <c:v>0.96514859557894095</c:v>
                </c:pt>
                <c:pt idx="934">
                  <c:v>0.96979353333783103</c:v>
                </c:pt>
                <c:pt idx="935">
                  <c:v>0.97593669620100998</c:v>
                </c:pt>
                <c:pt idx="936">
                  <c:v>0.97862587583844396</c:v>
                </c:pt>
                <c:pt idx="937">
                  <c:v>0.96092599598974304</c:v>
                </c:pt>
                <c:pt idx="938">
                  <c:v>0.96683667733266099</c:v>
                </c:pt>
                <c:pt idx="939">
                  <c:v>0.97051844943233601</c:v>
                </c:pt>
                <c:pt idx="940">
                  <c:v>0.96262747133819604</c:v>
                </c:pt>
                <c:pt idx="941">
                  <c:v>0.94702745295866497</c:v>
                </c:pt>
                <c:pt idx="942">
                  <c:v>0.95318704008399802</c:v>
                </c:pt>
                <c:pt idx="943">
                  <c:v>0.93944951348011496</c:v>
                </c:pt>
                <c:pt idx="944">
                  <c:v>0.93877269701049104</c:v>
                </c:pt>
                <c:pt idx="945">
                  <c:v>0.94336347380965702</c:v>
                </c:pt>
                <c:pt idx="946">
                  <c:v>0.93652198651450802</c:v>
                </c:pt>
                <c:pt idx="947">
                  <c:v>0.93945459718030599</c:v>
                </c:pt>
                <c:pt idx="948">
                  <c:v>0.94140243646108002</c:v>
                </c:pt>
                <c:pt idx="949">
                  <c:v>0.93239881236942501</c:v>
                </c:pt>
                <c:pt idx="950">
                  <c:v>0.91535433879146799</c:v>
                </c:pt>
                <c:pt idx="951">
                  <c:v>0.92159624275450502</c:v>
                </c:pt>
                <c:pt idx="952">
                  <c:v>0.91420610689261794</c:v>
                </c:pt>
                <c:pt idx="953">
                  <c:v>0.93102513791980901</c:v>
                </c:pt>
                <c:pt idx="954">
                  <c:v>0.938264718045278</c:v>
                </c:pt>
                <c:pt idx="955">
                  <c:v>0.92891070969432299</c:v>
                </c:pt>
                <c:pt idx="956">
                  <c:v>0.91368698289237105</c:v>
                </c:pt>
                <c:pt idx="957">
                  <c:v>0.911163903382323</c:v>
                </c:pt>
                <c:pt idx="958">
                  <c:v>0.90554006004632004</c:v>
                </c:pt>
                <c:pt idx="959">
                  <c:v>0.89487885640208997</c:v>
                </c:pt>
                <c:pt idx="960">
                  <c:v>0.89998318468397998</c:v>
                </c:pt>
                <c:pt idx="961">
                  <c:v>0.89008111434708004</c:v>
                </c:pt>
                <c:pt idx="962">
                  <c:v>0.90655337836318495</c:v>
                </c:pt>
                <c:pt idx="963">
                  <c:v>0.90599886398853402</c:v>
                </c:pt>
                <c:pt idx="964">
                  <c:v>0.90638239006253896</c:v>
                </c:pt>
                <c:pt idx="965">
                  <c:v>0.89572157747216996</c:v>
                </c:pt>
                <c:pt idx="966">
                  <c:v>0.89645724754785006</c:v>
                </c:pt>
                <c:pt idx="967">
                  <c:v>0.93413333176911806</c:v>
                </c:pt>
                <c:pt idx="968">
                  <c:v>0.93653909512091904</c:v>
                </c:pt>
                <c:pt idx="969">
                  <c:v>0.91968105647110998</c:v>
                </c:pt>
                <c:pt idx="970">
                  <c:v>0.90957905984786103</c:v>
                </c:pt>
                <c:pt idx="971">
                  <c:v>0.89646487309812994</c:v>
                </c:pt>
                <c:pt idx="972">
                  <c:v>0.88226727162699004</c:v>
                </c:pt>
                <c:pt idx="973">
                  <c:v>0.86243761468877</c:v>
                </c:pt>
                <c:pt idx="974">
                  <c:v>0.86949183528420004</c:v>
                </c:pt>
                <c:pt idx="975">
                  <c:v>0.86629154825067001</c:v>
                </c:pt>
                <c:pt idx="976">
                  <c:v>0.88240961523232997</c:v>
                </c:pt>
                <c:pt idx="977">
                  <c:v>0.87374464378415007</c:v>
                </c:pt>
                <c:pt idx="978">
                  <c:v>0.86799312136258999</c:v>
                </c:pt>
                <c:pt idx="979">
                  <c:v>0.87253931802161999</c:v>
                </c:pt>
                <c:pt idx="980">
                  <c:v>0.84759418776647</c:v>
                </c:pt>
                <c:pt idx="981">
                  <c:v>0.86382262970034995</c:v>
                </c:pt>
                <c:pt idx="982">
                  <c:v>0.85470814183915</c:v>
                </c:pt>
                <c:pt idx="983">
                  <c:v>0.82729927449731999</c:v>
                </c:pt>
                <c:pt idx="984">
                  <c:v>0.83986960309011005</c:v>
                </c:pt>
                <c:pt idx="985">
                  <c:v>0.84008742009059001</c:v>
                </c:pt>
                <c:pt idx="986">
                  <c:v>0.85438405595198996</c:v>
                </c:pt>
                <c:pt idx="987">
                  <c:v>0.83288616324347997</c:v>
                </c:pt>
                <c:pt idx="988">
                  <c:v>0.79862955174473993</c:v>
                </c:pt>
                <c:pt idx="989">
                  <c:v>0.77625863129192996</c:v>
                </c:pt>
                <c:pt idx="990">
                  <c:v>0.76320574223489002</c:v>
                </c:pt>
                <c:pt idx="991">
                  <c:v>0.77088467137299999</c:v>
                </c:pt>
                <c:pt idx="992">
                  <c:v>0.74699792839216994</c:v>
                </c:pt>
                <c:pt idx="993">
                  <c:v>0.74645602550453005</c:v>
                </c:pt>
                <c:pt idx="994">
                  <c:v>0.79237132128301002</c:v>
                </c:pt>
                <c:pt idx="995">
                  <c:v>0.81145719377794001</c:v>
                </c:pt>
                <c:pt idx="996">
                  <c:v>0.82417338546080998</c:v>
                </c:pt>
                <c:pt idx="997">
                  <c:v>0.83606171612031999</c:v>
                </c:pt>
                <c:pt idx="998">
                  <c:v>0.83458939833431001</c:v>
                </c:pt>
                <c:pt idx="999">
                  <c:v>0.83977242620569004</c:v>
                </c:pt>
                <c:pt idx="1000">
                  <c:v>0.84749661982819002</c:v>
                </c:pt>
                <c:pt idx="1001">
                  <c:v>0.85084853799626003</c:v>
                </c:pt>
                <c:pt idx="1002">
                  <c:v>0.85562897591792997</c:v>
                </c:pt>
                <c:pt idx="1003">
                  <c:v>0.87898662302506003</c:v>
                </c:pt>
                <c:pt idx="1004">
                  <c:v>0.85467294699167007</c:v>
                </c:pt>
                <c:pt idx="1005">
                  <c:v>0.88743279983809997</c:v>
                </c:pt>
                <c:pt idx="1006">
                  <c:v>0.89943834889239005</c:v>
                </c:pt>
                <c:pt idx="1007">
                  <c:v>0.90509249890260501</c:v>
                </c:pt>
                <c:pt idx="1008">
                  <c:v>0.89955908677191998</c:v>
                </c:pt>
                <c:pt idx="1009">
                  <c:v>0.90092689541362303</c:v>
                </c:pt>
                <c:pt idx="1010">
                  <c:v>0.87867456204411998</c:v>
                </c:pt>
                <c:pt idx="1011">
                  <c:v>0.89498023711551</c:v>
                </c:pt>
                <c:pt idx="1012">
                  <c:v>0.91910855361886101</c:v>
                </c:pt>
                <c:pt idx="1013">
                  <c:v>0.92051869384099994</c:v>
                </c:pt>
                <c:pt idx="1014">
                  <c:v>0.91909985267045802</c:v>
                </c:pt>
                <c:pt idx="1015">
                  <c:v>0.90900831673798499</c:v>
                </c:pt>
                <c:pt idx="1016">
                  <c:v>0.911635514338479</c:v>
                </c:pt>
                <c:pt idx="1017">
                  <c:v>0.92948467899855003</c:v>
                </c:pt>
                <c:pt idx="1018">
                  <c:v>0.92000142734659196</c:v>
                </c:pt>
                <c:pt idx="1019">
                  <c:v>0.91839517361325007</c:v>
                </c:pt>
                <c:pt idx="1020">
                  <c:v>0.90845771290194199</c:v>
                </c:pt>
                <c:pt idx="1021">
                  <c:v>0.89606277196574002</c:v>
                </c:pt>
                <c:pt idx="1022">
                  <c:v>0.87774492925347003</c:v>
                </c:pt>
                <c:pt idx="1023">
                  <c:v>0.87336473495835998</c:v>
                </c:pt>
                <c:pt idx="1024">
                  <c:v>0.84688432724560003</c:v>
                </c:pt>
                <c:pt idx="1025">
                  <c:v>0.85732898481440001</c:v>
                </c:pt>
                <c:pt idx="1026">
                  <c:v>0.86152890327967002</c:v>
                </c:pt>
                <c:pt idx="1027">
                  <c:v>0.88071596096108995</c:v>
                </c:pt>
                <c:pt idx="1028">
                  <c:v>0.87068054125765004</c:v>
                </c:pt>
                <c:pt idx="1029">
                  <c:v>0.85826370130523999</c:v>
                </c:pt>
                <c:pt idx="1030">
                  <c:v>0.84036976097810001</c:v>
                </c:pt>
                <c:pt idx="1031">
                  <c:v>0.85309553348056999</c:v>
                </c:pt>
                <c:pt idx="1032">
                  <c:v>0.83881522411786003</c:v>
                </c:pt>
                <c:pt idx="1033">
                  <c:v>0.83769113979491006</c:v>
                </c:pt>
                <c:pt idx="1034">
                  <c:v>0.83224727899834994</c:v>
                </c:pt>
                <c:pt idx="1035">
                  <c:v>0.84522352149866997</c:v>
                </c:pt>
                <c:pt idx="1036">
                  <c:v>0.82693676756834</c:v>
                </c:pt>
                <c:pt idx="1037">
                  <c:v>0.84865912519296005</c:v>
                </c:pt>
                <c:pt idx="1038">
                  <c:v>0.84089172011883995</c:v>
                </c:pt>
                <c:pt idx="1039">
                  <c:v>0.82432120382021001</c:v>
                </c:pt>
                <c:pt idx="1040">
                  <c:v>0.82287146939465994</c:v>
                </c:pt>
                <c:pt idx="1041">
                  <c:v>0.82188767564428999</c:v>
                </c:pt>
                <c:pt idx="1042">
                  <c:v>0.82873786388783999</c:v>
                </c:pt>
                <c:pt idx="1043">
                  <c:v>0.82416263147963997</c:v>
                </c:pt>
                <c:pt idx="1044">
                  <c:v>0.84780115302230996</c:v>
                </c:pt>
                <c:pt idx="1045">
                  <c:v>0.87407019612328996</c:v>
                </c:pt>
                <c:pt idx="1046">
                  <c:v>0.86129172911307994</c:v>
                </c:pt>
                <c:pt idx="1047">
                  <c:v>0.87355341844621004</c:v>
                </c:pt>
                <c:pt idx="1048">
                  <c:v>0.87075005108141001</c:v>
                </c:pt>
                <c:pt idx="1049">
                  <c:v>0.85886973702604996</c:v>
                </c:pt>
                <c:pt idx="1050">
                  <c:v>0.87640772057636995</c:v>
                </c:pt>
                <c:pt idx="1051">
                  <c:v>0.86507654390508004</c:v>
                </c:pt>
                <c:pt idx="1052">
                  <c:v>0.86075764730266002</c:v>
                </c:pt>
                <c:pt idx="1053">
                  <c:v>0.86054168780801998</c:v>
                </c:pt>
                <c:pt idx="1054">
                  <c:v>0.84860447541591</c:v>
                </c:pt>
                <c:pt idx="1055">
                  <c:v>0.84786293953232006</c:v>
                </c:pt>
                <c:pt idx="1056">
                  <c:v>0.85408010933865997</c:v>
                </c:pt>
                <c:pt idx="1057">
                  <c:v>0.85615161940291995</c:v>
                </c:pt>
                <c:pt idx="1058">
                  <c:v>0.85034358969847001</c:v>
                </c:pt>
                <c:pt idx="1059">
                  <c:v>0.86459320133310003</c:v>
                </c:pt>
                <c:pt idx="1060">
                  <c:v>0.85089077181323003</c:v>
                </c:pt>
                <c:pt idx="1061">
                  <c:v>0.83477808182214996</c:v>
                </c:pt>
                <c:pt idx="1062">
                  <c:v>0.84558524631994003</c:v>
                </c:pt>
                <c:pt idx="1063">
                  <c:v>0.83678174404156003</c:v>
                </c:pt>
                <c:pt idx="1064">
                  <c:v>0.83904477273416</c:v>
                </c:pt>
                <c:pt idx="1065">
                  <c:v>0.84497578887783997</c:v>
                </c:pt>
                <c:pt idx="1066">
                  <c:v>0.84486580497947994</c:v>
                </c:pt>
                <c:pt idx="1067">
                  <c:v>0.85085968303129</c:v>
                </c:pt>
                <c:pt idx="1068">
                  <c:v>0.85669000280580998</c:v>
                </c:pt>
                <c:pt idx="1069">
                  <c:v>0.85654286879067998</c:v>
                </c:pt>
                <c:pt idx="1070">
                  <c:v>0.84737099377540004</c:v>
                </c:pt>
                <c:pt idx="1071">
                  <c:v>0.83858020074750006</c:v>
                </c:pt>
                <c:pt idx="1072">
                  <c:v>0.85182920331574996</c:v>
                </c:pt>
                <c:pt idx="1073">
                  <c:v>0.85294517327107999</c:v>
                </c:pt>
                <c:pt idx="1074">
                  <c:v>0.85939208722064997</c:v>
                </c:pt>
                <c:pt idx="1075">
                  <c:v>0.85425764779147007</c:v>
                </c:pt>
                <c:pt idx="1076">
                  <c:v>0.85901657775079998</c:v>
                </c:pt>
                <c:pt idx="1077">
                  <c:v>0.85614682899312</c:v>
                </c:pt>
                <c:pt idx="1078">
                  <c:v>0.84680875608700001</c:v>
                </c:pt>
                <c:pt idx="1079">
                  <c:v>0.84139021602792996</c:v>
                </c:pt>
                <c:pt idx="1080">
                  <c:v>0.84151525549993</c:v>
                </c:pt>
                <c:pt idx="1081">
                  <c:v>0.82056170976568998</c:v>
                </c:pt>
                <c:pt idx="1082">
                  <c:v>0.79725959230679999</c:v>
                </c:pt>
                <c:pt idx="1083">
                  <c:v>0.81122041066521</c:v>
                </c:pt>
                <c:pt idx="1084">
                  <c:v>0.79615926450590002</c:v>
                </c:pt>
                <c:pt idx="1085">
                  <c:v>0.79465947518616997</c:v>
                </c:pt>
                <c:pt idx="1086">
                  <c:v>0.79551324352780994</c:v>
                </c:pt>
                <c:pt idx="1087">
                  <c:v>0.78284446712556999</c:v>
                </c:pt>
                <c:pt idx="1088">
                  <c:v>0.78060480390114995</c:v>
                </c:pt>
                <c:pt idx="1089">
                  <c:v>0.76963378783568004</c:v>
                </c:pt>
                <c:pt idx="1090">
                  <c:v>0.77754627389217001</c:v>
                </c:pt>
                <c:pt idx="1091">
                  <c:v>0.76624589271242005</c:v>
                </c:pt>
                <c:pt idx="1092">
                  <c:v>0.78239172451819994</c:v>
                </c:pt>
                <c:pt idx="1093">
                  <c:v>0.78543607882472999</c:v>
                </c:pt>
                <c:pt idx="1094">
                  <c:v>0.79792936980692997</c:v>
                </c:pt>
                <c:pt idx="1095">
                  <c:v>0.79478373255043999</c:v>
                </c:pt>
                <c:pt idx="1096">
                  <c:v>0.79111926458410997</c:v>
                </c:pt>
                <c:pt idx="1097">
                  <c:v>0.80759162636367998</c:v>
                </c:pt>
                <c:pt idx="1098">
                  <c:v>0.80531217340892003</c:v>
                </c:pt>
                <c:pt idx="1099">
                  <c:v>0.81456773395042004</c:v>
                </c:pt>
                <c:pt idx="1100">
                  <c:v>0.82705828755558997</c:v>
                </c:pt>
                <c:pt idx="1101">
                  <c:v>0.82803132732479001</c:v>
                </c:pt>
                <c:pt idx="1102">
                  <c:v>0.79628332634325005</c:v>
                </c:pt>
                <c:pt idx="1103">
                  <c:v>0.78737247978007008</c:v>
                </c:pt>
                <c:pt idx="1104">
                  <c:v>0.78888194768286002</c:v>
                </c:pt>
                <c:pt idx="1105">
                  <c:v>0.79587389295096</c:v>
                </c:pt>
                <c:pt idx="1106">
                  <c:v>0.78354005418050998</c:v>
                </c:pt>
                <c:pt idx="1107">
                  <c:v>0.78307733969968996</c:v>
                </c:pt>
                <c:pt idx="1108">
                  <c:v>0.81413229547638999</c:v>
                </c:pt>
                <c:pt idx="1109">
                  <c:v>0.80919612035465005</c:v>
                </c:pt>
                <c:pt idx="1110">
                  <c:v>0.79752844183612004</c:v>
                </c:pt>
                <c:pt idx="1111">
                  <c:v>0.77781209275407004</c:v>
                </c:pt>
                <c:pt idx="1112">
                  <c:v>0.78973913774578997</c:v>
                </c:pt>
                <c:pt idx="1113">
                  <c:v>0.78530624894293</c:v>
                </c:pt>
                <c:pt idx="1114">
                  <c:v>0.78356860111235005</c:v>
                </c:pt>
                <c:pt idx="1115">
                  <c:v>0.77726217326227998</c:v>
                </c:pt>
                <c:pt idx="1116">
                  <c:v>0.77534884448471997</c:v>
                </c:pt>
                <c:pt idx="1117">
                  <c:v>0.77848705171784993</c:v>
                </c:pt>
                <c:pt idx="1118">
                  <c:v>0.76598007385052003</c:v>
                </c:pt>
                <c:pt idx="1119">
                  <c:v>0.77202205152721004</c:v>
                </c:pt>
                <c:pt idx="1120">
                  <c:v>0.77166061999634006</c:v>
                </c:pt>
                <c:pt idx="1121">
                  <c:v>0.77010921156697998</c:v>
                </c:pt>
                <c:pt idx="1122">
                  <c:v>0.75876747644145004</c:v>
                </c:pt>
                <c:pt idx="1123">
                  <c:v>0.75426087398582997</c:v>
                </c:pt>
                <c:pt idx="1124">
                  <c:v>0.74789862319712008</c:v>
                </c:pt>
                <c:pt idx="1125">
                  <c:v>0.74711182282914002</c:v>
                </c:pt>
                <c:pt idx="1126">
                  <c:v>0.74518901099545998</c:v>
                </c:pt>
                <c:pt idx="1127">
                  <c:v>0.73414291258871001</c:v>
                </c:pt>
                <c:pt idx="1128">
                  <c:v>0.73417937836123004</c:v>
                </c:pt>
                <c:pt idx="1129">
                  <c:v>0.74215101131417005</c:v>
                </c:pt>
                <c:pt idx="1130">
                  <c:v>0.75619268005830997</c:v>
                </c:pt>
                <c:pt idx="1131">
                  <c:v>0.73220289438514996</c:v>
                </c:pt>
                <c:pt idx="1132">
                  <c:v>0.73840403098320007</c:v>
                </c:pt>
                <c:pt idx="1133">
                  <c:v>0.73699066456671003</c:v>
                </c:pt>
                <c:pt idx="1134">
                  <c:v>0.73781549492265008</c:v>
                </c:pt>
                <c:pt idx="1135">
                  <c:v>0.72547344402113001</c:v>
                </c:pt>
                <c:pt idx="1136">
                  <c:v>0.72180281695649007</c:v>
                </c:pt>
                <c:pt idx="1137">
                  <c:v>0.72671357357727007</c:v>
                </c:pt>
                <c:pt idx="1138">
                  <c:v>0.73348652868330999</c:v>
                </c:pt>
                <c:pt idx="1139">
                  <c:v>0.72904151721077004</c:v>
                </c:pt>
                <c:pt idx="1140">
                  <c:v>0.72486603961179996</c:v>
                </c:pt>
                <c:pt idx="1141">
                  <c:v>0.71952619914221994</c:v>
                </c:pt>
                <c:pt idx="1142">
                  <c:v>0.72348356645031997</c:v>
                </c:pt>
                <c:pt idx="1143">
                  <c:v>0.71908245077364996</c:v>
                </c:pt>
                <c:pt idx="1144">
                  <c:v>0.71174540047336998</c:v>
                </c:pt>
                <c:pt idx="1145">
                  <c:v>0.74199419871596994</c:v>
                </c:pt>
                <c:pt idx="1146">
                  <c:v>0.74892240220476003</c:v>
                </c:pt>
                <c:pt idx="1147">
                  <c:v>0.77583023178739996</c:v>
                </c:pt>
                <c:pt idx="1148">
                  <c:v>0.83411104169905004</c:v>
                </c:pt>
                <c:pt idx="1149">
                  <c:v>0.97700945470472</c:v>
                </c:pt>
                <c:pt idx="1150">
                  <c:v>1.14760259542447</c:v>
                </c:pt>
                <c:pt idx="1151">
                  <c:v>1.065233747557135</c:v>
                </c:pt>
                <c:pt idx="1152">
                  <c:v>1.0348210977468451</c:v>
                </c:pt>
                <c:pt idx="1153">
                  <c:v>0.972196168258745</c:v>
                </c:pt>
                <c:pt idx="1154">
                  <c:v>0.99403105163181893</c:v>
                </c:pt>
                <c:pt idx="1155">
                  <c:v>0.96472743057083099</c:v>
                </c:pt>
                <c:pt idx="1156">
                  <c:v>0.93594537759672003</c:v>
                </c:pt>
                <c:pt idx="1157">
                  <c:v>0.93199074766565304</c:v>
                </c:pt>
                <c:pt idx="1158">
                  <c:v>1.0146872986683639</c:v>
                </c:pt>
                <c:pt idx="1159">
                  <c:v>1.033270764715601</c:v>
                </c:pt>
                <c:pt idx="1160">
                  <c:v>1.0305725908393679</c:v>
                </c:pt>
                <c:pt idx="1161">
                  <c:v>1.0299874765001069</c:v>
                </c:pt>
                <c:pt idx="1162">
                  <c:v>1.019578111542248</c:v>
                </c:pt>
                <c:pt idx="1163">
                  <c:v>1.0523211490726649</c:v>
                </c:pt>
                <c:pt idx="1164">
                  <c:v>1.0428701593642249</c:v>
                </c:pt>
                <c:pt idx="1165">
                  <c:v>1.0201263690551261</c:v>
                </c:pt>
                <c:pt idx="1166">
                  <c:v>1.0033958139639467</c:v>
                </c:pt>
                <c:pt idx="1167">
                  <c:v>1.0093116767705208</c:v>
                </c:pt>
                <c:pt idx="1168">
                  <c:v>0.98266184497256304</c:v>
                </c:pt>
                <c:pt idx="1169">
                  <c:v>1.0009606238091189</c:v>
                </c:pt>
                <c:pt idx="1170">
                  <c:v>1.0395199031750639</c:v>
                </c:pt>
                <c:pt idx="1171">
                  <c:v>1.0382899410193009</c:v>
                </c:pt>
                <c:pt idx="1172">
                  <c:v>1.0588956443443349</c:v>
                </c:pt>
                <c:pt idx="1173">
                  <c:v>1.060404232375936</c:v>
                </c:pt>
                <c:pt idx="1174">
                  <c:v>1.1086721081811399</c:v>
                </c:pt>
                <c:pt idx="1175">
                  <c:v>1.0969984660912311</c:v>
                </c:pt>
                <c:pt idx="1176">
                  <c:v>1.11060714044797</c:v>
                </c:pt>
                <c:pt idx="1177">
                  <c:v>1.069201966609866</c:v>
                </c:pt>
                <c:pt idx="1178">
                  <c:v>1.028309366619838</c:v>
                </c:pt>
                <c:pt idx="1179">
                  <c:v>1.0057308943304033</c:v>
                </c:pt>
                <c:pt idx="1180">
                  <c:v>1.0364821967841691</c:v>
                </c:pt>
                <c:pt idx="1181">
                  <c:v>1.0453403488395969</c:v>
                </c:pt>
                <c:pt idx="1182">
                  <c:v>1.044081839751994</c:v>
                </c:pt>
                <c:pt idx="1183">
                  <c:v>1.0005294869275583</c:v>
                </c:pt>
                <c:pt idx="1184">
                  <c:v>0.99849190078572503</c:v>
                </c:pt>
                <c:pt idx="1185">
                  <c:v>0.99048546403917592</c:v>
                </c:pt>
                <c:pt idx="1186">
                  <c:v>1.020276435974218</c:v>
                </c:pt>
                <c:pt idx="1187">
                  <c:v>1.01082906351399</c:v>
                </c:pt>
                <c:pt idx="1188">
                  <c:v>1.030960516269307</c:v>
                </c:pt>
                <c:pt idx="1189">
                  <c:v>1.0482662138262959</c:v>
                </c:pt>
                <c:pt idx="1190">
                  <c:v>1.040299762337016</c:v>
                </c:pt>
                <c:pt idx="1191">
                  <c:v>1.028631106183832</c:v>
                </c:pt>
                <c:pt idx="1192">
                  <c:v>1.029227365558127</c:v>
                </c:pt>
                <c:pt idx="1193">
                  <c:v>1.0438069288878331</c:v>
                </c:pt>
                <c:pt idx="1194">
                  <c:v>1.0351098910230649</c:v>
                </c:pt>
                <c:pt idx="1195">
                  <c:v>1.038492800209605</c:v>
                </c:pt>
                <c:pt idx="1196">
                  <c:v>1.0387662446217869</c:v>
                </c:pt>
                <c:pt idx="1197">
                  <c:v>1.0456269913195819</c:v>
                </c:pt>
                <c:pt idx="1198">
                  <c:v>1.026850931245888</c:v>
                </c:pt>
                <c:pt idx="1199">
                  <c:v>1.0080736980106113</c:v>
                </c:pt>
                <c:pt idx="1200">
                  <c:v>1.0047835663525526</c:v>
                </c:pt>
                <c:pt idx="1201">
                  <c:v>1.0113460367180021</c:v>
                </c:pt>
                <c:pt idx="1202">
                  <c:v>1.019285896544746</c:v>
                </c:pt>
                <c:pt idx="1203">
                  <c:v>1.0244153500371991</c:v>
                </c:pt>
                <c:pt idx="1204">
                  <c:v>1.015006203091867</c:v>
                </c:pt>
                <c:pt idx="1205">
                  <c:v>1.026364558006486</c:v>
                </c:pt>
                <c:pt idx="1206">
                  <c:v>1.0191653541921459</c:v>
                </c:pt>
                <c:pt idx="1207">
                  <c:v>1.029081991285365</c:v>
                </c:pt>
                <c:pt idx="1208">
                  <c:v>1.0170603112593211</c:v>
                </c:pt>
                <c:pt idx="1209">
                  <c:v>1.014409552663712</c:v>
                </c:pt>
                <c:pt idx="1210">
                  <c:v>0.98554792022892301</c:v>
                </c:pt>
                <c:pt idx="1211">
                  <c:v>0.95373999024320599</c:v>
                </c:pt>
                <c:pt idx="1212">
                  <c:v>0.93844137662690597</c:v>
                </c:pt>
                <c:pt idx="1213">
                  <c:v>0.93529622818774905</c:v>
                </c:pt>
                <c:pt idx="1214">
                  <c:v>0.94855451828519</c:v>
                </c:pt>
                <c:pt idx="1215">
                  <c:v>0.94596007144553995</c:v>
                </c:pt>
                <c:pt idx="1216">
                  <c:v>0.941743337664255</c:v>
                </c:pt>
                <c:pt idx="1217">
                  <c:v>0.92110635003035601</c:v>
                </c:pt>
                <c:pt idx="1218">
                  <c:v>0.92462573701432293</c:v>
                </c:pt>
                <c:pt idx="1219">
                  <c:v>0.96127295852775996</c:v>
                </c:pt>
                <c:pt idx="1220">
                  <c:v>0.94719462848416802</c:v>
                </c:pt>
                <c:pt idx="1221">
                  <c:v>0.95412791567314603</c:v>
                </c:pt>
                <c:pt idx="1222">
                  <c:v>0.963562383355966</c:v>
                </c:pt>
                <c:pt idx="1223">
                  <c:v>0.96815883043611295</c:v>
                </c:pt>
                <c:pt idx="1224">
                  <c:v>0.96958920769554902</c:v>
                </c:pt>
                <c:pt idx="1225">
                  <c:v>0.96852964725964097</c:v>
                </c:pt>
                <c:pt idx="1226">
                  <c:v>0.96313593912073503</c:v>
                </c:pt>
                <c:pt idx="1227">
                  <c:v>0.97569082108601501</c:v>
                </c:pt>
                <c:pt idx="1228">
                  <c:v>0.95459053239050295</c:v>
                </c:pt>
                <c:pt idx="1229">
                  <c:v>0.95614819768163706</c:v>
                </c:pt>
                <c:pt idx="1230">
                  <c:v>0.98584560998047699</c:v>
                </c:pt>
                <c:pt idx="1231">
                  <c:v>1.0000030306674215</c:v>
                </c:pt>
                <c:pt idx="1232">
                  <c:v>1.0064019427555806</c:v>
                </c:pt>
                <c:pt idx="1233">
                  <c:v>0.99462437810215709</c:v>
                </c:pt>
                <c:pt idx="1234">
                  <c:v>1.0133199788439859</c:v>
                </c:pt>
                <c:pt idx="1235">
                  <c:v>0.99095335998365386</c:v>
                </c:pt>
                <c:pt idx="1236">
                  <c:v>1.0016555265198066</c:v>
                </c:pt>
                <c:pt idx="1237">
                  <c:v>1.0129343019737469</c:v>
                </c:pt>
                <c:pt idx="1238">
                  <c:v>0.99251865082507484</c:v>
                </c:pt>
                <c:pt idx="1239">
                  <c:v>1.0148090141825461</c:v>
                </c:pt>
                <c:pt idx="1240">
                  <c:v>1.018728938083465</c:v>
                </c:pt>
                <c:pt idx="1241">
                  <c:v>1.0560500431625699</c:v>
                </c:pt>
                <c:pt idx="1242">
                  <c:v>1.056740546517323</c:v>
                </c:pt>
                <c:pt idx="1243">
                  <c:v>1.0528538621945751</c:v>
                </c:pt>
                <c:pt idx="1244">
                  <c:v>1.0710522379523639</c:v>
                </c:pt>
                <c:pt idx="1245">
                  <c:v>1.0638223364099499</c:v>
                </c:pt>
                <c:pt idx="1246">
                  <c:v>1.019731404655692</c:v>
                </c:pt>
                <c:pt idx="1247">
                  <c:v>1.0199981033887751</c:v>
                </c:pt>
                <c:pt idx="1248">
                  <c:v>1.028889495022373</c:v>
                </c:pt>
                <c:pt idx="1249">
                  <c:v>1.0294495819145411</c:v>
                </c:pt>
                <c:pt idx="1250">
                  <c:v>1.052325646192064</c:v>
                </c:pt>
                <c:pt idx="1251">
                  <c:v>1.0389512130979579</c:v>
                </c:pt>
                <c:pt idx="1252">
                  <c:v>1.038617155337348</c:v>
                </c:pt>
                <c:pt idx="1253">
                  <c:v>1.0367135051428471</c:v>
                </c:pt>
                <c:pt idx="1254">
                  <c:v>1.026523130347051</c:v>
                </c:pt>
                <c:pt idx="1255">
                  <c:v>1.0076561502507144</c:v>
                </c:pt>
                <c:pt idx="1256">
                  <c:v>1.0282110165738401</c:v>
                </c:pt>
                <c:pt idx="1257">
                  <c:v>1.0257606730819051</c:v>
                </c:pt>
                <c:pt idx="1258">
                  <c:v>1.0334300214004231</c:v>
                </c:pt>
                <c:pt idx="1259">
                  <c:v>1.022012910643215</c:v>
                </c:pt>
                <c:pt idx="1260">
                  <c:v>1.0115590633086871</c:v>
                </c:pt>
                <c:pt idx="1261">
                  <c:v>0.99459368037408213</c:v>
                </c:pt>
                <c:pt idx="1262">
                  <c:v>0.99141392366824166</c:v>
                </c:pt>
                <c:pt idx="1263">
                  <c:v>0.98794556921311205</c:v>
                </c:pt>
                <c:pt idx="1264">
                  <c:v>0.98483258495400705</c:v>
                </c:pt>
                <c:pt idx="1265">
                  <c:v>0.98588999459367999</c:v>
                </c:pt>
                <c:pt idx="1266">
                  <c:v>0.97682722360557495</c:v>
                </c:pt>
                <c:pt idx="1267">
                  <c:v>0.96888677719803995</c:v>
                </c:pt>
                <c:pt idx="1268">
                  <c:v>0.97453584350806599</c:v>
                </c:pt>
                <c:pt idx="1269">
                  <c:v>0.97200269436110098</c:v>
                </c:pt>
                <c:pt idx="1270">
                  <c:v>0.95695846128126905</c:v>
                </c:pt>
                <c:pt idx="1271">
                  <c:v>0.84782510507127995</c:v>
                </c:pt>
                <c:pt idx="1272">
                  <c:v>0.86218949101406994</c:v>
                </c:pt>
                <c:pt idx="1273">
                  <c:v>0.88181091177141002</c:v>
                </c:pt>
                <c:pt idx="1274">
                  <c:v>0.89716740135910999</c:v>
                </c:pt>
                <c:pt idx="1275">
                  <c:v>0.91601062493339902</c:v>
                </c:pt>
                <c:pt idx="1276">
                  <c:v>0.91507463751751206</c:v>
                </c:pt>
                <c:pt idx="1277">
                  <c:v>0.91018196713778898</c:v>
                </c:pt>
                <c:pt idx="1278">
                  <c:v>0.90789664837512196</c:v>
                </c:pt>
                <c:pt idx="1279">
                  <c:v>0.90689232429705602</c:v>
                </c:pt>
                <c:pt idx="1280">
                  <c:v>0.90521910259004801</c:v>
                </c:pt>
                <c:pt idx="1281">
                  <c:v>0.91218866002461696</c:v>
                </c:pt>
                <c:pt idx="1282">
                  <c:v>0.90865363088621598</c:v>
                </c:pt>
                <c:pt idx="1283">
                  <c:v>0.91487500452156001</c:v>
                </c:pt>
                <c:pt idx="1284">
                  <c:v>0.90266845378281102</c:v>
                </c:pt>
                <c:pt idx="1285">
                  <c:v>0.90566216661436294</c:v>
                </c:pt>
                <c:pt idx="1286">
                  <c:v>0.90029094407245402</c:v>
                </c:pt>
                <c:pt idx="1287">
                  <c:v>0.89807669934899004</c:v>
                </c:pt>
                <c:pt idx="1288">
                  <c:v>0.90209155157462706</c:v>
                </c:pt>
                <c:pt idx="1289">
                  <c:v>0.92004248800197896</c:v>
                </c:pt>
                <c:pt idx="1290">
                  <c:v>0.92410182260428197</c:v>
                </c:pt>
                <c:pt idx="1291">
                  <c:v>0.93481259232537295</c:v>
                </c:pt>
                <c:pt idx="1292">
                  <c:v>0.92083163469312501</c:v>
                </c:pt>
                <c:pt idx="1293">
                  <c:v>0.93492042542749498</c:v>
                </c:pt>
                <c:pt idx="1294">
                  <c:v>0.93819139544637298</c:v>
                </c:pt>
                <c:pt idx="1295">
                  <c:v>0.93922993673726196</c:v>
                </c:pt>
                <c:pt idx="1296">
                  <c:v>0.92230639656576496</c:v>
                </c:pt>
                <c:pt idx="1297">
                  <c:v>0.92167767972102199</c:v>
                </c:pt>
                <c:pt idx="1298">
                  <c:v>0.91977686466701303</c:v>
                </c:pt>
                <c:pt idx="1299">
                  <c:v>0.92481305181365903</c:v>
                </c:pt>
                <c:pt idx="1300">
                  <c:v>0.92466582003505804</c:v>
                </c:pt>
                <c:pt idx="1301">
                  <c:v>0.92007504323589306</c:v>
                </c:pt>
                <c:pt idx="1302">
                  <c:v>0.90996258592186596</c:v>
                </c:pt>
                <c:pt idx="1303">
                  <c:v>0.90978289667281598</c:v>
                </c:pt>
                <c:pt idx="1304">
                  <c:v>0.90399265991903199</c:v>
                </c:pt>
                <c:pt idx="1305">
                  <c:v>0.903106727397331</c:v>
                </c:pt>
                <c:pt idx="1306">
                  <c:v>0.92139739186627501</c:v>
                </c:pt>
                <c:pt idx="1307">
                  <c:v>0.91305719064951096</c:v>
                </c:pt>
                <c:pt idx="1308">
                  <c:v>0.915875613587949</c:v>
                </c:pt>
                <c:pt idx="1309">
                  <c:v>0.92528241421011503</c:v>
                </c:pt>
                <c:pt idx="1310">
                  <c:v>0.93362408187885704</c:v>
                </c:pt>
                <c:pt idx="1311">
                  <c:v>0.93254467545951303</c:v>
                </c:pt>
                <c:pt idx="1312">
                  <c:v>0.94618072358651095</c:v>
                </c:pt>
                <c:pt idx="1313">
                  <c:v>0.93221325731246296</c:v>
                </c:pt>
                <c:pt idx="1314">
                  <c:v>0.93266023187538694</c:v>
                </c:pt>
                <c:pt idx="1315">
                  <c:v>0.93546047080929595</c:v>
                </c:pt>
                <c:pt idx="1316">
                  <c:v>0.92520860279388395</c:v>
                </c:pt>
                <c:pt idx="1317">
                  <c:v>0.92703052273147202</c:v>
                </c:pt>
                <c:pt idx="1318">
                  <c:v>0.923171309942447</c:v>
                </c:pt>
                <c:pt idx="1319">
                  <c:v>0.93202995081520101</c:v>
                </c:pt>
                <c:pt idx="1320">
                  <c:v>0.92279149888012002</c:v>
                </c:pt>
                <c:pt idx="1321">
                  <c:v>0.91792346489362897</c:v>
                </c:pt>
                <c:pt idx="1322">
                  <c:v>0.92133140152726101</c:v>
                </c:pt>
                <c:pt idx="1323">
                  <c:v>0.93636820458373804</c:v>
                </c:pt>
                <c:pt idx="1324">
                  <c:v>0.95044614357347001</c:v>
                </c:pt>
                <c:pt idx="1325">
                  <c:v>0.94527807351226001</c:v>
                </c:pt>
                <c:pt idx="1326">
                  <c:v>0.95359090095876597</c:v>
                </c:pt>
                <c:pt idx="1327">
                  <c:v>0.970276191565555</c:v>
                </c:pt>
                <c:pt idx="1328">
                  <c:v>0.96429130775254501</c:v>
                </c:pt>
                <c:pt idx="1329">
                  <c:v>0.95640424019701298</c:v>
                </c:pt>
                <c:pt idx="1330">
                  <c:v>0.96626319684576001</c:v>
                </c:pt>
                <c:pt idx="1331">
                  <c:v>0.96092394295697303</c:v>
                </c:pt>
                <c:pt idx="1332">
                  <c:v>0.95184171703929199</c:v>
                </c:pt>
                <c:pt idx="1333">
                  <c:v>0.97632647913678805</c:v>
                </c:pt>
                <c:pt idx="1334">
                  <c:v>0.97267061435539204</c:v>
                </c:pt>
                <c:pt idx="1335">
                  <c:v>0.97302119414162203</c:v>
                </c:pt>
                <c:pt idx="1336">
                  <c:v>0.97771657784855903</c:v>
                </c:pt>
                <c:pt idx="1337">
                  <c:v>0.97659337339680097</c:v>
                </c:pt>
                <c:pt idx="1338">
                  <c:v>0.98778992977650304</c:v>
                </c:pt>
                <c:pt idx="1339">
                  <c:v>0.98798223051256395</c:v>
                </c:pt>
                <c:pt idx="1340">
                  <c:v>1.002131145778036</c:v>
                </c:pt>
                <c:pt idx="1341">
                  <c:v>1.003756267860163</c:v>
                </c:pt>
                <c:pt idx="1342">
                  <c:v>1.0063157153792686</c:v>
                </c:pt>
                <c:pt idx="1343">
                  <c:v>1.0149291654812851</c:v>
                </c:pt>
                <c:pt idx="1344">
                  <c:v>1.0153813215078651</c:v>
                </c:pt>
                <c:pt idx="1345">
                  <c:v>1.034812983379233</c:v>
                </c:pt>
                <c:pt idx="1346">
                  <c:v>1.0378909683177939</c:v>
                </c:pt>
                <c:pt idx="1347">
                  <c:v>1.0399301186750709</c:v>
                </c:pt>
                <c:pt idx="1348">
                  <c:v>1.0664538356029121</c:v>
                </c:pt>
                <c:pt idx="1349">
                  <c:v>1.0545016654006301</c:v>
                </c:pt>
                <c:pt idx="1350">
                  <c:v>1.037113357715542</c:v>
                </c:pt>
                <c:pt idx="1351">
                  <c:v>1.033489363823803</c:v>
                </c:pt>
                <c:pt idx="1352">
                  <c:v>1.0355868789698079</c:v>
                </c:pt>
                <c:pt idx="1353">
                  <c:v>1.0403861852402589</c:v>
                </c:pt>
                <c:pt idx="1354">
                  <c:v>1.0481549590028909</c:v>
                </c:pt>
                <c:pt idx="1355">
                  <c:v>1.0416046113071269</c:v>
                </c:pt>
                <c:pt idx="1356">
                  <c:v>1.035663329999599</c:v>
                </c:pt>
                <c:pt idx="1357">
                  <c:v>1.0525535328294611</c:v>
                </c:pt>
                <c:pt idx="1358">
                  <c:v>1.0622794334020611</c:v>
                </c:pt>
                <c:pt idx="1359">
                  <c:v>1.085101238956395</c:v>
                </c:pt>
                <c:pt idx="1360">
                  <c:v>1.0749505561274719</c:v>
                </c:pt>
                <c:pt idx="1361">
                  <c:v>1.093349738042795</c:v>
                </c:pt>
                <c:pt idx="1362">
                  <c:v>1.11968457595586</c:v>
                </c:pt>
                <c:pt idx="1363">
                  <c:v>1.11911314850173</c:v>
                </c:pt>
                <c:pt idx="1364">
                  <c:v>1.13482334630655</c:v>
                </c:pt>
                <c:pt idx="1365">
                  <c:v>1.1330122781136001</c:v>
                </c:pt>
                <c:pt idx="1366">
                  <c:v>1.1885411442431499</c:v>
                </c:pt>
                <c:pt idx="1367">
                  <c:v>1.2216554874144201</c:v>
                </c:pt>
                <c:pt idx="1368">
                  <c:v>1.22094024990297</c:v>
                </c:pt>
                <c:pt idx="1369">
                  <c:v>1.2195917984273801</c:v>
                </c:pt>
                <c:pt idx="1370">
                  <c:v>1.27477018253417</c:v>
                </c:pt>
                <c:pt idx="1371">
                  <c:v>1.2817427706361599</c:v>
                </c:pt>
                <c:pt idx="1372">
                  <c:v>1.31997229383396</c:v>
                </c:pt>
                <c:pt idx="1373">
                  <c:v>1.2813015641176799</c:v>
                </c:pt>
                <c:pt idx="1374">
                  <c:v>1.2898270271010099</c:v>
                </c:pt>
                <c:pt idx="1375">
                  <c:v>1.22610411613518</c:v>
                </c:pt>
                <c:pt idx="1376">
                  <c:v>1.3017344216362301</c:v>
                </c:pt>
                <c:pt idx="1377">
                  <c:v>1.3003498954419701</c:v>
                </c:pt>
                <c:pt idx="1378">
                  <c:v>1.2703985914239899</c:v>
                </c:pt>
                <c:pt idx="1379">
                  <c:v>1.27861394869569</c:v>
                </c:pt>
                <c:pt idx="1380">
                  <c:v>1.3368315056453499</c:v>
                </c:pt>
                <c:pt idx="1381">
                  <c:v>1.3244337295686601</c:v>
                </c:pt>
                <c:pt idx="1382">
                  <c:v>1.33639362308469</c:v>
                </c:pt>
                <c:pt idx="1383">
                  <c:v>1.3485804256034699</c:v>
                </c:pt>
                <c:pt idx="1384">
                  <c:v>1.36484533330987</c:v>
                </c:pt>
                <c:pt idx="1385">
                  <c:v>1.3623480633546401</c:v>
                </c:pt>
                <c:pt idx="1386">
                  <c:v>1.3621556648551101</c:v>
                </c:pt>
                <c:pt idx="1387">
                  <c:v>1.37848323894271</c:v>
                </c:pt>
                <c:pt idx="1388">
                  <c:v>1.38585333329423</c:v>
                </c:pt>
                <c:pt idx="1389">
                  <c:v>1.42864958347876</c:v>
                </c:pt>
                <c:pt idx="1390">
                  <c:v>1.4461201102380801</c:v>
                </c:pt>
                <c:pt idx="1391">
                  <c:v>1.4286207432565201</c:v>
                </c:pt>
                <c:pt idx="1392">
                  <c:v>1.45268668666907</c:v>
                </c:pt>
                <c:pt idx="1393">
                  <c:v>1.47464406766405</c:v>
                </c:pt>
                <c:pt idx="1394">
                  <c:v>1.50910344058963</c:v>
                </c:pt>
                <c:pt idx="1395">
                  <c:v>1.43426570350101</c:v>
                </c:pt>
                <c:pt idx="1396">
                  <c:v>1.4445876679209699</c:v>
                </c:pt>
                <c:pt idx="1397">
                  <c:v>1.3923504976649199</c:v>
                </c:pt>
                <c:pt idx="1398">
                  <c:v>1.4137909054558899</c:v>
                </c:pt>
                <c:pt idx="1399">
                  <c:v>1.4110263501867801</c:v>
                </c:pt>
                <c:pt idx="1400">
                  <c:v>1.35210098574902</c:v>
                </c:pt>
                <c:pt idx="1401">
                  <c:v>1.36187958082937</c:v>
                </c:pt>
                <c:pt idx="1402">
                  <c:v>1.39122445807267</c:v>
                </c:pt>
                <c:pt idx="1403">
                  <c:v>1.3834622344622101</c:v>
                </c:pt>
                <c:pt idx="1404">
                  <c:v>1.3860009561266899</c:v>
                </c:pt>
                <c:pt idx="1405">
                  <c:v>1.4367377504822199</c:v>
                </c:pt>
                <c:pt idx="1406">
                  <c:v>1.472348581501</c:v>
                </c:pt>
                <c:pt idx="1407">
                  <c:v>1.4639425854721499</c:v>
                </c:pt>
                <c:pt idx="1408">
                  <c:v>1.5054695725879099</c:v>
                </c:pt>
                <c:pt idx="1409">
                  <c:v>1.48603566215684</c:v>
                </c:pt>
                <c:pt idx="1410">
                  <c:v>1.4403474709080399</c:v>
                </c:pt>
                <c:pt idx="1411">
                  <c:v>1.4468404314497201</c:v>
                </c:pt>
                <c:pt idx="1412">
                  <c:v>1.4245706961834101</c:v>
                </c:pt>
                <c:pt idx="1413">
                  <c:v>1.4402440371618499</c:v>
                </c:pt>
                <c:pt idx="1414">
                  <c:v>1.46992404756388</c:v>
                </c:pt>
                <c:pt idx="1415">
                  <c:v>1.4679341699930699</c:v>
                </c:pt>
                <c:pt idx="1416">
                  <c:v>1.46839874197973</c:v>
                </c:pt>
                <c:pt idx="1417">
                  <c:v>1.4577198431483001</c:v>
                </c:pt>
                <c:pt idx="1418">
                  <c:v>1.43753931313345</c:v>
                </c:pt>
                <c:pt idx="1419">
                  <c:v>1.45659800738505</c:v>
                </c:pt>
                <c:pt idx="1420">
                  <c:v>1.4190216418982899</c:v>
                </c:pt>
                <c:pt idx="1421">
                  <c:v>1.40658671570482</c:v>
                </c:pt>
                <c:pt idx="1422">
                  <c:v>1.3952925913868399</c:v>
                </c:pt>
                <c:pt idx="1423">
                  <c:v>1.3832432443001499</c:v>
                </c:pt>
                <c:pt idx="1424">
                  <c:v>1.3650848537996301</c:v>
                </c:pt>
                <c:pt idx="1425">
                  <c:v>1.31601316678349</c:v>
                </c:pt>
                <c:pt idx="1426">
                  <c:v>1.3239454988234201</c:v>
                </c:pt>
                <c:pt idx="1427">
                  <c:v>1.3348496446786899</c:v>
                </c:pt>
                <c:pt idx="1428">
                  <c:v>1.3477349671563599</c:v>
                </c:pt>
                <c:pt idx="1429">
                  <c:v>1.34088213929925</c:v>
                </c:pt>
                <c:pt idx="1430">
                  <c:v>1.3568359636593601</c:v>
                </c:pt>
                <c:pt idx="1431">
                  <c:v>1.3635726485198101</c:v>
                </c:pt>
                <c:pt idx="1432">
                  <c:v>1.3533613523424601</c:v>
                </c:pt>
                <c:pt idx="1433">
                  <c:v>1.34257901976484</c:v>
                </c:pt>
                <c:pt idx="1434">
                  <c:v>1.35464078281162</c:v>
                </c:pt>
                <c:pt idx="1435">
                  <c:v>1.3637005231323001</c:v>
                </c:pt>
                <c:pt idx="1436">
                  <c:v>1.3982030097460401</c:v>
                </c:pt>
                <c:pt idx="1437">
                  <c:v>1.4011829379289999</c:v>
                </c:pt>
                <c:pt idx="1438">
                  <c:v>1.4012119736781601</c:v>
                </c:pt>
                <c:pt idx="1439">
                  <c:v>1.3804414411507899</c:v>
                </c:pt>
                <c:pt idx="1440">
                  <c:v>1.4066718676830201</c:v>
                </c:pt>
                <c:pt idx="1441">
                  <c:v>1.37555815606373</c:v>
                </c:pt>
                <c:pt idx="1442">
                  <c:v>1.3546050013833499</c:v>
                </c:pt>
                <c:pt idx="1443">
                  <c:v>1.3948042628781399</c:v>
                </c:pt>
                <c:pt idx="1444">
                  <c:v>1.3717447943398899</c:v>
                </c:pt>
                <c:pt idx="1445">
                  <c:v>1.3734978887979701</c:v>
                </c:pt>
                <c:pt idx="1446">
                  <c:v>1.3961868338030901</c:v>
                </c:pt>
                <c:pt idx="1447">
                  <c:v>1.3951523008142699</c:v>
                </c:pt>
                <c:pt idx="1448">
                  <c:v>1.4104209988102201</c:v>
                </c:pt>
                <c:pt idx="1449">
                  <c:v>1.4092257426846</c:v>
                </c:pt>
                <c:pt idx="1450">
                  <c:v>1.40884280319139</c:v>
                </c:pt>
                <c:pt idx="1451">
                  <c:v>1.40328915402341</c:v>
                </c:pt>
                <c:pt idx="1452">
                  <c:v>1.4083662062985101</c:v>
                </c:pt>
                <c:pt idx="1453">
                  <c:v>1.3915357369458901</c:v>
                </c:pt>
                <c:pt idx="1454">
                  <c:v>1.4433683619829201</c:v>
                </c:pt>
                <c:pt idx="1455">
                  <c:v>1.4638191102156</c:v>
                </c:pt>
                <c:pt idx="1456">
                  <c:v>1.47951141730628</c:v>
                </c:pt>
                <c:pt idx="1457">
                  <c:v>1.47647605723855</c:v>
                </c:pt>
                <c:pt idx="1458">
                  <c:v>1.49391060704268</c:v>
                </c:pt>
                <c:pt idx="1459">
                  <c:v>1.5296429580487199</c:v>
                </c:pt>
                <c:pt idx="1460">
                  <c:v>1.49327397135726</c:v>
                </c:pt>
                <c:pt idx="1461">
                  <c:v>1.5164287592740902</c:v>
                </c:pt>
                <c:pt idx="1462">
                  <c:v>1.5113905190946699</c:v>
                </c:pt>
                <c:pt idx="1463">
                  <c:v>1.52854654078643</c:v>
                </c:pt>
                <c:pt idx="1464">
                  <c:v>1.5124750092142101</c:v>
                </c:pt>
                <c:pt idx="1465">
                  <c:v>1.4862296248718101</c:v>
                </c:pt>
                <c:pt idx="1466">
                  <c:v>1.5140557466831299</c:v>
                </c:pt>
                <c:pt idx="1467">
                  <c:v>1.5248180377503799</c:v>
                </c:pt>
                <c:pt idx="1468">
                  <c:v>1.54947437472932</c:v>
                </c:pt>
                <c:pt idx="1469">
                  <c:v>1.52845366549448</c:v>
                </c:pt>
                <c:pt idx="1470">
                  <c:v>1.54089924790566</c:v>
                </c:pt>
                <c:pt idx="1471">
                  <c:v>1.5310376516433599</c:v>
                </c:pt>
                <c:pt idx="1472">
                  <c:v>1.5007303908485601</c:v>
                </c:pt>
                <c:pt idx="1473">
                  <c:v>1.5011365980464899</c:v>
                </c:pt>
                <c:pt idx="1474">
                  <c:v>1.45399740144709</c:v>
                </c:pt>
                <c:pt idx="1475">
                  <c:v>1.4950324428059301</c:v>
                </c:pt>
                <c:pt idx="1476">
                  <c:v>1.4980168681082899</c:v>
                </c:pt>
                <c:pt idx="1477">
                  <c:v>1.46430812306856</c:v>
                </c:pt>
                <c:pt idx="1478">
                  <c:v>1.4593548393404101</c:v>
                </c:pt>
                <c:pt idx="1479">
                  <c:v>1.4957028068868501</c:v>
                </c:pt>
                <c:pt idx="1480">
                  <c:v>1.4988996721990999</c:v>
                </c:pt>
                <c:pt idx="1481">
                  <c:v>1.4841962425589801</c:v>
                </c:pt>
                <c:pt idx="1482">
                  <c:v>1.5037310448861398</c:v>
                </c:pt>
                <c:pt idx="1483">
                  <c:v>1.4868094599839501</c:v>
                </c:pt>
                <c:pt idx="1484">
                  <c:v>1.5062209825814801</c:v>
                </c:pt>
                <c:pt idx="1485">
                  <c:v>1.5190319070621401</c:v>
                </c:pt>
                <c:pt idx="1486">
                  <c:v>1.53648415205347</c:v>
                </c:pt>
                <c:pt idx="1487">
                  <c:v>1.5258698748725399</c:v>
                </c:pt>
                <c:pt idx="1488">
                  <c:v>1.50652874196995</c:v>
                </c:pt>
                <c:pt idx="1489">
                  <c:v>1.4430414409552701</c:v>
                </c:pt>
                <c:pt idx="1490">
                  <c:v>1.4267750667968899</c:v>
                </c:pt>
                <c:pt idx="1491">
                  <c:v>1.44333179844693</c:v>
                </c:pt>
                <c:pt idx="1492">
                  <c:v>1.4524967322561799</c:v>
                </c:pt>
                <c:pt idx="1493">
                  <c:v>1.4343334535823999</c:v>
                </c:pt>
                <c:pt idx="1494">
                  <c:v>1.47628815585843</c:v>
                </c:pt>
                <c:pt idx="1495">
                  <c:v>1.4719302516333799</c:v>
                </c:pt>
                <c:pt idx="1496">
                  <c:v>1.4558802280235099</c:v>
                </c:pt>
                <c:pt idx="1497">
                  <c:v>1.4381288268286401</c:v>
                </c:pt>
                <c:pt idx="1498">
                  <c:v>1.4462196334456601</c:v>
                </c:pt>
                <c:pt idx="1499">
                  <c:v>1.40982493496285</c:v>
                </c:pt>
                <c:pt idx="1500">
                  <c:v>1.4299625468164801</c:v>
                </c:pt>
                <c:pt idx="1501">
                  <c:v>1.40515653397232</c:v>
                </c:pt>
                <c:pt idx="1502">
                  <c:v>1.40468462972576</c:v>
                </c:pt>
                <c:pt idx="1503">
                  <c:v>1.3508589986870398</c:v>
                </c:pt>
                <c:pt idx="1504">
                  <c:v>1.3730849359209401</c:v>
                </c:pt>
                <c:pt idx="1505">
                  <c:v>1.39804101568419</c:v>
                </c:pt>
                <c:pt idx="1506">
                  <c:v>1.3706071208952801</c:v>
                </c:pt>
                <c:pt idx="1507">
                  <c:v>1.38082790012875</c:v>
                </c:pt>
                <c:pt idx="1508">
                  <c:v>1.36602260095789</c:v>
                </c:pt>
                <c:pt idx="1509">
                  <c:v>1.33233125781497</c:v>
                </c:pt>
                <c:pt idx="1510">
                  <c:v>1.3707312804960901</c:v>
                </c:pt>
                <c:pt idx="1511">
                  <c:v>1.3412293951276602</c:v>
                </c:pt>
                <c:pt idx="1512">
                  <c:v>1.3330355458183101</c:v>
                </c:pt>
                <c:pt idx="1513">
                  <c:v>1.3413423119299801</c:v>
                </c:pt>
                <c:pt idx="1514">
                  <c:v>1.4177913864521301</c:v>
                </c:pt>
                <c:pt idx="1515">
                  <c:v>1.40587030503179</c:v>
                </c:pt>
                <c:pt idx="1516">
                  <c:v>1.4334925900181501</c:v>
                </c:pt>
                <c:pt idx="1517">
                  <c:v>1.4445042756851501</c:v>
                </c:pt>
                <c:pt idx="1518">
                  <c:v>1.47254596593725</c:v>
                </c:pt>
                <c:pt idx="1519">
                  <c:v>1.45904835087699</c:v>
                </c:pt>
                <c:pt idx="1520">
                  <c:v>1.4772045905812701</c:v>
                </c:pt>
                <c:pt idx="1521">
                  <c:v>1.4848756986421601</c:v>
                </c:pt>
                <c:pt idx="1522">
                  <c:v>1.5065645233982199</c:v>
                </c:pt>
                <c:pt idx="1523">
                  <c:v>1.49249333008759</c:v>
                </c:pt>
                <c:pt idx="1524">
                  <c:v>1.5198947674060501</c:v>
                </c:pt>
                <c:pt idx="1525">
                  <c:v>1.5035293588574201</c:v>
                </c:pt>
                <c:pt idx="1526">
                  <c:v>1.5019891932265601</c:v>
                </c:pt>
                <c:pt idx="1527">
                  <c:v>1.5275095637109799</c:v>
                </c:pt>
                <c:pt idx="1528">
                  <c:v>1.49927567048629</c:v>
                </c:pt>
                <c:pt idx="1529">
                  <c:v>1.5154346025963998</c:v>
                </c:pt>
                <c:pt idx="1530">
                  <c:v>1.5417243715520002</c:v>
                </c:pt>
                <c:pt idx="1531">
                  <c:v>1.58957372196266</c:v>
                </c:pt>
                <c:pt idx="1532">
                  <c:v>1.6113116239782501</c:v>
                </c:pt>
                <c:pt idx="1533">
                  <c:v>1.6020566500175502</c:v>
                </c:pt>
                <c:pt idx="1534">
                  <c:v>1.67045060158748</c:v>
                </c:pt>
                <c:pt idx="1535">
                  <c:v>1.6731000892580399</c:v>
                </c:pt>
                <c:pt idx="1536">
                  <c:v>1.7301493727984898</c:v>
                </c:pt>
                <c:pt idx="1537">
                  <c:v>1.6941989115015801</c:v>
                </c:pt>
                <c:pt idx="1538">
                  <c:v>1.68262860539439</c:v>
                </c:pt>
                <c:pt idx="1539">
                  <c:v>1.6860286231873398</c:v>
                </c:pt>
                <c:pt idx="1540">
                  <c:v>1.7206356189453902</c:v>
                </c:pt>
                <c:pt idx="1541">
                  <c:v>1.7455624674325501</c:v>
                </c:pt>
                <c:pt idx="1542">
                  <c:v>1.6894145630413</c:v>
                </c:pt>
                <c:pt idx="1543">
                  <c:v>1.73421662624147</c:v>
                </c:pt>
                <c:pt idx="1544">
                  <c:v>1.7928006984222</c:v>
                </c:pt>
                <c:pt idx="1545">
                  <c:v>1.7837531785346599</c:v>
                </c:pt>
                <c:pt idx="1546">
                  <c:v>1.7713850247879299</c:v>
                </c:pt>
                <c:pt idx="1547">
                  <c:v>1.8094027923200899</c:v>
                </c:pt>
                <c:pt idx="1548">
                  <c:v>1.74842107115518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245-4A6D-ACBD-B0DAAB88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40912"/>
        <c:axId val="980245808"/>
      </c:lineChart>
      <c:dateAx>
        <c:axId val="98024091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5808"/>
        <c:crosses val="autoZero"/>
        <c:auto val="1"/>
        <c:lblOffset val="100"/>
        <c:baseTimeUnit val="days"/>
        <c:majorUnit val="1"/>
        <c:majorTimeUnit val="years"/>
      </c:dateAx>
      <c:valAx>
        <c:axId val="9802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0912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  <a:prstDash val="dash"/>
        </a:ln>
        <a:effectLst/>
      </c:spPr>
    </c:plotArea>
    <c:legend>
      <c:legendPos val="b"/>
      <c:layout>
        <c:manualLayout>
          <c:xMode val="edge"/>
          <c:yMode val="edge"/>
          <c:x val="0.2283149882338327"/>
          <c:y val="2.3726337112425257E-2"/>
          <c:w val="0.53070559290735841"/>
          <c:h val="6.86314812065232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04365503372621E-2"/>
          <c:y val="0.17448344814717076"/>
          <c:w val="0.90165502276724807"/>
          <c:h val="0.74163298070266293"/>
        </c:manualLayout>
      </c:layout>
      <c:lineChart>
        <c:grouping val="standard"/>
        <c:varyColors val="0"/>
        <c:ser>
          <c:idx val="0"/>
          <c:order val="0"/>
          <c:tx>
            <c:strRef>
              <c:f>'增值-指数增强'!$M$5</c:f>
              <c:strCache>
                <c:ptCount val="1"/>
                <c:pt idx="0">
                  <c:v>增值-指数增强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'增值-指数增强'!$A$6:$A$1537</c:f>
              <c:numCache>
                <c:formatCode>yyyy/mm/dd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'增值-指数增强'!$M$6:$M$1537</c:f>
              <c:numCache>
                <c:formatCode>0.00_);[Red]\(0.00\)</c:formatCode>
                <c:ptCount val="1532"/>
                <c:pt idx="0">
                  <c:v>1.0173100859962818</c:v>
                </c:pt>
                <c:pt idx="1">
                  <c:v>1.0202139083013937</c:v>
                </c:pt>
                <c:pt idx="2">
                  <c:v>1.0263971790415489</c:v>
                </c:pt>
                <c:pt idx="3">
                  <c:v>1.0393231295089347</c:v>
                </c:pt>
                <c:pt idx="4">
                  <c:v>1.0261808291465484</c:v>
                </c:pt>
                <c:pt idx="5">
                  <c:v>1.0416767099324562</c:v>
                </c:pt>
                <c:pt idx="6">
                  <c:v>1.0406964488998707</c:v>
                </c:pt>
                <c:pt idx="7">
                  <c:v>1.0533907275985288</c:v>
                </c:pt>
                <c:pt idx="8">
                  <c:v>1.0518627380144296</c:v>
                </c:pt>
                <c:pt idx="9">
                  <c:v>1.0491022395834841</c:v>
                </c:pt>
                <c:pt idx="10">
                  <c:v>1.0476066361405596</c:v>
                </c:pt>
                <c:pt idx="11">
                  <c:v>1.0448326648337998</c:v>
                </c:pt>
                <c:pt idx="12">
                  <c:v>1.0570592985537919</c:v>
                </c:pt>
                <c:pt idx="13">
                  <c:v>1.045750171580099</c:v>
                </c:pt>
                <c:pt idx="14">
                  <c:v>1.0501214580736238</c:v>
                </c:pt>
                <c:pt idx="15">
                  <c:v>1.0151409970561358</c:v>
                </c:pt>
                <c:pt idx="16">
                  <c:v>0.93088255461075264</c:v>
                </c:pt>
                <c:pt idx="17">
                  <c:v>0.94018982126206807</c:v>
                </c:pt>
                <c:pt idx="18">
                  <c:v>0.96186451026891095</c:v>
                </c:pt>
                <c:pt idx="19">
                  <c:v>0.98683982500709111</c:v>
                </c:pt>
                <c:pt idx="20">
                  <c:v>0.99530967263637871</c:v>
                </c:pt>
                <c:pt idx="21">
                  <c:v>1.0066483261248744</c:v>
                </c:pt>
                <c:pt idx="22">
                  <c:v>1.0060044350993183</c:v>
                </c:pt>
                <c:pt idx="23">
                  <c:v>1.0223104825694842</c:v>
                </c:pt>
                <c:pt idx="24">
                  <c:v>1.0151659281706074</c:v>
                </c:pt>
                <c:pt idx="25">
                  <c:v>1.018571077340066</c:v>
                </c:pt>
                <c:pt idx="26">
                  <c:v>1.0504796641549841</c:v>
                </c:pt>
                <c:pt idx="27">
                  <c:v>1.0638202161541339</c:v>
                </c:pt>
                <c:pt idx="28">
                  <c:v>1.0592597220548257</c:v>
                </c:pt>
                <c:pt idx="29">
                  <c:v>1.0800735951429563</c:v>
                </c:pt>
                <c:pt idx="30">
                  <c:v>1.0938566270870136</c:v>
                </c:pt>
                <c:pt idx="31">
                  <c:v>1.1072834300422698</c:v>
                </c:pt>
                <c:pt idx="32">
                  <c:v>1.1083746590805332</c:v>
                </c:pt>
                <c:pt idx="33">
                  <c:v>1.0844756994223208</c:v>
                </c:pt>
                <c:pt idx="34">
                  <c:v>1.0883782197587322</c:v>
                </c:pt>
                <c:pt idx="35">
                  <c:v>1.0348687334413345</c:v>
                </c:pt>
                <c:pt idx="36">
                  <c:v>1.0740547862229897</c:v>
                </c:pt>
                <c:pt idx="37">
                  <c:v>1.0857115082756574</c:v>
                </c:pt>
                <c:pt idx="38">
                  <c:v>1.0921893504457723</c:v>
                </c:pt>
                <c:pt idx="39">
                  <c:v>1.1111902778486153</c:v>
                </c:pt>
                <c:pt idx="40">
                  <c:v>1.1041322981701855</c:v>
                </c:pt>
                <c:pt idx="41">
                  <c:v>1.0640220953564794</c:v>
                </c:pt>
                <c:pt idx="42">
                  <c:v>1.0891821976853744</c:v>
                </c:pt>
                <c:pt idx="43">
                  <c:v>1.0756534407875031</c:v>
                </c:pt>
                <c:pt idx="44">
                  <c:v>1.0546610002592036</c:v>
                </c:pt>
                <c:pt idx="45">
                  <c:v>1.0433221532757124</c:v>
                </c:pt>
                <c:pt idx="46">
                  <c:v>0.99794474099012476</c:v>
                </c:pt>
                <c:pt idx="47">
                  <c:v>0.99577748489583673</c:v>
                </c:pt>
                <c:pt idx="48">
                  <c:v>0.97948778639182654</c:v>
                </c:pt>
                <c:pt idx="49">
                  <c:v>0.9836587857602006</c:v>
                </c:pt>
                <c:pt idx="50">
                  <c:v>0.99630469873969563</c:v>
                </c:pt>
                <c:pt idx="51">
                  <c:v>0.95650228494387057</c:v>
                </c:pt>
                <c:pt idx="52">
                  <c:v>0.97559105389393674</c:v>
                </c:pt>
                <c:pt idx="53">
                  <c:v>0.99910892375938598</c:v>
                </c:pt>
                <c:pt idx="54">
                  <c:v>0.9903349071036206</c:v>
                </c:pt>
                <c:pt idx="55">
                  <c:v>0.98710712992191396</c:v>
                </c:pt>
                <c:pt idx="56">
                  <c:v>0.96802616287860899</c:v>
                </c:pt>
                <c:pt idx="57">
                  <c:v>0.96953655007322259</c:v>
                </c:pt>
                <c:pt idx="58">
                  <c:v>0.96603686953984302</c:v>
                </c:pt>
                <c:pt idx="59">
                  <c:v>0.98761396553741576</c:v>
                </c:pt>
                <c:pt idx="60">
                  <c:v>0.98206677621933713</c:v>
                </c:pt>
                <c:pt idx="61">
                  <c:v>1.0118957613772031</c:v>
                </c:pt>
                <c:pt idx="62">
                  <c:v>1.0133243661717513</c:v>
                </c:pt>
                <c:pt idx="63">
                  <c:v>1.0216002178839312</c:v>
                </c:pt>
                <c:pt idx="64">
                  <c:v>1.0015747765975946</c:v>
                </c:pt>
                <c:pt idx="65">
                  <c:v>0.99390924520334567</c:v>
                </c:pt>
                <c:pt idx="66">
                  <c:v>1.0129659579772279</c:v>
                </c:pt>
                <c:pt idx="67">
                  <c:v>1.0069975657187946</c:v>
                </c:pt>
                <c:pt idx="68">
                  <c:v>1.012742770962219</c:v>
                </c:pt>
                <c:pt idx="69">
                  <c:v>1.0152927868613104</c:v>
                </c:pt>
                <c:pt idx="70">
                  <c:v>1.027750568531268</c:v>
                </c:pt>
                <c:pt idx="71">
                  <c:v>1.021246294445461</c:v>
                </c:pt>
                <c:pt idx="72">
                  <c:v>1.030991600389509</c:v>
                </c:pt>
                <c:pt idx="73">
                  <c:v>1.0262879195118411</c:v>
                </c:pt>
                <c:pt idx="74">
                  <c:v>1.0091239135431913</c:v>
                </c:pt>
                <c:pt idx="75">
                  <c:v>1.0084329142131847</c:v>
                </c:pt>
                <c:pt idx="76">
                  <c:v>0.99944931171850893</c:v>
                </c:pt>
                <c:pt idx="77">
                  <c:v>0.99975193476137214</c:v>
                </c:pt>
                <c:pt idx="78">
                  <c:v>1.0173065543725712</c:v>
                </c:pt>
                <c:pt idx="79">
                  <c:v>1.0327838828476708</c:v>
                </c:pt>
                <c:pt idx="80">
                  <c:v>1.0310229976357201</c:v>
                </c:pt>
                <c:pt idx="81">
                  <c:v>1.0416136729970276</c:v>
                </c:pt>
                <c:pt idx="82">
                  <c:v>1.0407844267566198</c:v>
                </c:pt>
                <c:pt idx="83">
                  <c:v>1.0428966835773141</c:v>
                </c:pt>
                <c:pt idx="84">
                  <c:v>1.0487267660228445</c:v>
                </c:pt>
                <c:pt idx="85">
                  <c:v>1.0389958342754928</c:v>
                </c:pt>
                <c:pt idx="86">
                  <c:v>1.0414804905812727</c:v>
                </c:pt>
                <c:pt idx="87">
                  <c:v>1.0401314619063124</c:v>
                </c:pt>
                <c:pt idx="88">
                  <c:v>1.0521687347333437</c:v>
                </c:pt>
                <c:pt idx="89">
                  <c:v>1.041323467888231</c:v>
                </c:pt>
                <c:pt idx="90">
                  <c:v>1.0315383985952677</c:v>
                </c:pt>
                <c:pt idx="91">
                  <c:v>1.0125818824879915</c:v>
                </c:pt>
                <c:pt idx="92">
                  <c:v>1.0129750784283373</c:v>
                </c:pt>
                <c:pt idx="93">
                  <c:v>1.032412818121095</c:v>
                </c:pt>
                <c:pt idx="94">
                  <c:v>1.0243525842255334</c:v>
                </c:pt>
                <c:pt idx="95">
                  <c:v>1.0238837571893691</c:v>
                </c:pt>
                <c:pt idx="96">
                  <c:v>1.0313174961771674</c:v>
                </c:pt>
                <c:pt idx="97">
                  <c:v>1.0604189344746242</c:v>
                </c:pt>
                <c:pt idx="98">
                  <c:v>1.0617882354312269</c:v>
                </c:pt>
                <c:pt idx="99">
                  <c:v>1.0622960613975581</c:v>
                </c:pt>
                <c:pt idx="100">
                  <c:v>1.0626380351614619</c:v>
                </c:pt>
                <c:pt idx="101">
                  <c:v>1.0644446146995736</c:v>
                </c:pt>
                <c:pt idx="102">
                  <c:v>1.0646576413696087</c:v>
                </c:pt>
                <c:pt idx="103">
                  <c:v>1.0709395536799133</c:v>
                </c:pt>
                <c:pt idx="104">
                  <c:v>1.0720780816786815</c:v>
                </c:pt>
                <c:pt idx="105">
                  <c:v>1.067601402036334</c:v>
                </c:pt>
                <c:pt idx="106">
                  <c:v>1.0695508042456139</c:v>
                </c:pt>
                <c:pt idx="107">
                  <c:v>1.0677788316543741</c:v>
                </c:pt>
                <c:pt idx="108">
                  <c:v>1.0874249500197382</c:v>
                </c:pt>
                <c:pt idx="109">
                  <c:v>1.0921225270732642</c:v>
                </c:pt>
                <c:pt idx="110">
                  <c:v>1.090265205370134</c:v>
                </c:pt>
                <c:pt idx="111">
                  <c:v>1.1002793616689575</c:v>
                </c:pt>
                <c:pt idx="112">
                  <c:v>1.1050092205078343</c:v>
                </c:pt>
                <c:pt idx="113">
                  <c:v>1.1085257013303838</c:v>
                </c:pt>
                <c:pt idx="114">
                  <c:v>1.108743399641688</c:v>
                </c:pt>
                <c:pt idx="115">
                  <c:v>1.1057155760485826</c:v>
                </c:pt>
                <c:pt idx="116">
                  <c:v>1.1247107369750875</c:v>
                </c:pt>
                <c:pt idx="117">
                  <c:v>1.1327743421022607</c:v>
                </c:pt>
                <c:pt idx="118">
                  <c:v>1.1493287208900149</c:v>
                </c:pt>
                <c:pt idx="119">
                  <c:v>1.1640535743378462</c:v>
                </c:pt>
                <c:pt idx="120">
                  <c:v>1.2119535533380874</c:v>
                </c:pt>
                <c:pt idx="121">
                  <c:v>1.22795461240693</c:v>
                </c:pt>
                <c:pt idx="122">
                  <c:v>1.2545365073167751</c:v>
                </c:pt>
                <c:pt idx="123">
                  <c:v>1.2876617293415087</c:v>
                </c:pt>
                <c:pt idx="124">
                  <c:v>1.2819139422765338</c:v>
                </c:pt>
                <c:pt idx="125">
                  <c:v>1.3228991777772312</c:v>
                </c:pt>
                <c:pt idx="126">
                  <c:v>1.316287314881085</c:v>
                </c:pt>
                <c:pt idx="127">
                  <c:v>1.2862425743750912</c:v>
                </c:pt>
                <c:pt idx="128">
                  <c:v>1.2308224114275901</c:v>
                </c:pt>
                <c:pt idx="129">
                  <c:v>1.2386528945228774</c:v>
                </c:pt>
                <c:pt idx="130">
                  <c:v>1.2779344616266775</c:v>
                </c:pt>
                <c:pt idx="131">
                  <c:v>1.2859448709991312</c:v>
                </c:pt>
                <c:pt idx="132">
                  <c:v>1.2962881516253775</c:v>
                </c:pt>
                <c:pt idx="133">
                  <c:v>1.2968859422950301</c:v>
                </c:pt>
                <c:pt idx="134">
                  <c:v>1.2380589875716213</c:v>
                </c:pt>
                <c:pt idx="135">
                  <c:v>1.241285795509725</c:v>
                </c:pt>
                <c:pt idx="136">
                  <c:v>1.2560901878771025</c:v>
                </c:pt>
                <c:pt idx="137">
                  <c:v>1.2901163835750951</c:v>
                </c:pt>
                <c:pt idx="138">
                  <c:v>1.2867868379744112</c:v>
                </c:pt>
                <c:pt idx="139">
                  <c:v>1.3027357680053175</c:v>
                </c:pt>
                <c:pt idx="140">
                  <c:v>1.335746871099295</c:v>
                </c:pt>
                <c:pt idx="141">
                  <c:v>1.3290595586487162</c:v>
                </c:pt>
                <c:pt idx="142">
                  <c:v>1.3418462293832838</c:v>
                </c:pt>
                <c:pt idx="143">
                  <c:v>1.3395278910817925</c:v>
                </c:pt>
                <c:pt idx="144">
                  <c:v>1.32415882851813</c:v>
                </c:pt>
                <c:pt idx="145">
                  <c:v>1.3295157680278762</c:v>
                </c:pt>
                <c:pt idx="146">
                  <c:v>1.3065349334825713</c:v>
                </c:pt>
                <c:pt idx="147">
                  <c:v>1.292710016094335</c:v>
                </c:pt>
                <c:pt idx="148">
                  <c:v>1.29654066454075</c:v>
                </c:pt>
                <c:pt idx="149">
                  <c:v>1.3100851829145639</c:v>
                </c:pt>
                <c:pt idx="150">
                  <c:v>1.3383066137147588</c:v>
                </c:pt>
                <c:pt idx="151">
                  <c:v>1.3477071611546676</c:v>
                </c:pt>
                <c:pt idx="152">
                  <c:v>1.3247952290301563</c:v>
                </c:pt>
                <c:pt idx="153">
                  <c:v>1.3106452738759937</c:v>
                </c:pt>
                <c:pt idx="154">
                  <c:v>1.3208213012563998</c:v>
                </c:pt>
                <c:pt idx="155">
                  <c:v>1.3325120953562362</c:v>
                </c:pt>
                <c:pt idx="156">
                  <c:v>1.3302070305581137</c:v>
                </c:pt>
                <c:pt idx="157">
                  <c:v>1.3044874540832174</c:v>
                </c:pt>
                <c:pt idx="158">
                  <c:v>1.3178393574753589</c:v>
                </c:pt>
                <c:pt idx="159">
                  <c:v>1.3385630029960338</c:v>
                </c:pt>
                <c:pt idx="160">
                  <c:v>1.3366383345819477</c:v>
                </c:pt>
                <c:pt idx="161">
                  <c:v>1.3460553401920325</c:v>
                </c:pt>
                <c:pt idx="162">
                  <c:v>1.3498893712062587</c:v>
                </c:pt>
                <c:pt idx="163">
                  <c:v>1.3374682713635888</c:v>
                </c:pt>
                <c:pt idx="164">
                  <c:v>1.3312796564978386</c:v>
                </c:pt>
                <c:pt idx="165">
                  <c:v>1.3065358624503651</c:v>
                </c:pt>
                <c:pt idx="166">
                  <c:v>1.3151484815188463</c:v>
                </c:pt>
                <c:pt idx="167">
                  <c:v>1.2768406216327501</c:v>
                </c:pt>
                <c:pt idx="168">
                  <c:v>1.2473452195133963</c:v>
                </c:pt>
                <c:pt idx="169">
                  <c:v>1.2643673330647611</c:v>
                </c:pt>
                <c:pt idx="170">
                  <c:v>1.2806522419608199</c:v>
                </c:pt>
                <c:pt idx="171">
                  <c:v>1.2880212115778651</c:v>
                </c:pt>
                <c:pt idx="172">
                  <c:v>1.2781562686872499</c:v>
                </c:pt>
                <c:pt idx="173">
                  <c:v>1.2794913711755675</c:v>
                </c:pt>
                <c:pt idx="174">
                  <c:v>1.3001849120007249</c:v>
                </c:pt>
                <c:pt idx="175">
                  <c:v>1.29553343408803</c:v>
                </c:pt>
                <c:pt idx="176">
                  <c:v>1.2805935626592988</c:v>
                </c:pt>
                <c:pt idx="177">
                  <c:v>1.2882409827618062</c:v>
                </c:pt>
                <c:pt idx="178">
                  <c:v>1.2575622147282264</c:v>
                </c:pt>
                <c:pt idx="179">
                  <c:v>1.2551120359249199</c:v>
                </c:pt>
                <c:pt idx="180">
                  <c:v>1.2448674926375201</c:v>
                </c:pt>
                <c:pt idx="181">
                  <c:v>1.2547729483809851</c:v>
                </c:pt>
                <c:pt idx="182">
                  <c:v>1.2528127289036388</c:v>
                </c:pt>
                <c:pt idx="183">
                  <c:v>1.2877444081132023</c:v>
                </c:pt>
                <c:pt idx="184">
                  <c:v>1.3267443558957288</c:v>
                </c:pt>
                <c:pt idx="185">
                  <c:v>1.3329556423523363</c:v>
                </c:pt>
                <c:pt idx="186">
                  <c:v>1.3262769152393163</c:v>
                </c:pt>
                <c:pt idx="187">
                  <c:v>1.3181769532702186</c:v>
                </c:pt>
                <c:pt idx="188">
                  <c:v>1.3168629514835786</c:v>
                </c:pt>
                <c:pt idx="189">
                  <c:v>1.3061901139357261</c:v>
                </c:pt>
                <c:pt idx="190">
                  <c:v>1.3176102949456188</c:v>
                </c:pt>
                <c:pt idx="191">
                  <c:v>1.3035272208005988</c:v>
                </c:pt>
                <c:pt idx="192">
                  <c:v>1.2962296898109424</c:v>
                </c:pt>
                <c:pt idx="193">
                  <c:v>1.2766741394984662</c:v>
                </c:pt>
                <c:pt idx="194">
                  <c:v>1.2782893496321825</c:v>
                </c:pt>
                <c:pt idx="195">
                  <c:v>1.2809707075273737</c:v>
                </c:pt>
                <c:pt idx="196">
                  <c:v>1.2858668404748099</c:v>
                </c:pt>
                <c:pt idx="197">
                  <c:v>1.2874899819173213</c:v>
                </c:pt>
                <c:pt idx="198">
                  <c:v>1.2560086997175901</c:v>
                </c:pt>
                <c:pt idx="199">
                  <c:v>1.2617264499634275</c:v>
                </c:pt>
                <c:pt idx="200">
                  <c:v>1.2811319693804326</c:v>
                </c:pt>
                <c:pt idx="201">
                  <c:v>1.2811330861607</c:v>
                </c:pt>
                <c:pt idx="202">
                  <c:v>1.304212355728785</c:v>
                </c:pt>
                <c:pt idx="203">
                  <c:v>1.2940248728951649</c:v>
                </c:pt>
                <c:pt idx="204">
                  <c:v>1.3212694035907588</c:v>
                </c:pt>
                <c:pt idx="205">
                  <c:v>1.3076624616967012</c:v>
                </c:pt>
                <c:pt idx="206">
                  <c:v>1.2909688501719838</c:v>
                </c:pt>
                <c:pt idx="207">
                  <c:v>1.2949517843698488</c:v>
                </c:pt>
                <c:pt idx="208">
                  <c:v>1.2905747800249112</c:v>
                </c:pt>
                <c:pt idx="209">
                  <c:v>1.3029746875203212</c:v>
                </c:pt>
                <c:pt idx="210">
                  <c:v>1.293312870662245</c:v>
                </c:pt>
                <c:pt idx="211">
                  <c:v>1.2957769350684225</c:v>
                </c:pt>
                <c:pt idx="212">
                  <c:v>1.3027708842520425</c:v>
                </c:pt>
                <c:pt idx="213">
                  <c:v>1.3109662091756538</c:v>
                </c:pt>
                <c:pt idx="214">
                  <c:v>1.3208116093978313</c:v>
                </c:pt>
                <c:pt idx="215">
                  <c:v>1.3190999542316437</c:v>
                </c:pt>
                <c:pt idx="216">
                  <c:v>1.2998420169384488</c:v>
                </c:pt>
                <c:pt idx="217">
                  <c:v>1.2950234045365914</c:v>
                </c:pt>
                <c:pt idx="218">
                  <c:v>1.2990463339559812</c:v>
                </c:pt>
                <c:pt idx="219">
                  <c:v>1.2934094025535512</c:v>
                </c:pt>
                <c:pt idx="220">
                  <c:v>1.3140311902425661</c:v>
                </c:pt>
                <c:pt idx="221">
                  <c:v>1.3155988990821661</c:v>
                </c:pt>
                <c:pt idx="222">
                  <c:v>1.3134174956484475</c:v>
                </c:pt>
                <c:pt idx="223">
                  <c:v>1.3177247208742651</c:v>
                </c:pt>
                <c:pt idx="224">
                  <c:v>1.311695018365115</c:v>
                </c:pt>
                <c:pt idx="225">
                  <c:v>1.3107149541684624</c:v>
                </c:pt>
                <c:pt idx="226">
                  <c:v>1.2892968707350339</c:v>
                </c:pt>
                <c:pt idx="227">
                  <c:v>1.2914874017333637</c:v>
                </c:pt>
                <c:pt idx="228">
                  <c:v>1.2734109770411599</c:v>
                </c:pt>
                <c:pt idx="229">
                  <c:v>1.2848846733324337</c:v>
                </c:pt>
                <c:pt idx="230">
                  <c:v>1.2880671336211162</c:v>
                </c:pt>
                <c:pt idx="231">
                  <c:v>1.2815295245770975</c:v>
                </c:pt>
                <c:pt idx="232">
                  <c:v>1.2951515751521225</c:v>
                </c:pt>
                <c:pt idx="233">
                  <c:v>1.290567949598795</c:v>
                </c:pt>
                <c:pt idx="234">
                  <c:v>1.3092282091807261</c:v>
                </c:pt>
                <c:pt idx="235">
                  <c:v>1.2848924438655038</c:v>
                </c:pt>
                <c:pt idx="236">
                  <c:v>1.2952774027090261</c:v>
                </c:pt>
                <c:pt idx="237">
                  <c:v>1.2792554958156139</c:v>
                </c:pt>
                <c:pt idx="238">
                  <c:v>1.2915048476909301</c:v>
                </c:pt>
                <c:pt idx="239">
                  <c:v>1.2858292797351201</c:v>
                </c:pt>
                <c:pt idx="240">
                  <c:v>1.2770187266728474</c:v>
                </c:pt>
                <c:pt idx="241">
                  <c:v>1.2909082219608974</c:v>
                </c:pt>
                <c:pt idx="242">
                  <c:v>1.3136865569613714</c:v>
                </c:pt>
                <c:pt idx="243">
                  <c:v>1.3351751145624688</c:v>
                </c:pt>
                <c:pt idx="244">
                  <c:v>1.3441082938115287</c:v>
                </c:pt>
                <c:pt idx="245">
                  <c:v>1.3398994274573737</c:v>
                </c:pt>
                <c:pt idx="246">
                  <c:v>1.3357560966583375</c:v>
                </c:pt>
                <c:pt idx="247">
                  <c:v>1.3328550197947688</c:v>
                </c:pt>
                <c:pt idx="248">
                  <c:v>1.3117449764581541</c:v>
                </c:pt>
                <c:pt idx="249">
                  <c:v>1.3322792333118854</c:v>
                </c:pt>
                <c:pt idx="250">
                  <c:v>1.3208662887136189</c:v>
                </c:pt>
                <c:pt idx="251">
                  <c:v>1.3116026303246073</c:v>
                </c:pt>
                <c:pt idx="252">
                  <c:v>1.3156935036971267</c:v>
                </c:pt>
                <c:pt idx="253">
                  <c:v>1.3369375617783639</c:v>
                </c:pt>
                <c:pt idx="254">
                  <c:v>1.3284347099875786</c:v>
                </c:pt>
                <c:pt idx="255">
                  <c:v>1.3409973120932301</c:v>
                </c:pt>
                <c:pt idx="256">
                  <c:v>1.3589748882219701</c:v>
                </c:pt>
                <c:pt idx="257">
                  <c:v>1.3598546223268562</c:v>
                </c:pt>
                <c:pt idx="258">
                  <c:v>1.3579734169912112</c:v>
                </c:pt>
                <c:pt idx="259">
                  <c:v>1.3359321543360463</c:v>
                </c:pt>
                <c:pt idx="260">
                  <c:v>1.340109017327707</c:v>
                </c:pt>
                <c:pt idx="261">
                  <c:v>1.3105207909829317</c:v>
                </c:pt>
                <c:pt idx="262">
                  <c:v>1.2974897756333328</c:v>
                </c:pt>
                <c:pt idx="263">
                  <c:v>1.3098856114771174</c:v>
                </c:pt>
                <c:pt idx="264">
                  <c:v>1.3240650743351743</c:v>
                </c:pt>
                <c:pt idx="265">
                  <c:v>1.3120015831093645</c:v>
                </c:pt>
                <c:pt idx="266">
                  <c:v>1.2945259203362676</c:v>
                </c:pt>
                <c:pt idx="267">
                  <c:v>1.2806377340518476</c:v>
                </c:pt>
                <c:pt idx="268">
                  <c:v>1.2927054989521682</c:v>
                </c:pt>
                <c:pt idx="269">
                  <c:v>1.321550255741986</c:v>
                </c:pt>
                <c:pt idx="270">
                  <c:v>1.3362603935466459</c:v>
                </c:pt>
                <c:pt idx="271">
                  <c:v>1.3468438384665529</c:v>
                </c:pt>
                <c:pt idx="272">
                  <c:v>1.3616265492815147</c:v>
                </c:pt>
                <c:pt idx="273">
                  <c:v>1.3471337871405966</c:v>
                </c:pt>
                <c:pt idx="274">
                  <c:v>1.3412315685780194</c:v>
                </c:pt>
                <c:pt idx="275">
                  <c:v>1.3218555279104223</c:v>
                </c:pt>
                <c:pt idx="276">
                  <c:v>1.3194138761101359</c:v>
                </c:pt>
                <c:pt idx="277">
                  <c:v>1.3000209208181113</c:v>
                </c:pt>
                <c:pt idx="278">
                  <c:v>1.3281527321830013</c:v>
                </c:pt>
                <c:pt idx="279">
                  <c:v>1.3174522912081099</c:v>
                </c:pt>
                <c:pt idx="280">
                  <c:v>1.3376477485183287</c:v>
                </c:pt>
                <c:pt idx="281">
                  <c:v>1.3112892066979562</c:v>
                </c:pt>
                <c:pt idx="282">
                  <c:v>1.3124819997337525</c:v>
                </c:pt>
                <c:pt idx="283">
                  <c:v>1.2823011310845138</c:v>
                </c:pt>
                <c:pt idx="284">
                  <c:v>1.2510373678033897</c:v>
                </c:pt>
                <c:pt idx="285">
                  <c:v>1.2460438095110222</c:v>
                </c:pt>
                <c:pt idx="286">
                  <c:v>1.2753142936288773</c:v>
                </c:pt>
                <c:pt idx="287">
                  <c:v>1.2781093035682609</c:v>
                </c:pt>
                <c:pt idx="288">
                  <c:v>1.265097863960178</c:v>
                </c:pt>
                <c:pt idx="289">
                  <c:v>1.2756386124000549</c:v>
                </c:pt>
                <c:pt idx="290">
                  <c:v>1.2826899414142749</c:v>
                </c:pt>
                <c:pt idx="291">
                  <c:v>1.2905053033051888</c:v>
                </c:pt>
                <c:pt idx="292">
                  <c:v>1.2744258202934375</c:v>
                </c:pt>
                <c:pt idx="293">
                  <c:v>1.2934413148159463</c:v>
                </c:pt>
                <c:pt idx="294">
                  <c:v>1.2783426982727775</c:v>
                </c:pt>
                <c:pt idx="295">
                  <c:v>1.2617844764165049</c:v>
                </c:pt>
                <c:pt idx="296">
                  <c:v>1.261581137599773</c:v>
                </c:pt>
                <c:pt idx="297">
                  <c:v>1.28345165295991</c:v>
                </c:pt>
                <c:pt idx="298">
                  <c:v>1.2866627653629474</c:v>
                </c:pt>
                <c:pt idx="299">
                  <c:v>1.2873745832142958</c:v>
                </c:pt>
                <c:pt idx="300">
                  <c:v>1.2846490277129787</c:v>
                </c:pt>
                <c:pt idx="301">
                  <c:v>1.2943019666166851</c:v>
                </c:pt>
                <c:pt idx="302">
                  <c:v>1.2992625040352088</c:v>
                </c:pt>
                <c:pt idx="303">
                  <c:v>1.3059002637804487</c:v>
                </c:pt>
                <c:pt idx="304">
                  <c:v>1.30438509889203</c:v>
                </c:pt>
                <c:pt idx="305">
                  <c:v>1.3019654876050237</c:v>
                </c:pt>
                <c:pt idx="306">
                  <c:v>1.29749610920322</c:v>
                </c:pt>
                <c:pt idx="307">
                  <c:v>1.2737112789161462</c:v>
                </c:pt>
                <c:pt idx="308">
                  <c:v>1.2697720725628567</c:v>
                </c:pt>
                <c:pt idx="309">
                  <c:v>1.2839371789621288</c:v>
                </c:pt>
                <c:pt idx="310">
                  <c:v>1.2813642480711287</c:v>
                </c:pt>
                <c:pt idx="311">
                  <c:v>1.2944215564737251</c:v>
                </c:pt>
                <c:pt idx="312">
                  <c:v>1.3141956998075588</c:v>
                </c:pt>
                <c:pt idx="313">
                  <c:v>1.3130589038035336</c:v>
                </c:pt>
                <c:pt idx="314">
                  <c:v>1.3127429627581437</c:v>
                </c:pt>
                <c:pt idx="315">
                  <c:v>1.3172525850612162</c:v>
                </c:pt>
                <c:pt idx="316">
                  <c:v>1.3183770333448837</c:v>
                </c:pt>
                <c:pt idx="317">
                  <c:v>1.3134074885265901</c:v>
                </c:pt>
                <c:pt idx="318">
                  <c:v>1.3121740433213025</c:v>
                </c:pt>
                <c:pt idx="319">
                  <c:v>1.3186306044199676</c:v>
                </c:pt>
                <c:pt idx="320">
                  <c:v>1.3195706089430788</c:v>
                </c:pt>
                <c:pt idx="321">
                  <c:v>1.3133701126572337</c:v>
                </c:pt>
                <c:pt idx="322">
                  <c:v>1.312769890469595</c:v>
                </c:pt>
                <c:pt idx="323">
                  <c:v>1.3017573784895748</c:v>
                </c:pt>
                <c:pt idx="324">
                  <c:v>1.3066081312030948</c:v>
                </c:pt>
                <c:pt idx="325">
                  <c:v>1.3061402578567813</c:v>
                </c:pt>
                <c:pt idx="326">
                  <c:v>1.3184497530274975</c:v>
                </c:pt>
                <c:pt idx="327">
                  <c:v>1.3054822209810801</c:v>
                </c:pt>
                <c:pt idx="328">
                  <c:v>1.3242105280605689</c:v>
                </c:pt>
                <c:pt idx="329">
                  <c:v>1.3281322918065388</c:v>
                </c:pt>
                <c:pt idx="330">
                  <c:v>1.332187494986075</c:v>
                </c:pt>
                <c:pt idx="331">
                  <c:v>1.3302782851536212</c:v>
                </c:pt>
                <c:pt idx="332">
                  <c:v>1.3265634801967501</c:v>
                </c:pt>
                <c:pt idx="333">
                  <c:v>1.32421111944679</c:v>
                </c:pt>
                <c:pt idx="334">
                  <c:v>1.3295979561074676</c:v>
                </c:pt>
                <c:pt idx="335">
                  <c:v>1.3507668803747364</c:v>
                </c:pt>
                <c:pt idx="336">
                  <c:v>1.3552629912323775</c:v>
                </c:pt>
                <c:pt idx="337">
                  <c:v>1.3668613221615062</c:v>
                </c:pt>
                <c:pt idx="338">
                  <c:v>1.3644702457539413</c:v>
                </c:pt>
                <c:pt idx="339">
                  <c:v>1.3802520431142162</c:v>
                </c:pt>
                <c:pt idx="340">
                  <c:v>1.3877802949780313</c:v>
                </c:pt>
                <c:pt idx="341">
                  <c:v>1.374937503743795</c:v>
                </c:pt>
                <c:pt idx="342">
                  <c:v>1.37192870341234</c:v>
                </c:pt>
                <c:pt idx="343">
                  <c:v>1.3780169097850288</c:v>
                </c:pt>
                <c:pt idx="344">
                  <c:v>1.3883211222052387</c:v>
                </c:pt>
                <c:pt idx="345">
                  <c:v>1.3790777503354612</c:v>
                </c:pt>
                <c:pt idx="346">
                  <c:v>1.38345265825188</c:v>
                </c:pt>
                <c:pt idx="347">
                  <c:v>1.3950583659759137</c:v>
                </c:pt>
                <c:pt idx="348">
                  <c:v>1.3861797318911513</c:v>
                </c:pt>
                <c:pt idx="349">
                  <c:v>1.3762506800610574</c:v>
                </c:pt>
                <c:pt idx="350">
                  <c:v>1.3528103685644775</c:v>
                </c:pt>
                <c:pt idx="351">
                  <c:v>1.3683098245613676</c:v>
                </c:pt>
                <c:pt idx="352">
                  <c:v>1.3773082504789163</c:v>
                </c:pt>
                <c:pt idx="353">
                  <c:v>1.3887609008394599</c:v>
                </c:pt>
                <c:pt idx="354">
                  <c:v>1.3979993805574451</c:v>
                </c:pt>
                <c:pt idx="355">
                  <c:v>1.4068987116706562</c:v>
                </c:pt>
                <c:pt idx="356">
                  <c:v>1.3997537161350675</c:v>
                </c:pt>
                <c:pt idx="357">
                  <c:v>1.4144312782608064</c:v>
                </c:pt>
                <c:pt idx="358">
                  <c:v>1.4219844486750437</c:v>
                </c:pt>
                <c:pt idx="359">
                  <c:v>1.4114378509391412</c:v>
                </c:pt>
                <c:pt idx="360">
                  <c:v>1.4261439068172175</c:v>
                </c:pt>
                <c:pt idx="361">
                  <c:v>1.410877729217145</c:v>
                </c:pt>
                <c:pt idx="362">
                  <c:v>1.3952989083870162</c:v>
                </c:pt>
                <c:pt idx="363">
                  <c:v>1.4095385473353326</c:v>
                </c:pt>
                <c:pt idx="364">
                  <c:v>1.4076393755329213</c:v>
                </c:pt>
                <c:pt idx="365">
                  <c:v>1.424227652305615</c:v>
                </c:pt>
                <c:pt idx="366">
                  <c:v>1.4198374718198201</c:v>
                </c:pt>
                <c:pt idx="367">
                  <c:v>1.426740797896225</c:v>
                </c:pt>
                <c:pt idx="368">
                  <c:v>1.4496941419149501</c:v>
                </c:pt>
                <c:pt idx="369">
                  <c:v>1.4603985787437588</c:v>
                </c:pt>
                <c:pt idx="370">
                  <c:v>1.4469949374836788</c:v>
                </c:pt>
                <c:pt idx="371">
                  <c:v>1.4544073319175901</c:v>
                </c:pt>
                <c:pt idx="372">
                  <c:v>1.4505824973220525</c:v>
                </c:pt>
                <c:pt idx="373">
                  <c:v>1.4481137745721913</c:v>
                </c:pt>
                <c:pt idx="374">
                  <c:v>1.4508505150052062</c:v>
                </c:pt>
                <c:pt idx="375">
                  <c:v>1.4702696856038249</c:v>
                </c:pt>
                <c:pt idx="376">
                  <c:v>1.4817569350989488</c:v>
                </c:pt>
                <c:pt idx="377">
                  <c:v>1.4678599952867351</c:v>
                </c:pt>
                <c:pt idx="378">
                  <c:v>1.4407915363522399</c:v>
                </c:pt>
                <c:pt idx="379">
                  <c:v>1.4028817395638637</c:v>
                </c:pt>
                <c:pt idx="380">
                  <c:v>1.3818008667005364</c:v>
                </c:pt>
                <c:pt idx="381">
                  <c:v>1.4197846249162676</c:v>
                </c:pt>
                <c:pt idx="382">
                  <c:v>1.4236811530183713</c:v>
                </c:pt>
                <c:pt idx="383">
                  <c:v>1.450821915710635</c:v>
                </c:pt>
                <c:pt idx="384">
                  <c:v>1.4358547334910061</c:v>
                </c:pt>
                <c:pt idx="385">
                  <c:v>1.4617075352559676</c:v>
                </c:pt>
                <c:pt idx="386">
                  <c:v>1.4519440997290887</c:v>
                </c:pt>
                <c:pt idx="387">
                  <c:v>1.45733185948333</c:v>
                </c:pt>
                <c:pt idx="388">
                  <c:v>1.4671156046793563</c:v>
                </c:pt>
                <c:pt idx="389">
                  <c:v>1.4769963676170113</c:v>
                </c:pt>
                <c:pt idx="390">
                  <c:v>1.48723765112844</c:v>
                </c:pt>
                <c:pt idx="391">
                  <c:v>1.4926508701723149</c:v>
                </c:pt>
                <c:pt idx="392">
                  <c:v>1.4915981158709337</c:v>
                </c:pt>
                <c:pt idx="393">
                  <c:v>1.4834119975207751</c:v>
                </c:pt>
                <c:pt idx="394">
                  <c:v>1.4467845647952688</c:v>
                </c:pt>
                <c:pt idx="395">
                  <c:v>1.4583865340870787</c:v>
                </c:pt>
                <c:pt idx="396">
                  <c:v>1.4582101728611112</c:v>
                </c:pt>
                <c:pt idx="397">
                  <c:v>1.451628100958775</c:v>
                </c:pt>
                <c:pt idx="398">
                  <c:v>1.4794019651883539</c:v>
                </c:pt>
                <c:pt idx="399">
                  <c:v>1.4935683919777663</c:v>
                </c:pt>
                <c:pt idx="400">
                  <c:v>1.5062293909408488</c:v>
                </c:pt>
                <c:pt idx="401">
                  <c:v>1.4928819543597149</c:v>
                </c:pt>
                <c:pt idx="402">
                  <c:v>1.5016977960289761</c:v>
                </c:pt>
                <c:pt idx="403">
                  <c:v>1.5090111797368126</c:v>
                </c:pt>
                <c:pt idx="404">
                  <c:v>1.5094874404088099</c:v>
                </c:pt>
                <c:pt idx="405">
                  <c:v>1.4955058357470887</c:v>
                </c:pt>
                <c:pt idx="406">
                  <c:v>1.5133603649423026</c:v>
                </c:pt>
                <c:pt idx="407">
                  <c:v>1.50383230418372</c:v>
                </c:pt>
                <c:pt idx="408">
                  <c:v>1.52144210800534</c:v>
                </c:pt>
                <c:pt idx="409">
                  <c:v>1.5508582334873275</c:v>
                </c:pt>
                <c:pt idx="410">
                  <c:v>1.5562425586875561</c:v>
                </c:pt>
                <c:pt idx="411">
                  <c:v>1.5621060465788386</c:v>
                </c:pt>
                <c:pt idx="412">
                  <c:v>1.5648573127750365</c:v>
                </c:pt>
                <c:pt idx="413">
                  <c:v>1.5715176881679187</c:v>
                </c:pt>
                <c:pt idx="414">
                  <c:v>1.5592871579226526</c:v>
                </c:pt>
                <c:pt idx="415">
                  <c:v>1.5681579665104999</c:v>
                </c:pt>
                <c:pt idx="416">
                  <c:v>1.5385533004149061</c:v>
                </c:pt>
                <c:pt idx="417">
                  <c:v>1.5354354247900925</c:v>
                </c:pt>
                <c:pt idx="418">
                  <c:v>1.5408796028845027</c:v>
                </c:pt>
                <c:pt idx="419">
                  <c:v>1.5452608601600537</c:v>
                </c:pt>
                <c:pt idx="420">
                  <c:v>1.5224365028129463</c:v>
                </c:pt>
                <c:pt idx="421">
                  <c:v>1.4848547866141888</c:v>
                </c:pt>
                <c:pt idx="422">
                  <c:v>1.4876947457898551</c:v>
                </c:pt>
                <c:pt idx="423">
                  <c:v>1.4434929638422338</c:v>
                </c:pt>
                <c:pt idx="424">
                  <c:v>1.4722288807296287</c:v>
                </c:pt>
                <c:pt idx="425">
                  <c:v>1.4760304078076314</c:v>
                </c:pt>
                <c:pt idx="426">
                  <c:v>1.4708588090400974</c:v>
                </c:pt>
                <c:pt idx="427">
                  <c:v>1.4426834596307576</c:v>
                </c:pt>
                <c:pt idx="428">
                  <c:v>1.4529517956248463</c:v>
                </c:pt>
                <c:pt idx="429">
                  <c:v>1.4592900637797712</c:v>
                </c:pt>
                <c:pt idx="430">
                  <c:v>1.4619098497014675</c:v>
                </c:pt>
                <c:pt idx="431">
                  <c:v>1.4696079482079825</c:v>
                </c:pt>
                <c:pt idx="432">
                  <c:v>1.4813510894689874</c:v>
                </c:pt>
                <c:pt idx="433">
                  <c:v>1.4822425018229313</c:v>
                </c:pt>
                <c:pt idx="434">
                  <c:v>1.4812153081199724</c:v>
                </c:pt>
                <c:pt idx="435">
                  <c:v>1.4698481614373038</c:v>
                </c:pt>
                <c:pt idx="436">
                  <c:v>1.48449025645696</c:v>
                </c:pt>
                <c:pt idx="437">
                  <c:v>1.4804802408371875</c:v>
                </c:pt>
                <c:pt idx="438">
                  <c:v>1.4651075687794637</c:v>
                </c:pt>
                <c:pt idx="439">
                  <c:v>1.4390484581477989</c:v>
                </c:pt>
                <c:pt idx="440">
                  <c:v>1.4554810478741227</c:v>
                </c:pt>
                <c:pt idx="441">
                  <c:v>1.46409138773986</c:v>
                </c:pt>
                <c:pt idx="442">
                  <c:v>1.4456738543429251</c:v>
                </c:pt>
                <c:pt idx="443">
                  <c:v>1.446218393592545</c:v>
                </c:pt>
                <c:pt idx="444">
                  <c:v>1.4623783717621688</c:v>
                </c:pt>
                <c:pt idx="445">
                  <c:v>1.4468882729369987</c:v>
                </c:pt>
                <c:pt idx="446">
                  <c:v>1.4532674181466874</c:v>
                </c:pt>
                <c:pt idx="447">
                  <c:v>1.4665117582593825</c:v>
                </c:pt>
                <c:pt idx="448">
                  <c:v>1.4640528393882675</c:v>
                </c:pt>
                <c:pt idx="449">
                  <c:v>1.4782821178498562</c:v>
                </c:pt>
                <c:pt idx="450">
                  <c:v>1.4885154656965627</c:v>
                </c:pt>
                <c:pt idx="451">
                  <c:v>1.4826489083498386</c:v>
                </c:pt>
                <c:pt idx="452">
                  <c:v>1.4715107664482039</c:v>
                </c:pt>
                <c:pt idx="453">
                  <c:v>1.488014252995445</c:v>
                </c:pt>
                <c:pt idx="454">
                  <c:v>1.4823691884758687</c:v>
                </c:pt>
                <c:pt idx="455">
                  <c:v>1.4985551539471449</c:v>
                </c:pt>
                <c:pt idx="456">
                  <c:v>1.5173548155276737</c:v>
                </c:pt>
                <c:pt idx="457">
                  <c:v>1.5172396198902325</c:v>
                </c:pt>
                <c:pt idx="458">
                  <c:v>1.51646882835482</c:v>
                </c:pt>
                <c:pt idx="459">
                  <c:v>1.5140570519423513</c:v>
                </c:pt>
                <c:pt idx="460">
                  <c:v>1.5125736121483699</c:v>
                </c:pt>
                <c:pt idx="461">
                  <c:v>1.5195473089867839</c:v>
                </c:pt>
                <c:pt idx="462">
                  <c:v>1.5252314807932539</c:v>
                </c:pt>
                <c:pt idx="463">
                  <c:v>1.5295968673676013</c:v>
                </c:pt>
                <c:pt idx="464">
                  <c:v>1.5173001939415138</c:v>
                </c:pt>
                <c:pt idx="465">
                  <c:v>1.5282447453230887</c:v>
                </c:pt>
                <c:pt idx="466">
                  <c:v>1.51131804999784</c:v>
                </c:pt>
                <c:pt idx="467">
                  <c:v>1.4980560721561</c:v>
                </c:pt>
                <c:pt idx="468">
                  <c:v>1.522318627394565</c:v>
                </c:pt>
                <c:pt idx="469">
                  <c:v>1.5286214987873663</c:v>
                </c:pt>
                <c:pt idx="470">
                  <c:v>1.5303338583028787</c:v>
                </c:pt>
                <c:pt idx="471">
                  <c:v>1.5366729980364</c:v>
                </c:pt>
                <c:pt idx="472">
                  <c:v>1.5353282878789964</c:v>
                </c:pt>
                <c:pt idx="473">
                  <c:v>1.5299206700206838</c:v>
                </c:pt>
                <c:pt idx="474">
                  <c:v>1.5405792644809289</c:v>
                </c:pt>
                <c:pt idx="475">
                  <c:v>1.5213465953686163</c:v>
                </c:pt>
                <c:pt idx="476">
                  <c:v>1.4970767510652487</c:v>
                </c:pt>
                <c:pt idx="477">
                  <c:v>1.5130236856314325</c:v>
                </c:pt>
                <c:pt idx="478">
                  <c:v>1.5206064562156838</c:v>
                </c:pt>
                <c:pt idx="479">
                  <c:v>1.5232799690401824</c:v>
                </c:pt>
                <c:pt idx="480">
                  <c:v>1.5038898255573738</c:v>
                </c:pt>
                <c:pt idx="481">
                  <c:v>1.5048213304109086</c:v>
                </c:pt>
                <c:pt idx="482">
                  <c:v>1.5152124574291312</c:v>
                </c:pt>
                <c:pt idx="483">
                  <c:v>1.5085544996216025</c:v>
                </c:pt>
                <c:pt idx="484">
                  <c:v>1.5215470422891599</c:v>
                </c:pt>
                <c:pt idx="485">
                  <c:v>1.5316405571403049</c:v>
                </c:pt>
                <c:pt idx="486">
                  <c:v>1.5273603319819089</c:v>
                </c:pt>
                <c:pt idx="487">
                  <c:v>1.4990910223185412</c:v>
                </c:pt>
                <c:pt idx="488">
                  <c:v>1.5024832953065976</c:v>
                </c:pt>
                <c:pt idx="489">
                  <c:v>1.4824664935323688</c:v>
                </c:pt>
                <c:pt idx="490">
                  <c:v>1.4911937674740037</c:v>
                </c:pt>
                <c:pt idx="491">
                  <c:v>1.4797636862894101</c:v>
                </c:pt>
                <c:pt idx="492">
                  <c:v>1.4992109594746936</c:v>
                </c:pt>
                <c:pt idx="493">
                  <c:v>1.4795209892804748</c:v>
                </c:pt>
                <c:pt idx="494">
                  <c:v>1.4775650992849976</c:v>
                </c:pt>
                <c:pt idx="495">
                  <c:v>1.4973535952643962</c:v>
                </c:pt>
                <c:pt idx="496">
                  <c:v>1.4927971344483737</c:v>
                </c:pt>
                <c:pt idx="497">
                  <c:v>1.4820438093041812</c:v>
                </c:pt>
                <c:pt idx="498">
                  <c:v>1.4611885507727589</c:v>
                </c:pt>
                <c:pt idx="499">
                  <c:v>1.444640464479295</c:v>
                </c:pt>
                <c:pt idx="500">
                  <c:v>1.4478821090982037</c:v>
                </c:pt>
                <c:pt idx="501">
                  <c:v>1.4006549078457988</c:v>
                </c:pt>
                <c:pt idx="502">
                  <c:v>1.4084304267502701</c:v>
                </c:pt>
                <c:pt idx="503">
                  <c:v>1.3723534044457186</c:v>
                </c:pt>
                <c:pt idx="504">
                  <c:v>1.3725666017605351</c:v>
                </c:pt>
                <c:pt idx="505">
                  <c:v>1.39032073105313</c:v>
                </c:pt>
                <c:pt idx="506">
                  <c:v>1.3949590186773775</c:v>
                </c:pt>
                <c:pt idx="507">
                  <c:v>1.4146349368188562</c:v>
                </c:pt>
                <c:pt idx="508">
                  <c:v>1.4088691472688999</c:v>
                </c:pt>
                <c:pt idx="509">
                  <c:v>1.3862042692258876</c:v>
                </c:pt>
                <c:pt idx="510">
                  <c:v>1.3807342404538026</c:v>
                </c:pt>
                <c:pt idx="511">
                  <c:v>1.3965478798892699</c:v>
                </c:pt>
                <c:pt idx="512">
                  <c:v>1.4072268068092524</c:v>
                </c:pt>
                <c:pt idx="513">
                  <c:v>1.4103336585236588</c:v>
                </c:pt>
                <c:pt idx="514">
                  <c:v>1.4173511414473938</c:v>
                </c:pt>
                <c:pt idx="515">
                  <c:v>1.4267264657652801</c:v>
                </c:pt>
                <c:pt idx="516">
                  <c:v>1.4123973326275612</c:v>
                </c:pt>
                <c:pt idx="517">
                  <c:v>1.4387485424061088</c:v>
                </c:pt>
                <c:pt idx="518">
                  <c:v>1.4090454186345589</c:v>
                </c:pt>
                <c:pt idx="519">
                  <c:v>1.4238196517842174</c:v>
                </c:pt>
                <c:pt idx="520">
                  <c:v>1.4303120245093348</c:v>
                </c:pt>
                <c:pt idx="521">
                  <c:v>1.4371321844232887</c:v>
                </c:pt>
                <c:pt idx="522">
                  <c:v>1.4346156063261062</c:v>
                </c:pt>
                <c:pt idx="523">
                  <c:v>1.426112957796605</c:v>
                </c:pt>
                <c:pt idx="524">
                  <c:v>1.4097350503712662</c:v>
                </c:pt>
                <c:pt idx="525">
                  <c:v>1.3797721968427501</c:v>
                </c:pt>
                <c:pt idx="526">
                  <c:v>1.3386595127260088</c:v>
                </c:pt>
                <c:pt idx="527">
                  <c:v>1.3234127251249075</c:v>
                </c:pt>
                <c:pt idx="528">
                  <c:v>1.3503781932899188</c:v>
                </c:pt>
                <c:pt idx="529">
                  <c:v>1.3571390887568675</c:v>
                </c:pt>
                <c:pt idx="530">
                  <c:v>1.3211283988862275</c:v>
                </c:pt>
                <c:pt idx="531">
                  <c:v>1.2585016804825488</c:v>
                </c:pt>
                <c:pt idx="532">
                  <c:v>1.3013067226305599</c:v>
                </c:pt>
                <c:pt idx="533">
                  <c:v>1.3236921797465624</c:v>
                </c:pt>
                <c:pt idx="534">
                  <c:v>1.3350456863955087</c:v>
                </c:pt>
                <c:pt idx="535">
                  <c:v>1.345150297671595</c:v>
                </c:pt>
                <c:pt idx="536">
                  <c:v>1.34208664527833</c:v>
                </c:pt>
                <c:pt idx="537">
                  <c:v>1.3488339266187037</c:v>
                </c:pt>
                <c:pt idx="538">
                  <c:v>1.3385513787017413</c:v>
                </c:pt>
                <c:pt idx="539">
                  <c:v>1.3236100563465687</c:v>
                </c:pt>
                <c:pt idx="540">
                  <c:v>1.3173004982294174</c:v>
                </c:pt>
                <c:pt idx="541">
                  <c:v>1.3120298971462137</c:v>
                </c:pt>
                <c:pt idx="542">
                  <c:v>1.3369303753830502</c:v>
                </c:pt>
                <c:pt idx="543">
                  <c:v>1.326819160627845</c:v>
                </c:pt>
                <c:pt idx="544">
                  <c:v>1.3311726740554588</c:v>
                </c:pt>
                <c:pt idx="545">
                  <c:v>1.3296983913951324</c:v>
                </c:pt>
                <c:pt idx="546">
                  <c:v>1.3040640775326313</c:v>
                </c:pt>
                <c:pt idx="547">
                  <c:v>1.3014782175648349</c:v>
                </c:pt>
                <c:pt idx="548">
                  <c:v>1.2611546531636488</c:v>
                </c:pt>
                <c:pt idx="549">
                  <c:v>1.2811210765400176</c:v>
                </c:pt>
                <c:pt idx="550">
                  <c:v>1.2629432297923662</c:v>
                </c:pt>
                <c:pt idx="551">
                  <c:v>1.2765463067201626</c:v>
                </c:pt>
                <c:pt idx="552">
                  <c:v>1.2606426753778213</c:v>
                </c:pt>
                <c:pt idx="553">
                  <c:v>1.2646420744436386</c:v>
                </c:pt>
                <c:pt idx="554">
                  <c:v>1.2673827083814462</c:v>
                </c:pt>
                <c:pt idx="555">
                  <c:v>1.2458406609660626</c:v>
                </c:pt>
                <c:pt idx="556">
                  <c:v>1.2047082136088125</c:v>
                </c:pt>
                <c:pt idx="557">
                  <c:v>1.1967643215698003</c:v>
                </c:pt>
                <c:pt idx="558">
                  <c:v>1.1179326391922253</c:v>
                </c:pt>
                <c:pt idx="559">
                  <c:v>1.0896356657324979</c:v>
                </c:pt>
                <c:pt idx="560">
                  <c:v>1.1316167051219042</c:v>
                </c:pt>
                <c:pt idx="561">
                  <c:v>1.1262822086890087</c:v>
                </c:pt>
                <c:pt idx="562">
                  <c:v>1.167769977210644</c:v>
                </c:pt>
                <c:pt idx="563">
                  <c:v>1.1810372131069564</c:v>
                </c:pt>
                <c:pt idx="564">
                  <c:v>1.1623250776153342</c:v>
                </c:pt>
                <c:pt idx="565">
                  <c:v>1.170159967412677</c:v>
                </c:pt>
                <c:pt idx="566">
                  <c:v>1.1877110576635497</c:v>
                </c:pt>
                <c:pt idx="567">
                  <c:v>1.1968267016474818</c:v>
                </c:pt>
                <c:pt idx="568">
                  <c:v>1.2009304505638922</c:v>
                </c:pt>
                <c:pt idx="569">
                  <c:v>1.2096833131360265</c:v>
                </c:pt>
                <c:pt idx="570">
                  <c:v>1.209914004482745</c:v>
                </c:pt>
                <c:pt idx="571">
                  <c:v>1.215831167006683</c:v>
                </c:pt>
                <c:pt idx="572">
                  <c:v>1.2167277797545575</c:v>
                </c:pt>
                <c:pt idx="573">
                  <c:v>1.2251402836495699</c:v>
                </c:pt>
                <c:pt idx="574">
                  <c:v>1.2419025987318237</c:v>
                </c:pt>
                <c:pt idx="575">
                  <c:v>1.2519777768391549</c:v>
                </c:pt>
                <c:pt idx="576">
                  <c:v>1.2072271156212959</c:v>
                </c:pt>
                <c:pt idx="577">
                  <c:v>1.2250993625191926</c:v>
                </c:pt>
                <c:pt idx="578">
                  <c:v>1.2317350217123113</c:v>
                </c:pt>
                <c:pt idx="579">
                  <c:v>1.2306659767338137</c:v>
                </c:pt>
                <c:pt idx="580">
                  <c:v>1.2412922569975062</c:v>
                </c:pt>
                <c:pt idx="581">
                  <c:v>1.2557589523250399</c:v>
                </c:pt>
                <c:pt idx="582">
                  <c:v>1.2589298674323013</c:v>
                </c:pt>
                <c:pt idx="583">
                  <c:v>1.267359485767845</c:v>
                </c:pt>
                <c:pt idx="584">
                  <c:v>1.2942925977060789</c:v>
                </c:pt>
                <c:pt idx="585">
                  <c:v>1.2957329447888064</c:v>
                </c:pt>
                <c:pt idx="586">
                  <c:v>1.3018803291713361</c:v>
                </c:pt>
                <c:pt idx="587">
                  <c:v>1.2843282067628174</c:v>
                </c:pt>
                <c:pt idx="588">
                  <c:v>1.3093907540057399</c:v>
                </c:pt>
                <c:pt idx="589">
                  <c:v>1.3110236081129387</c:v>
                </c:pt>
                <c:pt idx="590">
                  <c:v>1.3163063980731913</c:v>
                </c:pt>
                <c:pt idx="591">
                  <c:v>1.3138300030821051</c:v>
                </c:pt>
                <c:pt idx="592">
                  <c:v>1.3151925976358501</c:v>
                </c:pt>
                <c:pt idx="593">
                  <c:v>1.3287081311245261</c:v>
                </c:pt>
                <c:pt idx="594">
                  <c:v>1.3375997432463613</c:v>
                </c:pt>
                <c:pt idx="595">
                  <c:v>1.3278531579315276</c:v>
                </c:pt>
                <c:pt idx="596">
                  <c:v>1.3136715964262713</c:v>
                </c:pt>
                <c:pt idx="597">
                  <c:v>1.3385220740834676</c:v>
                </c:pt>
                <c:pt idx="598">
                  <c:v>1.3526241046127989</c:v>
                </c:pt>
                <c:pt idx="599">
                  <c:v>1.3672494240329287</c:v>
                </c:pt>
                <c:pt idx="600">
                  <c:v>1.3857103992200599</c:v>
                </c:pt>
                <c:pt idx="601">
                  <c:v>1.3552287043680176</c:v>
                </c:pt>
                <c:pt idx="602">
                  <c:v>1.3718145793031589</c:v>
                </c:pt>
                <c:pt idx="603">
                  <c:v>1.3731361031834024</c:v>
                </c:pt>
                <c:pt idx="604">
                  <c:v>1.3890289304883714</c:v>
                </c:pt>
                <c:pt idx="605">
                  <c:v>1.3850518727913737</c:v>
                </c:pt>
                <c:pt idx="606">
                  <c:v>1.3682694680761114</c:v>
                </c:pt>
                <c:pt idx="607">
                  <c:v>1.3788585351929663</c:v>
                </c:pt>
                <c:pt idx="608">
                  <c:v>1.37292935983898</c:v>
                </c:pt>
                <c:pt idx="609">
                  <c:v>1.353538366105105</c:v>
                </c:pt>
                <c:pt idx="610">
                  <c:v>1.3346235280823338</c:v>
                </c:pt>
                <c:pt idx="611">
                  <c:v>1.3438841765570237</c:v>
                </c:pt>
                <c:pt idx="612">
                  <c:v>1.3516922267836748</c:v>
                </c:pt>
                <c:pt idx="613">
                  <c:v>1.3335225057905675</c:v>
                </c:pt>
                <c:pt idx="614">
                  <c:v>1.3546971953645102</c:v>
                </c:pt>
                <c:pt idx="615">
                  <c:v>1.3625591971441937</c:v>
                </c:pt>
                <c:pt idx="616">
                  <c:v>1.3752056020882875</c:v>
                </c:pt>
                <c:pt idx="617">
                  <c:v>1.3645690847952638</c:v>
                </c:pt>
                <c:pt idx="618">
                  <c:v>1.359070184738415</c:v>
                </c:pt>
                <c:pt idx="619">
                  <c:v>1.3464625428822563</c:v>
                </c:pt>
                <c:pt idx="620">
                  <c:v>1.3626917261523426</c:v>
                </c:pt>
                <c:pt idx="621">
                  <c:v>1.3693444667424912</c:v>
                </c:pt>
                <c:pt idx="622">
                  <c:v>1.3748393665728811</c:v>
                </c:pt>
                <c:pt idx="623">
                  <c:v>1.36496577800881</c:v>
                </c:pt>
                <c:pt idx="624">
                  <c:v>1.3756853035677075</c:v>
                </c:pt>
                <c:pt idx="625">
                  <c:v>1.3340422933599951</c:v>
                </c:pt>
                <c:pt idx="626">
                  <c:v>1.32366020147206</c:v>
                </c:pt>
                <c:pt idx="627">
                  <c:v>1.3349414084566038</c:v>
                </c:pt>
                <c:pt idx="628">
                  <c:v>1.3536652398639686</c:v>
                </c:pt>
                <c:pt idx="629">
                  <c:v>1.3686200902225025</c:v>
                </c:pt>
                <c:pt idx="630">
                  <c:v>1.3757659863984575</c:v>
                </c:pt>
                <c:pt idx="631">
                  <c:v>1.3739079369432037</c:v>
                </c:pt>
                <c:pt idx="632">
                  <c:v>1.3919202074313</c:v>
                </c:pt>
                <c:pt idx="633">
                  <c:v>1.3851172742735338</c:v>
                </c:pt>
                <c:pt idx="634">
                  <c:v>1.3931960050965737</c:v>
                </c:pt>
                <c:pt idx="635">
                  <c:v>1.4006004904484837</c:v>
                </c:pt>
                <c:pt idx="636">
                  <c:v>1.4029762728278752</c:v>
                </c:pt>
                <c:pt idx="637">
                  <c:v>1.4022584175987576</c:v>
                </c:pt>
                <c:pt idx="638">
                  <c:v>1.3847464298311887</c:v>
                </c:pt>
                <c:pt idx="639">
                  <c:v>1.3980655382242837</c:v>
                </c:pt>
                <c:pt idx="640">
                  <c:v>1.4009981777476574</c:v>
                </c:pt>
                <c:pt idx="641">
                  <c:v>1.3599508411528076</c:v>
                </c:pt>
                <c:pt idx="642">
                  <c:v>1.3604204643148123</c:v>
                </c:pt>
                <c:pt idx="643">
                  <c:v>1.3543074807831412</c:v>
                </c:pt>
                <c:pt idx="644">
                  <c:v>1.3596173963217688</c:v>
                </c:pt>
                <c:pt idx="645">
                  <c:v>1.35073415034646</c:v>
                </c:pt>
                <c:pt idx="646">
                  <c:v>1.3181852625065538</c:v>
                </c:pt>
                <c:pt idx="647">
                  <c:v>1.3119933663621013</c:v>
                </c:pt>
                <c:pt idx="648">
                  <c:v>1.320356475351945</c:v>
                </c:pt>
                <c:pt idx="649">
                  <c:v>1.3246767647019999</c:v>
                </c:pt>
                <c:pt idx="650">
                  <c:v>1.3468593620275489</c:v>
                </c:pt>
                <c:pt idx="651">
                  <c:v>1.3524978403915311</c:v>
                </c:pt>
                <c:pt idx="652">
                  <c:v>1.3419302645001876</c:v>
                </c:pt>
                <c:pt idx="653">
                  <c:v>1.3461385197791174</c:v>
                </c:pt>
                <c:pt idx="654">
                  <c:v>1.3467631342224688</c:v>
                </c:pt>
                <c:pt idx="655">
                  <c:v>1.3340372310898776</c:v>
                </c:pt>
                <c:pt idx="656">
                  <c:v>1.3014490824021037</c:v>
                </c:pt>
                <c:pt idx="657">
                  <c:v>1.2730082679062475</c:v>
                </c:pt>
                <c:pt idx="658">
                  <c:v>1.2644725937654151</c:v>
                </c:pt>
                <c:pt idx="659">
                  <c:v>1.2790289716175025</c:v>
                </c:pt>
                <c:pt idx="660">
                  <c:v>1.2796631458620913</c:v>
                </c:pt>
                <c:pt idx="661">
                  <c:v>1.2766707201931224</c:v>
                </c:pt>
                <c:pt idx="662">
                  <c:v>1.2568759904236675</c:v>
                </c:pt>
                <c:pt idx="663">
                  <c:v>1.2423637968488712</c:v>
                </c:pt>
                <c:pt idx="664">
                  <c:v>1.2648879833075837</c:v>
                </c:pt>
                <c:pt idx="665">
                  <c:v>1.2317971477674412</c:v>
                </c:pt>
                <c:pt idx="666">
                  <c:v>1.2333630370358901</c:v>
                </c:pt>
                <c:pt idx="667">
                  <c:v>1.2186544191816764</c:v>
                </c:pt>
                <c:pt idx="668">
                  <c:v>1.1974634072759733</c:v>
                </c:pt>
                <c:pt idx="669">
                  <c:v>1.2051086291290698</c:v>
                </c:pt>
                <c:pt idx="670">
                  <c:v>1.23438418000216</c:v>
                </c:pt>
                <c:pt idx="671">
                  <c:v>1.2382014334586575</c:v>
                </c:pt>
                <c:pt idx="672">
                  <c:v>1.2665558239278374</c:v>
                </c:pt>
                <c:pt idx="673">
                  <c:v>1.275050965328925</c:v>
                </c:pt>
                <c:pt idx="674">
                  <c:v>1.2783915936825225</c:v>
                </c:pt>
                <c:pt idx="675">
                  <c:v>1.2665917221339913</c:v>
                </c:pt>
                <c:pt idx="676">
                  <c:v>1.2593029830851463</c:v>
                </c:pt>
                <c:pt idx="677">
                  <c:v>1.2589906187456825</c:v>
                </c:pt>
                <c:pt idx="678">
                  <c:v>1.2425459675302104</c:v>
                </c:pt>
                <c:pt idx="679">
                  <c:v>1.2395697686647051</c:v>
                </c:pt>
                <c:pt idx="680">
                  <c:v>1.2593881854352715</c:v>
                </c:pt>
                <c:pt idx="681">
                  <c:v>1.2530476854176253</c:v>
                </c:pt>
                <c:pt idx="682">
                  <c:v>1.2114696015341877</c:v>
                </c:pt>
                <c:pt idx="683">
                  <c:v>1.2134512878725585</c:v>
                </c:pt>
                <c:pt idx="684">
                  <c:v>1.2435031233980849</c:v>
                </c:pt>
                <c:pt idx="685">
                  <c:v>1.2585014817444855</c:v>
                </c:pt>
                <c:pt idx="686">
                  <c:v>1.2626500033835053</c:v>
                </c:pt>
                <c:pt idx="687">
                  <c:v>1.2907772919993499</c:v>
                </c:pt>
                <c:pt idx="688">
                  <c:v>1.2946005160466525</c:v>
                </c:pt>
                <c:pt idx="689">
                  <c:v>1.2912705983089023</c:v>
                </c:pt>
                <c:pt idx="690">
                  <c:v>1.2863948701983712</c:v>
                </c:pt>
                <c:pt idx="691">
                  <c:v>1.2764992692556409</c:v>
                </c:pt>
                <c:pt idx="692">
                  <c:v>1.2873212741284861</c:v>
                </c:pt>
                <c:pt idx="693">
                  <c:v>1.2817212328683376</c:v>
                </c:pt>
                <c:pt idx="694">
                  <c:v>1.3061712467083437</c:v>
                </c:pt>
                <c:pt idx="695">
                  <c:v>1.2978627650255898</c:v>
                </c:pt>
                <c:pt idx="696">
                  <c:v>1.2986504634701237</c:v>
                </c:pt>
                <c:pt idx="697">
                  <c:v>1.29079161748898</c:v>
                </c:pt>
                <c:pt idx="698">
                  <c:v>1.2928537546894812</c:v>
                </c:pt>
                <c:pt idx="699">
                  <c:v>1.278311250212085</c:v>
                </c:pt>
                <c:pt idx="700">
                  <c:v>1.2761286994809125</c:v>
                </c:pt>
                <c:pt idx="701">
                  <c:v>1.2789211168428676</c:v>
                </c:pt>
                <c:pt idx="702">
                  <c:v>1.2692425894618551</c:v>
                </c:pt>
                <c:pt idx="703">
                  <c:v>1.2609480143802823</c:v>
                </c:pt>
                <c:pt idx="704">
                  <c:v>1.283235622457185</c:v>
                </c:pt>
                <c:pt idx="705">
                  <c:v>1.2833537602215674</c:v>
                </c:pt>
                <c:pt idx="706">
                  <c:v>1.2937791869347524</c:v>
                </c:pt>
                <c:pt idx="707">
                  <c:v>1.2952064560740875</c:v>
                </c:pt>
                <c:pt idx="708">
                  <c:v>1.3046085089161399</c:v>
                </c:pt>
                <c:pt idx="709">
                  <c:v>1.302668379503555</c:v>
                </c:pt>
                <c:pt idx="710">
                  <c:v>1.3023959464942962</c:v>
                </c:pt>
                <c:pt idx="711">
                  <c:v>1.2971217294984088</c:v>
                </c:pt>
                <c:pt idx="712">
                  <c:v>1.2995698455451326</c:v>
                </c:pt>
                <c:pt idx="713">
                  <c:v>1.2921659737910538</c:v>
                </c:pt>
                <c:pt idx="714">
                  <c:v>1.2861689322018</c:v>
                </c:pt>
                <c:pt idx="715">
                  <c:v>1.2828180386551011</c:v>
                </c:pt>
                <c:pt idx="716">
                  <c:v>1.2870227570433501</c:v>
                </c:pt>
                <c:pt idx="717">
                  <c:v>1.2759890081579237</c:v>
                </c:pt>
                <c:pt idx="718">
                  <c:v>1.2515309056373436</c:v>
                </c:pt>
                <c:pt idx="719">
                  <c:v>1.2409045152525313</c:v>
                </c:pt>
                <c:pt idx="720">
                  <c:v>1.2332899139976312</c:v>
                </c:pt>
                <c:pt idx="721">
                  <c:v>1.2198023937429177</c:v>
                </c:pt>
                <c:pt idx="722">
                  <c:v>1.2154514166189365</c:v>
                </c:pt>
                <c:pt idx="723">
                  <c:v>1.2332532744891447</c:v>
                </c:pt>
                <c:pt idx="724">
                  <c:v>1.2430749631838187</c:v>
                </c:pt>
                <c:pt idx="725">
                  <c:v>1.2339184388778912</c:v>
                </c:pt>
                <c:pt idx="726">
                  <c:v>1.2308426526840812</c:v>
                </c:pt>
                <c:pt idx="727">
                  <c:v>1.236057634005195</c:v>
                </c:pt>
                <c:pt idx="728">
                  <c:v>1.2573539592370837</c:v>
                </c:pt>
                <c:pt idx="729">
                  <c:v>1.2580197586979338</c:v>
                </c:pt>
                <c:pt idx="730">
                  <c:v>1.2712669397332101</c:v>
                </c:pt>
                <c:pt idx="731">
                  <c:v>1.2734511494984826</c:v>
                </c:pt>
                <c:pt idx="732">
                  <c:v>1.2808383145189475</c:v>
                </c:pt>
                <c:pt idx="733">
                  <c:v>1.2815253565267037</c:v>
                </c:pt>
                <c:pt idx="734">
                  <c:v>1.2739382341253187</c:v>
                </c:pt>
                <c:pt idx="735">
                  <c:v>1.2746355368265614</c:v>
                </c:pt>
                <c:pt idx="736">
                  <c:v>1.2814184897914274</c:v>
                </c:pt>
                <c:pt idx="737">
                  <c:v>1.2935704797752039</c:v>
                </c:pt>
                <c:pt idx="738">
                  <c:v>1.2931995495651001</c:v>
                </c:pt>
                <c:pt idx="739">
                  <c:v>1.2961066131299812</c:v>
                </c:pt>
                <c:pt idx="740">
                  <c:v>1.3036770568950362</c:v>
                </c:pt>
                <c:pt idx="741">
                  <c:v>1.313996871350815</c:v>
                </c:pt>
                <c:pt idx="742">
                  <c:v>1.3260252491524449</c:v>
                </c:pt>
                <c:pt idx="743">
                  <c:v>1.3265243012779362</c:v>
                </c:pt>
                <c:pt idx="744">
                  <c:v>1.3430901643817914</c:v>
                </c:pt>
                <c:pt idx="745">
                  <c:v>1.3438825993776875</c:v>
                </c:pt>
                <c:pt idx="746">
                  <c:v>1.339864796948665</c:v>
                </c:pt>
                <c:pt idx="747">
                  <c:v>1.3335611969829599</c:v>
                </c:pt>
                <c:pt idx="748">
                  <c:v>1.3394066422977176</c:v>
                </c:pt>
                <c:pt idx="749">
                  <c:v>1.3316956368657387</c:v>
                </c:pt>
                <c:pt idx="750">
                  <c:v>1.3504034126314488</c:v>
                </c:pt>
                <c:pt idx="751">
                  <c:v>1.3457968327157388</c:v>
                </c:pt>
                <c:pt idx="752">
                  <c:v>1.3574668874582925</c:v>
                </c:pt>
                <c:pt idx="753">
                  <c:v>1.3584798346096862</c:v>
                </c:pt>
                <c:pt idx="754">
                  <c:v>1.3580954756367625</c:v>
                </c:pt>
                <c:pt idx="755">
                  <c:v>1.3336085247950462</c:v>
                </c:pt>
                <c:pt idx="756">
                  <c:v>1.3226514546773114</c:v>
                </c:pt>
                <c:pt idx="757">
                  <c:v>1.3422467644954774</c:v>
                </c:pt>
                <c:pt idx="758">
                  <c:v>1.3491214468557751</c:v>
                </c:pt>
                <c:pt idx="759">
                  <c:v>1.3468957788737688</c:v>
                </c:pt>
                <c:pt idx="760">
                  <c:v>1.34491671939531</c:v>
                </c:pt>
                <c:pt idx="761">
                  <c:v>1.3395007458744626</c:v>
                </c:pt>
                <c:pt idx="762">
                  <c:v>1.3316387709800401</c:v>
                </c:pt>
                <c:pt idx="763">
                  <c:v>1.3424194872507851</c:v>
                </c:pt>
                <c:pt idx="764">
                  <c:v>1.3518494563593613</c:v>
                </c:pt>
                <c:pt idx="765">
                  <c:v>1.3456646572183864</c:v>
                </c:pt>
                <c:pt idx="766">
                  <c:v>1.345180463285385</c:v>
                </c:pt>
                <c:pt idx="767">
                  <c:v>1.3474621470452788</c:v>
                </c:pt>
                <c:pt idx="768">
                  <c:v>1.32426253084368</c:v>
                </c:pt>
                <c:pt idx="769">
                  <c:v>1.3291659950391113</c:v>
                </c:pt>
                <c:pt idx="770">
                  <c:v>1.328986109716455</c:v>
                </c:pt>
                <c:pt idx="771">
                  <c:v>1.3111399072734824</c:v>
                </c:pt>
                <c:pt idx="772">
                  <c:v>1.3176449206190362</c:v>
                </c:pt>
                <c:pt idx="773">
                  <c:v>1.303978334145055</c:v>
                </c:pt>
                <c:pt idx="774">
                  <c:v>1.3113575942782414</c:v>
                </c:pt>
                <c:pt idx="775">
                  <c:v>1.2914462079001487</c:v>
                </c:pt>
                <c:pt idx="776">
                  <c:v>1.29863656313783</c:v>
                </c:pt>
                <c:pt idx="777">
                  <c:v>1.2945050288604638</c:v>
                </c:pt>
                <c:pt idx="778">
                  <c:v>1.3114664930976125</c:v>
                </c:pt>
                <c:pt idx="779">
                  <c:v>1.3184042073371638</c:v>
                </c:pt>
                <c:pt idx="780">
                  <c:v>1.3230768431290687</c:v>
                </c:pt>
                <c:pt idx="781">
                  <c:v>1.3235570853650001</c:v>
                </c:pt>
                <c:pt idx="782">
                  <c:v>1.3237858484458838</c:v>
                </c:pt>
                <c:pt idx="783">
                  <c:v>1.3144076850680939</c:v>
                </c:pt>
                <c:pt idx="784">
                  <c:v>1.3121855183820612</c:v>
                </c:pt>
                <c:pt idx="785">
                  <c:v>1.3135826674507463</c:v>
                </c:pt>
                <c:pt idx="786">
                  <c:v>1.3246495212118601</c:v>
                </c:pt>
                <c:pt idx="787">
                  <c:v>1.3376556710496175</c:v>
                </c:pt>
                <c:pt idx="788">
                  <c:v>1.3323686434947413</c:v>
                </c:pt>
                <c:pt idx="789">
                  <c:v>1.3325221633669262</c:v>
                </c:pt>
                <c:pt idx="790">
                  <c:v>1.3433240226288188</c:v>
                </c:pt>
                <c:pt idx="791">
                  <c:v>1.3324843932539849</c:v>
                </c:pt>
                <c:pt idx="792">
                  <c:v>1.3340128021839426</c:v>
                </c:pt>
                <c:pt idx="793">
                  <c:v>1.33923371088847</c:v>
                </c:pt>
                <c:pt idx="794">
                  <c:v>1.3312729002432551</c:v>
                </c:pt>
                <c:pt idx="795">
                  <c:v>1.3372322722643237</c:v>
                </c:pt>
                <c:pt idx="796">
                  <c:v>1.3405926627382188</c:v>
                </c:pt>
                <c:pt idx="797">
                  <c:v>1.3398577613091525</c:v>
                </c:pt>
                <c:pt idx="798">
                  <c:v>1.3343255178200399</c:v>
                </c:pt>
                <c:pt idx="799">
                  <c:v>1.3323893652745649</c:v>
                </c:pt>
                <c:pt idx="800">
                  <c:v>1.3006336524246014</c:v>
                </c:pt>
                <c:pt idx="801">
                  <c:v>1.2937111835557951</c:v>
                </c:pt>
                <c:pt idx="802">
                  <c:v>1.2746707951509637</c:v>
                </c:pt>
                <c:pt idx="803">
                  <c:v>1.2826129352861688</c:v>
                </c:pt>
                <c:pt idx="804">
                  <c:v>1.2848905900728937</c:v>
                </c:pt>
                <c:pt idx="805">
                  <c:v>1.3008490052247075</c:v>
                </c:pt>
                <c:pt idx="806">
                  <c:v>1.3049568449294251</c:v>
                </c:pt>
                <c:pt idx="807">
                  <c:v>1.2925557733487913</c:v>
                </c:pt>
                <c:pt idx="808">
                  <c:v>1.3014647954370338</c:v>
                </c:pt>
                <c:pt idx="809">
                  <c:v>1.2846415103633451</c:v>
                </c:pt>
                <c:pt idx="810">
                  <c:v>1.2841754382231012</c:v>
                </c:pt>
                <c:pt idx="811">
                  <c:v>1.28536350196694</c:v>
                </c:pt>
                <c:pt idx="812">
                  <c:v>1.2701006088801261</c:v>
                </c:pt>
                <c:pt idx="813">
                  <c:v>1.2817588325406861</c:v>
                </c:pt>
                <c:pt idx="814">
                  <c:v>1.2722486335192187</c:v>
                </c:pt>
                <c:pt idx="815">
                  <c:v>1.2773121186767837</c:v>
                </c:pt>
                <c:pt idx="816">
                  <c:v>1.2818285849364361</c:v>
                </c:pt>
                <c:pt idx="817">
                  <c:v>1.2818362229310614</c:v>
                </c:pt>
                <c:pt idx="818">
                  <c:v>1.2849374105198075</c:v>
                </c:pt>
                <c:pt idx="819">
                  <c:v>1.2712335292727976</c:v>
                </c:pt>
                <c:pt idx="820">
                  <c:v>1.2663391954635141</c:v>
                </c:pt>
                <c:pt idx="821">
                  <c:v>1.2650323832113151</c:v>
                </c:pt>
                <c:pt idx="822">
                  <c:v>1.27333716769312</c:v>
                </c:pt>
                <c:pt idx="823">
                  <c:v>1.2703420761050013</c:v>
                </c:pt>
                <c:pt idx="824">
                  <c:v>1.276183459484924</c:v>
                </c:pt>
                <c:pt idx="825">
                  <c:v>1.2731691233435716</c:v>
                </c:pt>
                <c:pt idx="826">
                  <c:v>1.2754481766009285</c:v>
                </c:pt>
                <c:pt idx="827">
                  <c:v>1.2841955980855158</c:v>
                </c:pt>
                <c:pt idx="828">
                  <c:v>1.2846936187860996</c:v>
                </c:pt>
                <c:pt idx="829">
                  <c:v>1.2650585065436362</c:v>
                </c:pt>
                <c:pt idx="830">
                  <c:v>1.2678733749371709</c:v>
                </c:pt>
                <c:pt idx="831">
                  <c:v>1.2653391791521373</c:v>
                </c:pt>
                <c:pt idx="832">
                  <c:v>1.272815403394665</c:v>
                </c:pt>
                <c:pt idx="833">
                  <c:v>1.2808351140960785</c:v>
                </c:pt>
                <c:pt idx="834">
                  <c:v>1.2861282358911663</c:v>
                </c:pt>
                <c:pt idx="835">
                  <c:v>1.2884620177312871</c:v>
                </c:pt>
                <c:pt idx="836">
                  <c:v>1.297831611800577</c:v>
                </c:pt>
                <c:pt idx="837">
                  <c:v>1.3078626237271636</c:v>
                </c:pt>
                <c:pt idx="838">
                  <c:v>1.3079267668343981</c:v>
                </c:pt>
                <c:pt idx="839">
                  <c:v>1.3059041849329316</c:v>
                </c:pt>
                <c:pt idx="840">
                  <c:v>1.2839026301002132</c:v>
                </c:pt>
                <c:pt idx="841">
                  <c:v>1.2615565534420345</c:v>
                </c:pt>
                <c:pt idx="842">
                  <c:v>1.2800552754077708</c:v>
                </c:pt>
                <c:pt idx="843">
                  <c:v>1.2766002227282118</c:v>
                </c:pt>
                <c:pt idx="844">
                  <c:v>1.2852311591356056</c:v>
                </c:pt>
                <c:pt idx="845">
                  <c:v>1.2970523650457031</c:v>
                </c:pt>
                <c:pt idx="846">
                  <c:v>1.303418959912956</c:v>
                </c:pt>
                <c:pt idx="847">
                  <c:v>1.3074741460236479</c:v>
                </c:pt>
                <c:pt idx="848">
                  <c:v>1.2982288679380964</c:v>
                </c:pt>
                <c:pt idx="849">
                  <c:v>1.2947313728406544</c:v>
                </c:pt>
                <c:pt idx="850">
                  <c:v>1.288753491347127</c:v>
                </c:pt>
                <c:pt idx="851">
                  <c:v>1.2904114963224642</c:v>
                </c:pt>
                <c:pt idx="852">
                  <c:v>1.2991841859121633</c:v>
                </c:pt>
                <c:pt idx="853">
                  <c:v>1.2851657628319715</c:v>
                </c:pt>
                <c:pt idx="854">
                  <c:v>1.3005054945294618</c:v>
                </c:pt>
                <c:pt idx="855">
                  <c:v>1.2992738431280209</c:v>
                </c:pt>
                <c:pt idx="856">
                  <c:v>1.2952706038916135</c:v>
                </c:pt>
                <c:pt idx="857">
                  <c:v>1.2925121854126043</c:v>
                </c:pt>
                <c:pt idx="858">
                  <c:v>1.2911746153159274</c:v>
                </c:pt>
                <c:pt idx="859">
                  <c:v>1.276252109712632</c:v>
                </c:pt>
                <c:pt idx="860">
                  <c:v>1.2739831152136225</c:v>
                </c:pt>
                <c:pt idx="861">
                  <c:v>1.2746852677491347</c:v>
                </c:pt>
                <c:pt idx="862">
                  <c:v>1.2964864452699381</c:v>
                </c:pt>
                <c:pt idx="863">
                  <c:v>1.2877920165139134</c:v>
                </c:pt>
                <c:pt idx="864">
                  <c:v>1.2799375001749489</c:v>
                </c:pt>
                <c:pt idx="865">
                  <c:v>1.2939168455352754</c:v>
                </c:pt>
                <c:pt idx="866">
                  <c:v>1.3029399041453453</c:v>
                </c:pt>
                <c:pt idx="867">
                  <c:v>1.300251034265949</c:v>
                </c:pt>
                <c:pt idx="868">
                  <c:v>1.2972417640682794</c:v>
                </c:pt>
                <c:pt idx="869">
                  <c:v>1.2996001180001251</c:v>
                </c:pt>
                <c:pt idx="870">
                  <c:v>1.3050078097270104</c:v>
                </c:pt>
                <c:pt idx="871">
                  <c:v>1.2975601290155563</c:v>
                </c:pt>
                <c:pt idx="872">
                  <c:v>1.2947389124824953</c:v>
                </c:pt>
                <c:pt idx="873">
                  <c:v>1.2844317186335763</c:v>
                </c:pt>
                <c:pt idx="874">
                  <c:v>1.286586428041564</c:v>
                </c:pt>
                <c:pt idx="875">
                  <c:v>1.2644164818696331</c:v>
                </c:pt>
                <c:pt idx="876">
                  <c:v>1.2671428315516073</c:v>
                </c:pt>
                <c:pt idx="877">
                  <c:v>1.2608143590584178</c:v>
                </c:pt>
                <c:pt idx="878">
                  <c:v>1.2493499516988225</c:v>
                </c:pt>
                <c:pt idx="879">
                  <c:v>1.2607785539079304</c:v>
                </c:pt>
                <c:pt idx="880">
                  <c:v>1.2420474055242436</c:v>
                </c:pt>
                <c:pt idx="881">
                  <c:v>1.2313311900001576</c:v>
                </c:pt>
                <c:pt idx="882">
                  <c:v>1.23924053663818</c:v>
                </c:pt>
                <c:pt idx="883">
                  <c:v>1.219856491239895</c:v>
                </c:pt>
                <c:pt idx="884">
                  <c:v>1.2238793065397635</c:v>
                </c:pt>
                <c:pt idx="885">
                  <c:v>1.2067173400901705</c:v>
                </c:pt>
                <c:pt idx="886">
                  <c:v>1.2186992036621198</c:v>
                </c:pt>
                <c:pt idx="887">
                  <c:v>1.2495762775658001</c:v>
                </c:pt>
                <c:pt idx="888">
                  <c:v>1.2544614466568844</c:v>
                </c:pt>
                <c:pt idx="889">
                  <c:v>1.2470317102712249</c:v>
                </c:pt>
                <c:pt idx="890">
                  <c:v>1.2493416279635654</c:v>
                </c:pt>
                <c:pt idx="891">
                  <c:v>1.2655937535078459</c:v>
                </c:pt>
                <c:pt idx="892">
                  <c:v>1.2592482697114371</c:v>
                </c:pt>
                <c:pt idx="893">
                  <c:v>1.2609991166468564</c:v>
                </c:pt>
                <c:pt idx="894">
                  <c:v>1.2420434526337232</c:v>
                </c:pt>
                <c:pt idx="895">
                  <c:v>1.2424863508313519</c:v>
                </c:pt>
                <c:pt idx="896">
                  <c:v>1.2564003919460844</c:v>
                </c:pt>
                <c:pt idx="897">
                  <c:v>1.2558216069734915</c:v>
                </c:pt>
                <c:pt idx="898">
                  <c:v>1.2427304289038874</c:v>
                </c:pt>
                <c:pt idx="899">
                  <c:v>1.2372528439258645</c:v>
                </c:pt>
                <c:pt idx="900">
                  <c:v>1.2365403054963231</c:v>
                </c:pt>
                <c:pt idx="901">
                  <c:v>1.2416985489054793</c:v>
                </c:pt>
                <c:pt idx="902">
                  <c:v>1.2325482383020123</c:v>
                </c:pt>
                <c:pt idx="903">
                  <c:v>1.2251670583798751</c:v>
                </c:pt>
                <c:pt idx="904">
                  <c:v>1.2168495749472468</c:v>
                </c:pt>
                <c:pt idx="905">
                  <c:v>1.2388110434476247</c:v>
                </c:pt>
                <c:pt idx="906">
                  <c:v>1.2330116569949567</c:v>
                </c:pt>
                <c:pt idx="907">
                  <c:v>1.2291425626403112</c:v>
                </c:pt>
                <c:pt idx="908">
                  <c:v>1.2356261722102899</c:v>
                </c:pt>
                <c:pt idx="909">
                  <c:v>1.2429772512417694</c:v>
                </c:pt>
                <c:pt idx="910">
                  <c:v>1.2384989588065232</c:v>
                </c:pt>
                <c:pt idx="911">
                  <c:v>1.2312661284056292</c:v>
                </c:pt>
                <c:pt idx="912">
                  <c:v>1.2336498570126269</c:v>
                </c:pt>
                <c:pt idx="913">
                  <c:v>1.2412790814688117</c:v>
                </c:pt>
                <c:pt idx="914">
                  <c:v>1.2342385892010934</c:v>
                </c:pt>
                <c:pt idx="915">
                  <c:v>1.2255885725640381</c:v>
                </c:pt>
                <c:pt idx="916">
                  <c:v>1.2251807693786503</c:v>
                </c:pt>
                <c:pt idx="917">
                  <c:v>1.2064961430732377</c:v>
                </c:pt>
                <c:pt idx="918">
                  <c:v>1.1927610315487356</c:v>
                </c:pt>
                <c:pt idx="919">
                  <c:v>1.181369054736648</c:v>
                </c:pt>
                <c:pt idx="920">
                  <c:v>1.1567096907272667</c:v>
                </c:pt>
                <c:pt idx="921">
                  <c:v>1.1735818299636183</c:v>
                </c:pt>
                <c:pt idx="922">
                  <c:v>1.1839161154380617</c:v>
                </c:pt>
                <c:pt idx="923">
                  <c:v>1.1894187066813298</c:v>
                </c:pt>
                <c:pt idx="924">
                  <c:v>1.2057827716037055</c:v>
                </c:pt>
                <c:pt idx="925">
                  <c:v>1.2154940913515557</c:v>
                </c:pt>
                <c:pt idx="926">
                  <c:v>1.2104169381738996</c:v>
                </c:pt>
                <c:pt idx="927">
                  <c:v>1.2110430568149642</c:v>
                </c:pt>
                <c:pt idx="928">
                  <c:v>1.2006189029630983</c:v>
                </c:pt>
                <c:pt idx="929">
                  <c:v>1.2135338328022427</c:v>
                </c:pt>
                <c:pt idx="930">
                  <c:v>1.2351776894515214</c:v>
                </c:pt>
                <c:pt idx="931">
                  <c:v>1.2393992147004338</c:v>
                </c:pt>
                <c:pt idx="932">
                  <c:v>1.2411003147450554</c:v>
                </c:pt>
                <c:pt idx="933">
                  <c:v>1.2367627180580898</c:v>
                </c:pt>
                <c:pt idx="934">
                  <c:v>1.2324914729002696</c:v>
                </c:pt>
                <c:pt idx="935">
                  <c:v>1.2409782729147598</c:v>
                </c:pt>
                <c:pt idx="936">
                  <c:v>1.2471310080411262</c:v>
                </c:pt>
                <c:pt idx="937">
                  <c:v>1.254687442259572</c:v>
                </c:pt>
                <c:pt idx="938">
                  <c:v>1.2451363549573258</c:v>
                </c:pt>
                <c:pt idx="939">
                  <c:v>1.2515501398434163</c:v>
                </c:pt>
                <c:pt idx="940">
                  <c:v>1.2599747450149659</c:v>
                </c:pt>
                <c:pt idx="941">
                  <c:v>1.256231444323503</c:v>
                </c:pt>
                <c:pt idx="942">
                  <c:v>1.2433420557895147</c:v>
                </c:pt>
                <c:pt idx="943">
                  <c:v>1.254108843482344</c:v>
                </c:pt>
                <c:pt idx="944">
                  <c:v>1.2416161471553384</c:v>
                </c:pt>
                <c:pt idx="945">
                  <c:v>1.2399925114797241</c:v>
                </c:pt>
                <c:pt idx="946">
                  <c:v>1.2463235901771748</c:v>
                </c:pt>
                <c:pt idx="947">
                  <c:v>1.2392087340138738</c:v>
                </c:pt>
                <c:pt idx="948">
                  <c:v>1.2348204485401777</c:v>
                </c:pt>
                <c:pt idx="949">
                  <c:v>1.2405533718407666</c:v>
                </c:pt>
                <c:pt idx="950">
                  <c:v>1.2388123816099981</c:v>
                </c:pt>
                <c:pt idx="951">
                  <c:v>1.2168119883788566</c:v>
                </c:pt>
                <c:pt idx="952">
                  <c:v>1.2215972528546779</c:v>
                </c:pt>
                <c:pt idx="953">
                  <c:v>1.2201127883283409</c:v>
                </c:pt>
                <c:pt idx="954">
                  <c:v>1.2157637568443107</c:v>
                </c:pt>
                <c:pt idx="955">
                  <c:v>1.2284273605980698</c:v>
                </c:pt>
                <c:pt idx="956">
                  <c:v>1.2327104020498543</c:v>
                </c:pt>
                <c:pt idx="957">
                  <c:v>1.222177959756936</c:v>
                </c:pt>
                <c:pt idx="958">
                  <c:v>1.2185520009462238</c:v>
                </c:pt>
                <c:pt idx="959">
                  <c:v>1.2116587010602504</c:v>
                </c:pt>
                <c:pt idx="960">
                  <c:v>1.1975056286488515</c:v>
                </c:pt>
                <c:pt idx="961">
                  <c:v>1.1986582303927356</c:v>
                </c:pt>
                <c:pt idx="962">
                  <c:v>1.1848862867156005</c:v>
                </c:pt>
                <c:pt idx="963">
                  <c:v>1.1926610984886141</c:v>
                </c:pt>
                <c:pt idx="964">
                  <c:v>1.182041018958339</c:v>
                </c:pt>
                <c:pt idx="965">
                  <c:v>1.1816050287627939</c:v>
                </c:pt>
                <c:pt idx="966">
                  <c:v>1.1680981676793702</c:v>
                </c:pt>
                <c:pt idx="967">
                  <c:v>1.1764399568023443</c:v>
                </c:pt>
                <c:pt idx="968">
                  <c:v>1.1981776192902922</c:v>
                </c:pt>
                <c:pt idx="969">
                  <c:v>1.212824713319236</c:v>
                </c:pt>
                <c:pt idx="970">
                  <c:v>1.2096434065293471</c:v>
                </c:pt>
                <c:pt idx="971">
                  <c:v>1.2067656388559567</c:v>
                </c:pt>
                <c:pt idx="972">
                  <c:v>1.1997266970262221</c:v>
                </c:pt>
                <c:pt idx="973">
                  <c:v>1.1834421502078483</c:v>
                </c:pt>
                <c:pt idx="974">
                  <c:v>1.1615231538177688</c:v>
                </c:pt>
                <c:pt idx="975">
                  <c:v>1.1662257544451304</c:v>
                </c:pt>
                <c:pt idx="976">
                  <c:v>1.1578816236077334</c:v>
                </c:pt>
                <c:pt idx="977">
                  <c:v>1.1728081632316945</c:v>
                </c:pt>
                <c:pt idx="978">
                  <c:v>1.1665393285793477</c:v>
                </c:pt>
                <c:pt idx="979">
                  <c:v>1.1650634042673249</c:v>
                </c:pt>
                <c:pt idx="980">
                  <c:v>1.1636221418413071</c:v>
                </c:pt>
                <c:pt idx="981">
                  <c:v>1.1367242071890642</c:v>
                </c:pt>
                <c:pt idx="982">
                  <c:v>1.1330834234380613</c:v>
                </c:pt>
                <c:pt idx="983">
                  <c:v>1.1224123101205981</c:v>
                </c:pt>
                <c:pt idx="984">
                  <c:v>1.0674120144045234</c:v>
                </c:pt>
                <c:pt idx="985">
                  <c:v>1.0756851962832659</c:v>
                </c:pt>
                <c:pt idx="986">
                  <c:v>1.0909240678594856</c:v>
                </c:pt>
                <c:pt idx="987">
                  <c:v>1.1261819410874789</c:v>
                </c:pt>
                <c:pt idx="988">
                  <c:v>1.1215238412621749</c:v>
                </c:pt>
                <c:pt idx="989">
                  <c:v>1.0976425838902537</c:v>
                </c:pt>
                <c:pt idx="990">
                  <c:v>1.069599570828899</c:v>
                </c:pt>
                <c:pt idx="991">
                  <c:v>1.033686972217073</c:v>
                </c:pt>
                <c:pt idx="992">
                  <c:v>1.0268965908933454</c:v>
                </c:pt>
                <c:pt idx="993">
                  <c:v>0.99033741822706645</c:v>
                </c:pt>
                <c:pt idx="994">
                  <c:v>0.95138023377182179</c:v>
                </c:pt>
                <c:pt idx="995">
                  <c:v>0.99060303088009982</c:v>
                </c:pt>
                <c:pt idx="996">
                  <c:v>1.0138897910921791</c:v>
                </c:pt>
                <c:pt idx="997">
                  <c:v>1.0458442226526516</c:v>
                </c:pt>
                <c:pt idx="998">
                  <c:v>1.0555776432166841</c:v>
                </c:pt>
                <c:pt idx="999">
                  <c:v>1.0605831099959551</c:v>
                </c:pt>
                <c:pt idx="1000">
                  <c:v>1.0700437806827312</c:v>
                </c:pt>
                <c:pt idx="1001">
                  <c:v>1.0837651928641294</c:v>
                </c:pt>
                <c:pt idx="1002">
                  <c:v>1.0985572766944398</c:v>
                </c:pt>
                <c:pt idx="1003">
                  <c:v>1.1020859674166763</c:v>
                </c:pt>
                <c:pt idx="1004">
                  <c:v>1.123750629917629</c:v>
                </c:pt>
                <c:pt idx="1005">
                  <c:v>1.0863826716078697</c:v>
                </c:pt>
                <c:pt idx="1006">
                  <c:v>1.1165814960807585</c:v>
                </c:pt>
                <c:pt idx="1007">
                  <c:v>1.1262488838284446</c:v>
                </c:pt>
                <c:pt idx="1008">
                  <c:v>1.1276220997161785</c:v>
                </c:pt>
                <c:pt idx="1009">
                  <c:v>1.1209729725513611</c:v>
                </c:pt>
                <c:pt idx="1010">
                  <c:v>1.1220944364943559</c:v>
                </c:pt>
                <c:pt idx="1011">
                  <c:v>1.1115517935666375</c:v>
                </c:pt>
                <c:pt idx="1012">
                  <c:v>1.1206574537212783</c:v>
                </c:pt>
                <c:pt idx="1013">
                  <c:v>1.1372633424341663</c:v>
                </c:pt>
                <c:pt idx="1014">
                  <c:v>1.142685996839381</c:v>
                </c:pt>
                <c:pt idx="1015">
                  <c:v>1.144002394094277</c:v>
                </c:pt>
                <c:pt idx="1016">
                  <c:v>1.1391544874141692</c:v>
                </c:pt>
                <c:pt idx="1017">
                  <c:v>1.1498801137419106</c:v>
                </c:pt>
                <c:pt idx="1018">
                  <c:v>1.1641038347989849</c:v>
                </c:pt>
                <c:pt idx="1019">
                  <c:v>1.1587458633770835</c:v>
                </c:pt>
                <c:pt idx="1020">
                  <c:v>1.1655955749170228</c:v>
                </c:pt>
                <c:pt idx="1021">
                  <c:v>1.1639531464607467</c:v>
                </c:pt>
                <c:pt idx="1022">
                  <c:v>1.1505154251193503</c:v>
                </c:pt>
                <c:pt idx="1023">
                  <c:v>1.1347199202538314</c:v>
                </c:pt>
                <c:pt idx="1024">
                  <c:v>1.1351530390441142</c:v>
                </c:pt>
                <c:pt idx="1025">
                  <c:v>1.1101787516262551</c:v>
                </c:pt>
                <c:pt idx="1026">
                  <c:v>1.124881561349105</c:v>
                </c:pt>
                <c:pt idx="1027">
                  <c:v>1.1369340996974524</c:v>
                </c:pt>
                <c:pt idx="1028">
                  <c:v>1.1597235596358524</c:v>
                </c:pt>
                <c:pt idx="1029">
                  <c:v>1.1569589893353416</c:v>
                </c:pt>
                <c:pt idx="1030">
                  <c:v>1.1527274888971055</c:v>
                </c:pt>
                <c:pt idx="1031">
                  <c:v>1.1355295769502156</c:v>
                </c:pt>
                <c:pt idx="1032">
                  <c:v>1.1451215955300911</c:v>
                </c:pt>
                <c:pt idx="1033">
                  <c:v>1.1291571811444323</c:v>
                </c:pt>
                <c:pt idx="1034">
                  <c:v>1.1336924399845973</c:v>
                </c:pt>
                <c:pt idx="1035">
                  <c:v>1.1301384127389804</c:v>
                </c:pt>
                <c:pt idx="1036">
                  <c:v>1.126357939538428</c:v>
                </c:pt>
                <c:pt idx="1037">
                  <c:v>1.0882580994107409</c:v>
                </c:pt>
                <c:pt idx="1038">
                  <c:v>1.1258854687953415</c:v>
                </c:pt>
                <c:pt idx="1039">
                  <c:v>1.1279329485614871</c:v>
                </c:pt>
                <c:pt idx="1040">
                  <c:v>1.1239360973308594</c:v>
                </c:pt>
                <c:pt idx="1041">
                  <c:v>1.1183611618365881</c:v>
                </c:pt>
                <c:pt idx="1042">
                  <c:v>1.1132264126397509</c:v>
                </c:pt>
                <c:pt idx="1043">
                  <c:v>1.1273860266899083</c:v>
                </c:pt>
                <c:pt idx="1044">
                  <c:v>1.1296718355599982</c:v>
                </c:pt>
                <c:pt idx="1045">
                  <c:v>1.1449172751877079</c:v>
                </c:pt>
                <c:pt idx="1046">
                  <c:v>1.161998031534756</c:v>
                </c:pt>
                <c:pt idx="1047">
                  <c:v>1.1582086924639388</c:v>
                </c:pt>
                <c:pt idx="1048">
                  <c:v>1.1770910797330378</c:v>
                </c:pt>
                <c:pt idx="1049">
                  <c:v>1.1797183372492972</c:v>
                </c:pt>
                <c:pt idx="1050">
                  <c:v>1.1666775612529665</c:v>
                </c:pt>
                <c:pt idx="1051">
                  <c:v>1.1813925162678474</c:v>
                </c:pt>
                <c:pt idx="1052">
                  <c:v>1.1763829483706068</c:v>
                </c:pt>
                <c:pt idx="1053">
                  <c:v>1.1689276915877518</c:v>
                </c:pt>
                <c:pt idx="1054">
                  <c:v>1.1737051395204423</c:v>
                </c:pt>
                <c:pt idx="1055">
                  <c:v>1.1645991317760078</c:v>
                </c:pt>
                <c:pt idx="1056">
                  <c:v>1.1644200512059002</c:v>
                </c:pt>
                <c:pt idx="1057">
                  <c:v>1.1763451187289893</c:v>
                </c:pt>
                <c:pt idx="1058">
                  <c:v>1.1814384059364116</c:v>
                </c:pt>
                <c:pt idx="1059">
                  <c:v>1.1739898514971738</c:v>
                </c:pt>
                <c:pt idx="1060">
                  <c:v>1.1742373354437412</c:v>
                </c:pt>
                <c:pt idx="1061">
                  <c:v>1.1550768357844743</c:v>
                </c:pt>
                <c:pt idx="1062">
                  <c:v>1.1480213130881807</c:v>
                </c:pt>
                <c:pt idx="1063">
                  <c:v>1.1589191015999121</c:v>
                </c:pt>
                <c:pt idx="1064">
                  <c:v>1.1496096123308253</c:v>
                </c:pt>
                <c:pt idx="1065">
                  <c:v>1.1514189962780805</c:v>
                </c:pt>
                <c:pt idx="1066">
                  <c:v>1.1481663414014294</c:v>
                </c:pt>
                <c:pt idx="1067">
                  <c:v>1.1519558683032729</c:v>
                </c:pt>
                <c:pt idx="1068">
                  <c:v>1.1418972902027329</c:v>
                </c:pt>
                <c:pt idx="1069">
                  <c:v>1.144763111125191</c:v>
                </c:pt>
                <c:pt idx="1070">
                  <c:v>1.1308509686826211</c:v>
                </c:pt>
                <c:pt idx="1071">
                  <c:v>1.1135129349857074</c:v>
                </c:pt>
                <c:pt idx="1072">
                  <c:v>1.1202807016563323</c:v>
                </c:pt>
                <c:pt idx="1073">
                  <c:v>1.1206596256893775</c:v>
                </c:pt>
                <c:pt idx="1074">
                  <c:v>1.1275330109376802</c:v>
                </c:pt>
                <c:pt idx="1075">
                  <c:v>1.1217000673304651</c:v>
                </c:pt>
                <c:pt idx="1076">
                  <c:v>1.1255493877371392</c:v>
                </c:pt>
                <c:pt idx="1077">
                  <c:v>1.1218427441040821</c:v>
                </c:pt>
                <c:pt idx="1078">
                  <c:v>1.1307968199533613</c:v>
                </c:pt>
                <c:pt idx="1079">
                  <c:v>1.1240560716002537</c:v>
                </c:pt>
                <c:pt idx="1080">
                  <c:v>1.1083045659108899</c:v>
                </c:pt>
                <c:pt idx="1081">
                  <c:v>1.1098533384452802</c:v>
                </c:pt>
                <c:pt idx="1082">
                  <c:v>1.0854981370076962</c:v>
                </c:pt>
                <c:pt idx="1083">
                  <c:v>1.0837280817711064</c:v>
                </c:pt>
                <c:pt idx="1084">
                  <c:v>1.1051216961587562</c:v>
                </c:pt>
                <c:pt idx="1085">
                  <c:v>1.0880236766062781</c:v>
                </c:pt>
                <c:pt idx="1086">
                  <c:v>1.0958675440597712</c:v>
                </c:pt>
                <c:pt idx="1087">
                  <c:v>1.1058182409623682</c:v>
                </c:pt>
                <c:pt idx="1088">
                  <c:v>1.1010277803964277</c:v>
                </c:pt>
                <c:pt idx="1089">
                  <c:v>1.0923430586736953</c:v>
                </c:pt>
                <c:pt idx="1090">
                  <c:v>1.0744580300475539</c:v>
                </c:pt>
                <c:pt idx="1091">
                  <c:v>1.0809339692438167</c:v>
                </c:pt>
                <c:pt idx="1092">
                  <c:v>1.0622655699494343</c:v>
                </c:pt>
                <c:pt idx="1093">
                  <c:v>1.0817746819807648</c:v>
                </c:pt>
                <c:pt idx="1094">
                  <c:v>1.0771192140145307</c:v>
                </c:pt>
                <c:pt idx="1095">
                  <c:v>1.1005109865917548</c:v>
                </c:pt>
                <c:pt idx="1096">
                  <c:v>1.0977953649690866</c:v>
                </c:pt>
                <c:pt idx="1097">
                  <c:v>1.0880013795874328</c:v>
                </c:pt>
                <c:pt idx="1098">
                  <c:v>1.0889939114441352</c:v>
                </c:pt>
                <c:pt idx="1099">
                  <c:v>1.0782838048551204</c:v>
                </c:pt>
                <c:pt idx="1100">
                  <c:v>1.0801370038196758</c:v>
                </c:pt>
                <c:pt idx="1101">
                  <c:v>1.0814653986475107</c:v>
                </c:pt>
                <c:pt idx="1102">
                  <c:v>1.0792190870213969</c:v>
                </c:pt>
                <c:pt idx="1103">
                  <c:v>1.0543286649412222</c:v>
                </c:pt>
                <c:pt idx="1104">
                  <c:v>1.042833185762883</c:v>
                </c:pt>
                <c:pt idx="1105">
                  <c:v>1.0414824330477859</c:v>
                </c:pt>
                <c:pt idx="1106">
                  <c:v>1.0562992246058971</c:v>
                </c:pt>
                <c:pt idx="1107">
                  <c:v>1.0538591205197763</c:v>
                </c:pt>
                <c:pt idx="1108">
                  <c:v>1.0520425452297708</c:v>
                </c:pt>
                <c:pt idx="1109">
                  <c:v>1.0857041902353806</c:v>
                </c:pt>
                <c:pt idx="1110">
                  <c:v>1.0829158922677056</c:v>
                </c:pt>
                <c:pt idx="1111">
                  <c:v>1.0693124399205232</c:v>
                </c:pt>
                <c:pt idx="1112">
                  <c:v>1.0468483682322898</c:v>
                </c:pt>
                <c:pt idx="1113">
                  <c:v>1.0583975339810072</c:v>
                </c:pt>
                <c:pt idx="1114">
                  <c:v>1.0598292030915115</c:v>
                </c:pt>
                <c:pt idx="1115">
                  <c:v>1.0592705990229465</c:v>
                </c:pt>
                <c:pt idx="1116">
                  <c:v>1.0544027766873074</c:v>
                </c:pt>
                <c:pt idx="1117">
                  <c:v>1.0529285191993212</c:v>
                </c:pt>
                <c:pt idx="1118">
                  <c:v>1.0585379528303673</c:v>
                </c:pt>
                <c:pt idx="1119">
                  <c:v>1.0505876341162887</c:v>
                </c:pt>
                <c:pt idx="1120">
                  <c:v>1.0585049520750189</c:v>
                </c:pt>
                <c:pt idx="1121">
                  <c:v>1.0569033767468443</c:v>
                </c:pt>
                <c:pt idx="1122">
                  <c:v>1.0587507455509815</c:v>
                </c:pt>
                <c:pt idx="1123">
                  <c:v>1.0433882565889094</c:v>
                </c:pt>
                <c:pt idx="1124">
                  <c:v>1.0409091741890717</c:v>
                </c:pt>
                <c:pt idx="1125">
                  <c:v>1.0321336286599931</c:v>
                </c:pt>
                <c:pt idx="1126">
                  <c:v>1.0327657986664456</c:v>
                </c:pt>
                <c:pt idx="1127">
                  <c:v>1.0375759945007945</c:v>
                </c:pt>
                <c:pt idx="1128">
                  <c:v>1.0272806767180538</c:v>
                </c:pt>
                <c:pt idx="1129">
                  <c:v>1.0282706344307353</c:v>
                </c:pt>
                <c:pt idx="1130">
                  <c:v>1.036924136911302</c:v>
                </c:pt>
                <c:pt idx="1131">
                  <c:v>1.0516416534212243</c:v>
                </c:pt>
                <c:pt idx="1132">
                  <c:v>1.0357772224707287</c:v>
                </c:pt>
                <c:pt idx="1133">
                  <c:v>1.0432430491066069</c:v>
                </c:pt>
                <c:pt idx="1134">
                  <c:v>1.0379121148777877</c:v>
                </c:pt>
                <c:pt idx="1135">
                  <c:v>1.0426561870357218</c:v>
                </c:pt>
                <c:pt idx="1136">
                  <c:v>1.0280914423263319</c:v>
                </c:pt>
                <c:pt idx="1137">
                  <c:v>1.0212828379801853</c:v>
                </c:pt>
                <c:pt idx="1138">
                  <c:v>1.0250916152094922</c:v>
                </c:pt>
                <c:pt idx="1139">
                  <c:v>1.0217979201661282</c:v>
                </c:pt>
                <c:pt idx="1140">
                  <c:v>1.0194630485405194</c:v>
                </c:pt>
                <c:pt idx="1141">
                  <c:v>1.0103760123527192</c:v>
                </c:pt>
                <c:pt idx="1142">
                  <c:v>1.0113121191440766</c:v>
                </c:pt>
                <c:pt idx="1143">
                  <c:v>1.0273102862864452</c:v>
                </c:pt>
                <c:pt idx="1144">
                  <c:v>1.0255673668597303</c:v>
                </c:pt>
                <c:pt idx="1145">
                  <c:v>1.0284025670801478</c:v>
                </c:pt>
                <c:pt idx="1146">
                  <c:v>1.0656700279332938</c:v>
                </c:pt>
                <c:pt idx="1147">
                  <c:v>1.0756918148768346</c:v>
                </c:pt>
                <c:pt idx="1148">
                  <c:v>1.113293378081756</c:v>
                </c:pt>
                <c:pt idx="1149">
                  <c:v>1.1600688141254114</c:v>
                </c:pt>
                <c:pt idx="1150">
                  <c:v>1.2647300471992211</c:v>
                </c:pt>
                <c:pt idx="1151">
                  <c:v>1.3439524908060512</c:v>
                </c:pt>
                <c:pt idx="1152">
                  <c:v>1.2418096046530895</c:v>
                </c:pt>
                <c:pt idx="1153">
                  <c:v>1.2497265921911869</c:v>
                </c:pt>
                <c:pt idx="1154">
                  <c:v>1.2097701359571358</c:v>
                </c:pt>
                <c:pt idx="1155">
                  <c:v>1.2400928618028908</c:v>
                </c:pt>
                <c:pt idx="1156">
                  <c:v>1.2166311085029973</c:v>
                </c:pt>
                <c:pt idx="1157">
                  <c:v>1.217469213337071</c:v>
                </c:pt>
                <c:pt idx="1158">
                  <c:v>1.2096882627535208</c:v>
                </c:pt>
                <c:pt idx="1159">
                  <c:v>1.2456894144952888</c:v>
                </c:pt>
                <c:pt idx="1160">
                  <c:v>1.2583044911176273</c:v>
                </c:pt>
                <c:pt idx="1161">
                  <c:v>1.2690521106618204</c:v>
                </c:pt>
                <c:pt idx="1162">
                  <c:v>1.2718116653715787</c:v>
                </c:pt>
                <c:pt idx="1163">
                  <c:v>1.2646981537894422</c:v>
                </c:pt>
                <c:pt idx="1164">
                  <c:v>1.2797232711285096</c:v>
                </c:pt>
                <c:pt idx="1165">
                  <c:v>1.2965203318509366</c:v>
                </c:pt>
                <c:pt idx="1166">
                  <c:v>1.2785866485863675</c:v>
                </c:pt>
                <c:pt idx="1167">
                  <c:v>1.277326807151884</c:v>
                </c:pt>
                <c:pt idx="1168">
                  <c:v>1.2869944899093531</c:v>
                </c:pt>
                <c:pt idx="1169">
                  <c:v>1.2646529326515015</c:v>
                </c:pt>
                <c:pt idx="1170">
                  <c:v>1.2881988591122471</c:v>
                </c:pt>
                <c:pt idx="1171">
                  <c:v>1.3209396000399609</c:v>
                </c:pt>
                <c:pt idx="1172">
                  <c:v>1.3235015293788093</c:v>
                </c:pt>
                <c:pt idx="1173">
                  <c:v>1.3519554470437265</c:v>
                </c:pt>
                <c:pt idx="1174">
                  <c:v>1.3474875185346904</c:v>
                </c:pt>
                <c:pt idx="1175">
                  <c:v>1.3670887940226892</c:v>
                </c:pt>
                <c:pt idx="1176">
                  <c:v>1.3539415630098439</c:v>
                </c:pt>
                <c:pt idx="1177">
                  <c:v>1.3582708711582765</c:v>
                </c:pt>
                <c:pt idx="1178">
                  <c:v>1.3270403061901386</c:v>
                </c:pt>
                <c:pt idx="1179">
                  <c:v>1.3054275857084892</c:v>
                </c:pt>
                <c:pt idx="1180">
                  <c:v>1.2858947357076163</c:v>
                </c:pt>
                <c:pt idx="1181">
                  <c:v>1.3094772272403166</c:v>
                </c:pt>
                <c:pt idx="1182">
                  <c:v>1.32603615233162</c:v>
                </c:pt>
                <c:pt idx="1183">
                  <c:v>1.3296113327609846</c:v>
                </c:pt>
                <c:pt idx="1184">
                  <c:v>1.2878040307692347</c:v>
                </c:pt>
                <c:pt idx="1185">
                  <c:v>1.2966736900879505</c:v>
                </c:pt>
                <c:pt idx="1186">
                  <c:v>1.2911877970903942</c:v>
                </c:pt>
                <c:pt idx="1187">
                  <c:v>1.3135249278446373</c:v>
                </c:pt>
                <c:pt idx="1188">
                  <c:v>1.308556140026877</c:v>
                </c:pt>
                <c:pt idx="1189">
                  <c:v>1.3260893796075075</c:v>
                </c:pt>
                <c:pt idx="1190">
                  <c:v>1.3473658324511906</c:v>
                </c:pt>
                <c:pt idx="1191">
                  <c:v>1.3487791698749461</c:v>
                </c:pt>
                <c:pt idx="1192">
                  <c:v>1.3348064784796616</c:v>
                </c:pt>
                <c:pt idx="1193">
                  <c:v>1.3443219424514348</c:v>
                </c:pt>
                <c:pt idx="1194">
                  <c:v>1.3604297694179956</c:v>
                </c:pt>
                <c:pt idx="1195">
                  <c:v>1.3583655069922353</c:v>
                </c:pt>
                <c:pt idx="1196">
                  <c:v>1.3676655396525359</c:v>
                </c:pt>
                <c:pt idx="1197">
                  <c:v>1.382069315712612</c:v>
                </c:pt>
                <c:pt idx="1198">
                  <c:v>1.3943765991678041</c:v>
                </c:pt>
                <c:pt idx="1199">
                  <c:v>1.3716162565746868</c:v>
                </c:pt>
                <c:pt idx="1200">
                  <c:v>1.3651087696815001</c:v>
                </c:pt>
                <c:pt idx="1201">
                  <c:v>1.3420374322702471</c:v>
                </c:pt>
                <c:pt idx="1202">
                  <c:v>1.3513207868536541</c:v>
                </c:pt>
                <c:pt idx="1203">
                  <c:v>1.3584442323697652</c:v>
                </c:pt>
                <c:pt idx="1204">
                  <c:v>1.3645405554300736</c:v>
                </c:pt>
                <c:pt idx="1205">
                  <c:v>1.3369604947086371</c:v>
                </c:pt>
                <c:pt idx="1206">
                  <c:v>1.3547363061065014</c:v>
                </c:pt>
                <c:pt idx="1207">
                  <c:v>1.3423526572781266</c:v>
                </c:pt>
                <c:pt idx="1208">
                  <c:v>1.3522143888415044</c:v>
                </c:pt>
                <c:pt idx="1209">
                  <c:v>1.359478894858122</c:v>
                </c:pt>
                <c:pt idx="1210">
                  <c:v>1.3591866093595397</c:v>
                </c:pt>
                <c:pt idx="1211">
                  <c:v>1.3278275771492087</c:v>
                </c:pt>
                <c:pt idx="1212">
                  <c:v>1.2955121940344225</c:v>
                </c:pt>
                <c:pt idx="1213">
                  <c:v>1.2651522803652704</c:v>
                </c:pt>
                <c:pt idx="1214">
                  <c:v>1.2664310888786696</c:v>
                </c:pt>
                <c:pt idx="1215">
                  <c:v>1.2836246018702697</c:v>
                </c:pt>
                <c:pt idx="1216">
                  <c:v>1.2810520010344042</c:v>
                </c:pt>
                <c:pt idx="1217">
                  <c:v>1.2825176619339818</c:v>
                </c:pt>
                <c:pt idx="1218">
                  <c:v>1.2590416571616274</c:v>
                </c:pt>
                <c:pt idx="1219">
                  <c:v>1.2610363461655765</c:v>
                </c:pt>
                <c:pt idx="1220">
                  <c:v>1.3070578477047072</c:v>
                </c:pt>
                <c:pt idx="1221">
                  <c:v>1.3027574134052875</c:v>
                </c:pt>
                <c:pt idx="1222">
                  <c:v>1.3088534234002902</c:v>
                </c:pt>
                <c:pt idx="1223">
                  <c:v>1.3157452870376596</c:v>
                </c:pt>
                <c:pt idx="1224">
                  <c:v>1.325986687768776</c:v>
                </c:pt>
                <c:pt idx="1225">
                  <c:v>1.3273367425381364</c:v>
                </c:pt>
                <c:pt idx="1226">
                  <c:v>1.3167295287605623</c:v>
                </c:pt>
                <c:pt idx="1227">
                  <c:v>1.3166154143737923</c:v>
                </c:pt>
                <c:pt idx="1228">
                  <c:v>1.3324456886082081</c:v>
                </c:pt>
                <c:pt idx="1229">
                  <c:v>1.324817279276125</c:v>
                </c:pt>
                <c:pt idx="1230">
                  <c:v>1.3304035555495428</c:v>
                </c:pt>
                <c:pt idx="1231">
                  <c:v>1.3546284966624116</c:v>
                </c:pt>
                <c:pt idx="1232">
                  <c:v>1.3719315146579969</c:v>
                </c:pt>
                <c:pt idx="1233">
                  <c:v>1.3859724598913523</c:v>
                </c:pt>
                <c:pt idx="1234">
                  <c:v>1.3817281620918997</c:v>
                </c:pt>
                <c:pt idx="1235">
                  <c:v>1.3954241696071621</c:v>
                </c:pt>
                <c:pt idx="1236">
                  <c:v>1.3839164648262297</c:v>
                </c:pt>
                <c:pt idx="1237">
                  <c:v>1.3916034283338241</c:v>
                </c:pt>
                <c:pt idx="1238">
                  <c:v>1.3997878488330113</c:v>
                </c:pt>
                <c:pt idx="1239">
                  <c:v>1.3749309130981076</c:v>
                </c:pt>
                <c:pt idx="1240">
                  <c:v>1.3961181039243198</c:v>
                </c:pt>
                <c:pt idx="1241">
                  <c:v>1.4042996492563935</c:v>
                </c:pt>
                <c:pt idx="1242">
                  <c:v>1.4194826523385131</c:v>
                </c:pt>
                <c:pt idx="1243">
                  <c:v>1.4203081559714026</c:v>
                </c:pt>
                <c:pt idx="1244">
                  <c:v>1.4122654024649262</c:v>
                </c:pt>
                <c:pt idx="1245">
                  <c:v>1.4292647565451495</c:v>
                </c:pt>
                <c:pt idx="1246">
                  <c:v>1.4250539867607577</c:v>
                </c:pt>
                <c:pt idx="1247">
                  <c:v>1.3849364398850454</c:v>
                </c:pt>
                <c:pt idx="1248">
                  <c:v>1.3914841986816948</c:v>
                </c:pt>
                <c:pt idx="1249">
                  <c:v>1.4044210337643683</c:v>
                </c:pt>
                <c:pt idx="1250">
                  <c:v>1.4098708716943364</c:v>
                </c:pt>
                <c:pt idx="1251">
                  <c:v>1.4331248745268965</c:v>
                </c:pt>
                <c:pt idx="1252">
                  <c:v>1.4286126944879787</c:v>
                </c:pt>
                <c:pt idx="1253">
                  <c:v>1.4292764675528182</c:v>
                </c:pt>
                <c:pt idx="1254">
                  <c:v>1.4339299145835602</c:v>
                </c:pt>
                <c:pt idx="1255">
                  <c:v>1.4379355024087261</c:v>
                </c:pt>
                <c:pt idx="1256">
                  <c:v>1.4250469163222104</c:v>
                </c:pt>
                <c:pt idx="1257">
                  <c:v>1.4509754735087537</c:v>
                </c:pt>
                <c:pt idx="1258">
                  <c:v>1.4544366761593062</c:v>
                </c:pt>
                <c:pt idx="1259">
                  <c:v>1.4634436453190558</c:v>
                </c:pt>
                <c:pt idx="1260">
                  <c:v>1.4586804132399331</c:v>
                </c:pt>
                <c:pt idx="1261">
                  <c:v>1.4547691056628262</c:v>
                </c:pt>
                <c:pt idx="1262">
                  <c:v>1.4327372093754427</c:v>
                </c:pt>
                <c:pt idx="1263">
                  <c:v>1.4272703404863942</c:v>
                </c:pt>
                <c:pt idx="1264">
                  <c:v>1.4233815985558111</c:v>
                </c:pt>
                <c:pt idx="1265">
                  <c:v>1.4291937309177312</c:v>
                </c:pt>
                <c:pt idx="1266">
                  <c:v>1.4280489874192734</c:v>
                </c:pt>
                <c:pt idx="1267">
                  <c:v>1.4175192961765273</c:v>
                </c:pt>
                <c:pt idx="1268">
                  <c:v>1.4075338267212985</c:v>
                </c:pt>
                <c:pt idx="1269">
                  <c:v>1.4143769353684852</c:v>
                </c:pt>
                <c:pt idx="1270">
                  <c:v>1.4182528442708442</c:v>
                </c:pt>
                <c:pt idx="1271">
                  <c:v>1.4041196387809496</c:v>
                </c:pt>
                <c:pt idx="1272">
                  <c:v>1.2629233433035716</c:v>
                </c:pt>
                <c:pt idx="1273">
                  <c:v>1.2669271920056213</c:v>
                </c:pt>
                <c:pt idx="1274">
                  <c:v>1.2909395680743447</c:v>
                </c:pt>
                <c:pt idx="1275">
                  <c:v>1.3191043533329463</c:v>
                </c:pt>
                <c:pt idx="1276">
                  <c:v>1.3304572415519067</c:v>
                </c:pt>
                <c:pt idx="1277">
                  <c:v>1.346682570437056</c:v>
                </c:pt>
                <c:pt idx="1278">
                  <c:v>1.3456907380901439</c:v>
                </c:pt>
                <c:pt idx="1279">
                  <c:v>1.3315044070968487</c:v>
                </c:pt>
                <c:pt idx="1280">
                  <c:v>1.3342885544124696</c:v>
                </c:pt>
                <c:pt idx="1281">
                  <c:v>1.3370337083875892</c:v>
                </c:pt>
                <c:pt idx="1282">
                  <c:v>1.3601408783101352</c:v>
                </c:pt>
                <c:pt idx="1283">
                  <c:v>1.3605859343919358</c:v>
                </c:pt>
                <c:pt idx="1284">
                  <c:v>1.3726215031313438</c:v>
                </c:pt>
                <c:pt idx="1285">
                  <c:v>1.3651177737440991</c:v>
                </c:pt>
                <c:pt idx="1286">
                  <c:v>1.3701046768464908</c:v>
                </c:pt>
                <c:pt idx="1287">
                  <c:v>1.360391696804272</c:v>
                </c:pt>
                <c:pt idx="1288">
                  <c:v>1.366580325162974</c:v>
                </c:pt>
                <c:pt idx="1289">
                  <c:v>1.3752223553635674</c:v>
                </c:pt>
                <c:pt idx="1290">
                  <c:v>1.4047644657065335</c:v>
                </c:pt>
                <c:pt idx="1291">
                  <c:v>1.4105230362505479</c:v>
                </c:pt>
                <c:pt idx="1292">
                  <c:v>1.4219284151211431</c:v>
                </c:pt>
                <c:pt idx="1293">
                  <c:v>1.4102756562736487</c:v>
                </c:pt>
                <c:pt idx="1294">
                  <c:v>1.4285688019573695</c:v>
                </c:pt>
                <c:pt idx="1295">
                  <c:v>1.4264916631854265</c:v>
                </c:pt>
                <c:pt idx="1296">
                  <c:v>1.4319573418530034</c:v>
                </c:pt>
                <c:pt idx="1297">
                  <c:v>1.4164412425165143</c:v>
                </c:pt>
                <c:pt idx="1298">
                  <c:v>1.4204317427547379</c:v>
                </c:pt>
                <c:pt idx="1299">
                  <c:v>1.4261291870660104</c:v>
                </c:pt>
                <c:pt idx="1300">
                  <c:v>1.4374338625662757</c:v>
                </c:pt>
                <c:pt idx="1301">
                  <c:v>1.4363101468372714</c:v>
                </c:pt>
                <c:pt idx="1302">
                  <c:v>1.4257495796048061</c:v>
                </c:pt>
                <c:pt idx="1303">
                  <c:v>1.4116380136796067</c:v>
                </c:pt>
                <c:pt idx="1304">
                  <c:v>1.4184599384394785</c:v>
                </c:pt>
                <c:pt idx="1305">
                  <c:v>1.4150072769256392</c:v>
                </c:pt>
                <c:pt idx="1306">
                  <c:v>1.4127892616438162</c:v>
                </c:pt>
                <c:pt idx="1307">
                  <c:v>1.4327173704928411</c:v>
                </c:pt>
                <c:pt idx="1308">
                  <c:v>1.4187875121708085</c:v>
                </c:pt>
                <c:pt idx="1309">
                  <c:v>1.426942106062719</c:v>
                </c:pt>
                <c:pt idx="1310">
                  <c:v>1.4395279974824309</c:v>
                </c:pt>
                <c:pt idx="1311">
                  <c:v>1.4489297517267223</c:v>
                </c:pt>
                <c:pt idx="1312">
                  <c:v>1.4494018420170418</c:v>
                </c:pt>
                <c:pt idx="1313">
                  <c:v>1.4610723062156239</c:v>
                </c:pt>
                <c:pt idx="1314">
                  <c:v>1.4498328870358126</c:v>
                </c:pt>
                <c:pt idx="1315">
                  <c:v>1.4596174957381445</c:v>
                </c:pt>
                <c:pt idx="1316">
                  <c:v>1.4631883587098113</c:v>
                </c:pt>
                <c:pt idx="1317">
                  <c:v>1.4451036025711095</c:v>
                </c:pt>
                <c:pt idx="1318">
                  <c:v>1.4528144543200283</c:v>
                </c:pt>
                <c:pt idx="1319">
                  <c:v>1.451333580927586</c:v>
                </c:pt>
                <c:pt idx="1320">
                  <c:v>1.450682011789082</c:v>
                </c:pt>
                <c:pt idx="1321">
                  <c:v>1.4334877091440834</c:v>
                </c:pt>
                <c:pt idx="1322">
                  <c:v>1.4279369048062831</c:v>
                </c:pt>
                <c:pt idx="1323">
                  <c:v>1.4410166831813696</c:v>
                </c:pt>
                <c:pt idx="1324">
                  <c:v>1.46850162173022</c:v>
                </c:pt>
                <c:pt idx="1325">
                  <c:v>1.4891935369242502</c:v>
                </c:pt>
                <c:pt idx="1326">
                  <c:v>1.4848832252357431</c:v>
                </c:pt>
                <c:pt idx="1327">
                  <c:v>1.4902869976856805</c:v>
                </c:pt>
                <c:pt idx="1328">
                  <c:v>1.5039543674487481</c:v>
                </c:pt>
                <c:pt idx="1329">
                  <c:v>1.5103497199142868</c:v>
                </c:pt>
                <c:pt idx="1330">
                  <c:v>1.5033568799357013</c:v>
                </c:pt>
                <c:pt idx="1331">
                  <c:v>1.513823851674216</c:v>
                </c:pt>
                <c:pt idx="1332">
                  <c:v>1.5084220046669237</c:v>
                </c:pt>
                <c:pt idx="1333">
                  <c:v>1.5123881163758333</c:v>
                </c:pt>
                <c:pt idx="1334">
                  <c:v>1.5296801384879564</c:v>
                </c:pt>
                <c:pt idx="1335">
                  <c:v>1.5277770748660429</c:v>
                </c:pt>
                <c:pt idx="1336">
                  <c:v>1.5341141287861206</c:v>
                </c:pt>
                <c:pt idx="1337">
                  <c:v>1.5435578032956543</c:v>
                </c:pt>
                <c:pt idx="1338">
                  <c:v>1.5507456100424317</c:v>
                </c:pt>
                <c:pt idx="1339">
                  <c:v>1.5481463811535332</c:v>
                </c:pt>
                <c:pt idx="1340">
                  <c:v>1.5527496159237226</c:v>
                </c:pt>
                <c:pt idx="1341">
                  <c:v>1.5662466062296547</c:v>
                </c:pt>
                <c:pt idx="1342">
                  <c:v>1.5696619801505256</c:v>
                </c:pt>
                <c:pt idx="1343">
                  <c:v>1.5870333239712535</c:v>
                </c:pt>
                <c:pt idx="1344">
                  <c:v>1.5964675539229682</c:v>
                </c:pt>
                <c:pt idx="1345">
                  <c:v>1.5912218399674272</c:v>
                </c:pt>
                <c:pt idx="1346">
                  <c:v>1.6063720652496785</c:v>
                </c:pt>
                <c:pt idx="1347">
                  <c:v>1.6075063662958218</c:v>
                </c:pt>
                <c:pt idx="1348">
                  <c:v>1.6165959496519311</c:v>
                </c:pt>
                <c:pt idx="1349">
                  <c:v>1.6232990356778396</c:v>
                </c:pt>
                <c:pt idx="1350">
                  <c:v>1.6163294131189536</c:v>
                </c:pt>
                <c:pt idx="1351">
                  <c:v>1.5983704666641145</c:v>
                </c:pt>
                <c:pt idx="1352">
                  <c:v>1.6012552731743241</c:v>
                </c:pt>
                <c:pt idx="1353">
                  <c:v>1.6157893030487105</c:v>
                </c:pt>
                <c:pt idx="1354">
                  <c:v>1.6305456596302474</c:v>
                </c:pt>
                <c:pt idx="1355">
                  <c:v>1.6429716453396526</c:v>
                </c:pt>
                <c:pt idx="1356">
                  <c:v>1.6407249490123537</c:v>
                </c:pt>
                <c:pt idx="1357">
                  <c:v>1.6390802764179206</c:v>
                </c:pt>
                <c:pt idx="1358">
                  <c:v>1.6557888867885462</c:v>
                </c:pt>
                <c:pt idx="1359">
                  <c:v>1.6598736003518997</c:v>
                </c:pt>
                <c:pt idx="1360">
                  <c:v>1.6743714234291485</c:v>
                </c:pt>
                <c:pt idx="1361">
                  <c:v>1.6542170456231233</c:v>
                </c:pt>
                <c:pt idx="1362">
                  <c:v>1.6813614272453021</c:v>
                </c:pt>
                <c:pt idx="1363">
                  <c:v>1.703881428110424</c:v>
                </c:pt>
                <c:pt idx="1364">
                  <c:v>1.7064704772664827</c:v>
                </c:pt>
                <c:pt idx="1365">
                  <c:v>1.7240827718659633</c:v>
                </c:pt>
                <c:pt idx="1366">
                  <c:v>1.7192474623462983</c:v>
                </c:pt>
                <c:pt idx="1367">
                  <c:v>1.738919569344213</c:v>
                </c:pt>
                <c:pt idx="1368">
                  <c:v>1.759969094868449</c:v>
                </c:pt>
                <c:pt idx="1369">
                  <c:v>1.762939391867</c:v>
                </c:pt>
                <c:pt idx="1370">
                  <c:v>1.7338084441109221</c:v>
                </c:pt>
                <c:pt idx="1371">
                  <c:v>1.7549728417118935</c:v>
                </c:pt>
                <c:pt idx="1372">
                  <c:v>1.7589871490286579</c:v>
                </c:pt>
                <c:pt idx="1373">
                  <c:v>1.7705455692144509</c:v>
                </c:pt>
                <c:pt idx="1374">
                  <c:v>1.7387904054803855</c:v>
                </c:pt>
                <c:pt idx="1375">
                  <c:v>1.7157471620427995</c:v>
                </c:pt>
                <c:pt idx="1376">
                  <c:v>1.6854131320879526</c:v>
                </c:pt>
                <c:pt idx="1377">
                  <c:v>1.7300194646047975</c:v>
                </c:pt>
                <c:pt idx="1378">
                  <c:v>1.7467931683645723</c:v>
                </c:pt>
                <c:pt idx="1379">
                  <c:v>1.7298838159603347</c:v>
                </c:pt>
                <c:pt idx="1380">
                  <c:v>1.7336224335646246</c:v>
                </c:pt>
                <c:pt idx="1381">
                  <c:v>1.7706354865644796</c:v>
                </c:pt>
                <c:pt idx="1382">
                  <c:v>1.7692180376925943</c:v>
                </c:pt>
                <c:pt idx="1383">
                  <c:v>1.7656008061754436</c:v>
                </c:pt>
                <c:pt idx="1384">
                  <c:v>1.7783414144932628</c:v>
                </c:pt>
                <c:pt idx="1385">
                  <c:v>1.7915867297687584</c:v>
                </c:pt>
                <c:pt idx="1386">
                  <c:v>1.7751227378157752</c:v>
                </c:pt>
                <c:pt idx="1387">
                  <c:v>1.7688408345537163</c:v>
                </c:pt>
                <c:pt idx="1388">
                  <c:v>1.7770755804006995</c:v>
                </c:pt>
                <c:pt idx="1389">
                  <c:v>1.7625661305834455</c:v>
                </c:pt>
                <c:pt idx="1390">
                  <c:v>1.790415564948034</c:v>
                </c:pt>
                <c:pt idx="1391">
                  <c:v>1.792392692984131</c:v>
                </c:pt>
                <c:pt idx="1392">
                  <c:v>1.7725188649549808</c:v>
                </c:pt>
                <c:pt idx="1393">
                  <c:v>1.7925981009135645</c:v>
                </c:pt>
                <c:pt idx="1394">
                  <c:v>1.8056763439363421</c:v>
                </c:pt>
                <c:pt idx="1395">
                  <c:v>1.8270322832670993</c:v>
                </c:pt>
                <c:pt idx="1396">
                  <c:v>1.806578566139428</c:v>
                </c:pt>
                <c:pt idx="1397">
                  <c:v>1.8002805872668159</c:v>
                </c:pt>
                <c:pt idx="1398">
                  <c:v>1.7695985640645828</c:v>
                </c:pt>
                <c:pt idx="1399">
                  <c:v>1.798004716767845</c:v>
                </c:pt>
                <c:pt idx="1400">
                  <c:v>1.7852847189415222</c:v>
                </c:pt>
                <c:pt idx="1401">
                  <c:v>1.7400640083506245</c:v>
                </c:pt>
                <c:pt idx="1402">
                  <c:v>1.7581700859055718</c:v>
                </c:pt>
                <c:pt idx="1403">
                  <c:v>1.7883776671691114</c:v>
                </c:pt>
                <c:pt idx="1404">
                  <c:v>1.7824493702134259</c:v>
                </c:pt>
                <c:pt idx="1405">
                  <c:v>1.7843119340649845</c:v>
                </c:pt>
                <c:pt idx="1406">
                  <c:v>1.8055967987905299</c:v>
                </c:pt>
                <c:pt idx="1407">
                  <c:v>1.8255087374504586</c:v>
                </c:pt>
                <c:pt idx="1408">
                  <c:v>1.8227849528816906</c:v>
                </c:pt>
                <c:pt idx="1409">
                  <c:v>1.8387163729343348</c:v>
                </c:pt>
                <c:pt idx="1410">
                  <c:v>1.8173277359357138</c:v>
                </c:pt>
                <c:pt idx="1411">
                  <c:v>1.8158052833013765</c:v>
                </c:pt>
                <c:pt idx="1412">
                  <c:v>1.8202436035827678</c:v>
                </c:pt>
                <c:pt idx="1413">
                  <c:v>1.7985438171741053</c:v>
                </c:pt>
                <c:pt idx="1414">
                  <c:v>1.8073030605543432</c:v>
                </c:pt>
                <c:pt idx="1415">
                  <c:v>1.826602284291585</c:v>
                </c:pt>
                <c:pt idx="1416">
                  <c:v>1.8213555744791918</c:v>
                </c:pt>
                <c:pt idx="1417">
                  <c:v>1.8251463595622037</c:v>
                </c:pt>
                <c:pt idx="1418">
                  <c:v>1.8185777837883221</c:v>
                </c:pt>
                <c:pt idx="1419">
                  <c:v>1.8113358959238741</c:v>
                </c:pt>
                <c:pt idx="1420">
                  <c:v>1.8340543621076164</c:v>
                </c:pt>
                <c:pt idx="1421">
                  <c:v>1.814475644177554</c:v>
                </c:pt>
                <c:pt idx="1422">
                  <c:v>1.812255727187557</c:v>
                </c:pt>
                <c:pt idx="1423">
                  <c:v>1.7968657411353586</c:v>
                </c:pt>
                <c:pt idx="1424">
                  <c:v>1.7848151386129925</c:v>
                </c:pt>
                <c:pt idx="1425">
                  <c:v>1.7744067997687749</c:v>
                </c:pt>
                <c:pt idx="1426">
                  <c:v>1.7179003073040502</c:v>
                </c:pt>
                <c:pt idx="1427">
                  <c:v>1.7363561880419118</c:v>
                </c:pt>
                <c:pt idx="1428">
                  <c:v>1.7601665607352555</c:v>
                </c:pt>
                <c:pt idx="1429">
                  <c:v>1.76057919048098</c:v>
                </c:pt>
                <c:pt idx="1430">
                  <c:v>1.7652313461620439</c:v>
                </c:pt>
                <c:pt idx="1431">
                  <c:v>1.7831436264211833</c:v>
                </c:pt>
                <c:pt idx="1432">
                  <c:v>1.7971636103305912</c:v>
                </c:pt>
                <c:pt idx="1433">
                  <c:v>1.7850417410534991</c:v>
                </c:pt>
                <c:pt idx="1434">
                  <c:v>1.7727409184454148</c:v>
                </c:pt>
                <c:pt idx="1435">
                  <c:v>1.7693107506943777</c:v>
                </c:pt>
                <c:pt idx="1436">
                  <c:v>1.7931234765292432</c:v>
                </c:pt>
                <c:pt idx="1437">
                  <c:v>1.8111691749344092</c:v>
                </c:pt>
                <c:pt idx="1438">
                  <c:v>1.8027861854299094</c:v>
                </c:pt>
                <c:pt idx="1439">
                  <c:v>1.8055118875645986</c:v>
                </c:pt>
                <c:pt idx="1440">
                  <c:v>1.7831914215370603</c:v>
                </c:pt>
                <c:pt idx="1441">
                  <c:v>1.79499640356185</c:v>
                </c:pt>
                <c:pt idx="1442">
                  <c:v>1.7862368388552203</c:v>
                </c:pt>
                <c:pt idx="1443">
                  <c:v>1.7600142071496556</c:v>
                </c:pt>
                <c:pt idx="1444">
                  <c:v>1.7893397214848346</c:v>
                </c:pt>
                <c:pt idx="1445">
                  <c:v>1.7839888067951295</c:v>
                </c:pt>
                <c:pt idx="1446">
                  <c:v>1.7990950873723108</c:v>
                </c:pt>
                <c:pt idx="1447">
                  <c:v>1.8168274567029714</c:v>
                </c:pt>
                <c:pt idx="1448">
                  <c:v>1.8188641983295502</c:v>
                </c:pt>
                <c:pt idx="1449">
                  <c:v>1.8398017290725921</c:v>
                </c:pt>
                <c:pt idx="1450">
                  <c:v>1.8530733929934731</c:v>
                </c:pt>
                <c:pt idx="1451">
                  <c:v>1.8563199954569152</c:v>
                </c:pt>
                <c:pt idx="1452">
                  <c:v>1.8506870191786537</c:v>
                </c:pt>
                <c:pt idx="1453">
                  <c:v>1.8524329370463923</c:v>
                </c:pt>
                <c:pt idx="1454">
                  <c:v>1.8492078131281686</c:v>
                </c:pt>
                <c:pt idx="1455">
                  <c:v>1.8863683240675544</c:v>
                </c:pt>
                <c:pt idx="1456">
                  <c:v>1.9121203588822775</c:v>
                </c:pt>
                <c:pt idx="1457">
                  <c:v>1.9205964141218186</c:v>
                </c:pt>
                <c:pt idx="1458">
                  <c:v>1.9267355242722966</c:v>
                </c:pt>
                <c:pt idx="1459">
                  <c:v>1.9538614352276165</c:v>
                </c:pt>
                <c:pt idx="1460">
                  <c:v>1.9877098340965478</c:v>
                </c:pt>
                <c:pt idx="1461">
                  <c:v>1.9666904628330497</c:v>
                </c:pt>
                <c:pt idx="1462">
                  <c:v>1.9791993994474673</c:v>
                </c:pt>
                <c:pt idx="1463">
                  <c:v>1.9818233728032217</c:v>
                </c:pt>
                <c:pt idx="1464">
                  <c:v>1.9881699347909947</c:v>
                </c:pt>
                <c:pt idx="1465">
                  <c:v>2.0030140889241692</c:v>
                </c:pt>
                <c:pt idx="1466">
                  <c:v>1.9921323650441365</c:v>
                </c:pt>
                <c:pt idx="1467">
                  <c:v>2.015079532315224</c:v>
                </c:pt>
                <c:pt idx="1468">
                  <c:v>2.0257070756003168</c:v>
                </c:pt>
                <c:pt idx="1469">
                  <c:v>2.0534277417186604</c:v>
                </c:pt>
                <c:pt idx="1470">
                  <c:v>2.0389717803000407</c:v>
                </c:pt>
                <c:pt idx="1471">
                  <c:v>2.0427384632801715</c:v>
                </c:pt>
                <c:pt idx="1472">
                  <c:v>2.0438851952258661</c:v>
                </c:pt>
                <c:pt idx="1473">
                  <c:v>2.0265218581450513</c:v>
                </c:pt>
                <c:pt idx="1474">
                  <c:v>2.0129045752261825</c:v>
                </c:pt>
                <c:pt idx="1475">
                  <c:v>1.9520103424707367</c:v>
                </c:pt>
                <c:pt idx="1476">
                  <c:v>1.9972166915413778</c:v>
                </c:pt>
                <c:pt idx="1477">
                  <c:v>2.0040334401464852</c:v>
                </c:pt>
                <c:pt idx="1478">
                  <c:v>1.9782809504948962</c:v>
                </c:pt>
                <c:pt idx="1479">
                  <c:v>1.979821182827926</c:v>
                </c:pt>
                <c:pt idx="1480">
                  <c:v>2.0148526405147855</c:v>
                </c:pt>
                <c:pt idx="1481">
                  <c:v>2.0182016527867672</c:v>
                </c:pt>
                <c:pt idx="1482">
                  <c:v>2.020431251874411</c:v>
                </c:pt>
                <c:pt idx="1483">
                  <c:v>2.0342494436184846</c:v>
                </c:pt>
                <c:pt idx="1484">
                  <c:v>2.0140077603603737</c:v>
                </c:pt>
                <c:pt idx="1485">
                  <c:v>2.0323694303951609</c:v>
                </c:pt>
                <c:pt idx="1486">
                  <c:v>2.0581974201245998</c:v>
                </c:pt>
                <c:pt idx="1487">
                  <c:v>2.066227573294781</c:v>
                </c:pt>
                <c:pt idx="1488">
                  <c:v>2.0794242715818436</c:v>
                </c:pt>
                <c:pt idx="1489">
                  <c:v>2.0627607917979072</c:v>
                </c:pt>
                <c:pt idx="1490">
                  <c:v>1.9921100194482453</c:v>
                </c:pt>
                <c:pt idx="1491">
                  <c:v>1.9790723051594954</c:v>
                </c:pt>
                <c:pt idx="1492">
                  <c:v>1.9997477333311946</c:v>
                </c:pt>
                <c:pt idx="1493">
                  <c:v>2.0192127824974246</c:v>
                </c:pt>
                <c:pt idx="1494">
                  <c:v>2.0031794030563881</c:v>
                </c:pt>
                <c:pt idx="1495">
                  <c:v>2.0386145317753757</c:v>
                </c:pt>
                <c:pt idx="1496">
                  <c:v>2.0421578404631315</c:v>
                </c:pt>
                <c:pt idx="1497">
                  <c:v>2.0295517762090811</c:v>
                </c:pt>
                <c:pt idx="1498">
                  <c:v>2.0084677478073361</c:v>
                </c:pt>
                <c:pt idx="1499">
                  <c:v>2.0065022716154091</c:v>
                </c:pt>
                <c:pt idx="1500">
                  <c:v>1.9687396195728917</c:v>
                </c:pt>
                <c:pt idx="1501">
                  <c:v>1.9905030143258997</c:v>
                </c:pt>
                <c:pt idx="1502">
                  <c:v>1.942311095985324</c:v>
                </c:pt>
                <c:pt idx="1503">
                  <c:v>1.9134049734143341</c:v>
                </c:pt>
                <c:pt idx="1504">
                  <c:v>1.8265911019021086</c:v>
                </c:pt>
                <c:pt idx="1505">
                  <c:v>1.8755589989701036</c:v>
                </c:pt>
                <c:pt idx="1506">
                  <c:v>1.9134710483583639</c:v>
                </c:pt>
                <c:pt idx="1507">
                  <c:v>1.8891368133099078</c:v>
                </c:pt>
                <c:pt idx="1508">
                  <c:v>1.9143847842996928</c:v>
                </c:pt>
                <c:pt idx="1509">
                  <c:v>1.9211236682989525</c:v>
                </c:pt>
                <c:pt idx="1510">
                  <c:v>1.893393514660463</c:v>
                </c:pt>
                <c:pt idx="1511">
                  <c:v>1.9300080145620344</c:v>
                </c:pt>
                <c:pt idx="1512">
                  <c:v>1.9007723420056193</c:v>
                </c:pt>
                <c:pt idx="1513">
                  <c:v>1.8766282434894253</c:v>
                </c:pt>
                <c:pt idx="1514">
                  <c:v>1.8921260725968649</c:v>
                </c:pt>
                <c:pt idx="1515">
                  <c:v>1.9756766305313755</c:v>
                </c:pt>
                <c:pt idx="1516">
                  <c:v>1.9654539503458104</c:v>
                </c:pt>
                <c:pt idx="1517">
                  <c:v>1.984868898628287</c:v>
                </c:pt>
                <c:pt idx="1518">
                  <c:v>1.9864283176321642</c:v>
                </c:pt>
                <c:pt idx="1519">
                  <c:v>2.0129888308042712</c:v>
                </c:pt>
                <c:pt idx="1520">
                  <c:v>2.0038220601079946</c:v>
                </c:pt>
                <c:pt idx="1521">
                  <c:v>2.0384661943302977</c:v>
                </c:pt>
                <c:pt idx="1522">
                  <c:v>2.0473219724175715</c:v>
                </c:pt>
                <c:pt idx="1523">
                  <c:v>2.0619189364960793</c:v>
                </c:pt>
                <c:pt idx="1524">
                  <c:v>2.0619788408731163</c:v>
                </c:pt>
                <c:pt idx="1525">
                  <c:v>2.083964204874369</c:v>
                </c:pt>
                <c:pt idx="1526">
                  <c:v>2.0604854250549107</c:v>
                </c:pt>
                <c:pt idx="1527">
                  <c:v>2.0527045505638286</c:v>
                </c:pt>
                <c:pt idx="1528">
                  <c:v>2.0661899689542933</c:v>
                </c:pt>
                <c:pt idx="1529">
                  <c:v>2.0478131440096305</c:v>
                </c:pt>
                <c:pt idx="1530">
                  <c:v>2.0753900299632226</c:v>
                </c:pt>
                <c:pt idx="1531">
                  <c:v>2.0825816536711588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A99-444A-B756-C877E475B0C8}"/>
            </c:ext>
          </c:extLst>
        </c:ser>
        <c:ser>
          <c:idx val="1"/>
          <c:order val="1"/>
          <c:tx>
            <c:strRef>
              <c:f>'增值-指数增强'!$N$5</c:f>
              <c:strCache>
                <c:ptCount val="1"/>
                <c:pt idx="0">
                  <c:v>中证800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'增值-指数增强'!$A$6:$A$1537</c:f>
              <c:numCache>
                <c:formatCode>yyyy/mm/dd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'增值-指数增强'!$N$6:$N$1537</c:f>
              <c:numCache>
                <c:formatCode>0.00_);[Red]\(0.00\)</c:formatCode>
                <c:ptCount val="1532"/>
                <c:pt idx="0">
                  <c:v>1.014798646414617</c:v>
                </c:pt>
                <c:pt idx="1">
                  <c:v>1.0140971676928909</c:v>
                </c:pt>
                <c:pt idx="2">
                  <c:v>1.0136224255546269</c:v>
                </c:pt>
                <c:pt idx="3">
                  <c:v>1.022309935563898</c:v>
                </c:pt>
                <c:pt idx="4">
                  <c:v>1.0099639287595106</c:v>
                </c:pt>
                <c:pt idx="5">
                  <c:v>1.0229774073039799</c:v>
                </c:pt>
                <c:pt idx="6">
                  <c:v>1.021976176321362</c:v>
                </c:pt>
                <c:pt idx="7">
                  <c:v>1.0331501693150349</c:v>
                </c:pt>
                <c:pt idx="8">
                  <c:v>1.029745567943706</c:v>
                </c:pt>
                <c:pt idx="9">
                  <c:v>1.0248815411786449</c:v>
                </c:pt>
                <c:pt idx="10">
                  <c:v>1.0214823855988779</c:v>
                </c:pt>
                <c:pt idx="11">
                  <c:v>1.0217691894969989</c:v>
                </c:pt>
                <c:pt idx="12">
                  <c:v>1.031028788090274</c:v>
                </c:pt>
                <c:pt idx="13">
                  <c:v>1.0148499957882759</c:v>
                </c:pt>
                <c:pt idx="14">
                  <c:v>1.020455935693102</c:v>
                </c:pt>
                <c:pt idx="15">
                  <c:v>0.98770833424875604</c:v>
                </c:pt>
                <c:pt idx="16">
                  <c:v>0.90792706715469707</c:v>
                </c:pt>
                <c:pt idx="17">
                  <c:v>0.92989050546575203</c:v>
                </c:pt>
                <c:pt idx="18">
                  <c:v>0.94362371665130496</c:v>
                </c:pt>
                <c:pt idx="19">
                  <c:v>0.964052984326498</c:v>
                </c:pt>
                <c:pt idx="20">
                  <c:v>0.96606248141302298</c:v>
                </c:pt>
                <c:pt idx="21">
                  <c:v>0.97183553466407602</c:v>
                </c:pt>
                <c:pt idx="22">
                  <c:v>0.97739402840207001</c:v>
                </c:pt>
                <c:pt idx="23">
                  <c:v>0.98779523318879503</c:v>
                </c:pt>
                <c:pt idx="24">
                  <c:v>0.98110812836511396</c:v>
                </c:pt>
                <c:pt idx="25">
                  <c:v>0.98664310937215605</c:v>
                </c:pt>
                <c:pt idx="26">
                  <c:v>1.011168383594639</c:v>
                </c:pt>
                <c:pt idx="27">
                  <c:v>1.010459519164185</c:v>
                </c:pt>
                <c:pt idx="28">
                  <c:v>1.0067081166975635</c:v>
                </c:pt>
                <c:pt idx="29">
                  <c:v>1.0287455055858861</c:v>
                </c:pt>
                <c:pt idx="30">
                  <c:v>1.0331350473101391</c:v>
                </c:pt>
                <c:pt idx="31">
                  <c:v>1.033712721920681</c:v>
                </c:pt>
                <c:pt idx="32">
                  <c:v>1.0334970405278141</c:v>
                </c:pt>
                <c:pt idx="33">
                  <c:v>1.017071738510759</c:v>
                </c:pt>
                <c:pt idx="34">
                  <c:v>1.0197450378554971</c:v>
                </c:pt>
                <c:pt idx="35">
                  <c:v>0.97914694222777099</c:v>
                </c:pt>
                <c:pt idx="36">
                  <c:v>1.0125227496189579</c:v>
                </c:pt>
                <c:pt idx="37">
                  <c:v>1.018978980927389</c:v>
                </c:pt>
                <c:pt idx="38">
                  <c:v>1.0236797508080571</c:v>
                </c:pt>
                <c:pt idx="39">
                  <c:v>1.0445554331563911</c:v>
                </c:pt>
                <c:pt idx="40">
                  <c:v>1.0301810209162341</c:v>
                </c:pt>
                <c:pt idx="41">
                  <c:v>0.99313194531247295</c:v>
                </c:pt>
                <c:pt idx="42">
                  <c:v>1.0157973999126619</c:v>
                </c:pt>
                <c:pt idx="43">
                  <c:v>1.0018309312172686</c:v>
                </c:pt>
                <c:pt idx="44">
                  <c:v>0.98309060684629002</c:v>
                </c:pt>
                <c:pt idx="45">
                  <c:v>0.97109020913989896</c:v>
                </c:pt>
                <c:pt idx="46">
                  <c:v>0.92832665175999995</c:v>
                </c:pt>
                <c:pt idx="47">
                  <c:v>0.92548607546156203</c:v>
                </c:pt>
                <c:pt idx="48">
                  <c:v>0.90764470403081099</c:v>
                </c:pt>
                <c:pt idx="49">
                  <c:v>0.90059387642475197</c:v>
                </c:pt>
                <c:pt idx="50">
                  <c:v>0.91530202453495002</c:v>
                </c:pt>
                <c:pt idx="51">
                  <c:v>0.88248827892699</c:v>
                </c:pt>
                <c:pt idx="52">
                  <c:v>0.904515500779566</c:v>
                </c:pt>
                <c:pt idx="53">
                  <c:v>0.92811877678079002</c:v>
                </c:pt>
                <c:pt idx="54">
                  <c:v>0.92125095581822303</c:v>
                </c:pt>
                <c:pt idx="55">
                  <c:v>0.92219141831130402</c:v>
                </c:pt>
                <c:pt idx="56">
                  <c:v>0.91054927422323195</c:v>
                </c:pt>
                <c:pt idx="57">
                  <c:v>0.913420982686309</c:v>
                </c:pt>
                <c:pt idx="58">
                  <c:v>0.91035652124891797</c:v>
                </c:pt>
                <c:pt idx="59">
                  <c:v>0.92719280523521497</c:v>
                </c:pt>
                <c:pt idx="60">
                  <c:v>0.92141521771994195</c:v>
                </c:pt>
                <c:pt idx="61">
                  <c:v>0.94441503924756298</c:v>
                </c:pt>
                <c:pt idx="62">
                  <c:v>0.94133751258492004</c:v>
                </c:pt>
                <c:pt idx="63">
                  <c:v>0.94594196440967204</c:v>
                </c:pt>
                <c:pt idx="64">
                  <c:v>0.93640605616896899</c:v>
                </c:pt>
                <c:pt idx="65">
                  <c:v>0.93166917578201802</c:v>
                </c:pt>
                <c:pt idx="66">
                  <c:v>0.95053716072601702</c:v>
                </c:pt>
                <c:pt idx="67">
                  <c:v>0.94436792029567496</c:v>
                </c:pt>
                <c:pt idx="68">
                  <c:v>0.94747585457558203</c:v>
                </c:pt>
                <c:pt idx="69">
                  <c:v>0.95444988015986398</c:v>
                </c:pt>
                <c:pt idx="70">
                  <c:v>0.95990488048567701</c:v>
                </c:pt>
                <c:pt idx="71">
                  <c:v>0.94974378135011295</c:v>
                </c:pt>
                <c:pt idx="72">
                  <c:v>0.95754867579384495</c:v>
                </c:pt>
                <c:pt idx="73">
                  <c:v>0.95441112856153598</c:v>
                </c:pt>
                <c:pt idx="74">
                  <c:v>0.94451180138090296</c:v>
                </c:pt>
                <c:pt idx="75">
                  <c:v>0.94896129355733405</c:v>
                </c:pt>
                <c:pt idx="76">
                  <c:v>0.95216468111080699</c:v>
                </c:pt>
                <c:pt idx="77">
                  <c:v>0.95544762864058197</c:v>
                </c:pt>
                <c:pt idx="78">
                  <c:v>0.96965205271750599</c:v>
                </c:pt>
                <c:pt idx="79">
                  <c:v>0.97845182082494997</c:v>
                </c:pt>
                <c:pt idx="80">
                  <c:v>0.97608640736970298</c:v>
                </c:pt>
                <c:pt idx="81">
                  <c:v>0.986087521770311</c:v>
                </c:pt>
                <c:pt idx="82">
                  <c:v>0.98492840957737604</c:v>
                </c:pt>
                <c:pt idx="83">
                  <c:v>0.98567244961427403</c:v>
                </c:pt>
                <c:pt idx="84">
                  <c:v>0.98823786151758697</c:v>
                </c:pt>
                <c:pt idx="85">
                  <c:v>0.97801026763097199</c:v>
                </c:pt>
                <c:pt idx="86">
                  <c:v>0.97663947074198199</c:v>
                </c:pt>
                <c:pt idx="87">
                  <c:v>0.97720786647162206</c:v>
                </c:pt>
                <c:pt idx="88">
                  <c:v>0.98652566257987695</c:v>
                </c:pt>
                <c:pt idx="89">
                  <c:v>0.97999003490261605</c:v>
                </c:pt>
                <c:pt idx="90">
                  <c:v>0.97313880841219103</c:v>
                </c:pt>
                <c:pt idx="91">
                  <c:v>0.95201932755833196</c:v>
                </c:pt>
                <c:pt idx="92">
                  <c:v>0.95247518471984705</c:v>
                </c:pt>
                <c:pt idx="93">
                  <c:v>0.96523161255357304</c:v>
                </c:pt>
                <c:pt idx="94">
                  <c:v>0.957890825762437</c:v>
                </c:pt>
                <c:pt idx="95">
                  <c:v>0.95956707780133599</c:v>
                </c:pt>
                <c:pt idx="96">
                  <c:v>0.96353668589038899</c:v>
                </c:pt>
                <c:pt idx="97">
                  <c:v>0.99030831407361763</c:v>
                </c:pt>
                <c:pt idx="98">
                  <c:v>0.99244815957020027</c:v>
                </c:pt>
                <c:pt idx="99">
                  <c:v>0.99272743752461712</c:v>
                </c:pt>
                <c:pt idx="100">
                  <c:v>0.99265516976705948</c:v>
                </c:pt>
                <c:pt idx="101">
                  <c:v>0.99659551549115</c:v>
                </c:pt>
                <c:pt idx="102">
                  <c:v>0.99999450746344565</c:v>
                </c:pt>
                <c:pt idx="103">
                  <c:v>1.0062430507726341</c:v>
                </c:pt>
                <c:pt idx="104">
                  <c:v>1.0050984295272034</c:v>
                </c:pt>
                <c:pt idx="105">
                  <c:v>0.99576191204967168</c:v>
                </c:pt>
                <c:pt idx="106">
                  <c:v>0.99720960445042239</c:v>
                </c:pt>
                <c:pt idx="107">
                  <c:v>0.98815397762953006</c:v>
                </c:pt>
                <c:pt idx="108">
                  <c:v>1.0039416078388734</c:v>
                </c:pt>
                <c:pt idx="109">
                  <c:v>1.0062777355566623</c:v>
                </c:pt>
                <c:pt idx="110">
                  <c:v>1.0112564979044689</c:v>
                </c:pt>
                <c:pt idx="111">
                  <c:v>1.0237692440951489</c:v>
                </c:pt>
                <c:pt idx="112">
                  <c:v>1.024257238438631</c:v>
                </c:pt>
                <c:pt idx="113">
                  <c:v>1.0288562444718199</c:v>
                </c:pt>
                <c:pt idx="114">
                  <c:v>1.031406955075165</c:v>
                </c:pt>
                <c:pt idx="115">
                  <c:v>1.024743152629972</c:v>
                </c:pt>
                <c:pt idx="116">
                  <c:v>1.0394134606691849</c:v>
                </c:pt>
                <c:pt idx="117">
                  <c:v>1.0558971004361959</c:v>
                </c:pt>
                <c:pt idx="118">
                  <c:v>1.0765266002844149</c:v>
                </c:pt>
                <c:pt idx="119">
                  <c:v>1.0955905402346771</c:v>
                </c:pt>
                <c:pt idx="120">
                  <c:v>1.15350887075038</c:v>
                </c:pt>
                <c:pt idx="121">
                  <c:v>1.1623028191063201</c:v>
                </c:pt>
                <c:pt idx="122">
                  <c:v>1.18338590898395</c:v>
                </c:pt>
                <c:pt idx="123">
                  <c:v>1.20289182283312</c:v>
                </c:pt>
                <c:pt idx="124">
                  <c:v>1.18570174937523</c:v>
                </c:pt>
                <c:pt idx="125">
                  <c:v>1.21426357051524</c:v>
                </c:pt>
                <c:pt idx="126">
                  <c:v>1.20153762041627</c:v>
                </c:pt>
                <c:pt idx="127">
                  <c:v>1.1824173994957001</c:v>
                </c:pt>
                <c:pt idx="128">
                  <c:v>1.12556342907424</c:v>
                </c:pt>
                <c:pt idx="129">
                  <c:v>1.1319813061167801</c:v>
                </c:pt>
                <c:pt idx="130">
                  <c:v>1.16544515770031</c:v>
                </c:pt>
                <c:pt idx="131">
                  <c:v>1.1690689229664</c:v>
                </c:pt>
                <c:pt idx="132">
                  <c:v>1.1759883270275899</c:v>
                </c:pt>
                <c:pt idx="133">
                  <c:v>1.1755849878645299</c:v>
                </c:pt>
                <c:pt idx="134">
                  <c:v>1.1219743252196801</c:v>
                </c:pt>
                <c:pt idx="135">
                  <c:v>1.1269103392723501</c:v>
                </c:pt>
                <c:pt idx="136">
                  <c:v>1.1370619725470399</c:v>
                </c:pt>
                <c:pt idx="137">
                  <c:v>1.1653535608885801</c:v>
                </c:pt>
                <c:pt idx="138">
                  <c:v>1.1602375552444</c:v>
                </c:pt>
                <c:pt idx="139">
                  <c:v>1.170540735783</c:v>
                </c:pt>
                <c:pt idx="140">
                  <c:v>1.1919073106643201</c:v>
                </c:pt>
                <c:pt idx="141">
                  <c:v>1.19088929822959</c:v>
                </c:pt>
                <c:pt idx="142">
                  <c:v>1.194453136416</c:v>
                </c:pt>
                <c:pt idx="143">
                  <c:v>1.19165257383068</c:v>
                </c:pt>
                <c:pt idx="144">
                  <c:v>1.17777884719932</c:v>
                </c:pt>
                <c:pt idx="145">
                  <c:v>1.18256272967567</c:v>
                </c:pt>
                <c:pt idx="146">
                  <c:v>1.1689910224373201</c:v>
                </c:pt>
                <c:pt idx="147">
                  <c:v>1.1593940886096199</c:v>
                </c:pt>
                <c:pt idx="148">
                  <c:v>1.15822726349301</c:v>
                </c:pt>
                <c:pt idx="149">
                  <c:v>1.1742761514623801</c:v>
                </c:pt>
                <c:pt idx="150">
                  <c:v>1.20034711896124</c:v>
                </c:pt>
                <c:pt idx="151">
                  <c:v>1.2018652093198701</c:v>
                </c:pt>
                <c:pt idx="152">
                  <c:v>1.1829184824369201</c:v>
                </c:pt>
                <c:pt idx="153">
                  <c:v>1.16818614379339</c:v>
                </c:pt>
                <c:pt idx="154">
                  <c:v>1.1778399195313001</c:v>
                </c:pt>
                <c:pt idx="155">
                  <c:v>1.18676386570987</c:v>
                </c:pt>
                <c:pt idx="156">
                  <c:v>1.1862987997849399</c:v>
                </c:pt>
                <c:pt idx="157">
                  <c:v>1.1702421988919001</c:v>
                </c:pt>
                <c:pt idx="158">
                  <c:v>1.1773049932159001</c:v>
                </c:pt>
                <c:pt idx="159">
                  <c:v>1.2034332467024</c:v>
                </c:pt>
                <c:pt idx="160">
                  <c:v>1.19717030593569</c:v>
                </c:pt>
                <c:pt idx="161">
                  <c:v>1.2038819285076501</c:v>
                </c:pt>
                <c:pt idx="162">
                  <c:v>1.2045262147317199</c:v>
                </c:pt>
                <c:pt idx="163">
                  <c:v>1.19706190429935</c:v>
                </c:pt>
                <c:pt idx="164">
                  <c:v>1.18634783528149</c:v>
                </c:pt>
                <c:pt idx="165">
                  <c:v>1.16127354112853</c:v>
                </c:pt>
                <c:pt idx="166">
                  <c:v>1.1680075779241399</c:v>
                </c:pt>
                <c:pt idx="167">
                  <c:v>1.1396605032771501</c:v>
                </c:pt>
                <c:pt idx="168">
                  <c:v>1.1341494790784801</c:v>
                </c:pt>
                <c:pt idx="169">
                  <c:v>1.1460149707381</c:v>
                </c:pt>
                <c:pt idx="170">
                  <c:v>1.1522042413975</c:v>
                </c:pt>
                <c:pt idx="171">
                  <c:v>1.16083759733359</c:v>
                </c:pt>
                <c:pt idx="172">
                  <c:v>1.1535008773567501</c:v>
                </c:pt>
                <c:pt idx="173">
                  <c:v>1.14946545231903</c:v>
                </c:pt>
                <c:pt idx="174">
                  <c:v>1.17355106651971</c:v>
                </c:pt>
                <c:pt idx="175">
                  <c:v>1.16395616609917</c:v>
                </c:pt>
                <c:pt idx="176">
                  <c:v>1.14966654927441</c:v>
                </c:pt>
                <c:pt idx="177">
                  <c:v>1.1542459691559701</c:v>
                </c:pt>
                <c:pt idx="178">
                  <c:v>1.13100534080231</c:v>
                </c:pt>
                <c:pt idx="179">
                  <c:v>1.13196576340695</c:v>
                </c:pt>
                <c:pt idx="180">
                  <c:v>1.1316088653934</c:v>
                </c:pt>
                <c:pt idx="181">
                  <c:v>1.1356869686087701</c:v>
                </c:pt>
                <c:pt idx="182">
                  <c:v>1.1332575612595499</c:v>
                </c:pt>
                <c:pt idx="183">
                  <c:v>1.15813814416586</c:v>
                </c:pt>
                <c:pt idx="184">
                  <c:v>1.19284550602529</c:v>
                </c:pt>
                <c:pt idx="185">
                  <c:v>1.1963030694725001</c:v>
                </c:pt>
                <c:pt idx="186">
                  <c:v>1.18838696869292</c:v>
                </c:pt>
                <c:pt idx="187">
                  <c:v>1.18468226447325</c:v>
                </c:pt>
                <c:pt idx="188">
                  <c:v>1.1819728546222299</c:v>
                </c:pt>
                <c:pt idx="189">
                  <c:v>1.1720818246776701</c:v>
                </c:pt>
                <c:pt idx="190">
                  <c:v>1.18206216092936</c:v>
                </c:pt>
                <c:pt idx="191">
                  <c:v>1.1787099840665001</c:v>
                </c:pt>
                <c:pt idx="192">
                  <c:v>1.17447568246052</c:v>
                </c:pt>
                <c:pt idx="193">
                  <c:v>1.15873584900545</c:v>
                </c:pt>
                <c:pt idx="194">
                  <c:v>1.15367934973603</c:v>
                </c:pt>
                <c:pt idx="195">
                  <c:v>1.1554941773035701</c:v>
                </c:pt>
                <c:pt idx="196">
                  <c:v>1.16370264463532</c:v>
                </c:pt>
                <c:pt idx="197">
                  <c:v>1.1707882738878799</c:v>
                </c:pt>
                <c:pt idx="198">
                  <c:v>1.1498985446694701</c:v>
                </c:pt>
                <c:pt idx="199">
                  <c:v>1.1560743527711801</c:v>
                </c:pt>
                <c:pt idx="200">
                  <c:v>1.1710639524779201</c:v>
                </c:pt>
                <c:pt idx="201">
                  <c:v>1.17749150573379</c:v>
                </c:pt>
                <c:pt idx="202">
                  <c:v>1.1960876218045899</c:v>
                </c:pt>
                <c:pt idx="203">
                  <c:v>1.1939594391835</c:v>
                </c:pt>
                <c:pt idx="204">
                  <c:v>1.21719995067468</c:v>
                </c:pt>
                <c:pt idx="205">
                  <c:v>1.2099056751505399</c:v>
                </c:pt>
                <c:pt idx="206">
                  <c:v>1.19726007969273</c:v>
                </c:pt>
                <c:pt idx="207">
                  <c:v>1.19885109223881</c:v>
                </c:pt>
                <c:pt idx="208">
                  <c:v>1.1888054532333701</c:v>
                </c:pt>
                <c:pt idx="209">
                  <c:v>1.2012261819073899</c:v>
                </c:pt>
                <c:pt idx="210">
                  <c:v>1.19723754860661</c:v>
                </c:pt>
                <c:pt idx="211">
                  <c:v>1.1968342328160499</c:v>
                </c:pt>
                <c:pt idx="212">
                  <c:v>1.20450410435053</c:v>
                </c:pt>
                <c:pt idx="213">
                  <c:v>1.2101310093842401</c:v>
                </c:pt>
                <c:pt idx="214">
                  <c:v>1.22390474847782</c:v>
                </c:pt>
                <c:pt idx="215">
                  <c:v>1.21824692163193</c:v>
                </c:pt>
                <c:pt idx="216">
                  <c:v>1.20081223163116</c:v>
                </c:pt>
                <c:pt idx="217">
                  <c:v>1.20176608656443</c:v>
                </c:pt>
                <c:pt idx="218">
                  <c:v>1.21398835937512</c:v>
                </c:pt>
                <c:pt idx="219">
                  <c:v>1.20878886717532</c:v>
                </c:pt>
                <c:pt idx="220">
                  <c:v>1.2334766036173299</c:v>
                </c:pt>
                <c:pt idx="221">
                  <c:v>1.23385572887456</c:v>
                </c:pt>
                <c:pt idx="222">
                  <c:v>1.23222895640964</c:v>
                </c:pt>
                <c:pt idx="223">
                  <c:v>1.2349437653072299</c:v>
                </c:pt>
                <c:pt idx="224">
                  <c:v>1.2249902840534199</c:v>
                </c:pt>
                <c:pt idx="225">
                  <c:v>1.22263076046716</c:v>
                </c:pt>
                <c:pt idx="226">
                  <c:v>1.2048942847983499</c:v>
                </c:pt>
                <c:pt idx="227">
                  <c:v>1.20505747156526</c:v>
                </c:pt>
                <c:pt idx="228">
                  <c:v>1.19062507216258</c:v>
                </c:pt>
                <c:pt idx="229">
                  <c:v>1.20128760482681</c:v>
                </c:pt>
                <c:pt idx="230">
                  <c:v>1.2035014009006599</c:v>
                </c:pt>
                <c:pt idx="231">
                  <c:v>1.2038136574469001</c:v>
                </c:pt>
                <c:pt idx="232">
                  <c:v>1.2189802336931699</c:v>
                </c:pt>
                <c:pt idx="233">
                  <c:v>1.2149482210398599</c:v>
                </c:pt>
                <c:pt idx="234">
                  <c:v>1.22844240170907</c:v>
                </c:pt>
                <c:pt idx="235">
                  <c:v>1.2065034344012999</c:v>
                </c:pt>
                <c:pt idx="236">
                  <c:v>1.21698181516974</c:v>
                </c:pt>
                <c:pt idx="237">
                  <c:v>1.2111318196619301</c:v>
                </c:pt>
                <c:pt idx="238">
                  <c:v>1.2222381960247499</c:v>
                </c:pt>
                <c:pt idx="239">
                  <c:v>1.22493659743017</c:v>
                </c:pt>
                <c:pt idx="240">
                  <c:v>1.21894085103745</c:v>
                </c:pt>
                <c:pt idx="241">
                  <c:v>1.2352706530359501</c:v>
                </c:pt>
                <c:pt idx="242">
                  <c:v>1.25788143936805</c:v>
                </c:pt>
                <c:pt idx="243">
                  <c:v>1.2735640335804801</c:v>
                </c:pt>
                <c:pt idx="244">
                  <c:v>1.2949707390373901</c:v>
                </c:pt>
                <c:pt idx="245">
                  <c:v>1.3036757083011499</c:v>
                </c:pt>
                <c:pt idx="246">
                  <c:v>1.32211046065974</c:v>
                </c:pt>
                <c:pt idx="247">
                  <c:v>1.3195535563449601</c:v>
                </c:pt>
                <c:pt idx="248">
                  <c:v>1.3048684768882901</c:v>
                </c:pt>
                <c:pt idx="249">
                  <c:v>1.3378331620752599</c:v>
                </c:pt>
                <c:pt idx="250">
                  <c:v>1.3323425654380801</c:v>
                </c:pt>
                <c:pt idx="251">
                  <c:v>1.3096740957859101</c:v>
                </c:pt>
                <c:pt idx="252">
                  <c:v>1.30636613968544</c:v>
                </c:pt>
                <c:pt idx="253">
                  <c:v>1.3219761389253699</c:v>
                </c:pt>
                <c:pt idx="254">
                  <c:v>1.3051141685659899</c:v>
                </c:pt>
                <c:pt idx="255">
                  <c:v>1.31501459425394</c:v>
                </c:pt>
                <c:pt idx="256">
                  <c:v>1.33545309406504</c:v>
                </c:pt>
                <c:pt idx="257">
                  <c:v>1.3370302700935</c:v>
                </c:pt>
                <c:pt idx="258">
                  <c:v>1.34788275103253</c:v>
                </c:pt>
                <c:pt idx="259">
                  <c:v>1.3217516928465101</c:v>
                </c:pt>
                <c:pt idx="260">
                  <c:v>1.3256387259072802</c:v>
                </c:pt>
                <c:pt idx="261">
                  <c:v>1.2910606840680801</c:v>
                </c:pt>
                <c:pt idx="262">
                  <c:v>1.2833264680521801</c:v>
                </c:pt>
                <c:pt idx="263">
                  <c:v>1.2977175682544699</c:v>
                </c:pt>
                <c:pt idx="264">
                  <c:v>1.3160713349145001</c:v>
                </c:pt>
                <c:pt idx="265">
                  <c:v>1.3106429792341001</c:v>
                </c:pt>
                <c:pt idx="266">
                  <c:v>1.30541670215391</c:v>
                </c:pt>
                <c:pt idx="267">
                  <c:v>1.30326096336006</c:v>
                </c:pt>
                <c:pt idx="268">
                  <c:v>1.32214762292834</c:v>
                </c:pt>
                <c:pt idx="269">
                  <c:v>1.35090364613742</c:v>
                </c:pt>
                <c:pt idx="270">
                  <c:v>1.37663793283175</c:v>
                </c:pt>
                <c:pt idx="271">
                  <c:v>1.3732180458480501</c:v>
                </c:pt>
                <c:pt idx="272">
                  <c:v>1.37911001835863</c:v>
                </c:pt>
                <c:pt idx="273">
                  <c:v>1.34304936560969</c:v>
                </c:pt>
                <c:pt idx="274">
                  <c:v>1.33859784002611</c:v>
                </c:pt>
                <c:pt idx="275">
                  <c:v>1.3077711071635501</c:v>
                </c:pt>
                <c:pt idx="276">
                  <c:v>1.3121281611183899</c:v>
                </c:pt>
                <c:pt idx="277">
                  <c:v>1.2812869606808199</c:v>
                </c:pt>
                <c:pt idx="278">
                  <c:v>1.30214078974542</c:v>
                </c:pt>
                <c:pt idx="279">
                  <c:v>1.2867472431907301</c:v>
                </c:pt>
                <c:pt idx="280">
                  <c:v>1.31000953784816</c:v>
                </c:pt>
                <c:pt idx="281">
                  <c:v>1.2724475761926999</c:v>
                </c:pt>
                <c:pt idx="282">
                  <c:v>1.26915806099156</c:v>
                </c:pt>
                <c:pt idx="283">
                  <c:v>1.2284094698622401</c:v>
                </c:pt>
                <c:pt idx="284">
                  <c:v>1.2014212487588001</c:v>
                </c:pt>
                <c:pt idx="285">
                  <c:v>1.20550802317018</c:v>
                </c:pt>
                <c:pt idx="286">
                  <c:v>1.2355554235269199</c:v>
                </c:pt>
                <c:pt idx="287">
                  <c:v>1.2393362519659801</c:v>
                </c:pt>
                <c:pt idx="288">
                  <c:v>1.2164196365240301</c:v>
                </c:pt>
                <c:pt idx="289">
                  <c:v>1.2255767233499599</c:v>
                </c:pt>
                <c:pt idx="290">
                  <c:v>1.23093533550236</c:v>
                </c:pt>
                <c:pt idx="291">
                  <c:v>1.24074449159352</c:v>
                </c:pt>
                <c:pt idx="292">
                  <c:v>1.2125306168011001</c:v>
                </c:pt>
                <c:pt idx="293">
                  <c:v>1.2262882288724599</c:v>
                </c:pt>
                <c:pt idx="294">
                  <c:v>1.2134891696060701</c:v>
                </c:pt>
                <c:pt idx="295">
                  <c:v>1.19500601280831</c:v>
                </c:pt>
                <c:pt idx="296">
                  <c:v>1.19522370423583</c:v>
                </c:pt>
                <c:pt idx="297">
                  <c:v>1.2203165094056101</c:v>
                </c:pt>
                <c:pt idx="298">
                  <c:v>1.2221212867998799</c:v>
                </c:pt>
                <c:pt idx="299">
                  <c:v>1.2322123619375001</c:v>
                </c:pt>
                <c:pt idx="300">
                  <c:v>1.22236076139365</c:v>
                </c:pt>
                <c:pt idx="301">
                  <c:v>1.2366026048366301</c:v>
                </c:pt>
                <c:pt idx="302">
                  <c:v>1.2467802984443401</c:v>
                </c:pt>
                <c:pt idx="303">
                  <c:v>1.24353184871862</c:v>
                </c:pt>
                <c:pt idx="304">
                  <c:v>1.23689174598435</c:v>
                </c:pt>
                <c:pt idx="305">
                  <c:v>1.23886162669019</c:v>
                </c:pt>
                <c:pt idx="306">
                  <c:v>1.2235041672692901</c:v>
                </c:pt>
                <c:pt idx="307">
                  <c:v>1.2022819175506201</c:v>
                </c:pt>
                <c:pt idx="308">
                  <c:v>1.20002871544856</c:v>
                </c:pt>
                <c:pt idx="309">
                  <c:v>1.2106876721208999</c:v>
                </c:pt>
                <c:pt idx="310">
                  <c:v>1.2047214685631</c:v>
                </c:pt>
                <c:pt idx="311">
                  <c:v>1.21073383280046</c:v>
                </c:pt>
                <c:pt idx="312">
                  <c:v>1.2371651106972801</c:v>
                </c:pt>
                <c:pt idx="313">
                  <c:v>1.23662558000017</c:v>
                </c:pt>
                <c:pt idx="314">
                  <c:v>1.23914261083682</c:v>
                </c:pt>
                <c:pt idx="315">
                  <c:v>1.23847457815683</c:v>
                </c:pt>
                <c:pt idx="316">
                  <c:v>1.24789935017917</c:v>
                </c:pt>
                <c:pt idx="317">
                  <c:v>1.23609962872323</c:v>
                </c:pt>
                <c:pt idx="318">
                  <c:v>1.2387497892969499</c:v>
                </c:pt>
                <c:pt idx="319">
                  <c:v>1.2460522919396799</c:v>
                </c:pt>
                <c:pt idx="320">
                  <c:v>1.2545698371582099</c:v>
                </c:pt>
                <c:pt idx="321">
                  <c:v>1.24667000363583</c:v>
                </c:pt>
                <c:pt idx="322">
                  <c:v>1.2351409123107899</c:v>
                </c:pt>
                <c:pt idx="323">
                  <c:v>1.2209614968045601</c:v>
                </c:pt>
                <c:pt idx="324">
                  <c:v>1.2216738671094101</c:v>
                </c:pt>
                <c:pt idx="325">
                  <c:v>1.2265357436048401</c:v>
                </c:pt>
                <c:pt idx="326">
                  <c:v>1.23303624242065</c:v>
                </c:pt>
                <c:pt idx="327">
                  <c:v>1.22014544610756</c:v>
                </c:pt>
                <c:pt idx="328">
                  <c:v>1.2460225621248</c:v>
                </c:pt>
                <c:pt idx="329">
                  <c:v>1.26227785260612</c:v>
                </c:pt>
                <c:pt idx="330">
                  <c:v>1.26371542471612</c:v>
                </c:pt>
                <c:pt idx="331">
                  <c:v>1.2601705416239399</c:v>
                </c:pt>
                <c:pt idx="332">
                  <c:v>1.2612454660863701</c:v>
                </c:pt>
                <c:pt idx="333">
                  <c:v>1.2505292701713799</c:v>
                </c:pt>
                <c:pt idx="334">
                  <c:v>1.25526547275594</c:v>
                </c:pt>
                <c:pt idx="335">
                  <c:v>1.2891315182502301</c:v>
                </c:pt>
                <c:pt idx="336">
                  <c:v>1.2899047739071001</c:v>
                </c:pt>
                <c:pt idx="337">
                  <c:v>1.2957371465529399</c:v>
                </c:pt>
                <c:pt idx="338">
                  <c:v>1.2917627938472001</c:v>
                </c:pt>
                <c:pt idx="339">
                  <c:v>1.296413429724</c:v>
                </c:pt>
                <c:pt idx="340">
                  <c:v>1.2987839617558701</c:v>
                </c:pt>
                <c:pt idx="341">
                  <c:v>1.28651704747786</c:v>
                </c:pt>
                <c:pt idx="342">
                  <c:v>1.2794108738013299</c:v>
                </c:pt>
                <c:pt idx="343">
                  <c:v>1.2855882946052599</c:v>
                </c:pt>
                <c:pt idx="344">
                  <c:v>1.2859731694965</c:v>
                </c:pt>
                <c:pt idx="345">
                  <c:v>1.27581237420338</c:v>
                </c:pt>
                <c:pt idx="346">
                  <c:v>1.27699287223014</c:v>
                </c:pt>
                <c:pt idx="347">
                  <c:v>1.2867686290245499</c:v>
                </c:pt>
                <c:pt idx="348">
                  <c:v>1.2762501176805201</c:v>
                </c:pt>
                <c:pt idx="349">
                  <c:v>1.2625744729525501</c:v>
                </c:pt>
                <c:pt idx="350">
                  <c:v>1.2421119462155901</c:v>
                </c:pt>
                <c:pt idx="351">
                  <c:v>1.2482745488570699</c:v>
                </c:pt>
                <c:pt idx="352">
                  <c:v>1.25012413132613</c:v>
                </c:pt>
                <c:pt idx="353">
                  <c:v>1.24989187883362</c:v>
                </c:pt>
                <c:pt idx="354">
                  <c:v>1.25730640584956</c:v>
                </c:pt>
                <c:pt idx="355">
                  <c:v>1.26421005684845</c:v>
                </c:pt>
                <c:pt idx="356">
                  <c:v>1.2643756042374501</c:v>
                </c:pt>
                <c:pt idx="357">
                  <c:v>1.28281893430206</c:v>
                </c:pt>
                <c:pt idx="358">
                  <c:v>1.2856961353017</c:v>
                </c:pt>
                <c:pt idx="359">
                  <c:v>1.27139988068808</c:v>
                </c:pt>
                <c:pt idx="360">
                  <c:v>1.27956718905442</c:v>
                </c:pt>
                <c:pt idx="361">
                  <c:v>1.27680951499921</c:v>
                </c:pt>
                <c:pt idx="362">
                  <c:v>1.24607035887907</c:v>
                </c:pt>
                <c:pt idx="363">
                  <c:v>1.2491765168492801</c:v>
                </c:pt>
                <c:pt idx="364">
                  <c:v>1.24860129635081</c:v>
                </c:pt>
                <c:pt idx="365">
                  <c:v>1.26181402542348</c:v>
                </c:pt>
                <c:pt idx="366">
                  <c:v>1.25122186734463</c:v>
                </c:pt>
                <c:pt idx="367">
                  <c:v>1.2499783103237301</c:v>
                </c:pt>
                <c:pt idx="368">
                  <c:v>1.2662043384401001</c:v>
                </c:pt>
                <c:pt idx="369">
                  <c:v>1.27039909378289</c:v>
                </c:pt>
                <c:pt idx="370">
                  <c:v>1.25652298315694</c:v>
                </c:pt>
                <c:pt idx="371">
                  <c:v>1.27094795010589</c:v>
                </c:pt>
                <c:pt idx="372">
                  <c:v>1.2598524886986999</c:v>
                </c:pt>
                <c:pt idx="373">
                  <c:v>1.2619168410332799</c:v>
                </c:pt>
                <c:pt idx="374">
                  <c:v>1.26155433362069</c:v>
                </c:pt>
                <c:pt idx="375">
                  <c:v>1.27171978004051</c:v>
                </c:pt>
                <c:pt idx="376">
                  <c:v>1.2749468439323999</c:v>
                </c:pt>
                <c:pt idx="377">
                  <c:v>1.26133696940811</c:v>
                </c:pt>
                <c:pt idx="378">
                  <c:v>1.2252102192405601</c:v>
                </c:pt>
                <c:pt idx="379">
                  <c:v>1.18585343687411</c:v>
                </c:pt>
                <c:pt idx="380">
                  <c:v>1.1835241105526499</c:v>
                </c:pt>
                <c:pt idx="381">
                  <c:v>1.20635027443517</c:v>
                </c:pt>
                <c:pt idx="382">
                  <c:v>1.1992597369584499</c:v>
                </c:pt>
                <c:pt idx="383">
                  <c:v>1.22697498292172</c:v>
                </c:pt>
                <c:pt idx="384">
                  <c:v>1.2247672636968201</c:v>
                </c:pt>
                <c:pt idx="385">
                  <c:v>1.23804723544041</c:v>
                </c:pt>
                <c:pt idx="386">
                  <c:v>1.23148580452759</c:v>
                </c:pt>
                <c:pt idx="387">
                  <c:v>1.2274586767259401</c:v>
                </c:pt>
                <c:pt idx="388">
                  <c:v>1.2413437623903401</c:v>
                </c:pt>
                <c:pt idx="389">
                  <c:v>1.2539684862092499</c:v>
                </c:pt>
                <c:pt idx="390">
                  <c:v>1.25094857274918</c:v>
                </c:pt>
                <c:pt idx="391">
                  <c:v>1.2438635745540101</c:v>
                </c:pt>
                <c:pt idx="392">
                  <c:v>1.2383894321539901</c:v>
                </c:pt>
                <c:pt idx="393">
                  <c:v>1.23592931334505</c:v>
                </c:pt>
                <c:pt idx="394">
                  <c:v>1.2095754685273901</c:v>
                </c:pt>
                <c:pt idx="395">
                  <c:v>1.2223461769561599</c:v>
                </c:pt>
                <c:pt idx="396">
                  <c:v>1.2164892398170499</c:v>
                </c:pt>
                <c:pt idx="397">
                  <c:v>1.1976784473707001</c:v>
                </c:pt>
                <c:pt idx="398">
                  <c:v>1.2147364194813299</c:v>
                </c:pt>
                <c:pt idx="399">
                  <c:v>1.2275052814829199</c:v>
                </c:pt>
                <c:pt idx="400">
                  <c:v>1.2319721394238601</c:v>
                </c:pt>
                <c:pt idx="401">
                  <c:v>1.21216640319631</c:v>
                </c:pt>
                <c:pt idx="402">
                  <c:v>1.21957450277586</c:v>
                </c:pt>
                <c:pt idx="403">
                  <c:v>1.2189138090596101</c:v>
                </c:pt>
                <c:pt idx="404">
                  <c:v>1.2186487883277399</c:v>
                </c:pt>
                <c:pt idx="405">
                  <c:v>1.2281910772598401</c:v>
                </c:pt>
                <c:pt idx="406">
                  <c:v>1.23295630848441</c:v>
                </c:pt>
                <c:pt idx="407">
                  <c:v>1.2267545569121701</c:v>
                </c:pt>
                <c:pt idx="408">
                  <c:v>1.24722437586788</c:v>
                </c:pt>
                <c:pt idx="409">
                  <c:v>1.26448886735295</c:v>
                </c:pt>
                <c:pt idx="410">
                  <c:v>1.26244337662262</c:v>
                </c:pt>
                <c:pt idx="411">
                  <c:v>1.2651193638044</c:v>
                </c:pt>
                <c:pt idx="412">
                  <c:v>1.27298736398727</c:v>
                </c:pt>
                <c:pt idx="413">
                  <c:v>1.2705540534312099</c:v>
                </c:pt>
                <c:pt idx="414">
                  <c:v>1.25251635303426</c:v>
                </c:pt>
                <c:pt idx="415">
                  <c:v>1.2445352299708701</c:v>
                </c:pt>
                <c:pt idx="416">
                  <c:v>1.2270915415591501</c:v>
                </c:pt>
                <c:pt idx="417">
                  <c:v>1.23410978790582</c:v>
                </c:pt>
                <c:pt idx="418">
                  <c:v>1.2300483960250701</c:v>
                </c:pt>
                <c:pt idx="419">
                  <c:v>1.2380923677301401</c:v>
                </c:pt>
                <c:pt idx="420">
                  <c:v>1.23223183122665</c:v>
                </c:pt>
                <c:pt idx="421">
                  <c:v>1.2287326647365999</c:v>
                </c:pt>
                <c:pt idx="422">
                  <c:v>1.2311497080354501</c:v>
                </c:pt>
                <c:pt idx="423">
                  <c:v>1.21373570269362</c:v>
                </c:pt>
                <c:pt idx="424">
                  <c:v>1.2238300266081801</c:v>
                </c:pt>
                <c:pt idx="425">
                  <c:v>1.23540200646334</c:v>
                </c:pt>
                <c:pt idx="426">
                  <c:v>1.23655431725994</c:v>
                </c:pt>
                <c:pt idx="427">
                  <c:v>1.2207899426841</c:v>
                </c:pt>
                <c:pt idx="428">
                  <c:v>1.2327266269664601</c:v>
                </c:pt>
                <c:pt idx="429">
                  <c:v>1.2288105185206901</c:v>
                </c:pt>
                <c:pt idx="430">
                  <c:v>1.2329923956182001</c:v>
                </c:pt>
                <c:pt idx="431">
                  <c:v>1.22393962024182</c:v>
                </c:pt>
                <c:pt idx="432">
                  <c:v>1.23525317040896</c:v>
                </c:pt>
                <c:pt idx="433">
                  <c:v>1.23280272781335</c:v>
                </c:pt>
                <c:pt idx="434">
                  <c:v>1.23532922451087</c:v>
                </c:pt>
                <c:pt idx="435">
                  <c:v>1.2383239424202701</c:v>
                </c:pt>
                <c:pt idx="436">
                  <c:v>1.2453632240133099</c:v>
                </c:pt>
                <c:pt idx="437">
                  <c:v>1.2421750519547201</c:v>
                </c:pt>
                <c:pt idx="438">
                  <c:v>1.22756686800981</c:v>
                </c:pt>
                <c:pt idx="439">
                  <c:v>1.2169639118378199</c:v>
                </c:pt>
                <c:pt idx="440">
                  <c:v>1.2284857810615999</c:v>
                </c:pt>
                <c:pt idx="441">
                  <c:v>1.2266567430165101</c:v>
                </c:pt>
                <c:pt idx="442">
                  <c:v>1.2138104245632599</c:v>
                </c:pt>
                <c:pt idx="443">
                  <c:v>1.2116284852014201</c:v>
                </c:pt>
                <c:pt idx="444">
                  <c:v>1.2230375587596201</c:v>
                </c:pt>
                <c:pt idx="445">
                  <c:v>1.2145721342071201</c:v>
                </c:pt>
                <c:pt idx="446">
                  <c:v>1.21715622073471</c:v>
                </c:pt>
                <c:pt idx="447">
                  <c:v>1.21918766459496</c:v>
                </c:pt>
                <c:pt idx="448">
                  <c:v>1.2135135471193701</c:v>
                </c:pt>
                <c:pt idx="449">
                  <c:v>1.23065731966273</c:v>
                </c:pt>
                <c:pt idx="450">
                  <c:v>1.2302498435678799</c:v>
                </c:pt>
                <c:pt idx="451">
                  <c:v>1.22665312027963</c:v>
                </c:pt>
                <c:pt idx="452">
                  <c:v>1.2246336665098201</c:v>
                </c:pt>
                <c:pt idx="453">
                  <c:v>1.2275608846508401</c:v>
                </c:pt>
                <c:pt idx="454">
                  <c:v>1.2175756869199901</c:v>
                </c:pt>
                <c:pt idx="455">
                  <c:v>1.23112722369433</c:v>
                </c:pt>
                <c:pt idx="456">
                  <c:v>1.2389579914911</c:v>
                </c:pt>
                <c:pt idx="457">
                  <c:v>1.2394031440494599</c:v>
                </c:pt>
                <c:pt idx="458">
                  <c:v>1.23981129794669</c:v>
                </c:pt>
                <c:pt idx="459">
                  <c:v>1.2350190247442701</c:v>
                </c:pt>
                <c:pt idx="460">
                  <c:v>1.2275401766194101</c:v>
                </c:pt>
                <c:pt idx="461">
                  <c:v>1.22597122770953</c:v>
                </c:pt>
                <c:pt idx="462">
                  <c:v>1.22358153023097</c:v>
                </c:pt>
                <c:pt idx="463">
                  <c:v>1.22667403866353</c:v>
                </c:pt>
                <c:pt idx="464">
                  <c:v>1.22721190991343</c:v>
                </c:pt>
                <c:pt idx="465">
                  <c:v>1.23876378942204</c:v>
                </c:pt>
                <c:pt idx="466">
                  <c:v>1.2345823330294601</c:v>
                </c:pt>
                <c:pt idx="467">
                  <c:v>1.23877150234571</c:v>
                </c:pt>
                <c:pt idx="468">
                  <c:v>1.2568502915905899</c:v>
                </c:pt>
                <c:pt idx="469">
                  <c:v>1.2733109328215599</c:v>
                </c:pt>
                <c:pt idx="470">
                  <c:v>1.26825492437455</c:v>
                </c:pt>
                <c:pt idx="471">
                  <c:v>1.27565168829355</c:v>
                </c:pt>
                <c:pt idx="472">
                  <c:v>1.26792537218129</c:v>
                </c:pt>
                <c:pt idx="473">
                  <c:v>1.2591122350061501</c:v>
                </c:pt>
                <c:pt idx="474">
                  <c:v>1.26736744732985</c:v>
                </c:pt>
                <c:pt idx="475">
                  <c:v>1.2493077534141799</c:v>
                </c:pt>
                <c:pt idx="476">
                  <c:v>1.23020258438102</c:v>
                </c:pt>
                <c:pt idx="477">
                  <c:v>1.2397913612076201</c:v>
                </c:pt>
                <c:pt idx="478">
                  <c:v>1.2410782274635599</c:v>
                </c:pt>
                <c:pt idx="479">
                  <c:v>1.24907461276682</c:v>
                </c:pt>
                <c:pt idx="480">
                  <c:v>1.2414329284624901</c:v>
                </c:pt>
                <c:pt idx="481">
                  <c:v>1.2407999311539801</c:v>
                </c:pt>
                <c:pt idx="482">
                  <c:v>1.24837264322268</c:v>
                </c:pt>
                <c:pt idx="483">
                  <c:v>1.2329031126835699</c:v>
                </c:pt>
                <c:pt idx="484">
                  <c:v>1.2427796984256201</c:v>
                </c:pt>
                <c:pt idx="485">
                  <c:v>1.24837645293953</c:v>
                </c:pt>
                <c:pt idx="486">
                  <c:v>1.2438364858311699</c:v>
                </c:pt>
                <c:pt idx="487">
                  <c:v>1.22893114397243</c:v>
                </c:pt>
                <c:pt idx="488">
                  <c:v>1.21965597929683</c:v>
                </c:pt>
                <c:pt idx="489">
                  <c:v>1.2182338564066799</c:v>
                </c:pt>
                <c:pt idx="490">
                  <c:v>1.22303723154468</c:v>
                </c:pt>
                <c:pt idx="491">
                  <c:v>1.2118631918060099</c:v>
                </c:pt>
                <c:pt idx="492">
                  <c:v>1.2235552128005001</c:v>
                </c:pt>
                <c:pt idx="493">
                  <c:v>1.2042216243641599</c:v>
                </c:pt>
                <c:pt idx="494">
                  <c:v>1.1960236746556001</c:v>
                </c:pt>
                <c:pt idx="495">
                  <c:v>1.20693493742201</c:v>
                </c:pt>
                <c:pt idx="496">
                  <c:v>1.2159915692602299</c:v>
                </c:pt>
                <c:pt idx="497">
                  <c:v>1.20785321941641</c:v>
                </c:pt>
                <c:pt idx="498">
                  <c:v>1.2135996046495601</c:v>
                </c:pt>
                <c:pt idx="499">
                  <c:v>1.20184695540051</c:v>
                </c:pt>
                <c:pt idx="500">
                  <c:v>1.20337876541428</c:v>
                </c:pt>
                <c:pt idx="501">
                  <c:v>1.1729963670727199</c:v>
                </c:pt>
                <c:pt idx="502">
                  <c:v>1.18106992835769</c:v>
                </c:pt>
                <c:pt idx="503">
                  <c:v>1.15612355187521</c:v>
                </c:pt>
                <c:pt idx="504">
                  <c:v>1.14432018430989</c:v>
                </c:pt>
                <c:pt idx="505">
                  <c:v>1.1617351479240601</c:v>
                </c:pt>
                <c:pt idx="506">
                  <c:v>1.15955024025524</c:v>
                </c:pt>
                <c:pt idx="507">
                  <c:v>1.1719707819492899</c:v>
                </c:pt>
                <c:pt idx="508">
                  <c:v>1.16952571502776</c:v>
                </c:pt>
                <c:pt idx="509">
                  <c:v>1.1582497244616501</c:v>
                </c:pt>
                <c:pt idx="510">
                  <c:v>1.1466971671506501</c:v>
                </c:pt>
                <c:pt idx="511">
                  <c:v>1.1586235441622801</c:v>
                </c:pt>
                <c:pt idx="512">
                  <c:v>1.1625362168511399</c:v>
                </c:pt>
                <c:pt idx="513">
                  <c:v>1.16454919643956</c:v>
                </c:pt>
                <c:pt idx="514">
                  <c:v>1.1714859896377601</c:v>
                </c:pt>
                <c:pt idx="515">
                  <c:v>1.1695453946693699</c:v>
                </c:pt>
                <c:pt idx="516">
                  <c:v>1.15463963210569</c:v>
                </c:pt>
                <c:pt idx="517">
                  <c:v>1.1682099837392901</c:v>
                </c:pt>
                <c:pt idx="518">
                  <c:v>1.1452221523021</c:v>
                </c:pt>
                <c:pt idx="519">
                  <c:v>1.1559127787065</c:v>
                </c:pt>
                <c:pt idx="520">
                  <c:v>1.15887173669705</c:v>
                </c:pt>
                <c:pt idx="521">
                  <c:v>1.16701962251923</c:v>
                </c:pt>
                <c:pt idx="522">
                  <c:v>1.1591810249362999</c:v>
                </c:pt>
                <c:pt idx="523">
                  <c:v>1.1533636574328801</c:v>
                </c:pt>
                <c:pt idx="524">
                  <c:v>1.14049616349828</c:v>
                </c:pt>
                <c:pt idx="525">
                  <c:v>1.1070316808573599</c:v>
                </c:pt>
                <c:pt idx="526">
                  <c:v>1.0809022821185541</c:v>
                </c:pt>
                <c:pt idx="527">
                  <c:v>1.0683413418411709</c:v>
                </c:pt>
                <c:pt idx="528">
                  <c:v>1.0855618229163211</c:v>
                </c:pt>
                <c:pt idx="529">
                  <c:v>1.090601073283713</c:v>
                </c:pt>
                <c:pt idx="530">
                  <c:v>1.059169156382846</c:v>
                </c:pt>
                <c:pt idx="531">
                  <c:v>1.0079009787746886</c:v>
                </c:pt>
                <c:pt idx="532">
                  <c:v>1.0487718314304539</c:v>
                </c:pt>
                <c:pt idx="533">
                  <c:v>1.0689745495021521</c:v>
                </c:pt>
                <c:pt idx="534">
                  <c:v>1.0770249018986231</c:v>
                </c:pt>
                <c:pt idx="535">
                  <c:v>1.0767387524303891</c:v>
                </c:pt>
                <c:pt idx="536">
                  <c:v>1.0760420884428341</c:v>
                </c:pt>
                <c:pt idx="537">
                  <c:v>1.0817457954983261</c:v>
                </c:pt>
                <c:pt idx="538">
                  <c:v>1.0747063269253121</c:v>
                </c:pt>
                <c:pt idx="539">
                  <c:v>1.056881503221712</c:v>
                </c:pt>
                <c:pt idx="540">
                  <c:v>1.052480135014495</c:v>
                </c:pt>
                <c:pt idx="541">
                  <c:v>1.048499705459806</c:v>
                </c:pt>
                <c:pt idx="542">
                  <c:v>1.076617051843842</c:v>
                </c:pt>
                <c:pt idx="543">
                  <c:v>1.068413142148809</c:v>
                </c:pt>
                <c:pt idx="544">
                  <c:v>1.0803097426005719</c:v>
                </c:pt>
                <c:pt idx="545">
                  <c:v>1.077635227886043</c:v>
                </c:pt>
                <c:pt idx="546">
                  <c:v>1.0616129845620921</c:v>
                </c:pt>
                <c:pt idx="547">
                  <c:v>1.0658768290029861</c:v>
                </c:pt>
                <c:pt idx="548">
                  <c:v>1.0328705407731791</c:v>
                </c:pt>
                <c:pt idx="549">
                  <c:v>1.052164886788771</c:v>
                </c:pt>
                <c:pt idx="550">
                  <c:v>1.0410762267779059</c:v>
                </c:pt>
                <c:pt idx="551">
                  <c:v>1.054374990008258</c:v>
                </c:pt>
                <c:pt idx="552">
                  <c:v>1.0515643305046689</c:v>
                </c:pt>
                <c:pt idx="553">
                  <c:v>1.047402062931287</c:v>
                </c:pt>
                <c:pt idx="554">
                  <c:v>1.0421041491509291</c:v>
                </c:pt>
                <c:pt idx="555">
                  <c:v>1.0242767778452671</c:v>
                </c:pt>
                <c:pt idx="556">
                  <c:v>1.0018572953927296</c:v>
                </c:pt>
                <c:pt idx="557">
                  <c:v>1.0044370813810677</c:v>
                </c:pt>
                <c:pt idx="558">
                  <c:v>0.95123412855601996</c:v>
                </c:pt>
                <c:pt idx="559">
                  <c:v>0.93979661067021802</c:v>
                </c:pt>
                <c:pt idx="560">
                  <c:v>0.96945845833333699</c:v>
                </c:pt>
                <c:pt idx="561">
                  <c:v>0.97362589122832999</c:v>
                </c:pt>
                <c:pt idx="562">
                  <c:v>1.000408410994684</c:v>
                </c:pt>
                <c:pt idx="563">
                  <c:v>1.0016427358796702</c:v>
                </c:pt>
                <c:pt idx="564">
                  <c:v>0.97716539864643304</c:v>
                </c:pt>
                <c:pt idx="565">
                  <c:v>0.97295933101559195</c:v>
                </c:pt>
                <c:pt idx="566">
                  <c:v>0.984428495260946</c:v>
                </c:pt>
                <c:pt idx="567">
                  <c:v>0.99723321067135806</c:v>
                </c:pt>
                <c:pt idx="568">
                  <c:v>0.99405179326410276</c:v>
                </c:pt>
                <c:pt idx="569">
                  <c:v>1.0019721478379553</c:v>
                </c:pt>
                <c:pt idx="570">
                  <c:v>0.99558091544083394</c:v>
                </c:pt>
                <c:pt idx="571">
                  <c:v>1.0060885352017368</c:v>
                </c:pt>
                <c:pt idx="572">
                  <c:v>1.0026351788038013</c:v>
                </c:pt>
                <c:pt idx="573">
                  <c:v>1.0057774005353051</c:v>
                </c:pt>
                <c:pt idx="574">
                  <c:v>1.0244654406327851</c:v>
                </c:pt>
                <c:pt idx="575">
                  <c:v>1.021403643659935</c:v>
                </c:pt>
                <c:pt idx="576">
                  <c:v>0.99423594515989744</c:v>
                </c:pt>
                <c:pt idx="577">
                  <c:v>1.0028614479373446</c:v>
                </c:pt>
                <c:pt idx="578">
                  <c:v>1.0074950686370741</c:v>
                </c:pt>
                <c:pt idx="579">
                  <c:v>1.0086066411731947</c:v>
                </c:pt>
                <c:pt idx="580">
                  <c:v>1.015677008185889</c:v>
                </c:pt>
                <c:pt idx="581">
                  <c:v>1.031075252612274</c:v>
                </c:pt>
                <c:pt idx="582">
                  <c:v>1.029367751546254</c:v>
                </c:pt>
                <c:pt idx="583">
                  <c:v>1.032824660563578</c:v>
                </c:pt>
                <c:pt idx="584">
                  <c:v>1.0519570118095609</c:v>
                </c:pt>
                <c:pt idx="585">
                  <c:v>1.0544266665968609</c:v>
                </c:pt>
                <c:pt idx="586">
                  <c:v>1.0635129113874819</c:v>
                </c:pt>
                <c:pt idx="587">
                  <c:v>1.0514895852625381</c:v>
                </c:pt>
                <c:pt idx="588">
                  <c:v>1.0681035500671121</c:v>
                </c:pt>
                <c:pt idx="589">
                  <c:v>1.0583698403929649</c:v>
                </c:pt>
                <c:pt idx="590">
                  <c:v>1.0664006767552949</c:v>
                </c:pt>
                <c:pt idx="591">
                  <c:v>1.0764544493893371</c:v>
                </c:pt>
                <c:pt idx="592">
                  <c:v>1.07124336443153</c:v>
                </c:pt>
                <c:pt idx="593">
                  <c:v>1.0846329999262361</c:v>
                </c:pt>
                <c:pt idx="594">
                  <c:v>1.089297332085678</c:v>
                </c:pt>
                <c:pt idx="595">
                  <c:v>1.0861451302983931</c:v>
                </c:pt>
                <c:pt idx="596">
                  <c:v>1.0716118552030869</c:v>
                </c:pt>
                <c:pt idx="597">
                  <c:v>1.090614231998948</c:v>
                </c:pt>
                <c:pt idx="598">
                  <c:v>1.1031419132145599</c:v>
                </c:pt>
                <c:pt idx="599">
                  <c:v>1.11422178516694</c:v>
                </c:pt>
                <c:pt idx="600">
                  <c:v>1.12693897057992</c:v>
                </c:pt>
                <c:pt idx="601">
                  <c:v>1.1084612829462199</c:v>
                </c:pt>
                <c:pt idx="602">
                  <c:v>1.12392036597963</c:v>
                </c:pt>
                <c:pt idx="603">
                  <c:v>1.11978537410905</c:v>
                </c:pt>
                <c:pt idx="604">
                  <c:v>1.1288972585277599</c:v>
                </c:pt>
                <c:pt idx="605">
                  <c:v>1.12717629490406</c:v>
                </c:pt>
                <c:pt idx="606">
                  <c:v>1.1108022721431701</c:v>
                </c:pt>
                <c:pt idx="607">
                  <c:v>1.1159552998209801</c:v>
                </c:pt>
                <c:pt idx="608">
                  <c:v>1.11113210480639</c:v>
                </c:pt>
                <c:pt idx="609">
                  <c:v>1.0934392422150661</c:v>
                </c:pt>
                <c:pt idx="610">
                  <c:v>1.082388024942754</c:v>
                </c:pt>
                <c:pt idx="611">
                  <c:v>1.085008549191578</c:v>
                </c:pt>
                <c:pt idx="612">
                  <c:v>1.086538746503124</c:v>
                </c:pt>
                <c:pt idx="613">
                  <c:v>1.0681167555273381</c:v>
                </c:pt>
                <c:pt idx="614">
                  <c:v>1.081328806797619</c:v>
                </c:pt>
                <c:pt idx="615">
                  <c:v>1.077867784221004</c:v>
                </c:pt>
                <c:pt idx="616">
                  <c:v>1.0837473225637231</c:v>
                </c:pt>
                <c:pt idx="617">
                  <c:v>1.0720155683260799</c:v>
                </c:pt>
                <c:pt idx="618">
                  <c:v>1.070013901025707</c:v>
                </c:pt>
                <c:pt idx="619">
                  <c:v>1.062707495176151</c:v>
                </c:pt>
                <c:pt idx="620">
                  <c:v>1.072257052954503</c:v>
                </c:pt>
                <c:pt idx="621">
                  <c:v>1.069274114783076</c:v>
                </c:pt>
                <c:pt idx="622">
                  <c:v>1.0700588229629719</c:v>
                </c:pt>
                <c:pt idx="623">
                  <c:v>1.05721159298238</c:v>
                </c:pt>
                <c:pt idx="624">
                  <c:v>1.0629644757694061</c:v>
                </c:pt>
                <c:pt idx="625">
                  <c:v>1.0400168917702921</c:v>
                </c:pt>
                <c:pt idx="626">
                  <c:v>1.0304781554575759</c:v>
                </c:pt>
                <c:pt idx="627">
                  <c:v>1.0385017463461541</c:v>
                </c:pt>
                <c:pt idx="628">
                  <c:v>1.0537138522145859</c:v>
                </c:pt>
                <c:pt idx="629">
                  <c:v>1.0542161738981011</c:v>
                </c:pt>
                <c:pt idx="630">
                  <c:v>1.0565490528389501</c:v>
                </c:pt>
                <c:pt idx="631">
                  <c:v>1.046862532234178</c:v>
                </c:pt>
                <c:pt idx="632">
                  <c:v>1.0677266685694999</c:v>
                </c:pt>
                <c:pt idx="633">
                  <c:v>1.066500594175593</c:v>
                </c:pt>
                <c:pt idx="634">
                  <c:v>1.066370666470462</c:v>
                </c:pt>
                <c:pt idx="635">
                  <c:v>1.0658063141826271</c:v>
                </c:pt>
                <c:pt idx="636">
                  <c:v>1.0744456301051959</c:v>
                </c:pt>
                <c:pt idx="637">
                  <c:v>1.066388429567404</c:v>
                </c:pt>
                <c:pt idx="638">
                  <c:v>1.057644591842831</c:v>
                </c:pt>
                <c:pt idx="639">
                  <c:v>1.06679700416956</c:v>
                </c:pt>
                <c:pt idx="640">
                  <c:v>1.0626618954365019</c:v>
                </c:pt>
                <c:pt idx="641">
                  <c:v>1.0400921745798299</c:v>
                </c:pt>
                <c:pt idx="642">
                  <c:v>1.0481282931262521</c:v>
                </c:pt>
                <c:pt idx="643">
                  <c:v>1.045458008833495</c:v>
                </c:pt>
                <c:pt idx="644">
                  <c:v>1.042521207969124</c:v>
                </c:pt>
                <c:pt idx="645">
                  <c:v>1.0388848215552</c:v>
                </c:pt>
                <c:pt idx="646">
                  <c:v>1.034048070492944</c:v>
                </c:pt>
                <c:pt idx="647">
                  <c:v>1.0261481668530701</c:v>
                </c:pt>
                <c:pt idx="648">
                  <c:v>1.0232516601717621</c:v>
                </c:pt>
                <c:pt idx="649">
                  <c:v>1.0230718088152271</c:v>
                </c:pt>
                <c:pt idx="650">
                  <c:v>1.034631938814919</c:v>
                </c:pt>
                <c:pt idx="651">
                  <c:v>1.0355631457995931</c:v>
                </c:pt>
                <c:pt idx="652">
                  <c:v>1.0310576998677961</c:v>
                </c:pt>
                <c:pt idx="653">
                  <c:v>1.043605574919928</c:v>
                </c:pt>
                <c:pt idx="654">
                  <c:v>1.0462221258444371</c:v>
                </c:pt>
                <c:pt idx="655">
                  <c:v>1.0353958688458931</c:v>
                </c:pt>
                <c:pt idx="656">
                  <c:v>1.022188398584823</c:v>
                </c:pt>
                <c:pt idx="657">
                  <c:v>0.99779943275887184</c:v>
                </c:pt>
                <c:pt idx="658">
                  <c:v>0.9951861306113039</c:v>
                </c:pt>
                <c:pt idx="659">
                  <c:v>0.99798627249170357</c:v>
                </c:pt>
                <c:pt idx="660">
                  <c:v>0.99327942576208139</c:v>
                </c:pt>
                <c:pt idx="661">
                  <c:v>0.98619166961238003</c:v>
                </c:pt>
                <c:pt idx="662">
                  <c:v>0.98047742156120199</c:v>
                </c:pt>
                <c:pt idx="663">
                  <c:v>0.97332354462038495</c:v>
                </c:pt>
                <c:pt idx="664">
                  <c:v>0.98866291372940596</c:v>
                </c:pt>
                <c:pt idx="665">
                  <c:v>0.97027334040553903</c:v>
                </c:pt>
                <c:pt idx="666">
                  <c:v>0.970072781017569</c:v>
                </c:pt>
                <c:pt idx="667">
                  <c:v>0.96342248787505003</c:v>
                </c:pt>
                <c:pt idx="668">
                  <c:v>0.94415081318055405</c:v>
                </c:pt>
                <c:pt idx="669">
                  <c:v>0.94746783780946198</c:v>
                </c:pt>
                <c:pt idx="670">
                  <c:v>0.96392202823154505</c:v>
                </c:pt>
                <c:pt idx="671">
                  <c:v>0.95829907314964902</c:v>
                </c:pt>
                <c:pt idx="672">
                  <c:v>0.98137931943592305</c:v>
                </c:pt>
                <c:pt idx="673">
                  <c:v>0.98388464065208103</c:v>
                </c:pt>
                <c:pt idx="674">
                  <c:v>0.98316605326330098</c:v>
                </c:pt>
                <c:pt idx="675">
                  <c:v>0.96877245220394703</c:v>
                </c:pt>
                <c:pt idx="676">
                  <c:v>0.963658690319383</c:v>
                </c:pt>
                <c:pt idx="677">
                  <c:v>0.96169677963466604</c:v>
                </c:pt>
                <c:pt idx="678">
                  <c:v>0.93831177937336097</c:v>
                </c:pt>
                <c:pt idx="679">
                  <c:v>0.93605469743696301</c:v>
                </c:pt>
                <c:pt idx="680">
                  <c:v>0.94590671868573994</c:v>
                </c:pt>
                <c:pt idx="681">
                  <c:v>0.94063591700071403</c:v>
                </c:pt>
                <c:pt idx="682">
                  <c:v>0.91596736937789802</c:v>
                </c:pt>
                <c:pt idx="683">
                  <c:v>0.91079674221062501</c:v>
                </c:pt>
                <c:pt idx="684">
                  <c:v>0.94030444826278303</c:v>
                </c:pt>
                <c:pt idx="685">
                  <c:v>0.95098355202666196</c:v>
                </c:pt>
                <c:pt idx="686">
                  <c:v>0.94523352068414501</c:v>
                </c:pt>
                <c:pt idx="687">
                  <c:v>0.97367268296527398</c:v>
                </c:pt>
                <c:pt idx="688">
                  <c:v>0.97555248607162803</c:v>
                </c:pt>
                <c:pt idx="689">
                  <c:v>0.97030096669578303</c:v>
                </c:pt>
                <c:pt idx="690">
                  <c:v>0.96305598376565105</c:v>
                </c:pt>
                <c:pt idx="691">
                  <c:v>0.95630920895974403</c:v>
                </c:pt>
                <c:pt idx="692">
                  <c:v>0.97794323531251304</c:v>
                </c:pt>
                <c:pt idx="693">
                  <c:v>0.97862847014953602</c:v>
                </c:pt>
                <c:pt idx="694">
                  <c:v>0.99679862248118134</c:v>
                </c:pt>
                <c:pt idx="695">
                  <c:v>0.98942403906086296</c:v>
                </c:pt>
                <c:pt idx="696">
                  <c:v>0.98697714908464396</c:v>
                </c:pt>
                <c:pt idx="697">
                  <c:v>0.98265330744657997</c:v>
                </c:pt>
                <c:pt idx="698">
                  <c:v>0.97638513124077198</c:v>
                </c:pt>
                <c:pt idx="699">
                  <c:v>0.973794897746733</c:v>
                </c:pt>
                <c:pt idx="700">
                  <c:v>0.97414195593947905</c:v>
                </c:pt>
                <c:pt idx="701">
                  <c:v>0.97113840322660105</c:v>
                </c:pt>
                <c:pt idx="702">
                  <c:v>0.97341645029188995</c:v>
                </c:pt>
                <c:pt idx="703">
                  <c:v>0.96394911695438101</c:v>
                </c:pt>
                <c:pt idx="704">
                  <c:v>0.99043200132232245</c:v>
                </c:pt>
                <c:pt idx="705">
                  <c:v>0.99099270750078572</c:v>
                </c:pt>
                <c:pt idx="706">
                  <c:v>1.0001979650409163</c:v>
                </c:pt>
                <c:pt idx="707">
                  <c:v>0.99490229502017191</c:v>
                </c:pt>
                <c:pt idx="708">
                  <c:v>1.011343163119548</c:v>
                </c:pt>
                <c:pt idx="709">
                  <c:v>1.0152484734721701</c:v>
                </c:pt>
                <c:pt idx="710">
                  <c:v>1.0130861436344589</c:v>
                </c:pt>
                <c:pt idx="711">
                  <c:v>1.0124899580071041</c:v>
                </c:pt>
                <c:pt idx="712">
                  <c:v>1.0201914992736301</c:v>
                </c:pt>
                <c:pt idx="713">
                  <c:v>1.0101191455052869</c:v>
                </c:pt>
                <c:pt idx="714">
                  <c:v>1.0072383685137702</c:v>
                </c:pt>
                <c:pt idx="715">
                  <c:v>1.0079024746144309</c:v>
                </c:pt>
                <c:pt idx="716">
                  <c:v>1.0075885352484819</c:v>
                </c:pt>
                <c:pt idx="717">
                  <c:v>1.0067754762309662</c:v>
                </c:pt>
                <c:pt idx="718">
                  <c:v>0.989423431375968</c:v>
                </c:pt>
                <c:pt idx="719">
                  <c:v>0.97478811196323101</c:v>
                </c:pt>
                <c:pt idx="720">
                  <c:v>0.97370383850241005</c:v>
                </c:pt>
                <c:pt idx="721">
                  <c:v>0.97189651350607698</c:v>
                </c:pt>
                <c:pt idx="722">
                  <c:v>0.96974986661316498</c:v>
                </c:pt>
                <c:pt idx="723">
                  <c:v>0.97604372919205096</c:v>
                </c:pt>
                <c:pt idx="724">
                  <c:v>0.98624299561354301</c:v>
                </c:pt>
                <c:pt idx="725">
                  <c:v>0.98210066477922897</c:v>
                </c:pt>
                <c:pt idx="726">
                  <c:v>0.97914563336799598</c:v>
                </c:pt>
                <c:pt idx="727">
                  <c:v>0.98227151772481303</c:v>
                </c:pt>
                <c:pt idx="728">
                  <c:v>0.98924402409685597</c:v>
                </c:pt>
                <c:pt idx="729">
                  <c:v>0.99005236187018475</c:v>
                </c:pt>
                <c:pt idx="730">
                  <c:v>1.0068311728888768</c:v>
                </c:pt>
                <c:pt idx="731">
                  <c:v>1.0092601595331785</c:v>
                </c:pt>
                <c:pt idx="732">
                  <c:v>1.01651640800637</c:v>
                </c:pt>
                <c:pt idx="733">
                  <c:v>1.017692769101336</c:v>
                </c:pt>
                <c:pt idx="734">
                  <c:v>1.0148301759116889</c:v>
                </c:pt>
                <c:pt idx="735">
                  <c:v>1.016361144515602</c:v>
                </c:pt>
                <c:pt idx="736">
                  <c:v>1.0288575533315949</c:v>
                </c:pt>
                <c:pt idx="737">
                  <c:v>1.0438044514881879</c:v>
                </c:pt>
                <c:pt idx="738">
                  <c:v>1.0439431906243011</c:v>
                </c:pt>
                <c:pt idx="739">
                  <c:v>1.0434344648768881</c:v>
                </c:pt>
                <c:pt idx="740">
                  <c:v>1.050547673674707</c:v>
                </c:pt>
                <c:pt idx="741">
                  <c:v>1.0573823991829721</c:v>
                </c:pt>
                <c:pt idx="742">
                  <c:v>1.062490364688534</c:v>
                </c:pt>
                <c:pt idx="743">
                  <c:v>1.0543231731846789</c:v>
                </c:pt>
                <c:pt idx="744">
                  <c:v>1.0649857058489109</c:v>
                </c:pt>
                <c:pt idx="745">
                  <c:v>1.0623695756293301</c:v>
                </c:pt>
                <c:pt idx="746">
                  <c:v>1.053766931152947</c:v>
                </c:pt>
                <c:pt idx="747">
                  <c:v>1.041647450579559</c:v>
                </c:pt>
                <c:pt idx="748">
                  <c:v>1.0436739160981621</c:v>
                </c:pt>
                <c:pt idx="749">
                  <c:v>1.038165065541621</c:v>
                </c:pt>
                <c:pt idx="750">
                  <c:v>1.052192092374088</c:v>
                </c:pt>
                <c:pt idx="751">
                  <c:v>1.0466833119350341</c:v>
                </c:pt>
                <c:pt idx="752">
                  <c:v>1.0558448862801859</c:v>
                </c:pt>
                <c:pt idx="753">
                  <c:v>1.0567399593860809</c:v>
                </c:pt>
                <c:pt idx="754">
                  <c:v>1.0521054271590089</c:v>
                </c:pt>
                <c:pt idx="755">
                  <c:v>1.0423501446710759</c:v>
                </c:pt>
                <c:pt idx="756">
                  <c:v>1.0289738548715719</c:v>
                </c:pt>
                <c:pt idx="757">
                  <c:v>1.052328517633099</c:v>
                </c:pt>
                <c:pt idx="758">
                  <c:v>1.0559752814352359</c:v>
                </c:pt>
                <c:pt idx="759">
                  <c:v>1.048543482144769</c:v>
                </c:pt>
                <c:pt idx="760">
                  <c:v>1.0472900619305701</c:v>
                </c:pt>
                <c:pt idx="761">
                  <c:v>1.0384013147309461</c:v>
                </c:pt>
                <c:pt idx="762">
                  <c:v>1.0337141008979429</c:v>
                </c:pt>
                <c:pt idx="763">
                  <c:v>1.0407039964069931</c:v>
                </c:pt>
                <c:pt idx="764">
                  <c:v>1.0534787249050681</c:v>
                </c:pt>
                <c:pt idx="765">
                  <c:v>1.0508893795658749</c:v>
                </c:pt>
                <c:pt idx="766">
                  <c:v>1.0536578517142281</c:v>
                </c:pt>
                <c:pt idx="767">
                  <c:v>1.049791690292365</c:v>
                </c:pt>
                <c:pt idx="768">
                  <c:v>1.0336854929628689</c:v>
                </c:pt>
                <c:pt idx="769">
                  <c:v>1.0316297183343111</c:v>
                </c:pt>
                <c:pt idx="770">
                  <c:v>1.02826950133284</c:v>
                </c:pt>
                <c:pt idx="771">
                  <c:v>1.0148438020768431</c:v>
                </c:pt>
                <c:pt idx="772">
                  <c:v>1.024412852516839</c:v>
                </c:pt>
                <c:pt idx="773">
                  <c:v>1.017505391801097</c:v>
                </c:pt>
                <c:pt idx="774">
                  <c:v>1.019424297093219</c:v>
                </c:pt>
                <c:pt idx="775">
                  <c:v>1.0068202579332561</c:v>
                </c:pt>
                <c:pt idx="776">
                  <c:v>1.012345562726964</c:v>
                </c:pt>
                <c:pt idx="777">
                  <c:v>1.007638131684943</c:v>
                </c:pt>
                <c:pt idx="778">
                  <c:v>1.0189962999469071</c:v>
                </c:pt>
                <c:pt idx="779">
                  <c:v>1.0237181751914419</c:v>
                </c:pt>
                <c:pt idx="780">
                  <c:v>1.0327538419007709</c:v>
                </c:pt>
                <c:pt idx="781">
                  <c:v>1.030659596143837</c:v>
                </c:pt>
                <c:pt idx="782">
                  <c:v>1.027966804137455</c:v>
                </c:pt>
                <c:pt idx="783">
                  <c:v>1.024165337784454</c:v>
                </c:pt>
                <c:pt idx="784">
                  <c:v>1.0245950878679639</c:v>
                </c:pt>
                <c:pt idx="785">
                  <c:v>1.0318135196426661</c:v>
                </c:pt>
                <c:pt idx="786">
                  <c:v>1.036443587723008</c:v>
                </c:pt>
                <c:pt idx="787">
                  <c:v>1.0470947847266909</c:v>
                </c:pt>
                <c:pt idx="788">
                  <c:v>1.0492581195817301</c:v>
                </c:pt>
                <c:pt idx="789">
                  <c:v>1.0483730732766079</c:v>
                </c:pt>
                <c:pt idx="790">
                  <c:v>1.0554414068821529</c:v>
                </c:pt>
                <c:pt idx="791">
                  <c:v>1.0496501230842381</c:v>
                </c:pt>
                <c:pt idx="792">
                  <c:v>1.0492084997727731</c:v>
                </c:pt>
                <c:pt idx="793">
                  <c:v>1.049627872468069</c:v>
                </c:pt>
                <c:pt idx="794">
                  <c:v>1.042619582804686</c:v>
                </c:pt>
                <c:pt idx="795">
                  <c:v>1.04810047985604</c:v>
                </c:pt>
                <c:pt idx="796">
                  <c:v>1.0601584673925171</c:v>
                </c:pt>
                <c:pt idx="797">
                  <c:v>1.0621524451417139</c:v>
                </c:pt>
                <c:pt idx="798">
                  <c:v>1.0536612173536479</c:v>
                </c:pt>
                <c:pt idx="799">
                  <c:v>1.051255462970347</c:v>
                </c:pt>
                <c:pt idx="800">
                  <c:v>1.029165065261151</c:v>
                </c:pt>
                <c:pt idx="801">
                  <c:v>1.017943649473142</c:v>
                </c:pt>
                <c:pt idx="802">
                  <c:v>1.0102992773317729</c:v>
                </c:pt>
                <c:pt idx="803">
                  <c:v>1.010674312402204</c:v>
                </c:pt>
                <c:pt idx="804">
                  <c:v>1.016866037173674</c:v>
                </c:pt>
                <c:pt idx="805">
                  <c:v>1.0281099606753079</c:v>
                </c:pt>
                <c:pt idx="806">
                  <c:v>1.0292318404821541</c:v>
                </c:pt>
                <c:pt idx="807">
                  <c:v>1.0240639245244141</c:v>
                </c:pt>
                <c:pt idx="808">
                  <c:v>1.034767733016539</c:v>
                </c:pt>
                <c:pt idx="809">
                  <c:v>1.025347518630918</c:v>
                </c:pt>
                <c:pt idx="810">
                  <c:v>1.0191390825248241</c:v>
                </c:pt>
                <c:pt idx="811">
                  <c:v>1.017139962826513</c:v>
                </c:pt>
                <c:pt idx="812">
                  <c:v>1.004458116627446</c:v>
                </c:pt>
                <c:pt idx="813">
                  <c:v>1.0189041889402659</c:v>
                </c:pt>
                <c:pt idx="814">
                  <c:v>1.0129206663629491</c:v>
                </c:pt>
                <c:pt idx="815">
                  <c:v>1.0099910408548427</c:v>
                </c:pt>
                <c:pt idx="816">
                  <c:v>1.0094789027230173</c:v>
                </c:pt>
                <c:pt idx="817">
                  <c:v>1.0068259841947704</c:v>
                </c:pt>
                <c:pt idx="818">
                  <c:v>1.011434736558781</c:v>
                </c:pt>
                <c:pt idx="819">
                  <c:v>0.99813838069551497</c:v>
                </c:pt>
                <c:pt idx="820">
                  <c:v>0.98592267555619295</c:v>
                </c:pt>
                <c:pt idx="821">
                  <c:v>0.98354644063530905</c:v>
                </c:pt>
                <c:pt idx="822">
                  <c:v>0.985631337393853</c:v>
                </c:pt>
                <c:pt idx="823">
                  <c:v>0.98199691426959101</c:v>
                </c:pt>
                <c:pt idx="824">
                  <c:v>0.984262106462093</c:v>
                </c:pt>
                <c:pt idx="825">
                  <c:v>0.97627511690221302</c:v>
                </c:pt>
                <c:pt idx="826">
                  <c:v>0.97800458811445001</c:v>
                </c:pt>
                <c:pt idx="827">
                  <c:v>0.99068912215055382</c:v>
                </c:pt>
                <c:pt idx="828">
                  <c:v>0.98701938318487303</c:v>
                </c:pt>
                <c:pt idx="829">
                  <c:v>0.975341899882885</c:v>
                </c:pt>
                <c:pt idx="830">
                  <c:v>0.97193853725384205</c:v>
                </c:pt>
                <c:pt idx="831">
                  <c:v>0.97687609389124297</c:v>
                </c:pt>
                <c:pt idx="832">
                  <c:v>0.98185326690932295</c:v>
                </c:pt>
                <c:pt idx="833">
                  <c:v>0.98409223516134003</c:v>
                </c:pt>
                <c:pt idx="834">
                  <c:v>0.98865005885661905</c:v>
                </c:pt>
                <c:pt idx="835">
                  <c:v>0.98848575020990903</c:v>
                </c:pt>
                <c:pt idx="836">
                  <c:v>1.0023312662386259</c:v>
                </c:pt>
                <c:pt idx="837">
                  <c:v>1.0116677837161581</c:v>
                </c:pt>
                <c:pt idx="838">
                  <c:v>1.0048459831981671</c:v>
                </c:pt>
                <c:pt idx="839">
                  <c:v>1.0033631619359644</c:v>
                </c:pt>
                <c:pt idx="840">
                  <c:v>0.98618178304658199</c:v>
                </c:pt>
                <c:pt idx="841">
                  <c:v>0.97146666993258302</c:v>
                </c:pt>
                <c:pt idx="842">
                  <c:v>0.98082847645076099</c:v>
                </c:pt>
                <c:pt idx="843">
                  <c:v>0.979710242753287</c:v>
                </c:pt>
                <c:pt idx="844">
                  <c:v>0.97607002325002401</c:v>
                </c:pt>
                <c:pt idx="845">
                  <c:v>0.98246413046415104</c:v>
                </c:pt>
                <c:pt idx="846">
                  <c:v>0.99383660269365215</c:v>
                </c:pt>
                <c:pt idx="847">
                  <c:v>0.99555034421609734</c:v>
                </c:pt>
                <c:pt idx="848">
                  <c:v>0.98837751218104397</c:v>
                </c:pt>
                <c:pt idx="849">
                  <c:v>0.98208047094270501</c:v>
                </c:pt>
                <c:pt idx="850">
                  <c:v>0.97770567726341395</c:v>
                </c:pt>
                <c:pt idx="851">
                  <c:v>0.98219125657363104</c:v>
                </c:pt>
                <c:pt idx="852">
                  <c:v>0.98886971357380105</c:v>
                </c:pt>
                <c:pt idx="853">
                  <c:v>0.981093520555129</c:v>
                </c:pt>
                <c:pt idx="854">
                  <c:v>0.99495450917618211</c:v>
                </c:pt>
                <c:pt idx="855">
                  <c:v>0.99449629139257345</c:v>
                </c:pt>
                <c:pt idx="856">
                  <c:v>0.98771866489197802</c:v>
                </c:pt>
                <c:pt idx="857">
                  <c:v>0.98494565847940596</c:v>
                </c:pt>
                <c:pt idx="858">
                  <c:v>0.98381643970882404</c:v>
                </c:pt>
                <c:pt idx="859">
                  <c:v>0.97576480182507397</c:v>
                </c:pt>
                <c:pt idx="860">
                  <c:v>0.97543520288682095</c:v>
                </c:pt>
                <c:pt idx="861">
                  <c:v>0.971909789083792</c:v>
                </c:pt>
                <c:pt idx="862">
                  <c:v>0.99690830960479637</c:v>
                </c:pt>
                <c:pt idx="863">
                  <c:v>0.99473095125217215</c:v>
                </c:pt>
                <c:pt idx="864">
                  <c:v>0.99210682763896751</c:v>
                </c:pt>
                <c:pt idx="865">
                  <c:v>1.0126635221622211</c:v>
                </c:pt>
                <c:pt idx="866">
                  <c:v>1.01872933929787</c:v>
                </c:pt>
                <c:pt idx="867">
                  <c:v>1.0160609481772871</c:v>
                </c:pt>
                <c:pt idx="868">
                  <c:v>1.009846575457215</c:v>
                </c:pt>
                <c:pt idx="869">
                  <c:v>1.0173663955675281</c:v>
                </c:pt>
                <c:pt idx="870">
                  <c:v>1.021592773897372</c:v>
                </c:pt>
                <c:pt idx="871">
                  <c:v>1.014231816642208</c:v>
                </c:pt>
                <c:pt idx="872">
                  <c:v>1.011205709470713</c:v>
                </c:pt>
                <c:pt idx="873">
                  <c:v>1.0069979122751695</c:v>
                </c:pt>
                <c:pt idx="874">
                  <c:v>1.0089624874244285</c:v>
                </c:pt>
                <c:pt idx="875">
                  <c:v>0.98663343315882202</c:v>
                </c:pt>
                <c:pt idx="876">
                  <c:v>0.981449016218923</c:v>
                </c:pt>
                <c:pt idx="877">
                  <c:v>0.97808452205068797</c:v>
                </c:pt>
                <c:pt idx="878">
                  <c:v>0.97076409270354602</c:v>
                </c:pt>
                <c:pt idx="879">
                  <c:v>0.974945829566077</c:v>
                </c:pt>
                <c:pt idx="880">
                  <c:v>0.96190755280337703</c:v>
                </c:pt>
                <c:pt idx="881">
                  <c:v>0.94876353886888198</c:v>
                </c:pt>
                <c:pt idx="882">
                  <c:v>0.95546840678950395</c:v>
                </c:pt>
                <c:pt idx="883">
                  <c:v>0.93905376263061402</c:v>
                </c:pt>
                <c:pt idx="884">
                  <c:v>0.94509803032497197</c:v>
                </c:pt>
                <c:pt idx="885">
                  <c:v>0.93932098037710698</c:v>
                </c:pt>
                <c:pt idx="886">
                  <c:v>0.95022174889282196</c:v>
                </c:pt>
                <c:pt idx="887">
                  <c:v>0.96273236818636798</c:v>
                </c:pt>
                <c:pt idx="888">
                  <c:v>0.96264109858958202</c:v>
                </c:pt>
                <c:pt idx="889">
                  <c:v>0.95672135955378401</c:v>
                </c:pt>
                <c:pt idx="890">
                  <c:v>0.96214903743180002</c:v>
                </c:pt>
                <c:pt idx="891">
                  <c:v>0.97637716121964402</c:v>
                </c:pt>
                <c:pt idx="892">
                  <c:v>0.96921290689061401</c:v>
                </c:pt>
                <c:pt idx="893">
                  <c:v>0.96772503716928004</c:v>
                </c:pt>
                <c:pt idx="894">
                  <c:v>0.95385607852709897</c:v>
                </c:pt>
                <c:pt idx="895">
                  <c:v>0.95063403972183702</c:v>
                </c:pt>
                <c:pt idx="896">
                  <c:v>0.95867576766729301</c:v>
                </c:pt>
                <c:pt idx="897">
                  <c:v>0.95720673617771601</c:v>
                </c:pt>
                <c:pt idx="898">
                  <c:v>0.95029815358216696</c:v>
                </c:pt>
                <c:pt idx="899">
                  <c:v>0.94913174917048704</c:v>
                </c:pt>
                <c:pt idx="900">
                  <c:v>0.94458843979520801</c:v>
                </c:pt>
                <c:pt idx="901">
                  <c:v>0.94880121533239503</c:v>
                </c:pt>
                <c:pt idx="902">
                  <c:v>0.94607011580510803</c:v>
                </c:pt>
                <c:pt idx="903">
                  <c:v>0.941687398849681</c:v>
                </c:pt>
                <c:pt idx="904">
                  <c:v>0.93374121766777496</c:v>
                </c:pt>
                <c:pt idx="905">
                  <c:v>0.95001039141171095</c:v>
                </c:pt>
                <c:pt idx="906">
                  <c:v>0.94404189734930699</c:v>
                </c:pt>
                <c:pt idx="907">
                  <c:v>0.93909118199667097</c:v>
                </c:pt>
                <c:pt idx="908">
                  <c:v>0.94171920881670401</c:v>
                </c:pt>
                <c:pt idx="909">
                  <c:v>0.94036383777505805</c:v>
                </c:pt>
                <c:pt idx="910">
                  <c:v>0.93804890891111903</c:v>
                </c:pt>
                <c:pt idx="911">
                  <c:v>0.93165671824166296</c:v>
                </c:pt>
                <c:pt idx="912">
                  <c:v>0.933592708828343</c:v>
                </c:pt>
                <c:pt idx="913">
                  <c:v>0.94195744466818698</c:v>
                </c:pt>
                <c:pt idx="914">
                  <c:v>0.93296952796813604</c:v>
                </c:pt>
                <c:pt idx="915">
                  <c:v>0.92376256423579894</c:v>
                </c:pt>
                <c:pt idx="916">
                  <c:v>0.92680669160169193</c:v>
                </c:pt>
                <c:pt idx="917">
                  <c:v>0.918323901284674</c:v>
                </c:pt>
                <c:pt idx="918">
                  <c:v>0.90120777840405697</c:v>
                </c:pt>
                <c:pt idx="919">
                  <c:v>0.89514334024566999</c:v>
                </c:pt>
                <c:pt idx="920">
                  <c:v>0.88254133449285999</c:v>
                </c:pt>
                <c:pt idx="921">
                  <c:v>0.88763158364646999</c:v>
                </c:pt>
                <c:pt idx="922">
                  <c:v>0.89192955193149004</c:v>
                </c:pt>
                <c:pt idx="923">
                  <c:v>0.89474388091695001</c:v>
                </c:pt>
                <c:pt idx="924">
                  <c:v>0.90784638529858797</c:v>
                </c:pt>
                <c:pt idx="925">
                  <c:v>0.914220649263631</c:v>
                </c:pt>
                <c:pt idx="926">
                  <c:v>0.911315798601259</c:v>
                </c:pt>
                <c:pt idx="927">
                  <c:v>0.91024807286758902</c:v>
                </c:pt>
                <c:pt idx="928">
                  <c:v>0.90489644909147804</c:v>
                </c:pt>
                <c:pt idx="929">
                  <c:v>0.91273289640477695</c:v>
                </c:pt>
                <c:pt idx="930">
                  <c:v>0.92594885088188605</c:v>
                </c:pt>
                <c:pt idx="931">
                  <c:v>0.92379110205338599</c:v>
                </c:pt>
                <c:pt idx="932">
                  <c:v>0.92202283249782901</c:v>
                </c:pt>
                <c:pt idx="933">
                  <c:v>0.921663363509719</c:v>
                </c:pt>
                <c:pt idx="934">
                  <c:v>0.91588687450175699</c:v>
                </c:pt>
                <c:pt idx="935">
                  <c:v>0.91595809049699595</c:v>
                </c:pt>
                <c:pt idx="936">
                  <c:v>0.91753536001543701</c:v>
                </c:pt>
                <c:pt idx="937">
                  <c:v>0.92374814340578204</c:v>
                </c:pt>
                <c:pt idx="938">
                  <c:v>0.91479491148976</c:v>
                </c:pt>
                <c:pt idx="939">
                  <c:v>0.91493965735733895</c:v>
                </c:pt>
                <c:pt idx="940">
                  <c:v>0.91771839003142497</c:v>
                </c:pt>
                <c:pt idx="941">
                  <c:v>0.91780386324920904</c:v>
                </c:pt>
                <c:pt idx="942">
                  <c:v>0.90795890049421601</c:v>
                </c:pt>
                <c:pt idx="943">
                  <c:v>0.913342591334806</c:v>
                </c:pt>
                <c:pt idx="944">
                  <c:v>0.90664571680780703</c:v>
                </c:pt>
                <c:pt idx="945">
                  <c:v>0.90157016895416398</c:v>
                </c:pt>
                <c:pt idx="946">
                  <c:v>0.90388860369249902</c:v>
                </c:pt>
                <c:pt idx="947">
                  <c:v>0.89655223430310005</c:v>
                </c:pt>
                <c:pt idx="948">
                  <c:v>0.89768042468386</c:v>
                </c:pt>
                <c:pt idx="949">
                  <c:v>0.89611570619575998</c:v>
                </c:pt>
                <c:pt idx="950">
                  <c:v>0.89149786193081004</c:v>
                </c:pt>
                <c:pt idx="951">
                  <c:v>0.87483430068977996</c:v>
                </c:pt>
                <c:pt idx="952">
                  <c:v>0.87676500909236998</c:v>
                </c:pt>
                <c:pt idx="953">
                  <c:v>0.87517016345694998</c:v>
                </c:pt>
                <c:pt idx="954">
                  <c:v>0.87743809023148001</c:v>
                </c:pt>
                <c:pt idx="955">
                  <c:v>0.88410362224138006</c:v>
                </c:pt>
                <c:pt idx="956">
                  <c:v>0.88553995560908993</c:v>
                </c:pt>
                <c:pt idx="957">
                  <c:v>0.87225171000192003</c:v>
                </c:pt>
                <c:pt idx="958">
                  <c:v>0.86814927601823999</c:v>
                </c:pt>
                <c:pt idx="959">
                  <c:v>0.86447226820630996</c:v>
                </c:pt>
                <c:pt idx="960">
                  <c:v>0.85937374518912002</c:v>
                </c:pt>
                <c:pt idx="961">
                  <c:v>0.86001569416360002</c:v>
                </c:pt>
                <c:pt idx="962">
                  <c:v>0.85008364548860005</c:v>
                </c:pt>
                <c:pt idx="963">
                  <c:v>0.85762863777707998</c:v>
                </c:pt>
                <c:pt idx="964">
                  <c:v>0.85764146927736995</c:v>
                </c:pt>
                <c:pt idx="965">
                  <c:v>0.85972000871701004</c:v>
                </c:pt>
                <c:pt idx="966">
                  <c:v>0.85298008205242004</c:v>
                </c:pt>
                <c:pt idx="967">
                  <c:v>0.85633782156932003</c:v>
                </c:pt>
                <c:pt idx="968">
                  <c:v>0.87524584359891999</c:v>
                </c:pt>
                <c:pt idx="969">
                  <c:v>0.88037842034275005</c:v>
                </c:pt>
                <c:pt idx="970">
                  <c:v>0.87111928919938997</c:v>
                </c:pt>
                <c:pt idx="971">
                  <c:v>0.86925666487758002</c:v>
                </c:pt>
                <c:pt idx="972">
                  <c:v>0.86138632744512</c:v>
                </c:pt>
                <c:pt idx="973">
                  <c:v>0.85481907678080005</c:v>
                </c:pt>
                <c:pt idx="974">
                  <c:v>0.84176502358332006</c:v>
                </c:pt>
                <c:pt idx="975">
                  <c:v>0.84353841171549004</c:v>
                </c:pt>
                <c:pt idx="976">
                  <c:v>0.83967070770888996</c:v>
                </c:pt>
                <c:pt idx="977">
                  <c:v>0.84601676107128998</c:v>
                </c:pt>
                <c:pt idx="978">
                  <c:v>0.84308734591565004</c:v>
                </c:pt>
                <c:pt idx="979">
                  <c:v>0.84191666433721002</c:v>
                </c:pt>
                <c:pt idx="980">
                  <c:v>0.84553479683177002</c:v>
                </c:pt>
                <c:pt idx="981">
                  <c:v>0.82644853614785996</c:v>
                </c:pt>
                <c:pt idx="982">
                  <c:v>0.83524923915514004</c:v>
                </c:pt>
                <c:pt idx="983">
                  <c:v>0.83220532214171006</c:v>
                </c:pt>
                <c:pt idx="984">
                  <c:v>0.81231126125187003</c:v>
                </c:pt>
                <c:pt idx="985">
                  <c:v>0.81845051476986996</c:v>
                </c:pt>
                <c:pt idx="986">
                  <c:v>0.82988840661561003</c:v>
                </c:pt>
                <c:pt idx="987">
                  <c:v>0.84831465138566997</c:v>
                </c:pt>
                <c:pt idx="988">
                  <c:v>0.84459928930784001</c:v>
                </c:pt>
                <c:pt idx="989">
                  <c:v>0.83467427575413</c:v>
                </c:pt>
                <c:pt idx="990">
                  <c:v>0.81869772565981003</c:v>
                </c:pt>
                <c:pt idx="991">
                  <c:v>0.80798466165928007</c:v>
                </c:pt>
                <c:pt idx="992">
                  <c:v>0.80763201744000002</c:v>
                </c:pt>
                <c:pt idx="993">
                  <c:v>0.79545275002189997</c:v>
                </c:pt>
                <c:pt idx="994">
                  <c:v>0.79486761958513996</c:v>
                </c:pt>
                <c:pt idx="995">
                  <c:v>0.83080724954992002</c:v>
                </c:pt>
                <c:pt idx="996">
                  <c:v>0.85002320421400002</c:v>
                </c:pt>
                <c:pt idx="997">
                  <c:v>0.85579116226093999</c:v>
                </c:pt>
                <c:pt idx="998">
                  <c:v>0.86271250623928997</c:v>
                </c:pt>
                <c:pt idx="999">
                  <c:v>0.86400687506644003</c:v>
                </c:pt>
                <c:pt idx="1000">
                  <c:v>0.87256006334132996</c:v>
                </c:pt>
                <c:pt idx="1001">
                  <c:v>0.87977802766612001</c:v>
                </c:pt>
                <c:pt idx="1002">
                  <c:v>0.88128401107182996</c:v>
                </c:pt>
                <c:pt idx="1003">
                  <c:v>0.87435757188936003</c:v>
                </c:pt>
                <c:pt idx="1004">
                  <c:v>0.88702448306349002</c:v>
                </c:pt>
                <c:pt idx="1005">
                  <c:v>0.87327888445506996</c:v>
                </c:pt>
                <c:pt idx="1006">
                  <c:v>0.89271947217798997</c:v>
                </c:pt>
                <c:pt idx="1007">
                  <c:v>0.89820064969929003</c:v>
                </c:pt>
                <c:pt idx="1008">
                  <c:v>0.89920138985950004</c:v>
                </c:pt>
                <c:pt idx="1009">
                  <c:v>0.90221562380303599</c:v>
                </c:pt>
                <c:pt idx="1010">
                  <c:v>0.89942560221338996</c:v>
                </c:pt>
                <c:pt idx="1011">
                  <c:v>0.89225227935592999</c:v>
                </c:pt>
                <c:pt idx="1012">
                  <c:v>0.89825157836803005</c:v>
                </c:pt>
                <c:pt idx="1013">
                  <c:v>0.91055836612416596</c:v>
                </c:pt>
                <c:pt idx="1014">
                  <c:v>0.91134812276319399</c:v>
                </c:pt>
                <c:pt idx="1015">
                  <c:v>0.90625663486729502</c:v>
                </c:pt>
                <c:pt idx="1016">
                  <c:v>0.90338780122122198</c:v>
                </c:pt>
                <c:pt idx="1017">
                  <c:v>0.90751213523363594</c:v>
                </c:pt>
                <c:pt idx="1018">
                  <c:v>0.91704147580296902</c:v>
                </c:pt>
                <c:pt idx="1019">
                  <c:v>0.90999406058132304</c:v>
                </c:pt>
                <c:pt idx="1020">
                  <c:v>0.91211067381690503</c:v>
                </c:pt>
                <c:pt idx="1021">
                  <c:v>0.91010344386248998</c:v>
                </c:pt>
                <c:pt idx="1022">
                  <c:v>0.89979166224536999</c:v>
                </c:pt>
                <c:pt idx="1023">
                  <c:v>0.89226920104301</c:v>
                </c:pt>
                <c:pt idx="1024">
                  <c:v>0.89519419879690998</c:v>
                </c:pt>
                <c:pt idx="1025">
                  <c:v>0.88194402698569996</c:v>
                </c:pt>
                <c:pt idx="1026">
                  <c:v>0.88827946923491996</c:v>
                </c:pt>
                <c:pt idx="1027">
                  <c:v>0.89409601870098998</c:v>
                </c:pt>
                <c:pt idx="1028">
                  <c:v>0.91002294898634895</c:v>
                </c:pt>
                <c:pt idx="1029">
                  <c:v>0.90634262227999096</c:v>
                </c:pt>
                <c:pt idx="1030">
                  <c:v>0.90363849461306001</c:v>
                </c:pt>
                <c:pt idx="1031">
                  <c:v>0.89443506012761997</c:v>
                </c:pt>
                <c:pt idx="1032">
                  <c:v>0.89581894561434994</c:v>
                </c:pt>
                <c:pt idx="1033">
                  <c:v>0.88748045708749002</c:v>
                </c:pt>
                <c:pt idx="1034">
                  <c:v>0.88854191899224</c:v>
                </c:pt>
                <c:pt idx="1035">
                  <c:v>0.88214110387177003</c:v>
                </c:pt>
                <c:pt idx="1036">
                  <c:v>0.8986048536447</c:v>
                </c:pt>
                <c:pt idx="1037">
                  <c:v>0.88502262878314997</c:v>
                </c:pt>
                <c:pt idx="1038">
                  <c:v>0.90166611305014499</c:v>
                </c:pt>
                <c:pt idx="1039">
                  <c:v>0.90293110264985199</c:v>
                </c:pt>
                <c:pt idx="1040">
                  <c:v>0.89612729895375998</c:v>
                </c:pt>
                <c:pt idx="1041">
                  <c:v>0.89204851793601003</c:v>
                </c:pt>
                <c:pt idx="1042">
                  <c:v>0.88483349854572002</c:v>
                </c:pt>
                <c:pt idx="1043">
                  <c:v>0.89010883449496003</c:v>
                </c:pt>
                <c:pt idx="1044">
                  <c:v>0.89157232670299003</c:v>
                </c:pt>
                <c:pt idx="1045">
                  <c:v>0.90661659467782096</c:v>
                </c:pt>
                <c:pt idx="1046">
                  <c:v>0.91868991457165694</c:v>
                </c:pt>
                <c:pt idx="1047">
                  <c:v>0.91340022790988296</c:v>
                </c:pt>
                <c:pt idx="1048">
                  <c:v>0.92724644511347998</c:v>
                </c:pt>
                <c:pt idx="1049">
                  <c:v>0.92739245309584106</c:v>
                </c:pt>
                <c:pt idx="1050">
                  <c:v>0.91901413783583596</c:v>
                </c:pt>
                <c:pt idx="1051">
                  <c:v>0.92972804324622293</c:v>
                </c:pt>
                <c:pt idx="1052">
                  <c:v>0.92911858204115405</c:v>
                </c:pt>
                <c:pt idx="1053">
                  <c:v>0.92750774961849103</c:v>
                </c:pt>
                <c:pt idx="1054">
                  <c:v>0.92587620916439306</c:v>
                </c:pt>
                <c:pt idx="1055">
                  <c:v>0.91770495084623893</c:v>
                </c:pt>
                <c:pt idx="1056">
                  <c:v>0.91943047210665596</c:v>
                </c:pt>
                <c:pt idx="1057">
                  <c:v>0.92941693195228703</c:v>
                </c:pt>
                <c:pt idx="1058">
                  <c:v>0.93323204784293801</c:v>
                </c:pt>
                <c:pt idx="1059">
                  <c:v>0.92851194890809796</c:v>
                </c:pt>
                <c:pt idx="1060">
                  <c:v>0.92961830937761603</c:v>
                </c:pt>
                <c:pt idx="1061">
                  <c:v>0.91698178244824702</c:v>
                </c:pt>
                <c:pt idx="1062">
                  <c:v>0.90728850719213794</c:v>
                </c:pt>
                <c:pt idx="1063">
                  <c:v>0.91623528829927003</c:v>
                </c:pt>
                <c:pt idx="1064">
                  <c:v>0.90884920561093197</c:v>
                </c:pt>
                <c:pt idx="1065">
                  <c:v>0.91019606906404305</c:v>
                </c:pt>
                <c:pt idx="1066">
                  <c:v>0.90573552169701499</c:v>
                </c:pt>
                <c:pt idx="1067">
                  <c:v>0.90303083309018106</c:v>
                </c:pt>
                <c:pt idx="1068">
                  <c:v>0.90318418003627998</c:v>
                </c:pt>
                <c:pt idx="1069">
                  <c:v>0.91119384091725597</c:v>
                </c:pt>
                <c:pt idx="1070">
                  <c:v>0.90448717331444306</c:v>
                </c:pt>
                <c:pt idx="1071">
                  <c:v>0.90186763071045006</c:v>
                </c:pt>
                <c:pt idx="1072">
                  <c:v>0.89760198658737</c:v>
                </c:pt>
                <c:pt idx="1073">
                  <c:v>0.89211099261774995</c:v>
                </c:pt>
                <c:pt idx="1074">
                  <c:v>0.89301941141885</c:v>
                </c:pt>
                <c:pt idx="1075">
                  <c:v>0.88797179369790002</c:v>
                </c:pt>
                <c:pt idx="1076">
                  <c:v>0.89166806044651004</c:v>
                </c:pt>
                <c:pt idx="1077">
                  <c:v>0.89040769860100999</c:v>
                </c:pt>
                <c:pt idx="1078">
                  <c:v>0.89320781710890995</c:v>
                </c:pt>
                <c:pt idx="1079">
                  <c:v>0.88733386479273002</c:v>
                </c:pt>
                <c:pt idx="1080">
                  <c:v>0.87931060111908999</c:v>
                </c:pt>
                <c:pt idx="1081">
                  <c:v>0.87821599701505004</c:v>
                </c:pt>
                <c:pt idx="1082">
                  <c:v>0.86989849698957999</c:v>
                </c:pt>
                <c:pt idx="1083">
                  <c:v>0.86441738958575998</c:v>
                </c:pt>
                <c:pt idx="1084">
                  <c:v>0.87175153858804</c:v>
                </c:pt>
                <c:pt idx="1085">
                  <c:v>0.86280660390808994</c:v>
                </c:pt>
                <c:pt idx="1086">
                  <c:v>0.86486403798386002</c:v>
                </c:pt>
                <c:pt idx="1087">
                  <c:v>0.87060476707297996</c:v>
                </c:pt>
                <c:pt idx="1088">
                  <c:v>0.86705441481674006</c:v>
                </c:pt>
                <c:pt idx="1089">
                  <c:v>0.863797387385</c:v>
                </c:pt>
                <c:pt idx="1090">
                  <c:v>0.85715232968157995</c:v>
                </c:pt>
                <c:pt idx="1091">
                  <c:v>0.85578146267511002</c:v>
                </c:pt>
                <c:pt idx="1092">
                  <c:v>0.84667287377833</c:v>
                </c:pt>
                <c:pt idx="1093">
                  <c:v>0.85788620268272997</c:v>
                </c:pt>
                <c:pt idx="1094">
                  <c:v>0.85442071595938995</c:v>
                </c:pt>
                <c:pt idx="1095">
                  <c:v>0.86595011112687004</c:v>
                </c:pt>
                <c:pt idx="1096">
                  <c:v>0.86585021707907006</c:v>
                </c:pt>
                <c:pt idx="1097">
                  <c:v>0.86501623967764996</c:v>
                </c:pt>
                <c:pt idx="1098">
                  <c:v>0.86977686652052</c:v>
                </c:pt>
                <c:pt idx="1099">
                  <c:v>0.86856418456679996</c:v>
                </c:pt>
                <c:pt idx="1100">
                  <c:v>0.87311254240121006</c:v>
                </c:pt>
                <c:pt idx="1101">
                  <c:v>0.87625226327564998</c:v>
                </c:pt>
                <c:pt idx="1102">
                  <c:v>0.87147448102073999</c:v>
                </c:pt>
                <c:pt idx="1103">
                  <c:v>0.85114625264565003</c:v>
                </c:pt>
                <c:pt idx="1104">
                  <c:v>0.84468172410114994</c:v>
                </c:pt>
                <c:pt idx="1105">
                  <c:v>0.84102876658757997</c:v>
                </c:pt>
                <c:pt idx="1106">
                  <c:v>0.84601362915682998</c:v>
                </c:pt>
                <c:pt idx="1107">
                  <c:v>0.84133302974018997</c:v>
                </c:pt>
                <c:pt idx="1108">
                  <c:v>0.83691392180852997</c:v>
                </c:pt>
                <c:pt idx="1109">
                  <c:v>0.85872915512259995</c:v>
                </c:pt>
                <c:pt idx="1110">
                  <c:v>0.85299066979310001</c:v>
                </c:pt>
                <c:pt idx="1111">
                  <c:v>0.84363961462307002</c:v>
                </c:pt>
                <c:pt idx="1112">
                  <c:v>0.83179564903224001</c:v>
                </c:pt>
                <c:pt idx="1113">
                  <c:v>0.83422634186875</c:v>
                </c:pt>
                <c:pt idx="1114">
                  <c:v>0.83399836654299997</c:v>
                </c:pt>
                <c:pt idx="1115">
                  <c:v>0.83443928867958994</c:v>
                </c:pt>
                <c:pt idx="1116">
                  <c:v>0.8307655062721</c:v>
                </c:pt>
                <c:pt idx="1117">
                  <c:v>0.82941670290183001</c:v>
                </c:pt>
                <c:pt idx="1118">
                  <c:v>0.83178795948106998</c:v>
                </c:pt>
                <c:pt idx="1119">
                  <c:v>0.82423988202312004</c:v>
                </c:pt>
                <c:pt idx="1120">
                  <c:v>0.83173796571216996</c:v>
                </c:pt>
                <c:pt idx="1121">
                  <c:v>0.83120046842221995</c:v>
                </c:pt>
                <c:pt idx="1122">
                  <c:v>0.83387435207935001</c:v>
                </c:pt>
                <c:pt idx="1123">
                  <c:v>0.82578244338504003</c:v>
                </c:pt>
                <c:pt idx="1124">
                  <c:v>0.82305728047172999</c:v>
                </c:pt>
                <c:pt idx="1125">
                  <c:v>0.81910980613635997</c:v>
                </c:pt>
                <c:pt idx="1126">
                  <c:v>0.82190464246018002</c:v>
                </c:pt>
                <c:pt idx="1127">
                  <c:v>0.82166769209597001</c:v>
                </c:pt>
                <c:pt idx="1128">
                  <c:v>0.81597964461278005</c:v>
                </c:pt>
                <c:pt idx="1129">
                  <c:v>0.81265902061950002</c:v>
                </c:pt>
                <c:pt idx="1130">
                  <c:v>0.81354577311681997</c:v>
                </c:pt>
                <c:pt idx="1131">
                  <c:v>0.82529809515093</c:v>
                </c:pt>
                <c:pt idx="1132">
                  <c:v>0.81069026179346004</c:v>
                </c:pt>
                <c:pt idx="1133">
                  <c:v>0.81444030865531003</c:v>
                </c:pt>
                <c:pt idx="1134">
                  <c:v>0.80982751284950005</c:v>
                </c:pt>
                <c:pt idx="1135">
                  <c:v>0.81170790026825002</c:v>
                </c:pt>
                <c:pt idx="1136">
                  <c:v>0.80397284284249992</c:v>
                </c:pt>
                <c:pt idx="1137">
                  <c:v>0.79545660648374006</c:v>
                </c:pt>
                <c:pt idx="1138">
                  <c:v>0.79600443441692004</c:v>
                </c:pt>
                <c:pt idx="1139">
                  <c:v>0.79451796704533995</c:v>
                </c:pt>
                <c:pt idx="1140">
                  <c:v>0.79115779678886</c:v>
                </c:pt>
                <c:pt idx="1141">
                  <c:v>0.78668067832219002</c:v>
                </c:pt>
                <c:pt idx="1142">
                  <c:v>0.78940549064805998</c:v>
                </c:pt>
                <c:pt idx="1143">
                  <c:v>0.79661300746714003</c:v>
                </c:pt>
                <c:pt idx="1144">
                  <c:v>0.79658748470152996</c:v>
                </c:pt>
                <c:pt idx="1145">
                  <c:v>0.7986187883268</c:v>
                </c:pt>
                <c:pt idx="1146">
                  <c:v>0.83321770180491006</c:v>
                </c:pt>
                <c:pt idx="1147">
                  <c:v>0.84434574447149002</c:v>
                </c:pt>
                <c:pt idx="1148">
                  <c:v>0.88033116115587995</c:v>
                </c:pt>
                <c:pt idx="1149">
                  <c:v>0.92153465117437894</c:v>
                </c:pt>
                <c:pt idx="1150">
                  <c:v>1.0041017561813006</c:v>
                </c:pt>
                <c:pt idx="1151">
                  <c:v>1.0667884732085291</c:v>
                </c:pt>
                <c:pt idx="1152">
                  <c:v>0.99218395687568806</c:v>
                </c:pt>
                <c:pt idx="1153">
                  <c:v>0.99805026638568572</c:v>
                </c:pt>
                <c:pt idx="1154">
                  <c:v>0.96768993168032402</c:v>
                </c:pt>
                <c:pt idx="1155">
                  <c:v>0.98759951190749196</c:v>
                </c:pt>
                <c:pt idx="1156">
                  <c:v>0.96192928922463405</c:v>
                </c:pt>
                <c:pt idx="1157">
                  <c:v>0.95685659281549995</c:v>
                </c:pt>
                <c:pt idx="1158">
                  <c:v>0.94689079425631195</c:v>
                </c:pt>
                <c:pt idx="1159">
                  <c:v>0.98223568768848202</c:v>
                </c:pt>
                <c:pt idx="1160">
                  <c:v>0.98691631047761896</c:v>
                </c:pt>
                <c:pt idx="1161">
                  <c:v>0.99331957971016793</c:v>
                </c:pt>
                <c:pt idx="1162">
                  <c:v>0.9971972404000512</c:v>
                </c:pt>
                <c:pt idx="1163">
                  <c:v>0.98671032867058295</c:v>
                </c:pt>
                <c:pt idx="1164">
                  <c:v>0.99551414021983053</c:v>
                </c:pt>
                <c:pt idx="1165">
                  <c:v>1.0002085060366015</c:v>
                </c:pt>
                <c:pt idx="1166">
                  <c:v>0.98968978434011001</c:v>
                </c:pt>
                <c:pt idx="1167">
                  <c:v>0.98421281386808002</c:v>
                </c:pt>
                <c:pt idx="1168">
                  <c:v>0.98728854084853201</c:v>
                </c:pt>
                <c:pt idx="1169">
                  <c:v>0.98405187086078905</c:v>
                </c:pt>
                <c:pt idx="1170">
                  <c:v>0.99855829095821913</c:v>
                </c:pt>
                <c:pt idx="1171">
                  <c:v>1.0252728668787701</c:v>
                </c:pt>
                <c:pt idx="1172">
                  <c:v>1.022079763223527</c:v>
                </c:pt>
                <c:pt idx="1173">
                  <c:v>1.0498008756832831</c:v>
                </c:pt>
                <c:pt idx="1174">
                  <c:v>1.0412524553975651</c:v>
                </c:pt>
                <c:pt idx="1175">
                  <c:v>1.051066075635454</c:v>
                </c:pt>
                <c:pt idx="1176">
                  <c:v>1.039641833327366</c:v>
                </c:pt>
                <c:pt idx="1177">
                  <c:v>1.0441732694746879</c:v>
                </c:pt>
                <c:pt idx="1178">
                  <c:v>1.022869543235051</c:v>
                </c:pt>
                <c:pt idx="1179">
                  <c:v>1.0028718954430458</c:v>
                </c:pt>
                <c:pt idx="1180">
                  <c:v>0.99540891724294667</c:v>
                </c:pt>
                <c:pt idx="1181">
                  <c:v>1.0049124078317306</c:v>
                </c:pt>
                <c:pt idx="1182">
                  <c:v>1.0090206849394088</c:v>
                </c:pt>
                <c:pt idx="1183">
                  <c:v>1.0093706413216568</c:v>
                </c:pt>
                <c:pt idx="1184">
                  <c:v>0.97592265966289604</c:v>
                </c:pt>
                <c:pt idx="1185">
                  <c:v>0.97198560946073798</c:v>
                </c:pt>
                <c:pt idx="1186">
                  <c:v>0.96852538154898504</c:v>
                </c:pt>
                <c:pt idx="1187">
                  <c:v>0.98606218598467399</c:v>
                </c:pt>
                <c:pt idx="1188">
                  <c:v>0.97752788268652502</c:v>
                </c:pt>
                <c:pt idx="1189">
                  <c:v>0.98990836392247705</c:v>
                </c:pt>
                <c:pt idx="1190">
                  <c:v>0.99974103274458637</c:v>
                </c:pt>
                <c:pt idx="1191">
                  <c:v>1.0000344510590686</c:v>
                </c:pt>
                <c:pt idx="1192">
                  <c:v>0.99372303573570486</c:v>
                </c:pt>
                <c:pt idx="1193">
                  <c:v>0.99303901626847257</c:v>
                </c:pt>
                <c:pt idx="1194">
                  <c:v>1.0060768255812529</c:v>
                </c:pt>
                <c:pt idx="1195">
                  <c:v>1.0034403145451811</c:v>
                </c:pt>
                <c:pt idx="1196">
                  <c:v>1.0108549116786101</c:v>
                </c:pt>
                <c:pt idx="1197">
                  <c:v>1.011991142197985</c:v>
                </c:pt>
                <c:pt idx="1198">
                  <c:v>1.0217561943892359</c:v>
                </c:pt>
                <c:pt idx="1199">
                  <c:v>0.99899269216842823</c:v>
                </c:pt>
                <c:pt idx="1200">
                  <c:v>0.99167957841252707</c:v>
                </c:pt>
                <c:pt idx="1201">
                  <c:v>0.99076435821510056</c:v>
                </c:pt>
                <c:pt idx="1202">
                  <c:v>0.99625572614465174</c:v>
                </c:pt>
                <c:pt idx="1203">
                  <c:v>0.99750772063659565</c:v>
                </c:pt>
                <c:pt idx="1204">
                  <c:v>0.9948584715902169</c:v>
                </c:pt>
                <c:pt idx="1205">
                  <c:v>0.99162696692408514</c:v>
                </c:pt>
                <c:pt idx="1206">
                  <c:v>1.0043738821519488</c:v>
                </c:pt>
                <c:pt idx="1207">
                  <c:v>1.0023279005992054</c:v>
                </c:pt>
                <c:pt idx="1208">
                  <c:v>1.0047245630815722</c:v>
                </c:pt>
                <c:pt idx="1209">
                  <c:v>1.0040474852456445</c:v>
                </c:pt>
                <c:pt idx="1210">
                  <c:v>1.0074102965941694</c:v>
                </c:pt>
                <c:pt idx="1211">
                  <c:v>0.98780937354886</c:v>
                </c:pt>
                <c:pt idx="1212">
                  <c:v>0.95847948544608697</c:v>
                </c:pt>
                <c:pt idx="1213">
                  <c:v>0.94483709977989705</c:v>
                </c:pt>
                <c:pt idx="1214">
                  <c:v>0.94364617761993796</c:v>
                </c:pt>
                <c:pt idx="1215">
                  <c:v>0.95125154106552201</c:v>
                </c:pt>
                <c:pt idx="1216">
                  <c:v>0.94894888276197098</c:v>
                </c:pt>
                <c:pt idx="1217">
                  <c:v>0.94698110558076298</c:v>
                </c:pt>
                <c:pt idx="1218">
                  <c:v>0.93427869158523802</c:v>
                </c:pt>
                <c:pt idx="1219">
                  <c:v>0.93295683670282104</c:v>
                </c:pt>
                <c:pt idx="1220">
                  <c:v>0.95966732243657704</c:v>
                </c:pt>
                <c:pt idx="1221">
                  <c:v>0.95289327192786499</c:v>
                </c:pt>
                <c:pt idx="1222">
                  <c:v>0.95472541851492498</c:v>
                </c:pt>
                <c:pt idx="1223">
                  <c:v>0.95879211595226099</c:v>
                </c:pt>
                <c:pt idx="1224">
                  <c:v>0.96322312048437497</c:v>
                </c:pt>
                <c:pt idx="1225">
                  <c:v>0.96463287932415698</c:v>
                </c:pt>
                <c:pt idx="1226">
                  <c:v>0.95679056551436803</c:v>
                </c:pt>
                <c:pt idx="1227">
                  <c:v>0.95704915880984598</c:v>
                </c:pt>
                <c:pt idx="1228">
                  <c:v>0.96538271574005796</c:v>
                </c:pt>
                <c:pt idx="1229">
                  <c:v>0.95976880581410495</c:v>
                </c:pt>
                <c:pt idx="1230">
                  <c:v>0.95675003760634603</c:v>
                </c:pt>
                <c:pt idx="1231">
                  <c:v>0.97154569234147803</c:v>
                </c:pt>
                <c:pt idx="1232">
                  <c:v>0.98465836375886995</c:v>
                </c:pt>
                <c:pt idx="1233">
                  <c:v>0.98861694002982103</c:v>
                </c:pt>
                <c:pt idx="1234">
                  <c:v>0.98393306846374395</c:v>
                </c:pt>
                <c:pt idx="1235">
                  <c:v>0.9944165678087995</c:v>
                </c:pt>
                <c:pt idx="1236">
                  <c:v>0.98980631960504595</c:v>
                </c:pt>
                <c:pt idx="1237">
                  <c:v>0.99831970451929652</c:v>
                </c:pt>
                <c:pt idx="1238">
                  <c:v>0.99993093427439106</c:v>
                </c:pt>
                <c:pt idx="1239">
                  <c:v>0.98871323471324202</c:v>
                </c:pt>
                <c:pt idx="1240">
                  <c:v>0.99836366818422739</c:v>
                </c:pt>
                <c:pt idx="1241">
                  <c:v>0.99685406204163607</c:v>
                </c:pt>
                <c:pt idx="1242">
                  <c:v>1.0104951154755559</c:v>
                </c:pt>
                <c:pt idx="1243">
                  <c:v>1.0083309158381664</c:v>
                </c:pt>
                <c:pt idx="1244">
                  <c:v>0.99722968142446577</c:v>
                </c:pt>
                <c:pt idx="1245">
                  <c:v>1.0067975164946716</c:v>
                </c:pt>
                <c:pt idx="1246">
                  <c:v>1.0073299886979958</c:v>
                </c:pt>
                <c:pt idx="1247">
                  <c:v>0.98529722756387605</c:v>
                </c:pt>
                <c:pt idx="1248">
                  <c:v>0.98613824008657902</c:v>
                </c:pt>
                <c:pt idx="1249">
                  <c:v>0.98779897278815099</c:v>
                </c:pt>
                <c:pt idx="1250">
                  <c:v>0.99162166136749863</c:v>
                </c:pt>
                <c:pt idx="1251">
                  <c:v>1.0059250445923853</c:v>
                </c:pt>
                <c:pt idx="1252">
                  <c:v>1.0021469039903674</c:v>
                </c:pt>
                <c:pt idx="1253">
                  <c:v>0.99929008380722628</c:v>
                </c:pt>
                <c:pt idx="1254">
                  <c:v>1.0030259903090153</c:v>
                </c:pt>
                <c:pt idx="1255">
                  <c:v>1.0001728162352463</c:v>
                </c:pt>
                <c:pt idx="1256">
                  <c:v>0.9952033561408381</c:v>
                </c:pt>
                <c:pt idx="1257">
                  <c:v>1.017637236050897</c:v>
                </c:pt>
                <c:pt idx="1258">
                  <c:v>1.0161591126603859</c:v>
                </c:pt>
                <c:pt idx="1259">
                  <c:v>1.0193147268320839</c:v>
                </c:pt>
                <c:pt idx="1260">
                  <c:v>1.0183774897434481</c:v>
                </c:pt>
                <c:pt idx="1261">
                  <c:v>1.0099514011016673</c:v>
                </c:pt>
                <c:pt idx="1262">
                  <c:v>0.99482254806390191</c:v>
                </c:pt>
                <c:pt idx="1263">
                  <c:v>0.99847209319305985</c:v>
                </c:pt>
                <c:pt idx="1264">
                  <c:v>0.99702440079230892</c:v>
                </c:pt>
                <c:pt idx="1265">
                  <c:v>0.994668944020348</c:v>
                </c:pt>
                <c:pt idx="1266">
                  <c:v>0.99751283921321465</c:v>
                </c:pt>
                <c:pt idx="1267">
                  <c:v>0.99246169224537062</c:v>
                </c:pt>
                <c:pt idx="1268">
                  <c:v>0.98469124886070802</c:v>
                </c:pt>
                <c:pt idx="1269">
                  <c:v>0.98629894936891005</c:v>
                </c:pt>
                <c:pt idx="1270">
                  <c:v>0.98595443877822397</c:v>
                </c:pt>
                <c:pt idx="1271">
                  <c:v>0.97932127767525601</c:v>
                </c:pt>
                <c:pt idx="1272">
                  <c:v>0.90390096774286999</c:v>
                </c:pt>
                <c:pt idx="1273">
                  <c:v>0.91713318947717903</c:v>
                </c:pt>
                <c:pt idx="1274">
                  <c:v>0.928826986781358</c:v>
                </c:pt>
                <c:pt idx="1275">
                  <c:v>0.94244639728400403</c:v>
                </c:pt>
                <c:pt idx="1276">
                  <c:v>0.94696343597380506</c:v>
                </c:pt>
                <c:pt idx="1277">
                  <c:v>0.95058703763243002</c:v>
                </c:pt>
                <c:pt idx="1278">
                  <c:v>0.94990042381814399</c:v>
                </c:pt>
                <c:pt idx="1279">
                  <c:v>0.95006835520173105</c:v>
                </c:pt>
                <c:pt idx="1280">
                  <c:v>0.94996273489241601</c:v>
                </c:pt>
                <c:pt idx="1281">
                  <c:v>0.95018166506222301</c:v>
                </c:pt>
                <c:pt idx="1282">
                  <c:v>0.95607440886516903</c:v>
                </c:pt>
                <c:pt idx="1283">
                  <c:v>0.95510423992970295</c:v>
                </c:pt>
                <c:pt idx="1284">
                  <c:v>0.95612360796919804</c:v>
                </c:pt>
                <c:pt idx="1285">
                  <c:v>0.95437695797241895</c:v>
                </c:pt>
                <c:pt idx="1286">
                  <c:v>0.95580405920421496</c:v>
                </c:pt>
                <c:pt idx="1287">
                  <c:v>0.95353171502794498</c:v>
                </c:pt>
                <c:pt idx="1288">
                  <c:v>0.95259618413151503</c:v>
                </c:pt>
                <c:pt idx="1289">
                  <c:v>0.95293183654622604</c:v>
                </c:pt>
                <c:pt idx="1290">
                  <c:v>0.96479793589073903</c:v>
                </c:pt>
                <c:pt idx="1291">
                  <c:v>0.969557534343779</c:v>
                </c:pt>
                <c:pt idx="1292">
                  <c:v>0.97457121520057399</c:v>
                </c:pt>
                <c:pt idx="1293">
                  <c:v>0.97102679955831595</c:v>
                </c:pt>
                <c:pt idx="1294">
                  <c:v>0.98250479860714901</c:v>
                </c:pt>
                <c:pt idx="1295">
                  <c:v>0.98303659300808999</c:v>
                </c:pt>
                <c:pt idx="1296">
                  <c:v>0.99259454151249771</c:v>
                </c:pt>
                <c:pt idx="1297">
                  <c:v>0.98217727982103797</c:v>
                </c:pt>
                <c:pt idx="1298">
                  <c:v>0.97880911617093402</c:v>
                </c:pt>
                <c:pt idx="1299">
                  <c:v>0.97678963902862803</c:v>
                </c:pt>
                <c:pt idx="1300">
                  <c:v>0.98189162117522</c:v>
                </c:pt>
                <c:pt idx="1301">
                  <c:v>0.985764560620916</c:v>
                </c:pt>
                <c:pt idx="1302">
                  <c:v>0.98289913935925499</c:v>
                </c:pt>
                <c:pt idx="1303">
                  <c:v>0.97478149754687005</c:v>
                </c:pt>
                <c:pt idx="1304">
                  <c:v>0.97134929325779196</c:v>
                </c:pt>
                <c:pt idx="1305">
                  <c:v>0.96671202644869003</c:v>
                </c:pt>
                <c:pt idx="1306">
                  <c:v>0.96546692684305901</c:v>
                </c:pt>
                <c:pt idx="1307">
                  <c:v>0.97329638578006095</c:v>
                </c:pt>
                <c:pt idx="1308">
                  <c:v>0.967697808211468</c:v>
                </c:pt>
                <c:pt idx="1309">
                  <c:v>0.97094543989982396</c:v>
                </c:pt>
                <c:pt idx="1310">
                  <c:v>0.97601399937717004</c:v>
                </c:pt>
                <c:pt idx="1311">
                  <c:v>0.97902112808193198</c:v>
                </c:pt>
                <c:pt idx="1312">
                  <c:v>0.97800652803161603</c:v>
                </c:pt>
                <c:pt idx="1313">
                  <c:v>0.98202507812724205</c:v>
                </c:pt>
                <c:pt idx="1314">
                  <c:v>0.97623206476462498</c:v>
                </c:pt>
                <c:pt idx="1315">
                  <c:v>0.98322481171818399</c:v>
                </c:pt>
                <c:pt idx="1316">
                  <c:v>0.98307655997620902</c:v>
                </c:pt>
                <c:pt idx="1317">
                  <c:v>0.97521391209492103</c:v>
                </c:pt>
                <c:pt idx="1318">
                  <c:v>0.97822475702654399</c:v>
                </c:pt>
                <c:pt idx="1319">
                  <c:v>0.976842320634558</c:v>
                </c:pt>
                <c:pt idx="1320">
                  <c:v>0.97747922114990304</c:v>
                </c:pt>
                <c:pt idx="1321">
                  <c:v>0.96847947796688805</c:v>
                </c:pt>
                <c:pt idx="1322">
                  <c:v>0.96750187657770204</c:v>
                </c:pt>
                <c:pt idx="1323">
                  <c:v>0.97113204590769597</c:v>
                </c:pt>
                <c:pt idx="1324">
                  <c:v>0.98379138439313696</c:v>
                </c:pt>
                <c:pt idx="1325">
                  <c:v>0.99852468130900551</c:v>
                </c:pt>
                <c:pt idx="1326">
                  <c:v>0.99482846130538394</c:v>
                </c:pt>
                <c:pt idx="1327">
                  <c:v>0.99140946247653294</c:v>
                </c:pt>
                <c:pt idx="1328">
                  <c:v>0.99635910269435335</c:v>
                </c:pt>
                <c:pt idx="1329">
                  <c:v>0.99845655048323578</c:v>
                </c:pt>
                <c:pt idx="1330">
                  <c:v>0.99679686954398294</c:v>
                </c:pt>
                <c:pt idx="1331">
                  <c:v>1.0026643944237712</c:v>
                </c:pt>
                <c:pt idx="1332">
                  <c:v>1.0048165805982292</c:v>
                </c:pt>
                <c:pt idx="1333">
                  <c:v>1.0011456028902614</c:v>
                </c:pt>
                <c:pt idx="1334">
                  <c:v>1.0107696254407941</c:v>
                </c:pt>
                <c:pt idx="1335">
                  <c:v>1.0083846024614231</c:v>
                </c:pt>
                <c:pt idx="1336">
                  <c:v>1.013168064232854</c:v>
                </c:pt>
                <c:pt idx="1337">
                  <c:v>1.0159961362459451</c:v>
                </c:pt>
                <c:pt idx="1338">
                  <c:v>1.016258469140779</c:v>
                </c:pt>
                <c:pt idx="1339">
                  <c:v>1.0164276626391491</c:v>
                </c:pt>
                <c:pt idx="1340">
                  <c:v>1.0141388642257121</c:v>
                </c:pt>
                <c:pt idx="1341">
                  <c:v>1.022111713425526</c:v>
                </c:pt>
                <c:pt idx="1342">
                  <c:v>1.0273669256557361</c:v>
                </c:pt>
                <c:pt idx="1343">
                  <c:v>1.035139846524973</c:v>
                </c:pt>
                <c:pt idx="1344">
                  <c:v>1.043668914384023</c:v>
                </c:pt>
                <c:pt idx="1345">
                  <c:v>1.043089580326267</c:v>
                </c:pt>
                <c:pt idx="1346">
                  <c:v>1.052817540366404</c:v>
                </c:pt>
                <c:pt idx="1347">
                  <c:v>1.0489859234935941</c:v>
                </c:pt>
                <c:pt idx="1348">
                  <c:v>1.0516527252844501</c:v>
                </c:pt>
                <c:pt idx="1349">
                  <c:v>1.056120681732702</c:v>
                </c:pt>
                <c:pt idx="1350">
                  <c:v>1.0541548912136529</c:v>
                </c:pt>
                <c:pt idx="1351">
                  <c:v>1.0361180555990539</c:v>
                </c:pt>
                <c:pt idx="1352">
                  <c:v>1.031673541764266</c:v>
                </c:pt>
                <c:pt idx="1353">
                  <c:v>1.036755633916782</c:v>
                </c:pt>
                <c:pt idx="1354">
                  <c:v>1.0447068635578189</c:v>
                </c:pt>
                <c:pt idx="1355">
                  <c:v>1.0489609850403869</c:v>
                </c:pt>
                <c:pt idx="1356">
                  <c:v>1.048311650357183</c:v>
                </c:pt>
                <c:pt idx="1357">
                  <c:v>1.045879882385861</c:v>
                </c:pt>
                <c:pt idx="1358">
                  <c:v>1.0521591605272571</c:v>
                </c:pt>
                <c:pt idx="1359">
                  <c:v>1.057307443588378</c:v>
                </c:pt>
                <c:pt idx="1360">
                  <c:v>1.067384869188347</c:v>
                </c:pt>
                <c:pt idx="1361">
                  <c:v>1.063340025034748</c:v>
                </c:pt>
                <c:pt idx="1362">
                  <c:v>1.0748633433532779</c:v>
                </c:pt>
                <c:pt idx="1363">
                  <c:v>1.0861710503964299</c:v>
                </c:pt>
                <c:pt idx="1364">
                  <c:v>1.0826044542554909</c:v>
                </c:pt>
                <c:pt idx="1365">
                  <c:v>1.0947861524131679</c:v>
                </c:pt>
                <c:pt idx="1366">
                  <c:v>1.096856978929134</c:v>
                </c:pt>
                <c:pt idx="1367">
                  <c:v>1.1188973127519499</c:v>
                </c:pt>
                <c:pt idx="1368">
                  <c:v>1.1416356194221</c:v>
                </c:pt>
                <c:pt idx="1369">
                  <c:v>1.1390574461359799</c:v>
                </c:pt>
                <c:pt idx="1370">
                  <c:v>1.12216228683232</c:v>
                </c:pt>
                <c:pt idx="1371">
                  <c:v>1.14321983057184</c:v>
                </c:pt>
                <c:pt idx="1372">
                  <c:v>1.15083066318148</c:v>
                </c:pt>
                <c:pt idx="1373">
                  <c:v>1.1587877593190101</c:v>
                </c:pt>
                <c:pt idx="1374">
                  <c:v>1.1460388574289899</c:v>
                </c:pt>
                <c:pt idx="1375">
                  <c:v>1.1362143923529699</c:v>
                </c:pt>
                <c:pt idx="1376">
                  <c:v>1.11104158312947</c:v>
                </c:pt>
                <c:pt idx="1377">
                  <c:v>1.1383010186762099</c:v>
                </c:pt>
                <c:pt idx="1378">
                  <c:v>1.14308611652236</c:v>
                </c:pt>
                <c:pt idx="1379">
                  <c:v>1.1344535786236301</c:v>
                </c:pt>
                <c:pt idx="1380">
                  <c:v>1.1362964064413501</c:v>
                </c:pt>
                <c:pt idx="1381">
                  <c:v>1.1638775643952</c:v>
                </c:pt>
                <c:pt idx="1382">
                  <c:v>1.1601011299853901</c:v>
                </c:pt>
                <c:pt idx="1383">
                  <c:v>1.1617159357323701</c:v>
                </c:pt>
                <c:pt idx="1384">
                  <c:v>1.16224824432822</c:v>
                </c:pt>
                <c:pt idx="1385">
                  <c:v>1.1704597033394499</c:v>
                </c:pt>
                <c:pt idx="1386">
                  <c:v>1.1579148433393001</c:v>
                </c:pt>
                <c:pt idx="1387">
                  <c:v>1.15733331226692</c:v>
                </c:pt>
                <c:pt idx="1388">
                  <c:v>1.16360892092645</c:v>
                </c:pt>
                <c:pt idx="1389">
                  <c:v>1.16113162333297</c:v>
                </c:pt>
                <c:pt idx="1390">
                  <c:v>1.17606935947114</c:v>
                </c:pt>
                <c:pt idx="1391">
                  <c:v>1.18197516849934</c:v>
                </c:pt>
                <c:pt idx="1392">
                  <c:v>1.1694389563226899</c:v>
                </c:pt>
                <c:pt idx="1393">
                  <c:v>1.18735420821323</c:v>
                </c:pt>
                <c:pt idx="1394">
                  <c:v>1.19392907831123</c:v>
                </c:pt>
                <c:pt idx="1395">
                  <c:v>1.21279647894283</c:v>
                </c:pt>
                <c:pt idx="1396">
                  <c:v>1.1888414936221601</c:v>
                </c:pt>
                <c:pt idx="1397">
                  <c:v>1.18361224823498</c:v>
                </c:pt>
                <c:pt idx="1398">
                  <c:v>1.1653627696519899</c:v>
                </c:pt>
                <c:pt idx="1399">
                  <c:v>1.1822971713763999</c:v>
                </c:pt>
                <c:pt idx="1400">
                  <c:v>1.18183100694416</c:v>
                </c:pt>
                <c:pt idx="1401">
                  <c:v>1.1528760136768401</c:v>
                </c:pt>
                <c:pt idx="1402">
                  <c:v>1.1597161148591799</c:v>
                </c:pt>
                <c:pt idx="1403">
                  <c:v>1.17784307481826</c:v>
                </c:pt>
                <c:pt idx="1404">
                  <c:v>1.1724724492029199</c:v>
                </c:pt>
                <c:pt idx="1405">
                  <c:v>1.1756863543795801</c:v>
                </c:pt>
                <c:pt idx="1406">
                  <c:v>1.19092856402283</c:v>
                </c:pt>
                <c:pt idx="1407">
                  <c:v>1.2065888141290999</c:v>
                </c:pt>
                <c:pt idx="1408">
                  <c:v>1.20040440494887</c:v>
                </c:pt>
                <c:pt idx="1409">
                  <c:v>1.21699950814919</c:v>
                </c:pt>
                <c:pt idx="1410">
                  <c:v>1.2057219516258499</c:v>
                </c:pt>
                <c:pt idx="1411">
                  <c:v>1.1903573168486801</c:v>
                </c:pt>
                <c:pt idx="1412">
                  <c:v>1.1928562340009399</c:v>
                </c:pt>
                <c:pt idx="1413">
                  <c:v>1.1809767188437399</c:v>
                </c:pt>
                <c:pt idx="1414">
                  <c:v>1.1833908405806</c:v>
                </c:pt>
                <c:pt idx="1415">
                  <c:v>1.2008787030097099</c:v>
                </c:pt>
                <c:pt idx="1416">
                  <c:v>1.1973622175001499</c:v>
                </c:pt>
                <c:pt idx="1417">
                  <c:v>1.20110305559859</c:v>
                </c:pt>
                <c:pt idx="1418">
                  <c:v>1.1907843323501601</c:v>
                </c:pt>
                <c:pt idx="1419">
                  <c:v>1.18749322781929</c:v>
                </c:pt>
                <c:pt idx="1420">
                  <c:v>1.2029218097454499</c:v>
                </c:pt>
                <c:pt idx="1421">
                  <c:v>1.1838244003809499</c:v>
                </c:pt>
                <c:pt idx="1422">
                  <c:v>1.1781847807094299</c:v>
                </c:pt>
                <c:pt idx="1423">
                  <c:v>1.1688970883759899</c:v>
                </c:pt>
                <c:pt idx="1424">
                  <c:v>1.1714224398212001</c:v>
                </c:pt>
                <c:pt idx="1425">
                  <c:v>1.16438640700509</c:v>
                </c:pt>
                <c:pt idx="1426">
                  <c:v>1.13281832194267</c:v>
                </c:pt>
                <c:pt idx="1427">
                  <c:v>1.1340364964329401</c:v>
                </c:pt>
                <c:pt idx="1428">
                  <c:v>1.14572185626607</c:v>
                </c:pt>
                <c:pt idx="1429">
                  <c:v>1.1512772648345899</c:v>
                </c:pt>
                <c:pt idx="1430">
                  <c:v>1.1502579435400899</c:v>
                </c:pt>
                <c:pt idx="1431">
                  <c:v>1.15588400716395</c:v>
                </c:pt>
                <c:pt idx="1432">
                  <c:v>1.16829487264467</c:v>
                </c:pt>
                <c:pt idx="1433">
                  <c:v>1.16145021382562</c:v>
                </c:pt>
                <c:pt idx="1434">
                  <c:v>1.1551634798579999</c:v>
                </c:pt>
                <c:pt idx="1435">
                  <c:v>1.15879058739102</c:v>
                </c:pt>
                <c:pt idx="1436">
                  <c:v>1.1696279696976499</c:v>
                </c:pt>
                <c:pt idx="1437">
                  <c:v>1.1798641412902899</c:v>
                </c:pt>
                <c:pt idx="1438">
                  <c:v>1.1732202755841699</c:v>
                </c:pt>
                <c:pt idx="1439">
                  <c:v>1.1735423953237101</c:v>
                </c:pt>
                <c:pt idx="1440">
                  <c:v>1.162914570816</c:v>
                </c:pt>
                <c:pt idx="1441">
                  <c:v>1.17211038586775</c:v>
                </c:pt>
                <c:pt idx="1442">
                  <c:v>1.16425846596212</c:v>
                </c:pt>
                <c:pt idx="1443">
                  <c:v>1.1491279534771399</c:v>
                </c:pt>
                <c:pt idx="1444">
                  <c:v>1.1705234401359799</c:v>
                </c:pt>
                <c:pt idx="1445">
                  <c:v>1.1638275706263099</c:v>
                </c:pt>
                <c:pt idx="1446">
                  <c:v>1.16969867149798</c:v>
                </c:pt>
                <c:pt idx="1447">
                  <c:v>1.1815998763314499</c:v>
                </c:pt>
                <c:pt idx="1448">
                  <c:v>1.1833617418231099</c:v>
                </c:pt>
                <c:pt idx="1449">
                  <c:v>1.1899954872384799</c:v>
                </c:pt>
                <c:pt idx="1450">
                  <c:v>1.1941323489087301</c:v>
                </c:pt>
                <c:pt idx="1451">
                  <c:v>1.1989830533510899</c:v>
                </c:pt>
                <c:pt idx="1452">
                  <c:v>1.19440008085014</c:v>
                </c:pt>
                <c:pt idx="1453">
                  <c:v>1.1978669465507501</c:v>
                </c:pt>
                <c:pt idx="1454">
                  <c:v>1.19414160441714</c:v>
                </c:pt>
                <c:pt idx="1455">
                  <c:v>1.2186970291594301</c:v>
                </c:pt>
                <c:pt idx="1456">
                  <c:v>1.23947522482705</c:v>
                </c:pt>
                <c:pt idx="1457">
                  <c:v>1.23947852034898</c:v>
                </c:pt>
                <c:pt idx="1458">
                  <c:v>1.2329860382992899</c:v>
                </c:pt>
                <c:pt idx="1459">
                  <c:v>1.2440118029234899</c:v>
                </c:pt>
                <c:pt idx="1460">
                  <c:v>1.25818432354341</c:v>
                </c:pt>
                <c:pt idx="1461">
                  <c:v>1.24816416055858</c:v>
                </c:pt>
                <c:pt idx="1462">
                  <c:v>1.2482353064363301</c:v>
                </c:pt>
                <c:pt idx="1463">
                  <c:v>1.24982858611451</c:v>
                </c:pt>
                <c:pt idx="1464">
                  <c:v>1.24656071384464</c:v>
                </c:pt>
                <c:pt idx="1465">
                  <c:v>1.2494439683207301</c:v>
                </c:pt>
                <c:pt idx="1466">
                  <c:v>1.2447745643296599</c:v>
                </c:pt>
                <c:pt idx="1467">
                  <c:v>1.2495667440420899</c:v>
                </c:pt>
                <c:pt idx="1468">
                  <c:v>1.2517468369767499</c:v>
                </c:pt>
                <c:pt idx="1469">
                  <c:v>1.25654733729775</c:v>
                </c:pt>
                <c:pt idx="1470">
                  <c:v>1.2537662206290701</c:v>
                </c:pt>
                <c:pt idx="1471">
                  <c:v>1.25535931332729</c:v>
                </c:pt>
                <c:pt idx="1472">
                  <c:v>1.25993698027165</c:v>
                </c:pt>
                <c:pt idx="1473">
                  <c:v>1.26306669771781</c:v>
                </c:pt>
                <c:pt idx="1474">
                  <c:v>1.2477420766537499</c:v>
                </c:pt>
                <c:pt idx="1475">
                  <c:v>1.21441205598218</c:v>
                </c:pt>
                <c:pt idx="1476">
                  <c:v>1.2354161935683901</c:v>
                </c:pt>
                <c:pt idx="1477">
                  <c:v>1.2432028107202699</c:v>
                </c:pt>
                <c:pt idx="1478">
                  <c:v>1.23125448693492</c:v>
                </c:pt>
                <c:pt idx="1479">
                  <c:v>1.22622624501313</c:v>
                </c:pt>
                <c:pt idx="1480">
                  <c:v>1.2475623889046801</c:v>
                </c:pt>
                <c:pt idx="1481">
                  <c:v>1.24833746761624</c:v>
                </c:pt>
                <c:pt idx="1482">
                  <c:v>1.2472079917482</c:v>
                </c:pt>
                <c:pt idx="1483">
                  <c:v>1.2525308673542601</c:v>
                </c:pt>
                <c:pt idx="1484">
                  <c:v>1.23603016566519</c:v>
                </c:pt>
                <c:pt idx="1485">
                  <c:v>1.2489388653102</c:v>
                </c:pt>
                <c:pt idx="1486">
                  <c:v>1.2601061737700201</c:v>
                </c:pt>
                <c:pt idx="1487">
                  <c:v>1.2596981834802601</c:v>
                </c:pt>
                <c:pt idx="1488">
                  <c:v>1.2610379416946</c:v>
                </c:pt>
                <c:pt idx="1489">
                  <c:v>1.2644206897821899</c:v>
                </c:pt>
                <c:pt idx="1490">
                  <c:v>1.2344023648104401</c:v>
                </c:pt>
                <c:pt idx="1491">
                  <c:v>1.2229713678510201</c:v>
                </c:pt>
                <c:pt idx="1492">
                  <c:v>1.2340553066177</c:v>
                </c:pt>
                <c:pt idx="1493">
                  <c:v>1.2386705097905999</c:v>
                </c:pt>
                <c:pt idx="1494">
                  <c:v>1.2267076716852401</c:v>
                </c:pt>
                <c:pt idx="1495">
                  <c:v>1.2435292543715701</c:v>
                </c:pt>
                <c:pt idx="1496">
                  <c:v>1.24881679076371</c:v>
                </c:pt>
                <c:pt idx="1497">
                  <c:v>1.2437309122668501</c:v>
                </c:pt>
                <c:pt idx="1498">
                  <c:v>1.2350771287692699</c:v>
                </c:pt>
                <c:pt idx="1499">
                  <c:v>1.2331605840992399</c:v>
                </c:pt>
                <c:pt idx="1500">
                  <c:v>1.21940925922931</c:v>
                </c:pt>
                <c:pt idx="1501">
                  <c:v>1.22682523534</c:v>
                </c:pt>
                <c:pt idx="1502">
                  <c:v>1.20319575877079</c:v>
                </c:pt>
                <c:pt idx="1503">
                  <c:v>1.19506472451821</c:v>
                </c:pt>
                <c:pt idx="1504">
                  <c:v>1.15320299489554</c:v>
                </c:pt>
                <c:pt idx="1505">
                  <c:v>1.17066012249245</c:v>
                </c:pt>
                <c:pt idx="1506">
                  <c:v>1.1898412287650399</c:v>
                </c:pt>
                <c:pt idx="1507">
                  <c:v>1.17313045508213</c:v>
                </c:pt>
                <c:pt idx="1508">
                  <c:v>1.1819786042562401</c:v>
                </c:pt>
                <c:pt idx="1509">
                  <c:v>1.18068145410207</c:v>
                </c:pt>
                <c:pt idx="1510">
                  <c:v>1.16688838595433</c:v>
                </c:pt>
                <c:pt idx="1511">
                  <c:v>1.18693633135767</c:v>
                </c:pt>
                <c:pt idx="1512">
                  <c:v>1.1717916083951401</c:v>
                </c:pt>
                <c:pt idx="1513">
                  <c:v>1.16157341025191</c:v>
                </c:pt>
                <c:pt idx="1514">
                  <c:v>1.1631102920973</c:v>
                </c:pt>
                <c:pt idx="1515">
                  <c:v>1.20846242352402</c:v>
                </c:pt>
                <c:pt idx="1516">
                  <c:v>1.2009310807731999</c:v>
                </c:pt>
                <c:pt idx="1517">
                  <c:v>1.21721993415874</c:v>
                </c:pt>
                <c:pt idx="1518">
                  <c:v>1.21894970921343</c:v>
                </c:pt>
                <c:pt idx="1519">
                  <c:v>1.2345558519915201</c:v>
                </c:pt>
                <c:pt idx="1520">
                  <c:v>1.2296110966253599</c:v>
                </c:pt>
                <c:pt idx="1521">
                  <c:v>1.2451658432848001</c:v>
                </c:pt>
                <c:pt idx="1522">
                  <c:v>1.2451547647217001</c:v>
                </c:pt>
                <c:pt idx="1523">
                  <c:v>1.2538524417667301</c:v>
                </c:pt>
                <c:pt idx="1524">
                  <c:v>1.25498135669486</c:v>
                </c:pt>
                <c:pt idx="1525">
                  <c:v>1.265519524308</c:v>
                </c:pt>
                <c:pt idx="1526">
                  <c:v>1.2595060148183501</c:v>
                </c:pt>
                <c:pt idx="1527">
                  <c:v>1.2542648962032099</c:v>
                </c:pt>
                <c:pt idx="1528">
                  <c:v>1.2567822075098101</c:v>
                </c:pt>
                <c:pt idx="1529">
                  <c:v>1.2502616784649501</c:v>
                </c:pt>
                <c:pt idx="1530">
                  <c:v>1.2660691051783801</c:v>
                </c:pt>
                <c:pt idx="1531">
                  <c:v>1.2658053699337901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A99-444A-B756-C877E475B0C8}"/>
            </c:ext>
          </c:extLst>
        </c:ser>
        <c:ser>
          <c:idx val="2"/>
          <c:order val="2"/>
          <c:tx>
            <c:strRef>
              <c:f>'增值-指数增强'!$O$5</c:f>
              <c:strCache>
                <c:ptCount val="1"/>
                <c:pt idx="0">
                  <c:v>中证全指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'增值-指数增强'!$A$6:$A$1537</c:f>
              <c:numCache>
                <c:formatCode>yyyy/mm/dd</c:formatCode>
                <c:ptCount val="1532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43850</c:v>
                </c:pt>
                <c:pt idx="13">
                  <c:v>43851</c:v>
                </c:pt>
                <c:pt idx="14">
                  <c:v>43852</c:v>
                </c:pt>
                <c:pt idx="15">
                  <c:v>43853</c:v>
                </c:pt>
                <c:pt idx="16">
                  <c:v>43864</c:v>
                </c:pt>
                <c:pt idx="17">
                  <c:v>43865</c:v>
                </c:pt>
                <c:pt idx="18">
                  <c:v>43866</c:v>
                </c:pt>
                <c:pt idx="19">
                  <c:v>43867</c:v>
                </c:pt>
                <c:pt idx="20">
                  <c:v>43868</c:v>
                </c:pt>
                <c:pt idx="21">
                  <c:v>43871</c:v>
                </c:pt>
                <c:pt idx="22">
                  <c:v>43872</c:v>
                </c:pt>
                <c:pt idx="23">
                  <c:v>43873</c:v>
                </c:pt>
                <c:pt idx="24">
                  <c:v>43874</c:v>
                </c:pt>
                <c:pt idx="25">
                  <c:v>43875</c:v>
                </c:pt>
                <c:pt idx="26">
                  <c:v>43878</c:v>
                </c:pt>
                <c:pt idx="27">
                  <c:v>43879</c:v>
                </c:pt>
                <c:pt idx="28">
                  <c:v>43880</c:v>
                </c:pt>
                <c:pt idx="29">
                  <c:v>43881</c:v>
                </c:pt>
                <c:pt idx="30">
                  <c:v>43882</c:v>
                </c:pt>
                <c:pt idx="31">
                  <c:v>43885</c:v>
                </c:pt>
                <c:pt idx="32">
                  <c:v>43886</c:v>
                </c:pt>
                <c:pt idx="33">
                  <c:v>43887</c:v>
                </c:pt>
                <c:pt idx="34">
                  <c:v>43888</c:v>
                </c:pt>
                <c:pt idx="35">
                  <c:v>43889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43899</c:v>
                </c:pt>
                <c:pt idx="42">
                  <c:v>43900</c:v>
                </c:pt>
                <c:pt idx="43">
                  <c:v>43901</c:v>
                </c:pt>
                <c:pt idx="44">
                  <c:v>43902</c:v>
                </c:pt>
                <c:pt idx="45">
                  <c:v>43903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43913</c:v>
                </c:pt>
                <c:pt idx="52">
                  <c:v>43914</c:v>
                </c:pt>
                <c:pt idx="53">
                  <c:v>43915</c:v>
                </c:pt>
                <c:pt idx="54">
                  <c:v>43916</c:v>
                </c:pt>
                <c:pt idx="55">
                  <c:v>43917</c:v>
                </c:pt>
                <c:pt idx="56">
                  <c:v>43920</c:v>
                </c:pt>
                <c:pt idx="57">
                  <c:v>43921</c:v>
                </c:pt>
                <c:pt idx="58">
                  <c:v>43922</c:v>
                </c:pt>
                <c:pt idx="59">
                  <c:v>43923</c:v>
                </c:pt>
                <c:pt idx="60">
                  <c:v>43924</c:v>
                </c:pt>
                <c:pt idx="61">
                  <c:v>43928</c:v>
                </c:pt>
                <c:pt idx="62">
                  <c:v>43929</c:v>
                </c:pt>
                <c:pt idx="63">
                  <c:v>43930</c:v>
                </c:pt>
                <c:pt idx="64">
                  <c:v>43931</c:v>
                </c:pt>
                <c:pt idx="65">
                  <c:v>43934</c:v>
                </c:pt>
                <c:pt idx="66">
                  <c:v>43935</c:v>
                </c:pt>
                <c:pt idx="67">
                  <c:v>43936</c:v>
                </c:pt>
                <c:pt idx="68">
                  <c:v>43937</c:v>
                </c:pt>
                <c:pt idx="69">
                  <c:v>43938</c:v>
                </c:pt>
                <c:pt idx="70">
                  <c:v>43941</c:v>
                </c:pt>
                <c:pt idx="71">
                  <c:v>43942</c:v>
                </c:pt>
                <c:pt idx="72">
                  <c:v>43943</c:v>
                </c:pt>
                <c:pt idx="73">
                  <c:v>43944</c:v>
                </c:pt>
                <c:pt idx="74">
                  <c:v>43945</c:v>
                </c:pt>
                <c:pt idx="75">
                  <c:v>43948</c:v>
                </c:pt>
                <c:pt idx="76">
                  <c:v>43949</c:v>
                </c:pt>
                <c:pt idx="77">
                  <c:v>43950</c:v>
                </c:pt>
                <c:pt idx="78">
                  <c:v>43951</c:v>
                </c:pt>
                <c:pt idx="79">
                  <c:v>43957</c:v>
                </c:pt>
                <c:pt idx="80">
                  <c:v>43958</c:v>
                </c:pt>
                <c:pt idx="81">
                  <c:v>43959</c:v>
                </c:pt>
                <c:pt idx="82">
                  <c:v>43962</c:v>
                </c:pt>
                <c:pt idx="83">
                  <c:v>43963</c:v>
                </c:pt>
                <c:pt idx="84">
                  <c:v>43964</c:v>
                </c:pt>
                <c:pt idx="85">
                  <c:v>43965</c:v>
                </c:pt>
                <c:pt idx="86">
                  <c:v>43966</c:v>
                </c:pt>
                <c:pt idx="87">
                  <c:v>43969</c:v>
                </c:pt>
                <c:pt idx="88">
                  <c:v>43970</c:v>
                </c:pt>
                <c:pt idx="89">
                  <c:v>43971</c:v>
                </c:pt>
                <c:pt idx="90">
                  <c:v>43972</c:v>
                </c:pt>
                <c:pt idx="91">
                  <c:v>43973</c:v>
                </c:pt>
                <c:pt idx="92">
                  <c:v>43976</c:v>
                </c:pt>
                <c:pt idx="93">
                  <c:v>43977</c:v>
                </c:pt>
                <c:pt idx="94">
                  <c:v>43978</c:v>
                </c:pt>
                <c:pt idx="95">
                  <c:v>43979</c:v>
                </c:pt>
                <c:pt idx="96">
                  <c:v>43980</c:v>
                </c:pt>
                <c:pt idx="97">
                  <c:v>43983</c:v>
                </c:pt>
                <c:pt idx="98">
                  <c:v>43984</c:v>
                </c:pt>
                <c:pt idx="99">
                  <c:v>43985</c:v>
                </c:pt>
                <c:pt idx="100">
                  <c:v>43986</c:v>
                </c:pt>
                <c:pt idx="101">
                  <c:v>43987</c:v>
                </c:pt>
                <c:pt idx="102">
                  <c:v>43990</c:v>
                </c:pt>
                <c:pt idx="103">
                  <c:v>43991</c:v>
                </c:pt>
                <c:pt idx="104">
                  <c:v>43992</c:v>
                </c:pt>
                <c:pt idx="105">
                  <c:v>43993</c:v>
                </c:pt>
                <c:pt idx="106">
                  <c:v>43994</c:v>
                </c:pt>
                <c:pt idx="107">
                  <c:v>43997</c:v>
                </c:pt>
                <c:pt idx="108">
                  <c:v>43998</c:v>
                </c:pt>
                <c:pt idx="109">
                  <c:v>43999</c:v>
                </c:pt>
                <c:pt idx="110">
                  <c:v>44000</c:v>
                </c:pt>
                <c:pt idx="111">
                  <c:v>44001</c:v>
                </c:pt>
                <c:pt idx="112">
                  <c:v>44004</c:v>
                </c:pt>
                <c:pt idx="113">
                  <c:v>44005</c:v>
                </c:pt>
                <c:pt idx="114">
                  <c:v>44006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44018</c:v>
                </c:pt>
                <c:pt idx="121">
                  <c:v>44019</c:v>
                </c:pt>
                <c:pt idx="122">
                  <c:v>44020</c:v>
                </c:pt>
                <c:pt idx="123">
                  <c:v>44021</c:v>
                </c:pt>
                <c:pt idx="124">
                  <c:v>44022</c:v>
                </c:pt>
                <c:pt idx="125">
                  <c:v>44025</c:v>
                </c:pt>
                <c:pt idx="126">
                  <c:v>44026</c:v>
                </c:pt>
                <c:pt idx="127">
                  <c:v>44027</c:v>
                </c:pt>
                <c:pt idx="128">
                  <c:v>44028</c:v>
                </c:pt>
                <c:pt idx="129">
                  <c:v>44029</c:v>
                </c:pt>
                <c:pt idx="130">
                  <c:v>44032</c:v>
                </c:pt>
                <c:pt idx="131">
                  <c:v>44033</c:v>
                </c:pt>
                <c:pt idx="132">
                  <c:v>44034</c:v>
                </c:pt>
                <c:pt idx="133">
                  <c:v>44035</c:v>
                </c:pt>
                <c:pt idx="134">
                  <c:v>44036</c:v>
                </c:pt>
                <c:pt idx="135">
                  <c:v>44039</c:v>
                </c:pt>
                <c:pt idx="136">
                  <c:v>44040</c:v>
                </c:pt>
                <c:pt idx="137">
                  <c:v>44041</c:v>
                </c:pt>
                <c:pt idx="138">
                  <c:v>44042</c:v>
                </c:pt>
                <c:pt idx="139">
                  <c:v>44043</c:v>
                </c:pt>
                <c:pt idx="140">
                  <c:v>44046</c:v>
                </c:pt>
                <c:pt idx="141">
                  <c:v>44047</c:v>
                </c:pt>
                <c:pt idx="142">
                  <c:v>44048</c:v>
                </c:pt>
                <c:pt idx="143">
                  <c:v>44049</c:v>
                </c:pt>
                <c:pt idx="144">
                  <c:v>44050</c:v>
                </c:pt>
                <c:pt idx="145">
                  <c:v>44053</c:v>
                </c:pt>
                <c:pt idx="146">
                  <c:v>44054</c:v>
                </c:pt>
                <c:pt idx="147">
                  <c:v>44055</c:v>
                </c:pt>
                <c:pt idx="148">
                  <c:v>44056</c:v>
                </c:pt>
                <c:pt idx="149">
                  <c:v>44057</c:v>
                </c:pt>
                <c:pt idx="150">
                  <c:v>44060</c:v>
                </c:pt>
                <c:pt idx="151">
                  <c:v>44061</c:v>
                </c:pt>
                <c:pt idx="152">
                  <c:v>44062</c:v>
                </c:pt>
                <c:pt idx="153">
                  <c:v>44063</c:v>
                </c:pt>
                <c:pt idx="154">
                  <c:v>44064</c:v>
                </c:pt>
                <c:pt idx="155">
                  <c:v>44067</c:v>
                </c:pt>
                <c:pt idx="156">
                  <c:v>44068</c:v>
                </c:pt>
                <c:pt idx="157">
                  <c:v>44069</c:v>
                </c:pt>
                <c:pt idx="158">
                  <c:v>44070</c:v>
                </c:pt>
                <c:pt idx="159">
                  <c:v>44071</c:v>
                </c:pt>
                <c:pt idx="160">
                  <c:v>44074</c:v>
                </c:pt>
                <c:pt idx="161">
                  <c:v>44075</c:v>
                </c:pt>
                <c:pt idx="162">
                  <c:v>44076</c:v>
                </c:pt>
                <c:pt idx="163">
                  <c:v>44077</c:v>
                </c:pt>
                <c:pt idx="164">
                  <c:v>44078</c:v>
                </c:pt>
                <c:pt idx="165">
                  <c:v>44081</c:v>
                </c:pt>
                <c:pt idx="166">
                  <c:v>44082</c:v>
                </c:pt>
                <c:pt idx="167">
                  <c:v>44083</c:v>
                </c:pt>
                <c:pt idx="168">
                  <c:v>44084</c:v>
                </c:pt>
                <c:pt idx="169">
                  <c:v>44085</c:v>
                </c:pt>
                <c:pt idx="170">
                  <c:v>44088</c:v>
                </c:pt>
                <c:pt idx="171">
                  <c:v>44089</c:v>
                </c:pt>
                <c:pt idx="172">
                  <c:v>44090</c:v>
                </c:pt>
                <c:pt idx="173">
                  <c:v>44091</c:v>
                </c:pt>
                <c:pt idx="174">
                  <c:v>44092</c:v>
                </c:pt>
                <c:pt idx="175">
                  <c:v>44095</c:v>
                </c:pt>
                <c:pt idx="176">
                  <c:v>44096</c:v>
                </c:pt>
                <c:pt idx="177">
                  <c:v>44097</c:v>
                </c:pt>
                <c:pt idx="178">
                  <c:v>44098</c:v>
                </c:pt>
                <c:pt idx="179">
                  <c:v>44099</c:v>
                </c:pt>
                <c:pt idx="180">
                  <c:v>44102</c:v>
                </c:pt>
                <c:pt idx="181">
                  <c:v>44103</c:v>
                </c:pt>
                <c:pt idx="182">
                  <c:v>44104</c:v>
                </c:pt>
                <c:pt idx="183">
                  <c:v>44113</c:v>
                </c:pt>
                <c:pt idx="184">
                  <c:v>44116</c:v>
                </c:pt>
                <c:pt idx="185">
                  <c:v>44117</c:v>
                </c:pt>
                <c:pt idx="186">
                  <c:v>44118</c:v>
                </c:pt>
                <c:pt idx="187">
                  <c:v>44119</c:v>
                </c:pt>
                <c:pt idx="188">
                  <c:v>44120</c:v>
                </c:pt>
                <c:pt idx="189">
                  <c:v>44123</c:v>
                </c:pt>
                <c:pt idx="190">
                  <c:v>44124</c:v>
                </c:pt>
                <c:pt idx="191">
                  <c:v>44125</c:v>
                </c:pt>
                <c:pt idx="192">
                  <c:v>44126</c:v>
                </c:pt>
                <c:pt idx="193">
                  <c:v>44127</c:v>
                </c:pt>
                <c:pt idx="194">
                  <c:v>44130</c:v>
                </c:pt>
                <c:pt idx="195">
                  <c:v>44131</c:v>
                </c:pt>
                <c:pt idx="196">
                  <c:v>44132</c:v>
                </c:pt>
                <c:pt idx="197">
                  <c:v>44133</c:v>
                </c:pt>
                <c:pt idx="198">
                  <c:v>44134</c:v>
                </c:pt>
                <c:pt idx="199">
                  <c:v>44137</c:v>
                </c:pt>
                <c:pt idx="200">
                  <c:v>44138</c:v>
                </c:pt>
                <c:pt idx="201">
                  <c:v>44139</c:v>
                </c:pt>
                <c:pt idx="202">
                  <c:v>44140</c:v>
                </c:pt>
                <c:pt idx="203">
                  <c:v>44141</c:v>
                </c:pt>
                <c:pt idx="204">
                  <c:v>44144</c:v>
                </c:pt>
                <c:pt idx="205">
                  <c:v>44145</c:v>
                </c:pt>
                <c:pt idx="206">
                  <c:v>44146</c:v>
                </c:pt>
                <c:pt idx="207">
                  <c:v>44147</c:v>
                </c:pt>
                <c:pt idx="208">
                  <c:v>44148</c:v>
                </c:pt>
                <c:pt idx="209">
                  <c:v>44151</c:v>
                </c:pt>
                <c:pt idx="210">
                  <c:v>44152</c:v>
                </c:pt>
                <c:pt idx="211">
                  <c:v>44153</c:v>
                </c:pt>
                <c:pt idx="212">
                  <c:v>44154</c:v>
                </c:pt>
                <c:pt idx="213">
                  <c:v>44155</c:v>
                </c:pt>
                <c:pt idx="214">
                  <c:v>44158</c:v>
                </c:pt>
                <c:pt idx="215">
                  <c:v>44159</c:v>
                </c:pt>
                <c:pt idx="216">
                  <c:v>44160</c:v>
                </c:pt>
                <c:pt idx="217">
                  <c:v>44161</c:v>
                </c:pt>
                <c:pt idx="218">
                  <c:v>44162</c:v>
                </c:pt>
                <c:pt idx="219">
                  <c:v>44165</c:v>
                </c:pt>
                <c:pt idx="220">
                  <c:v>44166</c:v>
                </c:pt>
                <c:pt idx="221">
                  <c:v>44167</c:v>
                </c:pt>
                <c:pt idx="222">
                  <c:v>44168</c:v>
                </c:pt>
                <c:pt idx="223">
                  <c:v>44169</c:v>
                </c:pt>
                <c:pt idx="224">
                  <c:v>44172</c:v>
                </c:pt>
                <c:pt idx="225">
                  <c:v>44173</c:v>
                </c:pt>
                <c:pt idx="226">
                  <c:v>44174</c:v>
                </c:pt>
                <c:pt idx="227">
                  <c:v>44175</c:v>
                </c:pt>
                <c:pt idx="228">
                  <c:v>44176</c:v>
                </c:pt>
                <c:pt idx="229">
                  <c:v>44179</c:v>
                </c:pt>
                <c:pt idx="230">
                  <c:v>44180</c:v>
                </c:pt>
                <c:pt idx="231">
                  <c:v>44181</c:v>
                </c:pt>
                <c:pt idx="232">
                  <c:v>44182</c:v>
                </c:pt>
                <c:pt idx="233">
                  <c:v>44183</c:v>
                </c:pt>
                <c:pt idx="234">
                  <c:v>44186</c:v>
                </c:pt>
                <c:pt idx="235">
                  <c:v>44187</c:v>
                </c:pt>
                <c:pt idx="236">
                  <c:v>44188</c:v>
                </c:pt>
                <c:pt idx="237">
                  <c:v>44189</c:v>
                </c:pt>
                <c:pt idx="238">
                  <c:v>44190</c:v>
                </c:pt>
                <c:pt idx="239">
                  <c:v>44193</c:v>
                </c:pt>
                <c:pt idx="240">
                  <c:v>44194</c:v>
                </c:pt>
                <c:pt idx="241">
                  <c:v>44195</c:v>
                </c:pt>
                <c:pt idx="242">
                  <c:v>44196</c:v>
                </c:pt>
                <c:pt idx="243">
                  <c:v>44200</c:v>
                </c:pt>
                <c:pt idx="244">
                  <c:v>44201</c:v>
                </c:pt>
                <c:pt idx="245">
                  <c:v>44202</c:v>
                </c:pt>
                <c:pt idx="246">
                  <c:v>44203</c:v>
                </c:pt>
                <c:pt idx="247">
                  <c:v>44204</c:v>
                </c:pt>
                <c:pt idx="248">
                  <c:v>44207</c:v>
                </c:pt>
                <c:pt idx="249">
                  <c:v>44208</c:v>
                </c:pt>
                <c:pt idx="250">
                  <c:v>44209</c:v>
                </c:pt>
                <c:pt idx="251">
                  <c:v>44210</c:v>
                </c:pt>
                <c:pt idx="252">
                  <c:v>44211</c:v>
                </c:pt>
                <c:pt idx="253">
                  <c:v>44214</c:v>
                </c:pt>
                <c:pt idx="254">
                  <c:v>44215</c:v>
                </c:pt>
                <c:pt idx="255">
                  <c:v>44216</c:v>
                </c:pt>
                <c:pt idx="256">
                  <c:v>44217</c:v>
                </c:pt>
                <c:pt idx="257">
                  <c:v>44218</c:v>
                </c:pt>
                <c:pt idx="258">
                  <c:v>44221</c:v>
                </c:pt>
                <c:pt idx="259">
                  <c:v>44222</c:v>
                </c:pt>
                <c:pt idx="260">
                  <c:v>44223</c:v>
                </c:pt>
                <c:pt idx="261">
                  <c:v>44224</c:v>
                </c:pt>
                <c:pt idx="262">
                  <c:v>44225</c:v>
                </c:pt>
                <c:pt idx="263">
                  <c:v>44228</c:v>
                </c:pt>
                <c:pt idx="264">
                  <c:v>44229</c:v>
                </c:pt>
                <c:pt idx="265">
                  <c:v>44230</c:v>
                </c:pt>
                <c:pt idx="266">
                  <c:v>44231</c:v>
                </c:pt>
                <c:pt idx="267">
                  <c:v>44232</c:v>
                </c:pt>
                <c:pt idx="268">
                  <c:v>44235</c:v>
                </c:pt>
                <c:pt idx="269">
                  <c:v>44236</c:v>
                </c:pt>
                <c:pt idx="270">
                  <c:v>44237</c:v>
                </c:pt>
                <c:pt idx="271">
                  <c:v>44245</c:v>
                </c:pt>
                <c:pt idx="272">
                  <c:v>44246</c:v>
                </c:pt>
                <c:pt idx="273">
                  <c:v>44249</c:v>
                </c:pt>
                <c:pt idx="274">
                  <c:v>44250</c:v>
                </c:pt>
                <c:pt idx="275">
                  <c:v>44251</c:v>
                </c:pt>
                <c:pt idx="276">
                  <c:v>44252</c:v>
                </c:pt>
                <c:pt idx="277">
                  <c:v>44253</c:v>
                </c:pt>
                <c:pt idx="278">
                  <c:v>44256</c:v>
                </c:pt>
                <c:pt idx="279">
                  <c:v>44257</c:v>
                </c:pt>
                <c:pt idx="280">
                  <c:v>44258</c:v>
                </c:pt>
                <c:pt idx="281">
                  <c:v>44259</c:v>
                </c:pt>
                <c:pt idx="282">
                  <c:v>44260</c:v>
                </c:pt>
                <c:pt idx="283">
                  <c:v>44263</c:v>
                </c:pt>
                <c:pt idx="284">
                  <c:v>44264</c:v>
                </c:pt>
                <c:pt idx="285">
                  <c:v>44265</c:v>
                </c:pt>
                <c:pt idx="286">
                  <c:v>44266</c:v>
                </c:pt>
                <c:pt idx="287">
                  <c:v>44267</c:v>
                </c:pt>
                <c:pt idx="288">
                  <c:v>44270</c:v>
                </c:pt>
                <c:pt idx="289">
                  <c:v>44271</c:v>
                </c:pt>
                <c:pt idx="290">
                  <c:v>44272</c:v>
                </c:pt>
                <c:pt idx="291">
                  <c:v>44273</c:v>
                </c:pt>
                <c:pt idx="292">
                  <c:v>44274</c:v>
                </c:pt>
                <c:pt idx="293">
                  <c:v>44277</c:v>
                </c:pt>
                <c:pt idx="294">
                  <c:v>44278</c:v>
                </c:pt>
                <c:pt idx="295">
                  <c:v>44279</c:v>
                </c:pt>
                <c:pt idx="296">
                  <c:v>44280</c:v>
                </c:pt>
                <c:pt idx="297">
                  <c:v>44281</c:v>
                </c:pt>
                <c:pt idx="298">
                  <c:v>44284</c:v>
                </c:pt>
                <c:pt idx="299">
                  <c:v>44285</c:v>
                </c:pt>
                <c:pt idx="300">
                  <c:v>44286</c:v>
                </c:pt>
                <c:pt idx="301">
                  <c:v>44287</c:v>
                </c:pt>
                <c:pt idx="302">
                  <c:v>44288</c:v>
                </c:pt>
                <c:pt idx="303">
                  <c:v>44292</c:v>
                </c:pt>
                <c:pt idx="304">
                  <c:v>44293</c:v>
                </c:pt>
                <c:pt idx="305">
                  <c:v>44294</c:v>
                </c:pt>
                <c:pt idx="306">
                  <c:v>44295</c:v>
                </c:pt>
                <c:pt idx="307">
                  <c:v>44298</c:v>
                </c:pt>
                <c:pt idx="308">
                  <c:v>44299</c:v>
                </c:pt>
                <c:pt idx="309">
                  <c:v>44300</c:v>
                </c:pt>
                <c:pt idx="310">
                  <c:v>44301</c:v>
                </c:pt>
                <c:pt idx="311">
                  <c:v>44302</c:v>
                </c:pt>
                <c:pt idx="312">
                  <c:v>44305</c:v>
                </c:pt>
                <c:pt idx="313">
                  <c:v>44306</c:v>
                </c:pt>
                <c:pt idx="314">
                  <c:v>44307</c:v>
                </c:pt>
                <c:pt idx="315">
                  <c:v>44308</c:v>
                </c:pt>
                <c:pt idx="316">
                  <c:v>44309</c:v>
                </c:pt>
                <c:pt idx="317">
                  <c:v>44312</c:v>
                </c:pt>
                <c:pt idx="318">
                  <c:v>44313</c:v>
                </c:pt>
                <c:pt idx="319">
                  <c:v>44314</c:v>
                </c:pt>
                <c:pt idx="320">
                  <c:v>44315</c:v>
                </c:pt>
                <c:pt idx="321">
                  <c:v>44316</c:v>
                </c:pt>
                <c:pt idx="322">
                  <c:v>44322</c:v>
                </c:pt>
                <c:pt idx="323">
                  <c:v>44323</c:v>
                </c:pt>
                <c:pt idx="324">
                  <c:v>44326</c:v>
                </c:pt>
                <c:pt idx="325">
                  <c:v>44327</c:v>
                </c:pt>
                <c:pt idx="326">
                  <c:v>44328</c:v>
                </c:pt>
                <c:pt idx="327">
                  <c:v>44329</c:v>
                </c:pt>
                <c:pt idx="328">
                  <c:v>44330</c:v>
                </c:pt>
                <c:pt idx="329">
                  <c:v>44333</c:v>
                </c:pt>
                <c:pt idx="330">
                  <c:v>44334</c:v>
                </c:pt>
                <c:pt idx="331">
                  <c:v>44335</c:v>
                </c:pt>
                <c:pt idx="332">
                  <c:v>44336</c:v>
                </c:pt>
                <c:pt idx="333">
                  <c:v>44337</c:v>
                </c:pt>
                <c:pt idx="334">
                  <c:v>44340</c:v>
                </c:pt>
                <c:pt idx="335">
                  <c:v>44341</c:v>
                </c:pt>
                <c:pt idx="336">
                  <c:v>44342</c:v>
                </c:pt>
                <c:pt idx="337">
                  <c:v>44343</c:v>
                </c:pt>
                <c:pt idx="338">
                  <c:v>44344</c:v>
                </c:pt>
                <c:pt idx="339">
                  <c:v>44347</c:v>
                </c:pt>
                <c:pt idx="340">
                  <c:v>44348</c:v>
                </c:pt>
                <c:pt idx="341">
                  <c:v>44349</c:v>
                </c:pt>
                <c:pt idx="342">
                  <c:v>44350</c:v>
                </c:pt>
                <c:pt idx="343">
                  <c:v>44351</c:v>
                </c:pt>
                <c:pt idx="344">
                  <c:v>44354</c:v>
                </c:pt>
                <c:pt idx="345">
                  <c:v>44355</c:v>
                </c:pt>
                <c:pt idx="346">
                  <c:v>44356</c:v>
                </c:pt>
                <c:pt idx="347">
                  <c:v>44357</c:v>
                </c:pt>
                <c:pt idx="348">
                  <c:v>44358</c:v>
                </c:pt>
                <c:pt idx="349">
                  <c:v>44362</c:v>
                </c:pt>
                <c:pt idx="350">
                  <c:v>44363</c:v>
                </c:pt>
                <c:pt idx="351">
                  <c:v>44364</c:v>
                </c:pt>
                <c:pt idx="352">
                  <c:v>44365</c:v>
                </c:pt>
                <c:pt idx="353">
                  <c:v>44368</c:v>
                </c:pt>
                <c:pt idx="354">
                  <c:v>44369</c:v>
                </c:pt>
                <c:pt idx="355">
                  <c:v>44370</c:v>
                </c:pt>
                <c:pt idx="356">
                  <c:v>44371</c:v>
                </c:pt>
                <c:pt idx="357">
                  <c:v>44372</c:v>
                </c:pt>
                <c:pt idx="358">
                  <c:v>44375</c:v>
                </c:pt>
                <c:pt idx="359">
                  <c:v>44376</c:v>
                </c:pt>
                <c:pt idx="360">
                  <c:v>44377</c:v>
                </c:pt>
                <c:pt idx="361">
                  <c:v>44378</c:v>
                </c:pt>
                <c:pt idx="362">
                  <c:v>44379</c:v>
                </c:pt>
                <c:pt idx="363">
                  <c:v>44382</c:v>
                </c:pt>
                <c:pt idx="364">
                  <c:v>44383</c:v>
                </c:pt>
                <c:pt idx="365">
                  <c:v>44384</c:v>
                </c:pt>
                <c:pt idx="366">
                  <c:v>44385</c:v>
                </c:pt>
                <c:pt idx="367">
                  <c:v>44386</c:v>
                </c:pt>
                <c:pt idx="368">
                  <c:v>44389</c:v>
                </c:pt>
                <c:pt idx="369">
                  <c:v>44390</c:v>
                </c:pt>
                <c:pt idx="370">
                  <c:v>44391</c:v>
                </c:pt>
                <c:pt idx="371">
                  <c:v>44392</c:v>
                </c:pt>
                <c:pt idx="372">
                  <c:v>44393</c:v>
                </c:pt>
                <c:pt idx="373">
                  <c:v>44396</c:v>
                </c:pt>
                <c:pt idx="374">
                  <c:v>44397</c:v>
                </c:pt>
                <c:pt idx="375">
                  <c:v>44398</c:v>
                </c:pt>
                <c:pt idx="376">
                  <c:v>44399</c:v>
                </c:pt>
                <c:pt idx="377">
                  <c:v>44400</c:v>
                </c:pt>
                <c:pt idx="378">
                  <c:v>44403</c:v>
                </c:pt>
                <c:pt idx="379">
                  <c:v>44404</c:v>
                </c:pt>
                <c:pt idx="380">
                  <c:v>44405</c:v>
                </c:pt>
                <c:pt idx="381">
                  <c:v>44406</c:v>
                </c:pt>
                <c:pt idx="382">
                  <c:v>44407</c:v>
                </c:pt>
                <c:pt idx="383">
                  <c:v>44410</c:v>
                </c:pt>
                <c:pt idx="384">
                  <c:v>44411</c:v>
                </c:pt>
                <c:pt idx="385">
                  <c:v>44412</c:v>
                </c:pt>
                <c:pt idx="386">
                  <c:v>44413</c:v>
                </c:pt>
                <c:pt idx="387">
                  <c:v>44414</c:v>
                </c:pt>
                <c:pt idx="388">
                  <c:v>44417</c:v>
                </c:pt>
                <c:pt idx="389">
                  <c:v>44418</c:v>
                </c:pt>
                <c:pt idx="390">
                  <c:v>44419</c:v>
                </c:pt>
                <c:pt idx="391">
                  <c:v>44420</c:v>
                </c:pt>
                <c:pt idx="392">
                  <c:v>44421</c:v>
                </c:pt>
                <c:pt idx="393">
                  <c:v>44424</c:v>
                </c:pt>
                <c:pt idx="394">
                  <c:v>44425</c:v>
                </c:pt>
                <c:pt idx="395">
                  <c:v>44426</c:v>
                </c:pt>
                <c:pt idx="396">
                  <c:v>44427</c:v>
                </c:pt>
                <c:pt idx="397">
                  <c:v>44428</c:v>
                </c:pt>
                <c:pt idx="398">
                  <c:v>44431</c:v>
                </c:pt>
                <c:pt idx="399">
                  <c:v>44432</c:v>
                </c:pt>
                <c:pt idx="400">
                  <c:v>44433</c:v>
                </c:pt>
                <c:pt idx="401">
                  <c:v>44434</c:v>
                </c:pt>
                <c:pt idx="402">
                  <c:v>44435</c:v>
                </c:pt>
                <c:pt idx="403">
                  <c:v>44438</c:v>
                </c:pt>
                <c:pt idx="404">
                  <c:v>44439</c:v>
                </c:pt>
                <c:pt idx="405">
                  <c:v>44440</c:v>
                </c:pt>
                <c:pt idx="406">
                  <c:v>44441</c:v>
                </c:pt>
                <c:pt idx="407">
                  <c:v>44442</c:v>
                </c:pt>
                <c:pt idx="408">
                  <c:v>44445</c:v>
                </c:pt>
                <c:pt idx="409">
                  <c:v>44446</c:v>
                </c:pt>
                <c:pt idx="410">
                  <c:v>44447</c:v>
                </c:pt>
                <c:pt idx="411">
                  <c:v>44448</c:v>
                </c:pt>
                <c:pt idx="412">
                  <c:v>44449</c:v>
                </c:pt>
                <c:pt idx="413">
                  <c:v>44452</c:v>
                </c:pt>
                <c:pt idx="414">
                  <c:v>44453</c:v>
                </c:pt>
                <c:pt idx="415">
                  <c:v>44454</c:v>
                </c:pt>
                <c:pt idx="416">
                  <c:v>44455</c:v>
                </c:pt>
                <c:pt idx="417">
                  <c:v>44456</c:v>
                </c:pt>
                <c:pt idx="418">
                  <c:v>44461</c:v>
                </c:pt>
                <c:pt idx="419">
                  <c:v>44462</c:v>
                </c:pt>
                <c:pt idx="420">
                  <c:v>44463</c:v>
                </c:pt>
                <c:pt idx="421">
                  <c:v>44466</c:v>
                </c:pt>
                <c:pt idx="422">
                  <c:v>44467</c:v>
                </c:pt>
                <c:pt idx="423">
                  <c:v>44468</c:v>
                </c:pt>
                <c:pt idx="424">
                  <c:v>44469</c:v>
                </c:pt>
                <c:pt idx="425">
                  <c:v>44477</c:v>
                </c:pt>
                <c:pt idx="426">
                  <c:v>44480</c:v>
                </c:pt>
                <c:pt idx="427">
                  <c:v>44481</c:v>
                </c:pt>
                <c:pt idx="428">
                  <c:v>44482</c:v>
                </c:pt>
                <c:pt idx="429">
                  <c:v>44483</c:v>
                </c:pt>
                <c:pt idx="430">
                  <c:v>44484</c:v>
                </c:pt>
                <c:pt idx="431">
                  <c:v>44487</c:v>
                </c:pt>
                <c:pt idx="432">
                  <c:v>44488</c:v>
                </c:pt>
                <c:pt idx="433">
                  <c:v>44489</c:v>
                </c:pt>
                <c:pt idx="434">
                  <c:v>44490</c:v>
                </c:pt>
                <c:pt idx="435">
                  <c:v>44491</c:v>
                </c:pt>
                <c:pt idx="436">
                  <c:v>44494</c:v>
                </c:pt>
                <c:pt idx="437">
                  <c:v>44495</c:v>
                </c:pt>
                <c:pt idx="438">
                  <c:v>44496</c:v>
                </c:pt>
                <c:pt idx="439">
                  <c:v>44497</c:v>
                </c:pt>
                <c:pt idx="440">
                  <c:v>44498</c:v>
                </c:pt>
                <c:pt idx="441">
                  <c:v>44501</c:v>
                </c:pt>
                <c:pt idx="442">
                  <c:v>44502</c:v>
                </c:pt>
                <c:pt idx="443">
                  <c:v>44503</c:v>
                </c:pt>
                <c:pt idx="444">
                  <c:v>44504</c:v>
                </c:pt>
                <c:pt idx="445">
                  <c:v>44505</c:v>
                </c:pt>
                <c:pt idx="446">
                  <c:v>44508</c:v>
                </c:pt>
                <c:pt idx="447">
                  <c:v>44509</c:v>
                </c:pt>
                <c:pt idx="448">
                  <c:v>44510</c:v>
                </c:pt>
                <c:pt idx="449">
                  <c:v>44511</c:v>
                </c:pt>
                <c:pt idx="450">
                  <c:v>44512</c:v>
                </c:pt>
                <c:pt idx="451">
                  <c:v>44515</c:v>
                </c:pt>
                <c:pt idx="452">
                  <c:v>44516</c:v>
                </c:pt>
                <c:pt idx="453">
                  <c:v>44517</c:v>
                </c:pt>
                <c:pt idx="454">
                  <c:v>44518</c:v>
                </c:pt>
                <c:pt idx="455">
                  <c:v>44519</c:v>
                </c:pt>
                <c:pt idx="456">
                  <c:v>44522</c:v>
                </c:pt>
                <c:pt idx="457">
                  <c:v>44523</c:v>
                </c:pt>
                <c:pt idx="458">
                  <c:v>44524</c:v>
                </c:pt>
                <c:pt idx="459">
                  <c:v>44525</c:v>
                </c:pt>
                <c:pt idx="460">
                  <c:v>44526</c:v>
                </c:pt>
                <c:pt idx="461">
                  <c:v>44529</c:v>
                </c:pt>
                <c:pt idx="462">
                  <c:v>44530</c:v>
                </c:pt>
                <c:pt idx="463">
                  <c:v>44531</c:v>
                </c:pt>
                <c:pt idx="464">
                  <c:v>44532</c:v>
                </c:pt>
                <c:pt idx="465">
                  <c:v>44533</c:v>
                </c:pt>
                <c:pt idx="466">
                  <c:v>44536</c:v>
                </c:pt>
                <c:pt idx="467">
                  <c:v>44537</c:v>
                </c:pt>
                <c:pt idx="468">
                  <c:v>44538</c:v>
                </c:pt>
                <c:pt idx="469">
                  <c:v>44539</c:v>
                </c:pt>
                <c:pt idx="470">
                  <c:v>44540</c:v>
                </c:pt>
                <c:pt idx="471">
                  <c:v>44543</c:v>
                </c:pt>
                <c:pt idx="472">
                  <c:v>44544</c:v>
                </c:pt>
                <c:pt idx="473">
                  <c:v>44545</c:v>
                </c:pt>
                <c:pt idx="474">
                  <c:v>44546</c:v>
                </c:pt>
                <c:pt idx="475">
                  <c:v>44547</c:v>
                </c:pt>
                <c:pt idx="476">
                  <c:v>44550</c:v>
                </c:pt>
                <c:pt idx="477">
                  <c:v>44551</c:v>
                </c:pt>
                <c:pt idx="478">
                  <c:v>44552</c:v>
                </c:pt>
                <c:pt idx="479">
                  <c:v>44553</c:v>
                </c:pt>
                <c:pt idx="480">
                  <c:v>44554</c:v>
                </c:pt>
                <c:pt idx="481">
                  <c:v>44557</c:v>
                </c:pt>
                <c:pt idx="482">
                  <c:v>44558</c:v>
                </c:pt>
                <c:pt idx="483">
                  <c:v>44559</c:v>
                </c:pt>
                <c:pt idx="484">
                  <c:v>44560</c:v>
                </c:pt>
                <c:pt idx="485">
                  <c:v>44561</c:v>
                </c:pt>
                <c:pt idx="486">
                  <c:v>44565</c:v>
                </c:pt>
                <c:pt idx="487">
                  <c:v>44566</c:v>
                </c:pt>
                <c:pt idx="488">
                  <c:v>44567</c:v>
                </c:pt>
                <c:pt idx="489">
                  <c:v>44568</c:v>
                </c:pt>
                <c:pt idx="490">
                  <c:v>44571</c:v>
                </c:pt>
                <c:pt idx="491">
                  <c:v>44572</c:v>
                </c:pt>
                <c:pt idx="492">
                  <c:v>44573</c:v>
                </c:pt>
                <c:pt idx="493">
                  <c:v>44574</c:v>
                </c:pt>
                <c:pt idx="494">
                  <c:v>44575</c:v>
                </c:pt>
                <c:pt idx="495">
                  <c:v>44578</c:v>
                </c:pt>
                <c:pt idx="496">
                  <c:v>44579</c:v>
                </c:pt>
                <c:pt idx="497">
                  <c:v>44580</c:v>
                </c:pt>
                <c:pt idx="498">
                  <c:v>44581</c:v>
                </c:pt>
                <c:pt idx="499">
                  <c:v>44582</c:v>
                </c:pt>
                <c:pt idx="500">
                  <c:v>44585</c:v>
                </c:pt>
                <c:pt idx="501">
                  <c:v>44586</c:v>
                </c:pt>
                <c:pt idx="502">
                  <c:v>44587</c:v>
                </c:pt>
                <c:pt idx="503">
                  <c:v>44588</c:v>
                </c:pt>
                <c:pt idx="504">
                  <c:v>44589</c:v>
                </c:pt>
                <c:pt idx="505">
                  <c:v>44599</c:v>
                </c:pt>
                <c:pt idx="506">
                  <c:v>44600</c:v>
                </c:pt>
                <c:pt idx="507">
                  <c:v>44601</c:v>
                </c:pt>
                <c:pt idx="508">
                  <c:v>44602</c:v>
                </c:pt>
                <c:pt idx="509">
                  <c:v>44603</c:v>
                </c:pt>
                <c:pt idx="510">
                  <c:v>44606</c:v>
                </c:pt>
                <c:pt idx="511">
                  <c:v>44607</c:v>
                </c:pt>
                <c:pt idx="512">
                  <c:v>44608</c:v>
                </c:pt>
                <c:pt idx="513">
                  <c:v>44609</c:v>
                </c:pt>
                <c:pt idx="514">
                  <c:v>44610</c:v>
                </c:pt>
                <c:pt idx="515">
                  <c:v>44613</c:v>
                </c:pt>
                <c:pt idx="516">
                  <c:v>44614</c:v>
                </c:pt>
                <c:pt idx="517">
                  <c:v>44615</c:v>
                </c:pt>
                <c:pt idx="518">
                  <c:v>44616</c:v>
                </c:pt>
                <c:pt idx="519">
                  <c:v>44617</c:v>
                </c:pt>
                <c:pt idx="520">
                  <c:v>44620</c:v>
                </c:pt>
                <c:pt idx="521">
                  <c:v>44621</c:v>
                </c:pt>
                <c:pt idx="522">
                  <c:v>44622</c:v>
                </c:pt>
                <c:pt idx="523">
                  <c:v>44623</c:v>
                </c:pt>
                <c:pt idx="524">
                  <c:v>44624</c:v>
                </c:pt>
                <c:pt idx="525">
                  <c:v>44627</c:v>
                </c:pt>
                <c:pt idx="526">
                  <c:v>44628</c:v>
                </c:pt>
                <c:pt idx="527">
                  <c:v>44629</c:v>
                </c:pt>
                <c:pt idx="528">
                  <c:v>44630</c:v>
                </c:pt>
                <c:pt idx="529">
                  <c:v>44631</c:v>
                </c:pt>
                <c:pt idx="530">
                  <c:v>44634</c:v>
                </c:pt>
                <c:pt idx="531">
                  <c:v>44635</c:v>
                </c:pt>
                <c:pt idx="532">
                  <c:v>44636</c:v>
                </c:pt>
                <c:pt idx="533">
                  <c:v>44637</c:v>
                </c:pt>
                <c:pt idx="534">
                  <c:v>44638</c:v>
                </c:pt>
                <c:pt idx="535">
                  <c:v>44641</c:v>
                </c:pt>
                <c:pt idx="536">
                  <c:v>44642</c:v>
                </c:pt>
                <c:pt idx="537">
                  <c:v>44643</c:v>
                </c:pt>
                <c:pt idx="538">
                  <c:v>44644</c:v>
                </c:pt>
                <c:pt idx="539">
                  <c:v>44645</c:v>
                </c:pt>
                <c:pt idx="540">
                  <c:v>44648</c:v>
                </c:pt>
                <c:pt idx="541">
                  <c:v>44649</c:v>
                </c:pt>
                <c:pt idx="542">
                  <c:v>44650</c:v>
                </c:pt>
                <c:pt idx="543">
                  <c:v>44651</c:v>
                </c:pt>
                <c:pt idx="544">
                  <c:v>44652</c:v>
                </c:pt>
                <c:pt idx="545">
                  <c:v>44657</c:v>
                </c:pt>
                <c:pt idx="546">
                  <c:v>44658</c:v>
                </c:pt>
                <c:pt idx="547">
                  <c:v>44659</c:v>
                </c:pt>
                <c:pt idx="548">
                  <c:v>44662</c:v>
                </c:pt>
                <c:pt idx="549">
                  <c:v>44663</c:v>
                </c:pt>
                <c:pt idx="550">
                  <c:v>44664</c:v>
                </c:pt>
                <c:pt idx="551">
                  <c:v>44665</c:v>
                </c:pt>
                <c:pt idx="552">
                  <c:v>44666</c:v>
                </c:pt>
                <c:pt idx="553">
                  <c:v>44669</c:v>
                </c:pt>
                <c:pt idx="554">
                  <c:v>44670</c:v>
                </c:pt>
                <c:pt idx="555">
                  <c:v>44671</c:v>
                </c:pt>
                <c:pt idx="556">
                  <c:v>44672</c:v>
                </c:pt>
                <c:pt idx="557">
                  <c:v>44673</c:v>
                </c:pt>
                <c:pt idx="558">
                  <c:v>44676</c:v>
                </c:pt>
                <c:pt idx="559">
                  <c:v>44677</c:v>
                </c:pt>
                <c:pt idx="560">
                  <c:v>44678</c:v>
                </c:pt>
                <c:pt idx="561">
                  <c:v>44679</c:v>
                </c:pt>
                <c:pt idx="562">
                  <c:v>44680</c:v>
                </c:pt>
                <c:pt idx="563">
                  <c:v>44686</c:v>
                </c:pt>
                <c:pt idx="564">
                  <c:v>44687</c:v>
                </c:pt>
                <c:pt idx="565">
                  <c:v>44690</c:v>
                </c:pt>
                <c:pt idx="566">
                  <c:v>44691</c:v>
                </c:pt>
                <c:pt idx="567">
                  <c:v>44692</c:v>
                </c:pt>
                <c:pt idx="568">
                  <c:v>44693</c:v>
                </c:pt>
                <c:pt idx="569">
                  <c:v>44694</c:v>
                </c:pt>
                <c:pt idx="570">
                  <c:v>44697</c:v>
                </c:pt>
                <c:pt idx="571">
                  <c:v>44698</c:v>
                </c:pt>
                <c:pt idx="572">
                  <c:v>44699</c:v>
                </c:pt>
                <c:pt idx="573">
                  <c:v>44700</c:v>
                </c:pt>
                <c:pt idx="574">
                  <c:v>44701</c:v>
                </c:pt>
                <c:pt idx="575">
                  <c:v>44704</c:v>
                </c:pt>
                <c:pt idx="576">
                  <c:v>44705</c:v>
                </c:pt>
                <c:pt idx="577">
                  <c:v>44706</c:v>
                </c:pt>
                <c:pt idx="578">
                  <c:v>44707</c:v>
                </c:pt>
                <c:pt idx="579">
                  <c:v>44708</c:v>
                </c:pt>
                <c:pt idx="580">
                  <c:v>44711</c:v>
                </c:pt>
                <c:pt idx="581">
                  <c:v>44712</c:v>
                </c:pt>
                <c:pt idx="582">
                  <c:v>44713</c:v>
                </c:pt>
                <c:pt idx="583">
                  <c:v>44714</c:v>
                </c:pt>
                <c:pt idx="584">
                  <c:v>44718</c:v>
                </c:pt>
                <c:pt idx="585">
                  <c:v>44719</c:v>
                </c:pt>
                <c:pt idx="586">
                  <c:v>44720</c:v>
                </c:pt>
                <c:pt idx="587">
                  <c:v>44721</c:v>
                </c:pt>
                <c:pt idx="588">
                  <c:v>44722</c:v>
                </c:pt>
                <c:pt idx="589">
                  <c:v>44725</c:v>
                </c:pt>
                <c:pt idx="590">
                  <c:v>44726</c:v>
                </c:pt>
                <c:pt idx="591">
                  <c:v>44727</c:v>
                </c:pt>
                <c:pt idx="592">
                  <c:v>44728</c:v>
                </c:pt>
                <c:pt idx="593">
                  <c:v>44729</c:v>
                </c:pt>
                <c:pt idx="594">
                  <c:v>44732</c:v>
                </c:pt>
                <c:pt idx="595">
                  <c:v>44733</c:v>
                </c:pt>
                <c:pt idx="596">
                  <c:v>44734</c:v>
                </c:pt>
                <c:pt idx="597">
                  <c:v>44735</c:v>
                </c:pt>
                <c:pt idx="598">
                  <c:v>44736</c:v>
                </c:pt>
                <c:pt idx="599">
                  <c:v>44739</c:v>
                </c:pt>
                <c:pt idx="600">
                  <c:v>44740</c:v>
                </c:pt>
                <c:pt idx="601">
                  <c:v>44741</c:v>
                </c:pt>
                <c:pt idx="602">
                  <c:v>44742</c:v>
                </c:pt>
                <c:pt idx="603">
                  <c:v>44743</c:v>
                </c:pt>
                <c:pt idx="604">
                  <c:v>44746</c:v>
                </c:pt>
                <c:pt idx="605">
                  <c:v>44747</c:v>
                </c:pt>
                <c:pt idx="606">
                  <c:v>44748</c:v>
                </c:pt>
                <c:pt idx="607">
                  <c:v>44749</c:v>
                </c:pt>
                <c:pt idx="608">
                  <c:v>44750</c:v>
                </c:pt>
                <c:pt idx="609">
                  <c:v>44753</c:v>
                </c:pt>
                <c:pt idx="610">
                  <c:v>44754</c:v>
                </c:pt>
                <c:pt idx="611">
                  <c:v>44755</c:v>
                </c:pt>
                <c:pt idx="612">
                  <c:v>44756</c:v>
                </c:pt>
                <c:pt idx="613">
                  <c:v>44757</c:v>
                </c:pt>
                <c:pt idx="614">
                  <c:v>44760</c:v>
                </c:pt>
                <c:pt idx="615">
                  <c:v>44761</c:v>
                </c:pt>
                <c:pt idx="616">
                  <c:v>44762</c:v>
                </c:pt>
                <c:pt idx="617">
                  <c:v>44763</c:v>
                </c:pt>
                <c:pt idx="618">
                  <c:v>44764</c:v>
                </c:pt>
                <c:pt idx="619">
                  <c:v>44767</c:v>
                </c:pt>
                <c:pt idx="620">
                  <c:v>44768</c:v>
                </c:pt>
                <c:pt idx="621">
                  <c:v>44769</c:v>
                </c:pt>
                <c:pt idx="622">
                  <c:v>44770</c:v>
                </c:pt>
                <c:pt idx="623">
                  <c:v>44771</c:v>
                </c:pt>
                <c:pt idx="624">
                  <c:v>44774</c:v>
                </c:pt>
                <c:pt idx="625">
                  <c:v>44775</c:v>
                </c:pt>
                <c:pt idx="626">
                  <c:v>44776</c:v>
                </c:pt>
                <c:pt idx="627">
                  <c:v>44777</c:v>
                </c:pt>
                <c:pt idx="628">
                  <c:v>44778</c:v>
                </c:pt>
                <c:pt idx="629">
                  <c:v>44781</c:v>
                </c:pt>
                <c:pt idx="630">
                  <c:v>44782</c:v>
                </c:pt>
                <c:pt idx="631">
                  <c:v>44783</c:v>
                </c:pt>
                <c:pt idx="632">
                  <c:v>44784</c:v>
                </c:pt>
                <c:pt idx="633">
                  <c:v>44785</c:v>
                </c:pt>
                <c:pt idx="634">
                  <c:v>44788</c:v>
                </c:pt>
                <c:pt idx="635">
                  <c:v>44789</c:v>
                </c:pt>
                <c:pt idx="636">
                  <c:v>44790</c:v>
                </c:pt>
                <c:pt idx="637">
                  <c:v>44791</c:v>
                </c:pt>
                <c:pt idx="638">
                  <c:v>44792</c:v>
                </c:pt>
                <c:pt idx="639">
                  <c:v>44795</c:v>
                </c:pt>
                <c:pt idx="640">
                  <c:v>44796</c:v>
                </c:pt>
                <c:pt idx="641">
                  <c:v>44797</c:v>
                </c:pt>
                <c:pt idx="642">
                  <c:v>44798</c:v>
                </c:pt>
                <c:pt idx="643">
                  <c:v>44799</c:v>
                </c:pt>
                <c:pt idx="644">
                  <c:v>44802</c:v>
                </c:pt>
                <c:pt idx="645">
                  <c:v>44803</c:v>
                </c:pt>
                <c:pt idx="646">
                  <c:v>44804</c:v>
                </c:pt>
                <c:pt idx="647">
                  <c:v>44805</c:v>
                </c:pt>
                <c:pt idx="648">
                  <c:v>44806</c:v>
                </c:pt>
                <c:pt idx="649">
                  <c:v>44809</c:v>
                </c:pt>
                <c:pt idx="650">
                  <c:v>44810</c:v>
                </c:pt>
                <c:pt idx="651">
                  <c:v>44811</c:v>
                </c:pt>
                <c:pt idx="652">
                  <c:v>44812</c:v>
                </c:pt>
                <c:pt idx="653">
                  <c:v>44813</c:v>
                </c:pt>
                <c:pt idx="654">
                  <c:v>44817</c:v>
                </c:pt>
                <c:pt idx="655">
                  <c:v>44818</c:v>
                </c:pt>
                <c:pt idx="656">
                  <c:v>44819</c:v>
                </c:pt>
                <c:pt idx="657">
                  <c:v>44820</c:v>
                </c:pt>
                <c:pt idx="658">
                  <c:v>44823</c:v>
                </c:pt>
                <c:pt idx="659">
                  <c:v>44824</c:v>
                </c:pt>
                <c:pt idx="660">
                  <c:v>44825</c:v>
                </c:pt>
                <c:pt idx="661">
                  <c:v>44826</c:v>
                </c:pt>
                <c:pt idx="662">
                  <c:v>44827</c:v>
                </c:pt>
                <c:pt idx="663">
                  <c:v>44830</c:v>
                </c:pt>
                <c:pt idx="664">
                  <c:v>44831</c:v>
                </c:pt>
                <c:pt idx="665">
                  <c:v>44832</c:v>
                </c:pt>
                <c:pt idx="666">
                  <c:v>44833</c:v>
                </c:pt>
                <c:pt idx="667">
                  <c:v>44834</c:v>
                </c:pt>
                <c:pt idx="668">
                  <c:v>44844</c:v>
                </c:pt>
                <c:pt idx="669">
                  <c:v>44845</c:v>
                </c:pt>
                <c:pt idx="670">
                  <c:v>44846</c:v>
                </c:pt>
                <c:pt idx="671">
                  <c:v>44847</c:v>
                </c:pt>
                <c:pt idx="672">
                  <c:v>44848</c:v>
                </c:pt>
                <c:pt idx="673">
                  <c:v>44851</c:v>
                </c:pt>
                <c:pt idx="674">
                  <c:v>44852</c:v>
                </c:pt>
                <c:pt idx="675">
                  <c:v>44853</c:v>
                </c:pt>
                <c:pt idx="676">
                  <c:v>44854</c:v>
                </c:pt>
                <c:pt idx="677">
                  <c:v>44855</c:v>
                </c:pt>
                <c:pt idx="678">
                  <c:v>44858</c:v>
                </c:pt>
                <c:pt idx="679">
                  <c:v>44859</c:v>
                </c:pt>
                <c:pt idx="680">
                  <c:v>44860</c:v>
                </c:pt>
                <c:pt idx="681">
                  <c:v>44861</c:v>
                </c:pt>
                <c:pt idx="682">
                  <c:v>44862</c:v>
                </c:pt>
                <c:pt idx="683">
                  <c:v>44865</c:v>
                </c:pt>
                <c:pt idx="684">
                  <c:v>44866</c:v>
                </c:pt>
                <c:pt idx="685">
                  <c:v>44867</c:v>
                </c:pt>
                <c:pt idx="686">
                  <c:v>44868</c:v>
                </c:pt>
                <c:pt idx="687">
                  <c:v>44869</c:v>
                </c:pt>
                <c:pt idx="688">
                  <c:v>44872</c:v>
                </c:pt>
                <c:pt idx="689">
                  <c:v>44873</c:v>
                </c:pt>
                <c:pt idx="690">
                  <c:v>44874</c:v>
                </c:pt>
                <c:pt idx="691">
                  <c:v>44875</c:v>
                </c:pt>
                <c:pt idx="692">
                  <c:v>44876</c:v>
                </c:pt>
                <c:pt idx="693">
                  <c:v>44879</c:v>
                </c:pt>
                <c:pt idx="694">
                  <c:v>44880</c:v>
                </c:pt>
                <c:pt idx="695">
                  <c:v>44881</c:v>
                </c:pt>
                <c:pt idx="696">
                  <c:v>44882</c:v>
                </c:pt>
                <c:pt idx="697">
                  <c:v>44883</c:v>
                </c:pt>
                <c:pt idx="698">
                  <c:v>44886</c:v>
                </c:pt>
                <c:pt idx="699">
                  <c:v>44887</c:v>
                </c:pt>
                <c:pt idx="700">
                  <c:v>44888</c:v>
                </c:pt>
                <c:pt idx="701">
                  <c:v>44889</c:v>
                </c:pt>
                <c:pt idx="702">
                  <c:v>44890</c:v>
                </c:pt>
                <c:pt idx="703">
                  <c:v>44893</c:v>
                </c:pt>
                <c:pt idx="704">
                  <c:v>44894</c:v>
                </c:pt>
                <c:pt idx="705">
                  <c:v>44895</c:v>
                </c:pt>
                <c:pt idx="706">
                  <c:v>44896</c:v>
                </c:pt>
                <c:pt idx="707">
                  <c:v>44897</c:v>
                </c:pt>
                <c:pt idx="708">
                  <c:v>44900</c:v>
                </c:pt>
                <c:pt idx="709">
                  <c:v>44901</c:v>
                </c:pt>
                <c:pt idx="710">
                  <c:v>44902</c:v>
                </c:pt>
                <c:pt idx="711">
                  <c:v>44903</c:v>
                </c:pt>
                <c:pt idx="712">
                  <c:v>44904</c:v>
                </c:pt>
                <c:pt idx="713">
                  <c:v>44907</c:v>
                </c:pt>
                <c:pt idx="714">
                  <c:v>44908</c:v>
                </c:pt>
                <c:pt idx="715">
                  <c:v>44909</c:v>
                </c:pt>
                <c:pt idx="716">
                  <c:v>44910</c:v>
                </c:pt>
                <c:pt idx="717">
                  <c:v>44911</c:v>
                </c:pt>
                <c:pt idx="718">
                  <c:v>44914</c:v>
                </c:pt>
                <c:pt idx="719">
                  <c:v>44915</c:v>
                </c:pt>
                <c:pt idx="720">
                  <c:v>44916</c:v>
                </c:pt>
                <c:pt idx="721">
                  <c:v>44917</c:v>
                </c:pt>
                <c:pt idx="722">
                  <c:v>44918</c:v>
                </c:pt>
                <c:pt idx="723">
                  <c:v>44921</c:v>
                </c:pt>
                <c:pt idx="724">
                  <c:v>44922</c:v>
                </c:pt>
                <c:pt idx="725">
                  <c:v>44923</c:v>
                </c:pt>
                <c:pt idx="726">
                  <c:v>44924</c:v>
                </c:pt>
                <c:pt idx="727">
                  <c:v>44925</c:v>
                </c:pt>
                <c:pt idx="728">
                  <c:v>44929</c:v>
                </c:pt>
                <c:pt idx="729">
                  <c:v>44930</c:v>
                </c:pt>
                <c:pt idx="730">
                  <c:v>44931</c:v>
                </c:pt>
                <c:pt idx="731">
                  <c:v>44932</c:v>
                </c:pt>
                <c:pt idx="732">
                  <c:v>44935</c:v>
                </c:pt>
                <c:pt idx="733">
                  <c:v>44936</c:v>
                </c:pt>
                <c:pt idx="734">
                  <c:v>44937</c:v>
                </c:pt>
                <c:pt idx="735">
                  <c:v>44938</c:v>
                </c:pt>
                <c:pt idx="736">
                  <c:v>44939</c:v>
                </c:pt>
                <c:pt idx="737">
                  <c:v>44942</c:v>
                </c:pt>
                <c:pt idx="738">
                  <c:v>44943</c:v>
                </c:pt>
                <c:pt idx="739">
                  <c:v>44944</c:v>
                </c:pt>
                <c:pt idx="740">
                  <c:v>44945</c:v>
                </c:pt>
                <c:pt idx="741">
                  <c:v>44946</c:v>
                </c:pt>
                <c:pt idx="742">
                  <c:v>44956</c:v>
                </c:pt>
                <c:pt idx="743">
                  <c:v>44957</c:v>
                </c:pt>
                <c:pt idx="744">
                  <c:v>44958</c:v>
                </c:pt>
                <c:pt idx="745">
                  <c:v>44959</c:v>
                </c:pt>
                <c:pt idx="746">
                  <c:v>44960</c:v>
                </c:pt>
                <c:pt idx="747">
                  <c:v>44963</c:v>
                </c:pt>
                <c:pt idx="748">
                  <c:v>44964</c:v>
                </c:pt>
                <c:pt idx="749">
                  <c:v>44965</c:v>
                </c:pt>
                <c:pt idx="750">
                  <c:v>44966</c:v>
                </c:pt>
                <c:pt idx="751">
                  <c:v>44967</c:v>
                </c:pt>
                <c:pt idx="752">
                  <c:v>44970</c:v>
                </c:pt>
                <c:pt idx="753">
                  <c:v>44971</c:v>
                </c:pt>
                <c:pt idx="754">
                  <c:v>44972</c:v>
                </c:pt>
                <c:pt idx="755">
                  <c:v>44973</c:v>
                </c:pt>
                <c:pt idx="756">
                  <c:v>44974</c:v>
                </c:pt>
                <c:pt idx="757">
                  <c:v>44977</c:v>
                </c:pt>
                <c:pt idx="758">
                  <c:v>44978</c:v>
                </c:pt>
                <c:pt idx="759">
                  <c:v>44979</c:v>
                </c:pt>
                <c:pt idx="760">
                  <c:v>44980</c:v>
                </c:pt>
                <c:pt idx="761">
                  <c:v>44981</c:v>
                </c:pt>
                <c:pt idx="762">
                  <c:v>44984</c:v>
                </c:pt>
                <c:pt idx="763">
                  <c:v>44985</c:v>
                </c:pt>
                <c:pt idx="764">
                  <c:v>44986</c:v>
                </c:pt>
                <c:pt idx="765">
                  <c:v>44987</c:v>
                </c:pt>
                <c:pt idx="766">
                  <c:v>44988</c:v>
                </c:pt>
                <c:pt idx="767">
                  <c:v>44991</c:v>
                </c:pt>
                <c:pt idx="768">
                  <c:v>44992</c:v>
                </c:pt>
                <c:pt idx="769">
                  <c:v>44993</c:v>
                </c:pt>
                <c:pt idx="770">
                  <c:v>44994</c:v>
                </c:pt>
                <c:pt idx="771">
                  <c:v>44995</c:v>
                </c:pt>
                <c:pt idx="772">
                  <c:v>44998</c:v>
                </c:pt>
                <c:pt idx="773">
                  <c:v>44999</c:v>
                </c:pt>
                <c:pt idx="774">
                  <c:v>45000</c:v>
                </c:pt>
                <c:pt idx="775">
                  <c:v>45001</c:v>
                </c:pt>
                <c:pt idx="776">
                  <c:v>45002</c:v>
                </c:pt>
                <c:pt idx="777">
                  <c:v>45005</c:v>
                </c:pt>
                <c:pt idx="778">
                  <c:v>45006</c:v>
                </c:pt>
                <c:pt idx="779">
                  <c:v>45007</c:v>
                </c:pt>
                <c:pt idx="780">
                  <c:v>45008</c:v>
                </c:pt>
                <c:pt idx="781">
                  <c:v>45009</c:v>
                </c:pt>
                <c:pt idx="782">
                  <c:v>45012</c:v>
                </c:pt>
                <c:pt idx="783">
                  <c:v>45013</c:v>
                </c:pt>
                <c:pt idx="784">
                  <c:v>45014</c:v>
                </c:pt>
                <c:pt idx="785">
                  <c:v>45015</c:v>
                </c:pt>
                <c:pt idx="786">
                  <c:v>45016</c:v>
                </c:pt>
                <c:pt idx="787">
                  <c:v>45019</c:v>
                </c:pt>
                <c:pt idx="788">
                  <c:v>45020</c:v>
                </c:pt>
                <c:pt idx="789">
                  <c:v>45022</c:v>
                </c:pt>
                <c:pt idx="790">
                  <c:v>45023</c:v>
                </c:pt>
                <c:pt idx="791">
                  <c:v>45026</c:v>
                </c:pt>
                <c:pt idx="792">
                  <c:v>45027</c:v>
                </c:pt>
                <c:pt idx="793">
                  <c:v>45028</c:v>
                </c:pt>
                <c:pt idx="794">
                  <c:v>45029</c:v>
                </c:pt>
                <c:pt idx="795">
                  <c:v>45030</c:v>
                </c:pt>
                <c:pt idx="796">
                  <c:v>45033</c:v>
                </c:pt>
                <c:pt idx="797">
                  <c:v>45034</c:v>
                </c:pt>
                <c:pt idx="798">
                  <c:v>45035</c:v>
                </c:pt>
                <c:pt idx="799">
                  <c:v>45036</c:v>
                </c:pt>
                <c:pt idx="800">
                  <c:v>45037</c:v>
                </c:pt>
                <c:pt idx="801">
                  <c:v>45040</c:v>
                </c:pt>
                <c:pt idx="802">
                  <c:v>45041</c:v>
                </c:pt>
                <c:pt idx="803">
                  <c:v>45042</c:v>
                </c:pt>
                <c:pt idx="804">
                  <c:v>45043</c:v>
                </c:pt>
                <c:pt idx="805">
                  <c:v>45044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45075</c:v>
                </c:pt>
                <c:pt idx="824">
                  <c:v>45076</c:v>
                </c:pt>
                <c:pt idx="825">
                  <c:v>45077</c:v>
                </c:pt>
                <c:pt idx="826">
                  <c:v>45078</c:v>
                </c:pt>
                <c:pt idx="827">
                  <c:v>45079</c:v>
                </c:pt>
                <c:pt idx="828">
                  <c:v>45082</c:v>
                </c:pt>
                <c:pt idx="829">
                  <c:v>45083</c:v>
                </c:pt>
                <c:pt idx="830">
                  <c:v>45084</c:v>
                </c:pt>
                <c:pt idx="831">
                  <c:v>45085</c:v>
                </c:pt>
                <c:pt idx="832">
                  <c:v>45086</c:v>
                </c:pt>
                <c:pt idx="833">
                  <c:v>45089</c:v>
                </c:pt>
                <c:pt idx="834">
                  <c:v>45090</c:v>
                </c:pt>
                <c:pt idx="835">
                  <c:v>45091</c:v>
                </c:pt>
                <c:pt idx="836">
                  <c:v>45092</c:v>
                </c:pt>
                <c:pt idx="837">
                  <c:v>45093</c:v>
                </c:pt>
                <c:pt idx="838">
                  <c:v>45096</c:v>
                </c:pt>
                <c:pt idx="839">
                  <c:v>45097</c:v>
                </c:pt>
                <c:pt idx="840">
                  <c:v>45098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45111</c:v>
                </c:pt>
                <c:pt idx="848">
                  <c:v>45112</c:v>
                </c:pt>
                <c:pt idx="849">
                  <c:v>45113</c:v>
                </c:pt>
                <c:pt idx="850">
                  <c:v>45114</c:v>
                </c:pt>
                <c:pt idx="851">
                  <c:v>45117</c:v>
                </c:pt>
                <c:pt idx="852">
                  <c:v>45118</c:v>
                </c:pt>
                <c:pt idx="853">
                  <c:v>45119</c:v>
                </c:pt>
                <c:pt idx="854">
                  <c:v>45120</c:v>
                </c:pt>
                <c:pt idx="855">
                  <c:v>45121</c:v>
                </c:pt>
                <c:pt idx="856">
                  <c:v>45124</c:v>
                </c:pt>
                <c:pt idx="857">
                  <c:v>45125</c:v>
                </c:pt>
                <c:pt idx="858">
                  <c:v>45126</c:v>
                </c:pt>
                <c:pt idx="859">
                  <c:v>45127</c:v>
                </c:pt>
                <c:pt idx="860">
                  <c:v>45128</c:v>
                </c:pt>
                <c:pt idx="861">
                  <c:v>45131</c:v>
                </c:pt>
                <c:pt idx="862">
                  <c:v>45132</c:v>
                </c:pt>
                <c:pt idx="863">
                  <c:v>45133</c:v>
                </c:pt>
                <c:pt idx="864">
                  <c:v>45134</c:v>
                </c:pt>
                <c:pt idx="865">
                  <c:v>45135</c:v>
                </c:pt>
                <c:pt idx="866">
                  <c:v>45138</c:v>
                </c:pt>
                <c:pt idx="867">
                  <c:v>45139</c:v>
                </c:pt>
                <c:pt idx="868">
                  <c:v>45140</c:v>
                </c:pt>
                <c:pt idx="869">
                  <c:v>45141</c:v>
                </c:pt>
                <c:pt idx="870">
                  <c:v>45142</c:v>
                </c:pt>
                <c:pt idx="871">
                  <c:v>45145</c:v>
                </c:pt>
                <c:pt idx="872">
                  <c:v>45146</c:v>
                </c:pt>
                <c:pt idx="873">
                  <c:v>45147</c:v>
                </c:pt>
                <c:pt idx="874">
                  <c:v>45148</c:v>
                </c:pt>
                <c:pt idx="875">
                  <c:v>45149</c:v>
                </c:pt>
                <c:pt idx="876">
                  <c:v>45152</c:v>
                </c:pt>
                <c:pt idx="877">
                  <c:v>45153</c:v>
                </c:pt>
                <c:pt idx="878">
                  <c:v>45154</c:v>
                </c:pt>
                <c:pt idx="879">
                  <c:v>45155</c:v>
                </c:pt>
                <c:pt idx="880">
                  <c:v>45156</c:v>
                </c:pt>
                <c:pt idx="881">
                  <c:v>45159</c:v>
                </c:pt>
                <c:pt idx="882">
                  <c:v>45160</c:v>
                </c:pt>
                <c:pt idx="883">
                  <c:v>45161</c:v>
                </c:pt>
                <c:pt idx="884">
                  <c:v>45162</c:v>
                </c:pt>
                <c:pt idx="885">
                  <c:v>45163</c:v>
                </c:pt>
                <c:pt idx="886">
                  <c:v>45166</c:v>
                </c:pt>
                <c:pt idx="887">
                  <c:v>45167</c:v>
                </c:pt>
                <c:pt idx="888">
                  <c:v>45168</c:v>
                </c:pt>
                <c:pt idx="889">
                  <c:v>45169</c:v>
                </c:pt>
                <c:pt idx="890">
                  <c:v>45170</c:v>
                </c:pt>
                <c:pt idx="891">
                  <c:v>45173</c:v>
                </c:pt>
                <c:pt idx="892">
                  <c:v>45174</c:v>
                </c:pt>
                <c:pt idx="893">
                  <c:v>45175</c:v>
                </c:pt>
                <c:pt idx="894">
                  <c:v>45176</c:v>
                </c:pt>
                <c:pt idx="895">
                  <c:v>45177</c:v>
                </c:pt>
                <c:pt idx="896">
                  <c:v>45180</c:v>
                </c:pt>
                <c:pt idx="897">
                  <c:v>45181</c:v>
                </c:pt>
                <c:pt idx="898">
                  <c:v>45182</c:v>
                </c:pt>
                <c:pt idx="899">
                  <c:v>45183</c:v>
                </c:pt>
                <c:pt idx="900">
                  <c:v>45184</c:v>
                </c:pt>
                <c:pt idx="901">
                  <c:v>45187</c:v>
                </c:pt>
                <c:pt idx="902">
                  <c:v>45188</c:v>
                </c:pt>
                <c:pt idx="903">
                  <c:v>45189</c:v>
                </c:pt>
                <c:pt idx="904">
                  <c:v>45190</c:v>
                </c:pt>
                <c:pt idx="905">
                  <c:v>45191</c:v>
                </c:pt>
                <c:pt idx="906">
                  <c:v>45194</c:v>
                </c:pt>
                <c:pt idx="907">
                  <c:v>45195</c:v>
                </c:pt>
                <c:pt idx="908">
                  <c:v>45196</c:v>
                </c:pt>
                <c:pt idx="909">
                  <c:v>45197</c:v>
                </c:pt>
                <c:pt idx="910">
                  <c:v>45208</c:v>
                </c:pt>
                <c:pt idx="911">
                  <c:v>45209</c:v>
                </c:pt>
                <c:pt idx="912">
                  <c:v>45210</c:v>
                </c:pt>
                <c:pt idx="913">
                  <c:v>45211</c:v>
                </c:pt>
                <c:pt idx="914">
                  <c:v>45212</c:v>
                </c:pt>
                <c:pt idx="915">
                  <c:v>45215</c:v>
                </c:pt>
                <c:pt idx="916">
                  <c:v>45216</c:v>
                </c:pt>
                <c:pt idx="917">
                  <c:v>45217</c:v>
                </c:pt>
                <c:pt idx="918">
                  <c:v>45218</c:v>
                </c:pt>
                <c:pt idx="919">
                  <c:v>45219</c:v>
                </c:pt>
                <c:pt idx="920">
                  <c:v>45222</c:v>
                </c:pt>
                <c:pt idx="921">
                  <c:v>45223</c:v>
                </c:pt>
                <c:pt idx="922">
                  <c:v>45224</c:v>
                </c:pt>
                <c:pt idx="923">
                  <c:v>45225</c:v>
                </c:pt>
                <c:pt idx="924">
                  <c:v>45226</c:v>
                </c:pt>
                <c:pt idx="925">
                  <c:v>45229</c:v>
                </c:pt>
                <c:pt idx="926">
                  <c:v>45230</c:v>
                </c:pt>
                <c:pt idx="927">
                  <c:v>45231</c:v>
                </c:pt>
                <c:pt idx="928">
                  <c:v>45232</c:v>
                </c:pt>
                <c:pt idx="929">
                  <c:v>45233</c:v>
                </c:pt>
                <c:pt idx="930">
                  <c:v>45236</c:v>
                </c:pt>
                <c:pt idx="931">
                  <c:v>45237</c:v>
                </c:pt>
                <c:pt idx="932">
                  <c:v>45238</c:v>
                </c:pt>
                <c:pt idx="933">
                  <c:v>45239</c:v>
                </c:pt>
                <c:pt idx="934">
                  <c:v>45240</c:v>
                </c:pt>
                <c:pt idx="935">
                  <c:v>45243</c:v>
                </c:pt>
                <c:pt idx="936">
                  <c:v>45244</c:v>
                </c:pt>
                <c:pt idx="937">
                  <c:v>45245</c:v>
                </c:pt>
                <c:pt idx="938">
                  <c:v>45246</c:v>
                </c:pt>
                <c:pt idx="939">
                  <c:v>45247</c:v>
                </c:pt>
                <c:pt idx="940">
                  <c:v>45250</c:v>
                </c:pt>
                <c:pt idx="941">
                  <c:v>45251</c:v>
                </c:pt>
                <c:pt idx="942">
                  <c:v>45252</c:v>
                </c:pt>
                <c:pt idx="943">
                  <c:v>45253</c:v>
                </c:pt>
                <c:pt idx="944">
                  <c:v>45254</c:v>
                </c:pt>
                <c:pt idx="945">
                  <c:v>45257</c:v>
                </c:pt>
                <c:pt idx="946">
                  <c:v>45258</c:v>
                </c:pt>
                <c:pt idx="947">
                  <c:v>45259</c:v>
                </c:pt>
                <c:pt idx="948">
                  <c:v>45260</c:v>
                </c:pt>
                <c:pt idx="949">
                  <c:v>45261</c:v>
                </c:pt>
                <c:pt idx="950">
                  <c:v>45264</c:v>
                </c:pt>
                <c:pt idx="951">
                  <c:v>45265</c:v>
                </c:pt>
                <c:pt idx="952">
                  <c:v>45266</c:v>
                </c:pt>
                <c:pt idx="953">
                  <c:v>45267</c:v>
                </c:pt>
                <c:pt idx="954">
                  <c:v>45268</c:v>
                </c:pt>
                <c:pt idx="955">
                  <c:v>45271</c:v>
                </c:pt>
                <c:pt idx="956">
                  <c:v>45272</c:v>
                </c:pt>
                <c:pt idx="957">
                  <c:v>45273</c:v>
                </c:pt>
                <c:pt idx="958">
                  <c:v>45274</c:v>
                </c:pt>
                <c:pt idx="959">
                  <c:v>45275</c:v>
                </c:pt>
                <c:pt idx="960">
                  <c:v>45278</c:v>
                </c:pt>
                <c:pt idx="961">
                  <c:v>45279</c:v>
                </c:pt>
                <c:pt idx="962">
                  <c:v>45280</c:v>
                </c:pt>
                <c:pt idx="963">
                  <c:v>45281</c:v>
                </c:pt>
                <c:pt idx="964">
                  <c:v>45282</c:v>
                </c:pt>
                <c:pt idx="965">
                  <c:v>45285</c:v>
                </c:pt>
                <c:pt idx="966">
                  <c:v>45286</c:v>
                </c:pt>
                <c:pt idx="967">
                  <c:v>45287</c:v>
                </c:pt>
                <c:pt idx="968">
                  <c:v>45288</c:v>
                </c:pt>
                <c:pt idx="969">
                  <c:v>45289</c:v>
                </c:pt>
                <c:pt idx="970">
                  <c:v>45293</c:v>
                </c:pt>
                <c:pt idx="971">
                  <c:v>45294</c:v>
                </c:pt>
                <c:pt idx="972">
                  <c:v>45295</c:v>
                </c:pt>
                <c:pt idx="973">
                  <c:v>45296</c:v>
                </c:pt>
                <c:pt idx="974">
                  <c:v>45299</c:v>
                </c:pt>
                <c:pt idx="975">
                  <c:v>45300</c:v>
                </c:pt>
                <c:pt idx="976">
                  <c:v>45301</c:v>
                </c:pt>
                <c:pt idx="977">
                  <c:v>45302</c:v>
                </c:pt>
                <c:pt idx="978">
                  <c:v>45303</c:v>
                </c:pt>
                <c:pt idx="979">
                  <c:v>45306</c:v>
                </c:pt>
                <c:pt idx="980">
                  <c:v>45307</c:v>
                </c:pt>
                <c:pt idx="981">
                  <c:v>45308</c:v>
                </c:pt>
                <c:pt idx="982">
                  <c:v>45309</c:v>
                </c:pt>
                <c:pt idx="983">
                  <c:v>45310</c:v>
                </c:pt>
                <c:pt idx="984">
                  <c:v>45313</c:v>
                </c:pt>
                <c:pt idx="985">
                  <c:v>45314</c:v>
                </c:pt>
                <c:pt idx="986">
                  <c:v>45315</c:v>
                </c:pt>
                <c:pt idx="987">
                  <c:v>45316</c:v>
                </c:pt>
                <c:pt idx="988">
                  <c:v>45317</c:v>
                </c:pt>
                <c:pt idx="989">
                  <c:v>45320</c:v>
                </c:pt>
                <c:pt idx="990">
                  <c:v>45321</c:v>
                </c:pt>
                <c:pt idx="991">
                  <c:v>45322</c:v>
                </c:pt>
                <c:pt idx="992">
                  <c:v>45323</c:v>
                </c:pt>
                <c:pt idx="993">
                  <c:v>45324</c:v>
                </c:pt>
                <c:pt idx="994">
                  <c:v>45327</c:v>
                </c:pt>
                <c:pt idx="995">
                  <c:v>45328</c:v>
                </c:pt>
                <c:pt idx="996">
                  <c:v>45329</c:v>
                </c:pt>
                <c:pt idx="997">
                  <c:v>45330</c:v>
                </c:pt>
                <c:pt idx="998">
                  <c:v>45341</c:v>
                </c:pt>
                <c:pt idx="999">
                  <c:v>45342</c:v>
                </c:pt>
                <c:pt idx="1000">
                  <c:v>45343</c:v>
                </c:pt>
                <c:pt idx="1001">
                  <c:v>45344</c:v>
                </c:pt>
                <c:pt idx="1002">
                  <c:v>45345</c:v>
                </c:pt>
                <c:pt idx="1003">
                  <c:v>45348</c:v>
                </c:pt>
                <c:pt idx="1004">
                  <c:v>45349</c:v>
                </c:pt>
                <c:pt idx="1005">
                  <c:v>45350</c:v>
                </c:pt>
                <c:pt idx="1006">
                  <c:v>45351</c:v>
                </c:pt>
                <c:pt idx="1007">
                  <c:v>45352</c:v>
                </c:pt>
                <c:pt idx="1008">
                  <c:v>45355</c:v>
                </c:pt>
                <c:pt idx="1009">
                  <c:v>45356</c:v>
                </c:pt>
                <c:pt idx="1010">
                  <c:v>45357</c:v>
                </c:pt>
                <c:pt idx="1011">
                  <c:v>45358</c:v>
                </c:pt>
                <c:pt idx="1012">
                  <c:v>45359</c:v>
                </c:pt>
                <c:pt idx="1013">
                  <c:v>45362</c:v>
                </c:pt>
                <c:pt idx="1014">
                  <c:v>45363</c:v>
                </c:pt>
                <c:pt idx="1015">
                  <c:v>45364</c:v>
                </c:pt>
                <c:pt idx="1016">
                  <c:v>45365</c:v>
                </c:pt>
                <c:pt idx="1017">
                  <c:v>45366</c:v>
                </c:pt>
                <c:pt idx="1018">
                  <c:v>45369</c:v>
                </c:pt>
                <c:pt idx="1019">
                  <c:v>45370</c:v>
                </c:pt>
                <c:pt idx="1020">
                  <c:v>45371</c:v>
                </c:pt>
                <c:pt idx="1021">
                  <c:v>45372</c:v>
                </c:pt>
                <c:pt idx="1022">
                  <c:v>45373</c:v>
                </c:pt>
                <c:pt idx="1023">
                  <c:v>45376</c:v>
                </c:pt>
                <c:pt idx="1024">
                  <c:v>45377</c:v>
                </c:pt>
                <c:pt idx="1025">
                  <c:v>45378</c:v>
                </c:pt>
                <c:pt idx="1026">
                  <c:v>45379</c:v>
                </c:pt>
                <c:pt idx="1027">
                  <c:v>45380</c:v>
                </c:pt>
                <c:pt idx="1028">
                  <c:v>45383</c:v>
                </c:pt>
                <c:pt idx="1029">
                  <c:v>45384</c:v>
                </c:pt>
                <c:pt idx="1030">
                  <c:v>45385</c:v>
                </c:pt>
                <c:pt idx="1031">
                  <c:v>45390</c:v>
                </c:pt>
                <c:pt idx="1032">
                  <c:v>45391</c:v>
                </c:pt>
                <c:pt idx="1033">
                  <c:v>45392</c:v>
                </c:pt>
                <c:pt idx="1034">
                  <c:v>45393</c:v>
                </c:pt>
                <c:pt idx="1035">
                  <c:v>45394</c:v>
                </c:pt>
                <c:pt idx="1036">
                  <c:v>45397</c:v>
                </c:pt>
                <c:pt idx="1037">
                  <c:v>45398</c:v>
                </c:pt>
                <c:pt idx="1038">
                  <c:v>45399</c:v>
                </c:pt>
                <c:pt idx="1039">
                  <c:v>45400</c:v>
                </c:pt>
                <c:pt idx="1040">
                  <c:v>45401</c:v>
                </c:pt>
                <c:pt idx="1041">
                  <c:v>45404</c:v>
                </c:pt>
                <c:pt idx="1042">
                  <c:v>45405</c:v>
                </c:pt>
                <c:pt idx="1043">
                  <c:v>45406</c:v>
                </c:pt>
                <c:pt idx="1044">
                  <c:v>45407</c:v>
                </c:pt>
                <c:pt idx="1045">
                  <c:v>45408</c:v>
                </c:pt>
                <c:pt idx="1046">
                  <c:v>45411</c:v>
                </c:pt>
                <c:pt idx="1047">
                  <c:v>45412</c:v>
                </c:pt>
                <c:pt idx="1048">
                  <c:v>45418</c:v>
                </c:pt>
                <c:pt idx="1049">
                  <c:v>45419</c:v>
                </c:pt>
                <c:pt idx="1050">
                  <c:v>45420</c:v>
                </c:pt>
                <c:pt idx="1051">
                  <c:v>45421</c:v>
                </c:pt>
                <c:pt idx="1052">
                  <c:v>45422</c:v>
                </c:pt>
                <c:pt idx="1053">
                  <c:v>45425</c:v>
                </c:pt>
                <c:pt idx="1054">
                  <c:v>45426</c:v>
                </c:pt>
                <c:pt idx="1055">
                  <c:v>45427</c:v>
                </c:pt>
                <c:pt idx="1056">
                  <c:v>45428</c:v>
                </c:pt>
                <c:pt idx="1057">
                  <c:v>45429</c:v>
                </c:pt>
                <c:pt idx="1058">
                  <c:v>45432</c:v>
                </c:pt>
                <c:pt idx="1059">
                  <c:v>45433</c:v>
                </c:pt>
                <c:pt idx="1060">
                  <c:v>45434</c:v>
                </c:pt>
                <c:pt idx="1061">
                  <c:v>45435</c:v>
                </c:pt>
                <c:pt idx="1062">
                  <c:v>45436</c:v>
                </c:pt>
                <c:pt idx="1063">
                  <c:v>45439</c:v>
                </c:pt>
                <c:pt idx="1064">
                  <c:v>45440</c:v>
                </c:pt>
                <c:pt idx="1065">
                  <c:v>45441</c:v>
                </c:pt>
                <c:pt idx="1066">
                  <c:v>45442</c:v>
                </c:pt>
                <c:pt idx="1067">
                  <c:v>45443</c:v>
                </c:pt>
                <c:pt idx="1068">
                  <c:v>45446</c:v>
                </c:pt>
                <c:pt idx="1069">
                  <c:v>45447</c:v>
                </c:pt>
                <c:pt idx="1070">
                  <c:v>45448</c:v>
                </c:pt>
                <c:pt idx="1071">
                  <c:v>45449</c:v>
                </c:pt>
                <c:pt idx="1072">
                  <c:v>45450</c:v>
                </c:pt>
                <c:pt idx="1073">
                  <c:v>45454</c:v>
                </c:pt>
                <c:pt idx="1074">
                  <c:v>45455</c:v>
                </c:pt>
                <c:pt idx="1075">
                  <c:v>45456</c:v>
                </c:pt>
                <c:pt idx="1076">
                  <c:v>45457</c:v>
                </c:pt>
                <c:pt idx="1077">
                  <c:v>45460</c:v>
                </c:pt>
                <c:pt idx="1078">
                  <c:v>45461</c:v>
                </c:pt>
                <c:pt idx="1079">
                  <c:v>45462</c:v>
                </c:pt>
                <c:pt idx="1080">
                  <c:v>45463</c:v>
                </c:pt>
                <c:pt idx="1081">
                  <c:v>45464</c:v>
                </c:pt>
                <c:pt idx="1082">
                  <c:v>45467</c:v>
                </c:pt>
                <c:pt idx="1083">
                  <c:v>45468</c:v>
                </c:pt>
                <c:pt idx="1084">
                  <c:v>45469</c:v>
                </c:pt>
                <c:pt idx="1085">
                  <c:v>45470</c:v>
                </c:pt>
                <c:pt idx="1086">
                  <c:v>45471</c:v>
                </c:pt>
                <c:pt idx="1087">
                  <c:v>45474</c:v>
                </c:pt>
                <c:pt idx="1088">
                  <c:v>45475</c:v>
                </c:pt>
                <c:pt idx="1089">
                  <c:v>45476</c:v>
                </c:pt>
                <c:pt idx="1090">
                  <c:v>45477</c:v>
                </c:pt>
                <c:pt idx="1091">
                  <c:v>45478</c:v>
                </c:pt>
                <c:pt idx="1092">
                  <c:v>45481</c:v>
                </c:pt>
                <c:pt idx="1093">
                  <c:v>45482</c:v>
                </c:pt>
                <c:pt idx="1094">
                  <c:v>45483</c:v>
                </c:pt>
                <c:pt idx="1095">
                  <c:v>45484</c:v>
                </c:pt>
                <c:pt idx="1096">
                  <c:v>45485</c:v>
                </c:pt>
                <c:pt idx="1097">
                  <c:v>45488</c:v>
                </c:pt>
                <c:pt idx="1098">
                  <c:v>45489</c:v>
                </c:pt>
                <c:pt idx="1099">
                  <c:v>45490</c:v>
                </c:pt>
                <c:pt idx="1100">
                  <c:v>45491</c:v>
                </c:pt>
                <c:pt idx="1101">
                  <c:v>45492</c:v>
                </c:pt>
                <c:pt idx="1102">
                  <c:v>45495</c:v>
                </c:pt>
                <c:pt idx="1103">
                  <c:v>45496</c:v>
                </c:pt>
                <c:pt idx="1104">
                  <c:v>45497</c:v>
                </c:pt>
                <c:pt idx="1105">
                  <c:v>45498</c:v>
                </c:pt>
                <c:pt idx="1106">
                  <c:v>45499</c:v>
                </c:pt>
                <c:pt idx="1107">
                  <c:v>45502</c:v>
                </c:pt>
                <c:pt idx="1108">
                  <c:v>45503</c:v>
                </c:pt>
                <c:pt idx="1109">
                  <c:v>45504</c:v>
                </c:pt>
                <c:pt idx="1110">
                  <c:v>45505</c:v>
                </c:pt>
                <c:pt idx="1111">
                  <c:v>45506</c:v>
                </c:pt>
                <c:pt idx="1112">
                  <c:v>45509</c:v>
                </c:pt>
                <c:pt idx="1113">
                  <c:v>45510</c:v>
                </c:pt>
                <c:pt idx="1114">
                  <c:v>45511</c:v>
                </c:pt>
                <c:pt idx="1115">
                  <c:v>45512</c:v>
                </c:pt>
                <c:pt idx="1116">
                  <c:v>45513</c:v>
                </c:pt>
                <c:pt idx="1117">
                  <c:v>45516</c:v>
                </c:pt>
                <c:pt idx="1118">
                  <c:v>45517</c:v>
                </c:pt>
                <c:pt idx="1119">
                  <c:v>45518</c:v>
                </c:pt>
                <c:pt idx="1120">
                  <c:v>45519</c:v>
                </c:pt>
                <c:pt idx="1121">
                  <c:v>45520</c:v>
                </c:pt>
                <c:pt idx="1122">
                  <c:v>45523</c:v>
                </c:pt>
                <c:pt idx="1123">
                  <c:v>45524</c:v>
                </c:pt>
                <c:pt idx="1124">
                  <c:v>45525</c:v>
                </c:pt>
                <c:pt idx="1125">
                  <c:v>45526</c:v>
                </c:pt>
                <c:pt idx="1126">
                  <c:v>45527</c:v>
                </c:pt>
                <c:pt idx="1127">
                  <c:v>45530</c:v>
                </c:pt>
                <c:pt idx="1128">
                  <c:v>45531</c:v>
                </c:pt>
                <c:pt idx="1129">
                  <c:v>45532</c:v>
                </c:pt>
                <c:pt idx="1130">
                  <c:v>45533</c:v>
                </c:pt>
                <c:pt idx="1131">
                  <c:v>45534</c:v>
                </c:pt>
                <c:pt idx="1132">
                  <c:v>45537</c:v>
                </c:pt>
                <c:pt idx="1133">
                  <c:v>45538</c:v>
                </c:pt>
                <c:pt idx="1134">
                  <c:v>45539</c:v>
                </c:pt>
                <c:pt idx="1135">
                  <c:v>45540</c:v>
                </c:pt>
                <c:pt idx="1136">
                  <c:v>45541</c:v>
                </c:pt>
                <c:pt idx="1137">
                  <c:v>45544</c:v>
                </c:pt>
                <c:pt idx="1138">
                  <c:v>45545</c:v>
                </c:pt>
                <c:pt idx="1139">
                  <c:v>45546</c:v>
                </c:pt>
                <c:pt idx="1140">
                  <c:v>45547</c:v>
                </c:pt>
                <c:pt idx="1141">
                  <c:v>45548</c:v>
                </c:pt>
                <c:pt idx="1142">
                  <c:v>45553</c:v>
                </c:pt>
                <c:pt idx="1143">
                  <c:v>45554</c:v>
                </c:pt>
                <c:pt idx="1144">
                  <c:v>45555</c:v>
                </c:pt>
                <c:pt idx="1145">
                  <c:v>45558</c:v>
                </c:pt>
                <c:pt idx="1146">
                  <c:v>45559</c:v>
                </c:pt>
                <c:pt idx="1147">
                  <c:v>45560</c:v>
                </c:pt>
                <c:pt idx="1148">
                  <c:v>45561</c:v>
                </c:pt>
                <c:pt idx="1149">
                  <c:v>45562</c:v>
                </c:pt>
                <c:pt idx="1150">
                  <c:v>45565</c:v>
                </c:pt>
                <c:pt idx="1151">
                  <c:v>45573</c:v>
                </c:pt>
                <c:pt idx="1152">
                  <c:v>45574</c:v>
                </c:pt>
                <c:pt idx="1153">
                  <c:v>45575</c:v>
                </c:pt>
                <c:pt idx="1154">
                  <c:v>45576</c:v>
                </c:pt>
                <c:pt idx="1155">
                  <c:v>45579</c:v>
                </c:pt>
                <c:pt idx="1156">
                  <c:v>45580</c:v>
                </c:pt>
                <c:pt idx="1157">
                  <c:v>45581</c:v>
                </c:pt>
                <c:pt idx="1158">
                  <c:v>45582</c:v>
                </c:pt>
                <c:pt idx="1159">
                  <c:v>45583</c:v>
                </c:pt>
                <c:pt idx="1160">
                  <c:v>45586</c:v>
                </c:pt>
                <c:pt idx="1161">
                  <c:v>45587</c:v>
                </c:pt>
                <c:pt idx="1162">
                  <c:v>45588</c:v>
                </c:pt>
                <c:pt idx="1163">
                  <c:v>45589</c:v>
                </c:pt>
                <c:pt idx="1164">
                  <c:v>45590</c:v>
                </c:pt>
                <c:pt idx="1165">
                  <c:v>45593</c:v>
                </c:pt>
                <c:pt idx="1166">
                  <c:v>45594</c:v>
                </c:pt>
                <c:pt idx="1167">
                  <c:v>45595</c:v>
                </c:pt>
                <c:pt idx="1168">
                  <c:v>45596</c:v>
                </c:pt>
                <c:pt idx="1169">
                  <c:v>45597</c:v>
                </c:pt>
                <c:pt idx="1170">
                  <c:v>45600</c:v>
                </c:pt>
                <c:pt idx="1171">
                  <c:v>45601</c:v>
                </c:pt>
                <c:pt idx="1172">
                  <c:v>45602</c:v>
                </c:pt>
                <c:pt idx="1173">
                  <c:v>45603</c:v>
                </c:pt>
                <c:pt idx="1174">
                  <c:v>45604</c:v>
                </c:pt>
                <c:pt idx="1175">
                  <c:v>45607</c:v>
                </c:pt>
                <c:pt idx="1176">
                  <c:v>45608</c:v>
                </c:pt>
                <c:pt idx="1177">
                  <c:v>45609</c:v>
                </c:pt>
                <c:pt idx="1178">
                  <c:v>45610</c:v>
                </c:pt>
                <c:pt idx="1179">
                  <c:v>45611</c:v>
                </c:pt>
                <c:pt idx="1180">
                  <c:v>45614</c:v>
                </c:pt>
                <c:pt idx="1181">
                  <c:v>45615</c:v>
                </c:pt>
                <c:pt idx="1182">
                  <c:v>45616</c:v>
                </c:pt>
                <c:pt idx="1183">
                  <c:v>45617</c:v>
                </c:pt>
                <c:pt idx="1184">
                  <c:v>45618</c:v>
                </c:pt>
                <c:pt idx="1185">
                  <c:v>45621</c:v>
                </c:pt>
                <c:pt idx="1186">
                  <c:v>45622</c:v>
                </c:pt>
                <c:pt idx="1187">
                  <c:v>45623</c:v>
                </c:pt>
                <c:pt idx="1188">
                  <c:v>45624</c:v>
                </c:pt>
                <c:pt idx="1189">
                  <c:v>45625</c:v>
                </c:pt>
                <c:pt idx="1190">
                  <c:v>45628</c:v>
                </c:pt>
                <c:pt idx="1191">
                  <c:v>45629</c:v>
                </c:pt>
                <c:pt idx="1192">
                  <c:v>45630</c:v>
                </c:pt>
                <c:pt idx="1193">
                  <c:v>45631</c:v>
                </c:pt>
                <c:pt idx="1194">
                  <c:v>45632</c:v>
                </c:pt>
                <c:pt idx="1195">
                  <c:v>45635</c:v>
                </c:pt>
                <c:pt idx="1196">
                  <c:v>45636</c:v>
                </c:pt>
                <c:pt idx="1197">
                  <c:v>45637</c:v>
                </c:pt>
                <c:pt idx="1198">
                  <c:v>45638</c:v>
                </c:pt>
                <c:pt idx="1199">
                  <c:v>45639</c:v>
                </c:pt>
                <c:pt idx="1200">
                  <c:v>45642</c:v>
                </c:pt>
                <c:pt idx="1201">
                  <c:v>45643</c:v>
                </c:pt>
                <c:pt idx="1202">
                  <c:v>45644</c:v>
                </c:pt>
                <c:pt idx="1203">
                  <c:v>45645</c:v>
                </c:pt>
                <c:pt idx="1204">
                  <c:v>45646</c:v>
                </c:pt>
                <c:pt idx="1205">
                  <c:v>45649</c:v>
                </c:pt>
                <c:pt idx="1206">
                  <c:v>45650</c:v>
                </c:pt>
                <c:pt idx="1207">
                  <c:v>45651</c:v>
                </c:pt>
                <c:pt idx="1208">
                  <c:v>45652</c:v>
                </c:pt>
                <c:pt idx="1209">
                  <c:v>45653</c:v>
                </c:pt>
                <c:pt idx="1210">
                  <c:v>45656</c:v>
                </c:pt>
                <c:pt idx="1211">
                  <c:v>45657</c:v>
                </c:pt>
                <c:pt idx="1212">
                  <c:v>45659</c:v>
                </c:pt>
                <c:pt idx="1213">
                  <c:v>45660</c:v>
                </c:pt>
                <c:pt idx="1214">
                  <c:v>45663</c:v>
                </c:pt>
                <c:pt idx="1215">
                  <c:v>45664</c:v>
                </c:pt>
                <c:pt idx="1216">
                  <c:v>45665</c:v>
                </c:pt>
                <c:pt idx="1217">
                  <c:v>45666</c:v>
                </c:pt>
                <c:pt idx="1218">
                  <c:v>45667</c:v>
                </c:pt>
                <c:pt idx="1219">
                  <c:v>45670</c:v>
                </c:pt>
                <c:pt idx="1220">
                  <c:v>45671</c:v>
                </c:pt>
                <c:pt idx="1221">
                  <c:v>45672</c:v>
                </c:pt>
                <c:pt idx="1222">
                  <c:v>45673</c:v>
                </c:pt>
                <c:pt idx="1223">
                  <c:v>45674</c:v>
                </c:pt>
                <c:pt idx="1224">
                  <c:v>45677</c:v>
                </c:pt>
                <c:pt idx="1225">
                  <c:v>45678</c:v>
                </c:pt>
                <c:pt idx="1226">
                  <c:v>45679</c:v>
                </c:pt>
                <c:pt idx="1227">
                  <c:v>45680</c:v>
                </c:pt>
                <c:pt idx="1228">
                  <c:v>45681</c:v>
                </c:pt>
                <c:pt idx="1229">
                  <c:v>45684</c:v>
                </c:pt>
                <c:pt idx="1230">
                  <c:v>45693</c:v>
                </c:pt>
                <c:pt idx="1231">
                  <c:v>45694</c:v>
                </c:pt>
                <c:pt idx="1232">
                  <c:v>45695</c:v>
                </c:pt>
                <c:pt idx="1233">
                  <c:v>45698</c:v>
                </c:pt>
                <c:pt idx="1234">
                  <c:v>45699</c:v>
                </c:pt>
                <c:pt idx="1235">
                  <c:v>45700</c:v>
                </c:pt>
                <c:pt idx="1236">
                  <c:v>45701</c:v>
                </c:pt>
                <c:pt idx="1237">
                  <c:v>45702</c:v>
                </c:pt>
                <c:pt idx="1238">
                  <c:v>45705</c:v>
                </c:pt>
                <c:pt idx="1239">
                  <c:v>45706</c:v>
                </c:pt>
                <c:pt idx="1240">
                  <c:v>45707</c:v>
                </c:pt>
                <c:pt idx="1241">
                  <c:v>45708</c:v>
                </c:pt>
                <c:pt idx="1242">
                  <c:v>45709</c:v>
                </c:pt>
                <c:pt idx="1243">
                  <c:v>45712</c:v>
                </c:pt>
                <c:pt idx="1244">
                  <c:v>45713</c:v>
                </c:pt>
                <c:pt idx="1245">
                  <c:v>45714</c:v>
                </c:pt>
                <c:pt idx="1246">
                  <c:v>45715</c:v>
                </c:pt>
                <c:pt idx="1247">
                  <c:v>45716</c:v>
                </c:pt>
                <c:pt idx="1248">
                  <c:v>45719</c:v>
                </c:pt>
                <c:pt idx="1249">
                  <c:v>45720</c:v>
                </c:pt>
                <c:pt idx="1250">
                  <c:v>45721</c:v>
                </c:pt>
                <c:pt idx="1251">
                  <c:v>45722</c:v>
                </c:pt>
                <c:pt idx="1252">
                  <c:v>45723</c:v>
                </c:pt>
                <c:pt idx="1253">
                  <c:v>45726</c:v>
                </c:pt>
                <c:pt idx="1254">
                  <c:v>45727</c:v>
                </c:pt>
                <c:pt idx="1255">
                  <c:v>45728</c:v>
                </c:pt>
                <c:pt idx="1256">
                  <c:v>45729</c:v>
                </c:pt>
                <c:pt idx="1257">
                  <c:v>45730</c:v>
                </c:pt>
                <c:pt idx="1258">
                  <c:v>45733</c:v>
                </c:pt>
                <c:pt idx="1259">
                  <c:v>45734</c:v>
                </c:pt>
                <c:pt idx="1260">
                  <c:v>45735</c:v>
                </c:pt>
                <c:pt idx="1261">
                  <c:v>45736</c:v>
                </c:pt>
                <c:pt idx="1262">
                  <c:v>45737</c:v>
                </c:pt>
                <c:pt idx="1263">
                  <c:v>45740</c:v>
                </c:pt>
                <c:pt idx="1264">
                  <c:v>45741</c:v>
                </c:pt>
                <c:pt idx="1265">
                  <c:v>45742</c:v>
                </c:pt>
                <c:pt idx="1266">
                  <c:v>45743</c:v>
                </c:pt>
                <c:pt idx="1267">
                  <c:v>45744</c:v>
                </c:pt>
                <c:pt idx="1268">
                  <c:v>45747</c:v>
                </c:pt>
                <c:pt idx="1269">
                  <c:v>45748</c:v>
                </c:pt>
                <c:pt idx="1270">
                  <c:v>45749</c:v>
                </c:pt>
                <c:pt idx="1271">
                  <c:v>45750</c:v>
                </c:pt>
                <c:pt idx="1272">
                  <c:v>45754</c:v>
                </c:pt>
                <c:pt idx="1273">
                  <c:v>45755</c:v>
                </c:pt>
                <c:pt idx="1274">
                  <c:v>45756</c:v>
                </c:pt>
                <c:pt idx="1275">
                  <c:v>45757</c:v>
                </c:pt>
                <c:pt idx="1276">
                  <c:v>45758</c:v>
                </c:pt>
                <c:pt idx="1277">
                  <c:v>45761</c:v>
                </c:pt>
                <c:pt idx="1278">
                  <c:v>45762</c:v>
                </c:pt>
                <c:pt idx="1279">
                  <c:v>45763</c:v>
                </c:pt>
                <c:pt idx="1280">
                  <c:v>45764</c:v>
                </c:pt>
                <c:pt idx="1281">
                  <c:v>45765</c:v>
                </c:pt>
                <c:pt idx="1282">
                  <c:v>45768</c:v>
                </c:pt>
                <c:pt idx="1283">
                  <c:v>45769</c:v>
                </c:pt>
                <c:pt idx="1284">
                  <c:v>45770</c:v>
                </c:pt>
                <c:pt idx="1285">
                  <c:v>45771</c:v>
                </c:pt>
                <c:pt idx="1286">
                  <c:v>45772</c:v>
                </c:pt>
                <c:pt idx="1287">
                  <c:v>45775</c:v>
                </c:pt>
                <c:pt idx="1288">
                  <c:v>45776</c:v>
                </c:pt>
                <c:pt idx="1289">
                  <c:v>45777</c:v>
                </c:pt>
                <c:pt idx="1290">
                  <c:v>45783</c:v>
                </c:pt>
                <c:pt idx="1291">
                  <c:v>45784</c:v>
                </c:pt>
                <c:pt idx="1292">
                  <c:v>45785</c:v>
                </c:pt>
                <c:pt idx="1293">
                  <c:v>45786</c:v>
                </c:pt>
                <c:pt idx="1294">
                  <c:v>45789</c:v>
                </c:pt>
                <c:pt idx="1295">
                  <c:v>45790</c:v>
                </c:pt>
                <c:pt idx="1296">
                  <c:v>45791</c:v>
                </c:pt>
                <c:pt idx="1297">
                  <c:v>45792</c:v>
                </c:pt>
                <c:pt idx="1298">
                  <c:v>45793</c:v>
                </c:pt>
                <c:pt idx="1299">
                  <c:v>45796</c:v>
                </c:pt>
                <c:pt idx="1300">
                  <c:v>45797</c:v>
                </c:pt>
                <c:pt idx="1301">
                  <c:v>45798</c:v>
                </c:pt>
                <c:pt idx="1302">
                  <c:v>45799</c:v>
                </c:pt>
                <c:pt idx="1303">
                  <c:v>45800</c:v>
                </c:pt>
                <c:pt idx="1304">
                  <c:v>45803</c:v>
                </c:pt>
                <c:pt idx="1305">
                  <c:v>45804</c:v>
                </c:pt>
                <c:pt idx="1306">
                  <c:v>45805</c:v>
                </c:pt>
                <c:pt idx="1307">
                  <c:v>45806</c:v>
                </c:pt>
                <c:pt idx="1308">
                  <c:v>45807</c:v>
                </c:pt>
                <c:pt idx="1309">
                  <c:v>45811</c:v>
                </c:pt>
                <c:pt idx="1310">
                  <c:v>45812</c:v>
                </c:pt>
                <c:pt idx="1311">
                  <c:v>45813</c:v>
                </c:pt>
                <c:pt idx="1312">
                  <c:v>45814</c:v>
                </c:pt>
                <c:pt idx="1313">
                  <c:v>45817</c:v>
                </c:pt>
                <c:pt idx="1314">
                  <c:v>45818</c:v>
                </c:pt>
                <c:pt idx="1315">
                  <c:v>45819</c:v>
                </c:pt>
                <c:pt idx="1316">
                  <c:v>45820</c:v>
                </c:pt>
                <c:pt idx="1317">
                  <c:v>45821</c:v>
                </c:pt>
                <c:pt idx="1318">
                  <c:v>45824</c:v>
                </c:pt>
                <c:pt idx="1319">
                  <c:v>45825</c:v>
                </c:pt>
                <c:pt idx="1320">
                  <c:v>45826</c:v>
                </c:pt>
                <c:pt idx="1321">
                  <c:v>45827</c:v>
                </c:pt>
                <c:pt idx="1322">
                  <c:v>45828</c:v>
                </c:pt>
                <c:pt idx="1323">
                  <c:v>45831</c:v>
                </c:pt>
                <c:pt idx="1324">
                  <c:v>45832</c:v>
                </c:pt>
                <c:pt idx="1325">
                  <c:v>45833</c:v>
                </c:pt>
                <c:pt idx="1326">
                  <c:v>45834</c:v>
                </c:pt>
                <c:pt idx="1327">
                  <c:v>45835</c:v>
                </c:pt>
                <c:pt idx="1328">
                  <c:v>45838</c:v>
                </c:pt>
                <c:pt idx="1329">
                  <c:v>45839</c:v>
                </c:pt>
                <c:pt idx="1330">
                  <c:v>45840</c:v>
                </c:pt>
                <c:pt idx="1331">
                  <c:v>45841</c:v>
                </c:pt>
                <c:pt idx="1332">
                  <c:v>45842</c:v>
                </c:pt>
                <c:pt idx="1333">
                  <c:v>45845</c:v>
                </c:pt>
                <c:pt idx="1334">
                  <c:v>45846</c:v>
                </c:pt>
                <c:pt idx="1335">
                  <c:v>45847</c:v>
                </c:pt>
                <c:pt idx="1336">
                  <c:v>45848</c:v>
                </c:pt>
                <c:pt idx="1337">
                  <c:v>45849</c:v>
                </c:pt>
                <c:pt idx="1338">
                  <c:v>45852</c:v>
                </c:pt>
                <c:pt idx="1339">
                  <c:v>45853</c:v>
                </c:pt>
                <c:pt idx="1340">
                  <c:v>45854</c:v>
                </c:pt>
                <c:pt idx="1341">
                  <c:v>45855</c:v>
                </c:pt>
                <c:pt idx="1342">
                  <c:v>45856</c:v>
                </c:pt>
                <c:pt idx="1343">
                  <c:v>45859</c:v>
                </c:pt>
                <c:pt idx="1344">
                  <c:v>45860</c:v>
                </c:pt>
                <c:pt idx="1345">
                  <c:v>45861</c:v>
                </c:pt>
                <c:pt idx="1346">
                  <c:v>45862</c:v>
                </c:pt>
                <c:pt idx="1347">
                  <c:v>45863</c:v>
                </c:pt>
                <c:pt idx="1348">
                  <c:v>45866</c:v>
                </c:pt>
                <c:pt idx="1349">
                  <c:v>45867</c:v>
                </c:pt>
                <c:pt idx="1350">
                  <c:v>45868</c:v>
                </c:pt>
                <c:pt idx="1351">
                  <c:v>45869</c:v>
                </c:pt>
                <c:pt idx="1352">
                  <c:v>45870</c:v>
                </c:pt>
                <c:pt idx="1353">
                  <c:v>45873</c:v>
                </c:pt>
                <c:pt idx="1354">
                  <c:v>45874</c:v>
                </c:pt>
                <c:pt idx="1355">
                  <c:v>45875</c:v>
                </c:pt>
                <c:pt idx="1356">
                  <c:v>45876</c:v>
                </c:pt>
                <c:pt idx="1357">
                  <c:v>45877</c:v>
                </c:pt>
                <c:pt idx="1358">
                  <c:v>45880</c:v>
                </c:pt>
                <c:pt idx="1359">
                  <c:v>45881</c:v>
                </c:pt>
                <c:pt idx="1360">
                  <c:v>45882</c:v>
                </c:pt>
                <c:pt idx="1361">
                  <c:v>45883</c:v>
                </c:pt>
                <c:pt idx="1362">
                  <c:v>45884</c:v>
                </c:pt>
                <c:pt idx="1363">
                  <c:v>45887</c:v>
                </c:pt>
                <c:pt idx="1364">
                  <c:v>45888</c:v>
                </c:pt>
                <c:pt idx="1365">
                  <c:v>45889</c:v>
                </c:pt>
                <c:pt idx="1366">
                  <c:v>45890</c:v>
                </c:pt>
                <c:pt idx="1367">
                  <c:v>45891</c:v>
                </c:pt>
                <c:pt idx="1368">
                  <c:v>45894</c:v>
                </c:pt>
                <c:pt idx="1369">
                  <c:v>45895</c:v>
                </c:pt>
                <c:pt idx="1370">
                  <c:v>45896</c:v>
                </c:pt>
                <c:pt idx="1371">
                  <c:v>45897</c:v>
                </c:pt>
                <c:pt idx="1372">
                  <c:v>45898</c:v>
                </c:pt>
                <c:pt idx="1373">
                  <c:v>45901</c:v>
                </c:pt>
                <c:pt idx="1374">
                  <c:v>45902</c:v>
                </c:pt>
                <c:pt idx="1375">
                  <c:v>45903</c:v>
                </c:pt>
                <c:pt idx="1376">
                  <c:v>45904</c:v>
                </c:pt>
                <c:pt idx="1377">
                  <c:v>45905</c:v>
                </c:pt>
                <c:pt idx="1378">
                  <c:v>45908</c:v>
                </c:pt>
                <c:pt idx="1379">
                  <c:v>45909</c:v>
                </c:pt>
                <c:pt idx="1380">
                  <c:v>45910</c:v>
                </c:pt>
                <c:pt idx="1381">
                  <c:v>45911</c:v>
                </c:pt>
                <c:pt idx="1382">
                  <c:v>45912</c:v>
                </c:pt>
                <c:pt idx="1383">
                  <c:v>45915</c:v>
                </c:pt>
                <c:pt idx="1384">
                  <c:v>45916</c:v>
                </c:pt>
                <c:pt idx="1385">
                  <c:v>45917</c:v>
                </c:pt>
                <c:pt idx="1386">
                  <c:v>45918</c:v>
                </c:pt>
                <c:pt idx="1387">
                  <c:v>45919</c:v>
                </c:pt>
                <c:pt idx="1388">
                  <c:v>45922</c:v>
                </c:pt>
                <c:pt idx="1389">
                  <c:v>45923</c:v>
                </c:pt>
                <c:pt idx="1390">
                  <c:v>45924</c:v>
                </c:pt>
                <c:pt idx="1391">
                  <c:v>45925</c:v>
                </c:pt>
                <c:pt idx="1392">
                  <c:v>45926</c:v>
                </c:pt>
                <c:pt idx="1393">
                  <c:v>45929</c:v>
                </c:pt>
                <c:pt idx="1394">
                  <c:v>45930</c:v>
                </c:pt>
                <c:pt idx="1395">
                  <c:v>45939</c:v>
                </c:pt>
                <c:pt idx="1396">
                  <c:v>45940</c:v>
                </c:pt>
                <c:pt idx="1397">
                  <c:v>45943</c:v>
                </c:pt>
                <c:pt idx="1398">
                  <c:v>45944</c:v>
                </c:pt>
                <c:pt idx="1399">
                  <c:v>45945</c:v>
                </c:pt>
                <c:pt idx="1400">
                  <c:v>45946</c:v>
                </c:pt>
                <c:pt idx="1401">
                  <c:v>45947</c:v>
                </c:pt>
                <c:pt idx="1402">
                  <c:v>45950</c:v>
                </c:pt>
                <c:pt idx="1403">
                  <c:v>45951</c:v>
                </c:pt>
                <c:pt idx="1404">
                  <c:v>45952</c:v>
                </c:pt>
                <c:pt idx="1405">
                  <c:v>45953</c:v>
                </c:pt>
                <c:pt idx="1406">
                  <c:v>45954</c:v>
                </c:pt>
                <c:pt idx="1407">
                  <c:v>45957</c:v>
                </c:pt>
                <c:pt idx="1408">
                  <c:v>45958</c:v>
                </c:pt>
                <c:pt idx="1409">
                  <c:v>45959</c:v>
                </c:pt>
                <c:pt idx="1410">
                  <c:v>45960</c:v>
                </c:pt>
                <c:pt idx="1411">
                  <c:v>45961</c:v>
                </c:pt>
                <c:pt idx="1412">
                  <c:v>45964</c:v>
                </c:pt>
                <c:pt idx="1413">
                  <c:v>45965</c:v>
                </c:pt>
                <c:pt idx="1414">
                  <c:v>45966</c:v>
                </c:pt>
                <c:pt idx="1415">
                  <c:v>45967</c:v>
                </c:pt>
                <c:pt idx="1416">
                  <c:v>45968</c:v>
                </c:pt>
                <c:pt idx="1417">
                  <c:v>45971</c:v>
                </c:pt>
                <c:pt idx="1418">
                  <c:v>45972</c:v>
                </c:pt>
                <c:pt idx="1419">
                  <c:v>45973</c:v>
                </c:pt>
                <c:pt idx="1420">
                  <c:v>45974</c:v>
                </c:pt>
                <c:pt idx="1421">
                  <c:v>45975</c:v>
                </c:pt>
                <c:pt idx="1422">
                  <c:v>45978</c:v>
                </c:pt>
                <c:pt idx="1423">
                  <c:v>45979</c:v>
                </c:pt>
                <c:pt idx="1424">
                  <c:v>45980</c:v>
                </c:pt>
                <c:pt idx="1425">
                  <c:v>45981</c:v>
                </c:pt>
                <c:pt idx="1426">
                  <c:v>45982</c:v>
                </c:pt>
                <c:pt idx="1427">
                  <c:v>45985</c:v>
                </c:pt>
                <c:pt idx="1428">
                  <c:v>45986</c:v>
                </c:pt>
                <c:pt idx="1429">
                  <c:v>45987</c:v>
                </c:pt>
                <c:pt idx="1430">
                  <c:v>45988</c:v>
                </c:pt>
                <c:pt idx="1431">
                  <c:v>45989</c:v>
                </c:pt>
                <c:pt idx="1432">
                  <c:v>45992</c:v>
                </c:pt>
                <c:pt idx="1433">
                  <c:v>45993</c:v>
                </c:pt>
                <c:pt idx="1434">
                  <c:v>45994</c:v>
                </c:pt>
                <c:pt idx="1435">
                  <c:v>45995</c:v>
                </c:pt>
                <c:pt idx="1436">
                  <c:v>45996</c:v>
                </c:pt>
                <c:pt idx="1437">
                  <c:v>45999</c:v>
                </c:pt>
                <c:pt idx="1438">
                  <c:v>46000</c:v>
                </c:pt>
                <c:pt idx="1439">
                  <c:v>46001</c:v>
                </c:pt>
                <c:pt idx="1440">
                  <c:v>46002</c:v>
                </c:pt>
                <c:pt idx="1441">
                  <c:v>46003</c:v>
                </c:pt>
                <c:pt idx="1442">
                  <c:v>46006</c:v>
                </c:pt>
                <c:pt idx="1443">
                  <c:v>46007</c:v>
                </c:pt>
                <c:pt idx="1444">
                  <c:v>46008</c:v>
                </c:pt>
                <c:pt idx="1445">
                  <c:v>46009</c:v>
                </c:pt>
                <c:pt idx="1446">
                  <c:v>46010</c:v>
                </c:pt>
                <c:pt idx="1447">
                  <c:v>46013</c:v>
                </c:pt>
                <c:pt idx="1448">
                  <c:v>46014</c:v>
                </c:pt>
                <c:pt idx="1449">
                  <c:v>46015</c:v>
                </c:pt>
                <c:pt idx="1450">
                  <c:v>46016</c:v>
                </c:pt>
                <c:pt idx="1451">
                  <c:v>46017</c:v>
                </c:pt>
                <c:pt idx="1452">
                  <c:v>46020</c:v>
                </c:pt>
                <c:pt idx="1453">
                  <c:v>46021</c:v>
                </c:pt>
                <c:pt idx="1454">
                  <c:v>46022</c:v>
                </c:pt>
                <c:pt idx="1455">
                  <c:v>46027</c:v>
                </c:pt>
                <c:pt idx="1456">
                  <c:v>46028</c:v>
                </c:pt>
                <c:pt idx="1457">
                  <c:v>46029</c:v>
                </c:pt>
                <c:pt idx="1458">
                  <c:v>46030</c:v>
                </c:pt>
                <c:pt idx="1459">
                  <c:v>46031</c:v>
                </c:pt>
                <c:pt idx="1460">
                  <c:v>46034</c:v>
                </c:pt>
                <c:pt idx="1461">
                  <c:v>46035</c:v>
                </c:pt>
                <c:pt idx="1462">
                  <c:v>46036</c:v>
                </c:pt>
                <c:pt idx="1463">
                  <c:v>46037</c:v>
                </c:pt>
                <c:pt idx="1464">
                  <c:v>46038</c:v>
                </c:pt>
                <c:pt idx="1465">
                  <c:v>46041</c:v>
                </c:pt>
                <c:pt idx="1466">
                  <c:v>46042</c:v>
                </c:pt>
                <c:pt idx="1467">
                  <c:v>46043</c:v>
                </c:pt>
                <c:pt idx="1468">
                  <c:v>46044</c:v>
                </c:pt>
                <c:pt idx="1469">
                  <c:v>46045</c:v>
                </c:pt>
                <c:pt idx="1470">
                  <c:v>46048</c:v>
                </c:pt>
                <c:pt idx="1471">
                  <c:v>46049</c:v>
                </c:pt>
                <c:pt idx="1472">
                  <c:v>46050</c:v>
                </c:pt>
                <c:pt idx="1473">
                  <c:v>46051</c:v>
                </c:pt>
                <c:pt idx="1474">
                  <c:v>46052</c:v>
                </c:pt>
                <c:pt idx="1475">
                  <c:v>46055</c:v>
                </c:pt>
                <c:pt idx="1476">
                  <c:v>46056</c:v>
                </c:pt>
                <c:pt idx="1477">
                  <c:v>46057</c:v>
                </c:pt>
                <c:pt idx="1478">
                  <c:v>46058</c:v>
                </c:pt>
                <c:pt idx="1479">
                  <c:v>46059</c:v>
                </c:pt>
                <c:pt idx="1480">
                  <c:v>46062</c:v>
                </c:pt>
                <c:pt idx="1481">
                  <c:v>46063</c:v>
                </c:pt>
                <c:pt idx="1482">
                  <c:v>46064</c:v>
                </c:pt>
                <c:pt idx="1483">
                  <c:v>46065</c:v>
                </c:pt>
                <c:pt idx="1484">
                  <c:v>46066</c:v>
                </c:pt>
                <c:pt idx="1485">
                  <c:v>46077</c:v>
                </c:pt>
                <c:pt idx="1486">
                  <c:v>46078</c:v>
                </c:pt>
                <c:pt idx="1487">
                  <c:v>46079</c:v>
                </c:pt>
                <c:pt idx="1488">
                  <c:v>46080</c:v>
                </c:pt>
                <c:pt idx="1489">
                  <c:v>46083</c:v>
                </c:pt>
                <c:pt idx="1490">
                  <c:v>46084</c:v>
                </c:pt>
                <c:pt idx="1491">
                  <c:v>46085</c:v>
                </c:pt>
                <c:pt idx="1492">
                  <c:v>46086</c:v>
                </c:pt>
                <c:pt idx="1493">
                  <c:v>46087</c:v>
                </c:pt>
                <c:pt idx="1494">
                  <c:v>46090</c:v>
                </c:pt>
                <c:pt idx="1495">
                  <c:v>46091</c:v>
                </c:pt>
                <c:pt idx="1496">
                  <c:v>46092</c:v>
                </c:pt>
                <c:pt idx="1497">
                  <c:v>46093</c:v>
                </c:pt>
                <c:pt idx="1498">
                  <c:v>46094</c:v>
                </c:pt>
                <c:pt idx="1499">
                  <c:v>46097</c:v>
                </c:pt>
                <c:pt idx="1500">
                  <c:v>46098</c:v>
                </c:pt>
                <c:pt idx="1501">
                  <c:v>46099</c:v>
                </c:pt>
                <c:pt idx="1502">
                  <c:v>46100</c:v>
                </c:pt>
                <c:pt idx="1503">
                  <c:v>46101</c:v>
                </c:pt>
                <c:pt idx="1504">
                  <c:v>46104</c:v>
                </c:pt>
                <c:pt idx="1505">
                  <c:v>46105</c:v>
                </c:pt>
                <c:pt idx="1506">
                  <c:v>46106</c:v>
                </c:pt>
                <c:pt idx="1507">
                  <c:v>46107</c:v>
                </c:pt>
                <c:pt idx="1508">
                  <c:v>46108</c:v>
                </c:pt>
                <c:pt idx="1509">
                  <c:v>46111</c:v>
                </c:pt>
                <c:pt idx="1510">
                  <c:v>46112</c:v>
                </c:pt>
                <c:pt idx="1511">
                  <c:v>46113</c:v>
                </c:pt>
                <c:pt idx="1512">
                  <c:v>46114</c:v>
                </c:pt>
                <c:pt idx="1513">
                  <c:v>46115</c:v>
                </c:pt>
                <c:pt idx="1514">
                  <c:v>46119</c:v>
                </c:pt>
                <c:pt idx="1515">
                  <c:v>46120</c:v>
                </c:pt>
                <c:pt idx="1516">
                  <c:v>46121</c:v>
                </c:pt>
                <c:pt idx="1517">
                  <c:v>46122</c:v>
                </c:pt>
                <c:pt idx="1518">
                  <c:v>46125</c:v>
                </c:pt>
                <c:pt idx="1519">
                  <c:v>46126</c:v>
                </c:pt>
                <c:pt idx="1520">
                  <c:v>46127</c:v>
                </c:pt>
                <c:pt idx="1521">
                  <c:v>46128</c:v>
                </c:pt>
                <c:pt idx="1522">
                  <c:v>46129</c:v>
                </c:pt>
                <c:pt idx="1523">
                  <c:v>46132</c:v>
                </c:pt>
                <c:pt idx="1524">
                  <c:v>46133</c:v>
                </c:pt>
                <c:pt idx="1525">
                  <c:v>46134</c:v>
                </c:pt>
                <c:pt idx="1526">
                  <c:v>46135</c:v>
                </c:pt>
                <c:pt idx="1527">
                  <c:v>46136</c:v>
                </c:pt>
                <c:pt idx="1528">
                  <c:v>46139</c:v>
                </c:pt>
                <c:pt idx="1529">
                  <c:v>46140</c:v>
                </c:pt>
                <c:pt idx="1530">
                  <c:v>46141</c:v>
                </c:pt>
                <c:pt idx="1531">
                  <c:v>46142</c:v>
                </c:pt>
              </c:numCache>
            </c:numRef>
          </c:cat>
          <c:val>
            <c:numRef>
              <c:f>'增值-指数增强'!$O$6:$O$1537</c:f>
              <c:numCache>
                <c:formatCode>0.00_);[Red]\(0.00\)</c:formatCode>
                <c:ptCount val="1532"/>
                <c:pt idx="0">
                  <c:v>1.015909866341959</c:v>
                </c:pt>
                <c:pt idx="1">
                  <c:v>1.0169815252720269</c:v>
                </c:pt>
                <c:pt idx="2">
                  <c:v>1.0190716668409581</c:v>
                </c:pt>
                <c:pt idx="3">
                  <c:v>1.029597283702602</c:v>
                </c:pt>
                <c:pt idx="4">
                  <c:v>1.0167182437433191</c:v>
                </c:pt>
                <c:pt idx="5">
                  <c:v>1.0310510208403509</c:v>
                </c:pt>
                <c:pt idx="6">
                  <c:v>1.0296210385940769</c:v>
                </c:pt>
                <c:pt idx="7">
                  <c:v>1.0411836931314229</c:v>
                </c:pt>
                <c:pt idx="8">
                  <c:v>1.038338261565932</c:v>
                </c:pt>
                <c:pt idx="9">
                  <c:v>1.0343985272589491</c:v>
                </c:pt>
                <c:pt idx="10">
                  <c:v>1.0313525013011859</c:v>
                </c:pt>
                <c:pt idx="11">
                  <c:v>1.0304754591527201</c:v>
                </c:pt>
                <c:pt idx="12">
                  <c:v>1.040999609388698</c:v>
                </c:pt>
                <c:pt idx="13">
                  <c:v>1.026534080447262</c:v>
                </c:pt>
                <c:pt idx="14">
                  <c:v>1.031525585351414</c:v>
                </c:pt>
                <c:pt idx="15">
                  <c:v>0.99752031376545092</c:v>
                </c:pt>
                <c:pt idx="16">
                  <c:v>0.91588588479015398</c:v>
                </c:pt>
                <c:pt idx="17">
                  <c:v>0.93174548587063899</c:v>
                </c:pt>
                <c:pt idx="18">
                  <c:v>0.94953758848252601</c:v>
                </c:pt>
                <c:pt idx="19">
                  <c:v>0.97257127789627595</c:v>
                </c:pt>
                <c:pt idx="20">
                  <c:v>0.977130639325683</c:v>
                </c:pt>
                <c:pt idx="21">
                  <c:v>0.98544529577373197</c:v>
                </c:pt>
                <c:pt idx="22">
                  <c:v>0.98721137973520601</c:v>
                </c:pt>
                <c:pt idx="23">
                  <c:v>1.0004588093959506</c:v>
                </c:pt>
                <c:pt idx="24">
                  <c:v>0.99290515389591993</c:v>
                </c:pt>
                <c:pt idx="25">
                  <c:v>0.99725669891272817</c:v>
                </c:pt>
                <c:pt idx="26">
                  <c:v>1.0250781878142159</c:v>
                </c:pt>
                <c:pt idx="27">
                  <c:v>1.031220860536832</c:v>
                </c:pt>
                <c:pt idx="28">
                  <c:v>1.0261961343391781</c:v>
                </c:pt>
                <c:pt idx="29">
                  <c:v>1.048037034875781</c:v>
                </c:pt>
                <c:pt idx="30">
                  <c:v>1.055850483113161</c:v>
                </c:pt>
                <c:pt idx="31">
                  <c:v>1.062250237537804</c:v>
                </c:pt>
                <c:pt idx="32">
                  <c:v>1.063108591319825</c:v>
                </c:pt>
                <c:pt idx="33">
                  <c:v>1.043169615391641</c:v>
                </c:pt>
                <c:pt idx="34">
                  <c:v>1.0455208163291789</c:v>
                </c:pt>
                <c:pt idx="35">
                  <c:v>0.99841606650196324</c:v>
                </c:pt>
                <c:pt idx="36">
                  <c:v>1.034541989915037</c:v>
                </c:pt>
                <c:pt idx="37">
                  <c:v>1.0437454659600851</c:v>
                </c:pt>
                <c:pt idx="38">
                  <c:v>1.049228868224084</c:v>
                </c:pt>
                <c:pt idx="39">
                  <c:v>1.069425125848704</c:v>
                </c:pt>
                <c:pt idx="40">
                  <c:v>1.0586903370567999</c:v>
                </c:pt>
                <c:pt idx="41">
                  <c:v>1.0206331787435809</c:v>
                </c:pt>
                <c:pt idx="42">
                  <c:v>1.043991925736832</c:v>
                </c:pt>
                <c:pt idx="43">
                  <c:v>1.030425571658464</c:v>
                </c:pt>
                <c:pt idx="44">
                  <c:v>1.0104692184382931</c:v>
                </c:pt>
                <c:pt idx="45">
                  <c:v>0.99876096797116209</c:v>
                </c:pt>
                <c:pt idx="46">
                  <c:v>0.954840351351956</c:v>
                </c:pt>
                <c:pt idx="47">
                  <c:v>0.95192129962233496</c:v>
                </c:pt>
                <c:pt idx="48">
                  <c:v>0.93477868996462299</c:v>
                </c:pt>
                <c:pt idx="49">
                  <c:v>0.932296248251549</c:v>
                </c:pt>
                <c:pt idx="50">
                  <c:v>0.94597371033494204</c:v>
                </c:pt>
                <c:pt idx="51">
                  <c:v>0.91004913684857403</c:v>
                </c:pt>
                <c:pt idx="52">
                  <c:v>0.93105406075536801</c:v>
                </c:pt>
                <c:pt idx="53">
                  <c:v>0.95497892525582295</c:v>
                </c:pt>
                <c:pt idx="54">
                  <c:v>0.947426625273453</c:v>
                </c:pt>
                <c:pt idx="55">
                  <c:v>0.946150660943745</c:v>
                </c:pt>
                <c:pt idx="56">
                  <c:v>0.93127587677660006</c:v>
                </c:pt>
                <c:pt idx="57">
                  <c:v>0.933808250427133</c:v>
                </c:pt>
                <c:pt idx="58">
                  <c:v>0.93015317482902404</c:v>
                </c:pt>
                <c:pt idx="59">
                  <c:v>0.94880725334389604</c:v>
                </c:pt>
                <c:pt idx="60">
                  <c:v>0.94324894206290899</c:v>
                </c:pt>
                <c:pt idx="61">
                  <c:v>0.96936374534240799</c:v>
                </c:pt>
                <c:pt idx="62">
                  <c:v>0.96820084451861299</c:v>
                </c:pt>
                <c:pt idx="63">
                  <c:v>0.97456804429778399</c:v>
                </c:pt>
                <c:pt idx="64">
                  <c:v>0.95982994519842102</c:v>
                </c:pt>
                <c:pt idx="65">
                  <c:v>0.95347865608557003</c:v>
                </c:pt>
                <c:pt idx="66">
                  <c:v>0.97287795821174605</c:v>
                </c:pt>
                <c:pt idx="67">
                  <c:v>0.96679239500371295</c:v>
                </c:pt>
                <c:pt idx="68">
                  <c:v>0.97082579335893204</c:v>
                </c:pt>
                <c:pt idx="69">
                  <c:v>0.97588465193573004</c:v>
                </c:pt>
                <c:pt idx="70">
                  <c:v>0.983904405516841</c:v>
                </c:pt>
                <c:pt idx="71">
                  <c:v>0.97515193908579201</c:v>
                </c:pt>
                <c:pt idx="72">
                  <c:v>0.98367358974720198</c:v>
                </c:pt>
                <c:pt idx="73">
                  <c:v>0.97982358626507704</c:v>
                </c:pt>
                <c:pt idx="74">
                  <c:v>0.96698430074999198</c:v>
                </c:pt>
                <c:pt idx="75">
                  <c:v>0.96830735265223</c:v>
                </c:pt>
                <c:pt idx="76">
                  <c:v>0.96576964581745695</c:v>
                </c:pt>
                <c:pt idx="77">
                  <c:v>0.96718485069906301</c:v>
                </c:pt>
                <c:pt idx="78">
                  <c:v>0.98360439168167302</c:v>
                </c:pt>
                <c:pt idx="79">
                  <c:v>0.99567089880020687</c:v>
                </c:pt>
                <c:pt idx="80">
                  <c:v>0.99353731400131085</c:v>
                </c:pt>
                <c:pt idx="81">
                  <c:v>1.0039012464940424</c:v>
                </c:pt>
                <c:pt idx="82">
                  <c:v>1.0024275765801924</c:v>
                </c:pt>
                <c:pt idx="83">
                  <c:v>1.0035458342075683</c:v>
                </c:pt>
                <c:pt idx="84">
                  <c:v>1.0074763021069322</c:v>
                </c:pt>
                <c:pt idx="85">
                  <c:v>0.99753173566836728</c:v>
                </c:pt>
                <c:pt idx="86">
                  <c:v>0.99806758735500245</c:v>
                </c:pt>
                <c:pt idx="87">
                  <c:v>0.99704894916493225</c:v>
                </c:pt>
                <c:pt idx="88">
                  <c:v>1.0074766354309472</c:v>
                </c:pt>
                <c:pt idx="89">
                  <c:v>0.99995202356343016</c:v>
                </c:pt>
                <c:pt idx="90">
                  <c:v>0.99156214699597967</c:v>
                </c:pt>
                <c:pt idx="91">
                  <c:v>0.97111740742892105</c:v>
                </c:pt>
                <c:pt idx="92">
                  <c:v>0.97144862039190105</c:v>
                </c:pt>
                <c:pt idx="93">
                  <c:v>0.98735628679536003</c:v>
                </c:pt>
                <c:pt idx="94">
                  <c:v>0.98071065035559701</c:v>
                </c:pt>
                <c:pt idx="95">
                  <c:v>0.98084155780711701</c:v>
                </c:pt>
                <c:pt idx="96">
                  <c:v>0.986436490286561</c:v>
                </c:pt>
                <c:pt idx="97">
                  <c:v>1.0142484238996159</c:v>
                </c:pt>
                <c:pt idx="98">
                  <c:v>1.016444029186917</c:v>
                </c:pt>
                <c:pt idx="99">
                  <c:v>1.016610780080859</c:v>
                </c:pt>
                <c:pt idx="100">
                  <c:v>1.017504643981286</c:v>
                </c:pt>
                <c:pt idx="101">
                  <c:v>1.0204080739254</c:v>
                </c:pt>
                <c:pt idx="102">
                  <c:v>1.0219028765818059</c:v>
                </c:pt>
                <c:pt idx="103">
                  <c:v>1.028290431347497</c:v>
                </c:pt>
                <c:pt idx="104">
                  <c:v>1.027675026329264</c:v>
                </c:pt>
                <c:pt idx="105">
                  <c:v>1.0204465839599419</c:v>
                </c:pt>
                <c:pt idx="106">
                  <c:v>1.021519198418853</c:v>
                </c:pt>
                <c:pt idx="107">
                  <c:v>1.014753432004057</c:v>
                </c:pt>
                <c:pt idx="108">
                  <c:v>1.031796888878084</c:v>
                </c:pt>
                <c:pt idx="109">
                  <c:v>1.0346217210194431</c:v>
                </c:pt>
                <c:pt idx="110">
                  <c:v>1.0372119819405941</c:v>
                </c:pt>
                <c:pt idx="111">
                  <c:v>1.048394024895926</c:v>
                </c:pt>
                <c:pt idx="112">
                  <c:v>1.050179019439857</c:v>
                </c:pt>
                <c:pt idx="113">
                  <c:v>1.054070866196674</c:v>
                </c:pt>
                <c:pt idx="114">
                  <c:v>1.055155858087345</c:v>
                </c:pt>
                <c:pt idx="115">
                  <c:v>1.0491086715842479</c:v>
                </c:pt>
                <c:pt idx="116">
                  <c:v>1.065017026857338</c:v>
                </c:pt>
                <c:pt idx="117">
                  <c:v>1.0776267632340411</c:v>
                </c:pt>
                <c:pt idx="118">
                  <c:v>1.095768433851338</c:v>
                </c:pt>
                <c:pt idx="119">
                  <c:v>1.11293548727016</c:v>
                </c:pt>
                <c:pt idx="120">
                  <c:v>1.16647894598858</c:v>
                </c:pt>
                <c:pt idx="121">
                  <c:v>1.1781759967687999</c:v>
                </c:pt>
                <c:pt idx="122">
                  <c:v>1.2007991421039801</c:v>
                </c:pt>
                <c:pt idx="123">
                  <c:v>1.22527639116222</c:v>
                </c:pt>
                <c:pt idx="124">
                  <c:v>1.21171028152146</c:v>
                </c:pt>
                <c:pt idx="125">
                  <c:v>1.2453001202766401</c:v>
                </c:pt>
                <c:pt idx="126">
                  <c:v>1.23334436561751</c:v>
                </c:pt>
                <c:pt idx="127">
                  <c:v>1.2101502140229101</c:v>
                </c:pt>
                <c:pt idx="128">
                  <c:v>1.1508234058701201</c:v>
                </c:pt>
                <c:pt idx="129">
                  <c:v>1.15614890143738</c:v>
                </c:pt>
                <c:pt idx="130">
                  <c:v>1.19166955288228</c:v>
                </c:pt>
                <c:pt idx="131">
                  <c:v>1.1968497858437601</c:v>
                </c:pt>
                <c:pt idx="132">
                  <c:v>1.20443412937478</c:v>
                </c:pt>
                <c:pt idx="133">
                  <c:v>1.20394936514886</c:v>
                </c:pt>
                <c:pt idx="134">
                  <c:v>1.14865108882067</c:v>
                </c:pt>
                <c:pt idx="135">
                  <c:v>1.1519267750248199</c:v>
                </c:pt>
                <c:pt idx="136">
                  <c:v>1.16345089730603</c:v>
                </c:pt>
                <c:pt idx="137">
                  <c:v>1.1932995295376001</c:v>
                </c:pt>
                <c:pt idx="138">
                  <c:v>1.1892627534990199</c:v>
                </c:pt>
                <c:pt idx="139">
                  <c:v>1.2020676844189599</c:v>
                </c:pt>
                <c:pt idx="140">
                  <c:v>1.22863496393812</c:v>
                </c:pt>
                <c:pt idx="141">
                  <c:v>1.2249803772152301</c:v>
                </c:pt>
                <c:pt idx="142">
                  <c:v>1.23217970928724</c:v>
                </c:pt>
                <c:pt idx="143">
                  <c:v>1.2301228112334099</c:v>
                </c:pt>
                <c:pt idx="144">
                  <c:v>1.2154803316831699</c:v>
                </c:pt>
                <c:pt idx="145">
                  <c:v>1.22032792949922</c:v>
                </c:pt>
                <c:pt idx="146">
                  <c:v>1.20325993997768</c:v>
                </c:pt>
                <c:pt idx="147">
                  <c:v>1.19184321469413</c:v>
                </c:pt>
                <c:pt idx="148">
                  <c:v>1.19253388427497</c:v>
                </c:pt>
                <c:pt idx="149">
                  <c:v>1.20697608053535</c:v>
                </c:pt>
                <c:pt idx="150">
                  <c:v>1.2327378936828799</c:v>
                </c:pt>
                <c:pt idx="151">
                  <c:v>1.2373845860042401</c:v>
                </c:pt>
                <c:pt idx="152">
                  <c:v>1.21655679047906</c:v>
                </c:pt>
                <c:pt idx="153">
                  <c:v>1.2011771537586799</c:v>
                </c:pt>
                <c:pt idx="154">
                  <c:v>1.2105698689578901</c:v>
                </c:pt>
                <c:pt idx="155">
                  <c:v>1.2201381125834301</c:v>
                </c:pt>
                <c:pt idx="156">
                  <c:v>1.21839625016705</c:v>
                </c:pt>
                <c:pt idx="157">
                  <c:v>1.19857153771123</c:v>
                </c:pt>
                <c:pt idx="158">
                  <c:v>1.20857956904227</c:v>
                </c:pt>
                <c:pt idx="159">
                  <c:v>1.2313762650813</c:v>
                </c:pt>
                <c:pt idx="160">
                  <c:v>1.2277911430831601</c:v>
                </c:pt>
                <c:pt idx="161">
                  <c:v>1.2347434376167901</c:v>
                </c:pt>
                <c:pt idx="162">
                  <c:v>1.23656356451191</c:v>
                </c:pt>
                <c:pt idx="163">
                  <c:v>1.2270956736365</c:v>
                </c:pt>
                <c:pt idx="164">
                  <c:v>1.2189159467497599</c:v>
                </c:pt>
                <c:pt idx="165">
                  <c:v>1.19460342641977</c:v>
                </c:pt>
                <c:pt idx="166">
                  <c:v>1.2019285771966599</c:v>
                </c:pt>
                <c:pt idx="167">
                  <c:v>1.1707321381993401</c:v>
                </c:pt>
                <c:pt idx="168">
                  <c:v>1.15401280559757</c:v>
                </c:pt>
                <c:pt idx="169">
                  <c:v>1.1681058782845599</c:v>
                </c:pt>
                <c:pt idx="170">
                  <c:v>1.17831679283277</c:v>
                </c:pt>
                <c:pt idx="171">
                  <c:v>1.18604428791746</c:v>
                </c:pt>
                <c:pt idx="172">
                  <c:v>1.1772543780887199</c:v>
                </c:pt>
                <c:pt idx="173">
                  <c:v>1.1750493063993901</c:v>
                </c:pt>
                <c:pt idx="174">
                  <c:v>1.19710220100958</c:v>
                </c:pt>
                <c:pt idx="175">
                  <c:v>1.18989360252996</c:v>
                </c:pt>
                <c:pt idx="176">
                  <c:v>1.1748533341001299</c:v>
                </c:pt>
                <c:pt idx="177">
                  <c:v>1.1803345808688301</c:v>
                </c:pt>
                <c:pt idx="178">
                  <c:v>1.1539030308886</c:v>
                </c:pt>
                <c:pt idx="179">
                  <c:v>1.1526991534325601</c:v>
                </c:pt>
                <c:pt idx="180">
                  <c:v>1.1477591137563299</c:v>
                </c:pt>
                <c:pt idx="181">
                  <c:v>1.15462465515964</c:v>
                </c:pt>
                <c:pt idx="182">
                  <c:v>1.15315829615252</c:v>
                </c:pt>
                <c:pt idx="183">
                  <c:v>1.1820667102239699</c:v>
                </c:pt>
                <c:pt idx="184">
                  <c:v>1.2181773673971499</c:v>
                </c:pt>
                <c:pt idx="185">
                  <c:v>1.2221213460299301</c:v>
                </c:pt>
                <c:pt idx="186">
                  <c:v>1.2139375303686</c:v>
                </c:pt>
                <c:pt idx="187">
                  <c:v>1.20803082882705</c:v>
                </c:pt>
                <c:pt idx="188">
                  <c:v>1.2054340569768101</c:v>
                </c:pt>
                <c:pt idx="189">
                  <c:v>1.19626891319349</c:v>
                </c:pt>
                <c:pt idx="190">
                  <c:v>1.2072589392945399</c:v>
                </c:pt>
                <c:pt idx="191">
                  <c:v>1.1990291026975299</c:v>
                </c:pt>
                <c:pt idx="192">
                  <c:v>1.1943109679289399</c:v>
                </c:pt>
                <c:pt idx="193">
                  <c:v>1.17677092493725</c:v>
                </c:pt>
                <c:pt idx="194">
                  <c:v>1.1743782362706399</c:v>
                </c:pt>
                <c:pt idx="195">
                  <c:v>1.1770790274351901</c:v>
                </c:pt>
                <c:pt idx="196">
                  <c:v>1.1835245139146999</c:v>
                </c:pt>
                <c:pt idx="197">
                  <c:v>1.1881666508078501</c:v>
                </c:pt>
                <c:pt idx="198">
                  <c:v>1.1646729298101</c:v>
                </c:pt>
                <c:pt idx="199">
                  <c:v>1.1703972364505899</c:v>
                </c:pt>
                <c:pt idx="200">
                  <c:v>1.18747689231265</c:v>
                </c:pt>
                <c:pt idx="201">
                  <c:v>1.1913559394272899</c:v>
                </c:pt>
                <c:pt idx="202">
                  <c:v>1.21084512792953</c:v>
                </c:pt>
                <c:pt idx="203">
                  <c:v>1.2052914387415599</c:v>
                </c:pt>
                <c:pt idx="204">
                  <c:v>1.2302088310509001</c:v>
                </c:pt>
                <c:pt idx="205">
                  <c:v>1.22087791412409</c:v>
                </c:pt>
                <c:pt idx="206">
                  <c:v>1.2057000050976401</c:v>
                </c:pt>
                <c:pt idx="207">
                  <c:v>1.2077746582106701</c:v>
                </c:pt>
                <c:pt idx="208">
                  <c:v>1.20058203706216</c:v>
                </c:pt>
                <c:pt idx="209">
                  <c:v>1.21257196854363</c:v>
                </c:pt>
                <c:pt idx="210">
                  <c:v>1.2062055020772999</c:v>
                </c:pt>
                <c:pt idx="211">
                  <c:v>1.2059535535651</c:v>
                </c:pt>
                <c:pt idx="212">
                  <c:v>1.2131940844853699</c:v>
                </c:pt>
                <c:pt idx="213">
                  <c:v>1.21969314724491</c:v>
                </c:pt>
                <c:pt idx="214">
                  <c:v>1.23091776678776</c:v>
                </c:pt>
                <c:pt idx="215">
                  <c:v>1.2268774797362301</c:v>
                </c:pt>
                <c:pt idx="216">
                  <c:v>1.2085353480562699</c:v>
                </c:pt>
                <c:pt idx="217">
                  <c:v>1.20719940762545</c:v>
                </c:pt>
                <c:pt idx="218">
                  <c:v>1.2156285053186699</c:v>
                </c:pt>
                <c:pt idx="219">
                  <c:v>1.2111892294211</c:v>
                </c:pt>
                <c:pt idx="220">
                  <c:v>1.2334294299061601</c:v>
                </c:pt>
                <c:pt idx="221">
                  <c:v>1.23459228628675</c:v>
                </c:pt>
                <c:pt idx="222">
                  <c:v>1.2328597569427899</c:v>
                </c:pt>
                <c:pt idx="223">
                  <c:v>1.23661602971188</c:v>
                </c:pt>
                <c:pt idx="224">
                  <c:v>1.2292901900653499</c:v>
                </c:pt>
                <c:pt idx="225">
                  <c:v>1.22780647598785</c:v>
                </c:pt>
                <c:pt idx="226">
                  <c:v>1.20864414501479</c:v>
                </c:pt>
                <c:pt idx="227">
                  <c:v>1.2090318452875299</c:v>
                </c:pt>
                <c:pt idx="228">
                  <c:v>1.1936764078906399</c:v>
                </c:pt>
                <c:pt idx="229">
                  <c:v>1.20482351848919</c:v>
                </c:pt>
                <c:pt idx="230">
                  <c:v>1.20753042059402</c:v>
                </c:pt>
                <c:pt idx="231">
                  <c:v>1.20495775918087</c:v>
                </c:pt>
                <c:pt idx="232">
                  <c:v>1.2185695564332901</c:v>
                </c:pt>
                <c:pt idx="233">
                  <c:v>1.2145396913126301</c:v>
                </c:pt>
                <c:pt idx="234">
                  <c:v>1.2307063060326</c:v>
                </c:pt>
                <c:pt idx="235">
                  <c:v>1.20776359185337</c:v>
                </c:pt>
                <c:pt idx="236">
                  <c:v>1.2178945308595601</c:v>
                </c:pt>
                <c:pt idx="237">
                  <c:v>1.20774139247396</c:v>
                </c:pt>
                <c:pt idx="238">
                  <c:v>1.2190140328965899</c:v>
                </c:pt>
                <c:pt idx="239">
                  <c:v>1.21858991141981</c:v>
                </c:pt>
                <c:pt idx="240">
                  <c:v>1.21206098282852</c:v>
                </c:pt>
                <c:pt idx="241">
                  <c:v>1.22757450469496</c:v>
                </c:pt>
                <c:pt idx="242">
                  <c:v>1.2492381435203401</c:v>
                </c:pt>
                <c:pt idx="243">
                  <c:v>1.26933875937424</c:v>
                </c:pt>
                <c:pt idx="244">
                  <c:v>1.2845571339361199</c:v>
                </c:pt>
                <c:pt idx="245">
                  <c:v>1.28692224559589</c:v>
                </c:pt>
                <c:pt idx="246">
                  <c:v>1.2932420689217201</c:v>
                </c:pt>
                <c:pt idx="247">
                  <c:v>1.2898752074886399</c:v>
                </c:pt>
                <c:pt idx="248">
                  <c:v>1.2725551583469099</c:v>
                </c:pt>
                <c:pt idx="249">
                  <c:v>1.3001878303046499</c:v>
                </c:pt>
                <c:pt idx="250">
                  <c:v>1.29158038204176</c:v>
                </c:pt>
                <c:pt idx="251">
                  <c:v>1.2744557052160599</c:v>
                </c:pt>
                <c:pt idx="252">
                  <c:v>1.2755825181598299</c:v>
                </c:pt>
                <c:pt idx="253">
                  <c:v>1.29274623833849</c:v>
                </c:pt>
                <c:pt idx="254">
                  <c:v>1.27898280088081</c:v>
                </c:pt>
                <c:pt idx="255">
                  <c:v>1.28982754215449</c:v>
                </c:pt>
                <c:pt idx="256">
                  <c:v>1.3076800875211101</c:v>
                </c:pt>
                <c:pt idx="257">
                  <c:v>1.30781808366335</c:v>
                </c:pt>
                <c:pt idx="258">
                  <c:v>1.3115266466550799</c:v>
                </c:pt>
                <c:pt idx="259">
                  <c:v>1.2869105348121601</c:v>
                </c:pt>
                <c:pt idx="260">
                  <c:v>1.29013191142345</c:v>
                </c:pt>
                <c:pt idx="261">
                  <c:v>1.25891236196108</c:v>
                </c:pt>
                <c:pt idx="262">
                  <c:v>1.2478705595296899</c:v>
                </c:pt>
                <c:pt idx="263">
                  <c:v>1.2594729907328399</c:v>
                </c:pt>
                <c:pt idx="264">
                  <c:v>1.27600803959747</c:v>
                </c:pt>
                <c:pt idx="265">
                  <c:v>1.26807181701454</c:v>
                </c:pt>
                <c:pt idx="266">
                  <c:v>1.2578297255601201</c:v>
                </c:pt>
                <c:pt idx="267">
                  <c:v>1.2507269019012801</c:v>
                </c:pt>
                <c:pt idx="268">
                  <c:v>1.2671941748828401</c:v>
                </c:pt>
                <c:pt idx="269">
                  <c:v>1.2946918728360899</c:v>
                </c:pt>
                <c:pt idx="270">
                  <c:v>1.3152059437982799</c:v>
                </c:pt>
                <c:pt idx="271">
                  <c:v>1.3178766246934699</c:v>
                </c:pt>
                <c:pt idx="272">
                  <c:v>1.3282790005559399</c:v>
                </c:pt>
                <c:pt idx="273">
                  <c:v>1.3030178178574501</c:v>
                </c:pt>
                <c:pt idx="274">
                  <c:v>1.29771825489856</c:v>
                </c:pt>
                <c:pt idx="275">
                  <c:v>1.27268279922308</c:v>
                </c:pt>
                <c:pt idx="276">
                  <c:v>1.2732784270164199</c:v>
                </c:pt>
                <c:pt idx="277">
                  <c:v>1.2483360798491501</c:v>
                </c:pt>
                <c:pt idx="278">
                  <c:v>1.27191084302577</c:v>
                </c:pt>
                <c:pt idx="279">
                  <c:v>1.25905258026342</c:v>
                </c:pt>
                <c:pt idx="280">
                  <c:v>1.27984186575406</c:v>
                </c:pt>
                <c:pt idx="281">
                  <c:v>1.2469859620368799</c:v>
                </c:pt>
                <c:pt idx="282">
                  <c:v>1.2460875871514501</c:v>
                </c:pt>
                <c:pt idx="283">
                  <c:v>1.2102926100421501</c:v>
                </c:pt>
                <c:pt idx="284">
                  <c:v>1.18155574673046</c:v>
                </c:pt>
                <c:pt idx="285">
                  <c:v>1.1826050507299199</c:v>
                </c:pt>
                <c:pt idx="286">
                  <c:v>1.2115849739133999</c:v>
                </c:pt>
                <c:pt idx="287">
                  <c:v>1.2153354690662199</c:v>
                </c:pt>
                <c:pt idx="288">
                  <c:v>1.19599083207852</c:v>
                </c:pt>
                <c:pt idx="289">
                  <c:v>1.2066408010193801</c:v>
                </c:pt>
                <c:pt idx="290">
                  <c:v>1.2128235170670101</c:v>
                </c:pt>
                <c:pt idx="291">
                  <c:v>1.2207106743549301</c:v>
                </c:pt>
                <c:pt idx="292">
                  <c:v>1.1976629631109401</c:v>
                </c:pt>
                <c:pt idx="293">
                  <c:v>1.2124996150107601</c:v>
                </c:pt>
                <c:pt idx="294">
                  <c:v>1.1994353357855001</c:v>
                </c:pt>
                <c:pt idx="295">
                  <c:v>1.1819608020735801</c:v>
                </c:pt>
                <c:pt idx="296">
                  <c:v>1.1817576744187899</c:v>
                </c:pt>
                <c:pt idx="297">
                  <c:v>1.2056894720587601</c:v>
                </c:pt>
                <c:pt idx="298">
                  <c:v>1.20799989635845</c:v>
                </c:pt>
                <c:pt idx="299">
                  <c:v>1.21406159356701</c:v>
                </c:pt>
                <c:pt idx="300">
                  <c:v>1.2074546227129901</c:v>
                </c:pt>
                <c:pt idx="301">
                  <c:v>1.2194543761421099</c:v>
                </c:pt>
                <c:pt idx="302">
                  <c:v>1.2276750129963001</c:v>
                </c:pt>
                <c:pt idx="303">
                  <c:v>1.2282961511876</c:v>
                </c:pt>
                <c:pt idx="304">
                  <c:v>1.2242490643261601</c:v>
                </c:pt>
                <c:pt idx="305">
                  <c:v>1.22419335477244</c:v>
                </c:pt>
                <c:pt idx="306">
                  <c:v>1.21276462982435</c:v>
                </c:pt>
                <c:pt idx="307">
                  <c:v>1.19220100469191</c:v>
                </c:pt>
                <c:pt idx="308">
                  <c:v>1.1890494039077799</c:v>
                </c:pt>
                <c:pt idx="309">
                  <c:v>1.20184044632708</c:v>
                </c:pt>
                <c:pt idx="310">
                  <c:v>1.19610431779485</c:v>
                </c:pt>
                <c:pt idx="311">
                  <c:v>1.2045609924949199</c:v>
                </c:pt>
                <c:pt idx="312">
                  <c:v>1.2296936232316</c:v>
                </c:pt>
                <c:pt idx="313">
                  <c:v>1.2280838015683899</c:v>
                </c:pt>
                <c:pt idx="314">
                  <c:v>1.22932985562315</c:v>
                </c:pt>
                <c:pt idx="315">
                  <c:v>1.23024991879116</c:v>
                </c:pt>
                <c:pt idx="316">
                  <c:v>1.2355593703624899</c:v>
                </c:pt>
                <c:pt idx="317">
                  <c:v>1.22504046442435</c:v>
                </c:pt>
                <c:pt idx="318">
                  <c:v>1.22562811466293</c:v>
                </c:pt>
                <c:pt idx="319">
                  <c:v>1.2329636429274899</c:v>
                </c:pt>
                <c:pt idx="320">
                  <c:v>1.2383352705384401</c:v>
                </c:pt>
                <c:pt idx="321">
                  <c:v>1.2320224025737201</c:v>
                </c:pt>
                <c:pt idx="322">
                  <c:v>1.22441217087753</c:v>
                </c:pt>
                <c:pt idx="323">
                  <c:v>1.2099864630451</c:v>
                </c:pt>
                <c:pt idx="324">
                  <c:v>1.2120858043568501</c:v>
                </c:pt>
                <c:pt idx="325">
                  <c:v>1.21620426700071</c:v>
                </c:pt>
                <c:pt idx="326">
                  <c:v>1.2247369173546201</c:v>
                </c:pt>
                <c:pt idx="327">
                  <c:v>1.2133173032629401</c:v>
                </c:pt>
                <c:pt idx="328">
                  <c:v>1.2360008246880601</c:v>
                </c:pt>
                <c:pt idx="329">
                  <c:v>1.2470389161120801</c:v>
                </c:pt>
                <c:pt idx="330">
                  <c:v>1.2493592290242199</c:v>
                </c:pt>
                <c:pt idx="331">
                  <c:v>1.24711960274533</c:v>
                </c:pt>
                <c:pt idx="332">
                  <c:v>1.2475568127451</c:v>
                </c:pt>
                <c:pt idx="333">
                  <c:v>1.24054440878075</c:v>
                </c:pt>
                <c:pt idx="334">
                  <c:v>1.24687994277849</c:v>
                </c:pt>
                <c:pt idx="335">
                  <c:v>1.2746600106157</c:v>
                </c:pt>
                <c:pt idx="336">
                  <c:v>1.27644438295481</c:v>
                </c:pt>
                <c:pt idx="337">
                  <c:v>1.28356573942888</c:v>
                </c:pt>
                <c:pt idx="338">
                  <c:v>1.28107492017223</c:v>
                </c:pt>
                <c:pt idx="339">
                  <c:v>1.2909344889869501</c:v>
                </c:pt>
                <c:pt idx="340">
                  <c:v>1.2945403881820401</c:v>
                </c:pt>
                <c:pt idx="341">
                  <c:v>1.28154441815827</c:v>
                </c:pt>
                <c:pt idx="342">
                  <c:v>1.27568193760272</c:v>
                </c:pt>
                <c:pt idx="343">
                  <c:v>1.28195771771536</c:v>
                </c:pt>
                <c:pt idx="344">
                  <c:v>1.28445787004443</c:v>
                </c:pt>
                <c:pt idx="345">
                  <c:v>1.2753845903596699</c:v>
                </c:pt>
                <c:pt idx="346">
                  <c:v>1.27717698469674</c:v>
                </c:pt>
                <c:pt idx="347">
                  <c:v>1.2882274313309199</c:v>
                </c:pt>
                <c:pt idx="348">
                  <c:v>1.2790159777311101</c:v>
                </c:pt>
                <c:pt idx="349">
                  <c:v>1.2665304156608199</c:v>
                </c:pt>
                <c:pt idx="350">
                  <c:v>1.2441825292972899</c:v>
                </c:pt>
                <c:pt idx="351">
                  <c:v>1.2540493867971401</c:v>
                </c:pt>
                <c:pt idx="352">
                  <c:v>1.2598422915199401</c:v>
                </c:pt>
                <c:pt idx="353">
                  <c:v>1.2645532709330001</c:v>
                </c:pt>
                <c:pt idx="354">
                  <c:v>1.2722534334484599</c:v>
                </c:pt>
                <c:pt idx="355">
                  <c:v>1.2800035279013799</c:v>
                </c:pt>
                <c:pt idx="356">
                  <c:v>1.27679915081485</c:v>
                </c:pt>
                <c:pt idx="357">
                  <c:v>1.2915380054486501</c:v>
                </c:pt>
                <c:pt idx="358">
                  <c:v>1.2975797698811</c:v>
                </c:pt>
                <c:pt idx="359">
                  <c:v>1.2856306594806801</c:v>
                </c:pt>
                <c:pt idx="360">
                  <c:v>1.2964499570212</c:v>
                </c:pt>
                <c:pt idx="361">
                  <c:v>1.2892724021181801</c:v>
                </c:pt>
                <c:pt idx="362">
                  <c:v>1.26380711401446</c:v>
                </c:pt>
                <c:pt idx="363">
                  <c:v>1.27123986178342</c:v>
                </c:pt>
                <c:pt idx="364">
                  <c:v>1.26890623813228</c:v>
                </c:pt>
                <c:pt idx="365">
                  <c:v>1.2847366400290401</c:v>
                </c:pt>
                <c:pt idx="366">
                  <c:v>1.2775143530432</c:v>
                </c:pt>
                <c:pt idx="367">
                  <c:v>1.27821160021793</c:v>
                </c:pt>
                <c:pt idx="368">
                  <c:v>1.2977183660065701</c:v>
                </c:pt>
                <c:pt idx="369">
                  <c:v>1.3024241900082001</c:v>
                </c:pt>
                <c:pt idx="370">
                  <c:v>1.28862622018256</c:v>
                </c:pt>
                <c:pt idx="371">
                  <c:v>1.2988850000593299</c:v>
                </c:pt>
                <c:pt idx="372">
                  <c:v>1.2878598416070899</c:v>
                </c:pt>
                <c:pt idx="373">
                  <c:v>1.28847662436459</c:v>
                </c:pt>
                <c:pt idx="374">
                  <c:v>1.290170532566</c:v>
                </c:pt>
                <c:pt idx="375">
                  <c:v>1.30566961039178</c:v>
                </c:pt>
                <c:pt idx="376">
                  <c:v>1.31074702400542</c:v>
                </c:pt>
                <c:pt idx="377">
                  <c:v>1.29632929372774</c:v>
                </c:pt>
                <c:pt idx="378">
                  <c:v>1.26550235551193</c:v>
                </c:pt>
                <c:pt idx="379">
                  <c:v>1.22610974564311</c:v>
                </c:pt>
                <c:pt idx="380">
                  <c:v>1.2181647233061801</c:v>
                </c:pt>
                <c:pt idx="381">
                  <c:v>1.2486189608299401</c:v>
                </c:pt>
                <c:pt idx="382">
                  <c:v>1.24613129704063</c:v>
                </c:pt>
                <c:pt idx="383">
                  <c:v>1.2727910850847799</c:v>
                </c:pt>
                <c:pt idx="384">
                  <c:v>1.2665886806986599</c:v>
                </c:pt>
                <c:pt idx="385">
                  <c:v>1.2845453787091901</c:v>
                </c:pt>
                <c:pt idx="386">
                  <c:v>1.27746519886177</c:v>
                </c:pt>
                <c:pt idx="387">
                  <c:v>1.27511922000047</c:v>
                </c:pt>
                <c:pt idx="388">
                  <c:v>1.2857040129855899</c:v>
                </c:pt>
                <c:pt idx="389">
                  <c:v>1.2971322712800599</c:v>
                </c:pt>
                <c:pt idx="390">
                  <c:v>1.2981425763697501</c:v>
                </c:pt>
                <c:pt idx="391">
                  <c:v>1.29422501922057</c:v>
                </c:pt>
                <c:pt idx="392">
                  <c:v>1.2899044733371701</c:v>
                </c:pt>
                <c:pt idx="393">
                  <c:v>1.2843696947316501</c:v>
                </c:pt>
                <c:pt idx="394">
                  <c:v>1.254753811549</c:v>
                </c:pt>
                <c:pt idx="395">
                  <c:v>1.26743747919225</c:v>
                </c:pt>
                <c:pt idx="396">
                  <c:v>1.2654590678331701</c:v>
                </c:pt>
                <c:pt idx="397">
                  <c:v>1.2502406710496901</c:v>
                </c:pt>
                <c:pt idx="398">
                  <c:v>1.2734765992541801</c:v>
                </c:pt>
                <c:pt idx="399">
                  <c:v>1.2857758554216401</c:v>
                </c:pt>
                <c:pt idx="400">
                  <c:v>1.29258899828978</c:v>
                </c:pt>
                <c:pt idx="401">
                  <c:v>1.2740567608132201</c:v>
                </c:pt>
                <c:pt idx="402">
                  <c:v>1.27933005783972</c:v>
                </c:pt>
                <c:pt idx="403">
                  <c:v>1.28059595578417</c:v>
                </c:pt>
                <c:pt idx="404">
                  <c:v>1.2797989780641199</c:v>
                </c:pt>
                <c:pt idx="405">
                  <c:v>1.28037960627678</c:v>
                </c:pt>
                <c:pt idx="406">
                  <c:v>1.2885160454847699</c:v>
                </c:pt>
                <c:pt idx="407">
                  <c:v>1.28171439118435</c:v>
                </c:pt>
                <c:pt idx="408">
                  <c:v>1.3025887854068401</c:v>
                </c:pt>
                <c:pt idx="409">
                  <c:v>1.3208412973699502</c:v>
                </c:pt>
                <c:pt idx="410">
                  <c:v>1.3207976097023799</c:v>
                </c:pt>
                <c:pt idx="411">
                  <c:v>1.3231664101479099</c:v>
                </c:pt>
                <c:pt idx="412">
                  <c:v>1.32893138231825</c:v>
                </c:pt>
                <c:pt idx="413">
                  <c:v>1.3292433513747599</c:v>
                </c:pt>
                <c:pt idx="414">
                  <c:v>1.3156463537086001</c:v>
                </c:pt>
                <c:pt idx="415">
                  <c:v>1.3132986860056199</c:v>
                </c:pt>
                <c:pt idx="416">
                  <c:v>1.29043088084338</c:v>
                </c:pt>
                <c:pt idx="417">
                  <c:v>1.2950325966442999</c:v>
                </c:pt>
                <c:pt idx="418">
                  <c:v>1.2943339050655001</c:v>
                </c:pt>
                <c:pt idx="419">
                  <c:v>1.30086958902349</c:v>
                </c:pt>
                <c:pt idx="420">
                  <c:v>1.2906226310384501</c:v>
                </c:pt>
                <c:pt idx="421">
                  <c:v>1.27636329633274</c:v>
                </c:pt>
                <c:pt idx="422">
                  <c:v>1.2783523962819001</c:v>
                </c:pt>
                <c:pt idx="423">
                  <c:v>1.2531799666578201</c:v>
                </c:pt>
                <c:pt idx="424">
                  <c:v>1.2718441337795501</c:v>
                </c:pt>
                <c:pt idx="425">
                  <c:v>1.2820294046002001</c:v>
                </c:pt>
                <c:pt idx="426">
                  <c:v>1.27949611986403</c:v>
                </c:pt>
                <c:pt idx="427">
                  <c:v>1.25962091993073</c:v>
                </c:pt>
                <c:pt idx="428">
                  <c:v>1.2717977350766501</c:v>
                </c:pt>
                <c:pt idx="429">
                  <c:v>1.2722337451099701</c:v>
                </c:pt>
                <c:pt idx="430">
                  <c:v>1.27573942488452</c:v>
                </c:pt>
                <c:pt idx="431">
                  <c:v>1.2747925180224999</c:v>
                </c:pt>
                <c:pt idx="432">
                  <c:v>1.28565028115436</c:v>
                </c:pt>
                <c:pt idx="433">
                  <c:v>1.28421045473884</c:v>
                </c:pt>
                <c:pt idx="434">
                  <c:v>1.2850710751241701</c:v>
                </c:pt>
                <c:pt idx="435">
                  <c:v>1.2833949442035599</c:v>
                </c:pt>
                <c:pt idx="436">
                  <c:v>1.29333319970744</c:v>
                </c:pt>
                <c:pt idx="437">
                  <c:v>1.28929346819593</c:v>
                </c:pt>
                <c:pt idx="438">
                  <c:v>1.2754775433166801</c:v>
                </c:pt>
                <c:pt idx="439">
                  <c:v>1.25953552231807</c:v>
                </c:pt>
                <c:pt idx="440">
                  <c:v>1.2755852291951499</c:v>
                </c:pt>
                <c:pt idx="441">
                  <c:v>1.27837804000946</c:v>
                </c:pt>
                <c:pt idx="442">
                  <c:v>1.2653727369132701</c:v>
                </c:pt>
                <c:pt idx="443">
                  <c:v>1.2639825757759899</c:v>
                </c:pt>
                <c:pt idx="444">
                  <c:v>1.2776695487046199</c:v>
                </c:pt>
                <c:pt idx="445">
                  <c:v>1.2671825085423201</c:v>
                </c:pt>
                <c:pt idx="446">
                  <c:v>1.2721241037306101</c:v>
                </c:pt>
                <c:pt idx="447">
                  <c:v>1.2789448686078999</c:v>
                </c:pt>
                <c:pt idx="448">
                  <c:v>1.27471203138366</c:v>
                </c:pt>
                <c:pt idx="449">
                  <c:v>1.2902944624348101</c:v>
                </c:pt>
                <c:pt idx="450">
                  <c:v>1.29359414796804</c:v>
                </c:pt>
                <c:pt idx="451">
                  <c:v>1.29020704265645</c:v>
                </c:pt>
                <c:pt idx="452">
                  <c:v>1.2848212598856699</c:v>
                </c:pt>
                <c:pt idx="453">
                  <c:v>1.2945540544666601</c:v>
                </c:pt>
                <c:pt idx="454">
                  <c:v>1.2861642223424101</c:v>
                </c:pt>
                <c:pt idx="455">
                  <c:v>1.3007569032847899</c:v>
                </c:pt>
                <c:pt idx="456">
                  <c:v>1.31431474648998</c:v>
                </c:pt>
                <c:pt idx="457">
                  <c:v>1.31408208632745</c:v>
                </c:pt>
                <c:pt idx="458">
                  <c:v>1.31373616266461</c:v>
                </c:pt>
                <c:pt idx="459">
                  <c:v>1.31048194252703</c:v>
                </c:pt>
                <c:pt idx="460">
                  <c:v>1.30574507494879</c:v>
                </c:pt>
                <c:pt idx="461">
                  <c:v>1.3081862289271999</c:v>
                </c:pt>
                <c:pt idx="462">
                  <c:v>1.3091740457566801</c:v>
                </c:pt>
                <c:pt idx="463">
                  <c:v>1.3125297963892499</c:v>
                </c:pt>
                <c:pt idx="464">
                  <c:v>1.3081858733815799</c:v>
                </c:pt>
                <c:pt idx="465">
                  <c:v>1.3189411727112199</c:v>
                </c:pt>
                <c:pt idx="466">
                  <c:v>1.30835673527171</c:v>
                </c:pt>
                <c:pt idx="467">
                  <c:v>1.30433978090124</c:v>
                </c:pt>
                <c:pt idx="468">
                  <c:v>1.3245083059678</c:v>
                </c:pt>
                <c:pt idx="469">
                  <c:v>1.33664929989291</c:v>
                </c:pt>
                <c:pt idx="470">
                  <c:v>1.33521178452389</c:v>
                </c:pt>
                <c:pt idx="471">
                  <c:v>1.34291332477861</c:v>
                </c:pt>
                <c:pt idx="472">
                  <c:v>1.3381709240217199</c:v>
                </c:pt>
                <c:pt idx="473">
                  <c:v>1.33152875415172</c:v>
                </c:pt>
                <c:pt idx="474">
                  <c:v>1.3402405994961299</c:v>
                </c:pt>
                <c:pt idx="475">
                  <c:v>1.3224710295876601</c:v>
                </c:pt>
                <c:pt idx="476">
                  <c:v>1.3022451283473</c:v>
                </c:pt>
                <c:pt idx="477">
                  <c:v>1.31525638683256</c:v>
                </c:pt>
                <c:pt idx="478">
                  <c:v>1.31950304589263</c:v>
                </c:pt>
                <c:pt idx="479">
                  <c:v>1.32422018068917</c:v>
                </c:pt>
                <c:pt idx="480">
                  <c:v>1.3103274801784399</c:v>
                </c:pt>
                <c:pt idx="481">
                  <c:v>1.31044289917406</c:v>
                </c:pt>
                <c:pt idx="482">
                  <c:v>1.3198331699971599</c:v>
                </c:pt>
                <c:pt idx="483">
                  <c:v>1.3078095061253601</c:v>
                </c:pt>
                <c:pt idx="484">
                  <c:v>1.3189124401811201</c:v>
                </c:pt>
                <c:pt idx="485">
                  <c:v>1.3265851590193301</c:v>
                </c:pt>
                <c:pt idx="486">
                  <c:v>1.3241279610450001</c:v>
                </c:pt>
                <c:pt idx="487">
                  <c:v>1.3040918322772199</c:v>
                </c:pt>
                <c:pt idx="488">
                  <c:v>1.3011930022045199</c:v>
                </c:pt>
                <c:pt idx="489">
                  <c:v>1.29143338615112</c:v>
                </c:pt>
                <c:pt idx="490">
                  <c:v>1.2976606565087601</c:v>
                </c:pt>
                <c:pt idx="491">
                  <c:v>1.2860734248807</c:v>
                </c:pt>
                <c:pt idx="492">
                  <c:v>1.3015872800711499</c:v>
                </c:pt>
                <c:pt idx="493">
                  <c:v>1.28193105179415</c:v>
                </c:pt>
                <c:pt idx="494">
                  <c:v>1.27690343678837</c:v>
                </c:pt>
                <c:pt idx="495">
                  <c:v>1.29198741510737</c:v>
                </c:pt>
                <c:pt idx="496">
                  <c:v>1.2940369355896699</c:v>
                </c:pt>
                <c:pt idx="497">
                  <c:v>1.2853230903011599</c:v>
                </c:pt>
                <c:pt idx="498">
                  <c:v>1.2791899950885801</c:v>
                </c:pt>
                <c:pt idx="499">
                  <c:v>1.2655239993513101</c:v>
                </c:pt>
                <c:pt idx="500">
                  <c:v>1.26760649668949</c:v>
                </c:pt>
                <c:pt idx="501">
                  <c:v>1.2292712128181</c:v>
                </c:pt>
                <c:pt idx="502">
                  <c:v>1.2373971856520101</c:v>
                </c:pt>
                <c:pt idx="503">
                  <c:v>1.2073533144340101</c:v>
                </c:pt>
                <c:pt idx="504">
                  <c:v>1.20127910646409</c:v>
                </c:pt>
                <c:pt idx="505">
                  <c:v>1.21873030749496</c:v>
                </c:pt>
                <c:pt idx="506">
                  <c:v>1.22007244775246</c:v>
                </c:pt>
                <c:pt idx="507">
                  <c:v>1.2356734116188499</c:v>
                </c:pt>
                <c:pt idx="508">
                  <c:v>1.2320295801508501</c:v>
                </c:pt>
                <c:pt idx="509">
                  <c:v>1.2158701874512001</c:v>
                </c:pt>
                <c:pt idx="510">
                  <c:v>1.20721918485034</c:v>
                </c:pt>
                <c:pt idx="511">
                  <c:v>1.2201633563221699</c:v>
                </c:pt>
                <c:pt idx="512">
                  <c:v>1.2271013845879599</c:v>
                </c:pt>
                <c:pt idx="513">
                  <c:v>1.2294068534706299</c:v>
                </c:pt>
                <c:pt idx="514">
                  <c:v>1.2364945886623899</c:v>
                </c:pt>
                <c:pt idx="515">
                  <c:v>1.2404396783752101</c:v>
                </c:pt>
                <c:pt idx="516">
                  <c:v>1.2263290061802299</c:v>
                </c:pt>
                <c:pt idx="517">
                  <c:v>1.2447031814088401</c:v>
                </c:pt>
                <c:pt idx="518">
                  <c:v>1.2184880031576</c:v>
                </c:pt>
                <c:pt idx="519">
                  <c:v>1.23035371588945</c:v>
                </c:pt>
                <c:pt idx="520">
                  <c:v>1.2343379822848499</c:v>
                </c:pt>
                <c:pt idx="521">
                  <c:v>1.2418725494296199</c:v>
                </c:pt>
                <c:pt idx="522">
                  <c:v>1.2365436761790101</c:v>
                </c:pt>
                <c:pt idx="523">
                  <c:v>1.2294172531798999</c:v>
                </c:pt>
                <c:pt idx="524">
                  <c:v>1.21438058464943</c:v>
                </c:pt>
                <c:pt idx="525">
                  <c:v>1.18288846502913</c:v>
                </c:pt>
                <c:pt idx="526">
                  <c:v>1.15218125679953</c:v>
                </c:pt>
                <c:pt idx="527">
                  <c:v>1.1395265216807899</c:v>
                </c:pt>
                <c:pt idx="528">
                  <c:v>1.1600775916086601</c:v>
                </c:pt>
                <c:pt idx="529">
                  <c:v>1.1662133978565701</c:v>
                </c:pt>
                <c:pt idx="530">
                  <c:v>1.1329486611241</c:v>
                </c:pt>
                <c:pt idx="531">
                  <c:v>1.078646845828177</c:v>
                </c:pt>
                <c:pt idx="532">
                  <c:v>1.1201875734229501</c:v>
                </c:pt>
                <c:pt idx="533">
                  <c:v>1.14121996322858</c:v>
                </c:pt>
                <c:pt idx="534">
                  <c:v>1.15088775962663</c:v>
                </c:pt>
                <c:pt idx="535">
                  <c:v>1.1556554707870599</c:v>
                </c:pt>
                <c:pt idx="536">
                  <c:v>1.1536713262549201</c:v>
                </c:pt>
                <c:pt idx="537">
                  <c:v>1.15927128081619</c:v>
                </c:pt>
                <c:pt idx="538">
                  <c:v>1.14994880809776</c:v>
                </c:pt>
                <c:pt idx="539">
                  <c:v>1.1339834321965001</c:v>
                </c:pt>
                <c:pt idx="540">
                  <c:v>1.12851127406261</c:v>
                </c:pt>
                <c:pt idx="541">
                  <c:v>1.1228824758632301</c:v>
                </c:pt>
                <c:pt idx="542">
                  <c:v>1.1499114091432701</c:v>
                </c:pt>
                <c:pt idx="543">
                  <c:v>1.14099401398956</c:v>
                </c:pt>
                <c:pt idx="544">
                  <c:v>1.14907432143341</c:v>
                </c:pt>
                <c:pt idx="545">
                  <c:v>1.1483132982638</c:v>
                </c:pt>
                <c:pt idx="546">
                  <c:v>1.1280841526696901</c:v>
                </c:pt>
                <c:pt idx="547">
                  <c:v>1.1284122323869301</c:v>
                </c:pt>
                <c:pt idx="548">
                  <c:v>1.092451282139713</c:v>
                </c:pt>
                <c:pt idx="549">
                  <c:v>1.1115180380068499</c:v>
                </c:pt>
                <c:pt idx="550">
                  <c:v>1.0961963552218921</c:v>
                </c:pt>
                <c:pt idx="551">
                  <c:v>1.10962413539639</c:v>
                </c:pt>
                <c:pt idx="552">
                  <c:v>1.10168464623811</c:v>
                </c:pt>
                <c:pt idx="553">
                  <c:v>1.10157564928518</c:v>
                </c:pt>
                <c:pt idx="554">
                  <c:v>1.099424198319078</c:v>
                </c:pt>
                <c:pt idx="555">
                  <c:v>1.081578986080789</c:v>
                </c:pt>
                <c:pt idx="556">
                  <c:v>1.051378252581294</c:v>
                </c:pt>
                <c:pt idx="557">
                  <c:v>1.0486175742020369</c:v>
                </c:pt>
                <c:pt idx="558">
                  <c:v>0.98505972877469294</c:v>
                </c:pt>
                <c:pt idx="559">
                  <c:v>0.96692185805116804</c:v>
                </c:pt>
                <c:pt idx="560">
                  <c:v>1.0008488873799928</c:v>
                </c:pt>
                <c:pt idx="561">
                  <c:v>1.0002749700908362</c:v>
                </c:pt>
                <c:pt idx="562">
                  <c:v>1.0326428430067449</c:v>
                </c:pt>
                <c:pt idx="563">
                  <c:v>1.0392702355120831</c:v>
                </c:pt>
                <c:pt idx="564">
                  <c:v>1.017872367034717</c:v>
                </c:pt>
                <c:pt idx="565">
                  <c:v>1.0194029020255391</c:v>
                </c:pt>
                <c:pt idx="566">
                  <c:v>1.0336863693899401</c:v>
                </c:pt>
                <c:pt idx="567">
                  <c:v>1.04527495653566</c:v>
                </c:pt>
                <c:pt idx="568">
                  <c:v>1.045418730294162</c:v>
                </c:pt>
                <c:pt idx="569">
                  <c:v>1.0531244482098701</c:v>
                </c:pt>
                <c:pt idx="570">
                  <c:v>1.049259800692683</c:v>
                </c:pt>
                <c:pt idx="571">
                  <c:v>1.0577337637983371</c:v>
                </c:pt>
                <c:pt idx="572">
                  <c:v>1.056739902693387</c:v>
                </c:pt>
                <c:pt idx="573">
                  <c:v>1.0618688704213559</c:v>
                </c:pt>
                <c:pt idx="574">
                  <c:v>1.0793606480956599</c:v>
                </c:pt>
                <c:pt idx="575">
                  <c:v>1.0818639114488751</c:v>
                </c:pt>
                <c:pt idx="576">
                  <c:v>1.0475558483276179</c:v>
                </c:pt>
                <c:pt idx="577">
                  <c:v>1.059778328863606</c:v>
                </c:pt>
                <c:pt idx="578">
                  <c:v>1.064894163625381</c:v>
                </c:pt>
                <c:pt idx="579">
                  <c:v>1.065590744152086</c:v>
                </c:pt>
                <c:pt idx="580">
                  <c:v>1.074340766207025</c:v>
                </c:pt>
                <c:pt idx="581">
                  <c:v>1.089301681299665</c:v>
                </c:pt>
                <c:pt idx="582">
                  <c:v>1.089912397560086</c:v>
                </c:pt>
                <c:pt idx="583">
                  <c:v>1.09579345537407</c:v>
                </c:pt>
                <c:pt idx="584">
                  <c:v>1.1172015013447001</c:v>
                </c:pt>
                <c:pt idx="585">
                  <c:v>1.11804481110284</c:v>
                </c:pt>
                <c:pt idx="586">
                  <c:v>1.12478180054433</c:v>
                </c:pt>
                <c:pt idx="587">
                  <c:v>1.10976317595388</c:v>
                </c:pt>
                <c:pt idx="588">
                  <c:v>1.1287893773991799</c:v>
                </c:pt>
                <c:pt idx="589">
                  <c:v>1.1239782452303899</c:v>
                </c:pt>
                <c:pt idx="590">
                  <c:v>1.12976612787136</c:v>
                </c:pt>
                <c:pt idx="591">
                  <c:v>1.1359603102650999</c:v>
                </c:pt>
                <c:pt idx="592">
                  <c:v>1.1350349361344501</c:v>
                </c:pt>
                <c:pt idx="593">
                  <c:v>1.1479203092500201</c:v>
                </c:pt>
                <c:pt idx="594">
                  <c:v>1.1556741147103</c:v>
                </c:pt>
                <c:pt idx="595">
                  <c:v>1.1505625020527199</c:v>
                </c:pt>
                <c:pt idx="596">
                  <c:v>1.1357588492303901</c:v>
                </c:pt>
                <c:pt idx="597">
                  <c:v>1.1573828224979801</c:v>
                </c:pt>
                <c:pt idx="598">
                  <c:v>1.17103586304187</c:v>
                </c:pt>
                <c:pt idx="599">
                  <c:v>1.1827810680314799</c:v>
                </c:pt>
                <c:pt idx="600">
                  <c:v>1.1968800072211301</c:v>
                </c:pt>
                <c:pt idx="601">
                  <c:v>1.17364016801486</c:v>
                </c:pt>
                <c:pt idx="602">
                  <c:v>1.18903995972735</c:v>
                </c:pt>
                <c:pt idx="603">
                  <c:v>1.1857759620853301</c:v>
                </c:pt>
                <c:pt idx="604">
                  <c:v>1.19586932436422</c:v>
                </c:pt>
                <c:pt idx="605">
                  <c:v>1.19201356548744</c:v>
                </c:pt>
                <c:pt idx="606">
                  <c:v>1.176389491156</c:v>
                </c:pt>
                <c:pt idx="607">
                  <c:v>1.1842086503448399</c:v>
                </c:pt>
                <c:pt idx="608">
                  <c:v>1.1796390447573699</c:v>
                </c:pt>
                <c:pt idx="609">
                  <c:v>1.16247565790272</c:v>
                </c:pt>
                <c:pt idx="610">
                  <c:v>1.1483692966983301</c:v>
                </c:pt>
                <c:pt idx="611">
                  <c:v>1.1543841952151599</c:v>
                </c:pt>
                <c:pt idx="612">
                  <c:v>1.15901917675279</c:v>
                </c:pt>
                <c:pt idx="613">
                  <c:v>1.1407048220740901</c:v>
                </c:pt>
                <c:pt idx="614">
                  <c:v>1.1578380542161699</c:v>
                </c:pt>
                <c:pt idx="615">
                  <c:v>1.15865434250749</c:v>
                </c:pt>
                <c:pt idx="616">
                  <c:v>1.16727576815741</c:v>
                </c:pt>
                <c:pt idx="617">
                  <c:v>1.15705198730222</c:v>
                </c:pt>
                <c:pt idx="618">
                  <c:v>1.1543887062001699</c:v>
                </c:pt>
                <c:pt idx="619">
                  <c:v>1.1448287290101999</c:v>
                </c:pt>
                <c:pt idx="620">
                  <c:v>1.1558811311452699</c:v>
                </c:pt>
                <c:pt idx="621">
                  <c:v>1.15760101639825</c:v>
                </c:pt>
                <c:pt idx="622">
                  <c:v>1.16094063414849</c:v>
                </c:pt>
                <c:pt idx="623">
                  <c:v>1.1499623410527799</c:v>
                </c:pt>
                <c:pt idx="624">
                  <c:v>1.15696756744</c:v>
                </c:pt>
                <c:pt idx="625">
                  <c:v>1.1264397764169201</c:v>
                </c:pt>
                <c:pt idx="626">
                  <c:v>1.11702395075267</c:v>
                </c:pt>
                <c:pt idx="627">
                  <c:v>1.1265625952056699</c:v>
                </c:pt>
                <c:pt idx="628">
                  <c:v>1.1426941664608601</c:v>
                </c:pt>
                <c:pt idx="629">
                  <c:v>1.1486875322463199</c:v>
                </c:pt>
                <c:pt idx="630">
                  <c:v>1.1520533270425499</c:v>
                </c:pt>
                <c:pt idx="631">
                  <c:v>1.14628008843664</c:v>
                </c:pt>
                <c:pt idx="632">
                  <c:v>1.1655812377511801</c:v>
                </c:pt>
                <c:pt idx="633">
                  <c:v>1.1619435838882499</c:v>
                </c:pt>
                <c:pt idx="634">
                  <c:v>1.16479590415006</c:v>
                </c:pt>
                <c:pt idx="635">
                  <c:v>1.16754649392246</c:v>
                </c:pt>
                <c:pt idx="636">
                  <c:v>1.1743132380876999</c:v>
                </c:pt>
                <c:pt idx="637">
                  <c:v>1.17012702178237</c:v>
                </c:pt>
                <c:pt idx="638">
                  <c:v>1.1576842362940201</c:v>
                </c:pt>
                <c:pt idx="639">
                  <c:v>1.1667986926054401</c:v>
                </c:pt>
                <c:pt idx="640">
                  <c:v>1.1657111452306501</c:v>
                </c:pt>
                <c:pt idx="641">
                  <c:v>1.13564063031305</c:v>
                </c:pt>
                <c:pt idx="642">
                  <c:v>1.13942785777233</c:v>
                </c:pt>
                <c:pt idx="643">
                  <c:v>1.13540045924938</c:v>
                </c:pt>
                <c:pt idx="644">
                  <c:v>1.1361286388927201</c:v>
                </c:pt>
                <c:pt idx="645">
                  <c:v>1.13087900787129</c:v>
                </c:pt>
                <c:pt idx="646">
                  <c:v>1.1148911437097999</c:v>
                </c:pt>
                <c:pt idx="647">
                  <c:v>1.1074579959520201</c:v>
                </c:pt>
                <c:pt idx="648">
                  <c:v>1.10992661582927</c:v>
                </c:pt>
                <c:pt idx="649">
                  <c:v>1.11089743313398</c:v>
                </c:pt>
                <c:pt idx="650">
                  <c:v>1.1259554121798101</c:v>
                </c:pt>
                <c:pt idx="651">
                  <c:v>1.12905343668393</c:v>
                </c:pt>
                <c:pt idx="652">
                  <c:v>1.1218966145346401</c:v>
                </c:pt>
                <c:pt idx="653">
                  <c:v>1.1305171957637299</c:v>
                </c:pt>
                <c:pt idx="654">
                  <c:v>1.13265215830189</c:v>
                </c:pt>
                <c:pt idx="655">
                  <c:v>1.12086933214178</c:v>
                </c:pt>
                <c:pt idx="656">
                  <c:v>1.1003851270113401</c:v>
                </c:pt>
                <c:pt idx="657">
                  <c:v>1.074719711168963</c:v>
                </c:pt>
                <c:pt idx="658">
                  <c:v>1.068590193634142</c:v>
                </c:pt>
                <c:pt idx="659">
                  <c:v>1.0760246080231801</c:v>
                </c:pt>
                <c:pt idx="660">
                  <c:v>1.07297422663162</c:v>
                </c:pt>
                <c:pt idx="661">
                  <c:v>1.0673319621420361</c:v>
                </c:pt>
                <c:pt idx="662">
                  <c:v>1.0556834211168049</c:v>
                </c:pt>
                <c:pt idx="663">
                  <c:v>1.0456089694203661</c:v>
                </c:pt>
                <c:pt idx="664">
                  <c:v>1.064108118933031</c:v>
                </c:pt>
                <c:pt idx="665">
                  <c:v>1.0401345891263749</c:v>
                </c:pt>
                <c:pt idx="666">
                  <c:v>1.039289301645745</c:v>
                </c:pt>
                <c:pt idx="667">
                  <c:v>1.029232605008509</c:v>
                </c:pt>
                <c:pt idx="668">
                  <c:v>1.008347499974334</c:v>
                </c:pt>
                <c:pt idx="669">
                  <c:v>1.0131340772740181</c:v>
                </c:pt>
                <c:pt idx="670">
                  <c:v>1.0346192988649341</c:v>
                </c:pt>
                <c:pt idx="671">
                  <c:v>1.0336337264171589</c:v>
                </c:pt>
                <c:pt idx="672">
                  <c:v>1.0581965730824681</c:v>
                </c:pt>
                <c:pt idx="673">
                  <c:v>1.0645311959945649</c:v>
                </c:pt>
                <c:pt idx="674">
                  <c:v>1.0656399649983119</c:v>
                </c:pt>
                <c:pt idx="675">
                  <c:v>1.0525711303448451</c:v>
                </c:pt>
                <c:pt idx="676">
                  <c:v>1.047073172932188</c:v>
                </c:pt>
                <c:pt idx="677">
                  <c:v>1.045950026552591</c:v>
                </c:pt>
                <c:pt idx="678">
                  <c:v>1.025246849765844</c:v>
                </c:pt>
                <c:pt idx="679">
                  <c:v>1.023040978098879</c:v>
                </c:pt>
                <c:pt idx="680">
                  <c:v>1.0369547669089609</c:v>
                </c:pt>
                <c:pt idx="681">
                  <c:v>1.0312415488473681</c:v>
                </c:pt>
                <c:pt idx="682">
                  <c:v>1.0006704923671246</c:v>
                </c:pt>
                <c:pt idx="683">
                  <c:v>1.0000006444264293</c:v>
                </c:pt>
                <c:pt idx="684">
                  <c:v>1.0298429657233139</c:v>
                </c:pt>
                <c:pt idx="685">
                  <c:v>1.042653363157092</c:v>
                </c:pt>
                <c:pt idx="686">
                  <c:v>1.0406444193182329</c:v>
                </c:pt>
                <c:pt idx="687">
                  <c:v>1.068466197100534</c:v>
                </c:pt>
                <c:pt idx="688">
                  <c:v>1.071259385682062</c:v>
                </c:pt>
                <c:pt idx="689">
                  <c:v>1.0666513367248529</c:v>
                </c:pt>
                <c:pt idx="690">
                  <c:v>1.0610602041391819</c:v>
                </c:pt>
                <c:pt idx="691">
                  <c:v>1.053519014957315</c:v>
                </c:pt>
                <c:pt idx="692">
                  <c:v>1.070468296686284</c:v>
                </c:pt>
                <c:pt idx="693">
                  <c:v>1.0690473808532199</c:v>
                </c:pt>
                <c:pt idx="694">
                  <c:v>1.0900440827676421</c:v>
                </c:pt>
                <c:pt idx="695">
                  <c:v>1.0827633974143569</c:v>
                </c:pt>
                <c:pt idx="696">
                  <c:v>1.0821091712591679</c:v>
                </c:pt>
                <c:pt idx="697">
                  <c:v>1.0761491156536109</c:v>
                </c:pt>
                <c:pt idx="698">
                  <c:v>1.073531966595245</c:v>
                </c:pt>
                <c:pt idx="699">
                  <c:v>1.0663542339194161</c:v>
                </c:pt>
                <c:pt idx="700">
                  <c:v>1.0650739585991129</c:v>
                </c:pt>
                <c:pt idx="701">
                  <c:v>1.0641974942122729</c:v>
                </c:pt>
                <c:pt idx="702">
                  <c:v>1.061721741201102</c:v>
                </c:pt>
                <c:pt idx="703">
                  <c:v>1.054019512076751</c:v>
                </c:pt>
                <c:pt idx="704">
                  <c:v>1.0789558149685501</c:v>
                </c:pt>
                <c:pt idx="705">
                  <c:v>1.079488733403853</c:v>
                </c:pt>
                <c:pt idx="706">
                  <c:v>1.089395012023886</c:v>
                </c:pt>
                <c:pt idx="707">
                  <c:v>1.0874849543095</c:v>
                </c:pt>
                <c:pt idx="708">
                  <c:v>1.10149007389971</c:v>
                </c:pt>
                <c:pt idx="709">
                  <c:v>1.1029967428910501</c:v>
                </c:pt>
                <c:pt idx="710">
                  <c:v>1.1017436223671799</c:v>
                </c:pt>
                <c:pt idx="711">
                  <c:v>1.099442508918306</c:v>
                </c:pt>
                <c:pt idx="712">
                  <c:v>1.1051575713727799</c:v>
                </c:pt>
                <c:pt idx="713">
                  <c:v>1.0969988438989859</c:v>
                </c:pt>
                <c:pt idx="714">
                  <c:v>1.092656587511398</c:v>
                </c:pt>
                <c:pt idx="715">
                  <c:v>1.0919111639056851</c:v>
                </c:pt>
                <c:pt idx="716">
                  <c:v>1.0932600150866889</c:v>
                </c:pt>
                <c:pt idx="717">
                  <c:v>1.0884029064254159</c:v>
                </c:pt>
                <c:pt idx="718">
                  <c:v>1.068173649723303</c:v>
                </c:pt>
                <c:pt idx="719">
                  <c:v>1.0555142925115559</c:v>
                </c:pt>
                <c:pt idx="720">
                  <c:v>1.0519191263497569</c:v>
                </c:pt>
                <c:pt idx="721">
                  <c:v>1.0451597819776499</c:v>
                </c:pt>
                <c:pt idx="722">
                  <c:v>1.0421531771400701</c:v>
                </c:pt>
                <c:pt idx="723">
                  <c:v>1.0531859576014519</c:v>
                </c:pt>
                <c:pt idx="724">
                  <c:v>1.0626676925342839</c:v>
                </c:pt>
                <c:pt idx="725">
                  <c:v>1.055867460416329</c:v>
                </c:pt>
                <c:pt idx="726">
                  <c:v>1.0526648388362829</c:v>
                </c:pt>
                <c:pt idx="727">
                  <c:v>1.0569979177026561</c:v>
                </c:pt>
                <c:pt idx="728">
                  <c:v>1.0701739271377699</c:v>
                </c:pt>
                <c:pt idx="729">
                  <c:v>1.0714078259767761</c:v>
                </c:pt>
                <c:pt idx="730">
                  <c:v>1.086088593345546</c:v>
                </c:pt>
                <c:pt idx="731">
                  <c:v>1.087800656594978</c:v>
                </c:pt>
                <c:pt idx="732">
                  <c:v>1.0951925388396919</c:v>
                </c:pt>
                <c:pt idx="733">
                  <c:v>1.0960144269744641</c:v>
                </c:pt>
                <c:pt idx="734">
                  <c:v>1.090907525296293</c:v>
                </c:pt>
                <c:pt idx="735">
                  <c:v>1.0920149165607771</c:v>
                </c:pt>
                <c:pt idx="736">
                  <c:v>1.10200128183083</c:v>
                </c:pt>
                <c:pt idx="737">
                  <c:v>1.11628639359371</c:v>
                </c:pt>
                <c:pt idx="738">
                  <c:v>1.1159797577214401</c:v>
                </c:pt>
                <c:pt idx="739">
                  <c:v>1.1168454446317899</c:v>
                </c:pt>
                <c:pt idx="740">
                  <c:v>1.1242672371514599</c:v>
                </c:pt>
                <c:pt idx="741">
                  <c:v>1.1325862045901001</c:v>
                </c:pt>
                <c:pt idx="742">
                  <c:v>1.1405967139852</c:v>
                </c:pt>
                <c:pt idx="743">
                  <c:v>1.1360601074752199</c:v>
                </c:pt>
                <c:pt idx="744">
                  <c:v>1.1500892041729101</c:v>
                </c:pt>
                <c:pt idx="745">
                  <c:v>1.1494169785209101</c:v>
                </c:pt>
                <c:pt idx="746">
                  <c:v>1.1430083576774699</c:v>
                </c:pt>
                <c:pt idx="747">
                  <c:v>1.1333511832047001</c:v>
                </c:pt>
                <c:pt idx="748">
                  <c:v>1.1370928341603299</c:v>
                </c:pt>
                <c:pt idx="749">
                  <c:v>1.1309541835474901</c:v>
                </c:pt>
                <c:pt idx="750">
                  <c:v>1.14681618456089</c:v>
                </c:pt>
                <c:pt idx="751">
                  <c:v>1.14206353964594</c:v>
                </c:pt>
                <c:pt idx="752">
                  <c:v>1.15288612598341</c:v>
                </c:pt>
                <c:pt idx="753">
                  <c:v>1.15378378977761</c:v>
                </c:pt>
                <c:pt idx="754">
                  <c:v>1.15126928229429</c:v>
                </c:pt>
                <c:pt idx="755">
                  <c:v>1.1354816125362501</c:v>
                </c:pt>
                <c:pt idx="756">
                  <c:v>1.1232515322127199</c:v>
                </c:pt>
                <c:pt idx="757">
                  <c:v>1.14485639490345</c:v>
                </c:pt>
                <c:pt idx="758">
                  <c:v>1.1491370752346499</c:v>
                </c:pt>
                <c:pt idx="759">
                  <c:v>1.1442741222923101</c:v>
                </c:pt>
                <c:pt idx="760">
                  <c:v>1.1420378070319699</c:v>
                </c:pt>
                <c:pt idx="761">
                  <c:v>1.1345449498322899</c:v>
                </c:pt>
                <c:pt idx="762">
                  <c:v>1.12810150774007</c:v>
                </c:pt>
                <c:pt idx="763">
                  <c:v>1.1366951341671401</c:v>
                </c:pt>
                <c:pt idx="764">
                  <c:v>1.1488454611646599</c:v>
                </c:pt>
                <c:pt idx="765">
                  <c:v>1.14534824782009</c:v>
                </c:pt>
                <c:pt idx="766">
                  <c:v>1.1470329340570899</c:v>
                </c:pt>
                <c:pt idx="767">
                  <c:v>1.1454469117285599</c:v>
                </c:pt>
                <c:pt idx="768">
                  <c:v>1.12577308394356</c:v>
                </c:pt>
                <c:pt idx="769">
                  <c:v>1.12696085073888</c:v>
                </c:pt>
                <c:pt idx="770">
                  <c:v>1.1247811561179</c:v>
                </c:pt>
                <c:pt idx="771">
                  <c:v>1.10963844610744</c:v>
                </c:pt>
                <c:pt idx="772">
                  <c:v>1.1179748575028701</c:v>
                </c:pt>
                <c:pt idx="773">
                  <c:v>1.1088138469373501</c:v>
                </c:pt>
                <c:pt idx="774">
                  <c:v>1.1127227154405299</c:v>
                </c:pt>
                <c:pt idx="775">
                  <c:v>1.097239237178659</c:v>
                </c:pt>
                <c:pt idx="776">
                  <c:v>1.1038975621525999</c:v>
                </c:pt>
                <c:pt idx="777">
                  <c:v>1.0996177929070341</c:v>
                </c:pt>
                <c:pt idx="778">
                  <c:v>1.1132506340156101</c:v>
                </c:pt>
                <c:pt idx="779">
                  <c:v>1.1186523941175199</c:v>
                </c:pt>
                <c:pt idx="780">
                  <c:v>1.1256744422567</c:v>
                </c:pt>
                <c:pt idx="781">
                  <c:v>1.1244878976494399</c:v>
                </c:pt>
                <c:pt idx="782">
                  <c:v>1.1234390825252001</c:v>
                </c:pt>
                <c:pt idx="783">
                  <c:v>1.11708548236585</c:v>
                </c:pt>
                <c:pt idx="784">
                  <c:v>1.1159335812345499</c:v>
                </c:pt>
                <c:pt idx="785">
                  <c:v>1.12010857563137</c:v>
                </c:pt>
                <c:pt idx="786">
                  <c:v>1.12752981261102</c:v>
                </c:pt>
                <c:pt idx="787">
                  <c:v>1.1397419823241399</c:v>
                </c:pt>
                <c:pt idx="788">
                  <c:v>1.1389157165339701</c:v>
                </c:pt>
                <c:pt idx="789">
                  <c:v>1.1385863701854699</c:v>
                </c:pt>
                <c:pt idx="790">
                  <c:v>1.1472589277393099</c:v>
                </c:pt>
                <c:pt idx="791">
                  <c:v>1.13804842966834</c:v>
                </c:pt>
                <c:pt idx="792">
                  <c:v>1.13880540850658</c:v>
                </c:pt>
                <c:pt idx="793">
                  <c:v>1.1421119382929299</c:v>
                </c:pt>
                <c:pt idx="794">
                  <c:v>1.13457850444981</c:v>
                </c:pt>
                <c:pt idx="795">
                  <c:v>1.1403716758318201</c:v>
                </c:pt>
                <c:pt idx="796">
                  <c:v>1.1484611385752799</c:v>
                </c:pt>
                <c:pt idx="797">
                  <c:v>1.14823972254287</c:v>
                </c:pt>
                <c:pt idx="798">
                  <c:v>1.1408784616643399</c:v>
                </c:pt>
                <c:pt idx="799">
                  <c:v>1.1385071946210901</c:v>
                </c:pt>
                <c:pt idx="800">
                  <c:v>1.11186836154669</c:v>
                </c:pt>
                <c:pt idx="801">
                  <c:v>1.10198441563567</c:v>
                </c:pt>
                <c:pt idx="802">
                  <c:v>1.0893255250775431</c:v>
                </c:pt>
                <c:pt idx="803">
                  <c:v>1.0922203774836701</c:v>
                </c:pt>
                <c:pt idx="804">
                  <c:v>1.0960300487599699</c:v>
                </c:pt>
                <c:pt idx="805">
                  <c:v>1.1108145465622301</c:v>
                </c:pt>
                <c:pt idx="806">
                  <c:v>1.1134185404328001</c:v>
                </c:pt>
                <c:pt idx="807">
                  <c:v>1.1058763290572899</c:v>
                </c:pt>
                <c:pt idx="808">
                  <c:v>1.1159014043563</c:v>
                </c:pt>
                <c:pt idx="809">
                  <c:v>1.1033828209869201</c:v>
                </c:pt>
                <c:pt idx="810">
                  <c:v>1.10034503924313</c:v>
                </c:pt>
                <c:pt idx="811">
                  <c:v>1.1000686247482201</c:v>
                </c:pt>
                <c:pt idx="812">
                  <c:v>1.086379385216298</c:v>
                </c:pt>
                <c:pt idx="813">
                  <c:v>1.099597882352533</c:v>
                </c:pt>
                <c:pt idx="814">
                  <c:v>1.0917914561410711</c:v>
                </c:pt>
                <c:pt idx="815">
                  <c:v>1.0926040112034201</c:v>
                </c:pt>
                <c:pt idx="816">
                  <c:v>1.0942706757219991</c:v>
                </c:pt>
                <c:pt idx="817">
                  <c:v>1.09263098822704</c:v>
                </c:pt>
                <c:pt idx="818">
                  <c:v>1.0965177684588281</c:v>
                </c:pt>
                <c:pt idx="819">
                  <c:v>1.0830684777745549</c:v>
                </c:pt>
                <c:pt idx="820">
                  <c:v>1.0741078616068911</c:v>
                </c:pt>
                <c:pt idx="821">
                  <c:v>1.071972121312698</c:v>
                </c:pt>
                <c:pt idx="822">
                  <c:v>1.0759554099576509</c:v>
                </c:pt>
                <c:pt idx="823">
                  <c:v>1.0721745600978529</c:v>
                </c:pt>
                <c:pt idx="824">
                  <c:v>1.075800258739434</c:v>
                </c:pt>
                <c:pt idx="825">
                  <c:v>1.069924489666489</c:v>
                </c:pt>
                <c:pt idx="826">
                  <c:v>1.072195403959596</c:v>
                </c:pt>
                <c:pt idx="827">
                  <c:v>1.083870499798028</c:v>
                </c:pt>
                <c:pt idx="828">
                  <c:v>1.0826062240304479</c:v>
                </c:pt>
                <c:pt idx="829">
                  <c:v>1.0664913634192179</c:v>
                </c:pt>
                <c:pt idx="830">
                  <c:v>1.0654744807356269</c:v>
                </c:pt>
                <c:pt idx="831">
                  <c:v>1.066468586278188</c:v>
                </c:pt>
                <c:pt idx="832">
                  <c:v>1.072637236052379</c:v>
                </c:pt>
                <c:pt idx="833">
                  <c:v>1.076604925133426</c:v>
                </c:pt>
                <c:pt idx="834">
                  <c:v>1.0813706585713669</c:v>
                </c:pt>
                <c:pt idx="835">
                  <c:v>1.08230489912082</c:v>
                </c:pt>
                <c:pt idx="836">
                  <c:v>1.093685158757117</c:v>
                </c:pt>
                <c:pt idx="837">
                  <c:v>1.10340993134014</c:v>
                </c:pt>
                <c:pt idx="838">
                  <c:v>1.099945250419444</c:v>
                </c:pt>
                <c:pt idx="839">
                  <c:v>1.098062347501485</c:v>
                </c:pt>
                <c:pt idx="840">
                  <c:v>1.0784194744066931</c:v>
                </c:pt>
                <c:pt idx="841">
                  <c:v>1.060142740898488</c:v>
                </c:pt>
                <c:pt idx="842">
                  <c:v>1.072930272304832</c:v>
                </c:pt>
                <c:pt idx="843">
                  <c:v>1.070109728932467</c:v>
                </c:pt>
                <c:pt idx="844">
                  <c:v>1.070788398848761</c:v>
                </c:pt>
                <c:pt idx="845">
                  <c:v>1.079945898401329</c:v>
                </c:pt>
                <c:pt idx="846">
                  <c:v>1.0890017563509</c:v>
                </c:pt>
                <c:pt idx="847">
                  <c:v>1.092122491331242</c:v>
                </c:pt>
                <c:pt idx="848">
                  <c:v>1.0839602528444869</c:v>
                </c:pt>
                <c:pt idx="849">
                  <c:v>1.0792986053856539</c:v>
                </c:pt>
                <c:pt idx="850">
                  <c:v>1.073563210166258</c:v>
                </c:pt>
                <c:pt idx="851">
                  <c:v>1.0767162775760619</c:v>
                </c:pt>
                <c:pt idx="852">
                  <c:v>1.084310576384331</c:v>
                </c:pt>
                <c:pt idx="853">
                  <c:v>1.0733989925348311</c:v>
                </c:pt>
                <c:pt idx="854">
                  <c:v>1.086954613579914</c:v>
                </c:pt>
                <c:pt idx="855">
                  <c:v>1.0865794462901459</c:v>
                </c:pt>
                <c:pt idx="856">
                  <c:v>1.0806099465041621</c:v>
                </c:pt>
                <c:pt idx="857">
                  <c:v>1.0780965501008879</c:v>
                </c:pt>
                <c:pt idx="858">
                  <c:v>1.076479684190162</c:v>
                </c:pt>
                <c:pt idx="859">
                  <c:v>1.0659491119114941</c:v>
                </c:pt>
                <c:pt idx="860">
                  <c:v>1.064753123123803</c:v>
                </c:pt>
                <c:pt idx="861">
                  <c:v>1.0621532180278159</c:v>
                </c:pt>
                <c:pt idx="862">
                  <c:v>1.0856838491048411</c:v>
                </c:pt>
                <c:pt idx="863">
                  <c:v>1.081643584274911</c:v>
                </c:pt>
                <c:pt idx="864">
                  <c:v>1.0770973780332991</c:v>
                </c:pt>
                <c:pt idx="865">
                  <c:v>1.094306874710036</c:v>
                </c:pt>
                <c:pt idx="866">
                  <c:v>1.10217912130368</c:v>
                </c:pt>
                <c:pt idx="867">
                  <c:v>1.099609015374637</c:v>
                </c:pt>
                <c:pt idx="868">
                  <c:v>1.0947041524928041</c:v>
                </c:pt>
                <c:pt idx="869">
                  <c:v>1.0996659248948111</c:v>
                </c:pt>
                <c:pt idx="870">
                  <c:v>1.1038162088713199</c:v>
                </c:pt>
                <c:pt idx="871">
                  <c:v>1.096598455092078</c:v>
                </c:pt>
                <c:pt idx="872">
                  <c:v>1.092902202867307</c:v>
                </c:pt>
                <c:pt idx="873">
                  <c:v>1.0865049372619759</c:v>
                </c:pt>
                <c:pt idx="874">
                  <c:v>1.0885971454398009</c:v>
                </c:pt>
                <c:pt idx="875">
                  <c:v>1.0663219014899541</c:v>
                </c:pt>
                <c:pt idx="876">
                  <c:v>1.0641958498137991</c:v>
                </c:pt>
                <c:pt idx="877">
                  <c:v>1.0588525325225351</c:v>
                </c:pt>
                <c:pt idx="878">
                  <c:v>1.0494857943749041</c:v>
                </c:pt>
                <c:pt idx="879">
                  <c:v>1.0567683463426729</c:v>
                </c:pt>
                <c:pt idx="880">
                  <c:v>1.0407901930208261</c:v>
                </c:pt>
                <c:pt idx="881">
                  <c:v>1.028873948368288</c:v>
                </c:pt>
                <c:pt idx="882">
                  <c:v>1.035837153708014</c:v>
                </c:pt>
                <c:pt idx="883">
                  <c:v>1.017631729317434</c:v>
                </c:pt>
                <c:pt idx="884">
                  <c:v>1.0222651553429909</c:v>
                </c:pt>
                <c:pt idx="885">
                  <c:v>1.011086556735814</c:v>
                </c:pt>
                <c:pt idx="886">
                  <c:v>1.0217614360914089</c:v>
                </c:pt>
                <c:pt idx="887">
                  <c:v>1.0422629296274339</c:v>
                </c:pt>
                <c:pt idx="888">
                  <c:v>1.044565509701973</c:v>
                </c:pt>
                <c:pt idx="889">
                  <c:v>1.038262397020101</c:v>
                </c:pt>
                <c:pt idx="890">
                  <c:v>1.0422580408752129</c:v>
                </c:pt>
                <c:pt idx="891">
                  <c:v>1.0577204530593349</c:v>
                </c:pt>
                <c:pt idx="892">
                  <c:v>1.0508939550089911</c:v>
                </c:pt>
                <c:pt idx="893">
                  <c:v>1.0517073989353809</c:v>
                </c:pt>
                <c:pt idx="894">
                  <c:v>1.035594604933044</c:v>
                </c:pt>
                <c:pt idx="895">
                  <c:v>1.034359106138766</c:v>
                </c:pt>
                <c:pt idx="896">
                  <c:v>1.0441730540066241</c:v>
                </c:pt>
                <c:pt idx="897">
                  <c:v>1.042961132331012</c:v>
                </c:pt>
                <c:pt idx="898">
                  <c:v>1.033600660674864</c:v>
                </c:pt>
                <c:pt idx="899">
                  <c:v>1.0303846394694121</c:v>
                </c:pt>
                <c:pt idx="900">
                  <c:v>1.027779001200366</c:v>
                </c:pt>
                <c:pt idx="901">
                  <c:v>1.0321218575711819</c:v>
                </c:pt>
                <c:pt idx="902">
                  <c:v>1.026614544864501</c:v>
                </c:pt>
                <c:pt idx="903">
                  <c:v>1.020644822862508</c:v>
                </c:pt>
                <c:pt idx="904">
                  <c:v>1.0127355550815931</c:v>
                </c:pt>
                <c:pt idx="905">
                  <c:v>1.0310504653003261</c:v>
                </c:pt>
                <c:pt idx="906">
                  <c:v>1.025555974457425</c:v>
                </c:pt>
                <c:pt idx="907">
                  <c:v>1.0205499588478171</c:v>
                </c:pt>
                <c:pt idx="908">
                  <c:v>1.024189679319631</c:v>
                </c:pt>
                <c:pt idx="909">
                  <c:v>1.0269514687789389</c:v>
                </c:pt>
                <c:pt idx="910">
                  <c:v>1.0243200756743289</c:v>
                </c:pt>
                <c:pt idx="911">
                  <c:v>1.0193643031045929</c:v>
                </c:pt>
                <c:pt idx="912">
                  <c:v>1.0216956601524341</c:v>
                </c:pt>
                <c:pt idx="913">
                  <c:v>1.0299543403875511</c:v>
                </c:pt>
                <c:pt idx="914">
                  <c:v>1.0222226009770661</c:v>
                </c:pt>
                <c:pt idx="915">
                  <c:v>1.0133254052586711</c:v>
                </c:pt>
                <c:pt idx="916">
                  <c:v>1.014694211437378</c:v>
                </c:pt>
                <c:pt idx="917">
                  <c:v>1.0026167935127503</c:v>
                </c:pt>
                <c:pt idx="918">
                  <c:v>0.98662244064377103</c:v>
                </c:pt>
                <c:pt idx="919">
                  <c:v>0.97834889415758097</c:v>
                </c:pt>
                <c:pt idx="920">
                  <c:v>0.96155685247732403</c:v>
                </c:pt>
                <c:pt idx="921">
                  <c:v>0.97186654204200296</c:v>
                </c:pt>
                <c:pt idx="922">
                  <c:v>0.97986622951740598</c:v>
                </c:pt>
                <c:pt idx="923">
                  <c:v>0.98355045985603295</c:v>
                </c:pt>
                <c:pt idx="924">
                  <c:v>0.99777201784003455</c:v>
                </c:pt>
                <c:pt idx="925">
                  <c:v>1.0074415697445613</c:v>
                </c:pt>
                <c:pt idx="926">
                  <c:v>1.0033378178005601</c:v>
                </c:pt>
                <c:pt idx="927">
                  <c:v>1.0028606533621793</c:v>
                </c:pt>
                <c:pt idx="928">
                  <c:v>0.99504171638935068</c:v>
                </c:pt>
                <c:pt idx="929">
                  <c:v>1.0052314759734049</c:v>
                </c:pt>
                <c:pt idx="930">
                  <c:v>1.0224175288610819</c:v>
                </c:pt>
                <c:pt idx="931">
                  <c:v>1.0229967571128791</c:v>
                </c:pt>
                <c:pt idx="932">
                  <c:v>1.023141130854609</c:v>
                </c:pt>
                <c:pt idx="933">
                  <c:v>1.020088149535731</c:v>
                </c:pt>
                <c:pt idx="934">
                  <c:v>1.015057490170608</c:v>
                </c:pt>
                <c:pt idx="935">
                  <c:v>1.0189134712634029</c:v>
                </c:pt>
                <c:pt idx="936">
                  <c:v>1.0224796826790929</c:v>
                </c:pt>
                <c:pt idx="937">
                  <c:v>1.028711597351345</c:v>
                </c:pt>
                <c:pt idx="938">
                  <c:v>1.019497054948997</c:v>
                </c:pt>
                <c:pt idx="939">
                  <c:v>1.0227732078067691</c:v>
                </c:pt>
                <c:pt idx="940">
                  <c:v>1.028343585417101</c:v>
                </c:pt>
                <c:pt idx="941">
                  <c:v>1.026103381376583</c:v>
                </c:pt>
                <c:pt idx="942">
                  <c:v>1.01491491637856</c:v>
                </c:pt>
                <c:pt idx="943">
                  <c:v>1.022304687571179</c:v>
                </c:pt>
                <c:pt idx="944">
                  <c:v>1.0129007282418641</c:v>
                </c:pt>
                <c:pt idx="945">
                  <c:v>1.0092072092740163</c:v>
                </c:pt>
                <c:pt idx="946">
                  <c:v>1.013181164846547</c:v>
                </c:pt>
                <c:pt idx="947">
                  <c:v>1.0059857215547174</c:v>
                </c:pt>
                <c:pt idx="948">
                  <c:v>1.0048856411969638</c:v>
                </c:pt>
                <c:pt idx="949">
                  <c:v>1.0068925406485305</c:v>
                </c:pt>
                <c:pt idx="950">
                  <c:v>1.0035365233567473</c:v>
                </c:pt>
                <c:pt idx="951">
                  <c:v>0.984697783337524</c:v>
                </c:pt>
                <c:pt idx="952">
                  <c:v>0.98788498312647199</c:v>
                </c:pt>
                <c:pt idx="953">
                  <c:v>0.98616914220486895</c:v>
                </c:pt>
                <c:pt idx="954">
                  <c:v>0.98523334614334601</c:v>
                </c:pt>
                <c:pt idx="955">
                  <c:v>0.99401247849560115</c:v>
                </c:pt>
                <c:pt idx="956">
                  <c:v>0.99628139284461781</c:v>
                </c:pt>
                <c:pt idx="957">
                  <c:v>0.98428879477102604</c:v>
                </c:pt>
                <c:pt idx="958">
                  <c:v>0.97997582645356296</c:v>
                </c:pt>
                <c:pt idx="959">
                  <c:v>0.97553063961011899</c:v>
                </c:pt>
                <c:pt idx="960">
                  <c:v>0.96672313027337997</c:v>
                </c:pt>
                <c:pt idx="961">
                  <c:v>0.96764857106883495</c:v>
                </c:pt>
                <c:pt idx="962">
                  <c:v>0.95558301947914404</c:v>
                </c:pt>
                <c:pt idx="963">
                  <c:v>0.96322789465130099</c:v>
                </c:pt>
                <c:pt idx="964">
                  <c:v>0.95783771200351797</c:v>
                </c:pt>
                <c:pt idx="965">
                  <c:v>0.95875953067800901</c:v>
                </c:pt>
                <c:pt idx="966">
                  <c:v>0.94896120459565803</c:v>
                </c:pt>
                <c:pt idx="967">
                  <c:v>0.95390057762385205</c:v>
                </c:pt>
                <c:pt idx="968">
                  <c:v>0.97325550321282095</c:v>
                </c:pt>
                <c:pt idx="969">
                  <c:v>0.98262961893198597</c:v>
                </c:pt>
                <c:pt idx="970">
                  <c:v>0.97571327894878002</c:v>
                </c:pt>
                <c:pt idx="971">
                  <c:v>0.97260056596639999</c:v>
                </c:pt>
                <c:pt idx="972">
                  <c:v>0.96530679209012304</c:v>
                </c:pt>
                <c:pt idx="973">
                  <c:v>0.95392613246500801</c:v>
                </c:pt>
                <c:pt idx="974">
                  <c:v>0.93755627898224503</c:v>
                </c:pt>
                <c:pt idx="975">
                  <c:v>0.94020864927820502</c:v>
                </c:pt>
                <c:pt idx="976">
                  <c:v>0.93419715066632203</c:v>
                </c:pt>
                <c:pt idx="977">
                  <c:v>0.94490074033041505</c:v>
                </c:pt>
                <c:pt idx="978">
                  <c:v>0.93999263309483505</c:v>
                </c:pt>
                <c:pt idx="979">
                  <c:v>0.93849814154084299</c:v>
                </c:pt>
                <c:pt idx="980">
                  <c:v>0.93962244344369195</c:v>
                </c:pt>
                <c:pt idx="981">
                  <c:v>0.91717938196305504</c:v>
                </c:pt>
                <c:pt idx="982">
                  <c:v>0.92153112697427297</c:v>
                </c:pt>
                <c:pt idx="983">
                  <c:v>0.91502362000635595</c:v>
                </c:pt>
                <c:pt idx="984">
                  <c:v>0.88149480176754003</c:v>
                </c:pt>
                <c:pt idx="985">
                  <c:v>0.88820961405123</c:v>
                </c:pt>
                <c:pt idx="986">
                  <c:v>0.90061644498916005</c:v>
                </c:pt>
                <c:pt idx="987">
                  <c:v>0.92481499072759299</c:v>
                </c:pt>
                <c:pt idx="988">
                  <c:v>0.92058024244566705</c:v>
                </c:pt>
                <c:pt idx="989">
                  <c:v>0.90351285290735706</c:v>
                </c:pt>
                <c:pt idx="990">
                  <c:v>0.88253752817310005</c:v>
                </c:pt>
                <c:pt idx="991">
                  <c:v>0.86100208576391002</c:v>
                </c:pt>
                <c:pt idx="992">
                  <c:v>0.85707888432807999</c:v>
                </c:pt>
                <c:pt idx="993">
                  <c:v>0.83678998484887002</c:v>
                </c:pt>
                <c:pt idx="994">
                  <c:v>0.81472555722775997</c:v>
                </c:pt>
                <c:pt idx="995">
                  <c:v>0.85059031016422004</c:v>
                </c:pt>
                <c:pt idx="996">
                  <c:v>0.86553231467440006</c:v>
                </c:pt>
                <c:pt idx="997">
                  <c:v>0.88561886425486003</c:v>
                </c:pt>
                <c:pt idx="998">
                  <c:v>0.89808780456759996</c:v>
                </c:pt>
                <c:pt idx="999">
                  <c:v>0.90173848028870696</c:v>
                </c:pt>
                <c:pt idx="1000">
                  <c:v>0.91110759614764503</c:v>
                </c:pt>
                <c:pt idx="1001">
                  <c:v>0.92234481533827295</c:v>
                </c:pt>
                <c:pt idx="1002">
                  <c:v>0.93055391918154795</c:v>
                </c:pt>
                <c:pt idx="1003">
                  <c:v>0.92937968534124105</c:v>
                </c:pt>
                <c:pt idx="1004">
                  <c:v>0.94712767807513298</c:v>
                </c:pt>
                <c:pt idx="1005">
                  <c:v>0.91913201626496799</c:v>
                </c:pt>
                <c:pt idx="1006">
                  <c:v>0.94473065619632202</c:v>
                </c:pt>
                <c:pt idx="1007">
                  <c:v>0.952529771501055</c:v>
                </c:pt>
                <c:pt idx="1008">
                  <c:v>0.95484015135754696</c:v>
                </c:pt>
                <c:pt idx="1009">
                  <c:v>0.95256770377397004</c:v>
                </c:pt>
                <c:pt idx="1010">
                  <c:v>0.952870250871653</c:v>
                </c:pt>
                <c:pt idx="1011">
                  <c:v>0.94429806828955798</c:v>
                </c:pt>
                <c:pt idx="1012">
                  <c:v>0.95233322144016497</c:v>
                </c:pt>
                <c:pt idx="1013">
                  <c:v>0.96711889698728004</c:v>
                </c:pt>
                <c:pt idx="1014">
                  <c:v>0.970725685046405</c:v>
                </c:pt>
                <c:pt idx="1015">
                  <c:v>0.96849434742468798</c:v>
                </c:pt>
                <c:pt idx="1016">
                  <c:v>0.96432975273713506</c:v>
                </c:pt>
                <c:pt idx="1017">
                  <c:v>0.97153392911815895</c:v>
                </c:pt>
                <c:pt idx="1018">
                  <c:v>0.98456412040747798</c:v>
                </c:pt>
                <c:pt idx="1019">
                  <c:v>0.97803916948277303</c:v>
                </c:pt>
                <c:pt idx="1020">
                  <c:v>0.98319740305926595</c:v>
                </c:pt>
                <c:pt idx="1021">
                  <c:v>0.98234069367571897</c:v>
                </c:pt>
                <c:pt idx="1022">
                  <c:v>0.97127220310152196</c:v>
                </c:pt>
                <c:pt idx="1023">
                  <c:v>0.95754043142527301</c:v>
                </c:pt>
                <c:pt idx="1024">
                  <c:v>0.95863911182216299</c:v>
                </c:pt>
                <c:pt idx="1025">
                  <c:v>0.93810506364066504</c:v>
                </c:pt>
                <c:pt idx="1026">
                  <c:v>0.95011121689086997</c:v>
                </c:pt>
                <c:pt idx="1027">
                  <c:v>0.95789982137832697</c:v>
                </c:pt>
                <c:pt idx="1028">
                  <c:v>0.97611340109647604</c:v>
                </c:pt>
                <c:pt idx="1029">
                  <c:v>0.97214564535062498</c:v>
                </c:pt>
                <c:pt idx="1030">
                  <c:v>0.96747048715838102</c:v>
                </c:pt>
                <c:pt idx="1031">
                  <c:v>0.954066861864173</c:v>
                </c:pt>
                <c:pt idx="1032">
                  <c:v>0.95896590268654303</c:v>
                </c:pt>
                <c:pt idx="1033">
                  <c:v>0.94630510107072996</c:v>
                </c:pt>
                <c:pt idx="1034">
                  <c:v>0.94783561383995096</c:v>
                </c:pt>
                <c:pt idx="1035">
                  <c:v>0.94116862244162203</c:v>
                </c:pt>
                <c:pt idx="1036">
                  <c:v>0.94428613528981797</c:v>
                </c:pt>
                <c:pt idx="1037">
                  <c:v>0.91696265468845306</c:v>
                </c:pt>
                <c:pt idx="1038">
                  <c:v>0.94475392221257504</c:v>
                </c:pt>
                <c:pt idx="1039">
                  <c:v>0.94515797758364894</c:v>
                </c:pt>
                <c:pt idx="1040">
                  <c:v>0.93913350155677899</c:v>
                </c:pt>
                <c:pt idx="1041">
                  <c:v>0.93428557041672</c:v>
                </c:pt>
                <c:pt idx="1042">
                  <c:v>0.92968409905340899</c:v>
                </c:pt>
                <c:pt idx="1043">
                  <c:v>0.93922945442991801</c:v>
                </c:pt>
                <c:pt idx="1044">
                  <c:v>0.94100940467042105</c:v>
                </c:pt>
                <c:pt idx="1045">
                  <c:v>0.95671740998885002</c:v>
                </c:pt>
                <c:pt idx="1046">
                  <c:v>0.97347269714104401</c:v>
                </c:pt>
                <c:pt idx="1047">
                  <c:v>0.96750219738301502</c:v>
                </c:pt>
                <c:pt idx="1048">
                  <c:v>0.98401049144003905</c:v>
                </c:pt>
                <c:pt idx="1049">
                  <c:v>0.98565642320488001</c:v>
                </c:pt>
                <c:pt idx="1050">
                  <c:v>0.97505491957580404</c:v>
                </c:pt>
                <c:pt idx="1051">
                  <c:v>0.98700198558893604</c:v>
                </c:pt>
                <c:pt idx="1052">
                  <c:v>0.98331831079033405</c:v>
                </c:pt>
                <c:pt idx="1053">
                  <c:v>0.97780242054566602</c:v>
                </c:pt>
                <c:pt idx="1054">
                  <c:v>0.97900736463856197</c:v>
                </c:pt>
                <c:pt idx="1055">
                  <c:v>0.97033847364889203</c:v>
                </c:pt>
                <c:pt idx="1056">
                  <c:v>0.97222822081995997</c:v>
                </c:pt>
                <c:pt idx="1057">
                  <c:v>0.98326426785668997</c:v>
                </c:pt>
                <c:pt idx="1058">
                  <c:v>0.98755794782448103</c:v>
                </c:pt>
                <c:pt idx="1059">
                  <c:v>0.98098528712241795</c:v>
                </c:pt>
                <c:pt idx="1060">
                  <c:v>0.98234458245589495</c:v>
                </c:pt>
                <c:pt idx="1061">
                  <c:v>0.96625069903601402</c:v>
                </c:pt>
                <c:pt idx="1062">
                  <c:v>0.95600278552212903</c:v>
                </c:pt>
                <c:pt idx="1063">
                  <c:v>0.96514181892426198</c:v>
                </c:pt>
                <c:pt idx="1064">
                  <c:v>0.95672576531082798</c:v>
                </c:pt>
                <c:pt idx="1065">
                  <c:v>0.95802328459351105</c:v>
                </c:pt>
                <c:pt idx="1066">
                  <c:v>0.95296800369447499</c:v>
                </c:pt>
                <c:pt idx="1067">
                  <c:v>0.9528867615212</c:v>
                </c:pt>
                <c:pt idx="1068">
                  <c:v>0.94764793019786198</c:v>
                </c:pt>
                <c:pt idx="1069">
                  <c:v>0.95239768630468102</c:v>
                </c:pt>
                <c:pt idx="1070">
                  <c:v>0.94221572650257901</c:v>
                </c:pt>
                <c:pt idx="1071">
                  <c:v>0.93113050306282497</c:v>
                </c:pt>
                <c:pt idx="1072">
                  <c:v>0.93171270900915704</c:v>
                </c:pt>
                <c:pt idx="1073">
                  <c:v>0.92991220378772499</c:v>
                </c:pt>
                <c:pt idx="1074">
                  <c:v>0.93356936821632897</c:v>
                </c:pt>
                <c:pt idx="1075">
                  <c:v>0.92813609788419704</c:v>
                </c:pt>
                <c:pt idx="1076">
                  <c:v>0.93081451189653397</c:v>
                </c:pt>
                <c:pt idx="1077">
                  <c:v>0.92934117530669902</c:v>
                </c:pt>
                <c:pt idx="1078">
                  <c:v>0.93500610582930799</c:v>
                </c:pt>
                <c:pt idx="1079">
                  <c:v>0.92832209268460897</c:v>
                </c:pt>
                <c:pt idx="1080">
                  <c:v>0.91641958098149201</c:v>
                </c:pt>
                <c:pt idx="1081">
                  <c:v>0.91534596655053502</c:v>
                </c:pt>
                <c:pt idx="1082">
                  <c:v>0.89891818135394996</c:v>
                </c:pt>
                <c:pt idx="1083">
                  <c:v>0.89389625507802006</c:v>
                </c:pt>
                <c:pt idx="1084">
                  <c:v>0.90707164230831094</c:v>
                </c:pt>
                <c:pt idx="1085">
                  <c:v>0.89439237454206</c:v>
                </c:pt>
                <c:pt idx="1086">
                  <c:v>0.89774545858250998</c:v>
                </c:pt>
                <c:pt idx="1087">
                  <c:v>0.90451622485753602</c:v>
                </c:pt>
                <c:pt idx="1088">
                  <c:v>0.901234294383504</c:v>
                </c:pt>
                <c:pt idx="1089">
                  <c:v>0.89616514720543994</c:v>
                </c:pt>
                <c:pt idx="1090">
                  <c:v>0.88440163161661001</c:v>
                </c:pt>
                <c:pt idx="1091">
                  <c:v>0.88651846132834999</c:v>
                </c:pt>
                <c:pt idx="1092">
                  <c:v>0.87289777543552005</c:v>
                </c:pt>
                <c:pt idx="1093">
                  <c:v>0.88643613029661994</c:v>
                </c:pt>
                <c:pt idx="1094">
                  <c:v>0.88215038344038998</c:v>
                </c:pt>
                <c:pt idx="1095">
                  <c:v>0.89814993616400995</c:v>
                </c:pt>
                <c:pt idx="1096">
                  <c:v>0.89704976691985006</c:v>
                </c:pt>
                <c:pt idx="1097">
                  <c:v>0.89247831693949997</c:v>
                </c:pt>
                <c:pt idx="1098">
                  <c:v>0.89620910153222999</c:v>
                </c:pt>
                <c:pt idx="1099">
                  <c:v>0.89191206610269003</c:v>
                </c:pt>
                <c:pt idx="1100">
                  <c:v>0.89529110497311004</c:v>
                </c:pt>
                <c:pt idx="1101">
                  <c:v>0.89835935253188004</c:v>
                </c:pt>
                <c:pt idx="1102">
                  <c:v>0.89616590273987007</c:v>
                </c:pt>
                <c:pt idx="1103">
                  <c:v>0.87542110489445002</c:v>
                </c:pt>
                <c:pt idx="1104">
                  <c:v>0.86663030620166004</c:v>
                </c:pt>
                <c:pt idx="1105">
                  <c:v>0.86466542779760003</c:v>
                </c:pt>
                <c:pt idx="1106">
                  <c:v>0.87278102314383998</c:v>
                </c:pt>
                <c:pt idx="1107">
                  <c:v>0.86985066061931005</c:v>
                </c:pt>
                <c:pt idx="1108">
                  <c:v>0.86807602134145001</c:v>
                </c:pt>
                <c:pt idx="1109">
                  <c:v>0.89343782344929001</c:v>
                </c:pt>
                <c:pt idx="1110">
                  <c:v>0.88958293121495002</c:v>
                </c:pt>
                <c:pt idx="1111">
                  <c:v>0.87911215726458003</c:v>
                </c:pt>
                <c:pt idx="1112">
                  <c:v>0.86308004989549003</c:v>
                </c:pt>
                <c:pt idx="1113">
                  <c:v>0.86946227147694</c:v>
                </c:pt>
                <c:pt idx="1114">
                  <c:v>0.86934018600102003</c:v>
                </c:pt>
                <c:pt idx="1115">
                  <c:v>0.86873651398812002</c:v>
                </c:pt>
                <c:pt idx="1116">
                  <c:v>0.86414810892619998</c:v>
                </c:pt>
                <c:pt idx="1117">
                  <c:v>0.86114985941059996</c:v>
                </c:pt>
                <c:pt idx="1118">
                  <c:v>0.86456765275317005</c:v>
                </c:pt>
                <c:pt idx="1119">
                  <c:v>0.85742780790705997</c:v>
                </c:pt>
                <c:pt idx="1120">
                  <c:v>0.86539951838679996</c:v>
                </c:pt>
                <c:pt idx="1121">
                  <c:v>0.86367372218794003</c:v>
                </c:pt>
                <c:pt idx="1122">
                  <c:v>0.86496168618220004</c:v>
                </c:pt>
                <c:pt idx="1123">
                  <c:v>0.85447004614848998</c:v>
                </c:pt>
                <c:pt idx="1124">
                  <c:v>0.85142477572516007</c:v>
                </c:pt>
                <c:pt idx="1125">
                  <c:v>0.84461376613072003</c:v>
                </c:pt>
                <c:pt idx="1126">
                  <c:v>0.84595983961158994</c:v>
                </c:pt>
                <c:pt idx="1127">
                  <c:v>0.84774734519644002</c:v>
                </c:pt>
                <c:pt idx="1128">
                  <c:v>0.83973710246055999</c:v>
                </c:pt>
                <c:pt idx="1129">
                  <c:v>0.83819905656860005</c:v>
                </c:pt>
                <c:pt idx="1130">
                  <c:v>0.84286599276846996</c:v>
                </c:pt>
                <c:pt idx="1131">
                  <c:v>0.85658592033138004</c:v>
                </c:pt>
                <c:pt idx="1132">
                  <c:v>0.84130956961247993</c:v>
                </c:pt>
                <c:pt idx="1133">
                  <c:v>0.84653113475183006</c:v>
                </c:pt>
                <c:pt idx="1134">
                  <c:v>0.84161265002857999</c:v>
                </c:pt>
                <c:pt idx="1135">
                  <c:v>0.84535038998242995</c:v>
                </c:pt>
                <c:pt idx="1136">
                  <c:v>0.83512865351453003</c:v>
                </c:pt>
                <c:pt idx="1137">
                  <c:v>0.82793112139221003</c:v>
                </c:pt>
                <c:pt idx="1138">
                  <c:v>0.82952523238350007</c:v>
                </c:pt>
                <c:pt idx="1139">
                  <c:v>0.82751784405672002</c:v>
                </c:pt>
                <c:pt idx="1140">
                  <c:v>0.82448104006336997</c:v>
                </c:pt>
                <c:pt idx="1141">
                  <c:v>0.81807459693681994</c:v>
                </c:pt>
                <c:pt idx="1142">
                  <c:v>0.81867973557538998</c:v>
                </c:pt>
                <c:pt idx="1143">
                  <c:v>0.82920419691378</c:v>
                </c:pt>
                <c:pt idx="1144">
                  <c:v>0.82837937552768004</c:v>
                </c:pt>
                <c:pt idx="1145">
                  <c:v>0.83032592111091996</c:v>
                </c:pt>
                <c:pt idx="1146">
                  <c:v>0.86401920141876998</c:v>
                </c:pt>
                <c:pt idx="1147">
                  <c:v>0.87499042804536997</c:v>
                </c:pt>
                <c:pt idx="1148">
                  <c:v>0.91025082009929603</c:v>
                </c:pt>
                <c:pt idx="1149">
                  <c:v>0.95399781934984995</c:v>
                </c:pt>
                <c:pt idx="1150">
                  <c:v>1.045920294050446</c:v>
                </c:pt>
                <c:pt idx="1151">
                  <c:v>1.1193045758854101</c:v>
                </c:pt>
                <c:pt idx="1152">
                  <c:v>1.0359065295463521</c:v>
                </c:pt>
                <c:pt idx="1153">
                  <c:v>1.037828609146882</c:v>
                </c:pt>
                <c:pt idx="1154">
                  <c:v>1.0031260681645835</c:v>
                </c:pt>
                <c:pt idx="1155">
                  <c:v>1.028750596261109</c:v>
                </c:pt>
                <c:pt idx="1156">
                  <c:v>1.0054550475011168</c:v>
                </c:pt>
                <c:pt idx="1157">
                  <c:v>1.0034017493466516</c:v>
                </c:pt>
                <c:pt idx="1158">
                  <c:v>0.99572160849370051</c:v>
                </c:pt>
                <c:pt idx="1159">
                  <c:v>1.032703685750296</c:v>
                </c:pt>
                <c:pt idx="1160">
                  <c:v>1.043704289333423</c:v>
                </c:pt>
                <c:pt idx="1161">
                  <c:v>1.0507344928001789</c:v>
                </c:pt>
                <c:pt idx="1162">
                  <c:v>1.0543701911622121</c:v>
                </c:pt>
                <c:pt idx="1163">
                  <c:v>1.04574414341928</c:v>
                </c:pt>
                <c:pt idx="1164">
                  <c:v>1.0594003616521119</c:v>
                </c:pt>
                <c:pt idx="1165">
                  <c:v>1.0716335974429869</c:v>
                </c:pt>
                <c:pt idx="1166">
                  <c:v>1.0585948730588819</c:v>
                </c:pt>
                <c:pt idx="1167">
                  <c:v>1.0568523662160729</c:v>
                </c:pt>
                <c:pt idx="1168">
                  <c:v>1.0653348846381141</c:v>
                </c:pt>
                <c:pt idx="1169">
                  <c:v>1.049601613359342</c:v>
                </c:pt>
                <c:pt idx="1170">
                  <c:v>1.067305362885633</c:v>
                </c:pt>
                <c:pt idx="1171">
                  <c:v>1.0984614030123341</c:v>
                </c:pt>
                <c:pt idx="1172">
                  <c:v>1.0992214262099069</c:v>
                </c:pt>
                <c:pt idx="1173">
                  <c:v>1.1270215823744301</c:v>
                </c:pt>
                <c:pt idx="1174">
                  <c:v>1.1220680097431901</c:v>
                </c:pt>
                <c:pt idx="1175">
                  <c:v>1.1373644487894099</c:v>
                </c:pt>
                <c:pt idx="1176">
                  <c:v>1.12421488305949</c:v>
                </c:pt>
                <c:pt idx="1177">
                  <c:v>1.1271590451982501</c:v>
                </c:pt>
                <c:pt idx="1178">
                  <c:v>1.0998028988434061</c:v>
                </c:pt>
                <c:pt idx="1179">
                  <c:v>1.0772207301404779</c:v>
                </c:pt>
                <c:pt idx="1180">
                  <c:v>1.062339901697859</c:v>
                </c:pt>
                <c:pt idx="1181">
                  <c:v>1.078725110306916</c:v>
                </c:pt>
                <c:pt idx="1182">
                  <c:v>1.0903706069728101</c:v>
                </c:pt>
                <c:pt idx="1183">
                  <c:v>1.091673948314956</c:v>
                </c:pt>
                <c:pt idx="1184">
                  <c:v>1.054719448065208</c:v>
                </c:pt>
                <c:pt idx="1185">
                  <c:v>1.0553345864242281</c:v>
                </c:pt>
                <c:pt idx="1186">
                  <c:v>1.0486047967814589</c:v>
                </c:pt>
                <c:pt idx="1187">
                  <c:v>1.0681109181436661</c:v>
                </c:pt>
                <c:pt idx="1188">
                  <c:v>1.061962601134395</c:v>
                </c:pt>
                <c:pt idx="1189">
                  <c:v>1.0768362297782881</c:v>
                </c:pt>
                <c:pt idx="1190">
                  <c:v>1.092704275067155</c:v>
                </c:pt>
                <c:pt idx="1191">
                  <c:v>1.093552206918305</c:v>
                </c:pt>
                <c:pt idx="1192">
                  <c:v>1.083326603891829</c:v>
                </c:pt>
                <c:pt idx="1193">
                  <c:v>1.088454638312556</c:v>
                </c:pt>
                <c:pt idx="1194">
                  <c:v>1.1014289867185501</c:v>
                </c:pt>
                <c:pt idx="1195">
                  <c:v>1.0978011770248739</c:v>
                </c:pt>
                <c:pt idx="1196">
                  <c:v>1.1061529213250001</c:v>
                </c:pt>
                <c:pt idx="1197">
                  <c:v>1.11256974193921</c:v>
                </c:pt>
                <c:pt idx="1198">
                  <c:v>1.1228641874856</c:v>
                </c:pt>
                <c:pt idx="1199">
                  <c:v>1.099389621507914</c:v>
                </c:pt>
                <c:pt idx="1200">
                  <c:v>1.0907724179621821</c:v>
                </c:pt>
                <c:pt idx="1201">
                  <c:v>1.076734477067286</c:v>
                </c:pt>
                <c:pt idx="1202">
                  <c:v>1.083523109509517</c:v>
                </c:pt>
                <c:pt idx="1203">
                  <c:v>1.0844732829468899</c:v>
                </c:pt>
                <c:pt idx="1204">
                  <c:v>1.086979324000231</c:v>
                </c:pt>
                <c:pt idx="1205">
                  <c:v>1.069414726139434</c:v>
                </c:pt>
                <c:pt idx="1206">
                  <c:v>1.0816868497320671</c:v>
                </c:pt>
                <c:pt idx="1207">
                  <c:v>1.0732496633760771</c:v>
                </c:pt>
                <c:pt idx="1208">
                  <c:v>1.079468600633342</c:v>
                </c:pt>
                <c:pt idx="1209">
                  <c:v>1.080898960646834</c:v>
                </c:pt>
                <c:pt idx="1210">
                  <c:v>1.0799233434763089</c:v>
                </c:pt>
                <c:pt idx="1211">
                  <c:v>1.0556757102212559</c:v>
                </c:pt>
                <c:pt idx="1212">
                  <c:v>1.0277738902321349</c:v>
                </c:pt>
                <c:pt idx="1213">
                  <c:v>1.0051104571343317</c:v>
                </c:pt>
                <c:pt idx="1214">
                  <c:v>1.0021788724217442</c:v>
                </c:pt>
                <c:pt idx="1215">
                  <c:v>1.0149959141142231</c:v>
                </c:pt>
                <c:pt idx="1216">
                  <c:v>1.0130907451520581</c:v>
                </c:pt>
                <c:pt idx="1217">
                  <c:v>1.01297428174119</c:v>
                </c:pt>
                <c:pt idx="1218">
                  <c:v>0.9945527745024374</c:v>
                </c:pt>
                <c:pt idx="1219">
                  <c:v>0.99388377098258007</c:v>
                </c:pt>
                <c:pt idx="1220">
                  <c:v>1.02935555712687</c:v>
                </c:pt>
                <c:pt idx="1221">
                  <c:v>1.023110220607611</c:v>
                </c:pt>
                <c:pt idx="1222">
                  <c:v>1.0267135198753781</c:v>
                </c:pt>
                <c:pt idx="1223">
                  <c:v>1.0302095554750941</c:v>
                </c:pt>
                <c:pt idx="1224">
                  <c:v>1.0363120070998899</c:v>
                </c:pt>
                <c:pt idx="1225">
                  <c:v>1.037983627035493</c:v>
                </c:pt>
                <c:pt idx="1226">
                  <c:v>1.028410227998515</c:v>
                </c:pt>
                <c:pt idx="1227">
                  <c:v>1.0274455660772861</c:v>
                </c:pt>
                <c:pt idx="1228">
                  <c:v>1.038687674020135</c:v>
                </c:pt>
                <c:pt idx="1229">
                  <c:v>1.0294527321880651</c:v>
                </c:pt>
                <c:pt idx="1230">
                  <c:v>1.030905447132167</c:v>
                </c:pt>
                <c:pt idx="1231">
                  <c:v>1.0507656030415859</c:v>
                </c:pt>
                <c:pt idx="1232">
                  <c:v>1.0657558950907551</c:v>
                </c:pt>
                <c:pt idx="1233">
                  <c:v>1.0754781566328659</c:v>
                </c:pt>
                <c:pt idx="1234">
                  <c:v>1.0709591718524849</c:v>
                </c:pt>
                <c:pt idx="1235">
                  <c:v>1.0835881743572591</c:v>
                </c:pt>
                <c:pt idx="1236">
                  <c:v>1.0765597041753809</c:v>
                </c:pt>
                <c:pt idx="1237">
                  <c:v>1.0833178708026341</c:v>
                </c:pt>
                <c:pt idx="1238">
                  <c:v>1.0888208058539159</c:v>
                </c:pt>
                <c:pt idx="1239">
                  <c:v>1.071124167239947</c:v>
                </c:pt>
                <c:pt idx="1240">
                  <c:v>1.087394623501414</c:v>
                </c:pt>
                <c:pt idx="1241">
                  <c:v>1.0901265249073699</c:v>
                </c:pt>
                <c:pt idx="1242">
                  <c:v>1.1051054617184299</c:v>
                </c:pt>
                <c:pt idx="1243">
                  <c:v>1.1046938732246101</c:v>
                </c:pt>
                <c:pt idx="1244">
                  <c:v>1.0955906610432979</c:v>
                </c:pt>
                <c:pt idx="1245">
                  <c:v>1.10816684280248</c:v>
                </c:pt>
                <c:pt idx="1246">
                  <c:v>1.1073380659714001</c:v>
                </c:pt>
                <c:pt idx="1247">
                  <c:v>1.0771713981862461</c:v>
                </c:pt>
                <c:pt idx="1248">
                  <c:v>1.0784577622252249</c:v>
                </c:pt>
                <c:pt idx="1249">
                  <c:v>1.0849581805024211</c:v>
                </c:pt>
                <c:pt idx="1250">
                  <c:v>1.089975106918122</c:v>
                </c:pt>
                <c:pt idx="1251">
                  <c:v>1.1079620263060199</c:v>
                </c:pt>
                <c:pt idx="1252">
                  <c:v>1.10325226908101</c:v>
                </c:pt>
                <c:pt idx="1253">
                  <c:v>1.10254188894008</c:v>
                </c:pt>
                <c:pt idx="1254">
                  <c:v>1.10666535144418</c:v>
                </c:pt>
                <c:pt idx="1255">
                  <c:v>1.10660690863353</c:v>
                </c:pt>
                <c:pt idx="1256">
                  <c:v>1.0968509591442981</c:v>
                </c:pt>
                <c:pt idx="1257">
                  <c:v>1.11935697442058</c:v>
                </c:pt>
                <c:pt idx="1258">
                  <c:v>1.1205994730191799</c:v>
                </c:pt>
                <c:pt idx="1259">
                  <c:v>1.12462124947707</c:v>
                </c:pt>
                <c:pt idx="1260">
                  <c:v>1.12118610106411</c:v>
                </c:pt>
                <c:pt idx="1261">
                  <c:v>1.1144671333410301</c:v>
                </c:pt>
                <c:pt idx="1262">
                  <c:v>1.09592834049217</c:v>
                </c:pt>
                <c:pt idx="1263">
                  <c:v>1.0929995557013099</c:v>
                </c:pt>
                <c:pt idx="1264">
                  <c:v>1.0887305194890331</c:v>
                </c:pt>
                <c:pt idx="1265">
                  <c:v>1.090073593053777</c:v>
                </c:pt>
                <c:pt idx="1266">
                  <c:v>1.0903812955628931</c:v>
                </c:pt>
                <c:pt idx="1267">
                  <c:v>1.0819132211815059</c:v>
                </c:pt>
                <c:pt idx="1268">
                  <c:v>1.0726064591349871</c:v>
                </c:pt>
                <c:pt idx="1269">
                  <c:v>1.0765326382653571</c:v>
                </c:pt>
                <c:pt idx="1270">
                  <c:v>1.077206508315834</c:v>
                </c:pt>
                <c:pt idx="1271">
                  <c:v>1.0687997877748221</c:v>
                </c:pt>
                <c:pt idx="1272">
                  <c:v>0.97001226054613898</c:v>
                </c:pt>
                <c:pt idx="1273">
                  <c:v>0.97996807111481199</c:v>
                </c:pt>
                <c:pt idx="1274">
                  <c:v>0.99696621814439057</c:v>
                </c:pt>
                <c:pt idx="1275">
                  <c:v>1.015854912322673</c:v>
                </c:pt>
                <c:pt idx="1276">
                  <c:v>1.022867494059833</c:v>
                </c:pt>
                <c:pt idx="1277">
                  <c:v>1.0317651119886471</c:v>
                </c:pt>
                <c:pt idx="1278">
                  <c:v>1.030418460746142</c:v>
                </c:pt>
                <c:pt idx="1279">
                  <c:v>1.0250191450203461</c:v>
                </c:pt>
                <c:pt idx="1280">
                  <c:v>1.026167268479472</c:v>
                </c:pt>
                <c:pt idx="1281">
                  <c:v>1.0259352305217779</c:v>
                </c:pt>
                <c:pt idx="1282">
                  <c:v>1.0375068848075311</c:v>
                </c:pt>
                <c:pt idx="1283">
                  <c:v>1.0366982185253579</c:v>
                </c:pt>
                <c:pt idx="1284">
                  <c:v>1.040211720303464</c:v>
                </c:pt>
                <c:pt idx="1285">
                  <c:v>1.035210971213294</c:v>
                </c:pt>
                <c:pt idx="1286">
                  <c:v>1.0372059821083219</c:v>
                </c:pt>
                <c:pt idx="1287">
                  <c:v>1.031060642793586</c:v>
                </c:pt>
                <c:pt idx="1288">
                  <c:v>1.033090097170172</c:v>
                </c:pt>
                <c:pt idx="1289">
                  <c:v>1.0370367868382699</c:v>
                </c:pt>
                <c:pt idx="1290">
                  <c:v>1.055926547653401</c:v>
                </c:pt>
                <c:pt idx="1291">
                  <c:v>1.0612486655373059</c:v>
                </c:pt>
                <c:pt idx="1292">
                  <c:v>1.06827815791283</c:v>
                </c:pt>
                <c:pt idx="1293">
                  <c:v>1.060711125008994</c:v>
                </c:pt>
                <c:pt idx="1294">
                  <c:v>1.074240635672896</c:v>
                </c:pt>
                <c:pt idx="1295">
                  <c:v>1.0735783208549421</c:v>
                </c:pt>
                <c:pt idx="1296">
                  <c:v>1.0809664032058839</c:v>
                </c:pt>
                <c:pt idx="1297">
                  <c:v>1.0682820689146071</c:v>
                </c:pt>
                <c:pt idx="1298">
                  <c:v>1.0678296593397461</c:v>
                </c:pt>
                <c:pt idx="1299">
                  <c:v>1.069314662270108</c:v>
                </c:pt>
                <c:pt idx="1300">
                  <c:v>1.076318399810068</c:v>
                </c:pt>
                <c:pt idx="1301">
                  <c:v>1.0770303354630659</c:v>
                </c:pt>
                <c:pt idx="1302">
                  <c:v>1.070409564994828</c:v>
                </c:pt>
                <c:pt idx="1303">
                  <c:v>1.0603312911830149</c:v>
                </c:pt>
                <c:pt idx="1304">
                  <c:v>1.0613429740119711</c:v>
                </c:pt>
                <c:pt idx="1305">
                  <c:v>1.057984890111294</c:v>
                </c:pt>
                <c:pt idx="1306">
                  <c:v>1.055750841454254</c:v>
                </c:pt>
                <c:pt idx="1307">
                  <c:v>1.0678950797331039</c:v>
                </c:pt>
                <c:pt idx="1308">
                  <c:v>1.058771312570862</c:v>
                </c:pt>
                <c:pt idx="1309">
                  <c:v>1.06405327602175</c:v>
                </c:pt>
                <c:pt idx="1310">
                  <c:v>1.0713283837531831</c:v>
                </c:pt>
                <c:pt idx="1311">
                  <c:v>1.0755429103781939</c:v>
                </c:pt>
                <c:pt idx="1312">
                  <c:v>1.0743838538913739</c:v>
                </c:pt>
                <c:pt idx="1313">
                  <c:v>1.0822869885104101</c:v>
                </c:pt>
                <c:pt idx="1314">
                  <c:v>1.074784909346312</c:v>
                </c:pt>
                <c:pt idx="1315">
                  <c:v>1.0813764361876279</c:v>
                </c:pt>
                <c:pt idx="1316">
                  <c:v>1.081950997903214</c:v>
                </c:pt>
                <c:pt idx="1317">
                  <c:v>1.0695694995904339</c:v>
                </c:pt>
                <c:pt idx="1318">
                  <c:v>1.075131366327581</c:v>
                </c:pt>
                <c:pt idx="1319">
                  <c:v>1.0737593157951271</c:v>
                </c:pt>
                <c:pt idx="1320">
                  <c:v>1.073508945016604</c:v>
                </c:pt>
                <c:pt idx="1321">
                  <c:v>1.0604466879570349</c:v>
                </c:pt>
                <c:pt idx="1322">
                  <c:v>1.0565987510838031</c:v>
                </c:pt>
                <c:pt idx="1323">
                  <c:v>1.0653347957517101</c:v>
                </c:pt>
                <c:pt idx="1324">
                  <c:v>1.081765447534822</c:v>
                </c:pt>
                <c:pt idx="1325">
                  <c:v>1.096323596109247</c:v>
                </c:pt>
                <c:pt idx="1326">
                  <c:v>1.0925390352420821</c:v>
                </c:pt>
                <c:pt idx="1327">
                  <c:v>1.091894808807345</c:v>
                </c:pt>
                <c:pt idx="1328">
                  <c:v>1.10090917902784</c:v>
                </c:pt>
                <c:pt idx="1329">
                  <c:v>1.1037061230599401</c:v>
                </c:pt>
                <c:pt idx="1330">
                  <c:v>1.09933291198215</c:v>
                </c:pt>
                <c:pt idx="1331">
                  <c:v>1.1058927952636299</c:v>
                </c:pt>
                <c:pt idx="1332">
                  <c:v>1.10423879705763</c:v>
                </c:pt>
                <c:pt idx="1333">
                  <c:v>1.1035461275327001</c:v>
                </c:pt>
                <c:pt idx="1334">
                  <c:v>1.1152564446087301</c:v>
                </c:pt>
                <c:pt idx="1335">
                  <c:v>1.1129684419044501</c:v>
                </c:pt>
                <c:pt idx="1336">
                  <c:v>1.11696670790848</c:v>
                </c:pt>
                <c:pt idx="1337">
                  <c:v>1.12124974372939</c:v>
                </c:pt>
                <c:pt idx="1338">
                  <c:v>1.1228428769702401</c:v>
                </c:pt>
                <c:pt idx="1339">
                  <c:v>1.1205580963981101</c:v>
                </c:pt>
                <c:pt idx="1340">
                  <c:v>1.12088559835372</c:v>
                </c:pt>
                <c:pt idx="1341">
                  <c:v>1.1312612416301799</c:v>
                </c:pt>
                <c:pt idx="1342">
                  <c:v>1.1356245418739199</c:v>
                </c:pt>
                <c:pt idx="1343">
                  <c:v>1.14590683220456</c:v>
                </c:pt>
                <c:pt idx="1344">
                  <c:v>1.15291561404795</c:v>
                </c:pt>
                <c:pt idx="1345">
                  <c:v>1.14962701709361</c:v>
                </c:pt>
                <c:pt idx="1346">
                  <c:v>1.1619907381255901</c:v>
                </c:pt>
                <c:pt idx="1347">
                  <c:v>1.16017869989323</c:v>
                </c:pt>
                <c:pt idx="1348">
                  <c:v>1.16414565566145</c:v>
                </c:pt>
                <c:pt idx="1349">
                  <c:v>1.1693715762346</c:v>
                </c:pt>
                <c:pt idx="1350">
                  <c:v>1.1647072399620499</c:v>
                </c:pt>
                <c:pt idx="1351">
                  <c:v>1.1485787130662</c:v>
                </c:pt>
                <c:pt idx="1352">
                  <c:v>1.1468775384012599</c:v>
                </c:pt>
                <c:pt idx="1353">
                  <c:v>1.1554268105127199</c:v>
                </c:pt>
                <c:pt idx="1354">
                  <c:v>1.1643836712298099</c:v>
                </c:pt>
                <c:pt idx="1355">
                  <c:v>1.17153996006067</c:v>
                </c:pt>
                <c:pt idx="1356">
                  <c:v>1.17132463274693</c:v>
                </c:pt>
                <c:pt idx="1357">
                  <c:v>1.16858575375826</c:v>
                </c:pt>
                <c:pt idx="1358">
                  <c:v>1.1800808768501501</c:v>
                </c:pt>
                <c:pt idx="1359">
                  <c:v>1.1840549657522901</c:v>
                </c:pt>
                <c:pt idx="1360">
                  <c:v>1.1960441416993299</c:v>
                </c:pt>
                <c:pt idx="1361">
                  <c:v>1.1859296911210799</c:v>
                </c:pt>
                <c:pt idx="1362">
                  <c:v>1.20263706850151</c:v>
                </c:pt>
                <c:pt idx="1363">
                  <c:v>1.21920276095393</c:v>
                </c:pt>
                <c:pt idx="1364">
                  <c:v>1.21851080252023</c:v>
                </c:pt>
                <c:pt idx="1365">
                  <c:v>1.2302860955576</c:v>
                </c:pt>
                <c:pt idx="1366">
                  <c:v>1.2286791404809201</c:v>
                </c:pt>
                <c:pt idx="1367">
                  <c:v>1.24894844050804</c:v>
                </c:pt>
                <c:pt idx="1368">
                  <c:v>1.2715366979296401</c:v>
                </c:pt>
                <c:pt idx="1369">
                  <c:v>1.27013993697687</c:v>
                </c:pt>
                <c:pt idx="1370">
                  <c:v>1.2477779843398999</c:v>
                </c:pt>
                <c:pt idx="1371">
                  <c:v>1.26741941303063</c:v>
                </c:pt>
                <c:pt idx="1372">
                  <c:v>1.2719536196076999</c:v>
                </c:pt>
                <c:pt idx="1373">
                  <c:v>1.2820642702921801</c:v>
                </c:pt>
                <c:pt idx="1374">
                  <c:v>1.26307597889819</c:v>
                </c:pt>
                <c:pt idx="1375">
                  <c:v>1.2478849591271399</c:v>
                </c:pt>
                <c:pt idx="1376">
                  <c:v>1.2226568421709501</c:v>
                </c:pt>
                <c:pt idx="1377">
                  <c:v>1.2538747027916399</c:v>
                </c:pt>
                <c:pt idx="1378">
                  <c:v>1.2624594405783101</c:v>
                </c:pt>
                <c:pt idx="1379">
                  <c:v>1.25102089368257</c:v>
                </c:pt>
                <c:pt idx="1380">
                  <c:v>1.2535661780832901</c:v>
                </c:pt>
                <c:pt idx="1381">
                  <c:v>1.28204349309524</c:v>
                </c:pt>
                <c:pt idx="1382">
                  <c:v>1.2798056445444299</c:v>
                </c:pt>
                <c:pt idx="1383">
                  <c:v>1.2808889698150199</c:v>
                </c:pt>
                <c:pt idx="1384">
                  <c:v>1.2868381590576901</c:v>
                </c:pt>
                <c:pt idx="1385">
                  <c:v>1.29548429512793</c:v>
                </c:pt>
                <c:pt idx="1386">
                  <c:v>1.28145657616949</c:v>
                </c:pt>
                <c:pt idx="1387">
                  <c:v>1.27754268558448</c:v>
                </c:pt>
                <c:pt idx="1388">
                  <c:v>1.2840218377895101</c:v>
                </c:pt>
                <c:pt idx="1389">
                  <c:v>1.2760473496096501</c:v>
                </c:pt>
                <c:pt idx="1390">
                  <c:v>1.2937220555034301</c:v>
                </c:pt>
                <c:pt idx="1391">
                  <c:v>1.29577384258902</c:v>
                </c:pt>
                <c:pt idx="1392">
                  <c:v>1.2801637234230201</c:v>
                </c:pt>
                <c:pt idx="1393">
                  <c:v>1.29784145145454</c:v>
                </c:pt>
                <c:pt idx="1394">
                  <c:v>1.3056214339608001</c:v>
                </c:pt>
                <c:pt idx="1395">
                  <c:v>1.3228189976378</c:v>
                </c:pt>
                <c:pt idx="1396">
                  <c:v>1.30121889036969</c:v>
                </c:pt>
                <c:pt idx="1397">
                  <c:v>1.29639869178768</c:v>
                </c:pt>
                <c:pt idx="1398">
                  <c:v>1.2758158227487799</c:v>
                </c:pt>
                <c:pt idx="1399">
                  <c:v>1.2947386493062001</c:v>
                </c:pt>
                <c:pt idx="1400">
                  <c:v>1.2889841879531501</c:v>
                </c:pt>
                <c:pt idx="1401">
                  <c:v>1.25606770815163</c:v>
                </c:pt>
                <c:pt idx="1402">
                  <c:v>1.2660000749312399</c:v>
                </c:pt>
                <c:pt idx="1403">
                  <c:v>1.28637132766377</c:v>
                </c:pt>
                <c:pt idx="1404">
                  <c:v>1.2810594094947301</c:v>
                </c:pt>
                <c:pt idx="1405">
                  <c:v>1.2828046273728599</c:v>
                </c:pt>
                <c:pt idx="1406">
                  <c:v>1.2983132382654701</c:v>
                </c:pt>
                <c:pt idx="1407">
                  <c:v>1.3139792003148001</c:v>
                </c:pt>
                <c:pt idx="1408">
                  <c:v>1.30954936859765</c:v>
                </c:pt>
                <c:pt idx="1409">
                  <c:v>1.32467272359364</c:v>
                </c:pt>
                <c:pt idx="1410">
                  <c:v>1.3108308883276101</c:v>
                </c:pt>
                <c:pt idx="1411">
                  <c:v>1.3036630442642301</c:v>
                </c:pt>
                <c:pt idx="1412">
                  <c:v>1.30855877406805</c:v>
                </c:pt>
                <c:pt idx="1413">
                  <c:v>1.29505884035509</c:v>
                </c:pt>
                <c:pt idx="1414">
                  <c:v>1.2995032494424901</c:v>
                </c:pt>
                <c:pt idx="1415">
                  <c:v>1.31524189834871</c:v>
                </c:pt>
                <c:pt idx="1416">
                  <c:v>1.3118696370665899</c:v>
                </c:pt>
                <c:pt idx="1417">
                  <c:v>1.3169988270105699</c:v>
                </c:pt>
                <c:pt idx="1418">
                  <c:v>1.31010666412926</c:v>
                </c:pt>
                <c:pt idx="1419">
                  <c:v>1.3047691688974601</c:v>
                </c:pt>
                <c:pt idx="1420">
                  <c:v>1.3217412277674501</c:v>
                </c:pt>
                <c:pt idx="1421">
                  <c:v>1.3048805435616899</c:v>
                </c:pt>
                <c:pt idx="1422">
                  <c:v>1.3031026599300799</c:v>
                </c:pt>
                <c:pt idx="1423">
                  <c:v>1.29098555422606</c:v>
                </c:pt>
                <c:pt idx="1424">
                  <c:v>1.28736138887495</c:v>
                </c:pt>
                <c:pt idx="1425">
                  <c:v>1.27902782184445</c:v>
                </c:pt>
                <c:pt idx="1426">
                  <c:v>1.2389600975155</c:v>
                </c:pt>
                <c:pt idx="1427">
                  <c:v>1.2463396467716499</c:v>
                </c:pt>
                <c:pt idx="1428">
                  <c:v>1.26137047102105</c:v>
                </c:pt>
                <c:pt idx="1429">
                  <c:v>1.2644270300176901</c:v>
                </c:pt>
                <c:pt idx="1430">
                  <c:v>1.2644117859994</c:v>
                </c:pt>
                <c:pt idx="1431">
                  <c:v>1.27391338704354</c:v>
                </c:pt>
                <c:pt idx="1432">
                  <c:v>1.2860034046159301</c:v>
                </c:pt>
                <c:pt idx="1433">
                  <c:v>1.2778316552839499</c:v>
                </c:pt>
                <c:pt idx="1434">
                  <c:v>1.26898143603008</c:v>
                </c:pt>
                <c:pt idx="1435">
                  <c:v>1.26925349509118</c:v>
                </c:pt>
                <c:pt idx="1436">
                  <c:v>1.2837043133327499</c:v>
                </c:pt>
                <c:pt idx="1437">
                  <c:v>1.29675303743731</c:v>
                </c:pt>
                <c:pt idx="1438">
                  <c:v>1.2894851517262</c:v>
                </c:pt>
                <c:pt idx="1439">
                  <c:v>1.29093142240601</c:v>
                </c:pt>
                <c:pt idx="1440">
                  <c:v>1.27664637730794</c:v>
                </c:pt>
                <c:pt idx="1441">
                  <c:v>1.2861560003500299</c:v>
                </c:pt>
                <c:pt idx="1442">
                  <c:v>1.2780872703603099</c:v>
                </c:pt>
                <c:pt idx="1443">
                  <c:v>1.2595650103825999</c:v>
                </c:pt>
                <c:pt idx="1444">
                  <c:v>1.2791267079689201</c:v>
                </c:pt>
                <c:pt idx="1445">
                  <c:v>1.27408667108817</c:v>
                </c:pt>
                <c:pt idx="1446">
                  <c:v>1.2838614200518599</c:v>
                </c:pt>
                <c:pt idx="1447">
                  <c:v>1.2967494153163499</c:v>
                </c:pt>
                <c:pt idx="1448">
                  <c:v>1.2958454628090599</c:v>
                </c:pt>
                <c:pt idx="1449">
                  <c:v>1.30744404967523</c:v>
                </c:pt>
                <c:pt idx="1450">
                  <c:v>1.3152020994613101</c:v>
                </c:pt>
                <c:pt idx="1451">
                  <c:v>1.3195840658498901</c:v>
                </c:pt>
                <c:pt idx="1452">
                  <c:v>1.31576661701324</c:v>
                </c:pt>
                <c:pt idx="1453">
                  <c:v>1.3175095905096701</c:v>
                </c:pt>
                <c:pt idx="1454">
                  <c:v>1.31532218499314</c:v>
                </c:pt>
                <c:pt idx="1455">
                  <c:v>1.34129221454209</c:v>
                </c:pt>
                <c:pt idx="1456">
                  <c:v>1.362560508864</c:v>
                </c:pt>
                <c:pt idx="1457">
                  <c:v>1.36497641910366</c:v>
                </c:pt>
                <c:pt idx="1458">
                  <c:v>1.36563735618235</c:v>
                </c:pt>
                <c:pt idx="1459">
                  <c:v>1.38166826358499</c:v>
                </c:pt>
                <c:pt idx="1460">
                  <c:v>1.40565768183636</c:v>
                </c:pt>
                <c:pt idx="1461">
                  <c:v>1.3891697205442599</c:v>
                </c:pt>
                <c:pt idx="1462">
                  <c:v>1.39338478048769</c:v>
                </c:pt>
                <c:pt idx="1463">
                  <c:v>1.3910325129133101</c:v>
                </c:pt>
                <c:pt idx="1464">
                  <c:v>1.3881656375028499</c:v>
                </c:pt>
                <c:pt idx="1465">
                  <c:v>1.3938391233418399</c:v>
                </c:pt>
                <c:pt idx="1466">
                  <c:v>1.3856441524368099</c:v>
                </c:pt>
                <c:pt idx="1467">
                  <c:v>1.3933522925070201</c:v>
                </c:pt>
                <c:pt idx="1468">
                  <c:v>1.39952987536482</c:v>
                </c:pt>
                <c:pt idx="1469">
                  <c:v>1.4125871325641599</c:v>
                </c:pt>
                <c:pt idx="1470">
                  <c:v>1.4032544601308701</c:v>
                </c:pt>
                <c:pt idx="1471">
                  <c:v>1.4052442933928599</c:v>
                </c:pt>
                <c:pt idx="1472">
                  <c:v>1.4069574010575399</c:v>
                </c:pt>
                <c:pt idx="1473">
                  <c:v>1.40435476270463</c:v>
                </c:pt>
                <c:pt idx="1474">
                  <c:v>1.39089042799648</c:v>
                </c:pt>
                <c:pt idx="1475">
                  <c:v>1.3529126896852501</c:v>
                </c:pt>
                <c:pt idx="1476">
                  <c:v>1.38154528924503</c:v>
                </c:pt>
                <c:pt idx="1477">
                  <c:v>1.38783569117112</c:v>
                </c:pt>
                <c:pt idx="1478">
                  <c:v>1.372435099481</c:v>
                </c:pt>
                <c:pt idx="1479">
                  <c:v>1.36920905633349</c:v>
                </c:pt>
                <c:pt idx="1480">
                  <c:v>1.39532472625543</c:v>
                </c:pt>
                <c:pt idx="1481">
                  <c:v>1.3962408562000599</c:v>
                </c:pt>
                <c:pt idx="1482">
                  <c:v>1.3938980105845</c:v>
                </c:pt>
                <c:pt idx="1483">
                  <c:v>1.3999375973000601</c:v>
                </c:pt>
                <c:pt idx="1484">
                  <c:v>1.3838599356489101</c:v>
                </c:pt>
                <c:pt idx="1485">
                  <c:v>1.39891195930567</c:v>
                </c:pt>
                <c:pt idx="1486">
                  <c:v>1.4134146205423901</c:v>
                </c:pt>
                <c:pt idx="1487">
                  <c:v>1.4163401387579</c:v>
                </c:pt>
                <c:pt idx="1488">
                  <c:v>1.42183987389864</c:v>
                </c:pt>
                <c:pt idx="1489">
                  <c:v>1.41678061533302</c:v>
                </c:pt>
                <c:pt idx="1490">
                  <c:v>1.3750936473820401</c:v>
                </c:pt>
                <c:pt idx="1491">
                  <c:v>1.3651147707915201</c:v>
                </c:pt>
                <c:pt idx="1492">
                  <c:v>1.37969711868944</c:v>
                </c:pt>
                <c:pt idx="1493">
                  <c:v>1.3893782480480898</c:v>
                </c:pt>
                <c:pt idx="1494">
                  <c:v>1.3776116880999201</c:v>
                </c:pt>
                <c:pt idx="1495">
                  <c:v>1.39911730912056</c:v>
                </c:pt>
                <c:pt idx="1496">
                  <c:v>1.40285516018241</c:v>
                </c:pt>
                <c:pt idx="1497">
                  <c:v>1.39544447846325</c:v>
                </c:pt>
                <c:pt idx="1498">
                  <c:v>1.38232915622048</c:v>
                </c:pt>
                <c:pt idx="1499">
                  <c:v>1.38153193406282</c:v>
                </c:pt>
                <c:pt idx="1500">
                  <c:v>1.3600005582066199</c:v>
                </c:pt>
                <c:pt idx="1501">
                  <c:v>1.3709440078319601</c:v>
                </c:pt>
                <c:pt idx="1502">
                  <c:v>1.34200321688785</c:v>
                </c:pt>
                <c:pt idx="1503">
                  <c:v>1.32571611664723</c:v>
                </c:pt>
                <c:pt idx="1504">
                  <c:v>1.2718339118430899</c:v>
                </c:pt>
                <c:pt idx="1505">
                  <c:v>1.29856940888186</c:v>
                </c:pt>
                <c:pt idx="1506">
                  <c:v>1.32187386850385</c:v>
                </c:pt>
                <c:pt idx="1507">
                  <c:v>1.3026064293580399</c:v>
                </c:pt>
                <c:pt idx="1508">
                  <c:v>1.31600945466902</c:v>
                </c:pt>
                <c:pt idx="1509">
                  <c:v>1.31667730266563</c:v>
                </c:pt>
                <c:pt idx="1510">
                  <c:v>1.29826192858875</c:v>
                </c:pt>
                <c:pt idx="1511">
                  <c:v>1.32142534770917</c:v>
                </c:pt>
                <c:pt idx="1512">
                  <c:v>1.30228386059785</c:v>
                </c:pt>
                <c:pt idx="1513">
                  <c:v>1.2869613556136601</c:v>
                </c:pt>
                <c:pt idx="1514">
                  <c:v>1.2939072503262001</c:v>
                </c:pt>
                <c:pt idx="1515">
                  <c:v>1.34657286691852</c:v>
                </c:pt>
                <c:pt idx="1516">
                  <c:v>1.3377521579507801</c:v>
                </c:pt>
                <c:pt idx="1517">
                  <c:v>1.3533092563767899</c:v>
                </c:pt>
                <c:pt idx="1518">
                  <c:v>1.35637150410329</c:v>
                </c:pt>
                <c:pt idx="1519">
                  <c:v>1.37361337765269</c:v>
                </c:pt>
                <c:pt idx="1520">
                  <c:v>1.3675082149925699</c:v>
                </c:pt>
                <c:pt idx="1521">
                  <c:v>1.3865135281329199</c:v>
                </c:pt>
                <c:pt idx="1522">
                  <c:v>1.38976419281434</c:v>
                </c:pt>
                <c:pt idx="1523">
                  <c:v>1.40000843976406</c:v>
                </c:pt>
                <c:pt idx="1524">
                  <c:v>1.3994972318329399</c:v>
                </c:pt>
                <c:pt idx="1525">
                  <c:v>1.4126485752909401</c:v>
                </c:pt>
                <c:pt idx="1526">
                  <c:v>1.40065066625471</c:v>
                </c:pt>
                <c:pt idx="1527">
                  <c:v>1.3935551757242</c:v>
                </c:pt>
                <c:pt idx="1528">
                  <c:v>1.3991713076109999</c:v>
                </c:pt>
                <c:pt idx="1529">
                  <c:v>1.3881183054927</c:v>
                </c:pt>
                <c:pt idx="1530">
                  <c:v>1.40626370933897</c:v>
                </c:pt>
                <c:pt idx="1531">
                  <c:v>1.4093525118786701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CCB-465F-B98D-944A89A10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42000"/>
        <c:axId val="980244720"/>
      </c:lineChart>
      <c:dateAx>
        <c:axId val="980242000"/>
        <c:scaling>
          <c:orientation val="minMax"/>
        </c:scaling>
        <c:delete val="0"/>
        <c:axPos val="b"/>
        <c:numFmt formatCode="yyyy/mm/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4720"/>
        <c:crosses val="autoZero"/>
        <c:auto val="1"/>
        <c:lblOffset val="100"/>
        <c:baseTimeUnit val="days"/>
      </c:dateAx>
      <c:valAx>
        <c:axId val="9802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66854947225164"/>
          <c:y val="4.1267284184398498E-2"/>
          <c:w val="0.42361007505640741"/>
          <c:h val="7.62864247313312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04365503372621E-2"/>
          <c:y val="0.14643788183100007"/>
          <c:w val="0.91854911410927431"/>
          <c:h val="0.74864437228170555"/>
        </c:manualLayout>
      </c:layout>
      <c:lineChart>
        <c:grouping val="standard"/>
        <c:varyColors val="0"/>
        <c:ser>
          <c:idx val="0"/>
          <c:order val="0"/>
          <c:tx>
            <c:strRef>
              <c:f>模拟组合净值!$J$3</c:f>
              <c:strCache>
                <c:ptCount val="1"/>
                <c:pt idx="0">
                  <c:v>增值组合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模拟组合净值!$A$4:$A$7</c:f>
              <c:numCache>
                <c:formatCode>yyyy\-mm\-dd</c:formatCode>
                <c:ptCount val="4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</c:numCache>
            </c:numRef>
          </c:cat>
          <c:val>
            <c:numRef>
              <c:f>模拟组合净值!$J$4:$J$7</c:f>
              <c:numCache>
                <c:formatCode>0.0%</c:formatCode>
                <c:ptCount val="4"/>
                <c:pt idx="0">
                  <c:v>-2.9746342661373198E-2</c:v>
                </c:pt>
                <c:pt idx="1">
                  <c:v>-2.1981561830946971E-3</c:v>
                </c:pt>
                <c:pt idx="2">
                  <c:v>2.4377165906598927E-2</c:v>
                </c:pt>
                <c:pt idx="3">
                  <c:v>2.5987686531535763E-2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20D-4BEA-B925-4E07761D820F}"/>
            </c:ext>
          </c:extLst>
        </c:ser>
        <c:ser>
          <c:idx val="1"/>
          <c:order val="1"/>
          <c:tx>
            <c:strRef>
              <c:f>模拟组合净值!$K$3</c:f>
              <c:strCache>
                <c:ptCount val="1"/>
                <c:pt idx="0">
                  <c:v>双创50等权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模拟组合净值!$A$4:$A$7</c:f>
              <c:numCache>
                <c:formatCode>yyyy\-mm\-dd</c:formatCode>
                <c:ptCount val="4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</c:numCache>
            </c:numRef>
          </c:cat>
          <c:val>
            <c:numRef>
              <c:f>模拟组合净值!$K$4:$K$7</c:f>
              <c:numCache>
                <c:formatCode>0%</c:formatCode>
                <c:ptCount val="4"/>
                <c:pt idx="0">
                  <c:v>-3.8529099181808003E-2</c:v>
                </c:pt>
                <c:pt idx="1">
                  <c:v>-2.5413945059988001E-2</c:v>
                </c:pt>
                <c:pt idx="2">
                  <c:v>-6.7634571459932007E-3</c:v>
                </c:pt>
                <c:pt idx="3">
                  <c:v>3.0608027858346004E-4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20D-4BEA-B925-4E07761D820F}"/>
            </c:ext>
          </c:extLst>
        </c:ser>
        <c:ser>
          <c:idx val="2"/>
          <c:order val="2"/>
          <c:tx>
            <c:strRef>
              <c:f>模拟组合净值!$L$3</c:f>
              <c:strCache>
                <c:ptCount val="1"/>
                <c:pt idx="0">
                  <c:v>中证800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模拟组合净值!$A$4:$A$7</c:f>
              <c:numCache>
                <c:formatCode>yyyy\-mm\-dd</c:formatCode>
                <c:ptCount val="4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</c:numCache>
            </c:numRef>
          </c:cat>
          <c:val>
            <c:numRef>
              <c:f>模拟组合净值!$L$4:$L$7</c:f>
              <c:numCache>
                <c:formatCode>0%</c:formatCode>
                <c:ptCount val="4"/>
                <c:pt idx="0">
                  <c:v>-9.9045786248009998E-3</c:v>
                </c:pt>
                <c:pt idx="1">
                  <c:v>1.9984116245981001E-3</c:v>
                </c:pt>
                <c:pt idx="2">
                  <c:v>6.9311142062622004E-3</c:v>
                </c:pt>
                <c:pt idx="3">
                  <c:v>1.7550768004007998E-3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20D-4BEA-B925-4E07761D820F}"/>
            </c:ext>
          </c:extLst>
        </c:ser>
        <c:ser>
          <c:idx val="3"/>
          <c:order val="3"/>
          <c:tx>
            <c:strRef>
              <c:f>模拟组合净值!$M$3</c:f>
              <c:strCache>
                <c:ptCount val="1"/>
                <c:pt idx="0">
                  <c:v>易方达中债新综合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模拟组合净值!$A$4:$A$7</c:f>
              <c:numCache>
                <c:formatCode>yyyy\-mm\-dd</c:formatCode>
                <c:ptCount val="4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</c:numCache>
            </c:numRef>
          </c:cat>
          <c:val>
            <c:numRef>
              <c:f>模拟组合净值!$M$4:$M$7</c:f>
              <c:numCache>
                <c:formatCode>0.0%</c:formatCode>
                <c:ptCount val="4"/>
                <c:pt idx="0">
                  <c:v>8.3991264908453E-4</c:v>
                </c:pt>
                <c:pt idx="1">
                  <c:v>8.9590682569015007E-4</c:v>
                </c:pt>
                <c:pt idx="2">
                  <c:v>5.0394758945064002E-4</c:v>
                </c:pt>
                <c:pt idx="3">
                  <c:v>1.1198835321126999E-3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20D-4BEA-B925-4E07761D820F}"/>
            </c:ext>
          </c:extLst>
        </c:ser>
        <c:ser>
          <c:idx val="4"/>
          <c:order val="4"/>
          <c:tx>
            <c:strRef>
              <c:f>模拟组合净值!$N$3</c:f>
              <c:strCache>
                <c:ptCount val="1"/>
                <c:pt idx="0">
                  <c:v>国泰黄金ETF联接A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模拟组合净值!$A$4:$A$7</c:f>
              <c:numCache>
                <c:formatCode>yyyy\-mm\-dd</c:formatCode>
                <c:ptCount val="4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</c:numCache>
            </c:numRef>
          </c:cat>
          <c:val>
            <c:numRef>
              <c:f>模拟组合净值!$N$4:$N$7</c:f>
              <c:numCache>
                <c:formatCode>0.0%</c:formatCode>
                <c:ptCount val="4"/>
                <c:pt idx="0">
                  <c:v>-3.8475580644254997E-3</c:v>
                </c:pt>
                <c:pt idx="1">
                  <c:v>2.2467492347010001E-3</c:v>
                </c:pt>
                <c:pt idx="2">
                  <c:v>-1.1992024040217E-2</c:v>
                </c:pt>
                <c:pt idx="3">
                  <c:v>-1.0475468306794E-2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20D-4BEA-B925-4E07761D8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45264"/>
        <c:axId val="980247440"/>
      </c:lineChart>
      <c:dateAx>
        <c:axId val="98024526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7440"/>
        <c:crosses val="autoZero"/>
        <c:auto val="1"/>
        <c:lblOffset val="100"/>
        <c:baseTimeUnit val="days"/>
      </c:dateAx>
      <c:valAx>
        <c:axId val="9802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endParaRPr lang="zh-CN"/>
          </a:p>
        </c:txPr>
        <c:crossAx val="98024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348262753705525E-2"/>
          <c:y val="2.3738805236791807E-2"/>
          <c:w val="0.69763738597002856"/>
          <c:h val="6.44344125723636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华文中宋" panose="02010600040101010101" pitchFamily="2" charset="-122"/>
          <a:ea typeface="华文中宋" panose="0201060004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82550</xdr:colOff>
      <xdr:row>1523</xdr:row>
      <xdr:rowOff>31750</xdr:rowOff>
    </xdr:from>
    <xdr:to>
      <xdr:col>30</xdr:col>
      <xdr:colOff>622300</xdr:colOff>
      <xdr:row>1543</xdr:row>
      <xdr:rowOff>130176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9255EF48-5AD6-432C-9D0A-D0A080A3D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889000</xdr:colOff>
      <xdr:row>957</xdr:row>
      <xdr:rowOff>9525</xdr:rowOff>
    </xdr:from>
    <xdr:to>
      <xdr:col>44</xdr:col>
      <xdr:colOff>317500</xdr:colOff>
      <xdr:row>984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F8992D7F-37D1-BB6C-5A19-9C05AF4BD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0</xdr:colOff>
      <xdr:row>24</xdr:row>
      <xdr:rowOff>0</xdr:rowOff>
    </xdr:from>
    <xdr:to>
      <xdr:col>61</xdr:col>
      <xdr:colOff>298450</xdr:colOff>
      <xdr:row>41</xdr:row>
      <xdr:rowOff>174626</xdr:rowOff>
    </xdr:to>
    <xdr:graphicFrame macro="">
      <xdr:nvGraphicFramePr>
        <xdr:cNvPr id="6" name="图表 5">
          <a:extLst>
            <a:ext uri="{FF2B5EF4-FFF2-40B4-BE49-F238E27FC236}">
              <a16:creationId xmlns="" xmlns:a16="http://schemas.microsoft.com/office/drawing/2014/main" id="{7A1F67A7-8828-4CA3-A9FA-3DC9EBEC6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20</xdr:row>
      <xdr:rowOff>0</xdr:rowOff>
    </xdr:from>
    <xdr:to>
      <xdr:col>43</xdr:col>
      <xdr:colOff>527050</xdr:colOff>
      <xdr:row>40</xdr:row>
      <xdr:rowOff>66676</xdr:rowOff>
    </xdr:to>
    <xdr:graphicFrame macro="">
      <xdr:nvGraphicFramePr>
        <xdr:cNvPr id="4" name="图表 3">
          <a:extLst>
            <a:ext uri="{FF2B5EF4-FFF2-40B4-BE49-F238E27FC236}">
              <a16:creationId xmlns="" xmlns:a16="http://schemas.microsoft.com/office/drawing/2014/main" id="{5C8B9FAB-3733-49C2-8F99-7E614C626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</xdr:row>
      <xdr:rowOff>0</xdr:rowOff>
    </xdr:from>
    <xdr:to>
      <xdr:col>14</xdr:col>
      <xdr:colOff>565150</xdr:colOff>
      <xdr:row>40</xdr:row>
      <xdr:rowOff>66676</xdr:rowOff>
    </xdr:to>
    <xdr:graphicFrame macro="">
      <xdr:nvGraphicFramePr>
        <xdr:cNvPr id="3" name="图表 2">
          <a:extLst>
            <a:ext uri="{FF2B5EF4-FFF2-40B4-BE49-F238E27FC236}">
              <a16:creationId xmlns="" xmlns:a16="http://schemas.microsoft.com/office/drawing/2014/main" id="{2BE4B089-474C-4B0B-B2DC-B6B5CBF8A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="120" zoomScaleNormal="120" workbookViewId="0">
      <selection activeCell="F2" sqref="F2"/>
    </sheetView>
  </sheetViews>
  <sheetFormatPr defaultColWidth="8.6640625" defaultRowHeight="14"/>
  <cols>
    <col min="1" max="1" width="8.6640625" style="1" bestFit="1" customWidth="1"/>
    <col min="2" max="2" width="9.5" style="1" bestFit="1" customWidth="1"/>
    <col min="3" max="3" width="24.58203125" style="1" customWidth="1"/>
    <col min="4" max="4" width="16.75" style="1" bestFit="1" customWidth="1"/>
    <col min="5" max="5" width="38.08203125" style="1" bestFit="1" customWidth="1"/>
    <col min="6" max="6" width="34.6640625" style="1" customWidth="1"/>
    <col min="7" max="16384" width="8.6640625" style="1"/>
  </cols>
  <sheetData>
    <row r="1" spans="1:6" ht="15">
      <c r="A1" s="2" t="s">
        <v>132</v>
      </c>
      <c r="B1" s="2" t="s">
        <v>137</v>
      </c>
      <c r="C1" s="2" t="s">
        <v>152</v>
      </c>
      <c r="D1" s="2" t="s">
        <v>138</v>
      </c>
      <c r="E1" s="2" t="s">
        <v>146</v>
      </c>
      <c r="F1" s="2" t="s">
        <v>139</v>
      </c>
    </row>
    <row r="2" spans="1:6" ht="92" customHeight="1">
      <c r="A2" s="364" t="s">
        <v>0</v>
      </c>
      <c r="B2" s="4" t="s">
        <v>133</v>
      </c>
      <c r="C2" s="15" t="s">
        <v>171</v>
      </c>
      <c r="D2" s="7" t="s">
        <v>151</v>
      </c>
      <c r="E2" s="15" t="s">
        <v>186</v>
      </c>
      <c r="F2" s="15" t="s">
        <v>191</v>
      </c>
    </row>
    <row r="3" spans="1:6" ht="25.5" customHeight="1">
      <c r="A3" s="364"/>
      <c r="B3" s="365" t="s">
        <v>141</v>
      </c>
      <c r="C3" s="360" t="s">
        <v>184</v>
      </c>
      <c r="D3" s="364" t="s">
        <v>140</v>
      </c>
      <c r="E3" s="360" t="s">
        <v>142</v>
      </c>
      <c r="F3" s="360" t="s">
        <v>172</v>
      </c>
    </row>
    <row r="4" spans="1:6">
      <c r="A4" s="364"/>
      <c r="B4" s="365"/>
      <c r="C4" s="363"/>
      <c r="D4" s="365"/>
      <c r="E4" s="363"/>
      <c r="F4" s="360"/>
    </row>
    <row r="5" spans="1:6">
      <c r="A5" s="364"/>
      <c r="B5" s="365"/>
      <c r="C5" s="363"/>
      <c r="D5" s="365"/>
      <c r="E5" s="363"/>
      <c r="F5" s="360"/>
    </row>
    <row r="6" spans="1:6" ht="14" customHeight="1">
      <c r="A6" s="362" t="s">
        <v>5</v>
      </c>
      <c r="B6" s="366" t="s">
        <v>135</v>
      </c>
      <c r="C6" s="361" t="s">
        <v>173</v>
      </c>
      <c r="D6" s="368" t="s">
        <v>145</v>
      </c>
      <c r="E6" s="361" t="s">
        <v>166</v>
      </c>
      <c r="F6" s="361" t="s">
        <v>175</v>
      </c>
    </row>
    <row r="7" spans="1:6" ht="14" customHeight="1">
      <c r="A7" s="362"/>
      <c r="B7" s="366"/>
      <c r="C7" s="367"/>
      <c r="D7" s="366"/>
      <c r="E7" s="367"/>
      <c r="F7" s="361"/>
    </row>
    <row r="8" spans="1:6" ht="14" customHeight="1">
      <c r="A8" s="362"/>
      <c r="B8" s="366"/>
      <c r="C8" s="367"/>
      <c r="D8" s="366"/>
      <c r="E8" s="367"/>
      <c r="F8" s="361"/>
    </row>
    <row r="9" spans="1:6" ht="14" customHeight="1">
      <c r="A9" s="362"/>
      <c r="B9" s="366"/>
      <c r="C9" s="367"/>
      <c r="D9" s="366"/>
      <c r="E9" s="367"/>
      <c r="F9" s="361"/>
    </row>
    <row r="10" spans="1:6" ht="14" customHeight="1">
      <c r="A10" s="362"/>
      <c r="B10" s="366"/>
      <c r="C10" s="367"/>
      <c r="D10" s="366"/>
      <c r="E10" s="367"/>
      <c r="F10" s="361"/>
    </row>
    <row r="11" spans="1:6" ht="32.25" customHeight="1">
      <c r="A11" s="362"/>
      <c r="B11" s="5" t="s">
        <v>134</v>
      </c>
      <c r="C11" s="17" t="s">
        <v>176</v>
      </c>
      <c r="D11" s="5" t="s">
        <v>13</v>
      </c>
      <c r="E11" s="16" t="s">
        <v>168</v>
      </c>
      <c r="F11" s="22" t="s">
        <v>167</v>
      </c>
    </row>
    <row r="12" spans="1:6" ht="32.25" customHeight="1">
      <c r="A12" s="362"/>
      <c r="B12" s="5" t="s">
        <v>136</v>
      </c>
      <c r="C12" s="17" t="s">
        <v>177</v>
      </c>
      <c r="D12" s="18" t="s">
        <v>148</v>
      </c>
      <c r="E12" s="16" t="s">
        <v>169</v>
      </c>
      <c r="F12" s="22" t="s">
        <v>159</v>
      </c>
    </row>
    <row r="13" spans="1:6" ht="28">
      <c r="A13" s="362"/>
      <c r="B13" s="5" t="s">
        <v>165</v>
      </c>
      <c r="C13" s="22" t="s">
        <v>174</v>
      </c>
      <c r="D13" s="5" t="s">
        <v>13</v>
      </c>
      <c r="E13" s="16" t="s">
        <v>169</v>
      </c>
      <c r="F13" s="39" t="s">
        <v>170</v>
      </c>
    </row>
    <row r="14" spans="1:6" ht="18.5" customHeight="1">
      <c r="A14" s="13" t="s">
        <v>131</v>
      </c>
      <c r="B14" s="13" t="s">
        <v>164</v>
      </c>
      <c r="C14" s="24" t="s">
        <v>161</v>
      </c>
      <c r="D14" s="20" t="s">
        <v>162</v>
      </c>
      <c r="E14" s="21" t="s">
        <v>163</v>
      </c>
      <c r="F14" s="23" t="s">
        <v>160</v>
      </c>
    </row>
  </sheetData>
  <mergeCells count="12">
    <mergeCell ref="F3:F5"/>
    <mergeCell ref="F6:F10"/>
    <mergeCell ref="A6:A13"/>
    <mergeCell ref="C3:C5"/>
    <mergeCell ref="D3:D5"/>
    <mergeCell ref="E3:E5"/>
    <mergeCell ref="B6:B10"/>
    <mergeCell ref="C6:C10"/>
    <mergeCell ref="D6:D10"/>
    <mergeCell ref="E6:E10"/>
    <mergeCell ref="A2:A5"/>
    <mergeCell ref="B3:B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="120" zoomScaleNormal="120" workbookViewId="0">
      <selection activeCell="D37" sqref="D37"/>
    </sheetView>
  </sheetViews>
  <sheetFormatPr defaultColWidth="8.6640625" defaultRowHeight="14"/>
  <cols>
    <col min="1" max="1" width="8.6640625" style="1" bestFit="1" customWidth="1"/>
    <col min="2" max="2" width="9.5" style="1" bestFit="1" customWidth="1"/>
    <col min="3" max="3" width="27" style="1" bestFit="1" customWidth="1"/>
    <col min="4" max="4" width="15" style="1" bestFit="1" customWidth="1"/>
    <col min="5" max="5" width="36.08203125" style="1" bestFit="1" customWidth="1"/>
    <col min="6" max="6" width="45.25" style="1" customWidth="1"/>
    <col min="7" max="8" width="8.6640625" style="1"/>
    <col min="9" max="9" width="8.6640625" style="3"/>
    <col min="10" max="16384" width="8.6640625" style="1"/>
  </cols>
  <sheetData>
    <row r="1" spans="1:6" s="27" customFormat="1" ht="15.5">
      <c r="A1" s="2" t="s">
        <v>132</v>
      </c>
      <c r="B1" s="2" t="s">
        <v>137</v>
      </c>
      <c r="C1" s="2" t="s">
        <v>152</v>
      </c>
      <c r="D1" s="2" t="s">
        <v>138</v>
      </c>
      <c r="E1" s="2" t="s">
        <v>146</v>
      </c>
      <c r="F1" s="2" t="s">
        <v>139</v>
      </c>
    </row>
    <row r="2" spans="1:6" s="27" customFormat="1" ht="123" customHeight="1">
      <c r="A2" s="364" t="s">
        <v>0</v>
      </c>
      <c r="B2" s="4" t="s">
        <v>133</v>
      </c>
      <c r="C2" s="15" t="s">
        <v>213</v>
      </c>
      <c r="D2" s="7" t="s">
        <v>151</v>
      </c>
      <c r="E2" s="15" t="s">
        <v>186</v>
      </c>
      <c r="F2" s="15" t="s">
        <v>303</v>
      </c>
    </row>
    <row r="3" spans="1:6" s="27" customFormat="1" ht="25.5" customHeight="1">
      <c r="A3" s="364"/>
      <c r="B3" s="365" t="s">
        <v>141</v>
      </c>
      <c r="C3" s="360" t="s">
        <v>214</v>
      </c>
      <c r="D3" s="364" t="s">
        <v>190</v>
      </c>
      <c r="E3" s="360" t="s">
        <v>142</v>
      </c>
      <c r="F3" s="360" t="s">
        <v>172</v>
      </c>
    </row>
    <row r="4" spans="1:6" s="27" customFormat="1" ht="15.5">
      <c r="A4" s="364"/>
      <c r="B4" s="365"/>
      <c r="C4" s="363"/>
      <c r="D4" s="365"/>
      <c r="E4" s="363"/>
      <c r="F4" s="360"/>
    </row>
    <row r="5" spans="1:6" s="27" customFormat="1" ht="15.5">
      <c r="A5" s="364"/>
      <c r="B5" s="365"/>
      <c r="C5" s="363"/>
      <c r="D5" s="365"/>
      <c r="E5" s="363"/>
      <c r="F5" s="360"/>
    </row>
    <row r="6" spans="1:6" s="27" customFormat="1" ht="14" customHeight="1">
      <c r="A6" s="366" t="s">
        <v>5</v>
      </c>
      <c r="B6" s="366" t="s">
        <v>135</v>
      </c>
      <c r="C6" s="361" t="s">
        <v>173</v>
      </c>
      <c r="D6" s="369" t="s">
        <v>145</v>
      </c>
      <c r="E6" s="361" t="s">
        <v>166</v>
      </c>
      <c r="F6" s="361" t="s">
        <v>175</v>
      </c>
    </row>
    <row r="7" spans="1:6" s="27" customFormat="1" ht="14" customHeight="1">
      <c r="A7" s="366"/>
      <c r="B7" s="366"/>
      <c r="C7" s="367"/>
      <c r="D7" s="370"/>
      <c r="E7" s="367"/>
      <c r="F7" s="361"/>
    </row>
    <row r="8" spans="1:6" s="27" customFormat="1" ht="14" customHeight="1">
      <c r="A8" s="366"/>
      <c r="B8" s="366"/>
      <c r="C8" s="367"/>
      <c r="D8" s="370"/>
      <c r="E8" s="367"/>
      <c r="F8" s="361"/>
    </row>
    <row r="9" spans="1:6" s="27" customFormat="1" ht="14" customHeight="1">
      <c r="A9" s="366"/>
      <c r="B9" s="366"/>
      <c r="C9" s="367"/>
      <c r="D9" s="370"/>
      <c r="E9" s="367"/>
      <c r="F9" s="361"/>
    </row>
    <row r="10" spans="1:6" s="27" customFormat="1" ht="14" customHeight="1">
      <c r="A10" s="366"/>
      <c r="B10" s="366"/>
      <c r="C10" s="367"/>
      <c r="D10" s="370"/>
      <c r="E10" s="367"/>
      <c r="F10" s="361"/>
    </row>
    <row r="11" spans="1:6" s="27" customFormat="1" ht="32.25" customHeight="1">
      <c r="A11" s="366"/>
      <c r="B11" s="5" t="s">
        <v>134</v>
      </c>
      <c r="C11" s="17" t="s">
        <v>176</v>
      </c>
      <c r="D11" s="5" t="s">
        <v>13</v>
      </c>
      <c r="E11" s="16" t="s">
        <v>168</v>
      </c>
      <c r="F11" s="22" t="s">
        <v>167</v>
      </c>
    </row>
    <row r="12" spans="1:6" s="27" customFormat="1" ht="32.25" customHeight="1">
      <c r="A12" s="366"/>
      <c r="B12" s="5" t="s">
        <v>136</v>
      </c>
      <c r="C12" s="17" t="s">
        <v>177</v>
      </c>
      <c r="D12" s="18" t="s">
        <v>148</v>
      </c>
      <c r="E12" s="16" t="s">
        <v>169</v>
      </c>
      <c r="F12" s="22" t="s">
        <v>159</v>
      </c>
    </row>
    <row r="13" spans="1:6" s="27" customFormat="1" ht="21" customHeight="1">
      <c r="A13" s="366"/>
      <c r="B13" s="5" t="s">
        <v>165</v>
      </c>
      <c r="C13" s="22" t="s">
        <v>174</v>
      </c>
      <c r="D13" s="5" t="s">
        <v>13</v>
      </c>
      <c r="E13" s="16" t="s">
        <v>169</v>
      </c>
      <c r="F13" s="22" t="s">
        <v>170</v>
      </c>
    </row>
    <row r="14" spans="1:6" s="27" customFormat="1" ht="21" customHeight="1">
      <c r="A14" s="5"/>
      <c r="B14" s="5" t="s">
        <v>12</v>
      </c>
      <c r="C14" s="22" t="s">
        <v>187</v>
      </c>
      <c r="D14" s="5" t="s">
        <v>188</v>
      </c>
      <c r="E14" s="16" t="s">
        <v>188</v>
      </c>
      <c r="F14" s="22" t="s">
        <v>189</v>
      </c>
    </row>
    <row r="15" spans="1:6" s="27" customFormat="1" ht="18.5" customHeight="1">
      <c r="A15" s="40" t="s">
        <v>131</v>
      </c>
      <c r="B15" s="40" t="s">
        <v>164</v>
      </c>
      <c r="C15" s="41" t="s">
        <v>161</v>
      </c>
      <c r="D15" s="42" t="s">
        <v>162</v>
      </c>
      <c r="E15" s="43" t="s">
        <v>163</v>
      </c>
      <c r="F15" s="44" t="s">
        <v>160</v>
      </c>
    </row>
  </sheetData>
  <mergeCells count="12">
    <mergeCell ref="C3:C5"/>
    <mergeCell ref="D3:D5"/>
    <mergeCell ref="E3:E5"/>
    <mergeCell ref="F3:F5"/>
    <mergeCell ref="A6:A13"/>
    <mergeCell ref="B6:B10"/>
    <mergeCell ref="C6:C10"/>
    <mergeCell ref="D6:D10"/>
    <mergeCell ref="E6:E10"/>
    <mergeCell ref="F6:F10"/>
    <mergeCell ref="A2:A5"/>
    <mergeCell ref="B3:B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0" sqref="E20"/>
    </sheetView>
  </sheetViews>
  <sheetFormatPr defaultColWidth="8.6640625" defaultRowHeight="14"/>
  <cols>
    <col min="1" max="1" width="11.25" style="1" customWidth="1"/>
    <col min="2" max="2" width="20.58203125" style="3" customWidth="1"/>
    <col min="3" max="3" width="37.9140625" style="1" customWidth="1"/>
    <col min="4" max="4" width="32.4140625" style="1" customWidth="1"/>
    <col min="5" max="5" width="73.33203125" style="1" customWidth="1"/>
    <col min="6" max="6" width="51.33203125" style="1" customWidth="1"/>
    <col min="7" max="7" width="36.5" style="1" customWidth="1"/>
    <col min="8" max="16384" width="8.6640625" style="1"/>
  </cols>
  <sheetData>
    <row r="1" spans="1:7" ht="15">
      <c r="A1" s="2" t="s">
        <v>132</v>
      </c>
      <c r="B1" s="2" t="s">
        <v>137</v>
      </c>
      <c r="C1" s="2" t="s">
        <v>152</v>
      </c>
      <c r="D1" s="2" t="s">
        <v>138</v>
      </c>
      <c r="E1" s="2" t="s">
        <v>146</v>
      </c>
      <c r="F1" s="2" t="s">
        <v>139</v>
      </c>
    </row>
    <row r="2" spans="1:7" ht="82" customHeight="1">
      <c r="A2" s="364" t="s">
        <v>0</v>
      </c>
      <c r="B2" s="4" t="s">
        <v>133</v>
      </c>
      <c r="C2" s="15" t="s">
        <v>348</v>
      </c>
      <c r="D2" s="7" t="s">
        <v>151</v>
      </c>
      <c r="E2" s="15" t="s">
        <v>185</v>
      </c>
      <c r="F2" s="15" t="s">
        <v>158</v>
      </c>
    </row>
    <row r="3" spans="1:7">
      <c r="A3" s="364"/>
      <c r="B3" s="365" t="s">
        <v>141</v>
      </c>
      <c r="C3" s="360" t="s">
        <v>183</v>
      </c>
      <c r="D3" s="364" t="s">
        <v>190</v>
      </c>
      <c r="E3" s="360" t="s">
        <v>142</v>
      </c>
      <c r="F3" s="9" t="s">
        <v>119</v>
      </c>
      <c r="G3" s="144"/>
    </row>
    <row r="4" spans="1:7">
      <c r="A4" s="364"/>
      <c r="B4" s="365"/>
      <c r="C4" s="363"/>
      <c r="D4" s="365"/>
      <c r="E4" s="363"/>
      <c r="F4" s="9" t="s">
        <v>144</v>
      </c>
    </row>
    <row r="5" spans="1:7">
      <c r="A5" s="364"/>
      <c r="B5" s="365"/>
      <c r="C5" s="363"/>
      <c r="D5" s="365"/>
      <c r="E5" s="363"/>
      <c r="F5" s="9"/>
    </row>
    <row r="6" spans="1:7">
      <c r="A6" s="364"/>
      <c r="B6" s="365"/>
      <c r="C6" s="363"/>
      <c r="D6" s="365"/>
      <c r="E6" s="363"/>
      <c r="F6" s="9" t="s">
        <v>143</v>
      </c>
    </row>
    <row r="7" spans="1:7">
      <c r="A7" s="362" t="s">
        <v>5</v>
      </c>
      <c r="B7" s="366" t="s">
        <v>135</v>
      </c>
      <c r="C7" s="361" t="s">
        <v>182</v>
      </c>
      <c r="D7" s="368" t="s">
        <v>145</v>
      </c>
      <c r="E7" s="361" t="s">
        <v>180</v>
      </c>
      <c r="F7" s="8" t="s">
        <v>153</v>
      </c>
    </row>
    <row r="8" spans="1:7">
      <c r="A8" s="362"/>
      <c r="B8" s="366"/>
      <c r="C8" s="367"/>
      <c r="D8" s="366"/>
      <c r="E8" s="367"/>
      <c r="F8" s="8" t="s">
        <v>155</v>
      </c>
    </row>
    <row r="9" spans="1:7">
      <c r="A9" s="362"/>
      <c r="B9" s="366"/>
      <c r="C9" s="367"/>
      <c r="D9" s="366"/>
      <c r="E9" s="367"/>
      <c r="F9" s="8" t="s">
        <v>154</v>
      </c>
    </row>
    <row r="10" spans="1:7">
      <c r="A10" s="362"/>
      <c r="B10" s="366"/>
      <c r="C10" s="367"/>
      <c r="D10" s="366"/>
      <c r="E10" s="367"/>
      <c r="F10" s="8" t="s">
        <v>156</v>
      </c>
    </row>
    <row r="11" spans="1:7">
      <c r="A11" s="362"/>
      <c r="B11" s="366"/>
      <c r="C11" s="367"/>
      <c r="D11" s="366"/>
      <c r="E11" s="367"/>
      <c r="F11" s="8" t="s">
        <v>157</v>
      </c>
    </row>
    <row r="12" spans="1:7">
      <c r="A12" s="362"/>
      <c r="B12" s="5" t="s">
        <v>134</v>
      </c>
      <c r="C12" s="6" t="s">
        <v>149</v>
      </c>
      <c r="D12" s="5" t="s">
        <v>13</v>
      </c>
      <c r="E12" s="10" t="s">
        <v>179</v>
      </c>
      <c r="F12" s="6" t="s">
        <v>181</v>
      </c>
    </row>
    <row r="13" spans="1:7" ht="28">
      <c r="A13" s="362"/>
      <c r="B13" s="5" t="s">
        <v>136</v>
      </c>
      <c r="C13" s="6" t="s">
        <v>150</v>
      </c>
      <c r="D13" s="18" t="s">
        <v>148</v>
      </c>
      <c r="E13" s="10" t="s">
        <v>179</v>
      </c>
      <c r="F13" s="6" t="s">
        <v>8</v>
      </c>
    </row>
    <row r="14" spans="1:7" ht="25">
      <c r="A14" s="13" t="s">
        <v>131</v>
      </c>
      <c r="B14" s="13" t="s">
        <v>10</v>
      </c>
      <c r="C14" s="14" t="s">
        <v>178</v>
      </c>
      <c r="D14" s="13" t="s">
        <v>14</v>
      </c>
      <c r="E14" s="14" t="s">
        <v>147</v>
      </c>
      <c r="F14" s="19" t="s">
        <v>105</v>
      </c>
    </row>
  </sheetData>
  <mergeCells count="10">
    <mergeCell ref="A7:A13"/>
    <mergeCell ref="B3:B6"/>
    <mergeCell ref="A2:A6"/>
    <mergeCell ref="C3:C6"/>
    <mergeCell ref="C7:C11"/>
    <mergeCell ref="E3:E6"/>
    <mergeCell ref="B7:B11"/>
    <mergeCell ref="D7:D11"/>
    <mergeCell ref="E7:E11"/>
    <mergeCell ref="D3:D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45"/>
  <sheetViews>
    <sheetView workbookViewId="0">
      <pane xSplit="8" ySplit="6" topLeftCell="I1519" activePane="bottomRight" state="frozen"/>
      <selection pane="topRight" activeCell="I1" sqref="I1"/>
      <selection pane="bottomLeft" activeCell="A7" sqref="A7"/>
      <selection pane="bottomRight" activeCell="H1533" sqref="H1533"/>
    </sheetView>
  </sheetViews>
  <sheetFormatPr defaultRowHeight="14"/>
  <cols>
    <col min="1" max="1" width="11.08203125" bestFit="1" customWidth="1"/>
    <col min="2" max="2" width="21.6640625" customWidth="1"/>
    <col min="3" max="4" width="7.6640625" bestFit="1" customWidth="1"/>
    <col min="5" max="5" width="15.58203125" style="3" customWidth="1"/>
    <col min="6" max="6" width="7.5" bestFit="1" customWidth="1"/>
    <col min="7" max="7" width="15" style="3" customWidth="1"/>
    <col min="8" max="8" width="27.75" bestFit="1" customWidth="1"/>
    <col min="9" max="9" width="13.08203125" customWidth="1"/>
  </cols>
  <sheetData>
    <row r="1" spans="1:12">
      <c r="B1" s="11" t="s">
        <v>292</v>
      </c>
      <c r="G1" s="3" t="s">
        <v>349</v>
      </c>
      <c r="H1" t="s">
        <v>301</v>
      </c>
    </row>
    <row r="2" spans="1:12" ht="14.5">
      <c r="A2" t="s">
        <v>300</v>
      </c>
      <c r="B2" s="25" t="s">
        <v>299</v>
      </c>
      <c r="C2" s="3" t="s">
        <v>192</v>
      </c>
      <c r="D2" s="3" t="s">
        <v>193</v>
      </c>
      <c r="E2" s="3" t="s">
        <v>198</v>
      </c>
      <c r="F2" s="138" t="s">
        <v>267</v>
      </c>
      <c r="G2" s="3" t="s">
        <v>350</v>
      </c>
      <c r="H2" s="137" t="s">
        <v>296</v>
      </c>
      <c r="I2" s="3" t="s">
        <v>545</v>
      </c>
    </row>
    <row r="3" spans="1:12">
      <c r="A3" s="28">
        <v>43832</v>
      </c>
      <c r="B3" s="33">
        <v>1.0255810904834934</v>
      </c>
      <c r="C3" s="33">
        <v>1.023806699873538</v>
      </c>
      <c r="D3" s="33">
        <v>1.0273554810934487</v>
      </c>
      <c r="E3" s="33">
        <v>1.022877</v>
      </c>
      <c r="F3" s="46">
        <v>1.014798646414617</v>
      </c>
      <c r="G3" s="33">
        <f>[1]!thsiFinD("ths_int_chg_ratio_index",G$1,$A$3,$A3,101)/100+1</f>
        <v>1.02628415470045</v>
      </c>
      <c r="H3" s="46">
        <v>1.0173100859962818</v>
      </c>
      <c r="I3" s="333">
        <f>D3*0.5+H3*0.5</f>
        <v>1.0223327835448652</v>
      </c>
      <c r="J3" t="e">
        <f t="shared" ref="J3:J66" si="0">I3/I2-1</f>
        <v>#VALUE!</v>
      </c>
      <c r="K3" s="333">
        <f>MAX(I$3:I3)</f>
        <v>1.0223327835448652</v>
      </c>
      <c r="L3">
        <f t="shared" ref="L3:L66" si="1">I3/K3-1</f>
        <v>0</v>
      </c>
    </row>
    <row r="4" spans="1:12">
      <c r="A4" s="28">
        <v>43833</v>
      </c>
      <c r="B4" s="33">
        <v>1.029998606922192</v>
      </c>
      <c r="C4" s="33">
        <v>1.0262594022435285</v>
      </c>
      <c r="D4" s="33">
        <v>1.0337378116008558</v>
      </c>
      <c r="E4" s="33">
        <v>1.0237908</v>
      </c>
      <c r="F4" s="46">
        <v>1.0140971676928909</v>
      </c>
      <c r="G4" s="33">
        <f>[1]!thsiFinD("ths_int_chg_ratio_index",G$1,$A$3,$A4,101)/100+1</f>
        <v>1.027994117095796</v>
      </c>
      <c r="H4" s="46">
        <v>1.0202139083013937</v>
      </c>
      <c r="I4" s="333">
        <f t="shared" ref="I4:I67" si="2">D4*0.5+H4*0.5</f>
        <v>1.0269758599511247</v>
      </c>
      <c r="J4">
        <f t="shared" si="0"/>
        <v>4.5416487478371348E-3</v>
      </c>
      <c r="K4" s="333">
        <f>MAX(I$3:I4)</f>
        <v>1.0269758599511247</v>
      </c>
      <c r="L4">
        <f t="shared" si="1"/>
        <v>0</v>
      </c>
    </row>
    <row r="5" spans="1:12">
      <c r="A5" s="28">
        <v>43836</v>
      </c>
      <c r="B5" s="33">
        <v>1.0380841576355397</v>
      </c>
      <c r="C5" s="33">
        <v>1.0318116274199993</v>
      </c>
      <c r="D5" s="33">
        <v>1.0443566878510802</v>
      </c>
      <c r="E5" s="33">
        <v>1.0321693000000001</v>
      </c>
      <c r="F5" s="46">
        <v>1.0136224255546269</v>
      </c>
      <c r="G5" s="33">
        <f>[1]!thsiFinD("ths_int_chg_ratio_index",G$1,$A$3,$A5,101)/100+1</f>
        <v>1.02852196321634</v>
      </c>
      <c r="H5" s="46">
        <v>1.0263971790415489</v>
      </c>
      <c r="I5" s="333">
        <f t="shared" si="2"/>
        <v>1.0353769334463145</v>
      </c>
      <c r="J5">
        <f t="shared" si="0"/>
        <v>8.1804001659684378E-3</v>
      </c>
      <c r="K5" s="333">
        <f>MAX(I$3:I5)</f>
        <v>1.0353769334463145</v>
      </c>
      <c r="L5">
        <f t="shared" si="1"/>
        <v>0</v>
      </c>
    </row>
    <row r="6" spans="1:12">
      <c r="A6" s="28">
        <v>43837</v>
      </c>
      <c r="B6" s="33">
        <v>1.04446446059131</v>
      </c>
      <c r="C6" s="33">
        <v>1.0400458477897152</v>
      </c>
      <c r="D6" s="33">
        <v>1.0488830733929051</v>
      </c>
      <c r="E6" s="33">
        <v>1.0429945</v>
      </c>
      <c r="F6" s="46">
        <v>1.022309935563898</v>
      </c>
      <c r="G6" s="33">
        <f>[1]!thsiFinD("ths_int_chg_ratio_index",G$1,$A$3,$A6,101)/100+1</f>
        <v>1.0379422655054851</v>
      </c>
      <c r="H6" s="46">
        <v>1.0393231295089347</v>
      </c>
      <c r="I6" s="333">
        <f t="shared" si="2"/>
        <v>1.0441031014509199</v>
      </c>
      <c r="J6">
        <f t="shared" si="0"/>
        <v>8.4280108265111231E-3</v>
      </c>
      <c r="K6" s="333">
        <f>MAX(I$3:I6)</f>
        <v>1.0441031014509199</v>
      </c>
      <c r="L6">
        <f t="shared" si="1"/>
        <v>0</v>
      </c>
    </row>
    <row r="7" spans="1:12">
      <c r="A7" s="28">
        <v>43838</v>
      </c>
      <c r="B7" s="33">
        <v>1.029956452456992</v>
      </c>
      <c r="C7" s="33">
        <v>1.0269667084880827</v>
      </c>
      <c r="D7" s="33">
        <v>1.032946196425901</v>
      </c>
      <c r="E7" s="33">
        <v>1.0372105</v>
      </c>
      <c r="F7" s="46">
        <v>1.0099639287595106</v>
      </c>
      <c r="G7" s="33">
        <f>[1]!thsiFinD("ths_int_chg_ratio_index",G$1,$A$3,$A7,101)/100+1</f>
        <v>1.02976603345481</v>
      </c>
      <c r="H7" s="46">
        <v>1.0261808291465484</v>
      </c>
      <c r="I7" s="333">
        <f t="shared" si="2"/>
        <v>1.0295635127862246</v>
      </c>
      <c r="J7">
        <f t="shared" si="0"/>
        <v>-1.3925433843162249E-2</v>
      </c>
      <c r="K7" s="333">
        <f>MAX(I$3:I7)</f>
        <v>1.0441031014509199</v>
      </c>
      <c r="L7">
        <f t="shared" si="1"/>
        <v>-1.3925433843162249E-2</v>
      </c>
    </row>
    <row r="8" spans="1:12">
      <c r="A8" s="28">
        <v>43839</v>
      </c>
      <c r="B8" s="33">
        <v>1.0578961962777025</v>
      </c>
      <c r="C8" s="33">
        <v>1.055945503972217</v>
      </c>
      <c r="D8" s="33">
        <v>1.059846888583188</v>
      </c>
      <c r="E8" s="33">
        <v>1.0643465000000001</v>
      </c>
      <c r="F8" s="46">
        <v>1.0229774073039799</v>
      </c>
      <c r="G8" s="33">
        <f>[1]!thsiFinD("ths_int_chg_ratio_index",G$1,$A$3,$A8,101)/100+1</f>
        <v>1.05212720707902</v>
      </c>
      <c r="H8" s="46">
        <v>1.0416767099324562</v>
      </c>
      <c r="I8" s="333">
        <f t="shared" si="2"/>
        <v>1.0507617992578222</v>
      </c>
      <c r="J8">
        <f t="shared" si="0"/>
        <v>2.0589585983122438E-2</v>
      </c>
      <c r="K8" s="333">
        <f>MAX(I$3:I8)</f>
        <v>1.0507617992578222</v>
      </c>
      <c r="L8">
        <f t="shared" si="1"/>
        <v>0</v>
      </c>
    </row>
    <row r="9" spans="1:12">
      <c r="A9" s="28">
        <v>43840</v>
      </c>
      <c r="B9" s="33">
        <v>1.0629978771925339</v>
      </c>
      <c r="C9" s="33">
        <v>1.0585584596213076</v>
      </c>
      <c r="D9" s="33">
        <v>1.0674372947637605</v>
      </c>
      <c r="E9" s="33">
        <v>1.0626663000000001</v>
      </c>
      <c r="F9" s="46">
        <v>1.021976176321362</v>
      </c>
      <c r="G9" s="33">
        <f>[1]!thsiFinD("ths_int_chg_ratio_index",G$1,$A$3,$A9,101)/100+1</f>
        <v>1.055761990855562</v>
      </c>
      <c r="H9" s="46">
        <v>1.0406964488998707</v>
      </c>
      <c r="I9" s="333">
        <f t="shared" si="2"/>
        <v>1.0540668718318156</v>
      </c>
      <c r="J9">
        <f t="shared" si="0"/>
        <v>3.1454061009144052E-3</v>
      </c>
      <c r="K9" s="333">
        <f>MAX(I$3:I9)</f>
        <v>1.0540668718318156</v>
      </c>
      <c r="L9">
        <f t="shared" si="1"/>
        <v>0</v>
      </c>
    </row>
    <row r="10" spans="1:12">
      <c r="A10" s="28">
        <v>43843</v>
      </c>
      <c r="B10" s="33">
        <v>1.0938939529747698</v>
      </c>
      <c r="C10" s="33">
        <v>1.0909373739023938</v>
      </c>
      <c r="D10" s="33">
        <v>1.0968505320471458</v>
      </c>
      <c r="E10" s="33">
        <v>1.0921890000000001</v>
      </c>
      <c r="F10" s="46">
        <v>1.0331501693150349</v>
      </c>
      <c r="G10" s="33">
        <f>[1]!thsiFinD("ths_int_chg_ratio_index",G$1,$A$3,$A10,101)/100+1</f>
        <v>1.070817587732092</v>
      </c>
      <c r="H10" s="46">
        <v>1.0533907275985288</v>
      </c>
      <c r="I10" s="333">
        <f t="shared" si="2"/>
        <v>1.0751206298228373</v>
      </c>
      <c r="J10">
        <f t="shared" si="0"/>
        <v>1.9973835203105583E-2</v>
      </c>
      <c r="K10" s="333">
        <f>MAX(I$3:I10)</f>
        <v>1.0751206298228373</v>
      </c>
      <c r="L10">
        <f t="shared" si="1"/>
        <v>0</v>
      </c>
    </row>
    <row r="11" spans="1:12">
      <c r="A11" s="28">
        <v>43844</v>
      </c>
      <c r="B11" s="33">
        <v>1.0917521998851547</v>
      </c>
      <c r="C11" s="33">
        <v>1.0894067408434778</v>
      </c>
      <c r="D11" s="33">
        <v>1.0940976589268316</v>
      </c>
      <c r="E11" s="33">
        <v>1.0935226</v>
      </c>
      <c r="F11" s="46">
        <v>1.029745567943706</v>
      </c>
      <c r="G11" s="33">
        <f>[1]!thsiFinD("ths_int_chg_ratio_index",G$1,$A$3,$A11,101)/100+1</f>
        <v>1.064513050095101</v>
      </c>
      <c r="H11" s="46">
        <v>1.0518627380144296</v>
      </c>
      <c r="I11" s="333">
        <f t="shared" si="2"/>
        <v>1.0729801984706306</v>
      </c>
      <c r="J11">
        <f t="shared" si="0"/>
        <v>-1.9908755285994451E-3</v>
      </c>
      <c r="K11" s="333">
        <f>MAX(I$3:I11)</f>
        <v>1.0751206298228373</v>
      </c>
      <c r="L11">
        <f t="shared" si="1"/>
        <v>-1.9908755285994451E-3</v>
      </c>
    </row>
    <row r="12" spans="1:12">
      <c r="A12" s="28">
        <v>43845</v>
      </c>
      <c r="B12" s="33">
        <v>1.0981376434955405</v>
      </c>
      <c r="C12" s="33">
        <v>1.0962090015768418</v>
      </c>
      <c r="D12" s="33">
        <v>1.1000662854142396</v>
      </c>
      <c r="E12" s="33">
        <v>1.0960574000000001</v>
      </c>
      <c r="F12" s="46">
        <v>1.0248815411786449</v>
      </c>
      <c r="G12" s="33">
        <f>[1]!thsiFinD("ths_int_chg_ratio_index",G$1,$A$3,$A12,101)/100+1</f>
        <v>1.0682675345391279</v>
      </c>
      <c r="H12" s="46">
        <v>1.0491022395834841</v>
      </c>
      <c r="I12" s="333">
        <f t="shared" si="2"/>
        <v>1.074584262498862</v>
      </c>
      <c r="J12">
        <f t="shared" si="0"/>
        <v>1.4949614452510751E-3</v>
      </c>
      <c r="K12" s="333">
        <f>MAX(I$3:I12)</f>
        <v>1.0751206298228373</v>
      </c>
      <c r="L12">
        <f t="shared" si="1"/>
        <v>-4.9889036550598842E-4</v>
      </c>
    </row>
    <row r="13" spans="1:12">
      <c r="A13" s="28">
        <v>43846</v>
      </c>
      <c r="B13" s="33">
        <v>1.1074446908078137</v>
      </c>
      <c r="C13" s="33">
        <v>1.1110572481098118</v>
      </c>
      <c r="D13" s="33">
        <v>1.1038321335058157</v>
      </c>
      <c r="E13" s="33">
        <v>1.1141373999999999</v>
      </c>
      <c r="F13" s="46">
        <v>1.0214823855988779</v>
      </c>
      <c r="G13" s="33">
        <f>[1]!thsiFinD("ths_int_chg_ratio_index",G$1,$A$3,$A13,101)/100+1</f>
        <v>1.0674688976253239</v>
      </c>
      <c r="H13" s="46">
        <v>1.0476066361405596</v>
      </c>
      <c r="I13" s="333">
        <f t="shared" si="2"/>
        <v>1.0757193848231876</v>
      </c>
      <c r="J13">
        <f t="shared" si="0"/>
        <v>1.0563362631852424E-3</v>
      </c>
      <c r="K13" s="333">
        <f>MAX(I$3:I13)</f>
        <v>1.0757193848231876</v>
      </c>
      <c r="L13">
        <f t="shared" si="1"/>
        <v>0</v>
      </c>
    </row>
    <row r="14" spans="1:12">
      <c r="A14" s="28">
        <v>43847</v>
      </c>
      <c r="B14" s="33">
        <v>1.1195270041853553</v>
      </c>
      <c r="C14" s="33">
        <v>1.1336678150415183</v>
      </c>
      <c r="D14" s="33">
        <v>1.1053861933291922</v>
      </c>
      <c r="E14" s="33">
        <v>1.151934</v>
      </c>
      <c r="F14" s="46">
        <v>1.0217691894969989</v>
      </c>
      <c r="G14" s="33">
        <f>[1]!thsiFinD("ths_int_chg_ratio_index",G$1,$A$3,$A14,101)/100+1</f>
        <v>1.070838376545467</v>
      </c>
      <c r="H14" s="46">
        <v>1.0448326648337998</v>
      </c>
      <c r="I14" s="333">
        <f t="shared" si="2"/>
        <v>1.075109429081496</v>
      </c>
      <c r="J14">
        <f t="shared" si="0"/>
        <v>-5.6702124206109428E-4</v>
      </c>
      <c r="K14" s="333">
        <f>MAX(I$3:I14)</f>
        <v>1.0757193848231876</v>
      </c>
      <c r="L14">
        <f t="shared" si="1"/>
        <v>-5.6702124206109428E-4</v>
      </c>
    </row>
    <row r="15" spans="1:12">
      <c r="A15" s="28">
        <v>43850</v>
      </c>
      <c r="B15" s="33">
        <v>1.1518049752136013</v>
      </c>
      <c r="C15" s="33">
        <v>1.1651457497769095</v>
      </c>
      <c r="D15" s="33">
        <v>1.1384642006502932</v>
      </c>
      <c r="E15" s="33">
        <v>1.1779301</v>
      </c>
      <c r="F15" s="46">
        <v>1.031028788090274</v>
      </c>
      <c r="G15" s="33">
        <f>[1]!thsiFinD("ths_int_chg_ratio_index",G$1,$A$3,$A15,101)/100+1</f>
        <v>1.092437417422214</v>
      </c>
      <c r="H15" s="46">
        <v>1.0570592985537919</v>
      </c>
      <c r="I15" s="333">
        <f t="shared" si="2"/>
        <v>1.0977617496020424</v>
      </c>
      <c r="J15">
        <f t="shared" si="0"/>
        <v>2.1069781277891941E-2</v>
      </c>
      <c r="K15" s="333">
        <f>MAX(I$3:I15)</f>
        <v>1.0977617496020424</v>
      </c>
      <c r="L15">
        <f t="shared" si="1"/>
        <v>0</v>
      </c>
    </row>
    <row r="16" spans="1:12">
      <c r="A16" s="28">
        <v>43851</v>
      </c>
      <c r="B16" s="33">
        <v>1.141625852932266</v>
      </c>
      <c r="C16" s="33">
        <v>1.1485706411135714</v>
      </c>
      <c r="D16" s="33">
        <v>1.1346810647509606</v>
      </c>
      <c r="E16" s="33">
        <v>1.1603520999999999</v>
      </c>
      <c r="F16" s="46">
        <v>1.0148499957882759</v>
      </c>
      <c r="G16" s="33">
        <f>[1]!thsiFinD("ths_int_chg_ratio_index",G$1,$A$3,$A16,101)/100+1</f>
        <v>1.0804116663520851</v>
      </c>
      <c r="H16" s="46">
        <v>1.045750171580099</v>
      </c>
      <c r="I16" s="333">
        <f t="shared" si="2"/>
        <v>1.0902156181655298</v>
      </c>
      <c r="J16">
        <f t="shared" si="0"/>
        <v>-6.8741067351346663E-3</v>
      </c>
      <c r="K16" s="333">
        <f>MAX(I$3:I16)</f>
        <v>1.0977617496020424</v>
      </c>
      <c r="L16">
        <f t="shared" si="1"/>
        <v>-6.8741067351346663E-3</v>
      </c>
    </row>
    <row r="17" spans="1:12">
      <c r="A17" s="28">
        <v>43852</v>
      </c>
      <c r="B17" s="33">
        <v>1.178896050576105</v>
      </c>
      <c r="C17" s="33">
        <v>1.1902729804105374</v>
      </c>
      <c r="D17" s="33">
        <v>1.1675191207416726</v>
      </c>
      <c r="E17" s="33">
        <v>1.1896287000000001</v>
      </c>
      <c r="F17" s="46">
        <v>1.020455935693102</v>
      </c>
      <c r="G17" s="33">
        <f>[1]!thsiFinD("ths_int_chg_ratio_index",G$1,$A$3,$A17,101)/100+1</f>
        <v>1.0973621388191159</v>
      </c>
      <c r="H17" s="46">
        <v>1.0501214580736238</v>
      </c>
      <c r="I17" s="333">
        <f t="shared" si="2"/>
        <v>1.1088202894076482</v>
      </c>
      <c r="J17">
        <f t="shared" si="0"/>
        <v>1.7065129990913031E-2</v>
      </c>
      <c r="K17" s="333">
        <f>MAX(I$3:I17)</f>
        <v>1.1088202894076482</v>
      </c>
      <c r="L17">
        <f t="shared" si="1"/>
        <v>0</v>
      </c>
    </row>
    <row r="18" spans="1:12">
      <c r="A18" s="28">
        <v>43853</v>
      </c>
      <c r="B18" s="33">
        <v>1.1402750837545441</v>
      </c>
      <c r="C18" s="33">
        <v>1.1458867492416891</v>
      </c>
      <c r="D18" s="33">
        <v>1.1346634182673996</v>
      </c>
      <c r="E18" s="33">
        <v>1.1520684999999999</v>
      </c>
      <c r="F18" s="46">
        <v>0.98770833424875604</v>
      </c>
      <c r="G18" s="33">
        <f>[1]!thsiFinD("ths_int_chg_ratio_index",G$1,$A$3,$A18,101)/100+1</f>
        <v>1.060785417868348</v>
      </c>
      <c r="H18" s="46">
        <v>1.0151409970561358</v>
      </c>
      <c r="I18" s="333">
        <f t="shared" si="2"/>
        <v>1.0749022076617676</v>
      </c>
      <c r="J18">
        <f t="shared" si="0"/>
        <v>-3.058934082456255E-2</v>
      </c>
      <c r="K18" s="333">
        <f>MAX(I$3:I18)</f>
        <v>1.1088202894076482</v>
      </c>
      <c r="L18">
        <f t="shared" si="1"/>
        <v>-3.058934082456255E-2</v>
      </c>
    </row>
    <row r="19" spans="1:12">
      <c r="A19" s="28">
        <v>43864</v>
      </c>
      <c r="B19" s="33">
        <v>1.0413355926947487</v>
      </c>
      <c r="C19" s="33">
        <v>1.0299480983071461</v>
      </c>
      <c r="D19" s="33">
        <v>1.0527230870823512</v>
      </c>
      <c r="E19" s="33">
        <v>1.0348847999999999</v>
      </c>
      <c r="F19" s="46">
        <v>0.90792706715469707</v>
      </c>
      <c r="G19" s="33">
        <f>[1]!thsiFinD("ths_int_chg_ratio_index",G$1,$A$3,$A19,101)/100+1</f>
        <v>0.96887700150075395</v>
      </c>
      <c r="H19" s="46">
        <v>0.93088255461075264</v>
      </c>
      <c r="I19" s="333">
        <f t="shared" si="2"/>
        <v>0.99180282084655191</v>
      </c>
      <c r="J19">
        <f t="shared" si="0"/>
        <v>-7.7308787927770295E-2</v>
      </c>
      <c r="K19" s="333">
        <f>MAX(I$3:I19)</f>
        <v>1.1088202894076482</v>
      </c>
      <c r="L19">
        <f t="shared" si="1"/>
        <v>-0.10553330388967641</v>
      </c>
    </row>
    <row r="20" spans="1:12">
      <c r="A20" s="28">
        <v>43865</v>
      </c>
      <c r="B20" s="33">
        <v>1.0920727209360603</v>
      </c>
      <c r="C20" s="33">
        <v>1.0885624806153145</v>
      </c>
      <c r="D20" s="33">
        <v>1.095582961256806</v>
      </c>
      <c r="E20" s="33">
        <v>1.1020262000000001</v>
      </c>
      <c r="F20" s="46">
        <v>0.92989050546575203</v>
      </c>
      <c r="G20" s="33">
        <f>[1]!thsiFinD("ths_int_chg_ratio_index",G$1,$A$3,$A20,101)/100+1</f>
        <v>1.0036943866244115</v>
      </c>
      <c r="H20" s="46">
        <v>0.94018982126206807</v>
      </c>
      <c r="I20" s="333">
        <f t="shared" si="2"/>
        <v>1.0178863912594371</v>
      </c>
      <c r="J20">
        <f t="shared" si="0"/>
        <v>2.6299149250877951E-2</v>
      </c>
      <c r="K20" s="333">
        <f>MAX(I$3:I20)</f>
        <v>1.1088202894076482</v>
      </c>
      <c r="L20">
        <f t="shared" si="1"/>
        <v>-8.2009590748731376E-2</v>
      </c>
    </row>
    <row r="21" spans="1:12">
      <c r="A21" s="28">
        <v>43866</v>
      </c>
      <c r="B21" s="33">
        <v>1.1148633439694517</v>
      </c>
      <c r="C21" s="33">
        <v>1.1182132683433736</v>
      </c>
      <c r="D21" s="33">
        <v>1.1115134195955299</v>
      </c>
      <c r="E21" s="33">
        <v>1.1326832</v>
      </c>
      <c r="F21" s="46">
        <v>0.94362371665130496</v>
      </c>
      <c r="G21" s="33">
        <f>[1]!thsiFinD("ths_int_chg_ratio_index",G$1,$A$3,$A21,101)/100+1</f>
        <v>1.020121013992521</v>
      </c>
      <c r="H21" s="46">
        <v>0.96186451026891095</v>
      </c>
      <c r="I21" s="333">
        <f t="shared" si="2"/>
        <v>1.0366889649322204</v>
      </c>
      <c r="J21">
        <f t="shared" si="0"/>
        <v>1.8472173156297567E-2</v>
      </c>
      <c r="K21" s="333">
        <f>MAX(I$3:I21)</f>
        <v>1.1088202894076482</v>
      </c>
      <c r="L21">
        <f t="shared" si="1"/>
        <v>-6.5052312953221336E-2</v>
      </c>
    </row>
    <row r="22" spans="1:12">
      <c r="A22" s="28">
        <v>43867</v>
      </c>
      <c r="B22" s="33">
        <v>1.1506407010912685</v>
      </c>
      <c r="C22" s="33">
        <v>1.1556487140493212</v>
      </c>
      <c r="D22" s="33">
        <v>1.1456326881332157</v>
      </c>
      <c r="E22" s="33">
        <v>1.1666848999999999</v>
      </c>
      <c r="F22" s="46">
        <v>0.964052984326498</v>
      </c>
      <c r="G22" s="33">
        <f>[1]!thsiFinD("ths_int_chg_ratio_index",G$1,$A$3,$A22,101)/100+1</f>
        <v>1.047333900680949</v>
      </c>
      <c r="H22" s="46">
        <v>0.98683982500709111</v>
      </c>
      <c r="I22" s="333">
        <f t="shared" si="2"/>
        <v>1.0662362565701535</v>
      </c>
      <c r="J22">
        <f t="shared" si="0"/>
        <v>2.8501597525796951E-2</v>
      </c>
      <c r="K22" s="333">
        <f>MAX(I$3:I22)</f>
        <v>1.1088202894076482</v>
      </c>
      <c r="L22">
        <f t="shared" si="1"/>
        <v>-3.8404810269339396E-2</v>
      </c>
    </row>
    <row r="23" spans="1:12">
      <c r="A23" s="28">
        <v>43868</v>
      </c>
      <c r="B23" s="33">
        <v>1.1761432877890043</v>
      </c>
      <c r="C23" s="33">
        <v>1.1879172322847036</v>
      </c>
      <c r="D23" s="33">
        <v>1.1643693432933051</v>
      </c>
      <c r="E23" s="33">
        <v>1.1904090000000001</v>
      </c>
      <c r="F23" s="46">
        <v>0.96606248141302298</v>
      </c>
      <c r="G23" s="33">
        <f>[1]!thsiFinD("ths_int_chg_ratio_index",G$1,$A$3,$A23,101)/100+1</f>
        <v>1.053710044230675</v>
      </c>
      <c r="H23" s="46">
        <v>0.99530967263637871</v>
      </c>
      <c r="I23" s="333">
        <f t="shared" si="2"/>
        <v>1.079839507964842</v>
      </c>
      <c r="J23">
        <f t="shared" si="0"/>
        <v>1.2758196235463926E-2</v>
      </c>
      <c r="K23" s="333">
        <f>MAX(I$3:I23)</f>
        <v>1.1088202894076482</v>
      </c>
      <c r="L23">
        <f t="shared" si="1"/>
        <v>-2.6136590139677507E-2</v>
      </c>
    </row>
    <row r="24" spans="1:12">
      <c r="A24" s="28">
        <v>43871</v>
      </c>
      <c r="B24" s="33">
        <v>1.1783368795051796</v>
      </c>
      <c r="C24" s="33">
        <v>1.1924991628529265</v>
      </c>
      <c r="D24" s="33">
        <v>1.1641745961574326</v>
      </c>
      <c r="E24" s="33">
        <v>1.2071326</v>
      </c>
      <c r="F24" s="46">
        <v>0.97183553466407602</v>
      </c>
      <c r="G24" s="33">
        <f>[1]!thsiFinD("ths_int_chg_ratio_index",G$1,$A$3,$A24,101)/100+1</f>
        <v>1.0641129066852859</v>
      </c>
      <c r="H24" s="46">
        <v>1.0066483261248744</v>
      </c>
      <c r="I24" s="333">
        <f t="shared" si="2"/>
        <v>1.0854114611411534</v>
      </c>
      <c r="J24">
        <f t="shared" si="0"/>
        <v>5.1599826966999274E-3</v>
      </c>
      <c r="K24" s="333">
        <f>MAX(I$3:I24)</f>
        <v>1.1088202894076482</v>
      </c>
      <c r="L24">
        <f t="shared" si="1"/>
        <v>-2.1111471795849157E-2</v>
      </c>
    </row>
    <row r="25" spans="1:12">
      <c r="A25" s="28">
        <v>43872</v>
      </c>
      <c r="B25" s="33">
        <v>1.1769836993162848</v>
      </c>
      <c r="C25" s="33">
        <v>1.1812869844731897</v>
      </c>
      <c r="D25" s="33">
        <v>1.1726804141593801</v>
      </c>
      <c r="E25" s="33">
        <v>1.1986874999999999</v>
      </c>
      <c r="F25" s="46">
        <v>0.97739402840207001</v>
      </c>
      <c r="G25" s="33">
        <f>[1]!thsiFinD("ths_int_chg_ratio_index",G$1,$A$3,$A25,101)/100+1</f>
        <v>1.070267014158832</v>
      </c>
      <c r="H25" s="46">
        <v>1.0060044350993183</v>
      </c>
      <c r="I25" s="333">
        <f t="shared" si="2"/>
        <v>1.0893424246293493</v>
      </c>
      <c r="J25">
        <f t="shared" si="0"/>
        <v>3.6216344021859914E-3</v>
      </c>
      <c r="K25" s="333">
        <f>MAX(I$3:I25)</f>
        <v>1.1088202894076482</v>
      </c>
      <c r="L25">
        <f t="shared" si="1"/>
        <v>-1.7566295426199696E-2</v>
      </c>
    </row>
    <row r="26" spans="1:12">
      <c r="A26" s="28">
        <v>43873</v>
      </c>
      <c r="B26" s="33">
        <v>1.2090257954640682</v>
      </c>
      <c r="C26" s="33">
        <v>1.2202969063870388</v>
      </c>
      <c r="D26" s="33">
        <v>1.1977546845410976</v>
      </c>
      <c r="E26" s="33">
        <v>1.2355187000000001</v>
      </c>
      <c r="F26" s="46">
        <v>0.98779523318879503</v>
      </c>
      <c r="G26" s="33">
        <f>[1]!thsiFinD("ths_int_chg_ratio_index",G$1,$A$3,$A26,101)/100+1</f>
        <v>1.090996513419014</v>
      </c>
      <c r="H26" s="46">
        <v>1.0223104825694842</v>
      </c>
      <c r="I26" s="333">
        <f t="shared" si="2"/>
        <v>1.1100325835552909</v>
      </c>
      <c r="J26">
        <f t="shared" si="0"/>
        <v>1.8993255433874756E-2</v>
      </c>
      <c r="K26" s="333">
        <f>MAX(I$3:I26)</f>
        <v>1.1100325835552909</v>
      </c>
      <c r="L26">
        <f t="shared" si="1"/>
        <v>0</v>
      </c>
    </row>
    <row r="27" spans="1:12">
      <c r="A27" s="28">
        <v>43874</v>
      </c>
      <c r="B27" s="33">
        <v>1.2107448184326297</v>
      </c>
      <c r="C27" s="33">
        <v>1.2256678992309218</v>
      </c>
      <c r="D27" s="33">
        <v>1.1958217376343376</v>
      </c>
      <c r="E27" s="33">
        <v>1.229749</v>
      </c>
      <c r="F27" s="46">
        <v>0.98110812836511396</v>
      </c>
      <c r="G27" s="33">
        <f>[1]!thsiFinD("ths_int_chg_ratio_index",G$1,$A$3,$A27,101)/100+1</f>
        <v>1.0814261109475869</v>
      </c>
      <c r="H27" s="46">
        <v>1.0151659281706074</v>
      </c>
      <c r="I27" s="333">
        <f t="shared" si="2"/>
        <v>1.1054938329024724</v>
      </c>
      <c r="J27">
        <f t="shared" si="0"/>
        <v>-4.0888445258799866E-3</v>
      </c>
      <c r="K27" s="333">
        <f>MAX(I$3:I27)</f>
        <v>1.1100325835552909</v>
      </c>
      <c r="L27">
        <f t="shared" si="1"/>
        <v>-4.0888445258799866E-3</v>
      </c>
    </row>
    <row r="28" spans="1:12">
      <c r="A28" s="28">
        <v>43875</v>
      </c>
      <c r="B28" s="33">
        <v>1.2114647065416841</v>
      </c>
      <c r="C28" s="33">
        <v>1.2232285266293206</v>
      </c>
      <c r="D28" s="33">
        <v>1.1997008864540475</v>
      </c>
      <c r="E28" s="33">
        <v>1.2186452000000001</v>
      </c>
      <c r="F28" s="46">
        <v>0.98664310937215605</v>
      </c>
      <c r="G28" s="33">
        <f>[1]!thsiFinD("ths_int_chg_ratio_index",G$1,$A$3,$A28,101)/100+1</f>
        <v>1.0830855037294469</v>
      </c>
      <c r="H28" s="46">
        <v>1.018571077340066</v>
      </c>
      <c r="I28" s="333">
        <f t="shared" si="2"/>
        <v>1.1091359818970568</v>
      </c>
      <c r="J28">
        <f t="shared" si="0"/>
        <v>3.2945900611873746E-3</v>
      </c>
      <c r="K28" s="333">
        <f>MAX(I$3:I28)</f>
        <v>1.1100325835552909</v>
      </c>
      <c r="L28">
        <f t="shared" si="1"/>
        <v>-8.0772553122943069E-4</v>
      </c>
    </row>
    <row r="29" spans="1:12">
      <c r="A29" s="28">
        <v>43878</v>
      </c>
      <c r="B29" s="33">
        <v>1.2573605691555891</v>
      </c>
      <c r="C29" s="33">
        <v>1.2729935528900911</v>
      </c>
      <c r="D29" s="33">
        <v>1.2417275854210874</v>
      </c>
      <c r="E29" s="33">
        <v>1.2682361</v>
      </c>
      <c r="F29" s="46">
        <v>1.011168383594639</v>
      </c>
      <c r="G29" s="33">
        <f>[1]!thsiFinD("ths_int_chg_ratio_index",G$1,$A$3,$A29,101)/100+1</f>
        <v>1.1229640574616</v>
      </c>
      <c r="H29" s="46">
        <v>1.0504796641549841</v>
      </c>
      <c r="I29" s="333">
        <f t="shared" si="2"/>
        <v>1.1461036247880356</v>
      </c>
      <c r="J29">
        <f t="shared" si="0"/>
        <v>3.333012677827818E-2</v>
      </c>
      <c r="K29" s="333">
        <f>MAX(I$3:I29)</f>
        <v>1.1461036247880356</v>
      </c>
      <c r="L29">
        <f t="shared" si="1"/>
        <v>0</v>
      </c>
    </row>
    <row r="30" spans="1:12">
      <c r="A30" s="28">
        <v>43879</v>
      </c>
      <c r="B30" s="33">
        <v>1.2809468069042049</v>
      </c>
      <c r="C30" s="33">
        <v>1.3048400620621126</v>
      </c>
      <c r="D30" s="33">
        <v>1.2570535517462975</v>
      </c>
      <c r="E30" s="33">
        <v>1.2850693</v>
      </c>
      <c r="F30" s="46">
        <v>1.010459519164185</v>
      </c>
      <c r="G30" s="33">
        <f>[1]!thsiFinD("ths_int_chg_ratio_index",G$1,$A$3,$A30,101)/100+1</f>
        <v>1.12825373802663</v>
      </c>
      <c r="H30" s="46">
        <v>1.0638202161541339</v>
      </c>
      <c r="I30" s="333">
        <f t="shared" si="2"/>
        <v>1.1604368839502157</v>
      </c>
      <c r="J30">
        <f t="shared" si="0"/>
        <v>1.2506076110553099E-2</v>
      </c>
      <c r="K30" s="333">
        <f>MAX(I$3:I30)</f>
        <v>1.1604368839502157</v>
      </c>
      <c r="L30">
        <f t="shared" si="1"/>
        <v>0</v>
      </c>
    </row>
    <row r="31" spans="1:12">
      <c r="A31" s="28">
        <v>43880</v>
      </c>
      <c r="B31" s="33">
        <v>1.265729488283013</v>
      </c>
      <c r="C31" s="33">
        <v>1.2940003741918913</v>
      </c>
      <c r="D31" s="33">
        <v>1.237458602374135</v>
      </c>
      <c r="E31" s="33">
        <v>1.2634753000000001</v>
      </c>
      <c r="F31" s="46">
        <v>1.0067081166975635</v>
      </c>
      <c r="G31" s="33">
        <f>[1]!thsiFinD("ths_int_chg_ratio_index",G$1,$A$3,$A31,101)/100+1</f>
        <v>1.11649597290987</v>
      </c>
      <c r="H31" s="46">
        <v>1.0592597220548257</v>
      </c>
      <c r="I31" s="333">
        <f t="shared" si="2"/>
        <v>1.1483591622144802</v>
      </c>
      <c r="J31">
        <f t="shared" si="0"/>
        <v>-1.0407909213142275E-2</v>
      </c>
      <c r="K31" s="333">
        <f>MAX(I$3:I31)</f>
        <v>1.1604368839502157</v>
      </c>
      <c r="L31">
        <f t="shared" si="1"/>
        <v>-1.0407909213142275E-2</v>
      </c>
    </row>
    <row r="32" spans="1:12">
      <c r="A32" s="28">
        <v>43881</v>
      </c>
      <c r="B32" s="33">
        <v>1.2888568424918125</v>
      </c>
      <c r="C32" s="33">
        <v>1.309259586527145</v>
      </c>
      <c r="D32" s="33">
        <v>1.2684540984564801</v>
      </c>
      <c r="E32" s="33">
        <v>1.2748231999999999</v>
      </c>
      <c r="F32" s="46">
        <v>1.0287455055858861</v>
      </c>
      <c r="G32" s="33">
        <f>[1]!thsiFinD("ths_int_chg_ratio_index",G$1,$A$3,$A32,101)/100+1</f>
        <v>1.1502047038155099</v>
      </c>
      <c r="H32" s="46">
        <v>1.0800735951429563</v>
      </c>
      <c r="I32" s="333">
        <f t="shared" si="2"/>
        <v>1.1742638467997182</v>
      </c>
      <c r="J32">
        <f t="shared" si="0"/>
        <v>2.2557998784355604E-2</v>
      </c>
      <c r="K32" s="333">
        <f>MAX(I$3:I32)</f>
        <v>1.1742638467997182</v>
      </c>
      <c r="L32">
        <f t="shared" si="1"/>
        <v>0</v>
      </c>
    </row>
    <row r="33" spans="1:12">
      <c r="A33" s="28">
        <v>43882</v>
      </c>
      <c r="B33" s="33">
        <v>1.3126453059704626</v>
      </c>
      <c r="C33" s="33">
        <v>1.3324560417213926</v>
      </c>
      <c r="D33" s="33">
        <v>1.2928345702195325</v>
      </c>
      <c r="E33" s="33">
        <v>1.2942821</v>
      </c>
      <c r="F33" s="46">
        <v>1.0331350473101391</v>
      </c>
      <c r="G33" s="33">
        <f>[1]!thsiFinD("ths_int_chg_ratio_index",G$1,$A$3,$A33,101)/100+1</f>
        <v>1.1705319560359499</v>
      </c>
      <c r="H33" s="46">
        <v>1.0938566270870136</v>
      </c>
      <c r="I33" s="333">
        <f t="shared" si="2"/>
        <v>1.1933455986532731</v>
      </c>
      <c r="J33">
        <f t="shared" si="0"/>
        <v>1.6249969634643424E-2</v>
      </c>
      <c r="K33" s="333">
        <f>MAX(I$3:I33)</f>
        <v>1.1933455986532731</v>
      </c>
      <c r="L33">
        <f t="shared" si="1"/>
        <v>0</v>
      </c>
    </row>
    <row r="34" spans="1:12">
      <c r="A34" s="28">
        <v>43885</v>
      </c>
      <c r="B34" s="33">
        <v>1.3579553011551375</v>
      </c>
      <c r="C34" s="33">
        <v>1.3823008521367726</v>
      </c>
      <c r="D34" s="33">
        <v>1.3336097501735025</v>
      </c>
      <c r="E34" s="33">
        <v>1.3133904000000001</v>
      </c>
      <c r="F34" s="46">
        <v>1.033712721920681</v>
      </c>
      <c r="G34" s="33">
        <f>[1]!thsiFinD("ths_int_chg_ratio_index",G$1,$A$3,$A34,101)/100+1</f>
        <v>1.1943000043557501</v>
      </c>
      <c r="H34" s="46">
        <v>1.1072834300422698</v>
      </c>
      <c r="I34" s="333">
        <f t="shared" si="2"/>
        <v>1.220446590107886</v>
      </c>
      <c r="J34">
        <f t="shared" si="0"/>
        <v>2.2710094615673082E-2</v>
      </c>
      <c r="K34" s="333">
        <f>MAX(I$3:I34)</f>
        <v>1.220446590107886</v>
      </c>
      <c r="L34">
        <f t="shared" si="1"/>
        <v>0</v>
      </c>
    </row>
    <row r="35" spans="1:12">
      <c r="A35" s="28">
        <v>43886</v>
      </c>
      <c r="B35" s="33">
        <v>1.3828287854883898</v>
      </c>
      <c r="C35" s="33">
        <v>1.4091838072528624</v>
      </c>
      <c r="D35" s="33">
        <v>1.3564737637239175</v>
      </c>
      <c r="E35" s="33">
        <v>1.3255241</v>
      </c>
      <c r="F35" s="46">
        <v>1.0334970405278141</v>
      </c>
      <c r="G35" s="33">
        <f>[1]!thsiFinD("ths_int_chg_ratio_index",G$1,$A$3,$A35,101)/100+1</f>
        <v>1.20349459952826</v>
      </c>
      <c r="H35" s="46">
        <v>1.1083746590805332</v>
      </c>
      <c r="I35" s="333">
        <f t="shared" si="2"/>
        <v>1.2324242114022255</v>
      </c>
      <c r="J35">
        <f t="shared" si="0"/>
        <v>9.8141298369154306E-3</v>
      </c>
      <c r="K35" s="333">
        <f>MAX(I$3:I35)</f>
        <v>1.2324242114022255</v>
      </c>
      <c r="L35">
        <f t="shared" si="1"/>
        <v>0</v>
      </c>
    </row>
    <row r="36" spans="1:12">
      <c r="A36" s="28">
        <v>43887</v>
      </c>
      <c r="B36" s="33">
        <v>1.3022172907438649</v>
      </c>
      <c r="C36" s="33">
        <v>1.3184338666161599</v>
      </c>
      <c r="D36" s="33">
        <v>1.28600071487157</v>
      </c>
      <c r="E36" s="33">
        <v>1.2589387000000001</v>
      </c>
      <c r="F36" s="46">
        <v>1.017071738510759</v>
      </c>
      <c r="G36" s="33">
        <f>[1]!thsiFinD("ths_int_chg_ratio_index",G$1,$A$3,$A36,101)/100+1</f>
        <v>1.1558438756815801</v>
      </c>
      <c r="H36" s="46">
        <v>1.0844756994223208</v>
      </c>
      <c r="I36" s="333">
        <f t="shared" si="2"/>
        <v>1.1852382071469454</v>
      </c>
      <c r="J36">
        <f t="shared" si="0"/>
        <v>-3.8287144814846519E-2</v>
      </c>
      <c r="K36" s="333">
        <f>MAX(I$3:I36)</f>
        <v>1.2324242114022255</v>
      </c>
      <c r="L36">
        <f t="shared" si="1"/>
        <v>-3.8287144814846519E-2</v>
      </c>
    </row>
    <row r="37" spans="1:12">
      <c r="A37" s="28">
        <v>43888</v>
      </c>
      <c r="B37" s="33">
        <v>1.2897103546275912</v>
      </c>
      <c r="C37" s="33">
        <v>1.3021695756122149</v>
      </c>
      <c r="D37" s="33">
        <v>1.2772511336429675</v>
      </c>
      <c r="E37" s="33">
        <v>1.2463439000000001</v>
      </c>
      <c r="F37" s="46">
        <v>1.0197450378554971</v>
      </c>
      <c r="G37" s="33">
        <f>[1]!thsiFinD("ths_int_chg_ratio_index",G$1,$A$3,$A37,101)/100+1</f>
        <v>1.1670407140660399</v>
      </c>
      <c r="H37" s="46">
        <v>1.0883782197587322</v>
      </c>
      <c r="I37" s="333">
        <f t="shared" si="2"/>
        <v>1.1828146767008498</v>
      </c>
      <c r="J37">
        <f t="shared" si="0"/>
        <v>-2.044762336787409E-3</v>
      </c>
      <c r="K37" s="333">
        <f>MAX(I$3:I37)</f>
        <v>1.2324242114022255</v>
      </c>
      <c r="L37">
        <f t="shared" si="1"/>
        <v>-4.0253619039933519E-2</v>
      </c>
    </row>
    <row r="38" spans="1:12">
      <c r="A38" s="28">
        <v>43889</v>
      </c>
      <c r="B38" s="33">
        <v>1.2221023325240488</v>
      </c>
      <c r="C38" s="33">
        <v>1.2228564688155725</v>
      </c>
      <c r="D38" s="33">
        <v>1.221348196232525</v>
      </c>
      <c r="E38" s="33">
        <v>1.1793354</v>
      </c>
      <c r="F38" s="46">
        <v>0.97914694222777099</v>
      </c>
      <c r="G38" s="33">
        <f>[1]!thsiFinD("ths_int_chg_ratio_index",G$1,$A$3,$A38,101)/100+1</f>
        <v>1.1109800490088</v>
      </c>
      <c r="H38" s="46">
        <v>1.0348687334413345</v>
      </c>
      <c r="I38" s="333">
        <f t="shared" si="2"/>
        <v>1.1281084648369297</v>
      </c>
      <c r="J38">
        <f t="shared" si="0"/>
        <v>-4.6250873396759595E-2</v>
      </c>
      <c r="K38" s="333">
        <f>MAX(I$3:I38)</f>
        <v>1.2324242114022255</v>
      </c>
      <c r="L38">
        <f t="shared" si="1"/>
        <v>-8.46427273987157E-2</v>
      </c>
    </row>
    <row r="39" spans="1:12">
      <c r="A39" s="28">
        <v>43892</v>
      </c>
      <c r="B39" s="33">
        <v>1.2633622492979075</v>
      </c>
      <c r="C39" s="33">
        <v>1.2678797315526151</v>
      </c>
      <c r="D39" s="33">
        <v>1.2588447670431999</v>
      </c>
      <c r="E39" s="33">
        <v>1.2223255</v>
      </c>
      <c r="F39" s="46">
        <v>1.0125227496189579</v>
      </c>
      <c r="G39" s="33">
        <f>[1]!thsiFinD("ths_int_chg_ratio_index",G$1,$A$3,$A39,101)/100+1</f>
        <v>1.1546640692749299</v>
      </c>
      <c r="H39" s="46">
        <v>1.0740547862229897</v>
      </c>
      <c r="I39" s="333">
        <f t="shared" si="2"/>
        <v>1.1664497766330948</v>
      </c>
      <c r="J39">
        <f t="shared" si="0"/>
        <v>3.3987256537169497E-2</v>
      </c>
      <c r="K39" s="333">
        <f>MAX(I$3:I39)</f>
        <v>1.2324242114022255</v>
      </c>
      <c r="L39">
        <f t="shared" si="1"/>
        <v>-5.3532244951652208E-2</v>
      </c>
    </row>
    <row r="40" spans="1:12">
      <c r="A40" s="28">
        <v>43893</v>
      </c>
      <c r="B40" s="33">
        <v>1.2740843666880788</v>
      </c>
      <c r="C40" s="33">
        <v>1.2836271829976025</v>
      </c>
      <c r="D40" s="33">
        <v>1.2645415503785551</v>
      </c>
      <c r="E40" s="33">
        <v>1.2422148</v>
      </c>
      <c r="F40" s="46">
        <v>1.018978980927389</v>
      </c>
      <c r="G40" s="33">
        <f>[1]!thsiFinD("ths_int_chg_ratio_index",G$1,$A$3,$A40,101)/100+1</f>
        <v>1.15965660180117</v>
      </c>
      <c r="H40" s="46">
        <v>1.0857115082756574</v>
      </c>
      <c r="I40" s="333">
        <f t="shared" si="2"/>
        <v>1.1751265293271063</v>
      </c>
      <c r="J40">
        <f t="shared" si="0"/>
        <v>7.4385994732293348E-3</v>
      </c>
      <c r="K40" s="333">
        <f>MAX(I$3:I40)</f>
        <v>1.2324242114022255</v>
      </c>
      <c r="L40">
        <f t="shared" si="1"/>
        <v>-4.6491850407520907E-2</v>
      </c>
    </row>
    <row r="41" spans="1:12">
      <c r="A41" s="28">
        <v>43894</v>
      </c>
      <c r="B41" s="33">
        <v>1.2495745711167949</v>
      </c>
      <c r="C41" s="33">
        <v>1.2572825218747301</v>
      </c>
      <c r="D41" s="33">
        <v>1.24186662035886</v>
      </c>
      <c r="E41" s="33">
        <v>1.2316516</v>
      </c>
      <c r="F41" s="46">
        <v>1.0236797508080571</v>
      </c>
      <c r="G41" s="33">
        <f>[1]!thsiFinD("ths_int_chg_ratio_index",G$1,$A$3,$A41,101)/100+1</f>
        <v>1.14760325605614</v>
      </c>
      <c r="H41" s="46">
        <v>1.0921893504457723</v>
      </c>
      <c r="I41" s="333">
        <f t="shared" si="2"/>
        <v>1.1670279854023162</v>
      </c>
      <c r="J41">
        <f t="shared" si="0"/>
        <v>-6.8916356857566807E-3</v>
      </c>
      <c r="K41" s="333">
        <f>MAX(I$3:I41)</f>
        <v>1.2324242114022255</v>
      </c>
      <c r="L41">
        <f t="shared" si="1"/>
        <v>-5.3063081197912254E-2</v>
      </c>
    </row>
    <row r="42" spans="1:12">
      <c r="A42" s="28">
        <v>43895</v>
      </c>
      <c r="B42" s="33">
        <v>1.2585099342936874</v>
      </c>
      <c r="C42" s="33">
        <v>1.2698246967152</v>
      </c>
      <c r="D42" s="33">
        <v>1.247195171872175</v>
      </c>
      <c r="E42" s="33">
        <v>1.2485493000000001</v>
      </c>
      <c r="F42" s="46">
        <v>1.0445554331563911</v>
      </c>
      <c r="G42" s="33">
        <f>[1]!thsiFinD("ths_int_chg_ratio_index",G$1,$A$3,$A42,101)/100+1</f>
        <v>1.1567391970766301</v>
      </c>
      <c r="H42" s="46">
        <v>1.1111902778486153</v>
      </c>
      <c r="I42" s="333">
        <f t="shared" si="2"/>
        <v>1.1791927248603953</v>
      </c>
      <c r="J42">
        <f t="shared" si="0"/>
        <v>1.0423691299815241E-2</v>
      </c>
      <c r="K42" s="333">
        <f>MAX(I$3:I42)</f>
        <v>1.2324242114022255</v>
      </c>
      <c r="L42">
        <f t="shared" si="1"/>
        <v>-4.319250307592104E-2</v>
      </c>
    </row>
    <row r="43" spans="1:12">
      <c r="A43" s="28">
        <v>43896</v>
      </c>
      <c r="B43" s="33">
        <v>1.2448100315915813</v>
      </c>
      <c r="C43" s="33">
        <v>1.2532076518047151</v>
      </c>
      <c r="D43" s="33">
        <v>1.2364124113784476</v>
      </c>
      <c r="E43" s="33">
        <v>1.2369300000000001</v>
      </c>
      <c r="F43" s="46">
        <v>1.0301810209162341</v>
      </c>
      <c r="G43" s="33">
        <f>[1]!thsiFinD("ths_int_chg_ratio_index",G$1,$A$3,$A43,101)/100+1</f>
        <v>1.14393411299083</v>
      </c>
      <c r="H43" s="46">
        <v>1.1041322981701855</v>
      </c>
      <c r="I43" s="333">
        <f t="shared" si="2"/>
        <v>1.1702723547743166</v>
      </c>
      <c r="J43">
        <f t="shared" si="0"/>
        <v>-7.5648109914643324E-3</v>
      </c>
      <c r="K43" s="333">
        <f>MAX(I$3:I43)</f>
        <v>1.2324242114022255</v>
      </c>
      <c r="L43">
        <f t="shared" si="1"/>
        <v>-5.0430570945367847E-2</v>
      </c>
    </row>
    <row r="44" spans="1:12">
      <c r="A44" s="28">
        <v>43899</v>
      </c>
      <c r="B44" s="33">
        <v>1.1817325957458213</v>
      </c>
      <c r="C44" s="33">
        <v>1.1881888194051624</v>
      </c>
      <c r="D44" s="33">
        <v>1.1752763720864801</v>
      </c>
      <c r="E44" s="33">
        <v>1.1736574</v>
      </c>
      <c r="F44" s="46">
        <v>0.99313194531247295</v>
      </c>
      <c r="G44" s="33">
        <f>[1]!thsiFinD("ths_int_chg_ratio_index",G$1,$A$3,$A44,101)/100+1</f>
        <v>1.087775237289456</v>
      </c>
      <c r="H44" s="46">
        <v>1.0640220953564794</v>
      </c>
      <c r="I44" s="333">
        <f t="shared" si="2"/>
        <v>1.1196492337214798</v>
      </c>
      <c r="J44">
        <f t="shared" si="0"/>
        <v>-4.3257555257382174E-2</v>
      </c>
      <c r="K44" s="333">
        <f>MAX(I$3:I44)</f>
        <v>1.2324242114022255</v>
      </c>
      <c r="L44">
        <f t="shared" si="1"/>
        <v>-9.1506622993419384E-2</v>
      </c>
    </row>
    <row r="45" spans="1:12">
      <c r="A45" s="28">
        <v>43900</v>
      </c>
      <c r="B45" s="33">
        <v>1.2352568967626638</v>
      </c>
      <c r="C45" s="33">
        <v>1.25139616621994</v>
      </c>
      <c r="D45" s="33">
        <v>1.2191176273053874</v>
      </c>
      <c r="E45" s="33">
        <v>1.2151849000000001</v>
      </c>
      <c r="F45" s="46">
        <v>1.0157973999126619</v>
      </c>
      <c r="G45" s="33">
        <f>[1]!thsiFinD("ths_int_chg_ratio_index",G$1,$A$3,$A45,101)/100+1</f>
        <v>1.1259925420957</v>
      </c>
      <c r="H45" s="46">
        <v>1.0891821976853744</v>
      </c>
      <c r="I45" s="333">
        <f t="shared" si="2"/>
        <v>1.1541499124953809</v>
      </c>
      <c r="J45">
        <f t="shared" si="0"/>
        <v>3.0813827880029843E-2</v>
      </c>
      <c r="K45" s="333">
        <f>MAX(I$3:I45)</f>
        <v>1.2324242114022255</v>
      </c>
      <c r="L45">
        <f t="shared" si="1"/>
        <v>-6.3512464444191452E-2</v>
      </c>
    </row>
    <row r="46" spans="1:12">
      <c r="A46" s="28">
        <v>43901</v>
      </c>
      <c r="B46" s="33">
        <v>1.2039478547219886</v>
      </c>
      <c r="C46" s="33">
        <v>1.2157298732087551</v>
      </c>
      <c r="D46" s="33">
        <v>1.1921658362352225</v>
      </c>
      <c r="E46" s="33">
        <v>1.1848643999999999</v>
      </c>
      <c r="F46" s="46">
        <v>1.0018309312172686</v>
      </c>
      <c r="G46" s="33">
        <f>[1]!thsiFinD("ths_int_chg_ratio_index",G$1,$A$3,$A46,101)/100+1</f>
        <v>1.1009381447007001</v>
      </c>
      <c r="H46" s="46">
        <v>1.0756534407875031</v>
      </c>
      <c r="I46" s="333">
        <f t="shared" si="2"/>
        <v>1.1339096385113629</v>
      </c>
      <c r="J46">
        <f t="shared" si="0"/>
        <v>-1.7536954051537879E-2</v>
      </c>
      <c r="K46" s="333">
        <f>MAX(I$3:I46)</f>
        <v>1.2324242114022255</v>
      </c>
      <c r="L46">
        <f t="shared" si="1"/>
        <v>-7.9935603325071658E-2</v>
      </c>
    </row>
    <row r="47" spans="1:12">
      <c r="A47" s="28">
        <v>43902</v>
      </c>
      <c r="B47" s="33">
        <v>1.1888518228592475</v>
      </c>
      <c r="C47" s="33">
        <v>1.206404053176185</v>
      </c>
      <c r="D47" s="33">
        <v>1.17129959254231</v>
      </c>
      <c r="E47" s="33">
        <v>1.1537793000000001</v>
      </c>
      <c r="F47" s="46">
        <v>0.98309060684629002</v>
      </c>
      <c r="G47" s="33">
        <f>[1]!thsiFinD("ths_int_chg_ratio_index",G$1,$A$3,$A47,101)/100+1</f>
        <v>1.074832757296214</v>
      </c>
      <c r="H47" s="46">
        <v>1.0546610002592036</v>
      </c>
      <c r="I47" s="333">
        <f t="shared" si="2"/>
        <v>1.1129802964007567</v>
      </c>
      <c r="J47">
        <f t="shared" si="0"/>
        <v>-1.8457680753188654E-2</v>
      </c>
      <c r="K47" s="333">
        <f>MAX(I$3:I47)</f>
        <v>1.2324242114022255</v>
      </c>
      <c r="L47">
        <f t="shared" si="1"/>
        <v>-9.6917858231272525E-2</v>
      </c>
    </row>
    <row r="48" spans="1:12">
      <c r="A48" s="28">
        <v>43903</v>
      </c>
      <c r="B48" s="33">
        <v>1.1921029461687762</v>
      </c>
      <c r="C48" s="33">
        <v>1.219101702278385</v>
      </c>
      <c r="D48" s="33">
        <v>1.1651041900591674</v>
      </c>
      <c r="E48" s="33">
        <v>1.1478592000000001</v>
      </c>
      <c r="F48" s="46">
        <v>0.97109020913989896</v>
      </c>
      <c r="G48" s="33">
        <f>[1]!thsiFinD("ths_int_chg_ratio_index",G$1,$A$3,$A48,101)/100+1</f>
        <v>1.062851347445088</v>
      </c>
      <c r="H48" s="46">
        <v>1.0433221532757124</v>
      </c>
      <c r="I48" s="333">
        <f t="shared" si="2"/>
        <v>1.1042131716674399</v>
      </c>
      <c r="J48">
        <f t="shared" si="0"/>
        <v>-7.8771607742460503E-3</v>
      </c>
      <c r="K48" s="333">
        <f>MAX(I$3:I48)</f>
        <v>1.2324242114022255</v>
      </c>
      <c r="L48">
        <f t="shared" si="1"/>
        <v>-0.10403158145433533</v>
      </c>
    </row>
    <row r="49" spans="1:12">
      <c r="A49" s="28">
        <v>43906</v>
      </c>
      <c r="B49" s="33">
        <v>1.122030837524695</v>
      </c>
      <c r="C49" s="33">
        <v>1.1473812740048943</v>
      </c>
      <c r="D49" s="33">
        <v>1.0966804010444959</v>
      </c>
      <c r="E49" s="33">
        <v>1.0792533</v>
      </c>
      <c r="F49" s="46">
        <v>0.92832665175999995</v>
      </c>
      <c r="G49" s="33">
        <f>[1]!thsiFinD("ths_int_chg_ratio_index",G$1,$A$3,$A49,101)/100+1</f>
        <v>0.99555173015724274</v>
      </c>
      <c r="H49" s="46">
        <v>0.99794474099012476</v>
      </c>
      <c r="I49" s="333">
        <f t="shared" si="2"/>
        <v>1.0473125710173103</v>
      </c>
      <c r="J49">
        <f t="shared" si="0"/>
        <v>-5.1530449110841259E-2</v>
      </c>
      <c r="K49" s="333">
        <f>MAX(I$3:I49)</f>
        <v>1.2324242114022255</v>
      </c>
      <c r="L49">
        <f t="shared" si="1"/>
        <v>-0.15020123645112349</v>
      </c>
    </row>
    <row r="50" spans="1:12">
      <c r="A50" s="28">
        <v>43907</v>
      </c>
      <c r="B50" s="33">
        <v>1.1268105717567627</v>
      </c>
      <c r="C50" s="33">
        <v>1.1609247367504194</v>
      </c>
      <c r="D50" s="33">
        <v>1.092696406763106</v>
      </c>
      <c r="E50" s="33">
        <v>1.0827530999999999</v>
      </c>
      <c r="F50" s="46">
        <v>0.92548607546156203</v>
      </c>
      <c r="G50" s="33">
        <f>[1]!thsiFinD("ths_int_chg_ratio_index",G$1,$A$3,$A50,101)/100+1</f>
        <v>0.99873918321742194</v>
      </c>
      <c r="H50" s="46">
        <v>0.99577748489583673</v>
      </c>
      <c r="I50" s="333">
        <f t="shared" si="2"/>
        <v>1.0442369458294714</v>
      </c>
      <c r="J50">
        <f t="shared" si="0"/>
        <v>-2.9366831573992558E-3</v>
      </c>
      <c r="K50" s="333">
        <f>MAX(I$3:I50)</f>
        <v>1.2324242114022255</v>
      </c>
      <c r="L50">
        <f t="shared" si="1"/>
        <v>-0.15269682616721614</v>
      </c>
    </row>
    <row r="51" spans="1:12">
      <c r="A51" s="28">
        <v>43908</v>
      </c>
      <c r="B51" s="33">
        <v>1.1086114681417287</v>
      </c>
      <c r="C51" s="33">
        <v>1.1388624508965646</v>
      </c>
      <c r="D51" s="33">
        <v>1.0783604853868927</v>
      </c>
      <c r="E51" s="33">
        <v>1.0683214000000001</v>
      </c>
      <c r="F51" s="46">
        <v>0.90764470403081099</v>
      </c>
      <c r="G51" s="33">
        <f>[1]!thsiFinD("ths_int_chg_ratio_index",G$1,$A$3,$A51,101)/100+1</f>
        <v>0.97909099098623498</v>
      </c>
      <c r="H51" s="46">
        <v>0.97948778639182654</v>
      </c>
      <c r="I51" s="333">
        <f t="shared" si="2"/>
        <v>1.0289241358893597</v>
      </c>
      <c r="J51">
        <f t="shared" si="0"/>
        <v>-1.4664114309753895E-2</v>
      </c>
      <c r="K51" s="333">
        <f>MAX(I$3:I51)</f>
        <v>1.2324242114022255</v>
      </c>
      <c r="L51">
        <f t="shared" si="1"/>
        <v>-0.16512177676331741</v>
      </c>
    </row>
    <row r="52" spans="1:12">
      <c r="A52" s="28">
        <v>43909</v>
      </c>
      <c r="B52" s="33">
        <v>1.1335351377908462</v>
      </c>
      <c r="C52" s="33">
        <v>1.168848705764179</v>
      </c>
      <c r="D52" s="33">
        <v>1.0982215698175135</v>
      </c>
      <c r="E52" s="33">
        <v>1.0751356999999999</v>
      </c>
      <c r="F52" s="46">
        <v>0.90059387642475197</v>
      </c>
      <c r="G52" s="33">
        <f>[1]!thsiFinD("ths_int_chg_ratio_index",G$1,$A$3,$A52,101)/100+1</f>
        <v>0.98710260368338199</v>
      </c>
      <c r="H52" s="46">
        <v>0.9836587857602006</v>
      </c>
      <c r="I52" s="333">
        <f t="shared" si="2"/>
        <v>1.0409401777888569</v>
      </c>
      <c r="J52">
        <f t="shared" si="0"/>
        <v>1.1678258367523897E-2</v>
      </c>
      <c r="K52" s="333">
        <f>MAX(I$3:I52)</f>
        <v>1.2324242114022255</v>
      </c>
      <c r="L52">
        <f t="shared" si="1"/>
        <v>-0.15537185316694013</v>
      </c>
    </row>
    <row r="53" spans="1:12">
      <c r="A53" s="28">
        <v>43910</v>
      </c>
      <c r="B53" s="33">
        <v>1.1349585637918076</v>
      </c>
      <c r="C53" s="33">
        <v>1.1634787851497146</v>
      </c>
      <c r="D53" s="33">
        <v>1.1064383424339008</v>
      </c>
      <c r="E53" s="33">
        <v>1.0818188</v>
      </c>
      <c r="F53" s="46">
        <v>0.91530202453495002</v>
      </c>
      <c r="G53" s="33">
        <f>[1]!thsiFinD("ths_int_chg_ratio_index",G$1,$A$3,$A53,101)/100+1</f>
        <v>0.99896072432185568</v>
      </c>
      <c r="H53" s="46">
        <v>0.99630469873969563</v>
      </c>
      <c r="I53" s="333">
        <f t="shared" si="2"/>
        <v>1.0513715205867982</v>
      </c>
      <c r="J53">
        <f t="shared" si="0"/>
        <v>1.0021078079721413E-2</v>
      </c>
      <c r="K53" s="333">
        <f>MAX(I$3:I53)</f>
        <v>1.2324242114022255</v>
      </c>
      <c r="L53">
        <f t="shared" si="1"/>
        <v>-0.14690776855919563</v>
      </c>
    </row>
    <row r="54" spans="1:12">
      <c r="A54" s="28">
        <v>43913</v>
      </c>
      <c r="B54" s="33">
        <v>1.0711852743274526</v>
      </c>
      <c r="C54" s="33">
        <v>1.0882506559230358</v>
      </c>
      <c r="D54" s="33">
        <v>1.0541198927318696</v>
      </c>
      <c r="E54" s="33">
        <v>1.0170127</v>
      </c>
      <c r="F54" s="46">
        <v>0.88248827892699</v>
      </c>
      <c r="G54" s="33">
        <f>[1]!thsiFinD("ths_int_chg_ratio_index",G$1,$A$3,$A54,101)/100+1</f>
        <v>0.95010136196425898</v>
      </c>
      <c r="H54" s="46">
        <v>0.95650228494387057</v>
      </c>
      <c r="I54" s="333">
        <f t="shared" si="2"/>
        <v>1.00531108883787</v>
      </c>
      <c r="J54">
        <f t="shared" si="0"/>
        <v>-4.3809852984433739E-2</v>
      </c>
      <c r="K54" s="333">
        <f>MAX(I$3:I54)</f>
        <v>1.2324242114022255</v>
      </c>
      <c r="L54">
        <f t="shared" si="1"/>
        <v>-0.18428161380077979</v>
      </c>
    </row>
    <row r="55" spans="1:12">
      <c r="A55" s="28">
        <v>43914</v>
      </c>
      <c r="B55" s="33">
        <v>1.0839409693839546</v>
      </c>
      <c r="C55" s="33">
        <v>1.1003580101920118</v>
      </c>
      <c r="D55" s="33">
        <v>1.0675239285758973</v>
      </c>
      <c r="E55" s="33">
        <v>1.0388991999999999</v>
      </c>
      <c r="F55" s="46">
        <v>0.904515500779566</v>
      </c>
      <c r="G55" s="33">
        <f>[1]!thsiFinD("ths_int_chg_ratio_index",G$1,$A$3,$A55,101)/100+1</f>
        <v>0.97033980800375896</v>
      </c>
      <c r="H55" s="46">
        <v>0.97559105389393674</v>
      </c>
      <c r="I55" s="333">
        <f t="shared" si="2"/>
        <v>1.021557491234917</v>
      </c>
      <c r="J55">
        <f t="shared" si="0"/>
        <v>1.6160572162620568E-2</v>
      </c>
      <c r="K55" s="333">
        <f>MAX(I$3:I55)</f>
        <v>1.2324242114022255</v>
      </c>
      <c r="L55">
        <f t="shared" si="1"/>
        <v>-0.17109913795623088</v>
      </c>
    </row>
    <row r="56" spans="1:12">
      <c r="A56" s="28">
        <v>43915</v>
      </c>
      <c r="B56" s="33">
        <v>1.1173691121178502</v>
      </c>
      <c r="C56" s="33">
        <v>1.1320419344804591</v>
      </c>
      <c r="D56" s="33">
        <v>1.1026962897552415</v>
      </c>
      <c r="E56" s="33">
        <v>1.0787910000000001</v>
      </c>
      <c r="F56" s="46">
        <v>0.92811877678079002</v>
      </c>
      <c r="G56" s="33">
        <f>[1]!thsiFinD("ths_int_chg_ratio_index",G$1,$A$3,$A56,101)/100+1</f>
        <v>1.0074649576502175</v>
      </c>
      <c r="H56" s="46">
        <v>0.99910892375938598</v>
      </c>
      <c r="I56" s="333">
        <f t="shared" si="2"/>
        <v>1.0509026067573137</v>
      </c>
      <c r="J56">
        <f t="shared" si="0"/>
        <v>2.8725858088439749E-2</v>
      </c>
      <c r="K56" s="333">
        <f>MAX(I$3:I56)</f>
        <v>1.2324242114022255</v>
      </c>
      <c r="L56">
        <f t="shared" si="1"/>
        <v>-0.14728824942377627</v>
      </c>
    </row>
    <row r="57" spans="1:12">
      <c r="A57" s="28">
        <v>43916</v>
      </c>
      <c r="B57" s="33">
        <v>1.1006193208486779</v>
      </c>
      <c r="C57" s="33">
        <v>1.1133501471449523</v>
      </c>
      <c r="D57" s="33">
        <v>1.0878884945524032</v>
      </c>
      <c r="E57" s="33">
        <v>1.0714589000000001</v>
      </c>
      <c r="F57" s="46">
        <v>0.92125095581822303</v>
      </c>
      <c r="G57" s="33">
        <f>[1]!thsiFinD("ths_int_chg_ratio_index",G$1,$A$3,$A57,101)/100+1</f>
        <v>0.99569725185086455</v>
      </c>
      <c r="H57" s="46">
        <v>0.9903349071036206</v>
      </c>
      <c r="I57" s="333">
        <f t="shared" si="2"/>
        <v>1.039111700828012</v>
      </c>
      <c r="J57">
        <f t="shared" si="0"/>
        <v>-1.1219789401497482E-2</v>
      </c>
      <c r="K57" s="333">
        <f>MAX(I$3:I57)</f>
        <v>1.2324242114022255</v>
      </c>
      <c r="L57">
        <f t="shared" si="1"/>
        <v>-0.15685549568542367</v>
      </c>
    </row>
    <row r="58" spans="1:12">
      <c r="A58" s="28">
        <v>43917</v>
      </c>
      <c r="B58" s="33">
        <v>1.0872976371767764</v>
      </c>
      <c r="C58" s="33">
        <v>1.0963281934478672</v>
      </c>
      <c r="D58" s="33">
        <v>1.0782670809056856</v>
      </c>
      <c r="E58" s="33">
        <v>1.0616475000000001</v>
      </c>
      <c r="F58" s="46">
        <v>0.92219141831130402</v>
      </c>
      <c r="G58" s="33">
        <f>[1]!thsiFinD("ths_int_chg_ratio_index",G$1,$A$3,$A58,101)/100+1</f>
        <v>0.9957474914831862</v>
      </c>
      <c r="H58" s="46">
        <v>0.98710712992191396</v>
      </c>
      <c r="I58" s="333">
        <f t="shared" si="2"/>
        <v>1.0326871054137998</v>
      </c>
      <c r="J58">
        <f t="shared" si="0"/>
        <v>-6.1827765091017062E-3</v>
      </c>
      <c r="K58" s="333">
        <f>MAX(I$3:I58)</f>
        <v>1.2324242114022255</v>
      </c>
      <c r="L58">
        <f t="shared" si="1"/>
        <v>-0.16206846972047806</v>
      </c>
    </row>
    <row r="59" spans="1:12">
      <c r="A59" s="28">
        <v>43920</v>
      </c>
      <c r="B59" s="33">
        <v>1.0552435920612577</v>
      </c>
      <c r="C59" s="33">
        <v>1.0540549120882694</v>
      </c>
      <c r="D59" s="33">
        <v>1.0564322720342463</v>
      </c>
      <c r="E59" s="33">
        <v>1.0295183000000001</v>
      </c>
      <c r="F59" s="46">
        <v>0.91054927422323195</v>
      </c>
      <c r="G59" s="33">
        <f>[1]!thsiFinD("ths_int_chg_ratio_index",G$1,$A$3,$A59,101)/100+1</f>
        <v>0.98273563295007105</v>
      </c>
      <c r="H59" s="46">
        <v>0.96802616287860899</v>
      </c>
      <c r="I59" s="333">
        <f t="shared" si="2"/>
        <v>1.0122292174564276</v>
      </c>
      <c r="J59">
        <f t="shared" si="0"/>
        <v>-1.981034511820956E-2</v>
      </c>
      <c r="K59" s="333">
        <f>MAX(I$3:I59)</f>
        <v>1.2324242114022255</v>
      </c>
      <c r="L59">
        <f t="shared" si="1"/>
        <v>-0.1786681825207449</v>
      </c>
    </row>
    <row r="60" spans="1:12">
      <c r="A60" s="28">
        <v>43921</v>
      </c>
      <c r="B60" s="33">
        <v>1.0525412950543469</v>
      </c>
      <c r="C60" s="33">
        <v>1.0488599911917031</v>
      </c>
      <c r="D60" s="33">
        <v>1.0562225989169907</v>
      </c>
      <c r="E60" s="33">
        <v>1.0337274999999999</v>
      </c>
      <c r="F60" s="46">
        <v>0.913420982686309</v>
      </c>
      <c r="G60" s="33">
        <f>[1]!thsiFinD("ths_int_chg_ratio_index",G$1,$A$3,$A60,101)/100+1</f>
        <v>0.97901447660367602</v>
      </c>
      <c r="H60" s="46">
        <v>0.96953655007322259</v>
      </c>
      <c r="I60" s="333">
        <f t="shared" si="2"/>
        <v>1.0128795744951067</v>
      </c>
      <c r="J60">
        <f t="shared" si="0"/>
        <v>6.4249976928487662E-4</v>
      </c>
      <c r="K60" s="333">
        <f>MAX(I$3:I60)</f>
        <v>1.2324242114022255</v>
      </c>
      <c r="L60">
        <f t="shared" si="1"/>
        <v>-0.17814047701750813</v>
      </c>
    </row>
    <row r="61" spans="1:12">
      <c r="A61" s="28">
        <v>43922</v>
      </c>
      <c r="B61" s="33">
        <v>1.0572077519750573</v>
      </c>
      <c r="C61" s="33">
        <v>1.0528789808134118</v>
      </c>
      <c r="D61" s="33">
        <v>1.0615365231367027</v>
      </c>
      <c r="E61" s="33">
        <v>1.0361642</v>
      </c>
      <c r="F61" s="46">
        <v>0.91035652124891797</v>
      </c>
      <c r="G61" s="33">
        <f>[1]!thsiFinD("ths_int_chg_ratio_index",G$1,$A$3,$A61,101)/100+1</f>
        <v>0.97823955708608201</v>
      </c>
      <c r="H61" s="46">
        <v>0.96603686953984302</v>
      </c>
      <c r="I61" s="333">
        <f t="shared" si="2"/>
        <v>1.0137866963382729</v>
      </c>
      <c r="J61">
        <f t="shared" si="0"/>
        <v>8.955870628730711E-4</v>
      </c>
      <c r="K61" s="333">
        <f>MAX(I$3:I61)</f>
        <v>1.2324242114022255</v>
      </c>
      <c r="L61">
        <f t="shared" si="1"/>
        <v>-0.17740443026122599</v>
      </c>
    </row>
    <row r="62" spans="1:12">
      <c r="A62" s="28">
        <v>43923</v>
      </c>
      <c r="B62" s="33">
        <v>1.1044551359754633</v>
      </c>
      <c r="C62" s="33">
        <v>1.1063386391229795</v>
      </c>
      <c r="D62" s="33">
        <v>1.1025716328279473</v>
      </c>
      <c r="E62" s="33">
        <v>1.0763210000000001</v>
      </c>
      <c r="F62" s="46">
        <v>0.92719280523521497</v>
      </c>
      <c r="G62" s="33">
        <f>[1]!thsiFinD("ths_int_chg_ratio_index",G$1,$A$3,$A62,101)/100+1</f>
        <v>1.0069139303528556</v>
      </c>
      <c r="H62" s="46">
        <v>0.98761396553741576</v>
      </c>
      <c r="I62" s="333">
        <f t="shared" si="2"/>
        <v>1.0450927991826815</v>
      </c>
      <c r="J62">
        <f t="shared" si="0"/>
        <v>3.0880364634379376E-2</v>
      </c>
      <c r="K62" s="333">
        <f>MAX(I$3:I62)</f>
        <v>1.2324242114022255</v>
      </c>
      <c r="L62">
        <f t="shared" si="1"/>
        <v>-0.15200237912106773</v>
      </c>
    </row>
    <row r="63" spans="1:12">
      <c r="A63" s="28">
        <v>43924</v>
      </c>
      <c r="B63" s="33">
        <v>1.0912326466546358</v>
      </c>
      <c r="C63" s="33">
        <v>1.0904599911514163</v>
      </c>
      <c r="D63" s="33">
        <v>1.0920053021578553</v>
      </c>
      <c r="E63" s="33">
        <v>1.0702339999999999</v>
      </c>
      <c r="F63" s="46">
        <v>0.92141521771994195</v>
      </c>
      <c r="G63" s="33">
        <f>[1]!thsiFinD("ths_int_chg_ratio_index",G$1,$A$3,$A63,101)/100+1</f>
        <v>0.99728697735933225</v>
      </c>
      <c r="H63" s="46">
        <v>0.98206677621933713</v>
      </c>
      <c r="I63" s="333">
        <f t="shared" si="2"/>
        <v>1.0370360391885962</v>
      </c>
      <c r="J63">
        <f t="shared" si="0"/>
        <v>-7.7091335816169559E-3</v>
      </c>
      <c r="K63" s="333">
        <f>MAX(I$3:I63)</f>
        <v>1.2324242114022255</v>
      </c>
      <c r="L63">
        <f t="shared" si="1"/>
        <v>-0.15853970605731682</v>
      </c>
    </row>
    <row r="64" spans="1:12">
      <c r="A64" s="28">
        <v>43928</v>
      </c>
      <c r="B64" s="33">
        <v>1.1209436170436264</v>
      </c>
      <c r="C64" s="33">
        <v>1.1224789062057006</v>
      </c>
      <c r="D64" s="33">
        <v>1.1194083278815525</v>
      </c>
      <c r="E64" s="33">
        <v>1.1037612999999999</v>
      </c>
      <c r="F64" s="46">
        <v>0.94441503924756298</v>
      </c>
      <c r="G64" s="33">
        <f>[1]!thsiFinD("ths_int_chg_ratio_index",G$1,$A$3,$A64,101)/100+1</f>
        <v>1.02868328275822</v>
      </c>
      <c r="H64" s="46">
        <v>1.0118957613772031</v>
      </c>
      <c r="I64" s="333">
        <f t="shared" si="2"/>
        <v>1.0656520446293778</v>
      </c>
      <c r="J64">
        <f t="shared" si="0"/>
        <v>2.7594031797748775E-2</v>
      </c>
      <c r="K64" s="333">
        <f>MAX(I$3:I64)</f>
        <v>1.2324242114022255</v>
      </c>
      <c r="L64">
        <f t="shared" si="1"/>
        <v>-0.13532042394971933</v>
      </c>
    </row>
    <row r="65" spans="1:12">
      <c r="A65" s="28">
        <v>43929</v>
      </c>
      <c r="B65" s="33">
        <v>1.1248474400452413</v>
      </c>
      <c r="C65" s="33">
        <v>1.1248501839350498</v>
      </c>
      <c r="D65" s="33">
        <v>1.124844696155433</v>
      </c>
      <c r="E65" s="33">
        <v>1.0998277999999999</v>
      </c>
      <c r="F65" s="46">
        <v>0.94133751258492004</v>
      </c>
      <c r="G65" s="33">
        <f>[1]!thsiFinD("ths_int_chg_ratio_index",G$1,$A$3,$A65,101)/100+1</f>
        <v>1.0304774728458499</v>
      </c>
      <c r="H65" s="46">
        <v>1.0133243661717513</v>
      </c>
      <c r="I65" s="333">
        <f t="shared" si="2"/>
        <v>1.0690845311635921</v>
      </c>
      <c r="J65">
        <f t="shared" si="0"/>
        <v>3.2210199863202948E-3</v>
      </c>
      <c r="K65" s="333">
        <f>MAX(I$3:I65)</f>
        <v>1.2324242114022255</v>
      </c>
      <c r="L65">
        <f t="shared" si="1"/>
        <v>-0.13253527375349838</v>
      </c>
    </row>
    <row r="66" spans="1:12">
      <c r="A66" s="28">
        <v>43930</v>
      </c>
      <c r="B66" s="33">
        <v>1.1257392111142357</v>
      </c>
      <c r="C66" s="33">
        <v>1.1275575861736873</v>
      </c>
      <c r="D66" s="33">
        <v>1.1239208360547841</v>
      </c>
      <c r="E66" s="33">
        <v>1.1111036999999999</v>
      </c>
      <c r="F66" s="46">
        <v>0.94594196440967204</v>
      </c>
      <c r="G66" s="33">
        <f>[1]!thsiFinD("ths_int_chg_ratio_index",G$1,$A$3,$A66,101)/100+1</f>
        <v>1.03284269533895</v>
      </c>
      <c r="H66" s="46">
        <v>1.0216002178839312</v>
      </c>
      <c r="I66" s="333">
        <f t="shared" si="2"/>
        <v>1.0727605269693576</v>
      </c>
      <c r="J66">
        <f t="shared" si="0"/>
        <v>3.4384519639101274E-3</v>
      </c>
      <c r="K66" s="333">
        <f>MAX(I$3:I66)</f>
        <v>1.2324242114022255</v>
      </c>
      <c r="L66">
        <f t="shared" si="1"/>
        <v>-0.12955253796191324</v>
      </c>
    </row>
    <row r="67" spans="1:12">
      <c r="A67" s="28">
        <v>43931</v>
      </c>
      <c r="B67" s="33">
        <v>1.0890915597969886</v>
      </c>
      <c r="C67" s="33">
        <v>1.0812290039933761</v>
      </c>
      <c r="D67" s="33">
        <v>1.0969541156006011</v>
      </c>
      <c r="E67" s="33">
        <v>1.0808272999999999</v>
      </c>
      <c r="F67" s="46">
        <v>0.93640605616896899</v>
      </c>
      <c r="G67" s="33">
        <f>[1]!thsiFinD("ths_int_chg_ratio_index",G$1,$A$3,$A67,101)/100+1</f>
        <v>1.009427891855933</v>
      </c>
      <c r="H67" s="46">
        <v>1.0015747765975946</v>
      </c>
      <c r="I67" s="333">
        <f t="shared" si="2"/>
        <v>1.0492644460990979</v>
      </c>
      <c r="J67">
        <f t="shared" ref="J67:J130" si="3">I67/I66-1</f>
        <v>-2.190244726531676E-2</v>
      </c>
      <c r="K67" s="333">
        <f>MAX(I$3:I67)</f>
        <v>1.2324242114022255</v>
      </c>
      <c r="L67">
        <f t="shared" ref="L67:L130" si="4">I67/K67-1</f>
        <v>-0.14861746759643124</v>
      </c>
    </row>
    <row r="68" spans="1:12">
      <c r="A68" s="28">
        <v>43934</v>
      </c>
      <c r="B68" s="33">
        <v>1.0700910062766882</v>
      </c>
      <c r="C68" s="33">
        <v>1.0610640535648834</v>
      </c>
      <c r="D68" s="33">
        <v>1.0791179589884927</v>
      </c>
      <c r="E68" s="33">
        <v>1.0610643</v>
      </c>
      <c r="F68" s="46">
        <v>0.93166917578201802</v>
      </c>
      <c r="G68" s="33">
        <f>[1]!thsiFinD("ths_int_chg_ratio_index",G$1,$A$3,$A68,101)/100+1</f>
        <v>1.0005271449105686</v>
      </c>
      <c r="H68" s="46">
        <v>0.99390924520334567</v>
      </c>
      <c r="I68" s="333">
        <f t="shared" ref="I68:I131" si="5">D68*0.5+H68*0.5</f>
        <v>1.0365136020959191</v>
      </c>
      <c r="J68">
        <f t="shared" si="3"/>
        <v>-1.2152173887701179E-2</v>
      </c>
      <c r="K68" s="333">
        <f>MAX(I$3:I68)</f>
        <v>1.2324242114022255</v>
      </c>
      <c r="L68">
        <f t="shared" si="4"/>
        <v>-0.15896361617515087</v>
      </c>
    </row>
    <row r="69" spans="1:12">
      <c r="A69" s="28">
        <v>43935</v>
      </c>
      <c r="B69" s="33">
        <v>1.1026406883327413</v>
      </c>
      <c r="C69" s="33">
        <v>1.096356930617425</v>
      </c>
      <c r="D69" s="33">
        <v>1.1089244460480576</v>
      </c>
      <c r="E69" s="33">
        <v>1.0968772</v>
      </c>
      <c r="F69" s="46">
        <v>0.95053716072601702</v>
      </c>
      <c r="G69" s="33">
        <f>[1]!thsiFinD("ths_int_chg_ratio_index",G$1,$A$3,$A69,101)/100+1</f>
        <v>1.0279717196242439</v>
      </c>
      <c r="H69" s="46">
        <v>1.0129659579772279</v>
      </c>
      <c r="I69" s="333">
        <f t="shared" si="5"/>
        <v>1.0609452020126429</v>
      </c>
      <c r="J69">
        <f t="shared" si="3"/>
        <v>2.3570939992799911E-2</v>
      </c>
      <c r="K69" s="333">
        <f>MAX(I$3:I69)</f>
        <v>1.2324242114022255</v>
      </c>
      <c r="L69">
        <f t="shared" si="4"/>
        <v>-0.139139598040254</v>
      </c>
    </row>
    <row r="70" spans="1:12">
      <c r="A70" s="28">
        <v>43936</v>
      </c>
      <c r="B70" s="33">
        <v>1.1061450696492612</v>
      </c>
      <c r="C70" s="33">
        <v>1.0999314897140915</v>
      </c>
      <c r="D70" s="33">
        <v>1.1123586495844311</v>
      </c>
      <c r="E70" s="33">
        <v>1.1016452999999999</v>
      </c>
      <c r="F70" s="46">
        <v>0.94436792029567496</v>
      </c>
      <c r="G70" s="33">
        <f>[1]!thsiFinD("ths_int_chg_ratio_index",G$1,$A$3,$A70,101)/100+1</f>
        <v>1.023499732385275</v>
      </c>
      <c r="H70" s="46">
        <v>1.0069975657187946</v>
      </c>
      <c r="I70" s="333">
        <f t="shared" si="5"/>
        <v>1.0596781076516129</v>
      </c>
      <c r="J70">
        <f t="shared" si="3"/>
        <v>-1.1943070750745077E-3</v>
      </c>
      <c r="K70" s="333">
        <f>MAX(I$3:I70)</f>
        <v>1.2324242114022255</v>
      </c>
      <c r="L70">
        <f t="shared" si="4"/>
        <v>-0.14016772970896596</v>
      </c>
    </row>
    <row r="71" spans="1:12">
      <c r="A71" s="28">
        <v>43937</v>
      </c>
      <c r="B71" s="33">
        <v>1.1168921978649644</v>
      </c>
      <c r="C71" s="33">
        <v>1.1128789904734941</v>
      </c>
      <c r="D71" s="33">
        <v>1.1209054052564347</v>
      </c>
      <c r="E71" s="33">
        <v>1.1166623</v>
      </c>
      <c r="F71" s="46">
        <v>0.94747585457558203</v>
      </c>
      <c r="G71" s="33">
        <f>[1]!thsiFinD("ths_int_chg_ratio_index",G$1,$A$3,$A71,101)/100+1</f>
        <v>1.0329043193214531</v>
      </c>
      <c r="H71" s="46">
        <v>1.012742770962219</v>
      </c>
      <c r="I71" s="333">
        <f t="shared" si="5"/>
        <v>1.0668240881093269</v>
      </c>
      <c r="J71">
        <f t="shared" si="3"/>
        <v>6.7435388219452275E-3</v>
      </c>
      <c r="K71" s="333">
        <f>MAX(I$3:I71)</f>
        <v>1.2324242114022255</v>
      </c>
      <c r="L71">
        <f t="shared" si="4"/>
        <v>-0.13436941741389707</v>
      </c>
    </row>
    <row r="72" spans="1:12">
      <c r="A72" s="28">
        <v>43938</v>
      </c>
      <c r="B72" s="33">
        <v>1.1321005803611832</v>
      </c>
      <c r="C72" s="33">
        <v>1.1314865107954106</v>
      </c>
      <c r="D72" s="33">
        <v>1.1327146499269558</v>
      </c>
      <c r="E72" s="33">
        <v>1.1285670999999999</v>
      </c>
      <c r="F72" s="46">
        <v>0.95444988015986398</v>
      </c>
      <c r="G72" s="33">
        <f>[1]!thsiFinD("ths_int_chg_ratio_index",G$1,$A$3,$A72,101)/100+1</f>
        <v>1.044930895344494</v>
      </c>
      <c r="H72" s="46">
        <v>1.0152927868613104</v>
      </c>
      <c r="I72" s="333">
        <f t="shared" si="5"/>
        <v>1.0740037183941331</v>
      </c>
      <c r="J72">
        <f t="shared" si="3"/>
        <v>6.729910174347653E-3</v>
      </c>
      <c r="K72" s="333">
        <f>MAX(I$3:I72)</f>
        <v>1.2324242114022255</v>
      </c>
      <c r="L72">
        <f t="shared" si="4"/>
        <v>-0.12854380134892429</v>
      </c>
    </row>
    <row r="73" spans="1:12">
      <c r="A73" s="28">
        <v>43941</v>
      </c>
      <c r="B73" s="33">
        <v>1.1460794323273049</v>
      </c>
      <c r="C73" s="33">
        <v>1.1478821755034065</v>
      </c>
      <c r="D73" s="33">
        <v>1.1442766891512033</v>
      </c>
      <c r="E73" s="33">
        <v>1.1429552000000001</v>
      </c>
      <c r="F73" s="46">
        <v>0.95990488048567701</v>
      </c>
      <c r="G73" s="33">
        <f>[1]!thsiFinD("ths_int_chg_ratio_index",G$1,$A$3,$A73,101)/100+1</f>
        <v>1.051580428289153</v>
      </c>
      <c r="H73" s="46">
        <v>1.027750568531268</v>
      </c>
      <c r="I73" s="333">
        <f t="shared" si="5"/>
        <v>1.0860136288412356</v>
      </c>
      <c r="J73">
        <f t="shared" si="3"/>
        <v>1.1182373246398036E-2</v>
      </c>
      <c r="K73" s="333">
        <f>MAX(I$3:I73)</f>
        <v>1.2324242114022255</v>
      </c>
      <c r="L73">
        <f t="shared" si="4"/>
        <v>-0.11879885286772085</v>
      </c>
    </row>
    <row r="74" spans="1:12">
      <c r="A74" s="28">
        <v>43942</v>
      </c>
      <c r="B74" s="33">
        <v>1.1357177402321996</v>
      </c>
      <c r="C74" s="33">
        <v>1.1338347008315184</v>
      </c>
      <c r="D74" s="33">
        <v>1.1376007796328809</v>
      </c>
      <c r="E74" s="33">
        <v>1.1296739</v>
      </c>
      <c r="F74" s="46">
        <v>0.94974378135011295</v>
      </c>
      <c r="G74" s="33">
        <f>[1]!thsiFinD("ths_int_chg_ratio_index",G$1,$A$3,$A74,101)/100+1</f>
        <v>1.040399140267074</v>
      </c>
      <c r="H74" s="46">
        <v>1.021246294445461</v>
      </c>
      <c r="I74" s="333">
        <f t="shared" si="5"/>
        <v>1.0794235370391709</v>
      </c>
      <c r="J74">
        <f t="shared" si="3"/>
        <v>-6.0681483427572624E-3</v>
      </c>
      <c r="K74" s="333">
        <f>MAX(I$3:I74)</f>
        <v>1.2324242114022255</v>
      </c>
      <c r="L74">
        <f t="shared" si="4"/>
        <v>-0.12414611214832727</v>
      </c>
    </row>
    <row r="75" spans="1:12">
      <c r="A75" s="28">
        <v>43943</v>
      </c>
      <c r="B75" s="33">
        <v>1.1445714537419576</v>
      </c>
      <c r="C75" s="33">
        <v>1.1456035698542109</v>
      </c>
      <c r="D75" s="33">
        <v>1.1435393376297045</v>
      </c>
      <c r="E75" s="33">
        <v>1.1418158</v>
      </c>
      <c r="F75" s="46">
        <v>0.95754867579384495</v>
      </c>
      <c r="G75" s="33">
        <f>[1]!thsiFinD("ths_int_chg_ratio_index",G$1,$A$3,$A75,101)/100+1</f>
        <v>1.048452041857451</v>
      </c>
      <c r="H75" s="46">
        <v>1.030991600389509</v>
      </c>
      <c r="I75" s="333">
        <f t="shared" si="5"/>
        <v>1.0872654690096066</v>
      </c>
      <c r="J75">
        <f t="shared" si="3"/>
        <v>7.2649258621373392E-3</v>
      </c>
      <c r="K75" s="333">
        <f>MAX(I$3:I75)</f>
        <v>1.2324242114022255</v>
      </c>
      <c r="L75">
        <f t="shared" si="4"/>
        <v>-0.11778309858702007</v>
      </c>
    </row>
    <row r="76" spans="1:12">
      <c r="A76" s="28">
        <v>43944</v>
      </c>
      <c r="B76" s="33">
        <v>1.131671623940693</v>
      </c>
      <c r="C76" s="33">
        <v>1.1323176001078903</v>
      </c>
      <c r="D76" s="33">
        <v>1.1310256477734957</v>
      </c>
      <c r="E76" s="33">
        <v>1.142353</v>
      </c>
      <c r="F76" s="46">
        <v>0.95441112856153598</v>
      </c>
      <c r="G76" s="33">
        <f>[1]!thsiFinD("ths_int_chg_ratio_index",G$1,$A$3,$A76,101)/100+1</f>
        <v>1.034699169371412</v>
      </c>
      <c r="H76" s="46">
        <v>1.0262879195118411</v>
      </c>
      <c r="I76" s="333">
        <f t="shared" si="5"/>
        <v>1.0786567836426684</v>
      </c>
      <c r="J76">
        <f t="shared" si="3"/>
        <v>-7.9177400665358943E-3</v>
      </c>
      <c r="K76" s="333">
        <f>MAX(I$3:I76)</f>
        <v>1.2324242114022255</v>
      </c>
      <c r="L76">
        <f t="shared" si="4"/>
        <v>-0.12476826269471275</v>
      </c>
    </row>
    <row r="77" spans="1:12">
      <c r="A77" s="28">
        <v>43945</v>
      </c>
      <c r="B77" s="33">
        <v>1.1169462445751335</v>
      </c>
      <c r="C77" s="33">
        <v>1.1153107124304726</v>
      </c>
      <c r="D77" s="33">
        <v>1.1185817767197941</v>
      </c>
      <c r="E77" s="33">
        <v>1.1304684</v>
      </c>
      <c r="F77" s="46">
        <v>0.94451180138090296</v>
      </c>
      <c r="G77" s="33">
        <f>[1]!thsiFinD("ths_int_chg_ratio_index",G$1,$A$3,$A77,101)/100+1</f>
        <v>1.0210388978497109</v>
      </c>
      <c r="H77" s="46">
        <v>1.0091239135431913</v>
      </c>
      <c r="I77" s="333">
        <f t="shared" si="5"/>
        <v>1.0638528451314926</v>
      </c>
      <c r="J77">
        <f t="shared" si="3"/>
        <v>-1.3724419792904174E-2</v>
      </c>
      <c r="K77" s="333">
        <f>MAX(I$3:I77)</f>
        <v>1.2324242114022255</v>
      </c>
      <c r="L77">
        <f t="shared" si="4"/>
        <v>-0.13678031047356332</v>
      </c>
    </row>
    <row r="78" spans="1:12">
      <c r="A78" s="28">
        <v>43948</v>
      </c>
      <c r="B78" s="33">
        <v>1.1196743427884783</v>
      </c>
      <c r="C78" s="33">
        <v>1.1154599646577996</v>
      </c>
      <c r="D78" s="33">
        <v>1.123888720919157</v>
      </c>
      <c r="E78" s="33">
        <v>1.1391704</v>
      </c>
      <c r="F78" s="46">
        <v>0.94896129355733405</v>
      </c>
      <c r="G78" s="33">
        <f>[1]!thsiFinD("ths_int_chg_ratio_index",G$1,$A$3,$A78,101)/100+1</f>
        <v>1.0247578268232449</v>
      </c>
      <c r="H78" s="46">
        <v>1.0084329142131847</v>
      </c>
      <c r="I78" s="333">
        <f t="shared" si="5"/>
        <v>1.0661608175661708</v>
      </c>
      <c r="J78">
        <f t="shared" si="3"/>
        <v>2.1694470670827748E-3</v>
      </c>
      <c r="K78" s="333">
        <f>MAX(I$3:I78)</f>
        <v>1.2324242114022255</v>
      </c>
      <c r="L78">
        <f t="shared" si="4"/>
        <v>-0.13490760104987209</v>
      </c>
    </row>
    <row r="79" spans="1:12">
      <c r="A79" s="28">
        <v>43949</v>
      </c>
      <c r="B79" s="33">
        <v>1.1310583831032763</v>
      </c>
      <c r="C79" s="33">
        <v>1.1212375905555632</v>
      </c>
      <c r="D79" s="33">
        <v>1.1408791756509895</v>
      </c>
      <c r="E79" s="33">
        <v>1.1475493999999999</v>
      </c>
      <c r="F79" s="46">
        <v>0.95216468111080699</v>
      </c>
      <c r="G79" s="33">
        <f>[1]!thsiFinD("ths_int_chg_ratio_index",G$1,$A$3,$A79,101)/100+1</f>
        <v>1.0282076149093411</v>
      </c>
      <c r="H79" s="46">
        <v>0.99944931171850893</v>
      </c>
      <c r="I79" s="333">
        <f t="shared" si="5"/>
        <v>1.0701642436847492</v>
      </c>
      <c r="J79">
        <f t="shared" si="3"/>
        <v>3.7549927296309793E-3</v>
      </c>
      <c r="K79" s="333">
        <f>MAX(I$3:I79)</f>
        <v>1.2324242114022255</v>
      </c>
      <c r="L79">
        <f t="shared" si="4"/>
        <v>-0.13165918538135535</v>
      </c>
    </row>
    <row r="80" spans="1:12">
      <c r="A80" s="28">
        <v>43950</v>
      </c>
      <c r="B80" s="33">
        <v>1.1303621723836104</v>
      </c>
      <c r="C80" s="33">
        <v>1.1180846701787748</v>
      </c>
      <c r="D80" s="33">
        <v>1.1426396745884457</v>
      </c>
      <c r="E80" s="33">
        <v>1.1414857</v>
      </c>
      <c r="F80" s="46">
        <v>0.95544762864058197</v>
      </c>
      <c r="G80" s="33">
        <f>[1]!thsiFinD("ths_int_chg_ratio_index",G$1,$A$3,$A80,101)/100+1</f>
        <v>1.024492893195657</v>
      </c>
      <c r="H80" s="46">
        <v>0.99975193476137214</v>
      </c>
      <c r="I80" s="333">
        <f t="shared" si="5"/>
        <v>1.0711958046749088</v>
      </c>
      <c r="J80">
        <f t="shared" si="3"/>
        <v>9.6392773001641174E-4</v>
      </c>
      <c r="K80" s="333">
        <f>MAX(I$3:I80)</f>
        <v>1.2324242114022255</v>
      </c>
      <c r="L80">
        <f t="shared" si="4"/>
        <v>-0.13082216759103948</v>
      </c>
    </row>
    <row r="81" spans="1:12">
      <c r="A81" s="28">
        <v>43951</v>
      </c>
      <c r="B81" s="33">
        <v>1.1756345181991661</v>
      </c>
      <c r="C81" s="33">
        <v>1.1725636769406369</v>
      </c>
      <c r="D81" s="33">
        <v>1.1787053594576951</v>
      </c>
      <c r="E81" s="33">
        <v>1.1772875</v>
      </c>
      <c r="F81" s="46">
        <v>0.96965205271750599</v>
      </c>
      <c r="G81" s="33">
        <f>[1]!thsiFinD("ths_int_chg_ratio_index",G$1,$A$3,$A81,101)/100+1</f>
        <v>1.055252087460848</v>
      </c>
      <c r="H81" s="46">
        <v>1.0173065543725712</v>
      </c>
      <c r="I81" s="333">
        <f t="shared" si="5"/>
        <v>1.098005956915133</v>
      </c>
      <c r="J81">
        <f t="shared" si="3"/>
        <v>2.5028246118234732E-2</v>
      </c>
      <c r="K81" s="333">
        <f>MAX(I$3:I81)</f>
        <v>1.2324242114022255</v>
      </c>
      <c r="L81">
        <f t="shared" si="4"/>
        <v>-0.10906817088099419</v>
      </c>
    </row>
    <row r="82" spans="1:12">
      <c r="A82" s="28">
        <v>43957</v>
      </c>
      <c r="B82" s="33">
        <v>1.2163289087787037</v>
      </c>
      <c r="C82" s="33">
        <v>1.2249173546821497</v>
      </c>
      <c r="D82" s="33">
        <v>1.2077404628752575</v>
      </c>
      <c r="E82" s="33">
        <v>1.2205238999999999</v>
      </c>
      <c r="F82" s="46">
        <v>0.97845182082494997</v>
      </c>
      <c r="G82" s="33">
        <f>[1]!thsiFinD("ths_int_chg_ratio_index",G$1,$A$3,$A82,101)/100+1</f>
        <v>1.0805740583327501</v>
      </c>
      <c r="H82" s="46">
        <v>1.0327838828476708</v>
      </c>
      <c r="I82" s="333">
        <f t="shared" si="5"/>
        <v>1.1202621728614641</v>
      </c>
      <c r="J82">
        <f t="shared" si="3"/>
        <v>2.0269667761056986E-2</v>
      </c>
      <c r="K82" s="333">
        <f>MAX(I$3:I82)</f>
        <v>1.2324242114022255</v>
      </c>
      <c r="L82">
        <f t="shared" si="4"/>
        <v>-9.1009278707001262E-2</v>
      </c>
    </row>
    <row r="83" spans="1:12">
      <c r="A83" s="28">
        <v>43958</v>
      </c>
      <c r="B83" s="33">
        <v>1.2067833042030571</v>
      </c>
      <c r="C83" s="33">
        <v>1.211746771454729</v>
      </c>
      <c r="D83" s="33">
        <v>1.2018198369513851</v>
      </c>
      <c r="E83" s="33">
        <v>1.2087394</v>
      </c>
      <c r="F83" s="46">
        <v>0.97608640736970298</v>
      </c>
      <c r="G83" s="33">
        <f>[1]!thsiFinD("ths_int_chg_ratio_index",G$1,$A$3,$A83,101)/100+1</f>
        <v>1.0790189808465729</v>
      </c>
      <c r="H83" s="46">
        <v>1.0310229976357201</v>
      </c>
      <c r="I83" s="333">
        <f t="shared" si="5"/>
        <v>1.1164214172935525</v>
      </c>
      <c r="J83">
        <f t="shared" si="3"/>
        <v>-3.4284435027394089E-3</v>
      </c>
      <c r="K83" s="333">
        <f>MAX(I$3:I83)</f>
        <v>1.2324242114022255</v>
      </c>
      <c r="L83">
        <f t="shared" si="4"/>
        <v>-9.4125702039468684E-2</v>
      </c>
    </row>
    <row r="84" spans="1:12">
      <c r="A84" s="28">
        <v>43959</v>
      </c>
      <c r="B84" s="33">
        <v>1.2169519783502736</v>
      </c>
      <c r="C84" s="33">
        <v>1.2243898293590099</v>
      </c>
      <c r="D84" s="33">
        <v>1.2095141273415375</v>
      </c>
      <c r="E84" s="33">
        <v>1.2194756</v>
      </c>
      <c r="F84" s="46">
        <v>0.986087521770311</v>
      </c>
      <c r="G84" s="33">
        <f>[1]!thsiFinD("ths_int_chg_ratio_index",G$1,$A$3,$A84,101)/100+1</f>
        <v>1.091620796534934</v>
      </c>
      <c r="H84" s="46">
        <v>1.0416136729970276</v>
      </c>
      <c r="I84" s="333">
        <f t="shared" si="5"/>
        <v>1.1255639001692825</v>
      </c>
      <c r="J84">
        <f t="shared" si="3"/>
        <v>8.1890966386988229E-3</v>
      </c>
      <c r="K84" s="333">
        <f>MAX(I$3:I84)</f>
        <v>1.2324242114022255</v>
      </c>
      <c r="L84">
        <f t="shared" si="4"/>
        <v>-8.6707409870956376E-2</v>
      </c>
    </row>
    <row r="85" spans="1:12">
      <c r="A85" s="28">
        <v>43962</v>
      </c>
      <c r="B85" s="33">
        <v>1.2115113333588625</v>
      </c>
      <c r="C85" s="33">
        <v>1.218841892013615</v>
      </c>
      <c r="D85" s="33">
        <v>1.20418077470411</v>
      </c>
      <c r="E85" s="33">
        <v>1.2109844000000001</v>
      </c>
      <c r="F85" s="46">
        <v>0.98492840957737604</v>
      </c>
      <c r="G85" s="33">
        <f>[1]!thsiFinD("ths_int_chg_ratio_index",G$1,$A$3,$A85,101)/100+1</f>
        <v>1.0936980692142091</v>
      </c>
      <c r="H85" s="46">
        <v>1.0407844267566198</v>
      </c>
      <c r="I85" s="333">
        <f t="shared" si="5"/>
        <v>1.1224826007303648</v>
      </c>
      <c r="J85">
        <f t="shared" si="3"/>
        <v>-2.7375606471159442E-3</v>
      </c>
      <c r="K85" s="333">
        <f>MAX(I$3:I85)</f>
        <v>1.2324242114022255</v>
      </c>
      <c r="L85">
        <f t="shared" si="4"/>
        <v>-8.9207603724996254E-2</v>
      </c>
    </row>
    <row r="86" spans="1:12">
      <c r="A86" s="28">
        <v>43963</v>
      </c>
      <c r="B86" s="33">
        <v>1.2197458036289404</v>
      </c>
      <c r="C86" s="33">
        <v>1.2259848344383808</v>
      </c>
      <c r="D86" s="33">
        <v>1.2135067728195001</v>
      </c>
      <c r="E86" s="33">
        <v>1.2257728999999999</v>
      </c>
      <c r="F86" s="46">
        <v>0.98567244961427403</v>
      </c>
      <c r="G86" s="33">
        <f>[1]!thsiFinD("ths_int_chg_ratio_index",G$1,$A$3,$A86,101)/100+1</f>
        <v>1.0962970421148359</v>
      </c>
      <c r="H86" s="46">
        <v>1.0428966835773141</v>
      </c>
      <c r="I86" s="333">
        <f t="shared" si="5"/>
        <v>1.1282017281984071</v>
      </c>
      <c r="J86">
        <f t="shared" si="3"/>
        <v>5.0950700387881742E-3</v>
      </c>
      <c r="K86" s="333">
        <f>MAX(I$3:I86)</f>
        <v>1.2324242114022255</v>
      </c>
      <c r="L86">
        <f t="shared" si="4"/>
        <v>-8.4567052675179277E-2</v>
      </c>
    </row>
    <row r="87" spans="1:12">
      <c r="A87" s="28">
        <v>43964</v>
      </c>
      <c r="B87" s="33">
        <v>1.2268421575190818</v>
      </c>
      <c r="C87" s="33">
        <v>1.2338245600698186</v>
      </c>
      <c r="D87" s="33">
        <v>1.219859754968345</v>
      </c>
      <c r="E87" s="33">
        <v>1.2357217999999999</v>
      </c>
      <c r="F87" s="46">
        <v>0.98823786151758697</v>
      </c>
      <c r="G87" s="33">
        <f>[1]!thsiFinD("ths_int_chg_ratio_index",G$1,$A$3,$A87,101)/100+1</f>
        <v>1.0984387436165139</v>
      </c>
      <c r="H87" s="46">
        <v>1.0487267660228445</v>
      </c>
      <c r="I87" s="333">
        <f t="shared" si="5"/>
        <v>1.1342932604955949</v>
      </c>
      <c r="J87">
        <f t="shared" si="3"/>
        <v>5.3993289896081542E-3</v>
      </c>
      <c r="K87" s="333">
        <f>MAX(I$3:I87)</f>
        <v>1.2324242114022255</v>
      </c>
      <c r="L87">
        <f t="shared" si="4"/>
        <v>-7.962432902464589E-2</v>
      </c>
    </row>
    <row r="88" spans="1:12">
      <c r="A88" s="28">
        <v>43965</v>
      </c>
      <c r="B88" s="33">
        <v>1.2202523158439602</v>
      </c>
      <c r="C88" s="33">
        <v>1.2272964208412054</v>
      </c>
      <c r="D88" s="33">
        <v>1.213208210846715</v>
      </c>
      <c r="E88" s="33">
        <v>1.2267922</v>
      </c>
      <c r="F88" s="46">
        <v>0.97801026763097199</v>
      </c>
      <c r="G88" s="33">
        <f>[1]!thsiFinD("ths_int_chg_ratio_index",G$1,$A$3,$A88,101)/100+1</f>
        <v>1.085180884125134</v>
      </c>
      <c r="H88" s="46">
        <v>1.0389958342754928</v>
      </c>
      <c r="I88" s="333">
        <f t="shared" si="5"/>
        <v>1.126102022561104</v>
      </c>
      <c r="J88">
        <f t="shared" si="3"/>
        <v>-7.2214463576305565E-3</v>
      </c>
      <c r="K88" s="333">
        <f>MAX(I$3:I88)</f>
        <v>1.2324242114022255</v>
      </c>
      <c r="L88">
        <f t="shared" si="4"/>
        <v>-8.6270772561462761E-2</v>
      </c>
    </row>
    <row r="89" spans="1:12">
      <c r="A89" s="28">
        <v>43966</v>
      </c>
      <c r="B89" s="33">
        <v>1.2352916849344611</v>
      </c>
      <c r="C89" s="33">
        <v>1.248526329876082</v>
      </c>
      <c r="D89" s="33">
        <v>1.2220570399928401</v>
      </c>
      <c r="E89" s="33">
        <v>1.2352536000000001</v>
      </c>
      <c r="F89" s="46">
        <v>0.97663947074198199</v>
      </c>
      <c r="G89" s="33">
        <f>[1]!thsiFinD("ths_int_chg_ratio_index",G$1,$A$3,$A89,101)/100+1</f>
        <v>1.0824888565360691</v>
      </c>
      <c r="H89" s="46">
        <v>1.0414804905812727</v>
      </c>
      <c r="I89" s="333">
        <f t="shared" si="5"/>
        <v>1.1317687652870565</v>
      </c>
      <c r="J89">
        <f t="shared" si="3"/>
        <v>5.0321752491524485E-3</v>
      </c>
      <c r="K89" s="333">
        <f>MAX(I$3:I89)</f>
        <v>1.2324242114022255</v>
      </c>
      <c r="L89">
        <f t="shared" si="4"/>
        <v>-8.1672726958719299E-2</v>
      </c>
    </row>
    <row r="90" spans="1:12">
      <c r="A90" s="28">
        <v>43969</v>
      </c>
      <c r="B90" s="33">
        <v>1.2049003574319175</v>
      </c>
      <c r="C90" s="33">
        <v>1.2250557936443425</v>
      </c>
      <c r="D90" s="33">
        <v>1.1847449212194925</v>
      </c>
      <c r="E90" s="33">
        <v>1.2230075</v>
      </c>
      <c r="F90" s="46">
        <v>0.97720786647162206</v>
      </c>
      <c r="G90" s="33">
        <f>[1]!thsiFinD("ths_int_chg_ratio_index",G$1,$A$3,$A90,101)/100+1</f>
        <v>1.067400220295426</v>
      </c>
      <c r="H90" s="46">
        <v>1.0401314619063124</v>
      </c>
      <c r="I90" s="333">
        <f t="shared" si="5"/>
        <v>1.1124381915629025</v>
      </c>
      <c r="J90">
        <f t="shared" si="3"/>
        <v>-1.707996749605567E-2</v>
      </c>
      <c r="K90" s="333">
        <f>MAX(I$3:I90)</f>
        <v>1.2324242114022255</v>
      </c>
      <c r="L90">
        <f t="shared" si="4"/>
        <v>-9.7357726933005928E-2</v>
      </c>
    </row>
    <row r="91" spans="1:12">
      <c r="A91" s="28">
        <v>43970</v>
      </c>
      <c r="B91" s="33">
        <v>1.2412692890203703</v>
      </c>
      <c r="C91" s="33">
        <v>1.2710862154550702</v>
      </c>
      <c r="D91" s="33">
        <v>1.2114523625856699</v>
      </c>
      <c r="E91" s="33">
        <v>1.2606065</v>
      </c>
      <c r="F91" s="46">
        <v>0.98652566257987695</v>
      </c>
      <c r="G91" s="33">
        <f>[1]!thsiFinD("ths_int_chg_ratio_index",G$1,$A$3,$A91,101)/100+1</f>
        <v>1.084373667701048</v>
      </c>
      <c r="H91" s="46">
        <v>1.0521687347333437</v>
      </c>
      <c r="I91" s="333">
        <f t="shared" si="5"/>
        <v>1.1318105486595069</v>
      </c>
      <c r="J91">
        <f t="shared" si="3"/>
        <v>1.7414322201027232E-2</v>
      </c>
      <c r="K91" s="333">
        <f>MAX(I$3:I91)</f>
        <v>1.2324242114022255</v>
      </c>
      <c r="L91">
        <f t="shared" si="4"/>
        <v>-8.1638823557549589E-2</v>
      </c>
    </row>
    <row r="92" spans="1:12">
      <c r="A92" s="28">
        <v>43971</v>
      </c>
      <c r="B92" s="33">
        <v>1.2219565673040931</v>
      </c>
      <c r="C92" s="33">
        <v>1.250163750250681</v>
      </c>
      <c r="D92" s="33">
        <v>1.1937493843575049</v>
      </c>
      <c r="E92" s="33">
        <v>1.2430756999999999</v>
      </c>
      <c r="F92" s="46">
        <v>0.97999003490261605</v>
      </c>
      <c r="G92" s="33">
        <f>[1]!thsiFinD("ths_int_chg_ratio_index",G$1,$A$3,$A92,101)/100+1</f>
        <v>1.0721247256206621</v>
      </c>
      <c r="H92" s="46">
        <v>1.041323467888231</v>
      </c>
      <c r="I92" s="333">
        <f t="shared" si="5"/>
        <v>1.117536426122868</v>
      </c>
      <c r="J92">
        <f t="shared" si="3"/>
        <v>-1.2611759586041105E-2</v>
      </c>
      <c r="K92" s="333">
        <f>MAX(I$3:I92)</f>
        <v>1.2324242114022255</v>
      </c>
      <c r="L92">
        <f t="shared" si="4"/>
        <v>-9.3220973927995665E-2</v>
      </c>
    </row>
    <row r="93" spans="1:12">
      <c r="A93" s="28">
        <v>43972</v>
      </c>
      <c r="B93" s="33">
        <v>1.1906114968425854</v>
      </c>
      <c r="C93" s="33">
        <v>1.2129364504196734</v>
      </c>
      <c r="D93" s="33">
        <v>1.1682865432654976</v>
      </c>
      <c r="E93" s="33">
        <v>1.2196697000000001</v>
      </c>
      <c r="F93" s="46">
        <v>0.97313880841219103</v>
      </c>
      <c r="G93" s="33">
        <f>[1]!thsiFinD("ths_int_chg_ratio_index",G$1,$A$3,$A93,101)/100+1</f>
        <v>1.058956621006073</v>
      </c>
      <c r="H93" s="46">
        <v>1.0315383985952677</v>
      </c>
      <c r="I93" s="333">
        <f t="shared" si="5"/>
        <v>1.0999124709303827</v>
      </c>
      <c r="J93">
        <f t="shared" si="3"/>
        <v>-1.577036307767532E-2</v>
      </c>
      <c r="K93" s="333">
        <f>MAX(I$3:I93)</f>
        <v>1.2324242114022255</v>
      </c>
      <c r="L93">
        <f t="shared" si="4"/>
        <v>-0.10752120840037194</v>
      </c>
    </row>
    <row r="94" spans="1:12">
      <c r="A94" s="28">
        <v>43973</v>
      </c>
      <c r="B94" s="33">
        <v>1.1691002089776426</v>
      </c>
      <c r="C94" s="33">
        <v>1.1914507476645926</v>
      </c>
      <c r="D94" s="33">
        <v>1.1467496702906925</v>
      </c>
      <c r="E94" s="33">
        <v>1.1866985999999999</v>
      </c>
      <c r="F94" s="46">
        <v>0.95201932755833196</v>
      </c>
      <c r="G94" s="33">
        <f>[1]!thsiFinD("ths_int_chg_ratio_index",G$1,$A$3,$A94,101)/100+1</f>
        <v>1.0347950288997501</v>
      </c>
      <c r="H94" s="46">
        <v>1.0125818824879915</v>
      </c>
      <c r="I94" s="333">
        <f t="shared" si="5"/>
        <v>1.079665776389342</v>
      </c>
      <c r="J94">
        <f t="shared" si="3"/>
        <v>-1.8407550669840678E-2</v>
      </c>
      <c r="K94" s="333">
        <f>MAX(I$3:I94)</f>
        <v>1.2324242114022255</v>
      </c>
      <c r="L94">
        <f t="shared" si="4"/>
        <v>-0.1239495569785003</v>
      </c>
    </row>
    <row r="95" spans="1:12">
      <c r="A95" s="28">
        <v>43976</v>
      </c>
      <c r="B95" s="33">
        <v>1.1575093369794351</v>
      </c>
      <c r="C95" s="33">
        <v>1.1792004133347802</v>
      </c>
      <c r="D95" s="33">
        <v>1.1358182606240901</v>
      </c>
      <c r="E95" s="33">
        <v>1.1838784</v>
      </c>
      <c r="F95" s="46">
        <v>0.95247518471984705</v>
      </c>
      <c r="G95" s="33">
        <f>[1]!thsiFinD("ths_int_chg_ratio_index",G$1,$A$3,$A95,101)/100+1</f>
        <v>1.030173931421994</v>
      </c>
      <c r="H95" s="46">
        <v>1.0129750784283373</v>
      </c>
      <c r="I95" s="333">
        <f t="shared" si="5"/>
        <v>1.0743966695262137</v>
      </c>
      <c r="J95">
        <f t="shared" si="3"/>
        <v>-4.8803129434642489E-3</v>
      </c>
      <c r="K95" s="333">
        <f>MAX(I$3:I95)</f>
        <v>1.2324242114022255</v>
      </c>
      <c r="L95">
        <f t="shared" si="4"/>
        <v>-0.12822495729470573</v>
      </c>
    </row>
    <row r="96" spans="1:12">
      <c r="A96" s="28">
        <v>43977</v>
      </c>
      <c r="B96" s="33">
        <v>1.1928434812985054</v>
      </c>
      <c r="C96" s="33">
        <v>1.2192637356767206</v>
      </c>
      <c r="D96" s="33">
        <v>1.1664232269202901</v>
      </c>
      <c r="E96" s="33">
        <v>1.2343649000000001</v>
      </c>
      <c r="F96" s="46">
        <v>0.96523161255357304</v>
      </c>
      <c r="G96" s="33">
        <f>[1]!thsiFinD("ths_int_chg_ratio_index",G$1,$A$3,$A96,101)/100+1</f>
        <v>1.0489671424555089</v>
      </c>
      <c r="H96" s="46">
        <v>1.032412818121095</v>
      </c>
      <c r="I96" s="333">
        <f t="shared" si="5"/>
        <v>1.0994180225206924</v>
      </c>
      <c r="J96">
        <f t="shared" si="3"/>
        <v>2.3288747726212256E-2</v>
      </c>
      <c r="K96" s="333">
        <f>MAX(I$3:I96)</f>
        <v>1.2324242114022255</v>
      </c>
      <c r="L96">
        <f t="shared" si="4"/>
        <v>-0.10792240825113419</v>
      </c>
    </row>
    <row r="97" spans="1:12">
      <c r="A97" s="28">
        <v>43978</v>
      </c>
      <c r="B97" s="33">
        <v>1.173760906476506</v>
      </c>
      <c r="C97" s="33">
        <v>1.200012703703407</v>
      </c>
      <c r="D97" s="33">
        <v>1.147509109249605</v>
      </c>
      <c r="E97" s="33">
        <v>1.2081689</v>
      </c>
      <c r="F97" s="46">
        <v>0.957890825762437</v>
      </c>
      <c r="G97" s="33">
        <f>[1]!thsiFinD("ths_int_chg_ratio_index",G$1,$A$3,$A97,101)/100+1</f>
        <v>1.031288277815102</v>
      </c>
      <c r="H97" s="46">
        <v>1.0243525842255334</v>
      </c>
      <c r="I97" s="333">
        <f t="shared" si="5"/>
        <v>1.0859308467375692</v>
      </c>
      <c r="J97">
        <f t="shared" si="3"/>
        <v>-1.2267559296690878E-2</v>
      </c>
      <c r="K97" s="333">
        <f>MAX(I$3:I97)</f>
        <v>1.2324242114022255</v>
      </c>
      <c r="L97">
        <f t="shared" si="4"/>
        <v>-0.11886602300516258</v>
      </c>
    </row>
    <row r="98" spans="1:12">
      <c r="A98" s="28">
        <v>43979</v>
      </c>
      <c r="B98" s="33">
        <v>1.1649206396571299</v>
      </c>
      <c r="C98" s="33">
        <v>1.1835427231207944</v>
      </c>
      <c r="D98" s="33">
        <v>1.1462985561934649</v>
      </c>
      <c r="E98" s="33">
        <v>1.1981972000000001</v>
      </c>
      <c r="F98" s="46">
        <v>0.95956707780133599</v>
      </c>
      <c r="G98" s="33">
        <f>[1]!thsiFinD("ths_int_chg_ratio_index",G$1,$A$3,$A98,101)/100+1</f>
        <v>1.0258320392571989</v>
      </c>
      <c r="H98" s="46">
        <v>1.0238837571893691</v>
      </c>
      <c r="I98" s="333">
        <f t="shared" si="5"/>
        <v>1.085091156691417</v>
      </c>
      <c r="J98">
        <f t="shared" si="3"/>
        <v>-7.7324449220217417E-4</v>
      </c>
      <c r="K98" s="333">
        <f>MAX(I$3:I98)</f>
        <v>1.2324242114022255</v>
      </c>
      <c r="L98">
        <f t="shared" si="4"/>
        <v>-0.11954735499976599</v>
      </c>
    </row>
    <row r="99" spans="1:12">
      <c r="A99" s="28">
        <v>43980</v>
      </c>
      <c r="B99" s="33">
        <v>1.1719487154177328</v>
      </c>
      <c r="C99" s="33">
        <v>1.1914159241598983</v>
      </c>
      <c r="D99" s="33">
        <v>1.1524815066755676</v>
      </c>
      <c r="E99" s="33">
        <v>1.2159664000000001</v>
      </c>
      <c r="F99" s="46">
        <v>0.96353668589038899</v>
      </c>
      <c r="G99" s="33">
        <f>[1]!thsiFinD("ths_int_chg_ratio_index",G$1,$A$3,$A99,101)/100+1</f>
        <v>1.0315563875114011</v>
      </c>
      <c r="H99" s="46">
        <v>1.0313174961771674</v>
      </c>
      <c r="I99" s="333">
        <f t="shared" si="5"/>
        <v>1.0918995014263675</v>
      </c>
      <c r="J99">
        <f t="shared" si="3"/>
        <v>6.2744449560441229E-3</v>
      </c>
      <c r="K99" s="333">
        <f>MAX(I$3:I99)</f>
        <v>1.2324242114022255</v>
      </c>
      <c r="L99">
        <f t="shared" si="4"/>
        <v>-0.11402300334230864</v>
      </c>
    </row>
    <row r="100" spans="1:12">
      <c r="A100" s="28">
        <v>43983</v>
      </c>
      <c r="B100" s="33">
        <v>1.2226139643985507</v>
      </c>
      <c r="C100" s="33">
        <v>1.2437313926848765</v>
      </c>
      <c r="D100" s="33">
        <v>1.201496536112225</v>
      </c>
      <c r="E100" s="33">
        <v>1.2587234999999999</v>
      </c>
      <c r="F100" s="46">
        <v>0.99030831407361763</v>
      </c>
      <c r="G100" s="33">
        <f>[1]!thsiFinD("ths_int_chg_ratio_index",G$1,$A$3,$A100,101)/100+1</f>
        <v>1.072806012982779</v>
      </c>
      <c r="H100" s="46">
        <v>1.0604189344746242</v>
      </c>
      <c r="I100" s="333">
        <f t="shared" si="5"/>
        <v>1.1309577352934246</v>
      </c>
      <c r="J100">
        <f t="shared" si="3"/>
        <v>3.5770905487212623E-2</v>
      </c>
      <c r="K100" s="333">
        <f>MAX(I$3:I100)</f>
        <v>1.2324242114022255</v>
      </c>
      <c r="L100">
        <f t="shared" si="4"/>
        <v>-8.2330803931021879E-2</v>
      </c>
    </row>
    <row r="101" spans="1:12">
      <c r="A101" s="28">
        <v>43984</v>
      </c>
      <c r="B101" s="33">
        <v>1.2281122221317031</v>
      </c>
      <c r="C101" s="33">
        <v>1.2514609514973489</v>
      </c>
      <c r="D101" s="33">
        <v>1.2047634927660575</v>
      </c>
      <c r="E101" s="33">
        <v>1.2501040999999999</v>
      </c>
      <c r="F101" s="46">
        <v>0.99244815957020027</v>
      </c>
      <c r="G101" s="33">
        <f>[1]!thsiFinD("ths_int_chg_ratio_index",G$1,$A$3,$A101,101)/100+1</f>
        <v>1.0771595782312751</v>
      </c>
      <c r="H101" s="46">
        <v>1.0617882354312269</v>
      </c>
      <c r="I101" s="333">
        <f t="shared" si="5"/>
        <v>1.1332758640986422</v>
      </c>
      <c r="J101">
        <f t="shared" si="3"/>
        <v>2.0497041868821064E-3</v>
      </c>
      <c r="K101" s="333">
        <f>MAX(I$3:I101)</f>
        <v>1.2324242114022255</v>
      </c>
      <c r="L101">
        <f t="shared" si="4"/>
        <v>-8.0449853537666538E-2</v>
      </c>
    </row>
    <row r="102" spans="1:12">
      <c r="A102" s="28">
        <v>43985</v>
      </c>
      <c r="B102" s="33">
        <v>1.230560363794416</v>
      </c>
      <c r="C102" s="33">
        <v>1.2535763545523748</v>
      </c>
      <c r="D102" s="33">
        <v>1.2075443730364575</v>
      </c>
      <c r="E102" s="33">
        <v>1.2462804000000001</v>
      </c>
      <c r="F102" s="46">
        <v>0.99272743752461712</v>
      </c>
      <c r="G102" s="33">
        <f>[1]!thsiFinD("ths_int_chg_ratio_index",G$1,$A$3,$A102,101)/100+1</f>
        <v>1.083581919144055</v>
      </c>
      <c r="H102" s="46">
        <v>1.0622960613975581</v>
      </c>
      <c r="I102" s="333">
        <f t="shared" si="5"/>
        <v>1.1349202172170076</v>
      </c>
      <c r="J102">
        <f t="shared" si="3"/>
        <v>1.4509733864960239E-3</v>
      </c>
      <c r="K102" s="333">
        <f>MAX(I$3:I102)</f>
        <v>1.2324242114022255</v>
      </c>
      <c r="L102">
        <f t="shared" si="4"/>
        <v>-7.9115610747601206E-2</v>
      </c>
    </row>
    <row r="103" spans="1:12">
      <c r="A103" s="28">
        <v>43986</v>
      </c>
      <c r="B103" s="33">
        <v>1.2278357893565777</v>
      </c>
      <c r="C103" s="33">
        <v>1.2501405354819202</v>
      </c>
      <c r="D103" s="33">
        <v>1.2055310432312349</v>
      </c>
      <c r="E103" s="33">
        <v>1.2495452999999999</v>
      </c>
      <c r="F103" s="46">
        <v>0.99265516976705948</v>
      </c>
      <c r="G103" s="33">
        <f>[1]!thsiFinD("ths_int_chg_ratio_index",G$1,$A$3,$A103,101)/100+1</f>
        <v>1.0799514251226541</v>
      </c>
      <c r="H103" s="46">
        <v>1.0626380351614619</v>
      </c>
      <c r="I103" s="333">
        <f t="shared" si="5"/>
        <v>1.1340845391963486</v>
      </c>
      <c r="J103">
        <f t="shared" si="3"/>
        <v>-7.3633195354316783E-4</v>
      </c>
      <c r="K103" s="333">
        <f>MAX(I$3:I103)</f>
        <v>1.2324242114022255</v>
      </c>
      <c r="L103">
        <f t="shared" si="4"/>
        <v>-7.9793687348926889E-2</v>
      </c>
    </row>
    <row r="104" spans="1:12">
      <c r="A104" s="28">
        <v>43987</v>
      </c>
      <c r="B104" s="33">
        <v>1.2352199084425197</v>
      </c>
      <c r="C104" s="33">
        <v>1.2568992840414317</v>
      </c>
      <c r="D104" s="33">
        <v>1.2135405328436075</v>
      </c>
      <c r="E104" s="33">
        <v>1.2583195</v>
      </c>
      <c r="F104" s="46">
        <v>0.99659551549115</v>
      </c>
      <c r="G104" s="33">
        <f>[1]!thsiFinD("ths_int_chg_ratio_index",G$1,$A$3,$A104,101)/100+1</f>
        <v>1.0841037431083429</v>
      </c>
      <c r="H104" s="46">
        <v>1.0644446146995736</v>
      </c>
      <c r="I104" s="333">
        <f t="shared" si="5"/>
        <v>1.1389925737715907</v>
      </c>
      <c r="J104">
        <f t="shared" si="3"/>
        <v>4.3277501858196565E-3</v>
      </c>
      <c r="K104" s="333">
        <f>MAX(I$3:I104)</f>
        <v>1.2324242114022255</v>
      </c>
      <c r="L104">
        <f t="shared" si="4"/>
        <v>-7.5811264308358828E-2</v>
      </c>
    </row>
    <row r="105" spans="1:12">
      <c r="A105" s="28">
        <v>43990</v>
      </c>
      <c r="B105" s="33">
        <v>1.2301277501813053</v>
      </c>
      <c r="C105" s="33">
        <v>1.2464373963888229</v>
      </c>
      <c r="D105" s="33">
        <v>1.2138181039737876</v>
      </c>
      <c r="E105" s="33">
        <v>1.2489642999999999</v>
      </c>
      <c r="F105" s="46">
        <v>0.99999450746344565</v>
      </c>
      <c r="G105" s="33">
        <f>[1]!thsiFinD("ths_int_chg_ratio_index",G$1,$A$3,$A105,101)/100+1</f>
        <v>1.0916008326744711</v>
      </c>
      <c r="H105" s="46">
        <v>1.0646576413696087</v>
      </c>
      <c r="I105" s="333">
        <f t="shared" si="5"/>
        <v>1.1392378726716981</v>
      </c>
      <c r="J105">
        <f t="shared" si="3"/>
        <v>2.1536479320061197E-4</v>
      </c>
      <c r="K105" s="333">
        <f>MAX(I$3:I105)</f>
        <v>1.2324242114022255</v>
      </c>
      <c r="L105">
        <f t="shared" si="4"/>
        <v>-7.5612226592418175E-2</v>
      </c>
    </row>
    <row r="106" spans="1:12">
      <c r="A106" s="28">
        <v>43991</v>
      </c>
      <c r="B106" s="33">
        <v>1.239429151904955</v>
      </c>
      <c r="C106" s="33">
        <v>1.2571129810272899</v>
      </c>
      <c r="D106" s="33">
        <v>1.22174532278262</v>
      </c>
      <c r="E106" s="33">
        <v>1.2643645999999999</v>
      </c>
      <c r="F106" s="46">
        <v>1.0062430507726341</v>
      </c>
      <c r="G106" s="33">
        <f>[1]!thsiFinD("ths_int_chg_ratio_index",G$1,$A$3,$A106,101)/100+1</f>
        <v>1.1023007194249399</v>
      </c>
      <c r="H106" s="46">
        <v>1.0709395536799133</v>
      </c>
      <c r="I106" s="333">
        <f t="shared" si="5"/>
        <v>1.1463424382312666</v>
      </c>
      <c r="J106">
        <f t="shared" si="3"/>
        <v>6.2362441856915751E-3</v>
      </c>
      <c r="K106" s="333">
        <f>MAX(I$3:I106)</f>
        <v>1.2324242114022255</v>
      </c>
      <c r="L106">
        <f t="shared" si="4"/>
        <v>-6.9847518715180801E-2</v>
      </c>
    </row>
    <row r="107" spans="1:12">
      <c r="A107" s="28">
        <v>43992</v>
      </c>
      <c r="B107" s="33">
        <v>1.2408856896305922</v>
      </c>
      <c r="C107" s="33">
        <v>1.2524143077858794</v>
      </c>
      <c r="D107" s="33">
        <v>1.229357071475305</v>
      </c>
      <c r="E107" s="33">
        <v>1.2747225</v>
      </c>
      <c r="F107" s="46">
        <v>1.0050984295272034</v>
      </c>
      <c r="G107" s="33">
        <f>[1]!thsiFinD("ths_int_chg_ratio_index",G$1,$A$3,$A107,101)/100+1</f>
        <v>1.1130062571028401</v>
      </c>
      <c r="H107" s="46">
        <v>1.0720780816786815</v>
      </c>
      <c r="I107" s="333">
        <f t="shared" si="5"/>
        <v>1.1507175765769933</v>
      </c>
      <c r="J107">
        <f t="shared" si="3"/>
        <v>3.8166068007368104E-3</v>
      </c>
      <c r="K107" s="333">
        <f>MAX(I$3:I107)</f>
        <v>1.2324242114022255</v>
      </c>
      <c r="L107">
        <f t="shared" si="4"/>
        <v>-6.6297492429386984E-2</v>
      </c>
    </row>
    <row r="108" spans="1:12">
      <c r="A108" s="28">
        <v>43993</v>
      </c>
      <c r="B108" s="33">
        <v>1.2412530978423206</v>
      </c>
      <c r="C108" s="33">
        <v>1.2533588023262938</v>
      </c>
      <c r="D108" s="33">
        <v>1.2291473933583474</v>
      </c>
      <c r="E108" s="33">
        <v>1.274292</v>
      </c>
      <c r="F108" s="46">
        <v>0.99576191204967168</v>
      </c>
      <c r="G108" s="33">
        <f>[1]!thsiFinD("ths_int_chg_ratio_index",G$1,$A$3,$A108,101)/100+1</f>
        <v>1.11219479217126</v>
      </c>
      <c r="H108" s="46">
        <v>1.067601402036334</v>
      </c>
      <c r="I108" s="333">
        <f t="shared" si="5"/>
        <v>1.1483743976973408</v>
      </c>
      <c r="J108">
        <f t="shared" si="3"/>
        <v>-2.0362762569618997E-3</v>
      </c>
      <c r="K108" s="333">
        <f>MAX(I$3:I108)</f>
        <v>1.2324242114022255</v>
      </c>
      <c r="L108">
        <f t="shared" si="4"/>
        <v>-6.8198768676618671E-2</v>
      </c>
    </row>
    <row r="109" spans="1:12">
      <c r="A109" s="28">
        <v>43994</v>
      </c>
      <c r="B109" s="33">
        <v>1.2386753897432787</v>
      </c>
      <c r="C109" s="33">
        <v>1.2452907812383698</v>
      </c>
      <c r="D109" s="33">
        <v>1.2320599982481875</v>
      </c>
      <c r="E109" s="33">
        <v>1.2797749999999999</v>
      </c>
      <c r="F109" s="46">
        <v>0.99720960445042239</v>
      </c>
      <c r="G109" s="33">
        <f>[1]!thsiFinD("ths_int_chg_ratio_index",G$1,$A$3,$A109,101)/100+1</f>
        <v>1.11190832727268</v>
      </c>
      <c r="H109" s="46">
        <v>1.0695508042456139</v>
      </c>
      <c r="I109" s="333">
        <f t="shared" si="5"/>
        <v>1.1508054012469007</v>
      </c>
      <c r="J109">
        <f t="shared" si="3"/>
        <v>2.1169085225465345E-3</v>
      </c>
      <c r="K109" s="333">
        <f>MAX(I$3:I109)</f>
        <v>1.2324242114022255</v>
      </c>
      <c r="L109">
        <f t="shared" si="4"/>
        <v>-6.6226230708710809E-2</v>
      </c>
    </row>
    <row r="110" spans="1:12">
      <c r="A110" s="28">
        <v>43997</v>
      </c>
      <c r="B110" s="33">
        <v>1.2244166974401349</v>
      </c>
      <c r="C110" s="33">
        <v>1.2327126105412247</v>
      </c>
      <c r="D110" s="33">
        <v>1.2161207843390449</v>
      </c>
      <c r="E110" s="33">
        <v>1.2784017000000001</v>
      </c>
      <c r="F110" s="46">
        <v>0.98815397762953006</v>
      </c>
      <c r="G110" s="33">
        <f>[1]!thsiFinD("ths_int_chg_ratio_index",G$1,$A$3,$A110,101)/100+1</f>
        <v>1.1081611849095701</v>
      </c>
      <c r="H110" s="46">
        <v>1.0677788316543741</v>
      </c>
      <c r="I110" s="333">
        <f t="shared" si="5"/>
        <v>1.1419498079967094</v>
      </c>
      <c r="J110">
        <f t="shared" si="3"/>
        <v>-7.6951265962048598E-3</v>
      </c>
      <c r="K110" s="333">
        <f>MAX(I$3:I110)</f>
        <v>1.2324242114022255</v>
      </c>
      <c r="L110">
        <f t="shared" si="4"/>
        <v>-7.3411738075622734E-2</v>
      </c>
    </row>
    <row r="111" spans="1:12">
      <c r="A111" s="28">
        <v>43998</v>
      </c>
      <c r="B111" s="33">
        <v>1.2529235899487414</v>
      </c>
      <c r="C111" s="33">
        <v>1.262627230443748</v>
      </c>
      <c r="D111" s="33">
        <v>1.243219949453735</v>
      </c>
      <c r="E111" s="33">
        <v>1.3081579999999999</v>
      </c>
      <c r="F111" s="46">
        <v>1.0039416078388734</v>
      </c>
      <c r="G111" s="33">
        <f>[1]!thsiFinD("ths_int_chg_ratio_index",G$1,$A$3,$A111,101)/100+1</f>
        <v>1.13117584498277</v>
      </c>
      <c r="H111" s="46">
        <v>1.0874249500197382</v>
      </c>
      <c r="I111" s="333">
        <f t="shared" si="5"/>
        <v>1.1653224497367365</v>
      </c>
      <c r="J111">
        <f t="shared" si="3"/>
        <v>2.0467310889109136E-2</v>
      </c>
      <c r="K111" s="333">
        <f>MAX(I$3:I111)</f>
        <v>1.2324242114022255</v>
      </c>
      <c r="L111">
        <f t="shared" si="4"/>
        <v>-5.4446968052617284E-2</v>
      </c>
    </row>
    <row r="112" spans="1:12">
      <c r="A112" s="28">
        <v>43999</v>
      </c>
      <c r="B112" s="33">
        <v>1.2510276515008574</v>
      </c>
      <c r="C112" s="33">
        <v>1.25673525710711</v>
      </c>
      <c r="D112" s="33">
        <v>1.245320045894605</v>
      </c>
      <c r="E112" s="33">
        <v>1.3081756</v>
      </c>
      <c r="F112" s="46">
        <v>1.0062777355566623</v>
      </c>
      <c r="G112" s="33">
        <f>[1]!thsiFinD("ths_int_chg_ratio_index",G$1,$A$3,$A112,101)/100+1</f>
        <v>1.1379089869050301</v>
      </c>
      <c r="H112" s="46">
        <v>1.0921225270732642</v>
      </c>
      <c r="I112" s="333">
        <f t="shared" si="5"/>
        <v>1.1687212864839345</v>
      </c>
      <c r="J112">
        <f t="shared" si="3"/>
        <v>2.9166491626122504E-3</v>
      </c>
      <c r="K112" s="333">
        <f>MAX(I$3:I112)</f>
        <v>1.2324242114022255</v>
      </c>
      <c r="L112">
        <f t="shared" si="4"/>
        <v>-5.1689121593782361E-2</v>
      </c>
    </row>
    <row r="113" spans="1:12">
      <c r="A113" s="28">
        <v>44000</v>
      </c>
      <c r="B113" s="33">
        <v>1.2714542305453862</v>
      </c>
      <c r="C113" s="33">
        <v>1.2737407833253049</v>
      </c>
      <c r="D113" s="33">
        <v>1.2691676777654675</v>
      </c>
      <c r="E113" s="33">
        <v>1.3126575</v>
      </c>
      <c r="F113" s="46">
        <v>1.0112564979044689</v>
      </c>
      <c r="G113" s="33">
        <f>[1]!thsiFinD("ths_int_chg_ratio_index",G$1,$A$3,$A113,101)/100+1</f>
        <v>1.1453328619002401</v>
      </c>
      <c r="H113" s="46">
        <v>1.090265205370134</v>
      </c>
      <c r="I113" s="333">
        <f t="shared" si="5"/>
        <v>1.1797164415678008</v>
      </c>
      <c r="J113">
        <f t="shared" si="3"/>
        <v>9.407850452476163E-3</v>
      </c>
      <c r="K113" s="333">
        <f>MAX(I$3:I113)</f>
        <v>1.2324242114022255</v>
      </c>
      <c r="L113">
        <f t="shared" si="4"/>
        <v>-4.2767554667280439E-2</v>
      </c>
    </row>
    <row r="114" spans="1:12">
      <c r="A114" s="28">
        <v>44001</v>
      </c>
      <c r="B114" s="33">
        <v>1.2903160389025472</v>
      </c>
      <c r="C114" s="33">
        <v>1.295160186221527</v>
      </c>
      <c r="D114" s="33">
        <v>1.2854718915835674</v>
      </c>
      <c r="E114" s="33">
        <v>1.3400674000000001</v>
      </c>
      <c r="F114" s="46">
        <v>1.0237692440951489</v>
      </c>
      <c r="G114" s="33">
        <f>[1]!thsiFinD("ths_int_chg_ratio_index",G$1,$A$3,$A114,101)/100+1</f>
        <v>1.1613651617765699</v>
      </c>
      <c r="H114" s="46">
        <v>1.1002793616689575</v>
      </c>
      <c r="I114" s="333">
        <f t="shared" si="5"/>
        <v>1.1928756266262623</v>
      </c>
      <c r="J114">
        <f t="shared" si="3"/>
        <v>1.1154532220449154E-2</v>
      </c>
      <c r="K114" s="333">
        <f>MAX(I$3:I114)</f>
        <v>1.2324242114022255</v>
      </c>
      <c r="L114">
        <f t="shared" si="4"/>
        <v>-3.2090074513357436E-2</v>
      </c>
    </row>
    <row r="115" spans="1:12">
      <c r="A115" s="28">
        <v>44004</v>
      </c>
      <c r="B115" s="33">
        <v>1.3170945994157934</v>
      </c>
      <c r="C115" s="33">
        <v>1.3308081229154942</v>
      </c>
      <c r="D115" s="33">
        <v>1.3033810759160924</v>
      </c>
      <c r="E115" s="33">
        <v>1.3610452</v>
      </c>
      <c r="F115" s="46">
        <v>1.024257238438631</v>
      </c>
      <c r="G115" s="33">
        <f>[1]!thsiFinD("ths_int_chg_ratio_index",G$1,$A$3,$A115,101)/100+1</f>
        <v>1.1739220587788801</v>
      </c>
      <c r="H115" s="46">
        <v>1.1050092205078343</v>
      </c>
      <c r="I115" s="333">
        <f t="shared" si="5"/>
        <v>1.2041951482119635</v>
      </c>
      <c r="J115">
        <f t="shared" si="3"/>
        <v>9.4892722535671048E-3</v>
      </c>
      <c r="K115" s="333">
        <f>MAX(I$3:I115)</f>
        <v>1.2324242114022255</v>
      </c>
      <c r="L115">
        <f t="shared" si="4"/>
        <v>-2.2905313713484698E-2</v>
      </c>
    </row>
    <row r="116" spans="1:12">
      <c r="A116" s="28">
        <v>44005</v>
      </c>
      <c r="B116" s="33">
        <v>1.3334107929356946</v>
      </c>
      <c r="C116" s="33">
        <v>1.3433129554987722</v>
      </c>
      <c r="D116" s="33">
        <v>1.3235086303726176</v>
      </c>
      <c r="E116" s="33">
        <v>1.3854550999999999</v>
      </c>
      <c r="F116" s="46">
        <v>1.0288562444718199</v>
      </c>
      <c r="G116" s="33">
        <f>[1]!thsiFinD("ths_int_chg_ratio_index",G$1,$A$3,$A116,101)/100+1</f>
        <v>1.1888407547197199</v>
      </c>
      <c r="H116" s="46">
        <v>1.1085257013303838</v>
      </c>
      <c r="I116" s="333">
        <f t="shared" si="5"/>
        <v>1.2160171658515007</v>
      </c>
      <c r="J116">
        <f t="shared" si="3"/>
        <v>9.8173602983626651E-3</v>
      </c>
      <c r="K116" s="333">
        <f>MAX(I$3:I116)</f>
        <v>1.2324242114022255</v>
      </c>
      <c r="L116">
        <f t="shared" si="4"/>
        <v>-1.3312823132594298E-2</v>
      </c>
    </row>
    <row r="117" spans="1:12">
      <c r="A117" s="28">
        <v>44006</v>
      </c>
      <c r="B117" s="33">
        <v>1.3427413854417436</v>
      </c>
      <c r="C117" s="33">
        <v>1.3528607123408247</v>
      </c>
      <c r="D117" s="33">
        <v>1.3326220585426625</v>
      </c>
      <c r="E117" s="33">
        <v>1.4003898000000001</v>
      </c>
      <c r="F117" s="46">
        <v>1.031406955075165</v>
      </c>
      <c r="G117" s="33">
        <f>[1]!thsiFinD("ths_int_chg_ratio_index",G$1,$A$3,$A117,101)/100+1</f>
        <v>1.1935581654499199</v>
      </c>
      <c r="H117" s="46">
        <v>1.108743399641688</v>
      </c>
      <c r="I117" s="333">
        <f t="shared" si="5"/>
        <v>1.2206827290921751</v>
      </c>
      <c r="J117">
        <f t="shared" si="3"/>
        <v>3.8367577133728847E-3</v>
      </c>
      <c r="K117" s="333">
        <f>MAX(I$3:I117)</f>
        <v>1.2324242114022255</v>
      </c>
      <c r="L117">
        <f t="shared" si="4"/>
        <v>-9.527143496062207E-3</v>
      </c>
    </row>
    <row r="118" spans="1:12">
      <c r="A118" s="28">
        <v>44011</v>
      </c>
      <c r="B118" s="33">
        <v>1.3302153773581695</v>
      </c>
      <c r="C118" s="33">
        <v>1.3376426304902886</v>
      </c>
      <c r="D118" s="33">
        <v>1.32278812422605</v>
      </c>
      <c r="E118" s="33">
        <v>1.3966221999999999</v>
      </c>
      <c r="F118" s="46">
        <v>1.024743152629972</v>
      </c>
      <c r="G118" s="33">
        <f>[1]!thsiFinD("ths_int_chg_ratio_index",G$1,$A$3,$A118,101)/100+1</f>
        <v>1.19401069336962</v>
      </c>
      <c r="H118" s="46">
        <v>1.1057155760485826</v>
      </c>
      <c r="I118" s="333">
        <f t="shared" si="5"/>
        <v>1.2142518501373163</v>
      </c>
      <c r="J118">
        <f t="shared" si="3"/>
        <v>-5.2682640637027323E-3</v>
      </c>
      <c r="K118" s="333">
        <f>MAX(I$3:I118)</f>
        <v>1.2324242114022255</v>
      </c>
      <c r="L118">
        <f t="shared" si="4"/>
        <v>-1.4745216052054921E-2</v>
      </c>
    </row>
    <row r="119" spans="1:12">
      <c r="A119" s="28">
        <v>44012</v>
      </c>
      <c r="B119" s="33">
        <v>1.3686604436805423</v>
      </c>
      <c r="C119" s="33">
        <v>1.3746053596103094</v>
      </c>
      <c r="D119" s="33">
        <v>1.362715527750775</v>
      </c>
      <c r="E119" s="33">
        <v>1.4368107000000001</v>
      </c>
      <c r="F119" s="46">
        <v>1.0394134606691849</v>
      </c>
      <c r="G119" s="33">
        <f>[1]!thsiFinD("ths_int_chg_ratio_index",G$1,$A$3,$A119,101)/100+1</f>
        <v>1.2239675384329101</v>
      </c>
      <c r="H119" s="46">
        <v>1.1247107369750875</v>
      </c>
      <c r="I119" s="333">
        <f t="shared" si="5"/>
        <v>1.2437131323629314</v>
      </c>
      <c r="J119">
        <f t="shared" si="3"/>
        <v>2.4262909068067939E-2</v>
      </c>
      <c r="K119" s="333">
        <f>MAX(I$3:I119)</f>
        <v>1.2437131323629314</v>
      </c>
      <c r="L119">
        <f t="shared" si="4"/>
        <v>0</v>
      </c>
    </row>
    <row r="120" spans="1:12">
      <c r="A120" s="28">
        <v>44013</v>
      </c>
      <c r="B120" s="33">
        <v>1.3650242254856058</v>
      </c>
      <c r="C120" s="33">
        <v>1.3723632328393964</v>
      </c>
      <c r="D120" s="33">
        <v>1.3576852181318151</v>
      </c>
      <c r="E120" s="33">
        <v>1.4269799000000001</v>
      </c>
      <c r="F120" s="46">
        <v>1.0558971004361959</v>
      </c>
      <c r="G120" s="33">
        <f>[1]!thsiFinD("ths_int_chg_ratio_index",G$1,$A$3,$A120,101)/100+1</f>
        <v>1.2270481188433799</v>
      </c>
      <c r="H120" s="46">
        <v>1.1327743421022607</v>
      </c>
      <c r="I120" s="333">
        <f t="shared" si="5"/>
        <v>1.2452297801170378</v>
      </c>
      <c r="J120">
        <f t="shared" si="3"/>
        <v>1.2194514270544854E-3</v>
      </c>
      <c r="K120" s="333">
        <f>MAX(I$3:I120)</f>
        <v>1.2452297801170378</v>
      </c>
      <c r="L120">
        <f t="shared" si="4"/>
        <v>0</v>
      </c>
    </row>
    <row r="121" spans="1:12">
      <c r="A121" s="28">
        <v>44014</v>
      </c>
      <c r="B121" s="33">
        <v>1.373302809730053</v>
      </c>
      <c r="C121" s="33">
        <v>1.384362934769201</v>
      </c>
      <c r="D121" s="33">
        <v>1.362242684690905</v>
      </c>
      <c r="E121" s="33">
        <v>1.4274518</v>
      </c>
      <c r="F121" s="46">
        <v>1.0765266002844149</v>
      </c>
      <c r="G121" s="33">
        <f>[1]!thsiFinD("ths_int_chg_ratio_index",G$1,$A$3,$A121,101)/100+1</f>
        <v>1.23235541215307</v>
      </c>
      <c r="H121" s="46">
        <v>1.1493287208900149</v>
      </c>
      <c r="I121" s="333">
        <f t="shared" si="5"/>
        <v>1.25578570279046</v>
      </c>
      <c r="J121">
        <f t="shared" si="3"/>
        <v>8.4770881984770341E-3</v>
      </c>
      <c r="K121" s="333">
        <f>MAX(I$3:I121)</f>
        <v>1.25578570279046</v>
      </c>
      <c r="L121">
        <f t="shared" si="4"/>
        <v>0</v>
      </c>
    </row>
    <row r="122" spans="1:12">
      <c r="A122" s="28">
        <v>44015</v>
      </c>
      <c r="B122" s="33">
        <v>1.3820310999681225</v>
      </c>
      <c r="C122" s="33">
        <v>1.3995195896511474</v>
      </c>
      <c r="D122" s="33">
        <v>1.3645426102850975</v>
      </c>
      <c r="E122" s="33">
        <v>1.4447117</v>
      </c>
      <c r="F122" s="46">
        <v>1.0955905402346771</v>
      </c>
      <c r="G122" s="33">
        <f>[1]!thsiFinD("ths_int_chg_ratio_index",G$1,$A$3,$A122,101)/100+1</f>
        <v>1.2417419738681299</v>
      </c>
      <c r="H122" s="46">
        <v>1.1640535743378462</v>
      </c>
      <c r="I122" s="333">
        <f t="shared" si="5"/>
        <v>1.2642980923114719</v>
      </c>
      <c r="J122">
        <f t="shared" si="3"/>
        <v>6.7785367376749228E-3</v>
      </c>
      <c r="K122" s="333">
        <f>MAX(I$3:I122)</f>
        <v>1.2642980923114719</v>
      </c>
      <c r="L122">
        <f t="shared" si="4"/>
        <v>0</v>
      </c>
    </row>
    <row r="123" spans="1:12">
      <c r="A123" s="28">
        <v>44018</v>
      </c>
      <c r="B123" s="33">
        <v>1.4495510771853974</v>
      </c>
      <c r="C123" s="33">
        <v>1.4808991340779301</v>
      </c>
      <c r="D123" s="33">
        <v>1.4182030202928648</v>
      </c>
      <c r="E123" s="33">
        <v>1.4978164999999999</v>
      </c>
      <c r="F123" s="46">
        <v>1.15350887075038</v>
      </c>
      <c r="G123" s="33">
        <f>[1]!thsiFinD("ths_int_chg_ratio_index",G$1,$A$3,$A123,101)/100+1</f>
        <v>1.2838117675243099</v>
      </c>
      <c r="H123" s="46">
        <v>1.2119535533380874</v>
      </c>
      <c r="I123" s="333">
        <f t="shared" si="5"/>
        <v>1.315078286815476</v>
      </c>
      <c r="J123">
        <f t="shared" si="3"/>
        <v>4.0164732362416578E-2</v>
      </c>
      <c r="K123" s="333">
        <f>MAX(I$3:I123)</f>
        <v>1.315078286815476</v>
      </c>
      <c r="L123">
        <f t="shared" si="4"/>
        <v>0</v>
      </c>
    </row>
    <row r="124" spans="1:12">
      <c r="A124" s="28">
        <v>44019</v>
      </c>
      <c r="B124" s="33">
        <v>1.4825558272991599</v>
      </c>
      <c r="C124" s="33">
        <v>1.5101150638187799</v>
      </c>
      <c r="D124" s="33">
        <v>1.4549965907795399</v>
      </c>
      <c r="E124" s="33">
        <v>1.5265854999999999</v>
      </c>
      <c r="F124" s="46">
        <v>1.1623028191063201</v>
      </c>
      <c r="G124" s="33">
        <f>[1]!thsiFinD("ths_int_chg_ratio_index",G$1,$A$3,$A124,101)/100+1</f>
        <v>1.31337259394234</v>
      </c>
      <c r="H124" s="46">
        <v>1.22795461240693</v>
      </c>
      <c r="I124" s="333">
        <f t="shared" si="5"/>
        <v>1.341475601593235</v>
      </c>
      <c r="J124">
        <f t="shared" si="3"/>
        <v>2.0072808624710392E-2</v>
      </c>
      <c r="K124" s="333">
        <f>MAX(I$3:I124)</f>
        <v>1.341475601593235</v>
      </c>
      <c r="L124">
        <f t="shared" si="4"/>
        <v>0</v>
      </c>
    </row>
    <row r="125" spans="1:12">
      <c r="A125" s="28">
        <v>44020</v>
      </c>
      <c r="B125" s="33">
        <v>1.5219570377351626</v>
      </c>
      <c r="C125" s="33">
        <v>1.5484658596768925</v>
      </c>
      <c r="D125" s="33">
        <v>1.4954482157934326</v>
      </c>
      <c r="E125" s="33">
        <v>1.5609884000000001</v>
      </c>
      <c r="F125" s="46">
        <v>1.18338590898395</v>
      </c>
      <c r="G125" s="33">
        <f>[1]!thsiFinD("ths_int_chg_ratio_index",G$1,$A$3,$A125,101)/100+1</f>
        <v>1.34310942406407</v>
      </c>
      <c r="H125" s="46">
        <v>1.2545365073167751</v>
      </c>
      <c r="I125" s="333">
        <f t="shared" si="5"/>
        <v>1.3749923615551038</v>
      </c>
      <c r="J125">
        <f t="shared" si="3"/>
        <v>2.4984994078208977E-2</v>
      </c>
      <c r="K125" s="333">
        <f>MAX(I$3:I125)</f>
        <v>1.3749923615551038</v>
      </c>
      <c r="L125">
        <f t="shared" si="4"/>
        <v>0</v>
      </c>
    </row>
    <row r="126" spans="1:12">
      <c r="A126" s="28">
        <v>44021</v>
      </c>
      <c r="B126" s="33">
        <v>1.5700407298324637</v>
      </c>
      <c r="C126" s="33">
        <v>1.60264644915767</v>
      </c>
      <c r="D126" s="33">
        <v>1.5374350105072576</v>
      </c>
      <c r="E126" s="33">
        <v>1.6127731000000001</v>
      </c>
      <c r="F126" s="46">
        <v>1.20289182283312</v>
      </c>
      <c r="G126" s="33">
        <f>[1]!thsiFinD("ths_int_chg_ratio_index",G$1,$A$3,$A126,101)/100+1</f>
        <v>1.38797312699391</v>
      </c>
      <c r="H126" s="46">
        <v>1.2876617293415087</v>
      </c>
      <c r="I126" s="333">
        <f t="shared" si="5"/>
        <v>1.4125483699243833</v>
      </c>
      <c r="J126">
        <f t="shared" si="3"/>
        <v>2.7313612365674533E-2</v>
      </c>
      <c r="K126" s="333">
        <f>MAX(I$3:I126)</f>
        <v>1.4125483699243833</v>
      </c>
      <c r="L126">
        <f t="shared" si="4"/>
        <v>0</v>
      </c>
    </row>
    <row r="127" spans="1:12">
      <c r="A127" s="28">
        <v>44022</v>
      </c>
      <c r="B127" s="33">
        <v>1.5707412546939412</v>
      </c>
      <c r="C127" s="33">
        <v>1.6057901682033426</v>
      </c>
      <c r="D127" s="33">
        <v>1.53569234118454</v>
      </c>
      <c r="E127" s="33">
        <v>1.6332114</v>
      </c>
      <c r="F127" s="46">
        <v>1.18570174937523</v>
      </c>
      <c r="G127" s="33">
        <f>[1]!thsiFinD("ths_int_chg_ratio_index",G$1,$A$3,$A127,101)/100+1</f>
        <v>1.3822113671251599</v>
      </c>
      <c r="H127" s="46">
        <v>1.2819139422765338</v>
      </c>
      <c r="I127" s="333">
        <f t="shared" si="5"/>
        <v>1.4088031417305369</v>
      </c>
      <c r="J127">
        <f t="shared" si="3"/>
        <v>-2.6513981917991591E-3</v>
      </c>
      <c r="K127" s="333">
        <f>MAX(I$3:I127)</f>
        <v>1.4125483699243833</v>
      </c>
      <c r="L127">
        <f t="shared" si="4"/>
        <v>-2.6513981917991591E-3</v>
      </c>
    </row>
    <row r="128" spans="1:12">
      <c r="A128" s="28">
        <v>44025</v>
      </c>
      <c r="B128" s="33">
        <v>1.6310594860793726</v>
      </c>
      <c r="C128" s="33">
        <v>1.6665439690084374</v>
      </c>
      <c r="D128" s="33">
        <v>1.5955750031503075</v>
      </c>
      <c r="E128" s="33">
        <v>1.697756</v>
      </c>
      <c r="F128" s="46">
        <v>1.21426357051524</v>
      </c>
      <c r="G128" s="33">
        <f>[1]!thsiFinD("ths_int_chg_ratio_index",G$1,$A$3,$A128,101)/100+1</f>
        <v>1.4291895481105901</v>
      </c>
      <c r="H128" s="46">
        <v>1.3228991777772312</v>
      </c>
      <c r="I128" s="333">
        <f t="shared" si="5"/>
        <v>1.4592370904637693</v>
      </c>
      <c r="J128">
        <f t="shared" si="3"/>
        <v>3.5799145557895873E-2</v>
      </c>
      <c r="K128" s="333">
        <f>MAX(I$3:I128)</f>
        <v>1.4592370904637693</v>
      </c>
      <c r="L128">
        <f t="shared" si="4"/>
        <v>0</v>
      </c>
    </row>
    <row r="129" spans="1:12">
      <c r="A129" s="28">
        <v>44026</v>
      </c>
      <c r="B129" s="33">
        <v>1.6078150969266087</v>
      </c>
      <c r="C129" s="33">
        <v>1.63882055155343</v>
      </c>
      <c r="D129" s="33">
        <v>1.5768096422997875</v>
      </c>
      <c r="E129" s="33">
        <v>1.6684709999999998</v>
      </c>
      <c r="F129" s="46">
        <v>1.20153762041627</v>
      </c>
      <c r="G129" s="33">
        <f>[1]!thsiFinD("ths_int_chg_ratio_index",G$1,$A$3,$A129,101)/100+1</f>
        <v>1.41611585935675</v>
      </c>
      <c r="H129" s="46">
        <v>1.316287314881085</v>
      </c>
      <c r="I129" s="333">
        <f t="shared" si="5"/>
        <v>1.4465484785904361</v>
      </c>
      <c r="J129">
        <f t="shared" si="3"/>
        <v>-8.6953737375881079E-3</v>
      </c>
      <c r="K129" s="333">
        <f>MAX(I$3:I129)</f>
        <v>1.4592370904637693</v>
      </c>
      <c r="L129">
        <f t="shared" si="4"/>
        <v>-8.6953737375881079E-3</v>
      </c>
    </row>
    <row r="130" spans="1:12">
      <c r="A130" s="28">
        <v>44027</v>
      </c>
      <c r="B130" s="33">
        <v>1.5442922348485713</v>
      </c>
      <c r="C130" s="33">
        <v>1.56742142243869</v>
      </c>
      <c r="D130" s="33">
        <v>1.5211630472584525</v>
      </c>
      <c r="E130" s="33">
        <v>1.620098</v>
      </c>
      <c r="F130" s="46">
        <v>1.1824173994957001</v>
      </c>
      <c r="G130" s="33">
        <f>[1]!thsiFinD("ths_int_chg_ratio_index",G$1,$A$3,$A130,101)/100+1</f>
        <v>1.3807249257212399</v>
      </c>
      <c r="H130" s="46">
        <v>1.2862425743750912</v>
      </c>
      <c r="I130" s="333">
        <f t="shared" si="5"/>
        <v>1.403702810816772</v>
      </c>
      <c r="J130">
        <f t="shared" si="3"/>
        <v>-2.9619240839694805E-2</v>
      </c>
      <c r="K130" s="333">
        <f>MAX(I$3:I130)</f>
        <v>1.4592370904637693</v>
      </c>
      <c r="L130">
        <f t="shared" si="4"/>
        <v>-3.8057064208358082E-2</v>
      </c>
    </row>
    <row r="131" spans="1:12">
      <c r="A131" s="28">
        <v>44028</v>
      </c>
      <c r="B131" s="33">
        <v>1.4450547446705513</v>
      </c>
      <c r="C131" s="33">
        <v>1.4524973872825826</v>
      </c>
      <c r="D131" s="33">
        <v>1.43761210205852</v>
      </c>
      <c r="E131" s="33">
        <v>1.5186324</v>
      </c>
      <c r="F131" s="46">
        <v>1.12556342907424</v>
      </c>
      <c r="G131" s="33">
        <f>[1]!thsiFinD("ths_int_chg_ratio_index",G$1,$A$3,$A131,101)/100+1</f>
        <v>1.30010627868361</v>
      </c>
      <c r="H131" s="46">
        <v>1.2308224114275901</v>
      </c>
      <c r="I131" s="333">
        <f t="shared" si="5"/>
        <v>1.334217256743055</v>
      </c>
      <c r="J131">
        <f t="shared" ref="J131:J194" si="6">I131/I130-1</f>
        <v>-4.9501613545452239E-2</v>
      </c>
      <c r="K131" s="333">
        <f>MAX(I$3:I131)</f>
        <v>1.4592370904637693</v>
      </c>
      <c r="L131">
        <f t="shared" ref="L131:L194" si="7">I131/K131-1</f>
        <v>-8.5674791668693739E-2</v>
      </c>
    </row>
    <row r="132" spans="1:12">
      <c r="A132" s="28">
        <v>44029</v>
      </c>
      <c r="B132" s="33">
        <v>1.4481203460355125</v>
      </c>
      <c r="C132" s="33">
        <v>1.4414826203389799</v>
      </c>
      <c r="D132" s="33">
        <v>1.454758071732045</v>
      </c>
      <c r="E132" s="33">
        <v>1.5210140999999999</v>
      </c>
      <c r="F132" s="46">
        <v>1.1319813061167801</v>
      </c>
      <c r="G132" s="33">
        <f>[1]!thsiFinD("ths_int_chg_ratio_index",G$1,$A$3,$A132,101)/100+1</f>
        <v>1.3179686540992199</v>
      </c>
      <c r="H132" s="46">
        <v>1.2386528945228774</v>
      </c>
      <c r="I132" s="333">
        <f t="shared" ref="I132:I195" si="8">D132*0.5+H132*0.5</f>
        <v>1.3467054831274612</v>
      </c>
      <c r="J132">
        <f t="shared" si="6"/>
        <v>9.3599646693904859E-3</v>
      </c>
      <c r="K132" s="333">
        <f>MAX(I$3:I132)</f>
        <v>1.4592370904637693</v>
      </c>
      <c r="L132">
        <f t="shared" si="7"/>
        <v>-7.711674002237956E-2</v>
      </c>
    </row>
    <row r="133" spans="1:12">
      <c r="A133" s="28">
        <v>44032</v>
      </c>
      <c r="B133" s="33">
        <v>1.4776873541306399</v>
      </c>
      <c r="C133" s="33">
        <v>1.4776505955762476</v>
      </c>
      <c r="D133" s="33">
        <v>1.4777241126850325</v>
      </c>
      <c r="E133" s="33">
        <v>1.5338056999999998</v>
      </c>
      <c r="F133" s="46">
        <v>1.16544515770031</v>
      </c>
      <c r="G133" s="33">
        <f>[1]!thsiFinD("ths_int_chg_ratio_index",G$1,$A$3,$A133,101)/100+1</f>
        <v>1.34822978304398</v>
      </c>
      <c r="H133" s="46">
        <v>1.2779344616266775</v>
      </c>
      <c r="I133" s="333">
        <f t="shared" si="8"/>
        <v>1.3778292871558548</v>
      </c>
      <c r="J133">
        <f t="shared" si="6"/>
        <v>2.311106950876507E-2</v>
      </c>
      <c r="K133" s="333">
        <f>MAX(I$3:I133)</f>
        <v>1.4592370904637693</v>
      </c>
      <c r="L133">
        <f t="shared" si="7"/>
        <v>-5.5787920852561235E-2</v>
      </c>
    </row>
    <row r="134" spans="1:12">
      <c r="A134" s="28">
        <v>44033</v>
      </c>
      <c r="B134" s="33">
        <v>1.4904519951982025</v>
      </c>
      <c r="C134" s="33">
        <v>1.4918575832965648</v>
      </c>
      <c r="D134" s="33">
        <v>1.4890464070998399</v>
      </c>
      <c r="E134" s="33">
        <v>1.5597261</v>
      </c>
      <c r="F134" s="46">
        <v>1.1690689229664</v>
      </c>
      <c r="G134" s="33">
        <f>[1]!thsiFinD("ths_int_chg_ratio_index",G$1,$A$3,$A134,101)/100+1</f>
        <v>1.3635506847769099</v>
      </c>
      <c r="H134" s="46">
        <v>1.2859448709991312</v>
      </c>
      <c r="I134" s="333">
        <f t="shared" si="8"/>
        <v>1.3874956390494857</v>
      </c>
      <c r="J134">
        <f t="shared" si="6"/>
        <v>7.0156382824351216E-3</v>
      </c>
      <c r="K134" s="333">
        <f>MAX(I$3:I134)</f>
        <v>1.4592370904637693</v>
      </c>
      <c r="L134">
        <f t="shared" si="7"/>
        <v>-4.9163670443356788E-2</v>
      </c>
    </row>
    <row r="135" spans="1:12">
      <c r="A135" s="28">
        <v>44034</v>
      </c>
      <c r="B135" s="33">
        <v>1.5066073222146688</v>
      </c>
      <c r="C135" s="33">
        <v>1.5035451192932374</v>
      </c>
      <c r="D135" s="33">
        <v>1.5096695251361001</v>
      </c>
      <c r="E135" s="33">
        <v>1.5748609999999998</v>
      </c>
      <c r="F135" s="46">
        <v>1.1759883270275899</v>
      </c>
      <c r="G135" s="33">
        <f>[1]!thsiFinD("ths_int_chg_ratio_index",G$1,$A$3,$A135,101)/100+1</f>
        <v>1.3785923811968801</v>
      </c>
      <c r="H135" s="46">
        <v>1.2962881516253775</v>
      </c>
      <c r="I135" s="333">
        <f t="shared" si="8"/>
        <v>1.4029788383807387</v>
      </c>
      <c r="J135">
        <f t="shared" si="6"/>
        <v>1.1159097654432903E-2</v>
      </c>
      <c r="K135" s="333">
        <f>MAX(I$3:I135)</f>
        <v>1.4592370904637693</v>
      </c>
      <c r="L135">
        <f t="shared" si="7"/>
        <v>-3.8553194988451667E-2</v>
      </c>
    </row>
    <row r="136" spans="1:12">
      <c r="A136" s="28">
        <v>44035</v>
      </c>
      <c r="B136" s="33">
        <v>1.5104128403103538</v>
      </c>
      <c r="C136" s="33">
        <v>1.5054558691295425</v>
      </c>
      <c r="D136" s="33">
        <v>1.5153698114911651</v>
      </c>
      <c r="E136" s="33">
        <v>1.5795775000000001</v>
      </c>
      <c r="F136" s="46">
        <v>1.1755849878645299</v>
      </c>
      <c r="G136" s="33">
        <f>[1]!thsiFinD("ths_int_chg_ratio_index",G$1,$A$3,$A136,101)/100+1</f>
        <v>1.38824598016945</v>
      </c>
      <c r="H136" s="46">
        <v>1.2968859422950301</v>
      </c>
      <c r="I136" s="333">
        <f t="shared" si="8"/>
        <v>1.4061278768930976</v>
      </c>
      <c r="J136">
        <f t="shared" si="6"/>
        <v>2.2445374272312968E-3</v>
      </c>
      <c r="K136" s="333">
        <f>MAX(I$3:I136)</f>
        <v>1.4592370904637693</v>
      </c>
      <c r="L136">
        <f t="shared" si="7"/>
        <v>-3.6395191650311354E-2</v>
      </c>
    </row>
    <row r="137" spans="1:12">
      <c r="A137" s="28">
        <v>44036</v>
      </c>
      <c r="B137" s="33">
        <v>1.4185496621737463</v>
      </c>
      <c r="C137" s="33">
        <v>1.4094678095842903</v>
      </c>
      <c r="D137" s="33">
        <v>1.4276315147632026</v>
      </c>
      <c r="E137" s="33">
        <v>1.4783344999999999</v>
      </c>
      <c r="F137" s="46">
        <v>1.1219743252196801</v>
      </c>
      <c r="G137" s="33">
        <f>[1]!thsiFinD("ths_int_chg_ratio_index",G$1,$A$3,$A137,101)/100+1</f>
        <v>1.3092431271523</v>
      </c>
      <c r="H137" s="46">
        <v>1.2380589875716213</v>
      </c>
      <c r="I137" s="333">
        <f t="shared" si="8"/>
        <v>1.332845251167412</v>
      </c>
      <c r="J137">
        <f t="shared" si="6"/>
        <v>-5.2116615373280828E-2</v>
      </c>
      <c r="K137" s="333">
        <f>MAX(I$3:I137)</f>
        <v>1.4592370904637693</v>
      </c>
      <c r="L137">
        <f t="shared" si="7"/>
        <v>-8.6615012818916148E-2</v>
      </c>
    </row>
    <row r="138" spans="1:12">
      <c r="A138" s="28">
        <v>44039</v>
      </c>
      <c r="B138" s="33">
        <v>1.4196454777663392</v>
      </c>
      <c r="C138" s="33">
        <v>1.4104205073930134</v>
      </c>
      <c r="D138" s="33">
        <v>1.428870448139665</v>
      </c>
      <c r="E138" s="33">
        <v>1.4825644</v>
      </c>
      <c r="F138" s="46">
        <v>1.1269103392723501</v>
      </c>
      <c r="G138" s="33">
        <f>[1]!thsiFinD("ths_int_chg_ratio_index",G$1,$A$3,$A138,101)/100+1</f>
        <v>1.3289633790203299</v>
      </c>
      <c r="H138" s="46">
        <v>1.241285795509725</v>
      </c>
      <c r="I138" s="333">
        <f t="shared" si="8"/>
        <v>1.335078121824695</v>
      </c>
      <c r="J138">
        <f t="shared" si="6"/>
        <v>1.6752662436447796E-3</v>
      </c>
      <c r="K138" s="333">
        <f>MAX(I$3:I138)</f>
        <v>1.4592370904637693</v>
      </c>
      <c r="L138">
        <f t="shared" si="7"/>
        <v>-8.5084849782439798E-2</v>
      </c>
    </row>
    <row r="139" spans="1:12">
      <c r="A139" s="28">
        <v>44040</v>
      </c>
      <c r="B139" s="33">
        <v>1.4366542838411429</v>
      </c>
      <c r="C139" s="33">
        <v>1.4246606835021105</v>
      </c>
      <c r="D139" s="33">
        <v>1.4486478841801751</v>
      </c>
      <c r="E139" s="33">
        <v>1.5064750999999998</v>
      </c>
      <c r="F139" s="46">
        <v>1.1370619725470399</v>
      </c>
      <c r="G139" s="33">
        <f>[1]!thsiFinD("ths_int_chg_ratio_index",G$1,$A$3,$A139,101)/100+1</f>
        <v>1.34192833898041</v>
      </c>
      <c r="H139" s="46">
        <v>1.2560901878771025</v>
      </c>
      <c r="I139" s="333">
        <f t="shared" si="8"/>
        <v>1.3523690360286387</v>
      </c>
      <c r="J139">
        <f t="shared" si="6"/>
        <v>1.2951237774993851E-2</v>
      </c>
      <c r="K139" s="333">
        <f>MAX(I$3:I139)</f>
        <v>1.4592370904637693</v>
      </c>
      <c r="L139">
        <f t="shared" si="7"/>
        <v>-7.3235566128028062E-2</v>
      </c>
    </row>
    <row r="140" spans="1:12">
      <c r="A140" s="28">
        <v>44041</v>
      </c>
      <c r="B140" s="33">
        <v>1.4972032221330724</v>
      </c>
      <c r="C140" s="33">
        <v>1.4899318978879075</v>
      </c>
      <c r="D140" s="33">
        <v>1.5044745463782374</v>
      </c>
      <c r="E140" s="33">
        <v>1.5671046</v>
      </c>
      <c r="F140" s="46">
        <v>1.1653535608885801</v>
      </c>
      <c r="G140" s="33">
        <f>[1]!thsiFinD("ths_int_chg_ratio_index",G$1,$A$3,$A140,101)/100+1</f>
        <v>1.38816109251484</v>
      </c>
      <c r="H140" s="46">
        <v>1.2901163835750951</v>
      </c>
      <c r="I140" s="333">
        <f t="shared" si="8"/>
        <v>1.3972954649766662</v>
      </c>
      <c r="J140">
        <f t="shared" si="6"/>
        <v>3.3220539476383149E-2</v>
      </c>
      <c r="K140" s="333">
        <f>MAX(I$3:I140)</f>
        <v>1.4592370904637693</v>
      </c>
      <c r="L140">
        <f t="shared" si="7"/>
        <v>-4.2447951667276329E-2</v>
      </c>
    </row>
    <row r="141" spans="1:12">
      <c r="A141" s="28">
        <v>44042</v>
      </c>
      <c r="B141" s="33">
        <v>1.4850713485530738</v>
      </c>
      <c r="C141" s="33">
        <v>1.480764812581735</v>
      </c>
      <c r="D141" s="33">
        <v>1.4893778845244126</v>
      </c>
      <c r="E141" s="33">
        <v>1.5536452999999999</v>
      </c>
      <c r="F141" s="46">
        <v>1.1602375552444</v>
      </c>
      <c r="G141" s="33">
        <f>[1]!thsiFinD("ths_int_chg_ratio_index",G$1,$A$3,$A141,101)/100+1</f>
        <v>1.38533723745049</v>
      </c>
      <c r="H141" s="46">
        <v>1.2867868379744112</v>
      </c>
      <c r="I141" s="333">
        <f t="shared" si="8"/>
        <v>1.388082361249412</v>
      </c>
      <c r="J141">
        <f t="shared" si="6"/>
        <v>-6.5935258205451763E-3</v>
      </c>
      <c r="K141" s="333">
        <f>MAX(I$3:I141)</f>
        <v>1.4592370904637693</v>
      </c>
      <c r="L141">
        <f t="shared" si="7"/>
        <v>-4.876159582247408E-2</v>
      </c>
    </row>
    <row r="142" spans="1:12">
      <c r="A142" s="28">
        <v>44043</v>
      </c>
      <c r="B142" s="33">
        <v>1.5233631430649064</v>
      </c>
      <c r="C142" s="33">
        <v>1.518450904190485</v>
      </c>
      <c r="D142" s="33">
        <v>1.5282753819393275</v>
      </c>
      <c r="E142" s="33">
        <v>1.5830462000000001</v>
      </c>
      <c r="F142" s="46">
        <v>1.170540735783</v>
      </c>
      <c r="G142" s="33">
        <f>[1]!thsiFinD("ths_int_chg_ratio_index",G$1,$A$3,$A142,101)/100+1</f>
        <v>1.40952700169874</v>
      </c>
      <c r="H142" s="46">
        <v>1.3027357680053175</v>
      </c>
      <c r="I142" s="333">
        <f t="shared" si="8"/>
        <v>1.4155055749723227</v>
      </c>
      <c r="J142">
        <f t="shared" si="6"/>
        <v>1.9756186295910361E-2</v>
      </c>
      <c r="K142" s="333">
        <f>MAX(I$3:I142)</f>
        <v>1.4592370904637693</v>
      </c>
      <c r="L142">
        <f t="shared" si="7"/>
        <v>-2.9968752697718259E-2</v>
      </c>
    </row>
    <row r="143" spans="1:12">
      <c r="A143" s="28">
        <v>44046</v>
      </c>
      <c r="B143" s="33">
        <v>1.5816558483571561</v>
      </c>
      <c r="C143" s="33">
        <v>1.591788373391825</v>
      </c>
      <c r="D143" s="33">
        <v>1.5715233233224875</v>
      </c>
      <c r="E143" s="33">
        <v>1.6344620999999999</v>
      </c>
      <c r="F143" s="46">
        <v>1.1919073106643201</v>
      </c>
      <c r="G143" s="33">
        <f>[1]!thsiFinD("ths_int_chg_ratio_index",G$1,$A$3,$A143,101)/100+1</f>
        <v>1.44334619379926</v>
      </c>
      <c r="H143" s="46">
        <v>1.335746871099295</v>
      </c>
      <c r="I143" s="333">
        <f t="shared" si="8"/>
        <v>1.4536350972108911</v>
      </c>
      <c r="J143">
        <f t="shared" si="6"/>
        <v>2.6937034309676866E-2</v>
      </c>
      <c r="K143" s="333">
        <f>MAX(I$3:I143)</f>
        <v>1.4592370904637693</v>
      </c>
      <c r="L143">
        <f t="shared" si="7"/>
        <v>-3.8389877076779877E-3</v>
      </c>
    </row>
    <row r="144" spans="1:12">
      <c r="A144" s="28">
        <v>44047</v>
      </c>
      <c r="B144" s="33">
        <v>1.5503981155004163</v>
      </c>
      <c r="C144" s="33">
        <v>1.5569900853165626</v>
      </c>
      <c r="D144" s="33">
        <v>1.54380614568427</v>
      </c>
      <c r="E144" s="33">
        <v>1.6080641</v>
      </c>
      <c r="F144" s="46">
        <v>1.19088929822959</v>
      </c>
      <c r="G144" s="33">
        <f>[1]!thsiFinD("ths_int_chg_ratio_index",G$1,$A$3,$A144,101)/100+1</f>
        <v>1.4229725792251799</v>
      </c>
      <c r="H144" s="46">
        <v>1.3290595586487162</v>
      </c>
      <c r="I144" s="333">
        <f t="shared" si="8"/>
        <v>1.4364328521664931</v>
      </c>
      <c r="J144">
        <f t="shared" si="6"/>
        <v>-1.1833949990203374E-2</v>
      </c>
      <c r="K144" s="333">
        <f>MAX(I$3:I144)</f>
        <v>1.4592370904637693</v>
      </c>
      <c r="L144">
        <f t="shared" si="7"/>
        <v>-1.5627507309335598E-2</v>
      </c>
    </row>
    <row r="145" spans="1:12">
      <c r="A145" s="28">
        <v>44048</v>
      </c>
      <c r="B145" s="33">
        <v>1.5666065021159739</v>
      </c>
      <c r="C145" s="33">
        <v>1.5760722650433698</v>
      </c>
      <c r="D145" s="33">
        <v>1.5571407391885774</v>
      </c>
      <c r="E145" s="33">
        <v>1.6232104999999999</v>
      </c>
      <c r="F145" s="46">
        <v>1.194453136416</v>
      </c>
      <c r="G145" s="33">
        <f>[1]!thsiFinD("ths_int_chg_ratio_index",G$1,$A$3,$A145,101)/100+1</f>
        <v>1.4421753381317</v>
      </c>
      <c r="H145" s="46">
        <v>1.3418462293832838</v>
      </c>
      <c r="I145" s="333">
        <f t="shared" si="8"/>
        <v>1.4494934842859306</v>
      </c>
      <c r="J145">
        <f t="shared" si="6"/>
        <v>9.0924069995605983E-3</v>
      </c>
      <c r="K145" s="333">
        <f>MAX(I$3:I145)</f>
        <v>1.4592370904637693</v>
      </c>
      <c r="L145">
        <f t="shared" si="7"/>
        <v>-6.6771919666199775E-3</v>
      </c>
    </row>
    <row r="146" spans="1:12">
      <c r="A146" s="28">
        <v>44049</v>
      </c>
      <c r="B146" s="33">
        <v>1.5549114660459038</v>
      </c>
      <c r="C146" s="33">
        <v>1.5667304779689126</v>
      </c>
      <c r="D146" s="33">
        <v>1.543092454122895</v>
      </c>
      <c r="E146" s="33">
        <v>1.5949023</v>
      </c>
      <c r="F146" s="46">
        <v>1.19165257383068</v>
      </c>
      <c r="G146" s="33">
        <f>[1]!thsiFinD("ths_int_chg_ratio_index",G$1,$A$3,$A146,101)/100+1</f>
        <v>1.4238299527863001</v>
      </c>
      <c r="H146" s="46">
        <v>1.3395278910817925</v>
      </c>
      <c r="I146" s="333">
        <f t="shared" si="8"/>
        <v>1.4413101726023436</v>
      </c>
      <c r="J146">
        <f t="shared" si="6"/>
        <v>-5.6456353700812256E-3</v>
      </c>
      <c r="K146" s="333">
        <f>MAX(I$3:I146)</f>
        <v>1.4592370904637693</v>
      </c>
      <c r="L146">
        <f t="shared" si="7"/>
        <v>-1.2285130345561668E-2</v>
      </c>
    </row>
    <row r="147" spans="1:12">
      <c r="A147" s="28">
        <v>44050</v>
      </c>
      <c r="B147" s="33">
        <v>1.5160078758699376</v>
      </c>
      <c r="C147" s="33">
        <v>1.5264088320984226</v>
      </c>
      <c r="D147" s="33">
        <v>1.5056069196414525</v>
      </c>
      <c r="E147" s="33">
        <v>1.5568693</v>
      </c>
      <c r="F147" s="46">
        <v>1.17777884719932</v>
      </c>
      <c r="G147" s="33">
        <f>[1]!thsiFinD("ths_int_chg_ratio_index",G$1,$A$3,$A147,101)/100+1</f>
        <v>1.4055388493424801</v>
      </c>
      <c r="H147" s="46">
        <v>1.32415882851813</v>
      </c>
      <c r="I147" s="333">
        <f t="shared" si="8"/>
        <v>1.4148828740797912</v>
      </c>
      <c r="J147">
        <f t="shared" si="6"/>
        <v>-1.8335608132728942E-2</v>
      </c>
      <c r="K147" s="333">
        <f>MAX(I$3:I147)</f>
        <v>1.4592370904637693</v>
      </c>
      <c r="L147">
        <f t="shared" si="7"/>
        <v>-3.0395483142414914E-2</v>
      </c>
    </row>
    <row r="148" spans="1:12">
      <c r="A148" s="28">
        <v>44053</v>
      </c>
      <c r="B148" s="33">
        <v>1.5083053934908062</v>
      </c>
      <c r="C148" s="33">
        <v>1.5241606633472975</v>
      </c>
      <c r="D148" s="33">
        <v>1.4924501236343151</v>
      </c>
      <c r="E148" s="33">
        <v>1.5471683000000001</v>
      </c>
      <c r="F148" s="46">
        <v>1.18256272967567</v>
      </c>
      <c r="G148" s="33">
        <f>[1]!thsiFinD("ths_int_chg_ratio_index",G$1,$A$3,$A148,101)/100+1</f>
        <v>1.3965154731467899</v>
      </c>
      <c r="H148" s="46">
        <v>1.3295157680278762</v>
      </c>
      <c r="I148" s="333">
        <f t="shared" si="8"/>
        <v>1.4109829458310956</v>
      </c>
      <c r="J148">
        <f t="shared" si="6"/>
        <v>-2.756361194372392E-3</v>
      </c>
      <c r="K148" s="333">
        <f>MAX(I$3:I148)</f>
        <v>1.4592370904637693</v>
      </c>
      <c r="L148">
        <f t="shared" si="7"/>
        <v>-3.3068063406569315E-2</v>
      </c>
    </row>
    <row r="149" spans="1:12">
      <c r="A149" s="28">
        <v>44054</v>
      </c>
      <c r="B149" s="33">
        <v>1.4780761986516961</v>
      </c>
      <c r="C149" s="33">
        <v>1.4914686940045976</v>
      </c>
      <c r="D149" s="33">
        <v>1.4646837032987952</v>
      </c>
      <c r="E149" s="33">
        <v>1.5232523</v>
      </c>
      <c r="F149" s="46">
        <v>1.1689910224373201</v>
      </c>
      <c r="G149" s="33">
        <f>[1]!thsiFinD("ths_int_chg_ratio_index",G$1,$A$3,$A149,101)/100+1</f>
        <v>1.37267103418737</v>
      </c>
      <c r="H149" s="46">
        <v>1.3065349334825713</v>
      </c>
      <c r="I149" s="333">
        <f t="shared" si="8"/>
        <v>1.3856093183906832</v>
      </c>
      <c r="J149">
        <f t="shared" si="6"/>
        <v>-1.7982944099630416E-2</v>
      </c>
      <c r="K149" s="333">
        <f>MAX(I$3:I149)</f>
        <v>1.4592370904637693</v>
      </c>
      <c r="L149">
        <f t="shared" si="7"/>
        <v>-5.0456346370476357E-2</v>
      </c>
    </row>
    <row r="150" spans="1:12">
      <c r="A150" s="28">
        <v>44055</v>
      </c>
      <c r="B150" s="33">
        <v>1.4642113935325849</v>
      </c>
      <c r="C150" s="33">
        <v>1.4736888220914302</v>
      </c>
      <c r="D150" s="33">
        <v>1.4547339649737401</v>
      </c>
      <c r="E150" s="33">
        <v>1.4944611999999999</v>
      </c>
      <c r="F150" s="46">
        <v>1.1593940886096199</v>
      </c>
      <c r="G150" s="33">
        <f>[1]!thsiFinD("ths_int_chg_ratio_index",G$1,$A$3,$A150,101)/100+1</f>
        <v>1.3594814395494299</v>
      </c>
      <c r="H150" s="46">
        <v>1.292710016094335</v>
      </c>
      <c r="I150" s="333">
        <f t="shared" si="8"/>
        <v>1.3737219905340377</v>
      </c>
      <c r="J150">
        <f t="shared" si="6"/>
        <v>-8.5791338863483446E-3</v>
      </c>
      <c r="K150" s="333">
        <f>MAX(I$3:I150)</f>
        <v>1.4592370904637693</v>
      </c>
      <c r="L150">
        <f t="shared" si="7"/>
        <v>-5.8602608505896381E-2</v>
      </c>
    </row>
    <row r="151" spans="1:12">
      <c r="A151" s="28">
        <v>44056</v>
      </c>
      <c r="B151" s="33">
        <v>1.4577995199090388</v>
      </c>
      <c r="C151" s="33">
        <v>1.4675262070234174</v>
      </c>
      <c r="D151" s="33">
        <v>1.4480728327946601</v>
      </c>
      <c r="E151" s="33">
        <v>1.4848322</v>
      </c>
      <c r="F151" s="46">
        <v>1.15822726349301</v>
      </c>
      <c r="G151" s="33">
        <f>[1]!thsiFinD("ths_int_chg_ratio_index",G$1,$A$3,$A151,101)/100+1</f>
        <v>1.3560142862045401</v>
      </c>
      <c r="H151" s="46">
        <v>1.29654066454075</v>
      </c>
      <c r="I151" s="333">
        <f t="shared" si="8"/>
        <v>1.3723067486677052</v>
      </c>
      <c r="J151">
        <f t="shared" si="6"/>
        <v>-1.0302243656901133E-3</v>
      </c>
      <c r="K151" s="333">
        <f>MAX(I$3:I151)</f>
        <v>1.4592370904637693</v>
      </c>
      <c r="L151">
        <f t="shared" si="7"/>
        <v>-5.957245903641073E-2</v>
      </c>
    </row>
    <row r="152" spans="1:12">
      <c r="A152" s="28">
        <v>44057</v>
      </c>
      <c r="B152" s="33">
        <v>1.4794221704786037</v>
      </c>
      <c r="C152" s="33">
        <v>1.4876643873530226</v>
      </c>
      <c r="D152" s="33">
        <v>1.471179953604185</v>
      </c>
      <c r="E152" s="33">
        <v>1.5130623999999999</v>
      </c>
      <c r="F152" s="46">
        <v>1.1742761514623801</v>
      </c>
      <c r="G152" s="33">
        <f>[1]!thsiFinD("ths_int_chg_ratio_index",G$1,$A$3,$A152,101)/100+1</f>
        <v>1.37647171599445</v>
      </c>
      <c r="H152" s="46">
        <v>1.3100851829145639</v>
      </c>
      <c r="I152" s="333">
        <f t="shared" si="8"/>
        <v>1.3906325682593743</v>
      </c>
      <c r="J152">
        <f t="shared" si="6"/>
        <v>1.3354025701222128E-2</v>
      </c>
      <c r="K152" s="333">
        <f>MAX(I$3:I152)</f>
        <v>1.4592370904637693</v>
      </c>
      <c r="L152">
        <f t="shared" si="7"/>
        <v>-4.7013965484245857E-2</v>
      </c>
    </row>
    <row r="153" spans="1:12">
      <c r="A153" s="28">
        <v>44060</v>
      </c>
      <c r="B153" s="33">
        <v>1.4991248396194188</v>
      </c>
      <c r="C153" s="33">
        <v>1.5118423515779875</v>
      </c>
      <c r="D153" s="33">
        <v>1.4864073276608498</v>
      </c>
      <c r="E153" s="33">
        <v>1.5221154000000001</v>
      </c>
      <c r="F153" s="46">
        <v>1.20034711896124</v>
      </c>
      <c r="G153" s="33">
        <f>[1]!thsiFinD("ths_int_chg_ratio_index",G$1,$A$3,$A153,101)/100+1</f>
        <v>1.3984098125179001</v>
      </c>
      <c r="H153" s="46">
        <v>1.3383066137147588</v>
      </c>
      <c r="I153" s="333">
        <f t="shared" si="8"/>
        <v>1.4123569706878043</v>
      </c>
      <c r="J153">
        <f t="shared" si="6"/>
        <v>1.5621957175662837E-2</v>
      </c>
      <c r="K153" s="333">
        <f>MAX(I$3:I153)</f>
        <v>1.4592370904637693</v>
      </c>
      <c r="L153">
        <f t="shared" si="7"/>
        <v>-3.2126458464035945E-2</v>
      </c>
    </row>
    <row r="154" spans="1:12">
      <c r="A154" s="28">
        <v>44061</v>
      </c>
      <c r="B154" s="33">
        <v>1.4970995276846675</v>
      </c>
      <c r="C154" s="33">
        <v>1.5120322375933675</v>
      </c>
      <c r="D154" s="33">
        <v>1.4821668177759675</v>
      </c>
      <c r="E154" s="33">
        <v>1.5242756</v>
      </c>
      <c r="F154" s="46">
        <v>1.2018652093198701</v>
      </c>
      <c r="G154" s="33">
        <f>[1]!thsiFinD("ths_int_chg_ratio_index",G$1,$A$3,$A154,101)/100+1</f>
        <v>1.3994001272407401</v>
      </c>
      <c r="H154" s="46">
        <v>1.3477071611546676</v>
      </c>
      <c r="I154" s="333">
        <f t="shared" si="8"/>
        <v>1.4149369894653177</v>
      </c>
      <c r="J154">
        <f t="shared" si="6"/>
        <v>1.826746942210189E-3</v>
      </c>
      <c r="K154" s="333">
        <f>MAX(I$3:I154)</f>
        <v>1.4592370904637693</v>
      </c>
      <c r="L154">
        <f t="shared" si="7"/>
        <v>-3.0358398431588829E-2</v>
      </c>
    </row>
    <row r="155" spans="1:12">
      <c r="A155" s="28">
        <v>44062</v>
      </c>
      <c r="B155" s="33">
        <v>1.4500999426938126</v>
      </c>
      <c r="C155" s="33">
        <v>1.4599302037513699</v>
      </c>
      <c r="D155" s="33">
        <v>1.440269681636255</v>
      </c>
      <c r="E155" s="33">
        <v>1.4762427</v>
      </c>
      <c r="F155" s="46">
        <v>1.1829184824369201</v>
      </c>
      <c r="G155" s="33">
        <f>[1]!thsiFinD("ths_int_chg_ratio_index",G$1,$A$3,$A155,101)/100+1</f>
        <v>1.3590612497838601</v>
      </c>
      <c r="H155" s="46">
        <v>1.3247952290301563</v>
      </c>
      <c r="I155" s="333">
        <f t="shared" si="8"/>
        <v>1.3825324553332057</v>
      </c>
      <c r="J155">
        <f t="shared" si="6"/>
        <v>-2.2901750659834796E-2</v>
      </c>
      <c r="K155" s="333">
        <f>MAX(I$3:I155)</f>
        <v>1.4592370904637693</v>
      </c>
      <c r="L155">
        <f t="shared" si="7"/>
        <v>-5.2564888620111438E-2</v>
      </c>
    </row>
    <row r="156" spans="1:12">
      <c r="A156" s="28">
        <v>44063</v>
      </c>
      <c r="B156" s="33">
        <v>1.437407818410845</v>
      </c>
      <c r="C156" s="33">
        <v>1.441818710950125</v>
      </c>
      <c r="D156" s="33">
        <v>1.4329969258715649</v>
      </c>
      <c r="E156" s="33">
        <v>1.4545546</v>
      </c>
      <c r="F156" s="46">
        <v>1.16818614379339</v>
      </c>
      <c r="G156" s="33">
        <f>[1]!thsiFinD("ths_int_chg_ratio_index",G$1,$A$3,$A156,101)/100+1</f>
        <v>1.3534338747444301</v>
      </c>
      <c r="H156" s="46">
        <v>1.3106452738759937</v>
      </c>
      <c r="I156" s="333">
        <f t="shared" si="8"/>
        <v>1.3718210998737792</v>
      </c>
      <c r="J156">
        <f t="shared" si="6"/>
        <v>-7.7476340017239576E-3</v>
      </c>
      <c r="K156" s="333">
        <f>MAX(I$3:I156)</f>
        <v>1.4592370904637693</v>
      </c>
      <c r="L156">
        <f t="shared" si="7"/>
        <v>-5.9905269103465497E-2</v>
      </c>
    </row>
    <row r="157" spans="1:12">
      <c r="A157" s="28">
        <v>44064</v>
      </c>
      <c r="B157" s="33">
        <v>1.4533152489622037</v>
      </c>
      <c r="C157" s="33">
        <v>1.4493547120402825</v>
      </c>
      <c r="D157" s="33">
        <v>1.457275785884125</v>
      </c>
      <c r="E157" s="33">
        <v>1.4738</v>
      </c>
      <c r="F157" s="46">
        <v>1.1778399195313001</v>
      </c>
      <c r="G157" s="33">
        <f>[1]!thsiFinD("ths_int_chg_ratio_index",G$1,$A$3,$A157,101)/100+1</f>
        <v>1.3715511606097499</v>
      </c>
      <c r="H157" s="46">
        <v>1.3208213012563998</v>
      </c>
      <c r="I157" s="333">
        <f t="shared" si="8"/>
        <v>1.3890485435702624</v>
      </c>
      <c r="J157">
        <f t="shared" si="6"/>
        <v>1.2558083337592896E-2</v>
      </c>
      <c r="K157" s="333">
        <f>MAX(I$3:I157)</f>
        <v>1.4592370904637693</v>
      </c>
      <c r="L157">
        <f t="shared" si="7"/>
        <v>-4.8099481127634847E-2</v>
      </c>
    </row>
    <row r="158" spans="1:12">
      <c r="A158" s="28">
        <v>44067</v>
      </c>
      <c r="B158" s="33">
        <v>1.4836198987516949</v>
      </c>
      <c r="C158" s="33">
        <v>1.465077045224495</v>
      </c>
      <c r="D158" s="33">
        <v>1.502162752278895</v>
      </c>
      <c r="E158" s="33">
        <v>1.5009722000000001</v>
      </c>
      <c r="F158" s="46">
        <v>1.18676386570987</v>
      </c>
      <c r="G158" s="33">
        <f>[1]!thsiFinD("ths_int_chg_ratio_index",G$1,$A$3,$A158,101)/100+1</f>
        <v>1.4031008247549202</v>
      </c>
      <c r="H158" s="46">
        <v>1.3325120953562362</v>
      </c>
      <c r="I158" s="333">
        <f t="shared" si="8"/>
        <v>1.4173374238175656</v>
      </c>
      <c r="J158">
        <f t="shared" si="6"/>
        <v>2.0365652718365324E-2</v>
      </c>
      <c r="K158" s="333">
        <f>MAX(I$3:I158)</f>
        <v>1.4592370904637693</v>
      </c>
      <c r="L158">
        <f t="shared" si="7"/>
        <v>-2.8713405737848419E-2</v>
      </c>
    </row>
    <row r="159" spans="1:12">
      <c r="A159" s="28">
        <v>44068</v>
      </c>
      <c r="B159" s="33">
        <v>1.4804940839479399</v>
      </c>
      <c r="C159" s="33">
        <v>1.4595472312825251</v>
      </c>
      <c r="D159" s="33">
        <v>1.501440936613355</v>
      </c>
      <c r="E159" s="33">
        <v>1.5087416</v>
      </c>
      <c r="F159" s="46">
        <v>1.1862987997849399</v>
      </c>
      <c r="G159" s="33">
        <f>[1]!thsiFinD("ths_int_chg_ratio_index",G$1,$A$3,$A159,101)/100+1</f>
        <v>1.3984597634167</v>
      </c>
      <c r="H159" s="46">
        <v>1.3302070305581137</v>
      </c>
      <c r="I159" s="333">
        <f t="shared" si="8"/>
        <v>1.4158239835857342</v>
      </c>
      <c r="J159">
        <f t="shared" si="6"/>
        <v>-1.0678051721479953E-3</v>
      </c>
      <c r="K159" s="333">
        <f>MAX(I$3:I159)</f>
        <v>1.4592370904637693</v>
      </c>
      <c r="L159">
        <f t="shared" si="7"/>
        <v>-2.9750550586839619E-2</v>
      </c>
    </row>
    <row r="160" spans="1:12">
      <c r="A160" s="28">
        <v>44069</v>
      </c>
      <c r="B160" s="33">
        <v>1.4387959432995538</v>
      </c>
      <c r="C160" s="33">
        <v>1.4139264892083325</v>
      </c>
      <c r="D160" s="33">
        <v>1.4636653973907749</v>
      </c>
      <c r="E160" s="33">
        <v>1.4784481</v>
      </c>
      <c r="F160" s="46">
        <v>1.1702421988919001</v>
      </c>
      <c r="G160" s="33">
        <f>[1]!thsiFinD("ths_int_chg_ratio_index",G$1,$A$3,$A160,101)/100+1</f>
        <v>1.36552248722643</v>
      </c>
      <c r="H160" s="46">
        <v>1.3044874540832174</v>
      </c>
      <c r="I160" s="333">
        <f t="shared" si="8"/>
        <v>1.3840764257369962</v>
      </c>
      <c r="J160">
        <f t="shared" si="6"/>
        <v>-2.2423379047679215E-2</v>
      </c>
      <c r="K160" s="333">
        <f>MAX(I$3:I160)</f>
        <v>1.4592370904637693</v>
      </c>
      <c r="L160">
        <f t="shared" si="7"/>
        <v>-5.1506821761832966E-2</v>
      </c>
    </row>
    <row r="161" spans="1:12">
      <c r="A161" s="28">
        <v>44070</v>
      </c>
      <c r="B161" s="33">
        <v>1.4637284167408962</v>
      </c>
      <c r="C161" s="33">
        <v>1.4471551085950825</v>
      </c>
      <c r="D161" s="33">
        <v>1.4803017248867101</v>
      </c>
      <c r="E161" s="33">
        <v>1.5079261000000002</v>
      </c>
      <c r="F161" s="46">
        <v>1.1773049932159001</v>
      </c>
      <c r="G161" s="33">
        <f>[1]!thsiFinD("ths_int_chg_ratio_index",G$1,$A$3,$A161,101)/100+1</f>
        <v>1.3818577923072199</v>
      </c>
      <c r="H161" s="46">
        <v>1.3178393574753589</v>
      </c>
      <c r="I161" s="333">
        <f t="shared" si="8"/>
        <v>1.3990705411810345</v>
      </c>
      <c r="J161">
        <f t="shared" si="6"/>
        <v>1.0833300217546915E-2</v>
      </c>
      <c r="K161" s="333">
        <f>MAX(I$3:I161)</f>
        <v>1.4592370904637693</v>
      </c>
      <c r="L161">
        <f t="shared" si="7"/>
        <v>-4.123151040768358E-2</v>
      </c>
    </row>
    <row r="162" spans="1:12">
      <c r="A162" s="28">
        <v>44071</v>
      </c>
      <c r="B162" s="33">
        <v>1.480296063284765</v>
      </c>
      <c r="C162" s="33">
        <v>1.4605519777241125</v>
      </c>
      <c r="D162" s="33">
        <v>1.5000401488454176</v>
      </c>
      <c r="E162" s="33">
        <v>1.5318616</v>
      </c>
      <c r="F162" s="46">
        <v>1.2034332467024</v>
      </c>
      <c r="G162" s="33">
        <f>[1]!thsiFinD("ths_int_chg_ratio_index",G$1,$A$3,$A162,101)/100+1</f>
        <v>1.41551776849577</v>
      </c>
      <c r="H162" s="46">
        <v>1.3385630029960338</v>
      </c>
      <c r="I162" s="333">
        <f t="shared" si="8"/>
        <v>1.4193015759207257</v>
      </c>
      <c r="J162">
        <f t="shared" si="6"/>
        <v>1.4460339306846537E-2</v>
      </c>
      <c r="K162" s="333">
        <f>MAX(I$3:I162)</f>
        <v>1.4592370904637693</v>
      </c>
      <c r="L162">
        <f t="shared" si="7"/>
        <v>-2.7367392731465823E-2</v>
      </c>
    </row>
    <row r="163" spans="1:12">
      <c r="A163" s="28">
        <v>44074</v>
      </c>
      <c r="B163" s="33">
        <v>1.4701928115477287</v>
      </c>
      <c r="C163" s="33">
        <v>1.45357013687259</v>
      </c>
      <c r="D163" s="33">
        <v>1.4868154862228675</v>
      </c>
      <c r="E163" s="33">
        <v>1.5259087</v>
      </c>
      <c r="F163" s="46">
        <v>1.19717030593569</v>
      </c>
      <c r="G163" s="33">
        <f>[1]!thsiFinD("ths_int_chg_ratio_index",G$1,$A$3,$A163,101)/100+1</f>
        <v>1.4030698477730899</v>
      </c>
      <c r="H163" s="46">
        <v>1.3366383345819477</v>
      </c>
      <c r="I163" s="333">
        <f t="shared" si="8"/>
        <v>1.4117269104024075</v>
      </c>
      <c r="J163">
        <f t="shared" si="6"/>
        <v>-5.3368964333069258E-3</v>
      </c>
      <c r="K163" s="333">
        <f>MAX(I$3:I163)</f>
        <v>1.4592370904637693</v>
      </c>
      <c r="L163">
        <f t="shared" si="7"/>
        <v>-3.2558232224115358E-2</v>
      </c>
    </row>
    <row r="164" spans="1:12">
      <c r="A164" s="28">
        <v>44075</v>
      </c>
      <c r="B164" s="33">
        <v>1.4828259207652725</v>
      </c>
      <c r="C164" s="33">
        <v>1.4598543015388274</v>
      </c>
      <c r="D164" s="33">
        <v>1.5057975399917176</v>
      </c>
      <c r="E164" s="33">
        <v>1.5337086</v>
      </c>
      <c r="F164" s="46">
        <v>1.2038819285076501</v>
      </c>
      <c r="G164" s="33">
        <f>[1]!thsiFinD("ths_int_chg_ratio_index",G$1,$A$3,$A164,101)/100+1</f>
        <v>1.4213706031659701</v>
      </c>
      <c r="H164" s="46">
        <v>1.3460553401920325</v>
      </c>
      <c r="I164" s="333">
        <f t="shared" si="8"/>
        <v>1.425926440091875</v>
      </c>
      <c r="J164">
        <f t="shared" si="6"/>
        <v>1.0058269474667592E-2</v>
      </c>
      <c r="K164" s="333">
        <f>MAX(I$3:I164)</f>
        <v>1.4592370904637693</v>
      </c>
      <c r="L164">
        <f t="shared" si="7"/>
        <v>-2.2827442222776551E-2</v>
      </c>
    </row>
    <row r="165" spans="1:12">
      <c r="A165" s="28">
        <v>44076</v>
      </c>
      <c r="B165" s="33">
        <v>1.4863112999124826</v>
      </c>
      <c r="C165" s="33">
        <v>1.4591762511357775</v>
      </c>
      <c r="D165" s="33">
        <v>1.5134463486891874</v>
      </c>
      <c r="E165" s="33">
        <v>1.5395083999999999</v>
      </c>
      <c r="F165" s="46">
        <v>1.2045262147317199</v>
      </c>
      <c r="G165" s="33">
        <f>[1]!thsiFinD("ths_int_chg_ratio_index",G$1,$A$3,$A165,101)/100+1</f>
        <v>1.42811974917472</v>
      </c>
      <c r="H165" s="46">
        <v>1.3498893712062587</v>
      </c>
      <c r="I165" s="333">
        <f t="shared" si="8"/>
        <v>1.4316678599477231</v>
      </c>
      <c r="J165">
        <f t="shared" si="6"/>
        <v>4.0264488366441586E-3</v>
      </c>
      <c r="K165" s="333">
        <f>MAX(I$3:I165)</f>
        <v>1.4592370904637693</v>
      </c>
      <c r="L165">
        <f t="shared" si="7"/>
        <v>-1.8892906914313889E-2</v>
      </c>
    </row>
    <row r="166" spans="1:12">
      <c r="A166" s="28">
        <v>44077</v>
      </c>
      <c r="B166" s="33">
        <v>1.4702082910098975</v>
      </c>
      <c r="C166" s="33">
        <v>1.4464217229217651</v>
      </c>
      <c r="D166" s="33">
        <v>1.4939948590980299</v>
      </c>
      <c r="E166" s="33">
        <v>1.5334576</v>
      </c>
      <c r="F166" s="46">
        <v>1.19706190429935</v>
      </c>
      <c r="G166" s="33">
        <f>[1]!thsiFinD("ths_int_chg_ratio_index",G$1,$A$3,$A166,101)/100+1</f>
        <v>1.41030926329725</v>
      </c>
      <c r="H166" s="46">
        <v>1.3374682713635888</v>
      </c>
      <c r="I166" s="333">
        <f t="shared" si="8"/>
        <v>1.4157315652308093</v>
      </c>
      <c r="J166">
        <f t="shared" si="6"/>
        <v>-1.1131279232248437E-2</v>
      </c>
      <c r="K166" s="333">
        <f>MAX(I$3:I166)</f>
        <v>1.4592370904637693</v>
      </c>
      <c r="L166">
        <f t="shared" si="7"/>
        <v>-2.9813883924190265E-2</v>
      </c>
    </row>
    <row r="167" spans="1:12">
      <c r="A167" s="28">
        <v>44078</v>
      </c>
      <c r="B167" s="33">
        <v>1.4647759275689824</v>
      </c>
      <c r="C167" s="33">
        <v>1.4510099817219151</v>
      </c>
      <c r="D167" s="33">
        <v>1.47854187341605</v>
      </c>
      <c r="E167" s="33">
        <v>1.5255558</v>
      </c>
      <c r="F167" s="46">
        <v>1.18634783528149</v>
      </c>
      <c r="G167" s="33">
        <f>[1]!thsiFinD("ths_int_chg_ratio_index",G$1,$A$3,$A167,101)/100+1</f>
        <v>1.3961365722744501</v>
      </c>
      <c r="H167" s="46">
        <v>1.3312796564978386</v>
      </c>
      <c r="I167" s="333">
        <f t="shared" si="8"/>
        <v>1.4049107649569443</v>
      </c>
      <c r="J167">
        <f t="shared" si="6"/>
        <v>-7.6432570549493928E-3</v>
      </c>
      <c r="K167" s="333">
        <f>MAX(I$3:I167)</f>
        <v>1.4592370904637693</v>
      </c>
      <c r="L167">
        <f t="shared" si="7"/>
        <v>-3.7229265800500677E-2</v>
      </c>
    </row>
    <row r="168" spans="1:12">
      <c r="A168" s="28">
        <v>44081</v>
      </c>
      <c r="B168" s="33">
        <v>1.4221159900213387</v>
      </c>
      <c r="C168" s="33">
        <v>1.4111421347104576</v>
      </c>
      <c r="D168" s="33">
        <v>1.4330898453322201</v>
      </c>
      <c r="E168" s="33">
        <v>1.4787661000000001</v>
      </c>
      <c r="F168" s="46">
        <v>1.16127354112853</v>
      </c>
      <c r="G168" s="33">
        <f>[1]!thsiFinD("ths_int_chg_ratio_index",G$1,$A$3,$A168,101)/100+1</f>
        <v>1.3487674461041801</v>
      </c>
      <c r="H168" s="46">
        <v>1.3065358624503651</v>
      </c>
      <c r="I168" s="333">
        <f t="shared" si="8"/>
        <v>1.3698128538912926</v>
      </c>
      <c r="J168">
        <f t="shared" si="6"/>
        <v>-2.4982306308064639E-2</v>
      </c>
      <c r="K168" s="333">
        <f>MAX(I$3:I168)</f>
        <v>1.4592370904637693</v>
      </c>
      <c r="L168">
        <f t="shared" si="7"/>
        <v>-6.1281499186712773E-2</v>
      </c>
    </row>
    <row r="169" spans="1:12">
      <c r="A169" s="28">
        <v>44082</v>
      </c>
      <c r="B169" s="33">
        <v>1.4147325471333674</v>
      </c>
      <c r="C169" s="33">
        <v>1.4021840311873126</v>
      </c>
      <c r="D169" s="33">
        <v>1.4272810630794224</v>
      </c>
      <c r="E169" s="33">
        <v>1.4808446</v>
      </c>
      <c r="F169" s="46">
        <v>1.1680075779241399</v>
      </c>
      <c r="G169" s="33">
        <f>[1]!thsiFinD("ths_int_chg_ratio_index",G$1,$A$3,$A169,101)/100+1</f>
        <v>1.34906645028702</v>
      </c>
      <c r="H169" s="46">
        <v>1.3151484815188463</v>
      </c>
      <c r="I169" s="333">
        <f t="shared" si="8"/>
        <v>1.3712147722991344</v>
      </c>
      <c r="J169">
        <f t="shared" si="6"/>
        <v>1.0234379126019544E-3</v>
      </c>
      <c r="K169" s="333">
        <f>MAX(I$3:I169)</f>
        <v>1.4592370904637693</v>
      </c>
      <c r="L169">
        <f t="shared" si="7"/>
        <v>-6.0320779083719689E-2</v>
      </c>
    </row>
    <row r="170" spans="1:12">
      <c r="A170" s="28">
        <v>44083</v>
      </c>
      <c r="B170" s="33">
        <v>1.3595422000591624</v>
      </c>
      <c r="C170" s="33">
        <v>1.3402447407495925</v>
      </c>
      <c r="D170" s="33">
        <v>1.3788396593687324</v>
      </c>
      <c r="E170" s="33">
        <v>1.4142376999999999</v>
      </c>
      <c r="F170" s="46">
        <v>1.1396605032771501</v>
      </c>
      <c r="G170" s="33">
        <f>[1]!thsiFinD("ths_int_chg_ratio_index",G$1,$A$3,$A170,101)/100+1</f>
        <v>1.3063315383457901</v>
      </c>
      <c r="H170" s="46">
        <v>1.2768406216327501</v>
      </c>
      <c r="I170" s="333">
        <f t="shared" si="8"/>
        <v>1.3278401405007414</v>
      </c>
      <c r="J170">
        <f t="shared" si="6"/>
        <v>-3.1632267004873427E-2</v>
      </c>
      <c r="K170" s="333">
        <f>MAX(I$3:I170)</f>
        <v>1.4592370904637693</v>
      </c>
      <c r="L170">
        <f t="shared" si="7"/>
        <v>-9.0044963098674935E-2</v>
      </c>
    </row>
    <row r="171" spans="1:12">
      <c r="A171" s="28">
        <v>44084</v>
      </c>
      <c r="B171" s="33">
        <v>1.3416709862464846</v>
      </c>
      <c r="C171" s="33">
        <v>1.3155650858439869</v>
      </c>
      <c r="D171" s="33">
        <v>1.3677768866489826</v>
      </c>
      <c r="E171" s="33">
        <v>1.3988033</v>
      </c>
      <c r="F171" s="46">
        <v>1.1341494790784801</v>
      </c>
      <c r="G171" s="33">
        <f>[1]!thsiFinD("ths_int_chg_ratio_index",G$1,$A$3,$A171,101)/100+1</f>
        <v>1.2945384239967601</v>
      </c>
      <c r="H171" s="46">
        <v>1.2473452195133963</v>
      </c>
      <c r="I171" s="333">
        <f t="shared" si="8"/>
        <v>1.3075610530811894</v>
      </c>
      <c r="J171">
        <f t="shared" si="6"/>
        <v>-1.5272235565875092E-2</v>
      </c>
      <c r="K171" s="333">
        <f>MAX(I$3:I171)</f>
        <v>1.4592370904637693</v>
      </c>
      <c r="L171">
        <f t="shared" si="7"/>
        <v>-0.10394201077658649</v>
      </c>
    </row>
    <row r="172" spans="1:12">
      <c r="A172" s="28">
        <v>44085</v>
      </c>
      <c r="B172" s="33">
        <v>1.3775909457955853</v>
      </c>
      <c r="C172" s="33">
        <v>1.3458141455130106</v>
      </c>
      <c r="D172" s="33">
        <v>1.4093677460781602</v>
      </c>
      <c r="E172" s="33">
        <v>1.4330852999999999</v>
      </c>
      <c r="F172" s="46">
        <v>1.1460149707381</v>
      </c>
      <c r="G172" s="33">
        <f>[1]!thsiFinD("ths_int_chg_ratio_index",G$1,$A$3,$A172,101)/100+1</f>
        <v>1.33719867769948</v>
      </c>
      <c r="H172" s="46">
        <v>1.2643673330647611</v>
      </c>
      <c r="I172" s="333">
        <f t="shared" si="8"/>
        <v>1.3368675395714607</v>
      </c>
      <c r="J172">
        <f t="shared" si="6"/>
        <v>2.2413092238570576E-2</v>
      </c>
      <c r="K172" s="333">
        <f>MAX(I$3:I172)</f>
        <v>1.4592370904637693</v>
      </c>
      <c r="L172">
        <f t="shared" si="7"/>
        <v>-8.3858580413013972E-2</v>
      </c>
    </row>
    <row r="173" spans="1:12">
      <c r="A173" s="28">
        <v>44088</v>
      </c>
      <c r="B173" s="33">
        <v>1.4024762078687871</v>
      </c>
      <c r="C173" s="33">
        <v>1.371210981091509</v>
      </c>
      <c r="D173" s="33">
        <v>1.4337414346460651</v>
      </c>
      <c r="E173" s="33">
        <v>1.4527082</v>
      </c>
      <c r="F173" s="46">
        <v>1.1522042413975</v>
      </c>
      <c r="G173" s="33">
        <f>[1]!thsiFinD("ths_int_chg_ratio_index",G$1,$A$3,$A173,101)/100+1</f>
        <v>1.3465573972537599</v>
      </c>
      <c r="H173" s="46">
        <v>1.2806522419608199</v>
      </c>
      <c r="I173" s="333">
        <f t="shared" si="8"/>
        <v>1.3571968383034425</v>
      </c>
      <c r="J173">
        <f t="shared" si="6"/>
        <v>1.5206666427474591E-2</v>
      </c>
      <c r="K173" s="333">
        <f>MAX(I$3:I173)</f>
        <v>1.4592370904637693</v>
      </c>
      <c r="L173">
        <f t="shared" si="7"/>
        <v>-6.9927123444961659E-2</v>
      </c>
    </row>
    <row r="174" spans="1:12">
      <c r="A174" s="28">
        <v>44089</v>
      </c>
      <c r="B174" s="33">
        <v>1.411600370114839</v>
      </c>
      <c r="C174" s="33">
        <v>1.3811922879320155</v>
      </c>
      <c r="D174" s="33">
        <v>1.4420084522976624</v>
      </c>
      <c r="E174" s="33">
        <v>1.4690669999999999</v>
      </c>
      <c r="F174" s="46">
        <v>1.16083759733359</v>
      </c>
      <c r="G174" s="33">
        <f>[1]!thsiFinD("ths_int_chg_ratio_index",G$1,$A$3,$A174,101)/100+1</f>
        <v>1.3548600533381601</v>
      </c>
      <c r="H174" s="46">
        <v>1.2880212115778651</v>
      </c>
      <c r="I174" s="333">
        <f t="shared" si="8"/>
        <v>1.3650148319377637</v>
      </c>
      <c r="J174">
        <f t="shared" si="6"/>
        <v>5.7603977652158633E-3</v>
      </c>
      <c r="K174" s="333">
        <f>MAX(I$3:I174)</f>
        <v>1.4592370904637693</v>
      </c>
      <c r="L174">
        <f t="shared" si="7"/>
        <v>-6.4569533725366113E-2</v>
      </c>
    </row>
    <row r="175" spans="1:12">
      <c r="A175" s="28">
        <v>44090</v>
      </c>
      <c r="B175" s="33">
        <v>1.3953903766718099</v>
      </c>
      <c r="C175" s="33">
        <v>1.3650929010131496</v>
      </c>
      <c r="D175" s="33">
        <v>1.4256878523304701</v>
      </c>
      <c r="E175" s="33">
        <v>1.4507018999999999</v>
      </c>
      <c r="F175" s="46">
        <v>1.1535008773567501</v>
      </c>
      <c r="G175" s="33">
        <f>[1]!thsiFinD("ths_int_chg_ratio_index",G$1,$A$3,$A175,101)/100+1</f>
        <v>1.3411930172025799</v>
      </c>
      <c r="H175" s="46">
        <v>1.2781562686872499</v>
      </c>
      <c r="I175" s="333">
        <f t="shared" si="8"/>
        <v>1.35192206050886</v>
      </c>
      <c r="J175">
        <f t="shared" si="6"/>
        <v>-9.5916697185753907E-3</v>
      </c>
      <c r="K175" s="333">
        <f>MAX(I$3:I175)</f>
        <v>1.4592370904637693</v>
      </c>
      <c r="L175">
        <f t="shared" si="7"/>
        <v>-7.3541873802565383E-2</v>
      </c>
    </row>
    <row r="176" spans="1:12">
      <c r="A176" s="28">
        <v>44091</v>
      </c>
      <c r="B176" s="33">
        <v>1.4114784384585628</v>
      </c>
      <c r="C176" s="33">
        <v>1.3861346276303854</v>
      </c>
      <c r="D176" s="33">
        <v>1.43682224928674</v>
      </c>
      <c r="E176" s="33">
        <v>1.4669082</v>
      </c>
      <c r="F176" s="46">
        <v>1.14946545231903</v>
      </c>
      <c r="G176" s="33">
        <f>[1]!thsiFinD("ths_int_chg_ratio_index",G$1,$A$3,$A176,101)/100+1</f>
        <v>1.33717401160742</v>
      </c>
      <c r="H176" s="46">
        <v>1.2794913711755675</v>
      </c>
      <c r="I176" s="333">
        <f t="shared" si="8"/>
        <v>1.3581568102311539</v>
      </c>
      <c r="J176">
        <f t="shared" si="6"/>
        <v>4.6117671309744424E-3</v>
      </c>
      <c r="K176" s="333">
        <f>MAX(I$3:I176)</f>
        <v>1.4592370904637693</v>
      </c>
      <c r="L176">
        <f t="shared" si="7"/>
        <v>-6.926926466794403E-2</v>
      </c>
    </row>
    <row r="177" spans="1:12">
      <c r="A177" s="28">
        <v>44092</v>
      </c>
      <c r="B177" s="33">
        <v>1.4308635852649392</v>
      </c>
      <c r="C177" s="33">
        <v>1.4038519328581707</v>
      </c>
      <c r="D177" s="33">
        <v>1.4578752376717075</v>
      </c>
      <c r="E177" s="33">
        <v>1.4896923</v>
      </c>
      <c r="F177" s="46">
        <v>1.17355106651971</v>
      </c>
      <c r="G177" s="33">
        <f>[1]!thsiFinD("ths_int_chg_ratio_index",G$1,$A$3,$A177,101)/100+1</f>
        <v>1.3531816041440399</v>
      </c>
      <c r="H177" s="46">
        <v>1.3001849120007249</v>
      </c>
      <c r="I177" s="333">
        <f t="shared" si="8"/>
        <v>1.3790300748362161</v>
      </c>
      <c r="J177">
        <f t="shared" si="6"/>
        <v>1.5368817832978943E-2</v>
      </c>
      <c r="K177" s="333">
        <f>MAX(I$3:I177)</f>
        <v>1.4592370904637693</v>
      </c>
      <c r="L177">
        <f t="shared" si="7"/>
        <v>-5.4965033545071207E-2</v>
      </c>
    </row>
    <row r="178" spans="1:12">
      <c r="A178" s="28">
        <v>44095</v>
      </c>
      <c r="B178" s="33">
        <v>1.4205179042670761</v>
      </c>
      <c r="C178" s="33">
        <v>1.3976214467613399</v>
      </c>
      <c r="D178" s="33">
        <v>1.4434143617728126</v>
      </c>
      <c r="E178" s="33">
        <v>1.4755045</v>
      </c>
      <c r="F178" s="46">
        <v>1.16395616609917</v>
      </c>
      <c r="G178" s="33">
        <f>[1]!thsiFinD("ths_int_chg_ratio_index",G$1,$A$3,$A178,101)/100+1</f>
        <v>1.3406616237845099</v>
      </c>
      <c r="H178" s="46">
        <v>1.29553343408803</v>
      </c>
      <c r="I178" s="333">
        <f t="shared" si="8"/>
        <v>1.3694738979304213</v>
      </c>
      <c r="J178">
        <f t="shared" si="6"/>
        <v>-6.9296363293089858E-3</v>
      </c>
      <c r="K178" s="333">
        <f>MAX(I$3:I178)</f>
        <v>1.4592370904637693</v>
      </c>
      <c r="L178">
        <f t="shared" si="7"/>
        <v>-6.1513782181084609E-2</v>
      </c>
    </row>
    <row r="179" spans="1:12">
      <c r="A179" s="28">
        <v>44096</v>
      </c>
      <c r="B179" s="33">
        <v>1.4068789783504825</v>
      </c>
      <c r="C179" s="33">
        <v>1.3812962384464851</v>
      </c>
      <c r="D179" s="33">
        <v>1.4324617182544801</v>
      </c>
      <c r="E179" s="33">
        <v>1.4682565000000001</v>
      </c>
      <c r="F179" s="46">
        <v>1.14966654927441</v>
      </c>
      <c r="G179" s="33">
        <f>[1]!thsiFinD("ths_int_chg_ratio_index",G$1,$A$3,$A179,101)/100+1</f>
        <v>1.3322162920940501</v>
      </c>
      <c r="H179" s="46">
        <v>1.2805935626592988</v>
      </c>
      <c r="I179" s="333">
        <f t="shared" si="8"/>
        <v>1.3565276404568896</v>
      </c>
      <c r="J179">
        <f t="shared" si="6"/>
        <v>-9.4534532517168701E-3</v>
      </c>
      <c r="K179" s="333">
        <f>MAX(I$3:I179)</f>
        <v>1.4592370904637693</v>
      </c>
      <c r="L179">
        <f t="shared" si="7"/>
        <v>-7.0385717768616352E-2</v>
      </c>
    </row>
    <row r="180" spans="1:12">
      <c r="A180" s="28">
        <v>44097</v>
      </c>
      <c r="B180" s="33">
        <v>1.4276093766086539</v>
      </c>
      <c r="C180" s="33">
        <v>1.4041664771218429</v>
      </c>
      <c r="D180" s="33">
        <v>1.4510522760954649</v>
      </c>
      <c r="E180" s="33">
        <v>1.5031436</v>
      </c>
      <c r="F180" s="46">
        <v>1.1542459691559701</v>
      </c>
      <c r="G180" s="33">
        <f>[1]!thsiFinD("ths_int_chg_ratio_index",G$1,$A$3,$A180,101)/100+1</f>
        <v>1.3584535069738199</v>
      </c>
      <c r="H180" s="46">
        <v>1.2882409827618062</v>
      </c>
      <c r="I180" s="333">
        <f t="shared" si="8"/>
        <v>1.3696466294286356</v>
      </c>
      <c r="J180">
        <f t="shared" si="6"/>
        <v>9.6710074903652021E-3</v>
      </c>
      <c r="K180" s="333">
        <f>MAX(I$3:I180)</f>
        <v>1.4592370904637693</v>
      </c>
      <c r="L180">
        <f t="shared" si="7"/>
        <v>-6.1395411082006079E-2</v>
      </c>
    </row>
    <row r="181" spans="1:12">
      <c r="A181" s="28">
        <v>44098</v>
      </c>
      <c r="B181" s="33">
        <v>1.3941760077565402</v>
      </c>
      <c r="C181" s="33">
        <v>1.371624984641943</v>
      </c>
      <c r="D181" s="33">
        <v>1.4167270308711375</v>
      </c>
      <c r="E181" s="33">
        <v>1.4710331999999999</v>
      </c>
      <c r="F181" s="46">
        <v>1.13100534080231</v>
      </c>
      <c r="G181" s="33">
        <f>[1]!thsiFinD("ths_int_chg_ratio_index",G$1,$A$3,$A181,101)/100+1</f>
        <v>1.32027551117382</v>
      </c>
      <c r="H181" s="46">
        <v>1.2575622147282264</v>
      </c>
      <c r="I181" s="333">
        <f t="shared" si="8"/>
        <v>1.3371446227996819</v>
      </c>
      <c r="J181">
        <f t="shared" si="6"/>
        <v>-2.3730213275895973E-2</v>
      </c>
      <c r="K181" s="333">
        <f>MAX(I$3:I181)</f>
        <v>1.4592370904637693</v>
      </c>
      <c r="L181">
        <f t="shared" si="7"/>
        <v>-8.3668698158764876E-2</v>
      </c>
    </row>
    <row r="182" spans="1:12">
      <c r="A182" s="28">
        <v>44099</v>
      </c>
      <c r="B182" s="33">
        <v>1.3896190706848157</v>
      </c>
      <c r="C182" s="33">
        <v>1.3575941491876313</v>
      </c>
      <c r="D182" s="33">
        <v>1.4216439921820001</v>
      </c>
      <c r="E182" s="33">
        <v>1.4640154999999999</v>
      </c>
      <c r="F182" s="46">
        <v>1.13196576340695</v>
      </c>
      <c r="G182" s="33">
        <f>[1]!thsiFinD("ths_int_chg_ratio_index",G$1,$A$3,$A182,101)/100+1</f>
        <v>1.3213683262959399</v>
      </c>
      <c r="H182" s="46">
        <v>1.2551120359249199</v>
      </c>
      <c r="I182" s="333">
        <f t="shared" si="8"/>
        <v>1.33837801405346</v>
      </c>
      <c r="J182">
        <f t="shared" si="6"/>
        <v>9.2240677092636503E-4</v>
      </c>
      <c r="K182" s="333">
        <f>MAX(I$3:I182)</f>
        <v>1.4592370904637693</v>
      </c>
      <c r="L182">
        <f t="shared" si="7"/>
        <v>-8.2823467961534836E-2</v>
      </c>
    </row>
    <row r="183" spans="1:12">
      <c r="A183" s="28">
        <v>44102</v>
      </c>
      <c r="B183" s="33">
        <v>1.3802173563324747</v>
      </c>
      <c r="C183" s="33">
        <v>1.341378852280487</v>
      </c>
      <c r="D183" s="33">
        <v>1.4190558603844625</v>
      </c>
      <c r="E183" s="33">
        <v>1.4507816</v>
      </c>
      <c r="F183" s="46">
        <v>1.1316088653934</v>
      </c>
      <c r="G183" s="33">
        <f>[1]!thsiFinD("ths_int_chg_ratio_index",G$1,$A$3,$A183,101)/100+1</f>
        <v>1.3202103398938001</v>
      </c>
      <c r="H183" s="46">
        <v>1.2448674926375201</v>
      </c>
      <c r="I183" s="333">
        <f t="shared" si="8"/>
        <v>1.3319616765109914</v>
      </c>
      <c r="J183">
        <f t="shared" si="6"/>
        <v>-4.7941145738309432E-3</v>
      </c>
      <c r="K183" s="333">
        <f>MAX(I$3:I183)</f>
        <v>1.4592370904637693</v>
      </c>
      <c r="L183">
        <f t="shared" si="7"/>
        <v>-8.7220517340556136E-2</v>
      </c>
    </row>
    <row r="184" spans="1:12">
      <c r="A184" s="28">
        <v>44103</v>
      </c>
      <c r="B184" s="33">
        <v>1.4054000736069256</v>
      </c>
      <c r="C184" s="33">
        <v>1.3718506731171864</v>
      </c>
      <c r="D184" s="33">
        <v>1.4389494740966651</v>
      </c>
      <c r="E184" s="33">
        <v>1.4810797</v>
      </c>
      <c r="F184" s="46">
        <v>1.1356869686087701</v>
      </c>
      <c r="G184" s="33">
        <f>[1]!thsiFinD("ths_int_chg_ratio_index",G$1,$A$3,$A184,101)/100+1</f>
        <v>1.3350106550918099</v>
      </c>
      <c r="H184" s="46">
        <v>1.2547729483809851</v>
      </c>
      <c r="I184" s="333">
        <f t="shared" si="8"/>
        <v>1.3468612112388252</v>
      </c>
      <c r="J184">
        <f t="shared" si="6"/>
        <v>1.1186158724072692E-2</v>
      </c>
      <c r="K184" s="333">
        <f>MAX(I$3:I184)</f>
        <v>1.4592370904637693</v>
      </c>
      <c r="L184">
        <f t="shared" si="7"/>
        <v>-7.7010021167450704E-2</v>
      </c>
    </row>
    <row r="185" spans="1:12">
      <c r="A185" s="28">
        <v>44104</v>
      </c>
      <c r="B185" s="33">
        <v>1.4124099915615225</v>
      </c>
      <c r="C185" s="33">
        <v>1.3784713961581272</v>
      </c>
      <c r="D185" s="33">
        <v>1.4463485869649175</v>
      </c>
      <c r="E185" s="33">
        <v>1.4936719000000001</v>
      </c>
      <c r="F185" s="46">
        <v>1.1332575612595499</v>
      </c>
      <c r="G185" s="33">
        <f>[1]!thsiFinD("ths_int_chg_ratio_index",G$1,$A$3,$A185,101)/100+1</f>
        <v>1.33684563910092</v>
      </c>
      <c r="H185" s="46">
        <v>1.2528127289036388</v>
      </c>
      <c r="I185" s="333">
        <f t="shared" si="8"/>
        <v>1.3495806579342782</v>
      </c>
      <c r="J185">
        <f t="shared" si="6"/>
        <v>2.0190994237272442E-3</v>
      </c>
      <c r="K185" s="333">
        <f>MAX(I$3:I185)</f>
        <v>1.4592370904637693</v>
      </c>
      <c r="L185">
        <f t="shared" si="7"/>
        <v>-7.5146412633083859E-2</v>
      </c>
    </row>
    <row r="186" spans="1:12">
      <c r="A186" s="28">
        <v>44113</v>
      </c>
      <c r="B186" s="33">
        <v>1.4659841853037436</v>
      </c>
      <c r="C186" s="33">
        <v>1.4276923374641302</v>
      </c>
      <c r="D186" s="33">
        <v>1.5042760331433573</v>
      </c>
      <c r="E186" s="33">
        <v>1.5448658</v>
      </c>
      <c r="F186" s="46">
        <v>1.15813814416586</v>
      </c>
      <c r="G186" s="33">
        <f>[1]!thsiFinD("ths_int_chg_ratio_index",G$1,$A$3,$A186,101)/100+1</f>
        <v>1.3964561177848001</v>
      </c>
      <c r="H186" s="46">
        <v>1.2877444081132023</v>
      </c>
      <c r="I186" s="333">
        <f t="shared" si="8"/>
        <v>1.3960102206282798</v>
      </c>
      <c r="J186">
        <f t="shared" si="6"/>
        <v>3.4402955037210248E-2</v>
      </c>
      <c r="K186" s="333">
        <f>MAX(I$3:I186)</f>
        <v>1.4592370904637693</v>
      </c>
      <c r="L186">
        <f t="shared" si="7"/>
        <v>-4.3328716250897181E-2</v>
      </c>
    </row>
    <row r="187" spans="1:12">
      <c r="A187" s="28">
        <v>44116</v>
      </c>
      <c r="B187" s="33">
        <v>1.5098437836308511</v>
      </c>
      <c r="C187" s="33">
        <v>1.4755912356053698</v>
      </c>
      <c r="D187" s="33">
        <v>1.5440963316563325</v>
      </c>
      <c r="E187" s="33">
        <v>1.5969982</v>
      </c>
      <c r="F187" s="46">
        <v>1.19284550602529</v>
      </c>
      <c r="G187" s="33">
        <f>[1]!thsiFinD("ths_int_chg_ratio_index",G$1,$A$3,$A187,101)/100+1</f>
        <v>1.4273699907209301</v>
      </c>
      <c r="H187" s="46">
        <v>1.3267443558957288</v>
      </c>
      <c r="I187" s="333">
        <f t="shared" si="8"/>
        <v>1.4354203437760307</v>
      </c>
      <c r="J187">
        <f t="shared" si="6"/>
        <v>2.8230540554362138E-2</v>
      </c>
      <c r="K187" s="333">
        <f>MAX(I$3:I187)</f>
        <v>1.4592370904637693</v>
      </c>
      <c r="L187">
        <f t="shared" si="7"/>
        <v>-1.6321368777824308E-2</v>
      </c>
    </row>
    <row r="188" spans="1:12">
      <c r="A188" s="28">
        <v>44117</v>
      </c>
      <c r="B188" s="33">
        <v>1.5167489724234429</v>
      </c>
      <c r="C188" s="33">
        <v>1.4782668116856659</v>
      </c>
      <c r="D188" s="33">
        <v>1.5552311331612199</v>
      </c>
      <c r="E188" s="33">
        <v>1.6019014</v>
      </c>
      <c r="F188" s="46">
        <v>1.1963030694725001</v>
      </c>
      <c r="G188" s="33">
        <f>[1]!thsiFinD("ths_int_chg_ratio_index",G$1,$A$3,$A188,101)/100+1</f>
        <v>1.4314632420781399</v>
      </c>
      <c r="H188" s="46">
        <v>1.3329556423523363</v>
      </c>
      <c r="I188" s="333">
        <f t="shared" si="8"/>
        <v>1.4440933877567781</v>
      </c>
      <c r="J188">
        <f t="shared" si="6"/>
        <v>6.0421632021265825E-3</v>
      </c>
      <c r="K188" s="333">
        <f>MAX(I$3:I188)</f>
        <v>1.4592370904637693</v>
      </c>
      <c r="L188">
        <f t="shared" si="7"/>
        <v>-1.0377821949535515E-2</v>
      </c>
    </row>
    <row r="189" spans="1:12">
      <c r="A189" s="28">
        <v>44118</v>
      </c>
      <c r="B189" s="33">
        <v>1.5006156845257115</v>
      </c>
      <c r="C189" s="33">
        <v>1.4617039070313205</v>
      </c>
      <c r="D189" s="33">
        <v>1.5395274620201025</v>
      </c>
      <c r="E189" s="33">
        <v>1.5844418</v>
      </c>
      <c r="F189" s="46">
        <v>1.18838696869292</v>
      </c>
      <c r="G189" s="33">
        <f>[1]!thsiFinD("ths_int_chg_ratio_index",G$1,$A$3,$A189,101)/100+1</f>
        <v>1.4150452354679599</v>
      </c>
      <c r="H189" s="46">
        <v>1.3262769152393163</v>
      </c>
      <c r="I189" s="333">
        <f t="shared" si="8"/>
        <v>1.4329021886297095</v>
      </c>
      <c r="J189">
        <f t="shared" si="6"/>
        <v>-7.7496367076735906E-3</v>
      </c>
      <c r="K189" s="333">
        <f>MAX(I$3:I189)</f>
        <v>1.4592370904637693</v>
      </c>
      <c r="L189">
        <f t="shared" si="7"/>
        <v>-1.8047034307283161E-2</v>
      </c>
    </row>
    <row r="190" spans="1:12">
      <c r="A190" s="28">
        <v>44119</v>
      </c>
      <c r="B190" s="33">
        <v>1.4848703198669315</v>
      </c>
      <c r="C190" s="33">
        <v>1.4433913989051079</v>
      </c>
      <c r="D190" s="33">
        <v>1.5263492408287549</v>
      </c>
      <c r="E190" s="33">
        <v>1.5675031000000001</v>
      </c>
      <c r="F190" s="46">
        <v>1.18468226447325</v>
      </c>
      <c r="G190" s="33">
        <f>[1]!thsiFinD("ths_int_chg_ratio_index",G$1,$A$3,$A190,101)/100+1</f>
        <v>1.4035255517615099</v>
      </c>
      <c r="H190" s="46">
        <v>1.3181769532702186</v>
      </c>
      <c r="I190" s="333">
        <f t="shared" si="8"/>
        <v>1.4222630970494867</v>
      </c>
      <c r="J190">
        <f t="shared" si="6"/>
        <v>-7.4248554190547988E-3</v>
      </c>
      <c r="K190" s="333">
        <f>MAX(I$3:I190)</f>
        <v>1.4592370904637693</v>
      </c>
      <c r="L190">
        <f t="shared" si="7"/>
        <v>-2.5337893105863651E-2</v>
      </c>
    </row>
    <row r="191" spans="1:12">
      <c r="A191" s="28">
        <v>44120</v>
      </c>
      <c r="B191" s="33">
        <v>1.4702127450690354</v>
      </c>
      <c r="C191" s="33">
        <v>1.4302393571725158</v>
      </c>
      <c r="D191" s="33">
        <v>1.510186132965555</v>
      </c>
      <c r="E191" s="33">
        <v>1.5564830000000001</v>
      </c>
      <c r="F191" s="46">
        <v>1.1819728546222299</v>
      </c>
      <c r="G191" s="33">
        <f>[1]!thsiFinD("ths_int_chg_ratio_index",G$1,$A$3,$A191,101)/100+1</f>
        <v>1.3882583957107699</v>
      </c>
      <c r="H191" s="46">
        <v>1.3168629514835786</v>
      </c>
      <c r="I191" s="333">
        <f t="shared" si="8"/>
        <v>1.4135245422245668</v>
      </c>
      <c r="J191">
        <f t="shared" si="6"/>
        <v>-6.1441197785755408E-3</v>
      </c>
      <c r="K191" s="333">
        <f>MAX(I$3:I191)</f>
        <v>1.4592370904637693</v>
      </c>
      <c r="L191">
        <f t="shared" si="7"/>
        <v>-3.1326333834260089E-2</v>
      </c>
    </row>
    <row r="192" spans="1:12">
      <c r="A192" s="28">
        <v>44123</v>
      </c>
      <c r="B192" s="33">
        <v>1.4559546954518339</v>
      </c>
      <c r="C192" s="33">
        <v>1.4144585638991802</v>
      </c>
      <c r="D192" s="33">
        <v>1.4974508270044875</v>
      </c>
      <c r="E192" s="33">
        <v>1.5285614999999999</v>
      </c>
      <c r="F192" s="46">
        <v>1.1720818246776701</v>
      </c>
      <c r="G192" s="33">
        <f>[1]!thsiFinD("ths_int_chg_ratio_index",G$1,$A$3,$A192,101)/100+1</f>
        <v>1.36476641788287</v>
      </c>
      <c r="H192" s="46">
        <v>1.3061901139357261</v>
      </c>
      <c r="I192" s="333">
        <f t="shared" si="8"/>
        <v>1.4018204704701067</v>
      </c>
      <c r="J192">
        <f t="shared" si="6"/>
        <v>-8.2800626411767553E-3</v>
      </c>
      <c r="K192" s="333">
        <f>MAX(I$3:I192)</f>
        <v>1.4592370904637693</v>
      </c>
      <c r="L192">
        <f t="shared" si="7"/>
        <v>-3.9347012468970766E-2</v>
      </c>
    </row>
    <row r="193" spans="1:12">
      <c r="A193" s="28">
        <v>44124</v>
      </c>
      <c r="B193" s="33">
        <v>1.4748349461981054</v>
      </c>
      <c r="C193" s="33">
        <v>1.4337730953240733</v>
      </c>
      <c r="D193" s="33">
        <v>1.5158967970721375</v>
      </c>
      <c r="E193" s="33">
        <v>1.5454235000000001</v>
      </c>
      <c r="F193" s="46">
        <v>1.18206216092936</v>
      </c>
      <c r="G193" s="33">
        <f>[1]!thsiFinD("ths_int_chg_ratio_index",G$1,$A$3,$A193,101)/100+1</f>
        <v>1.3834037540637198</v>
      </c>
      <c r="H193" s="46">
        <v>1.3176102949456188</v>
      </c>
      <c r="I193" s="333">
        <f t="shared" si="8"/>
        <v>1.416753546008878</v>
      </c>
      <c r="J193">
        <f t="shared" si="6"/>
        <v>1.0652630528189766E-2</v>
      </c>
      <c r="K193" s="333">
        <f>MAX(I$3:I193)</f>
        <v>1.4592370904637693</v>
      </c>
      <c r="L193">
        <f t="shared" si="7"/>
        <v>-2.911353112700088E-2</v>
      </c>
    </row>
    <row r="194" spans="1:12">
      <c r="A194" s="28">
        <v>44125</v>
      </c>
      <c r="B194" s="33">
        <v>1.4451912990337572</v>
      </c>
      <c r="C194" s="33">
        <v>1.4009173099251573</v>
      </c>
      <c r="D194" s="33">
        <v>1.4894652881423576</v>
      </c>
      <c r="E194" s="33">
        <v>1.5214259999999999</v>
      </c>
      <c r="F194" s="46">
        <v>1.1787099840665001</v>
      </c>
      <c r="G194" s="33">
        <f>[1]!thsiFinD("ths_int_chg_ratio_index",G$1,$A$3,$A194,101)/100+1</f>
        <v>1.3574666983008599</v>
      </c>
      <c r="H194" s="46">
        <v>1.3035272208005988</v>
      </c>
      <c r="I194" s="333">
        <f t="shared" si="8"/>
        <v>1.3964962544714781</v>
      </c>
      <c r="J194">
        <f t="shared" si="6"/>
        <v>-1.429838774320813E-2</v>
      </c>
      <c r="K194" s="333">
        <f>MAX(I$3:I194)</f>
        <v>1.4592370904637693</v>
      </c>
      <c r="L194">
        <f t="shared" si="7"/>
        <v>-4.2995642313581217E-2</v>
      </c>
    </row>
    <row r="195" spans="1:12">
      <c r="A195" s="28">
        <v>44126</v>
      </c>
      <c r="B195" s="33">
        <v>1.4317174479222481</v>
      </c>
      <c r="C195" s="33">
        <v>1.3895630882694385</v>
      </c>
      <c r="D195" s="33">
        <v>1.4738718075750574</v>
      </c>
      <c r="E195" s="33">
        <v>1.5087572</v>
      </c>
      <c r="F195" s="46">
        <v>1.17447568246052</v>
      </c>
      <c r="G195" s="33">
        <f>[1]!thsiFinD("ths_int_chg_ratio_index",G$1,$A$3,$A195,101)/100+1</f>
        <v>1.3464834402252299</v>
      </c>
      <c r="H195" s="46">
        <v>1.2962296898109424</v>
      </c>
      <c r="I195" s="333">
        <f t="shared" si="8"/>
        <v>1.3850507486929999</v>
      </c>
      <c r="J195">
        <f t="shared" ref="J195:J258" si="9">I195/I194-1</f>
        <v>-8.1958728795945568E-3</v>
      </c>
      <c r="K195" s="333">
        <f>MAX(I$3:I195)</f>
        <v>1.4592370904637693</v>
      </c>
      <c r="L195">
        <f t="shared" ref="L195:L258" si="10">I195/K195-1</f>
        <v>-5.083912837439708E-2</v>
      </c>
    </row>
    <row r="196" spans="1:12">
      <c r="A196" s="28">
        <v>44127</v>
      </c>
      <c r="B196" s="33">
        <v>1.3960784094747378</v>
      </c>
      <c r="C196" s="33">
        <v>1.3516008492020732</v>
      </c>
      <c r="D196" s="33">
        <v>1.4405559697474024</v>
      </c>
      <c r="E196" s="33">
        <v>1.4606383000000001</v>
      </c>
      <c r="F196" s="46">
        <v>1.15873584900545</v>
      </c>
      <c r="G196" s="33">
        <f>[1]!thsiFinD("ths_int_chg_ratio_index",G$1,$A$3,$A196,101)/100+1</f>
        <v>1.3154134449505599</v>
      </c>
      <c r="H196" s="46">
        <v>1.2766741394984662</v>
      </c>
      <c r="I196" s="333">
        <f t="shared" ref="I196:I259" si="11">D196*0.5+H196*0.5</f>
        <v>1.3586150546229343</v>
      </c>
      <c r="J196">
        <f t="shared" si="9"/>
        <v>-1.9086444373978106E-2</v>
      </c>
      <c r="K196" s="333">
        <f>MAX(I$3:I196)</f>
        <v>1.4592370904637693</v>
      </c>
      <c r="L196">
        <f t="shared" si="10"/>
        <v>-6.8955234552635747E-2</v>
      </c>
    </row>
    <row r="197" spans="1:12">
      <c r="A197" s="28">
        <v>44130</v>
      </c>
      <c r="B197" s="33">
        <v>1.4095834225683064</v>
      </c>
      <c r="C197" s="33">
        <v>1.3598695937428928</v>
      </c>
      <c r="D197" s="33">
        <v>1.4592972513937199</v>
      </c>
      <c r="E197" s="33">
        <v>1.4814011</v>
      </c>
      <c r="F197" s="46">
        <v>1.15367934973603</v>
      </c>
      <c r="G197" s="33">
        <f>[1]!thsiFinD("ths_int_chg_ratio_index",G$1,$A$3,$A197,101)/100+1</f>
        <v>1.33952619984451</v>
      </c>
      <c r="H197" s="46">
        <v>1.2782893496321825</v>
      </c>
      <c r="I197" s="333">
        <f t="shared" si="11"/>
        <v>1.3687933005129511</v>
      </c>
      <c r="J197">
        <f t="shared" si="9"/>
        <v>7.491633377227469E-3</v>
      </c>
      <c r="K197" s="333">
        <f>MAX(I$3:I197)</f>
        <v>1.4592370904637693</v>
      </c>
      <c r="L197">
        <f t="shared" si="10"/>
        <v>-6.1980188512117396E-2</v>
      </c>
    </row>
    <row r="198" spans="1:12">
      <c r="A198" s="28">
        <v>44131</v>
      </c>
      <c r="B198" s="33">
        <v>1.4300944078438671</v>
      </c>
      <c r="C198" s="33">
        <v>1.3765444410076118</v>
      </c>
      <c r="D198" s="33">
        <v>1.4836443746801224</v>
      </c>
      <c r="E198" s="33">
        <v>1.5061580999999999</v>
      </c>
      <c r="F198" s="46">
        <v>1.1554941773035701</v>
      </c>
      <c r="G198" s="33">
        <f>[1]!thsiFinD("ths_int_chg_ratio_index",G$1,$A$3,$A198,101)/100+1</f>
        <v>1.34801207797059</v>
      </c>
      <c r="H198" s="46">
        <v>1.2809707075273737</v>
      </c>
      <c r="I198" s="333">
        <f t="shared" si="11"/>
        <v>1.382307541103748</v>
      </c>
      <c r="J198">
        <f t="shared" si="9"/>
        <v>9.8731054467702251E-3</v>
      </c>
      <c r="K198" s="333">
        <f>MAX(I$3:I198)</f>
        <v>1.4592370904637693</v>
      </c>
      <c r="L198">
        <f t="shared" si="10"/>
        <v>-5.2719020002138128E-2</v>
      </c>
    </row>
    <row r="199" spans="1:12">
      <c r="A199" s="28">
        <v>44132</v>
      </c>
      <c r="B199" s="33">
        <v>1.4488614314583701</v>
      </c>
      <c r="C199" s="33">
        <v>1.3871314537111727</v>
      </c>
      <c r="D199" s="33">
        <v>1.5105914092055674</v>
      </c>
      <c r="E199" s="33">
        <v>1.5184364000000001</v>
      </c>
      <c r="F199" s="46">
        <v>1.16370264463532</v>
      </c>
      <c r="G199" s="33">
        <f>[1]!thsiFinD("ths_int_chg_ratio_index",G$1,$A$3,$A199,101)/100+1</f>
        <v>1.36468709866041</v>
      </c>
      <c r="H199" s="46">
        <v>1.2858668404748099</v>
      </c>
      <c r="I199" s="333">
        <f t="shared" si="11"/>
        <v>1.3982291248401886</v>
      </c>
      <c r="J199">
        <f t="shared" si="9"/>
        <v>1.1518119711426467E-2</v>
      </c>
      <c r="K199" s="333">
        <f>MAX(I$3:I199)</f>
        <v>1.4592370904637693</v>
      </c>
      <c r="L199">
        <f t="shared" si="10"/>
        <v>-4.1808124274165359E-2</v>
      </c>
    </row>
    <row r="200" spans="1:12">
      <c r="A200" s="28">
        <v>44133</v>
      </c>
      <c r="B200" s="33">
        <v>1.446377264598667</v>
      </c>
      <c r="C200" s="33">
        <v>1.3895184571436991</v>
      </c>
      <c r="D200" s="33">
        <v>1.5032360720536349</v>
      </c>
      <c r="E200" s="33">
        <v>1.5312076999999999</v>
      </c>
      <c r="F200" s="46">
        <v>1.1707882738878799</v>
      </c>
      <c r="G200" s="33">
        <f>[1]!thsiFinD("ths_int_chg_ratio_index",G$1,$A$3,$A200,101)/100+1</f>
        <v>1.3773585403745199</v>
      </c>
      <c r="H200" s="46">
        <v>1.2874899819173213</v>
      </c>
      <c r="I200" s="333">
        <f t="shared" si="11"/>
        <v>1.395363026985478</v>
      </c>
      <c r="J200">
        <f t="shared" si="9"/>
        <v>-2.0498055746323018E-3</v>
      </c>
      <c r="K200" s="333">
        <f>MAX(I$3:I200)</f>
        <v>1.4592370904637693</v>
      </c>
      <c r="L200">
        <f t="shared" si="10"/>
        <v>-4.3772231322595445E-2</v>
      </c>
    </row>
    <row r="201" spans="1:12">
      <c r="A201" s="28">
        <v>44134</v>
      </c>
      <c r="B201" s="33">
        <v>1.4259538513032441</v>
      </c>
      <c r="C201" s="33">
        <v>1.3826317852868131</v>
      </c>
      <c r="D201" s="33">
        <v>1.469275917319675</v>
      </c>
      <c r="E201" s="33">
        <v>1.5147089999999999</v>
      </c>
      <c r="F201" s="46">
        <v>1.1498985446694701</v>
      </c>
      <c r="G201" s="33">
        <f>[1]!thsiFinD("ths_int_chg_ratio_index",G$1,$A$3,$A201,101)/100+1</f>
        <v>1.3493770038106201</v>
      </c>
      <c r="H201" s="46">
        <v>1.2560086997175901</v>
      </c>
      <c r="I201" s="333">
        <f t="shared" si="11"/>
        <v>1.3626423085186326</v>
      </c>
      <c r="J201">
        <f t="shared" si="9"/>
        <v>-2.3449609767527524E-2</v>
      </c>
      <c r="K201" s="333">
        <f>MAX(I$3:I201)</f>
        <v>1.4592370904637693</v>
      </c>
      <c r="L201">
        <f t="shared" si="10"/>
        <v>-6.6195399346954176E-2</v>
      </c>
    </row>
    <row r="202" spans="1:12">
      <c r="A202" s="28">
        <v>44137</v>
      </c>
      <c r="B202" s="33">
        <v>1.4452283635885472</v>
      </c>
      <c r="C202" s="33">
        <v>1.3979128933670293</v>
      </c>
      <c r="D202" s="33">
        <v>1.4925438338100649</v>
      </c>
      <c r="E202" s="33">
        <v>1.5415594000000001</v>
      </c>
      <c r="F202" s="46">
        <v>1.1560743527711801</v>
      </c>
      <c r="G202" s="33">
        <f>[1]!thsiFinD("ths_int_chg_ratio_index",G$1,$A$3,$A202,101)/100+1</f>
        <v>1.36608242401524</v>
      </c>
      <c r="H202" s="46">
        <v>1.2617264499634275</v>
      </c>
      <c r="I202" s="333">
        <f t="shared" si="11"/>
        <v>1.3771351418867464</v>
      </c>
      <c r="J202">
        <f t="shared" si="9"/>
        <v>1.0635831044956578E-2</v>
      </c>
      <c r="K202" s="333">
        <f>MAX(I$3:I202)</f>
        <v>1.4592370904637693</v>
      </c>
      <c r="L202">
        <f t="shared" si="10"/>
        <v>-5.6263611385405254E-2</v>
      </c>
    </row>
    <row r="203" spans="1:12">
      <c r="A203" s="28">
        <v>44138</v>
      </c>
      <c r="B203" s="33">
        <v>1.4676106934845183</v>
      </c>
      <c r="C203" s="33">
        <v>1.428322540339092</v>
      </c>
      <c r="D203" s="33">
        <v>1.5068988466299449</v>
      </c>
      <c r="E203" s="33">
        <v>1.5696672999999999</v>
      </c>
      <c r="F203" s="46">
        <v>1.1710639524779201</v>
      </c>
      <c r="G203" s="33">
        <f>[1]!thsiFinD("ths_int_chg_ratio_index",G$1,$A$3,$A203,101)/100+1</f>
        <v>1.38011747164472</v>
      </c>
      <c r="H203" s="46">
        <v>1.2811319693804326</v>
      </c>
      <c r="I203" s="333">
        <f t="shared" si="11"/>
        <v>1.3940154080051887</v>
      </c>
      <c r="J203">
        <f t="shared" si="9"/>
        <v>1.2257523321433483E-2</v>
      </c>
      <c r="K203" s="333">
        <f>MAX(I$3:I203)</f>
        <v>1.4592370904637693</v>
      </c>
      <c r="L203">
        <f t="shared" si="10"/>
        <v>-4.4695740592676447E-2</v>
      </c>
    </row>
    <row r="204" spans="1:12">
      <c r="A204" s="28">
        <v>44139</v>
      </c>
      <c r="B204" s="33">
        <v>1.4699011060862248</v>
      </c>
      <c r="C204" s="33">
        <v>1.4271122608596698</v>
      </c>
      <c r="D204" s="33">
        <v>1.5126899513127801</v>
      </c>
      <c r="E204" s="33">
        <v>1.5788581000000002</v>
      </c>
      <c r="F204" s="46">
        <v>1.17749150573379</v>
      </c>
      <c r="G204" s="33">
        <f>[1]!thsiFinD("ths_int_chg_ratio_index",G$1,$A$3,$A204,101)/100+1</f>
        <v>1.3788902304456501</v>
      </c>
      <c r="H204" s="46">
        <v>1.2811330861607</v>
      </c>
      <c r="I204" s="333">
        <f t="shared" si="11"/>
        <v>1.39691151873674</v>
      </c>
      <c r="J204">
        <f t="shared" si="9"/>
        <v>2.0775313636565151E-3</v>
      </c>
      <c r="K204" s="333">
        <f>MAX(I$3:I204)</f>
        <v>1.4592370904637693</v>
      </c>
      <c r="L204">
        <f t="shared" si="10"/>
        <v>-4.2711066031922984E-2</v>
      </c>
    </row>
    <row r="205" spans="1:12">
      <c r="A205" s="28">
        <v>44140</v>
      </c>
      <c r="B205" s="33">
        <v>1.5016625113623154</v>
      </c>
      <c r="C205" s="33">
        <v>1.4547935213247385</v>
      </c>
      <c r="D205" s="33">
        <v>1.5485315013998924</v>
      </c>
      <c r="E205" s="33">
        <v>1.5965061</v>
      </c>
      <c r="F205" s="46">
        <v>1.1960876218045899</v>
      </c>
      <c r="G205" s="33">
        <f>[1]!thsiFinD("ths_int_chg_ratio_index",G$1,$A$3,$A205,101)/100+1</f>
        <v>1.4067188619873598</v>
      </c>
      <c r="H205" s="46">
        <v>1.304212355728785</v>
      </c>
      <c r="I205" s="333">
        <f t="shared" si="11"/>
        <v>1.4263719285643388</v>
      </c>
      <c r="J205">
        <f t="shared" si="9"/>
        <v>2.1089674923892465E-2</v>
      </c>
      <c r="K205" s="333">
        <f>MAX(I$3:I205)</f>
        <v>1.4592370904637693</v>
      </c>
      <c r="L205">
        <f t="shared" si="10"/>
        <v>-2.2522153606296724E-2</v>
      </c>
    </row>
    <row r="206" spans="1:12">
      <c r="A206" s="28">
        <v>44141</v>
      </c>
      <c r="B206" s="33">
        <v>1.4916406800032538</v>
      </c>
      <c r="C206" s="33">
        <v>1.4451583501008525</v>
      </c>
      <c r="D206" s="33">
        <v>1.5381230099056551</v>
      </c>
      <c r="E206" s="33">
        <v>1.5742795000000001</v>
      </c>
      <c r="F206" s="46">
        <v>1.1939594391835</v>
      </c>
      <c r="G206" s="33">
        <f>[1]!thsiFinD("ths_int_chg_ratio_index",G$1,$A$3,$A206,101)/100+1</f>
        <v>1.3913787388515901</v>
      </c>
      <c r="H206" s="46">
        <v>1.2940248728951649</v>
      </c>
      <c r="I206" s="333">
        <f t="shared" si="11"/>
        <v>1.41607394140041</v>
      </c>
      <c r="J206">
        <f t="shared" si="9"/>
        <v>-7.2197068364167061E-3</v>
      </c>
      <c r="K206" s="333">
        <f>MAX(I$3:I206)</f>
        <v>1.4592370904637693</v>
      </c>
      <c r="L206">
        <f t="shared" si="10"/>
        <v>-2.9579257096351119E-2</v>
      </c>
    </row>
    <row r="207" spans="1:12">
      <c r="A207" s="28">
        <v>44144</v>
      </c>
      <c r="B207" s="33">
        <v>1.5469605519304681</v>
      </c>
      <c r="C207" s="33">
        <v>1.5131160369614962</v>
      </c>
      <c r="D207" s="33">
        <v>1.58080506689944</v>
      </c>
      <c r="E207" s="33">
        <v>1.6309213</v>
      </c>
      <c r="F207" s="46">
        <v>1.21719995067468</v>
      </c>
      <c r="G207" s="33">
        <f>[1]!thsiFinD("ths_int_chg_ratio_index",G$1,$A$3,$A207,101)/100+1</f>
        <v>1.4195028685262601</v>
      </c>
      <c r="H207" s="46">
        <v>1.3212694035907588</v>
      </c>
      <c r="I207" s="333">
        <f t="shared" si="11"/>
        <v>1.4510372352450993</v>
      </c>
      <c r="J207">
        <f t="shared" si="9"/>
        <v>2.4690302407593734E-2</v>
      </c>
      <c r="K207" s="333">
        <f>MAX(I$3:I207)</f>
        <v>1.4592370904637693</v>
      </c>
      <c r="L207">
        <f t="shared" si="10"/>
        <v>-5.6192754914582421E-3</v>
      </c>
    </row>
    <row r="208" spans="1:12">
      <c r="A208" s="28">
        <v>44145</v>
      </c>
      <c r="B208" s="33">
        <v>1.517298793353711</v>
      </c>
      <c r="C208" s="33">
        <v>1.4796272913528097</v>
      </c>
      <c r="D208" s="33">
        <v>1.5549702953546125</v>
      </c>
      <c r="E208" s="33">
        <v>1.6012073</v>
      </c>
      <c r="F208" s="46">
        <v>1.2099056751505399</v>
      </c>
      <c r="G208" s="33">
        <f>[1]!thsiFinD("ths_int_chg_ratio_index",G$1,$A$3,$A208,101)/100+1</f>
        <v>1.4061177600482599</v>
      </c>
      <c r="H208" s="46">
        <v>1.3076624616967012</v>
      </c>
      <c r="I208" s="333">
        <f t="shared" si="11"/>
        <v>1.4313163785256569</v>
      </c>
      <c r="J208">
        <f t="shared" si="9"/>
        <v>-1.3590868821578783E-2</v>
      </c>
      <c r="K208" s="333">
        <f>MAX(I$3:I208)</f>
        <v>1.4592370904637693</v>
      </c>
      <c r="L208">
        <f t="shared" si="10"/>
        <v>-1.9133773476960325E-2</v>
      </c>
    </row>
    <row r="209" spans="1:12">
      <c r="A209" s="28">
        <v>44146</v>
      </c>
      <c r="B209" s="33">
        <v>1.4657458111371602</v>
      </c>
      <c r="C209" s="33">
        <v>1.422868829393763</v>
      </c>
      <c r="D209" s="33">
        <v>1.5086227928805576</v>
      </c>
      <c r="E209" s="33">
        <v>1.550098</v>
      </c>
      <c r="F209" s="46">
        <v>1.19726007969273</v>
      </c>
      <c r="G209" s="33">
        <f>[1]!thsiFinD("ths_int_chg_ratio_index",G$1,$A$3,$A209,101)/100+1</f>
        <v>1.36975560934982</v>
      </c>
      <c r="H209" s="46">
        <v>1.2909688501719838</v>
      </c>
      <c r="I209" s="333">
        <f t="shared" si="11"/>
        <v>1.3997958215262707</v>
      </c>
      <c r="J209">
        <f t="shared" si="9"/>
        <v>-2.2022075253449014E-2</v>
      </c>
      <c r="K209" s="333">
        <f>MAX(I$3:I209)</f>
        <v>1.4592370904637693</v>
      </c>
      <c r="L209">
        <f t="shared" si="10"/>
        <v>-4.0734483331017257E-2</v>
      </c>
    </row>
    <row r="210" spans="1:12">
      <c r="A210" s="28">
        <v>44147</v>
      </c>
      <c r="B210" s="33">
        <v>1.473582792368644</v>
      </c>
      <c r="C210" s="33">
        <v>1.4300000032172802</v>
      </c>
      <c r="D210" s="33">
        <v>1.5171655815200076</v>
      </c>
      <c r="E210" s="33">
        <v>1.5611869999999999</v>
      </c>
      <c r="F210" s="46">
        <v>1.19885109223881</v>
      </c>
      <c r="G210" s="33">
        <f>[1]!thsiFinD("ths_int_chg_ratio_index",G$1,$A$3,$A210,101)/100+1</f>
        <v>1.37332233451115</v>
      </c>
      <c r="H210" s="46">
        <v>1.2949517843698488</v>
      </c>
      <c r="I210" s="333">
        <f t="shared" si="11"/>
        <v>1.4060586829449282</v>
      </c>
      <c r="J210">
        <f t="shared" si="9"/>
        <v>4.4741249561874863E-3</v>
      </c>
      <c r="K210" s="333">
        <f>MAX(I$3:I210)</f>
        <v>1.4592370904637693</v>
      </c>
      <c r="L210">
        <f t="shared" si="10"/>
        <v>-3.6442609543278603E-2</v>
      </c>
    </row>
    <row r="211" spans="1:12">
      <c r="A211" s="28">
        <v>44148</v>
      </c>
      <c r="B211" s="33">
        <v>1.4750524883570952</v>
      </c>
      <c r="C211" s="33">
        <v>1.438896950870783</v>
      </c>
      <c r="D211" s="33">
        <v>1.5112080258434075</v>
      </c>
      <c r="E211" s="33">
        <v>1.5797577</v>
      </c>
      <c r="F211" s="46">
        <v>1.1888054532333701</v>
      </c>
      <c r="G211" s="33">
        <f>[1]!thsiFinD("ths_int_chg_ratio_index",G$1,$A$3,$A211,101)/100+1</f>
        <v>1.36287137730178</v>
      </c>
      <c r="H211" s="46">
        <v>1.2905747800249112</v>
      </c>
      <c r="I211" s="333">
        <f t="shared" si="11"/>
        <v>1.4008914029341595</v>
      </c>
      <c r="J211">
        <f t="shared" si="9"/>
        <v>-3.6750102065058465E-3</v>
      </c>
      <c r="K211" s="333">
        <f>MAX(I$3:I211)</f>
        <v>1.4592370904637693</v>
      </c>
      <c r="L211">
        <f t="shared" si="10"/>
        <v>-3.9983692787761149E-2</v>
      </c>
    </row>
    <row r="212" spans="1:12">
      <c r="A212" s="28">
        <v>44151</v>
      </c>
      <c r="B212" s="33">
        <v>1.4727606496056898</v>
      </c>
      <c r="C212" s="33">
        <v>1.4354303593563744</v>
      </c>
      <c r="D212" s="33">
        <v>1.5100909398550049</v>
      </c>
      <c r="E212" s="33">
        <v>1.5794269999999999</v>
      </c>
      <c r="F212" s="46">
        <v>1.2012261819073899</v>
      </c>
      <c r="G212" s="33">
        <f>[1]!thsiFinD("ths_int_chg_ratio_index",G$1,$A$3,$A212,101)/100+1</f>
        <v>1.3623093781307001</v>
      </c>
      <c r="H212" s="46">
        <v>1.3029746875203212</v>
      </c>
      <c r="I212" s="333">
        <f t="shared" si="11"/>
        <v>1.4065328136876629</v>
      </c>
      <c r="J212">
        <f t="shared" si="9"/>
        <v>4.0270150431986895E-3</v>
      </c>
      <c r="K212" s="333">
        <f>MAX(I$3:I212)</f>
        <v>1.4592370904637693</v>
      </c>
      <c r="L212">
        <f t="shared" si="10"/>
        <v>-3.6117692676901458E-2</v>
      </c>
    </row>
    <row r="213" spans="1:12">
      <c r="A213" s="28">
        <v>44152</v>
      </c>
      <c r="B213" s="33">
        <v>1.456633857559029</v>
      </c>
      <c r="C213" s="33">
        <v>1.4193285559159452</v>
      </c>
      <c r="D213" s="33">
        <v>1.4939391592021125</v>
      </c>
      <c r="E213" s="33">
        <v>1.5546776</v>
      </c>
      <c r="F213" s="46">
        <v>1.19723754860661</v>
      </c>
      <c r="G213" s="33">
        <f>[1]!thsiFinD("ths_int_chg_ratio_index",G$1,$A$3,$A213,101)/100+1</f>
        <v>1.34250547603743</v>
      </c>
      <c r="H213" s="46">
        <v>1.293312870662245</v>
      </c>
      <c r="I213" s="333">
        <f t="shared" si="11"/>
        <v>1.3936260149321789</v>
      </c>
      <c r="J213">
        <f t="shared" si="9"/>
        <v>-9.1763225357287537E-3</v>
      </c>
      <c r="K213" s="333">
        <f>MAX(I$3:I213)</f>
        <v>1.4592370904637693</v>
      </c>
      <c r="L213">
        <f t="shared" si="10"/>
        <v>-4.4962587615380634E-2</v>
      </c>
    </row>
    <row r="214" spans="1:12">
      <c r="A214" s="28">
        <v>44153</v>
      </c>
      <c r="B214" s="33">
        <v>1.445397399858356</v>
      </c>
      <c r="C214" s="33">
        <v>1.4092309446979319</v>
      </c>
      <c r="D214" s="33">
        <v>1.48156385501878</v>
      </c>
      <c r="E214" s="33">
        <v>1.5283141</v>
      </c>
      <c r="F214" s="46">
        <v>1.1968342328160499</v>
      </c>
      <c r="G214" s="33">
        <f>[1]!thsiFinD("ths_int_chg_ratio_index",G$1,$A$3,$A214,101)/100+1</f>
        <v>1.33344625563773</v>
      </c>
      <c r="H214" s="46">
        <v>1.2957769350684225</v>
      </c>
      <c r="I214" s="333">
        <f t="shared" si="11"/>
        <v>1.3886703950436012</v>
      </c>
      <c r="J214">
        <f t="shared" si="9"/>
        <v>-3.5559180407656044E-3</v>
      </c>
      <c r="K214" s="333">
        <f>MAX(I$3:I214)</f>
        <v>1.4592370904637693</v>
      </c>
      <c r="L214">
        <f t="shared" si="10"/>
        <v>-4.8358622379685245E-2</v>
      </c>
    </row>
    <row r="215" spans="1:12">
      <c r="A215" s="28">
        <v>44154</v>
      </c>
      <c r="B215" s="33">
        <v>1.4564957361699953</v>
      </c>
      <c r="C215" s="33">
        <v>1.4206263286724004</v>
      </c>
      <c r="D215" s="33">
        <v>1.49236514366759</v>
      </c>
      <c r="E215" s="33">
        <v>1.547253</v>
      </c>
      <c r="F215" s="46">
        <v>1.20450410435053</v>
      </c>
      <c r="G215" s="33">
        <f>[1]!thsiFinD("ths_int_chg_ratio_index",G$1,$A$3,$A215,101)/100+1</f>
        <v>1.3467890852790101</v>
      </c>
      <c r="H215" s="46">
        <v>1.3027708842520425</v>
      </c>
      <c r="I215" s="333">
        <f t="shared" si="11"/>
        <v>1.3975680139598161</v>
      </c>
      <c r="J215">
        <f t="shared" si="9"/>
        <v>6.4072935867085512E-3</v>
      </c>
      <c r="K215" s="333">
        <f>MAX(I$3:I215)</f>
        <v>1.4592370904637693</v>
      </c>
      <c r="L215">
        <f t="shared" si="10"/>
        <v>-4.2261176684012081E-2</v>
      </c>
    </row>
    <row r="216" spans="1:12">
      <c r="A216" s="28">
        <v>44155</v>
      </c>
      <c r="B216" s="33">
        <v>1.4628904287389082</v>
      </c>
      <c r="C216" s="33">
        <v>1.4234263733223687</v>
      </c>
      <c r="D216" s="33">
        <v>1.5023544841554475</v>
      </c>
      <c r="E216" s="33">
        <v>1.5511648999999998</v>
      </c>
      <c r="F216" s="46">
        <v>1.2101310093842401</v>
      </c>
      <c r="G216" s="33">
        <f>[1]!thsiFinD("ths_int_chg_ratio_index",G$1,$A$3,$A216,101)/100+1</f>
        <v>1.35418602556166</v>
      </c>
      <c r="H216" s="46">
        <v>1.3109662091756538</v>
      </c>
      <c r="I216" s="333">
        <f t="shared" si="11"/>
        <v>1.4066603466655505</v>
      </c>
      <c r="J216">
        <f t="shared" si="9"/>
        <v>6.5058248435241328E-3</v>
      </c>
      <c r="K216" s="333">
        <f>MAX(I$3:I216)</f>
        <v>1.4592370904637693</v>
      </c>
      <c r="L216">
        <f t="shared" si="10"/>
        <v>-3.6030295653675437E-2</v>
      </c>
    </row>
    <row r="217" spans="1:12">
      <c r="A217" s="28">
        <v>44158</v>
      </c>
      <c r="B217" s="33">
        <v>1.4672698288650405</v>
      </c>
      <c r="C217" s="33">
        <v>1.426092105974581</v>
      </c>
      <c r="D217" s="33">
        <v>1.5084475517554998</v>
      </c>
      <c r="E217" s="33">
        <v>1.5447773</v>
      </c>
      <c r="F217" s="46">
        <v>1.22390474847782</v>
      </c>
      <c r="G217" s="33">
        <f>[1]!thsiFinD("ths_int_chg_ratio_index",G$1,$A$3,$A217,101)/100+1</f>
        <v>1.3554858213693199</v>
      </c>
      <c r="H217" s="46">
        <v>1.3208116093978313</v>
      </c>
      <c r="I217" s="333">
        <f t="shared" si="11"/>
        <v>1.4146295805766655</v>
      </c>
      <c r="J217">
        <f t="shared" si="9"/>
        <v>5.6653576181384668E-3</v>
      </c>
      <c r="K217" s="333">
        <f>MAX(I$3:I217)</f>
        <v>1.4592370904637693</v>
      </c>
      <c r="L217">
        <f t="shared" si="10"/>
        <v>-3.056906254550229E-2</v>
      </c>
    </row>
    <row r="218" spans="1:12">
      <c r="A218" s="28">
        <v>44159</v>
      </c>
      <c r="B218" s="33">
        <v>1.4680040238851431</v>
      </c>
      <c r="C218" s="33">
        <v>1.4285054887039585</v>
      </c>
      <c r="D218" s="33">
        <v>1.5075025590663276</v>
      </c>
      <c r="E218" s="33">
        <v>1.5346687999999999</v>
      </c>
      <c r="F218" s="46">
        <v>1.21824692163193</v>
      </c>
      <c r="G218" s="33">
        <f>[1]!thsiFinD("ths_int_chg_ratio_index",G$1,$A$3,$A218,101)/100+1</f>
        <v>1.35257971849967</v>
      </c>
      <c r="H218" s="46">
        <v>1.3190999542316437</v>
      </c>
      <c r="I218" s="333">
        <f t="shared" si="11"/>
        <v>1.4133012566489858</v>
      </c>
      <c r="J218">
        <f t="shared" si="9"/>
        <v>-9.3899063466373889E-4</v>
      </c>
      <c r="K218" s="333">
        <f>MAX(I$3:I218)</f>
        <v>1.4592370904637693</v>
      </c>
      <c r="L218">
        <f t="shared" si="10"/>
        <v>-3.1479349116725341E-2</v>
      </c>
    </row>
    <row r="219" spans="1:12">
      <c r="A219" s="28">
        <v>44160</v>
      </c>
      <c r="B219" s="33">
        <v>1.4473168080498455</v>
      </c>
      <c r="C219" s="33">
        <v>1.4080081290209758</v>
      </c>
      <c r="D219" s="33">
        <v>1.486625487078715</v>
      </c>
      <c r="E219" s="33">
        <v>1.5018639999999999</v>
      </c>
      <c r="F219" s="46">
        <v>1.20081223163116</v>
      </c>
      <c r="G219" s="33">
        <f>[1]!thsiFinD("ths_int_chg_ratio_index",G$1,$A$3,$A219,101)/100+1</f>
        <v>1.3286254783077001</v>
      </c>
      <c r="H219" s="46">
        <v>1.2998420169384488</v>
      </c>
      <c r="I219" s="333">
        <f t="shared" si="11"/>
        <v>1.393233752008582</v>
      </c>
      <c r="J219">
        <f t="shared" si="9"/>
        <v>-1.419902837133602E-2</v>
      </c>
      <c r="K219" s="333">
        <f>MAX(I$3:I219)</f>
        <v>1.4592370904637693</v>
      </c>
      <c r="L219">
        <f t="shared" si="10"/>
        <v>-4.5231401316841779E-2</v>
      </c>
    </row>
    <row r="220" spans="1:12">
      <c r="A220" s="28">
        <v>44161</v>
      </c>
      <c r="B220" s="33">
        <v>1.4397857220074415</v>
      </c>
      <c r="C220" s="33">
        <v>1.4002136208775728</v>
      </c>
      <c r="D220" s="33">
        <v>1.4793578231373099</v>
      </c>
      <c r="E220" s="33">
        <v>1.4990494999999999</v>
      </c>
      <c r="F220" s="46">
        <v>1.20176608656443</v>
      </c>
      <c r="G220" s="33">
        <f>[1]!thsiFinD("ths_int_chg_ratio_index",G$1,$A$3,$A220,101)/100+1</f>
        <v>1.3212004896260501</v>
      </c>
      <c r="H220" s="46">
        <v>1.2950234045365914</v>
      </c>
      <c r="I220" s="333">
        <f t="shared" si="11"/>
        <v>1.3871906138369505</v>
      </c>
      <c r="J220">
        <f t="shared" si="9"/>
        <v>-4.3374905057527169E-3</v>
      </c>
      <c r="K220" s="333">
        <f>MAX(I$3:I220)</f>
        <v>1.4592370904637693</v>
      </c>
      <c r="L220">
        <f t="shared" si="10"/>
        <v>-4.9372701048820744E-2</v>
      </c>
    </row>
    <row r="221" spans="1:12">
      <c r="A221" s="28">
        <v>44162</v>
      </c>
      <c r="B221" s="33">
        <v>1.4480186729587576</v>
      </c>
      <c r="C221" s="33">
        <v>1.4012269781350204</v>
      </c>
      <c r="D221" s="33">
        <v>1.4948103677824951</v>
      </c>
      <c r="E221" s="33">
        <v>1.5046306999999999</v>
      </c>
      <c r="F221" s="46">
        <v>1.21398835937512</v>
      </c>
      <c r="G221" s="33">
        <f>[1]!thsiFinD("ths_int_chg_ratio_index",G$1,$A$3,$A221,101)/100+1</f>
        <v>1.33100212639863</v>
      </c>
      <c r="H221" s="46">
        <v>1.2990463339559812</v>
      </c>
      <c r="I221" s="333">
        <f t="shared" si="11"/>
        <v>1.3969283508692381</v>
      </c>
      <c r="J221">
        <f t="shared" si="9"/>
        <v>7.0197541240226702E-3</v>
      </c>
      <c r="K221" s="333">
        <f>MAX(I$3:I221)</f>
        <v>1.4592370904637693</v>
      </c>
      <c r="L221">
        <f t="shared" si="10"/>
        <v>-4.2699531146599634E-2</v>
      </c>
    </row>
    <row r="222" spans="1:12">
      <c r="A222" s="28">
        <v>44165</v>
      </c>
      <c r="B222" s="33">
        <v>1.4553616542389776</v>
      </c>
      <c r="C222" s="33">
        <v>1.4055037288681678</v>
      </c>
      <c r="D222" s="33">
        <v>1.5052195796097876</v>
      </c>
      <c r="E222" s="33">
        <v>1.5166781999999999</v>
      </c>
      <c r="F222" s="46">
        <v>1.20878886717532</v>
      </c>
      <c r="G222" s="33">
        <f>[1]!thsiFinD("ths_int_chg_ratio_index",G$1,$A$3,$A222,101)/100+1</f>
        <v>1.33320895793268</v>
      </c>
      <c r="H222" s="46">
        <v>1.2934094025535512</v>
      </c>
      <c r="I222" s="333">
        <f t="shared" si="11"/>
        <v>1.3993144910816695</v>
      </c>
      <c r="J222">
        <f t="shared" si="9"/>
        <v>1.7081335710213974E-3</v>
      </c>
      <c r="K222" s="333">
        <f>MAX(I$3:I222)</f>
        <v>1.4592370904637693</v>
      </c>
      <c r="L222">
        <f t="shared" si="10"/>
        <v>-4.106433407819654E-2</v>
      </c>
    </row>
    <row r="223" spans="1:12">
      <c r="A223" s="28">
        <v>44166</v>
      </c>
      <c r="B223" s="33">
        <v>1.4789398625704213</v>
      </c>
      <c r="C223" s="33">
        <v>1.4259763261307103</v>
      </c>
      <c r="D223" s="33">
        <v>1.5319033990101325</v>
      </c>
      <c r="E223" s="33">
        <v>1.5534132</v>
      </c>
      <c r="F223" s="46">
        <v>1.2334766036173299</v>
      </c>
      <c r="G223" s="33">
        <f>[1]!thsiFinD("ths_int_chg_ratio_index",G$1,$A$3,$A223,101)/100+1</f>
        <v>1.35709509826179</v>
      </c>
      <c r="H223" s="46">
        <v>1.3140311902425661</v>
      </c>
      <c r="I223" s="333">
        <f t="shared" si="11"/>
        <v>1.4229672946263494</v>
      </c>
      <c r="J223">
        <f t="shared" si="9"/>
        <v>1.6903136282392373E-2</v>
      </c>
      <c r="K223" s="333">
        <f>MAX(I$3:I223)</f>
        <v>1.4592370904637693</v>
      </c>
      <c r="L223">
        <f t="shared" si="10"/>
        <v>-2.4855313831073644E-2</v>
      </c>
    </row>
    <row r="224" spans="1:12">
      <c r="A224" s="28">
        <v>44167</v>
      </c>
      <c r="B224" s="33">
        <v>1.4828993171502622</v>
      </c>
      <c r="C224" s="33">
        <v>1.4327735860772297</v>
      </c>
      <c r="D224" s="33">
        <v>1.533025048223295</v>
      </c>
      <c r="E224" s="33">
        <v>1.5616188</v>
      </c>
      <c r="F224" s="46">
        <v>1.23385572887456</v>
      </c>
      <c r="G224" s="33">
        <f>[1]!thsiFinD("ths_int_chg_ratio_index",G$1,$A$3,$A224,101)/100+1</f>
        <v>1.3551385986887901</v>
      </c>
      <c r="H224" s="46">
        <v>1.3155988990821661</v>
      </c>
      <c r="I224" s="333">
        <f t="shared" si="11"/>
        <v>1.4243119736527305</v>
      </c>
      <c r="J224">
        <f t="shared" si="9"/>
        <v>9.4498238396556467E-4</v>
      </c>
      <c r="K224" s="333">
        <f>MAX(I$3:I224)</f>
        <v>1.4592370904637693</v>
      </c>
      <c r="L224">
        <f t="shared" si="10"/>
        <v>-2.3933819280826385E-2</v>
      </c>
    </row>
    <row r="225" spans="1:12">
      <c r="A225" s="28">
        <v>44168</v>
      </c>
      <c r="B225" s="33">
        <v>1.4771826975803317</v>
      </c>
      <c r="C225" s="33">
        <v>1.4290116034435436</v>
      </c>
      <c r="D225" s="33">
        <v>1.52535379171712</v>
      </c>
      <c r="E225" s="33">
        <v>1.5682797000000002</v>
      </c>
      <c r="F225" s="46">
        <v>1.23222895640964</v>
      </c>
      <c r="G225" s="33">
        <f>[1]!thsiFinD("ths_int_chg_ratio_index",G$1,$A$3,$A225,101)/100+1</f>
        <v>1.3565323153854401</v>
      </c>
      <c r="H225" s="46">
        <v>1.3134174956484475</v>
      </c>
      <c r="I225" s="333">
        <f t="shared" si="11"/>
        <v>1.4193856436827836</v>
      </c>
      <c r="J225">
        <f t="shared" si="9"/>
        <v>-3.4587436327682131E-3</v>
      </c>
      <c r="K225" s="333">
        <f>MAX(I$3:I225)</f>
        <v>1.4592370904637693</v>
      </c>
      <c r="L225">
        <f t="shared" si="10"/>
        <v>-2.7309781968549163E-2</v>
      </c>
    </row>
    <row r="226" spans="1:12">
      <c r="A226" s="28">
        <v>44169</v>
      </c>
      <c r="B226" s="33">
        <v>1.4842124619180896</v>
      </c>
      <c r="C226" s="33">
        <v>1.4329148635145394</v>
      </c>
      <c r="D226" s="33">
        <v>1.5355100603216401</v>
      </c>
      <c r="E226" s="33">
        <v>1.5803990999999999</v>
      </c>
      <c r="F226" s="46">
        <v>1.2349437653072299</v>
      </c>
      <c r="G226" s="33">
        <f>[1]!thsiFinD("ths_int_chg_ratio_index",G$1,$A$3,$A226,101)/100+1</f>
        <v>1.3632791102783899</v>
      </c>
      <c r="H226" s="46">
        <v>1.3177247208742651</v>
      </c>
      <c r="I226" s="333">
        <f t="shared" si="11"/>
        <v>1.4266173905979525</v>
      </c>
      <c r="J226">
        <f t="shared" si="9"/>
        <v>5.0949838385043744E-3</v>
      </c>
      <c r="K226" s="333">
        <f>MAX(I$3:I226)</f>
        <v>1.4592370904637693</v>
      </c>
      <c r="L226">
        <f t="shared" si="10"/>
        <v>-2.2353941027807744E-2</v>
      </c>
    </row>
    <row r="227" spans="1:12">
      <c r="A227" s="28">
        <v>44172</v>
      </c>
      <c r="B227" s="33">
        <v>1.4891946337384154</v>
      </c>
      <c r="C227" s="33">
        <v>1.436536177831691</v>
      </c>
      <c r="D227" s="33">
        <v>1.5418530896451399</v>
      </c>
      <c r="E227" s="33">
        <v>1.5869450000000001</v>
      </c>
      <c r="F227" s="46">
        <v>1.2249902840534199</v>
      </c>
      <c r="G227" s="33">
        <f>[1]!thsiFinD("ths_int_chg_ratio_index",G$1,$A$3,$A227,101)/100+1</f>
        <v>1.3598354680914801</v>
      </c>
      <c r="H227" s="46">
        <v>1.311695018365115</v>
      </c>
      <c r="I227" s="333">
        <f t="shared" si="11"/>
        <v>1.4267740540051275</v>
      </c>
      <c r="J227">
        <f t="shared" si="9"/>
        <v>1.0981459234105095E-4</v>
      </c>
      <c r="K227" s="333">
        <f>MAX(I$3:I227)</f>
        <v>1.4592370904637693</v>
      </c>
      <c r="L227">
        <f t="shared" si="10"/>
        <v>-2.224658122438794E-2</v>
      </c>
    </row>
    <row r="228" spans="1:12">
      <c r="A228" s="28">
        <v>44173</v>
      </c>
      <c r="B228" s="33">
        <v>1.4935851882556677</v>
      </c>
      <c r="C228" s="33">
        <v>1.4380835942759851</v>
      </c>
      <c r="D228" s="33">
        <v>1.54908678223535</v>
      </c>
      <c r="E228" s="33">
        <v>1.597278</v>
      </c>
      <c r="F228" s="46">
        <v>1.22263076046716</v>
      </c>
      <c r="G228" s="33">
        <f>[1]!thsiFinD("ths_int_chg_ratio_index",G$1,$A$3,$A228,101)/100+1</f>
        <v>1.36474612404124</v>
      </c>
      <c r="H228" s="46">
        <v>1.3107149541684624</v>
      </c>
      <c r="I228" s="333">
        <f t="shared" si="11"/>
        <v>1.4299008682019063</v>
      </c>
      <c r="J228">
        <f t="shared" si="9"/>
        <v>2.1915272344639192E-3</v>
      </c>
      <c r="K228" s="333">
        <f>MAX(I$3:I228)</f>
        <v>1.4592370904637693</v>
      </c>
      <c r="L228">
        <f t="shared" si="10"/>
        <v>-2.0103807978550936E-2</v>
      </c>
    </row>
    <row r="229" spans="1:12">
      <c r="A229" s="28">
        <v>44174</v>
      </c>
      <c r="B229" s="33">
        <v>1.4651026995759238</v>
      </c>
      <c r="C229" s="33">
        <v>1.4050168440885773</v>
      </c>
      <c r="D229" s="33">
        <v>1.52518855506327</v>
      </c>
      <c r="E229" s="33">
        <v>1.5713321</v>
      </c>
      <c r="F229" s="46">
        <v>1.2048942847983499</v>
      </c>
      <c r="G229" s="33">
        <f>[1]!thsiFinD("ths_int_chg_ratio_index",G$1,$A$3,$A229,101)/100+1</f>
        <v>1.34734200996807</v>
      </c>
      <c r="H229" s="46">
        <v>1.2892968707350339</v>
      </c>
      <c r="I229" s="333">
        <f t="shared" si="11"/>
        <v>1.4072427128991518</v>
      </c>
      <c r="J229">
        <f t="shared" si="9"/>
        <v>-1.5845962336708763E-2</v>
      </c>
      <c r="K229" s="333">
        <f>MAX(I$3:I229)</f>
        <v>1.4592370904637693</v>
      </c>
      <c r="L229">
        <f t="shared" si="10"/>
        <v>-3.5631206131207072E-2</v>
      </c>
    </row>
    <row r="230" spans="1:12">
      <c r="A230" s="28">
        <v>44175</v>
      </c>
      <c r="B230" s="33">
        <v>1.4710652907523429</v>
      </c>
      <c r="C230" s="33">
        <v>1.4083644822377559</v>
      </c>
      <c r="D230" s="33">
        <v>1.53376609926693</v>
      </c>
      <c r="E230" s="33">
        <v>1.5883196000000002</v>
      </c>
      <c r="F230" s="46">
        <v>1.20505747156526</v>
      </c>
      <c r="G230" s="33">
        <f>[1]!thsiFinD("ths_int_chg_ratio_index",G$1,$A$3,$A230,101)/100+1</f>
        <v>1.35278344062121</v>
      </c>
      <c r="H230" s="46">
        <v>1.2914874017333637</v>
      </c>
      <c r="I230" s="333">
        <f t="shared" si="11"/>
        <v>1.4126267505001469</v>
      </c>
      <c r="J230">
        <f t="shared" si="9"/>
        <v>3.8259481123217309E-3</v>
      </c>
      <c r="K230" s="333">
        <f>MAX(I$3:I230)</f>
        <v>1.4592370904637693</v>
      </c>
      <c r="L230">
        <f t="shared" si="10"/>
        <v>-3.1941581164722788E-2</v>
      </c>
    </row>
    <row r="231" spans="1:12">
      <c r="A231" s="28">
        <v>44176</v>
      </c>
      <c r="B231" s="33">
        <v>1.4538372569418243</v>
      </c>
      <c r="C231" s="33">
        <v>1.394899992697731</v>
      </c>
      <c r="D231" s="33">
        <v>1.5127745211859174</v>
      </c>
      <c r="E231" s="33">
        <v>1.5906515999999999</v>
      </c>
      <c r="F231" s="46">
        <v>1.19062507216258</v>
      </c>
      <c r="G231" s="33">
        <f>[1]!thsiFinD("ths_int_chg_ratio_index",G$1,$A$3,$A231,101)/100+1</f>
        <v>1.3324158069557401</v>
      </c>
      <c r="H231" s="46">
        <v>1.2734109770411599</v>
      </c>
      <c r="I231" s="333">
        <f t="shared" si="11"/>
        <v>1.3930927491135385</v>
      </c>
      <c r="J231">
        <f t="shared" si="9"/>
        <v>-1.3828140646276355E-2</v>
      </c>
      <c r="K231" s="333">
        <f>MAX(I$3:I231)</f>
        <v>1.4592370904637693</v>
      </c>
      <c r="L231">
        <f t="shared" si="10"/>
        <v>-4.5328029134188874E-2</v>
      </c>
    </row>
    <row r="232" spans="1:12">
      <c r="A232" s="28">
        <v>44179</v>
      </c>
      <c r="B232" s="33">
        <v>1.4671416217407447</v>
      </c>
      <c r="C232" s="33">
        <v>1.4078752298444319</v>
      </c>
      <c r="D232" s="33">
        <v>1.5264080136370575</v>
      </c>
      <c r="E232" s="33">
        <v>1.6060506999999999</v>
      </c>
      <c r="F232" s="46">
        <v>1.20128760482681</v>
      </c>
      <c r="G232" s="33">
        <f>[1]!thsiFinD("ths_int_chg_ratio_index",G$1,$A$3,$A232,101)/100+1</f>
        <v>1.34876946723881</v>
      </c>
      <c r="H232" s="46">
        <v>1.2848846733324337</v>
      </c>
      <c r="I232" s="333">
        <f t="shared" si="11"/>
        <v>1.4056463434847455</v>
      </c>
      <c r="J232">
        <f t="shared" si="9"/>
        <v>9.011312691990625E-3</v>
      </c>
      <c r="K232" s="333">
        <f>MAX(I$3:I232)</f>
        <v>1.4592370904637693</v>
      </c>
      <c r="L232">
        <f t="shared" si="10"/>
        <v>-3.6725181486438108E-2</v>
      </c>
    </row>
    <row r="233" spans="1:12">
      <c r="A233" s="28">
        <v>44180</v>
      </c>
      <c r="B233" s="33">
        <v>1.4720268060396424</v>
      </c>
      <c r="C233" s="33">
        <v>1.4063057418130223</v>
      </c>
      <c r="D233" s="33">
        <v>1.5377478702662626</v>
      </c>
      <c r="E233" s="33">
        <v>1.6174674</v>
      </c>
      <c r="F233" s="46">
        <v>1.2035014009006599</v>
      </c>
      <c r="G233" s="33">
        <f>[1]!thsiFinD("ths_int_chg_ratio_index",G$1,$A$3,$A233,101)/100+1</f>
        <v>1.36933756446182</v>
      </c>
      <c r="H233" s="46">
        <v>1.2880671336211162</v>
      </c>
      <c r="I233" s="333">
        <f t="shared" si="11"/>
        <v>1.4129075019436894</v>
      </c>
      <c r="J233">
        <f t="shared" si="9"/>
        <v>5.1657079268905282E-3</v>
      </c>
      <c r="K233" s="333">
        <f>MAX(I$3:I233)</f>
        <v>1.4592370904637693</v>
      </c>
      <c r="L233">
        <f t="shared" si="10"/>
        <v>-3.1749185120668488E-2</v>
      </c>
    </row>
    <row r="234" spans="1:12">
      <c r="A234" s="28">
        <v>44181</v>
      </c>
      <c r="B234" s="33">
        <v>1.4608071652490171</v>
      </c>
      <c r="C234" s="33">
        <v>1.3909509717580339</v>
      </c>
      <c r="D234" s="33">
        <v>1.53066335874</v>
      </c>
      <c r="E234" s="33">
        <v>1.6085167</v>
      </c>
      <c r="F234" s="46">
        <v>1.2038136574469001</v>
      </c>
      <c r="G234" s="33">
        <f>[1]!thsiFinD("ths_int_chg_ratio_index",G$1,$A$3,$A234,101)/100+1</f>
        <v>1.3598942047387901</v>
      </c>
      <c r="H234" s="46">
        <v>1.2815295245770975</v>
      </c>
      <c r="I234" s="333">
        <f t="shared" si="11"/>
        <v>1.4060964416585486</v>
      </c>
      <c r="J234">
        <f t="shared" si="9"/>
        <v>-4.8205988543277289E-3</v>
      </c>
      <c r="K234" s="333">
        <f>MAX(I$3:I234)</f>
        <v>1.4592370904637693</v>
      </c>
      <c r="L234">
        <f t="shared" si="10"/>
        <v>-3.6416733889577668E-2</v>
      </c>
    </row>
    <row r="235" spans="1:12">
      <c r="A235" s="28">
        <v>44182</v>
      </c>
      <c r="B235" s="33">
        <v>1.4688748340448261</v>
      </c>
      <c r="C235" s="33">
        <v>1.4020046973883795</v>
      </c>
      <c r="D235" s="33">
        <v>1.5357449707012725</v>
      </c>
      <c r="E235" s="33">
        <v>1.6244008000000001</v>
      </c>
      <c r="F235" s="46">
        <v>1.2189802336931699</v>
      </c>
      <c r="G235" s="33">
        <f>[1]!thsiFinD("ths_int_chg_ratio_index",G$1,$A$3,$A235,101)/100+1</f>
        <v>1.3703341488267899</v>
      </c>
      <c r="H235" s="46">
        <v>1.2951515751521225</v>
      </c>
      <c r="I235" s="333">
        <f t="shared" si="11"/>
        <v>1.4154482729266975</v>
      </c>
      <c r="J235">
        <f t="shared" si="9"/>
        <v>6.6509173845272773E-3</v>
      </c>
      <c r="K235" s="333">
        <f>MAX(I$3:I235)</f>
        <v>1.4592370904637693</v>
      </c>
      <c r="L235">
        <f t="shared" si="10"/>
        <v>-3.0008021193564161E-2</v>
      </c>
    </row>
    <row r="236" spans="1:12">
      <c r="A236" s="28">
        <v>44183</v>
      </c>
      <c r="B236" s="33">
        <v>1.4711839132989186</v>
      </c>
      <c r="C236" s="33">
        <v>1.4002217211394099</v>
      </c>
      <c r="D236" s="33">
        <v>1.5421461054584276</v>
      </c>
      <c r="E236" s="33">
        <v>1.6251214</v>
      </c>
      <c r="F236" s="46">
        <v>1.2149482210398599</v>
      </c>
      <c r="G236" s="33">
        <f>[1]!thsiFinD("ths_int_chg_ratio_index",G$1,$A$3,$A236,101)/100+1</f>
        <v>1.3725067035673599</v>
      </c>
      <c r="H236" s="46">
        <v>1.290567949598795</v>
      </c>
      <c r="I236" s="333">
        <f t="shared" si="11"/>
        <v>1.4163570275286113</v>
      </c>
      <c r="J236">
        <f t="shared" si="9"/>
        <v>6.4202600638640916E-4</v>
      </c>
      <c r="K236" s="333">
        <f>MAX(I$3:I236)</f>
        <v>1.4592370904637693</v>
      </c>
      <c r="L236">
        <f t="shared" si="10"/>
        <v>-2.9385261117184203E-2</v>
      </c>
    </row>
    <row r="237" spans="1:12">
      <c r="A237" s="28">
        <v>44186</v>
      </c>
      <c r="B237" s="33">
        <v>1.5090916924133708</v>
      </c>
      <c r="C237" s="33">
        <v>1.4427109830135589</v>
      </c>
      <c r="D237" s="33">
        <v>1.5754724018131825</v>
      </c>
      <c r="E237" s="33">
        <v>1.6611384999999999</v>
      </c>
      <c r="F237" s="46">
        <v>1.22844240170907</v>
      </c>
      <c r="G237" s="33">
        <f>[1]!thsiFinD("ths_int_chg_ratio_index",G$1,$A$3,$A237,101)/100+1</f>
        <v>1.4090817333646599</v>
      </c>
      <c r="H237" s="46">
        <v>1.3092282091807261</v>
      </c>
      <c r="I237" s="333">
        <f t="shared" si="11"/>
        <v>1.4423503054969542</v>
      </c>
      <c r="J237">
        <f t="shared" si="9"/>
        <v>1.8352207432965173E-2</v>
      </c>
      <c r="K237" s="333">
        <f>MAX(I$3:I237)</f>
        <v>1.4592370904637693</v>
      </c>
      <c r="L237">
        <f t="shared" si="10"/>
        <v>-1.1572338091713541E-2</v>
      </c>
    </row>
    <row r="238" spans="1:12">
      <c r="A238" s="28">
        <v>44187</v>
      </c>
      <c r="B238" s="33">
        <v>1.4711987856118154</v>
      </c>
      <c r="C238" s="33">
        <v>1.4036728701568384</v>
      </c>
      <c r="D238" s="33">
        <v>1.5387247010667924</v>
      </c>
      <c r="E238" s="33">
        <v>1.6300957999999999</v>
      </c>
      <c r="F238" s="46">
        <v>1.2065034344012999</v>
      </c>
      <c r="G238" s="33">
        <f>[1]!thsiFinD("ths_int_chg_ratio_index",G$1,$A$3,$A238,101)/100+1</f>
        <v>1.39126452412096</v>
      </c>
      <c r="H238" s="46">
        <v>1.2848924438655038</v>
      </c>
      <c r="I238" s="333">
        <f t="shared" si="11"/>
        <v>1.411808572466148</v>
      </c>
      <c r="J238">
        <f t="shared" si="9"/>
        <v>-2.1174975950300268E-2</v>
      </c>
      <c r="K238" s="333">
        <f>MAX(I$3:I238)</f>
        <v>1.4592370904637693</v>
      </c>
      <c r="L238">
        <f t="shared" si="10"/>
        <v>-3.2502270061232963E-2</v>
      </c>
    </row>
    <row r="239" spans="1:12">
      <c r="A239" s="28">
        <v>44188</v>
      </c>
      <c r="B239" s="33">
        <v>1.4960419158828362</v>
      </c>
      <c r="C239" s="33">
        <v>1.4283017168939547</v>
      </c>
      <c r="D239" s="33">
        <v>1.5637821148717177</v>
      </c>
      <c r="E239" s="33">
        <v>1.6434359000000001</v>
      </c>
      <c r="F239" s="46">
        <v>1.21698181516974</v>
      </c>
      <c r="G239" s="33">
        <f>[1]!thsiFinD("ths_int_chg_ratio_index",G$1,$A$3,$A239,101)/100+1</f>
        <v>1.41663380604235</v>
      </c>
      <c r="H239" s="46">
        <v>1.2952774027090261</v>
      </c>
      <c r="I239" s="333">
        <f t="shared" si="11"/>
        <v>1.4295297587903719</v>
      </c>
      <c r="J239">
        <f t="shared" si="9"/>
        <v>1.2552116958227888E-2</v>
      </c>
      <c r="K239" s="333">
        <f>MAX(I$3:I239)</f>
        <v>1.4592370904637693</v>
      </c>
      <c r="L239">
        <f t="shared" si="10"/>
        <v>-2.0358125398221572E-2</v>
      </c>
    </row>
    <row r="240" spans="1:12">
      <c r="A240" s="28">
        <v>44189</v>
      </c>
      <c r="B240" s="33">
        <v>1.482176872855548</v>
      </c>
      <c r="C240" s="33">
        <v>1.410188601434696</v>
      </c>
      <c r="D240" s="33">
        <v>1.5541651442764</v>
      </c>
      <c r="E240" s="33">
        <v>1.6259882999999999</v>
      </c>
      <c r="F240" s="46">
        <v>1.2111318196619301</v>
      </c>
      <c r="G240" s="33">
        <f>[1]!thsiFinD("ths_int_chg_ratio_index",G$1,$A$3,$A240,101)/100+1</f>
        <v>1.4051927815960299</v>
      </c>
      <c r="H240" s="46">
        <v>1.2792554958156139</v>
      </c>
      <c r="I240" s="333">
        <f t="shared" si="11"/>
        <v>1.4167103200460069</v>
      </c>
      <c r="J240">
        <f t="shared" si="9"/>
        <v>-8.9675913813871411E-3</v>
      </c>
      <c r="K240" s="333">
        <f>MAX(I$3:I240)</f>
        <v>1.4592370904637693</v>
      </c>
      <c r="L240">
        <f t="shared" si="10"/>
        <v>-2.9143153429746382E-2</v>
      </c>
    </row>
    <row r="241" spans="1:12">
      <c r="A241" s="28">
        <v>44190</v>
      </c>
      <c r="B241" s="33">
        <v>1.4937496104387971</v>
      </c>
      <c r="C241" s="33">
        <v>1.4091952289492868</v>
      </c>
      <c r="D241" s="33">
        <v>1.5783039919283075</v>
      </c>
      <c r="E241" s="33">
        <v>1.6376971999999999</v>
      </c>
      <c r="F241" s="46">
        <v>1.2222381960247499</v>
      </c>
      <c r="G241" s="33">
        <f>[1]!thsiFinD("ths_int_chg_ratio_index",G$1,$A$3,$A241,101)/100+1</f>
        <v>1.4249295325222799</v>
      </c>
      <c r="H241" s="46">
        <v>1.2915048476909301</v>
      </c>
      <c r="I241" s="333">
        <f t="shared" si="11"/>
        <v>1.4349044198096188</v>
      </c>
      <c r="J241">
        <f t="shared" si="9"/>
        <v>1.2842498220116738E-2</v>
      </c>
      <c r="K241" s="333">
        <f>MAX(I$3:I241)</f>
        <v>1.4592370904637693</v>
      </c>
      <c r="L241">
        <f t="shared" si="10"/>
        <v>-1.6674926105679777E-2</v>
      </c>
    </row>
    <row r="242" spans="1:12">
      <c r="A242" s="28">
        <v>44193</v>
      </c>
      <c r="B242" s="33">
        <v>1.4827261920948362</v>
      </c>
      <c r="C242" s="33">
        <v>1.3954429002503801</v>
      </c>
      <c r="D242" s="33">
        <v>1.5700094839392924</v>
      </c>
      <c r="E242" s="33">
        <v>1.6273626999999999</v>
      </c>
      <c r="F242" s="46">
        <v>1.22493659743017</v>
      </c>
      <c r="G242" s="33">
        <f>[1]!thsiFinD("ths_int_chg_ratio_index",G$1,$A$3,$A242,101)/100+1</f>
        <v>1.4048256363026801</v>
      </c>
      <c r="H242" s="46">
        <v>1.2858292797351201</v>
      </c>
      <c r="I242" s="333">
        <f t="shared" si="11"/>
        <v>1.4279193818372062</v>
      </c>
      <c r="J242">
        <f t="shared" si="9"/>
        <v>-4.8679465168414149E-3</v>
      </c>
      <c r="K242" s="333">
        <f>MAX(I$3:I242)</f>
        <v>1.4592370904637693</v>
      </c>
      <c r="L242">
        <f t="shared" si="10"/>
        <v>-2.1461699974066439E-2</v>
      </c>
    </row>
    <row r="243" spans="1:12">
      <c r="A243" s="28">
        <v>44194</v>
      </c>
      <c r="B243" s="33">
        <v>1.4775055960748618</v>
      </c>
      <c r="C243" s="33">
        <v>1.4005181554390389</v>
      </c>
      <c r="D243" s="33">
        <v>1.5544930367106851</v>
      </c>
      <c r="E243" s="33">
        <v>1.6092376000000002</v>
      </c>
      <c r="F243" s="46">
        <v>1.21894085103745</v>
      </c>
      <c r="G243" s="33">
        <f>[1]!thsiFinD("ths_int_chg_ratio_index",G$1,$A$3,$A243,101)/100+1</f>
        <v>1.39929403829629</v>
      </c>
      <c r="H243" s="46">
        <v>1.2770187266728474</v>
      </c>
      <c r="I243" s="333">
        <f t="shared" si="11"/>
        <v>1.4157558816917661</v>
      </c>
      <c r="J243">
        <f t="shared" si="9"/>
        <v>-8.5183381500082422E-3</v>
      </c>
      <c r="K243" s="333">
        <f>MAX(I$3:I243)</f>
        <v>1.4592370904637693</v>
      </c>
      <c r="L243">
        <f t="shared" si="10"/>
        <v>-2.9797220106421607E-2</v>
      </c>
    </row>
    <row r="244" spans="1:12">
      <c r="A244" s="28">
        <v>44195</v>
      </c>
      <c r="B244" s="33">
        <v>1.5011856112556456</v>
      </c>
      <c r="C244" s="33">
        <v>1.4261859497469636</v>
      </c>
      <c r="D244" s="33">
        <v>1.5761852727643277</v>
      </c>
      <c r="E244" s="33">
        <v>1.6436823999999999</v>
      </c>
      <c r="F244" s="46">
        <v>1.2352706530359501</v>
      </c>
      <c r="G244" s="33">
        <f>[1]!thsiFinD("ths_int_chg_ratio_index",G$1,$A$3,$A244,101)/100+1</f>
        <v>1.4278810078020701</v>
      </c>
      <c r="H244" s="46">
        <v>1.2909082219608974</v>
      </c>
      <c r="I244" s="333">
        <f t="shared" si="11"/>
        <v>1.4335467473626125</v>
      </c>
      <c r="J244">
        <f t="shared" si="9"/>
        <v>1.2566337107204451E-2</v>
      </c>
      <c r="K244" s="333">
        <f>MAX(I$3:I244)</f>
        <v>1.4592370904637693</v>
      </c>
      <c r="L244">
        <f t="shared" si="10"/>
        <v>-1.7605324911931897E-2</v>
      </c>
    </row>
    <row r="245" spans="1:12">
      <c r="A245" s="28">
        <v>44196</v>
      </c>
      <c r="B245" s="33">
        <v>1.531465642028375</v>
      </c>
      <c r="C245" s="33">
        <v>1.4560321907221248</v>
      </c>
      <c r="D245" s="33">
        <v>1.6068990933346252</v>
      </c>
      <c r="E245" s="33">
        <v>1.6792243999999998</v>
      </c>
      <c r="F245" s="46">
        <v>1.25788143936805</v>
      </c>
      <c r="G245" s="33">
        <f>[1]!thsiFinD("ths_int_chg_ratio_index",G$1,$A$3,$A245,101)/100+1</f>
        <v>1.4552143788632501</v>
      </c>
      <c r="H245" s="46">
        <v>1.3136865569613714</v>
      </c>
      <c r="I245" s="333">
        <f t="shared" si="11"/>
        <v>1.4602928251479983</v>
      </c>
      <c r="J245">
        <f t="shared" si="9"/>
        <v>1.8657276321537797E-2</v>
      </c>
      <c r="K245" s="333">
        <f>MAX(I$3:I245)</f>
        <v>1.4602928251479983</v>
      </c>
      <c r="L245">
        <f t="shared" si="10"/>
        <v>0</v>
      </c>
    </row>
    <row r="246" spans="1:12">
      <c r="A246" s="28">
        <v>44200</v>
      </c>
      <c r="B246" s="33">
        <v>1.5731526433180791</v>
      </c>
      <c r="C246" s="33">
        <v>1.4978515681953857</v>
      </c>
      <c r="D246" s="33">
        <v>1.6484537184407726</v>
      </c>
      <c r="E246" s="33">
        <v>1.7165705</v>
      </c>
      <c r="F246" s="46">
        <v>1.2735640335804801</v>
      </c>
      <c r="G246" s="33">
        <f>[1]!thsiFinD("ths_int_chg_ratio_index",G$1,$A$3,$A246,101)/100+1</f>
        <v>1.4860505412351102</v>
      </c>
      <c r="H246" s="46">
        <v>1.3351751145624688</v>
      </c>
      <c r="I246" s="333">
        <f t="shared" si="11"/>
        <v>1.4918144165016207</v>
      </c>
      <c r="J246">
        <f t="shared" si="9"/>
        <v>2.1585801704139485E-2</v>
      </c>
      <c r="K246" s="333">
        <f>MAX(I$3:I246)</f>
        <v>1.4918144165016207</v>
      </c>
      <c r="L246">
        <f t="shared" si="10"/>
        <v>0</v>
      </c>
    </row>
    <row r="247" spans="1:12">
      <c r="A247" s="28">
        <v>44201</v>
      </c>
      <c r="B247" s="33">
        <v>1.5980880059885989</v>
      </c>
      <c r="C247" s="33">
        <v>1.5154940625025803</v>
      </c>
      <c r="D247" s="33">
        <v>1.6806819494746175</v>
      </c>
      <c r="E247" s="33">
        <v>1.7409302</v>
      </c>
      <c r="F247" s="46">
        <v>1.2949707390373901</v>
      </c>
      <c r="G247" s="33">
        <f>[1]!thsiFinD("ths_int_chg_ratio_index",G$1,$A$3,$A247,101)/100+1</f>
        <v>1.5177791789144699</v>
      </c>
      <c r="H247" s="46">
        <v>1.3441082938115287</v>
      </c>
      <c r="I247" s="333">
        <f t="shared" si="11"/>
        <v>1.5123951216430731</v>
      </c>
      <c r="J247">
        <f t="shared" si="9"/>
        <v>1.3795754293429496E-2</v>
      </c>
      <c r="K247" s="333">
        <f>MAX(I$3:I247)</f>
        <v>1.5123951216430731</v>
      </c>
      <c r="L247">
        <f t="shared" si="10"/>
        <v>0</v>
      </c>
    </row>
    <row r="248" spans="1:12">
      <c r="A248" s="28">
        <v>44202</v>
      </c>
      <c r="B248" s="33">
        <v>1.5893458004145633</v>
      </c>
      <c r="C248" s="33">
        <v>1.5050094278835968</v>
      </c>
      <c r="D248" s="33">
        <v>1.6736821729455298</v>
      </c>
      <c r="E248" s="33">
        <v>1.7352452999999999</v>
      </c>
      <c r="F248" s="46">
        <v>1.3036757083011499</v>
      </c>
      <c r="G248" s="33">
        <f>[1]!thsiFinD("ths_int_chg_ratio_index",G$1,$A$3,$A248,101)/100+1</f>
        <v>1.5188174646491199</v>
      </c>
      <c r="H248" s="46">
        <v>1.3398994274573737</v>
      </c>
      <c r="I248" s="333">
        <f t="shared" si="11"/>
        <v>1.5067908002014518</v>
      </c>
      <c r="J248">
        <f t="shared" si="9"/>
        <v>-3.7055934401142299E-3</v>
      </c>
      <c r="K248" s="333">
        <f>MAX(I$3:I248)</f>
        <v>1.5123951216430731</v>
      </c>
      <c r="L248">
        <f t="shared" si="10"/>
        <v>-3.7055934401142299E-3</v>
      </c>
    </row>
    <row r="249" spans="1:12">
      <c r="A249" s="28">
        <v>44203</v>
      </c>
      <c r="B249" s="33">
        <v>1.5988300317381992</v>
      </c>
      <c r="C249" s="33">
        <v>1.4977763352156281</v>
      </c>
      <c r="D249" s="33">
        <v>1.6998837282607699</v>
      </c>
      <c r="E249" s="33">
        <v>1.7288619999999999</v>
      </c>
      <c r="F249" s="46">
        <v>1.32211046065974</v>
      </c>
      <c r="G249" s="33">
        <f>[1]!thsiFinD("ths_int_chg_ratio_index",G$1,$A$3,$A249,101)/100+1</f>
        <v>1.53247476634034</v>
      </c>
      <c r="H249" s="46">
        <v>1.3357560966583375</v>
      </c>
      <c r="I249" s="333">
        <f t="shared" si="11"/>
        <v>1.5178199124595537</v>
      </c>
      <c r="J249">
        <f t="shared" si="9"/>
        <v>7.3196041923186961E-3</v>
      </c>
      <c r="K249" s="333">
        <f>MAX(I$3:I249)</f>
        <v>1.5178199124595537</v>
      </c>
      <c r="L249">
        <f t="shared" si="10"/>
        <v>0</v>
      </c>
    </row>
    <row r="250" spans="1:12">
      <c r="A250" s="28">
        <v>44204</v>
      </c>
      <c r="B250" s="33">
        <v>1.5927150819089138</v>
      </c>
      <c r="C250" s="33">
        <v>1.4971309818648675</v>
      </c>
      <c r="D250" s="33">
        <v>1.68829918195296</v>
      </c>
      <c r="E250" s="33">
        <v>1.7290201999999999</v>
      </c>
      <c r="F250" s="46">
        <v>1.3195535563449601</v>
      </c>
      <c r="G250" s="33">
        <f>[1]!thsiFinD("ths_int_chg_ratio_index",G$1,$A$3,$A250,101)/100+1</f>
        <v>1.53425117869272</v>
      </c>
      <c r="H250" s="46">
        <v>1.3328550197947688</v>
      </c>
      <c r="I250" s="333">
        <f t="shared" si="11"/>
        <v>1.5105771008738644</v>
      </c>
      <c r="J250">
        <f t="shared" si="9"/>
        <v>-4.7718517369775837E-3</v>
      </c>
      <c r="K250" s="333">
        <f>MAX(I$3:I250)</f>
        <v>1.5178199124595537</v>
      </c>
      <c r="L250">
        <f t="shared" si="10"/>
        <v>-4.7718517369775837E-3</v>
      </c>
    </row>
    <row r="251" spans="1:12">
      <c r="A251" s="28">
        <v>44207</v>
      </c>
      <c r="B251" s="33">
        <v>1.589414387975379</v>
      </c>
      <c r="C251" s="33">
        <v>1.4964678662042008</v>
      </c>
      <c r="D251" s="33">
        <v>1.6823609097465575</v>
      </c>
      <c r="E251" s="33">
        <v>1.7174444</v>
      </c>
      <c r="F251" s="46">
        <v>1.3048684768882901</v>
      </c>
      <c r="G251" s="33">
        <f>[1]!thsiFinD("ths_int_chg_ratio_index",G$1,$A$3,$A251,101)/100+1</f>
        <v>1.5245399980069099</v>
      </c>
      <c r="H251" s="46">
        <v>1.3117449764581541</v>
      </c>
      <c r="I251" s="333">
        <f t="shared" si="11"/>
        <v>1.4970529431023558</v>
      </c>
      <c r="J251">
        <f t="shared" si="9"/>
        <v>-8.9529741737015556E-3</v>
      </c>
      <c r="K251" s="333">
        <f>MAX(I$3:I251)</f>
        <v>1.5178199124595537</v>
      </c>
      <c r="L251">
        <f t="shared" si="10"/>
        <v>-1.368210364531719E-2</v>
      </c>
    </row>
    <row r="252" spans="1:12">
      <c r="A252" s="28">
        <v>44208</v>
      </c>
      <c r="B252" s="33">
        <v>1.6293934144410387</v>
      </c>
      <c r="C252" s="33">
        <v>1.5274562361397825</v>
      </c>
      <c r="D252" s="33">
        <v>1.7313305927422951</v>
      </c>
      <c r="E252" s="33">
        <v>1.7461186</v>
      </c>
      <c r="F252" s="46">
        <v>1.3378331620752599</v>
      </c>
      <c r="G252" s="33">
        <f>[1]!thsiFinD("ths_int_chg_ratio_index",G$1,$A$3,$A252,101)/100+1</f>
        <v>1.56506242748664</v>
      </c>
      <c r="H252" s="46">
        <v>1.3322792333118854</v>
      </c>
      <c r="I252" s="333">
        <f t="shared" si="11"/>
        <v>1.5318049130270901</v>
      </c>
      <c r="J252">
        <f t="shared" si="9"/>
        <v>2.321358779250482E-2</v>
      </c>
      <c r="K252" s="333">
        <f>MAX(I$3:I252)</f>
        <v>1.5318049130270901</v>
      </c>
      <c r="L252">
        <f t="shared" si="10"/>
        <v>0</v>
      </c>
    </row>
    <row r="253" spans="1:12">
      <c r="A253" s="28">
        <v>44209</v>
      </c>
      <c r="B253" s="33">
        <v>1.6282367822045145</v>
      </c>
      <c r="C253" s="33">
        <v>1.5365396004187766</v>
      </c>
      <c r="D253" s="33">
        <v>1.7199339639902524</v>
      </c>
      <c r="E253" s="33">
        <v>1.7298328999999999</v>
      </c>
      <c r="F253" s="46">
        <v>1.3323425654380801</v>
      </c>
      <c r="G253" s="33">
        <f>[1]!thsiFinD("ths_int_chg_ratio_index",G$1,$A$3,$A253,101)/100+1</f>
        <v>1.5583637685960898</v>
      </c>
      <c r="H253" s="46">
        <v>1.3208662887136189</v>
      </c>
      <c r="I253" s="333">
        <f t="shared" si="11"/>
        <v>1.5204001263519356</v>
      </c>
      <c r="J253">
        <f t="shared" si="9"/>
        <v>-7.4453258232582975E-3</v>
      </c>
      <c r="K253" s="333">
        <f>MAX(I$3:I253)</f>
        <v>1.5318049130270901</v>
      </c>
      <c r="L253">
        <f t="shared" si="10"/>
        <v>-7.4453258232582975E-3</v>
      </c>
    </row>
    <row r="254" spans="1:12">
      <c r="A254" s="28">
        <v>44210</v>
      </c>
      <c r="B254" s="33">
        <v>1.6199497520663564</v>
      </c>
      <c r="C254" s="33">
        <v>1.542329685807085</v>
      </c>
      <c r="D254" s="33">
        <v>1.6975698183256276</v>
      </c>
      <c r="E254" s="33">
        <v>1.7435573999999998</v>
      </c>
      <c r="F254" s="46">
        <v>1.3096740957859101</v>
      </c>
      <c r="G254" s="33">
        <f>[1]!thsiFinD("ths_int_chg_ratio_index",G$1,$A$3,$A254,101)/100+1</f>
        <v>1.5361950152385302</v>
      </c>
      <c r="H254" s="46">
        <v>1.3116026303246073</v>
      </c>
      <c r="I254" s="333">
        <f t="shared" si="11"/>
        <v>1.5045862243251173</v>
      </c>
      <c r="J254">
        <f t="shared" si="9"/>
        <v>-1.0401144904376047E-2</v>
      </c>
      <c r="K254" s="333">
        <f>MAX(I$3:I254)</f>
        <v>1.5318049130270901</v>
      </c>
      <c r="L254">
        <f t="shared" si="10"/>
        <v>-1.7769030814886455E-2</v>
      </c>
    </row>
    <row r="255" spans="1:12">
      <c r="A255" s="28">
        <v>44211</v>
      </c>
      <c r="B255" s="33">
        <v>1.6142821404201202</v>
      </c>
      <c r="C255" s="33">
        <v>1.5340314242479351</v>
      </c>
      <c r="D255" s="33">
        <v>1.694532856592305</v>
      </c>
      <c r="E255" s="33">
        <v>1.7402421000000001</v>
      </c>
      <c r="F255" s="46">
        <v>1.30636613968544</v>
      </c>
      <c r="G255" s="33">
        <f>[1]!thsiFinD("ths_int_chg_ratio_index",G$1,$A$3,$A255,101)/100+1</f>
        <v>1.5247226013339201</v>
      </c>
      <c r="H255" s="46">
        <v>1.3156935036971267</v>
      </c>
      <c r="I255" s="333">
        <f t="shared" si="11"/>
        <v>1.5051131801447157</v>
      </c>
      <c r="J255">
        <f t="shared" si="9"/>
        <v>3.5023304818215806E-4</v>
      </c>
      <c r="K255" s="333">
        <f>MAX(I$3:I255)</f>
        <v>1.5318049130270901</v>
      </c>
      <c r="L255">
        <f t="shared" si="10"/>
        <v>-1.7425021068529722E-2</v>
      </c>
    </row>
    <row r="256" spans="1:12">
      <c r="A256" s="28">
        <v>44214</v>
      </c>
      <c r="B256" s="33">
        <v>1.6683411283221012</v>
      </c>
      <c r="C256" s="33">
        <v>1.5834787381015074</v>
      </c>
      <c r="D256" s="33">
        <v>1.7532035185426948</v>
      </c>
      <c r="E256" s="33">
        <v>1.7764956999999999</v>
      </c>
      <c r="F256" s="46">
        <v>1.3219761389253699</v>
      </c>
      <c r="G256" s="33">
        <f>[1]!thsiFinD("ths_int_chg_ratio_index",G$1,$A$3,$A256,101)/100+1</f>
        <v>1.55769885654927</v>
      </c>
      <c r="H256" s="46">
        <v>1.3369375617783639</v>
      </c>
      <c r="I256" s="333">
        <f t="shared" si="11"/>
        <v>1.5450705401605294</v>
      </c>
      <c r="J256">
        <f t="shared" si="9"/>
        <v>2.6547744410803542E-2</v>
      </c>
      <c r="K256" s="333">
        <f>MAX(I$3:I256)</f>
        <v>1.5450705401605294</v>
      </c>
      <c r="L256">
        <f t="shared" si="10"/>
        <v>0</v>
      </c>
    </row>
    <row r="257" spans="1:12">
      <c r="A257" s="28">
        <v>44215</v>
      </c>
      <c r="B257" s="33">
        <v>1.6376018386691682</v>
      </c>
      <c r="C257" s="33">
        <v>1.5490397272225838</v>
      </c>
      <c r="D257" s="33">
        <v>1.7261639501157524</v>
      </c>
      <c r="E257" s="33">
        <v>1.7428857</v>
      </c>
      <c r="F257" s="46">
        <v>1.3051141685659899</v>
      </c>
      <c r="G257" s="33">
        <f>[1]!thsiFinD("ths_int_chg_ratio_index",G$1,$A$3,$A257,101)/100+1</f>
        <v>1.5348289757120699</v>
      </c>
      <c r="H257" s="46">
        <v>1.3284347099875786</v>
      </c>
      <c r="I257" s="333">
        <f t="shared" si="11"/>
        <v>1.5272993300516655</v>
      </c>
      <c r="J257">
        <f t="shared" si="9"/>
        <v>-1.1501876223086516E-2</v>
      </c>
      <c r="K257" s="333">
        <f>MAX(I$3:I257)</f>
        <v>1.5450705401605294</v>
      </c>
      <c r="L257">
        <f t="shared" si="10"/>
        <v>-1.1501876223086516E-2</v>
      </c>
    </row>
    <row r="258" spans="1:12">
      <c r="A258" s="28">
        <v>44216</v>
      </c>
      <c r="B258" s="33">
        <v>1.6733819999171282</v>
      </c>
      <c r="C258" s="33">
        <v>1.5846841488915566</v>
      </c>
      <c r="D258" s="33">
        <v>1.7620798509427</v>
      </c>
      <c r="E258" s="33">
        <v>1.8111668000000001</v>
      </c>
      <c r="F258" s="46">
        <v>1.31501459425394</v>
      </c>
      <c r="G258" s="33">
        <f>[1]!thsiFinD("ths_int_chg_ratio_index",G$1,$A$3,$A258,101)/100+1</f>
        <v>1.5666167625152001</v>
      </c>
      <c r="H258" s="46">
        <v>1.3409973120932301</v>
      </c>
      <c r="I258" s="333">
        <f t="shared" si="11"/>
        <v>1.5515385815179652</v>
      </c>
      <c r="J258">
        <f t="shared" si="9"/>
        <v>1.5870662017169801E-2</v>
      </c>
      <c r="K258" s="333">
        <f>MAX(I$3:I258)</f>
        <v>1.5515385815179652</v>
      </c>
      <c r="L258">
        <f t="shared" si="10"/>
        <v>0</v>
      </c>
    </row>
    <row r="259" spans="1:12">
      <c r="A259" s="28">
        <v>44217</v>
      </c>
      <c r="B259" s="33">
        <v>1.6942834785372178</v>
      </c>
      <c r="C259" s="33">
        <v>1.5987736957119583</v>
      </c>
      <c r="D259" s="33">
        <v>1.7897932613624774</v>
      </c>
      <c r="E259" s="33">
        <v>1.8533046</v>
      </c>
      <c r="F259" s="46">
        <v>1.33545309406504</v>
      </c>
      <c r="G259" s="33">
        <f>[1]!thsiFinD("ths_int_chg_ratio_index",G$1,$A$3,$A259,101)/100+1</f>
        <v>1.60810871790438</v>
      </c>
      <c r="H259" s="46">
        <v>1.3589748882219701</v>
      </c>
      <c r="I259" s="333">
        <f t="shared" si="11"/>
        <v>1.5743840747922238</v>
      </c>
      <c r="J259">
        <f t="shared" ref="J259:J322" si="12">I259/I258-1</f>
        <v>1.4724411978145779E-2</v>
      </c>
      <c r="K259" s="333">
        <f>MAX(I$3:I259)</f>
        <v>1.5743840747922238</v>
      </c>
      <c r="L259">
        <f t="shared" ref="L259:L322" si="13">I259/K259-1</f>
        <v>0</v>
      </c>
    </row>
    <row r="260" spans="1:12">
      <c r="A260" s="28">
        <v>44218</v>
      </c>
      <c r="B260" s="33">
        <v>1.6994310187630495</v>
      </c>
      <c r="C260" s="33">
        <v>1.5998948101584165</v>
      </c>
      <c r="D260" s="33">
        <v>1.7989672273676827</v>
      </c>
      <c r="E260" s="33">
        <v>1.8855312</v>
      </c>
      <c r="F260" s="46">
        <v>1.3370302700935</v>
      </c>
      <c r="G260" s="33">
        <f>[1]!thsiFinD("ths_int_chg_ratio_index",G$1,$A$3,$A260,101)/100+1</f>
        <v>1.6401861869224499</v>
      </c>
      <c r="H260" s="46">
        <v>1.3598546223268562</v>
      </c>
      <c r="I260" s="333">
        <f t="shared" ref="I260:I323" si="14">D260*0.5+H260*0.5</f>
        <v>1.5794109248472694</v>
      </c>
      <c r="J260">
        <f t="shared" si="12"/>
        <v>3.1928994554324408E-3</v>
      </c>
      <c r="K260" s="333">
        <f>MAX(I$3:I260)</f>
        <v>1.5794109248472694</v>
      </c>
      <c r="L260">
        <f t="shared" si="13"/>
        <v>0</v>
      </c>
    </row>
    <row r="261" spans="1:12">
      <c r="A261" s="28">
        <v>44221</v>
      </c>
      <c r="B261" s="33">
        <v>1.6994338608333246</v>
      </c>
      <c r="C261" s="33">
        <v>1.5971331197330365</v>
      </c>
      <c r="D261" s="33">
        <v>1.8017346019336125</v>
      </c>
      <c r="E261" s="33">
        <v>1.8827335999999999</v>
      </c>
      <c r="F261" s="46">
        <v>1.34788275103253</v>
      </c>
      <c r="G261" s="33">
        <f>[1]!thsiFinD("ths_int_chg_ratio_index",G$1,$A$3,$A261,101)/100+1</f>
        <v>1.6319513007197499</v>
      </c>
      <c r="H261" s="46">
        <v>1.3579734169912112</v>
      </c>
      <c r="I261" s="333">
        <f t="shared" si="14"/>
        <v>1.5798540094624118</v>
      </c>
      <c r="J261">
        <f t="shared" si="12"/>
        <v>2.8053789433246656E-4</v>
      </c>
      <c r="K261" s="333">
        <f>MAX(I$3:I261)</f>
        <v>1.5798540094624118</v>
      </c>
      <c r="L261">
        <f t="shared" si="13"/>
        <v>0</v>
      </c>
    </row>
    <row r="262" spans="1:12">
      <c r="A262" s="28">
        <v>44222</v>
      </c>
      <c r="B262" s="33">
        <v>1.6572793224590516</v>
      </c>
      <c r="C262" s="33">
        <v>1.5675540388388458</v>
      </c>
      <c r="D262" s="33">
        <v>1.7470046060792574</v>
      </c>
      <c r="E262" s="33">
        <v>1.8456317</v>
      </c>
      <c r="F262" s="46">
        <v>1.3217516928465101</v>
      </c>
      <c r="G262" s="33">
        <f>[1]!thsiFinD("ths_int_chg_ratio_index",G$1,$A$3,$A262,101)/100+1</f>
        <v>1.5822660780022701</v>
      </c>
      <c r="H262" s="46">
        <v>1.3359321543360463</v>
      </c>
      <c r="I262" s="333">
        <f t="shared" si="14"/>
        <v>1.5414683802076519</v>
      </c>
      <c r="J262">
        <f t="shared" si="12"/>
        <v>-2.4296947075395758E-2</v>
      </c>
      <c r="K262" s="333">
        <f>MAX(I$3:I262)</f>
        <v>1.5798540094624118</v>
      </c>
      <c r="L262">
        <f t="shared" si="13"/>
        <v>-2.4296947075395758E-2</v>
      </c>
    </row>
    <row r="263" spans="1:12">
      <c r="A263" s="28">
        <v>44223</v>
      </c>
      <c r="B263" s="33">
        <v>1.663905528907095</v>
      </c>
      <c r="C263" s="33">
        <v>1.5653600946957948</v>
      </c>
      <c r="D263" s="33">
        <v>1.7624509631183951</v>
      </c>
      <c r="E263" s="33">
        <v>1.8368690999999999</v>
      </c>
      <c r="F263" s="46">
        <v>1.3256387259072802</v>
      </c>
      <c r="G263" s="33">
        <f>[1]!thsiFinD("ths_int_chg_ratio_index",G$1,$A$3,$A263,101)/100+1</f>
        <v>1.6040517232276401</v>
      </c>
      <c r="H263" s="46">
        <v>1.340109017327707</v>
      </c>
      <c r="I263" s="333">
        <f t="shared" si="14"/>
        <v>1.5512799902230512</v>
      </c>
      <c r="J263">
        <f t="shared" si="12"/>
        <v>6.3651062463425667E-3</v>
      </c>
      <c r="K263" s="333">
        <f>MAX(I$3:I263)</f>
        <v>1.5798540094624118</v>
      </c>
      <c r="L263">
        <f t="shared" si="13"/>
        <v>-1.8086493478649768E-2</v>
      </c>
    </row>
    <row r="264" spans="1:12">
      <c r="A264" s="28">
        <v>44224</v>
      </c>
      <c r="B264" s="33">
        <v>1.6007853611395253</v>
      </c>
      <c r="C264" s="33">
        <v>1.5077082647048159</v>
      </c>
      <c r="D264" s="33">
        <v>1.6938624575742349</v>
      </c>
      <c r="E264" s="33">
        <v>1.7794044</v>
      </c>
      <c r="F264" s="46">
        <v>1.2910606840680801</v>
      </c>
      <c r="G264" s="33">
        <f>[1]!thsiFinD("ths_int_chg_ratio_index",G$1,$A$3,$A264,101)/100+1</f>
        <v>1.5291318921516002</v>
      </c>
      <c r="H264" s="46">
        <v>1.3105207909829317</v>
      </c>
      <c r="I264" s="333">
        <f t="shared" si="14"/>
        <v>1.5021916242785833</v>
      </c>
      <c r="J264">
        <f t="shared" si="12"/>
        <v>-3.1643782072770521E-2</v>
      </c>
      <c r="K264" s="333">
        <f>MAX(I$3:I264)</f>
        <v>1.5798540094624118</v>
      </c>
      <c r="L264">
        <f t="shared" si="13"/>
        <v>-4.915795049332139E-2</v>
      </c>
    </row>
    <row r="265" spans="1:12">
      <c r="A265" s="28">
        <v>44225</v>
      </c>
      <c r="B265" s="33">
        <v>1.5863507398243137</v>
      </c>
      <c r="C265" s="33">
        <v>1.4911147477618949</v>
      </c>
      <c r="D265" s="33">
        <v>1.6815867318867324</v>
      </c>
      <c r="E265" s="33">
        <v>1.7667478999999999</v>
      </c>
      <c r="F265" s="46">
        <v>1.2833264680521801</v>
      </c>
      <c r="G265" s="33">
        <f>[1]!thsiFinD("ths_int_chg_ratio_index",G$1,$A$3,$A265,101)/100+1</f>
        <v>1.50718554609903</v>
      </c>
      <c r="H265" s="46">
        <v>1.2974897756333328</v>
      </c>
      <c r="I265" s="333">
        <f t="shared" si="14"/>
        <v>1.4895382537600326</v>
      </c>
      <c r="J265">
        <f t="shared" si="12"/>
        <v>-8.4232732456003268E-3</v>
      </c>
      <c r="K265" s="333">
        <f>MAX(I$3:I265)</f>
        <v>1.5798540094624118</v>
      </c>
      <c r="L265">
        <f t="shared" si="13"/>
        <v>-5.716715288972285E-2</v>
      </c>
    </row>
    <row r="266" spans="1:12">
      <c r="A266" s="28">
        <v>44228</v>
      </c>
      <c r="B266" s="33">
        <v>1.6033436186203287</v>
      </c>
      <c r="C266" s="33">
        <v>1.4979254676672924</v>
      </c>
      <c r="D266" s="33">
        <v>1.708761769573365</v>
      </c>
      <c r="E266" s="33">
        <v>1.7863913</v>
      </c>
      <c r="F266" s="46">
        <v>1.2977175682544699</v>
      </c>
      <c r="G266" s="33">
        <f>[1]!thsiFinD("ths_int_chg_ratio_index",G$1,$A$3,$A266,101)/100+1</f>
        <v>1.5144284676730702</v>
      </c>
      <c r="H266" s="46">
        <v>1.3098856114771174</v>
      </c>
      <c r="I266" s="333">
        <f t="shared" si="14"/>
        <v>1.5093236905252412</v>
      </c>
      <c r="J266">
        <f t="shared" si="12"/>
        <v>1.3282932959435056E-2</v>
      </c>
      <c r="K266" s="333">
        <f>MAX(I$3:I266)</f>
        <v>1.5798540094624118</v>
      </c>
      <c r="L266">
        <f t="shared" si="13"/>
        <v>-4.4643567389603622E-2</v>
      </c>
    </row>
    <row r="267" spans="1:12">
      <c r="A267" s="28">
        <v>44229</v>
      </c>
      <c r="B267" s="33">
        <v>1.6295124020820151</v>
      </c>
      <c r="C267" s="33">
        <v>1.5195330777766451</v>
      </c>
      <c r="D267" s="33">
        <v>1.739491726387385</v>
      </c>
      <c r="E267" s="33">
        <v>1.8208906</v>
      </c>
      <c r="F267" s="46">
        <v>1.3160713349145001</v>
      </c>
      <c r="G267" s="33">
        <f>[1]!thsiFinD("ths_int_chg_ratio_index",G$1,$A$3,$A267,101)/100+1</f>
        <v>1.53612369805931</v>
      </c>
      <c r="H267" s="46">
        <v>1.3240650743351743</v>
      </c>
      <c r="I267" s="333">
        <f t="shared" si="14"/>
        <v>1.5317784003612798</v>
      </c>
      <c r="J267">
        <f t="shared" si="12"/>
        <v>1.4877332130276422E-2</v>
      </c>
      <c r="K267" s="333">
        <f>MAX(I$3:I267)</f>
        <v>1.5798540094624118</v>
      </c>
      <c r="L267">
        <f t="shared" si="13"/>
        <v>-3.0430412438862686E-2</v>
      </c>
    </row>
    <row r="268" spans="1:12">
      <c r="A268" s="28">
        <v>44230</v>
      </c>
      <c r="B268" s="33">
        <v>1.6048222875255962</v>
      </c>
      <c r="C268" s="33">
        <v>1.4926352399257325</v>
      </c>
      <c r="D268" s="33">
        <v>1.7170093351254601</v>
      </c>
      <c r="E268" s="33">
        <v>1.8043062999999999</v>
      </c>
      <c r="F268" s="46">
        <v>1.3106429792341001</v>
      </c>
      <c r="G268" s="33">
        <f>[1]!thsiFinD("ths_int_chg_ratio_index",G$1,$A$3,$A268,101)/100+1</f>
        <v>1.5100274676321499</v>
      </c>
      <c r="H268" s="46">
        <v>1.3120015831093645</v>
      </c>
      <c r="I268" s="333">
        <f t="shared" si="14"/>
        <v>1.5145054591174123</v>
      </c>
      <c r="J268">
        <f t="shared" si="12"/>
        <v>-1.1276396925164578E-2</v>
      </c>
      <c r="K268" s="333">
        <f>MAX(I$3:I268)</f>
        <v>1.5798540094624118</v>
      </c>
      <c r="L268">
        <f t="shared" si="13"/>
        <v>-4.1363663954770202E-2</v>
      </c>
    </row>
    <row r="269" spans="1:12">
      <c r="A269" s="28">
        <v>44231</v>
      </c>
      <c r="B269" s="33">
        <v>1.5839890516073414</v>
      </c>
      <c r="C269" s="33">
        <v>1.4857596621354876</v>
      </c>
      <c r="D269" s="33">
        <v>1.6822184410791949</v>
      </c>
      <c r="E269" s="33">
        <v>1.7838761999999999</v>
      </c>
      <c r="F269" s="46">
        <v>1.30541670215391</v>
      </c>
      <c r="G269" s="33">
        <f>[1]!thsiFinD("ths_int_chg_ratio_index",G$1,$A$3,$A269,101)/100+1</f>
        <v>1.5068200507115099</v>
      </c>
      <c r="H269" s="46">
        <v>1.2945259203362676</v>
      </c>
      <c r="I269" s="333">
        <f t="shared" si="14"/>
        <v>1.4883721807077313</v>
      </c>
      <c r="J269">
        <f t="shared" si="12"/>
        <v>-1.7255321367352749E-2</v>
      </c>
      <c r="K269" s="333">
        <f>MAX(I$3:I269)</f>
        <v>1.5798540094624118</v>
      </c>
      <c r="L269">
        <f t="shared" si="13"/>
        <v>-5.7905242007652236E-2</v>
      </c>
    </row>
    <row r="270" spans="1:12">
      <c r="A270" s="28">
        <v>44232</v>
      </c>
      <c r="B270" s="33">
        <v>1.5542402356102063</v>
      </c>
      <c r="C270" s="33">
        <v>1.466472984193175</v>
      </c>
      <c r="D270" s="33">
        <v>1.6420074870272376</v>
      </c>
      <c r="E270" s="33">
        <v>1.7701682000000001</v>
      </c>
      <c r="F270" s="46">
        <v>1.30326096336006</v>
      </c>
      <c r="G270" s="33">
        <f>[1]!thsiFinD("ths_int_chg_ratio_index",G$1,$A$3,$A270,101)/100+1</f>
        <v>1.4931239349857899</v>
      </c>
      <c r="H270" s="46">
        <v>1.2806377340518476</v>
      </c>
      <c r="I270" s="333">
        <f t="shared" si="14"/>
        <v>1.4613226105395425</v>
      </c>
      <c r="J270">
        <f t="shared" si="12"/>
        <v>-1.8173928886071056E-2</v>
      </c>
      <c r="K270" s="333">
        <f>MAX(I$3:I270)</f>
        <v>1.5798540094624118</v>
      </c>
      <c r="L270">
        <f t="shared" si="13"/>
        <v>-7.5026805143345365E-2</v>
      </c>
    </row>
    <row r="271" spans="1:12">
      <c r="A271" s="28">
        <v>44235</v>
      </c>
      <c r="B271" s="33">
        <v>1.5883642966570477</v>
      </c>
      <c r="C271" s="33">
        <v>1.4967907817609876</v>
      </c>
      <c r="D271" s="33">
        <v>1.6799378115531076</v>
      </c>
      <c r="E271" s="33">
        <v>1.8111009</v>
      </c>
      <c r="F271" s="46">
        <v>1.32214762292834</v>
      </c>
      <c r="G271" s="33">
        <f>[1]!thsiFinD("ths_int_chg_ratio_index",G$1,$A$3,$A271,101)/100+1</f>
        <v>1.50457972608923</v>
      </c>
      <c r="H271" s="46">
        <v>1.2927054989521682</v>
      </c>
      <c r="I271" s="333">
        <f t="shared" si="14"/>
        <v>1.4863216552526379</v>
      </c>
      <c r="J271">
        <f t="shared" si="12"/>
        <v>1.7107136051132121E-2</v>
      </c>
      <c r="K271" s="333">
        <f>MAX(I$3:I271)</f>
        <v>1.5798540094624118</v>
      </c>
      <c r="L271">
        <f t="shared" si="13"/>
        <v>-5.9203162855282376E-2</v>
      </c>
    </row>
    <row r="272" spans="1:12">
      <c r="A272" s="28">
        <v>44236</v>
      </c>
      <c r="B272" s="33">
        <v>1.6306839720301651</v>
      </c>
      <c r="C272" s="33">
        <v>1.5306895281330402</v>
      </c>
      <c r="D272" s="33">
        <v>1.7306784159272901</v>
      </c>
      <c r="E272" s="33">
        <v>1.8510214</v>
      </c>
      <c r="F272" s="46">
        <v>1.35090364613742</v>
      </c>
      <c r="G272" s="33">
        <f>[1]!thsiFinD("ths_int_chg_ratio_index",G$1,$A$3,$A272,101)/100+1</f>
        <v>1.5553691895266599</v>
      </c>
      <c r="H272" s="46">
        <v>1.321550255741986</v>
      </c>
      <c r="I272" s="333">
        <f t="shared" si="14"/>
        <v>1.5261143358346381</v>
      </c>
      <c r="J272">
        <f t="shared" si="12"/>
        <v>2.677259020036038E-2</v>
      </c>
      <c r="K272" s="333">
        <f>MAX(I$3:I272)</f>
        <v>1.5798540094624118</v>
      </c>
      <c r="L272">
        <f t="shared" si="13"/>
        <v>-3.4015594672611615E-2</v>
      </c>
    </row>
    <row r="273" spans="1:12">
      <c r="A273" s="28">
        <v>44237</v>
      </c>
      <c r="B273" s="33">
        <v>1.6535520645394266</v>
      </c>
      <c r="C273" s="33">
        <v>1.5516237961303283</v>
      </c>
      <c r="D273" s="33">
        <v>1.7554803329485251</v>
      </c>
      <c r="E273" s="33">
        <v>1.8943639999999999</v>
      </c>
      <c r="F273" s="46">
        <v>1.37663793283175</v>
      </c>
      <c r="G273" s="33">
        <f>[1]!thsiFinD("ths_int_chg_ratio_index",G$1,$A$3,$A273,101)/100+1</f>
        <v>1.59186539507325</v>
      </c>
      <c r="H273" s="46">
        <v>1.3362603935466459</v>
      </c>
      <c r="I273" s="333">
        <f t="shared" si="14"/>
        <v>1.5458703632475856</v>
      </c>
      <c r="J273">
        <f t="shared" si="12"/>
        <v>1.2945312778378959E-2</v>
      </c>
      <c r="K273" s="333">
        <f>MAX(I$3:I273)</f>
        <v>1.5798540094624118</v>
      </c>
      <c r="L273">
        <f t="shared" si="13"/>
        <v>-2.1510624406612111E-2</v>
      </c>
    </row>
    <row r="274" spans="1:12">
      <c r="A274" s="28">
        <v>44245</v>
      </c>
      <c r="B274" s="33">
        <v>1.656494846725757</v>
      </c>
      <c r="C274" s="33">
        <v>1.5460329478176464</v>
      </c>
      <c r="D274" s="33">
        <v>1.7669567456338675</v>
      </c>
      <c r="E274" s="33">
        <v>1.8605277999999998</v>
      </c>
      <c r="F274" s="46">
        <v>1.3732180458480501</v>
      </c>
      <c r="G274" s="33">
        <f>[1]!thsiFinD("ths_int_chg_ratio_index",G$1,$A$3,$A274,101)/100+1</f>
        <v>1.5628070474737301</v>
      </c>
      <c r="H274" s="46">
        <v>1.3468438384665529</v>
      </c>
      <c r="I274" s="333">
        <f t="shared" si="14"/>
        <v>1.5569002920502102</v>
      </c>
      <c r="J274">
        <f t="shared" si="12"/>
        <v>7.1350929967068932E-3</v>
      </c>
      <c r="K274" s="333">
        <f>MAX(I$3:I274)</f>
        <v>1.5798540094624118</v>
      </c>
      <c r="L274">
        <f t="shared" si="13"/>
        <v>-1.4529011715463724E-2</v>
      </c>
    </row>
    <row r="275" spans="1:12">
      <c r="A275" s="28">
        <v>44246</v>
      </c>
      <c r="B275" s="33">
        <v>1.6442312845971057</v>
      </c>
      <c r="C275" s="33">
        <v>1.5365868154104838</v>
      </c>
      <c r="D275" s="33">
        <v>1.7518757537837275</v>
      </c>
      <c r="E275" s="33">
        <v>1.8373233</v>
      </c>
      <c r="F275" s="46">
        <v>1.37911001835863</v>
      </c>
      <c r="G275" s="33">
        <f>[1]!thsiFinD("ths_int_chg_ratio_index",G$1,$A$3,$A275,101)/100+1</f>
        <v>1.5622234757840001</v>
      </c>
      <c r="H275" s="46">
        <v>1.3616265492815147</v>
      </c>
      <c r="I275" s="333">
        <f t="shared" si="14"/>
        <v>1.5567511515326211</v>
      </c>
      <c r="J275">
        <f t="shared" si="12"/>
        <v>-9.5793236311036978E-5</v>
      </c>
      <c r="K275" s="333">
        <f>MAX(I$3:I275)</f>
        <v>1.5798540094624118</v>
      </c>
      <c r="L275">
        <f t="shared" si="13"/>
        <v>-1.4623413170722133E-2</v>
      </c>
    </row>
    <row r="276" spans="1:12">
      <c r="A276" s="28">
        <v>44249</v>
      </c>
      <c r="B276" s="33">
        <v>1.6111971875570352</v>
      </c>
      <c r="C276" s="33">
        <v>1.4896407299225731</v>
      </c>
      <c r="D276" s="33">
        <v>1.7327536451914973</v>
      </c>
      <c r="E276" s="33">
        <v>1.7686565000000001</v>
      </c>
      <c r="F276" s="46">
        <v>1.34304936560969</v>
      </c>
      <c r="G276" s="33">
        <f>[1]!thsiFinD("ths_int_chg_ratio_index",G$1,$A$3,$A276,101)/100+1</f>
        <v>1.51724691929585</v>
      </c>
      <c r="H276" s="46">
        <v>1.3471337871405966</v>
      </c>
      <c r="I276" s="333">
        <f t="shared" si="14"/>
        <v>1.539943716166047</v>
      </c>
      <c r="J276">
        <f t="shared" si="12"/>
        <v>-1.0796481730575347E-2</v>
      </c>
      <c r="K276" s="333">
        <f>MAX(I$3:I276)</f>
        <v>1.5798540094624118</v>
      </c>
      <c r="L276">
        <f t="shared" si="13"/>
        <v>-2.526201348816115E-2</v>
      </c>
    </row>
    <row r="277" spans="1:12">
      <c r="A277" s="28">
        <v>44250</v>
      </c>
      <c r="B277" s="33">
        <v>1.5982549304637166</v>
      </c>
      <c r="C277" s="33">
        <v>1.4832122359593427</v>
      </c>
      <c r="D277" s="33">
        <v>1.71329762496809</v>
      </c>
      <c r="E277" s="33">
        <v>1.7596205999999999</v>
      </c>
      <c r="F277" s="46">
        <v>1.33859784002611</v>
      </c>
      <c r="G277" s="33">
        <f>[1]!thsiFinD("ths_int_chg_ratio_index",G$1,$A$3,$A277,101)/100+1</f>
        <v>1.52537167428483</v>
      </c>
      <c r="H277" s="46">
        <v>1.3412315685780194</v>
      </c>
      <c r="I277" s="333">
        <f t="shared" si="14"/>
        <v>1.5272645967730547</v>
      </c>
      <c r="J277">
        <f t="shared" si="12"/>
        <v>-8.2334953283611512E-3</v>
      </c>
      <c r="K277" s="333">
        <f>MAX(I$3:I277)</f>
        <v>1.5798540094624118</v>
      </c>
      <c r="L277">
        <f t="shared" si="13"/>
        <v>-3.3287514146482455E-2</v>
      </c>
    </row>
    <row r="278" spans="1:12">
      <c r="A278" s="28">
        <v>44251</v>
      </c>
      <c r="B278" s="33">
        <v>1.5617309369623427</v>
      </c>
      <c r="C278" s="33">
        <v>1.4562138385291952</v>
      </c>
      <c r="D278" s="33">
        <v>1.6672480353954899</v>
      </c>
      <c r="E278" s="33">
        <v>1.7080796999999999</v>
      </c>
      <c r="F278" s="46">
        <v>1.3077711071635501</v>
      </c>
      <c r="G278" s="33">
        <f>[1]!thsiFinD("ths_int_chg_ratio_index",G$1,$A$3,$A278,101)/100+1</f>
        <v>1.48292178357459</v>
      </c>
      <c r="H278" s="46">
        <v>1.3218555279104223</v>
      </c>
      <c r="I278" s="333">
        <f t="shared" si="14"/>
        <v>1.4945517816529561</v>
      </c>
      <c r="J278">
        <f t="shared" si="12"/>
        <v>-2.1419219164260928E-2</v>
      </c>
      <c r="K278" s="333">
        <f>MAX(I$3:I278)</f>
        <v>1.5798540094624118</v>
      </c>
      <c r="L278">
        <f t="shared" si="13"/>
        <v>-5.3993740749806451E-2</v>
      </c>
    </row>
    <row r="279" spans="1:12">
      <c r="A279" s="28">
        <v>44252</v>
      </c>
      <c r="B279" s="33">
        <v>1.5504801517590496</v>
      </c>
      <c r="C279" s="33">
        <v>1.438736529381369</v>
      </c>
      <c r="D279" s="33">
        <v>1.6622237741367301</v>
      </c>
      <c r="E279" s="33">
        <v>1.6978742</v>
      </c>
      <c r="F279" s="46">
        <v>1.3121281611183899</v>
      </c>
      <c r="G279" s="33">
        <f>[1]!thsiFinD("ths_int_chg_ratio_index",G$1,$A$3,$A279,101)/100+1</f>
        <v>1.4759204082131001</v>
      </c>
      <c r="H279" s="46">
        <v>1.3194138761101359</v>
      </c>
      <c r="I279" s="333">
        <f t="shared" si="14"/>
        <v>1.4908188251234331</v>
      </c>
      <c r="J279">
        <f t="shared" si="12"/>
        <v>-2.497709731672404E-3</v>
      </c>
      <c r="K279" s="333">
        <f>MAX(I$3:I279)</f>
        <v>1.5798540094624118</v>
      </c>
      <c r="L279">
        <f t="shared" si="13"/>
        <v>-5.635658978975866E-2</v>
      </c>
    </row>
    <row r="280" spans="1:12">
      <c r="A280" s="28">
        <v>44253</v>
      </c>
      <c r="B280" s="33">
        <v>1.5146998097228761</v>
      </c>
      <c r="C280" s="33">
        <v>1.4120567006661098</v>
      </c>
      <c r="D280" s="33">
        <v>1.6173429187796424</v>
      </c>
      <c r="E280" s="33">
        <v>1.6623067</v>
      </c>
      <c r="F280" s="46">
        <v>1.2812869606808199</v>
      </c>
      <c r="G280" s="33">
        <f>[1]!thsiFinD("ths_int_chg_ratio_index",G$1,$A$3,$A280,101)/100+1</f>
        <v>1.45890340329374</v>
      </c>
      <c r="H280" s="46">
        <v>1.3000209208181113</v>
      </c>
      <c r="I280" s="333">
        <f t="shared" si="14"/>
        <v>1.458681919798877</v>
      </c>
      <c r="J280">
        <f t="shared" si="12"/>
        <v>-2.1556546498462281E-2</v>
      </c>
      <c r="K280" s="333">
        <f>MAX(I$3:I280)</f>
        <v>1.5798540094624118</v>
      </c>
      <c r="L280">
        <f t="shared" si="13"/>
        <v>-7.6698282839923304E-2</v>
      </c>
    </row>
    <row r="281" spans="1:12">
      <c r="A281" s="28">
        <v>44256</v>
      </c>
      <c r="B281" s="33">
        <v>1.5611262937821202</v>
      </c>
      <c r="C281" s="33">
        <v>1.4541151097435858</v>
      </c>
      <c r="D281" s="33">
        <v>1.6681374778206548</v>
      </c>
      <c r="E281" s="33">
        <v>1.7048618000000002</v>
      </c>
      <c r="F281" s="46">
        <v>1.30214078974542</v>
      </c>
      <c r="G281" s="33">
        <f>[1]!thsiFinD("ths_int_chg_ratio_index",G$1,$A$3,$A281,101)/100+1</f>
        <v>1.4929533759713001</v>
      </c>
      <c r="H281" s="46">
        <v>1.3281527321830013</v>
      </c>
      <c r="I281" s="333">
        <f t="shared" si="14"/>
        <v>1.4981451050018282</v>
      </c>
      <c r="J281">
        <f t="shared" si="12"/>
        <v>2.7054003115629444E-2</v>
      </c>
      <c r="K281" s="333">
        <f>MAX(I$3:I281)</f>
        <v>1.5798540094624118</v>
      </c>
      <c r="L281">
        <f t="shared" si="13"/>
        <v>-5.1719275307208545E-2</v>
      </c>
    </row>
    <row r="282" spans="1:12">
      <c r="A282" s="28">
        <v>44257</v>
      </c>
      <c r="B282" s="33">
        <v>1.549869088947363</v>
      </c>
      <c r="C282" s="33">
        <v>1.4505021216496656</v>
      </c>
      <c r="D282" s="33">
        <v>1.6492360562450599</v>
      </c>
      <c r="E282" s="33">
        <v>1.6906153000000002</v>
      </c>
      <c r="F282" s="46">
        <v>1.2867472431907301</v>
      </c>
      <c r="G282" s="33">
        <f>[1]!thsiFinD("ths_int_chg_ratio_index",G$1,$A$3,$A282,101)/100+1</f>
        <v>1.48695138981467</v>
      </c>
      <c r="H282" s="46">
        <v>1.3174522912081099</v>
      </c>
      <c r="I282" s="333">
        <f t="shared" si="14"/>
        <v>1.4833441737265849</v>
      </c>
      <c r="J282">
        <f t="shared" si="12"/>
        <v>-9.8795044791240016E-3</v>
      </c>
      <c r="K282" s="333">
        <f>MAX(I$3:I282)</f>
        <v>1.5798540094624118</v>
      </c>
      <c r="L282">
        <f t="shared" si="13"/>
        <v>-6.1087818974277952E-2</v>
      </c>
    </row>
    <row r="283" spans="1:12">
      <c r="A283" s="28">
        <v>44258</v>
      </c>
      <c r="B283" s="33">
        <v>1.5636491432537256</v>
      </c>
      <c r="C283" s="33">
        <v>1.4563834996021141</v>
      </c>
      <c r="D283" s="33">
        <v>1.6709147869053376</v>
      </c>
      <c r="E283" s="33">
        <v>1.7006475999999999</v>
      </c>
      <c r="F283" s="46">
        <v>1.31000953784816</v>
      </c>
      <c r="G283" s="33">
        <f>[1]!thsiFinD("ths_int_chg_ratio_index",G$1,$A$3,$A283,101)/100+1</f>
        <v>1.49508022832057</v>
      </c>
      <c r="H283" s="46">
        <v>1.3376477485183287</v>
      </c>
      <c r="I283" s="333">
        <f t="shared" si="14"/>
        <v>1.5042812677118331</v>
      </c>
      <c r="J283">
        <f t="shared" si="12"/>
        <v>1.4114791668779159E-2</v>
      </c>
      <c r="K283" s="333">
        <f>MAX(I$3:I283)</f>
        <v>1.5798540094624118</v>
      </c>
      <c r="L283">
        <f t="shared" si="13"/>
        <v>-4.7835269143820636E-2</v>
      </c>
    </row>
    <row r="284" spans="1:12">
      <c r="A284" s="28">
        <v>44259</v>
      </c>
      <c r="B284" s="33">
        <v>1.5042261153357752</v>
      </c>
      <c r="C284" s="33">
        <v>1.4036324558472233</v>
      </c>
      <c r="D284" s="33">
        <v>1.6048197748243274</v>
      </c>
      <c r="E284" s="33">
        <v>1.6284402</v>
      </c>
      <c r="F284" s="46">
        <v>1.2724475761926999</v>
      </c>
      <c r="G284" s="33">
        <f>[1]!thsiFinD("ths_int_chg_ratio_index",G$1,$A$3,$A284,101)/100+1</f>
        <v>1.43753431804113</v>
      </c>
      <c r="H284" s="46">
        <v>1.3112892066979562</v>
      </c>
      <c r="I284" s="333">
        <f t="shared" si="14"/>
        <v>1.4580544907611417</v>
      </c>
      <c r="J284">
        <f t="shared" si="12"/>
        <v>-3.0730141990671145E-2</v>
      </c>
      <c r="K284" s="333">
        <f>MAX(I$3:I284)</f>
        <v>1.5798540094624118</v>
      </c>
      <c r="L284">
        <f t="shared" si="13"/>
        <v>-7.7095426521540222E-2</v>
      </c>
    </row>
    <row r="285" spans="1:12">
      <c r="A285" s="28">
        <v>44260</v>
      </c>
      <c r="B285" s="33">
        <v>1.5044515681507127</v>
      </c>
      <c r="C285" s="33">
        <v>1.4096867980164927</v>
      </c>
      <c r="D285" s="33">
        <v>1.5992163382849325</v>
      </c>
      <c r="E285" s="33">
        <v>1.6322576999999998</v>
      </c>
      <c r="F285" s="46">
        <v>1.26915806099156</v>
      </c>
      <c r="G285" s="33">
        <f>[1]!thsiFinD("ths_int_chg_ratio_index",G$1,$A$3,$A285,101)/100+1</f>
        <v>1.4463043099499902</v>
      </c>
      <c r="H285" s="46">
        <v>1.3124819997337525</v>
      </c>
      <c r="I285" s="333">
        <f t="shared" si="14"/>
        <v>1.4558491690093425</v>
      </c>
      <c r="J285">
        <f t="shared" si="12"/>
        <v>-1.5125098312669394E-3</v>
      </c>
      <c r="K285" s="333">
        <f>MAX(I$3:I285)</f>
        <v>1.5798540094624118</v>
      </c>
      <c r="L285">
        <f t="shared" si="13"/>
        <v>-7.8491328762247736E-2</v>
      </c>
    </row>
    <row r="286" spans="1:12">
      <c r="A286" s="28">
        <v>44263</v>
      </c>
      <c r="B286" s="33">
        <v>1.4471719873046867</v>
      </c>
      <c r="C286" s="33">
        <v>1.3489670845596535</v>
      </c>
      <c r="D286" s="33">
        <v>1.5453768900497198</v>
      </c>
      <c r="E286" s="33">
        <v>1.5501920999999999</v>
      </c>
      <c r="F286" s="46">
        <v>1.2284094698622401</v>
      </c>
      <c r="G286" s="33">
        <f>[1]!thsiFinD("ths_int_chg_ratio_index",G$1,$A$3,$A286,101)/100+1</f>
        <v>1.38275274247346</v>
      </c>
      <c r="H286" s="46">
        <v>1.2823011310845138</v>
      </c>
      <c r="I286" s="333">
        <f t="shared" si="14"/>
        <v>1.4138390105671168</v>
      </c>
      <c r="J286">
        <f t="shared" si="12"/>
        <v>-2.885612008200833E-2</v>
      </c>
      <c r="K286" s="333">
        <f>MAX(I$3:I286)</f>
        <v>1.5798540094624118</v>
      </c>
      <c r="L286">
        <f t="shared" si="13"/>
        <v>-0.10508249363609623</v>
      </c>
    </row>
    <row r="287" spans="1:12">
      <c r="A287" s="28">
        <v>44264</v>
      </c>
      <c r="B287" s="33">
        <v>1.4011410542767375</v>
      </c>
      <c r="C287" s="33">
        <v>1.2963159022810751</v>
      </c>
      <c r="D287" s="33">
        <v>1.5059662062724</v>
      </c>
      <c r="E287" s="33">
        <v>1.4928943000000001</v>
      </c>
      <c r="F287" s="46">
        <v>1.2014212487588001</v>
      </c>
      <c r="G287" s="33">
        <f>[1]!thsiFinD("ths_int_chg_ratio_index",G$1,$A$3,$A287,101)/100+1</f>
        <v>1.3439357793957101</v>
      </c>
      <c r="H287" s="46">
        <v>1.2510373678033897</v>
      </c>
      <c r="I287" s="333">
        <f t="shared" si="14"/>
        <v>1.3785017870378948</v>
      </c>
      <c r="J287">
        <f t="shared" si="12"/>
        <v>-2.4993809949442225E-2</v>
      </c>
      <c r="K287" s="333">
        <f>MAX(I$3:I287)</f>
        <v>1.5798540094624118</v>
      </c>
      <c r="L287">
        <f t="shared" si="13"/>
        <v>-0.12744989171058441</v>
      </c>
    </row>
    <row r="288" spans="1:12">
      <c r="A288" s="28">
        <v>44265</v>
      </c>
      <c r="B288" s="33">
        <v>1.4085433832795362</v>
      </c>
      <c r="C288" s="33">
        <v>1.3026680682843574</v>
      </c>
      <c r="D288" s="33">
        <v>1.514418698274715</v>
      </c>
      <c r="E288" s="33">
        <v>1.5167094999999999</v>
      </c>
      <c r="F288" s="46">
        <v>1.20550802317018</v>
      </c>
      <c r="G288" s="33">
        <f>[1]!thsiFinD("ths_int_chg_ratio_index",G$1,$A$3,$A288,101)/100+1</f>
        <v>1.3475817825318499</v>
      </c>
      <c r="H288" s="46">
        <v>1.2460438095110222</v>
      </c>
      <c r="I288" s="333">
        <f t="shared" si="14"/>
        <v>1.3802312538928687</v>
      </c>
      <c r="J288">
        <f t="shared" si="12"/>
        <v>1.2545989212608966E-3</v>
      </c>
      <c r="K288" s="333">
        <f>MAX(I$3:I288)</f>
        <v>1.5798540094624118</v>
      </c>
      <c r="L288">
        <f t="shared" si="13"/>
        <v>-0.1263551912859785</v>
      </c>
    </row>
    <row r="289" spans="1:12">
      <c r="A289" s="28">
        <v>44266</v>
      </c>
      <c r="B289" s="33">
        <v>1.4415811433336376</v>
      </c>
      <c r="C289" s="33">
        <v>1.3378459047623574</v>
      </c>
      <c r="D289" s="33">
        <v>1.5453163819049176</v>
      </c>
      <c r="E289" s="33">
        <v>1.5545192000000001</v>
      </c>
      <c r="F289" s="46">
        <v>1.2355554235269199</v>
      </c>
      <c r="G289" s="33">
        <f>[1]!thsiFinD("ths_int_chg_ratio_index",G$1,$A$3,$A289,101)/100+1</f>
        <v>1.3707828819631001</v>
      </c>
      <c r="H289" s="46">
        <v>1.2753142936288773</v>
      </c>
      <c r="I289" s="333">
        <f t="shared" si="14"/>
        <v>1.4103153377668973</v>
      </c>
      <c r="J289">
        <f t="shared" si="12"/>
        <v>2.1796408238965892E-2</v>
      </c>
      <c r="K289" s="333">
        <f>MAX(I$3:I289)</f>
        <v>1.5798540094624118</v>
      </c>
      <c r="L289">
        <f t="shared" si="13"/>
        <v>-0.10731287237939446</v>
      </c>
    </row>
    <row r="290" spans="1:12">
      <c r="A290" s="28">
        <v>44267</v>
      </c>
      <c r="B290" s="33">
        <v>1.4382305474546138</v>
      </c>
      <c r="C290" s="33">
        <v>1.3334197086081474</v>
      </c>
      <c r="D290" s="33">
        <v>1.5430413863010801</v>
      </c>
      <c r="E290" s="33">
        <v>1.5460642</v>
      </c>
      <c r="F290" s="46">
        <v>1.2393362519659801</v>
      </c>
      <c r="G290" s="33">
        <f>[1]!thsiFinD("ths_int_chg_ratio_index",G$1,$A$3,$A290,101)/100+1</f>
        <v>1.3772843358601099</v>
      </c>
      <c r="H290" s="46">
        <v>1.2781093035682609</v>
      </c>
      <c r="I290" s="333">
        <f t="shared" si="14"/>
        <v>1.4105753449346705</v>
      </c>
      <c r="J290">
        <f t="shared" si="12"/>
        <v>1.8436101544838657E-4</v>
      </c>
      <c r="K290" s="333">
        <f>MAX(I$3:I290)</f>
        <v>1.5798540094624118</v>
      </c>
      <c r="L290">
        <f t="shared" si="13"/>
        <v>-0.10714829567406858</v>
      </c>
    </row>
    <row r="291" spans="1:12">
      <c r="A291" s="28">
        <v>44270</v>
      </c>
      <c r="B291" s="33">
        <v>1.3983055210181887</v>
      </c>
      <c r="C291" s="33">
        <v>1.2845415744120725</v>
      </c>
      <c r="D291" s="33">
        <v>1.5120694676243049</v>
      </c>
      <c r="E291" s="33">
        <v>1.4816145999999999</v>
      </c>
      <c r="F291" s="46">
        <v>1.2164196365240301</v>
      </c>
      <c r="G291" s="33">
        <f>[1]!thsiFinD("ths_int_chg_ratio_index",G$1,$A$3,$A291,101)/100+1</f>
        <v>1.3329850244648001</v>
      </c>
      <c r="H291" s="46">
        <v>1.265097863960178</v>
      </c>
      <c r="I291" s="333">
        <f t="shared" si="14"/>
        <v>1.3885836657922415</v>
      </c>
      <c r="J291">
        <f t="shared" si="12"/>
        <v>-1.5590573889867287E-2</v>
      </c>
      <c r="K291" s="333">
        <f>MAX(I$3:I291)</f>
        <v>1.5798540094624118</v>
      </c>
      <c r="L291">
        <f t="shared" si="13"/>
        <v>-0.12106836614305605</v>
      </c>
    </row>
    <row r="292" spans="1:12">
      <c r="A292" s="28">
        <v>44271</v>
      </c>
      <c r="B292" s="33">
        <v>1.4010853621027175</v>
      </c>
      <c r="C292" s="33">
        <v>1.2880518430106576</v>
      </c>
      <c r="D292" s="33">
        <v>1.5141188811947774</v>
      </c>
      <c r="E292" s="33">
        <v>1.490105</v>
      </c>
      <c r="F292" s="46">
        <v>1.2255767233499599</v>
      </c>
      <c r="G292" s="33">
        <f>[1]!thsiFinD("ths_int_chg_ratio_index",G$1,$A$3,$A292,101)/100+1</f>
        <v>1.3335706172891699</v>
      </c>
      <c r="H292" s="46">
        <v>1.2756386124000549</v>
      </c>
      <c r="I292" s="333">
        <f t="shared" si="14"/>
        <v>1.3948787467974162</v>
      </c>
      <c r="J292">
        <f t="shared" si="12"/>
        <v>4.5334545985626917E-3</v>
      </c>
      <c r="K292" s="333">
        <f>MAX(I$3:I292)</f>
        <v>1.5798540094624118</v>
      </c>
      <c r="L292">
        <f t="shared" si="13"/>
        <v>-0.11708376948572519</v>
      </c>
    </row>
    <row r="293" spans="1:12">
      <c r="A293" s="28">
        <v>44272</v>
      </c>
      <c r="B293" s="33">
        <v>1.4207556373125576</v>
      </c>
      <c r="C293" s="33">
        <v>1.31047898883021</v>
      </c>
      <c r="D293" s="33">
        <v>1.531032285794905</v>
      </c>
      <c r="E293" s="33">
        <v>1.5068233</v>
      </c>
      <c r="F293" s="46">
        <v>1.23093533550236</v>
      </c>
      <c r="G293" s="33">
        <f>[1]!thsiFinD("ths_int_chg_ratio_index",G$1,$A$3,$A293,101)/100+1</f>
        <v>1.3524169965378401</v>
      </c>
      <c r="H293" s="46">
        <v>1.2826899414142749</v>
      </c>
      <c r="I293" s="333">
        <f t="shared" si="14"/>
        <v>1.4068611136045899</v>
      </c>
      <c r="J293">
        <f t="shared" si="12"/>
        <v>8.5902569199542977E-3</v>
      </c>
      <c r="K293" s="333">
        <f>MAX(I$3:I293)</f>
        <v>1.5798540094624118</v>
      </c>
      <c r="L293">
        <f t="shared" si="13"/>
        <v>-0.10949929222680987</v>
      </c>
    </row>
    <row r="294" spans="1:12">
      <c r="A294" s="28">
        <v>44273</v>
      </c>
      <c r="B294" s="33">
        <v>1.4333813165495126</v>
      </c>
      <c r="C294" s="33">
        <v>1.31821718732408</v>
      </c>
      <c r="D294" s="33">
        <v>1.548545445774945</v>
      </c>
      <c r="E294" s="33">
        <v>1.5259323999999999</v>
      </c>
      <c r="F294" s="46">
        <v>1.24074449159352</v>
      </c>
      <c r="G294" s="33">
        <f>[1]!thsiFinD("ths_int_chg_ratio_index",G$1,$A$3,$A294,101)/100+1</f>
        <v>1.3657677044794299</v>
      </c>
      <c r="H294" s="46">
        <v>1.2905053033051888</v>
      </c>
      <c r="I294" s="333">
        <f t="shared" si="14"/>
        <v>1.4195253745400669</v>
      </c>
      <c r="J294">
        <f t="shared" si="12"/>
        <v>9.0017847625549763E-3</v>
      </c>
      <c r="K294" s="333">
        <f>MAX(I$3:I294)</f>
        <v>1.5798540094624118</v>
      </c>
      <c r="L294">
        <f t="shared" si="13"/>
        <v>-0.10148319652453275</v>
      </c>
    </row>
    <row r="295" spans="1:12">
      <c r="A295" s="28">
        <v>44274</v>
      </c>
      <c r="B295" s="33">
        <v>1.4024131700666014</v>
      </c>
      <c r="C295" s="33">
        <v>1.2963489584044874</v>
      </c>
      <c r="D295" s="33">
        <v>1.5084773817287149</v>
      </c>
      <c r="E295" s="33">
        <v>1.4985986</v>
      </c>
      <c r="F295" s="46">
        <v>1.2125306168011001</v>
      </c>
      <c r="G295" s="33">
        <f>[1]!thsiFinD("ths_int_chg_ratio_index",G$1,$A$3,$A295,101)/100+1</f>
        <v>1.3379925711340399</v>
      </c>
      <c r="H295" s="46">
        <v>1.2744258202934375</v>
      </c>
      <c r="I295" s="333">
        <f t="shared" si="14"/>
        <v>1.3914516010110762</v>
      </c>
      <c r="J295">
        <f t="shared" si="12"/>
        <v>-1.9776873335629275E-2</v>
      </c>
      <c r="K295" s="333">
        <f>MAX(I$3:I295)</f>
        <v>1.5798540094624118</v>
      </c>
      <c r="L295">
        <f t="shared" si="13"/>
        <v>-0.1192530495368016</v>
      </c>
    </row>
    <row r="296" spans="1:12">
      <c r="A296" s="28">
        <v>44277</v>
      </c>
      <c r="B296" s="33">
        <v>1.4133678781594337</v>
      </c>
      <c r="C296" s="33">
        <v>1.3082494757245049</v>
      </c>
      <c r="D296" s="33">
        <v>1.5184862805943626</v>
      </c>
      <c r="E296" s="33">
        <v>1.5147727</v>
      </c>
      <c r="F296" s="46">
        <v>1.2262882288724599</v>
      </c>
      <c r="G296" s="33">
        <f>[1]!thsiFinD("ths_int_chg_ratio_index",G$1,$A$3,$A296,101)/100+1</f>
        <v>1.36318956163982</v>
      </c>
      <c r="H296" s="46">
        <v>1.2934413148159463</v>
      </c>
      <c r="I296" s="333">
        <f t="shared" si="14"/>
        <v>1.4059637977051544</v>
      </c>
      <c r="J296">
        <f t="shared" si="12"/>
        <v>1.042953753011111E-2</v>
      </c>
      <c r="K296" s="333">
        <f>MAX(I$3:I296)</f>
        <v>1.5798540094624118</v>
      </c>
      <c r="L296">
        <f t="shared" si="13"/>
        <v>-0.11006726616241469</v>
      </c>
    </row>
    <row r="297" spans="1:12">
      <c r="A297" s="28">
        <v>44278</v>
      </c>
      <c r="B297" s="33">
        <v>1.3940500637526001</v>
      </c>
      <c r="C297" s="33">
        <v>1.3028104038278325</v>
      </c>
      <c r="D297" s="33">
        <v>1.4852897236773674</v>
      </c>
      <c r="E297" s="33">
        <v>1.4976018</v>
      </c>
      <c r="F297" s="46">
        <v>1.2134891696060701</v>
      </c>
      <c r="G297" s="33">
        <f>[1]!thsiFinD("ths_int_chg_ratio_index",G$1,$A$3,$A297,101)/100+1</f>
        <v>1.3512524930077001</v>
      </c>
      <c r="H297" s="46">
        <v>1.2783426982727775</v>
      </c>
      <c r="I297" s="333">
        <f t="shared" si="14"/>
        <v>1.3818162109750725</v>
      </c>
      <c r="J297">
        <f t="shared" si="12"/>
        <v>-1.7175112737252696E-2</v>
      </c>
      <c r="K297" s="333">
        <f>MAX(I$3:I297)</f>
        <v>1.5798540094624118</v>
      </c>
      <c r="L297">
        <f t="shared" si="13"/>
        <v>-0.12535196119464675</v>
      </c>
    </row>
    <row r="298" spans="1:12">
      <c r="A298" s="28">
        <v>44279</v>
      </c>
      <c r="B298" s="33">
        <v>1.3645171244743313</v>
      </c>
      <c r="C298" s="33">
        <v>1.2812598394597949</v>
      </c>
      <c r="D298" s="33">
        <v>1.4477744094888676</v>
      </c>
      <c r="E298" s="33">
        <v>1.4732433</v>
      </c>
      <c r="F298" s="46">
        <v>1.19500601280831</v>
      </c>
      <c r="G298" s="33">
        <f>[1]!thsiFinD("ths_int_chg_ratio_index",G$1,$A$3,$A298,101)/100+1</f>
        <v>1.3331343821894599</v>
      </c>
      <c r="H298" s="46">
        <v>1.2617844764165049</v>
      </c>
      <c r="I298" s="333">
        <f t="shared" si="14"/>
        <v>1.3547794429526863</v>
      </c>
      <c r="J298">
        <f t="shared" si="12"/>
        <v>-1.9566110027981032E-2</v>
      </c>
      <c r="K298" s="333">
        <f>MAX(I$3:I298)</f>
        <v>1.5798540094624118</v>
      </c>
      <c r="L298">
        <f t="shared" si="13"/>
        <v>-0.14246542095767023</v>
      </c>
    </row>
    <row r="299" spans="1:12">
      <c r="A299" s="28">
        <v>44280</v>
      </c>
      <c r="B299" s="33">
        <v>1.3692586851809239</v>
      </c>
      <c r="C299" s="33">
        <v>1.2828331021541926</v>
      </c>
      <c r="D299" s="33">
        <v>1.455684268207655</v>
      </c>
      <c r="E299" s="33">
        <v>1.4787191</v>
      </c>
      <c r="F299" s="46">
        <v>1.19522370423583</v>
      </c>
      <c r="G299" s="33">
        <f>[1]!thsiFinD("ths_int_chg_ratio_index",G$1,$A$3,$A299,101)/100+1</f>
        <v>1.3304507691201</v>
      </c>
      <c r="H299" s="46">
        <v>1.261581137599773</v>
      </c>
      <c r="I299" s="333">
        <f t="shared" si="14"/>
        <v>1.358632702903714</v>
      </c>
      <c r="J299">
        <f t="shared" si="12"/>
        <v>2.8441972389465775E-3</v>
      </c>
      <c r="K299" s="333">
        <f>MAX(I$3:I299)</f>
        <v>1.5798540094624118</v>
      </c>
      <c r="L299">
        <f t="shared" si="13"/>
        <v>-0.14002642347565675</v>
      </c>
    </row>
    <row r="300" spans="1:12">
      <c r="A300" s="28">
        <v>44281</v>
      </c>
      <c r="B300" s="33">
        <v>1.407140078438905</v>
      </c>
      <c r="C300" s="33">
        <v>1.3198817319113374</v>
      </c>
      <c r="D300" s="33">
        <v>1.4943984249664726</v>
      </c>
      <c r="E300" s="33">
        <v>1.5285614999999999</v>
      </c>
      <c r="F300" s="46">
        <v>1.2203165094056101</v>
      </c>
      <c r="G300" s="33">
        <f>[1]!thsiFinD("ths_int_chg_ratio_index",G$1,$A$3,$A300,101)/100+1</f>
        <v>1.37008422934219</v>
      </c>
      <c r="H300" s="46">
        <v>1.28345165295991</v>
      </c>
      <c r="I300" s="333">
        <f t="shared" si="14"/>
        <v>1.3889250389631913</v>
      </c>
      <c r="J300">
        <f t="shared" si="12"/>
        <v>2.2296192337145637E-2</v>
      </c>
      <c r="K300" s="333">
        <f>MAX(I$3:I300)</f>
        <v>1.5798540094624118</v>
      </c>
      <c r="L300">
        <f t="shared" si="13"/>
        <v>-0.12085228720860686</v>
      </c>
    </row>
    <row r="301" spans="1:12">
      <c r="A301" s="28">
        <v>44284</v>
      </c>
      <c r="B301" s="33">
        <v>1.4085091240685026</v>
      </c>
      <c r="C301" s="33">
        <v>1.3154988792026201</v>
      </c>
      <c r="D301" s="33">
        <v>1.5015193689343849</v>
      </c>
      <c r="E301" s="33">
        <v>1.5260475</v>
      </c>
      <c r="F301" s="46">
        <v>1.2221212867998799</v>
      </c>
      <c r="G301" s="33">
        <f>[1]!thsiFinD("ths_int_chg_ratio_index",G$1,$A$3,$A301,101)/100+1</f>
        <v>1.36756375071111</v>
      </c>
      <c r="H301" s="46">
        <v>1.2866627653629474</v>
      </c>
      <c r="I301" s="333">
        <f t="shared" si="14"/>
        <v>1.3940910671486662</v>
      </c>
      <c r="J301">
        <f t="shared" si="12"/>
        <v>3.719443483667817E-3</v>
      </c>
      <c r="K301" s="333">
        <f>MAX(I$3:I301)</f>
        <v>1.5798540094624118</v>
      </c>
      <c r="L301">
        <f t="shared" si="13"/>
        <v>-0.11758234697708336</v>
      </c>
    </row>
    <row r="302" spans="1:12">
      <c r="A302" s="28">
        <v>44285</v>
      </c>
      <c r="B302" s="33">
        <v>1.4166711637847724</v>
      </c>
      <c r="C302" s="33">
        <v>1.32203868467452</v>
      </c>
      <c r="D302" s="33">
        <v>1.5113036428950251</v>
      </c>
      <c r="E302" s="33">
        <v>1.5431319000000001</v>
      </c>
      <c r="F302" s="46">
        <v>1.2322123619375001</v>
      </c>
      <c r="G302" s="33">
        <f>[1]!thsiFinD("ths_int_chg_ratio_index",G$1,$A$3,$A302,101)/100+1</f>
        <v>1.3885275778458599</v>
      </c>
      <c r="H302" s="46">
        <v>1.2873745832142958</v>
      </c>
      <c r="I302" s="333">
        <f t="shared" si="14"/>
        <v>1.3993391130546604</v>
      </c>
      <c r="J302">
        <f t="shared" si="12"/>
        <v>3.7644928869160488E-3</v>
      </c>
      <c r="K302" s="333">
        <f>MAX(I$3:I302)</f>
        <v>1.5798540094624118</v>
      </c>
      <c r="L302">
        <f t="shared" si="13"/>
        <v>-0.11426049199898958</v>
      </c>
    </row>
    <row r="303" spans="1:12">
      <c r="A303" s="28">
        <v>44286</v>
      </c>
      <c r="B303" s="33">
        <v>1.4101021266038312</v>
      </c>
      <c r="C303" s="33">
        <v>1.3216193736832424</v>
      </c>
      <c r="D303" s="33">
        <v>1.4985848795244201</v>
      </c>
      <c r="E303" s="33">
        <v>1.5434700000000001</v>
      </c>
      <c r="F303" s="46">
        <v>1.22236076139365</v>
      </c>
      <c r="G303" s="33">
        <f>[1]!thsiFinD("ths_int_chg_ratio_index",G$1,$A$3,$A303,101)/100+1</f>
        <v>1.38548692515631</v>
      </c>
      <c r="H303" s="46">
        <v>1.2846490277129787</v>
      </c>
      <c r="I303" s="333">
        <f t="shared" si="14"/>
        <v>1.3916169536186995</v>
      </c>
      <c r="J303">
        <f t="shared" si="12"/>
        <v>-5.5184332117351742E-3</v>
      </c>
      <c r="K303" s="333">
        <f>MAX(I$3:I303)</f>
        <v>1.5798540094624118</v>
      </c>
      <c r="L303">
        <f t="shared" si="13"/>
        <v>-0.11914838631688829</v>
      </c>
    </row>
    <row r="304" spans="1:12">
      <c r="A304" s="28">
        <v>44287</v>
      </c>
      <c r="B304" s="33">
        <v>1.4360670983161725</v>
      </c>
      <c r="C304" s="33">
        <v>1.3496380283713425</v>
      </c>
      <c r="D304" s="33">
        <v>1.5224961682610025</v>
      </c>
      <c r="E304" s="33">
        <v>1.573852</v>
      </c>
      <c r="F304" s="46">
        <v>1.2366026048366301</v>
      </c>
      <c r="G304" s="33">
        <f>[1]!thsiFinD("ths_int_chg_ratio_index",G$1,$A$3,$A304,101)/100+1</f>
        <v>1.3984883067874501</v>
      </c>
      <c r="H304" s="46">
        <v>1.2943019666166851</v>
      </c>
      <c r="I304" s="333">
        <f t="shared" si="14"/>
        <v>1.4083990674388438</v>
      </c>
      <c r="J304">
        <f t="shared" si="12"/>
        <v>1.205943472915072E-2</v>
      </c>
      <c r="K304" s="333">
        <f>MAX(I$3:I304)</f>
        <v>1.5798540094624118</v>
      </c>
      <c r="L304">
        <f t="shared" si="13"/>
        <v>-0.10852581377560966</v>
      </c>
    </row>
    <row r="305" spans="1:12">
      <c r="A305" s="28">
        <v>44288</v>
      </c>
      <c r="B305" s="33">
        <v>1.4628471966155301</v>
      </c>
      <c r="C305" s="33">
        <v>1.3851291319390024</v>
      </c>
      <c r="D305" s="33">
        <v>1.5405652612920575</v>
      </c>
      <c r="E305" s="33">
        <v>1.6037601000000001</v>
      </c>
      <c r="F305" s="46">
        <v>1.2467802984443401</v>
      </c>
      <c r="G305" s="33">
        <f>[1]!thsiFinD("ths_int_chg_ratio_index",G$1,$A$3,$A305,101)/100+1</f>
        <v>1.40137704439831</v>
      </c>
      <c r="H305" s="46">
        <v>1.2992625040352088</v>
      </c>
      <c r="I305" s="333">
        <f t="shared" si="14"/>
        <v>1.4199138826636331</v>
      </c>
      <c r="J305">
        <f t="shared" si="12"/>
        <v>8.1758185524283267E-3</v>
      </c>
      <c r="K305" s="333">
        <f>MAX(I$3:I305)</f>
        <v>1.5798540094624118</v>
      </c>
      <c r="L305">
        <f t="shared" si="13"/>
        <v>-0.10123728258486542</v>
      </c>
    </row>
    <row r="306" spans="1:12">
      <c r="A306" s="28">
        <v>44292</v>
      </c>
      <c r="B306" s="33">
        <v>1.4624538335744863</v>
      </c>
      <c r="C306" s="33">
        <v>1.3790222385418951</v>
      </c>
      <c r="D306" s="33">
        <v>1.5458854286070776</v>
      </c>
      <c r="E306" s="33">
        <v>1.5967449999999999</v>
      </c>
      <c r="F306" s="46">
        <v>1.24353184871862</v>
      </c>
      <c r="G306" s="33">
        <f>[1]!thsiFinD("ths_int_chg_ratio_index",G$1,$A$3,$A306,101)/100+1</f>
        <v>1.40949091000886</v>
      </c>
      <c r="H306" s="46">
        <v>1.3059002637804487</v>
      </c>
      <c r="I306" s="333">
        <f t="shared" si="14"/>
        <v>1.4258928461937632</v>
      </c>
      <c r="J306">
        <f t="shared" si="12"/>
        <v>4.2107930650794323E-3</v>
      </c>
      <c r="K306" s="333">
        <f>MAX(I$3:I306)</f>
        <v>1.5798540094624118</v>
      </c>
      <c r="L306">
        <f t="shared" si="13"/>
        <v>-9.7452778767221693E-2</v>
      </c>
    </row>
    <row r="307" spans="1:12">
      <c r="A307" s="28">
        <v>44293</v>
      </c>
      <c r="B307" s="33">
        <v>1.4622171954581462</v>
      </c>
      <c r="C307" s="33">
        <v>1.3754226787747925</v>
      </c>
      <c r="D307" s="33">
        <v>1.5490117121415001</v>
      </c>
      <c r="E307" s="33">
        <v>1.5914939000000001</v>
      </c>
      <c r="F307" s="46">
        <v>1.23689174598435</v>
      </c>
      <c r="G307" s="33">
        <f>[1]!thsiFinD("ths_int_chg_ratio_index",G$1,$A$3,$A307,101)/100+1</f>
        <v>1.3967367667653501</v>
      </c>
      <c r="H307" s="46">
        <v>1.30438509889203</v>
      </c>
      <c r="I307" s="333">
        <f t="shared" si="14"/>
        <v>1.4266984055167651</v>
      </c>
      <c r="J307">
        <f t="shared" si="12"/>
        <v>5.6495081320595553E-4</v>
      </c>
      <c r="K307" s="333">
        <f>MAX(I$3:I307)</f>
        <v>1.5798540094624118</v>
      </c>
      <c r="L307">
        <f t="shared" si="13"/>
        <v>-9.6942883980629335E-2</v>
      </c>
    </row>
    <row r="308" spans="1:12">
      <c r="A308" s="28">
        <v>44294</v>
      </c>
      <c r="B308" s="33">
        <v>1.4632284593611913</v>
      </c>
      <c r="C308" s="33">
        <v>1.3729133823449375</v>
      </c>
      <c r="D308" s="33">
        <v>1.553543536377445</v>
      </c>
      <c r="E308" s="33">
        <v>1.6043858</v>
      </c>
      <c r="F308" s="46">
        <v>1.23886162669019</v>
      </c>
      <c r="G308" s="33">
        <f>[1]!thsiFinD("ths_int_chg_ratio_index",G$1,$A$3,$A308,101)/100+1</f>
        <v>1.39657594219522</v>
      </c>
      <c r="H308" s="46">
        <v>1.3019654876050237</v>
      </c>
      <c r="I308" s="333">
        <f t="shared" si="14"/>
        <v>1.4277545119912345</v>
      </c>
      <c r="J308">
        <f t="shared" si="12"/>
        <v>7.4024507939851603E-4</v>
      </c>
      <c r="K308" s="333">
        <f>MAX(I$3:I308)</f>
        <v>1.5798540094624118</v>
      </c>
      <c r="L308">
        <f t="shared" si="13"/>
        <v>-9.6274400394080306E-2</v>
      </c>
    </row>
    <row r="309" spans="1:12">
      <c r="A309" s="28">
        <v>44295</v>
      </c>
      <c r="B309" s="33">
        <v>1.4445561178927713</v>
      </c>
      <c r="C309" s="33">
        <v>1.3520445832947376</v>
      </c>
      <c r="D309" s="33">
        <v>1.5370676524908049</v>
      </c>
      <c r="E309" s="33">
        <v>1.5741552999999999</v>
      </c>
      <c r="F309" s="46">
        <v>1.2235041672692901</v>
      </c>
      <c r="G309" s="33">
        <f>[1]!thsiFinD("ths_int_chg_ratio_index",G$1,$A$3,$A309,101)/100+1</f>
        <v>1.3836597369522101</v>
      </c>
      <c r="H309" s="46">
        <v>1.29749610920322</v>
      </c>
      <c r="I309" s="333">
        <f t="shared" si="14"/>
        <v>1.4172818808470125</v>
      </c>
      <c r="J309">
        <f t="shared" si="12"/>
        <v>-7.3350362798827451E-3</v>
      </c>
      <c r="K309" s="333">
        <f>MAX(I$3:I309)</f>
        <v>1.5798540094624118</v>
      </c>
      <c r="L309">
        <f t="shared" si="13"/>
        <v>-0.10290326045424858</v>
      </c>
    </row>
    <row r="310" spans="1:12">
      <c r="A310" s="28">
        <v>44298</v>
      </c>
      <c r="B310" s="33">
        <v>1.4099235278300388</v>
      </c>
      <c r="C310" s="33">
        <v>1.32441845668297</v>
      </c>
      <c r="D310" s="33">
        <v>1.4954285989771074</v>
      </c>
      <c r="E310" s="33">
        <v>1.5374914</v>
      </c>
      <c r="F310" s="46">
        <v>1.2022819175506201</v>
      </c>
      <c r="G310" s="33">
        <f>[1]!thsiFinD("ths_int_chg_ratio_index",G$1,$A$3,$A310,101)/100+1</f>
        <v>1.3488011454306199</v>
      </c>
      <c r="H310" s="46">
        <v>1.2737112789161462</v>
      </c>
      <c r="I310" s="333">
        <f t="shared" si="14"/>
        <v>1.3845699389466268</v>
      </c>
      <c r="J310">
        <f t="shared" si="12"/>
        <v>-2.3080759263524819E-2</v>
      </c>
      <c r="K310" s="333">
        <f>MAX(I$3:I310)</f>
        <v>1.5798540094624118</v>
      </c>
      <c r="L310">
        <f t="shared" si="13"/>
        <v>-0.12360893433579712</v>
      </c>
    </row>
    <row r="311" spans="1:12">
      <c r="A311" s="28">
        <v>44299</v>
      </c>
      <c r="B311" s="33">
        <v>1.410636042153135</v>
      </c>
      <c r="C311" s="33">
        <v>1.3259417736182426</v>
      </c>
      <c r="D311" s="33">
        <v>1.4953303106880276</v>
      </c>
      <c r="E311" s="33">
        <v>1.5437129000000001</v>
      </c>
      <c r="F311" s="46">
        <v>1.20002871544856</v>
      </c>
      <c r="G311" s="33">
        <f>[1]!thsiFinD("ths_int_chg_ratio_index",G$1,$A$3,$A311,101)/100+1</f>
        <v>1.3558820462528001</v>
      </c>
      <c r="H311" s="46">
        <v>1.2697720725628567</v>
      </c>
      <c r="I311" s="333">
        <f t="shared" si="14"/>
        <v>1.382551191625442</v>
      </c>
      <c r="J311">
        <f t="shared" si="12"/>
        <v>-1.4580320317517659E-3</v>
      </c>
      <c r="K311" s="333">
        <f>MAX(I$3:I311)</f>
        <v>1.5798540094624118</v>
      </c>
      <c r="L311">
        <f t="shared" si="13"/>
        <v>-0.12488674058187654</v>
      </c>
    </row>
    <row r="312" spans="1:12">
      <c r="A312" s="28">
        <v>44300</v>
      </c>
      <c r="B312" s="33">
        <v>1.4326082538116611</v>
      </c>
      <c r="C312" s="33">
        <v>1.3445163802771676</v>
      </c>
      <c r="D312" s="33">
        <v>1.5207001273461551</v>
      </c>
      <c r="E312" s="33">
        <v>1.5632717</v>
      </c>
      <c r="F312" s="46">
        <v>1.2106876721208999</v>
      </c>
      <c r="G312" s="33">
        <f>[1]!thsiFinD("ths_int_chg_ratio_index",G$1,$A$3,$A312,101)/100+1</f>
        <v>1.37703994356002</v>
      </c>
      <c r="H312" s="46">
        <v>1.2839371789621288</v>
      </c>
      <c r="I312" s="333">
        <f t="shared" si="14"/>
        <v>1.4023186531541421</v>
      </c>
      <c r="J312">
        <f t="shared" si="12"/>
        <v>1.4297815262420688E-2</v>
      </c>
      <c r="K312" s="333">
        <f>MAX(I$3:I312)</f>
        <v>1.5798540094624118</v>
      </c>
      <c r="L312">
        <f t="shared" si="13"/>
        <v>-0.11237453286502153</v>
      </c>
    </row>
    <row r="313" spans="1:12">
      <c r="A313" s="28">
        <v>44301</v>
      </c>
      <c r="B313" s="33">
        <v>1.4314789484115926</v>
      </c>
      <c r="C313" s="33">
        <v>1.3443497826075526</v>
      </c>
      <c r="D313" s="33">
        <v>1.5186081142156325</v>
      </c>
      <c r="E313" s="33">
        <v>1.562619</v>
      </c>
      <c r="F313" s="46">
        <v>1.2047214685631</v>
      </c>
      <c r="G313" s="33">
        <f>[1]!thsiFinD("ths_int_chg_ratio_index",G$1,$A$3,$A313,101)/100+1</f>
        <v>1.3776095322979001</v>
      </c>
      <c r="H313" s="46">
        <v>1.2813642480711287</v>
      </c>
      <c r="I313" s="333">
        <f t="shared" si="14"/>
        <v>1.3999861811433805</v>
      </c>
      <c r="J313">
        <f t="shared" si="12"/>
        <v>-1.6632967161317458E-3</v>
      </c>
      <c r="K313" s="333">
        <f>MAX(I$3:I313)</f>
        <v>1.5798540094624118</v>
      </c>
      <c r="L313">
        <f t="shared" si="13"/>
        <v>-0.11385091738966202</v>
      </c>
    </row>
    <row r="314" spans="1:12">
      <c r="A314" s="28">
        <v>44302</v>
      </c>
      <c r="B314" s="33">
        <v>1.4329637779620437</v>
      </c>
      <c r="C314" s="33">
        <v>1.3474905948542475</v>
      </c>
      <c r="D314" s="33">
        <v>1.5184369610698401</v>
      </c>
      <c r="E314" s="33">
        <v>1.5578938</v>
      </c>
      <c r="F314" s="46">
        <v>1.21073383280046</v>
      </c>
      <c r="G314" s="33">
        <f>[1]!thsiFinD("ths_int_chg_ratio_index",G$1,$A$3,$A314,101)/100+1</f>
        <v>1.37948300036034</v>
      </c>
      <c r="H314" s="46">
        <v>1.2944215564737251</v>
      </c>
      <c r="I314" s="333">
        <f t="shared" si="14"/>
        <v>1.4064292587717826</v>
      </c>
      <c r="J314">
        <f t="shared" si="12"/>
        <v>4.6022437329631405E-3</v>
      </c>
      <c r="K314" s="333">
        <f>MAX(I$3:I314)</f>
        <v>1.5798540094624118</v>
      </c>
      <c r="L314">
        <f t="shared" si="13"/>
        <v>-0.1097726433277475</v>
      </c>
    </row>
    <row r="315" spans="1:12">
      <c r="A315" s="28">
        <v>44305</v>
      </c>
      <c r="B315" s="33">
        <v>1.4733859945627275</v>
      </c>
      <c r="C315" s="33">
        <v>1.3873056693568024</v>
      </c>
      <c r="D315" s="33">
        <v>1.5594663197686525</v>
      </c>
      <c r="E315" s="33">
        <v>1.6054813999999999</v>
      </c>
      <c r="F315" s="46">
        <v>1.2371651106972801</v>
      </c>
      <c r="G315" s="33">
        <f>[1]!thsiFinD("ths_int_chg_ratio_index",G$1,$A$3,$A315,101)/100+1</f>
        <v>1.4216668025089101</v>
      </c>
      <c r="H315" s="46">
        <v>1.3141956998075588</v>
      </c>
      <c r="I315" s="333">
        <f t="shared" si="14"/>
        <v>1.4368310097881056</v>
      </c>
      <c r="J315">
        <f t="shared" si="12"/>
        <v>2.1616267456546323E-2</v>
      </c>
      <c r="K315" s="333">
        <f>MAX(I$3:I315)</f>
        <v>1.5798540094624118</v>
      </c>
      <c r="L315">
        <f t="shared" si="13"/>
        <v>-9.0529250688785923E-2</v>
      </c>
    </row>
    <row r="316" spans="1:12">
      <c r="A316" s="28">
        <v>44306</v>
      </c>
      <c r="B316" s="33">
        <v>1.4665849990347026</v>
      </c>
      <c r="C316" s="33">
        <v>1.3760834219987101</v>
      </c>
      <c r="D316" s="33">
        <v>1.5570865760706951</v>
      </c>
      <c r="E316" s="33">
        <v>1.6072986999999999</v>
      </c>
      <c r="F316" s="46">
        <v>1.23662558000017</v>
      </c>
      <c r="G316" s="33">
        <f>[1]!thsiFinD("ths_int_chg_ratio_index",G$1,$A$3,$A316,101)/100+1</f>
        <v>1.4216067459369399</v>
      </c>
      <c r="H316" s="46">
        <v>1.3130589038035336</v>
      </c>
      <c r="I316" s="333">
        <f t="shared" si="14"/>
        <v>1.4350727399371144</v>
      </c>
      <c r="J316">
        <f t="shared" si="12"/>
        <v>-1.2237137415697097E-3</v>
      </c>
      <c r="K316" s="333">
        <f>MAX(I$3:I316)</f>
        <v>1.5798540094624118</v>
      </c>
      <c r="L316">
        <f t="shared" si="13"/>
        <v>-9.1642182542273742E-2</v>
      </c>
    </row>
    <row r="317" spans="1:12">
      <c r="A317" s="28">
        <v>44307</v>
      </c>
      <c r="B317" s="33">
        <v>1.4663923458460562</v>
      </c>
      <c r="C317" s="33">
        <v>1.3766469156092176</v>
      </c>
      <c r="D317" s="33">
        <v>1.5561377760828949</v>
      </c>
      <c r="E317" s="33">
        <v>1.6227472999999999</v>
      </c>
      <c r="F317" s="46">
        <v>1.23914261083682</v>
      </c>
      <c r="G317" s="33">
        <f>[1]!thsiFinD("ths_int_chg_ratio_index",G$1,$A$3,$A317,101)/100+1</f>
        <v>1.4260393829220201</v>
      </c>
      <c r="H317" s="46">
        <v>1.3127429627581437</v>
      </c>
      <c r="I317" s="333">
        <f t="shared" si="14"/>
        <v>1.4344403694205194</v>
      </c>
      <c r="J317">
        <f t="shared" si="12"/>
        <v>-4.4065398149961688E-4</v>
      </c>
      <c r="K317" s="333">
        <f>MAX(I$3:I317)</f>
        <v>1.5798540094624118</v>
      </c>
      <c r="L317">
        <f t="shared" si="13"/>
        <v>-9.2042454031162846E-2</v>
      </c>
    </row>
    <row r="318" spans="1:12">
      <c r="A318" s="28">
        <v>44308</v>
      </c>
      <c r="B318" s="33">
        <v>1.4825322535731837</v>
      </c>
      <c r="C318" s="33">
        <v>1.3918322616689651</v>
      </c>
      <c r="D318" s="33">
        <v>1.5732322454774024</v>
      </c>
      <c r="E318" s="33">
        <v>1.6447531</v>
      </c>
      <c r="F318" s="46">
        <v>1.23847457815683</v>
      </c>
      <c r="G318" s="33">
        <f>[1]!thsiFinD("ths_int_chg_ratio_index",G$1,$A$3,$A318,101)/100+1</f>
        <v>1.4355067900224301</v>
      </c>
      <c r="H318" s="46">
        <v>1.3172525850612162</v>
      </c>
      <c r="I318" s="333">
        <f t="shared" si="14"/>
        <v>1.4452424152693093</v>
      </c>
      <c r="J318">
        <f t="shared" si="12"/>
        <v>7.5304948738674771E-3</v>
      </c>
      <c r="K318" s="333">
        <f>MAX(I$3:I318)</f>
        <v>1.5798540094624118</v>
      </c>
      <c r="L318">
        <f t="shared" si="13"/>
        <v>-8.5205084385555185E-2</v>
      </c>
    </row>
    <row r="319" spans="1:12">
      <c r="A319" s="28">
        <v>44309</v>
      </c>
      <c r="B319" s="33">
        <v>1.4933407352000136</v>
      </c>
      <c r="C319" s="33">
        <v>1.4071936060979</v>
      </c>
      <c r="D319" s="33">
        <v>1.5794878643021275</v>
      </c>
      <c r="E319" s="33">
        <v>1.6595303000000001</v>
      </c>
      <c r="F319" s="46">
        <v>1.24789935017917</v>
      </c>
      <c r="G319" s="33">
        <f>[1]!thsiFinD("ths_int_chg_ratio_index",G$1,$A$3,$A319,101)/100+1</f>
        <v>1.4506829125193499</v>
      </c>
      <c r="H319" s="46">
        <v>1.3183770333448837</v>
      </c>
      <c r="I319" s="333">
        <f t="shared" si="14"/>
        <v>1.4489324488235056</v>
      </c>
      <c r="J319">
        <f t="shared" si="12"/>
        <v>2.5532281056868111E-3</v>
      </c>
      <c r="K319" s="333">
        <f>MAX(I$3:I319)</f>
        <v>1.5798540094624118</v>
      </c>
      <c r="L319">
        <f t="shared" si="13"/>
        <v>-8.2869404296069038E-2</v>
      </c>
    </row>
    <row r="320" spans="1:12">
      <c r="A320" s="28">
        <v>44312</v>
      </c>
      <c r="B320" s="33">
        <v>1.4892467594777474</v>
      </c>
      <c r="C320" s="33">
        <v>1.4047291866024325</v>
      </c>
      <c r="D320" s="33">
        <v>1.5737643323530626</v>
      </c>
      <c r="E320" s="33">
        <v>1.6704816</v>
      </c>
      <c r="F320" s="46">
        <v>1.23609962872323</v>
      </c>
      <c r="G320" s="33">
        <f>[1]!thsiFinD("ths_int_chg_ratio_index",G$1,$A$3,$A320,101)/100+1</f>
        <v>1.4462923068851201</v>
      </c>
      <c r="H320" s="46">
        <v>1.3134074885265901</v>
      </c>
      <c r="I320" s="333">
        <f t="shared" si="14"/>
        <v>1.4435859104398263</v>
      </c>
      <c r="J320">
        <f t="shared" si="12"/>
        <v>-3.6899845731389602E-3</v>
      </c>
      <c r="K320" s="333">
        <f>MAX(I$3:I320)</f>
        <v>1.5798540094624118</v>
      </c>
      <c r="L320">
        <f t="shared" si="13"/>
        <v>-8.6253602045770261E-2</v>
      </c>
    </row>
    <row r="321" spans="1:12">
      <c r="A321" s="28">
        <v>44313</v>
      </c>
      <c r="B321" s="33">
        <v>1.4877118852326825</v>
      </c>
      <c r="C321" s="33">
        <v>1.4009994057199149</v>
      </c>
      <c r="D321" s="33">
        <v>1.5744243647454499</v>
      </c>
      <c r="E321" s="33">
        <v>1.6802007999999999</v>
      </c>
      <c r="F321" s="46">
        <v>1.2387497892969499</v>
      </c>
      <c r="G321" s="33">
        <f>[1]!thsiFinD("ths_int_chg_ratio_index",G$1,$A$3,$A321,101)/100+1</f>
        <v>1.44791911402697</v>
      </c>
      <c r="H321" s="46">
        <v>1.3121740433213025</v>
      </c>
      <c r="I321" s="333">
        <f t="shared" si="14"/>
        <v>1.4432992040333761</v>
      </c>
      <c r="J321">
        <f t="shared" si="12"/>
        <v>-1.9860709665897591E-4</v>
      </c>
      <c r="K321" s="333">
        <f>MAX(I$3:I321)</f>
        <v>1.5798540094624118</v>
      </c>
      <c r="L321">
        <f t="shared" si="13"/>
        <v>-8.6435078564950585E-2</v>
      </c>
    </row>
    <row r="322" spans="1:12">
      <c r="A322" s="28">
        <v>44314</v>
      </c>
      <c r="B322" s="33">
        <v>1.506152104636765</v>
      </c>
      <c r="C322" s="33">
        <v>1.4219907222133326</v>
      </c>
      <c r="D322" s="33">
        <v>1.5903134870601976</v>
      </c>
      <c r="E322" s="33">
        <v>1.6922727000000002</v>
      </c>
      <c r="F322" s="46">
        <v>1.2460522919396799</v>
      </c>
      <c r="G322" s="33">
        <f>[1]!thsiFinD("ths_int_chg_ratio_index",G$1,$A$3,$A322,101)/100+1</f>
        <v>1.4616502490037901</v>
      </c>
      <c r="H322" s="46">
        <v>1.3186306044199676</v>
      </c>
      <c r="I322" s="333">
        <f t="shared" si="14"/>
        <v>1.4544720457400826</v>
      </c>
      <c r="J322">
        <f t="shared" si="12"/>
        <v>7.7411819222814593E-3</v>
      </c>
      <c r="K322" s="333">
        <f>MAX(I$3:I322)</f>
        <v>1.5798540094624118</v>
      </c>
      <c r="L322">
        <f t="shared" si="13"/>
        <v>-7.9363006310307016E-2</v>
      </c>
    </row>
    <row r="323" spans="1:12">
      <c r="A323" s="28">
        <v>44315</v>
      </c>
      <c r="B323" s="33">
        <v>1.5100339545775374</v>
      </c>
      <c r="C323" s="33">
        <v>1.4243237900004275</v>
      </c>
      <c r="D323" s="33">
        <v>1.5957441191546475</v>
      </c>
      <c r="E323" s="33">
        <v>1.6869052</v>
      </c>
      <c r="F323" s="46">
        <v>1.2545698371582099</v>
      </c>
      <c r="G323" s="33">
        <f>[1]!thsiFinD("ths_int_chg_ratio_index",G$1,$A$3,$A323,101)/100+1</f>
        <v>1.45957639987909</v>
      </c>
      <c r="H323" s="46">
        <v>1.3195706089430788</v>
      </c>
      <c r="I323" s="333">
        <f t="shared" si="14"/>
        <v>1.4576573640488633</v>
      </c>
      <c r="J323">
        <f t="shared" ref="J323:J386" si="15">I323/I322-1</f>
        <v>2.1900168642703388E-3</v>
      </c>
      <c r="K323" s="333">
        <f>MAX(I$3:I323)</f>
        <v>1.5798540094624118</v>
      </c>
      <c r="L323">
        <f t="shared" ref="L323:L386" si="16">I323/K323-1</f>
        <v>-7.7346795768255427E-2</v>
      </c>
    </row>
    <row r="324" spans="1:12">
      <c r="A324" s="28">
        <v>44316</v>
      </c>
      <c r="B324" s="33">
        <v>1.5126011104644936</v>
      </c>
      <c r="C324" s="33">
        <v>1.428472366040145</v>
      </c>
      <c r="D324" s="33">
        <v>1.5967298548888424</v>
      </c>
      <c r="E324" s="33">
        <v>1.7048784000000001</v>
      </c>
      <c r="F324" s="46">
        <v>1.24667000363583</v>
      </c>
      <c r="G324" s="33">
        <f>[1]!thsiFinD("ths_int_chg_ratio_index",G$1,$A$3,$A324,101)/100+1</f>
        <v>1.4702641185741099</v>
      </c>
      <c r="H324" s="46">
        <v>1.3133701126572337</v>
      </c>
      <c r="I324" s="333">
        <f t="shared" ref="I324:I387" si="17">D324*0.5+H324*0.5</f>
        <v>1.455049983773038</v>
      </c>
      <c r="J324">
        <f t="shared" si="15"/>
        <v>-1.7887470266557681E-3</v>
      </c>
      <c r="K324" s="333">
        <f>MAX(I$3:I324)</f>
        <v>1.5798540094624118</v>
      </c>
      <c r="L324">
        <f t="shared" si="16"/>
        <v>-7.8997188943959351E-2</v>
      </c>
    </row>
    <row r="325" spans="1:12">
      <c r="A325" s="28">
        <v>44322</v>
      </c>
      <c r="B325" s="33">
        <v>1.4998543047068926</v>
      </c>
      <c r="C325" s="33">
        <v>1.4073615626124825</v>
      </c>
      <c r="D325" s="33">
        <v>1.5923470468013026</v>
      </c>
      <c r="E325" s="33">
        <v>1.6547741999999999</v>
      </c>
      <c r="F325" s="46">
        <v>1.2351409123107899</v>
      </c>
      <c r="G325" s="33">
        <f>[1]!thsiFinD("ths_int_chg_ratio_index",G$1,$A$3,$A325,101)/100+1</f>
        <v>1.4380492124009601</v>
      </c>
      <c r="H325" s="46">
        <v>1.312769890469595</v>
      </c>
      <c r="I325" s="333">
        <f t="shared" si="17"/>
        <v>1.4525584686354489</v>
      </c>
      <c r="J325">
        <f t="shared" si="15"/>
        <v>-1.7123227142537001E-3</v>
      </c>
      <c r="K325" s="333">
        <f>MAX(I$3:I325)</f>
        <v>1.5798540094624118</v>
      </c>
      <c r="L325">
        <f t="shared" si="16"/>
        <v>-8.0574242977222155E-2</v>
      </c>
    </row>
    <row r="326" spans="1:12">
      <c r="A326" s="28">
        <v>44323</v>
      </c>
      <c r="B326" s="33">
        <v>1.4553938430274538</v>
      </c>
      <c r="C326" s="33">
        <v>1.3565631748344951</v>
      </c>
      <c r="D326" s="33">
        <v>1.5542245112204125</v>
      </c>
      <c r="E326" s="33">
        <v>1.5925774000000001</v>
      </c>
      <c r="F326" s="46">
        <v>1.2209614968045601</v>
      </c>
      <c r="G326" s="33">
        <f>[1]!thsiFinD("ths_int_chg_ratio_index",G$1,$A$3,$A326,101)/100+1</f>
        <v>1.39499256882417</v>
      </c>
      <c r="H326" s="46">
        <v>1.3017573784895748</v>
      </c>
      <c r="I326" s="333">
        <f t="shared" si="17"/>
        <v>1.4279909448549937</v>
      </c>
      <c r="J326">
        <f t="shared" si="15"/>
        <v>-1.6913277028727247E-2</v>
      </c>
      <c r="K326" s="333">
        <f>MAX(I$3:I326)</f>
        <v>1.5798540094624118</v>
      </c>
      <c r="L326">
        <f t="shared" si="16"/>
        <v>-9.6124745513095688E-2</v>
      </c>
    </row>
    <row r="327" spans="1:12">
      <c r="A327" s="28">
        <v>44326</v>
      </c>
      <c r="B327" s="33">
        <v>1.4543609807216851</v>
      </c>
      <c r="C327" s="33">
        <v>1.3471520278036699</v>
      </c>
      <c r="D327" s="33">
        <v>1.5615699336397002</v>
      </c>
      <c r="E327" s="33">
        <v>1.5973020999999998</v>
      </c>
      <c r="F327" s="46">
        <v>1.2216738671094101</v>
      </c>
      <c r="G327" s="33">
        <f>[1]!thsiFinD("ths_int_chg_ratio_index",G$1,$A$3,$A327,101)/100+1</f>
        <v>1.3988792519722999</v>
      </c>
      <c r="H327" s="46">
        <v>1.3066081312030948</v>
      </c>
      <c r="I327" s="333">
        <f t="shared" si="17"/>
        <v>1.4340890324213975</v>
      </c>
      <c r="J327">
        <f t="shared" si="15"/>
        <v>4.2703965234338614E-3</v>
      </c>
      <c r="K327" s="333">
        <f>MAX(I$3:I327)</f>
        <v>1.5798540094624118</v>
      </c>
      <c r="L327">
        <f t="shared" si="16"/>
        <v>-9.2264839768716911E-2</v>
      </c>
    </row>
    <row r="328" spans="1:12">
      <c r="A328" s="28">
        <v>44327</v>
      </c>
      <c r="B328" s="33">
        <v>1.4467870725116811</v>
      </c>
      <c r="C328" s="33">
        <v>1.3509753660891</v>
      </c>
      <c r="D328" s="33">
        <v>1.5425987789342623</v>
      </c>
      <c r="E328" s="33">
        <v>1.6028595000000001</v>
      </c>
      <c r="F328" s="46">
        <v>1.2265357436048401</v>
      </c>
      <c r="G328" s="33">
        <f>[1]!thsiFinD("ths_int_chg_ratio_index",G$1,$A$3,$A328,101)/100+1</f>
        <v>1.4106099998812101</v>
      </c>
      <c r="H328" s="46">
        <v>1.3061402578567813</v>
      </c>
      <c r="I328" s="333">
        <f t="shared" si="17"/>
        <v>1.4243695183955218</v>
      </c>
      <c r="J328">
        <f t="shared" si="15"/>
        <v>-6.7774829917391921E-3</v>
      </c>
      <c r="K328" s="333">
        <f>MAX(I$3:I328)</f>
        <v>1.5798540094624118</v>
      </c>
      <c r="L328">
        <f t="shared" si="16"/>
        <v>-9.8416999378188041E-2</v>
      </c>
    </row>
    <row r="329" spans="1:12">
      <c r="A329" s="28">
        <v>44328</v>
      </c>
      <c r="B329" s="33">
        <v>1.4619593238844026</v>
      </c>
      <c r="C329" s="33">
        <v>1.3679424887433524</v>
      </c>
      <c r="D329" s="33">
        <v>1.5559761590254526</v>
      </c>
      <c r="E329" s="33">
        <v>1.6314184</v>
      </c>
      <c r="F329" s="46">
        <v>1.23303624242065</v>
      </c>
      <c r="G329" s="33">
        <f>[1]!thsiFinD("ths_int_chg_ratio_index",G$1,$A$3,$A329,101)/100+1</f>
        <v>1.41996756450142</v>
      </c>
      <c r="H329" s="46">
        <v>1.3184497530274975</v>
      </c>
      <c r="I329" s="333">
        <f t="shared" si="17"/>
        <v>1.437212956026475</v>
      </c>
      <c r="J329">
        <f t="shared" si="15"/>
        <v>9.0169281672221047E-3</v>
      </c>
      <c r="K329" s="333">
        <f>MAX(I$3:I329)</f>
        <v>1.5798540094624118</v>
      </c>
      <c r="L329">
        <f t="shared" si="16"/>
        <v>-9.0287490224792544E-2</v>
      </c>
    </row>
    <row r="330" spans="1:12">
      <c r="A330" s="28">
        <v>44329</v>
      </c>
      <c r="B330" s="33">
        <v>1.44907716010819</v>
      </c>
      <c r="C330" s="33">
        <v>1.365219197922295</v>
      </c>
      <c r="D330" s="33">
        <v>1.532935122294085</v>
      </c>
      <c r="E330" s="33">
        <v>1.6285079</v>
      </c>
      <c r="F330" s="46">
        <v>1.22014544610756</v>
      </c>
      <c r="G330" s="33">
        <f>[1]!thsiFinD("ths_int_chg_ratio_index",G$1,$A$3,$A330,101)/100+1</f>
        <v>1.41013787932985</v>
      </c>
      <c r="H330" s="46">
        <v>1.3054822209810801</v>
      </c>
      <c r="I330" s="333">
        <f t="shared" si="17"/>
        <v>1.4192086716375827</v>
      </c>
      <c r="J330">
        <f t="shared" si="15"/>
        <v>-1.2527221045007586E-2</v>
      </c>
      <c r="K330" s="333">
        <f>MAX(I$3:I330)</f>
        <v>1.5798540094624118</v>
      </c>
      <c r="L330">
        <f t="shared" si="16"/>
        <v>-0.10168365992215511</v>
      </c>
    </row>
    <row r="331" spans="1:12">
      <c r="A331" s="28">
        <v>44330</v>
      </c>
      <c r="B331" s="33">
        <v>1.4768466320896674</v>
      </c>
      <c r="C331" s="33">
        <v>1.4005938051231275</v>
      </c>
      <c r="D331" s="33">
        <v>1.5530994590562075</v>
      </c>
      <c r="E331" s="33">
        <v>1.6722309</v>
      </c>
      <c r="F331" s="46">
        <v>1.2460225621248</v>
      </c>
      <c r="G331" s="33">
        <f>[1]!thsiFinD("ths_int_chg_ratio_index",G$1,$A$3,$A331,101)/100+1</f>
        <v>1.4352540244502801</v>
      </c>
      <c r="H331" s="46">
        <v>1.3242105280605689</v>
      </c>
      <c r="I331" s="333">
        <f t="shared" si="17"/>
        <v>1.4386549935583881</v>
      </c>
      <c r="J331">
        <f t="shared" si="15"/>
        <v>1.3702228790898552E-2</v>
      </c>
      <c r="K331" s="333">
        <f>MAX(I$3:I331)</f>
        <v>1.5798540094624118</v>
      </c>
      <c r="L331">
        <f t="shared" si="16"/>
        <v>-8.9374723903805853E-2</v>
      </c>
    </row>
    <row r="332" spans="1:12">
      <c r="A332" s="28">
        <v>44333</v>
      </c>
      <c r="B332" s="33">
        <v>1.5081389936605087</v>
      </c>
      <c r="C332" s="33">
        <v>1.4283310352391325</v>
      </c>
      <c r="D332" s="33">
        <v>1.587946952081885</v>
      </c>
      <c r="E332" s="33">
        <v>1.7175532</v>
      </c>
      <c r="F332" s="46">
        <v>1.26227785260612</v>
      </c>
      <c r="G332" s="33">
        <f>[1]!thsiFinD("ths_int_chg_ratio_index",G$1,$A$3,$A332,101)/100+1</f>
        <v>1.4575835611303301</v>
      </c>
      <c r="H332" s="46">
        <v>1.3281322918065388</v>
      </c>
      <c r="I332" s="333">
        <f t="shared" si="17"/>
        <v>1.458039621944212</v>
      </c>
      <c r="J332">
        <f t="shared" si="15"/>
        <v>1.3474132764713653E-2</v>
      </c>
      <c r="K332" s="333">
        <f>MAX(I$3:I332)</f>
        <v>1.5798540094624118</v>
      </c>
      <c r="L332">
        <f t="shared" si="16"/>
        <v>-7.7104838034781742E-2</v>
      </c>
    </row>
    <row r="333" spans="1:12">
      <c r="A333" s="28">
        <v>44334</v>
      </c>
      <c r="B333" s="33">
        <v>1.5080113349614024</v>
      </c>
      <c r="C333" s="33">
        <v>1.4235545879529925</v>
      </c>
      <c r="D333" s="33">
        <v>1.5924680819698125</v>
      </c>
      <c r="E333" s="33">
        <v>1.6979369</v>
      </c>
      <c r="F333" s="46">
        <v>1.26371542471612</v>
      </c>
      <c r="G333" s="33">
        <f>[1]!thsiFinD("ths_int_chg_ratio_index",G$1,$A$3,$A333,101)/100+1</f>
        <v>1.4532868351374499</v>
      </c>
      <c r="H333" s="46">
        <v>1.332187494986075</v>
      </c>
      <c r="I333" s="333">
        <f t="shared" si="17"/>
        <v>1.4623277884779438</v>
      </c>
      <c r="J333">
        <f t="shared" si="15"/>
        <v>2.9410493852106701E-3</v>
      </c>
      <c r="K333" s="333">
        <f>MAX(I$3:I333)</f>
        <v>1.5798540094624118</v>
      </c>
      <c r="L333">
        <f t="shared" si="16"/>
        <v>-7.4390557786070066E-2</v>
      </c>
    </row>
    <row r="334" spans="1:12">
      <c r="A334" s="28">
        <v>44335</v>
      </c>
      <c r="B334" s="33">
        <v>1.5176264368980188</v>
      </c>
      <c r="C334" s="33">
        <v>1.4330657584633451</v>
      </c>
      <c r="D334" s="33">
        <v>1.6021871153326925</v>
      </c>
      <c r="E334" s="33">
        <v>1.7089577999999999</v>
      </c>
      <c r="F334" s="46">
        <v>1.2601705416239399</v>
      </c>
      <c r="G334" s="33">
        <f>[1]!thsiFinD("ths_int_chg_ratio_index",G$1,$A$3,$A334,101)/100+1</f>
        <v>1.4548528020020599</v>
      </c>
      <c r="H334" s="46">
        <v>1.3302782851536212</v>
      </c>
      <c r="I334" s="333">
        <f t="shared" si="17"/>
        <v>1.466232700243157</v>
      </c>
      <c r="J334">
        <f t="shared" si="15"/>
        <v>2.6703395750125036E-3</v>
      </c>
      <c r="K334" s="333">
        <f>MAX(I$3:I334)</f>
        <v>1.5798540094624118</v>
      </c>
      <c r="L334">
        <f t="shared" si="16"/>
        <v>-7.1918866261520997E-2</v>
      </c>
    </row>
    <row r="335" spans="1:12">
      <c r="A335" s="28">
        <v>44336</v>
      </c>
      <c r="B335" s="33">
        <v>1.5154635860537589</v>
      </c>
      <c r="C335" s="33">
        <v>1.4356345702218074</v>
      </c>
      <c r="D335" s="33">
        <v>1.5952926018857099</v>
      </c>
      <c r="E335" s="33">
        <v>1.7224553</v>
      </c>
      <c r="F335" s="46">
        <v>1.2612454660863701</v>
      </c>
      <c r="G335" s="33">
        <f>[1]!thsiFinD("ths_int_chg_ratio_index",G$1,$A$3,$A335,101)/100+1</f>
        <v>1.4600383735096401</v>
      </c>
      <c r="H335" s="46">
        <v>1.3265634801967501</v>
      </c>
      <c r="I335" s="333">
        <f t="shared" si="17"/>
        <v>1.46092804104123</v>
      </c>
      <c r="J335">
        <f t="shared" si="15"/>
        <v>-3.6178835740379167E-3</v>
      </c>
      <c r="K335" s="333">
        <f>MAX(I$3:I335)</f>
        <v>1.5798540094624118</v>
      </c>
      <c r="L335">
        <f t="shared" si="16"/>
        <v>-7.5276555750647955E-2</v>
      </c>
    </row>
    <row r="336" spans="1:12">
      <c r="A336" s="28">
        <v>44337</v>
      </c>
      <c r="B336" s="33">
        <v>1.5052189729882413</v>
      </c>
      <c r="C336" s="33">
        <v>1.4197642039597751</v>
      </c>
      <c r="D336" s="33">
        <v>1.5906737420167074</v>
      </c>
      <c r="E336" s="33">
        <v>1.7131256000000001</v>
      </c>
      <c r="F336" s="46">
        <v>1.2505292701713799</v>
      </c>
      <c r="G336" s="33">
        <f>[1]!thsiFinD("ths_int_chg_ratio_index",G$1,$A$3,$A336,101)/100+1</f>
        <v>1.4531779001054601</v>
      </c>
      <c r="H336" s="46">
        <v>1.32421111944679</v>
      </c>
      <c r="I336" s="333">
        <f t="shared" si="17"/>
        <v>1.4574424307317488</v>
      </c>
      <c r="J336">
        <f t="shared" si="15"/>
        <v>-2.3858877450232407E-3</v>
      </c>
      <c r="K336" s="333">
        <f>MAX(I$3:I336)</f>
        <v>1.5798540094624118</v>
      </c>
      <c r="L336">
        <f t="shared" si="16"/>
        <v>-7.7482842083818171E-2</v>
      </c>
    </row>
    <row r="337" spans="1:12">
      <c r="A337" s="28">
        <v>44340</v>
      </c>
      <c r="B337" s="33">
        <v>1.5182323132112074</v>
      </c>
      <c r="C337" s="33">
        <v>1.4368776059795549</v>
      </c>
      <c r="D337" s="33">
        <v>1.5995870204428599</v>
      </c>
      <c r="E337" s="33">
        <v>1.7160487</v>
      </c>
      <c r="F337" s="46">
        <v>1.25526547275594</v>
      </c>
      <c r="G337" s="33">
        <f>[1]!thsiFinD("ths_int_chg_ratio_index",G$1,$A$3,$A337,101)/100+1</f>
        <v>1.4590305697850801</v>
      </c>
      <c r="H337" s="46">
        <v>1.3295979561074676</v>
      </c>
      <c r="I337" s="333">
        <f t="shared" si="17"/>
        <v>1.4645924882751638</v>
      </c>
      <c r="J337">
        <f t="shared" si="15"/>
        <v>4.9058936343886472E-3</v>
      </c>
      <c r="K337" s="333">
        <f>MAX(I$3:I337)</f>
        <v>1.5798540094624118</v>
      </c>
      <c r="L337">
        <f t="shared" si="16"/>
        <v>-7.2957071031182763E-2</v>
      </c>
    </row>
    <row r="338" spans="1:12">
      <c r="A338" s="28">
        <v>44341</v>
      </c>
      <c r="B338" s="33">
        <v>1.5535681413637537</v>
      </c>
      <c r="C338" s="33">
        <v>1.476622090264575</v>
      </c>
      <c r="D338" s="33">
        <v>1.6305141924629325</v>
      </c>
      <c r="E338" s="33">
        <v>1.7714810000000001</v>
      </c>
      <c r="F338" s="46">
        <v>1.2891315182502301</v>
      </c>
      <c r="G338" s="33">
        <f>[1]!thsiFinD("ths_int_chg_ratio_index",G$1,$A$3,$A338,101)/100+1</f>
        <v>1.49255393377146</v>
      </c>
      <c r="H338" s="46">
        <v>1.3507668803747364</v>
      </c>
      <c r="I338" s="333">
        <f t="shared" si="17"/>
        <v>1.4906405364188344</v>
      </c>
      <c r="J338">
        <f t="shared" si="15"/>
        <v>1.7785184856674574E-2</v>
      </c>
      <c r="K338" s="333">
        <f>MAX(I$3:I338)</f>
        <v>1.5798540094624118</v>
      </c>
      <c r="L338">
        <f t="shared" si="16"/>
        <v>-5.6469441169399337E-2</v>
      </c>
    </row>
    <row r="339" spans="1:12">
      <c r="A339" s="28">
        <v>44342</v>
      </c>
      <c r="B339" s="33">
        <v>1.5419232805246501</v>
      </c>
      <c r="C339" s="33">
        <v>1.4649864595820326</v>
      </c>
      <c r="D339" s="33">
        <v>1.6188601014672677</v>
      </c>
      <c r="E339" s="33">
        <v>1.7616925999999999</v>
      </c>
      <c r="F339" s="46">
        <v>1.2899047739071001</v>
      </c>
      <c r="G339" s="33">
        <f>[1]!thsiFinD("ths_int_chg_ratio_index",G$1,$A$3,$A339,101)/100+1</f>
        <v>1.48552958347138</v>
      </c>
      <c r="H339" s="46">
        <v>1.3552629912323775</v>
      </c>
      <c r="I339" s="333">
        <f t="shared" si="17"/>
        <v>1.4870615463498225</v>
      </c>
      <c r="J339">
        <f t="shared" si="15"/>
        <v>-2.4009746022406464E-3</v>
      </c>
      <c r="K339" s="333">
        <f>MAX(I$3:I339)</f>
        <v>1.5798540094624118</v>
      </c>
      <c r="L339">
        <f t="shared" si="16"/>
        <v>-5.8734834077589615E-2</v>
      </c>
    </row>
    <row r="340" spans="1:12">
      <c r="A340" s="28">
        <v>44343</v>
      </c>
      <c r="B340" s="33">
        <v>1.5719217914296824</v>
      </c>
      <c r="C340" s="33">
        <v>1.5029077498478074</v>
      </c>
      <c r="D340" s="33">
        <v>1.6409358330115573</v>
      </c>
      <c r="E340" s="33">
        <v>1.7937299</v>
      </c>
      <c r="F340" s="46">
        <v>1.2957371465529399</v>
      </c>
      <c r="G340" s="33">
        <f>[1]!thsiFinD("ths_int_chg_ratio_index",G$1,$A$3,$A340,101)/100+1</f>
        <v>1.4955488840697</v>
      </c>
      <c r="H340" s="46">
        <v>1.3668613221615062</v>
      </c>
      <c r="I340" s="333">
        <f t="shared" si="17"/>
        <v>1.5038985775865319</v>
      </c>
      <c r="J340">
        <f t="shared" si="15"/>
        <v>1.132234995790049E-2</v>
      </c>
      <c r="K340" s="333">
        <f>MAX(I$3:I340)</f>
        <v>1.5798540094624118</v>
      </c>
      <c r="L340">
        <f t="shared" si="16"/>
        <v>-4.8077500465834699E-2</v>
      </c>
    </row>
    <row r="341" spans="1:12">
      <c r="A341" s="28">
        <v>44344</v>
      </c>
      <c r="B341" s="33">
        <v>1.57476117028834</v>
      </c>
      <c r="C341" s="33">
        <v>1.4973905051868475</v>
      </c>
      <c r="D341" s="33">
        <v>1.6521318353898327</v>
      </c>
      <c r="E341" s="33">
        <v>1.7758636999999999</v>
      </c>
      <c r="F341" s="46">
        <v>1.2917627938472001</v>
      </c>
      <c r="G341" s="33">
        <f>[1]!thsiFinD("ths_int_chg_ratio_index",G$1,$A$3,$A341,101)/100+1</f>
        <v>1.48908884280885</v>
      </c>
      <c r="H341" s="46">
        <v>1.3644702457539413</v>
      </c>
      <c r="I341" s="333">
        <f t="shared" si="17"/>
        <v>1.5083010405718871</v>
      </c>
      <c r="J341">
        <f t="shared" si="15"/>
        <v>2.927366945462806E-3</v>
      </c>
      <c r="K341" s="333">
        <f>MAX(I$3:I341)</f>
        <v>1.5798540094624118</v>
      </c>
      <c r="L341">
        <f t="shared" si="16"/>
        <v>-4.5290874006056137E-2</v>
      </c>
    </row>
    <row r="342" spans="1:12">
      <c r="A342" s="28">
        <v>44347</v>
      </c>
      <c r="B342" s="33">
        <v>1.6152051045467974</v>
      </c>
      <c r="C342" s="33">
        <v>1.539805363933195</v>
      </c>
      <c r="D342" s="33">
        <v>1.6906048451603999</v>
      </c>
      <c r="E342" s="33">
        <v>1.8240608</v>
      </c>
      <c r="F342" s="46">
        <v>1.296413429724</v>
      </c>
      <c r="G342" s="33">
        <f>[1]!thsiFinD("ths_int_chg_ratio_index",G$1,$A$3,$A342,101)/100+1</f>
        <v>1.5095658652304098</v>
      </c>
      <c r="H342" s="46">
        <v>1.3802520431142162</v>
      </c>
      <c r="I342" s="333">
        <f t="shared" si="17"/>
        <v>1.5354284441373081</v>
      </c>
      <c r="J342">
        <f t="shared" si="15"/>
        <v>1.7985403998087346E-2</v>
      </c>
      <c r="K342" s="333">
        <f>MAX(I$3:I342)</f>
        <v>1.5798540094624118</v>
      </c>
      <c r="L342">
        <f t="shared" si="16"/>
        <v>-2.8120044674394218E-2</v>
      </c>
    </row>
    <row r="343" spans="1:12">
      <c r="A343" s="28">
        <v>44348</v>
      </c>
      <c r="B343" s="33">
        <v>1.6230841229475874</v>
      </c>
      <c r="C343" s="33">
        <v>1.551704360976065</v>
      </c>
      <c r="D343" s="33">
        <v>1.6944638849191098</v>
      </c>
      <c r="E343" s="33">
        <v>1.8346419</v>
      </c>
      <c r="F343" s="46">
        <v>1.2987839617558701</v>
      </c>
      <c r="G343" s="33">
        <f>[1]!thsiFinD("ths_int_chg_ratio_index",G$1,$A$3,$A343,101)/100+1</f>
        <v>1.50585642321536</v>
      </c>
      <c r="H343" s="46">
        <v>1.3877802949780313</v>
      </c>
      <c r="I343" s="333">
        <f t="shared" si="17"/>
        <v>1.5411220899485705</v>
      </c>
      <c r="J343">
        <f t="shared" si="15"/>
        <v>3.7081804971128562E-3</v>
      </c>
      <c r="K343" s="333">
        <f>MAX(I$3:I343)</f>
        <v>1.5798540094624118</v>
      </c>
      <c r="L343">
        <f t="shared" si="16"/>
        <v>-2.4516138378520735E-2</v>
      </c>
    </row>
    <row r="344" spans="1:12">
      <c r="A344" s="28">
        <v>44349</v>
      </c>
      <c r="B344" s="33">
        <v>1.5992125874203362</v>
      </c>
      <c r="C344" s="33">
        <v>1.5254609264555974</v>
      </c>
      <c r="D344" s="33">
        <v>1.6729642483850751</v>
      </c>
      <c r="E344" s="33">
        <v>1.7910423</v>
      </c>
      <c r="F344" s="46">
        <v>1.28651704747786</v>
      </c>
      <c r="G344" s="33">
        <f>[1]!thsiFinD("ths_int_chg_ratio_index",G$1,$A$3,$A344,101)/100+1</f>
        <v>1.4771547440072099</v>
      </c>
      <c r="H344" s="46">
        <v>1.374937503743795</v>
      </c>
      <c r="I344" s="333">
        <f t="shared" si="17"/>
        <v>1.5239508760644349</v>
      </c>
      <c r="J344">
        <f t="shared" si="15"/>
        <v>-1.114202047724111E-2</v>
      </c>
      <c r="K344" s="333">
        <f>MAX(I$3:I344)</f>
        <v>1.5798540094624118</v>
      </c>
      <c r="L344">
        <f t="shared" si="16"/>
        <v>-3.5384999539925466E-2</v>
      </c>
    </row>
    <row r="345" spans="1:12">
      <c r="A345" s="28">
        <v>44350</v>
      </c>
      <c r="B345" s="33">
        <v>1.5866741474914512</v>
      </c>
      <c r="C345" s="33">
        <v>1.5102771710469849</v>
      </c>
      <c r="D345" s="33">
        <v>1.6630711239359175</v>
      </c>
      <c r="E345" s="33">
        <v>1.7662922000000001</v>
      </c>
      <c r="F345" s="46">
        <v>1.2794108738013299</v>
      </c>
      <c r="G345" s="33">
        <f>[1]!thsiFinD("ths_int_chg_ratio_index",G$1,$A$3,$A345,101)/100+1</f>
        <v>1.4609276727484399</v>
      </c>
      <c r="H345" s="46">
        <v>1.37192870341234</v>
      </c>
      <c r="I345" s="333">
        <f t="shared" si="17"/>
        <v>1.5174999136741287</v>
      </c>
      <c r="J345">
        <f t="shared" si="15"/>
        <v>-4.2330514005580744E-3</v>
      </c>
      <c r="K345" s="333">
        <f>MAX(I$3:I345)</f>
        <v>1.5798540094624118</v>
      </c>
      <c r="L345">
        <f t="shared" si="16"/>
        <v>-3.9468264418622279E-2</v>
      </c>
    </row>
    <row r="346" spans="1:12">
      <c r="A346" s="28">
        <v>44351</v>
      </c>
      <c r="B346" s="33">
        <v>1.603036206043825</v>
      </c>
      <c r="C346" s="33">
        <v>1.5324095633758201</v>
      </c>
      <c r="D346" s="33">
        <v>1.6736628487118299</v>
      </c>
      <c r="E346" s="33">
        <v>1.7859767</v>
      </c>
      <c r="F346" s="46">
        <v>1.2855882946052599</v>
      </c>
      <c r="G346" s="33">
        <f>[1]!thsiFinD("ths_int_chg_ratio_index",G$1,$A$3,$A346,101)/100+1</f>
        <v>1.46431579560439</v>
      </c>
      <c r="H346" s="46">
        <v>1.3780169097850288</v>
      </c>
      <c r="I346" s="333">
        <f t="shared" si="17"/>
        <v>1.5258398792484293</v>
      </c>
      <c r="J346">
        <f t="shared" si="15"/>
        <v>5.4958590106988225E-3</v>
      </c>
      <c r="K346" s="333">
        <f>MAX(I$3:I346)</f>
        <v>1.5798540094624118</v>
      </c>
      <c r="L346">
        <f t="shared" si="16"/>
        <v>-3.4189317424565213E-2</v>
      </c>
    </row>
    <row r="347" spans="1:12">
      <c r="A347" s="28">
        <v>44354</v>
      </c>
      <c r="B347" s="33">
        <v>1.6124441270621164</v>
      </c>
      <c r="C347" s="33">
        <v>1.54405923906092</v>
      </c>
      <c r="D347" s="33">
        <v>1.6808290150633125</v>
      </c>
      <c r="E347" s="33">
        <v>1.7924262</v>
      </c>
      <c r="F347" s="46">
        <v>1.2859731694965</v>
      </c>
      <c r="G347" s="33">
        <f>[1]!thsiFinD("ths_int_chg_ratio_index",G$1,$A$3,$A347,101)/100+1</f>
        <v>1.46777832921297</v>
      </c>
      <c r="H347" s="46">
        <v>1.3883211222052387</v>
      </c>
      <c r="I347" s="333">
        <f t="shared" si="17"/>
        <v>1.5345750686342756</v>
      </c>
      <c r="J347">
        <f t="shared" si="15"/>
        <v>5.724840138631615E-3</v>
      </c>
      <c r="K347" s="333">
        <f>MAX(I$3:I347)</f>
        <v>1.5798540094624118</v>
      </c>
      <c r="L347">
        <f t="shared" si="16"/>
        <v>-2.8660205662638161E-2</v>
      </c>
    </row>
    <row r="348" spans="1:12">
      <c r="A348" s="28">
        <v>44355</v>
      </c>
      <c r="B348" s="33">
        <v>1.5985041615698974</v>
      </c>
      <c r="C348" s="33">
        <v>1.5358535964420423</v>
      </c>
      <c r="D348" s="33">
        <v>1.6611547266977524</v>
      </c>
      <c r="E348" s="33">
        <v>1.7792021999999998</v>
      </c>
      <c r="F348" s="46">
        <v>1.27581237420338</v>
      </c>
      <c r="G348" s="33">
        <f>[1]!thsiFinD("ths_int_chg_ratio_index",G$1,$A$3,$A348,101)/100+1</f>
        <v>1.46329879365486</v>
      </c>
      <c r="H348" s="46">
        <v>1.3790777503354612</v>
      </c>
      <c r="I348" s="333">
        <f t="shared" si="17"/>
        <v>1.5201162385166067</v>
      </c>
      <c r="J348">
        <f t="shared" si="15"/>
        <v>-9.4220415887095177E-3</v>
      </c>
      <c r="K348" s="333">
        <f>MAX(I$3:I348)</f>
        <v>1.5798540094624118</v>
      </c>
      <c r="L348">
        <f t="shared" si="16"/>
        <v>-3.7812209601653324E-2</v>
      </c>
    </row>
    <row r="349" spans="1:12">
      <c r="A349" s="28">
        <v>44356</v>
      </c>
      <c r="B349" s="33">
        <v>1.6113053463695186</v>
      </c>
      <c r="C349" s="33">
        <v>1.540688511040055</v>
      </c>
      <c r="D349" s="33">
        <v>1.6819221816989824</v>
      </c>
      <c r="E349" s="33">
        <v>1.7897634</v>
      </c>
      <c r="F349" s="46">
        <v>1.27699287223014</v>
      </c>
      <c r="G349" s="33">
        <f>[1]!thsiFinD("ths_int_chg_ratio_index",G$1,$A$3,$A349,101)/100+1</f>
        <v>1.4663335891787299</v>
      </c>
      <c r="H349" s="46">
        <v>1.38345265825188</v>
      </c>
      <c r="I349" s="333">
        <f t="shared" si="17"/>
        <v>1.5326874199754312</v>
      </c>
      <c r="J349">
        <f t="shared" si="15"/>
        <v>8.2698816973969524E-3</v>
      </c>
      <c r="K349" s="333">
        <f>MAX(I$3:I349)</f>
        <v>1.5798540094624118</v>
      </c>
      <c r="L349">
        <f t="shared" si="16"/>
        <v>-2.985503040437909E-2</v>
      </c>
    </row>
    <row r="350" spans="1:12">
      <c r="A350" s="28">
        <v>44357</v>
      </c>
      <c r="B350" s="33">
        <v>1.6382009696923849</v>
      </c>
      <c r="C350" s="33">
        <v>1.5740783452317526</v>
      </c>
      <c r="D350" s="33">
        <v>1.7023235941530175</v>
      </c>
      <c r="E350" s="33">
        <v>1.8250567</v>
      </c>
      <c r="F350" s="46">
        <v>1.2867686290245499</v>
      </c>
      <c r="G350" s="33">
        <f>[1]!thsiFinD("ths_int_chg_ratio_index",G$1,$A$3,$A350,101)/100+1</f>
        <v>1.49189368270859</v>
      </c>
      <c r="H350" s="46">
        <v>1.3950583659759137</v>
      </c>
      <c r="I350" s="333">
        <f t="shared" si="17"/>
        <v>1.5486909800644657</v>
      </c>
      <c r="J350">
        <f t="shared" si="15"/>
        <v>1.0441502866442853E-2</v>
      </c>
      <c r="K350" s="333">
        <f>MAX(I$3:I350)</f>
        <v>1.5798540094624118</v>
      </c>
      <c r="L350">
        <f t="shared" si="16"/>
        <v>-1.9725258923481315E-2</v>
      </c>
    </row>
    <row r="351" spans="1:12">
      <c r="A351" s="28">
        <v>44358</v>
      </c>
      <c r="B351" s="33">
        <v>1.6272214507870362</v>
      </c>
      <c r="C351" s="33">
        <v>1.5579892042905974</v>
      </c>
      <c r="D351" s="33">
        <v>1.6964536972834749</v>
      </c>
      <c r="E351" s="33">
        <v>1.8347115000000001</v>
      </c>
      <c r="F351" s="46">
        <v>1.2762501176805201</v>
      </c>
      <c r="G351" s="33">
        <f>[1]!thsiFinD("ths_int_chg_ratio_index",G$1,$A$3,$A351,101)/100+1</f>
        <v>1.48453143169588</v>
      </c>
      <c r="H351" s="46">
        <v>1.3861797318911513</v>
      </c>
      <c r="I351" s="333">
        <f t="shared" si="17"/>
        <v>1.541316714587313</v>
      </c>
      <c r="J351">
        <f t="shared" si="15"/>
        <v>-4.7616119497549958E-3</v>
      </c>
      <c r="K351" s="333">
        <f>MAX(I$3:I351)</f>
        <v>1.5798540094624118</v>
      </c>
      <c r="L351">
        <f t="shared" si="16"/>
        <v>-2.4392946844634222E-2</v>
      </c>
    </row>
    <row r="352" spans="1:12">
      <c r="A352" s="28">
        <v>44362</v>
      </c>
      <c r="B352" s="33">
        <v>1.6288141773683273</v>
      </c>
      <c r="C352" s="33">
        <v>1.5657301089657776</v>
      </c>
      <c r="D352" s="33">
        <v>1.6918982457708776</v>
      </c>
      <c r="E352" s="33">
        <v>1.8231348999999999</v>
      </c>
      <c r="F352" s="46">
        <v>1.2625744729525501</v>
      </c>
      <c r="G352" s="33">
        <f>[1]!thsiFinD("ths_int_chg_ratio_index",G$1,$A$3,$A352,101)/100+1</f>
        <v>1.47686885657567</v>
      </c>
      <c r="H352" s="46">
        <v>1.3762506800610574</v>
      </c>
      <c r="I352" s="333">
        <f t="shared" si="17"/>
        <v>1.5340744629159675</v>
      </c>
      <c r="J352">
        <f t="shared" si="15"/>
        <v>-4.698743355472268E-3</v>
      </c>
      <c r="K352" s="333">
        <f>MAX(I$3:I352)</f>
        <v>1.5798540094624118</v>
      </c>
      <c r="L352">
        <f t="shared" si="16"/>
        <v>-2.8977074003199821E-2</v>
      </c>
    </row>
    <row r="353" spans="1:12">
      <c r="A353" s="28">
        <v>44363</v>
      </c>
      <c r="B353" s="33">
        <v>1.5714188470663424</v>
      </c>
      <c r="C353" s="33">
        <v>1.5185097365727751</v>
      </c>
      <c r="D353" s="33">
        <v>1.6243279575599101</v>
      </c>
      <c r="E353" s="33">
        <v>1.7660610000000001</v>
      </c>
      <c r="F353" s="46">
        <v>1.2421119462155901</v>
      </c>
      <c r="G353" s="33">
        <f>[1]!thsiFinD("ths_int_chg_ratio_index",G$1,$A$3,$A353,101)/100+1</f>
        <v>1.4419123843911001</v>
      </c>
      <c r="H353" s="46">
        <v>1.3528103685644775</v>
      </c>
      <c r="I353" s="333">
        <f t="shared" si="17"/>
        <v>1.4885691630621938</v>
      </c>
      <c r="J353">
        <f t="shared" si="15"/>
        <v>-2.9663031980388554E-2</v>
      </c>
      <c r="K353" s="333">
        <f>MAX(I$3:I353)</f>
        <v>1.5798540094624118</v>
      </c>
      <c r="L353">
        <f t="shared" si="16"/>
        <v>-5.778055811073346E-2</v>
      </c>
    </row>
    <row r="354" spans="1:12">
      <c r="A354" s="28">
        <v>44364</v>
      </c>
      <c r="B354" s="33">
        <v>1.6271661092766159</v>
      </c>
      <c r="C354" s="33">
        <v>1.5889290656397619</v>
      </c>
      <c r="D354" s="33">
        <v>1.6654031529134699</v>
      </c>
      <c r="E354" s="33">
        <v>1.8192176</v>
      </c>
      <c r="F354" s="46">
        <v>1.2482745488570699</v>
      </c>
      <c r="G354" s="33">
        <f>[1]!thsiFinD("ths_int_chg_ratio_index",G$1,$A$3,$A354,101)/100+1</f>
        <v>1.4684403126769501</v>
      </c>
      <c r="H354" s="46">
        <v>1.3683098245613676</v>
      </c>
      <c r="I354" s="333">
        <f t="shared" si="17"/>
        <v>1.5168564887374187</v>
      </c>
      <c r="J354">
        <f t="shared" si="15"/>
        <v>1.9003030814526589E-2</v>
      </c>
      <c r="K354" s="333">
        <f>MAX(I$3:I354)</f>
        <v>1.5798540094624118</v>
      </c>
      <c r="L354">
        <f t="shared" si="16"/>
        <v>-3.9875533022465603E-2</v>
      </c>
    </row>
    <row r="355" spans="1:12">
      <c r="A355" s="28">
        <v>44365</v>
      </c>
      <c r="B355" s="33">
        <v>1.6501199693471977</v>
      </c>
      <c r="C355" s="33">
        <v>1.6131340447126008</v>
      </c>
      <c r="D355" s="33">
        <v>1.6871058939817949</v>
      </c>
      <c r="E355" s="33">
        <v>1.8396612999999999</v>
      </c>
      <c r="F355" s="46">
        <v>1.25012413132613</v>
      </c>
      <c r="G355" s="33">
        <f>[1]!thsiFinD("ths_int_chg_ratio_index",G$1,$A$3,$A355,101)/100+1</f>
        <v>1.4918285526762101</v>
      </c>
      <c r="H355" s="46">
        <v>1.3773082504789163</v>
      </c>
      <c r="I355" s="333">
        <f t="shared" si="17"/>
        <v>1.5322070722303556</v>
      </c>
      <c r="J355">
        <f t="shared" si="15"/>
        <v>1.0119997248859258E-2</v>
      </c>
      <c r="K355" s="333">
        <f>MAX(I$3:I355)</f>
        <v>1.5798540094624118</v>
      </c>
      <c r="L355">
        <f t="shared" si="16"/>
        <v>-3.015907605809065E-2</v>
      </c>
    </row>
    <row r="356" spans="1:12">
      <c r="A356" s="28">
        <v>44368</v>
      </c>
      <c r="B356" s="33">
        <v>1.6691350620183709</v>
      </c>
      <c r="C356" s="33">
        <v>1.6328682208676519</v>
      </c>
      <c r="D356" s="33">
        <v>1.7054019031690899</v>
      </c>
      <c r="E356" s="33">
        <v>1.8635398000000001</v>
      </c>
      <c r="F356" s="46">
        <v>1.24989187883362</v>
      </c>
      <c r="G356" s="33">
        <f>[1]!thsiFinD("ths_int_chg_ratio_index",G$1,$A$3,$A356,101)/100+1</f>
        <v>1.5123695501960701</v>
      </c>
      <c r="H356" s="46">
        <v>1.3887609008394599</v>
      </c>
      <c r="I356" s="333">
        <f t="shared" si="17"/>
        <v>1.5470814020042749</v>
      </c>
      <c r="J356">
        <f t="shared" si="15"/>
        <v>9.7077803930689655E-3</v>
      </c>
      <c r="K356" s="333">
        <f>MAX(I$3:I356)</f>
        <v>1.5798540094624118</v>
      </c>
      <c r="L356">
        <f t="shared" si="16"/>
        <v>-2.074407335225148E-2</v>
      </c>
    </row>
    <row r="357" spans="1:12">
      <c r="A357" s="28">
        <v>44369</v>
      </c>
      <c r="B357" s="33">
        <v>1.6651201627888756</v>
      </c>
      <c r="C357" s="33">
        <v>1.6272622006390312</v>
      </c>
      <c r="D357" s="33">
        <v>1.7029781249387201</v>
      </c>
      <c r="E357" s="33">
        <v>1.862457</v>
      </c>
      <c r="F357" s="46">
        <v>1.25730640584956</v>
      </c>
      <c r="G357" s="33">
        <f>[1]!thsiFinD("ths_int_chg_ratio_index",G$1,$A$3,$A357,101)/100+1</f>
        <v>1.5187656163586198</v>
      </c>
      <c r="H357" s="46">
        <v>1.3979993805574451</v>
      </c>
      <c r="I357" s="333">
        <f t="shared" si="17"/>
        <v>1.5504887527480826</v>
      </c>
      <c r="J357">
        <f t="shared" si="15"/>
        <v>2.2024379191640797E-3</v>
      </c>
      <c r="K357" s="333">
        <f>MAX(I$3:I357)</f>
        <v>1.5798540094624118</v>
      </c>
      <c r="L357">
        <f t="shared" si="16"/>
        <v>-1.8587322966836406E-2</v>
      </c>
    </row>
    <row r="358" spans="1:12">
      <c r="A358" s="28">
        <v>44370</v>
      </c>
      <c r="B358" s="33">
        <v>1.7031039131838055</v>
      </c>
      <c r="C358" s="33">
        <v>1.6616269332208211</v>
      </c>
      <c r="D358" s="33">
        <v>1.7445808931467899</v>
      </c>
      <c r="E358" s="33">
        <v>1.8832374000000001</v>
      </c>
      <c r="F358" s="46">
        <v>1.26421005684845</v>
      </c>
      <c r="G358" s="33">
        <f>[1]!thsiFinD("ths_int_chg_ratio_index",G$1,$A$3,$A358,101)/100+1</f>
        <v>1.5370907078623999</v>
      </c>
      <c r="H358" s="46">
        <v>1.4068987116706562</v>
      </c>
      <c r="I358" s="333">
        <f t="shared" si="17"/>
        <v>1.575739802408723</v>
      </c>
      <c r="J358">
        <f t="shared" si="15"/>
        <v>1.6285864451377252E-2</v>
      </c>
      <c r="K358" s="333">
        <f>MAX(I$3:I358)</f>
        <v>1.5798540094624118</v>
      </c>
      <c r="L358">
        <f t="shared" si="16"/>
        <v>-2.6041691378109189E-3</v>
      </c>
    </row>
    <row r="359" spans="1:12">
      <c r="A359" s="28">
        <v>44371</v>
      </c>
      <c r="B359" s="33">
        <v>1.679544668528433</v>
      </c>
      <c r="C359" s="33">
        <v>1.6340859582283787</v>
      </c>
      <c r="D359" s="33">
        <v>1.7250033788284875</v>
      </c>
      <c r="E359" s="33">
        <v>1.8522435000000002</v>
      </c>
      <c r="F359" s="46">
        <v>1.2643756042374501</v>
      </c>
      <c r="G359" s="33">
        <f>[1]!thsiFinD("ths_int_chg_ratio_index",G$1,$A$3,$A359,101)/100+1</f>
        <v>1.53262919752541</v>
      </c>
      <c r="H359" s="46">
        <v>1.3997537161350675</v>
      </c>
      <c r="I359" s="333">
        <f t="shared" si="17"/>
        <v>1.5623785474817775</v>
      </c>
      <c r="J359">
        <f t="shared" si="15"/>
        <v>-8.4793535750770088E-3</v>
      </c>
      <c r="K359" s="333">
        <f>MAX(I$3:I359)</f>
        <v>1.5798540094624118</v>
      </c>
      <c r="L359">
        <f t="shared" si="16"/>
        <v>-1.1061441041999132E-2</v>
      </c>
    </row>
    <row r="360" spans="1:12">
      <c r="A360" s="28">
        <v>44372</v>
      </c>
      <c r="B360" s="33">
        <v>1.7022875486015117</v>
      </c>
      <c r="C360" s="33">
        <v>1.6606916263302058</v>
      </c>
      <c r="D360" s="33">
        <v>1.7438834708728175</v>
      </c>
      <c r="E360" s="33">
        <v>1.8919178999999999</v>
      </c>
      <c r="F360" s="46">
        <v>1.28281893430206</v>
      </c>
      <c r="G360" s="33">
        <f>[1]!thsiFinD("ths_int_chg_ratio_index",G$1,$A$3,$A360,101)/100+1</f>
        <v>1.53638170208245</v>
      </c>
      <c r="H360" s="46">
        <v>1.4144312782608064</v>
      </c>
      <c r="I360" s="333">
        <f t="shared" si="17"/>
        <v>1.5791573745668119</v>
      </c>
      <c r="J360">
        <f t="shared" si="15"/>
        <v>1.073928409480418E-2</v>
      </c>
      <c r="K360" s="333">
        <f>MAX(I$3:I360)</f>
        <v>1.5798540094624118</v>
      </c>
      <c r="L360">
        <f t="shared" si="16"/>
        <v>-4.4094890504275952E-4</v>
      </c>
    </row>
    <row r="361" spans="1:12">
      <c r="A361" s="28">
        <v>44375</v>
      </c>
      <c r="B361" s="33">
        <v>1.7282785260389433</v>
      </c>
      <c r="C361" s="33">
        <v>1.6939856403639213</v>
      </c>
      <c r="D361" s="33">
        <v>1.762571411713965</v>
      </c>
      <c r="E361" s="33">
        <v>1.9227805999999998</v>
      </c>
      <c r="F361" s="46">
        <v>1.2856961353017</v>
      </c>
      <c r="G361" s="33">
        <f>[1]!thsiFinD("ths_int_chg_ratio_index",G$1,$A$3,$A361,101)/100+1</f>
        <v>1.55810432090536</v>
      </c>
      <c r="H361" s="46">
        <v>1.4219844486750437</v>
      </c>
      <c r="I361" s="333">
        <f t="shared" si="17"/>
        <v>1.5922779301945043</v>
      </c>
      <c r="J361">
        <f t="shared" si="15"/>
        <v>8.308580157371237E-3</v>
      </c>
      <c r="K361" s="333">
        <f>MAX(I$3:I361)</f>
        <v>1.5922779301945043</v>
      </c>
      <c r="L361">
        <f t="shared" si="16"/>
        <v>0</v>
      </c>
    </row>
    <row r="362" spans="1:12">
      <c r="A362" s="28">
        <v>44376</v>
      </c>
      <c r="B362" s="33">
        <v>1.7191053234154716</v>
      </c>
      <c r="C362" s="33">
        <v>1.6838197689227807</v>
      </c>
      <c r="D362" s="33">
        <v>1.7543908779081625</v>
      </c>
      <c r="E362" s="33">
        <v>1.9154228</v>
      </c>
      <c r="F362" s="46">
        <v>1.27139988068808</v>
      </c>
      <c r="G362" s="33">
        <f>[1]!thsiFinD("ths_int_chg_ratio_index",G$1,$A$3,$A362,101)/100+1</f>
        <v>1.5460128210881701</v>
      </c>
      <c r="H362" s="46">
        <v>1.4114378509391412</v>
      </c>
      <c r="I362" s="333">
        <f t="shared" si="17"/>
        <v>1.5829143644236519</v>
      </c>
      <c r="J362">
        <f t="shared" si="15"/>
        <v>-5.8806101581202475E-3</v>
      </c>
      <c r="K362" s="333">
        <f>MAX(I$3:I362)</f>
        <v>1.5922779301945043</v>
      </c>
      <c r="L362">
        <f t="shared" si="16"/>
        <v>-5.8806101581202475E-3</v>
      </c>
    </row>
    <row r="363" spans="1:12">
      <c r="A363" s="28">
        <v>44377</v>
      </c>
      <c r="B363" s="33">
        <v>1.7582472517291543</v>
      </c>
      <c r="C363" s="33">
        <v>1.7283059133996035</v>
      </c>
      <c r="D363" s="33">
        <v>1.7881885900587051</v>
      </c>
      <c r="E363" s="33">
        <v>1.9512050000000001</v>
      </c>
      <c r="F363" s="46">
        <v>1.27956718905442</v>
      </c>
      <c r="G363" s="33">
        <f>[1]!thsiFinD("ths_int_chg_ratio_index",G$1,$A$3,$A363,101)/100+1</f>
        <v>1.5717827413911198</v>
      </c>
      <c r="H363" s="46">
        <v>1.4261439068172175</v>
      </c>
      <c r="I363" s="333">
        <f t="shared" si="17"/>
        <v>1.6071662484379612</v>
      </c>
      <c r="J363">
        <f t="shared" si="15"/>
        <v>1.5321033505902637E-2</v>
      </c>
      <c r="K363" s="333">
        <f>MAX(I$3:I363)</f>
        <v>1.6071662484379612</v>
      </c>
      <c r="L363">
        <f t="shared" si="16"/>
        <v>0</v>
      </c>
    </row>
    <row r="364" spans="1:12">
      <c r="A364" s="28">
        <v>44378</v>
      </c>
      <c r="B364" s="33">
        <v>1.7329188910684152</v>
      </c>
      <c r="C364" s="33">
        <v>1.7035598144021775</v>
      </c>
      <c r="D364" s="33">
        <v>1.7622779677346525</v>
      </c>
      <c r="E364" s="33">
        <v>1.9448875000000001</v>
      </c>
      <c r="F364" s="46">
        <v>1.27680951499921</v>
      </c>
      <c r="G364" s="33">
        <f>[1]!thsiFinD("ths_int_chg_ratio_index",G$1,$A$3,$A364,101)/100+1</f>
        <v>1.5480969408766101</v>
      </c>
      <c r="H364" s="46">
        <v>1.410877729217145</v>
      </c>
      <c r="I364" s="333">
        <f t="shared" si="17"/>
        <v>1.5865778484758988</v>
      </c>
      <c r="J364">
        <f t="shared" si="15"/>
        <v>-1.2810373526741636E-2</v>
      </c>
      <c r="K364" s="333">
        <f>MAX(I$3:I364)</f>
        <v>1.6071662484379612</v>
      </c>
      <c r="L364">
        <f t="shared" si="16"/>
        <v>-1.2810373526741636E-2</v>
      </c>
    </row>
    <row r="365" spans="1:12">
      <c r="A365" s="28">
        <v>44379</v>
      </c>
      <c r="B365" s="33">
        <v>1.6990588204299839</v>
      </c>
      <c r="C365" s="33">
        <v>1.6608669967570175</v>
      </c>
      <c r="D365" s="33">
        <v>1.73725064410295</v>
      </c>
      <c r="E365" s="33">
        <v>1.8728932</v>
      </c>
      <c r="F365" s="46">
        <v>1.24607035887907</v>
      </c>
      <c r="G365" s="33">
        <f>[1]!thsiFinD("ths_int_chg_ratio_index",G$1,$A$3,$A365,101)/100+1</f>
        <v>1.5158701553815299</v>
      </c>
      <c r="H365" s="46">
        <v>1.3952989083870162</v>
      </c>
      <c r="I365" s="333">
        <f t="shared" si="17"/>
        <v>1.5662747762449831</v>
      </c>
      <c r="J365">
        <f t="shared" si="15"/>
        <v>-1.2796770262750834E-2</v>
      </c>
      <c r="K365" s="333">
        <f>MAX(I$3:I365)</f>
        <v>1.6071662484379612</v>
      </c>
      <c r="L365">
        <f t="shared" si="16"/>
        <v>-2.544321238249081E-2</v>
      </c>
    </row>
    <row r="366" spans="1:12">
      <c r="A366" s="28">
        <v>44382</v>
      </c>
      <c r="B366" s="33">
        <v>1.7435414572753789</v>
      </c>
      <c r="C366" s="33">
        <v>1.7026039235857104</v>
      </c>
      <c r="D366" s="33">
        <v>1.7844789909650474</v>
      </c>
      <c r="E366" s="33">
        <v>1.8970741</v>
      </c>
      <c r="F366" s="46">
        <v>1.2491765168492801</v>
      </c>
      <c r="G366" s="33">
        <f>[1]!thsiFinD("ths_int_chg_ratio_index",G$1,$A$3,$A366,101)/100+1</f>
        <v>1.52405855548765</v>
      </c>
      <c r="H366" s="46">
        <v>1.4095385473353326</v>
      </c>
      <c r="I366" s="333">
        <f t="shared" si="17"/>
        <v>1.59700876915019</v>
      </c>
      <c r="J366">
        <f t="shared" si="15"/>
        <v>1.9622350670096989E-2</v>
      </c>
      <c r="K366" s="333">
        <f>MAX(I$3:I366)</f>
        <v>1.6071662484379612</v>
      </c>
      <c r="L366">
        <f t="shared" si="16"/>
        <v>-6.3201173479368045E-3</v>
      </c>
    </row>
    <row r="367" spans="1:12">
      <c r="A367" s="28">
        <v>44383</v>
      </c>
      <c r="B367" s="33">
        <v>1.7271442830637485</v>
      </c>
      <c r="C367" s="33">
        <v>1.6745332346011894</v>
      </c>
      <c r="D367" s="33">
        <v>1.7797553315263075</v>
      </c>
      <c r="E367" s="33">
        <v>1.8537357000000001</v>
      </c>
      <c r="F367" s="46">
        <v>1.24860129635081</v>
      </c>
      <c r="G367" s="33">
        <f>[1]!thsiFinD("ths_int_chg_ratio_index",G$1,$A$3,$A367,101)/100+1</f>
        <v>1.5141476124542801</v>
      </c>
      <c r="H367" s="46">
        <v>1.4076393755329213</v>
      </c>
      <c r="I367" s="333">
        <f t="shared" si="17"/>
        <v>1.5936973535296144</v>
      </c>
      <c r="J367">
        <f t="shared" si="15"/>
        <v>-2.0735112320877658E-3</v>
      </c>
      <c r="K367" s="333">
        <f>MAX(I$3:I367)</f>
        <v>1.6071662484379612</v>
      </c>
      <c r="L367">
        <f t="shared" si="16"/>
        <v>-8.3805237457155179E-3</v>
      </c>
    </row>
    <row r="368" spans="1:12">
      <c r="A368" s="28">
        <v>44384</v>
      </c>
      <c r="B368" s="33">
        <v>1.7755053134706398</v>
      </c>
      <c r="C368" s="33">
        <v>1.719778134239657</v>
      </c>
      <c r="D368" s="33">
        <v>1.8312324927016226</v>
      </c>
      <c r="E368" s="33">
        <v>1.8940038000000001</v>
      </c>
      <c r="F368" s="46">
        <v>1.26181402542348</v>
      </c>
      <c r="G368" s="33">
        <f>[1]!thsiFinD("ths_int_chg_ratio_index",G$1,$A$3,$A368,101)/100+1</f>
        <v>1.53140100763048</v>
      </c>
      <c r="H368" s="46">
        <v>1.424227652305615</v>
      </c>
      <c r="I368" s="333">
        <f t="shared" si="17"/>
        <v>1.6277300725036188</v>
      </c>
      <c r="J368">
        <f t="shared" si="15"/>
        <v>2.1354568292800913E-2</v>
      </c>
      <c r="K368" s="333">
        <f>MAX(I$3:I368)</f>
        <v>1.6277300725036188</v>
      </c>
      <c r="L368">
        <f t="shared" si="16"/>
        <v>0</v>
      </c>
    </row>
    <row r="369" spans="1:12">
      <c r="A369" s="28">
        <v>44385</v>
      </c>
      <c r="B369" s="33">
        <v>1.811797376978372</v>
      </c>
      <c r="C369" s="33">
        <v>1.7583292261569341</v>
      </c>
      <c r="D369" s="33">
        <v>1.86526552779981</v>
      </c>
      <c r="E369" s="33">
        <v>1.9034358</v>
      </c>
      <c r="F369" s="46">
        <v>1.25122186734463</v>
      </c>
      <c r="G369" s="33">
        <f>[1]!thsiFinD("ths_int_chg_ratio_index",G$1,$A$3,$A369,101)/100+1</f>
        <v>1.5431372827239001</v>
      </c>
      <c r="H369" s="46">
        <v>1.4198374718198201</v>
      </c>
      <c r="I369" s="333">
        <f t="shared" si="17"/>
        <v>1.642551499809815</v>
      </c>
      <c r="J369">
        <f t="shared" si="15"/>
        <v>9.1055805606634621E-3</v>
      </c>
      <c r="K369" s="333">
        <f>MAX(I$3:I369)</f>
        <v>1.642551499809815</v>
      </c>
      <c r="L369">
        <f t="shared" si="16"/>
        <v>0</v>
      </c>
    </row>
    <row r="370" spans="1:12">
      <c r="A370" s="28">
        <v>44386</v>
      </c>
      <c r="B370" s="33">
        <v>1.811115837586682</v>
      </c>
      <c r="C370" s="33">
        <v>1.7413884888551414</v>
      </c>
      <c r="D370" s="33">
        <v>1.8808431863182227</v>
      </c>
      <c r="E370" s="33">
        <v>1.8874199</v>
      </c>
      <c r="F370" s="46">
        <v>1.2499783103237301</v>
      </c>
      <c r="G370" s="33">
        <f>[1]!thsiFinD("ths_int_chg_ratio_index",G$1,$A$3,$A370,101)/100+1</f>
        <v>1.52955628917701</v>
      </c>
      <c r="H370" s="46">
        <v>1.426740797896225</v>
      </c>
      <c r="I370" s="333">
        <f t="shared" si="17"/>
        <v>1.6537919921072239</v>
      </c>
      <c r="J370">
        <f t="shared" si="15"/>
        <v>6.8433119440762802E-3</v>
      </c>
      <c r="K370" s="333">
        <f>MAX(I$3:I370)</f>
        <v>1.6537919921072239</v>
      </c>
      <c r="L370">
        <f t="shared" si="16"/>
        <v>0</v>
      </c>
    </row>
    <row r="371" spans="1:12">
      <c r="A371" s="28">
        <v>44389</v>
      </c>
      <c r="B371" s="33">
        <v>1.8606797093918264</v>
      </c>
      <c r="C371" s="33">
        <v>1.7799236581510751</v>
      </c>
      <c r="D371" s="33">
        <v>1.9414357606325776</v>
      </c>
      <c r="E371" s="33">
        <v>1.9325696000000001</v>
      </c>
      <c r="F371" s="46">
        <v>1.2662043384401001</v>
      </c>
      <c r="G371" s="33">
        <f>[1]!thsiFinD("ths_int_chg_ratio_index",G$1,$A$3,$A371,101)/100+1</f>
        <v>1.5679041840291799</v>
      </c>
      <c r="H371" s="46">
        <v>1.4496941419149501</v>
      </c>
      <c r="I371" s="333">
        <f t="shared" si="17"/>
        <v>1.6955649512737638</v>
      </c>
      <c r="J371">
        <f t="shared" si="15"/>
        <v>2.5258895535776427E-2</v>
      </c>
      <c r="K371" s="333">
        <f>MAX(I$3:I371)</f>
        <v>1.6955649512737638</v>
      </c>
      <c r="L371">
        <f t="shared" si="16"/>
        <v>0</v>
      </c>
    </row>
    <row r="372" spans="1:12">
      <c r="A372" s="28">
        <v>44390</v>
      </c>
      <c r="B372" s="33">
        <v>1.8421516758864063</v>
      </c>
      <c r="C372" s="33">
        <v>1.7518821074451476</v>
      </c>
      <c r="D372" s="33">
        <v>1.9324212443276649</v>
      </c>
      <c r="E372" s="33">
        <v>1.9059539999999999</v>
      </c>
      <c r="F372" s="46">
        <v>1.27039909378289</v>
      </c>
      <c r="G372" s="33">
        <f>[1]!thsiFinD("ths_int_chg_ratio_index",G$1,$A$3,$A372,101)/100+1</f>
        <v>1.5746717677355</v>
      </c>
      <c r="H372" s="46">
        <v>1.4603985787437588</v>
      </c>
      <c r="I372" s="333">
        <f t="shared" si="17"/>
        <v>1.6964099115357119</v>
      </c>
      <c r="J372">
        <f t="shared" si="15"/>
        <v>4.9833553194944535E-4</v>
      </c>
      <c r="K372" s="333">
        <f>MAX(I$3:I372)</f>
        <v>1.6964099115357119</v>
      </c>
      <c r="L372">
        <f t="shared" si="16"/>
        <v>0</v>
      </c>
    </row>
    <row r="373" spans="1:12">
      <c r="A373" s="28">
        <v>44391</v>
      </c>
      <c r="B373" s="33">
        <v>1.8147199045982596</v>
      </c>
      <c r="C373" s="33">
        <v>1.7301475867352569</v>
      </c>
      <c r="D373" s="33">
        <v>1.8992922224612623</v>
      </c>
      <c r="E373" s="33">
        <v>1.8949815000000001</v>
      </c>
      <c r="F373" s="46">
        <v>1.25652298315694</v>
      </c>
      <c r="G373" s="33">
        <f>[1]!thsiFinD("ths_int_chg_ratio_index",G$1,$A$3,$A373,101)/100+1</f>
        <v>1.5623458575484501</v>
      </c>
      <c r="H373" s="46">
        <v>1.4469949374836788</v>
      </c>
      <c r="I373" s="333">
        <f t="shared" si="17"/>
        <v>1.6731435799724705</v>
      </c>
      <c r="J373">
        <f t="shared" si="15"/>
        <v>-1.3715041043457998E-2</v>
      </c>
      <c r="K373" s="333">
        <f>MAX(I$3:I373)</f>
        <v>1.6964099115357119</v>
      </c>
      <c r="L373">
        <f t="shared" si="16"/>
        <v>-1.3715041043457998E-2</v>
      </c>
    </row>
    <row r="374" spans="1:12">
      <c r="A374" s="28">
        <v>44392</v>
      </c>
      <c r="B374" s="33">
        <v>1.8351029266092147</v>
      </c>
      <c r="C374" s="33">
        <v>1.7430303869903097</v>
      </c>
      <c r="D374" s="33">
        <v>1.92717546622812</v>
      </c>
      <c r="E374" s="33">
        <v>1.8994762000000001</v>
      </c>
      <c r="F374" s="46">
        <v>1.27094795010589</v>
      </c>
      <c r="G374" s="33">
        <f>[1]!thsiFinD("ths_int_chg_ratio_index",G$1,$A$3,$A374,101)/100+1</f>
        <v>1.5771453065459</v>
      </c>
      <c r="H374" s="46">
        <v>1.4544073319175901</v>
      </c>
      <c r="I374" s="333">
        <f t="shared" si="17"/>
        <v>1.6907913990728551</v>
      </c>
      <c r="J374">
        <f t="shared" si="15"/>
        <v>1.0547701531194997E-2</v>
      </c>
      <c r="K374" s="333">
        <f>MAX(I$3:I374)</f>
        <v>1.6964099115357119</v>
      </c>
      <c r="L374">
        <f t="shared" si="16"/>
        <v>-3.3120016716775558E-3</v>
      </c>
    </row>
    <row r="375" spans="1:12">
      <c r="A375" s="28">
        <v>44393</v>
      </c>
      <c r="B375" s="33">
        <v>1.8107649899443079</v>
      </c>
      <c r="C375" s="33">
        <v>1.7066594415453782</v>
      </c>
      <c r="D375" s="33">
        <v>1.9148705383432376</v>
      </c>
      <c r="E375" s="33">
        <v>1.8518755</v>
      </c>
      <c r="F375" s="46">
        <v>1.2598524886986999</v>
      </c>
      <c r="G375" s="33">
        <f>[1]!thsiFinD("ths_int_chg_ratio_index",G$1,$A$3,$A375,101)/100+1</f>
        <v>1.5806765999796699</v>
      </c>
      <c r="H375" s="46">
        <v>1.4505824973220525</v>
      </c>
      <c r="I375" s="333">
        <f t="shared" si="17"/>
        <v>1.6827265178326449</v>
      </c>
      <c r="J375">
        <f t="shared" si="15"/>
        <v>-4.7698854185280748E-3</v>
      </c>
      <c r="K375" s="333">
        <f>MAX(I$3:I375)</f>
        <v>1.6964099115357119</v>
      </c>
      <c r="L375">
        <f t="shared" si="16"/>
        <v>-8.0660892217256919E-3</v>
      </c>
    </row>
    <row r="376" spans="1:12">
      <c r="A376" s="28">
        <v>44396</v>
      </c>
      <c r="B376" s="33">
        <v>1.8009646705052957</v>
      </c>
      <c r="C376" s="33">
        <v>1.7104627201074816</v>
      </c>
      <c r="D376" s="33">
        <v>1.8914666209031101</v>
      </c>
      <c r="E376" s="33">
        <v>1.8468017999999999</v>
      </c>
      <c r="F376" s="46">
        <v>1.2619168410332799</v>
      </c>
      <c r="G376" s="33">
        <f>[1]!thsiFinD("ths_int_chg_ratio_index",G$1,$A$3,$A376,101)/100+1</f>
        <v>1.58641818974973</v>
      </c>
      <c r="H376" s="46">
        <v>1.4481137745721913</v>
      </c>
      <c r="I376" s="333">
        <f t="shared" si="17"/>
        <v>1.6697901977376506</v>
      </c>
      <c r="J376">
        <f t="shared" si="15"/>
        <v>-7.6877139320632448E-3</v>
      </c>
      <c r="K376" s="333">
        <f>MAX(I$3:I376)</f>
        <v>1.6964099115357119</v>
      </c>
      <c r="L376">
        <f t="shared" si="16"/>
        <v>-1.5691793367301865E-2</v>
      </c>
    </row>
    <row r="377" spans="1:12">
      <c r="A377" s="28">
        <v>44397</v>
      </c>
      <c r="B377" s="33">
        <v>1.8203393396800456</v>
      </c>
      <c r="C377" s="33">
        <v>1.7224561651990666</v>
      </c>
      <c r="D377" s="33">
        <v>1.918222514161025</v>
      </c>
      <c r="E377" s="33">
        <v>1.8522224</v>
      </c>
      <c r="F377" s="46">
        <v>1.26155433362069</v>
      </c>
      <c r="G377" s="33">
        <f>[1]!thsiFinD("ths_int_chg_ratio_index",G$1,$A$3,$A377,101)/100+1</f>
        <v>1.5845217467487001</v>
      </c>
      <c r="H377" s="46">
        <v>1.4508505150052062</v>
      </c>
      <c r="I377" s="333">
        <f t="shared" si="17"/>
        <v>1.6845365145831157</v>
      </c>
      <c r="J377">
        <f t="shared" si="15"/>
        <v>8.8312393170377756E-3</v>
      </c>
      <c r="K377" s="333">
        <f>MAX(I$3:I377)</f>
        <v>1.6964099115357119</v>
      </c>
      <c r="L377">
        <f t="shared" si="16"/>
        <v>-6.9991320328042228E-3</v>
      </c>
    </row>
    <row r="378" spans="1:12">
      <c r="A378" s="28">
        <v>44398</v>
      </c>
      <c r="B378" s="33">
        <v>1.8856945657818307</v>
      </c>
      <c r="C378" s="33">
        <v>1.7813043131367188</v>
      </c>
      <c r="D378" s="33">
        <v>1.9900848184269426</v>
      </c>
      <c r="E378" s="33">
        <v>1.8892726999999998</v>
      </c>
      <c r="F378" s="46">
        <v>1.27171978004051</v>
      </c>
      <c r="G378" s="33">
        <f>[1]!thsiFinD("ths_int_chg_ratio_index",G$1,$A$3,$A378,101)/100+1</f>
        <v>1.6014376124410798</v>
      </c>
      <c r="H378" s="46">
        <v>1.4702696856038249</v>
      </c>
      <c r="I378" s="333">
        <f t="shared" si="17"/>
        <v>1.7301772520153837</v>
      </c>
      <c r="J378">
        <f t="shared" si="15"/>
        <v>2.7093943667681808E-2</v>
      </c>
      <c r="K378" s="333">
        <f>MAX(I$3:I378)</f>
        <v>1.7301772520153837</v>
      </c>
      <c r="L378">
        <f t="shared" si="16"/>
        <v>0</v>
      </c>
    </row>
    <row r="379" spans="1:12">
      <c r="A379" s="28">
        <v>44399</v>
      </c>
      <c r="B379" s="33">
        <v>1.9165388153183822</v>
      </c>
      <c r="C379" s="33">
        <v>1.8075263375108546</v>
      </c>
      <c r="D379" s="33">
        <v>2.0255512931259099</v>
      </c>
      <c r="E379" s="33">
        <v>1.8992053</v>
      </c>
      <c r="F379" s="46">
        <v>1.2749468439323999</v>
      </c>
      <c r="G379" s="33">
        <f>[1]!thsiFinD("ths_int_chg_ratio_index",G$1,$A$3,$A379,101)/100+1</f>
        <v>1.6005779290118101</v>
      </c>
      <c r="H379" s="46">
        <v>1.4817569350989488</v>
      </c>
      <c r="I379" s="333">
        <f t="shared" si="17"/>
        <v>1.7536541141124293</v>
      </c>
      <c r="J379">
        <f t="shared" si="15"/>
        <v>1.3569050263317672E-2</v>
      </c>
      <c r="K379" s="333">
        <f>MAX(I$3:I379)</f>
        <v>1.7536541141124293</v>
      </c>
      <c r="L379">
        <f t="shared" si="16"/>
        <v>0</v>
      </c>
    </row>
    <row r="380" spans="1:12">
      <c r="A380" s="28">
        <v>44400</v>
      </c>
      <c r="B380" s="33">
        <v>1.9027819240273551</v>
      </c>
      <c r="C380" s="33">
        <v>1.7899989172099002</v>
      </c>
      <c r="D380" s="33">
        <v>2.01556493084481</v>
      </c>
      <c r="E380" s="33">
        <v>1.8563084999999999</v>
      </c>
      <c r="F380" s="46">
        <v>1.26133696940811</v>
      </c>
      <c r="G380" s="33">
        <f>[1]!thsiFinD("ths_int_chg_ratio_index",G$1,$A$3,$A380,101)/100+1</f>
        <v>1.58069866747006</v>
      </c>
      <c r="H380" s="46">
        <v>1.4678599952867351</v>
      </c>
      <c r="I380" s="333">
        <f t="shared" si="17"/>
        <v>1.7417124630657725</v>
      </c>
      <c r="J380">
        <f t="shared" si="15"/>
        <v>-6.8095817473680098E-3</v>
      </c>
      <c r="K380" s="333">
        <f>MAX(I$3:I380)</f>
        <v>1.7536541141124293</v>
      </c>
      <c r="L380">
        <f t="shared" si="16"/>
        <v>-6.8095817473680098E-3</v>
      </c>
    </row>
    <row r="381" spans="1:12">
      <c r="A381" s="28">
        <v>44403</v>
      </c>
      <c r="B381" s="33">
        <v>1.9020504885623051</v>
      </c>
      <c r="C381" s="33">
        <v>1.7785268031609425</v>
      </c>
      <c r="D381" s="33">
        <v>2.0255741739636677</v>
      </c>
      <c r="E381" s="33">
        <v>1.8085282999999999</v>
      </c>
      <c r="F381" s="46">
        <v>1.2252102192405601</v>
      </c>
      <c r="G381" s="33">
        <f>[1]!thsiFinD("ths_int_chg_ratio_index",G$1,$A$3,$A381,101)/100+1</f>
        <v>1.5536618669806299</v>
      </c>
      <c r="H381" s="46">
        <v>1.4407915363522399</v>
      </c>
      <c r="I381" s="333">
        <f t="shared" si="17"/>
        <v>1.7331828551579538</v>
      </c>
      <c r="J381">
        <f t="shared" si="15"/>
        <v>-4.8972537595585175E-3</v>
      </c>
      <c r="K381" s="333">
        <f>MAX(I$3:I381)</f>
        <v>1.7536541141124293</v>
      </c>
      <c r="L381">
        <f t="shared" si="16"/>
        <v>-1.1673487257113146E-2</v>
      </c>
    </row>
    <row r="382" spans="1:12">
      <c r="A382" s="28">
        <v>44404</v>
      </c>
      <c r="B382" s="33">
        <v>1.8509886943833338</v>
      </c>
      <c r="C382" s="33">
        <v>1.7542418384215899</v>
      </c>
      <c r="D382" s="33">
        <v>1.9477355503450775</v>
      </c>
      <c r="E382" s="33">
        <v>1.7752289999999999</v>
      </c>
      <c r="F382" s="46">
        <v>1.18585343687411</v>
      </c>
      <c r="G382" s="33">
        <f>[1]!thsiFinD("ths_int_chg_ratio_index",G$1,$A$3,$A382,101)/100+1</f>
        <v>1.5039949169701399</v>
      </c>
      <c r="H382" s="46">
        <v>1.4028817395638637</v>
      </c>
      <c r="I382" s="333">
        <f t="shared" si="17"/>
        <v>1.6753086449544705</v>
      </c>
      <c r="J382">
        <f t="shared" si="15"/>
        <v>-3.3391866317653451E-2</v>
      </c>
      <c r="K382" s="333">
        <f>MAX(I$3:I382)</f>
        <v>1.7536541141124293</v>
      </c>
      <c r="L382">
        <f t="shared" si="16"/>
        <v>-4.4675554048816291E-2</v>
      </c>
    </row>
    <row r="383" spans="1:12">
      <c r="A383" s="28">
        <v>44405</v>
      </c>
      <c r="B383" s="33">
        <v>1.83436596869752</v>
      </c>
      <c r="C383" s="33">
        <v>1.7469551607873375</v>
      </c>
      <c r="D383" s="33">
        <v>1.9217767766077025</v>
      </c>
      <c r="E383" s="33">
        <v>1.7827894</v>
      </c>
      <c r="F383" s="46">
        <v>1.1835241105526499</v>
      </c>
      <c r="G383" s="33">
        <f>[1]!thsiFinD("ths_int_chg_ratio_index",G$1,$A$3,$A383,101)/100+1</f>
        <v>1.4955126273892301</v>
      </c>
      <c r="H383" s="46">
        <v>1.3818008667005364</v>
      </c>
      <c r="I383" s="333">
        <f t="shared" si="17"/>
        <v>1.6517888216541194</v>
      </c>
      <c r="J383">
        <f t="shared" si="15"/>
        <v>-1.4039098628891966E-2</v>
      </c>
      <c r="K383" s="333">
        <f>MAX(I$3:I383)</f>
        <v>1.7536541141124293</v>
      </c>
      <c r="L383">
        <f t="shared" si="16"/>
        <v>-5.8087448168116396E-2</v>
      </c>
    </row>
    <row r="384" spans="1:12">
      <c r="A384" s="28">
        <v>44406</v>
      </c>
      <c r="B384" s="33">
        <v>1.939702958273078</v>
      </c>
      <c r="C384" s="33">
        <v>1.851289614016661</v>
      </c>
      <c r="D384" s="33">
        <v>2.028116302529495</v>
      </c>
      <c r="E384" s="33">
        <v>1.8686687000000002</v>
      </c>
      <c r="F384" s="46">
        <v>1.20635027443517</v>
      </c>
      <c r="G384" s="33">
        <f>[1]!thsiFinD("ths_int_chg_ratio_index",G$1,$A$3,$A384,101)/100+1</f>
        <v>1.54289227170913</v>
      </c>
      <c r="H384" s="46">
        <v>1.4197846249162676</v>
      </c>
      <c r="I384" s="333">
        <f t="shared" si="17"/>
        <v>1.7239504637228813</v>
      </c>
      <c r="J384">
        <f t="shared" si="15"/>
        <v>4.3686965986667881E-2</v>
      </c>
      <c r="K384" s="333">
        <f>MAX(I$3:I384)</f>
        <v>1.7536541141124293</v>
      </c>
      <c r="L384">
        <f t="shared" si="16"/>
        <v>-1.6938146553821309E-2</v>
      </c>
    </row>
    <row r="385" spans="1:12">
      <c r="A385" s="28">
        <v>44407</v>
      </c>
      <c r="B385" s="33">
        <v>1.9562155220317017</v>
      </c>
      <c r="C385" s="33">
        <v>1.8753320273722855</v>
      </c>
      <c r="D385" s="33">
        <v>2.0370990166911174</v>
      </c>
      <c r="E385" s="33">
        <v>1.8893882999999998</v>
      </c>
      <c r="F385" s="46">
        <v>1.1992597369584499</v>
      </c>
      <c r="G385" s="33">
        <f>[1]!thsiFinD("ths_int_chg_ratio_index",G$1,$A$3,$A385,101)/100+1</f>
        <v>1.5580624132974501</v>
      </c>
      <c r="H385" s="46">
        <v>1.4236811530183713</v>
      </c>
      <c r="I385" s="333">
        <f t="shared" si="17"/>
        <v>1.7303900848547444</v>
      </c>
      <c r="J385">
        <f t="shared" si="15"/>
        <v>3.7353864089324507E-3</v>
      </c>
      <c r="K385" s="333">
        <f>MAX(I$3:I385)</f>
        <v>1.7536541141124293</v>
      </c>
      <c r="L385">
        <f t="shared" si="16"/>
        <v>-1.3266030667318573E-2</v>
      </c>
    </row>
    <row r="386" spans="1:12">
      <c r="A386" s="28">
        <v>44410</v>
      </c>
      <c r="B386" s="33">
        <v>1.9549886724177334</v>
      </c>
      <c r="C386" s="33">
        <v>1.8712354250462644</v>
      </c>
      <c r="D386" s="33">
        <v>2.0387419197892029</v>
      </c>
      <c r="E386" s="33">
        <v>1.9057175</v>
      </c>
      <c r="F386" s="46">
        <v>1.22697498292172</v>
      </c>
      <c r="G386" s="33">
        <f>[1]!thsiFinD("ths_int_chg_ratio_index",G$1,$A$3,$A386,101)/100+1</f>
        <v>1.5829241841875699</v>
      </c>
      <c r="H386" s="46">
        <v>1.450821915710635</v>
      </c>
      <c r="I386" s="333">
        <f t="shared" si="17"/>
        <v>1.7447819177499189</v>
      </c>
      <c r="J386">
        <f t="shared" si="15"/>
        <v>8.3171031902800063E-3</v>
      </c>
      <c r="K386" s="333">
        <f>MAX(I$3:I386)</f>
        <v>1.7536541141124293</v>
      </c>
      <c r="L386">
        <f t="shared" si="16"/>
        <v>-5.0592624230240135E-3</v>
      </c>
    </row>
    <row r="387" spans="1:12">
      <c r="A387" s="28">
        <v>44411</v>
      </c>
      <c r="B387" s="33">
        <v>1.8737299492965609</v>
      </c>
      <c r="C387" s="33">
        <v>1.8019382611331694</v>
      </c>
      <c r="D387" s="33">
        <v>1.9455216374599524</v>
      </c>
      <c r="E387" s="33">
        <v>1.8895255</v>
      </c>
      <c r="F387" s="46">
        <v>1.2247672636968201</v>
      </c>
      <c r="G387" s="33">
        <f>[1]!thsiFinD("ths_int_chg_ratio_index",G$1,$A$3,$A387,101)/100+1</f>
        <v>1.5715170653059101</v>
      </c>
      <c r="H387" s="46">
        <v>1.4358547334910061</v>
      </c>
      <c r="I387" s="333">
        <f t="shared" si="17"/>
        <v>1.6906881854754792</v>
      </c>
      <c r="J387">
        <f t="shared" ref="J387:J450" si="18">I387/I386-1</f>
        <v>-3.1003148143694204E-2</v>
      </c>
      <c r="K387" s="333">
        <f>MAX(I$3:I387)</f>
        <v>1.7536541141124293</v>
      </c>
      <c r="L387">
        <f t="shared" ref="L387:L450" si="19">I387/K387-1</f>
        <v>-3.5905557504319452E-2</v>
      </c>
    </row>
    <row r="388" spans="1:12">
      <c r="A388" s="28">
        <v>44412</v>
      </c>
      <c r="B388" s="33">
        <v>1.9467139470067849</v>
      </c>
      <c r="C388" s="33">
        <v>1.8599237306854051</v>
      </c>
      <c r="D388" s="33">
        <v>2.033504163328165</v>
      </c>
      <c r="E388" s="33">
        <v>1.9307135</v>
      </c>
      <c r="F388" s="46">
        <v>1.23804723544041</v>
      </c>
      <c r="G388" s="33">
        <f>[1]!thsiFinD("ths_int_chg_ratio_index",G$1,$A$3,$A388,101)/100+1</f>
        <v>1.6101949825704001</v>
      </c>
      <c r="H388" s="46">
        <v>1.4617075352559676</v>
      </c>
      <c r="I388" s="333">
        <f t="shared" ref="I388:I451" si="20">D388*0.5+H388*0.5</f>
        <v>1.7476058492920663</v>
      </c>
      <c r="J388">
        <f t="shared" si="18"/>
        <v>3.3665382124013599E-2</v>
      </c>
      <c r="K388" s="333">
        <f>MAX(I$3:I388)</f>
        <v>1.7536541141124293</v>
      </c>
      <c r="L388">
        <f t="shared" si="19"/>
        <v>-3.448949694064507E-3</v>
      </c>
    </row>
    <row r="389" spans="1:12">
      <c r="A389" s="28">
        <v>44413</v>
      </c>
      <c r="B389" s="33">
        <v>1.9362656098325408</v>
      </c>
      <c r="C389" s="33">
        <v>1.8454052243826093</v>
      </c>
      <c r="D389" s="33">
        <v>2.0271259952824723</v>
      </c>
      <c r="E389" s="33">
        <v>1.9345002999999998</v>
      </c>
      <c r="F389" s="46">
        <v>1.23148580452759</v>
      </c>
      <c r="G389" s="33">
        <f>[1]!thsiFinD("ths_int_chg_ratio_index",G$1,$A$3,$A389,101)/100+1</f>
        <v>1.59987308924407</v>
      </c>
      <c r="H389" s="46">
        <v>1.4519440997290887</v>
      </c>
      <c r="I389" s="333">
        <f t="shared" si="20"/>
        <v>1.7395350475057805</v>
      </c>
      <c r="J389">
        <f t="shared" si="18"/>
        <v>-4.6182048369517448E-3</v>
      </c>
      <c r="K389" s="333">
        <f>MAX(I$3:I389)</f>
        <v>1.7536541141124293</v>
      </c>
      <c r="L389">
        <f t="shared" si="19"/>
        <v>-8.0512265748567957E-3</v>
      </c>
    </row>
    <row r="390" spans="1:12">
      <c r="A390" s="28">
        <v>44414</v>
      </c>
      <c r="B390" s="33">
        <v>1.9380030526083942</v>
      </c>
      <c r="C390" s="33">
        <v>1.8284432007842684</v>
      </c>
      <c r="D390" s="33">
        <v>2.0475629044325201</v>
      </c>
      <c r="E390" s="33">
        <v>1.9026407999999999</v>
      </c>
      <c r="F390" s="46">
        <v>1.2274586767259401</v>
      </c>
      <c r="G390" s="33">
        <f>[1]!thsiFinD("ths_int_chg_ratio_index",G$1,$A$3,$A390,101)/100+1</f>
        <v>1.5850058291172702</v>
      </c>
      <c r="H390" s="46">
        <v>1.45733185948333</v>
      </c>
      <c r="I390" s="333">
        <f t="shared" si="20"/>
        <v>1.7524473819579249</v>
      </c>
      <c r="J390">
        <f t="shared" si="18"/>
        <v>7.4228653631662755E-3</v>
      </c>
      <c r="K390" s="333">
        <f>MAX(I$3:I390)</f>
        <v>1.7536541141124293</v>
      </c>
      <c r="L390">
        <f t="shared" si="19"/>
        <v>-6.8812438256393715E-4</v>
      </c>
    </row>
    <row r="391" spans="1:12">
      <c r="A391" s="28">
        <v>44417</v>
      </c>
      <c r="B391" s="33">
        <v>1.9142310217031828</v>
      </c>
      <c r="C391" s="33">
        <v>1.8034732764231909</v>
      </c>
      <c r="D391" s="33">
        <v>2.0249887669831752</v>
      </c>
      <c r="E391" s="33">
        <v>1.8956565000000001</v>
      </c>
      <c r="F391" s="46">
        <v>1.2413437623903401</v>
      </c>
      <c r="G391" s="33">
        <f>[1]!thsiFinD("ths_int_chg_ratio_index",G$1,$A$3,$A391,101)/100+1</f>
        <v>1.5855766140368699</v>
      </c>
      <c r="H391" s="46">
        <v>1.4671156046793563</v>
      </c>
      <c r="I391" s="333">
        <f t="shared" si="20"/>
        <v>1.7460521858312656</v>
      </c>
      <c r="J391">
        <f t="shared" si="18"/>
        <v>-3.6492942341664891E-3</v>
      </c>
      <c r="K391" s="333">
        <f>MAX(I$3:I391)</f>
        <v>1.7536541141124293</v>
      </c>
      <c r="L391">
        <f t="shared" si="19"/>
        <v>-4.334907448388825E-3</v>
      </c>
    </row>
    <row r="392" spans="1:12">
      <c r="A392" s="28">
        <v>44418</v>
      </c>
      <c r="B392" s="33">
        <v>1.9091521282366868</v>
      </c>
      <c r="C392" s="33">
        <v>1.8044944678574062</v>
      </c>
      <c r="D392" s="33">
        <v>2.0138097886159674</v>
      </c>
      <c r="E392" s="33">
        <v>1.89811</v>
      </c>
      <c r="F392" s="46">
        <v>1.2539684862092499</v>
      </c>
      <c r="G392" s="33">
        <f>[1]!thsiFinD("ths_int_chg_ratio_index",G$1,$A$3,$A392,101)/100+1</f>
        <v>1.59550558229136</v>
      </c>
      <c r="H392" s="46">
        <v>1.4769963676170113</v>
      </c>
      <c r="I392" s="333">
        <f t="shared" si="20"/>
        <v>1.7454030781164893</v>
      </c>
      <c r="J392">
        <f t="shared" si="18"/>
        <v>-3.7175733923855425E-4</v>
      </c>
      <c r="K392" s="333">
        <f>MAX(I$3:I392)</f>
        <v>1.7536541141124293</v>
      </c>
      <c r="L392">
        <f t="shared" si="19"/>
        <v>-4.7050532539685275E-3</v>
      </c>
    </row>
    <row r="393" spans="1:12">
      <c r="A393" s="28">
        <v>44419</v>
      </c>
      <c r="B393" s="33">
        <v>1.9140559019468713</v>
      </c>
      <c r="C393" s="33">
        <v>1.7985051260791725</v>
      </c>
      <c r="D393" s="33">
        <v>2.02960667781457</v>
      </c>
      <c r="E393" s="33">
        <v>1.8791915000000001</v>
      </c>
      <c r="F393" s="46">
        <v>1.25094857274918</v>
      </c>
      <c r="G393" s="33">
        <f>[1]!thsiFinD("ths_int_chg_ratio_index",G$1,$A$3,$A393,101)/100+1</f>
        <v>1.5856764333391902</v>
      </c>
      <c r="H393" s="46">
        <v>1.48723765112844</v>
      </c>
      <c r="I393" s="333">
        <f t="shared" si="20"/>
        <v>1.758422164471505</v>
      </c>
      <c r="J393">
        <f t="shared" si="18"/>
        <v>7.4590714994411389E-3</v>
      </c>
      <c r="K393" s="333">
        <f>MAX(I$3:I393)</f>
        <v>1.758422164471505</v>
      </c>
      <c r="L393">
        <f t="shared" si="19"/>
        <v>0</v>
      </c>
    </row>
    <row r="394" spans="1:12">
      <c r="A394" s="28">
        <v>44420</v>
      </c>
      <c r="B394" s="33">
        <v>1.9246743144285836</v>
      </c>
      <c r="C394" s="33">
        <v>1.8017094037946897</v>
      </c>
      <c r="D394" s="33">
        <v>2.0476392250624773</v>
      </c>
      <c r="E394" s="33">
        <v>1.8683626</v>
      </c>
      <c r="F394" s="46">
        <v>1.2438635745540101</v>
      </c>
      <c r="G394" s="33">
        <f>[1]!thsiFinD("ths_int_chg_ratio_index",G$1,$A$3,$A394,101)/100+1</f>
        <v>1.58321539256539</v>
      </c>
      <c r="H394" s="46">
        <v>1.4926508701723149</v>
      </c>
      <c r="I394" s="333">
        <f t="shared" si="20"/>
        <v>1.7701450476173961</v>
      </c>
      <c r="J394">
        <f t="shared" si="18"/>
        <v>6.6667057449281142E-3</v>
      </c>
      <c r="K394" s="333">
        <f>MAX(I$3:I394)</f>
        <v>1.7701450476173961</v>
      </c>
      <c r="L394">
        <f t="shared" si="19"/>
        <v>0</v>
      </c>
    </row>
    <row r="395" spans="1:12">
      <c r="A395" s="28">
        <v>44421</v>
      </c>
      <c r="B395" s="33">
        <v>1.8925140549483928</v>
      </c>
      <c r="C395" s="33">
        <v>1.7558370841585931</v>
      </c>
      <c r="D395" s="33">
        <v>2.0291910257381924</v>
      </c>
      <c r="E395" s="33">
        <v>1.8226285</v>
      </c>
      <c r="F395" s="46">
        <v>1.2383894321539901</v>
      </c>
      <c r="G395" s="33">
        <f>[1]!thsiFinD("ths_int_chg_ratio_index",G$1,$A$3,$A395,101)/100+1</f>
        <v>1.56256075778195</v>
      </c>
      <c r="H395" s="46">
        <v>1.4915981158709337</v>
      </c>
      <c r="I395" s="333">
        <f t="shared" si="20"/>
        <v>1.760394570804563</v>
      </c>
      <c r="J395">
        <f t="shared" si="18"/>
        <v>-5.5082925695593143E-3</v>
      </c>
      <c r="K395" s="333">
        <f>MAX(I$3:I395)</f>
        <v>1.7701450476173961</v>
      </c>
      <c r="L395">
        <f t="shared" si="19"/>
        <v>-5.5082925695593143E-3</v>
      </c>
    </row>
    <row r="396" spans="1:12">
      <c r="A396" s="28">
        <v>44424</v>
      </c>
      <c r="B396" s="33">
        <v>1.8728556976066502</v>
      </c>
      <c r="C396" s="33">
        <v>1.7510084523101757</v>
      </c>
      <c r="D396" s="33">
        <v>1.9947029429031251</v>
      </c>
      <c r="E396" s="33">
        <v>1.8168752000000001</v>
      </c>
      <c r="F396" s="46">
        <v>1.23592931334505</v>
      </c>
      <c r="G396" s="33">
        <f>[1]!thsiFinD("ths_int_chg_ratio_index",G$1,$A$3,$A396,101)/100+1</f>
        <v>1.5466191202306199</v>
      </c>
      <c r="H396" s="46">
        <v>1.4834119975207751</v>
      </c>
      <c r="I396" s="333">
        <f t="shared" si="20"/>
        <v>1.7390574702119501</v>
      </c>
      <c r="J396">
        <f t="shared" si="18"/>
        <v>-1.2120635308970007E-2</v>
      </c>
      <c r="K396" s="333">
        <f>MAX(I$3:I396)</f>
        <v>1.7701450476173961</v>
      </c>
      <c r="L396">
        <f t="shared" si="19"/>
        <v>-1.7562163873118597E-2</v>
      </c>
    </row>
    <row r="397" spans="1:12">
      <c r="A397" s="28">
        <v>44425</v>
      </c>
      <c r="B397" s="33">
        <v>1.8188860528371273</v>
      </c>
      <c r="C397" s="33">
        <v>1.6956295272834523</v>
      </c>
      <c r="D397" s="33">
        <v>1.9421425783908024</v>
      </c>
      <c r="E397" s="33">
        <v>1.7653748</v>
      </c>
      <c r="F397" s="46">
        <v>1.2095754685273901</v>
      </c>
      <c r="G397" s="33">
        <f>[1]!thsiFinD("ths_int_chg_ratio_index",G$1,$A$3,$A397,101)/100+1</f>
        <v>1.5112089239446198</v>
      </c>
      <c r="H397" s="46">
        <v>1.4467845647952688</v>
      </c>
      <c r="I397" s="333">
        <f t="shared" si="20"/>
        <v>1.6944635715930356</v>
      </c>
      <c r="J397">
        <f t="shared" si="18"/>
        <v>-2.564256753026084E-2</v>
      </c>
      <c r="K397" s="333">
        <f>MAX(I$3:I397)</f>
        <v>1.7701450476173961</v>
      </c>
      <c r="L397">
        <f t="shared" si="19"/>
        <v>-4.2754392430285448E-2</v>
      </c>
    </row>
    <row r="398" spans="1:12">
      <c r="A398" s="28">
        <v>44426</v>
      </c>
      <c r="B398" s="33">
        <v>1.8298290050682993</v>
      </c>
      <c r="C398" s="33">
        <v>1.7020624737666989</v>
      </c>
      <c r="D398" s="33">
        <v>1.9575955363699</v>
      </c>
      <c r="E398" s="33">
        <v>1.769239</v>
      </c>
      <c r="F398" s="46">
        <v>1.2223461769561599</v>
      </c>
      <c r="G398" s="33">
        <f>[1]!thsiFinD("ths_int_chg_ratio_index",G$1,$A$3,$A398,101)/100+1</f>
        <v>1.5191064044064402</v>
      </c>
      <c r="H398" s="46">
        <v>1.4583865340870787</v>
      </c>
      <c r="I398" s="333">
        <f t="shared" si="20"/>
        <v>1.7079910352284893</v>
      </c>
      <c r="J398">
        <f t="shared" si="18"/>
        <v>7.983331044842723E-3</v>
      </c>
      <c r="K398" s="333">
        <f>MAX(I$3:I398)</f>
        <v>1.7701450476173961</v>
      </c>
      <c r="L398">
        <f t="shared" si="19"/>
        <v>-3.5112383853834861E-2</v>
      </c>
    </row>
    <row r="399" spans="1:12">
      <c r="A399" s="28">
        <v>44427</v>
      </c>
      <c r="B399" s="33">
        <v>1.8608673241295957</v>
      </c>
      <c r="C399" s="33">
        <v>1.7353686172179963</v>
      </c>
      <c r="D399" s="33">
        <v>1.986366031041195</v>
      </c>
      <c r="E399" s="33">
        <v>1.7887021000000001</v>
      </c>
      <c r="F399" s="46">
        <v>1.2164892398170499</v>
      </c>
      <c r="G399" s="33">
        <f>[1]!thsiFinD("ths_int_chg_ratio_index",G$1,$A$3,$A399,101)/100+1</f>
        <v>1.5373416997857801</v>
      </c>
      <c r="H399" s="46">
        <v>1.4582101728611112</v>
      </c>
      <c r="I399" s="333">
        <f t="shared" si="20"/>
        <v>1.7222881019511531</v>
      </c>
      <c r="J399">
        <f t="shared" si="18"/>
        <v>8.3706918992998425E-3</v>
      </c>
      <c r="K399" s="333">
        <f>MAX(I$3:I399)</f>
        <v>1.7701450476173961</v>
      </c>
      <c r="L399">
        <f t="shared" si="19"/>
        <v>-2.7035606901625431E-2</v>
      </c>
    </row>
    <row r="400" spans="1:12">
      <c r="A400" s="28">
        <v>44428</v>
      </c>
      <c r="B400" s="33">
        <v>1.8582438096445415</v>
      </c>
      <c r="C400" s="33">
        <v>1.7195662225277659</v>
      </c>
      <c r="D400" s="33">
        <v>1.9969213967613175</v>
      </c>
      <c r="E400" s="33">
        <v>1.7503065</v>
      </c>
      <c r="F400" s="46">
        <v>1.1976784473707001</v>
      </c>
      <c r="G400" s="33">
        <f>[1]!thsiFinD("ths_int_chg_ratio_index",G$1,$A$3,$A400,101)/100+1</f>
        <v>1.52510438954144</v>
      </c>
      <c r="H400" s="46">
        <v>1.451628100958775</v>
      </c>
      <c r="I400" s="333">
        <f t="shared" si="20"/>
        <v>1.7242747488600463</v>
      </c>
      <c r="J400">
        <f t="shared" si="18"/>
        <v>1.1534927905747505E-3</v>
      </c>
      <c r="K400" s="333">
        <f>MAX(I$3:I400)</f>
        <v>1.7701450476173961</v>
      </c>
      <c r="L400">
        <f t="shared" si="19"/>
        <v>-2.5913299488700581E-2</v>
      </c>
    </row>
    <row r="401" spans="1:12">
      <c r="A401" s="28">
        <v>44431</v>
      </c>
      <c r="B401" s="33">
        <v>1.907558929981692</v>
      </c>
      <c r="C401" s="33">
        <v>1.7691961848243691</v>
      </c>
      <c r="D401" s="33">
        <v>2.0459216751390148</v>
      </c>
      <c r="E401" s="33">
        <v>1.7977658999999999</v>
      </c>
      <c r="F401" s="46">
        <v>1.2147364194813299</v>
      </c>
      <c r="G401" s="33">
        <f>[1]!thsiFinD("ths_int_chg_ratio_index",G$1,$A$3,$A401,101)/100+1</f>
        <v>1.5691197933921899</v>
      </c>
      <c r="H401" s="46">
        <v>1.4794019651883539</v>
      </c>
      <c r="I401" s="333">
        <f t="shared" si="20"/>
        <v>1.7626618201636843</v>
      </c>
      <c r="J401">
        <f t="shared" si="18"/>
        <v>2.2262734711516519E-2</v>
      </c>
      <c r="K401" s="333">
        <f>MAX(I$3:I401)</f>
        <v>1.7701450476173961</v>
      </c>
      <c r="L401">
        <f t="shared" si="19"/>
        <v>-4.2274656892010709E-3</v>
      </c>
    </row>
    <row r="402" spans="1:12">
      <c r="A402" s="28">
        <v>44432</v>
      </c>
      <c r="B402" s="33">
        <v>1.9291089707691182</v>
      </c>
      <c r="C402" s="33">
        <v>1.785562867327539</v>
      </c>
      <c r="D402" s="33">
        <v>2.0726550742106973</v>
      </c>
      <c r="E402" s="33">
        <v>1.8096152000000001</v>
      </c>
      <c r="F402" s="46">
        <v>1.2275052814829199</v>
      </c>
      <c r="G402" s="33">
        <f>[1]!thsiFinD("ths_int_chg_ratio_index",G$1,$A$3,$A402,101)/100+1</f>
        <v>1.5666858935692001</v>
      </c>
      <c r="H402" s="46">
        <v>1.4935683919777663</v>
      </c>
      <c r="I402" s="333">
        <f t="shared" si="20"/>
        <v>1.7831117330942319</v>
      </c>
      <c r="J402">
        <f t="shared" si="18"/>
        <v>1.1601722291034067E-2</v>
      </c>
      <c r="K402" s="333">
        <f>MAX(I$3:I402)</f>
        <v>1.7831117330942319</v>
      </c>
      <c r="L402">
        <f t="shared" si="19"/>
        <v>0</v>
      </c>
    </row>
    <row r="403" spans="1:12">
      <c r="A403" s="28">
        <v>44433</v>
      </c>
      <c r="B403" s="33">
        <v>1.9264613107694246</v>
      </c>
      <c r="C403" s="33">
        <v>1.7735818038261546</v>
      </c>
      <c r="D403" s="33">
        <v>2.0793408177126951</v>
      </c>
      <c r="E403" s="33">
        <v>1.7957882000000001</v>
      </c>
      <c r="F403" s="46">
        <v>1.2319721394238601</v>
      </c>
      <c r="G403" s="33">
        <f>[1]!thsiFinD("ths_int_chg_ratio_index",G$1,$A$3,$A403,101)/100+1</f>
        <v>1.58160557945352</v>
      </c>
      <c r="H403" s="46">
        <v>1.5062293909408488</v>
      </c>
      <c r="I403" s="333">
        <f t="shared" si="20"/>
        <v>1.792785104326772</v>
      </c>
      <c r="J403">
        <f t="shared" si="18"/>
        <v>5.4249944369744174E-3</v>
      </c>
      <c r="K403" s="333">
        <f>MAX(I$3:I403)</f>
        <v>1.792785104326772</v>
      </c>
      <c r="L403">
        <f t="shared" si="19"/>
        <v>0</v>
      </c>
    </row>
    <row r="404" spans="1:12">
      <c r="A404" s="28">
        <v>44434</v>
      </c>
      <c r="B404" s="33">
        <v>1.8916170125292331</v>
      </c>
      <c r="C404" s="33">
        <v>1.7273337696321009</v>
      </c>
      <c r="D404" s="33">
        <v>2.0559002554263648</v>
      </c>
      <c r="E404" s="33">
        <v>1.7401641999999999</v>
      </c>
      <c r="F404" s="46">
        <v>1.21216640319631</v>
      </c>
      <c r="G404" s="33">
        <f>[1]!thsiFinD("ths_int_chg_ratio_index",G$1,$A$3,$A404,101)/100+1</f>
        <v>1.5601448831800699</v>
      </c>
      <c r="H404" s="46">
        <v>1.4928819543597149</v>
      </c>
      <c r="I404" s="333">
        <f t="shared" si="20"/>
        <v>1.7743911048930399</v>
      </c>
      <c r="J404">
        <f t="shared" si="18"/>
        <v>-1.0260013533880508E-2</v>
      </c>
      <c r="K404" s="333">
        <f>MAX(I$3:I404)</f>
        <v>1.792785104326772</v>
      </c>
      <c r="L404">
        <f t="shared" si="19"/>
        <v>-1.0260013533880508E-2</v>
      </c>
    </row>
    <row r="405" spans="1:12">
      <c r="A405" s="28">
        <v>44435</v>
      </c>
      <c r="B405" s="33">
        <v>1.9138668764845166</v>
      </c>
      <c r="C405" s="33">
        <v>1.7269426387876379</v>
      </c>
      <c r="D405" s="33">
        <v>2.1007911141813951</v>
      </c>
      <c r="E405" s="33">
        <v>1.7332361000000001</v>
      </c>
      <c r="F405" s="46">
        <v>1.21957450277586</v>
      </c>
      <c r="G405" s="33">
        <f>[1]!thsiFinD("ths_int_chg_ratio_index",G$1,$A$3,$A405,101)/100+1</f>
        <v>1.56744633516319</v>
      </c>
      <c r="H405" s="46">
        <v>1.5016977960289761</v>
      </c>
      <c r="I405" s="333">
        <f t="shared" si="20"/>
        <v>1.8012444551051856</v>
      </c>
      <c r="J405">
        <f t="shared" si="18"/>
        <v>1.5133839511534575E-2</v>
      </c>
      <c r="K405" s="333">
        <f>MAX(I$3:I405)</f>
        <v>1.8012444551051856</v>
      </c>
      <c r="L405">
        <f t="shared" si="19"/>
        <v>0</v>
      </c>
    </row>
    <row r="406" spans="1:12">
      <c r="A406" s="28">
        <v>44438</v>
      </c>
      <c r="B406" s="33">
        <v>1.9219612761188247</v>
      </c>
      <c r="C406" s="33">
        <v>1.7140503248484618</v>
      </c>
      <c r="D406" s="33">
        <v>2.1298722273891872</v>
      </c>
      <c r="E406" s="33">
        <v>1.7275151</v>
      </c>
      <c r="F406" s="46">
        <v>1.2189138090596101</v>
      </c>
      <c r="G406" s="33">
        <f>[1]!thsiFinD("ths_int_chg_ratio_index",G$1,$A$3,$A406,101)/100+1</f>
        <v>1.56977794082514</v>
      </c>
      <c r="H406" s="46">
        <v>1.5090111797368126</v>
      </c>
      <c r="I406" s="333">
        <f t="shared" si="20"/>
        <v>1.8194417035629999</v>
      </c>
      <c r="J406">
        <f t="shared" si="18"/>
        <v>1.0102597904597888E-2</v>
      </c>
      <c r="K406" s="333">
        <f>MAX(I$3:I406)</f>
        <v>1.8194417035629999</v>
      </c>
      <c r="L406">
        <f t="shared" si="19"/>
        <v>0</v>
      </c>
    </row>
    <row r="407" spans="1:12">
      <c r="A407" s="28">
        <v>44439</v>
      </c>
      <c r="B407" s="33">
        <v>1.9017917389278298</v>
      </c>
      <c r="C407" s="33">
        <v>1.6827248022266974</v>
      </c>
      <c r="D407" s="33">
        <v>2.1208586756289627</v>
      </c>
      <c r="E407" s="33">
        <v>1.6864549</v>
      </c>
      <c r="F407" s="46">
        <v>1.2186487883277399</v>
      </c>
      <c r="G407" s="33">
        <f>[1]!thsiFinD("ths_int_chg_ratio_index",G$1,$A$3,$A407,101)/100+1</f>
        <v>1.5643432335382301</v>
      </c>
      <c r="H407" s="46">
        <v>1.5094874404088099</v>
      </c>
      <c r="I407" s="333">
        <f t="shared" si="20"/>
        <v>1.8151730580188863</v>
      </c>
      <c r="J407">
        <f t="shared" si="18"/>
        <v>-2.3461293295379271E-3</v>
      </c>
      <c r="K407" s="333">
        <f>MAX(I$3:I407)</f>
        <v>1.8194417035629999</v>
      </c>
      <c r="L407">
        <f t="shared" si="19"/>
        <v>-2.3461293295379271E-3</v>
      </c>
    </row>
    <row r="408" spans="1:12">
      <c r="A408" s="28">
        <v>44440</v>
      </c>
      <c r="B408" s="33">
        <v>1.8635378885030425</v>
      </c>
      <c r="C408" s="33">
        <v>1.6669332803225876</v>
      </c>
      <c r="D408" s="33">
        <v>2.0601424966834978</v>
      </c>
      <c r="E408" s="33">
        <v>1.6752121</v>
      </c>
      <c r="F408" s="46">
        <v>1.2281910772598401</v>
      </c>
      <c r="G408" s="33">
        <f>[1]!thsiFinD("ths_int_chg_ratio_index",G$1,$A$3,$A408,101)/100+1</f>
        <v>1.5599180623769999</v>
      </c>
      <c r="H408" s="46">
        <v>1.4955058357470887</v>
      </c>
      <c r="I408" s="333">
        <f t="shared" si="20"/>
        <v>1.7778241662152934</v>
      </c>
      <c r="J408">
        <f t="shared" si="18"/>
        <v>-2.0575939929582399E-2</v>
      </c>
      <c r="K408" s="333">
        <f>MAX(I$3:I408)</f>
        <v>1.8194417035629999</v>
      </c>
      <c r="L408">
        <f t="shared" si="19"/>
        <v>-2.2873795442968747E-2</v>
      </c>
    </row>
    <row r="409" spans="1:12">
      <c r="A409" s="28">
        <v>44441</v>
      </c>
      <c r="B409" s="33">
        <v>1.85836191248885</v>
      </c>
      <c r="C409" s="33">
        <v>1.6314215127979574</v>
      </c>
      <c r="D409" s="33">
        <v>2.0853023121797425</v>
      </c>
      <c r="E409" s="33">
        <v>1.6422457000000001</v>
      </c>
      <c r="F409" s="46">
        <v>1.23295630848441</v>
      </c>
      <c r="G409" s="33">
        <f>[1]!thsiFinD("ths_int_chg_ratio_index",G$1,$A$3,$A409,101)/100+1</f>
        <v>1.56357775973147</v>
      </c>
      <c r="H409" s="46">
        <v>1.5133603649423026</v>
      </c>
      <c r="I409" s="333">
        <f t="shared" si="20"/>
        <v>1.7993313385610226</v>
      </c>
      <c r="J409">
        <f t="shared" si="18"/>
        <v>1.2097468779218135E-2</v>
      </c>
      <c r="K409" s="333">
        <f>MAX(I$3:I409)</f>
        <v>1.8194417035629999</v>
      </c>
      <c r="L409">
        <f t="shared" si="19"/>
        <v>-1.1053041689984E-2</v>
      </c>
    </row>
    <row r="410" spans="1:12">
      <c r="A410" s="28">
        <v>44442</v>
      </c>
      <c r="B410" s="33">
        <v>1.8348496967803114</v>
      </c>
      <c r="C410" s="33">
        <v>1.62923774288172</v>
      </c>
      <c r="D410" s="33">
        <v>2.0404616506789024</v>
      </c>
      <c r="E410" s="33">
        <v>1.6452048000000001</v>
      </c>
      <c r="F410" s="46">
        <v>1.2267545569121701</v>
      </c>
      <c r="G410" s="33">
        <f>[1]!thsiFinD("ths_int_chg_ratio_index",G$1,$A$3,$A410,101)/100+1</f>
        <v>1.56031111119177</v>
      </c>
      <c r="H410" s="46">
        <v>1.50383230418372</v>
      </c>
      <c r="I410" s="333">
        <f t="shared" si="20"/>
        <v>1.7721469774313112</v>
      </c>
      <c r="J410">
        <f t="shared" si="18"/>
        <v>-1.5108035161245814E-2</v>
      </c>
      <c r="K410" s="333">
        <f>MAX(I$3:I410)</f>
        <v>1.8194417035629999</v>
      </c>
      <c r="L410">
        <f t="shared" si="19"/>
        <v>-2.5994087108738739E-2</v>
      </c>
    </row>
    <row r="411" spans="1:12">
      <c r="A411" s="28">
        <v>44445</v>
      </c>
      <c r="B411" s="33">
        <v>1.8636470164721417</v>
      </c>
      <c r="C411" s="33">
        <v>1.6767503942425583</v>
      </c>
      <c r="D411" s="33">
        <v>2.0505436387017251</v>
      </c>
      <c r="E411" s="33">
        <v>1.6940966</v>
      </c>
      <c r="F411" s="46">
        <v>1.24722437586788</v>
      </c>
      <c r="G411" s="33">
        <f>[1]!thsiFinD("ths_int_chg_ratio_index",G$1,$A$3,$A411,101)/100+1</f>
        <v>1.5880482967032199</v>
      </c>
      <c r="H411" s="46">
        <v>1.52144210800534</v>
      </c>
      <c r="I411" s="333">
        <f t="shared" si="20"/>
        <v>1.7859928733535324</v>
      </c>
      <c r="J411">
        <f t="shared" si="18"/>
        <v>7.8130629674353358E-3</v>
      </c>
      <c r="K411" s="333">
        <f>MAX(I$3:I411)</f>
        <v>1.8194417035629999</v>
      </c>
      <c r="L411">
        <f t="shared" si="19"/>
        <v>-1.8384117580664938E-2</v>
      </c>
    </row>
    <row r="412" spans="1:12">
      <c r="A412" s="28">
        <v>44446</v>
      </c>
      <c r="B412" s="33">
        <v>1.8842459673786522</v>
      </c>
      <c r="C412" s="33">
        <v>1.6792199176483493</v>
      </c>
      <c r="D412" s="33">
        <v>2.0892720171089549</v>
      </c>
      <c r="E412" s="33">
        <v>1.6923735999999998</v>
      </c>
      <c r="F412" s="46">
        <v>1.26448886735295</v>
      </c>
      <c r="G412" s="33">
        <f>[1]!thsiFinD("ths_int_chg_ratio_index",G$1,$A$3,$A412,101)/100+1</f>
        <v>1.5982117990705098</v>
      </c>
      <c r="H412" s="46">
        <v>1.5508582334873275</v>
      </c>
      <c r="I412" s="333">
        <f t="shared" si="20"/>
        <v>1.8200651252981412</v>
      </c>
      <c r="J412">
        <f t="shared" si="18"/>
        <v>1.9077484828162738E-2</v>
      </c>
      <c r="K412" s="333">
        <f>MAX(I$3:I412)</f>
        <v>1.8200651252981412</v>
      </c>
      <c r="L412">
        <f t="shared" si="19"/>
        <v>0</v>
      </c>
    </row>
    <row r="413" spans="1:12">
      <c r="A413" s="28">
        <v>44447</v>
      </c>
      <c r="B413" s="33">
        <v>1.8792298945257226</v>
      </c>
      <c r="C413" s="33">
        <v>1.6681968063341781</v>
      </c>
      <c r="D413" s="33">
        <v>2.0902629827172676</v>
      </c>
      <c r="E413" s="33">
        <v>1.6740956</v>
      </c>
      <c r="F413" s="46">
        <v>1.26244337662262</v>
      </c>
      <c r="G413" s="33">
        <f>[1]!thsiFinD("ths_int_chg_ratio_index",G$1,$A$3,$A413,101)/100+1</f>
        <v>1.6081067792650399</v>
      </c>
      <c r="H413" s="46">
        <v>1.5562425586875561</v>
      </c>
      <c r="I413" s="333">
        <f t="shared" si="20"/>
        <v>1.8232527707024118</v>
      </c>
      <c r="J413">
        <f t="shared" si="18"/>
        <v>1.7513908485820018E-3</v>
      </c>
      <c r="K413" s="333">
        <f>MAX(I$3:I413)</f>
        <v>1.8232527707024118</v>
      </c>
      <c r="L413">
        <f t="shared" si="19"/>
        <v>0</v>
      </c>
    </row>
    <row r="414" spans="1:12">
      <c r="A414" s="28">
        <v>44448</v>
      </c>
      <c r="B414" s="33">
        <v>1.8715386293558915</v>
      </c>
      <c r="C414" s="33">
        <v>1.658407057466138</v>
      </c>
      <c r="D414" s="33">
        <v>2.0846702012456451</v>
      </c>
      <c r="E414" s="33">
        <v>1.6669629000000001</v>
      </c>
      <c r="F414" s="46">
        <v>1.2651193638044</v>
      </c>
      <c r="G414" s="33">
        <f>[1]!thsiFinD("ths_int_chg_ratio_index",G$1,$A$3,$A414,101)/100+1</f>
        <v>1.58752329667023</v>
      </c>
      <c r="H414" s="46">
        <v>1.5621060465788386</v>
      </c>
      <c r="I414" s="333">
        <f t="shared" si="20"/>
        <v>1.8233881239122418</v>
      </c>
      <c r="J414">
        <f t="shared" si="18"/>
        <v>7.4237216037831288E-5</v>
      </c>
      <c r="K414" s="333">
        <f>MAX(I$3:I414)</f>
        <v>1.8233881239122418</v>
      </c>
      <c r="L414">
        <f t="shared" si="19"/>
        <v>0</v>
      </c>
    </row>
    <row r="415" spans="1:12">
      <c r="A415" s="28">
        <v>44449</v>
      </c>
      <c r="B415" s="33">
        <v>1.9074704822647013</v>
      </c>
      <c r="C415" s="33">
        <v>1.6955400672916074</v>
      </c>
      <c r="D415" s="33">
        <v>2.1194008972377949</v>
      </c>
      <c r="E415" s="33">
        <v>1.6860209999999998</v>
      </c>
      <c r="F415" s="46">
        <v>1.27298736398727</v>
      </c>
      <c r="G415" s="33">
        <f>[1]!thsiFinD("ths_int_chg_ratio_index",G$1,$A$3,$A415,101)/100+1</f>
        <v>1.59192029568952</v>
      </c>
      <c r="H415" s="46">
        <v>1.5648573127750365</v>
      </c>
      <c r="I415" s="333">
        <f t="shared" si="20"/>
        <v>1.8421291050064157</v>
      </c>
      <c r="J415">
        <f t="shared" si="18"/>
        <v>1.0278108565259014E-2</v>
      </c>
      <c r="K415" s="333">
        <f>MAX(I$3:I415)</f>
        <v>1.8421291050064157</v>
      </c>
      <c r="L415">
        <f t="shared" si="19"/>
        <v>0</v>
      </c>
    </row>
    <row r="416" spans="1:12">
      <c r="A416" s="28">
        <v>44452</v>
      </c>
      <c r="B416" s="33">
        <v>1.8792545246035255</v>
      </c>
      <c r="C416" s="33">
        <v>1.6501498634610787</v>
      </c>
      <c r="D416" s="33">
        <v>2.1083591857459725</v>
      </c>
      <c r="E416" s="33">
        <v>1.6558475000000001</v>
      </c>
      <c r="F416" s="46">
        <v>1.2705540534312099</v>
      </c>
      <c r="G416" s="33">
        <f>[1]!thsiFinD("ths_int_chg_ratio_index",G$1,$A$3,$A416,101)/100+1</f>
        <v>1.5785025190762099</v>
      </c>
      <c r="H416" s="46">
        <v>1.5715176881679187</v>
      </c>
      <c r="I416" s="333">
        <f t="shared" si="20"/>
        <v>1.8399384369569456</v>
      </c>
      <c r="J416">
        <f t="shared" si="18"/>
        <v>-1.1892044067467467E-3</v>
      </c>
      <c r="K416" s="333">
        <f>MAX(I$3:I416)</f>
        <v>1.8421291050064157</v>
      </c>
      <c r="L416">
        <f t="shared" si="19"/>
        <v>-1.1892044067467467E-3</v>
      </c>
    </row>
    <row r="417" spans="1:12">
      <c r="A417" s="28">
        <v>44453</v>
      </c>
      <c r="B417" s="33">
        <v>1.8930280695252586</v>
      </c>
      <c r="C417" s="33">
        <v>1.6668488168778075</v>
      </c>
      <c r="D417" s="33">
        <v>2.1192073221727101</v>
      </c>
      <c r="E417" s="33">
        <v>1.6610673</v>
      </c>
      <c r="F417" s="46">
        <v>1.25251635303426</v>
      </c>
      <c r="G417" s="33">
        <f>[1]!thsiFinD("ths_int_chg_ratio_index",G$1,$A$3,$A417,101)/100+1</f>
        <v>1.5683732935024099</v>
      </c>
      <c r="H417" s="46">
        <v>1.5592871579226526</v>
      </c>
      <c r="I417" s="333">
        <f t="shared" si="20"/>
        <v>1.8392472400476814</v>
      </c>
      <c r="J417">
        <f t="shared" si="18"/>
        <v>-3.7566306316605402E-4</v>
      </c>
      <c r="K417" s="333">
        <f>MAX(I$3:I417)</f>
        <v>1.8421291050064157</v>
      </c>
      <c r="L417">
        <f t="shared" si="19"/>
        <v>-1.5644207297426105E-3</v>
      </c>
    </row>
    <row r="418" spans="1:12">
      <c r="A418" s="28">
        <v>44454</v>
      </c>
      <c r="B418" s="33">
        <v>1.8952270908348436</v>
      </c>
      <c r="C418" s="33">
        <v>1.6553701983785523</v>
      </c>
      <c r="D418" s="33">
        <v>2.1350839832911346</v>
      </c>
      <c r="E418" s="33">
        <v>1.6339173</v>
      </c>
      <c r="F418" s="46">
        <v>1.2445352299708701</v>
      </c>
      <c r="G418" s="33">
        <f>[1]!thsiFinD("ths_int_chg_ratio_index",G$1,$A$3,$A418,101)/100+1</f>
        <v>1.5666226609285099</v>
      </c>
      <c r="H418" s="46">
        <v>1.5681579665104999</v>
      </c>
      <c r="I418" s="333">
        <f t="shared" si="20"/>
        <v>1.8516209749008172</v>
      </c>
      <c r="J418">
        <f t="shared" si="18"/>
        <v>6.7276082212932575E-3</v>
      </c>
      <c r="K418" s="333">
        <f>MAX(I$3:I418)</f>
        <v>1.8516209749008172</v>
      </c>
      <c r="L418">
        <f t="shared" si="19"/>
        <v>0</v>
      </c>
    </row>
    <row r="419" spans="1:12">
      <c r="A419" s="28">
        <v>44455</v>
      </c>
      <c r="B419" s="33">
        <v>1.8388900305437399</v>
      </c>
      <c r="C419" s="33">
        <v>1.6114787747589625</v>
      </c>
      <c r="D419" s="33">
        <v>2.0663012863285175</v>
      </c>
      <c r="E419" s="33">
        <v>1.6154324</v>
      </c>
      <c r="F419" s="46">
        <v>1.2270915415591501</v>
      </c>
      <c r="G419" s="33">
        <f>[1]!thsiFinD("ths_int_chg_ratio_index",G$1,$A$3,$A419,101)/100+1</f>
        <v>1.52912648871002</v>
      </c>
      <c r="H419" s="46">
        <v>1.5385533004149061</v>
      </c>
      <c r="I419" s="333">
        <f t="shared" si="20"/>
        <v>1.8024272933717118</v>
      </c>
      <c r="J419">
        <f t="shared" si="18"/>
        <v>-2.6567900340262907E-2</v>
      </c>
      <c r="K419" s="333">
        <f>MAX(I$3:I419)</f>
        <v>1.8516209749008172</v>
      </c>
      <c r="L419">
        <f t="shared" si="19"/>
        <v>-2.6567900340262907E-2</v>
      </c>
    </row>
    <row r="420" spans="1:12">
      <c r="A420" s="28">
        <v>44456</v>
      </c>
      <c r="B420" s="33">
        <v>1.8447132991069486</v>
      </c>
      <c r="C420" s="33">
        <v>1.622622578868425</v>
      </c>
      <c r="D420" s="33">
        <v>2.0668040193454722</v>
      </c>
      <c r="E420" s="33">
        <v>1.6482543999999999</v>
      </c>
      <c r="F420" s="46">
        <v>1.23410978790582</v>
      </c>
      <c r="G420" s="33">
        <f>[1]!thsiFinD("ths_int_chg_ratio_index",G$1,$A$3,$A420,101)/100+1</f>
        <v>1.5324152872354</v>
      </c>
      <c r="H420" s="46">
        <v>1.5354354247900925</v>
      </c>
      <c r="I420" s="333">
        <f t="shared" si="20"/>
        <v>1.8011197220677824</v>
      </c>
      <c r="J420">
        <f t="shared" si="18"/>
        <v>-7.2545023521219942E-4</v>
      </c>
      <c r="K420" s="333">
        <f>MAX(I$3:I420)</f>
        <v>1.8516209749008172</v>
      </c>
      <c r="L420">
        <f t="shared" si="19"/>
        <v>-2.7274076885924203E-2</v>
      </c>
    </row>
    <row r="421" spans="1:12">
      <c r="A421" s="28">
        <v>44461</v>
      </c>
      <c r="B421" s="33">
        <v>1.8536474842733313</v>
      </c>
      <c r="C421" s="33">
        <v>1.6285997496025324</v>
      </c>
      <c r="D421" s="33">
        <v>2.0786952189441301</v>
      </c>
      <c r="E421" s="33">
        <v>1.6317439999999999</v>
      </c>
      <c r="F421" s="46">
        <v>1.2300483960250701</v>
      </c>
      <c r="G421" s="33">
        <f>[1]!thsiFinD("ths_int_chg_ratio_index",G$1,$A$3,$A421,101)/100+1</f>
        <v>1.5382897356718899</v>
      </c>
      <c r="H421" s="46">
        <v>1.5408796028845027</v>
      </c>
      <c r="I421" s="333">
        <f t="shared" si="20"/>
        <v>1.8097874109143164</v>
      </c>
      <c r="J421">
        <f t="shared" si="18"/>
        <v>4.812389060169231E-3</v>
      </c>
      <c r="K421" s="333">
        <f>MAX(I$3:I421)</f>
        <v>1.8516209749008172</v>
      </c>
      <c r="L421">
        <f t="shared" si="19"/>
        <v>-2.2592941294987012E-2</v>
      </c>
    </row>
    <row r="422" spans="1:12">
      <c r="A422" s="28">
        <v>44462</v>
      </c>
      <c r="B422" s="33">
        <v>1.8473217653964751</v>
      </c>
      <c r="C422" s="33">
        <v>1.6471034597558425</v>
      </c>
      <c r="D422" s="33">
        <v>2.0475400710371074</v>
      </c>
      <c r="E422" s="33">
        <v>1.6455226000000001</v>
      </c>
      <c r="F422" s="46">
        <v>1.2380923677301401</v>
      </c>
      <c r="G422" s="33">
        <f>[1]!thsiFinD("ths_int_chg_ratio_index",G$1,$A$3,$A422,101)/100+1</f>
        <v>1.5466921698109499</v>
      </c>
      <c r="H422" s="46">
        <v>1.5452608601600537</v>
      </c>
      <c r="I422" s="333">
        <f t="shared" si="20"/>
        <v>1.7964004655985806</v>
      </c>
      <c r="J422">
        <f t="shared" si="18"/>
        <v>-7.3969711773896885E-3</v>
      </c>
      <c r="K422" s="333">
        <f>MAX(I$3:I422)</f>
        <v>1.8516209749008172</v>
      </c>
      <c r="L422">
        <f t="shared" si="19"/>
        <v>-2.9822793136805248E-2</v>
      </c>
    </row>
    <row r="423" spans="1:12">
      <c r="A423" s="28">
        <v>44463</v>
      </c>
      <c r="B423" s="33">
        <v>1.8340412719249588</v>
      </c>
      <c r="C423" s="33">
        <v>1.6467399159544098</v>
      </c>
      <c r="D423" s="33">
        <v>2.0213426278955078</v>
      </c>
      <c r="E423" s="33">
        <v>1.6542692999999999</v>
      </c>
      <c r="F423" s="46">
        <v>1.23223183122665</v>
      </c>
      <c r="G423" s="33">
        <f>[1]!thsiFinD("ths_int_chg_ratio_index",G$1,$A$3,$A423,101)/100+1</f>
        <v>1.53698482515618</v>
      </c>
      <c r="H423" s="46">
        <v>1.5224365028129463</v>
      </c>
      <c r="I423" s="333">
        <f t="shared" si="20"/>
        <v>1.771889565354227</v>
      </c>
      <c r="J423">
        <f t="shared" si="18"/>
        <v>-1.3644452177419275E-2</v>
      </c>
      <c r="K423" s="333">
        <f>MAX(I$3:I423)</f>
        <v>1.8516209749008172</v>
      </c>
      <c r="L423">
        <f t="shared" si="19"/>
        <v>-4.3060329639472261E-2</v>
      </c>
    </row>
    <row r="424" spans="1:12">
      <c r="A424" s="28">
        <v>44466</v>
      </c>
      <c r="B424" s="33">
        <v>1.8075406150184874</v>
      </c>
      <c r="C424" s="33">
        <v>1.6390932045348023</v>
      </c>
      <c r="D424" s="33">
        <v>1.9759880255021725</v>
      </c>
      <c r="E424" s="33">
        <v>1.6606369999999999</v>
      </c>
      <c r="F424" s="46">
        <v>1.2287326647365999</v>
      </c>
      <c r="G424" s="33">
        <f>[1]!thsiFinD("ths_int_chg_ratio_index",G$1,$A$3,$A424,101)/100+1</f>
        <v>1.52701205190208</v>
      </c>
      <c r="H424" s="46">
        <v>1.4848547866141888</v>
      </c>
      <c r="I424" s="333">
        <f t="shared" si="20"/>
        <v>1.7304214060581806</v>
      </c>
      <c r="J424">
        <f t="shared" si="18"/>
        <v>-2.340335430992635E-2</v>
      </c>
      <c r="K424" s="333">
        <f>MAX(I$3:I424)</f>
        <v>1.8516209749008172</v>
      </c>
      <c r="L424">
        <f t="shared" si="19"/>
        <v>-6.5455927798143798E-2</v>
      </c>
    </row>
    <row r="425" spans="1:12">
      <c r="A425" s="28">
        <v>44467</v>
      </c>
      <c r="B425" s="33">
        <v>1.7996141378218389</v>
      </c>
      <c r="C425" s="33">
        <v>1.6332762272887051</v>
      </c>
      <c r="D425" s="33">
        <v>1.9659520483549726</v>
      </c>
      <c r="E425" s="33">
        <v>1.6502522000000002</v>
      </c>
      <c r="F425" s="46">
        <v>1.2311497080354501</v>
      </c>
      <c r="G425" s="33">
        <f>[1]!thsiFinD("ths_int_chg_ratio_index",G$1,$A$3,$A425,101)/100+1</f>
        <v>1.51893011196921</v>
      </c>
      <c r="H425" s="46">
        <v>1.4876947457898551</v>
      </c>
      <c r="I425" s="333">
        <f t="shared" si="20"/>
        <v>1.7268233970724138</v>
      </c>
      <c r="J425">
        <f t="shared" si="18"/>
        <v>-2.0792674970213643E-3</v>
      </c>
      <c r="K425" s="333">
        <f>MAX(I$3:I425)</f>
        <v>1.8516209749008172</v>
      </c>
      <c r="L425">
        <f t="shared" si="19"/>
        <v>-6.7399094912007129E-2</v>
      </c>
    </row>
    <row r="426" spans="1:12">
      <c r="A426" s="28">
        <v>44468</v>
      </c>
      <c r="B426" s="33">
        <v>1.7551528442819613</v>
      </c>
      <c r="C426" s="33">
        <v>1.6075462604371249</v>
      </c>
      <c r="D426" s="33">
        <v>1.9027594281267974</v>
      </c>
      <c r="E426" s="33">
        <v>1.6305726</v>
      </c>
      <c r="F426" s="46">
        <v>1.21373570269362</v>
      </c>
      <c r="G426" s="33">
        <f>[1]!thsiFinD("ths_int_chg_ratio_index",G$1,$A$3,$A426,101)/100+1</f>
        <v>1.4847559013831499</v>
      </c>
      <c r="H426" s="46">
        <v>1.4434929638422338</v>
      </c>
      <c r="I426" s="333">
        <f t="shared" si="20"/>
        <v>1.6731261959845156</v>
      </c>
      <c r="J426">
        <f t="shared" si="18"/>
        <v>-3.1095942514407837E-2</v>
      </c>
      <c r="K426" s="333">
        <f>MAX(I$3:I426)</f>
        <v>1.8516209749008172</v>
      </c>
      <c r="L426">
        <f t="shared" si="19"/>
        <v>-9.6399199045508088E-2</v>
      </c>
    </row>
    <row r="427" spans="1:12">
      <c r="A427" s="28">
        <v>44469</v>
      </c>
      <c r="B427" s="33">
        <v>1.7979860303474826</v>
      </c>
      <c r="C427" s="33">
        <v>1.635494637790105</v>
      </c>
      <c r="D427" s="33">
        <v>1.96047742290486</v>
      </c>
      <c r="E427" s="33">
        <v>1.6498784</v>
      </c>
      <c r="F427" s="46">
        <v>1.2238300266081801</v>
      </c>
      <c r="G427" s="33">
        <f>[1]!thsiFinD("ths_int_chg_ratio_index",G$1,$A$3,$A427,101)/100+1</f>
        <v>1.5110555651983399</v>
      </c>
      <c r="H427" s="46">
        <v>1.4722288807296287</v>
      </c>
      <c r="I427" s="333">
        <f t="shared" si="20"/>
        <v>1.7163531518172443</v>
      </c>
      <c r="J427">
        <f t="shared" si="18"/>
        <v>2.5836040303757635E-2</v>
      </c>
      <c r="K427" s="333">
        <f>MAX(I$3:I427)</f>
        <v>1.8516209749008172</v>
      </c>
      <c r="L427">
        <f t="shared" si="19"/>
        <v>-7.3053732333540067E-2</v>
      </c>
    </row>
    <row r="428" spans="1:12">
      <c r="A428" s="28">
        <v>44477</v>
      </c>
      <c r="B428" s="33">
        <v>1.7801207284476199</v>
      </c>
      <c r="C428" s="33">
        <v>1.6297504849363751</v>
      </c>
      <c r="D428" s="33">
        <v>1.930490971958865</v>
      </c>
      <c r="E428" s="33">
        <v>1.6564449999999999</v>
      </c>
      <c r="F428" s="46">
        <v>1.23540200646334</v>
      </c>
      <c r="G428" s="33">
        <f>[1]!thsiFinD("ths_int_chg_ratio_index",G$1,$A$3,$A428,101)/100+1</f>
        <v>1.5203970432367702</v>
      </c>
      <c r="H428" s="46">
        <v>1.4760304078076314</v>
      </c>
      <c r="I428" s="333">
        <f t="shared" si="20"/>
        <v>1.7032606898832481</v>
      </c>
      <c r="J428">
        <f t="shared" si="18"/>
        <v>-7.6280699692450327E-3</v>
      </c>
      <c r="K428" s="333">
        <f>MAX(I$3:I428)</f>
        <v>1.8516209749008172</v>
      </c>
      <c r="L428">
        <f t="shared" si="19"/>
        <v>-8.0124543321030472E-2</v>
      </c>
    </row>
    <row r="429" spans="1:12">
      <c r="A429" s="28">
        <v>44480</v>
      </c>
      <c r="B429" s="33">
        <v>1.7682402595259399</v>
      </c>
      <c r="C429" s="33">
        <v>1.6140283947597251</v>
      </c>
      <c r="D429" s="33">
        <v>1.9224521242921551</v>
      </c>
      <c r="E429" s="33">
        <v>1.6368019</v>
      </c>
      <c r="F429" s="46">
        <v>1.23655431725994</v>
      </c>
      <c r="G429" s="33">
        <f>[1]!thsiFinD("ths_int_chg_ratio_index",G$1,$A$3,$A429,101)/100+1</f>
        <v>1.52149258070349</v>
      </c>
      <c r="H429" s="46">
        <v>1.4708588090400974</v>
      </c>
      <c r="I429" s="333">
        <f t="shared" si="20"/>
        <v>1.6966554666661262</v>
      </c>
      <c r="J429">
        <f t="shared" si="18"/>
        <v>-3.8779872372763924E-3</v>
      </c>
      <c r="K429" s="333">
        <f>MAX(I$3:I429)</f>
        <v>1.8516209749008172</v>
      </c>
      <c r="L429">
        <f t="shared" si="19"/>
        <v>-8.3691808601915274E-2</v>
      </c>
    </row>
    <row r="430" spans="1:12">
      <c r="A430" s="28">
        <v>44481</v>
      </c>
      <c r="B430" s="33">
        <v>1.7193865754028987</v>
      </c>
      <c r="C430" s="33">
        <v>1.5763310799933024</v>
      </c>
      <c r="D430" s="33">
        <v>1.8624420708124951</v>
      </c>
      <c r="E430" s="33">
        <v>1.6087495999999999</v>
      </c>
      <c r="F430" s="46">
        <v>1.2207899426841</v>
      </c>
      <c r="G430" s="33">
        <f>[1]!thsiFinD("ths_int_chg_ratio_index",G$1,$A$3,$A430,101)/100+1</f>
        <v>1.4926884423437099</v>
      </c>
      <c r="H430" s="46">
        <v>1.4426834596307576</v>
      </c>
      <c r="I430" s="333">
        <f t="shared" si="20"/>
        <v>1.6525627652216264</v>
      </c>
      <c r="J430">
        <f t="shared" si="18"/>
        <v>-2.598801130269579E-2</v>
      </c>
      <c r="K430" s="333">
        <f>MAX(I$3:I430)</f>
        <v>1.8516209749008172</v>
      </c>
      <c r="L430">
        <f t="shared" si="19"/>
        <v>-0.10750483623672147</v>
      </c>
    </row>
    <row r="431" spans="1:12">
      <c r="A431" s="28">
        <v>44482</v>
      </c>
      <c r="B431" s="33">
        <v>1.7526226215687812</v>
      </c>
      <c r="C431" s="33">
        <v>1.6071289298254374</v>
      </c>
      <c r="D431" s="33">
        <v>1.898116313312125</v>
      </c>
      <c r="E431" s="33">
        <v>1.6308209</v>
      </c>
      <c r="F431" s="46">
        <v>1.2327266269664601</v>
      </c>
      <c r="G431" s="33">
        <f>[1]!thsiFinD("ths_int_chg_ratio_index",G$1,$A$3,$A431,101)/100+1</f>
        <v>1.5107682340992001</v>
      </c>
      <c r="H431" s="46">
        <v>1.4529517956248463</v>
      </c>
      <c r="I431" s="333">
        <f t="shared" si="20"/>
        <v>1.6755340544684856</v>
      </c>
      <c r="J431">
        <f t="shared" si="18"/>
        <v>1.3900403500727965E-2</v>
      </c>
      <c r="K431" s="333">
        <f>MAX(I$3:I431)</f>
        <v>1.8516209749008172</v>
      </c>
      <c r="L431">
        <f t="shared" si="19"/>
        <v>-9.5098793337963672E-2</v>
      </c>
    </row>
    <row r="432" spans="1:12">
      <c r="A432" s="28">
        <v>44483</v>
      </c>
      <c r="B432" s="33">
        <v>1.7601932980053425</v>
      </c>
      <c r="C432" s="33">
        <v>1.6074597092248051</v>
      </c>
      <c r="D432" s="33">
        <v>1.91292688678588</v>
      </c>
      <c r="E432" s="33">
        <v>1.6206749999999999</v>
      </c>
      <c r="F432" s="46">
        <v>1.2288105185206901</v>
      </c>
      <c r="G432" s="33">
        <f>[1]!thsiFinD("ths_int_chg_ratio_index",G$1,$A$3,$A432,101)/100+1</f>
        <v>1.5135544300631301</v>
      </c>
      <c r="H432" s="46">
        <v>1.4592900637797712</v>
      </c>
      <c r="I432" s="333">
        <f t="shared" si="20"/>
        <v>1.6861084752828255</v>
      </c>
      <c r="J432">
        <f t="shared" si="18"/>
        <v>6.3110748397736671E-3</v>
      </c>
      <c r="K432" s="333">
        <f>MAX(I$3:I432)</f>
        <v>1.8516209749008172</v>
      </c>
      <c r="L432">
        <f t="shared" si="19"/>
        <v>-8.9387894100118159E-2</v>
      </c>
    </row>
    <row r="433" spans="1:12">
      <c r="A433" s="28">
        <v>44484</v>
      </c>
      <c r="B433" s="33">
        <v>1.7975786150429762</v>
      </c>
      <c r="C433" s="33">
        <v>1.644082006466705</v>
      </c>
      <c r="D433" s="33">
        <v>1.9510752236192475</v>
      </c>
      <c r="E433" s="33">
        <v>1.6297524999999999</v>
      </c>
      <c r="F433" s="46">
        <v>1.2329923956182001</v>
      </c>
      <c r="G433" s="33">
        <f>[1]!thsiFinD("ths_int_chg_ratio_index",G$1,$A$3,$A433,101)/100+1</f>
        <v>1.5226631476375299</v>
      </c>
      <c r="H433" s="46">
        <v>1.4619098497014675</v>
      </c>
      <c r="I433" s="333">
        <f t="shared" si="20"/>
        <v>1.7064925366603574</v>
      </c>
      <c r="J433">
        <f t="shared" si="18"/>
        <v>1.2089412796595145E-2</v>
      </c>
      <c r="K433" s="333">
        <f>MAX(I$3:I433)</f>
        <v>1.8516209749008172</v>
      </c>
      <c r="L433">
        <f t="shared" si="19"/>
        <v>-7.8379128454317604E-2</v>
      </c>
    </row>
    <row r="434" spans="1:12">
      <c r="A434" s="28">
        <v>44487</v>
      </c>
      <c r="B434" s="33">
        <v>1.8052099687550263</v>
      </c>
      <c r="C434" s="33">
        <v>1.6392323358219625</v>
      </c>
      <c r="D434" s="33">
        <v>1.97118760168809</v>
      </c>
      <c r="E434" s="33">
        <v>1.6028</v>
      </c>
      <c r="F434" s="46">
        <v>1.22393962024182</v>
      </c>
      <c r="G434" s="33">
        <f>[1]!thsiFinD("ths_int_chg_ratio_index",G$1,$A$3,$A434,101)/100+1</f>
        <v>1.52246313780409</v>
      </c>
      <c r="H434" s="46">
        <v>1.4696079482079825</v>
      </c>
      <c r="I434" s="333">
        <f t="shared" si="20"/>
        <v>1.7203977749480361</v>
      </c>
      <c r="J434">
        <f t="shared" si="18"/>
        <v>8.1484319379980796E-3</v>
      </c>
      <c r="K434" s="333">
        <f>MAX(I$3:I434)</f>
        <v>1.8516209749008172</v>
      </c>
      <c r="L434">
        <f t="shared" si="19"/>
        <v>-7.0869363509889038E-2</v>
      </c>
    </row>
    <row r="435" spans="1:12">
      <c r="A435" s="28">
        <v>44488</v>
      </c>
      <c r="B435" s="33">
        <v>1.8131794100099425</v>
      </c>
      <c r="C435" s="33">
        <v>1.6451702796296175</v>
      </c>
      <c r="D435" s="33">
        <v>1.9811885403902676</v>
      </c>
      <c r="E435" s="33">
        <v>1.6222273</v>
      </c>
      <c r="F435" s="46">
        <v>1.23525317040896</v>
      </c>
      <c r="G435" s="33">
        <f>[1]!thsiFinD("ths_int_chg_ratio_index",G$1,$A$3,$A435,101)/100+1</f>
        <v>1.53416142381593</v>
      </c>
      <c r="H435" s="46">
        <v>1.4813510894689874</v>
      </c>
      <c r="I435" s="333">
        <f t="shared" si="20"/>
        <v>1.7312698149296275</v>
      </c>
      <c r="J435">
        <f t="shared" si="18"/>
        <v>6.319492003481475E-3</v>
      </c>
      <c r="K435" s="333">
        <f>MAX(I$3:I435)</f>
        <v>1.8516209749008172</v>
      </c>
      <c r="L435">
        <f t="shared" si="19"/>
        <v>-6.4997729882400157E-2</v>
      </c>
    </row>
    <row r="436" spans="1:12">
      <c r="A436" s="28">
        <v>44489</v>
      </c>
      <c r="B436" s="33">
        <v>1.8192626741253486</v>
      </c>
      <c r="C436" s="33">
        <v>1.6409345362824825</v>
      </c>
      <c r="D436" s="33">
        <v>1.9975908119682149</v>
      </c>
      <c r="E436" s="33">
        <v>1.6122211</v>
      </c>
      <c r="F436" s="46">
        <v>1.23280272781335</v>
      </c>
      <c r="G436" s="33">
        <f>[1]!thsiFinD("ths_int_chg_ratio_index",G$1,$A$3,$A436,101)/100+1</f>
        <v>1.53579025209241</v>
      </c>
      <c r="H436" s="46">
        <v>1.4822425018229313</v>
      </c>
      <c r="I436" s="333">
        <f t="shared" si="20"/>
        <v>1.7399166568955731</v>
      </c>
      <c r="J436">
        <f t="shared" si="18"/>
        <v>4.9945085921208054E-3</v>
      </c>
      <c r="K436" s="333">
        <f>MAX(I$3:I436)</f>
        <v>1.8516209749008172</v>
      </c>
      <c r="L436">
        <f t="shared" si="19"/>
        <v>-6.0327853010645249E-2</v>
      </c>
    </row>
    <row r="437" spans="1:12">
      <c r="A437" s="28">
        <v>44490</v>
      </c>
      <c r="B437" s="33">
        <v>1.8069452387839351</v>
      </c>
      <c r="C437" s="33">
        <v>1.62474452871131</v>
      </c>
      <c r="D437" s="33">
        <v>1.9891459488565602</v>
      </c>
      <c r="E437" s="33">
        <v>1.6040677999999999</v>
      </c>
      <c r="F437" s="46">
        <v>1.23532922451087</v>
      </c>
      <c r="G437" s="33">
        <f>[1]!thsiFinD("ths_int_chg_ratio_index",G$1,$A$3,$A437,101)/100+1</f>
        <v>1.5208504786046801</v>
      </c>
      <c r="H437" s="46">
        <v>1.4812153081199724</v>
      </c>
      <c r="I437" s="333">
        <f t="shared" si="20"/>
        <v>1.7351806284882663</v>
      </c>
      <c r="J437">
        <f t="shared" si="18"/>
        <v>-2.7219857850875329E-3</v>
      </c>
      <c r="K437" s="333">
        <f>MAX(I$3:I437)</f>
        <v>1.8516209749008172</v>
      </c>
      <c r="L437">
        <f t="shared" si="19"/>
        <v>-6.2885627237392994E-2</v>
      </c>
    </row>
    <row r="438" spans="1:12">
      <c r="A438" s="28">
        <v>44491</v>
      </c>
      <c r="B438" s="33">
        <v>1.8107663048167</v>
      </c>
      <c r="C438" s="33">
        <v>1.6444714056513625</v>
      </c>
      <c r="D438" s="33">
        <v>1.9770612039820374</v>
      </c>
      <c r="E438" s="33">
        <v>1.6104307</v>
      </c>
      <c r="F438" s="46">
        <v>1.2383239424202701</v>
      </c>
      <c r="G438" s="33">
        <f>[1]!thsiFinD("ths_int_chg_ratio_index",G$1,$A$3,$A438,101)/100+1</f>
        <v>1.5230996302231099</v>
      </c>
      <c r="H438" s="46">
        <v>1.4698481614373038</v>
      </c>
      <c r="I438" s="333">
        <f t="shared" si="20"/>
        <v>1.7234546827096706</v>
      </c>
      <c r="J438">
        <f t="shared" si="18"/>
        <v>-6.7577666475054921E-3</v>
      </c>
      <c r="K438" s="333">
        <f>MAX(I$3:I438)</f>
        <v>1.8516209749008172</v>
      </c>
      <c r="L438">
        <f t="shared" si="19"/>
        <v>-6.9218427490546186E-2</v>
      </c>
    </row>
    <row r="439" spans="1:12">
      <c r="A439" s="28">
        <v>44494</v>
      </c>
      <c r="B439" s="33">
        <v>1.8424721803062214</v>
      </c>
      <c r="C439" s="33">
        <v>1.6663384458548325</v>
      </c>
      <c r="D439" s="33">
        <v>2.0186059147576101</v>
      </c>
      <c r="E439" s="33">
        <v>1.6190993</v>
      </c>
      <c r="F439" s="46">
        <v>1.2453632240133099</v>
      </c>
      <c r="G439" s="33">
        <f>[1]!thsiFinD("ths_int_chg_ratio_index",G$1,$A$3,$A439,101)/100+1</f>
        <v>1.5367157255163901</v>
      </c>
      <c r="H439" s="46">
        <v>1.48449025645696</v>
      </c>
      <c r="I439" s="333">
        <f t="shared" si="20"/>
        <v>1.7515480856072849</v>
      </c>
      <c r="J439">
        <f t="shared" si="18"/>
        <v>1.6300633361270078E-2</v>
      </c>
      <c r="K439" s="333">
        <f>MAX(I$3:I439)</f>
        <v>1.8516209749008172</v>
      </c>
      <c r="L439">
        <f t="shared" si="19"/>
        <v>-5.4046098337643178E-2</v>
      </c>
    </row>
    <row r="440" spans="1:12">
      <c r="A440" s="28">
        <v>44495</v>
      </c>
      <c r="B440" s="33">
        <v>1.8397459044869637</v>
      </c>
      <c r="C440" s="33">
        <v>1.6653515116293049</v>
      </c>
      <c r="D440" s="33">
        <v>2.0141402973446225</v>
      </c>
      <c r="E440" s="33">
        <v>1.6235002000000001</v>
      </c>
      <c r="F440" s="46">
        <v>1.2421750519547201</v>
      </c>
      <c r="G440" s="33">
        <f>[1]!thsiFinD("ths_int_chg_ratio_index",G$1,$A$3,$A440,101)/100+1</f>
        <v>1.54142138066759</v>
      </c>
      <c r="H440" s="46">
        <v>1.4804802408371875</v>
      </c>
      <c r="I440" s="333">
        <f t="shared" si="20"/>
        <v>1.747310269090905</v>
      </c>
      <c r="J440">
        <f t="shared" si="18"/>
        <v>-2.4194691263131896E-3</v>
      </c>
      <c r="K440" s="333">
        <f>MAX(I$3:I440)</f>
        <v>1.8516209749008172</v>
      </c>
      <c r="L440">
        <f t="shared" si="19"/>
        <v>-5.633480459763085E-2</v>
      </c>
    </row>
    <row r="441" spans="1:12">
      <c r="A441" s="28">
        <v>44496</v>
      </c>
      <c r="B441" s="33">
        <v>1.8402505900612987</v>
      </c>
      <c r="C441" s="33">
        <v>1.650529031403245</v>
      </c>
      <c r="D441" s="33">
        <v>2.0299721487193523</v>
      </c>
      <c r="E441" s="33">
        <v>1.5864005999999999</v>
      </c>
      <c r="F441" s="46">
        <v>1.22756686800981</v>
      </c>
      <c r="G441" s="33">
        <f>[1]!thsiFinD("ths_int_chg_ratio_index",G$1,$A$3,$A441,101)/100+1</f>
        <v>1.5341634449505599</v>
      </c>
      <c r="H441" s="46">
        <v>1.4651075687794637</v>
      </c>
      <c r="I441" s="333">
        <f t="shared" si="20"/>
        <v>1.747539858749408</v>
      </c>
      <c r="J441">
        <f t="shared" si="18"/>
        <v>1.3139604486056555E-4</v>
      </c>
      <c r="K441" s="333">
        <f>MAX(I$3:I441)</f>
        <v>1.8516209749008172</v>
      </c>
      <c r="L441">
        <f t="shared" si="19"/>
        <v>-5.6210810723282267E-2</v>
      </c>
    </row>
    <row r="442" spans="1:12">
      <c r="A442" s="28">
        <v>44497</v>
      </c>
      <c r="B442" s="33">
        <v>1.8162155886414737</v>
      </c>
      <c r="C442" s="33">
        <v>1.635566536489065</v>
      </c>
      <c r="D442" s="33">
        <v>1.9968646407938824</v>
      </c>
      <c r="E442" s="33">
        <v>1.5799443</v>
      </c>
      <c r="F442" s="46">
        <v>1.2169639118378199</v>
      </c>
      <c r="G442" s="33">
        <f>[1]!thsiFinD("ths_int_chg_ratio_index",G$1,$A$3,$A442,101)/100+1</f>
        <v>1.52336010910497</v>
      </c>
      <c r="H442" s="46">
        <v>1.4390484581477989</v>
      </c>
      <c r="I442" s="333">
        <f t="shared" si="20"/>
        <v>1.7179565494708406</v>
      </c>
      <c r="J442">
        <f t="shared" si="18"/>
        <v>-1.6928546224827201E-2</v>
      </c>
      <c r="K442" s="333">
        <f>MAX(I$3:I442)</f>
        <v>1.8516209749008172</v>
      </c>
      <c r="L442">
        <f t="shared" si="19"/>
        <v>-7.2187789640445366E-2</v>
      </c>
    </row>
    <row r="443" spans="1:12">
      <c r="A443" s="28">
        <v>44498</v>
      </c>
      <c r="B443" s="33">
        <v>1.8518153137967026</v>
      </c>
      <c r="C443" s="33">
        <v>1.6740659696108651</v>
      </c>
      <c r="D443" s="33">
        <v>2.0295646579825402</v>
      </c>
      <c r="E443" s="33">
        <v>1.6122106</v>
      </c>
      <c r="F443" s="46">
        <v>1.2284857810615999</v>
      </c>
      <c r="G443" s="33">
        <f>[1]!thsiFinD("ths_int_chg_ratio_index",G$1,$A$3,$A443,101)/100+1</f>
        <v>1.5523608749912601</v>
      </c>
      <c r="H443" s="46">
        <v>1.4554810478741227</v>
      </c>
      <c r="I443" s="333">
        <f t="shared" si="20"/>
        <v>1.7425228529283314</v>
      </c>
      <c r="J443">
        <f t="shared" si="18"/>
        <v>1.4299723392339425E-2</v>
      </c>
      <c r="K443" s="333">
        <f>MAX(I$3:I443)</f>
        <v>1.8516209749008172</v>
      </c>
      <c r="L443">
        <f t="shared" si="19"/>
        <v>-5.8920331672268733E-2</v>
      </c>
    </row>
    <row r="444" spans="1:12">
      <c r="A444" s="28">
        <v>44501</v>
      </c>
      <c r="B444" s="33">
        <v>1.8557859066239739</v>
      </c>
      <c r="C444" s="33">
        <v>1.6811319797741975</v>
      </c>
      <c r="D444" s="33">
        <v>2.0304398334737499</v>
      </c>
      <c r="E444" s="33">
        <v>1.6116937999999998</v>
      </c>
      <c r="F444" s="46">
        <v>1.2266567430165101</v>
      </c>
      <c r="G444" s="33">
        <f>[1]!thsiFinD("ths_int_chg_ratio_index",G$1,$A$3,$A444,101)/100+1</f>
        <v>1.5654184771633202</v>
      </c>
      <c r="H444" s="46">
        <v>1.46409138773986</v>
      </c>
      <c r="I444" s="333">
        <f t="shared" si="20"/>
        <v>1.747265610606805</v>
      </c>
      <c r="J444">
        <f t="shared" si="18"/>
        <v>2.7217764579117176E-3</v>
      </c>
      <c r="K444" s="333">
        <f>MAX(I$3:I444)</f>
        <v>1.8516209749008172</v>
      </c>
      <c r="L444">
        <f t="shared" si="19"/>
        <v>-5.6358923185995002E-2</v>
      </c>
    </row>
    <row r="445" spans="1:12">
      <c r="A445" s="28">
        <v>44502</v>
      </c>
      <c r="B445" s="33">
        <v>1.8622863966670187</v>
      </c>
      <c r="C445" s="33">
        <v>1.6970998118190699</v>
      </c>
      <c r="D445" s="33">
        <v>2.0274729815149675</v>
      </c>
      <c r="E445" s="33">
        <v>1.6128376</v>
      </c>
      <c r="F445" s="46">
        <v>1.2138104245632599</v>
      </c>
      <c r="G445" s="33">
        <f>[1]!thsiFinD("ths_int_chg_ratio_index",G$1,$A$3,$A445,101)/100+1</f>
        <v>1.5449940042422399</v>
      </c>
      <c r="H445" s="46">
        <v>1.4456738543429251</v>
      </c>
      <c r="I445" s="333">
        <f t="shared" si="20"/>
        <v>1.7365734179289463</v>
      </c>
      <c r="J445">
        <f t="shared" si="18"/>
        <v>-6.1193859782688875E-3</v>
      </c>
      <c r="K445" s="333">
        <f>MAX(I$3:I445)</f>
        <v>1.8516209749008172</v>
      </c>
      <c r="L445">
        <f t="shared" si="19"/>
        <v>-6.2133427159969168E-2</v>
      </c>
    </row>
    <row r="446" spans="1:12">
      <c r="A446" s="28">
        <v>44503</v>
      </c>
      <c r="B446" s="33">
        <v>1.8504257560728212</v>
      </c>
      <c r="C446" s="33">
        <v>1.6900290577738051</v>
      </c>
      <c r="D446" s="33">
        <v>2.0108224543718376</v>
      </c>
      <c r="E446" s="33">
        <v>1.6156583</v>
      </c>
      <c r="F446" s="46">
        <v>1.2116284852014201</v>
      </c>
      <c r="G446" s="33">
        <f>[1]!thsiFinD("ths_int_chg_ratio_index",G$1,$A$3,$A446,101)/100+1</f>
        <v>1.5573277514819499</v>
      </c>
      <c r="H446" s="46">
        <v>1.446218393592545</v>
      </c>
      <c r="I446" s="333">
        <f t="shared" si="20"/>
        <v>1.7285204239821912</v>
      </c>
      <c r="J446">
        <f t="shared" si="18"/>
        <v>-4.6372896553714682E-3</v>
      </c>
      <c r="K446" s="333">
        <f>MAX(I$3:I446)</f>
        <v>1.8516209749008172</v>
      </c>
      <c r="L446">
        <f t="shared" si="19"/>
        <v>-6.6482586116318965E-2</v>
      </c>
    </row>
    <row r="447" spans="1:12">
      <c r="A447" s="28">
        <v>44504</v>
      </c>
      <c r="B447" s="33">
        <v>1.8718871545283955</v>
      </c>
      <c r="C447" s="33">
        <v>1.7088437346853134</v>
      </c>
      <c r="D447" s="33">
        <v>2.0349305743714776</v>
      </c>
      <c r="E447" s="33">
        <v>1.6309464999999999</v>
      </c>
      <c r="F447" s="46">
        <v>1.2230375587596201</v>
      </c>
      <c r="G447" s="33">
        <f>[1]!thsiFinD("ths_int_chg_ratio_index",G$1,$A$3,$A447,101)/100+1</f>
        <v>1.5810467563511499</v>
      </c>
      <c r="H447" s="46">
        <v>1.4623783717621688</v>
      </c>
      <c r="I447" s="333">
        <f t="shared" si="20"/>
        <v>1.7486544730668232</v>
      </c>
      <c r="J447">
        <f t="shared" si="18"/>
        <v>1.1648140690317721E-2</v>
      </c>
      <c r="K447" s="333">
        <f>MAX(I$3:I447)</f>
        <v>1.8516209749008172</v>
      </c>
      <c r="L447">
        <f t="shared" si="19"/>
        <v>-5.5608843942540398E-2</v>
      </c>
    </row>
    <row r="448" spans="1:12">
      <c r="A448" s="28">
        <v>44505</v>
      </c>
      <c r="B448" s="33">
        <v>1.8569920751963986</v>
      </c>
      <c r="C448" s="33">
        <v>1.7052230889837001</v>
      </c>
      <c r="D448" s="33">
        <v>2.0087610614090972</v>
      </c>
      <c r="E448" s="33">
        <v>1.6317298</v>
      </c>
      <c r="F448" s="46">
        <v>1.2145721342071201</v>
      </c>
      <c r="G448" s="33">
        <f>[1]!thsiFinD("ths_int_chg_ratio_index",G$1,$A$3,$A448,101)/100+1</f>
        <v>1.5796148030870398</v>
      </c>
      <c r="H448" s="46">
        <v>1.4468882729369987</v>
      </c>
      <c r="I448" s="333">
        <f t="shared" si="20"/>
        <v>1.7278246671730479</v>
      </c>
      <c r="J448">
        <f t="shared" si="18"/>
        <v>-1.1911904961558029E-2</v>
      </c>
      <c r="K448" s="333">
        <f>MAX(I$3:I448)</f>
        <v>1.8516209749008172</v>
      </c>
      <c r="L448">
        <f t="shared" si="19"/>
        <v>-6.6858341640032681E-2</v>
      </c>
    </row>
    <row r="449" spans="1:12">
      <c r="A449" s="28">
        <v>44508</v>
      </c>
      <c r="B449" s="33">
        <v>1.8699129605397631</v>
      </c>
      <c r="C449" s="33">
        <v>1.7056858267099284</v>
      </c>
      <c r="D449" s="33">
        <v>2.0341400943695973</v>
      </c>
      <c r="E449" s="33">
        <v>1.6241273999999999</v>
      </c>
      <c r="F449" s="46">
        <v>1.21715622073471</v>
      </c>
      <c r="G449" s="33">
        <f>[1]!thsiFinD("ths_int_chg_ratio_index",G$1,$A$3,$A449,101)/100+1</f>
        <v>1.5793053632498699</v>
      </c>
      <c r="H449" s="46">
        <v>1.4532674181466874</v>
      </c>
      <c r="I449" s="333">
        <f t="shared" si="20"/>
        <v>1.7437037562581423</v>
      </c>
      <c r="J449">
        <f t="shared" si="18"/>
        <v>9.1902201576243847E-3</v>
      </c>
      <c r="K449" s="333">
        <f>MAX(I$3:I449)</f>
        <v>1.8516209749008172</v>
      </c>
      <c r="L449">
        <f t="shared" si="19"/>
        <v>-5.8282564361453848E-2</v>
      </c>
    </row>
    <row r="450" spans="1:12">
      <c r="A450" s="28">
        <v>44509</v>
      </c>
      <c r="B450" s="33">
        <v>1.8969242455275948</v>
      </c>
      <c r="C450" s="33">
        <v>1.7327574941831596</v>
      </c>
      <c r="D450" s="33">
        <v>2.0610909968720299</v>
      </c>
      <c r="E450" s="33">
        <v>1.6443356</v>
      </c>
      <c r="F450" s="46">
        <v>1.21918766459496</v>
      </c>
      <c r="G450" s="33">
        <f>[1]!thsiFinD("ths_int_chg_ratio_index",G$1,$A$3,$A450,101)/100+1</f>
        <v>1.5950092081244001</v>
      </c>
      <c r="H450" s="46">
        <v>1.4665117582593825</v>
      </c>
      <c r="I450" s="333">
        <f t="shared" si="20"/>
        <v>1.7638013775657062</v>
      </c>
      <c r="J450">
        <f t="shared" si="18"/>
        <v>1.1525823257209522E-2</v>
      </c>
      <c r="K450" s="333">
        <f>MAX(I$3:I450)</f>
        <v>1.8516209749008172</v>
      </c>
      <c r="L450">
        <f t="shared" si="19"/>
        <v>-4.742849564005136E-2</v>
      </c>
    </row>
    <row r="451" spans="1:12">
      <c r="A451" s="28">
        <v>44510</v>
      </c>
      <c r="B451" s="33">
        <v>1.8957960546618122</v>
      </c>
      <c r="C451" s="33">
        <v>1.740144506874497</v>
      </c>
      <c r="D451" s="33">
        <v>2.0514476024491275</v>
      </c>
      <c r="E451" s="33">
        <v>1.6489517999999999</v>
      </c>
      <c r="F451" s="46">
        <v>1.2135135471193701</v>
      </c>
      <c r="G451" s="33">
        <f>[1]!thsiFinD("ths_int_chg_ratio_index",G$1,$A$3,$A451,101)/100+1</f>
        <v>1.5958896391194</v>
      </c>
      <c r="H451" s="46">
        <v>1.4640528393882675</v>
      </c>
      <c r="I451" s="333">
        <f t="shared" si="20"/>
        <v>1.7577502209186975</v>
      </c>
      <c r="J451">
        <f t="shared" ref="J451:J514" si="21">I451/I450-1</f>
        <v>-3.4307472054252441E-3</v>
      </c>
      <c r="K451" s="333">
        <f>MAX(I$3:I451)</f>
        <v>1.8516209749008172</v>
      </c>
      <c r="L451">
        <f t="shared" ref="L451:L514" si="22">I451/K451-1</f>
        <v>-5.0696527666601932E-2</v>
      </c>
    </row>
    <row r="452" spans="1:12">
      <c r="A452" s="28">
        <v>44511</v>
      </c>
      <c r="B452" s="33">
        <v>1.9242737967319812</v>
      </c>
      <c r="C452" s="33">
        <v>1.77806442062704</v>
      </c>
      <c r="D452" s="33">
        <v>2.0704831728369228</v>
      </c>
      <c r="E452" s="33">
        <v>1.6638687000000001</v>
      </c>
      <c r="F452" s="46">
        <v>1.23065731966273</v>
      </c>
      <c r="G452" s="33">
        <f>[1]!thsiFinD("ths_int_chg_ratio_index",G$1,$A$3,$A452,101)/100+1</f>
        <v>1.60688692139453</v>
      </c>
      <c r="H452" s="46">
        <v>1.4782821178498562</v>
      </c>
      <c r="I452" s="333">
        <f t="shared" ref="I452:I515" si="23">D452*0.5+H452*0.5</f>
        <v>1.7743826453433895</v>
      </c>
      <c r="J452">
        <f t="shared" si="21"/>
        <v>9.4623366999202485E-3</v>
      </c>
      <c r="K452" s="333">
        <f>MAX(I$3:I452)</f>
        <v>1.8516209749008172</v>
      </c>
      <c r="L452">
        <f t="shared" si="22"/>
        <v>-4.1713898580979847E-2</v>
      </c>
    </row>
    <row r="453" spans="1:12">
      <c r="A453" s="28">
        <v>44512</v>
      </c>
      <c r="B453" s="33">
        <v>1.9258935631315182</v>
      </c>
      <c r="C453" s="33">
        <v>1.7758364319627837</v>
      </c>
      <c r="D453" s="33">
        <v>2.0759506943002526</v>
      </c>
      <c r="E453" s="33">
        <v>1.6556682</v>
      </c>
      <c r="F453" s="46">
        <v>1.2302498435678799</v>
      </c>
      <c r="G453" s="33">
        <f>[1]!thsiFinD("ths_int_chg_ratio_index",G$1,$A$3,$A453,101)/100+1</f>
        <v>1.61888223170221</v>
      </c>
      <c r="H453" s="46">
        <v>1.4885154656965627</v>
      </c>
      <c r="I453" s="333">
        <f t="shared" si="23"/>
        <v>1.7822330799984076</v>
      </c>
      <c r="J453">
        <f t="shared" si="21"/>
        <v>4.4243188895136676E-3</v>
      </c>
      <c r="K453" s="333">
        <f>MAX(I$3:I453)</f>
        <v>1.8516209749008172</v>
      </c>
      <c r="L453">
        <f t="shared" si="22"/>
        <v>-3.7474135280913146E-2</v>
      </c>
    </row>
    <row r="454" spans="1:12">
      <c r="A454" s="28">
        <v>44515</v>
      </c>
      <c r="B454" s="33">
        <v>1.8950295890279496</v>
      </c>
      <c r="C454" s="33">
        <v>1.751883059928024</v>
      </c>
      <c r="D454" s="33">
        <v>2.038176118127875</v>
      </c>
      <c r="E454" s="33">
        <v>1.6684057000000001</v>
      </c>
      <c r="F454" s="46">
        <v>1.22665312027963</v>
      </c>
      <c r="G454" s="33">
        <f>[1]!thsiFinD("ths_int_chg_ratio_index",G$1,$A$3,$A454,101)/100+1</f>
        <v>1.61296401951377</v>
      </c>
      <c r="H454" s="46">
        <v>1.4826489083498386</v>
      </c>
      <c r="I454" s="333">
        <f t="shared" si="23"/>
        <v>1.7604125132388568</v>
      </c>
      <c r="J454">
        <f t="shared" si="21"/>
        <v>-1.2243385561876319E-2</v>
      </c>
      <c r="K454" s="333">
        <f>MAX(I$3:I454)</f>
        <v>1.8516209749008172</v>
      </c>
      <c r="L454">
        <f t="shared" si="22"/>
        <v>-4.9258710555947327E-2</v>
      </c>
    </row>
    <row r="455" spans="1:12">
      <c r="A455" s="28">
        <v>44516</v>
      </c>
      <c r="B455" s="33">
        <v>1.8750575327873338</v>
      </c>
      <c r="C455" s="33">
        <v>1.7402933297197671</v>
      </c>
      <c r="D455" s="33">
        <v>2.0098217358549002</v>
      </c>
      <c r="E455" s="33">
        <v>1.6667540999999999</v>
      </c>
      <c r="F455" s="46">
        <v>1.2246336665098201</v>
      </c>
      <c r="G455" s="33">
        <f>[1]!thsiFinD("ths_int_chg_ratio_index",G$1,$A$3,$A455,101)/100+1</f>
        <v>1.61081633710348</v>
      </c>
      <c r="H455" s="46">
        <v>1.4715107664482039</v>
      </c>
      <c r="I455" s="333">
        <f t="shared" si="23"/>
        <v>1.740666251151552</v>
      </c>
      <c r="J455">
        <f t="shared" si="21"/>
        <v>-1.1216838064264323E-2</v>
      </c>
      <c r="K455" s="333">
        <f>MAX(I$3:I455)</f>
        <v>1.8516209749008172</v>
      </c>
      <c r="L455">
        <f t="shared" si="22"/>
        <v>-5.9923021640651108E-2</v>
      </c>
    </row>
    <row r="456" spans="1:12">
      <c r="A456" s="28">
        <v>44517</v>
      </c>
      <c r="B456" s="33">
        <v>1.8979654907205279</v>
      </c>
      <c r="C456" s="33">
        <v>1.7577808240266855</v>
      </c>
      <c r="D456" s="33">
        <v>2.0381501574143703</v>
      </c>
      <c r="E456" s="33">
        <v>1.6706843</v>
      </c>
      <c r="F456" s="46">
        <v>1.2275608846508401</v>
      </c>
      <c r="G456" s="33">
        <f>[1]!thsiFinD("ths_int_chg_ratio_index",G$1,$A$3,$A456,101)/100+1</f>
        <v>1.6329921438084298</v>
      </c>
      <c r="H456" s="46">
        <v>1.488014252995445</v>
      </c>
      <c r="I456" s="333">
        <f t="shared" si="23"/>
        <v>1.7630822052049075</v>
      </c>
      <c r="J456">
        <f t="shared" si="21"/>
        <v>1.2877801266340416E-2</v>
      </c>
      <c r="K456" s="333">
        <f>MAX(I$3:I456)</f>
        <v>1.8516209749008172</v>
      </c>
      <c r="L456">
        <f t="shared" si="22"/>
        <v>-4.7816897138277636E-2</v>
      </c>
    </row>
    <row r="457" spans="1:12">
      <c r="A457" s="28">
        <v>44518</v>
      </c>
      <c r="B457" s="33">
        <v>1.8842275118462339</v>
      </c>
      <c r="C457" s="33">
        <v>1.7349509407919455</v>
      </c>
      <c r="D457" s="33">
        <v>2.0335040829005226</v>
      </c>
      <c r="E457" s="33">
        <v>1.6465184000000002</v>
      </c>
      <c r="F457" s="46">
        <v>1.2175756869199901</v>
      </c>
      <c r="G457" s="33">
        <f>[1]!thsiFinD("ths_int_chg_ratio_index",G$1,$A$3,$A457,101)/100+1</f>
        <v>1.6152358573372601</v>
      </c>
      <c r="H457" s="46">
        <v>1.4823691884758687</v>
      </c>
      <c r="I457" s="333">
        <f t="shared" si="23"/>
        <v>1.7579366356881958</v>
      </c>
      <c r="J457">
        <f t="shared" si="21"/>
        <v>-2.9185079978240047E-3</v>
      </c>
      <c r="K457" s="333">
        <f>MAX(I$3:I457)</f>
        <v>1.8516209749008172</v>
      </c>
      <c r="L457">
        <f t="shared" si="22"/>
        <v>-5.0595851139372483E-2</v>
      </c>
    </row>
    <row r="458" spans="1:12">
      <c r="A458" s="28">
        <v>44519</v>
      </c>
      <c r="B458" s="33">
        <v>1.9009416038891436</v>
      </c>
      <c r="C458" s="33">
        <v>1.7489722200091999</v>
      </c>
      <c r="D458" s="33">
        <v>2.0529109877690876</v>
      </c>
      <c r="E458" s="33">
        <v>1.6662666000000002</v>
      </c>
      <c r="F458" s="46">
        <v>1.23112722369433</v>
      </c>
      <c r="G458" s="33">
        <f>[1]!thsiFinD("ths_int_chg_ratio_index",G$1,$A$3,$A458,101)/100+1</f>
        <v>1.6321805138862699</v>
      </c>
      <c r="H458" s="46">
        <v>1.4985551539471449</v>
      </c>
      <c r="I458" s="333">
        <f t="shared" si="23"/>
        <v>1.7757330708581163</v>
      </c>
      <c r="J458">
        <f t="shared" si="21"/>
        <v>1.0123479315824913E-2</v>
      </c>
      <c r="K458" s="333">
        <f>MAX(I$3:I458)</f>
        <v>1.8516209749008172</v>
      </c>
      <c r="L458">
        <f t="shared" si="22"/>
        <v>-4.0984577876023387E-2</v>
      </c>
    </row>
    <row r="459" spans="1:12">
      <c r="A459" s="28">
        <v>44522</v>
      </c>
      <c r="B459" s="33">
        <v>1.9637718017156249</v>
      </c>
      <c r="C459" s="33">
        <v>1.80360938414815</v>
      </c>
      <c r="D459" s="33">
        <v>2.1239342192831003</v>
      </c>
      <c r="E459" s="33">
        <v>1.6975391000000002</v>
      </c>
      <c r="F459" s="46">
        <v>1.2389579914911</v>
      </c>
      <c r="G459" s="33">
        <f>[1]!thsiFinD("ths_int_chg_ratio_index",G$1,$A$3,$A459,101)/100+1</f>
        <v>1.65206241527734</v>
      </c>
      <c r="H459" s="46">
        <v>1.5173548155276737</v>
      </c>
      <c r="I459" s="333">
        <f t="shared" si="23"/>
        <v>1.8206445174053871</v>
      </c>
      <c r="J459">
        <f t="shared" si="21"/>
        <v>2.5291777961632178E-2</v>
      </c>
      <c r="K459" s="333">
        <f>MAX(I$3:I459)</f>
        <v>1.8516209749008172</v>
      </c>
      <c r="L459">
        <f t="shared" si="22"/>
        <v>-1.6729372757882777E-2</v>
      </c>
    </row>
    <row r="460" spans="1:12">
      <c r="A460" s="28">
        <v>44523</v>
      </c>
      <c r="B460" s="33">
        <v>1.9516608636435029</v>
      </c>
      <c r="C460" s="33">
        <v>1.7927855467622984</v>
      </c>
      <c r="D460" s="33">
        <v>2.1105361805247078</v>
      </c>
      <c r="E460" s="33">
        <v>1.6971814999999999</v>
      </c>
      <c r="F460" s="46">
        <v>1.2394031440494599</v>
      </c>
      <c r="G460" s="33">
        <f>[1]!thsiFinD("ths_int_chg_ratio_index",G$1,$A$3,$A460,101)/100+1</f>
        <v>1.64106183319056</v>
      </c>
      <c r="H460" s="46">
        <v>1.5172396198902325</v>
      </c>
      <c r="I460" s="333">
        <f t="shared" si="23"/>
        <v>1.8138879002074701</v>
      </c>
      <c r="J460">
        <f t="shared" si="21"/>
        <v>-3.7111128137995442E-3</v>
      </c>
      <c r="K460" s="333">
        <f>MAX(I$3:I460)</f>
        <v>1.8516209749008172</v>
      </c>
      <c r="L460">
        <f t="shared" si="22"/>
        <v>-2.0378400982073663E-2</v>
      </c>
    </row>
    <row r="461" spans="1:12">
      <c r="A461" s="28">
        <v>44524</v>
      </c>
      <c r="B461" s="33">
        <v>1.9369960458612161</v>
      </c>
      <c r="C461" s="33">
        <v>1.7860133967096297</v>
      </c>
      <c r="D461" s="33">
        <v>2.0879786950128025</v>
      </c>
      <c r="E461" s="33">
        <v>1.7065817000000001</v>
      </c>
      <c r="F461" s="46">
        <v>1.23981129794669</v>
      </c>
      <c r="G461" s="33">
        <f>[1]!thsiFinD("ths_int_chg_ratio_index",G$1,$A$3,$A461,101)/100+1</f>
        <v>1.6269901576518</v>
      </c>
      <c r="H461" s="46">
        <v>1.51646882835482</v>
      </c>
      <c r="I461" s="333">
        <f t="shared" si="23"/>
        <v>1.8022237616838113</v>
      </c>
      <c r="J461">
        <f t="shared" si="21"/>
        <v>-6.4304627217176558E-3</v>
      </c>
      <c r="K461" s="333">
        <f>MAX(I$3:I461)</f>
        <v>1.8516209749008172</v>
      </c>
      <c r="L461">
        <f t="shared" si="22"/>
        <v>-2.6677821155947967E-2</v>
      </c>
    </row>
    <row r="462" spans="1:12">
      <c r="A462" s="28">
        <v>44525</v>
      </c>
      <c r="B462" s="33">
        <v>1.9315816878877823</v>
      </c>
      <c r="C462" s="33">
        <v>1.782447118441187</v>
      </c>
      <c r="D462" s="33">
        <v>2.0807162573343776</v>
      </c>
      <c r="E462" s="33">
        <v>1.7170190000000001</v>
      </c>
      <c r="F462" s="46">
        <v>1.2350190247442701</v>
      </c>
      <c r="G462" s="33">
        <f>[1]!thsiFinD("ths_int_chg_ratio_index",G$1,$A$3,$A462,101)/100+1</f>
        <v>1.6240772901682798</v>
      </c>
      <c r="H462" s="46">
        <v>1.5140570519423513</v>
      </c>
      <c r="I462" s="333">
        <f t="shared" si="23"/>
        <v>1.7973866546383643</v>
      </c>
      <c r="J462">
        <f t="shared" si="21"/>
        <v>-2.6839658583391879E-3</v>
      </c>
      <c r="K462" s="333">
        <f>MAX(I$3:I462)</f>
        <v>1.8516209749008172</v>
      </c>
      <c r="L462">
        <f t="shared" si="22"/>
        <v>-2.9290184653129714E-2</v>
      </c>
    </row>
    <row r="463" spans="1:12">
      <c r="A463" s="28">
        <v>44526</v>
      </c>
      <c r="B463" s="33">
        <v>1.9207779591451608</v>
      </c>
      <c r="C463" s="33">
        <v>1.7614107248213067</v>
      </c>
      <c r="D463" s="33">
        <v>2.0801451934690149</v>
      </c>
      <c r="E463" s="33">
        <v>1.6986731000000002</v>
      </c>
      <c r="F463" s="46">
        <v>1.2275401766194101</v>
      </c>
      <c r="G463" s="33">
        <f>[1]!thsiFinD("ths_int_chg_ratio_index",G$1,$A$3,$A463,101)/100+1</f>
        <v>1.6168114349033</v>
      </c>
      <c r="H463" s="46">
        <v>1.5125736121483699</v>
      </c>
      <c r="I463" s="333">
        <f t="shared" si="23"/>
        <v>1.7963594028086924</v>
      </c>
      <c r="J463">
        <f t="shared" si="21"/>
        <v>-5.7152523471837302E-4</v>
      </c>
      <c r="K463" s="333">
        <f>MAX(I$3:I463)</f>
        <v>1.8516209749008172</v>
      </c>
      <c r="L463">
        <f t="shared" si="22"/>
        <v>-2.9844969808189181E-2</v>
      </c>
    </row>
    <row r="464" spans="1:12">
      <c r="A464" s="28">
        <v>44529</v>
      </c>
      <c r="B464" s="33">
        <v>1.9439535500536069</v>
      </c>
      <c r="C464" s="33">
        <v>1.7732325575538912</v>
      </c>
      <c r="D464" s="33">
        <v>2.1146745425533227</v>
      </c>
      <c r="E464" s="33">
        <v>1.7008472000000001</v>
      </c>
      <c r="F464" s="46">
        <v>1.22597122770953</v>
      </c>
      <c r="G464" s="33">
        <f>[1]!thsiFinD("ths_int_chg_ratio_index",G$1,$A$3,$A464,101)/100+1</f>
        <v>1.6346473705780902</v>
      </c>
      <c r="H464" s="46">
        <v>1.5195473089867839</v>
      </c>
      <c r="I464" s="333">
        <f t="shared" si="23"/>
        <v>1.8171109257700533</v>
      </c>
      <c r="J464">
        <f t="shared" si="21"/>
        <v>1.155198838768845E-2</v>
      </c>
      <c r="K464" s="333">
        <f>MAX(I$3:I464)</f>
        <v>1.8516209749008172</v>
      </c>
      <c r="L464">
        <f t="shared" si="22"/>
        <v>-1.8637750165156008E-2</v>
      </c>
    </row>
    <row r="465" spans="1:12">
      <c r="A465" s="28">
        <v>44530</v>
      </c>
      <c r="B465" s="33">
        <v>1.9455858844976666</v>
      </c>
      <c r="C465" s="33">
        <v>1.7834438083387658</v>
      </c>
      <c r="D465" s="33">
        <v>2.1077279606565673</v>
      </c>
      <c r="E465" s="33">
        <v>1.7029862</v>
      </c>
      <c r="F465" s="46">
        <v>1.22358153023097</v>
      </c>
      <c r="G465" s="33">
        <f>[1]!thsiFinD("ths_int_chg_ratio_index",G$1,$A$3,$A465,101)/100+1</f>
        <v>1.64942202974054</v>
      </c>
      <c r="H465" s="46">
        <v>1.5252314807932539</v>
      </c>
      <c r="I465" s="333">
        <f t="shared" si="23"/>
        <v>1.8164797207249106</v>
      </c>
      <c r="J465">
        <f t="shared" si="21"/>
        <v>-3.4736737102347703E-4</v>
      </c>
      <c r="K465" s="333">
        <f>MAX(I$3:I465)</f>
        <v>1.8516209749008172</v>
      </c>
      <c r="L465">
        <f t="shared" si="22"/>
        <v>-1.8978643389902738E-2</v>
      </c>
    </row>
    <row r="466" spans="1:12">
      <c r="A466" s="28">
        <v>44531</v>
      </c>
      <c r="B466" s="33">
        <v>1.931576296578851</v>
      </c>
      <c r="C466" s="33">
        <v>1.7713635903936971</v>
      </c>
      <c r="D466" s="33">
        <v>2.0917890027640049</v>
      </c>
      <c r="E466" s="33">
        <v>1.6792319999999998</v>
      </c>
      <c r="F466" s="46">
        <v>1.22667403866353</v>
      </c>
      <c r="G466" s="33">
        <f>[1]!thsiFinD("ths_int_chg_ratio_index",G$1,$A$3,$A466,101)/100+1</f>
        <v>1.6380395769509501</v>
      </c>
      <c r="H466" s="46">
        <v>1.5295968673676013</v>
      </c>
      <c r="I466" s="333">
        <f t="shared" si="23"/>
        <v>1.810692935065803</v>
      </c>
      <c r="J466">
        <f t="shared" si="21"/>
        <v>-3.1857144305460494E-3</v>
      </c>
      <c r="K466" s="333">
        <f>MAX(I$3:I466)</f>
        <v>1.8516209749008172</v>
      </c>
      <c r="L466">
        <f t="shared" si="22"/>
        <v>-2.2103897282329421E-2</v>
      </c>
    </row>
    <row r="467" spans="1:12">
      <c r="A467" s="28">
        <v>44532</v>
      </c>
      <c r="B467" s="33">
        <v>1.9216996770836914</v>
      </c>
      <c r="C467" s="33">
        <v>1.7544876316557279</v>
      </c>
      <c r="D467" s="33">
        <v>2.0889117225116549</v>
      </c>
      <c r="E467" s="33">
        <v>1.6539367</v>
      </c>
      <c r="F467" s="46">
        <v>1.22721190991343</v>
      </c>
      <c r="G467" s="33">
        <f>[1]!thsiFinD("ths_int_chg_ratio_index",G$1,$A$3,$A467,101)/100+1</f>
        <v>1.6229891360301201</v>
      </c>
      <c r="H467" s="46">
        <v>1.5173001939415138</v>
      </c>
      <c r="I467" s="333">
        <f t="shared" si="23"/>
        <v>1.8031059582265843</v>
      </c>
      <c r="J467">
        <f t="shared" si="21"/>
        <v>-4.1900957872478273E-3</v>
      </c>
      <c r="K467" s="333">
        <f>MAX(I$3:I467)</f>
        <v>1.8516209749008172</v>
      </c>
      <c r="L467">
        <f t="shared" si="22"/>
        <v>-2.6201375622692757E-2</v>
      </c>
    </row>
    <row r="468" spans="1:12">
      <c r="A468" s="28">
        <v>44533</v>
      </c>
      <c r="B468" s="33">
        <v>1.9404039609322736</v>
      </c>
      <c r="C468" s="33">
        <v>1.7741270472772248</v>
      </c>
      <c r="D468" s="33">
        <v>2.1066808745873224</v>
      </c>
      <c r="E468" s="33">
        <v>1.6641102000000001</v>
      </c>
      <c r="F468" s="46">
        <v>1.23876378942204</v>
      </c>
      <c r="G468" s="33">
        <f>[1]!thsiFinD("ths_int_chg_ratio_index",G$1,$A$3,$A468,101)/100+1</f>
        <v>1.6332379797761098</v>
      </c>
      <c r="H468" s="46">
        <v>1.5282447453230887</v>
      </c>
      <c r="I468" s="333">
        <f t="shared" si="23"/>
        <v>1.8174628099552055</v>
      </c>
      <c r="J468">
        <f t="shared" si="21"/>
        <v>7.9622895499396051E-3</v>
      </c>
      <c r="K468" s="333">
        <f>MAX(I$3:I468)</f>
        <v>1.8516209749008172</v>
      </c>
      <c r="L468">
        <f t="shared" si="22"/>
        <v>-1.8447709012067937E-2</v>
      </c>
    </row>
    <row r="469" spans="1:12">
      <c r="A469" s="28">
        <v>44536</v>
      </c>
      <c r="B469" s="33">
        <v>1.9001650832277863</v>
      </c>
      <c r="C469" s="33">
        <v>1.7346604507108252</v>
      </c>
      <c r="D469" s="33">
        <v>2.0656697157447477</v>
      </c>
      <c r="E469" s="33">
        <v>1.6327976</v>
      </c>
      <c r="F469" s="46">
        <v>1.2345823330294601</v>
      </c>
      <c r="G469" s="33">
        <f>[1]!thsiFinD("ths_int_chg_ratio_index",G$1,$A$3,$A469,101)/100+1</f>
        <v>1.6135407440943301</v>
      </c>
      <c r="H469" s="46">
        <v>1.51131804999784</v>
      </c>
      <c r="I469" s="333">
        <f t="shared" si="23"/>
        <v>1.7884938828712937</v>
      </c>
      <c r="J469">
        <f t="shared" si="21"/>
        <v>-1.5939213130102936E-2</v>
      </c>
      <c r="K469" s="333">
        <f>MAX(I$3:I469)</f>
        <v>1.8516209749008172</v>
      </c>
      <c r="L469">
        <f t="shared" si="22"/>
        <v>-3.409288017646539E-2</v>
      </c>
    </row>
    <row r="470" spans="1:12">
      <c r="A470" s="28">
        <v>44537</v>
      </c>
      <c r="B470" s="33">
        <v>1.8593288990088843</v>
      </c>
      <c r="C470" s="33">
        <v>1.7036779576838235</v>
      </c>
      <c r="D470" s="33">
        <v>2.0149798403339449</v>
      </c>
      <c r="E470" s="33">
        <v>1.6242185</v>
      </c>
      <c r="F470" s="46">
        <v>1.23877150234571</v>
      </c>
      <c r="G470" s="33">
        <f>[1]!thsiFinD("ths_int_chg_ratio_index",G$1,$A$3,$A470,101)/100+1</f>
        <v>1.59888731176224</v>
      </c>
      <c r="H470" s="46">
        <v>1.4980560721561</v>
      </c>
      <c r="I470" s="333">
        <f t="shared" si="23"/>
        <v>1.7565179562450224</v>
      </c>
      <c r="J470">
        <f t="shared" si="21"/>
        <v>-1.7878689400344205E-2</v>
      </c>
      <c r="K470" s="333">
        <f>MAX(I$3:I470)</f>
        <v>1.8516209749008172</v>
      </c>
      <c r="L470">
        <f t="shared" si="22"/>
        <v>-5.1362033561371367E-2</v>
      </c>
    </row>
    <row r="471" spans="1:12">
      <c r="A471" s="28">
        <v>44538</v>
      </c>
      <c r="B471" s="33">
        <v>1.9032845139774206</v>
      </c>
      <c r="C471" s="33">
        <v>1.7392191513906838</v>
      </c>
      <c r="D471" s="33">
        <v>2.0673498765641574</v>
      </c>
      <c r="E471" s="33">
        <v>1.6526126999999999</v>
      </c>
      <c r="F471" s="46">
        <v>1.2568502915905899</v>
      </c>
      <c r="G471" s="33">
        <f>[1]!thsiFinD("ths_int_chg_ratio_index",G$1,$A$3,$A471,101)/100+1</f>
        <v>1.6306891640125198</v>
      </c>
      <c r="H471" s="46">
        <v>1.522318627394565</v>
      </c>
      <c r="I471" s="333">
        <f t="shared" si="23"/>
        <v>1.7948342519793612</v>
      </c>
      <c r="J471">
        <f t="shared" si="21"/>
        <v>2.1813779698699465E-2</v>
      </c>
      <c r="K471" s="333">
        <f>MAX(I$3:I471)</f>
        <v>1.8516209749008172</v>
      </c>
      <c r="L471">
        <f t="shared" si="22"/>
        <v>-3.0668653947656721E-2</v>
      </c>
    </row>
    <row r="472" spans="1:12">
      <c r="A472" s="28">
        <v>44539</v>
      </c>
      <c r="B472" s="33">
        <v>1.9046996278408392</v>
      </c>
      <c r="C472" s="33">
        <v>1.7505250459567685</v>
      </c>
      <c r="D472" s="33">
        <v>2.0588742097249098</v>
      </c>
      <c r="E472" s="33">
        <v>1.6811861000000001</v>
      </c>
      <c r="F472" s="46">
        <v>1.2733109328215599</v>
      </c>
      <c r="G472" s="33">
        <f>[1]!thsiFinD("ths_int_chg_ratio_index",G$1,$A$3,$A472,101)/100+1</f>
        <v>1.6438542575489801</v>
      </c>
      <c r="H472" s="46">
        <v>1.5286214987873663</v>
      </c>
      <c r="I472" s="333">
        <f t="shared" si="23"/>
        <v>1.793747854256138</v>
      </c>
      <c r="J472">
        <f t="shared" si="21"/>
        <v>-6.0529139224141382E-4</v>
      </c>
      <c r="K472" s="333">
        <f>MAX(I$3:I472)</f>
        <v>1.8516209749008172</v>
      </c>
      <c r="L472">
        <f t="shared" si="22"/>
        <v>-3.1255381867652088E-2</v>
      </c>
    </row>
    <row r="473" spans="1:12">
      <c r="A473" s="28">
        <v>44540</v>
      </c>
      <c r="B473" s="33">
        <v>1.9078487274049603</v>
      </c>
      <c r="C473" s="33">
        <v>1.7514927169024328</v>
      </c>
      <c r="D473" s="33">
        <v>2.0642047379074873</v>
      </c>
      <c r="E473" s="33">
        <v>1.6876008</v>
      </c>
      <c r="F473" s="46">
        <v>1.26825492437455</v>
      </c>
      <c r="G473" s="33">
        <f>[1]!thsiFinD("ths_int_chg_ratio_index",G$1,$A$3,$A473,101)/100+1</f>
        <v>1.63837244545081</v>
      </c>
      <c r="H473" s="46">
        <v>1.5303338583028787</v>
      </c>
      <c r="I473" s="333">
        <f t="shared" si="23"/>
        <v>1.797269298105183</v>
      </c>
      <c r="J473">
        <f t="shared" si="21"/>
        <v>1.9631766196621658E-3</v>
      </c>
      <c r="K473" s="333">
        <f>MAX(I$3:I473)</f>
        <v>1.8516209749008172</v>
      </c>
      <c r="L473">
        <f t="shared" si="22"/>
        <v>-2.9353565082910982E-2</v>
      </c>
    </row>
    <row r="474" spans="1:12">
      <c r="A474" s="28">
        <v>44543</v>
      </c>
      <c r="B474" s="33">
        <v>1.9171981919996601</v>
      </c>
      <c r="C474" s="33">
        <v>1.7646533097093506</v>
      </c>
      <c r="D474" s="33">
        <v>2.0697430742899696</v>
      </c>
      <c r="E474" s="33">
        <v>1.6921883</v>
      </c>
      <c r="F474" s="46">
        <v>1.27565168829355</v>
      </c>
      <c r="G474" s="33">
        <f>[1]!thsiFinD("ths_int_chg_ratio_index",G$1,$A$3,$A474,101)/100+1</f>
        <v>1.6560386058163801</v>
      </c>
      <c r="H474" s="46">
        <v>1.5366729980364</v>
      </c>
      <c r="I474" s="333">
        <f t="shared" si="23"/>
        <v>1.8032080361631848</v>
      </c>
      <c r="J474">
        <f t="shared" si="21"/>
        <v>3.3043117490867413E-3</v>
      </c>
      <c r="K474" s="333">
        <f>MAX(I$3:I474)</f>
        <v>1.8516209749008172</v>
      </c>
      <c r="L474">
        <f t="shared" si="22"/>
        <v>-2.6146246663805273E-2</v>
      </c>
    </row>
    <row r="475" spans="1:12">
      <c r="A475" s="28">
        <v>44544</v>
      </c>
      <c r="B475" s="33">
        <v>1.9123708628040166</v>
      </c>
      <c r="C475" s="33">
        <v>1.7612304515527857</v>
      </c>
      <c r="D475" s="33">
        <v>2.0635112740552475</v>
      </c>
      <c r="E475" s="33">
        <v>1.6918226000000001</v>
      </c>
      <c r="F475" s="46">
        <v>1.26792537218129</v>
      </c>
      <c r="G475" s="33">
        <f>[1]!thsiFinD("ths_int_chg_ratio_index",G$1,$A$3,$A475,101)/100+1</f>
        <v>1.6640618503495799</v>
      </c>
      <c r="H475" s="46">
        <v>1.5353282878789964</v>
      </c>
      <c r="I475" s="333">
        <f t="shared" si="23"/>
        <v>1.799419780967122</v>
      </c>
      <c r="J475">
        <f t="shared" si="21"/>
        <v>-2.1008420105110837E-3</v>
      </c>
      <c r="K475" s="333">
        <f>MAX(I$3:I475)</f>
        <v>1.8516209749008172</v>
      </c>
      <c r="L475">
        <f t="shared" si="22"/>
        <v>-2.8192159540907924E-2</v>
      </c>
    </row>
    <row r="476" spans="1:12">
      <c r="A476" s="28">
        <v>44545</v>
      </c>
      <c r="B476" s="33">
        <v>1.89562083725342</v>
      </c>
      <c r="C476" s="33">
        <v>1.7439980799729478</v>
      </c>
      <c r="D476" s="33">
        <v>2.0472435945338923</v>
      </c>
      <c r="E476" s="33">
        <v>1.6707413</v>
      </c>
      <c r="F476" s="46">
        <v>1.2591122350061501</v>
      </c>
      <c r="G476" s="33">
        <f>[1]!thsiFinD("ths_int_chg_ratio_index",G$1,$A$3,$A476,101)/100+1</f>
        <v>1.65122554179607</v>
      </c>
      <c r="H476" s="46">
        <v>1.5299206700206838</v>
      </c>
      <c r="I476" s="333">
        <f t="shared" si="23"/>
        <v>1.7885821322772881</v>
      </c>
      <c r="J476">
        <f t="shared" si="21"/>
        <v>-6.0228573701734955E-3</v>
      </c>
      <c r="K476" s="333">
        <f>MAX(I$3:I476)</f>
        <v>1.8516209749008172</v>
      </c>
      <c r="L476">
        <f t="shared" si="22"/>
        <v>-3.4045219555209338E-2</v>
      </c>
    </row>
    <row r="477" spans="1:12">
      <c r="A477" s="28">
        <v>44546</v>
      </c>
      <c r="B477" s="33">
        <v>1.9037296652525111</v>
      </c>
      <c r="C477" s="33">
        <v>1.7528998403529747</v>
      </c>
      <c r="D477" s="33">
        <v>2.0545594901520476</v>
      </c>
      <c r="E477" s="33">
        <v>1.6752074000000001</v>
      </c>
      <c r="F477" s="46">
        <v>1.26736744732985</v>
      </c>
      <c r="G477" s="33">
        <f>[1]!thsiFinD("ths_int_chg_ratio_index",G$1,$A$3,$A477,101)/100+1</f>
        <v>1.6577233659002699</v>
      </c>
      <c r="H477" s="46">
        <v>1.5405792644809289</v>
      </c>
      <c r="I477" s="333">
        <f t="shared" si="23"/>
        <v>1.7975693773164882</v>
      </c>
      <c r="J477">
        <f t="shared" si="21"/>
        <v>5.0247874430888739E-3</v>
      </c>
      <c r="K477" s="333">
        <f>MAX(I$3:I477)</f>
        <v>1.8516209749008172</v>
      </c>
      <c r="L477">
        <f t="shared" si="22"/>
        <v>-2.9191502103838696E-2</v>
      </c>
    </row>
    <row r="478" spans="1:12">
      <c r="A478" s="28">
        <v>44547</v>
      </c>
      <c r="B478" s="33">
        <v>1.8633125764629002</v>
      </c>
      <c r="C478" s="33">
        <v>1.7141425987682706</v>
      </c>
      <c r="D478" s="33">
        <v>2.01248255415753</v>
      </c>
      <c r="E478" s="33">
        <v>1.6469833999999999</v>
      </c>
      <c r="F478" s="46">
        <v>1.2493077534141799</v>
      </c>
      <c r="G478" s="33">
        <f>[1]!thsiFinD("ths_int_chg_ratio_index",G$1,$A$3,$A478,101)/100+1</f>
        <v>1.6302627871001101</v>
      </c>
      <c r="H478" s="46">
        <v>1.5213465953686163</v>
      </c>
      <c r="I478" s="333">
        <f t="shared" si="23"/>
        <v>1.766914574763073</v>
      </c>
      <c r="J478">
        <f t="shared" si="21"/>
        <v>-1.7053473952242326E-2</v>
      </c>
      <c r="K478" s="333">
        <f>MAX(I$3:I478)</f>
        <v>1.8516209749008172</v>
      </c>
      <c r="L478">
        <f t="shared" si="22"/>
        <v>-4.5747159535326376E-2</v>
      </c>
    </row>
    <row r="479" spans="1:12">
      <c r="A479" s="28">
        <v>44550</v>
      </c>
      <c r="B479" s="33">
        <v>1.8163085497841367</v>
      </c>
      <c r="C479" s="33">
        <v>1.6710492744231857</v>
      </c>
      <c r="D479" s="33">
        <v>1.9615678251450874</v>
      </c>
      <c r="E479" s="33">
        <v>1.6097717999999999</v>
      </c>
      <c r="F479" s="46">
        <v>1.23020258438102</v>
      </c>
      <c r="G479" s="33">
        <f>[1]!thsiFinD("ths_int_chg_ratio_index",G$1,$A$3,$A479,101)/100+1</f>
        <v>1.5990055687621401</v>
      </c>
      <c r="H479" s="46">
        <v>1.4970767510652487</v>
      </c>
      <c r="I479" s="333">
        <f t="shared" si="23"/>
        <v>1.729322288105168</v>
      </c>
      <c r="J479">
        <f t="shared" si="21"/>
        <v>-2.127566731003161E-2</v>
      </c>
      <c r="K479" s="333">
        <f>MAX(I$3:I479)</f>
        <v>1.8516209749008172</v>
      </c>
      <c r="L479">
        <f t="shared" si="22"/>
        <v>-6.6049525498705353E-2</v>
      </c>
    </row>
    <row r="480" spans="1:12">
      <c r="A480" s="28">
        <v>44551</v>
      </c>
      <c r="B480" s="33">
        <v>1.8344559890272769</v>
      </c>
      <c r="C480" s="33">
        <v>1.6829782866547713</v>
      </c>
      <c r="D480" s="33">
        <v>1.9859336913997825</v>
      </c>
      <c r="E480" s="33">
        <v>1.6292528000000002</v>
      </c>
      <c r="F480" s="46">
        <v>1.2397913612076201</v>
      </c>
      <c r="G480" s="33">
        <f>[1]!thsiFinD("ths_int_chg_ratio_index",G$1,$A$3,$A480,101)/100+1</f>
        <v>1.61705091873356</v>
      </c>
      <c r="H480" s="46">
        <v>1.5130236856314325</v>
      </c>
      <c r="I480" s="333">
        <f t="shared" si="23"/>
        <v>1.7494786885156075</v>
      </c>
      <c r="J480">
        <f t="shared" si="21"/>
        <v>1.1655664504576002E-2</v>
      </c>
      <c r="K480" s="333">
        <f>MAX(I$3:I480)</f>
        <v>1.8516209749008172</v>
      </c>
      <c r="L480">
        <f t="shared" si="22"/>
        <v>-5.5163712104028706E-2</v>
      </c>
    </row>
    <row r="481" spans="1:12">
      <c r="A481" s="28">
        <v>44552</v>
      </c>
      <c r="B481" s="33">
        <v>1.8540371836550129</v>
      </c>
      <c r="C481" s="33">
        <v>1.6892040200681755</v>
      </c>
      <c r="D481" s="33">
        <v>2.0188703472418501</v>
      </c>
      <c r="E481" s="33">
        <v>1.6295397999999999</v>
      </c>
      <c r="F481" s="46">
        <v>1.2410782274635599</v>
      </c>
      <c r="G481" s="33">
        <f>[1]!thsiFinD("ths_int_chg_ratio_index",G$1,$A$3,$A481,101)/100+1</f>
        <v>1.6266118754941501</v>
      </c>
      <c r="H481" s="46">
        <v>1.5206064562156838</v>
      </c>
      <c r="I481" s="333">
        <f t="shared" si="23"/>
        <v>1.769738401728767</v>
      </c>
      <c r="J481">
        <f t="shared" si="21"/>
        <v>1.1580428699219825E-2</v>
      </c>
      <c r="K481" s="333">
        <f>MAX(I$3:I481)</f>
        <v>1.8516209749008172</v>
      </c>
      <c r="L481">
        <f t="shared" si="22"/>
        <v>-4.422210283961403E-2</v>
      </c>
    </row>
    <row r="482" spans="1:12">
      <c r="A482" s="28">
        <v>44553</v>
      </c>
      <c r="B482" s="33">
        <v>1.8635165299531875</v>
      </c>
      <c r="C482" s="33">
        <v>1.6896747110331001</v>
      </c>
      <c r="D482" s="33">
        <v>2.0373583488732749</v>
      </c>
      <c r="E482" s="33">
        <v>1.6224842000000002</v>
      </c>
      <c r="F482" s="46">
        <v>1.24907461276682</v>
      </c>
      <c r="G482" s="33">
        <f>[1]!thsiFinD("ths_int_chg_ratio_index",G$1,$A$3,$A482,101)/100+1</f>
        <v>1.63670249327168</v>
      </c>
      <c r="H482" s="46">
        <v>1.5232799690401824</v>
      </c>
      <c r="I482" s="333">
        <f t="shared" si="23"/>
        <v>1.7803191589567287</v>
      </c>
      <c r="J482">
        <f t="shared" si="21"/>
        <v>5.9787125699628518E-3</v>
      </c>
      <c r="K482" s="333">
        <f>MAX(I$3:I482)</f>
        <v>1.8516209749008172</v>
      </c>
      <c r="L482">
        <f t="shared" si="22"/>
        <v>-3.8507781511768591E-2</v>
      </c>
    </row>
    <row r="483" spans="1:12">
      <c r="A483" s="28">
        <v>44554</v>
      </c>
      <c r="B483" s="33">
        <v>1.83717542817542</v>
      </c>
      <c r="C483" s="33">
        <v>1.6629538436600027</v>
      </c>
      <c r="D483" s="33">
        <v>2.0113970126908374</v>
      </c>
      <c r="E483" s="33">
        <v>1.6098159999999999</v>
      </c>
      <c r="F483" s="46">
        <v>1.2414329284624901</v>
      </c>
      <c r="G483" s="33">
        <f>[1]!thsiFinD("ths_int_chg_ratio_index",G$1,$A$3,$A483,101)/100+1</f>
        <v>1.6295674342908502</v>
      </c>
      <c r="H483" s="46">
        <v>1.5038898255573738</v>
      </c>
      <c r="I483" s="333">
        <f t="shared" si="23"/>
        <v>1.7576434191241055</v>
      </c>
      <c r="J483">
        <f t="shared" si="21"/>
        <v>-1.2736895920342328E-2</v>
      </c>
      <c r="K483" s="333">
        <f>MAX(I$3:I483)</f>
        <v>1.8516209749008172</v>
      </c>
      <c r="L483">
        <f t="shared" si="22"/>
        <v>-5.0754207826872122E-2</v>
      </c>
    </row>
    <row r="484" spans="1:12">
      <c r="A484" s="28">
        <v>44557</v>
      </c>
      <c r="B484" s="33">
        <v>1.8308768532314692</v>
      </c>
      <c r="C484" s="33">
        <v>1.6589078481097062</v>
      </c>
      <c r="D484" s="33">
        <v>2.0028458583532327</v>
      </c>
      <c r="E484" s="33">
        <v>1.6052607000000001</v>
      </c>
      <c r="F484" s="46">
        <v>1.2407999311539801</v>
      </c>
      <c r="G484" s="33">
        <f>[1]!thsiFinD("ths_int_chg_ratio_index",G$1,$A$3,$A484,101)/100+1</f>
        <v>1.6213214112238501</v>
      </c>
      <c r="H484" s="46">
        <v>1.5048213304109086</v>
      </c>
      <c r="I484" s="333">
        <f t="shared" si="23"/>
        <v>1.7538335943820706</v>
      </c>
      <c r="J484">
        <f t="shared" si="21"/>
        <v>-2.1675754596079955E-3</v>
      </c>
      <c r="K484" s="333">
        <f>MAX(I$3:I484)</f>
        <v>1.8516209749008172</v>
      </c>
      <c r="L484">
        <f t="shared" si="22"/>
        <v>-5.281176971112278E-2</v>
      </c>
    </row>
    <row r="485" spans="1:12">
      <c r="A485" s="28">
        <v>44558</v>
      </c>
      <c r="B485" s="33">
        <v>1.846243607589301</v>
      </c>
      <c r="C485" s="33">
        <v>1.6757700632585744</v>
      </c>
      <c r="D485" s="33">
        <v>2.0167171519200275</v>
      </c>
      <c r="E485" s="33">
        <v>1.6137181</v>
      </c>
      <c r="F485" s="46">
        <v>1.24837264322268</v>
      </c>
      <c r="G485" s="33">
        <f>[1]!thsiFinD("ths_int_chg_ratio_index",G$1,$A$3,$A485,101)/100+1</f>
        <v>1.63271099985613</v>
      </c>
      <c r="H485" s="46">
        <v>1.5152124574291312</v>
      </c>
      <c r="I485" s="333">
        <f t="shared" si="23"/>
        <v>1.7659648046745793</v>
      </c>
      <c r="J485">
        <f t="shared" si="21"/>
        <v>6.9169676823204185E-3</v>
      </c>
      <c r="K485" s="333">
        <f>MAX(I$3:I485)</f>
        <v>1.8516209749008172</v>
      </c>
      <c r="L485">
        <f t="shared" si="22"/>
        <v>-4.6260099333140348E-2</v>
      </c>
    </row>
    <row r="486" spans="1:12">
      <c r="A486" s="28">
        <v>44559</v>
      </c>
      <c r="B486" s="33">
        <v>1.8281655946111328</v>
      </c>
      <c r="C486" s="33">
        <v>1.6542415407218556</v>
      </c>
      <c r="D486" s="33">
        <v>2.00208964850041</v>
      </c>
      <c r="E486" s="33">
        <v>1.5917072000000001</v>
      </c>
      <c r="F486" s="46">
        <v>1.2329031126835699</v>
      </c>
      <c r="G486" s="33">
        <f>[1]!thsiFinD("ths_int_chg_ratio_index",G$1,$A$3,$A486,101)/100+1</f>
        <v>1.61804044975113</v>
      </c>
      <c r="H486" s="46">
        <v>1.5085544996216025</v>
      </c>
      <c r="I486" s="333">
        <f t="shared" si="23"/>
        <v>1.7553220740610063</v>
      </c>
      <c r="J486">
        <f t="shared" si="21"/>
        <v>-6.0265813822570902E-3</v>
      </c>
      <c r="K486" s="333">
        <f>MAX(I$3:I486)</f>
        <v>1.8516209749008172</v>
      </c>
      <c r="L486">
        <f t="shared" si="22"/>
        <v>-5.2007890462014927E-2</v>
      </c>
    </row>
    <row r="487" spans="1:12">
      <c r="A487" s="28">
        <v>44560</v>
      </c>
      <c r="B487" s="33">
        <v>1.8538847002134964</v>
      </c>
      <c r="C487" s="33">
        <v>1.6814226048952525</v>
      </c>
      <c r="D487" s="33">
        <v>2.0263467955317402</v>
      </c>
      <c r="E487" s="33">
        <v>1.6049403</v>
      </c>
      <c r="F487" s="46">
        <v>1.2427796984256201</v>
      </c>
      <c r="G487" s="33">
        <f>[1]!thsiFinD("ths_int_chg_ratio_index",G$1,$A$3,$A487,101)/100+1</f>
        <v>1.6375411816493499</v>
      </c>
      <c r="H487" s="46">
        <v>1.5215470422891599</v>
      </c>
      <c r="I487" s="333">
        <f t="shared" si="23"/>
        <v>1.77394691891045</v>
      </c>
      <c r="J487">
        <f t="shared" si="21"/>
        <v>1.0610499990098443E-2</v>
      </c>
      <c r="K487" s="333">
        <f>MAX(I$3:I487)</f>
        <v>1.8516209749008172</v>
      </c>
      <c r="L487">
        <f t="shared" si="22"/>
        <v>-4.194922019314884E-2</v>
      </c>
    </row>
    <row r="488" spans="1:12">
      <c r="A488" s="28">
        <v>44561</v>
      </c>
      <c r="B488" s="33">
        <v>1.8648762925185318</v>
      </c>
      <c r="C488" s="33">
        <v>1.6883665161356158</v>
      </c>
      <c r="D488" s="33">
        <v>2.0413860689014474</v>
      </c>
      <c r="E488" s="33">
        <v>1.6157547000000001</v>
      </c>
      <c r="F488" s="46">
        <v>1.24837645293953</v>
      </c>
      <c r="G488" s="33">
        <f>[1]!thsiFinD("ths_int_chg_ratio_index",G$1,$A$3,$A488,101)/100+1</f>
        <v>1.65104545457545</v>
      </c>
      <c r="H488" s="46">
        <v>1.5316405571403049</v>
      </c>
      <c r="I488" s="333">
        <f t="shared" si="23"/>
        <v>1.7865133130208761</v>
      </c>
      <c r="J488">
        <f t="shared" si="21"/>
        <v>7.0838614033301717E-3</v>
      </c>
      <c r="K488" s="333">
        <f>MAX(I$3:I488)</f>
        <v>1.8516209749008172</v>
      </c>
      <c r="L488">
        <f t="shared" si="22"/>
        <v>-3.5162521251644763E-2</v>
      </c>
    </row>
    <row r="489" spans="1:12">
      <c r="A489" s="28">
        <v>44565</v>
      </c>
      <c r="B489" s="33">
        <v>1.8394665876580185</v>
      </c>
      <c r="C489" s="33">
        <v>1.649656216959102</v>
      </c>
      <c r="D489" s="33">
        <v>2.029276958356935</v>
      </c>
      <c r="E489" s="33">
        <v>1.5805891999999999</v>
      </c>
      <c r="F489" s="46">
        <v>1.2438364858311699</v>
      </c>
      <c r="G489" s="33">
        <f>[1]!thsiFinD("ths_int_chg_ratio_index",G$1,$A$3,$A489,101)/100+1</f>
        <v>1.6426214066701099</v>
      </c>
      <c r="H489" s="46">
        <v>1.5273603319819089</v>
      </c>
      <c r="I489" s="333">
        <f t="shared" si="23"/>
        <v>1.778318645169422</v>
      </c>
      <c r="J489">
        <f t="shared" si="21"/>
        <v>-4.5869615366019856E-3</v>
      </c>
      <c r="K489" s="333">
        <f>MAX(I$3:I489)</f>
        <v>1.8516209749008172</v>
      </c>
      <c r="L489">
        <f t="shared" si="22"/>
        <v>-3.9588193655735515E-2</v>
      </c>
    </row>
    <row r="490" spans="1:12">
      <c r="A490" s="28">
        <v>44566</v>
      </c>
      <c r="B490" s="33">
        <v>1.7899736627741034</v>
      </c>
      <c r="C490" s="33">
        <v>1.6021818104834069</v>
      </c>
      <c r="D490" s="33">
        <v>1.9777655150647999</v>
      </c>
      <c r="E490" s="33">
        <v>1.5480610000000001</v>
      </c>
      <c r="F490" s="46">
        <v>1.22893114397243</v>
      </c>
      <c r="G490" s="33">
        <f>[1]!thsiFinD("ths_int_chg_ratio_index",G$1,$A$3,$A490,101)/100+1</f>
        <v>1.6068972333059199</v>
      </c>
      <c r="H490" s="46">
        <v>1.4990910223185412</v>
      </c>
      <c r="I490" s="333">
        <f t="shared" si="23"/>
        <v>1.7384282686916706</v>
      </c>
      <c r="J490">
        <f t="shared" si="21"/>
        <v>-2.2431512252378716E-2</v>
      </c>
      <c r="K490" s="333">
        <f>MAX(I$3:I490)</f>
        <v>1.8516209749008172</v>
      </c>
      <c r="L490">
        <f t="shared" si="22"/>
        <v>-6.1131682857076042E-2</v>
      </c>
    </row>
    <row r="491" spans="1:12">
      <c r="A491" s="28">
        <v>44567</v>
      </c>
      <c r="B491" s="33">
        <v>1.783974857223233</v>
      </c>
      <c r="C491" s="33">
        <v>1.5897113413152284</v>
      </c>
      <c r="D491" s="33">
        <v>1.9782383731312376</v>
      </c>
      <c r="E491" s="33">
        <v>1.5331809000000001</v>
      </c>
      <c r="F491" s="46">
        <v>1.21965597929683</v>
      </c>
      <c r="G491" s="33">
        <f>[1]!thsiFinD("ths_int_chg_ratio_index",G$1,$A$3,$A491,101)/100+1</f>
        <v>1.59430222347908</v>
      </c>
      <c r="H491" s="46">
        <v>1.5024832953065976</v>
      </c>
      <c r="I491" s="333">
        <f t="shared" si="23"/>
        <v>1.7403608342189176</v>
      </c>
      <c r="J491">
        <f t="shared" si="21"/>
        <v>1.111674011549324E-3</v>
      </c>
      <c r="K491" s="333">
        <f>MAX(I$3:I491)</f>
        <v>1.8516209749008172</v>
      </c>
      <c r="L491">
        <f t="shared" si="22"/>
        <v>-6.0087967348641302E-2</v>
      </c>
    </row>
    <row r="492" spans="1:12">
      <c r="A492" s="28">
        <v>44568</v>
      </c>
      <c r="B492" s="33">
        <v>1.756507137701794</v>
      </c>
      <c r="C492" s="33">
        <v>1.5722350834859855</v>
      </c>
      <c r="D492" s="33">
        <v>1.9407791919176023</v>
      </c>
      <c r="E492" s="33">
        <v>1.5238537999999999</v>
      </c>
      <c r="F492" s="46">
        <v>1.2182338564066799</v>
      </c>
      <c r="G492" s="33">
        <f>[1]!thsiFinD("ths_int_chg_ratio_index",G$1,$A$3,$A492,101)/100+1</f>
        <v>1.5832154750606802</v>
      </c>
      <c r="H492" s="46">
        <v>1.4824664935323688</v>
      </c>
      <c r="I492" s="333">
        <f t="shared" si="23"/>
        <v>1.7116228427249855</v>
      </c>
      <c r="J492">
        <f t="shared" si="21"/>
        <v>-1.6512662735730821E-2</v>
      </c>
      <c r="K492" s="333">
        <f>MAX(I$3:I492)</f>
        <v>1.8516209749008172</v>
      </c>
      <c r="L492">
        <f t="shared" si="22"/>
        <v>-7.5608417745068324E-2</v>
      </c>
    </row>
    <row r="493" spans="1:12">
      <c r="A493" s="28">
        <v>44571</v>
      </c>
      <c r="B493" s="33">
        <v>1.7677137020551232</v>
      </c>
      <c r="C493" s="33">
        <v>1.571299109791169</v>
      </c>
      <c r="D493" s="33">
        <v>1.9641282943190774</v>
      </c>
      <c r="E493" s="33">
        <v>1.5379016999999999</v>
      </c>
      <c r="F493" s="46">
        <v>1.22303723154468</v>
      </c>
      <c r="G493" s="33">
        <f>[1]!thsiFinD("ths_int_chg_ratio_index",G$1,$A$3,$A493,101)/100+1</f>
        <v>1.5974348584182798</v>
      </c>
      <c r="H493" s="46">
        <v>1.4911937674740037</v>
      </c>
      <c r="I493" s="333">
        <f t="shared" si="23"/>
        <v>1.7276610308965406</v>
      </c>
      <c r="J493">
        <f t="shared" si="21"/>
        <v>9.370164834924477E-3</v>
      </c>
      <c r="K493" s="333">
        <f>MAX(I$3:I493)</f>
        <v>1.8516209749008172</v>
      </c>
      <c r="L493">
        <f t="shared" si="22"/>
        <v>-6.6946716247323068E-2</v>
      </c>
    </row>
    <row r="494" spans="1:12">
      <c r="A494" s="28">
        <v>44572</v>
      </c>
      <c r="B494" s="33">
        <v>1.7354149577917841</v>
      </c>
      <c r="C494" s="33">
        <v>1.5461370306997033</v>
      </c>
      <c r="D494" s="33">
        <v>1.9246928848838649</v>
      </c>
      <c r="E494" s="33">
        <v>1.5230619000000001</v>
      </c>
      <c r="F494" s="46">
        <v>1.2118631918060099</v>
      </c>
      <c r="G494" s="33">
        <f>[1]!thsiFinD("ths_int_chg_ratio_index",G$1,$A$3,$A494,101)/100+1</f>
        <v>1.5737051291612301</v>
      </c>
      <c r="H494" s="46">
        <v>1.4797636862894101</v>
      </c>
      <c r="I494" s="333">
        <f t="shared" si="23"/>
        <v>1.7022282855866375</v>
      </c>
      <c r="J494">
        <f t="shared" si="21"/>
        <v>-1.4720911599600761E-2</v>
      </c>
      <c r="K494" s="333">
        <f>MAX(I$3:I494)</f>
        <v>1.8516209749008172</v>
      </c>
      <c r="L494">
        <f t="shared" si="22"/>
        <v>-8.0682111155163327E-2</v>
      </c>
    </row>
    <row r="495" spans="1:12">
      <c r="A495" s="28">
        <v>44573</v>
      </c>
      <c r="B495" s="33">
        <v>1.7715622607876691</v>
      </c>
      <c r="C495" s="33">
        <v>1.5775396479181256</v>
      </c>
      <c r="D495" s="33">
        <v>1.9655848736572126</v>
      </c>
      <c r="E495" s="33">
        <v>1.5522098</v>
      </c>
      <c r="F495" s="46">
        <v>1.2235552128005001</v>
      </c>
      <c r="G495" s="33">
        <f>[1]!thsiFinD("ths_int_chg_ratio_index",G$1,$A$3,$A495,101)/100+1</f>
        <v>1.5959113766286199</v>
      </c>
      <c r="H495" s="46">
        <v>1.4992109594746936</v>
      </c>
      <c r="I495" s="333">
        <f t="shared" si="23"/>
        <v>1.7323979165659531</v>
      </c>
      <c r="J495">
        <f t="shared" si="21"/>
        <v>1.7723610419808189E-2</v>
      </c>
      <c r="K495" s="333">
        <f>MAX(I$3:I495)</f>
        <v>1.8516209749008172</v>
      </c>
      <c r="L495">
        <f t="shared" si="22"/>
        <v>-6.4388479041316948E-2</v>
      </c>
    </row>
    <row r="496" spans="1:12">
      <c r="A496" s="28">
        <v>44574</v>
      </c>
      <c r="B496" s="33">
        <v>1.7378535520720713</v>
      </c>
      <c r="C496" s="33">
        <v>1.5527612375785274</v>
      </c>
      <c r="D496" s="33">
        <v>1.9229458665656152</v>
      </c>
      <c r="E496" s="33">
        <v>1.5295505</v>
      </c>
      <c r="F496" s="46">
        <v>1.2042216243641599</v>
      </c>
      <c r="G496" s="33">
        <f>[1]!thsiFinD("ths_int_chg_ratio_index",G$1,$A$3,$A496,101)/100+1</f>
        <v>1.5664959069136302</v>
      </c>
      <c r="H496" s="46">
        <v>1.4795209892804748</v>
      </c>
      <c r="I496" s="333">
        <f t="shared" si="23"/>
        <v>1.701233427923045</v>
      </c>
      <c r="J496">
        <f t="shared" si="21"/>
        <v>-1.798922080481602E-2</v>
      </c>
      <c r="K496" s="333">
        <f>MAX(I$3:I496)</f>
        <v>1.8516209749008172</v>
      </c>
      <c r="L496">
        <f t="shared" si="22"/>
        <v>-8.1219401279372438E-2</v>
      </c>
    </row>
    <row r="497" spans="1:12">
      <c r="A497" s="28">
        <v>44575</v>
      </c>
      <c r="B497" s="33">
        <v>1.7563206900922945</v>
      </c>
      <c r="C497" s="33">
        <v>1.5696395219239365</v>
      </c>
      <c r="D497" s="33">
        <v>1.9430018582606525</v>
      </c>
      <c r="E497" s="33">
        <v>1.5515264</v>
      </c>
      <c r="F497" s="46">
        <v>1.1960236746556001</v>
      </c>
      <c r="G497" s="33">
        <f>[1]!thsiFinD("ths_int_chg_ratio_index",G$1,$A$3,$A497,101)/100+1</f>
        <v>1.57790859422744</v>
      </c>
      <c r="H497" s="46">
        <v>1.4775650992849976</v>
      </c>
      <c r="I497" s="333">
        <f t="shared" si="23"/>
        <v>1.7102834787728249</v>
      </c>
      <c r="J497">
        <f t="shared" si="21"/>
        <v>5.3196996374733629E-3</v>
      </c>
      <c r="K497" s="333">
        <f>MAX(I$3:I497)</f>
        <v>1.8516209749008172</v>
      </c>
      <c r="L497">
        <f t="shared" si="22"/>
        <v>-7.6331764461440632E-2</v>
      </c>
    </row>
    <row r="498" spans="1:12">
      <c r="A498" s="28">
        <v>44578</v>
      </c>
      <c r="B498" s="33">
        <v>1.7929879226571366</v>
      </c>
      <c r="C498" s="33">
        <v>1.6026379732287157</v>
      </c>
      <c r="D498" s="33">
        <v>1.9833378720855575</v>
      </c>
      <c r="E498" s="33">
        <v>1.5727693</v>
      </c>
      <c r="F498" s="46">
        <v>1.20693493742201</v>
      </c>
      <c r="G498" s="33">
        <f>[1]!thsiFinD("ths_int_chg_ratio_index",G$1,$A$3,$A498,101)/100+1</f>
        <v>1.59863145261668</v>
      </c>
      <c r="H498" s="46">
        <v>1.4973535952643962</v>
      </c>
      <c r="I498" s="333">
        <f t="shared" si="23"/>
        <v>1.7403457336749768</v>
      </c>
      <c r="J498">
        <f t="shared" si="21"/>
        <v>1.7577352102893684E-2</v>
      </c>
      <c r="K498" s="333">
        <f>MAX(I$3:I498)</f>
        <v>1.8516209749008172</v>
      </c>
      <c r="L498">
        <f t="shared" si="22"/>
        <v>-6.0096122659120788E-2</v>
      </c>
    </row>
    <row r="499" spans="1:12">
      <c r="A499" s="28">
        <v>44579</v>
      </c>
      <c r="B499" s="33">
        <v>1.7905448935689685</v>
      </c>
      <c r="C499" s="33">
        <v>1.6032232933934294</v>
      </c>
      <c r="D499" s="33">
        <v>1.9778664937445076</v>
      </c>
      <c r="E499" s="33">
        <v>1.5677788000000001</v>
      </c>
      <c r="F499" s="46">
        <v>1.2159915692602299</v>
      </c>
      <c r="G499" s="33">
        <f>[1]!thsiFinD("ths_int_chg_ratio_index",G$1,$A$3,$A499,101)/100+1</f>
        <v>1.60229630592686</v>
      </c>
      <c r="H499" s="46">
        <v>1.4927971344483737</v>
      </c>
      <c r="I499" s="333">
        <f t="shared" si="23"/>
        <v>1.7353318140964407</v>
      </c>
      <c r="J499">
        <f t="shared" si="21"/>
        <v>-2.8809905305129391E-3</v>
      </c>
      <c r="K499" s="333">
        <f>MAX(I$3:I499)</f>
        <v>1.8516209749008172</v>
      </c>
      <c r="L499">
        <f t="shared" si="22"/>
        <v>-6.2803976829332253E-2</v>
      </c>
    </row>
    <row r="500" spans="1:12">
      <c r="A500" s="28">
        <v>44580</v>
      </c>
      <c r="B500" s="33">
        <v>1.7605867721101836</v>
      </c>
      <c r="C500" s="33">
        <v>1.5752847894731499</v>
      </c>
      <c r="D500" s="33">
        <v>1.9458887547472175</v>
      </c>
      <c r="E500" s="33">
        <v>1.5409134</v>
      </c>
      <c r="F500" s="46">
        <v>1.20785321941641</v>
      </c>
      <c r="G500" s="33">
        <f>[1]!thsiFinD("ths_int_chg_ratio_index",G$1,$A$3,$A500,101)/100+1</f>
        <v>1.5851001212350799</v>
      </c>
      <c r="H500" s="46">
        <v>1.4820438093041812</v>
      </c>
      <c r="I500" s="333">
        <f t="shared" si="23"/>
        <v>1.7139662820256993</v>
      </c>
      <c r="J500">
        <f t="shared" si="21"/>
        <v>-1.2312073055530282E-2</v>
      </c>
      <c r="K500" s="333">
        <f>MAX(I$3:I500)</f>
        <v>1.8516209749008172</v>
      </c>
      <c r="L500">
        <f t="shared" si="22"/>
        <v>-7.4342802733961988E-2</v>
      </c>
    </row>
    <row r="501" spans="1:12">
      <c r="A501" s="28">
        <v>44581</v>
      </c>
      <c r="B501" s="33">
        <v>1.751301362878426</v>
      </c>
      <c r="C501" s="33">
        <v>1.5612766562339619</v>
      </c>
      <c r="D501" s="33">
        <v>1.94132606952289</v>
      </c>
      <c r="E501" s="33">
        <v>1.5290549</v>
      </c>
      <c r="F501" s="46">
        <v>1.2135996046495601</v>
      </c>
      <c r="G501" s="33">
        <f>[1]!thsiFinD("ths_int_chg_ratio_index",G$1,$A$3,$A501,101)/100+1</f>
        <v>1.5837078482060201</v>
      </c>
      <c r="H501" s="46">
        <v>1.4611885507727589</v>
      </c>
      <c r="I501" s="333">
        <f t="shared" si="23"/>
        <v>1.7012573101478243</v>
      </c>
      <c r="J501">
        <f t="shared" si="21"/>
        <v>-7.4149485968034723E-3</v>
      </c>
      <c r="K501" s="333">
        <f>MAX(I$3:I501)</f>
        <v>1.8516209749008172</v>
      </c>
      <c r="L501">
        <f t="shared" si="22"/>
        <v>-8.1206503269950936E-2</v>
      </c>
    </row>
    <row r="502" spans="1:12">
      <c r="A502" s="28">
        <v>44582</v>
      </c>
      <c r="B502" s="33">
        <v>1.7267404740306751</v>
      </c>
      <c r="C502" s="33">
        <v>1.5401266461919079</v>
      </c>
      <c r="D502" s="33">
        <v>1.9133543018694426</v>
      </c>
      <c r="E502" s="33">
        <v>1.4957072999999999</v>
      </c>
      <c r="F502" s="46">
        <v>1.20184695540051</v>
      </c>
      <c r="G502" s="33">
        <f>[1]!thsiFinD("ths_int_chg_ratio_index",G$1,$A$3,$A502,101)/100+1</f>
        <v>1.55453425468474</v>
      </c>
      <c r="H502" s="46">
        <v>1.444640464479295</v>
      </c>
      <c r="I502" s="333">
        <f t="shared" si="23"/>
        <v>1.6789973831743688</v>
      </c>
      <c r="J502">
        <f t="shared" si="21"/>
        <v>-1.3084397545672477E-2</v>
      </c>
      <c r="K502" s="333">
        <f>MAX(I$3:I502)</f>
        <v>1.8516209749008172</v>
      </c>
      <c r="L502">
        <f t="shared" si="22"/>
        <v>-9.3228362643545393E-2</v>
      </c>
    </row>
    <row r="503" spans="1:12">
      <c r="A503" s="28">
        <v>44585</v>
      </c>
      <c r="B503" s="33">
        <v>1.7461706841421165</v>
      </c>
      <c r="C503" s="33">
        <v>1.5565944552847182</v>
      </c>
      <c r="D503" s="33">
        <v>1.9357469129995151</v>
      </c>
      <c r="E503" s="33">
        <v>1.5072337999999998</v>
      </c>
      <c r="F503" s="46">
        <v>1.20337876541428</v>
      </c>
      <c r="G503" s="33">
        <f>[1]!thsiFinD("ths_int_chg_ratio_index",G$1,$A$3,$A503,101)/100+1</f>
        <v>1.5545084749062501</v>
      </c>
      <c r="H503" s="46">
        <v>1.4478821090982037</v>
      </c>
      <c r="I503" s="333">
        <f t="shared" si="23"/>
        <v>1.6918145110488594</v>
      </c>
      <c r="J503">
        <f t="shared" si="21"/>
        <v>7.6337986008401248E-3</v>
      </c>
      <c r="K503" s="333">
        <f>MAX(I$3:I503)</f>
        <v>1.8516209749008172</v>
      </c>
      <c r="L503">
        <f t="shared" si="22"/>
        <v>-8.6306250587012245E-2</v>
      </c>
    </row>
    <row r="504" spans="1:12">
      <c r="A504" s="28">
        <v>44586</v>
      </c>
      <c r="B504" s="33">
        <v>1.7018099529939539</v>
      </c>
      <c r="C504" s="33">
        <v>1.5172908255686275</v>
      </c>
      <c r="D504" s="33">
        <v>1.88632908041928</v>
      </c>
      <c r="E504" s="33">
        <v>1.4668131</v>
      </c>
      <c r="F504" s="46">
        <v>1.1729963670727199</v>
      </c>
      <c r="G504" s="33">
        <f>[1]!thsiFinD("ths_int_chg_ratio_index",G$1,$A$3,$A504,101)/100+1</f>
        <v>1.5095682988415</v>
      </c>
      <c r="H504" s="46">
        <v>1.4006549078457988</v>
      </c>
      <c r="I504" s="333">
        <f t="shared" si="23"/>
        <v>1.6434919941325394</v>
      </c>
      <c r="J504">
        <f t="shared" si="21"/>
        <v>-2.8562538387474801E-2</v>
      </c>
      <c r="K504" s="333">
        <f>MAX(I$3:I504)</f>
        <v>1.8516209749008172</v>
      </c>
      <c r="L504">
        <f t="shared" si="22"/>
        <v>-0.11240366337901653</v>
      </c>
    </row>
    <row r="505" spans="1:12">
      <c r="A505" s="28">
        <v>44587</v>
      </c>
      <c r="B505" s="33">
        <v>1.7175870698696585</v>
      </c>
      <c r="C505" s="33">
        <v>1.5314693175660623</v>
      </c>
      <c r="D505" s="33">
        <v>1.9037048221732551</v>
      </c>
      <c r="E505" s="33">
        <v>1.4654018</v>
      </c>
      <c r="F505" s="46">
        <v>1.18106992835769</v>
      </c>
      <c r="G505" s="33">
        <f>[1]!thsiFinD("ths_int_chg_ratio_index",G$1,$A$3,$A505,101)/100+1</f>
        <v>1.51751766884146</v>
      </c>
      <c r="H505" s="46">
        <v>1.4084304267502701</v>
      </c>
      <c r="I505" s="333">
        <f t="shared" si="23"/>
        <v>1.6560676244617625</v>
      </c>
      <c r="J505">
        <f t="shared" si="21"/>
        <v>7.6517746202107162E-3</v>
      </c>
      <c r="K505" s="333">
        <f>MAX(I$3:I505)</f>
        <v>1.8516209749008172</v>
      </c>
      <c r="L505">
        <f t="shared" si="22"/>
        <v>-0.10561197625746799</v>
      </c>
    </row>
    <row r="506" spans="1:12">
      <c r="A506" s="28">
        <v>44588</v>
      </c>
      <c r="B506" s="33">
        <v>1.6703366096757262</v>
      </c>
      <c r="C506" s="33">
        <v>1.4816061576655875</v>
      </c>
      <c r="D506" s="33">
        <v>1.8590670616858651</v>
      </c>
      <c r="E506" s="33">
        <v>1.4187962999999999</v>
      </c>
      <c r="F506" s="46">
        <v>1.15612355187521</v>
      </c>
      <c r="G506" s="33">
        <f>[1]!thsiFinD("ths_int_chg_ratio_index",G$1,$A$3,$A506,101)/100+1</f>
        <v>1.4753542017821599</v>
      </c>
      <c r="H506" s="46">
        <v>1.3723534044457186</v>
      </c>
      <c r="I506" s="333">
        <f t="shared" si="23"/>
        <v>1.615710233065792</v>
      </c>
      <c r="J506">
        <f t="shared" si="21"/>
        <v>-2.4369410282437554E-2</v>
      </c>
      <c r="K506" s="333">
        <f>MAX(I$3:I506)</f>
        <v>1.8516209749008172</v>
      </c>
      <c r="L506">
        <f t="shared" si="22"/>
        <v>-0.1274076849597483</v>
      </c>
    </row>
    <row r="507" spans="1:12">
      <c r="A507" s="28">
        <v>44589</v>
      </c>
      <c r="B507" s="33">
        <v>1.6640285993681263</v>
      </c>
      <c r="C507" s="33">
        <v>1.47306203242731</v>
      </c>
      <c r="D507" s="33">
        <v>1.8549951663089423</v>
      </c>
      <c r="E507" s="33">
        <v>1.4017423</v>
      </c>
      <c r="F507" s="46">
        <v>1.14432018430989</v>
      </c>
      <c r="G507" s="33">
        <f>[1]!thsiFinD("ths_int_chg_ratio_index",G$1,$A$3,$A507,101)/100+1</f>
        <v>1.46753814417273</v>
      </c>
      <c r="H507" s="46">
        <v>1.3725666017605351</v>
      </c>
      <c r="I507" s="333">
        <f t="shared" si="23"/>
        <v>1.6137808840347387</v>
      </c>
      <c r="J507">
        <f t="shared" si="21"/>
        <v>-1.1941182221717472E-3</v>
      </c>
      <c r="K507" s="333">
        <f>MAX(I$3:I507)</f>
        <v>1.8516209749008172</v>
      </c>
      <c r="L507">
        <f t="shared" si="22"/>
        <v>-0.12844966334366481</v>
      </c>
    </row>
    <row r="508" spans="1:12">
      <c r="A508" s="28">
        <v>44599</v>
      </c>
      <c r="B508" s="33">
        <v>1.6675060568309263</v>
      </c>
      <c r="C508" s="33">
        <v>1.4806750819434351</v>
      </c>
      <c r="D508" s="33">
        <v>1.8543370317184176</v>
      </c>
      <c r="E508" s="33">
        <v>1.4088134000000001</v>
      </c>
      <c r="F508" s="46">
        <v>1.1617351479240601</v>
      </c>
      <c r="G508" s="33">
        <f>[1]!thsiFinD("ths_int_chg_ratio_index",G$1,$A$3,$A508,101)/100+1</f>
        <v>1.4733394605335901</v>
      </c>
      <c r="H508" s="46">
        <v>1.39032073105313</v>
      </c>
      <c r="I508" s="333">
        <f t="shared" si="23"/>
        <v>1.6223288813857737</v>
      </c>
      <c r="J508">
        <f t="shared" si="21"/>
        <v>5.296876072582668E-3</v>
      </c>
      <c r="K508" s="333">
        <f>MAX(I$3:I508)</f>
        <v>1.8516209749008172</v>
      </c>
      <c r="L508">
        <f t="shared" si="22"/>
        <v>-0.12383316921937848</v>
      </c>
    </row>
    <row r="509" spans="1:12">
      <c r="A509" s="28">
        <v>44600</v>
      </c>
      <c r="B509" s="33">
        <v>1.6341073506450212</v>
      </c>
      <c r="C509" s="33">
        <v>1.4461778220087376</v>
      </c>
      <c r="D509" s="33">
        <v>1.8220368792813049</v>
      </c>
      <c r="E509" s="33">
        <v>1.3843645</v>
      </c>
      <c r="F509" s="46">
        <v>1.15955024025524</v>
      </c>
      <c r="G509" s="33">
        <f>[1]!thsiFinD("ths_int_chg_ratio_index",G$1,$A$3,$A509,101)/100+1</f>
        <v>1.4658985915084</v>
      </c>
      <c r="H509" s="46">
        <v>1.3949590186773775</v>
      </c>
      <c r="I509" s="333">
        <f t="shared" si="23"/>
        <v>1.6084979489793412</v>
      </c>
      <c r="J509">
        <f t="shared" si="21"/>
        <v>-8.5253567048737544E-3</v>
      </c>
      <c r="K509" s="333">
        <f>MAX(I$3:I509)</f>
        <v>1.8516209749008172</v>
      </c>
      <c r="L509">
        <f t="shared" si="22"/>
        <v>-0.13130280398476202</v>
      </c>
    </row>
    <row r="510" spans="1:12">
      <c r="A510" s="28">
        <v>44601</v>
      </c>
      <c r="B510" s="33">
        <v>1.6598281132897612</v>
      </c>
      <c r="C510" s="33">
        <v>1.4608747480043676</v>
      </c>
      <c r="D510" s="33">
        <v>1.8587814785751551</v>
      </c>
      <c r="E510" s="33">
        <v>1.3971505</v>
      </c>
      <c r="F510" s="46">
        <v>1.1719707819492899</v>
      </c>
      <c r="G510" s="33">
        <f>[1]!thsiFinD("ths_int_chg_ratio_index",G$1,$A$3,$A510,101)/100+1</f>
        <v>1.4875782715322601</v>
      </c>
      <c r="H510" s="46">
        <v>1.4146349368188562</v>
      </c>
      <c r="I510" s="333">
        <f t="shared" si="23"/>
        <v>1.6367082076970056</v>
      </c>
      <c r="J510">
        <f t="shared" si="21"/>
        <v>1.753826216288612E-2</v>
      </c>
      <c r="K510" s="333">
        <f>MAX(I$3:I510)</f>
        <v>1.8516209749008172</v>
      </c>
      <c r="L510">
        <f t="shared" si="22"/>
        <v>-0.11606736482088265</v>
      </c>
    </row>
    <row r="511" spans="1:12">
      <c r="A511" s="28">
        <v>44602</v>
      </c>
      <c r="B511" s="33">
        <v>1.6512874190065858</v>
      </c>
      <c r="C511" s="33">
        <v>1.4429523711961565</v>
      </c>
      <c r="D511" s="33">
        <v>1.8596224668170152</v>
      </c>
      <c r="E511" s="33">
        <v>1.3791899999999999</v>
      </c>
      <c r="F511" s="46">
        <v>1.16952571502776</v>
      </c>
      <c r="G511" s="33">
        <f>[1]!thsiFinD("ths_int_chg_ratio_index",G$1,$A$3,$A511,101)/100+1</f>
        <v>1.47673315182169</v>
      </c>
      <c r="H511" s="46">
        <v>1.4088691472688999</v>
      </c>
      <c r="I511" s="333">
        <f t="shared" si="23"/>
        <v>1.6342458070429575</v>
      </c>
      <c r="J511">
        <f t="shared" si="21"/>
        <v>-1.5044835985229543E-3</v>
      </c>
      <c r="K511" s="333">
        <f>MAX(I$3:I511)</f>
        <v>1.8516209749008172</v>
      </c>
      <c r="L511">
        <f t="shared" si="22"/>
        <v>-0.11739722697270882</v>
      </c>
    </row>
    <row r="512" spans="1:12">
      <c r="A512" s="28">
        <v>44603</v>
      </c>
      <c r="B512" s="33">
        <v>1.6155427874473074</v>
      </c>
      <c r="C512" s="33">
        <v>1.4112280607457675</v>
      </c>
      <c r="D512" s="33">
        <v>1.8198575141488476</v>
      </c>
      <c r="E512" s="33">
        <v>1.3452012</v>
      </c>
      <c r="F512" s="46">
        <v>1.1582497244616501</v>
      </c>
      <c r="G512" s="33">
        <f>[1]!thsiFinD("ths_int_chg_ratio_index",G$1,$A$3,$A512,101)/100+1</f>
        <v>1.4398052071687699</v>
      </c>
      <c r="H512" s="46">
        <v>1.3862042692258876</v>
      </c>
      <c r="I512" s="333">
        <f t="shared" si="23"/>
        <v>1.6030308916873675</v>
      </c>
      <c r="J512">
        <f t="shared" si="21"/>
        <v>-1.9100502030395927E-2</v>
      </c>
      <c r="K512" s="333">
        <f>MAX(I$3:I512)</f>
        <v>1.8516209749008172</v>
      </c>
      <c r="L512">
        <f t="shared" si="22"/>
        <v>-0.13425538303094975</v>
      </c>
    </row>
    <row r="513" spans="1:12">
      <c r="A513" s="28">
        <v>44606</v>
      </c>
      <c r="B513" s="33">
        <v>1.6071220060328386</v>
      </c>
      <c r="C513" s="33">
        <v>1.405005910883365</v>
      </c>
      <c r="D513" s="33">
        <v>1.8092381011823124</v>
      </c>
      <c r="E513" s="33">
        <v>1.3418703999999999</v>
      </c>
      <c r="F513" s="46">
        <v>1.1466971671506501</v>
      </c>
      <c r="G513" s="33">
        <f>[1]!thsiFinD("ths_int_chg_ratio_index",G$1,$A$3,$A513,101)/100+1</f>
        <v>1.4317045820524599</v>
      </c>
      <c r="H513" s="46">
        <v>1.3807342404538026</v>
      </c>
      <c r="I513" s="333">
        <f t="shared" si="23"/>
        <v>1.5949861708180575</v>
      </c>
      <c r="J513">
        <f t="shared" si="21"/>
        <v>-5.0184440680628439E-3</v>
      </c>
      <c r="K513" s="333">
        <f>MAX(I$3:I513)</f>
        <v>1.8516209749008172</v>
      </c>
      <c r="L513">
        <f t="shared" si="22"/>
        <v>-0.13860007396843543</v>
      </c>
    </row>
    <row r="514" spans="1:12">
      <c r="A514" s="28">
        <v>44607</v>
      </c>
      <c r="B514" s="33">
        <v>1.6496756684601499</v>
      </c>
      <c r="C514" s="33">
        <v>1.449611517559225</v>
      </c>
      <c r="D514" s="33">
        <v>1.849739819361075</v>
      </c>
      <c r="E514" s="33">
        <v>1.376851</v>
      </c>
      <c r="F514" s="46">
        <v>1.1586235441622801</v>
      </c>
      <c r="G514" s="33">
        <f>[1]!thsiFinD("ths_int_chg_ratio_index",G$1,$A$3,$A514,101)/100+1</f>
        <v>1.4684229061705201</v>
      </c>
      <c r="H514" s="46">
        <v>1.3965478798892699</v>
      </c>
      <c r="I514" s="333">
        <f t="shared" si="23"/>
        <v>1.6231438496251724</v>
      </c>
      <c r="J514">
        <f t="shared" si="21"/>
        <v>1.765387018539033E-2</v>
      </c>
      <c r="K514" s="333">
        <f>MAX(I$3:I514)</f>
        <v>1.8516209749008172</v>
      </c>
      <c r="L514">
        <f t="shared" si="22"/>
        <v>-0.12339303149656922</v>
      </c>
    </row>
    <row r="515" spans="1:12">
      <c r="A515" s="28">
        <v>44608</v>
      </c>
      <c r="B515" s="33">
        <v>1.6416338831166062</v>
      </c>
      <c r="C515" s="33">
        <v>1.4475936687972475</v>
      </c>
      <c r="D515" s="33">
        <v>1.8356740974359651</v>
      </c>
      <c r="E515" s="33">
        <v>1.3761904</v>
      </c>
      <c r="F515" s="46">
        <v>1.1625362168511399</v>
      </c>
      <c r="G515" s="33">
        <f>[1]!thsiFinD("ths_int_chg_ratio_index",G$1,$A$3,$A515,101)/100+1</f>
        <v>1.46270004283156</v>
      </c>
      <c r="H515" s="46">
        <v>1.4072268068092524</v>
      </c>
      <c r="I515" s="333">
        <f t="shared" si="23"/>
        <v>1.6214504521226087</v>
      </c>
      <c r="J515">
        <f t="shared" ref="J515:J578" si="24">I515/I514-1</f>
        <v>-1.0432824564222676E-3</v>
      </c>
      <c r="K515" s="333">
        <f>MAX(I$3:I515)</f>
        <v>1.8516209749008172</v>
      </c>
      <c r="L515">
        <f t="shared" ref="L515:L578" si="25">I515/K515-1</f>
        <v>-0.12430758016798638</v>
      </c>
    </row>
    <row r="516" spans="1:12">
      <c r="A516" s="28">
        <v>44609</v>
      </c>
      <c r="B516" s="33">
        <v>1.6635337047666536</v>
      </c>
      <c r="C516" s="33">
        <v>1.4603030213647199</v>
      </c>
      <c r="D516" s="33">
        <v>1.8667643881685874</v>
      </c>
      <c r="E516" s="33">
        <v>1.3830629000000001</v>
      </c>
      <c r="F516" s="46">
        <v>1.16454919643956</v>
      </c>
      <c r="G516" s="33">
        <f>[1]!thsiFinD("ths_int_chg_ratio_index",G$1,$A$3,$A516,101)/100+1</f>
        <v>1.4657498112507701</v>
      </c>
      <c r="H516" s="46">
        <v>1.4103336585236588</v>
      </c>
      <c r="I516" s="333">
        <f t="shared" ref="I516:I579" si="26">D516*0.5+H516*0.5</f>
        <v>1.6385490233461231</v>
      </c>
      <c r="J516">
        <f t="shared" si="24"/>
        <v>1.0545232018117412E-2</v>
      </c>
      <c r="K516" s="333">
        <f>MAX(I$3:I516)</f>
        <v>1.8516209749008172</v>
      </c>
      <c r="L516">
        <f t="shared" si="25"/>
        <v>-0.1150732004243511</v>
      </c>
    </row>
    <row r="517" spans="1:12">
      <c r="A517" s="28">
        <v>44610</v>
      </c>
      <c r="B517" s="33">
        <v>1.6593272265420367</v>
      </c>
      <c r="C517" s="33">
        <v>1.4527435131245783</v>
      </c>
      <c r="D517" s="33">
        <v>1.8659109399594951</v>
      </c>
      <c r="E517" s="33">
        <v>1.3801060999999999</v>
      </c>
      <c r="F517" s="46">
        <v>1.1714859896377601</v>
      </c>
      <c r="G517" s="33">
        <f>[1]!thsiFinD("ths_int_chg_ratio_index",G$1,$A$3,$A517,101)/100+1</f>
        <v>1.4728151204629201</v>
      </c>
      <c r="H517" s="46">
        <v>1.4173511414473938</v>
      </c>
      <c r="I517" s="333">
        <f t="shared" si="26"/>
        <v>1.6416310407034445</v>
      </c>
      <c r="J517">
        <f t="shared" si="24"/>
        <v>1.8809430254502768E-3</v>
      </c>
      <c r="K517" s="333">
        <f>MAX(I$3:I517)</f>
        <v>1.8516209749008172</v>
      </c>
      <c r="L517">
        <f t="shared" si="25"/>
        <v>-0.1134087035326552</v>
      </c>
    </row>
    <row r="518" spans="1:12">
      <c r="A518" s="28">
        <v>44613</v>
      </c>
      <c r="B518" s="33">
        <v>1.6550767800881259</v>
      </c>
      <c r="C518" s="33">
        <v>1.445763262281774</v>
      </c>
      <c r="D518" s="33">
        <v>1.8643902978944777</v>
      </c>
      <c r="E518" s="33">
        <v>1.3790639</v>
      </c>
      <c r="F518" s="46">
        <v>1.1695453946693699</v>
      </c>
      <c r="G518" s="33">
        <f>[1]!thsiFinD("ths_int_chg_ratio_index",G$1,$A$3,$A518,101)/100+1</f>
        <v>1.48634500817693</v>
      </c>
      <c r="H518" s="46">
        <v>1.4267264657652801</v>
      </c>
      <c r="I518" s="333">
        <f t="shared" si="26"/>
        <v>1.6455583818298789</v>
      </c>
      <c r="J518">
        <f t="shared" si="24"/>
        <v>2.3923409274422269E-3</v>
      </c>
      <c r="K518" s="333">
        <f>MAX(I$3:I518)</f>
        <v>1.8516209749008172</v>
      </c>
      <c r="L518">
        <f t="shared" si="25"/>
        <v>-0.11128767488820235</v>
      </c>
    </row>
    <row r="519" spans="1:12">
      <c r="A519" s="28">
        <v>44614</v>
      </c>
      <c r="B519" s="33">
        <v>1.6448007018854662</v>
      </c>
      <c r="C519" s="33">
        <v>1.4366497013262425</v>
      </c>
      <c r="D519" s="33">
        <v>1.85295170244469</v>
      </c>
      <c r="E519" s="33">
        <v>1.3652662</v>
      </c>
      <c r="F519" s="46">
        <v>1.15463963210569</v>
      </c>
      <c r="G519" s="33">
        <f>[1]!thsiFinD("ths_int_chg_ratio_index",G$1,$A$3,$A519,101)/100+1</f>
        <v>1.4653357673844001</v>
      </c>
      <c r="H519" s="46">
        <v>1.4123973326275612</v>
      </c>
      <c r="I519" s="333">
        <f t="shared" si="26"/>
        <v>1.6326745175361257</v>
      </c>
      <c r="J519">
        <f t="shared" si="24"/>
        <v>-7.8294786961166096E-3</v>
      </c>
      <c r="K519" s="333">
        <f>MAX(I$3:I519)</f>
        <v>1.8516209749008172</v>
      </c>
      <c r="L519">
        <f t="shared" si="25"/>
        <v>-0.11824582910464143</v>
      </c>
    </row>
    <row r="520" spans="1:12">
      <c r="A520" s="28">
        <v>44615</v>
      </c>
      <c r="B520" s="33">
        <v>1.6953609603515361</v>
      </c>
      <c r="C520" s="33">
        <v>1.4973938758529748</v>
      </c>
      <c r="D520" s="33">
        <v>1.8933280448500973</v>
      </c>
      <c r="E520" s="33">
        <v>1.4082361999999999</v>
      </c>
      <c r="F520" s="46">
        <v>1.1682099837392901</v>
      </c>
      <c r="G520" s="33">
        <f>[1]!thsiFinD("ths_int_chg_ratio_index",G$1,$A$3,$A520,101)/100+1</f>
        <v>1.4988059631556201</v>
      </c>
      <c r="H520" s="46">
        <v>1.4387485424061088</v>
      </c>
      <c r="I520" s="333">
        <f t="shared" si="26"/>
        <v>1.6660382936281031</v>
      </c>
      <c r="J520">
        <f t="shared" si="24"/>
        <v>2.0435044299170313E-2</v>
      </c>
      <c r="K520" s="333">
        <f>MAX(I$3:I520)</f>
        <v>1.8516209749008172</v>
      </c>
      <c r="L520">
        <f t="shared" si="25"/>
        <v>-0.10022714356141649</v>
      </c>
    </row>
    <row r="521" spans="1:12">
      <c r="A521" s="28">
        <v>44616</v>
      </c>
      <c r="B521" s="33">
        <v>1.6661581877387852</v>
      </c>
      <c r="C521" s="33">
        <v>1.4732756737551977</v>
      </c>
      <c r="D521" s="33">
        <v>1.8590407017223725</v>
      </c>
      <c r="E521" s="33">
        <v>1.3811869999999999</v>
      </c>
      <c r="F521" s="46">
        <v>1.1452221523021</v>
      </c>
      <c r="G521" s="33">
        <f>[1]!thsiFinD("ths_int_chg_ratio_index",G$1,$A$3,$A521,101)/100+1</f>
        <v>1.46605496133281</v>
      </c>
      <c r="H521" s="46">
        <v>1.4090454186345589</v>
      </c>
      <c r="I521" s="333">
        <f t="shared" si="26"/>
        <v>1.6340430601784657</v>
      </c>
      <c r="J521">
        <f t="shared" si="24"/>
        <v>-1.9204380578769276E-2</v>
      </c>
      <c r="K521" s="333">
        <f>MAX(I$3:I521)</f>
        <v>1.8516209749008172</v>
      </c>
      <c r="L521">
        <f t="shared" si="25"/>
        <v>-0.11750672393090933</v>
      </c>
    </row>
    <row r="522" spans="1:12">
      <c r="A522" s="28">
        <v>44617</v>
      </c>
      <c r="B522" s="33">
        <v>1.689150362791928</v>
      </c>
      <c r="C522" s="33">
        <v>1.4998286200516233</v>
      </c>
      <c r="D522" s="33">
        <v>1.8784721055322326</v>
      </c>
      <c r="E522" s="33">
        <v>1.4119820999999999</v>
      </c>
      <c r="F522" s="46">
        <v>1.1559127787065</v>
      </c>
      <c r="G522" s="33">
        <f>[1]!thsiFinD("ths_int_chg_ratio_index",G$1,$A$3,$A522,101)/100+1</f>
        <v>1.4853786170885401</v>
      </c>
      <c r="H522" s="46">
        <v>1.4238196517842174</v>
      </c>
      <c r="I522" s="333">
        <f t="shared" si="26"/>
        <v>1.6511458786582249</v>
      </c>
      <c r="J522">
        <f t="shared" si="24"/>
        <v>1.0466565353480561E-2</v>
      </c>
      <c r="K522" s="333">
        <f>MAX(I$3:I522)</f>
        <v>1.8516209749008172</v>
      </c>
      <c r="L522">
        <f t="shared" si="25"/>
        <v>-0.10827005038292503</v>
      </c>
    </row>
    <row r="523" spans="1:12">
      <c r="A523" s="28">
        <v>44620</v>
      </c>
      <c r="B523" s="33">
        <v>1.6991217305847952</v>
      </c>
      <c r="C523" s="33">
        <v>1.5086519789385004</v>
      </c>
      <c r="D523" s="33">
        <v>1.88959148223109</v>
      </c>
      <c r="E523" s="33">
        <v>1.4214508000000001</v>
      </c>
      <c r="F523" s="46">
        <v>1.15887173669705</v>
      </c>
      <c r="G523" s="33">
        <f>[1]!thsiFinD("ths_int_chg_ratio_index",G$1,$A$3,$A523,101)/100+1</f>
        <v>1.4875105428982101</v>
      </c>
      <c r="H523" s="46">
        <v>1.4303120245093348</v>
      </c>
      <c r="I523" s="333">
        <f t="shared" si="26"/>
        <v>1.6599517533702124</v>
      </c>
      <c r="J523">
        <f t="shared" si="24"/>
        <v>5.3331900141635469E-3</v>
      </c>
      <c r="K523" s="333">
        <f>MAX(I$3:I523)</f>
        <v>1.8516209749008172</v>
      </c>
      <c r="L523">
        <f t="shared" si="25"/>
        <v>-0.1035142851202967</v>
      </c>
    </row>
    <row r="524" spans="1:12">
      <c r="A524" s="28">
        <v>44621</v>
      </c>
      <c r="B524" s="33">
        <v>1.7075025115316207</v>
      </c>
      <c r="C524" s="33">
        <v>1.5075644154898189</v>
      </c>
      <c r="D524" s="33">
        <v>1.9074406075734225</v>
      </c>
      <c r="E524" s="33">
        <v>1.4152667000000001</v>
      </c>
      <c r="F524" s="46">
        <v>1.16701962251923</v>
      </c>
      <c r="G524" s="33">
        <f>[1]!thsiFinD("ths_int_chg_ratio_index",G$1,$A$3,$A524,101)/100+1</f>
        <v>1.4896293932042399</v>
      </c>
      <c r="H524" s="46">
        <v>1.4371321844232887</v>
      </c>
      <c r="I524" s="333">
        <f t="shared" si="26"/>
        <v>1.6722863959983556</v>
      </c>
      <c r="J524">
        <f t="shared" si="24"/>
        <v>7.430723575609921E-3</v>
      </c>
      <c r="K524" s="333">
        <f>MAX(I$3:I524)</f>
        <v>1.8516209749008172</v>
      </c>
      <c r="L524">
        <f t="shared" si="25"/>
        <v>-9.6852747583542453E-2</v>
      </c>
    </row>
    <row r="525" spans="1:12">
      <c r="A525" s="28">
        <v>44622</v>
      </c>
      <c r="B525" s="33">
        <v>1.6856952614637386</v>
      </c>
      <c r="C525" s="33">
        <v>1.4870890804129571</v>
      </c>
      <c r="D525" s="33">
        <v>1.8843014425145199</v>
      </c>
      <c r="E525" s="33">
        <v>1.4014249999999999</v>
      </c>
      <c r="F525" s="46">
        <v>1.1591810249362999</v>
      </c>
      <c r="G525" s="33">
        <f>[1]!thsiFinD("ths_int_chg_ratio_index",G$1,$A$3,$A525,101)/100+1</f>
        <v>1.4768055826873401</v>
      </c>
      <c r="H525" s="46">
        <v>1.4346156063261062</v>
      </c>
      <c r="I525" s="333">
        <f t="shared" si="26"/>
        <v>1.6594585244203131</v>
      </c>
      <c r="J525">
        <f t="shared" si="24"/>
        <v>-7.6708580592047548E-3</v>
      </c>
      <c r="K525" s="333">
        <f>MAX(I$3:I525)</f>
        <v>1.8516209749008172</v>
      </c>
      <c r="L525">
        <f t="shared" si="25"/>
        <v>-0.10378066196338986</v>
      </c>
    </row>
    <row r="526" spans="1:12">
      <c r="A526" s="28">
        <v>44623</v>
      </c>
      <c r="B526" s="33">
        <v>1.655204419905512</v>
      </c>
      <c r="C526" s="33">
        <v>1.4602782689543692</v>
      </c>
      <c r="D526" s="33">
        <v>1.8501305708566549</v>
      </c>
      <c r="E526" s="33">
        <v>1.3826624000000001</v>
      </c>
      <c r="F526" s="46">
        <v>1.1533636574328801</v>
      </c>
      <c r="G526" s="33">
        <f>[1]!thsiFinD("ths_int_chg_ratio_index",G$1,$A$3,$A526,101)/100+1</f>
        <v>1.46118976028848</v>
      </c>
      <c r="H526" s="46">
        <v>1.426112957796605</v>
      </c>
      <c r="I526" s="333">
        <f t="shared" si="26"/>
        <v>1.6381217643266299</v>
      </c>
      <c r="J526">
        <f t="shared" si="24"/>
        <v>-1.2857663978758649E-2</v>
      </c>
      <c r="K526" s="333">
        <f>MAX(I$3:I526)</f>
        <v>1.8516209749008172</v>
      </c>
      <c r="L526">
        <f t="shared" si="25"/>
        <v>-0.11530394906313024</v>
      </c>
    </row>
    <row r="527" spans="1:12">
      <c r="A527" s="28">
        <v>44624</v>
      </c>
      <c r="B527" s="33">
        <v>1.6450007459560712</v>
      </c>
      <c r="C527" s="33">
        <v>1.4533468355289374</v>
      </c>
      <c r="D527" s="33">
        <v>1.8366546563832049</v>
      </c>
      <c r="E527" s="33">
        <v>1.3742809</v>
      </c>
      <c r="F527" s="46">
        <v>1.14049616349828</v>
      </c>
      <c r="G527" s="33">
        <f>[1]!thsiFinD("ths_int_chg_ratio_index",G$1,$A$3,$A527,101)/100+1</f>
        <v>1.4486619016286599</v>
      </c>
      <c r="H527" s="46">
        <v>1.4097350503712662</v>
      </c>
      <c r="I527" s="333">
        <f t="shared" si="26"/>
        <v>1.6231948533772356</v>
      </c>
      <c r="J527">
        <f t="shared" si="24"/>
        <v>-9.1122108712903271E-3</v>
      </c>
      <c r="K527" s="333">
        <f>MAX(I$3:I527)</f>
        <v>1.8516209749008172</v>
      </c>
      <c r="L527">
        <f t="shared" si="25"/>
        <v>-0.12336548603626474</v>
      </c>
    </row>
    <row r="528" spans="1:12">
      <c r="A528" s="28">
        <v>44627</v>
      </c>
      <c r="B528" s="33">
        <v>1.5888149306496326</v>
      </c>
      <c r="C528" s="33">
        <v>1.3980276903138924</v>
      </c>
      <c r="D528" s="33">
        <v>1.7796021709853727</v>
      </c>
      <c r="E528" s="33">
        <v>1.3329685</v>
      </c>
      <c r="F528" s="46">
        <v>1.1070316808573599</v>
      </c>
      <c r="G528" s="33">
        <f>[1]!thsiFinD("ths_int_chg_ratio_index",G$1,$A$3,$A528,101)/100+1</f>
        <v>1.39592158954567</v>
      </c>
      <c r="H528" s="46">
        <v>1.3797721968427501</v>
      </c>
      <c r="I528" s="333">
        <f t="shared" si="26"/>
        <v>1.5796871839140614</v>
      </c>
      <c r="J528">
        <f t="shared" si="24"/>
        <v>-2.6803725611039053E-2</v>
      </c>
      <c r="K528" s="333">
        <f>MAX(I$3:I528)</f>
        <v>1.8516209749008172</v>
      </c>
      <c r="L528">
        <f t="shared" si="25"/>
        <v>-0.14686255700971529</v>
      </c>
    </row>
    <row r="529" spans="1:12">
      <c r="A529" s="28">
        <v>44628</v>
      </c>
      <c r="B529" s="33">
        <v>1.5635436562385887</v>
      </c>
      <c r="C529" s="33">
        <v>1.38214802594785</v>
      </c>
      <c r="D529" s="33">
        <v>1.7449392865293274</v>
      </c>
      <c r="E529" s="33">
        <v>1.2996805</v>
      </c>
      <c r="F529" s="46">
        <v>1.0809022821185541</v>
      </c>
      <c r="G529" s="33">
        <f>[1]!thsiFinD("ths_int_chg_ratio_index",G$1,$A$3,$A529,101)/100+1</f>
        <v>1.3653313868844399</v>
      </c>
      <c r="H529" s="46">
        <v>1.3386595127260088</v>
      </c>
      <c r="I529" s="333">
        <f t="shared" si="26"/>
        <v>1.541799399627668</v>
      </c>
      <c r="J529">
        <f t="shared" si="24"/>
        <v>-2.3984358847880971E-2</v>
      </c>
      <c r="K529" s="333">
        <f>MAX(I$3:I529)</f>
        <v>1.8516209749008172</v>
      </c>
      <c r="L529">
        <f t="shared" si="25"/>
        <v>-0.16732451158895789</v>
      </c>
    </row>
    <row r="530" spans="1:12">
      <c r="A530" s="28">
        <v>44629</v>
      </c>
      <c r="B530" s="33">
        <v>1.5673918704097225</v>
      </c>
      <c r="C530" s="33">
        <v>1.3806633938194599</v>
      </c>
      <c r="D530" s="33">
        <v>1.7541203469999851</v>
      </c>
      <c r="E530" s="33">
        <v>1.2825758999999999</v>
      </c>
      <c r="F530" s="46">
        <v>1.0683413418411709</v>
      </c>
      <c r="G530" s="33">
        <f>[1]!thsiFinD("ths_int_chg_ratio_index",G$1,$A$3,$A530,101)/100+1</f>
        <v>1.35573396720515</v>
      </c>
      <c r="H530" s="46">
        <v>1.3234127251249075</v>
      </c>
      <c r="I530" s="333">
        <f t="shared" si="26"/>
        <v>1.5387665360624463</v>
      </c>
      <c r="J530">
        <f t="shared" si="24"/>
        <v>-1.9670934921586225E-3</v>
      </c>
      <c r="K530" s="333">
        <f>MAX(I$3:I530)</f>
        <v>1.8516209749008172</v>
      </c>
      <c r="L530">
        <f t="shared" si="25"/>
        <v>-0.16896246212329125</v>
      </c>
    </row>
    <row r="531" spans="1:12">
      <c r="A531" s="28">
        <v>44630</v>
      </c>
      <c r="B531" s="33">
        <v>1.5911068880821537</v>
      </c>
      <c r="C531" s="33">
        <v>1.4043515278367475</v>
      </c>
      <c r="D531" s="33">
        <v>1.7778622483275601</v>
      </c>
      <c r="E531" s="33">
        <v>1.3127694999999999</v>
      </c>
      <c r="F531" s="46">
        <v>1.0855618229163211</v>
      </c>
      <c r="G531" s="33">
        <f>[1]!thsiFinD("ths_int_chg_ratio_index",G$1,$A$3,$A531,101)/100+1</f>
        <v>1.3835899046882401</v>
      </c>
      <c r="H531" s="46">
        <v>1.3503781932899188</v>
      </c>
      <c r="I531" s="333">
        <f t="shared" si="26"/>
        <v>1.5641202208087395</v>
      </c>
      <c r="J531">
        <f t="shared" si="24"/>
        <v>1.647662861916066E-2</v>
      </c>
      <c r="K531" s="333">
        <f>MAX(I$3:I531)</f>
        <v>1.8516209749008172</v>
      </c>
      <c r="L531">
        <f t="shared" si="25"/>
        <v>-0.15526976524311509</v>
      </c>
    </row>
    <row r="532" spans="1:12">
      <c r="A532" s="28">
        <v>44631</v>
      </c>
      <c r="B532" s="33">
        <v>1.599844806492575</v>
      </c>
      <c r="C532" s="33">
        <v>1.4112426360770149</v>
      </c>
      <c r="D532" s="33">
        <v>1.788446976908135</v>
      </c>
      <c r="E532" s="33">
        <v>1.3376072999999999</v>
      </c>
      <c r="F532" s="46">
        <v>1.090601073283713</v>
      </c>
      <c r="G532" s="33">
        <f>[1]!thsiFinD("ths_int_chg_ratio_index",G$1,$A$3,$A532,101)/100+1</f>
        <v>1.4011514197769599</v>
      </c>
      <c r="H532" s="46">
        <v>1.3571390887568675</v>
      </c>
      <c r="I532" s="333">
        <f t="shared" si="26"/>
        <v>1.5727930328325013</v>
      </c>
      <c r="J532">
        <f t="shared" si="24"/>
        <v>5.5448500111312526E-3</v>
      </c>
      <c r="K532" s="333">
        <f>MAX(I$3:I532)</f>
        <v>1.8516209749008172</v>
      </c>
      <c r="L532">
        <f t="shared" si="25"/>
        <v>-0.15058586279152053</v>
      </c>
    </row>
    <row r="533" spans="1:12">
      <c r="A533" s="28">
        <v>44634</v>
      </c>
      <c r="B533" s="33">
        <v>1.5458910859025661</v>
      </c>
      <c r="C533" s="33">
        <v>1.3654956061527348</v>
      </c>
      <c r="D533" s="33">
        <v>1.7262865656523974</v>
      </c>
      <c r="E533" s="33">
        <v>1.3013357999999999</v>
      </c>
      <c r="F533" s="46">
        <v>1.059169156382846</v>
      </c>
      <c r="G533" s="33">
        <f>[1]!thsiFinD("ths_int_chg_ratio_index",G$1,$A$3,$A533,101)/100+1</f>
        <v>1.37404598320528</v>
      </c>
      <c r="H533" s="46">
        <v>1.3211283988862275</v>
      </c>
      <c r="I533" s="333">
        <f t="shared" si="26"/>
        <v>1.5237074822693124</v>
      </c>
      <c r="J533">
        <f t="shared" si="24"/>
        <v>-3.1209160734129715E-2</v>
      </c>
      <c r="K533" s="333">
        <f>MAX(I$3:I533)</f>
        <v>1.8516209749008172</v>
      </c>
      <c r="L533">
        <f t="shared" si="25"/>
        <v>-0.17709536512950208</v>
      </c>
    </row>
    <row r="534" spans="1:12">
      <c r="A534" s="28">
        <v>44635</v>
      </c>
      <c r="B534" s="33">
        <v>1.5039854954681324</v>
      </c>
      <c r="C534" s="33">
        <v>1.3256319084597725</v>
      </c>
      <c r="D534" s="33">
        <v>1.6823390824764926</v>
      </c>
      <c r="E534" s="33">
        <v>1.2573562</v>
      </c>
      <c r="F534" s="46">
        <v>1.0079009787746886</v>
      </c>
      <c r="G534" s="33">
        <f>[1]!thsiFinD("ths_int_chg_ratio_index",G$1,$A$3,$A534,101)/100+1</f>
        <v>1.30919028891831</v>
      </c>
      <c r="H534" s="46">
        <v>1.2585016804825488</v>
      </c>
      <c r="I534" s="333">
        <f t="shared" si="26"/>
        <v>1.4704203814795207</v>
      </c>
      <c r="J534">
        <f t="shared" si="24"/>
        <v>-3.4972001785033791E-2</v>
      </c>
      <c r="K534" s="333">
        <f>MAX(I$3:I534)</f>
        <v>1.8516209749008172</v>
      </c>
      <c r="L534">
        <f t="shared" si="25"/>
        <v>-0.20587398748910568</v>
      </c>
    </row>
    <row r="535" spans="1:12">
      <c r="A535" s="28">
        <v>44636</v>
      </c>
      <c r="B535" s="33">
        <v>1.570877587861605</v>
      </c>
      <c r="C535" s="33">
        <v>1.3873521960977351</v>
      </c>
      <c r="D535" s="33">
        <v>1.7544029796254752</v>
      </c>
      <c r="E535" s="33">
        <v>1.3024344999999999</v>
      </c>
      <c r="F535" s="46">
        <v>1.0487718314304539</v>
      </c>
      <c r="G535" s="33">
        <f>[1]!thsiFinD("ths_int_chg_ratio_index",G$1,$A$3,$A535,101)/100+1</f>
        <v>1.3410060828727901</v>
      </c>
      <c r="H535" s="46">
        <v>1.3013067226305599</v>
      </c>
      <c r="I535" s="333">
        <f t="shared" si="26"/>
        <v>1.5278548511280174</v>
      </c>
      <c r="J535">
        <f t="shared" si="24"/>
        <v>3.9059897680897793E-2</v>
      </c>
      <c r="K535" s="333">
        <f>MAX(I$3:I535)</f>
        <v>1.8516209749008172</v>
      </c>
      <c r="L535">
        <f t="shared" si="25"/>
        <v>-0.17485550669469085</v>
      </c>
    </row>
    <row r="536" spans="1:12">
      <c r="A536" s="28">
        <v>44637</v>
      </c>
      <c r="B536" s="33">
        <v>1.6015685535469613</v>
      </c>
      <c r="C536" s="33">
        <v>1.4135263314776501</v>
      </c>
      <c r="D536" s="33">
        <v>1.7896107756162725</v>
      </c>
      <c r="E536" s="33">
        <v>1.3312596999999999</v>
      </c>
      <c r="F536" s="46">
        <v>1.0689745495021521</v>
      </c>
      <c r="G536" s="33">
        <f>[1]!thsiFinD("ths_int_chg_ratio_index",G$1,$A$3,$A536,101)/100+1</f>
        <v>1.37205586680112</v>
      </c>
      <c r="H536" s="46">
        <v>1.3236921797465624</v>
      </c>
      <c r="I536" s="333">
        <f t="shared" si="26"/>
        <v>1.5566514776814175</v>
      </c>
      <c r="J536">
        <f t="shared" si="24"/>
        <v>1.8847750185261081E-2</v>
      </c>
      <c r="K536" s="333">
        <f>MAX(I$3:I536)</f>
        <v>1.8516209749008172</v>
      </c>
      <c r="L536">
        <f t="shared" si="25"/>
        <v>-0.15930338941812849</v>
      </c>
    </row>
    <row r="537" spans="1:12">
      <c r="A537" s="28">
        <v>44638</v>
      </c>
      <c r="B537" s="33">
        <v>1.6023236833976875</v>
      </c>
      <c r="C537" s="33">
        <v>1.4101482411842274</v>
      </c>
      <c r="D537" s="33">
        <v>1.7944991256111475</v>
      </c>
      <c r="E537" s="33">
        <v>1.3386393000000001</v>
      </c>
      <c r="F537" s="46">
        <v>1.0770249018986231</v>
      </c>
      <c r="G537" s="33">
        <f>[1]!thsiFinD("ths_int_chg_ratio_index",G$1,$A$3,$A537,101)/100+1</f>
        <v>1.3736066957798001</v>
      </c>
      <c r="H537" s="46">
        <v>1.3350456863955087</v>
      </c>
      <c r="I537" s="333">
        <f t="shared" si="26"/>
        <v>1.5647724060033281</v>
      </c>
      <c r="J537">
        <f t="shared" si="24"/>
        <v>5.2169213458148622E-3</v>
      </c>
      <c r="K537" s="333">
        <f>MAX(I$3:I537)</f>
        <v>1.8516209749008172</v>
      </c>
      <c r="L537">
        <f t="shared" si="25"/>
        <v>-0.15491754132502966</v>
      </c>
    </row>
    <row r="538" spans="1:12">
      <c r="A538" s="28">
        <v>44641</v>
      </c>
      <c r="B538" s="33">
        <v>1.6189268888347677</v>
      </c>
      <c r="C538" s="33">
        <v>1.4193871111941125</v>
      </c>
      <c r="D538" s="33">
        <v>1.8184666664754225</v>
      </c>
      <c r="E538" s="33">
        <v>1.3520242</v>
      </c>
      <c r="F538" s="46">
        <v>1.0767387524303891</v>
      </c>
      <c r="G538" s="33">
        <f>[1]!thsiFinD("ths_int_chg_ratio_index",G$1,$A$3,$A538,101)/100+1</f>
        <v>1.3827304687448401</v>
      </c>
      <c r="H538" s="46">
        <v>1.345150297671595</v>
      </c>
      <c r="I538" s="333">
        <f t="shared" si="26"/>
        <v>1.5818084820735088</v>
      </c>
      <c r="J538">
        <f t="shared" si="24"/>
        <v>1.0887254916319478E-2</v>
      </c>
      <c r="K538" s="333">
        <f>MAX(I$3:I538)</f>
        <v>1.8516209749008172</v>
      </c>
      <c r="L538">
        <f t="shared" si="25"/>
        <v>-0.14571691317212532</v>
      </c>
    </row>
    <row r="539" spans="1:12">
      <c r="A539" s="28">
        <v>44642</v>
      </c>
      <c r="B539" s="33">
        <v>1.605615773111875</v>
      </c>
      <c r="C539" s="33">
        <v>1.3970525078120299</v>
      </c>
      <c r="D539" s="33">
        <v>1.81417903841172</v>
      </c>
      <c r="E539" s="33">
        <v>1.3257976</v>
      </c>
      <c r="F539" s="46">
        <v>1.0760420884428341</v>
      </c>
      <c r="G539" s="33">
        <f>[1]!thsiFinD("ths_int_chg_ratio_index",G$1,$A$3,$A539,101)/100+1</f>
        <v>1.3720208887976699</v>
      </c>
      <c r="H539" s="46">
        <v>1.34208664527833</v>
      </c>
      <c r="I539" s="333">
        <f t="shared" si="26"/>
        <v>1.5781328418450249</v>
      </c>
      <c r="J539">
        <f t="shared" si="24"/>
        <v>-2.323694853163083E-3</v>
      </c>
      <c r="K539" s="333">
        <f>MAX(I$3:I539)</f>
        <v>1.8516209749008172</v>
      </c>
      <c r="L539">
        <f t="shared" si="25"/>
        <v>-0.14770200638413156</v>
      </c>
    </row>
    <row r="540" spans="1:12">
      <c r="A540" s="28">
        <v>44643</v>
      </c>
      <c r="B540" s="33">
        <v>1.6109148979370138</v>
      </c>
      <c r="C540" s="33">
        <v>1.4094294301767851</v>
      </c>
      <c r="D540" s="33">
        <v>1.8124003656972425</v>
      </c>
      <c r="E540" s="33">
        <v>1.3348501000000002</v>
      </c>
      <c r="F540" s="46">
        <v>1.0817457954983261</v>
      </c>
      <c r="G540" s="33">
        <f>[1]!thsiFinD("ths_int_chg_ratio_index",G$1,$A$3,$A540,101)/100+1</f>
        <v>1.38542163013335</v>
      </c>
      <c r="H540" s="46">
        <v>1.3488339266187037</v>
      </c>
      <c r="I540" s="333">
        <f t="shared" si="26"/>
        <v>1.580617146157973</v>
      </c>
      <c r="J540">
        <f t="shared" si="24"/>
        <v>1.5742048115821028E-3</v>
      </c>
      <c r="K540" s="333">
        <f>MAX(I$3:I540)</f>
        <v>1.8516209749008172</v>
      </c>
      <c r="L540">
        <f t="shared" si="25"/>
        <v>-0.14636031478167966</v>
      </c>
    </row>
    <row r="541" spans="1:12">
      <c r="A541" s="28">
        <v>44644</v>
      </c>
      <c r="B541" s="33">
        <v>1.5936205895910001</v>
      </c>
      <c r="C541" s="33">
        <v>1.3919690081106799</v>
      </c>
      <c r="D541" s="33">
        <v>1.79527217107132</v>
      </c>
      <c r="E541" s="33">
        <v>1.3275741000000001</v>
      </c>
      <c r="F541" s="46">
        <v>1.0747063269253121</v>
      </c>
      <c r="G541" s="33">
        <f>[1]!thsiFinD("ths_int_chg_ratio_index",G$1,$A$3,$A541,101)/100+1</f>
        <v>1.3783045138783501</v>
      </c>
      <c r="H541" s="46">
        <v>1.3385513787017413</v>
      </c>
      <c r="I541" s="333">
        <f t="shared" si="26"/>
        <v>1.5669117748865307</v>
      </c>
      <c r="J541">
        <f t="shared" si="24"/>
        <v>-8.6708987718855379E-3</v>
      </c>
      <c r="K541" s="333">
        <f>MAX(I$3:I541)</f>
        <v>1.8516209749008172</v>
      </c>
      <c r="L541">
        <f t="shared" si="25"/>
        <v>-0.15376213807987194</v>
      </c>
    </row>
    <row r="542" spans="1:12">
      <c r="A542" s="28">
        <v>44645</v>
      </c>
      <c r="B542" s="33">
        <v>1.5664846159032813</v>
      </c>
      <c r="C542" s="33">
        <v>1.3606119848591649</v>
      </c>
      <c r="D542" s="33">
        <v>1.7723572469473976</v>
      </c>
      <c r="E542" s="33">
        <v>1.2936814999999999</v>
      </c>
      <c r="F542" s="46">
        <v>1.056881503221712</v>
      </c>
      <c r="G542" s="33">
        <f>[1]!thsiFinD("ths_int_chg_ratio_index",G$1,$A$3,$A542,101)/100+1</f>
        <v>1.3488743187538899</v>
      </c>
      <c r="H542" s="46">
        <v>1.3236100563465687</v>
      </c>
      <c r="I542" s="333">
        <f t="shared" si="26"/>
        <v>1.5479836516469831</v>
      </c>
      <c r="J542">
        <f t="shared" si="24"/>
        <v>-1.2079890867447318E-2</v>
      </c>
      <c r="K542" s="333">
        <f>MAX(I$3:I542)</f>
        <v>1.8516209749008172</v>
      </c>
      <c r="L542">
        <f t="shared" si="25"/>
        <v>-0.16398459909976904</v>
      </c>
    </row>
    <row r="543" spans="1:12">
      <c r="A543" s="28">
        <v>44648</v>
      </c>
      <c r="B543" s="33">
        <v>1.5458549029893565</v>
      </c>
      <c r="C543" s="33">
        <v>1.3426258288351476</v>
      </c>
      <c r="D543" s="33">
        <v>1.7490839771435651</v>
      </c>
      <c r="E543" s="33">
        <v>1.2743628</v>
      </c>
      <c r="F543" s="46">
        <v>1.052480135014495</v>
      </c>
      <c r="G543" s="33">
        <f>[1]!thsiFinD("ths_int_chg_ratio_index",G$1,$A$3,$A543,101)/100+1</f>
        <v>1.3362720905890699</v>
      </c>
      <c r="H543" s="46">
        <v>1.3173004982294174</v>
      </c>
      <c r="I543" s="333">
        <f t="shared" si="26"/>
        <v>1.5331922376864913</v>
      </c>
      <c r="J543">
        <f t="shared" si="24"/>
        <v>-9.555277889888858E-3</v>
      </c>
      <c r="K543" s="333">
        <f>MAX(I$3:I543)</f>
        <v>1.8516209749008172</v>
      </c>
      <c r="L543">
        <f t="shared" si="25"/>
        <v>-0.17197295857559769</v>
      </c>
    </row>
    <row r="544" spans="1:12">
      <c r="A544" s="28">
        <v>44649</v>
      </c>
      <c r="B544" s="33">
        <v>1.54367301221024</v>
      </c>
      <c r="C544" s="33">
        <v>1.3275985047168974</v>
      </c>
      <c r="D544" s="33">
        <v>1.7597475197035823</v>
      </c>
      <c r="E544" s="33">
        <v>1.2663259</v>
      </c>
      <c r="F544" s="46">
        <v>1.048499705459806</v>
      </c>
      <c r="G544" s="33">
        <f>[1]!thsiFinD("ths_int_chg_ratio_index",G$1,$A$3,$A544,101)/100+1</f>
        <v>1.32429629041774</v>
      </c>
      <c r="H544" s="46">
        <v>1.3120298971462137</v>
      </c>
      <c r="I544" s="333">
        <f t="shared" si="26"/>
        <v>1.535888708424898</v>
      </c>
      <c r="J544">
        <f t="shared" si="24"/>
        <v>1.7587297092473975E-3</v>
      </c>
      <c r="K544" s="333">
        <f>MAX(I$3:I544)</f>
        <v>1.8516209749008172</v>
      </c>
      <c r="L544">
        <f t="shared" si="25"/>
        <v>-0.17051668281778432</v>
      </c>
    </row>
    <row r="545" spans="1:12">
      <c r="A545" s="28">
        <v>44650</v>
      </c>
      <c r="B545" s="33">
        <v>1.5837040452307463</v>
      </c>
      <c r="C545" s="33">
        <v>1.370116694548025</v>
      </c>
      <c r="D545" s="33">
        <v>1.7972913959134675</v>
      </c>
      <c r="E545" s="33">
        <v>1.2981449</v>
      </c>
      <c r="F545" s="46">
        <v>1.076617051843842</v>
      </c>
      <c r="G545" s="33">
        <f>[1]!thsiFinD("ths_int_chg_ratio_index",G$1,$A$3,$A545,101)/100+1</f>
        <v>1.36193394206059</v>
      </c>
      <c r="H545" s="46">
        <v>1.3369303753830502</v>
      </c>
      <c r="I545" s="333">
        <f t="shared" si="26"/>
        <v>1.5671108856482587</v>
      </c>
      <c r="J545">
        <f t="shared" si="24"/>
        <v>2.0328411200691843E-2</v>
      </c>
      <c r="K545" s="333">
        <f>MAX(I$3:I545)</f>
        <v>1.8516209749008172</v>
      </c>
      <c r="L545">
        <f t="shared" si="25"/>
        <v>-0.15365460486199034</v>
      </c>
    </row>
    <row r="546" spans="1:12">
      <c r="A546" s="28">
        <v>44651</v>
      </c>
      <c r="B546" s="33">
        <v>1.5522094637383836</v>
      </c>
      <c r="C546" s="33">
        <v>1.3448844935372375</v>
      </c>
      <c r="D546" s="33">
        <v>1.75953443393953</v>
      </c>
      <c r="E546" s="33">
        <v>1.2802312</v>
      </c>
      <c r="F546" s="46">
        <v>1.068413142148809</v>
      </c>
      <c r="G546" s="33">
        <f>[1]!thsiFinD("ths_int_chg_ratio_index",G$1,$A$3,$A546,101)/100+1</f>
        <v>1.34124453551191</v>
      </c>
      <c r="H546" s="46">
        <v>1.326819160627845</v>
      </c>
      <c r="I546" s="333">
        <f t="shared" si="26"/>
        <v>1.5431767972836874</v>
      </c>
      <c r="J546">
        <f t="shared" si="24"/>
        <v>-1.5272747183215807E-2</v>
      </c>
      <c r="K546" s="333">
        <f>MAX(I$3:I546)</f>
        <v>1.8516209749008172</v>
      </c>
      <c r="L546">
        <f t="shared" si="25"/>
        <v>-0.16658062411161212</v>
      </c>
    </row>
    <row r="547" spans="1:12">
      <c r="A547" s="28">
        <v>44652</v>
      </c>
      <c r="B547" s="33">
        <v>1.5630886608242387</v>
      </c>
      <c r="C547" s="33">
        <v>1.3450884571174</v>
      </c>
      <c r="D547" s="33">
        <v>1.7810888645310774</v>
      </c>
      <c r="E547" s="33">
        <v>1.2751920000000001</v>
      </c>
      <c r="F547" s="46">
        <v>1.0803097426005719</v>
      </c>
      <c r="G547" s="33">
        <f>[1]!thsiFinD("ths_int_chg_ratio_index",G$1,$A$3,$A547,101)/100+1</f>
        <v>1.3392665871631999</v>
      </c>
      <c r="H547" s="46">
        <v>1.3311726740554588</v>
      </c>
      <c r="I547" s="333">
        <f t="shared" si="26"/>
        <v>1.5561307692932682</v>
      </c>
      <c r="J547">
        <f t="shared" si="24"/>
        <v>8.3943537982054117E-3</v>
      </c>
      <c r="K547" s="333">
        <f>MAX(I$3:I547)</f>
        <v>1.8516209749008172</v>
      </c>
      <c r="L547">
        <f t="shared" si="25"/>
        <v>-0.15958460700812549</v>
      </c>
    </row>
    <row r="548" spans="1:12">
      <c r="A548" s="28">
        <v>44657</v>
      </c>
      <c r="B548" s="33">
        <v>1.5301489912480961</v>
      </c>
      <c r="C548" s="33">
        <v>1.31464232543688</v>
      </c>
      <c r="D548" s="33">
        <v>1.7456556570593125</v>
      </c>
      <c r="E548" s="33">
        <v>1.254121</v>
      </c>
      <c r="F548" s="46">
        <v>1.077635227886043</v>
      </c>
      <c r="G548" s="33">
        <f>[1]!thsiFinD("ths_int_chg_ratio_index",G$1,$A$3,$A548,101)/100+1</f>
        <v>1.32506465155969</v>
      </c>
      <c r="H548" s="46">
        <v>1.3296983913951324</v>
      </c>
      <c r="I548" s="333">
        <f t="shared" si="26"/>
        <v>1.5376770242272224</v>
      </c>
      <c r="J548">
        <f t="shared" si="24"/>
        <v>-1.1858736701432115E-2</v>
      </c>
      <c r="K548" s="333">
        <f>MAX(I$3:I548)</f>
        <v>1.8516209749008172</v>
      </c>
      <c r="L548">
        <f t="shared" si="25"/>
        <v>-0.16955087187344664</v>
      </c>
    </row>
    <row r="549" spans="1:12">
      <c r="A549" s="28">
        <v>44658</v>
      </c>
      <c r="B549" s="33">
        <v>1.49874417838333</v>
      </c>
      <c r="C549" s="33">
        <v>1.2875623616540774</v>
      </c>
      <c r="D549" s="33">
        <v>1.7099259951125825</v>
      </c>
      <c r="E549" s="33">
        <v>1.2282276999999999</v>
      </c>
      <c r="F549" s="46">
        <v>1.0616129845620921</v>
      </c>
      <c r="G549" s="33">
        <f>[1]!thsiFinD("ths_int_chg_ratio_index",G$1,$A$3,$A549,101)/100+1</f>
        <v>1.30154087179704</v>
      </c>
      <c r="H549" s="46">
        <v>1.3040640775326313</v>
      </c>
      <c r="I549" s="333">
        <f t="shared" si="26"/>
        <v>1.506995036322607</v>
      </c>
      <c r="J549">
        <f t="shared" si="24"/>
        <v>-1.9953467094323663E-2</v>
      </c>
      <c r="K549" s="333">
        <f>MAX(I$3:I549)</f>
        <v>1.8516209749008172</v>
      </c>
      <c r="L549">
        <f t="shared" si="25"/>
        <v>-0.18612121122502956</v>
      </c>
    </row>
    <row r="550" spans="1:12">
      <c r="A550" s="28">
        <v>44659</v>
      </c>
      <c r="B550" s="33">
        <v>1.4931969206612763</v>
      </c>
      <c r="C550" s="33">
        <v>1.2868434237701774</v>
      </c>
      <c r="D550" s="33">
        <v>1.699550417552375</v>
      </c>
      <c r="E550" s="33">
        <v>1.2237583999999999</v>
      </c>
      <c r="F550" s="46">
        <v>1.0658768290029861</v>
      </c>
      <c r="G550" s="33">
        <f>[1]!thsiFinD("ths_int_chg_ratio_index",G$1,$A$3,$A550,101)/100+1</f>
        <v>1.2939522124577101</v>
      </c>
      <c r="H550" s="46">
        <v>1.3014782175648349</v>
      </c>
      <c r="I550" s="333">
        <f t="shared" si="26"/>
        <v>1.5005143175586051</v>
      </c>
      <c r="J550">
        <f t="shared" si="24"/>
        <v>-4.3004247577459465E-3</v>
      </c>
      <c r="K550" s="333">
        <f>MAX(I$3:I550)</f>
        <v>1.8516209749008172</v>
      </c>
      <c r="L550">
        <f t="shared" si="25"/>
        <v>-0.18962123571808176</v>
      </c>
    </row>
    <row r="551" spans="1:12">
      <c r="A551" s="28">
        <v>44662</v>
      </c>
      <c r="B551" s="33">
        <v>1.4339375588057526</v>
      </c>
      <c r="C551" s="33">
        <v>1.2284028595522201</v>
      </c>
      <c r="D551" s="33">
        <v>1.6394722580592851</v>
      </c>
      <c r="E551" s="33">
        <v>1.1761531999999999</v>
      </c>
      <c r="F551" s="46">
        <v>1.0328705407731791</v>
      </c>
      <c r="G551" s="33">
        <f>[1]!thsiFinD("ths_int_chg_ratio_index",G$1,$A$3,$A551,101)/100+1</f>
        <v>1.2443732436752499</v>
      </c>
      <c r="H551" s="46">
        <v>1.2611546531636488</v>
      </c>
      <c r="I551" s="333">
        <f t="shared" si="26"/>
        <v>1.450313455611467</v>
      </c>
      <c r="J551">
        <f t="shared" si="24"/>
        <v>-3.3455770038113952E-2</v>
      </c>
      <c r="K551" s="333">
        <f>MAX(I$3:I551)</f>
        <v>1.8516209749008172</v>
      </c>
      <c r="L551">
        <f t="shared" si="25"/>
        <v>-0.21673308129966851</v>
      </c>
    </row>
    <row r="552" spans="1:12">
      <c r="A552" s="28">
        <v>44663</v>
      </c>
      <c r="B552" s="33">
        <v>1.4555903186895001</v>
      </c>
      <c r="C552" s="33">
        <v>1.2480414483783375</v>
      </c>
      <c r="D552" s="33">
        <v>1.6631391890006626</v>
      </c>
      <c r="E552" s="33">
        <v>1.1919389</v>
      </c>
      <c r="F552" s="46">
        <v>1.052164886788771</v>
      </c>
      <c r="G552" s="33">
        <f>[1]!thsiFinD("ths_int_chg_ratio_index",G$1,$A$3,$A552,101)/100+1</f>
        <v>1.27111879453921</v>
      </c>
      <c r="H552" s="46">
        <v>1.2811210765400176</v>
      </c>
      <c r="I552" s="333">
        <f t="shared" si="26"/>
        <v>1.47213013277034</v>
      </c>
      <c r="J552">
        <f t="shared" si="24"/>
        <v>1.5042732365518008E-2</v>
      </c>
      <c r="K552" s="333">
        <f>MAX(I$3:I552)</f>
        <v>1.8516209749008172</v>
      </c>
      <c r="L552">
        <f t="shared" si="25"/>
        <v>-0.20495060667089537</v>
      </c>
    </row>
    <row r="553" spans="1:12">
      <c r="A553" s="28">
        <v>44664</v>
      </c>
      <c r="B553" s="33">
        <v>1.4219155183884038</v>
      </c>
      <c r="C553" s="33">
        <v>1.2173630636860224</v>
      </c>
      <c r="D553" s="33">
        <v>1.6264679730907852</v>
      </c>
      <c r="E553" s="33">
        <v>1.155386</v>
      </c>
      <c r="F553" s="46">
        <v>1.0410762267779059</v>
      </c>
      <c r="G553" s="33">
        <f>[1]!thsiFinD("ths_int_chg_ratio_index",G$1,$A$3,$A553,101)/100+1</f>
        <v>1.24925284014788</v>
      </c>
      <c r="H553" s="46">
        <v>1.2629432297923662</v>
      </c>
      <c r="I553" s="333">
        <f t="shared" si="26"/>
        <v>1.4447056014415756</v>
      </c>
      <c r="J553">
        <f t="shared" si="24"/>
        <v>-1.8629148822023933E-2</v>
      </c>
      <c r="K553" s="333">
        <f>MAX(I$3:I553)</f>
        <v>1.8516209749008172</v>
      </c>
      <c r="L553">
        <f t="shared" si="25"/>
        <v>-0.21976170014008312</v>
      </c>
    </row>
    <row r="554" spans="1:12">
      <c r="A554" s="28">
        <v>44665</v>
      </c>
      <c r="B554" s="33">
        <v>1.4394383495332539</v>
      </c>
      <c r="C554" s="33">
        <v>1.22972473649709</v>
      </c>
      <c r="D554" s="33">
        <v>1.6491519625694175</v>
      </c>
      <c r="E554" s="33">
        <v>1.1616531999999999</v>
      </c>
      <c r="F554" s="46">
        <v>1.054374990008258</v>
      </c>
      <c r="G554" s="33">
        <f>[1]!thsiFinD("ths_int_chg_ratio_index",G$1,$A$3,$A554,101)/100+1</f>
        <v>1.26479639667168</v>
      </c>
      <c r="H554" s="46">
        <v>1.2765463067201626</v>
      </c>
      <c r="I554" s="333">
        <f t="shared" si="26"/>
        <v>1.4628491346447901</v>
      </c>
      <c r="J554">
        <f t="shared" si="24"/>
        <v>1.2558636988124317E-2</v>
      </c>
      <c r="K554" s="333">
        <f>MAX(I$3:I554)</f>
        <v>1.8516209749008172</v>
      </c>
      <c r="L554">
        <f t="shared" si="25"/>
        <v>-0.20996297056791113</v>
      </c>
    </row>
    <row r="555" spans="1:12">
      <c r="A555" s="28">
        <v>44666</v>
      </c>
      <c r="B555" s="33">
        <v>1.4311372912782188</v>
      </c>
      <c r="C555" s="33">
        <v>1.2243095825180275</v>
      </c>
      <c r="D555" s="33">
        <v>1.6379650000384101</v>
      </c>
      <c r="E555" s="33">
        <v>1.1648345</v>
      </c>
      <c r="F555" s="46">
        <v>1.0515643305046689</v>
      </c>
      <c r="G555" s="33">
        <f>[1]!thsiFinD("ths_int_chg_ratio_index",G$1,$A$3,$A555,101)/100+1</f>
        <v>1.2594575076654599</v>
      </c>
      <c r="H555" s="46">
        <v>1.2606426753778213</v>
      </c>
      <c r="I555" s="333">
        <f t="shared" si="26"/>
        <v>1.4493038377081158</v>
      </c>
      <c r="J555">
        <f t="shared" si="24"/>
        <v>-9.2595310178471557E-3</v>
      </c>
      <c r="K555" s="333">
        <f>MAX(I$3:I555)</f>
        <v>1.8516209749008172</v>
      </c>
      <c r="L555">
        <f t="shared" si="25"/>
        <v>-0.2172783429471854</v>
      </c>
    </row>
    <row r="556" spans="1:12">
      <c r="A556" s="28">
        <v>44669</v>
      </c>
      <c r="B556" s="33">
        <v>1.4719653448468624</v>
      </c>
      <c r="C556" s="33">
        <v>1.25412622195476</v>
      </c>
      <c r="D556" s="33">
        <v>1.689804467738965</v>
      </c>
      <c r="E556" s="33">
        <v>1.1951469000000001</v>
      </c>
      <c r="F556" s="46">
        <v>1.047402062931287</v>
      </c>
      <c r="G556" s="33">
        <f>[1]!thsiFinD("ths_int_chg_ratio_index",G$1,$A$3,$A556,101)/100+1</f>
        <v>1.27422701087222</v>
      </c>
      <c r="H556" s="46">
        <v>1.2646420744436386</v>
      </c>
      <c r="I556" s="333">
        <f t="shared" si="26"/>
        <v>1.4772232710913018</v>
      </c>
      <c r="J556">
        <f t="shared" si="24"/>
        <v>1.9264030534368093E-2</v>
      </c>
      <c r="K556" s="333">
        <f>MAX(I$3:I556)</f>
        <v>1.8516209749008172</v>
      </c>
      <c r="L556">
        <f t="shared" si="25"/>
        <v>-0.20219996904580873</v>
      </c>
    </row>
    <row r="557" spans="1:12">
      <c r="A557" s="28">
        <v>44670</v>
      </c>
      <c r="B557" s="33">
        <v>1.4507734398375349</v>
      </c>
      <c r="C557" s="33">
        <v>1.2341592839145774</v>
      </c>
      <c r="D557" s="33">
        <v>1.6673875957604924</v>
      </c>
      <c r="E557" s="33">
        <v>1.1748316000000001</v>
      </c>
      <c r="F557" s="46">
        <v>1.0421041491509291</v>
      </c>
      <c r="G557" s="33">
        <f>[1]!thsiFinD("ths_int_chg_ratio_index",G$1,$A$3,$A557,101)/100+1</f>
        <v>1.26241917111371</v>
      </c>
      <c r="H557" s="46">
        <v>1.2673827083814462</v>
      </c>
      <c r="I557" s="333">
        <f t="shared" si="26"/>
        <v>1.4673851520709693</v>
      </c>
      <c r="J557">
        <f t="shared" si="24"/>
        <v>-6.659872757802221E-3</v>
      </c>
      <c r="K557" s="333">
        <f>MAX(I$3:I557)</f>
        <v>1.8516209749008172</v>
      </c>
      <c r="L557">
        <f t="shared" si="25"/>
        <v>-0.2075132157381343</v>
      </c>
    </row>
    <row r="558" spans="1:12">
      <c r="A558" s="28">
        <v>44671</v>
      </c>
      <c r="B558" s="33">
        <v>1.4209771768849011</v>
      </c>
      <c r="C558" s="33">
        <v>1.2062890782973426</v>
      </c>
      <c r="D558" s="33">
        <v>1.6356652754724599</v>
      </c>
      <c r="E558" s="33">
        <v>1.15306</v>
      </c>
      <c r="F558" s="46">
        <v>1.0242767778452671</v>
      </c>
      <c r="G558" s="33">
        <f>[1]!thsiFinD("ths_int_chg_ratio_index",G$1,$A$3,$A558,101)/100+1</f>
        <v>1.2421738367174</v>
      </c>
      <c r="H558" s="46">
        <v>1.2458406609660626</v>
      </c>
      <c r="I558" s="333">
        <f t="shared" si="26"/>
        <v>1.4407529682192612</v>
      </c>
      <c r="J558">
        <f t="shared" si="24"/>
        <v>-1.8149416200730406E-2</v>
      </c>
      <c r="K558" s="333">
        <f>MAX(I$3:I558)</f>
        <v>1.8516209749008172</v>
      </c>
      <c r="L558">
        <f t="shared" si="25"/>
        <v>-0.22189638821928137</v>
      </c>
    </row>
    <row r="559" spans="1:12">
      <c r="A559" s="28">
        <v>44672</v>
      </c>
      <c r="B559" s="33">
        <v>1.3869313606145326</v>
      </c>
      <c r="C559" s="33">
        <v>1.1823573755220149</v>
      </c>
      <c r="D559" s="33">
        <v>1.59150534570705</v>
      </c>
      <c r="E559" s="33">
        <v>1.1318665999999999</v>
      </c>
      <c r="F559" s="46">
        <v>1.0018572953927296</v>
      </c>
      <c r="G559" s="33">
        <f>[1]!thsiFinD("ths_int_chg_ratio_index",G$1,$A$3,$A559,101)/100+1</f>
        <v>1.20707072915278</v>
      </c>
      <c r="H559" s="46">
        <v>1.2047082136088125</v>
      </c>
      <c r="I559" s="333">
        <f t="shared" si="26"/>
        <v>1.3981067796579314</v>
      </c>
      <c r="J559">
        <f t="shared" si="24"/>
        <v>-2.9599931079121511E-2</v>
      </c>
      <c r="K559" s="333">
        <f>MAX(I$3:I559)</f>
        <v>1.8516209749008172</v>
      </c>
      <c r="L559">
        <f t="shared" si="25"/>
        <v>-0.24492820150040617</v>
      </c>
    </row>
    <row r="560" spans="1:12">
      <c r="A560" s="28">
        <v>44673</v>
      </c>
      <c r="B560" s="33">
        <v>1.3674887697574949</v>
      </c>
      <c r="C560" s="33">
        <v>1.1655832364967451</v>
      </c>
      <c r="D560" s="33">
        <v>1.5693943030182451</v>
      </c>
      <c r="E560" s="33">
        <v>1.1139474</v>
      </c>
      <c r="F560" s="46">
        <v>1.0044370813810677</v>
      </c>
      <c r="G560" s="33">
        <f>[1]!thsiFinD("ths_int_chg_ratio_index",G$1,$A$3,$A560,101)/100+1</f>
        <v>1.20005174104662</v>
      </c>
      <c r="H560" s="46">
        <v>1.1967643215698003</v>
      </c>
      <c r="I560" s="333">
        <f t="shared" si="26"/>
        <v>1.3830793122940226</v>
      </c>
      <c r="J560">
        <f t="shared" si="24"/>
        <v>-1.074844037848488E-2</v>
      </c>
      <c r="K560" s="333">
        <f>MAX(I$3:I560)</f>
        <v>1.8516209749008172</v>
      </c>
      <c r="L560">
        <f t="shared" si="25"/>
        <v>-0.25304404570805439</v>
      </c>
    </row>
    <row r="561" spans="1:12">
      <c r="A561" s="28">
        <v>44676</v>
      </c>
      <c r="B561" s="33">
        <v>1.2824766131145013</v>
      </c>
      <c r="C561" s="33">
        <v>1.0889528034953626</v>
      </c>
      <c r="D561" s="33">
        <v>1.4760004227336401</v>
      </c>
      <c r="E561" s="33">
        <v>1.0462940000000001</v>
      </c>
      <c r="F561" s="46">
        <v>0.95123412855601996</v>
      </c>
      <c r="G561" s="33">
        <f>[1]!thsiFinD("ths_int_chg_ratio_index",G$1,$A$3,$A561,101)/100+1</f>
        <v>1.1285324071202001</v>
      </c>
      <c r="H561" s="46">
        <v>1.1179326391922253</v>
      </c>
      <c r="I561" s="333">
        <f t="shared" si="26"/>
        <v>1.2969665309629326</v>
      </c>
      <c r="J561">
        <f t="shared" si="24"/>
        <v>-6.2261636455439695E-2</v>
      </c>
      <c r="K561" s="333">
        <f>MAX(I$3:I561)</f>
        <v>1.8516209749008172</v>
      </c>
      <c r="L561">
        <f t="shared" si="25"/>
        <v>-0.29955074578240559</v>
      </c>
    </row>
    <row r="562" spans="1:12">
      <c r="A562" s="28">
        <v>44677</v>
      </c>
      <c r="B562" s="33">
        <v>1.2549717658081587</v>
      </c>
      <c r="C562" s="33">
        <v>1.06971093761778</v>
      </c>
      <c r="D562" s="33">
        <v>1.4402325939985374</v>
      </c>
      <c r="E562" s="33">
        <v>1.0283587999999999</v>
      </c>
      <c r="F562" s="46">
        <v>0.93979661067021802</v>
      </c>
      <c r="G562" s="33">
        <f>[1]!thsiFinD("ths_int_chg_ratio_index",G$1,$A$3,$A562,101)/100+1</f>
        <v>1.10778896615581</v>
      </c>
      <c r="H562" s="46">
        <v>1.0896356657324979</v>
      </c>
      <c r="I562" s="333">
        <f t="shared" si="26"/>
        <v>1.2649341298655177</v>
      </c>
      <c r="J562">
        <f t="shared" si="24"/>
        <v>-2.4697939640456634E-2</v>
      </c>
      <c r="K562" s="333">
        <f>MAX(I$3:I562)</f>
        <v>1.8516209749008172</v>
      </c>
      <c r="L562">
        <f t="shared" si="25"/>
        <v>-0.3168503991842746</v>
      </c>
    </row>
    <row r="563" spans="1:12">
      <c r="A563" s="28">
        <v>44678</v>
      </c>
      <c r="B563" s="33">
        <v>1.3259933528400525</v>
      </c>
      <c r="C563" s="33">
        <v>1.1286873288886701</v>
      </c>
      <c r="D563" s="33">
        <v>1.5232993767914351</v>
      </c>
      <c r="E563" s="33">
        <v>1.0759249</v>
      </c>
      <c r="F563" s="46">
        <v>0.96945845833333699</v>
      </c>
      <c r="G563" s="33">
        <f>[1]!thsiFinD("ths_int_chg_ratio_index",G$1,$A$3,$A563,101)/100+1</f>
        <v>1.1588784649672199</v>
      </c>
      <c r="H563" s="46">
        <v>1.1316167051219042</v>
      </c>
      <c r="I563" s="333">
        <f t="shared" si="26"/>
        <v>1.3274580409566696</v>
      </c>
      <c r="J563">
        <f t="shared" si="24"/>
        <v>4.9428590481465751E-2</v>
      </c>
      <c r="K563" s="333">
        <f>MAX(I$3:I563)</f>
        <v>1.8516209749008172</v>
      </c>
      <c r="L563">
        <f t="shared" si="25"/>
        <v>-0.28308327732797722</v>
      </c>
    </row>
    <row r="564" spans="1:12">
      <c r="A564" s="28">
        <v>44679</v>
      </c>
      <c r="B564" s="33">
        <v>1.3171813280636626</v>
      </c>
      <c r="C564" s="33">
        <v>1.11593547559997</v>
      </c>
      <c r="D564" s="33">
        <v>1.518427180527355</v>
      </c>
      <c r="E564" s="33">
        <v>1.0668169000000001</v>
      </c>
      <c r="F564" s="46">
        <v>0.97362589122832999</v>
      </c>
      <c r="G564" s="33">
        <f>[1]!thsiFinD("ths_int_chg_ratio_index",G$1,$A$3,$A564,101)/100+1</f>
        <v>1.1571100959057299</v>
      </c>
      <c r="H564" s="46">
        <v>1.1262822086890087</v>
      </c>
      <c r="I564" s="333">
        <f t="shared" si="26"/>
        <v>1.3223546946081819</v>
      </c>
      <c r="J564">
        <f t="shared" si="24"/>
        <v>-3.844450213138062E-3</v>
      </c>
      <c r="K564" s="333">
        <f>MAX(I$3:I564)</f>
        <v>1.8516209749008172</v>
      </c>
      <c r="L564">
        <f t="shared" si="25"/>
        <v>-0.28583942797525597</v>
      </c>
    </row>
    <row r="565" spans="1:12">
      <c r="A565" s="28">
        <v>44680</v>
      </c>
      <c r="B565" s="33">
        <v>1.3634904892203112</v>
      </c>
      <c r="C565" s="33">
        <v>1.1635082578337275</v>
      </c>
      <c r="D565" s="33">
        <v>1.563472720606895</v>
      </c>
      <c r="E565" s="33">
        <v>1.1182053999999999</v>
      </c>
      <c r="F565" s="46">
        <v>1.000408410994684</v>
      </c>
      <c r="G565" s="33">
        <f>[1]!thsiFinD("ths_int_chg_ratio_index",G$1,$A$3,$A565,101)/100+1</f>
        <v>1.20262146936653</v>
      </c>
      <c r="H565" s="46">
        <v>1.167769977210644</v>
      </c>
      <c r="I565" s="333">
        <f t="shared" si="26"/>
        <v>1.3656213489087694</v>
      </c>
      <c r="J565">
        <f t="shared" si="24"/>
        <v>3.271940159248099E-2</v>
      </c>
      <c r="K565" s="333">
        <f>MAX(I$3:I565)</f>
        <v>1.8516209749008172</v>
      </c>
      <c r="L565">
        <f t="shared" si="25"/>
        <v>-0.26247252141766253</v>
      </c>
    </row>
    <row r="566" spans="1:12">
      <c r="A566" s="28">
        <v>44686</v>
      </c>
      <c r="B566" s="33">
        <v>1.3648229153237037</v>
      </c>
      <c r="C566" s="33">
        <v>1.1610620346570975</v>
      </c>
      <c r="D566" s="33">
        <v>1.5685837959903099</v>
      </c>
      <c r="E566" s="33">
        <v>1.1239596999999999</v>
      </c>
      <c r="F566" s="46">
        <v>1.0016427358796702</v>
      </c>
      <c r="G566" s="33">
        <f>[1]!thsiFinD("ths_int_chg_ratio_index",G$1,$A$3,$A566,101)/100+1</f>
        <v>1.20198138840235</v>
      </c>
      <c r="H566" s="46">
        <v>1.1810372131069564</v>
      </c>
      <c r="I566" s="333">
        <f t="shared" si="26"/>
        <v>1.3748105045486332</v>
      </c>
      <c r="J566">
        <f t="shared" si="24"/>
        <v>6.7289191452715169E-3</v>
      </c>
      <c r="K566" s="333">
        <f>MAX(I$3:I566)</f>
        <v>1.8516209749008172</v>
      </c>
      <c r="L566">
        <f t="shared" si="25"/>
        <v>-0.25750975864686598</v>
      </c>
    </row>
    <row r="567" spans="1:12">
      <c r="A567" s="28">
        <v>44687</v>
      </c>
      <c r="B567" s="33">
        <v>1.3353775077191188</v>
      </c>
      <c r="C567" s="33">
        <v>1.1366539721657576</v>
      </c>
      <c r="D567" s="33">
        <v>1.53410104327248</v>
      </c>
      <c r="E567" s="33">
        <v>1.1045233999999999</v>
      </c>
      <c r="F567" s="46">
        <v>0.97716539864643304</v>
      </c>
      <c r="G567" s="33">
        <f>[1]!thsiFinD("ths_int_chg_ratio_index",G$1,$A$3,$A567,101)/100+1</f>
        <v>1.1769503784224</v>
      </c>
      <c r="H567" s="46">
        <v>1.1623250776153342</v>
      </c>
      <c r="I567" s="333">
        <f t="shared" si="26"/>
        <v>1.3482130604439071</v>
      </c>
      <c r="J567">
        <f t="shared" si="24"/>
        <v>-1.9346261915170859E-2</v>
      </c>
      <c r="K567" s="333">
        <f>MAX(I$3:I567)</f>
        <v>1.8516209749008172</v>
      </c>
      <c r="L567">
        <f t="shared" si="25"/>
        <v>-0.27187416932554209</v>
      </c>
    </row>
    <row r="568" spans="1:12">
      <c r="A568" s="28">
        <v>44690</v>
      </c>
      <c r="B568" s="33">
        <v>1.3317953253186738</v>
      </c>
      <c r="C568" s="33">
        <v>1.1317158560763649</v>
      </c>
      <c r="D568" s="33">
        <v>1.5318747945609825</v>
      </c>
      <c r="E568" s="33">
        <v>1.0976368999999999</v>
      </c>
      <c r="F568" s="46">
        <v>0.97295933101559195</v>
      </c>
      <c r="G568" s="33">
        <f>[1]!thsiFinD("ths_int_chg_ratio_index",G$1,$A$3,$A568,101)/100+1</f>
        <v>1.17714222122201</v>
      </c>
      <c r="H568" s="46">
        <v>1.170159967412677</v>
      </c>
      <c r="I568" s="333">
        <f t="shared" si="26"/>
        <v>1.3510173809868298</v>
      </c>
      <c r="J568">
        <f t="shared" si="24"/>
        <v>2.0800277235109021E-3</v>
      </c>
      <c r="K568" s="333">
        <f>MAX(I$3:I568)</f>
        <v>1.8516209749008172</v>
      </c>
      <c r="L568">
        <f t="shared" si="25"/>
        <v>-0.27035964741153484</v>
      </c>
    </row>
    <row r="569" spans="1:12">
      <c r="A569" s="28">
        <v>44691</v>
      </c>
      <c r="B569" s="33">
        <v>1.3665893245627825</v>
      </c>
      <c r="C569" s="33">
        <v>1.1674631326116076</v>
      </c>
      <c r="D569" s="33">
        <v>1.5657155165139574</v>
      </c>
      <c r="E569" s="33">
        <v>1.1244065000000001</v>
      </c>
      <c r="F569" s="46">
        <v>0.984428495260946</v>
      </c>
      <c r="G569" s="33">
        <f>[1]!thsiFinD("ths_int_chg_ratio_index",G$1,$A$3,$A569,101)/100+1</f>
        <v>1.19046471577402</v>
      </c>
      <c r="H569" s="46">
        <v>1.1877110576635497</v>
      </c>
      <c r="I569" s="333">
        <f t="shared" si="26"/>
        <v>1.3767132870887535</v>
      </c>
      <c r="J569">
        <f t="shared" si="24"/>
        <v>1.9019671000201743E-2</v>
      </c>
      <c r="K569" s="333">
        <f>MAX(I$3:I569)</f>
        <v>1.8516209749008172</v>
      </c>
      <c r="L569">
        <f t="shared" si="25"/>
        <v>-0.25648212795683112</v>
      </c>
    </row>
    <row r="570" spans="1:12">
      <c r="A570" s="28">
        <v>44692</v>
      </c>
      <c r="B570" s="33">
        <v>1.3969024790433036</v>
      </c>
      <c r="C570" s="33">
        <v>1.2031037934656426</v>
      </c>
      <c r="D570" s="33">
        <v>1.590701164620965</v>
      </c>
      <c r="E570" s="33">
        <v>1.1587252000000001</v>
      </c>
      <c r="F570" s="46">
        <v>0.99723321067135806</v>
      </c>
      <c r="G570" s="33">
        <f>[1]!thsiFinD("ths_int_chg_ratio_index",G$1,$A$3,$A570,101)/100+1</f>
        <v>1.2128782739081301</v>
      </c>
      <c r="H570" s="46">
        <v>1.1968267016474818</v>
      </c>
      <c r="I570" s="333">
        <f t="shared" si="26"/>
        <v>1.3937639331342235</v>
      </c>
      <c r="J570">
        <f t="shared" si="24"/>
        <v>1.2385037760132223E-2</v>
      </c>
      <c r="K570" s="333">
        <f>MAX(I$3:I570)</f>
        <v>1.8516209749008172</v>
      </c>
      <c r="L570">
        <f t="shared" si="25"/>
        <v>-0.24727363103624322</v>
      </c>
    </row>
    <row r="571" spans="1:12">
      <c r="A571" s="28">
        <v>44693</v>
      </c>
      <c r="B571" s="33">
        <v>1.3995851194692888</v>
      </c>
      <c r="C571" s="33">
        <v>1.209994157939565</v>
      </c>
      <c r="D571" s="33">
        <v>1.5891760809990125</v>
      </c>
      <c r="E571" s="33">
        <v>1.1672847</v>
      </c>
      <c r="F571" s="46">
        <v>0.99405179326410276</v>
      </c>
      <c r="G571" s="33">
        <f>[1]!thsiFinD("ths_int_chg_ratio_index",G$1,$A$3,$A571,101)/100+1</f>
        <v>1.2127272250300001</v>
      </c>
      <c r="H571" s="46">
        <v>1.2009304505638922</v>
      </c>
      <c r="I571" s="333">
        <f t="shared" si="26"/>
        <v>1.3950532657814523</v>
      </c>
      <c r="J571">
        <f t="shared" si="24"/>
        <v>9.2507247215767308E-4</v>
      </c>
      <c r="K571" s="333">
        <f>MAX(I$3:I571)</f>
        <v>1.8516209749008172</v>
      </c>
      <c r="L571">
        <f t="shared" si="25"/>
        <v>-0.24657730459324767</v>
      </c>
    </row>
    <row r="572" spans="1:12">
      <c r="A572" s="28">
        <v>44694</v>
      </c>
      <c r="B572" s="33">
        <v>1.4013790000013737</v>
      </c>
      <c r="C572" s="33">
        <v>1.2116803552046524</v>
      </c>
      <c r="D572" s="33">
        <v>1.591077644798095</v>
      </c>
      <c r="E572" s="33">
        <v>1.1661545</v>
      </c>
      <c r="F572" s="46">
        <v>1.0019721478379553</v>
      </c>
      <c r="G572" s="33">
        <f>[1]!thsiFinD("ths_int_chg_ratio_index",G$1,$A$3,$A572,101)/100+1</f>
        <v>1.20880465643021</v>
      </c>
      <c r="H572" s="46">
        <v>1.2096833131360265</v>
      </c>
      <c r="I572" s="333">
        <f t="shared" si="26"/>
        <v>1.4003804789670609</v>
      </c>
      <c r="J572">
        <f t="shared" si="24"/>
        <v>3.8186450053752097E-3</v>
      </c>
      <c r="K572" s="333">
        <f>MAX(I$3:I572)</f>
        <v>1.8516209749008172</v>
      </c>
      <c r="L572">
        <f t="shared" si="25"/>
        <v>-0.2437002507804964</v>
      </c>
    </row>
    <row r="573" spans="1:12">
      <c r="A573" s="28">
        <v>44697</v>
      </c>
      <c r="B573" s="33">
        <v>1.3930274747956637</v>
      </c>
      <c r="C573" s="33">
        <v>1.1964616563635349</v>
      </c>
      <c r="D573" s="33">
        <v>1.5895932932277925</v>
      </c>
      <c r="E573" s="33">
        <v>1.1519722999999999</v>
      </c>
      <c r="F573" s="46">
        <v>0.99558091544083394</v>
      </c>
      <c r="G573" s="33">
        <f>[1]!thsiFinD("ths_int_chg_ratio_index",G$1,$A$3,$A573,101)/100+1</f>
        <v>1.19789556162134</v>
      </c>
      <c r="H573" s="46">
        <v>1.209914004482745</v>
      </c>
      <c r="I573" s="333">
        <f t="shared" si="26"/>
        <v>1.3997536488552687</v>
      </c>
      <c r="J573">
        <f t="shared" si="24"/>
        <v>-4.4761414573168956E-4</v>
      </c>
      <c r="K573" s="333">
        <f>MAX(I$3:I573)</f>
        <v>1.8516209749008172</v>
      </c>
      <c r="L573">
        <f t="shared" si="25"/>
        <v>-0.24403878124666034</v>
      </c>
    </row>
    <row r="574" spans="1:12">
      <c r="A574" s="28">
        <v>44698</v>
      </c>
      <c r="B574" s="33">
        <v>1.4202182805142962</v>
      </c>
      <c r="C574" s="33">
        <v>1.22350487751546</v>
      </c>
      <c r="D574" s="33">
        <v>1.6169316835131324</v>
      </c>
      <c r="E574" s="33">
        <v>1.1674742</v>
      </c>
      <c r="F574" s="46">
        <v>1.0060885352017368</v>
      </c>
      <c r="G574" s="33">
        <f>[1]!thsiFinD("ths_int_chg_ratio_index",G$1,$A$3,$A574,101)/100+1</f>
        <v>1.2062653688727401</v>
      </c>
      <c r="H574" s="46">
        <v>1.215831167006683</v>
      </c>
      <c r="I574" s="333">
        <f t="shared" si="26"/>
        <v>1.4163814252599076</v>
      </c>
      <c r="J574">
        <f t="shared" si="24"/>
        <v>1.1879073448558097E-2</v>
      </c>
      <c r="K574" s="333">
        <f>MAX(I$3:I574)</f>
        <v>1.8516209749008172</v>
      </c>
      <c r="L574">
        <f t="shared" si="25"/>
        <v>-0.23505866240482798</v>
      </c>
    </row>
    <row r="575" spans="1:12">
      <c r="A575" s="28">
        <v>44699</v>
      </c>
      <c r="B575" s="33">
        <v>1.41819286323667</v>
      </c>
      <c r="C575" s="33">
        <v>1.2262448220347499</v>
      </c>
      <c r="D575" s="33">
        <v>1.6101409044385901</v>
      </c>
      <c r="E575" s="33">
        <v>1.1730014</v>
      </c>
      <c r="F575" s="46">
        <v>1.0026351788038013</v>
      </c>
      <c r="G575" s="33">
        <f>[1]!thsiFinD("ths_int_chg_ratio_index",G$1,$A$3,$A575,101)/100+1</f>
        <v>1.2109084100979499</v>
      </c>
      <c r="H575" s="46">
        <v>1.2167277797545575</v>
      </c>
      <c r="I575" s="333">
        <f t="shared" si="26"/>
        <v>1.4134343420965738</v>
      </c>
      <c r="J575">
        <f t="shared" si="24"/>
        <v>-2.0807129426969606E-3</v>
      </c>
      <c r="K575" s="333">
        <f>MAX(I$3:I575)</f>
        <v>1.8516209749008172</v>
      </c>
      <c r="L575">
        <f t="shared" si="25"/>
        <v>-0.23665028574636615</v>
      </c>
    </row>
    <row r="576" spans="1:12">
      <c r="A576" s="28">
        <v>44700</v>
      </c>
      <c r="B576" s="33">
        <v>1.4310717272137476</v>
      </c>
      <c r="C576" s="33">
        <v>1.2442499791517325</v>
      </c>
      <c r="D576" s="33">
        <v>1.6178934752757625</v>
      </c>
      <c r="E576" s="33">
        <v>1.1910308000000001</v>
      </c>
      <c r="F576" s="46">
        <v>1.0057774005353051</v>
      </c>
      <c r="G576" s="33">
        <f>[1]!thsiFinD("ths_int_chg_ratio_index",G$1,$A$3,$A576,101)/100+1</f>
        <v>1.2206626120781001</v>
      </c>
      <c r="H576" s="46">
        <v>1.2251402836495699</v>
      </c>
      <c r="I576" s="333">
        <f t="shared" si="26"/>
        <v>1.4215168794626662</v>
      </c>
      <c r="J576">
        <f t="shared" si="24"/>
        <v>5.7183677553096501E-3</v>
      </c>
      <c r="K576" s="333">
        <f>MAX(I$3:I576)</f>
        <v>1.8516209749008172</v>
      </c>
      <c r="L576">
        <f t="shared" si="25"/>
        <v>-0.23228517135435323</v>
      </c>
    </row>
    <row r="577" spans="1:12">
      <c r="A577" s="28">
        <v>44701</v>
      </c>
      <c r="B577" s="33">
        <v>1.4400995161048824</v>
      </c>
      <c r="C577" s="33">
        <v>1.2564810672863476</v>
      </c>
      <c r="D577" s="33">
        <v>1.6237179649234175</v>
      </c>
      <c r="E577" s="33">
        <v>1.2066178999999999</v>
      </c>
      <c r="F577" s="46">
        <v>1.0244654406327851</v>
      </c>
      <c r="G577" s="33">
        <f>[1]!thsiFinD("ths_int_chg_ratio_index",G$1,$A$3,$A577,101)/100+1</f>
        <v>1.24120938426835</v>
      </c>
      <c r="H577" s="46">
        <v>1.2419025987318237</v>
      </c>
      <c r="I577" s="333">
        <f t="shared" si="26"/>
        <v>1.4328102818276207</v>
      </c>
      <c r="J577">
        <f t="shared" si="24"/>
        <v>7.9446136223324526E-3</v>
      </c>
      <c r="K577" s="333">
        <f>MAX(I$3:I577)</f>
        <v>1.8516209749008172</v>
      </c>
      <c r="L577">
        <f t="shared" si="25"/>
        <v>-0.22618597366862847</v>
      </c>
    </row>
    <row r="578" spans="1:12">
      <c r="A578" s="28">
        <v>44704</v>
      </c>
      <c r="B578" s="33">
        <v>1.4502832264283136</v>
      </c>
      <c r="C578" s="33">
        <v>1.258834378084525</v>
      </c>
      <c r="D578" s="33">
        <v>1.6417320747721025</v>
      </c>
      <c r="E578" s="33">
        <v>1.2080567</v>
      </c>
      <c r="F578" s="46">
        <v>1.021403643659935</v>
      </c>
      <c r="G578" s="33">
        <f>[1]!thsiFinD("ths_int_chg_ratio_index",G$1,$A$3,$A578,101)/100+1</f>
        <v>1.24291893418724</v>
      </c>
      <c r="H578" s="46">
        <v>1.2519777768391549</v>
      </c>
      <c r="I578" s="333">
        <f t="shared" si="26"/>
        <v>1.4468549258056287</v>
      </c>
      <c r="J578">
        <f t="shared" si="24"/>
        <v>9.8021658248386156E-3</v>
      </c>
      <c r="K578" s="333">
        <f>MAX(I$3:I578)</f>
        <v>1.8516209749008172</v>
      </c>
      <c r="L578">
        <f t="shared" si="25"/>
        <v>-0.21860092026494249</v>
      </c>
    </row>
    <row r="579" spans="1:12">
      <c r="A579" s="28">
        <v>44705</v>
      </c>
      <c r="B579" s="33">
        <v>1.4003424974587788</v>
      </c>
      <c r="C579" s="33">
        <v>1.208598751262645</v>
      </c>
      <c r="D579" s="33">
        <v>1.5920862436549124</v>
      </c>
      <c r="E579" s="33">
        <v>1.1569438000000001</v>
      </c>
      <c r="F579" s="46">
        <v>0.99423594515989744</v>
      </c>
      <c r="G579" s="33">
        <f>[1]!thsiFinD("ths_int_chg_ratio_index",G$1,$A$3,$A579,101)/100+1</f>
        <v>1.19346589446674</v>
      </c>
      <c r="H579" s="46">
        <v>1.2072271156212959</v>
      </c>
      <c r="I579" s="333">
        <f t="shared" si="26"/>
        <v>1.3996566796381043</v>
      </c>
      <c r="J579">
        <f t="shared" ref="J579:J642" si="27">I579/I578-1</f>
        <v>-3.2621270678705905E-2</v>
      </c>
      <c r="K579" s="333">
        <f>MAX(I$3:I579)</f>
        <v>1.8516209749008172</v>
      </c>
      <c r="L579">
        <f t="shared" ref="L579:L642" si="28">I579/K579-1</f>
        <v>-0.24409115115307145</v>
      </c>
    </row>
    <row r="580" spans="1:12">
      <c r="A580" s="28">
        <v>44706</v>
      </c>
      <c r="B580" s="33">
        <v>1.4113237323624186</v>
      </c>
      <c r="C580" s="33">
        <v>1.21347612139948</v>
      </c>
      <c r="D580" s="33">
        <v>1.6091713433253574</v>
      </c>
      <c r="E580" s="33">
        <v>1.1612396</v>
      </c>
      <c r="F580" s="46">
        <v>1.0028614479373446</v>
      </c>
      <c r="G580" s="33">
        <f>[1]!thsiFinD("ths_int_chg_ratio_index",G$1,$A$3,$A580,101)/100+1</f>
        <v>1.2065663529425701</v>
      </c>
      <c r="H580" s="46">
        <v>1.2250993625191926</v>
      </c>
      <c r="I580" s="333">
        <f t="shared" ref="I580:I643" si="29">D580*0.5+H580*0.5</f>
        <v>1.417135352922275</v>
      </c>
      <c r="J580">
        <f t="shared" si="27"/>
        <v>1.2487829007246321E-2</v>
      </c>
      <c r="K580" s="333">
        <f>MAX(I$3:I580)</f>
        <v>1.8516209749008172</v>
      </c>
      <c r="L580">
        <f t="shared" si="28"/>
        <v>-0.23465149070360669</v>
      </c>
    </row>
    <row r="581" spans="1:12">
      <c r="A581" s="28">
        <v>44707</v>
      </c>
      <c r="B581" s="33">
        <v>1.4144419946464788</v>
      </c>
      <c r="C581" s="33">
        <v>1.2115034150556101</v>
      </c>
      <c r="D581" s="33">
        <v>1.6173805742373475</v>
      </c>
      <c r="E581" s="33">
        <v>1.1583547000000001</v>
      </c>
      <c r="F581" s="46">
        <v>1.0074950686370741</v>
      </c>
      <c r="G581" s="33">
        <f>[1]!thsiFinD("ths_int_chg_ratio_index",G$1,$A$3,$A581,101)/100+1</f>
        <v>1.21783005376053</v>
      </c>
      <c r="H581" s="46">
        <v>1.2317350217123113</v>
      </c>
      <c r="I581" s="333">
        <f t="shared" si="29"/>
        <v>1.4245577979748294</v>
      </c>
      <c r="J581">
        <f t="shared" si="27"/>
        <v>5.2376401712430631E-3</v>
      </c>
      <c r="K581" s="333">
        <f>MAX(I$3:I581)</f>
        <v>1.8516209749008172</v>
      </c>
      <c r="L581">
        <f t="shared" si="28"/>
        <v>-0.23064287060631494</v>
      </c>
    </row>
    <row r="582" spans="1:12">
      <c r="A582" s="28">
        <v>44708</v>
      </c>
      <c r="B582" s="33">
        <v>1.4087639594409689</v>
      </c>
      <c r="C582" s="33">
        <v>1.20547546481687</v>
      </c>
      <c r="D582" s="33">
        <v>1.6120524540650676</v>
      </c>
      <c r="E582" s="33">
        <v>1.1530373</v>
      </c>
      <c r="F582" s="46">
        <v>1.0086066411731947</v>
      </c>
      <c r="G582" s="33">
        <f>[1]!thsiFinD("ths_int_chg_ratio_index",G$1,$A$3,$A582,101)/100+1</f>
        <v>1.21953519018134</v>
      </c>
      <c r="H582" s="46">
        <v>1.2306659767338137</v>
      </c>
      <c r="I582" s="333">
        <f t="shared" si="29"/>
        <v>1.4213592153994408</v>
      </c>
      <c r="J582">
        <f t="shared" si="27"/>
        <v>-2.245316111382567E-3</v>
      </c>
      <c r="K582" s="333">
        <f>MAX(I$3:I582)</f>
        <v>1.8516209749008172</v>
      </c>
      <c r="L582">
        <f t="shared" si="28"/>
        <v>-0.23237032056434959</v>
      </c>
    </row>
    <row r="583" spans="1:12">
      <c r="A583" s="28">
        <v>44711</v>
      </c>
      <c r="B583" s="33">
        <v>1.42828977249678</v>
      </c>
      <c r="C583" s="33">
        <v>1.2195633144251299</v>
      </c>
      <c r="D583" s="33">
        <v>1.6370162305684302</v>
      </c>
      <c r="E583" s="33">
        <v>1.1714773000000001</v>
      </c>
      <c r="F583" s="46">
        <v>1.015677008185889</v>
      </c>
      <c r="G583" s="33">
        <f>[1]!thsiFinD("ths_int_chg_ratio_index",G$1,$A$3,$A583,101)/100+1</f>
        <v>1.2278984803047401</v>
      </c>
      <c r="H583" s="46">
        <v>1.2412922569975062</v>
      </c>
      <c r="I583" s="333">
        <f t="shared" si="29"/>
        <v>1.4391542437829683</v>
      </c>
      <c r="J583">
        <f t="shared" si="27"/>
        <v>1.2519726323036995E-2</v>
      </c>
      <c r="K583" s="333">
        <f>MAX(I$3:I583)</f>
        <v>1.8516209749008172</v>
      </c>
      <c r="L583">
        <f t="shared" si="28"/>
        <v>-0.22275980706037468</v>
      </c>
    </row>
    <row r="584" spans="1:12">
      <c r="A584" s="28">
        <v>44712</v>
      </c>
      <c r="B584" s="33">
        <v>1.454817673422705</v>
      </c>
      <c r="C584" s="33">
        <v>1.2518667195157875</v>
      </c>
      <c r="D584" s="33">
        <v>1.6577686273296224</v>
      </c>
      <c r="E584" s="33">
        <v>1.2041124000000001</v>
      </c>
      <c r="F584" s="46">
        <v>1.031075252612274</v>
      </c>
      <c r="G584" s="33">
        <f>[1]!thsiFinD("ths_int_chg_ratio_index",G$1,$A$3,$A584,101)/100+1</f>
        <v>1.2599985942802401</v>
      </c>
      <c r="H584" s="46">
        <v>1.2557589523250399</v>
      </c>
      <c r="I584" s="333">
        <f t="shared" si="29"/>
        <v>1.4567637898273311</v>
      </c>
      <c r="J584">
        <f t="shared" si="27"/>
        <v>1.2236038020549067E-2</v>
      </c>
      <c r="K584" s="333">
        <f>MAX(I$3:I584)</f>
        <v>1.8516209749008172</v>
      </c>
      <c r="L584">
        <f t="shared" si="28"/>
        <v>-0.21324946650846666</v>
      </c>
    </row>
    <row r="585" spans="1:12">
      <c r="A585" s="28">
        <v>44713</v>
      </c>
      <c r="B585" s="33">
        <v>1.4546874142864075</v>
      </c>
      <c r="C585" s="33">
        <v>1.2581672200231451</v>
      </c>
      <c r="D585" s="33">
        <v>1.6512076085496699</v>
      </c>
      <c r="E585" s="33">
        <v>1.2128377000000001</v>
      </c>
      <c r="F585" s="46">
        <v>1.029367751546254</v>
      </c>
      <c r="G585" s="33">
        <f>[1]!thsiFinD("ths_int_chg_ratio_index",G$1,$A$3,$A585,101)/100+1</f>
        <v>1.2546023710466601</v>
      </c>
      <c r="H585" s="46">
        <v>1.2589298674323013</v>
      </c>
      <c r="I585" s="333">
        <f t="shared" si="29"/>
        <v>1.4550687379909855</v>
      </c>
      <c r="J585">
        <f t="shared" si="27"/>
        <v>-1.1635735650366019E-3</v>
      </c>
      <c r="K585" s="333">
        <f>MAX(I$3:I585)</f>
        <v>1.8516209749008172</v>
      </c>
      <c r="L585">
        <f t="shared" si="28"/>
        <v>-0.21416490863151583</v>
      </c>
    </row>
    <row r="586" spans="1:12">
      <c r="A586" s="28">
        <v>44714</v>
      </c>
      <c r="B586" s="33">
        <v>1.4844176745589988</v>
      </c>
      <c r="C586" s="33">
        <v>1.2977746208073975</v>
      </c>
      <c r="D586" s="33">
        <v>1.6710607283106</v>
      </c>
      <c r="E586" s="33">
        <v>1.2439507000000001</v>
      </c>
      <c r="F586" s="46">
        <v>1.032824660563578</v>
      </c>
      <c r="G586" s="33">
        <f>[1]!thsiFinD("ths_int_chg_ratio_index",G$1,$A$3,$A586,101)/100+1</f>
        <v>1.26108472728377</v>
      </c>
      <c r="H586" s="46">
        <v>1.267359485767845</v>
      </c>
      <c r="I586" s="333">
        <f t="shared" si="29"/>
        <v>1.4692101070392225</v>
      </c>
      <c r="J586">
        <f t="shared" si="27"/>
        <v>9.718694848576126E-3</v>
      </c>
      <c r="K586" s="333">
        <f>MAX(I$3:I586)</f>
        <v>1.8516209749008172</v>
      </c>
      <c r="L586">
        <f t="shared" si="28"/>
        <v>-0.20652761717720269</v>
      </c>
    </row>
    <row r="587" spans="1:12">
      <c r="A587" s="28">
        <v>44718</v>
      </c>
      <c r="B587" s="33">
        <v>1.5276652016544636</v>
      </c>
      <c r="C587" s="33">
        <v>1.3407370298624799</v>
      </c>
      <c r="D587" s="33">
        <v>1.7145933734464474</v>
      </c>
      <c r="E587" s="33">
        <v>1.2948322999999999</v>
      </c>
      <c r="F587" s="46">
        <v>1.0519570118095609</v>
      </c>
      <c r="G587" s="33">
        <f>[1]!thsiFinD("ths_int_chg_ratio_index",G$1,$A$3,$A587,101)/100+1</f>
        <v>1.28944817579813</v>
      </c>
      <c r="H587" s="46">
        <v>1.2942925977060789</v>
      </c>
      <c r="I587" s="333">
        <f t="shared" si="29"/>
        <v>1.5044429855762631</v>
      </c>
      <c r="J587">
        <f t="shared" si="27"/>
        <v>2.3980830494041872E-2</v>
      </c>
      <c r="K587" s="333">
        <f>MAX(I$3:I587)</f>
        <v>1.8516209749008172</v>
      </c>
      <c r="L587">
        <f t="shared" si="28"/>
        <v>-0.18749949046302572</v>
      </c>
    </row>
    <row r="588" spans="1:12">
      <c r="A588" s="28">
        <v>44719</v>
      </c>
      <c r="B588" s="33">
        <v>1.5175478366250312</v>
      </c>
      <c r="C588" s="33">
        <v>1.3269530586104925</v>
      </c>
      <c r="D588" s="33">
        <v>1.70814261463957</v>
      </c>
      <c r="E588" s="33">
        <v>1.2945313999999999</v>
      </c>
      <c r="F588" s="46">
        <v>1.0544266665968609</v>
      </c>
      <c r="G588" s="33">
        <f>[1]!thsiFinD("ths_int_chg_ratio_index",G$1,$A$3,$A588,101)/100+1</f>
        <v>1.2887896571363699</v>
      </c>
      <c r="H588" s="46">
        <v>1.2957329447888064</v>
      </c>
      <c r="I588" s="333">
        <f t="shared" si="29"/>
        <v>1.5019377797141882</v>
      </c>
      <c r="J588">
        <f t="shared" si="27"/>
        <v>-1.665204920421326E-3</v>
      </c>
      <c r="K588" s="333">
        <f>MAX(I$3:I588)</f>
        <v>1.8516209749008172</v>
      </c>
      <c r="L588">
        <f t="shared" si="28"/>
        <v>-0.18885247030935148</v>
      </c>
    </row>
    <row r="589" spans="1:12">
      <c r="A589" s="28">
        <v>44720</v>
      </c>
      <c r="B589" s="33">
        <v>1.5231518538806674</v>
      </c>
      <c r="C589" s="33">
        <v>1.3291228432698325</v>
      </c>
      <c r="D589" s="33">
        <v>1.7171808644915025</v>
      </c>
      <c r="E589" s="33">
        <v>1.3007332</v>
      </c>
      <c r="F589" s="46">
        <v>1.0635129113874819</v>
      </c>
      <c r="G589" s="33">
        <f>[1]!thsiFinD("ths_int_chg_ratio_index",G$1,$A$3,$A589,101)/100+1</f>
        <v>1.2905819085846599</v>
      </c>
      <c r="H589" s="46">
        <v>1.3018803291713361</v>
      </c>
      <c r="I589" s="333">
        <f t="shared" si="29"/>
        <v>1.5095305968314192</v>
      </c>
      <c r="J589">
        <f t="shared" si="27"/>
        <v>5.0553473118413184E-3</v>
      </c>
      <c r="K589" s="333">
        <f>MAX(I$3:I589)</f>
        <v>1.8516209749008172</v>
      </c>
      <c r="L589">
        <f t="shared" si="28"/>
        <v>-0.1847518378256231</v>
      </c>
    </row>
    <row r="590" spans="1:12">
      <c r="A590" s="28">
        <v>44721</v>
      </c>
      <c r="B590" s="33">
        <v>1.4930761406121538</v>
      </c>
      <c r="C590" s="33">
        <v>1.2897745688211275</v>
      </c>
      <c r="D590" s="33">
        <v>1.69637771240318</v>
      </c>
      <c r="E590" s="33">
        <v>1.2652746000000001</v>
      </c>
      <c r="F590" s="46">
        <v>1.0514895852625381</v>
      </c>
      <c r="G590" s="33">
        <f>[1]!thsiFinD("ths_int_chg_ratio_index",G$1,$A$3,$A590,101)/100+1</f>
        <v>1.2635630095734101</v>
      </c>
      <c r="H590" s="46">
        <v>1.2843282067628174</v>
      </c>
      <c r="I590" s="333">
        <f t="shared" si="29"/>
        <v>1.4903529595829987</v>
      </c>
      <c r="J590">
        <f t="shared" si="27"/>
        <v>-1.2704371338133402E-2</v>
      </c>
      <c r="K590" s="333">
        <f>MAX(I$3:I590)</f>
        <v>1.8516209749008172</v>
      </c>
      <c r="L590">
        <f t="shared" si="28"/>
        <v>-0.19510905321061722</v>
      </c>
    </row>
    <row r="591" spans="1:12">
      <c r="A591" s="28">
        <v>44722</v>
      </c>
      <c r="B591" s="33">
        <v>1.5199223209638399</v>
      </c>
      <c r="C591" s="33">
        <v>1.3162438637081075</v>
      </c>
      <c r="D591" s="33">
        <v>1.7236007782195726</v>
      </c>
      <c r="E591" s="33">
        <v>1.2870622</v>
      </c>
      <c r="F591" s="46">
        <v>1.0681035500671121</v>
      </c>
      <c r="G591" s="33">
        <f>[1]!thsiFinD("ths_int_chg_ratio_index",G$1,$A$3,$A591,101)/100+1</f>
        <v>1.2815035080297599</v>
      </c>
      <c r="H591" s="46">
        <v>1.3093907540057399</v>
      </c>
      <c r="I591" s="333">
        <f t="shared" si="29"/>
        <v>1.5164957661126564</v>
      </c>
      <c r="J591">
        <f t="shared" si="27"/>
        <v>1.7541352443767755E-2</v>
      </c>
      <c r="K591" s="333">
        <f>MAX(I$3:I591)</f>
        <v>1.8516209749008172</v>
      </c>
      <c r="L591">
        <f t="shared" si="28"/>
        <v>-0.18099017743418677</v>
      </c>
    </row>
    <row r="592" spans="1:12">
      <c r="A592" s="28">
        <v>44725</v>
      </c>
      <c r="B592" s="33">
        <v>1.522412171613835</v>
      </c>
      <c r="C592" s="33">
        <v>1.304241246063675</v>
      </c>
      <c r="D592" s="33">
        <v>1.7405830971639951</v>
      </c>
      <c r="E592" s="33">
        <v>1.2751779000000001</v>
      </c>
      <c r="F592" s="46">
        <v>1.0583698403929649</v>
      </c>
      <c r="G592" s="33">
        <f>[1]!thsiFinD("ths_int_chg_ratio_index",G$1,$A$3,$A592,101)/100+1</f>
        <v>1.2796995422501301</v>
      </c>
      <c r="H592" s="46">
        <v>1.3110236081129387</v>
      </c>
      <c r="I592" s="333">
        <f t="shared" si="29"/>
        <v>1.5258033526384669</v>
      </c>
      <c r="J592">
        <f t="shared" si="27"/>
        <v>6.1375618276002797E-3</v>
      </c>
      <c r="K592" s="333">
        <f>MAX(I$3:I592)</f>
        <v>1.8516209749008172</v>
      </c>
      <c r="L592">
        <f t="shared" si="28"/>
        <v>-0.17596345401077718</v>
      </c>
    </row>
    <row r="593" spans="1:12">
      <c r="A593" s="28">
        <v>44726</v>
      </c>
      <c r="B593" s="33">
        <v>1.5161258502915951</v>
      </c>
      <c r="C593" s="33">
        <v>1.2873735567792826</v>
      </c>
      <c r="D593" s="33">
        <v>1.7448781438039074</v>
      </c>
      <c r="E593" s="33">
        <v>1.2591044</v>
      </c>
      <c r="F593" s="46">
        <v>1.0664006767552949</v>
      </c>
      <c r="G593" s="33">
        <f>[1]!thsiFinD("ths_int_chg_ratio_index",G$1,$A$3,$A593,101)/100+1</f>
        <v>1.27602458326679</v>
      </c>
      <c r="H593" s="46">
        <v>1.3163063980731913</v>
      </c>
      <c r="I593" s="333">
        <f t="shared" si="29"/>
        <v>1.5305922709385493</v>
      </c>
      <c r="J593">
        <f t="shared" si="27"/>
        <v>3.1386209053749781E-3</v>
      </c>
      <c r="K593" s="333">
        <f>MAX(I$3:I593)</f>
        <v>1.8516209749008172</v>
      </c>
      <c r="L593">
        <f t="shared" si="28"/>
        <v>-0.17337711568074232</v>
      </c>
    </row>
    <row r="594" spans="1:12">
      <c r="A594" s="28">
        <v>44727</v>
      </c>
      <c r="B594" s="33">
        <v>1.5164489592995776</v>
      </c>
      <c r="C594" s="33">
        <v>1.2983509835575975</v>
      </c>
      <c r="D594" s="33">
        <v>1.7345469350415574</v>
      </c>
      <c r="E594" s="33">
        <v>1.2541443999999999</v>
      </c>
      <c r="F594" s="46">
        <v>1.0764544493893371</v>
      </c>
      <c r="G594" s="33">
        <f>[1]!thsiFinD("ths_int_chg_ratio_index",G$1,$A$3,$A594,101)/100+1</f>
        <v>1.2971603718359801</v>
      </c>
      <c r="H594" s="46">
        <v>1.3138300030821051</v>
      </c>
      <c r="I594" s="333">
        <f t="shared" si="29"/>
        <v>1.5241884690618313</v>
      </c>
      <c r="J594">
        <f t="shared" si="27"/>
        <v>-4.1838718241999917E-3</v>
      </c>
      <c r="K594" s="333">
        <f>MAX(I$3:I594)</f>
        <v>1.8516209749008172</v>
      </c>
      <c r="L594">
        <f t="shared" si="28"/>
        <v>-0.17683559987568465</v>
      </c>
    </row>
    <row r="595" spans="1:12">
      <c r="A595" s="28">
        <v>44728</v>
      </c>
      <c r="B595" s="33">
        <v>1.535996851780195</v>
      </c>
      <c r="C595" s="33">
        <v>1.3131572022548799</v>
      </c>
      <c r="D595" s="33">
        <v>1.7588365013055101</v>
      </c>
      <c r="E595" s="33">
        <v>1.2679289</v>
      </c>
      <c r="F595" s="46">
        <v>1.07124336443153</v>
      </c>
      <c r="G595" s="33">
        <f>[1]!thsiFinD("ths_int_chg_ratio_index",G$1,$A$3,$A595,101)/100+1</f>
        <v>1.3003465874667901</v>
      </c>
      <c r="H595" s="46">
        <v>1.3151925976358501</v>
      </c>
      <c r="I595" s="333">
        <f t="shared" si="29"/>
        <v>1.5370145494706802</v>
      </c>
      <c r="J595">
        <f t="shared" si="27"/>
        <v>8.4150225967420944E-3</v>
      </c>
      <c r="K595" s="333">
        <f>MAX(I$3:I595)</f>
        <v>1.8516209749008172</v>
      </c>
      <c r="L595">
        <f t="shared" si="28"/>
        <v>-0.16990865284780488</v>
      </c>
    </row>
    <row r="596" spans="1:12">
      <c r="A596" s="28">
        <v>44729</v>
      </c>
      <c r="B596" s="33">
        <v>1.5555107135930961</v>
      </c>
      <c r="C596" s="33">
        <v>1.3306503190792851</v>
      </c>
      <c r="D596" s="33">
        <v>1.7803711081069076</v>
      </c>
      <c r="E596" s="33">
        <v>1.2928704</v>
      </c>
      <c r="F596" s="46">
        <v>1.0846329999262361</v>
      </c>
      <c r="G596" s="33">
        <f>[1]!thsiFinD("ths_int_chg_ratio_index",G$1,$A$3,$A596,101)/100+1</f>
        <v>1.3163698541087299</v>
      </c>
      <c r="H596" s="46">
        <v>1.3287081311245261</v>
      </c>
      <c r="I596" s="333">
        <f t="shared" si="29"/>
        <v>1.5545396196157169</v>
      </c>
      <c r="J596">
        <f t="shared" si="27"/>
        <v>1.1402019682293929E-2</v>
      </c>
      <c r="K596" s="333">
        <f>MAX(I$3:I596)</f>
        <v>1.8516209749008172</v>
      </c>
      <c r="L596">
        <f t="shared" si="28"/>
        <v>-0.16044393496947384</v>
      </c>
    </row>
    <row r="597" spans="1:12">
      <c r="A597" s="28">
        <v>44732</v>
      </c>
      <c r="B597" s="33">
        <v>1.5756407769564624</v>
      </c>
      <c r="C597" s="33">
        <v>1.345326127803</v>
      </c>
      <c r="D597" s="33">
        <v>1.8059554261099251</v>
      </c>
      <c r="E597" s="33">
        <v>1.3086059999999999</v>
      </c>
      <c r="F597" s="46">
        <v>1.089297332085678</v>
      </c>
      <c r="G597" s="33">
        <f>[1]!thsiFinD("ths_int_chg_ratio_index",G$1,$A$3,$A597,101)/100+1</f>
        <v>1.32714427535476</v>
      </c>
      <c r="H597" s="46">
        <v>1.3375997432463613</v>
      </c>
      <c r="I597" s="333">
        <f t="shared" si="29"/>
        <v>1.5717775846781432</v>
      </c>
      <c r="J597">
        <f t="shared" si="27"/>
        <v>1.1088791076735438E-2</v>
      </c>
      <c r="K597" s="333">
        <f>MAX(I$3:I597)</f>
        <v>1.8516209749008172</v>
      </c>
      <c r="L597">
        <f t="shared" si="28"/>
        <v>-0.15113427316714423</v>
      </c>
    </row>
    <row r="598" spans="1:12">
      <c r="A598" s="28">
        <v>44733</v>
      </c>
      <c r="B598" s="33">
        <v>1.5577484452258439</v>
      </c>
      <c r="C598" s="33">
        <v>1.3340330879232725</v>
      </c>
      <c r="D598" s="33">
        <v>1.7814638025284149</v>
      </c>
      <c r="E598" s="33">
        <v>1.2955719999999999</v>
      </c>
      <c r="F598" s="46">
        <v>1.0861451302983931</v>
      </c>
      <c r="G598" s="33">
        <f>[1]!thsiFinD("ths_int_chg_ratio_index",G$1,$A$3,$A598,101)/100+1</f>
        <v>1.3264634004691001</v>
      </c>
      <c r="H598" s="46">
        <v>1.3278531579315276</v>
      </c>
      <c r="I598" s="333">
        <f t="shared" si="29"/>
        <v>1.5546584802299712</v>
      </c>
      <c r="J598">
        <f t="shared" si="27"/>
        <v>-1.0891556550399306E-2</v>
      </c>
      <c r="K598" s="333">
        <f>MAX(I$3:I598)</f>
        <v>1.8516209749008172</v>
      </c>
      <c r="L598">
        <f t="shared" si="28"/>
        <v>-0.16037974223464002</v>
      </c>
    </row>
    <row r="599" spans="1:12">
      <c r="A599" s="28">
        <v>44734</v>
      </c>
      <c r="B599" s="33">
        <v>1.5442743815157001</v>
      </c>
      <c r="C599" s="33">
        <v>1.3090958410945475</v>
      </c>
      <c r="D599" s="33">
        <v>1.7794529219368524</v>
      </c>
      <c r="E599" s="33">
        <v>1.2799001999999999</v>
      </c>
      <c r="F599" s="46">
        <v>1.0716118552030869</v>
      </c>
      <c r="G599" s="33">
        <f>[1]!thsiFinD("ths_int_chg_ratio_index",G$1,$A$3,$A599,101)/100+1</f>
        <v>1.3021789316265799</v>
      </c>
      <c r="H599" s="46">
        <v>1.3136715964262713</v>
      </c>
      <c r="I599" s="333">
        <f t="shared" si="29"/>
        <v>1.5465622591815618</v>
      </c>
      <c r="J599">
        <f t="shared" si="27"/>
        <v>-5.2077167759776444E-3</v>
      </c>
      <c r="K599" s="333">
        <f>MAX(I$3:I599)</f>
        <v>1.8516209749008172</v>
      </c>
      <c r="L599">
        <f t="shared" si="28"/>
        <v>-0.16475224673645539</v>
      </c>
    </row>
    <row r="600" spans="1:12">
      <c r="A600" s="28">
        <v>44735</v>
      </c>
      <c r="B600" s="33">
        <v>1.5837396641171124</v>
      </c>
      <c r="C600" s="33">
        <v>1.3435744922460224</v>
      </c>
      <c r="D600" s="33">
        <v>1.8239048359882024</v>
      </c>
      <c r="E600" s="33">
        <v>1.30955</v>
      </c>
      <c r="F600" s="46">
        <v>1.090614231998948</v>
      </c>
      <c r="G600" s="33">
        <f>[1]!thsiFinD("ths_int_chg_ratio_index",G$1,$A$3,$A600,101)/100+1</f>
        <v>1.32084654357929</v>
      </c>
      <c r="H600" s="46">
        <v>1.3385220740834676</v>
      </c>
      <c r="I600" s="333">
        <f t="shared" si="29"/>
        <v>1.581213455035835</v>
      </c>
      <c r="J600">
        <f t="shared" si="27"/>
        <v>2.2405302889397127E-2</v>
      </c>
      <c r="K600" s="333">
        <f>MAX(I$3:I600)</f>
        <v>1.8516209749008172</v>
      </c>
      <c r="L600">
        <f t="shared" si="28"/>
        <v>-0.14603826783689722</v>
      </c>
    </row>
    <row r="601" spans="1:12">
      <c r="A601" s="28">
        <v>44736</v>
      </c>
      <c r="B601" s="33">
        <v>1.60486473136799</v>
      </c>
      <c r="C601" s="33">
        <v>1.3682675837945224</v>
      </c>
      <c r="D601" s="33">
        <v>1.8414618789414576</v>
      </c>
      <c r="E601" s="33">
        <v>1.3331397</v>
      </c>
      <c r="F601" s="46">
        <v>1.1031419132145599</v>
      </c>
      <c r="G601" s="33">
        <f>[1]!thsiFinD("ths_int_chg_ratio_index",G$1,$A$3,$A601,101)/100+1</f>
        <v>1.3439125157236</v>
      </c>
      <c r="H601" s="46">
        <v>1.3526241046127989</v>
      </c>
      <c r="I601" s="333">
        <f t="shared" si="29"/>
        <v>1.5970429917771283</v>
      </c>
      <c r="J601">
        <f t="shared" si="27"/>
        <v>1.0011005592495792E-2</v>
      </c>
      <c r="K601" s="333">
        <f>MAX(I$3:I601)</f>
        <v>1.8516209749008172</v>
      </c>
      <c r="L601">
        <f t="shared" si="28"/>
        <v>-0.13748925216043506</v>
      </c>
    </row>
    <row r="602" spans="1:12">
      <c r="A602" s="28">
        <v>44739</v>
      </c>
      <c r="B602" s="33">
        <v>1.6174646292005013</v>
      </c>
      <c r="C602" s="33">
        <v>1.3739015695163301</v>
      </c>
      <c r="D602" s="33">
        <v>1.8610276888846724</v>
      </c>
      <c r="E602" s="33">
        <v>1.3339380000000001</v>
      </c>
      <c r="F602" s="46">
        <v>1.11422178516694</v>
      </c>
      <c r="G602" s="33">
        <f>[1]!thsiFinD("ths_int_chg_ratio_index",G$1,$A$3,$A602,101)/100+1</f>
        <v>1.3543760947125101</v>
      </c>
      <c r="H602" s="46">
        <v>1.3672494240329287</v>
      </c>
      <c r="I602" s="333">
        <f t="shared" si="29"/>
        <v>1.6141385564588004</v>
      </c>
      <c r="J602">
        <f t="shared" si="27"/>
        <v>1.0704511255923643E-2</v>
      </c>
      <c r="K602" s="333">
        <f>MAX(I$3:I602)</f>
        <v>1.8516209749008172</v>
      </c>
      <c r="L602">
        <f t="shared" si="28"/>
        <v>-0.12825649615183132</v>
      </c>
    </row>
    <row r="603" spans="1:12">
      <c r="A603" s="28">
        <v>44740</v>
      </c>
      <c r="B603" s="33">
        <v>1.6396151156989462</v>
      </c>
      <c r="C603" s="33">
        <v>1.3990333127304024</v>
      </c>
      <c r="D603" s="33">
        <v>1.8801969186674898</v>
      </c>
      <c r="E603" s="33">
        <v>1.3486516</v>
      </c>
      <c r="F603" s="46">
        <v>1.12693897057992</v>
      </c>
      <c r="G603" s="33">
        <f>[1]!thsiFinD("ths_int_chg_ratio_index",G$1,$A$3,$A603,101)/100+1</f>
        <v>1.37978353070607</v>
      </c>
      <c r="H603" s="46">
        <v>1.3857103992200599</v>
      </c>
      <c r="I603" s="333">
        <f t="shared" si="29"/>
        <v>1.6329536589437748</v>
      </c>
      <c r="J603">
        <f t="shared" si="27"/>
        <v>1.1656435818156785E-2</v>
      </c>
      <c r="K603" s="333">
        <f>MAX(I$3:I603)</f>
        <v>1.8516209749008172</v>
      </c>
      <c r="L603">
        <f t="shared" si="28"/>
        <v>-0.11809507394932994</v>
      </c>
    </row>
    <row r="604" spans="1:12">
      <c r="A604" s="28">
        <v>44741</v>
      </c>
      <c r="B604" s="33">
        <v>1.5953862211287975</v>
      </c>
      <c r="C604" s="33">
        <v>1.36762506199679</v>
      </c>
      <c r="D604" s="33">
        <v>1.8231473802608051</v>
      </c>
      <c r="E604" s="33">
        <v>1.3187997</v>
      </c>
      <c r="F604" s="46">
        <v>1.1084612829462199</v>
      </c>
      <c r="G604" s="33">
        <f>[1]!thsiFinD("ths_int_chg_ratio_index",G$1,$A$3,$A604,101)/100+1</f>
        <v>1.35215701262772</v>
      </c>
      <c r="H604" s="46">
        <v>1.3552287043680176</v>
      </c>
      <c r="I604" s="333">
        <f t="shared" si="29"/>
        <v>1.5891880423144114</v>
      </c>
      <c r="J604">
        <f t="shared" si="27"/>
        <v>-2.6801505596718456E-2</v>
      </c>
      <c r="K604" s="333">
        <f>MAX(I$3:I604)</f>
        <v>1.8516209749008172</v>
      </c>
      <c r="L604">
        <f t="shared" si="28"/>
        <v>-0.14173145376065055</v>
      </c>
    </row>
    <row r="605" spans="1:12">
      <c r="A605" s="28">
        <v>44742</v>
      </c>
      <c r="B605" s="33">
        <v>1.6256311189984625</v>
      </c>
      <c r="C605" s="33">
        <v>1.393216518392365</v>
      </c>
      <c r="D605" s="33">
        <v>1.8580457196045601</v>
      </c>
      <c r="E605" s="33">
        <v>1.3356326000000001</v>
      </c>
      <c r="F605" s="46">
        <v>1.12392036597963</v>
      </c>
      <c r="G605" s="33">
        <f>[1]!thsiFinD("ths_int_chg_ratio_index",G$1,$A$3,$A605,101)/100+1</f>
        <v>1.37748368573122</v>
      </c>
      <c r="H605" s="46">
        <v>1.3718145793031589</v>
      </c>
      <c r="I605" s="333">
        <f t="shared" si="29"/>
        <v>1.6149301494538595</v>
      </c>
      <c r="J605">
        <f t="shared" si="27"/>
        <v>1.6198276386448773E-2</v>
      </c>
      <c r="K605" s="333">
        <f>MAX(I$3:I605)</f>
        <v>1.8516209749008172</v>
      </c>
      <c r="L605">
        <f t="shared" si="28"/>
        <v>-0.12782898263487008</v>
      </c>
    </row>
    <row r="606" spans="1:12">
      <c r="A606" s="28">
        <v>44743</v>
      </c>
      <c r="B606" s="33">
        <v>1.6222608760208064</v>
      </c>
      <c r="C606" s="33">
        <v>1.381515666963905</v>
      </c>
      <c r="D606" s="33">
        <v>1.8630060850777075</v>
      </c>
      <c r="E606" s="33">
        <v>1.3233908000000001</v>
      </c>
      <c r="F606" s="46">
        <v>1.11978537410905</v>
      </c>
      <c r="G606" s="33">
        <f>[1]!thsiFinD("ths_int_chg_ratio_index",G$1,$A$3,$A606,101)/100+1</f>
        <v>1.37240399692986</v>
      </c>
      <c r="H606" s="46">
        <v>1.3731361031834024</v>
      </c>
      <c r="I606" s="333">
        <f t="shared" si="29"/>
        <v>1.6180710941305549</v>
      </c>
      <c r="J606">
        <f t="shared" si="27"/>
        <v>1.9449415058339081E-3</v>
      </c>
      <c r="K606" s="333">
        <f>MAX(I$3:I606)</f>
        <v>1.8516209749008172</v>
      </c>
      <c r="L606">
        <f t="shared" si="28"/>
        <v>-0.12613266102301124</v>
      </c>
    </row>
    <row r="607" spans="1:12">
      <c r="A607" s="28">
        <v>44746</v>
      </c>
      <c r="B607" s="33">
        <v>1.6368138310125488</v>
      </c>
      <c r="C607" s="33">
        <v>1.3752284616246151</v>
      </c>
      <c r="D607" s="33">
        <v>1.8983992004004826</v>
      </c>
      <c r="E607" s="33">
        <v>1.3385735999999999</v>
      </c>
      <c r="F607" s="46">
        <v>1.1288972585277599</v>
      </c>
      <c r="G607" s="33">
        <f>[1]!thsiFinD("ths_int_chg_ratio_index",G$1,$A$3,$A607,101)/100+1</f>
        <v>1.39687210029052</v>
      </c>
      <c r="H607" s="46">
        <v>1.3890289304883714</v>
      </c>
      <c r="I607" s="333">
        <f t="shared" si="29"/>
        <v>1.6437140654444269</v>
      </c>
      <c r="J607">
        <f t="shared" si="27"/>
        <v>1.5847864415160728E-2</v>
      </c>
      <c r="K607" s="333">
        <f>MAX(I$3:I607)</f>
        <v>1.8516209749008172</v>
      </c>
      <c r="L607">
        <f t="shared" si="28"/>
        <v>-0.11228372991806645</v>
      </c>
    </row>
    <row r="608" spans="1:12">
      <c r="A608" s="28">
        <v>44747</v>
      </c>
      <c r="B608" s="33">
        <v>1.6326514131110264</v>
      </c>
      <c r="C608" s="33">
        <v>1.3721036795113075</v>
      </c>
      <c r="D608" s="33">
        <v>1.893199146710745</v>
      </c>
      <c r="E608" s="33">
        <v>1.3292081</v>
      </c>
      <c r="F608" s="46">
        <v>1.12717629490406</v>
      </c>
      <c r="G608" s="33">
        <f>[1]!thsiFinD("ths_int_chg_ratio_index",G$1,$A$3,$A608,101)/100+1</f>
        <v>1.39555093820245</v>
      </c>
      <c r="H608" s="46">
        <v>1.3850518727913737</v>
      </c>
      <c r="I608" s="333">
        <f t="shared" si="29"/>
        <v>1.6391255097510593</v>
      </c>
      <c r="J608">
        <f t="shared" si="27"/>
        <v>-2.7915777992244539E-3</v>
      </c>
      <c r="K608" s="333">
        <f>MAX(I$3:I608)</f>
        <v>1.8516209749008172</v>
      </c>
      <c r="L608">
        <f t="shared" si="28"/>
        <v>-0.11476185894963753</v>
      </c>
    </row>
    <row r="609" spans="1:12">
      <c r="A609" s="28">
        <v>44748</v>
      </c>
      <c r="B609" s="33">
        <v>1.6347716102794088</v>
      </c>
      <c r="C609" s="33">
        <v>1.3837043495834951</v>
      </c>
      <c r="D609" s="33">
        <v>1.8858388709753227</v>
      </c>
      <c r="E609" s="33">
        <v>1.3257878999999999</v>
      </c>
      <c r="F609" s="46">
        <v>1.1108022721431701</v>
      </c>
      <c r="G609" s="33">
        <f>[1]!thsiFinD("ths_int_chg_ratio_index",G$1,$A$3,$A609,101)/100+1</f>
        <v>1.3753648354251899</v>
      </c>
      <c r="H609" s="46">
        <v>1.3682694680761114</v>
      </c>
      <c r="I609" s="333">
        <f t="shared" si="29"/>
        <v>1.627054169525717</v>
      </c>
      <c r="J609">
        <f t="shared" si="27"/>
        <v>-7.3645002493895051E-3</v>
      </c>
      <c r="K609" s="333">
        <f>MAX(I$3:I609)</f>
        <v>1.8516209749008172</v>
      </c>
      <c r="L609">
        <f t="shared" si="28"/>
        <v>-0.12128119546017202</v>
      </c>
    </row>
    <row r="610" spans="1:12">
      <c r="A610" s="28">
        <v>44749</v>
      </c>
      <c r="B610" s="33">
        <v>1.6635729836576088</v>
      </c>
      <c r="C610" s="33">
        <v>1.3974593700039875</v>
      </c>
      <c r="D610" s="33">
        <v>1.92968659731123</v>
      </c>
      <c r="E610" s="33">
        <v>1.3349584999999999</v>
      </c>
      <c r="F610" s="46">
        <v>1.1159552998209801</v>
      </c>
      <c r="G610" s="33">
        <f>[1]!thsiFinD("ths_int_chg_ratio_index",G$1,$A$3,$A610,101)/100+1</f>
        <v>1.3792056099437799</v>
      </c>
      <c r="H610" s="46">
        <v>1.3788585351929663</v>
      </c>
      <c r="I610" s="333">
        <f t="shared" si="29"/>
        <v>1.6542725662520983</v>
      </c>
      <c r="J610">
        <f t="shared" si="27"/>
        <v>1.6728635859933005E-2</v>
      </c>
      <c r="K610" s="333">
        <f>MAX(I$3:I610)</f>
        <v>1.8516209749008172</v>
      </c>
      <c r="L610">
        <f t="shared" si="28"/>
        <v>-0.10658142855574959</v>
      </c>
    </row>
    <row r="611" spans="1:12">
      <c r="A611" s="28">
        <v>44750</v>
      </c>
      <c r="B611" s="33">
        <v>1.6552090820562637</v>
      </c>
      <c r="C611" s="33">
        <v>1.3916807842824974</v>
      </c>
      <c r="D611" s="33">
        <v>1.91873737983003</v>
      </c>
      <c r="E611" s="33">
        <v>1.3255227000000001</v>
      </c>
      <c r="F611" s="46">
        <v>1.11113210480639</v>
      </c>
      <c r="G611" s="33">
        <f>[1]!thsiFinD("ths_int_chg_ratio_index",G$1,$A$3,$A611,101)/100+1</f>
        <v>1.3773133329549601</v>
      </c>
      <c r="H611" s="46">
        <v>1.37292935983898</v>
      </c>
      <c r="I611" s="333">
        <f t="shared" si="29"/>
        <v>1.6458333698345049</v>
      </c>
      <c r="J611">
        <f t="shared" si="27"/>
        <v>-5.1014546150113249E-3</v>
      </c>
      <c r="K611" s="333">
        <f>MAX(I$3:I611)</f>
        <v>1.8516209749008172</v>
      </c>
      <c r="L611">
        <f t="shared" si="28"/>
        <v>-0.11113916285018077</v>
      </c>
    </row>
    <row r="612" spans="1:12">
      <c r="A612" s="28">
        <v>44753</v>
      </c>
      <c r="B612" s="33">
        <v>1.6335526370120574</v>
      </c>
      <c r="C612" s="33">
        <v>1.360418387081995</v>
      </c>
      <c r="D612" s="33">
        <v>1.9066868869421199</v>
      </c>
      <c r="E612" s="33">
        <v>1.3052744000000001</v>
      </c>
      <c r="F612" s="46">
        <v>1.0934392422150661</v>
      </c>
      <c r="G612" s="33">
        <f>[1]!thsiFinD("ths_int_chg_ratio_index",G$1,$A$3,$A612,101)/100+1</f>
        <v>1.3466896784531501</v>
      </c>
      <c r="H612" s="46">
        <v>1.353538366105105</v>
      </c>
      <c r="I612" s="333">
        <f t="shared" si="29"/>
        <v>1.6301126265236126</v>
      </c>
      <c r="J612">
        <f t="shared" si="27"/>
        <v>-9.5518438251578353E-3</v>
      </c>
      <c r="K612" s="333">
        <f>MAX(I$3:I612)</f>
        <v>1.8516209749008172</v>
      </c>
      <c r="L612">
        <f t="shared" si="28"/>
        <v>-0.11962942274893484</v>
      </c>
    </row>
    <row r="613" spans="1:12">
      <c r="A613" s="28">
        <v>44754</v>
      </c>
      <c r="B613" s="33">
        <v>1.59220985590052</v>
      </c>
      <c r="C613" s="33">
        <v>1.3222977774462801</v>
      </c>
      <c r="D613" s="33">
        <v>1.8621219343547599</v>
      </c>
      <c r="E613" s="33">
        <v>1.2698583000000001</v>
      </c>
      <c r="F613" s="46">
        <v>1.082388024942754</v>
      </c>
      <c r="G613" s="33">
        <f>[1]!thsiFinD("ths_int_chg_ratio_index",G$1,$A$3,$A613,101)/100+1</f>
        <v>1.32253992442111</v>
      </c>
      <c r="H613" s="46">
        <v>1.3346235280823338</v>
      </c>
      <c r="I613" s="333">
        <f t="shared" si="29"/>
        <v>1.5983727312185469</v>
      </c>
      <c r="J613">
        <f t="shared" si="27"/>
        <v>-1.9470983040450585E-2</v>
      </c>
      <c r="K613" s="333">
        <f>MAX(I$3:I613)</f>
        <v>1.8516209749008172</v>
      </c>
      <c r="L613">
        <f t="shared" si="28"/>
        <v>-0.13677110332790199</v>
      </c>
    </row>
    <row r="614" spans="1:12">
      <c r="A614" s="28">
        <v>44755</v>
      </c>
      <c r="B614" s="33">
        <v>1.6007803655891899</v>
      </c>
      <c r="C614" s="33">
        <v>1.3280321605690175</v>
      </c>
      <c r="D614" s="33">
        <v>1.8735285706093623</v>
      </c>
      <c r="E614" s="33">
        <v>1.2751372999999999</v>
      </c>
      <c r="F614" s="46">
        <v>1.085008549191578</v>
      </c>
      <c r="G614" s="33">
        <f>[1]!thsiFinD("ths_int_chg_ratio_index",G$1,$A$3,$A614,101)/100+1</f>
        <v>1.3267108450949601</v>
      </c>
      <c r="H614" s="46">
        <v>1.3438841765570237</v>
      </c>
      <c r="I614" s="333">
        <f t="shared" si="29"/>
        <v>1.608706373583193</v>
      </c>
      <c r="J614">
        <f t="shared" si="27"/>
        <v>6.4651017643224673E-3</v>
      </c>
      <c r="K614" s="333">
        <f>MAX(I$3:I614)</f>
        <v>1.8516209749008172</v>
      </c>
      <c r="L614">
        <f t="shared" si="28"/>
        <v>-0.13119024066501295</v>
      </c>
    </row>
    <row r="615" spans="1:12">
      <c r="A615" s="28">
        <v>44756</v>
      </c>
      <c r="B615" s="33">
        <v>1.62777503821252</v>
      </c>
      <c r="C615" s="33">
        <v>1.3556317681465551</v>
      </c>
      <c r="D615" s="33">
        <v>1.899918308278485</v>
      </c>
      <c r="E615" s="33">
        <v>1.3053441000000001</v>
      </c>
      <c r="F615" s="46">
        <v>1.086538746503124</v>
      </c>
      <c r="G615" s="33">
        <f>[1]!thsiFinD("ths_int_chg_ratio_index",G$1,$A$3,$A615,101)/100+1</f>
        <v>1.34651392223532</v>
      </c>
      <c r="H615" s="46">
        <v>1.3516922267836748</v>
      </c>
      <c r="I615" s="333">
        <f t="shared" si="29"/>
        <v>1.6258052675310799</v>
      </c>
      <c r="J615">
        <f t="shared" si="27"/>
        <v>1.0628971345343352E-2</v>
      </c>
      <c r="K615" s="333">
        <f>MAX(I$3:I615)</f>
        <v>1.8516209749008172</v>
      </c>
      <c r="L615">
        <f t="shared" si="28"/>
        <v>-0.12195568662848677</v>
      </c>
    </row>
    <row r="616" spans="1:12">
      <c r="A616" s="28">
        <v>44757</v>
      </c>
      <c r="B616" s="33">
        <v>1.6228315316682362</v>
      </c>
      <c r="C616" s="33">
        <v>1.3421670675387776</v>
      </c>
      <c r="D616" s="33">
        <v>1.9034959957976949</v>
      </c>
      <c r="E616" s="33">
        <v>1.2890157</v>
      </c>
      <c r="F616" s="46">
        <v>1.0681167555273381</v>
      </c>
      <c r="G616" s="33">
        <f>[1]!thsiFinD("ths_int_chg_ratio_index",G$1,$A$3,$A616,101)/100+1</f>
        <v>1.31882450149745</v>
      </c>
      <c r="H616" s="46">
        <v>1.3335225057905675</v>
      </c>
      <c r="I616" s="333">
        <f t="shared" si="29"/>
        <v>1.6185092507941312</v>
      </c>
      <c r="J616">
        <f t="shared" si="27"/>
        <v>-4.4876326105329767E-3</v>
      </c>
      <c r="K616" s="333">
        <f>MAX(I$3:I616)</f>
        <v>1.8516209749008172</v>
      </c>
      <c r="L616">
        <f t="shared" si="28"/>
        <v>-0.12589602692266577</v>
      </c>
    </row>
    <row r="617" spans="1:12">
      <c r="A617" s="28">
        <v>44760</v>
      </c>
      <c r="B617" s="33">
        <v>1.633000934069881</v>
      </c>
      <c r="C617" s="33">
        <v>1.3509860741121249</v>
      </c>
      <c r="D617" s="33">
        <v>1.9150157940276373</v>
      </c>
      <c r="E617" s="33">
        <v>1.2951165</v>
      </c>
      <c r="F617" s="46">
        <v>1.081328806797619</v>
      </c>
      <c r="G617" s="33">
        <f>[1]!thsiFinD("ths_int_chg_ratio_index",G$1,$A$3,$A617,101)/100+1</f>
        <v>1.3333618217072201</v>
      </c>
      <c r="H617" s="46">
        <v>1.3546971953645102</v>
      </c>
      <c r="I617" s="333">
        <f t="shared" si="29"/>
        <v>1.6348564946960737</v>
      </c>
      <c r="J617">
        <f t="shared" si="27"/>
        <v>1.0100185645476989E-2</v>
      </c>
      <c r="K617" s="333">
        <f>MAX(I$3:I617)</f>
        <v>1.8516209749008172</v>
      </c>
      <c r="L617">
        <f t="shared" si="28"/>
        <v>-0.11706741452113578</v>
      </c>
    </row>
    <row r="618" spans="1:12">
      <c r="A618" s="28">
        <v>44761</v>
      </c>
      <c r="B618" s="33">
        <v>1.6240064114335899</v>
      </c>
      <c r="C618" s="33">
        <v>1.33802000827477</v>
      </c>
      <c r="D618" s="33">
        <v>1.9099928145924099</v>
      </c>
      <c r="E618" s="33">
        <v>1.2786819</v>
      </c>
      <c r="F618" s="46">
        <v>1.077867784221004</v>
      </c>
      <c r="G618" s="33">
        <f>[1]!thsiFinD("ths_int_chg_ratio_index",G$1,$A$3,$A618,101)/100+1</f>
        <v>1.3275479248144499</v>
      </c>
      <c r="H618" s="46">
        <v>1.3625591971441937</v>
      </c>
      <c r="I618" s="333">
        <f t="shared" si="29"/>
        <v>1.6362760058683019</v>
      </c>
      <c r="J618">
        <f t="shared" si="27"/>
        <v>8.6827876136741367E-4</v>
      </c>
      <c r="K618" s="333">
        <f>MAX(I$3:I618)</f>
        <v>1.8516209749008172</v>
      </c>
      <c r="L618">
        <f t="shared" si="28"/>
        <v>-0.11630078290944523</v>
      </c>
    </row>
    <row r="619" spans="1:12">
      <c r="A619" s="28">
        <v>44762</v>
      </c>
      <c r="B619" s="33">
        <v>1.6318112933230213</v>
      </c>
      <c r="C619" s="33">
        <v>1.3509046143902526</v>
      </c>
      <c r="D619" s="33">
        <v>1.9127179722557901</v>
      </c>
      <c r="E619" s="33">
        <v>1.2926112999999999</v>
      </c>
      <c r="F619" s="46">
        <v>1.0837473225637231</v>
      </c>
      <c r="G619" s="33">
        <f>[1]!thsiFinD("ths_int_chg_ratio_index",G$1,$A$3,$A619,101)/100+1</f>
        <v>1.33465382170986</v>
      </c>
      <c r="H619" s="46">
        <v>1.3752056020882875</v>
      </c>
      <c r="I619" s="333">
        <f t="shared" si="29"/>
        <v>1.6439617871720387</v>
      </c>
      <c r="J619">
        <f t="shared" si="27"/>
        <v>4.6971178921970669E-3</v>
      </c>
      <c r="K619" s="333">
        <f>MAX(I$3:I619)</f>
        <v>1.8516209749008172</v>
      </c>
      <c r="L619">
        <f t="shared" si="28"/>
        <v>-0.11214994350552865</v>
      </c>
    </row>
    <row r="620" spans="1:12">
      <c r="A620" s="28">
        <v>44763</v>
      </c>
      <c r="B620" s="33">
        <v>1.629198625431715</v>
      </c>
      <c r="C620" s="33">
        <v>1.3608219886560251</v>
      </c>
      <c r="D620" s="33">
        <v>1.8975752622074049</v>
      </c>
      <c r="E620" s="33">
        <v>1.2994215</v>
      </c>
      <c r="F620" s="46">
        <v>1.0720155683260799</v>
      </c>
      <c r="G620" s="33">
        <f>[1]!thsiFinD("ths_int_chg_ratio_index",G$1,$A$3,$A620,101)/100+1</f>
        <v>1.32712439398959</v>
      </c>
      <c r="H620" s="46">
        <v>1.3645690847952638</v>
      </c>
      <c r="I620" s="333">
        <f t="shared" si="29"/>
        <v>1.6310721735013343</v>
      </c>
      <c r="J620">
        <f t="shared" si="27"/>
        <v>-7.8405798548866201E-3</v>
      </c>
      <c r="K620" s="333">
        <f>MAX(I$3:I620)</f>
        <v>1.8516209749008172</v>
      </c>
      <c r="L620">
        <f t="shared" si="28"/>
        <v>-0.11911120277263909</v>
      </c>
    </row>
    <row r="621" spans="1:12">
      <c r="A621" s="28">
        <v>44764</v>
      </c>
      <c r="B621" s="33">
        <v>1.6186299917978262</v>
      </c>
      <c r="C621" s="33">
        <v>1.3502912865903924</v>
      </c>
      <c r="D621" s="33">
        <v>1.8869686970052602</v>
      </c>
      <c r="E621" s="33">
        <v>1.2892749000000001</v>
      </c>
      <c r="F621" s="46">
        <v>1.070013901025707</v>
      </c>
      <c r="G621" s="33">
        <f>[1]!thsiFinD("ths_int_chg_ratio_index",G$1,$A$3,$A621,101)/100+1</f>
        <v>1.3190852278651901</v>
      </c>
      <c r="H621" s="46">
        <v>1.359070184738415</v>
      </c>
      <c r="I621" s="333">
        <f t="shared" si="29"/>
        <v>1.6230194408718375</v>
      </c>
      <c r="J621">
        <f t="shared" si="27"/>
        <v>-4.9370792784787509E-3</v>
      </c>
      <c r="K621" s="333">
        <f>MAX(I$3:I621)</f>
        <v>1.8516209749008172</v>
      </c>
      <c r="L621">
        <f t="shared" si="28"/>
        <v>-0.12346022060007444</v>
      </c>
    </row>
    <row r="622" spans="1:12">
      <c r="A622" s="28">
        <v>44767</v>
      </c>
      <c r="B622" s="33">
        <v>1.5917683350063088</v>
      </c>
      <c r="C622" s="33">
        <v>1.3321210775957324</v>
      </c>
      <c r="D622" s="33">
        <v>1.8514155924168851</v>
      </c>
      <c r="E622" s="33">
        <v>1.2701560999999999</v>
      </c>
      <c r="F622" s="46">
        <v>1.062707495176151</v>
      </c>
      <c r="G622" s="33">
        <f>[1]!thsiFinD("ths_int_chg_ratio_index",G$1,$A$3,$A622,101)/100+1</f>
        <v>1.3042770343668799</v>
      </c>
      <c r="H622" s="46">
        <v>1.3464625428822563</v>
      </c>
      <c r="I622" s="333">
        <f t="shared" si="29"/>
        <v>1.5989390676495707</v>
      </c>
      <c r="J622">
        <f t="shared" si="27"/>
        <v>-1.4836774357632754E-2</v>
      </c>
      <c r="K622" s="333">
        <f>MAX(I$3:I622)</f>
        <v>1.8516209749008172</v>
      </c>
      <c r="L622">
        <f t="shared" si="28"/>
        <v>-0.13646524352252032</v>
      </c>
    </row>
    <row r="623" spans="1:12">
      <c r="A623" s="28">
        <v>44768</v>
      </c>
      <c r="B623" s="33">
        <v>1.6099036801164401</v>
      </c>
      <c r="C623" s="33">
        <v>1.3410223034931226</v>
      </c>
      <c r="D623" s="33">
        <v>1.8787850567397575</v>
      </c>
      <c r="E623" s="33">
        <v>1.2762439999999999</v>
      </c>
      <c r="F623" s="46">
        <v>1.072257052954503</v>
      </c>
      <c r="G623" s="33">
        <f>[1]!thsiFinD("ths_int_chg_ratio_index",G$1,$A$3,$A623,101)/100+1</f>
        <v>1.30428177784612</v>
      </c>
      <c r="H623" s="46">
        <v>1.3626917261523426</v>
      </c>
      <c r="I623" s="333">
        <f t="shared" si="29"/>
        <v>1.62073839144605</v>
      </c>
      <c r="J623">
        <f t="shared" si="27"/>
        <v>1.3633617589020597E-2</v>
      </c>
      <c r="K623" s="333">
        <f>MAX(I$3:I623)</f>
        <v>1.8516209749008172</v>
      </c>
      <c r="L623">
        <f t="shared" si="28"/>
        <v>-0.12469214087787839</v>
      </c>
    </row>
    <row r="624" spans="1:12">
      <c r="A624" s="28">
        <v>44769</v>
      </c>
      <c r="B624" s="33">
        <v>1.6166684179053838</v>
      </c>
      <c r="C624" s="33">
        <v>1.34078735849231</v>
      </c>
      <c r="D624" s="33">
        <v>1.8925494773184575</v>
      </c>
      <c r="E624" s="33">
        <v>1.2822188999999999</v>
      </c>
      <c r="F624" s="46">
        <v>1.069274114783076</v>
      </c>
      <c r="G624" s="33">
        <f>[1]!thsiFinD("ths_int_chg_ratio_index",G$1,$A$3,$A624,101)/100+1</f>
        <v>1.30716342086194</v>
      </c>
      <c r="H624" s="46">
        <v>1.3693444667424912</v>
      </c>
      <c r="I624" s="333">
        <f t="shared" si="29"/>
        <v>1.6309469720304743</v>
      </c>
      <c r="J624">
        <f t="shared" si="27"/>
        <v>6.2987220135608535E-3</v>
      </c>
      <c r="K624" s="333">
        <f>MAX(I$3:I624)</f>
        <v>1.8516209749008172</v>
      </c>
      <c r="L624">
        <f t="shared" si="28"/>
        <v>-0.1191788199969831</v>
      </c>
    </row>
    <row r="625" spans="1:12">
      <c r="A625" s="28">
        <v>44770</v>
      </c>
      <c r="B625" s="33">
        <v>1.6241818302465512</v>
      </c>
      <c r="C625" s="33">
        <v>1.3524893495109001</v>
      </c>
      <c r="D625" s="33">
        <v>1.8958743109822025</v>
      </c>
      <c r="E625" s="33">
        <v>1.2869421999999999</v>
      </c>
      <c r="F625" s="46">
        <v>1.0700588229629719</v>
      </c>
      <c r="G625" s="33">
        <f>[1]!thsiFinD("ths_int_chg_ratio_index",G$1,$A$3,$A625,101)/100+1</f>
        <v>1.3120873998012201</v>
      </c>
      <c r="H625" s="46">
        <v>1.3748393665728811</v>
      </c>
      <c r="I625" s="333">
        <f t="shared" si="29"/>
        <v>1.6353568387775419</v>
      </c>
      <c r="J625">
        <f t="shared" si="27"/>
        <v>2.7038688704743574E-3</v>
      </c>
      <c r="K625" s="333">
        <f>MAX(I$3:I625)</f>
        <v>1.8516209749008172</v>
      </c>
      <c r="L625">
        <f t="shared" si="28"/>
        <v>-0.11679719502791852</v>
      </c>
    </row>
    <row r="626" spans="1:12">
      <c r="A626" s="28">
        <v>44771</v>
      </c>
      <c r="B626" s="33">
        <v>1.6151364900411749</v>
      </c>
      <c r="C626" s="33">
        <v>1.3296287647368374</v>
      </c>
      <c r="D626" s="33">
        <v>1.9006442153455125</v>
      </c>
      <c r="E626" s="33">
        <v>1.2673574000000001</v>
      </c>
      <c r="F626" s="46">
        <v>1.05721159298238</v>
      </c>
      <c r="G626" s="33">
        <f>[1]!thsiFinD("ths_int_chg_ratio_index",G$1,$A$3,$A626,101)/100+1</f>
        <v>1.2932408968096101</v>
      </c>
      <c r="H626" s="46">
        <v>1.36496577800881</v>
      </c>
      <c r="I626" s="333">
        <f t="shared" si="29"/>
        <v>1.6328049966771614</v>
      </c>
      <c r="J626">
        <f t="shared" si="27"/>
        <v>-1.5604191329202655E-3</v>
      </c>
      <c r="K626" s="333">
        <f>MAX(I$3:I626)</f>
        <v>1.8516209749008172</v>
      </c>
      <c r="L626">
        <f t="shared" si="28"/>
        <v>-0.11817536158304576</v>
      </c>
    </row>
    <row r="627" spans="1:12">
      <c r="A627" s="28">
        <v>44774</v>
      </c>
      <c r="B627" s="33">
        <v>1.6381271122673651</v>
      </c>
      <c r="C627" s="33">
        <v>1.3542783199027475</v>
      </c>
      <c r="D627" s="33">
        <v>1.9219759046319824</v>
      </c>
      <c r="E627" s="33">
        <v>1.2884313999999999</v>
      </c>
      <c r="F627" s="46">
        <v>1.0629644757694061</v>
      </c>
      <c r="G627" s="33">
        <f>[1]!thsiFinD("ths_int_chg_ratio_index",G$1,$A$3,$A627,101)/100+1</f>
        <v>1.30808476952136</v>
      </c>
      <c r="H627" s="46">
        <v>1.3756853035677075</v>
      </c>
      <c r="I627" s="333">
        <f t="shared" si="29"/>
        <v>1.6488306040998451</v>
      </c>
      <c r="J627">
        <f t="shared" si="27"/>
        <v>9.8147711792262449E-3</v>
      </c>
      <c r="K627" s="333">
        <f>MAX(I$3:I627)</f>
        <v>1.8516209749008172</v>
      </c>
      <c r="L627">
        <f t="shared" si="28"/>
        <v>-0.10952045453677939</v>
      </c>
    </row>
    <row r="628" spans="1:12">
      <c r="A628" s="28">
        <v>44775</v>
      </c>
      <c r="B628" s="33">
        <v>1.6220684249328374</v>
      </c>
      <c r="C628" s="33">
        <v>1.3413737974021001</v>
      </c>
      <c r="D628" s="33">
        <v>1.902763052463575</v>
      </c>
      <c r="E628" s="33">
        <v>1.2691623000000001</v>
      </c>
      <c r="F628" s="46">
        <v>1.0400168917702921</v>
      </c>
      <c r="G628" s="33">
        <f>[1]!thsiFinD("ths_int_chg_ratio_index",G$1,$A$3,$A628,101)/100+1</f>
        <v>1.2681988324606399</v>
      </c>
      <c r="H628" s="46">
        <v>1.3340422933599951</v>
      </c>
      <c r="I628" s="333">
        <f t="shared" si="29"/>
        <v>1.6184026729117851</v>
      </c>
      <c r="J628">
        <f t="shared" si="27"/>
        <v>-1.8454249400999934E-2</v>
      </c>
      <c r="K628" s="333">
        <f>MAX(I$3:I628)</f>
        <v>1.8516209749008172</v>
      </c>
      <c r="L628">
        <f t="shared" si="28"/>
        <v>-0.12595358615524677</v>
      </c>
    </row>
    <row r="629" spans="1:12">
      <c r="A629" s="28">
        <v>44776</v>
      </c>
      <c r="B629" s="33">
        <v>1.6092314143801063</v>
      </c>
      <c r="C629" s="33">
        <v>1.3468717719685801</v>
      </c>
      <c r="D629" s="33">
        <v>1.8715910567916325</v>
      </c>
      <c r="E629" s="33">
        <v>1.2577942</v>
      </c>
      <c r="F629" s="46">
        <v>1.0304781554575759</v>
      </c>
      <c r="G629" s="33">
        <f>[1]!thsiFinD("ths_int_chg_ratio_index",G$1,$A$3,$A629,101)/100+1</f>
        <v>1.26610353456025</v>
      </c>
      <c r="H629" s="46">
        <v>1.32366020147206</v>
      </c>
      <c r="I629" s="333">
        <f t="shared" si="29"/>
        <v>1.5976256291318462</v>
      </c>
      <c r="J629">
        <f t="shared" si="27"/>
        <v>-1.2837993984869844E-2</v>
      </c>
      <c r="K629" s="333">
        <f>MAX(I$3:I629)</f>
        <v>1.8516209749008172</v>
      </c>
      <c r="L629">
        <f t="shared" si="28"/>
        <v>-0.13717458875868282</v>
      </c>
    </row>
    <row r="630" spans="1:12">
      <c r="A630" s="28">
        <v>44777</v>
      </c>
      <c r="B630" s="33">
        <v>1.6232998997957175</v>
      </c>
      <c r="C630" s="33">
        <v>1.3601224982944902</v>
      </c>
      <c r="D630" s="33">
        <v>1.8864773012969449</v>
      </c>
      <c r="E630" s="33">
        <v>1.2660917999999999</v>
      </c>
      <c r="F630" s="46">
        <v>1.0385017463461541</v>
      </c>
      <c r="G630" s="33">
        <f>[1]!thsiFinD("ths_int_chg_ratio_index",G$1,$A$3,$A630,101)/100+1</f>
        <v>1.2839987843493901</v>
      </c>
      <c r="H630" s="46">
        <v>1.3349414084566038</v>
      </c>
      <c r="I630" s="333">
        <f t="shared" si="29"/>
        <v>1.6107093548767744</v>
      </c>
      <c r="J630">
        <f t="shared" si="27"/>
        <v>8.1894816322130026E-3</v>
      </c>
      <c r="K630" s="333">
        <f>MAX(I$3:I630)</f>
        <v>1.8516209749008172</v>
      </c>
      <c r="L630">
        <f t="shared" si="28"/>
        <v>-0.13010849590151541</v>
      </c>
    </row>
    <row r="631" spans="1:12">
      <c r="A631" s="28">
        <v>44778</v>
      </c>
      <c r="B631" s="33">
        <v>1.6647460733055925</v>
      </c>
      <c r="C631" s="33">
        <v>1.4139794970176451</v>
      </c>
      <c r="D631" s="33">
        <v>1.91551264959354</v>
      </c>
      <c r="E631" s="33">
        <v>1.3070815</v>
      </c>
      <c r="F631" s="46">
        <v>1.0537138522145859</v>
      </c>
      <c r="G631" s="33">
        <f>[1]!thsiFinD("ths_int_chg_ratio_index",G$1,$A$3,$A631,101)/100+1</f>
        <v>1.32180047787872</v>
      </c>
      <c r="H631" s="46">
        <v>1.3536652398639686</v>
      </c>
      <c r="I631" s="333">
        <f t="shared" si="29"/>
        <v>1.6345889447287543</v>
      </c>
      <c r="J631">
        <f t="shared" si="27"/>
        <v>1.4825511368441013E-2</v>
      </c>
      <c r="K631" s="333">
        <f>MAX(I$3:I631)</f>
        <v>1.8516209749008172</v>
      </c>
      <c r="L631">
        <f t="shared" si="28"/>
        <v>-0.11721190951819305</v>
      </c>
    </row>
    <row r="632" spans="1:12">
      <c r="A632" s="28">
        <v>44781</v>
      </c>
      <c r="B632" s="33">
        <v>1.6706593244966437</v>
      </c>
      <c r="C632" s="33">
        <v>1.4101803446229775</v>
      </c>
      <c r="D632" s="33">
        <v>1.9311383043703101</v>
      </c>
      <c r="E632" s="33">
        <v>1.3039954</v>
      </c>
      <c r="F632" s="46">
        <v>1.0542161738981011</v>
      </c>
      <c r="G632" s="33">
        <f>[1]!thsiFinD("ths_int_chg_ratio_index",G$1,$A$3,$A632,101)/100+1</f>
        <v>1.32112372775762</v>
      </c>
      <c r="H632" s="46">
        <v>1.3686200902225025</v>
      </c>
      <c r="I632" s="333">
        <f t="shared" si="29"/>
        <v>1.6498791972964062</v>
      </c>
      <c r="J632">
        <f t="shared" si="27"/>
        <v>9.3541881688115058E-3</v>
      </c>
      <c r="K632" s="333">
        <f>MAX(I$3:I632)</f>
        <v>1.8516209749008172</v>
      </c>
      <c r="L632">
        <f t="shared" si="28"/>
        <v>-0.10895414360664035</v>
      </c>
    </row>
    <row r="633" spans="1:12">
      <c r="A633" s="28">
        <v>44782</v>
      </c>
      <c r="B633" s="33">
        <v>1.6780012177255488</v>
      </c>
      <c r="C633" s="33">
        <v>1.4237926926222999</v>
      </c>
      <c r="D633" s="33">
        <v>1.9322097428287974</v>
      </c>
      <c r="E633" s="33">
        <v>1.3126845</v>
      </c>
      <c r="F633" s="46">
        <v>1.0565490528389501</v>
      </c>
      <c r="G633" s="33">
        <f>[1]!thsiFinD("ths_int_chg_ratio_index",G$1,$A$3,$A633,101)/100+1</f>
        <v>1.32475376805492</v>
      </c>
      <c r="H633" s="46">
        <v>1.3757659863984575</v>
      </c>
      <c r="I633" s="333">
        <f t="shared" si="29"/>
        <v>1.6539878646136275</v>
      </c>
      <c r="J633">
        <f t="shared" si="27"/>
        <v>2.4902837274110023E-3</v>
      </c>
      <c r="K633" s="333">
        <f>MAX(I$3:I633)</f>
        <v>1.8516209749008172</v>
      </c>
      <c r="L633">
        <f t="shared" si="28"/>
        <v>-0.10673518661008696</v>
      </c>
    </row>
    <row r="634" spans="1:12">
      <c r="A634" s="28">
        <v>44783</v>
      </c>
      <c r="B634" s="33">
        <v>1.6649968532551187</v>
      </c>
      <c r="C634" s="33">
        <v>1.4127407986878551</v>
      </c>
      <c r="D634" s="33">
        <v>1.9172529078223826</v>
      </c>
      <c r="E634" s="33">
        <v>1.2979172999999999</v>
      </c>
      <c r="F634" s="46">
        <v>1.046862532234178</v>
      </c>
      <c r="G634" s="33">
        <f>[1]!thsiFinD("ths_int_chg_ratio_index",G$1,$A$3,$A634,101)/100+1</f>
        <v>1.3087029479857299</v>
      </c>
      <c r="H634" s="46">
        <v>1.3739079369432037</v>
      </c>
      <c r="I634" s="333">
        <f t="shared" si="29"/>
        <v>1.645580422382793</v>
      </c>
      <c r="J634">
        <f t="shared" si="27"/>
        <v>-5.0831341696684351E-3</v>
      </c>
      <c r="K634" s="333">
        <f>MAX(I$3:I634)</f>
        <v>1.8516209749008172</v>
      </c>
      <c r="L634">
        <f t="shared" si="28"/>
        <v>-0.11127577150559165</v>
      </c>
    </row>
    <row r="635" spans="1:12">
      <c r="A635" s="28">
        <v>44784</v>
      </c>
      <c r="B635" s="33">
        <v>1.6856348130647738</v>
      </c>
      <c r="C635" s="33">
        <v>1.4399821446819026</v>
      </c>
      <c r="D635" s="33">
        <v>1.9312874814476451</v>
      </c>
      <c r="E635" s="33">
        <v>1.3271866999999999</v>
      </c>
      <c r="F635" s="46">
        <v>1.0677266685694999</v>
      </c>
      <c r="G635" s="33">
        <f>[1]!thsiFinD("ths_int_chg_ratio_index",G$1,$A$3,$A635,101)/100+1</f>
        <v>1.3443733756677201</v>
      </c>
      <c r="H635" s="46">
        <v>1.3919202074313</v>
      </c>
      <c r="I635" s="333">
        <f t="shared" si="29"/>
        <v>1.6616038444394725</v>
      </c>
      <c r="J635">
        <f t="shared" si="27"/>
        <v>9.7372464078526733E-3</v>
      </c>
      <c r="K635" s="333">
        <f>MAX(I$3:I635)</f>
        <v>1.8516209749008172</v>
      </c>
      <c r="L635">
        <f t="shared" si="28"/>
        <v>-0.10262204470411285</v>
      </c>
    </row>
    <row r="636" spans="1:12">
      <c r="A636" s="28">
        <v>44785</v>
      </c>
      <c r="B636" s="33">
        <v>1.6506281510826648</v>
      </c>
      <c r="C636" s="33">
        <v>1.4107452391033526</v>
      </c>
      <c r="D636" s="33">
        <v>1.8905110630619775</v>
      </c>
      <c r="E636" s="33">
        <v>1.3071303000000001</v>
      </c>
      <c r="F636" s="46">
        <v>1.066500594175593</v>
      </c>
      <c r="G636" s="33">
        <f>[1]!thsiFinD("ths_int_chg_ratio_index",G$1,$A$3,$A636,101)/100+1</f>
        <v>1.33709823968248</v>
      </c>
      <c r="H636" s="46">
        <v>1.3851172742735338</v>
      </c>
      <c r="I636" s="333">
        <f t="shared" si="29"/>
        <v>1.6378141686677556</v>
      </c>
      <c r="J636">
        <f t="shared" si="27"/>
        <v>-1.4317297020784214E-2</v>
      </c>
      <c r="K636" s="333">
        <f>MAX(I$3:I636)</f>
        <v>1.8516209749008172</v>
      </c>
      <c r="L636">
        <f t="shared" si="28"/>
        <v>-0.11547007142998811</v>
      </c>
    </row>
    <row r="637" spans="1:12">
      <c r="A637" s="28">
        <v>44788</v>
      </c>
      <c r="B637" s="33">
        <v>1.6657581532492038</v>
      </c>
      <c r="C637" s="33">
        <v>1.4176490148720826</v>
      </c>
      <c r="D637" s="33">
        <v>1.9138672916263251</v>
      </c>
      <c r="E637" s="33">
        <v>1.3118487000000001</v>
      </c>
      <c r="F637" s="46">
        <v>1.066370666470462</v>
      </c>
      <c r="G637" s="33">
        <f>[1]!thsiFinD("ths_int_chg_ratio_index",G$1,$A$3,$A637,101)/100+1</f>
        <v>1.3374775942789201</v>
      </c>
      <c r="H637" s="46">
        <v>1.3931960050965737</v>
      </c>
      <c r="I637" s="333">
        <f t="shared" si="29"/>
        <v>1.6535316483614495</v>
      </c>
      <c r="J637">
        <f t="shared" si="27"/>
        <v>9.5966196863950248E-3</v>
      </c>
      <c r="K637" s="333">
        <f>MAX(I$3:I637)</f>
        <v>1.8516209749008172</v>
      </c>
      <c r="L637">
        <f t="shared" si="28"/>
        <v>-0.10698157410426745</v>
      </c>
    </row>
    <row r="638" spans="1:12">
      <c r="A638" s="28">
        <v>44789</v>
      </c>
      <c r="B638" s="33">
        <v>1.6716520907606125</v>
      </c>
      <c r="C638" s="33">
        <v>1.4129184046426475</v>
      </c>
      <c r="D638" s="33">
        <v>1.9303857768785775</v>
      </c>
      <c r="E638" s="33">
        <v>1.3120577</v>
      </c>
      <c r="F638" s="46">
        <v>1.0658063141826271</v>
      </c>
      <c r="G638" s="33">
        <f>[1]!thsiFinD("ths_int_chg_ratio_index",G$1,$A$3,$A638,101)/100+1</f>
        <v>1.3321131729800899</v>
      </c>
      <c r="H638" s="46">
        <v>1.4006004904484837</v>
      </c>
      <c r="I638" s="333">
        <f t="shared" si="29"/>
        <v>1.6654931336635306</v>
      </c>
      <c r="J638">
        <f t="shared" si="27"/>
        <v>7.2339016395206457E-3</v>
      </c>
      <c r="K638" s="333">
        <f>MAX(I$3:I638)</f>
        <v>1.8516209749008172</v>
      </c>
      <c r="L638">
        <f t="shared" si="28"/>
        <v>-0.1005215666490582</v>
      </c>
    </row>
    <row r="639" spans="1:12">
      <c r="A639" s="28">
        <v>44790</v>
      </c>
      <c r="B639" s="33">
        <v>1.6812008998599788</v>
      </c>
      <c r="C639" s="33">
        <v>1.4245725153688649</v>
      </c>
      <c r="D639" s="33">
        <v>1.9378292843510927</v>
      </c>
      <c r="E639" s="33">
        <v>1.3229839999999999</v>
      </c>
      <c r="F639" s="46">
        <v>1.0744456301051959</v>
      </c>
      <c r="G639" s="33">
        <f>[1]!thsiFinD("ths_int_chg_ratio_index",G$1,$A$3,$A639,101)/100+1</f>
        <v>1.35203524957795</v>
      </c>
      <c r="H639" s="46">
        <v>1.4029762728278752</v>
      </c>
      <c r="I639" s="333">
        <f t="shared" si="29"/>
        <v>1.6704027785894839</v>
      </c>
      <c r="J639">
        <f t="shared" si="27"/>
        <v>2.9478626040047029E-3</v>
      </c>
      <c r="K639" s="333">
        <f>MAX(I$3:I639)</f>
        <v>1.8516209749008172</v>
      </c>
      <c r="L639">
        <f t="shared" si="28"/>
        <v>-9.7870027812274274E-2</v>
      </c>
    </row>
    <row r="640" spans="1:12">
      <c r="A640" s="28">
        <v>44791</v>
      </c>
      <c r="B640" s="33">
        <v>1.6937637344652763</v>
      </c>
      <c r="C640" s="33">
        <v>1.4378438854601501</v>
      </c>
      <c r="D640" s="33">
        <v>1.9496835834704025</v>
      </c>
      <c r="E640" s="33">
        <v>1.3371495</v>
      </c>
      <c r="F640" s="46">
        <v>1.066388429567404</v>
      </c>
      <c r="G640" s="33">
        <f>[1]!thsiFinD("ths_int_chg_ratio_index",G$1,$A$3,$A640,101)/100+1</f>
        <v>1.3490885177774099</v>
      </c>
      <c r="H640" s="46">
        <v>1.4022584175987576</v>
      </c>
      <c r="I640" s="333">
        <f t="shared" si="29"/>
        <v>1.67597100053458</v>
      </c>
      <c r="J640">
        <f t="shared" si="27"/>
        <v>3.3334606577930526E-3</v>
      </c>
      <c r="K640" s="333">
        <f>MAX(I$3:I640)</f>
        <v>1.8516209749008172</v>
      </c>
      <c r="L640">
        <f t="shared" si="28"/>
        <v>-9.4862813041770577E-2</v>
      </c>
    </row>
    <row r="641" spans="1:12">
      <c r="A641" s="28">
        <v>44792</v>
      </c>
      <c r="B641" s="33">
        <v>1.6472092574078074</v>
      </c>
      <c r="C641" s="33">
        <v>1.4008050115871051</v>
      </c>
      <c r="D641" s="33">
        <v>1.89361350322851</v>
      </c>
      <c r="E641" s="33">
        <v>1.3074574000000001</v>
      </c>
      <c r="F641" s="46">
        <v>1.057644591842831</v>
      </c>
      <c r="G641" s="33">
        <f>[1]!thsiFinD("ths_int_chg_ratio_index",G$1,$A$3,$A641,101)/100+1</f>
        <v>1.3305241899292399</v>
      </c>
      <c r="H641" s="46">
        <v>1.3847464298311887</v>
      </c>
      <c r="I641" s="333">
        <f t="shared" si="29"/>
        <v>1.6391799665298494</v>
      </c>
      <c r="J641">
        <f t="shared" si="27"/>
        <v>-2.195207076554162E-2</v>
      </c>
      <c r="K641" s="333">
        <f>MAX(I$3:I641)</f>
        <v>1.8516209749008172</v>
      </c>
      <c r="L641">
        <f t="shared" si="28"/>
        <v>-0.11473244862240084</v>
      </c>
    </row>
    <row r="642" spans="1:12">
      <c r="A642" s="28">
        <v>44795</v>
      </c>
      <c r="B642" s="33">
        <v>1.6658689791473</v>
      </c>
      <c r="C642" s="33">
        <v>1.4105379838459848</v>
      </c>
      <c r="D642" s="33">
        <v>1.921199974448615</v>
      </c>
      <c r="E642" s="33">
        <v>1.3136643000000001</v>
      </c>
      <c r="F642" s="46">
        <v>1.06679700416956</v>
      </c>
      <c r="G642" s="33">
        <f>[1]!thsiFinD("ths_int_chg_ratio_index",G$1,$A$3,$A642,101)/100+1</f>
        <v>1.3414080411790099</v>
      </c>
      <c r="H642" s="46">
        <v>1.3980655382242837</v>
      </c>
      <c r="I642" s="333">
        <f t="shared" si="29"/>
        <v>1.6596327563364492</v>
      </c>
      <c r="J642">
        <f t="shared" si="27"/>
        <v>1.2477452277493528E-2</v>
      </c>
      <c r="K642" s="333">
        <f>MAX(I$3:I642)</f>
        <v>1.8516209749008172</v>
      </c>
      <c r="L642">
        <f t="shared" si="28"/>
        <v>-0.10368656499727325</v>
      </c>
    </row>
    <row r="643" spans="1:12">
      <c r="A643" s="28">
        <v>44796</v>
      </c>
      <c r="B643" s="33">
        <v>1.6709874813590426</v>
      </c>
      <c r="C643" s="33">
        <v>1.4057261753173576</v>
      </c>
      <c r="D643" s="33">
        <v>1.9362487874007275</v>
      </c>
      <c r="E643" s="33">
        <v>1.3120598999999999</v>
      </c>
      <c r="F643" s="46">
        <v>1.0626618954365019</v>
      </c>
      <c r="G643" s="33">
        <f>[1]!thsiFinD("ths_int_chg_ratio_index",G$1,$A$3,$A643,101)/100+1</f>
        <v>1.3338007379038801</v>
      </c>
      <c r="H643" s="46">
        <v>1.4009981777476574</v>
      </c>
      <c r="I643" s="333">
        <f t="shared" si="29"/>
        <v>1.6686234825741924</v>
      </c>
      <c r="J643">
        <f t="shared" ref="J643:J706" si="30">I643/I642-1</f>
        <v>5.4172986182736693E-3</v>
      </c>
      <c r="K643" s="333">
        <f>MAX(I$3:I643)</f>
        <v>1.8516209749008172</v>
      </c>
      <c r="L643">
        <f t="shared" ref="L643:L706" si="31">I643/K643-1</f>
        <v>-9.8830967464292874E-2</v>
      </c>
    </row>
    <row r="644" spans="1:12">
      <c r="A644" s="28">
        <v>44797</v>
      </c>
      <c r="B644" s="33">
        <v>1.61085822198171</v>
      </c>
      <c r="C644" s="33">
        <v>1.35023355789301</v>
      </c>
      <c r="D644" s="33">
        <v>1.8714828860704098</v>
      </c>
      <c r="E644" s="33">
        <v>1.2632063</v>
      </c>
      <c r="F644" s="46">
        <v>1.0400921745798299</v>
      </c>
      <c r="G644" s="33">
        <f>[1]!thsiFinD("ths_int_chg_ratio_index",G$1,$A$3,$A644,101)/100+1</f>
        <v>1.2933495843557199</v>
      </c>
      <c r="H644" s="46">
        <v>1.3599508411528076</v>
      </c>
      <c r="I644" s="333">
        <f t="shared" ref="I644:I707" si="32">D644*0.5+H644*0.5</f>
        <v>1.6157168636116088</v>
      </c>
      <c r="J644">
        <f t="shared" si="30"/>
        <v>-3.1706744819966381E-2</v>
      </c>
      <c r="K644" s="333">
        <f>MAX(I$3:I644)</f>
        <v>1.8516209749008172</v>
      </c>
      <c r="L644">
        <f t="shared" si="31"/>
        <v>-0.12740410401855851</v>
      </c>
    </row>
    <row r="645" spans="1:12">
      <c r="A645" s="28">
        <v>44798</v>
      </c>
      <c r="B645" s="33">
        <v>1.5918978001168789</v>
      </c>
      <c r="C645" s="33">
        <v>1.3400142986507551</v>
      </c>
      <c r="D645" s="33">
        <v>1.8437813015830025</v>
      </c>
      <c r="E645" s="33">
        <v>1.2498696</v>
      </c>
      <c r="F645" s="46">
        <v>1.0481282931262521</v>
      </c>
      <c r="G645" s="33">
        <f>[1]!thsiFinD("ths_int_chg_ratio_index",G$1,$A$3,$A645,101)/100+1</f>
        <v>1.28971195449164</v>
      </c>
      <c r="H645" s="46">
        <v>1.3604204643148123</v>
      </c>
      <c r="I645" s="333">
        <f t="shared" si="32"/>
        <v>1.6021008829489074</v>
      </c>
      <c r="J645">
        <f t="shared" si="30"/>
        <v>-8.4272071235709234E-3</v>
      </c>
      <c r="K645" s="333">
        <f>MAX(I$3:I645)</f>
        <v>1.8516209749008172</v>
      </c>
      <c r="L645">
        <f t="shared" si="31"/>
        <v>-0.13475765036917209</v>
      </c>
    </row>
    <row r="646" spans="1:12">
      <c r="A646" s="28">
        <v>44799</v>
      </c>
      <c r="B646" s="33">
        <v>1.5835964005949874</v>
      </c>
      <c r="C646" s="33">
        <v>1.3246201559727599</v>
      </c>
      <c r="D646" s="33">
        <v>1.8425726452172149</v>
      </c>
      <c r="E646" s="33">
        <v>1.2415867999999999</v>
      </c>
      <c r="F646" s="46">
        <v>1.045458008833495</v>
      </c>
      <c r="G646" s="33">
        <f>[1]!thsiFinD("ths_int_chg_ratio_index",G$1,$A$3,$A646,101)/100+1</f>
        <v>1.28534766485529</v>
      </c>
      <c r="H646" s="46">
        <v>1.3543074807831412</v>
      </c>
      <c r="I646" s="333">
        <f t="shared" si="32"/>
        <v>1.598440063000178</v>
      </c>
      <c r="J646">
        <f t="shared" si="30"/>
        <v>-2.2850121285690195E-3</v>
      </c>
      <c r="K646" s="333">
        <f>MAX(I$3:I646)</f>
        <v>1.8516209749008172</v>
      </c>
      <c r="L646">
        <f t="shared" si="31"/>
        <v>-0.13673473963223004</v>
      </c>
    </row>
    <row r="647" spans="1:12">
      <c r="A647" s="28">
        <v>44802</v>
      </c>
      <c r="B647" s="33">
        <v>1.5934833378776139</v>
      </c>
      <c r="C647" s="33">
        <v>1.3264501965021349</v>
      </c>
      <c r="D647" s="33">
        <v>1.8605164792530924</v>
      </c>
      <c r="E647" s="33">
        <v>1.2440673</v>
      </c>
      <c r="F647" s="46">
        <v>1.042521207969124</v>
      </c>
      <c r="G647" s="33">
        <f>[1]!thsiFinD("ths_int_chg_ratio_index",G$1,$A$3,$A647,101)/100+1</f>
        <v>1.2815693392721099</v>
      </c>
      <c r="H647" s="46">
        <v>1.3596173963217688</v>
      </c>
      <c r="I647" s="333">
        <f t="shared" si="32"/>
        <v>1.6100669377874306</v>
      </c>
      <c r="J647">
        <f t="shared" si="30"/>
        <v>7.2738884969072437E-3</v>
      </c>
      <c r="K647" s="333">
        <f>MAX(I$3:I647)</f>
        <v>1.8516209749008172</v>
      </c>
      <c r="L647">
        <f t="shared" si="31"/>
        <v>-0.13045544438506129</v>
      </c>
    </row>
    <row r="648" spans="1:12">
      <c r="A648" s="28">
        <v>44803</v>
      </c>
      <c r="B648" s="33">
        <v>1.5929021201149862</v>
      </c>
      <c r="C648" s="33">
        <v>1.3273294202107575</v>
      </c>
      <c r="D648" s="33">
        <v>1.8584748200192149</v>
      </c>
      <c r="E648" s="33">
        <v>1.2381701999999999</v>
      </c>
      <c r="F648" s="46">
        <v>1.0388848215552</v>
      </c>
      <c r="G648" s="33">
        <f>[1]!thsiFinD("ths_int_chg_ratio_index",G$1,$A$3,$A648,101)/100+1</f>
        <v>1.2731795269126001</v>
      </c>
      <c r="H648" s="46">
        <v>1.35073415034646</v>
      </c>
      <c r="I648" s="333">
        <f t="shared" si="32"/>
        <v>1.6046044851828376</v>
      </c>
      <c r="J648">
        <f t="shared" si="30"/>
        <v>-3.3926866494753405E-3</v>
      </c>
      <c r="K648" s="333">
        <f>MAX(I$3:I648)</f>
        <v>1.8516209749008172</v>
      </c>
      <c r="L648">
        <f t="shared" si="31"/>
        <v>-0.13340553659002008</v>
      </c>
    </row>
    <row r="649" spans="1:12">
      <c r="A649" s="28">
        <v>44804</v>
      </c>
      <c r="B649" s="33">
        <v>1.5473478751514875</v>
      </c>
      <c r="C649" s="33">
        <v>1.3022301384873649</v>
      </c>
      <c r="D649" s="33">
        <v>1.7924656118156101</v>
      </c>
      <c r="E649" s="33">
        <v>1.2150938</v>
      </c>
      <c r="F649" s="46">
        <v>1.034048070492944</v>
      </c>
      <c r="G649" s="33">
        <f>[1]!thsiFinD("ths_int_chg_ratio_index",G$1,$A$3,$A649,101)/100+1</f>
        <v>1.25775352617873</v>
      </c>
      <c r="H649" s="46">
        <v>1.3181852625065538</v>
      </c>
      <c r="I649" s="333">
        <f t="shared" si="32"/>
        <v>1.5553254371610818</v>
      </c>
      <c r="J649">
        <f t="shared" si="30"/>
        <v>-3.0711024727156144E-2</v>
      </c>
      <c r="K649" s="333">
        <f>MAX(I$3:I649)</f>
        <v>1.8516209749008172</v>
      </c>
      <c r="L649">
        <f t="shared" si="31"/>
        <v>-0.16001954058422052</v>
      </c>
    </row>
    <row r="650" spans="1:12">
      <c r="A650" s="28">
        <v>44805</v>
      </c>
      <c r="B650" s="33">
        <v>1.5326941891727326</v>
      </c>
      <c r="C650" s="33">
        <v>1.289396756601215</v>
      </c>
      <c r="D650" s="33">
        <v>1.7759916217442502</v>
      </c>
      <c r="E650" s="33">
        <v>1.2069814999999999</v>
      </c>
      <c r="F650" s="46">
        <v>1.0261481668530701</v>
      </c>
      <c r="G650" s="33">
        <f>[1]!thsiFinD("ths_int_chg_ratio_index",G$1,$A$3,$A650,101)/100+1</f>
        <v>1.24784324310768</v>
      </c>
      <c r="H650" s="46">
        <v>1.3119933663621013</v>
      </c>
      <c r="I650" s="333">
        <f t="shared" si="32"/>
        <v>1.5439924940531757</v>
      </c>
      <c r="J650">
        <f t="shared" si="30"/>
        <v>-7.2865413482801067E-3</v>
      </c>
      <c r="K650" s="333">
        <f>MAX(I$3:I650)</f>
        <v>1.8516209749008172</v>
      </c>
      <c r="L650">
        <f t="shared" si="31"/>
        <v>-0.16614009293350096</v>
      </c>
    </row>
    <row r="651" spans="1:12">
      <c r="A651" s="28">
        <v>44806</v>
      </c>
      <c r="B651" s="33">
        <v>1.5447123869139912</v>
      </c>
      <c r="C651" s="33">
        <v>1.29916845368798</v>
      </c>
      <c r="D651" s="33">
        <v>1.7902563201400024</v>
      </c>
      <c r="E651" s="33">
        <v>1.2063256</v>
      </c>
      <c r="F651" s="46">
        <v>1.0232516601717621</v>
      </c>
      <c r="G651" s="33">
        <f>[1]!thsiFinD("ths_int_chg_ratio_index",G$1,$A$3,$A651,101)/100+1</f>
        <v>1.2522425107474899</v>
      </c>
      <c r="H651" s="46">
        <v>1.320356475351945</v>
      </c>
      <c r="I651" s="333">
        <f t="shared" si="32"/>
        <v>1.5553063977459738</v>
      </c>
      <c r="J651">
        <f t="shared" si="30"/>
        <v>7.3276934547121808E-3</v>
      </c>
      <c r="K651" s="333">
        <f>MAX(I$3:I651)</f>
        <v>1.8516209749008172</v>
      </c>
      <c r="L651">
        <f t="shared" si="31"/>
        <v>-0.16002982315034298</v>
      </c>
    </row>
    <row r="652" spans="1:12">
      <c r="A652" s="28">
        <v>44809</v>
      </c>
      <c r="B652" s="33">
        <v>1.5463280478012811</v>
      </c>
      <c r="C652" s="33">
        <v>1.2991690024411549</v>
      </c>
      <c r="D652" s="33">
        <v>1.7934870931614073</v>
      </c>
      <c r="E652" s="33">
        <v>1.2119865000000001</v>
      </c>
      <c r="F652" s="46">
        <v>1.0230718088152271</v>
      </c>
      <c r="G652" s="33">
        <f>[1]!thsiFinD("ths_int_chg_ratio_index",G$1,$A$3,$A652,101)/100+1</f>
        <v>1.24489589259245</v>
      </c>
      <c r="H652" s="46">
        <v>1.3246767647019999</v>
      </c>
      <c r="I652" s="333">
        <f t="shared" si="32"/>
        <v>1.5590819289317035</v>
      </c>
      <c r="J652">
        <f t="shared" si="30"/>
        <v>2.4275160130513562E-3</v>
      </c>
      <c r="K652" s="333">
        <f>MAX(I$3:I652)</f>
        <v>1.8516209749008172</v>
      </c>
      <c r="L652">
        <f t="shared" si="31"/>
        <v>-0.15799078209555484</v>
      </c>
    </row>
    <row r="653" spans="1:12">
      <c r="A653" s="28">
        <v>44810</v>
      </c>
      <c r="B653" s="33">
        <v>1.5698039086789977</v>
      </c>
      <c r="C653" s="33">
        <v>1.3097688894722401</v>
      </c>
      <c r="D653" s="33">
        <v>1.829838927885755</v>
      </c>
      <c r="E653" s="33">
        <v>1.2213560000000001</v>
      </c>
      <c r="F653" s="46">
        <v>1.034631938814919</v>
      </c>
      <c r="G653" s="33">
        <f>[1]!thsiFinD("ths_int_chg_ratio_index",G$1,$A$3,$A653,101)/100+1</f>
        <v>1.25659987077938</v>
      </c>
      <c r="H653" s="46">
        <v>1.3468593620275489</v>
      </c>
      <c r="I653" s="333">
        <f t="shared" si="32"/>
        <v>1.588349144956652</v>
      </c>
      <c r="J653">
        <f t="shared" si="30"/>
        <v>1.8772083417708973E-2</v>
      </c>
      <c r="K653" s="333">
        <f>MAX(I$3:I653)</f>
        <v>1.8516209749008172</v>
      </c>
      <c r="L653">
        <f t="shared" si="31"/>
        <v>-0.14218451481857264</v>
      </c>
    </row>
    <row r="654" spans="1:12">
      <c r="A654" s="28">
        <v>44811</v>
      </c>
      <c r="B654" s="33">
        <v>1.5953474631732911</v>
      </c>
      <c r="C654" s="33">
        <v>1.3330010794340725</v>
      </c>
      <c r="D654" s="33">
        <v>1.8576938469125099</v>
      </c>
      <c r="E654" s="33">
        <v>1.2371996000000001</v>
      </c>
      <c r="F654" s="46">
        <v>1.0355631457995931</v>
      </c>
      <c r="G654" s="33">
        <f>[1]!thsiFinD("ths_int_chg_ratio_index",G$1,$A$3,$A654,101)/100+1</f>
        <v>1.2558471424951101</v>
      </c>
      <c r="H654" s="46">
        <v>1.3524978403915311</v>
      </c>
      <c r="I654" s="333">
        <f t="shared" si="32"/>
        <v>1.6050958436520206</v>
      </c>
      <c r="J654">
        <f t="shared" si="30"/>
        <v>1.054346190102029E-2</v>
      </c>
      <c r="K654" s="333">
        <f>MAX(I$3:I654)</f>
        <v>1.8516209749008172</v>
      </c>
      <c r="L654">
        <f t="shared" si="31"/>
        <v>-0.13314016993245703</v>
      </c>
    </row>
    <row r="655" spans="1:12">
      <c r="A655" s="28">
        <v>44812</v>
      </c>
      <c r="B655" s="33">
        <v>1.5762921380978914</v>
      </c>
      <c r="C655" s="33">
        <v>1.3171493483348451</v>
      </c>
      <c r="D655" s="33">
        <v>1.8354349278609376</v>
      </c>
      <c r="E655" s="33">
        <v>1.2200168</v>
      </c>
      <c r="F655" s="46">
        <v>1.0310576998677961</v>
      </c>
      <c r="G655" s="33">
        <f>[1]!thsiFinD("ths_int_chg_ratio_index",G$1,$A$3,$A655,101)/100+1</f>
        <v>1.24393655485145</v>
      </c>
      <c r="H655" s="46">
        <v>1.3419302645001876</v>
      </c>
      <c r="I655" s="333">
        <f t="shared" si="32"/>
        <v>1.5886825961805626</v>
      </c>
      <c r="J655">
        <f t="shared" si="30"/>
        <v>-1.0225711776882696E-2</v>
      </c>
      <c r="K655" s="333">
        <f>MAX(I$3:I655)</f>
        <v>1.8516209749008172</v>
      </c>
      <c r="L655">
        <f t="shared" si="31"/>
        <v>-0.1420044287056853</v>
      </c>
    </row>
    <row r="656" spans="1:12">
      <c r="A656" s="28">
        <v>44813</v>
      </c>
      <c r="B656" s="33">
        <v>1.5697208256205086</v>
      </c>
      <c r="C656" s="33">
        <v>1.3165754097180851</v>
      </c>
      <c r="D656" s="33">
        <v>1.8228662415229324</v>
      </c>
      <c r="E656" s="33">
        <v>1.2228704000000001</v>
      </c>
      <c r="F656" s="46">
        <v>1.043605574919928</v>
      </c>
      <c r="G656" s="33">
        <f>[1]!thsiFinD("ths_int_chg_ratio_index",G$1,$A$3,$A656,101)/100+1</f>
        <v>1.25322936066809</v>
      </c>
      <c r="H656" s="46">
        <v>1.3461385197791174</v>
      </c>
      <c r="I656" s="333">
        <f t="shared" si="32"/>
        <v>1.584502380651025</v>
      </c>
      <c r="J656">
        <f t="shared" si="30"/>
        <v>-2.6312465054929568E-3</v>
      </c>
      <c r="K656" s="333">
        <f>MAX(I$3:I656)</f>
        <v>1.8516209749008172</v>
      </c>
      <c r="L656">
        <f t="shared" si="31"/>
        <v>-0.14426202655438192</v>
      </c>
    </row>
    <row r="657" spans="1:12">
      <c r="A657" s="28">
        <v>44817</v>
      </c>
      <c r="B657" s="33">
        <v>1.5740178988853988</v>
      </c>
      <c r="C657" s="33">
        <v>1.3166151778873876</v>
      </c>
      <c r="D657" s="33">
        <v>1.83142061988341</v>
      </c>
      <c r="E657" s="33">
        <v>1.2206965999999999</v>
      </c>
      <c r="F657" s="46">
        <v>1.0462221258444371</v>
      </c>
      <c r="G657" s="33">
        <f>[1]!thsiFinD("ths_int_chg_ratio_index",G$1,$A$3,$A657,101)/100+1</f>
        <v>1.25924293741313</v>
      </c>
      <c r="H657" s="46">
        <v>1.3467631342224688</v>
      </c>
      <c r="I657" s="333">
        <f t="shared" si="32"/>
        <v>1.5890918770529394</v>
      </c>
      <c r="J657">
        <f t="shared" si="30"/>
        <v>2.8964906950967872E-3</v>
      </c>
      <c r="K657" s="333">
        <f>MAX(I$3:I657)</f>
        <v>1.8516209749008172</v>
      </c>
      <c r="L657">
        <f t="shared" si="31"/>
        <v>-0.14178338947685565</v>
      </c>
    </row>
    <row r="658" spans="1:12">
      <c r="A658" s="28">
        <v>44818</v>
      </c>
      <c r="B658" s="33">
        <v>1.5620697013735252</v>
      </c>
      <c r="C658" s="33">
        <v>1.3068726261258625</v>
      </c>
      <c r="D658" s="33">
        <v>1.8172667766211876</v>
      </c>
      <c r="E658" s="33">
        <v>1.2115700999999999</v>
      </c>
      <c r="F658" s="46">
        <v>1.0353958688458931</v>
      </c>
      <c r="G658" s="33">
        <f>[1]!thsiFinD("ths_int_chg_ratio_index",G$1,$A$3,$A658,101)/100+1</f>
        <v>1.2431975207855099</v>
      </c>
      <c r="H658" s="46">
        <v>1.3340372310898776</v>
      </c>
      <c r="I658" s="333">
        <f t="shared" si="32"/>
        <v>1.5756520038555326</v>
      </c>
      <c r="J658">
        <f t="shared" si="30"/>
        <v>-8.4575809564465532E-3</v>
      </c>
      <c r="K658" s="333">
        <f>MAX(I$3:I658)</f>
        <v>1.8516209749008172</v>
      </c>
      <c r="L658">
        <f t="shared" si="31"/>
        <v>-0.14904182593852233</v>
      </c>
    </row>
    <row r="659" spans="1:12">
      <c r="A659" s="28">
        <v>44819</v>
      </c>
      <c r="B659" s="33">
        <v>1.5079570212582438</v>
      </c>
      <c r="C659" s="33">
        <v>1.2635425073229274</v>
      </c>
      <c r="D659" s="33">
        <v>1.7523715351935603</v>
      </c>
      <c r="E659" s="33">
        <v>1.1793979999999999</v>
      </c>
      <c r="F659" s="46">
        <v>1.022188398584823</v>
      </c>
      <c r="G659" s="33">
        <f>[1]!thsiFinD("ths_int_chg_ratio_index",G$1,$A$3,$A659,101)/100+1</f>
        <v>1.2163794565606201</v>
      </c>
      <c r="H659" s="46">
        <v>1.3014490824021037</v>
      </c>
      <c r="I659" s="333">
        <f t="shared" si="32"/>
        <v>1.526910308797832</v>
      </c>
      <c r="J659">
        <f t="shared" si="30"/>
        <v>-3.0934302078398312E-2</v>
      </c>
      <c r="K659" s="333">
        <f>MAX(I$3:I659)</f>
        <v>1.8516209749008172</v>
      </c>
      <c r="L659">
        <f t="shared" si="31"/>
        <v>-0.17536562315102233</v>
      </c>
    </row>
    <row r="660" spans="1:12">
      <c r="A660" s="28">
        <v>44820</v>
      </c>
      <c r="B660" s="33">
        <v>1.4916622444968437</v>
      </c>
      <c r="C660" s="33">
        <v>1.2480738653213326</v>
      </c>
      <c r="D660" s="33">
        <v>1.7352506236723551</v>
      </c>
      <c r="E660" s="33">
        <v>1.1681992000000001</v>
      </c>
      <c r="F660" s="46">
        <v>0.99779943275887184</v>
      </c>
      <c r="G660" s="33">
        <f>[1]!thsiFinD("ths_int_chg_ratio_index",G$1,$A$3,$A660,101)/100+1</f>
        <v>1.1926647414465601</v>
      </c>
      <c r="H660" s="46">
        <v>1.2730082679062475</v>
      </c>
      <c r="I660" s="333">
        <f t="shared" si="32"/>
        <v>1.5041294457893013</v>
      </c>
      <c r="J660">
        <f t="shared" si="30"/>
        <v>-1.4919581639648793E-2</v>
      </c>
      <c r="K660" s="333">
        <f>MAX(I$3:I660)</f>
        <v>1.8516209749008172</v>
      </c>
      <c r="L660">
        <f t="shared" si="31"/>
        <v>-0.18766882305928156</v>
      </c>
    </row>
    <row r="661" spans="1:12">
      <c r="A661" s="28">
        <v>44823</v>
      </c>
      <c r="B661" s="33">
        <v>1.4802431026206664</v>
      </c>
      <c r="C661" s="33">
        <v>1.2288415783286974</v>
      </c>
      <c r="D661" s="33">
        <v>1.7316446269126351</v>
      </c>
      <c r="E661" s="33">
        <v>1.1548714</v>
      </c>
      <c r="F661" s="46">
        <v>0.9951861306113039</v>
      </c>
      <c r="G661" s="33">
        <f>[1]!thsiFinD("ths_int_chg_ratio_index",G$1,$A$3,$A661,101)/100+1</f>
        <v>1.18042376016177</v>
      </c>
      <c r="H661" s="46">
        <v>1.2644725937654151</v>
      </c>
      <c r="I661" s="333">
        <f t="shared" si="32"/>
        <v>1.498058610339025</v>
      </c>
      <c r="J661">
        <f t="shared" si="30"/>
        <v>-4.0361123620518136E-3</v>
      </c>
      <c r="K661" s="333">
        <f>MAX(I$3:I661)</f>
        <v>1.8516209749008172</v>
      </c>
      <c r="L661">
        <f t="shared" si="31"/>
        <v>-0.19094748296461206</v>
      </c>
    </row>
    <row r="662" spans="1:12">
      <c r="A662" s="28">
        <v>44824</v>
      </c>
      <c r="B662" s="33">
        <v>1.4910172793594536</v>
      </c>
      <c r="C662" s="33">
        <v>1.23550490795312</v>
      </c>
      <c r="D662" s="33">
        <v>1.7465296507657873</v>
      </c>
      <c r="E662" s="33">
        <v>1.1599944</v>
      </c>
      <c r="F662" s="46">
        <v>0.99798627249170357</v>
      </c>
      <c r="G662" s="33">
        <f>[1]!thsiFinD("ths_int_chg_ratio_index",G$1,$A$3,$A662,101)/100+1</f>
        <v>1.18126257228237</v>
      </c>
      <c r="H662" s="46">
        <v>1.2790289716175025</v>
      </c>
      <c r="I662" s="333">
        <f t="shared" si="32"/>
        <v>1.512779311191645</v>
      </c>
      <c r="J662">
        <f t="shared" si="30"/>
        <v>9.8265186362025414E-3</v>
      </c>
      <c r="K662" s="333">
        <f>MAX(I$3:I662)</f>
        <v>1.8516209749008172</v>
      </c>
      <c r="L662">
        <f t="shared" si="31"/>
        <v>-0.18299731332829738</v>
      </c>
    </row>
    <row r="663" spans="1:12">
      <c r="A663" s="28">
        <v>44825</v>
      </c>
      <c r="B663" s="33">
        <v>1.47300573013123</v>
      </c>
      <c r="C663" s="33">
        <v>1.2153853159932799</v>
      </c>
      <c r="D663" s="33">
        <v>1.7306261442691802</v>
      </c>
      <c r="E663" s="33">
        <v>1.1421848999999999</v>
      </c>
      <c r="F663" s="46">
        <v>0.99327942576208139</v>
      </c>
      <c r="G663" s="33">
        <f>[1]!thsiFinD("ths_int_chg_ratio_index",G$1,$A$3,$A663,101)/100+1</f>
        <v>1.1688142803308801</v>
      </c>
      <c r="H663" s="46">
        <v>1.2796631458620913</v>
      </c>
      <c r="I663" s="333">
        <f t="shared" si="32"/>
        <v>1.5051446450656356</v>
      </c>
      <c r="J663">
        <f t="shared" si="30"/>
        <v>-5.0467811593717382E-3</v>
      </c>
      <c r="K663" s="333">
        <f>MAX(I$3:I663)</f>
        <v>1.8516209749008172</v>
      </c>
      <c r="L663">
        <f t="shared" si="31"/>
        <v>-0.18712054709454817</v>
      </c>
    </row>
    <row r="664" spans="1:12">
      <c r="A664" s="28">
        <v>44826</v>
      </c>
      <c r="B664" s="33">
        <v>1.4717556378708074</v>
      </c>
      <c r="C664" s="33">
        <v>1.2142782593617449</v>
      </c>
      <c r="D664" s="33">
        <v>1.7292330163798699</v>
      </c>
      <c r="E664" s="33">
        <v>1.1409392</v>
      </c>
      <c r="F664" s="46">
        <v>0.98619166961238003</v>
      </c>
      <c r="G664" s="33">
        <f>[1]!thsiFinD("ths_int_chg_ratio_index",G$1,$A$3,$A664,101)/100+1</f>
        <v>1.1575895585380001</v>
      </c>
      <c r="H664" s="46">
        <v>1.2766707201931224</v>
      </c>
      <c r="I664" s="333">
        <f t="shared" si="32"/>
        <v>1.5029518682864962</v>
      </c>
      <c r="J664">
        <f t="shared" si="30"/>
        <v>-1.4568545198151428E-3</v>
      </c>
      <c r="K664" s="333">
        <f>MAX(I$3:I664)</f>
        <v>1.8516209749008172</v>
      </c>
      <c r="L664">
        <f t="shared" si="31"/>
        <v>-0.18830479419957835</v>
      </c>
    </row>
    <row r="665" spans="1:12">
      <c r="A665" s="28">
        <v>44827</v>
      </c>
      <c r="B665" s="33">
        <v>1.4419142985485986</v>
      </c>
      <c r="C665" s="33">
        <v>1.192845340988405</v>
      </c>
      <c r="D665" s="33">
        <v>1.6909832561087925</v>
      </c>
      <c r="E665" s="33">
        <v>1.1257736</v>
      </c>
      <c r="F665" s="46">
        <v>0.98047742156120199</v>
      </c>
      <c r="G665" s="33">
        <f>[1]!thsiFinD("ths_int_chg_ratio_index",G$1,$A$3,$A665,101)/100+1</f>
        <v>1.1429977914360601</v>
      </c>
      <c r="H665" s="46">
        <v>1.2568759904236675</v>
      </c>
      <c r="I665" s="333">
        <f t="shared" si="32"/>
        <v>1.47392962326623</v>
      </c>
      <c r="J665">
        <f t="shared" si="30"/>
        <v>-1.9310162642370066E-2</v>
      </c>
      <c r="K665" s="333">
        <f>MAX(I$3:I665)</f>
        <v>1.8516209749008172</v>
      </c>
      <c r="L665">
        <f t="shared" si="31"/>
        <v>-0.20397876063961651</v>
      </c>
    </row>
    <row r="666" spans="1:12">
      <c r="A666" s="28">
        <v>44830</v>
      </c>
      <c r="B666" s="33">
        <v>1.4465431466058638</v>
      </c>
      <c r="C666" s="33">
        <v>1.1989168121340525</v>
      </c>
      <c r="D666" s="33">
        <v>1.6941694810776751</v>
      </c>
      <c r="E666" s="33">
        <v>1.1239477</v>
      </c>
      <c r="F666" s="46">
        <v>0.97332354462038495</v>
      </c>
      <c r="G666" s="33">
        <f>[1]!thsiFinD("ths_int_chg_ratio_index",G$1,$A$3,$A666,101)/100+1</f>
        <v>1.13322577047302</v>
      </c>
      <c r="H666" s="46">
        <v>1.2423637968488712</v>
      </c>
      <c r="I666" s="333">
        <f t="shared" si="32"/>
        <v>1.4682666389632733</v>
      </c>
      <c r="J666">
        <f t="shared" si="30"/>
        <v>-3.8420995233189315E-3</v>
      </c>
      <c r="K666" s="333">
        <f>MAX(I$3:I666)</f>
        <v>1.8516209749008172</v>
      </c>
      <c r="L666">
        <f t="shared" si="31"/>
        <v>-0.20703715346391482</v>
      </c>
    </row>
    <row r="667" spans="1:12">
      <c r="A667" s="28">
        <v>44831</v>
      </c>
      <c r="B667" s="33">
        <v>1.4694625593928701</v>
      </c>
      <c r="C667" s="33">
        <v>1.2234898285619251</v>
      </c>
      <c r="D667" s="33">
        <v>1.715435290223815</v>
      </c>
      <c r="E667" s="33">
        <v>1.1460054</v>
      </c>
      <c r="F667" s="46">
        <v>0.98866291372940596</v>
      </c>
      <c r="G667" s="33">
        <f>[1]!thsiFinD("ths_int_chg_ratio_index",G$1,$A$3,$A667,101)/100+1</f>
        <v>1.16587509684947</v>
      </c>
      <c r="H667" s="46">
        <v>1.2648879833075837</v>
      </c>
      <c r="I667" s="333">
        <f t="shared" si="32"/>
        <v>1.4901616367656993</v>
      </c>
      <c r="J667">
        <f t="shared" si="30"/>
        <v>1.4912140085050263E-2</v>
      </c>
      <c r="K667" s="333">
        <f>MAX(I$3:I667)</f>
        <v>1.8516209749008172</v>
      </c>
      <c r="L667">
        <f t="shared" si="31"/>
        <v>-0.19521238041412858</v>
      </c>
    </row>
    <row r="668" spans="1:12">
      <c r="A668" s="28">
        <v>44832</v>
      </c>
      <c r="B668" s="33">
        <v>1.4289134089554487</v>
      </c>
      <c r="C668" s="33">
        <v>1.1905852012295175</v>
      </c>
      <c r="D668" s="33">
        <v>1.6672416166813799</v>
      </c>
      <c r="E668" s="33">
        <v>1.1166997000000001</v>
      </c>
      <c r="F668" s="46">
        <v>0.97027334040553903</v>
      </c>
      <c r="G668" s="33">
        <f>[1]!thsiFinD("ths_int_chg_ratio_index",G$1,$A$3,$A668,101)/100+1</f>
        <v>1.1401430006375199</v>
      </c>
      <c r="H668" s="46">
        <v>1.2317971477674412</v>
      </c>
      <c r="I668" s="333">
        <f t="shared" si="32"/>
        <v>1.4495193822244106</v>
      </c>
      <c r="J668">
        <f t="shared" si="30"/>
        <v>-2.7273722218148277E-2</v>
      </c>
      <c r="K668" s="333">
        <f>MAX(I$3:I668)</f>
        <v>1.8516209749008172</v>
      </c>
      <c r="L668">
        <f t="shared" si="31"/>
        <v>-0.21716193439531839</v>
      </c>
    </row>
    <row r="669" spans="1:12">
      <c r="A669" s="28">
        <v>44833</v>
      </c>
      <c r="B669" s="33">
        <v>1.4372181896515213</v>
      </c>
      <c r="C669" s="33">
        <v>1.1963779730079951</v>
      </c>
      <c r="D669" s="33">
        <v>1.6780584062950474</v>
      </c>
      <c r="E669" s="33">
        <v>1.1254006999999999</v>
      </c>
      <c r="F669" s="46">
        <v>0.970072781017569</v>
      </c>
      <c r="G669" s="33">
        <f>[1]!thsiFinD("ths_int_chg_ratio_index",G$1,$A$3,$A669,101)/100+1</f>
        <v>1.15060443474886</v>
      </c>
      <c r="H669" s="46">
        <v>1.2333630370358901</v>
      </c>
      <c r="I669" s="333">
        <f t="shared" si="32"/>
        <v>1.4557107216654688</v>
      </c>
      <c r="J669">
        <f t="shared" si="30"/>
        <v>4.2713050387481744E-3</v>
      </c>
      <c r="K669" s="333">
        <f>MAX(I$3:I669)</f>
        <v>1.8516209749008172</v>
      </c>
      <c r="L669">
        <f t="shared" si="31"/>
        <v>-0.2138181942211772</v>
      </c>
    </row>
    <row r="670" spans="1:12">
      <c r="A670" s="28">
        <v>44834</v>
      </c>
      <c r="B670" s="33">
        <v>1.4024155077420124</v>
      </c>
      <c r="C670" s="33">
        <v>1.167999030374125</v>
      </c>
      <c r="D670" s="33">
        <v>1.6368319851098998</v>
      </c>
      <c r="E670" s="33">
        <v>1.1048724000000001</v>
      </c>
      <c r="F670" s="46">
        <v>0.96342248787505003</v>
      </c>
      <c r="G670" s="33">
        <f>[1]!thsiFinD("ths_int_chg_ratio_index",G$1,$A$3,$A670,101)/100+1</f>
        <v>1.14009577208333</v>
      </c>
      <c r="H670" s="46">
        <v>1.2186544191816764</v>
      </c>
      <c r="I670" s="333">
        <f t="shared" si="32"/>
        <v>1.4277432021457881</v>
      </c>
      <c r="J670">
        <f t="shared" si="30"/>
        <v>-1.9212278307384589E-2</v>
      </c>
      <c r="K670" s="333">
        <f>MAX(I$3:I670)</f>
        <v>1.8516209749008172</v>
      </c>
      <c r="L670">
        <f t="shared" si="31"/>
        <v>-0.22892253787400219</v>
      </c>
    </row>
    <row r="671" spans="1:12">
      <c r="A671" s="28">
        <v>44844</v>
      </c>
      <c r="B671" s="33">
        <v>1.354943064534615</v>
      </c>
      <c r="C671" s="33">
        <v>1.1132812322143826</v>
      </c>
      <c r="D671" s="33">
        <v>1.5966048968548474</v>
      </c>
      <c r="E671" s="33">
        <v>1.0608351</v>
      </c>
      <c r="F671" s="46">
        <v>0.94415081318055405</v>
      </c>
      <c r="G671" s="33">
        <f>[1]!thsiFinD("ths_int_chg_ratio_index",G$1,$A$3,$A671,101)/100+1</f>
        <v>1.1151139292969201</v>
      </c>
      <c r="H671" s="46">
        <v>1.1974634072759733</v>
      </c>
      <c r="I671" s="333">
        <f t="shared" si="32"/>
        <v>1.3970341520654104</v>
      </c>
      <c r="J671">
        <f t="shared" si="30"/>
        <v>-2.1508804968725759E-2</v>
      </c>
      <c r="K671" s="333">
        <f>MAX(I$3:I671)</f>
        <v>1.8516209749008172</v>
      </c>
      <c r="L671">
        <f t="shared" si="31"/>
        <v>-0.24550749262265026</v>
      </c>
    </row>
    <row r="672" spans="1:12">
      <c r="A672" s="28">
        <v>44845</v>
      </c>
      <c r="B672" s="33">
        <v>1.3596731413646388</v>
      </c>
      <c r="C672" s="33">
        <v>1.1105729313474699</v>
      </c>
      <c r="D672" s="33">
        <v>1.6087733513818074</v>
      </c>
      <c r="E672" s="33">
        <v>1.0560172999999999</v>
      </c>
      <c r="F672" s="46">
        <v>0.94746783780946198</v>
      </c>
      <c r="G672" s="33">
        <f>[1]!thsiFinD("ths_int_chg_ratio_index",G$1,$A$3,$A672,101)/100+1</f>
        <v>1.1170537235734601</v>
      </c>
      <c r="H672" s="46">
        <v>1.2051086291290698</v>
      </c>
      <c r="I672" s="333">
        <f t="shared" si="32"/>
        <v>1.4069409902554386</v>
      </c>
      <c r="J672">
        <f t="shared" si="30"/>
        <v>7.0913357238846508E-3</v>
      </c>
      <c r="K672" s="333">
        <f>MAX(I$3:I672)</f>
        <v>1.8516209749008172</v>
      </c>
      <c r="L672">
        <f t="shared" si="31"/>
        <v>-0.24015713295168195</v>
      </c>
    </row>
    <row r="673" spans="1:12">
      <c r="A673" s="28">
        <v>44846</v>
      </c>
      <c r="B673" s="33">
        <v>1.4038379172813875</v>
      </c>
      <c r="C673" s="33">
        <v>1.1561887491069074</v>
      </c>
      <c r="D673" s="33">
        <v>1.6514870854558676</v>
      </c>
      <c r="E673" s="33">
        <v>1.1029395</v>
      </c>
      <c r="F673" s="46">
        <v>0.96392202823154505</v>
      </c>
      <c r="G673" s="33">
        <f>[1]!thsiFinD("ths_int_chg_ratio_index",G$1,$A$3,$A673,101)/100+1</f>
        <v>1.1461880080885001</v>
      </c>
      <c r="H673" s="46">
        <v>1.23438418000216</v>
      </c>
      <c r="I673" s="333">
        <f t="shared" si="32"/>
        <v>1.4429356327290139</v>
      </c>
      <c r="J673">
        <f t="shared" si="30"/>
        <v>2.5583619158782378E-2</v>
      </c>
      <c r="K673" s="333">
        <f>MAX(I$3:I673)</f>
        <v>1.8516209749008172</v>
      </c>
      <c r="L673">
        <f t="shared" si="31"/>
        <v>-0.22071760242060057</v>
      </c>
    </row>
    <row r="674" spans="1:12">
      <c r="A674" s="28">
        <v>44847</v>
      </c>
      <c r="B674" s="33">
        <v>1.4132075792801537</v>
      </c>
      <c r="C674" s="33">
        <v>1.1548090709633474</v>
      </c>
      <c r="D674" s="33">
        <v>1.6716060875969601</v>
      </c>
      <c r="E674" s="33">
        <v>1.1113721000000001</v>
      </c>
      <c r="F674" s="46">
        <v>0.95829907314964902</v>
      </c>
      <c r="G674" s="33">
        <f>[1]!thsiFinD("ths_int_chg_ratio_index",G$1,$A$3,$A674,101)/100+1</f>
        <v>1.1544825796343501</v>
      </c>
      <c r="H674" s="46">
        <v>1.2382014334586575</v>
      </c>
      <c r="I674" s="333">
        <f t="shared" si="32"/>
        <v>1.4549037605278088</v>
      </c>
      <c r="J674">
        <f t="shared" si="30"/>
        <v>8.2942908382959146E-3</v>
      </c>
      <c r="K674" s="333">
        <f>MAX(I$3:I674)</f>
        <v>1.8516209749008172</v>
      </c>
      <c r="L674">
        <f t="shared" si="31"/>
        <v>-0.21425400756991253</v>
      </c>
    </row>
    <row r="675" spans="1:12">
      <c r="A675" s="28">
        <v>44848</v>
      </c>
      <c r="B675" s="33">
        <v>1.4360030837053301</v>
      </c>
      <c r="C675" s="33">
        <v>1.184861356322745</v>
      </c>
      <c r="D675" s="33">
        <v>1.687144811087915</v>
      </c>
      <c r="E675" s="33">
        <v>1.1490488999999999</v>
      </c>
      <c r="F675" s="46">
        <v>0.98137931943592305</v>
      </c>
      <c r="G675" s="33">
        <f>[1]!thsiFinD("ths_int_chg_ratio_index",G$1,$A$3,$A675,101)/100+1</f>
        <v>1.20777189788007</v>
      </c>
      <c r="H675" s="46">
        <v>1.2665558239278374</v>
      </c>
      <c r="I675" s="333">
        <f t="shared" si="32"/>
        <v>1.4768503175078762</v>
      </c>
      <c r="J675">
        <f t="shared" si="30"/>
        <v>1.5084542067652418E-2</v>
      </c>
      <c r="K675" s="333">
        <f>MAX(I$3:I675)</f>
        <v>1.8516209749008172</v>
      </c>
      <c r="L675">
        <f t="shared" si="31"/>
        <v>-0.20240138909261152</v>
      </c>
    </row>
    <row r="676" spans="1:12">
      <c r="A676" s="28">
        <v>44851</v>
      </c>
      <c r="B676" s="33">
        <v>1.4450006282195813</v>
      </c>
      <c r="C676" s="33">
        <v>1.1978074990077801</v>
      </c>
      <c r="D676" s="33">
        <v>1.6921937574313826</v>
      </c>
      <c r="E676" s="33">
        <v>1.1585356</v>
      </c>
      <c r="F676" s="46">
        <v>0.98388464065208103</v>
      </c>
      <c r="G676" s="33">
        <f>[1]!thsiFinD("ths_int_chg_ratio_index",G$1,$A$3,$A676,101)/100+1</f>
        <v>1.22397034327281</v>
      </c>
      <c r="H676" s="46">
        <v>1.275050965328925</v>
      </c>
      <c r="I676" s="333">
        <f t="shared" si="32"/>
        <v>1.4836223613801538</v>
      </c>
      <c r="J676">
        <f t="shared" si="30"/>
        <v>4.5854639376758932E-3</v>
      </c>
      <c r="K676" s="333">
        <f>MAX(I$3:I676)</f>
        <v>1.8516209749008172</v>
      </c>
      <c r="L676">
        <f t="shared" si="31"/>
        <v>-0.19874402942555536</v>
      </c>
    </row>
    <row r="677" spans="1:12">
      <c r="A677" s="28">
        <v>44852</v>
      </c>
      <c r="B677" s="33">
        <v>1.447083435943975</v>
      </c>
      <c r="C677" s="33">
        <v>1.1978176502435149</v>
      </c>
      <c r="D677" s="33">
        <v>1.6963492216444351</v>
      </c>
      <c r="E677" s="33">
        <v>1.1625166</v>
      </c>
      <c r="F677" s="46">
        <v>0.98316605326330098</v>
      </c>
      <c r="G677" s="33">
        <f>[1]!thsiFinD("ths_int_chg_ratio_index",G$1,$A$3,$A677,101)/100+1</f>
        <v>1.2250902168504201</v>
      </c>
      <c r="H677" s="46">
        <v>1.2783915936825225</v>
      </c>
      <c r="I677" s="333">
        <f t="shared" si="32"/>
        <v>1.4873704076634788</v>
      </c>
      <c r="J677">
        <f t="shared" si="30"/>
        <v>2.5262805285830581E-3</v>
      </c>
      <c r="K677" s="333">
        <f>MAX(I$3:I677)</f>
        <v>1.8516209749008172</v>
      </c>
      <c r="L677">
        <f t="shared" si="31"/>
        <v>-0.19671983206868215</v>
      </c>
    </row>
    <row r="678" spans="1:12">
      <c r="A678" s="28">
        <v>44853</v>
      </c>
      <c r="B678" s="33">
        <v>1.43363293405973</v>
      </c>
      <c r="C678" s="33">
        <v>1.1891379172844174</v>
      </c>
      <c r="D678" s="33">
        <v>1.6781279508350426</v>
      </c>
      <c r="E678" s="33">
        <v>1.1561604000000001</v>
      </c>
      <c r="F678" s="46">
        <v>0.96877245220394703</v>
      </c>
      <c r="G678" s="33">
        <f>[1]!thsiFinD("ths_int_chg_ratio_index",G$1,$A$3,$A678,101)/100+1</f>
        <v>1.2089792989616199</v>
      </c>
      <c r="H678" s="46">
        <v>1.2665917221339913</v>
      </c>
      <c r="I678" s="333">
        <f t="shared" si="32"/>
        <v>1.472359836484517</v>
      </c>
      <c r="J678">
        <f t="shared" si="30"/>
        <v>-1.009201951418548E-2</v>
      </c>
      <c r="K678" s="333">
        <f>MAX(I$3:I678)</f>
        <v>1.8516209749008172</v>
      </c>
      <c r="L678">
        <f t="shared" si="31"/>
        <v>-0.20482655119880322</v>
      </c>
    </row>
    <row r="679" spans="1:12">
      <c r="A679" s="28">
        <v>44854</v>
      </c>
      <c r="B679" s="33">
        <v>1.4408558796610975</v>
      </c>
      <c r="C679" s="33">
        <v>1.2067081798162325</v>
      </c>
      <c r="D679" s="33">
        <v>1.6750035795059626</v>
      </c>
      <c r="E679" s="33">
        <v>1.1606064</v>
      </c>
      <c r="F679" s="46">
        <v>0.963658690319383</v>
      </c>
      <c r="G679" s="33">
        <f>[1]!thsiFinD("ths_int_chg_ratio_index",G$1,$A$3,$A679,101)/100+1</f>
        <v>1.20886062948527</v>
      </c>
      <c r="H679" s="46">
        <v>1.2593029830851463</v>
      </c>
      <c r="I679" s="333">
        <f t="shared" si="32"/>
        <v>1.4671532812955546</v>
      </c>
      <c r="J679">
        <f t="shared" si="30"/>
        <v>-3.5361975109249322E-3</v>
      </c>
      <c r="K679" s="333">
        <f>MAX(I$3:I679)</f>
        <v>1.8516209749008172</v>
      </c>
      <c r="L679">
        <f t="shared" si="31"/>
        <v>-0.20763844156920763</v>
      </c>
    </row>
    <row r="680" spans="1:12">
      <c r="A680" s="28">
        <v>44855</v>
      </c>
      <c r="B680" s="33">
        <v>1.4402189266897063</v>
      </c>
      <c r="C680" s="33">
        <v>1.2031521850747424</v>
      </c>
      <c r="D680" s="33">
        <v>1.6772856683046702</v>
      </c>
      <c r="E680" s="33">
        <v>1.1652902000000001</v>
      </c>
      <c r="F680" s="46">
        <v>0.96169677963466604</v>
      </c>
      <c r="G680" s="33">
        <f>[1]!thsiFinD("ths_int_chg_ratio_index",G$1,$A$3,$A680,101)/100+1</f>
        <v>1.208957025233</v>
      </c>
      <c r="H680" s="46">
        <v>1.2589906187456825</v>
      </c>
      <c r="I680" s="333">
        <f t="shared" si="32"/>
        <v>1.4681381435251764</v>
      </c>
      <c r="J680">
        <f t="shared" si="30"/>
        <v>6.7127425755542092E-4</v>
      </c>
      <c r="K680" s="333">
        <f>MAX(I$3:I680)</f>
        <v>1.8516209749008172</v>
      </c>
      <c r="L680">
        <f t="shared" si="31"/>
        <v>-0.20710654965235653</v>
      </c>
    </row>
    <row r="681" spans="1:12">
      <c r="A681" s="28">
        <v>44858</v>
      </c>
      <c r="B681" s="33">
        <v>1.4278426810692175</v>
      </c>
      <c r="C681" s="33">
        <v>1.1941012251765175</v>
      </c>
      <c r="D681" s="33">
        <v>1.6615841369619173</v>
      </c>
      <c r="E681" s="33">
        <v>1.1516099</v>
      </c>
      <c r="F681" s="46">
        <v>0.93831177937336097</v>
      </c>
      <c r="G681" s="33">
        <f>[1]!thsiFinD("ths_int_chg_ratio_index",G$1,$A$3,$A681,101)/100+1</f>
        <v>1.18698390945845</v>
      </c>
      <c r="H681" s="46">
        <v>1.2425459675302104</v>
      </c>
      <c r="I681" s="333">
        <f t="shared" si="32"/>
        <v>1.4520650522460639</v>
      </c>
      <c r="J681">
        <f t="shared" si="30"/>
        <v>-1.0947942024392199E-2</v>
      </c>
      <c r="K681" s="333">
        <f>MAX(I$3:I681)</f>
        <v>1.8516209749008172</v>
      </c>
      <c r="L681">
        <f t="shared" si="31"/>
        <v>-0.21578710117828281</v>
      </c>
    </row>
    <row r="682" spans="1:12">
      <c r="A682" s="28">
        <v>44859</v>
      </c>
      <c r="B682" s="33">
        <v>1.4236083796478687</v>
      </c>
      <c r="C682" s="33">
        <v>1.1889655345092325</v>
      </c>
      <c r="D682" s="33">
        <v>1.6582512247865049</v>
      </c>
      <c r="E682" s="33">
        <v>1.1452357</v>
      </c>
      <c r="F682" s="46">
        <v>0.93605469743696301</v>
      </c>
      <c r="G682" s="33">
        <f>[1]!thsiFinD("ths_int_chg_ratio_index",G$1,$A$3,$A682,101)/100+1</f>
        <v>1.17629532456287</v>
      </c>
      <c r="H682" s="46">
        <v>1.2395697686647051</v>
      </c>
      <c r="I682" s="333">
        <f t="shared" si="32"/>
        <v>1.448910496725605</v>
      </c>
      <c r="J682">
        <f t="shared" si="30"/>
        <v>-2.17246156815043E-3</v>
      </c>
      <c r="K682" s="333">
        <f>MAX(I$3:I682)</f>
        <v>1.8516209749008172</v>
      </c>
      <c r="L682">
        <f t="shared" si="31"/>
        <v>-0.2174907735622208</v>
      </c>
    </row>
    <row r="683" spans="1:12">
      <c r="A683" s="28">
        <v>44860</v>
      </c>
      <c r="B683" s="33">
        <v>1.4472497375172324</v>
      </c>
      <c r="C683" s="33">
        <v>1.2205958704483175</v>
      </c>
      <c r="D683" s="33">
        <v>1.6739036045861475</v>
      </c>
      <c r="E683" s="33">
        <v>1.1862085</v>
      </c>
      <c r="F683" s="46">
        <v>0.94590671868573994</v>
      </c>
      <c r="G683" s="33">
        <f>[1]!thsiFinD("ths_int_chg_ratio_index",G$1,$A$3,$A683,101)/100+1</f>
        <v>1.2104132321127099</v>
      </c>
      <c r="H683" s="46">
        <v>1.2593881854352715</v>
      </c>
      <c r="I683" s="333">
        <f t="shared" si="32"/>
        <v>1.4666458950107095</v>
      </c>
      <c r="J683">
        <f t="shared" si="30"/>
        <v>1.2240506453079503E-2</v>
      </c>
      <c r="K683" s="333">
        <f>MAX(I$3:I683)</f>
        <v>1.8516209749008172</v>
      </c>
      <c r="L683">
        <f t="shared" si="31"/>
        <v>-0.20791246432641486</v>
      </c>
    </row>
    <row r="684" spans="1:12">
      <c r="A684" s="28">
        <v>44861</v>
      </c>
      <c r="B684" s="33">
        <v>1.4293295372466823</v>
      </c>
      <c r="C684" s="33">
        <v>1.2115139473268826</v>
      </c>
      <c r="D684" s="33">
        <v>1.6471451271664823</v>
      </c>
      <c r="E684" s="33">
        <v>1.1806687</v>
      </c>
      <c r="F684" s="46">
        <v>0.94063591700071403</v>
      </c>
      <c r="G684" s="33">
        <f>[1]!thsiFinD("ths_int_chg_ratio_index",G$1,$A$3,$A684,101)/100+1</f>
        <v>1.2112061768514299</v>
      </c>
      <c r="H684" s="46">
        <v>1.2530476854176253</v>
      </c>
      <c r="I684" s="333">
        <f t="shared" si="32"/>
        <v>1.4500964062920538</v>
      </c>
      <c r="J684">
        <f t="shared" si="30"/>
        <v>-1.128390211635566E-2</v>
      </c>
      <c r="K684" s="333">
        <f>MAX(I$3:I684)</f>
        <v>1.8516209749008172</v>
      </c>
      <c r="L684">
        <f t="shared" si="31"/>
        <v>-0.21685030254654103</v>
      </c>
    </row>
    <row r="685" spans="1:12">
      <c r="A685" s="28">
        <v>44862</v>
      </c>
      <c r="B685" s="33">
        <v>1.3969786704632849</v>
      </c>
      <c r="C685" s="33">
        <v>1.1850447641994526</v>
      </c>
      <c r="D685" s="33">
        <v>1.6089125767271173</v>
      </c>
      <c r="E685" s="33">
        <v>1.1586501</v>
      </c>
      <c r="F685" s="46">
        <v>0.91596736937789802</v>
      </c>
      <c r="G685" s="33">
        <f>[1]!thsiFinD("ths_int_chg_ratio_index",G$1,$A$3,$A685,101)/100+1</f>
        <v>1.1722813511804699</v>
      </c>
      <c r="H685" s="46">
        <v>1.2114696015341877</v>
      </c>
      <c r="I685" s="333">
        <f t="shared" si="32"/>
        <v>1.4101910891306524</v>
      </c>
      <c r="J685">
        <f t="shared" si="30"/>
        <v>-2.7519078723490353E-2</v>
      </c>
      <c r="K685" s="333">
        <f>MAX(I$3:I685)</f>
        <v>1.8516209749008172</v>
      </c>
      <c r="L685">
        <f t="shared" si="31"/>
        <v>-0.23840186072304037</v>
      </c>
    </row>
    <row r="686" spans="1:12">
      <c r="A686" s="28">
        <v>44865</v>
      </c>
      <c r="B686" s="33">
        <v>1.4170072562531513</v>
      </c>
      <c r="C686" s="33">
        <v>1.2015347074101275</v>
      </c>
      <c r="D686" s="33">
        <v>1.6324798050961751</v>
      </c>
      <c r="E686" s="33">
        <v>1.1772802</v>
      </c>
      <c r="F686" s="46">
        <v>0.91079674221062501</v>
      </c>
      <c r="G686" s="33">
        <f>[1]!thsiFinD("ths_int_chg_ratio_index",G$1,$A$3,$A686,101)/100+1</f>
        <v>1.1829177578043799</v>
      </c>
      <c r="H686" s="46">
        <v>1.2134512878725585</v>
      </c>
      <c r="I686" s="333">
        <f t="shared" si="32"/>
        <v>1.4229655464843667</v>
      </c>
      <c r="J686">
        <f t="shared" si="30"/>
        <v>9.0586711632034689E-3</v>
      </c>
      <c r="K686" s="333">
        <f>MAX(I$3:I686)</f>
        <v>1.8516209749008172</v>
      </c>
      <c r="L686">
        <f t="shared" si="31"/>
        <v>-0.23150279362082282</v>
      </c>
    </row>
    <row r="687" spans="1:12">
      <c r="A687" s="28">
        <v>44866</v>
      </c>
      <c r="B687" s="33">
        <v>1.4373077063578399</v>
      </c>
      <c r="C687" s="33">
        <v>1.2207951075923875</v>
      </c>
      <c r="D687" s="33">
        <v>1.6538203051232925</v>
      </c>
      <c r="E687" s="33">
        <v>1.2013259999999999</v>
      </c>
      <c r="F687" s="46">
        <v>0.94030444826278303</v>
      </c>
      <c r="G687" s="33">
        <f>[1]!thsiFinD("ths_int_chg_ratio_index",G$1,$A$3,$A687,101)/100+1</f>
        <v>1.2118074437811099</v>
      </c>
      <c r="H687" s="46">
        <v>1.2435031233980849</v>
      </c>
      <c r="I687" s="333">
        <f t="shared" si="32"/>
        <v>1.4486617142606888</v>
      </c>
      <c r="J687">
        <f t="shared" si="30"/>
        <v>1.8058179862336043E-2</v>
      </c>
      <c r="K687" s="333">
        <f>MAX(I$3:I687)</f>
        <v>1.8516209749008172</v>
      </c>
      <c r="L687">
        <f t="shared" si="31"/>
        <v>-0.21762513284432472</v>
      </c>
    </row>
    <row r="688" spans="1:12">
      <c r="A688" s="28">
        <v>44867</v>
      </c>
      <c r="B688" s="33">
        <v>1.4462657207339702</v>
      </c>
      <c r="C688" s="33">
        <v>1.2347181104172951</v>
      </c>
      <c r="D688" s="33">
        <v>1.6578133310506451</v>
      </c>
      <c r="E688" s="33">
        <v>1.2148562000000001</v>
      </c>
      <c r="F688" s="46">
        <v>0.95098355202666196</v>
      </c>
      <c r="G688" s="33">
        <f>[1]!thsiFinD("ths_int_chg_ratio_index",G$1,$A$3,$A688,101)/100+1</f>
        <v>1.2237631563490399</v>
      </c>
      <c r="H688" s="46">
        <v>1.2585014817444855</v>
      </c>
      <c r="I688" s="333">
        <f t="shared" si="32"/>
        <v>1.4581574063975653</v>
      </c>
      <c r="J688">
        <f t="shared" si="30"/>
        <v>6.554802990512254E-3</v>
      </c>
      <c r="K688" s="333">
        <f>MAX(I$3:I688)</f>
        <v>1.8516209749008172</v>
      </c>
      <c r="L688">
        <f t="shared" si="31"/>
        <v>-0.21249681972539114</v>
      </c>
    </row>
    <row r="689" spans="1:12">
      <c r="A689" s="28">
        <v>44868</v>
      </c>
      <c r="B689" s="33">
        <v>1.45457411585981</v>
      </c>
      <c r="C689" s="33">
        <v>1.2496847778377125</v>
      </c>
      <c r="D689" s="33">
        <v>1.6594634538819075</v>
      </c>
      <c r="E689" s="33">
        <v>1.2274221999999999</v>
      </c>
      <c r="F689" s="46">
        <v>0.94523352068414501</v>
      </c>
      <c r="G689" s="33">
        <f>[1]!thsiFinD("ths_int_chg_ratio_index",G$1,$A$3,$A689,101)/100+1</f>
        <v>1.2147077307327301</v>
      </c>
      <c r="H689" s="46">
        <v>1.2626500033835053</v>
      </c>
      <c r="I689" s="333">
        <f t="shared" si="32"/>
        <v>1.4610567286327063</v>
      </c>
      <c r="J689">
        <f t="shared" si="30"/>
        <v>1.9883465409291645E-3</v>
      </c>
      <c r="K689" s="333">
        <f>MAX(I$3:I689)</f>
        <v>1.8516209749008172</v>
      </c>
      <c r="L689">
        <f t="shared" si="31"/>
        <v>-0.21093099050092134</v>
      </c>
    </row>
    <row r="690" spans="1:12">
      <c r="A690" s="28">
        <v>44869</v>
      </c>
      <c r="B690" s="33">
        <v>1.4823252803326226</v>
      </c>
      <c r="C690" s="33">
        <v>1.2764983979747924</v>
      </c>
      <c r="D690" s="33">
        <v>1.6881521626904525</v>
      </c>
      <c r="E690" s="33">
        <v>1.2577758999999999</v>
      </c>
      <c r="F690" s="46">
        <v>0.97367268296527398</v>
      </c>
      <c r="G690" s="33">
        <f>[1]!thsiFinD("ths_int_chg_ratio_index",G$1,$A$3,$A690,101)/100+1</f>
        <v>1.2436495949811199</v>
      </c>
      <c r="H690" s="46">
        <v>1.2907772919993499</v>
      </c>
      <c r="I690" s="333">
        <f t="shared" si="32"/>
        <v>1.4894647273449011</v>
      </c>
      <c r="J690">
        <f t="shared" si="30"/>
        <v>1.9443460445769167E-2</v>
      </c>
      <c r="K690" s="333">
        <f>MAX(I$3:I690)</f>
        <v>1.8516209749008172</v>
      </c>
      <c r="L690">
        <f t="shared" si="31"/>
        <v>-0.19558875842574375</v>
      </c>
    </row>
    <row r="691" spans="1:12">
      <c r="A691" s="28">
        <v>44872</v>
      </c>
      <c r="B691" s="33">
        <v>1.4724384220440174</v>
      </c>
      <c r="C691" s="33">
        <v>1.2670680692487699</v>
      </c>
      <c r="D691" s="33">
        <v>1.6778087748392649</v>
      </c>
      <c r="E691" s="33">
        <v>1.2561726</v>
      </c>
      <c r="F691" s="46">
        <v>0.97555248607162803</v>
      </c>
      <c r="G691" s="33">
        <f>[1]!thsiFinD("ths_int_chg_ratio_index",G$1,$A$3,$A691,101)/100+1</f>
        <v>1.2432016043024299</v>
      </c>
      <c r="H691" s="46">
        <v>1.2946005160466525</v>
      </c>
      <c r="I691" s="333">
        <f t="shared" si="32"/>
        <v>1.4862046454429587</v>
      </c>
      <c r="J691">
        <f t="shared" si="30"/>
        <v>-2.1887607286636968E-3</v>
      </c>
      <c r="K691" s="333">
        <f>MAX(I$3:I691)</f>
        <v>1.8516209749008172</v>
      </c>
      <c r="L691">
        <f t="shared" si="31"/>
        <v>-0.19734942216099716</v>
      </c>
    </row>
    <row r="692" spans="1:12">
      <c r="A692" s="28">
        <v>44873</v>
      </c>
      <c r="B692" s="33">
        <v>1.4644932701583189</v>
      </c>
      <c r="C692" s="33">
        <v>1.2565881298618125</v>
      </c>
      <c r="D692" s="33">
        <v>1.6723984104548251</v>
      </c>
      <c r="E692" s="33">
        <v>1.2427235999999999</v>
      </c>
      <c r="F692" s="46">
        <v>0.97030096669578303</v>
      </c>
      <c r="G692" s="33">
        <f>[1]!thsiFinD("ths_int_chg_ratio_index",G$1,$A$3,$A692,101)/100+1</f>
        <v>1.2322990266215599</v>
      </c>
      <c r="H692" s="46">
        <v>1.2912705983089023</v>
      </c>
      <c r="I692" s="333">
        <f t="shared" si="32"/>
        <v>1.4818345043818637</v>
      </c>
      <c r="J692">
        <f t="shared" si="30"/>
        <v>-2.9404705970303979E-3</v>
      </c>
      <c r="K692" s="333">
        <f>MAX(I$3:I692)</f>
        <v>1.8516209749008172</v>
      </c>
      <c r="L692">
        <f t="shared" si="31"/>
        <v>-0.19970959258482224</v>
      </c>
    </row>
    <row r="693" spans="1:12">
      <c r="A693" s="28">
        <v>44874</v>
      </c>
      <c r="B693" s="33">
        <v>1.4517265801893775</v>
      </c>
      <c r="C693" s="33">
        <v>1.23926551215528</v>
      </c>
      <c r="D693" s="33">
        <v>1.664187648223475</v>
      </c>
      <c r="E693" s="33">
        <v>1.2333164999999999</v>
      </c>
      <c r="F693" s="46">
        <v>0.96305598376565105</v>
      </c>
      <c r="G693" s="33">
        <f>[1]!thsiFinD("ths_int_chg_ratio_index",G$1,$A$3,$A693,101)/100+1</f>
        <v>1.22043129528167</v>
      </c>
      <c r="H693" s="46">
        <v>1.2863948701983712</v>
      </c>
      <c r="I693" s="333">
        <f t="shared" si="32"/>
        <v>1.4752912592109231</v>
      </c>
      <c r="J693">
        <f t="shared" si="30"/>
        <v>-4.4156382859165122E-3</v>
      </c>
      <c r="K693" s="333">
        <f>MAX(I$3:I693)</f>
        <v>1.8516209749008172</v>
      </c>
      <c r="L693">
        <f t="shared" si="31"/>
        <v>-0.20324338554765642</v>
      </c>
    </row>
    <row r="694" spans="1:12">
      <c r="A694" s="28">
        <v>44875</v>
      </c>
      <c r="B694" s="33">
        <v>1.4245812462354313</v>
      </c>
      <c r="C694" s="33">
        <v>1.2133582827687976</v>
      </c>
      <c r="D694" s="33">
        <v>1.6358042097020651</v>
      </c>
      <c r="E694" s="33">
        <v>1.2059516000000001</v>
      </c>
      <c r="F694" s="46">
        <v>0.95630920895974403</v>
      </c>
      <c r="G694" s="33">
        <f>[1]!thsiFinD("ths_int_chg_ratio_index",G$1,$A$3,$A694,101)/100+1</f>
        <v>1.2026722452182401</v>
      </c>
      <c r="H694" s="46">
        <v>1.2764992692556409</v>
      </c>
      <c r="I694" s="333">
        <f t="shared" si="32"/>
        <v>1.456151739478853</v>
      </c>
      <c r="J694">
        <f t="shared" si="30"/>
        <v>-1.2973383806467509E-2</v>
      </c>
      <c r="K694" s="333">
        <f>MAX(I$3:I694)</f>
        <v>1.8516209749008172</v>
      </c>
      <c r="L694">
        <f t="shared" si="31"/>
        <v>-0.21358001490728828</v>
      </c>
    </row>
    <row r="695" spans="1:12">
      <c r="A695" s="28">
        <v>44876</v>
      </c>
      <c r="B695" s="33">
        <v>1.4353666695604499</v>
      </c>
      <c r="C695" s="33">
        <v>1.2317135162005899</v>
      </c>
      <c r="D695" s="33">
        <v>1.6390198229203099</v>
      </c>
      <c r="E695" s="33">
        <v>1.2209399000000001</v>
      </c>
      <c r="F695" s="46">
        <v>0.97794323531251304</v>
      </c>
      <c r="G695" s="33">
        <f>[1]!thsiFinD("ths_int_chg_ratio_index",G$1,$A$3,$A695,101)/100+1</f>
        <v>1.21212451443272</v>
      </c>
      <c r="H695" s="46">
        <v>1.2873212741284861</v>
      </c>
      <c r="I695" s="333">
        <f t="shared" si="32"/>
        <v>1.463170548524398</v>
      </c>
      <c r="J695">
        <f t="shared" si="30"/>
        <v>4.8201082725465305E-3</v>
      </c>
      <c r="K695" s="333">
        <f>MAX(I$3:I695)</f>
        <v>1.8516209749008172</v>
      </c>
      <c r="L695">
        <f t="shared" si="31"/>
        <v>-0.20978938543144698</v>
      </c>
    </row>
    <row r="696" spans="1:12">
      <c r="A696" s="28">
        <v>44879</v>
      </c>
      <c r="B696" s="33">
        <v>1.4252518315332838</v>
      </c>
      <c r="C696" s="33">
        <v>1.2263326077092225</v>
      </c>
      <c r="D696" s="33">
        <v>1.624171055357345</v>
      </c>
      <c r="E696" s="33">
        <v>1.2203195</v>
      </c>
      <c r="F696" s="46">
        <v>0.97862847014953602</v>
      </c>
      <c r="G696" s="33">
        <f>[1]!thsiFinD("ths_int_chg_ratio_index",G$1,$A$3,$A696,101)/100+1</f>
        <v>1.22455737976476</v>
      </c>
      <c r="H696" s="46">
        <v>1.2817212328683376</v>
      </c>
      <c r="I696" s="333">
        <f t="shared" si="32"/>
        <v>1.4529461441128413</v>
      </c>
      <c r="J696">
        <f t="shared" si="30"/>
        <v>-6.987841862910682E-3</v>
      </c>
      <c r="K696" s="333">
        <f>MAX(I$3:I696)</f>
        <v>1.8516209749008172</v>
      </c>
      <c r="L696">
        <f t="shared" si="31"/>
        <v>-0.21531125224444547</v>
      </c>
    </row>
    <row r="697" spans="1:12">
      <c r="A697" s="28">
        <v>44880</v>
      </c>
      <c r="B697" s="33">
        <v>1.4715463498378025</v>
      </c>
      <c r="C697" s="33">
        <v>1.27167314181663</v>
      </c>
      <c r="D697" s="33">
        <v>1.6714195578589748</v>
      </c>
      <c r="E697" s="33">
        <v>1.2563115</v>
      </c>
      <c r="F697" s="46">
        <v>0.99679862248118134</v>
      </c>
      <c r="G697" s="33">
        <f>[1]!thsiFinD("ths_int_chg_ratio_index",G$1,$A$3,$A697,101)/100+1</f>
        <v>1.2570244327953799</v>
      </c>
      <c r="H697" s="46">
        <v>1.3061712467083437</v>
      </c>
      <c r="I697" s="333">
        <f t="shared" si="32"/>
        <v>1.4887954022836594</v>
      </c>
      <c r="J697">
        <f t="shared" si="30"/>
        <v>2.4673494138839791E-2</v>
      </c>
      <c r="K697" s="333">
        <f>MAX(I$3:I697)</f>
        <v>1.8516209749008172</v>
      </c>
      <c r="L697">
        <f t="shared" si="31"/>
        <v>-0.19595023902588526</v>
      </c>
    </row>
    <row r="698" spans="1:12">
      <c r="A698" s="28">
        <v>44881</v>
      </c>
      <c r="B698" s="33">
        <v>1.4579661922167388</v>
      </c>
      <c r="C698" s="33">
        <v>1.2542836903926524</v>
      </c>
      <c r="D698" s="33">
        <v>1.6616486940408248</v>
      </c>
      <c r="E698" s="33">
        <v>1.2438584000000001</v>
      </c>
      <c r="F698" s="46">
        <v>0.98942403906086296</v>
      </c>
      <c r="G698" s="33">
        <f>[1]!thsiFinD("ths_int_chg_ratio_index",G$1,$A$3,$A698,101)/100+1</f>
        <v>1.2450800220823399</v>
      </c>
      <c r="H698" s="46">
        <v>1.2978627650255898</v>
      </c>
      <c r="I698" s="333">
        <f t="shared" si="32"/>
        <v>1.4797557295332073</v>
      </c>
      <c r="J698">
        <f t="shared" si="30"/>
        <v>-6.0718032421285262E-3</v>
      </c>
      <c r="K698" s="333">
        <f>MAX(I$3:I698)</f>
        <v>1.8516209749008172</v>
      </c>
      <c r="L698">
        <f t="shared" si="31"/>
        <v>-0.20083227097140066</v>
      </c>
    </row>
    <row r="699" spans="1:12">
      <c r="A699" s="28">
        <v>44882</v>
      </c>
      <c r="B699" s="33">
        <v>1.4701359491754937</v>
      </c>
      <c r="C699" s="33">
        <v>1.2592731657495275</v>
      </c>
      <c r="D699" s="33">
        <v>1.6809987326014599</v>
      </c>
      <c r="E699" s="33">
        <v>1.2497509</v>
      </c>
      <c r="F699" s="46">
        <v>0.98697714908464396</v>
      </c>
      <c r="G699" s="33">
        <f>[1]!thsiFinD("ths_int_chg_ratio_index",G$1,$A$3,$A699,101)/100+1</f>
        <v>1.24654703584519</v>
      </c>
      <c r="H699" s="46">
        <v>1.2986504634701237</v>
      </c>
      <c r="I699" s="333">
        <f t="shared" si="32"/>
        <v>1.4898245980357918</v>
      </c>
      <c r="J699">
        <f t="shared" si="30"/>
        <v>6.8044125808255362E-3</v>
      </c>
      <c r="K699" s="333">
        <f>MAX(I$3:I699)</f>
        <v>1.8516209749008172</v>
      </c>
      <c r="L699">
        <f t="shared" si="31"/>
        <v>-0.19539440402180863</v>
      </c>
    </row>
    <row r="700" spans="1:12">
      <c r="A700" s="28">
        <v>44883</v>
      </c>
      <c r="B700" s="33">
        <v>1.452508824675935</v>
      </c>
      <c r="C700" s="33">
        <v>1.2465476306853349</v>
      </c>
      <c r="D700" s="33">
        <v>1.6584700186665349</v>
      </c>
      <c r="E700" s="33">
        <v>1.236531</v>
      </c>
      <c r="F700" s="46">
        <v>0.98265330744657997</v>
      </c>
      <c r="G700" s="33">
        <f>[1]!thsiFinD("ths_int_chg_ratio_index",G$1,$A$3,$A700,101)/100+1</f>
        <v>1.25008674379866</v>
      </c>
      <c r="H700" s="46">
        <v>1.29079161748898</v>
      </c>
      <c r="I700" s="333">
        <f t="shared" si="32"/>
        <v>1.4746308180777574</v>
      </c>
      <c r="J700">
        <f t="shared" si="30"/>
        <v>-1.0198368303266148E-2</v>
      </c>
      <c r="K700" s="333">
        <f>MAX(I$3:I700)</f>
        <v>1.8516209749008172</v>
      </c>
      <c r="L700">
        <f t="shared" si="31"/>
        <v>-0.2036000682284631</v>
      </c>
    </row>
    <row r="701" spans="1:12">
      <c r="A701" s="28">
        <v>44886</v>
      </c>
      <c r="B701" s="33">
        <v>1.4482558803608101</v>
      </c>
      <c r="C701" s="33">
        <v>1.2437535509395425</v>
      </c>
      <c r="D701" s="33">
        <v>1.6527582097820774</v>
      </c>
      <c r="E701" s="33">
        <v>1.2366423</v>
      </c>
      <c r="F701" s="46">
        <v>0.97638513124077198</v>
      </c>
      <c r="G701" s="33">
        <f>[1]!thsiFinD("ths_int_chg_ratio_index",G$1,$A$3,$A701,101)/100+1</f>
        <v>1.24963202975374</v>
      </c>
      <c r="H701" s="46">
        <v>1.2928537546894812</v>
      </c>
      <c r="I701" s="333">
        <f t="shared" si="32"/>
        <v>1.4728059822357793</v>
      </c>
      <c r="J701">
        <f t="shared" si="30"/>
        <v>-1.2374865760346188E-3</v>
      </c>
      <c r="K701" s="333">
        <f>MAX(I$3:I701)</f>
        <v>1.8516209749008172</v>
      </c>
      <c r="L701">
        <f t="shared" si="31"/>
        <v>-0.20458560245318524</v>
      </c>
    </row>
    <row r="702" spans="1:12">
      <c r="A702" s="28">
        <v>44887</v>
      </c>
      <c r="B702" s="33">
        <v>1.4290665998127463</v>
      </c>
      <c r="C702" s="33">
        <v>1.2272541359333176</v>
      </c>
      <c r="D702" s="33">
        <v>1.6308790636921748</v>
      </c>
      <c r="E702" s="33">
        <v>1.2171217000000001</v>
      </c>
      <c r="F702" s="46">
        <v>0.973794897746733</v>
      </c>
      <c r="G702" s="33">
        <f>[1]!thsiFinD("ths_int_chg_ratio_index",G$1,$A$3,$A702,101)/100+1</f>
        <v>1.22868952765176</v>
      </c>
      <c r="H702" s="46">
        <v>1.278311250212085</v>
      </c>
      <c r="I702" s="333">
        <f t="shared" si="32"/>
        <v>1.4545951569521298</v>
      </c>
      <c r="J702">
        <f t="shared" si="30"/>
        <v>-1.2364714363805596E-2</v>
      </c>
      <c r="K702" s="333">
        <f>MAX(I$3:I702)</f>
        <v>1.8516209749008172</v>
      </c>
      <c r="L702">
        <f t="shared" si="31"/>
        <v>-0.21442067427971012</v>
      </c>
    </row>
    <row r="703" spans="1:12">
      <c r="A703" s="28">
        <v>44888</v>
      </c>
      <c r="B703" s="33">
        <v>1.4261302506679663</v>
      </c>
      <c r="C703" s="33">
        <v>1.2240263054705625</v>
      </c>
      <c r="D703" s="33">
        <v>1.6282341958653701</v>
      </c>
      <c r="E703" s="33">
        <v>1.2121444000000001</v>
      </c>
      <c r="F703" s="46">
        <v>0.97414195593947905</v>
      </c>
      <c r="G703" s="33">
        <f>[1]!thsiFinD("ths_int_chg_ratio_index",G$1,$A$3,$A703,101)/100+1</f>
        <v>1.22320647812423</v>
      </c>
      <c r="H703" s="46">
        <v>1.2761286994809125</v>
      </c>
      <c r="I703" s="333">
        <f t="shared" si="32"/>
        <v>1.4521814476731412</v>
      </c>
      <c r="J703">
        <f t="shared" si="30"/>
        <v>-1.6593684280141741E-3</v>
      </c>
      <c r="K703" s="333">
        <f>MAX(I$3:I703)</f>
        <v>1.8516209749008172</v>
      </c>
      <c r="L703">
        <f t="shared" si="31"/>
        <v>-0.21572423981051103</v>
      </c>
    </row>
    <row r="704" spans="1:12">
      <c r="A704" s="28">
        <v>44889</v>
      </c>
      <c r="B704" s="33">
        <v>1.4215770131708962</v>
      </c>
      <c r="C704" s="33">
        <v>1.2197416185421426</v>
      </c>
      <c r="D704" s="33">
        <v>1.6234124077996501</v>
      </c>
      <c r="E704" s="33">
        <v>1.2071063</v>
      </c>
      <c r="F704" s="46">
        <v>0.97113840322660105</v>
      </c>
      <c r="G704" s="33">
        <f>[1]!thsiFinD("ths_int_chg_ratio_index",G$1,$A$3,$A704,101)/100+1</f>
        <v>1.2192635331875299</v>
      </c>
      <c r="H704" s="46">
        <v>1.2789211168428676</v>
      </c>
      <c r="I704" s="333">
        <f t="shared" si="32"/>
        <v>1.4511667623212587</v>
      </c>
      <c r="J704">
        <f t="shared" si="30"/>
        <v>-6.9873179657287121E-4</v>
      </c>
      <c r="K704" s="333">
        <f>MAX(I$3:I704)</f>
        <v>1.8516209749008172</v>
      </c>
      <c r="L704">
        <f t="shared" si="31"/>
        <v>-0.21627223822143671</v>
      </c>
    </row>
    <row r="705" spans="1:12">
      <c r="A705" s="28">
        <v>44890</v>
      </c>
      <c r="B705" s="33">
        <v>1.4071058872836262</v>
      </c>
      <c r="C705" s="33">
        <v>1.2037288810581299</v>
      </c>
      <c r="D705" s="33">
        <v>1.6104828935091224</v>
      </c>
      <c r="E705" s="33">
        <v>1.1906112</v>
      </c>
      <c r="F705" s="46">
        <v>0.97341645029188995</v>
      </c>
      <c r="G705" s="33">
        <f>[1]!thsiFinD("ths_int_chg_ratio_index",G$1,$A$3,$A705,101)/100+1</f>
        <v>1.20773972471651</v>
      </c>
      <c r="H705" s="46">
        <v>1.2692425894618551</v>
      </c>
      <c r="I705" s="333">
        <f t="shared" si="32"/>
        <v>1.4398627414854888</v>
      </c>
      <c r="J705">
        <f t="shared" si="30"/>
        <v>-7.7896084235613561E-3</v>
      </c>
      <c r="K705" s="333">
        <f>MAX(I$3:I705)</f>
        <v>1.8516209749008172</v>
      </c>
      <c r="L705">
        <f t="shared" si="31"/>
        <v>-0.22237717059636597</v>
      </c>
    </row>
    <row r="706" spans="1:12">
      <c r="A706" s="28">
        <v>44893</v>
      </c>
      <c r="B706" s="33">
        <v>1.4032442379393961</v>
      </c>
      <c r="C706" s="33">
        <v>1.1923377336586425</v>
      </c>
      <c r="D706" s="33">
        <v>1.61415074222015</v>
      </c>
      <c r="E706" s="33">
        <v>1.1844469</v>
      </c>
      <c r="F706" s="46">
        <v>0.96394911695438101</v>
      </c>
      <c r="G706" s="33">
        <f>[1]!thsiFinD("ths_int_chg_ratio_index",G$1,$A$3,$A706,101)/100+1</f>
        <v>1.1943315588046199</v>
      </c>
      <c r="H706" s="46">
        <v>1.2609480143802823</v>
      </c>
      <c r="I706" s="333">
        <f t="shared" si="32"/>
        <v>1.4375493783002162</v>
      </c>
      <c r="J706">
        <f t="shared" si="30"/>
        <v>-1.6066553558333752E-3</v>
      </c>
      <c r="K706" s="333">
        <f>MAX(I$3:I706)</f>
        <v>1.8516209749008172</v>
      </c>
      <c r="L706">
        <f t="shared" si="31"/>
        <v>-0.22362654248004554</v>
      </c>
    </row>
    <row r="707" spans="1:12">
      <c r="A707" s="28">
        <v>44894</v>
      </c>
      <c r="B707" s="33">
        <v>1.4161559182350238</v>
      </c>
      <c r="C707" s="33">
        <v>1.20927408171176</v>
      </c>
      <c r="D707" s="33">
        <v>1.6230377547582875</v>
      </c>
      <c r="E707" s="33">
        <v>1.1968877</v>
      </c>
      <c r="F707" s="46">
        <v>0.99043200132232245</v>
      </c>
      <c r="G707" s="33">
        <f>[1]!thsiFinD("ths_int_chg_ratio_index",G$1,$A$3,$A707,101)/100+1</f>
        <v>1.21896213664124</v>
      </c>
      <c r="H707" s="46">
        <v>1.283235622457185</v>
      </c>
      <c r="I707" s="333">
        <f t="shared" si="32"/>
        <v>1.4531366886077364</v>
      </c>
      <c r="J707">
        <f t="shared" ref="J707:J770" si="33">I707/I706-1</f>
        <v>1.0842973843410375E-2</v>
      </c>
      <c r="K707" s="333">
        <f>MAX(I$3:I707)</f>
        <v>1.8516209749008172</v>
      </c>
      <c r="L707">
        <f t="shared" ref="L707:L770" si="34">I707/K707-1</f>
        <v>-0.2152083453874386</v>
      </c>
    </row>
    <row r="708" spans="1:12">
      <c r="A708" s="28">
        <v>44895</v>
      </c>
      <c r="B708" s="33">
        <v>1.4143289105167975</v>
      </c>
      <c r="C708" s="33">
        <v>1.207804820029295</v>
      </c>
      <c r="D708" s="33">
        <v>1.6208530010043001</v>
      </c>
      <c r="E708" s="33">
        <v>1.1949727000000001</v>
      </c>
      <c r="F708" s="46">
        <v>0.99099270750078572</v>
      </c>
      <c r="G708" s="33">
        <f>[1]!thsiFinD("ths_int_chg_ratio_index",G$1,$A$3,$A708,101)/100+1</f>
        <v>1.2161544094063099</v>
      </c>
      <c r="H708" s="46">
        <v>1.2833537602215674</v>
      </c>
      <c r="I708" s="333">
        <f t="shared" ref="I708:I771" si="35">D708*0.5+H708*0.5</f>
        <v>1.4521033806129338</v>
      </c>
      <c r="J708">
        <f t="shared" si="33"/>
        <v>-7.1108795401253477E-4</v>
      </c>
      <c r="K708" s="333">
        <f>MAX(I$3:I708)</f>
        <v>1.8516209749008172</v>
      </c>
      <c r="L708">
        <f t="shared" si="34"/>
        <v>-0.21576640127944313</v>
      </c>
    </row>
    <row r="709" spans="1:12">
      <c r="A709" s="28">
        <v>44896</v>
      </c>
      <c r="B709" s="33">
        <v>1.4299547323950375</v>
      </c>
      <c r="C709" s="33">
        <v>1.223721121041315</v>
      </c>
      <c r="D709" s="33">
        <v>1.6361883437487599</v>
      </c>
      <c r="E709" s="33">
        <v>1.2066444000000001</v>
      </c>
      <c r="F709" s="46">
        <v>1.0001979650409163</v>
      </c>
      <c r="G709" s="33">
        <f>[1]!thsiFinD("ths_int_chg_ratio_index",G$1,$A$3,$A709,101)/100+1</f>
        <v>1.22857865398043</v>
      </c>
      <c r="H709" s="46">
        <v>1.2937791869347524</v>
      </c>
      <c r="I709" s="333">
        <f t="shared" si="35"/>
        <v>1.4649837653417561</v>
      </c>
      <c r="J709">
        <f t="shared" si="33"/>
        <v>8.8701568364819572E-3</v>
      </c>
      <c r="K709" s="333">
        <f>MAX(I$3:I709)</f>
        <v>1.8516209749008172</v>
      </c>
      <c r="L709">
        <f t="shared" si="34"/>
        <v>-0.20881012626235318</v>
      </c>
    </row>
    <row r="710" spans="1:12">
      <c r="A710" s="28">
        <v>44897</v>
      </c>
      <c r="B710" s="33">
        <v>1.425322807064715</v>
      </c>
      <c r="C710" s="33">
        <v>1.2204986562660101</v>
      </c>
      <c r="D710" s="33">
        <v>1.63014695786342</v>
      </c>
      <c r="E710" s="33">
        <v>1.2045712</v>
      </c>
      <c r="F710" s="46">
        <v>0.99490229502017191</v>
      </c>
      <c r="G710" s="33">
        <f>[1]!thsiFinD("ths_int_chg_ratio_index",G$1,$A$3,$A710,101)/100+1</f>
        <v>1.2213165522511999</v>
      </c>
      <c r="H710" s="46">
        <v>1.2952064560740875</v>
      </c>
      <c r="I710" s="333">
        <f t="shared" si="35"/>
        <v>1.4626767069687538</v>
      </c>
      <c r="J710">
        <f t="shared" si="33"/>
        <v>-1.5748013237976144E-3</v>
      </c>
      <c r="K710" s="333">
        <f>MAX(I$3:I710)</f>
        <v>1.8516209749008172</v>
      </c>
      <c r="L710">
        <f t="shared" si="34"/>
        <v>-0.21005609312289053</v>
      </c>
    </row>
    <row r="711" spans="1:12">
      <c r="A711" s="28">
        <v>44900</v>
      </c>
      <c r="B711" s="33">
        <v>1.4239575332935099</v>
      </c>
      <c r="C711" s="33">
        <v>1.2221926856897325</v>
      </c>
      <c r="D711" s="33">
        <v>1.6257223808972876</v>
      </c>
      <c r="E711" s="33">
        <v>1.2052567999999999</v>
      </c>
      <c r="F711" s="46">
        <v>1.011343163119548</v>
      </c>
      <c r="G711" s="33">
        <f>[1]!thsiFinD("ths_int_chg_ratio_index",G$1,$A$3,$A711,101)/100+1</f>
        <v>1.2265799993136399</v>
      </c>
      <c r="H711" s="46">
        <v>1.3046085089161399</v>
      </c>
      <c r="I711" s="333">
        <f t="shared" si="35"/>
        <v>1.4651654449067137</v>
      </c>
      <c r="J711">
        <f t="shared" si="33"/>
        <v>1.7014955704857115E-3</v>
      </c>
      <c r="K711" s="333">
        <f>MAX(I$3:I711)</f>
        <v>1.8516209749008172</v>
      </c>
      <c r="L711">
        <f t="shared" si="34"/>
        <v>-0.20871200706440696</v>
      </c>
    </row>
    <row r="712" spans="1:12">
      <c r="A712" s="28">
        <v>44901</v>
      </c>
      <c r="B712" s="33">
        <v>1.4316867170350451</v>
      </c>
      <c r="C712" s="33">
        <v>1.2331718024209151</v>
      </c>
      <c r="D712" s="33">
        <v>1.6302016316491752</v>
      </c>
      <c r="E712" s="33">
        <v>1.2128559000000001</v>
      </c>
      <c r="F712" s="46">
        <v>1.0152484734721701</v>
      </c>
      <c r="G712" s="33">
        <f>[1]!thsiFinD("ths_int_chg_ratio_index",G$1,$A$3,$A712,101)/100+1</f>
        <v>1.22882952216088</v>
      </c>
      <c r="H712" s="46">
        <v>1.302668379503555</v>
      </c>
      <c r="I712" s="333">
        <f t="shared" si="35"/>
        <v>1.4664350055763651</v>
      </c>
      <c r="J712">
        <f t="shared" si="33"/>
        <v>8.6649645885694682E-4</v>
      </c>
      <c r="K712" s="333">
        <f>MAX(I$3:I712)</f>
        <v>1.8516209749008172</v>
      </c>
      <c r="L712">
        <f t="shared" si="34"/>
        <v>-0.20802635882059217</v>
      </c>
    </row>
    <row r="713" spans="1:12">
      <c r="A713" s="28">
        <v>44902</v>
      </c>
      <c r="B713" s="33">
        <v>1.4279886989523976</v>
      </c>
      <c r="C713" s="33">
        <v>1.2320892491928974</v>
      </c>
      <c r="D713" s="33">
        <v>1.6238881487118975</v>
      </c>
      <c r="E713" s="33">
        <v>1.2104621</v>
      </c>
      <c r="F713" s="46">
        <v>1.0130861436344589</v>
      </c>
      <c r="G713" s="33">
        <f>[1]!thsiFinD("ths_int_chg_ratio_index",G$1,$A$3,$A713,101)/100+1</f>
        <v>1.2305169220940901</v>
      </c>
      <c r="H713" s="46">
        <v>1.3023959464942962</v>
      </c>
      <c r="I713" s="333">
        <f t="shared" si="35"/>
        <v>1.463142047603097</v>
      </c>
      <c r="J713">
        <f t="shared" si="33"/>
        <v>-2.2455533049511311E-3</v>
      </c>
      <c r="K713" s="333">
        <f>MAX(I$3:I713)</f>
        <v>1.8516209749008172</v>
      </c>
      <c r="L713">
        <f t="shared" si="34"/>
        <v>-0.2098047778479768</v>
      </c>
    </row>
    <row r="714" spans="1:12">
      <c r="A714" s="28">
        <v>44903</v>
      </c>
      <c r="B714" s="33">
        <v>1.4178013714622275</v>
      </c>
      <c r="C714" s="33">
        <v>1.2249021111576526</v>
      </c>
      <c r="D714" s="33">
        <v>1.6107006317668024</v>
      </c>
      <c r="E714" s="33">
        <v>1.2075357</v>
      </c>
      <c r="F714" s="46">
        <v>1.0124899580071041</v>
      </c>
      <c r="G714" s="33">
        <f>[1]!thsiFinD("ths_int_chg_ratio_index",G$1,$A$3,$A714,101)/100+1</f>
        <v>1.22244405664325</v>
      </c>
      <c r="H714" s="46">
        <v>1.2971217294984088</v>
      </c>
      <c r="I714" s="333">
        <f t="shared" si="35"/>
        <v>1.4539111806326055</v>
      </c>
      <c r="J714">
        <f t="shared" si="33"/>
        <v>-6.3089342457305353E-3</v>
      </c>
      <c r="K714" s="333">
        <f>MAX(I$3:I714)</f>
        <v>1.8516209749008172</v>
      </c>
      <c r="L714">
        <f t="shared" si="34"/>
        <v>-0.21479006754582441</v>
      </c>
    </row>
    <row r="715" spans="1:12">
      <c r="A715" s="28">
        <v>44904</v>
      </c>
      <c r="B715" s="33">
        <v>1.4169745684900175</v>
      </c>
      <c r="C715" s="33">
        <v>1.2318460907097526</v>
      </c>
      <c r="D715" s="33">
        <v>1.6021030462702825</v>
      </c>
      <c r="E715" s="33">
        <v>1.2097089999999999</v>
      </c>
      <c r="F715" s="46">
        <v>1.0201914992736301</v>
      </c>
      <c r="G715" s="33">
        <f>[1]!thsiFinD("ths_int_chg_ratio_index",G$1,$A$3,$A715,101)/100+1</f>
        <v>1.2275573210281201</v>
      </c>
      <c r="H715" s="46">
        <v>1.2995698455451326</v>
      </c>
      <c r="I715" s="333">
        <f t="shared" si="35"/>
        <v>1.4508364459077074</v>
      </c>
      <c r="J715">
        <f t="shared" si="33"/>
        <v>-2.1148023110739711E-3</v>
      </c>
      <c r="K715" s="333">
        <f>MAX(I$3:I715)</f>
        <v>1.8516209749008172</v>
      </c>
      <c r="L715">
        <f t="shared" si="34"/>
        <v>-0.21645063132565667</v>
      </c>
    </row>
    <row r="716" spans="1:12">
      <c r="A716" s="28">
        <v>44907</v>
      </c>
      <c r="B716" s="33">
        <v>1.4263607133394876</v>
      </c>
      <c r="C716" s="33">
        <v>1.23476683132686</v>
      </c>
      <c r="D716" s="33">
        <v>1.6179545953521151</v>
      </c>
      <c r="E716" s="33">
        <v>1.2094770000000001</v>
      </c>
      <c r="F716" s="46">
        <v>1.0101191455052869</v>
      </c>
      <c r="G716" s="33">
        <f>[1]!thsiFinD("ths_int_chg_ratio_index",G$1,$A$3,$A716,101)/100+1</f>
        <v>1.2270446952887899</v>
      </c>
      <c r="H716" s="46">
        <v>1.2921659737910538</v>
      </c>
      <c r="I716" s="333">
        <f t="shared" si="35"/>
        <v>1.4550602845715845</v>
      </c>
      <c r="J716">
        <f t="shared" si="33"/>
        <v>2.9113127642961256E-3</v>
      </c>
      <c r="K716" s="333">
        <f>MAX(I$3:I716)</f>
        <v>1.8516209749008172</v>
      </c>
      <c r="L716">
        <f t="shared" si="34"/>
        <v>-0.2141694740471789</v>
      </c>
    </row>
    <row r="717" spans="1:12">
      <c r="A717" s="28">
        <v>44908</v>
      </c>
      <c r="B717" s="33">
        <v>1.4060654084404387</v>
      </c>
      <c r="C717" s="33">
        <v>1.2146064735289599</v>
      </c>
      <c r="D717" s="33">
        <v>1.5975243433519175</v>
      </c>
      <c r="E717" s="33">
        <v>1.192569</v>
      </c>
      <c r="F717" s="46">
        <v>1.0072383685137702</v>
      </c>
      <c r="G717" s="33">
        <f>[1]!thsiFinD("ths_int_chg_ratio_index",G$1,$A$3,$A717,101)/100+1</f>
        <v>1.2097424216525701</v>
      </c>
      <c r="H717" s="46">
        <v>1.2861689322018</v>
      </c>
      <c r="I717" s="333">
        <f t="shared" si="35"/>
        <v>1.4418466377768588</v>
      </c>
      <c r="J717">
        <f t="shared" si="33"/>
        <v>-9.0811679315515592E-3</v>
      </c>
      <c r="K717" s="333">
        <f>MAX(I$3:I717)</f>
        <v>1.8516209749008172</v>
      </c>
      <c r="L717">
        <f t="shared" si="34"/>
        <v>-0.22130573301909595</v>
      </c>
    </row>
    <row r="718" spans="1:12">
      <c r="A718" s="28">
        <v>44909</v>
      </c>
      <c r="B718" s="33">
        <v>1.4062362092571212</v>
      </c>
      <c r="C718" s="33">
        <v>1.2130187055259101</v>
      </c>
      <c r="D718" s="33">
        <v>1.5994537129883324</v>
      </c>
      <c r="E718" s="33">
        <v>1.1864561</v>
      </c>
      <c r="F718" s="46">
        <v>1.0079024746144309</v>
      </c>
      <c r="G718" s="33">
        <f>[1]!thsiFinD("ths_int_chg_ratio_index",G$1,$A$3,$A718,101)/100+1</f>
        <v>1.2061029356444299</v>
      </c>
      <c r="H718" s="46">
        <v>1.2828180386551011</v>
      </c>
      <c r="I718" s="333">
        <f t="shared" si="35"/>
        <v>1.4411358758217168</v>
      </c>
      <c r="J718">
        <f t="shared" si="33"/>
        <v>-4.9295253497827485E-4</v>
      </c>
      <c r="K718" s="333">
        <f>MAX(I$3:I718)</f>
        <v>1.8516209749008172</v>
      </c>
      <c r="L718">
        <f t="shared" si="34"/>
        <v>-0.22168959233197727</v>
      </c>
    </row>
    <row r="719" spans="1:12">
      <c r="A719" s="28">
        <v>44910</v>
      </c>
      <c r="B719" s="33">
        <v>1.4170727019158411</v>
      </c>
      <c r="C719" s="33">
        <v>1.2279588320796175</v>
      </c>
      <c r="D719" s="33">
        <v>1.6061865717520649</v>
      </c>
      <c r="E719" s="33">
        <v>1.1961790999999999</v>
      </c>
      <c r="F719" s="46">
        <v>1.0075885352484819</v>
      </c>
      <c r="G719" s="33">
        <f>[1]!thsiFinD("ths_int_chg_ratio_index",G$1,$A$3,$A719,101)/100+1</f>
        <v>1.21797194566134</v>
      </c>
      <c r="H719" s="46">
        <v>1.2870227570433501</v>
      </c>
      <c r="I719" s="333">
        <f t="shared" si="35"/>
        <v>1.4466046643977075</v>
      </c>
      <c r="J719">
        <f t="shared" si="33"/>
        <v>3.7947765146519874E-3</v>
      </c>
      <c r="K719" s="333">
        <f>MAX(I$3:I719)</f>
        <v>1.8516209749008172</v>
      </c>
      <c r="L719">
        <f t="shared" si="34"/>
        <v>-0.2187360782758494</v>
      </c>
    </row>
    <row r="720" spans="1:12">
      <c r="A720" s="28">
        <v>44911</v>
      </c>
      <c r="B720" s="33">
        <v>1.3953095517128986</v>
      </c>
      <c r="C720" s="33">
        <v>1.2097245700678649</v>
      </c>
      <c r="D720" s="33">
        <v>1.5808945333579325</v>
      </c>
      <c r="E720" s="33">
        <v>1.1828173</v>
      </c>
      <c r="F720" s="46">
        <v>1.0067754762309662</v>
      </c>
      <c r="G720" s="33">
        <f>[1]!thsiFinD("ths_int_chg_ratio_index",G$1,$A$3,$A720,101)/100+1</f>
        <v>1.20967151694981</v>
      </c>
      <c r="H720" s="46">
        <v>1.2759890081579237</v>
      </c>
      <c r="I720" s="333">
        <f t="shared" si="35"/>
        <v>1.428441770757928</v>
      </c>
      <c r="J720">
        <f t="shared" si="33"/>
        <v>-1.25555337175286E-2</v>
      </c>
      <c r="K720" s="333">
        <f>MAX(I$3:I720)</f>
        <v>1.8516209749008172</v>
      </c>
      <c r="L720">
        <f t="shared" si="34"/>
        <v>-0.22854526378734552</v>
      </c>
    </row>
    <row r="721" spans="1:12">
      <c r="A721" s="28">
        <v>44914</v>
      </c>
      <c r="B721" s="33">
        <v>1.3687414955397261</v>
      </c>
      <c r="C721" s="33">
        <v>1.187051253150045</v>
      </c>
      <c r="D721" s="33">
        <v>1.5504317379294075</v>
      </c>
      <c r="E721" s="33">
        <v>1.1587780000000001</v>
      </c>
      <c r="F721" s="46">
        <v>0.989423431375968</v>
      </c>
      <c r="G721" s="33">
        <f>[1]!thsiFinD("ths_int_chg_ratio_index",G$1,$A$3,$A721,101)/100+1</f>
        <v>1.18765801973023</v>
      </c>
      <c r="H721" s="46">
        <v>1.2515309056373436</v>
      </c>
      <c r="I721" s="333">
        <f t="shared" si="35"/>
        <v>1.4009813217833755</v>
      </c>
      <c r="J721">
        <f t="shared" si="33"/>
        <v>-1.9224059066812349E-2</v>
      </c>
      <c r="K721" s="333">
        <f>MAX(I$3:I721)</f>
        <v>1.8516209749008172</v>
      </c>
      <c r="L721">
        <f t="shared" si="34"/>
        <v>-0.24337575520366983</v>
      </c>
    </row>
    <row r="722" spans="1:12">
      <c r="A722" s="28">
        <v>44915</v>
      </c>
      <c r="B722" s="33">
        <v>1.3579918146336825</v>
      </c>
      <c r="C722" s="33">
        <v>1.1798470860717525</v>
      </c>
      <c r="D722" s="33">
        <v>1.5361365431956124</v>
      </c>
      <c r="E722" s="33">
        <v>1.1517272000000001</v>
      </c>
      <c r="F722" s="46">
        <v>0.97478811196323101</v>
      </c>
      <c r="G722" s="33">
        <f>[1]!thsiFinD("ths_int_chg_ratio_index",G$1,$A$3,$A722,101)/100+1</f>
        <v>1.1760901175260901</v>
      </c>
      <c r="H722" s="46">
        <v>1.2409045152525313</v>
      </c>
      <c r="I722" s="333">
        <f t="shared" si="35"/>
        <v>1.3885205292240719</v>
      </c>
      <c r="J722">
        <f t="shared" si="33"/>
        <v>-8.8943316841952891E-3</v>
      </c>
      <c r="K722" s="333">
        <f>MAX(I$3:I722)</f>
        <v>1.8516209749008172</v>
      </c>
      <c r="L722">
        <f t="shared" si="34"/>
        <v>-0.25010542219719212</v>
      </c>
    </row>
    <row r="723" spans="1:12">
      <c r="A723" s="28">
        <v>44916</v>
      </c>
      <c r="B723" s="33">
        <v>1.3483489549262038</v>
      </c>
      <c r="C723" s="33">
        <v>1.1674380896592</v>
      </c>
      <c r="D723" s="33">
        <v>1.5292598201932075</v>
      </c>
      <c r="E723" s="33">
        <v>1.1399322999999999</v>
      </c>
      <c r="F723" s="46">
        <v>0.97370383850241005</v>
      </c>
      <c r="G723" s="33">
        <f>[1]!thsiFinD("ths_int_chg_ratio_index",G$1,$A$3,$A723,101)/100+1</f>
        <v>1.1659954162316399</v>
      </c>
      <c r="H723" s="46">
        <v>1.2332899139976312</v>
      </c>
      <c r="I723" s="333">
        <f t="shared" si="35"/>
        <v>1.3812748670954194</v>
      </c>
      <c r="J723">
        <f t="shared" si="33"/>
        <v>-5.2182607143025361E-3</v>
      </c>
      <c r="K723" s="333">
        <f>MAX(I$3:I723)</f>
        <v>1.8516209749008172</v>
      </c>
      <c r="L723">
        <f t="shared" si="34"/>
        <v>-0.25401856761240893</v>
      </c>
    </row>
    <row r="724" spans="1:12">
      <c r="A724" s="28">
        <v>44917</v>
      </c>
      <c r="B724" s="33">
        <v>1.3333806540326938</v>
      </c>
      <c r="C724" s="33">
        <v>1.152191396134405</v>
      </c>
      <c r="D724" s="33">
        <v>1.5145699119309826</v>
      </c>
      <c r="E724" s="33">
        <v>1.1277007000000001</v>
      </c>
      <c r="F724" s="46">
        <v>0.97189651350607698</v>
      </c>
      <c r="G724" s="33">
        <f>[1]!thsiFinD("ths_int_chg_ratio_index",G$1,$A$3,$A724,101)/100+1</f>
        <v>1.1542806724092201</v>
      </c>
      <c r="H724" s="46">
        <v>1.2198023937429177</v>
      </c>
      <c r="I724" s="333">
        <f t="shared" si="35"/>
        <v>1.36718615283695</v>
      </c>
      <c r="J724">
        <f t="shared" si="33"/>
        <v>-1.019979049361508E-2</v>
      </c>
      <c r="K724" s="333">
        <f>MAX(I$3:I724)</f>
        <v>1.8516209749008172</v>
      </c>
      <c r="L724">
        <f t="shared" si="34"/>
        <v>-0.2616274219348893</v>
      </c>
    </row>
    <row r="725" spans="1:12">
      <c r="A725" s="28">
        <v>44918</v>
      </c>
      <c r="B725" s="33">
        <v>1.3246212945239288</v>
      </c>
      <c r="C725" s="33">
        <v>1.1399011645899999</v>
      </c>
      <c r="D725" s="33">
        <v>1.5093414244578576</v>
      </c>
      <c r="E725" s="33">
        <v>1.119537</v>
      </c>
      <c r="F725" s="46">
        <v>0.96974986661316498</v>
      </c>
      <c r="G725" s="33">
        <f>[1]!thsiFinD("ths_int_chg_ratio_index",G$1,$A$3,$A725,101)/100+1</f>
        <v>1.15791904473093</v>
      </c>
      <c r="H725" s="46">
        <v>1.2154514166189365</v>
      </c>
      <c r="I725" s="333">
        <f t="shared" si="35"/>
        <v>1.3623964205383969</v>
      </c>
      <c r="J725">
        <f t="shared" si="33"/>
        <v>-3.5033505046947466E-3</v>
      </c>
      <c r="K725" s="333">
        <f>MAX(I$3:I725)</f>
        <v>1.8516209749008172</v>
      </c>
      <c r="L725">
        <f t="shared" si="34"/>
        <v>-0.26421419987890649</v>
      </c>
    </row>
    <row r="726" spans="1:12">
      <c r="A726" s="28">
        <v>44921</v>
      </c>
      <c r="B726" s="33">
        <v>1.36025151635969</v>
      </c>
      <c r="C726" s="33">
        <v>1.1696997842678225</v>
      </c>
      <c r="D726" s="33">
        <v>1.5508032484515575</v>
      </c>
      <c r="E726" s="33">
        <v>1.1513817</v>
      </c>
      <c r="F726" s="46">
        <v>0.97604372919205096</v>
      </c>
      <c r="G726" s="33">
        <f>[1]!thsiFinD("ths_int_chg_ratio_index",G$1,$A$3,$A726,101)/100+1</f>
        <v>1.17950542258048</v>
      </c>
      <c r="H726" s="46">
        <v>1.2332532744891447</v>
      </c>
      <c r="I726" s="333">
        <f t="shared" si="35"/>
        <v>1.392028261470351</v>
      </c>
      <c r="J726">
        <f t="shared" si="33"/>
        <v>2.1749793588156985E-2</v>
      </c>
      <c r="K726" s="333">
        <f>MAX(I$3:I726)</f>
        <v>1.8516209749008172</v>
      </c>
      <c r="L726">
        <f t="shared" si="34"/>
        <v>-0.24821101060117579</v>
      </c>
    </row>
    <row r="727" spans="1:12">
      <c r="A727" s="28">
        <v>44922</v>
      </c>
      <c r="B727" s="33">
        <v>1.372277518182065</v>
      </c>
      <c r="C727" s="33">
        <v>1.1840424533576126</v>
      </c>
      <c r="D727" s="33">
        <v>1.5605125830065174</v>
      </c>
      <c r="E727" s="33">
        <v>1.1635532</v>
      </c>
      <c r="F727" s="46">
        <v>0.98624299561354301</v>
      </c>
      <c r="G727" s="33">
        <f>[1]!thsiFinD("ths_int_chg_ratio_index",G$1,$A$3,$A727,101)/100+1</f>
        <v>1.18373231630939</v>
      </c>
      <c r="H727" s="46">
        <v>1.2430749631838187</v>
      </c>
      <c r="I727" s="333">
        <f t="shared" si="35"/>
        <v>1.4017937730951679</v>
      </c>
      <c r="J727">
        <f t="shared" si="33"/>
        <v>7.0153113231350428E-3</v>
      </c>
      <c r="K727" s="333">
        <f>MAX(I$3:I727)</f>
        <v>1.8516209749008172</v>
      </c>
      <c r="L727">
        <f t="shared" si="34"/>
        <v>-0.24293697679123794</v>
      </c>
    </row>
    <row r="728" spans="1:12">
      <c r="A728" s="28">
        <v>44923</v>
      </c>
      <c r="B728" s="33">
        <v>1.3639969875350388</v>
      </c>
      <c r="C728" s="33">
        <v>1.1723393081819324</v>
      </c>
      <c r="D728" s="33">
        <v>1.5556546668881448</v>
      </c>
      <c r="E728" s="33">
        <v>1.1548438000000001</v>
      </c>
      <c r="F728" s="46">
        <v>0.98210066477922897</v>
      </c>
      <c r="G728" s="33">
        <f>[1]!thsiFinD("ths_int_chg_ratio_index",G$1,$A$3,$A728,101)/100+1</f>
        <v>1.1776096807894201</v>
      </c>
      <c r="H728" s="46">
        <v>1.2339184388778912</v>
      </c>
      <c r="I728" s="333">
        <f t="shared" si="35"/>
        <v>1.3947865528830179</v>
      </c>
      <c r="J728">
        <f t="shared" si="33"/>
        <v>-4.9987525602129823E-3</v>
      </c>
      <c r="K728" s="333">
        <f>MAX(I$3:I728)</f>
        <v>1.8516209749008172</v>
      </c>
      <c r="L728">
        <f t="shared" si="34"/>
        <v>-0.24672134751674535</v>
      </c>
    </row>
    <row r="729" spans="1:12">
      <c r="A729" s="28">
        <v>44924</v>
      </c>
      <c r="B729" s="33">
        <v>1.3682108143780787</v>
      </c>
      <c r="C729" s="33">
        <v>1.1761636357574199</v>
      </c>
      <c r="D729" s="33">
        <v>1.5602579929987375</v>
      </c>
      <c r="E729" s="33">
        <v>1.160901</v>
      </c>
      <c r="F729" s="46">
        <v>0.97914563336799598</v>
      </c>
      <c r="G729" s="33">
        <f>[1]!thsiFinD("ths_int_chg_ratio_index",G$1,$A$3,$A729,101)/100+1</f>
        <v>1.1830862956842401</v>
      </c>
      <c r="H729" s="46">
        <v>1.2308426526840812</v>
      </c>
      <c r="I729" s="333">
        <f t="shared" si="35"/>
        <v>1.3955503228414092</v>
      </c>
      <c r="J729">
        <f t="shared" si="33"/>
        <v>5.475891324107085E-4</v>
      </c>
      <c r="K729" s="333">
        <f>MAX(I$3:I729)</f>
        <v>1.8516209749008172</v>
      </c>
      <c r="L729">
        <f t="shared" si="34"/>
        <v>-0.2463088603129685</v>
      </c>
    </row>
    <row r="730" spans="1:12">
      <c r="A730" s="28">
        <v>44925</v>
      </c>
      <c r="B730" s="33">
        <v>1.3684758612631525</v>
      </c>
      <c r="C730" s="33">
        <v>1.1730742730388</v>
      </c>
      <c r="D730" s="33">
        <v>1.563877449487505</v>
      </c>
      <c r="E730" s="33">
        <v>1.1572638</v>
      </c>
      <c r="F730" s="46">
        <v>0.98227151772481303</v>
      </c>
      <c r="G730" s="33">
        <f>[1]!thsiFinD("ths_int_chg_ratio_index",G$1,$A$3,$A730,101)/100+1</f>
        <v>1.18336141748029</v>
      </c>
      <c r="H730" s="46">
        <v>1.236057634005195</v>
      </c>
      <c r="I730" s="333">
        <f t="shared" si="35"/>
        <v>1.39996754174635</v>
      </c>
      <c r="J730">
        <f t="shared" si="33"/>
        <v>3.1652164974940167E-3</v>
      </c>
      <c r="K730" s="333">
        <f>MAX(I$3:I730)</f>
        <v>1.8516209749008172</v>
      </c>
      <c r="L730">
        <f t="shared" si="34"/>
        <v>-0.24392326468361603</v>
      </c>
    </row>
    <row r="731" spans="1:12">
      <c r="A731" s="28">
        <v>44929</v>
      </c>
      <c r="B731" s="33">
        <v>1.3975468507926325</v>
      </c>
      <c r="C731" s="33">
        <v>1.189250284596955</v>
      </c>
      <c r="D731" s="33">
        <v>1.60584341698831</v>
      </c>
      <c r="E731" s="33">
        <v>1.1746376999999999</v>
      </c>
      <c r="F731" s="46">
        <v>0.98924402409685597</v>
      </c>
      <c r="G731" s="33">
        <f>[1]!thsiFinD("ths_int_chg_ratio_index",G$1,$A$3,$A731,101)/100+1</f>
        <v>1.2032343681322701</v>
      </c>
      <c r="H731" s="46">
        <v>1.2573539592370837</v>
      </c>
      <c r="I731" s="333">
        <f t="shared" si="35"/>
        <v>1.4315986881126967</v>
      </c>
      <c r="J731">
        <f t="shared" si="33"/>
        <v>2.259419981043953E-2</v>
      </c>
      <c r="K731" s="333">
        <f>MAX(I$3:I731)</f>
        <v>1.8516209749008172</v>
      </c>
      <c r="L731">
        <f t="shared" si="34"/>
        <v>-0.22684031585385289</v>
      </c>
    </row>
    <row r="732" spans="1:12">
      <c r="A732" s="28">
        <v>44930</v>
      </c>
      <c r="B732" s="33">
        <v>1.39047346061196</v>
      </c>
      <c r="C732" s="33">
        <v>1.178833612322135</v>
      </c>
      <c r="D732" s="33">
        <v>1.6021133089017852</v>
      </c>
      <c r="E732" s="33">
        <v>1.1603965999999999</v>
      </c>
      <c r="F732" s="46">
        <v>0.99005236187018475</v>
      </c>
      <c r="G732" s="33">
        <f>[1]!thsiFinD("ths_int_chg_ratio_index",G$1,$A$3,$A732,101)/100+1</f>
        <v>1.1959596858711299</v>
      </c>
      <c r="H732" s="46">
        <v>1.2580197586979338</v>
      </c>
      <c r="I732" s="333">
        <f t="shared" si="35"/>
        <v>1.4300665337998595</v>
      </c>
      <c r="J732">
        <f t="shared" si="33"/>
        <v>-1.0702400928134237E-3</v>
      </c>
      <c r="K732" s="333">
        <f>MAX(I$3:I732)</f>
        <v>1.8516209749008172</v>
      </c>
      <c r="L732">
        <f t="shared" si="34"/>
        <v>-0.22766778234597307</v>
      </c>
    </row>
    <row r="733" spans="1:12">
      <c r="A733" s="28">
        <v>44931</v>
      </c>
      <c r="B733" s="33">
        <v>1.4087203475952661</v>
      </c>
      <c r="C733" s="33">
        <v>1.198631080259615</v>
      </c>
      <c r="D733" s="33">
        <v>1.6188096149309175</v>
      </c>
      <c r="E733" s="33">
        <v>1.1831742000000001</v>
      </c>
      <c r="F733" s="46">
        <v>1.0068311728888768</v>
      </c>
      <c r="G733" s="33">
        <f>[1]!thsiFinD("ths_int_chg_ratio_index",G$1,$A$3,$A733,101)/100+1</f>
        <v>1.21392765525944</v>
      </c>
      <c r="H733" s="46">
        <v>1.2712669397332101</v>
      </c>
      <c r="I733" s="333">
        <f t="shared" si="35"/>
        <v>1.4450382773320638</v>
      </c>
      <c r="J733">
        <f t="shared" si="33"/>
        <v>1.0469263617002955E-2</v>
      </c>
      <c r="K733" s="333">
        <f>MAX(I$3:I733)</f>
        <v>1.8516209749008172</v>
      </c>
      <c r="L733">
        <f t="shared" si="34"/>
        <v>-0.21958203275944865</v>
      </c>
    </row>
    <row r="734" spans="1:12">
      <c r="A734" s="28">
        <v>44932</v>
      </c>
      <c r="B734" s="33">
        <v>1.4101998740974238</v>
      </c>
      <c r="C734" s="33">
        <v>1.2050340500191576</v>
      </c>
      <c r="D734" s="33">
        <v>1.6153656981756899</v>
      </c>
      <c r="E734" s="33">
        <v>1.1930095999999999</v>
      </c>
      <c r="F734" s="46">
        <v>1.0092601595331785</v>
      </c>
      <c r="G734" s="33">
        <f>[1]!thsiFinD("ths_int_chg_ratio_index",G$1,$A$3,$A734,101)/100+1</f>
        <v>1.2243410771113199</v>
      </c>
      <c r="H734" s="46">
        <v>1.2734511494984826</v>
      </c>
      <c r="I734" s="333">
        <f t="shared" si="35"/>
        <v>1.4444084238370862</v>
      </c>
      <c r="J734">
        <f t="shared" si="33"/>
        <v>-4.3587322554561325E-4</v>
      </c>
      <c r="K734" s="333">
        <f>MAX(I$3:I734)</f>
        <v>1.8516209749008172</v>
      </c>
      <c r="L734">
        <f t="shared" si="34"/>
        <v>-0.21992219605610352</v>
      </c>
    </row>
    <row r="735" spans="1:12">
      <c r="A735" s="28">
        <v>44935</v>
      </c>
      <c r="B735" s="33">
        <v>1.4151612321534488</v>
      </c>
      <c r="C735" s="33">
        <v>1.2087725059291026</v>
      </c>
      <c r="D735" s="33">
        <v>1.6215499583777948</v>
      </c>
      <c r="E735" s="33">
        <v>1.1970399999999999</v>
      </c>
      <c r="F735" s="46">
        <v>1.01651640800637</v>
      </c>
      <c r="G735" s="33">
        <f>[1]!thsiFinD("ths_int_chg_ratio_index",G$1,$A$3,$A735,101)/100+1</f>
        <v>1.2270463864422601</v>
      </c>
      <c r="H735" s="46">
        <v>1.2808383145189475</v>
      </c>
      <c r="I735" s="333">
        <f t="shared" si="35"/>
        <v>1.4511941364483711</v>
      </c>
      <c r="J735">
        <f t="shared" si="33"/>
        <v>4.6979181921817936E-3</v>
      </c>
      <c r="K735" s="333">
        <f>MAX(I$3:I735)</f>
        <v>1.8516209749008172</v>
      </c>
      <c r="L735">
        <f t="shared" si="34"/>
        <v>-0.21625745434963817</v>
      </c>
    </row>
    <row r="736" spans="1:12">
      <c r="A736" s="28">
        <v>44936</v>
      </c>
      <c r="B736" s="33">
        <v>1.4232826089680386</v>
      </c>
      <c r="C736" s="33">
        <v>1.220338107338875</v>
      </c>
      <c r="D736" s="33">
        <v>1.6262271105972026</v>
      </c>
      <c r="E736" s="33">
        <v>1.2048133999999999</v>
      </c>
      <c r="F736" s="46">
        <v>1.017692769101336</v>
      </c>
      <c r="G736" s="33">
        <f>[1]!thsiFinD("ths_int_chg_ratio_index",G$1,$A$3,$A736,101)/100+1</f>
        <v>1.23727765869124</v>
      </c>
      <c r="H736" s="46">
        <v>1.2815253565267037</v>
      </c>
      <c r="I736" s="333">
        <f t="shared" si="35"/>
        <v>1.4538762335619531</v>
      </c>
      <c r="J736">
        <f t="shared" si="33"/>
        <v>1.8482000762116702E-3</v>
      </c>
      <c r="K736" s="333">
        <f>MAX(I$3:I736)</f>
        <v>1.8516209749008172</v>
      </c>
      <c r="L736">
        <f t="shared" si="34"/>
        <v>-0.21480894131703687</v>
      </c>
    </row>
    <row r="737" spans="1:12">
      <c r="A737" s="28">
        <v>44937</v>
      </c>
      <c r="B737" s="33">
        <v>1.4066608737673387</v>
      </c>
      <c r="C737" s="33">
        <v>1.2078298729413726</v>
      </c>
      <c r="D737" s="33">
        <v>1.6054918745933051</v>
      </c>
      <c r="E737" s="33">
        <v>1.1873842999999999</v>
      </c>
      <c r="F737" s="46">
        <v>1.0148301759116889</v>
      </c>
      <c r="G737" s="33">
        <f>[1]!thsiFinD("ths_int_chg_ratio_index",G$1,$A$3,$A737,101)/100+1</f>
        <v>1.22652179888572</v>
      </c>
      <c r="H737" s="46">
        <v>1.2739382341253187</v>
      </c>
      <c r="I737" s="333">
        <f t="shared" si="35"/>
        <v>1.4397150543593118</v>
      </c>
      <c r="J737">
        <f t="shared" si="33"/>
        <v>-9.7402921072220483E-3</v>
      </c>
      <c r="K737" s="333">
        <f>MAX(I$3:I737)</f>
        <v>1.8516209749008172</v>
      </c>
      <c r="L737">
        <f t="shared" si="34"/>
        <v>-0.22245693158858781</v>
      </c>
    </row>
    <row r="738" spans="1:12">
      <c r="A738" s="28">
        <v>44938</v>
      </c>
      <c r="B738" s="33">
        <v>1.4076518380618923</v>
      </c>
      <c r="C738" s="33">
        <v>1.2098492726881225</v>
      </c>
      <c r="D738" s="33">
        <v>1.6054544034356624</v>
      </c>
      <c r="E738" s="33">
        <v>1.1918497000000001</v>
      </c>
      <c r="F738" s="46">
        <v>1.016361144515602</v>
      </c>
      <c r="G738" s="33">
        <f>[1]!thsiFinD("ths_int_chg_ratio_index",G$1,$A$3,$A738,101)/100+1</f>
        <v>1.2305663367735</v>
      </c>
      <c r="H738" s="46">
        <v>1.2746355368265614</v>
      </c>
      <c r="I738" s="333">
        <f t="shared" si="35"/>
        <v>1.4400449701311118</v>
      </c>
      <c r="J738">
        <f t="shared" si="33"/>
        <v>2.2915351951136032E-4</v>
      </c>
      <c r="K738" s="333">
        <f>MAX(I$3:I738)</f>
        <v>1.8516209749008172</v>
      </c>
      <c r="L738">
        <f t="shared" si="34"/>
        <v>-0.22227875485788973</v>
      </c>
    </row>
    <row r="739" spans="1:12">
      <c r="A739" s="28">
        <v>44939</v>
      </c>
      <c r="B739" s="33">
        <v>1.4120664322574976</v>
      </c>
      <c r="C739" s="33">
        <v>1.215862264956705</v>
      </c>
      <c r="D739" s="33">
        <v>1.60827059955829</v>
      </c>
      <c r="E739" s="33">
        <v>1.1997492000000001</v>
      </c>
      <c r="F739" s="46">
        <v>1.0288575533315949</v>
      </c>
      <c r="G739" s="33">
        <f>[1]!thsiFinD("ths_int_chg_ratio_index",G$1,$A$3,$A739,101)/100+1</f>
        <v>1.24042015181773</v>
      </c>
      <c r="H739" s="46">
        <v>1.2814184897914274</v>
      </c>
      <c r="I739" s="333">
        <f t="shared" si="35"/>
        <v>1.4448445446748588</v>
      </c>
      <c r="J739">
        <f t="shared" si="33"/>
        <v>3.3329337925538383E-3</v>
      </c>
      <c r="K739" s="333">
        <f>MAX(I$3:I739)</f>
        <v>1.8516209749008172</v>
      </c>
      <c r="L739">
        <f t="shared" si="34"/>
        <v>-0.21968666143876858</v>
      </c>
    </row>
    <row r="740" spans="1:12">
      <c r="A740" s="28">
        <v>44942</v>
      </c>
      <c r="B740" s="33">
        <v>1.4390159724852651</v>
      </c>
      <c r="C740" s="33">
        <v>1.2423653238155801</v>
      </c>
      <c r="D740" s="33">
        <v>1.6356666211549502</v>
      </c>
      <c r="E740" s="33">
        <v>1.2237001000000001</v>
      </c>
      <c r="F740" s="46">
        <v>1.0438044514881879</v>
      </c>
      <c r="G740" s="33">
        <f>[1]!thsiFinD("ths_int_chg_ratio_index",G$1,$A$3,$A740,101)/100+1</f>
        <v>1.26652133196237</v>
      </c>
      <c r="H740" s="46">
        <v>1.2935704797752039</v>
      </c>
      <c r="I740" s="333">
        <f t="shared" si="35"/>
        <v>1.4646185504650771</v>
      </c>
      <c r="J740">
        <f t="shared" si="33"/>
        <v>1.3685905423595601E-2</v>
      </c>
      <c r="K740" s="333">
        <f>MAX(I$3:I740)</f>
        <v>1.8516209749008172</v>
      </c>
      <c r="L740">
        <f t="shared" si="34"/>
        <v>-0.20900736688644939</v>
      </c>
    </row>
    <row r="741" spans="1:12">
      <c r="A741" s="28">
        <v>44943</v>
      </c>
      <c r="B741" s="33">
        <v>1.4495200831280151</v>
      </c>
      <c r="C741" s="33">
        <v>1.2556172611312375</v>
      </c>
      <c r="D741" s="33">
        <v>1.6434229051247926</v>
      </c>
      <c r="E741" s="33">
        <v>1.2373295</v>
      </c>
      <c r="F741" s="46">
        <v>1.0439431906243011</v>
      </c>
      <c r="G741" s="33">
        <f>[1]!thsiFinD("ths_int_chg_ratio_index",G$1,$A$3,$A741,101)/100+1</f>
        <v>1.2679751877262799</v>
      </c>
      <c r="H741" s="46">
        <v>1.2931995495651001</v>
      </c>
      <c r="I741" s="333">
        <f t="shared" si="35"/>
        <v>1.4683112273449463</v>
      </c>
      <c r="J741">
        <f t="shared" si="33"/>
        <v>2.5212550248641108E-3</v>
      </c>
      <c r="K741" s="333">
        <f>MAX(I$3:I741)</f>
        <v>1.8516209749008172</v>
      </c>
      <c r="L741">
        <f t="shared" si="34"/>
        <v>-0.20701307273558134</v>
      </c>
    </row>
    <row r="742" spans="1:12">
      <c r="A742" s="28">
        <v>44944</v>
      </c>
      <c r="B742" s="33">
        <v>1.4494744426307227</v>
      </c>
      <c r="C742" s="33">
        <v>1.2557636885999051</v>
      </c>
      <c r="D742" s="33">
        <v>1.6431851966615401</v>
      </c>
      <c r="E742" s="33">
        <v>1.2397904</v>
      </c>
      <c r="F742" s="46">
        <v>1.0434344648768881</v>
      </c>
      <c r="G742" s="33">
        <f>[1]!thsiFinD("ths_int_chg_ratio_index",G$1,$A$3,$A742,101)/100+1</f>
        <v>1.27286406491917</v>
      </c>
      <c r="H742" s="46">
        <v>1.2961066131299812</v>
      </c>
      <c r="I742" s="333">
        <f t="shared" si="35"/>
        <v>1.4696459048957606</v>
      </c>
      <c r="J742">
        <f t="shared" si="33"/>
        <v>9.0898818040630047E-4</v>
      </c>
      <c r="K742" s="333">
        <f>MAX(I$3:I742)</f>
        <v>1.8516209749008172</v>
      </c>
      <c r="L742">
        <f t="shared" si="34"/>
        <v>-0.20629225699148135</v>
      </c>
    </row>
    <row r="743" spans="1:12">
      <c r="A743" s="28">
        <v>44945</v>
      </c>
      <c r="B743" s="33">
        <v>1.4704889176166025</v>
      </c>
      <c r="C743" s="33">
        <v>1.2709949486679151</v>
      </c>
      <c r="D743" s="33">
        <v>1.6699828865652901</v>
      </c>
      <c r="E743" s="33">
        <v>1.2577018</v>
      </c>
      <c r="F743" s="46">
        <v>1.050547673674707</v>
      </c>
      <c r="G743" s="33">
        <f>[1]!thsiFinD("ths_int_chg_ratio_index",G$1,$A$3,$A743,101)/100+1</f>
        <v>1.2894214885714299</v>
      </c>
      <c r="H743" s="46">
        <v>1.3036770568950362</v>
      </c>
      <c r="I743" s="333">
        <f t="shared" si="35"/>
        <v>1.4868299717301632</v>
      </c>
      <c r="J743">
        <f t="shared" si="33"/>
        <v>1.1692657923352945E-2</v>
      </c>
      <c r="K743" s="333">
        <f>MAX(I$3:I743)</f>
        <v>1.8516209749008172</v>
      </c>
      <c r="L743">
        <f t="shared" si="34"/>
        <v>-0.19701170386136624</v>
      </c>
    </row>
    <row r="744" spans="1:12">
      <c r="A744" s="28">
        <v>44946</v>
      </c>
      <c r="B744" s="33">
        <v>1.4797675611003276</v>
      </c>
      <c r="C744" s="33">
        <v>1.2778611735926699</v>
      </c>
      <c r="D744" s="33">
        <v>1.681673948607985</v>
      </c>
      <c r="E744" s="33">
        <v>1.2646805000000001</v>
      </c>
      <c r="F744" s="46">
        <v>1.0573823991829721</v>
      </c>
      <c r="G744" s="33">
        <f>[1]!thsiFinD("ths_int_chg_ratio_index",G$1,$A$3,$A744,101)/100+1</f>
        <v>1.29709322066896</v>
      </c>
      <c r="H744" s="46">
        <v>1.313996871350815</v>
      </c>
      <c r="I744" s="333">
        <f t="shared" si="35"/>
        <v>1.4978354099794</v>
      </c>
      <c r="J744">
        <f t="shared" si="33"/>
        <v>7.4019480764369039E-3</v>
      </c>
      <c r="K744" s="333">
        <f>MAX(I$3:I744)</f>
        <v>1.8516209749008172</v>
      </c>
      <c r="L744">
        <f t="shared" si="34"/>
        <v>-0.19106802618736152</v>
      </c>
    </row>
    <row r="745" spans="1:12">
      <c r="A745" s="28">
        <v>44956</v>
      </c>
      <c r="B745" s="33">
        <v>1.48697139160387</v>
      </c>
      <c r="C745" s="33">
        <v>1.2863024311933751</v>
      </c>
      <c r="D745" s="33">
        <v>1.687640352014365</v>
      </c>
      <c r="E745" s="33">
        <v>1.2796204</v>
      </c>
      <c r="F745" s="46">
        <v>1.062490364688534</v>
      </c>
      <c r="G745" s="33">
        <f>[1]!thsiFinD("ths_int_chg_ratio_index",G$1,$A$3,$A745,101)/100+1</f>
        <v>1.30594541913548</v>
      </c>
      <c r="H745" s="46">
        <v>1.3260252491524449</v>
      </c>
      <c r="I745" s="333">
        <f t="shared" si="35"/>
        <v>1.5068328005834051</v>
      </c>
      <c r="J745">
        <f t="shared" si="33"/>
        <v>6.0069287613708777E-3</v>
      </c>
      <c r="K745" s="333">
        <f>MAX(I$3:I745)</f>
        <v>1.8516209749008172</v>
      </c>
      <c r="L745">
        <f t="shared" si="34"/>
        <v>-0.18620882944787387</v>
      </c>
    </row>
    <row r="746" spans="1:12">
      <c r="A746" s="28">
        <v>44957</v>
      </c>
      <c r="B746" s="33">
        <v>1.4633848534155938</v>
      </c>
      <c r="C746" s="33">
        <v>1.2666332972367951</v>
      </c>
      <c r="D746" s="33">
        <v>1.6601364095943925</v>
      </c>
      <c r="E746" s="33">
        <v>1.2570741999999999</v>
      </c>
      <c r="F746" s="46">
        <v>1.0543231731846789</v>
      </c>
      <c r="G746" s="33">
        <f>[1]!thsiFinD("ths_int_chg_ratio_index",G$1,$A$3,$A746,101)/100+1</f>
        <v>1.29390836621046</v>
      </c>
      <c r="H746" s="46">
        <v>1.3265243012779362</v>
      </c>
      <c r="I746" s="333">
        <f t="shared" si="35"/>
        <v>1.4933303554361643</v>
      </c>
      <c r="J746">
        <f t="shared" si="33"/>
        <v>-8.9608118047423968E-3</v>
      </c>
      <c r="K746" s="333">
        <f>MAX(I$3:I746)</f>
        <v>1.8516209749008172</v>
      </c>
      <c r="L746">
        <f t="shared" si="34"/>
        <v>-0.19350105897555248</v>
      </c>
    </row>
    <row r="747" spans="1:12">
      <c r="A747" s="28">
        <v>44958</v>
      </c>
      <c r="B747" s="33">
        <v>1.4834180535558701</v>
      </c>
      <c r="C747" s="33">
        <v>1.2850839016107449</v>
      </c>
      <c r="D747" s="33">
        <v>1.6817522055009952</v>
      </c>
      <c r="E747" s="33">
        <v>1.2699476999999999</v>
      </c>
      <c r="F747" s="46">
        <v>1.0649857058489109</v>
      </c>
      <c r="G747" s="33">
        <f>[1]!thsiFinD("ths_int_chg_ratio_index",G$1,$A$3,$A747,101)/100+1</f>
        <v>1.3118241985747501</v>
      </c>
      <c r="H747" s="46">
        <v>1.3430901643817914</v>
      </c>
      <c r="I747" s="333">
        <f t="shared" si="35"/>
        <v>1.5124211849413933</v>
      </c>
      <c r="J747">
        <f t="shared" si="33"/>
        <v>1.2784063108161492E-2</v>
      </c>
      <c r="K747" s="333">
        <f>MAX(I$3:I747)</f>
        <v>1.8516209749008172</v>
      </c>
      <c r="L747">
        <f t="shared" si="34"/>
        <v>-0.18319072561683059</v>
      </c>
    </row>
    <row r="748" spans="1:12">
      <c r="A748" s="28">
        <v>44959</v>
      </c>
      <c r="B748" s="33">
        <v>1.4927427094281875</v>
      </c>
      <c r="C748" s="33">
        <v>1.2903233004890224</v>
      </c>
      <c r="D748" s="33">
        <v>1.6951621183673526</v>
      </c>
      <c r="E748" s="33">
        <v>1.2702515000000001</v>
      </c>
      <c r="F748" s="46">
        <v>1.0623695756293301</v>
      </c>
      <c r="G748" s="33">
        <f>[1]!thsiFinD("ths_int_chg_ratio_index",G$1,$A$3,$A748,101)/100+1</f>
        <v>1.3100016301069499</v>
      </c>
      <c r="H748" s="46">
        <v>1.3438825993776875</v>
      </c>
      <c r="I748" s="333">
        <f t="shared" si="35"/>
        <v>1.51952235887252</v>
      </c>
      <c r="J748">
        <f t="shared" si="33"/>
        <v>4.6952356934895079E-3</v>
      </c>
      <c r="K748" s="333">
        <f>MAX(I$3:I748)</f>
        <v>1.8516209749008172</v>
      </c>
      <c r="L748">
        <f t="shared" si="34"/>
        <v>-0.17935561355697338</v>
      </c>
    </row>
    <row r="749" spans="1:12">
      <c r="A749" s="28">
        <v>44960</v>
      </c>
      <c r="B749" s="33">
        <v>1.4947420837377388</v>
      </c>
      <c r="C749" s="33">
        <v>1.2860143363025776</v>
      </c>
      <c r="D749" s="33">
        <v>1.7034698311729</v>
      </c>
      <c r="E749" s="33">
        <v>1.2690513999999999</v>
      </c>
      <c r="F749" s="46">
        <v>1.053766931152947</v>
      </c>
      <c r="G749" s="33">
        <f>[1]!thsiFinD("ths_int_chg_ratio_index",G$1,$A$3,$A749,101)/100+1</f>
        <v>1.3049129905665</v>
      </c>
      <c r="H749" s="46">
        <v>1.339864796948665</v>
      </c>
      <c r="I749" s="333">
        <f t="shared" si="35"/>
        <v>1.5216673140607826</v>
      </c>
      <c r="J749">
        <f t="shared" si="33"/>
        <v>1.4115983063613946E-3</v>
      </c>
      <c r="K749" s="333">
        <f>MAX(I$3:I749)</f>
        <v>1.8516209749008172</v>
      </c>
      <c r="L749">
        <f t="shared" si="34"/>
        <v>-0.17819719333094541</v>
      </c>
    </row>
    <row r="750" spans="1:12">
      <c r="A750" s="28">
        <v>44963</v>
      </c>
      <c r="B750" s="33">
        <v>1.4835582800892513</v>
      </c>
      <c r="C750" s="33">
        <v>1.2728827762623025</v>
      </c>
      <c r="D750" s="33">
        <v>1.6942337839162001</v>
      </c>
      <c r="E750" s="33">
        <v>1.2503268000000001</v>
      </c>
      <c r="F750" s="46">
        <v>1.041647450579559</v>
      </c>
      <c r="G750" s="33">
        <f>[1]!thsiFinD("ths_int_chg_ratio_index",G$1,$A$3,$A750,101)/100+1</f>
        <v>1.30330400240754</v>
      </c>
      <c r="H750" s="46">
        <v>1.3335611969829599</v>
      </c>
      <c r="I750" s="333">
        <f t="shared" si="35"/>
        <v>1.5138974904495801</v>
      </c>
      <c r="J750">
        <f t="shared" si="33"/>
        <v>-5.1061250638733124E-3</v>
      </c>
      <c r="K750" s="333">
        <f>MAX(I$3:I750)</f>
        <v>1.8516209749008172</v>
      </c>
      <c r="L750">
        <f t="shared" si="34"/>
        <v>-0.18239342123963975</v>
      </c>
    </row>
    <row r="751" spans="1:12">
      <c r="A751" s="28">
        <v>44964</v>
      </c>
      <c r="B751" s="33">
        <v>1.4773993934444676</v>
      </c>
      <c r="C751" s="33">
        <v>1.2698386549316951</v>
      </c>
      <c r="D751" s="33">
        <v>1.68496013195724</v>
      </c>
      <c r="E751" s="33">
        <v>1.245638</v>
      </c>
      <c r="F751" s="46">
        <v>1.0436739160981621</v>
      </c>
      <c r="G751" s="33">
        <f>[1]!thsiFinD("ths_int_chg_ratio_index",G$1,$A$3,$A751,101)/100+1</f>
        <v>1.30156739403315</v>
      </c>
      <c r="H751" s="46">
        <v>1.3394066422977176</v>
      </c>
      <c r="I751" s="333">
        <f t="shared" si="35"/>
        <v>1.5121833871274788</v>
      </c>
      <c r="J751">
        <f t="shared" si="33"/>
        <v>-1.1322453025484069E-3</v>
      </c>
      <c r="K751" s="333">
        <f>MAX(I$3:I751)</f>
        <v>1.8516209749008172</v>
      </c>
      <c r="L751">
        <f t="shared" si="34"/>
        <v>-0.18331915244777375</v>
      </c>
    </row>
    <row r="752" spans="1:12">
      <c r="A752" s="28">
        <v>44965</v>
      </c>
      <c r="B752" s="33">
        <v>1.4676972474499239</v>
      </c>
      <c r="C752" s="33">
        <v>1.2593758104604076</v>
      </c>
      <c r="D752" s="33">
        <v>1.67601868443944</v>
      </c>
      <c r="E752" s="33">
        <v>1.2383183</v>
      </c>
      <c r="F752" s="46">
        <v>1.038165065541621</v>
      </c>
      <c r="G752" s="33">
        <f>[1]!thsiFinD("ths_int_chg_ratio_index",G$1,$A$3,$A752,101)/100+1</f>
        <v>1.2943367642574999</v>
      </c>
      <c r="H752" s="46">
        <v>1.3316956368657387</v>
      </c>
      <c r="I752" s="333">
        <f t="shared" si="35"/>
        <v>1.5038571606525895</v>
      </c>
      <c r="J752">
        <f t="shared" si="33"/>
        <v>-5.5060957194521531E-3</v>
      </c>
      <c r="K752" s="333">
        <f>MAX(I$3:I752)</f>
        <v>1.8516209749008172</v>
      </c>
      <c r="L752">
        <f t="shared" si="34"/>
        <v>-0.18781587536663968</v>
      </c>
    </row>
    <row r="753" spans="1:12">
      <c r="A753" s="28">
        <v>44966</v>
      </c>
      <c r="B753" s="33">
        <v>1.5021252560315226</v>
      </c>
      <c r="C753" s="33">
        <v>1.2945400193342325</v>
      </c>
      <c r="D753" s="33">
        <v>1.7097104927288127</v>
      </c>
      <c r="E753" s="33">
        <v>1.2617004999999999</v>
      </c>
      <c r="F753" s="46">
        <v>1.052192092374088</v>
      </c>
      <c r="G753" s="33">
        <f>[1]!thsiFinD("ths_int_chg_ratio_index",G$1,$A$3,$A753,101)/100+1</f>
        <v>1.31820157955384</v>
      </c>
      <c r="H753" s="46">
        <v>1.3504034126314488</v>
      </c>
      <c r="I753" s="333">
        <f t="shared" si="35"/>
        <v>1.5300569526801309</v>
      </c>
      <c r="J753">
        <f t="shared" si="33"/>
        <v>1.7421729079756698E-2</v>
      </c>
      <c r="K753" s="333">
        <f>MAX(I$3:I753)</f>
        <v>1.8516209749008172</v>
      </c>
      <c r="L753">
        <f t="shared" si="34"/>
        <v>-0.17366622358439798</v>
      </c>
    </row>
    <row r="754" spans="1:12">
      <c r="A754" s="28">
        <v>44967</v>
      </c>
      <c r="B754" s="33">
        <v>1.4945041123367213</v>
      </c>
      <c r="C754" s="33">
        <v>1.2848517656241425</v>
      </c>
      <c r="D754" s="33">
        <v>1.7041564590493001</v>
      </c>
      <c r="E754" s="33">
        <v>1.2483021999999999</v>
      </c>
      <c r="F754" s="46">
        <v>1.0466833119350341</v>
      </c>
      <c r="G754" s="33">
        <f>[1]!thsiFinD("ths_int_chg_ratio_index",G$1,$A$3,$A754,101)/100+1</f>
        <v>1.3089033702956201</v>
      </c>
      <c r="H754" s="46">
        <v>1.3457968327157388</v>
      </c>
      <c r="I754" s="333">
        <f t="shared" si="35"/>
        <v>1.5249766458825196</v>
      </c>
      <c r="J754">
        <f t="shared" si="33"/>
        <v>-3.3203383630343586E-3</v>
      </c>
      <c r="K754" s="333">
        <f>MAX(I$3:I754)</f>
        <v>1.8516209749008172</v>
      </c>
      <c r="L754">
        <f t="shared" si="34"/>
        <v>-0.17640993132290184</v>
      </c>
    </row>
    <row r="755" spans="1:12">
      <c r="A755" s="28">
        <v>44970</v>
      </c>
      <c r="B755" s="33">
        <v>1.5058895002929875</v>
      </c>
      <c r="C755" s="33">
        <v>1.2917637385208725</v>
      </c>
      <c r="D755" s="33">
        <v>1.7200152620651026</v>
      </c>
      <c r="E755" s="33">
        <v>1.2477516</v>
      </c>
      <c r="F755" s="46">
        <v>1.0558448862801859</v>
      </c>
      <c r="G755" s="33">
        <f>[1]!thsiFinD("ths_int_chg_ratio_index",G$1,$A$3,$A755,101)/100+1</f>
        <v>1.31559171727478</v>
      </c>
      <c r="H755" s="46">
        <v>1.3574668874582925</v>
      </c>
      <c r="I755" s="333">
        <f t="shared" si="35"/>
        <v>1.5387410747616976</v>
      </c>
      <c r="J755">
        <f t="shared" si="33"/>
        <v>9.0259932283831557E-3</v>
      </c>
      <c r="K755" s="333">
        <f>MAX(I$3:I755)</f>
        <v>1.8516209749008172</v>
      </c>
      <c r="L755">
        <f t="shared" si="34"/>
        <v>-0.16897621294005871</v>
      </c>
    </row>
    <row r="756" spans="1:12">
      <c r="A756" s="28">
        <v>44971</v>
      </c>
      <c r="B756" s="33">
        <v>1.5002445075278075</v>
      </c>
      <c r="C756" s="33">
        <v>1.2879043167345801</v>
      </c>
      <c r="D756" s="33">
        <v>1.7125846983210349</v>
      </c>
      <c r="E756" s="33">
        <v>1.2429531</v>
      </c>
      <c r="F756" s="46">
        <v>1.0567399593860809</v>
      </c>
      <c r="G756" s="33">
        <f>[1]!thsiFinD("ths_int_chg_ratio_index",G$1,$A$3,$A756,101)/100+1</f>
        <v>1.31955883333179</v>
      </c>
      <c r="H756" s="46">
        <v>1.3584798346096862</v>
      </c>
      <c r="I756" s="333">
        <f t="shared" si="35"/>
        <v>1.5355322664653606</v>
      </c>
      <c r="J756">
        <f t="shared" si="33"/>
        <v>-2.0853464880918882E-3</v>
      </c>
      <c r="K756" s="333">
        <f>MAX(I$3:I756)</f>
        <v>1.8516209749008172</v>
      </c>
      <c r="L756">
        <f t="shared" si="34"/>
        <v>-0.17070918547592495</v>
      </c>
    </row>
    <row r="757" spans="1:12">
      <c r="A757" s="28">
        <v>44972</v>
      </c>
      <c r="B757" s="33">
        <v>1.510471788327105</v>
      </c>
      <c r="C757" s="33">
        <v>1.2955551736645949</v>
      </c>
      <c r="D757" s="33">
        <v>1.7253884029896152</v>
      </c>
      <c r="E757" s="33">
        <v>1.2431490000000001</v>
      </c>
      <c r="F757" s="46">
        <v>1.0521054271590089</v>
      </c>
      <c r="G757" s="33">
        <f>[1]!thsiFinD("ths_int_chg_ratio_index",G$1,$A$3,$A757,101)/100+1</f>
        <v>1.3321450574101199</v>
      </c>
      <c r="H757" s="46">
        <v>1.3580954756367625</v>
      </c>
      <c r="I757" s="333">
        <f t="shared" si="35"/>
        <v>1.5417419393131888</v>
      </c>
      <c r="J757">
        <f t="shared" si="33"/>
        <v>4.0439872111071029E-3</v>
      </c>
      <c r="K757" s="333">
        <f>MAX(I$3:I757)</f>
        <v>1.8516209749008172</v>
      </c>
      <c r="L757">
        <f t="shared" si="34"/>
        <v>-0.16735554402770103</v>
      </c>
    </row>
    <row r="758" spans="1:12">
      <c r="A758" s="28">
        <v>44973</v>
      </c>
      <c r="B758" s="33">
        <v>1.4878921873220552</v>
      </c>
      <c r="C758" s="33">
        <v>1.2728386242993901</v>
      </c>
      <c r="D758" s="33">
        <v>1.7029457503447201</v>
      </c>
      <c r="E758" s="33">
        <v>1.2232471999999999</v>
      </c>
      <c r="F758" s="46">
        <v>1.0423501446710759</v>
      </c>
      <c r="G758" s="33">
        <f>[1]!thsiFinD("ths_int_chg_ratio_index",G$1,$A$3,$A758,101)/100+1</f>
        <v>1.31181042186112</v>
      </c>
      <c r="H758" s="46">
        <v>1.3336085247950462</v>
      </c>
      <c r="I758" s="333">
        <f t="shared" si="35"/>
        <v>1.5182771375698831</v>
      </c>
      <c r="J758">
        <f t="shared" si="33"/>
        <v>-1.5219668833656219E-2</v>
      </c>
      <c r="K758" s="333">
        <f>MAX(I$3:I758)</f>
        <v>1.8516209749008172</v>
      </c>
      <c r="L758">
        <f t="shared" si="34"/>
        <v>-0.18002811690377929</v>
      </c>
    </row>
    <row r="759" spans="1:12">
      <c r="A759" s="28">
        <v>44974</v>
      </c>
      <c r="B759" s="33">
        <v>1.4489078681043051</v>
      </c>
      <c r="C759" s="33">
        <v>1.2369571837538724</v>
      </c>
      <c r="D759" s="33">
        <v>1.6608585524547372</v>
      </c>
      <c r="E759" s="33">
        <v>1.1954198</v>
      </c>
      <c r="F759" s="46">
        <v>1.0289738548715719</v>
      </c>
      <c r="G759" s="33">
        <f>[1]!thsiFinD("ths_int_chg_ratio_index",G$1,$A$3,$A759,101)/100+1</f>
        <v>1.28093259936723</v>
      </c>
      <c r="H759" s="46">
        <v>1.3226514546773114</v>
      </c>
      <c r="I759" s="333">
        <f t="shared" si="35"/>
        <v>1.4917550035660243</v>
      </c>
      <c r="J759">
        <f t="shared" si="33"/>
        <v>-1.74685723360819E-2</v>
      </c>
      <c r="K759" s="333">
        <f>MAX(I$3:I759)</f>
        <v>1.8516209749008172</v>
      </c>
      <c r="L759">
        <f t="shared" si="34"/>
        <v>-0.19435185505719887</v>
      </c>
    </row>
    <row r="760" spans="1:12">
      <c r="A760" s="28">
        <v>44977</v>
      </c>
      <c r="B760" s="33">
        <v>1.4720507750074137</v>
      </c>
      <c r="C760" s="33">
        <v>1.2538784049118625</v>
      </c>
      <c r="D760" s="33">
        <v>1.690223145102965</v>
      </c>
      <c r="E760" s="33">
        <v>1.209938</v>
      </c>
      <c r="F760" s="46">
        <v>1.052328517633099</v>
      </c>
      <c r="G760" s="33">
        <f>[1]!thsiFinD("ths_int_chg_ratio_index",G$1,$A$3,$A760,101)/100+1</f>
        <v>1.3118932883811001</v>
      </c>
      <c r="H760" s="46">
        <v>1.3422467644954774</v>
      </c>
      <c r="I760" s="333">
        <f t="shared" si="35"/>
        <v>1.5162349547992213</v>
      </c>
      <c r="J760">
        <f t="shared" si="33"/>
        <v>1.6410168676946224E-2</v>
      </c>
      <c r="K760" s="333">
        <f>MAX(I$3:I760)</f>
        <v>1.8516209749008172</v>
      </c>
      <c r="L760">
        <f t="shared" si="34"/>
        <v>-0.18113103310441869</v>
      </c>
    </row>
    <row r="761" spans="1:12">
      <c r="A761" s="28">
        <v>44978</v>
      </c>
      <c r="B761" s="33">
        <v>1.4667676161167138</v>
      </c>
      <c r="C761" s="33">
        <v>1.2502075696021926</v>
      </c>
      <c r="D761" s="33">
        <v>1.683327662631235</v>
      </c>
      <c r="E761" s="33">
        <v>1.2048249</v>
      </c>
      <c r="F761" s="46">
        <v>1.0559752814352359</v>
      </c>
      <c r="G761" s="33">
        <f>[1]!thsiFinD("ths_int_chg_ratio_index",G$1,$A$3,$A761,101)/100+1</f>
        <v>1.3191355087451599</v>
      </c>
      <c r="H761" s="46">
        <v>1.3491214468557751</v>
      </c>
      <c r="I761" s="333">
        <f t="shared" si="35"/>
        <v>1.5162245547435051</v>
      </c>
      <c r="J761">
        <f t="shared" si="33"/>
        <v>-6.8591320120381383E-6</v>
      </c>
      <c r="K761" s="333">
        <f>MAX(I$3:I761)</f>
        <v>1.8516209749008172</v>
      </c>
      <c r="L761">
        <f t="shared" si="34"/>
        <v>-0.18113664983476319</v>
      </c>
    </row>
    <row r="762" spans="1:12">
      <c r="A762" s="28">
        <v>44979</v>
      </c>
      <c r="B762" s="33">
        <v>1.4656416392231575</v>
      </c>
      <c r="C762" s="33">
        <v>1.2445962357257174</v>
      </c>
      <c r="D762" s="33">
        <v>1.6866870427205976</v>
      </c>
      <c r="E762" s="33">
        <v>1.1998253999999999</v>
      </c>
      <c r="F762" s="46">
        <v>1.048543482144769</v>
      </c>
      <c r="G762" s="33">
        <f>[1]!thsiFinD("ths_int_chg_ratio_index",G$1,$A$3,$A762,101)/100+1</f>
        <v>1.31117054713517</v>
      </c>
      <c r="H762" s="46">
        <v>1.3468957788737688</v>
      </c>
      <c r="I762" s="333">
        <f t="shared" si="35"/>
        <v>1.5167914107971832</v>
      </c>
      <c r="J762">
        <f t="shared" si="33"/>
        <v>3.738602253238188E-4</v>
      </c>
      <c r="K762" s="333">
        <f>MAX(I$3:I762)</f>
        <v>1.8516209749008172</v>
      </c>
      <c r="L762">
        <f t="shared" si="34"/>
        <v>-0.18083050939816092</v>
      </c>
    </row>
    <row r="763" spans="1:12">
      <c r="A763" s="28">
        <v>44980</v>
      </c>
      <c r="B763" s="33">
        <v>1.4581495498883625</v>
      </c>
      <c r="C763" s="33">
        <v>1.2444656362356274</v>
      </c>
      <c r="D763" s="33">
        <v>1.6718334635410974</v>
      </c>
      <c r="E763" s="33">
        <v>1.2027928999999999</v>
      </c>
      <c r="F763" s="46">
        <v>1.0472900619305701</v>
      </c>
      <c r="G763" s="33">
        <f>[1]!thsiFinD("ths_int_chg_ratio_index",G$1,$A$3,$A763,101)/100+1</f>
        <v>1.3071791774625501</v>
      </c>
      <c r="H763" s="46">
        <v>1.34491671939531</v>
      </c>
      <c r="I763" s="333">
        <f t="shared" si="35"/>
        <v>1.5083750914682037</v>
      </c>
      <c r="J763">
        <f t="shared" si="33"/>
        <v>-5.548765155886537E-3</v>
      </c>
      <c r="K763" s="333">
        <f>MAX(I$3:I763)</f>
        <v>1.8516209749008172</v>
      </c>
      <c r="L763">
        <f t="shared" si="34"/>
        <v>-0.1853758885243777</v>
      </c>
    </row>
    <row r="764" spans="1:12">
      <c r="A764" s="28">
        <v>44981</v>
      </c>
      <c r="B764" s="33">
        <v>1.4559822616340974</v>
      </c>
      <c r="C764" s="33">
        <v>1.2372800451808699</v>
      </c>
      <c r="D764" s="33">
        <v>1.6746844780873249</v>
      </c>
      <c r="E764" s="33">
        <v>1.1949673999999999</v>
      </c>
      <c r="F764" s="46">
        <v>1.0384013147309461</v>
      </c>
      <c r="G764" s="33">
        <f>[1]!thsiFinD("ths_int_chg_ratio_index",G$1,$A$3,$A764,101)/100+1</f>
        <v>1.3028809253067801</v>
      </c>
      <c r="H764" s="46">
        <v>1.3395007458744626</v>
      </c>
      <c r="I764" s="333">
        <f t="shared" si="35"/>
        <v>1.5070926119808936</v>
      </c>
      <c r="J764">
        <f t="shared" si="33"/>
        <v>-8.5023910469228525E-4</v>
      </c>
      <c r="K764" s="333">
        <f>MAX(I$3:I764)</f>
        <v>1.8516209749008172</v>
      </c>
      <c r="L764">
        <f t="shared" si="34"/>
        <v>-0.18606851379957956</v>
      </c>
    </row>
    <row r="765" spans="1:12">
      <c r="A765" s="28">
        <v>44984</v>
      </c>
      <c r="B765" s="33">
        <v>1.4464926258462638</v>
      </c>
      <c r="C765" s="33">
        <v>1.2263670342289026</v>
      </c>
      <c r="D765" s="33">
        <v>1.666618217463625</v>
      </c>
      <c r="E765" s="33">
        <v>1.1875188999999999</v>
      </c>
      <c r="F765" s="46">
        <v>1.0337141008979429</v>
      </c>
      <c r="G765" s="33">
        <f>[1]!thsiFinD("ths_int_chg_ratio_index",G$1,$A$3,$A765,101)/100+1</f>
        <v>1.2962040451731001</v>
      </c>
      <c r="H765" s="46">
        <v>1.3316387709800401</v>
      </c>
      <c r="I765" s="333">
        <f t="shared" si="35"/>
        <v>1.4991284942218326</v>
      </c>
      <c r="J765">
        <f t="shared" si="33"/>
        <v>-5.2844249223630291E-3</v>
      </c>
      <c r="K765" s="333">
        <f>MAX(I$3:I765)</f>
        <v>1.8516209749008172</v>
      </c>
      <c r="L765">
        <f t="shared" si="34"/>
        <v>-0.19036967363035306</v>
      </c>
    </row>
    <row r="766" spans="1:12">
      <c r="A766" s="28">
        <v>44985</v>
      </c>
      <c r="B766" s="33">
        <v>1.4604594036070426</v>
      </c>
      <c r="C766" s="33">
        <v>1.2356989720995051</v>
      </c>
      <c r="D766" s="33">
        <v>1.6852198351145802</v>
      </c>
      <c r="E766" s="33">
        <v>1.1947052</v>
      </c>
      <c r="F766" s="46">
        <v>1.0407039964069931</v>
      </c>
      <c r="G766" s="33">
        <f>[1]!thsiFinD("ths_int_chg_ratio_index",G$1,$A$3,$A766,101)/100+1</f>
        <v>1.31313822482013</v>
      </c>
      <c r="H766" s="46">
        <v>1.3424194872507851</v>
      </c>
      <c r="I766" s="333">
        <f t="shared" si="35"/>
        <v>1.5138196611826826</v>
      </c>
      <c r="J766">
        <f t="shared" si="33"/>
        <v>9.7998050317067431E-3</v>
      </c>
      <c r="K766" s="333">
        <f>MAX(I$3:I766)</f>
        <v>1.8516209749008172</v>
      </c>
      <c r="L766">
        <f t="shared" si="34"/>
        <v>-0.1824354542841734</v>
      </c>
    </row>
    <row r="767" spans="1:12">
      <c r="A767" s="28">
        <v>44986</v>
      </c>
      <c r="B767" s="33">
        <v>1.4748123264726889</v>
      </c>
      <c r="C767" s="33">
        <v>1.2456642448417725</v>
      </c>
      <c r="D767" s="33">
        <v>1.7039604081036051</v>
      </c>
      <c r="E767" s="33">
        <v>1.2041770000000001</v>
      </c>
      <c r="F767" s="46">
        <v>1.0534787249050681</v>
      </c>
      <c r="G767" s="33">
        <f>[1]!thsiFinD("ths_int_chg_ratio_index",G$1,$A$3,$A767,101)/100+1</f>
        <v>1.3291466010620101</v>
      </c>
      <c r="H767" s="46">
        <v>1.3518494563593613</v>
      </c>
      <c r="I767" s="333">
        <f t="shared" si="35"/>
        <v>1.527904932231483</v>
      </c>
      <c r="J767">
        <f t="shared" si="33"/>
        <v>9.3044577303191822E-3</v>
      </c>
      <c r="K767" s="333">
        <f>MAX(I$3:I767)</f>
        <v>1.8516209749008172</v>
      </c>
      <c r="L767">
        <f t="shared" si="34"/>
        <v>-0.17482845952675286</v>
      </c>
    </row>
    <row r="768" spans="1:12">
      <c r="A768" s="28">
        <v>44987</v>
      </c>
      <c r="B768" s="33">
        <v>1.4671036268016624</v>
      </c>
      <c r="C768" s="33">
        <v>1.2391419524474601</v>
      </c>
      <c r="D768" s="33">
        <v>1.695065301155865</v>
      </c>
      <c r="E768" s="33">
        <v>1.1956438999999999</v>
      </c>
      <c r="F768" s="46">
        <v>1.0508893795658749</v>
      </c>
      <c r="G768" s="33">
        <f>[1]!thsiFinD("ths_int_chg_ratio_index",G$1,$A$3,$A768,101)/100+1</f>
        <v>1.3233555553648999</v>
      </c>
      <c r="H768" s="46">
        <v>1.3456646572183864</v>
      </c>
      <c r="I768" s="333">
        <f t="shared" si="35"/>
        <v>1.5203649791871257</v>
      </c>
      <c r="J768">
        <f t="shared" si="33"/>
        <v>-4.9348312747086176E-3</v>
      </c>
      <c r="K768" s="333">
        <f>MAX(I$3:I768)</f>
        <v>1.8516209749008172</v>
      </c>
      <c r="L768">
        <f t="shared" si="34"/>
        <v>-0.1789005418516797</v>
      </c>
    </row>
    <row r="769" spans="1:12">
      <c r="A769" s="28">
        <v>44988</v>
      </c>
      <c r="B769" s="33">
        <v>1.4719504524463325</v>
      </c>
      <c r="C769" s="33">
        <v>1.25306235340676</v>
      </c>
      <c r="D769" s="33">
        <v>1.690838551485905</v>
      </c>
      <c r="E769" s="33">
        <v>1.2021785</v>
      </c>
      <c r="F769" s="46">
        <v>1.0536578517142281</v>
      </c>
      <c r="G769" s="33">
        <f>[1]!thsiFinD("ths_int_chg_ratio_index",G$1,$A$3,$A769,101)/100+1</f>
        <v>1.32395805972395</v>
      </c>
      <c r="H769" s="46">
        <v>1.345180463285385</v>
      </c>
      <c r="I769" s="333">
        <f t="shared" si="35"/>
        <v>1.518009507385645</v>
      </c>
      <c r="J769">
        <f t="shared" si="33"/>
        <v>-1.5492804910173241E-3</v>
      </c>
      <c r="K769" s="333">
        <f>MAX(I$3:I769)</f>
        <v>1.8516209749008172</v>
      </c>
      <c r="L769">
        <f t="shared" si="34"/>
        <v>-0.18017265522337378</v>
      </c>
    </row>
    <row r="770" spans="1:12">
      <c r="A770" s="28">
        <v>44991</v>
      </c>
      <c r="B770" s="33">
        <v>1.4805366333574963</v>
      </c>
      <c r="C770" s="33">
        <v>1.2637105506270225</v>
      </c>
      <c r="D770" s="33">
        <v>1.6973627160879698</v>
      </c>
      <c r="E770" s="33">
        <v>1.2109117</v>
      </c>
      <c r="F770" s="46">
        <v>1.049791690292365</v>
      </c>
      <c r="G770" s="33">
        <f>[1]!thsiFinD("ths_int_chg_ratio_index",G$1,$A$3,$A770,101)/100+1</f>
        <v>1.3377394755807299</v>
      </c>
      <c r="H770" s="46">
        <v>1.3474621470452788</v>
      </c>
      <c r="I770" s="333">
        <f t="shared" si="35"/>
        <v>1.5224124315666243</v>
      </c>
      <c r="J770">
        <f t="shared" si="33"/>
        <v>2.9004588967049827E-3</v>
      </c>
      <c r="K770" s="333">
        <f>MAX(I$3:I770)</f>
        <v>1.8516209749008172</v>
      </c>
      <c r="L770">
        <f t="shared" si="34"/>
        <v>-0.1777947797074545</v>
      </c>
    </row>
    <row r="771" spans="1:12">
      <c r="A771" s="28">
        <v>44992</v>
      </c>
      <c r="B771" s="33">
        <v>1.4416868460371812</v>
      </c>
      <c r="C771" s="33">
        <v>1.2329918038179524</v>
      </c>
      <c r="D771" s="33">
        <v>1.6503818882564101</v>
      </c>
      <c r="E771" s="33">
        <v>1.1890247999999999</v>
      </c>
      <c r="F771" s="46">
        <v>1.0336854929628689</v>
      </c>
      <c r="G771" s="33">
        <f>[1]!thsiFinD("ths_int_chg_ratio_index",G$1,$A$3,$A771,101)/100+1</f>
        <v>1.3075908289654801</v>
      </c>
      <c r="H771" s="46">
        <v>1.32426253084368</v>
      </c>
      <c r="I771" s="333">
        <f t="shared" si="35"/>
        <v>1.4873222095500451</v>
      </c>
      <c r="J771">
        <f t="shared" ref="J771:J834" si="36">I771/I770-1</f>
        <v>-2.3049090567705099E-2</v>
      </c>
      <c r="K771" s="333">
        <f>MAX(I$3:I771)</f>
        <v>1.8516209749008172</v>
      </c>
      <c r="L771">
        <f t="shared" ref="L771:L834" si="37">I771/K771-1</f>
        <v>-0.19674586229521729</v>
      </c>
    </row>
    <row r="772" spans="1:12">
      <c r="A772" s="28">
        <v>44993</v>
      </c>
      <c r="B772" s="33">
        <v>1.4563532676094788</v>
      </c>
      <c r="C772" s="33">
        <v>1.2411592879125199</v>
      </c>
      <c r="D772" s="33">
        <v>1.6715472473064374</v>
      </c>
      <c r="E772" s="33">
        <v>1.1904081</v>
      </c>
      <c r="F772" s="46">
        <v>1.0316297183343111</v>
      </c>
      <c r="G772" s="33">
        <f>[1]!thsiFinD("ths_int_chg_ratio_index",G$1,$A$3,$A772,101)/100+1</f>
        <v>1.3090964917722501</v>
      </c>
      <c r="H772" s="46">
        <v>1.3291659950391113</v>
      </c>
      <c r="I772" s="333">
        <f t="shared" ref="I772:I835" si="38">D772*0.5+H772*0.5</f>
        <v>1.5003566211727744</v>
      </c>
      <c r="J772">
        <f t="shared" si="36"/>
        <v>8.7636771232457722E-3</v>
      </c>
      <c r="K772" s="333">
        <f>MAX(I$3:I772)</f>
        <v>1.8516209749008172</v>
      </c>
      <c r="L772">
        <f t="shared" si="37"/>
        <v>-0.18970640238446124</v>
      </c>
    </row>
    <row r="773" spans="1:12">
      <c r="A773" s="28">
        <v>44994</v>
      </c>
      <c r="B773" s="33">
        <v>1.4602450968916838</v>
      </c>
      <c r="C773" s="33">
        <v>1.2495101178905776</v>
      </c>
      <c r="D773" s="33">
        <v>1.67098007589279</v>
      </c>
      <c r="E773" s="33">
        <v>1.1922476</v>
      </c>
      <c r="F773" s="46">
        <v>1.02826950133284</v>
      </c>
      <c r="G773" s="33">
        <f>[1]!thsiFinD("ths_int_chg_ratio_index",G$1,$A$3,$A773,101)/100+1</f>
        <v>1.3105736937035599</v>
      </c>
      <c r="H773" s="46">
        <v>1.328986109716455</v>
      </c>
      <c r="I773" s="333">
        <f t="shared" si="38"/>
        <v>1.4999830928046225</v>
      </c>
      <c r="J773">
        <f t="shared" si="36"/>
        <v>-2.4895972256244736E-4</v>
      </c>
      <c r="K773" s="333">
        <f>MAX(I$3:I773)</f>
        <v>1.8516209749008172</v>
      </c>
      <c r="L773">
        <f t="shared" si="37"/>
        <v>-0.18990813285371777</v>
      </c>
    </row>
    <row r="774" spans="1:12">
      <c r="A774" s="28">
        <v>44995</v>
      </c>
      <c r="B774" s="33">
        <v>1.4460786273636113</v>
      </c>
      <c r="C774" s="33">
        <v>1.2438602980253251</v>
      </c>
      <c r="D774" s="33">
        <v>1.6482969567018975</v>
      </c>
      <c r="E774" s="33">
        <v>1.1870833000000001</v>
      </c>
      <c r="F774" s="46">
        <v>1.0148438020768431</v>
      </c>
      <c r="G774" s="33">
        <f>[1]!thsiFinD("ths_int_chg_ratio_index",G$1,$A$3,$A774,101)/100+1</f>
        <v>1.3006807758913099</v>
      </c>
      <c r="H774" s="46">
        <v>1.3111399072734824</v>
      </c>
      <c r="I774" s="333">
        <f t="shared" si="38"/>
        <v>1.4797184319876899</v>
      </c>
      <c r="J774">
        <f t="shared" si="36"/>
        <v>-1.3509926154595786E-2</v>
      </c>
      <c r="K774" s="333">
        <f>MAX(I$3:I774)</f>
        <v>1.8516209749008172</v>
      </c>
      <c r="L774">
        <f t="shared" si="37"/>
        <v>-0.20085241415730259</v>
      </c>
    </row>
    <row r="775" spans="1:12">
      <c r="A775" s="28">
        <v>44998</v>
      </c>
      <c r="B775" s="33">
        <v>1.4651199552509262</v>
      </c>
      <c r="C775" s="33">
        <v>1.2458552834659424</v>
      </c>
      <c r="D775" s="33">
        <v>1.68438462703591</v>
      </c>
      <c r="E775" s="33">
        <v>1.1877881000000001</v>
      </c>
      <c r="F775" s="46">
        <v>1.024412852516839</v>
      </c>
      <c r="G775" s="33">
        <f>[1]!thsiFinD("ths_int_chg_ratio_index",G$1,$A$3,$A775,101)/100+1</f>
        <v>1.3195807358316001</v>
      </c>
      <c r="H775" s="46">
        <v>1.3176449206190362</v>
      </c>
      <c r="I775" s="333">
        <f t="shared" si="38"/>
        <v>1.5010147738274731</v>
      </c>
      <c r="J775">
        <f t="shared" si="36"/>
        <v>1.4392158250793763E-2</v>
      </c>
      <c r="K775" s="333">
        <f>MAX(I$3:I775)</f>
        <v>1.8516209749008172</v>
      </c>
      <c r="L775">
        <f t="shared" si="37"/>
        <v>-0.1893509556361147</v>
      </c>
    </row>
    <row r="776" spans="1:12">
      <c r="A776" s="28">
        <v>44999</v>
      </c>
      <c r="B776" s="33">
        <v>1.4714191719019039</v>
      </c>
      <c r="C776" s="33">
        <v>1.2572201903050999</v>
      </c>
      <c r="D776" s="33">
        <v>1.6856181534987076</v>
      </c>
      <c r="E776" s="33">
        <v>1.1949612000000001</v>
      </c>
      <c r="F776" s="46">
        <v>1.017505391801097</v>
      </c>
      <c r="G776" s="33">
        <f>[1]!thsiFinD("ths_int_chg_ratio_index",G$1,$A$3,$A776,101)/100+1</f>
        <v>1.3138394760427099</v>
      </c>
      <c r="H776" s="46">
        <v>1.303978334145055</v>
      </c>
      <c r="I776" s="333">
        <f t="shared" si="38"/>
        <v>1.4947982438218812</v>
      </c>
      <c r="J776">
        <f t="shared" si="36"/>
        <v>-4.1415515116751678E-3</v>
      </c>
      <c r="K776" s="333">
        <f>MAX(I$3:I776)</f>
        <v>1.8516209749008172</v>
      </c>
      <c r="L776">
        <f t="shared" si="37"/>
        <v>-0.19270830041123799</v>
      </c>
    </row>
    <row r="777" spans="1:12">
      <c r="A777" s="28">
        <v>45000</v>
      </c>
      <c r="B777" s="33">
        <v>1.4627886805068038</v>
      </c>
      <c r="C777" s="33">
        <v>1.252070987586495</v>
      </c>
      <c r="D777" s="33">
        <v>1.6735063734271125</v>
      </c>
      <c r="E777" s="33">
        <v>1.1900105999999999</v>
      </c>
      <c r="F777" s="46">
        <v>1.019424297093219</v>
      </c>
      <c r="G777" s="33">
        <f>[1]!thsiFinD("ths_int_chg_ratio_index",G$1,$A$3,$A777,101)/100+1</f>
        <v>1.3168417684218601</v>
      </c>
      <c r="H777" s="46">
        <v>1.3113575942782414</v>
      </c>
      <c r="I777" s="333">
        <f t="shared" si="38"/>
        <v>1.4924319838526769</v>
      </c>
      <c r="J777">
        <f t="shared" si="36"/>
        <v>-1.5829962197133618E-3</v>
      </c>
      <c r="K777" s="333">
        <f>MAX(I$3:I777)</f>
        <v>1.8516209749008172</v>
      </c>
      <c r="L777">
        <f t="shared" si="37"/>
        <v>-0.19398624011989296</v>
      </c>
    </row>
    <row r="778" spans="1:12">
      <c r="A778" s="28">
        <v>45001</v>
      </c>
      <c r="B778" s="33">
        <v>1.4445255080772863</v>
      </c>
      <c r="C778" s="33">
        <v>1.2341049770325225</v>
      </c>
      <c r="D778" s="33">
        <v>1.6549460391220501</v>
      </c>
      <c r="E778" s="33">
        <v>1.1673956000000001</v>
      </c>
      <c r="F778" s="46">
        <v>1.0068202579332561</v>
      </c>
      <c r="G778" s="33">
        <f>[1]!thsiFinD("ths_int_chg_ratio_index",G$1,$A$3,$A778,101)/100+1</f>
        <v>1.29536589301483</v>
      </c>
      <c r="H778" s="46">
        <v>1.2914462079001487</v>
      </c>
      <c r="I778" s="333">
        <f t="shared" si="38"/>
        <v>1.4731961235110993</v>
      </c>
      <c r="J778">
        <f t="shared" si="36"/>
        <v>-1.2888936011623664E-2</v>
      </c>
      <c r="K778" s="333">
        <f>MAX(I$3:I778)</f>
        <v>1.8516209749008172</v>
      </c>
      <c r="L778">
        <f t="shared" si="37"/>
        <v>-0.20437489989547586</v>
      </c>
    </row>
    <row r="779" spans="1:12">
      <c r="A779" s="28">
        <v>45002</v>
      </c>
      <c r="B779" s="33">
        <v>1.4742763508527925</v>
      </c>
      <c r="C779" s="33">
        <v>1.2517289329853349</v>
      </c>
      <c r="D779" s="33">
        <v>1.6968237687202499</v>
      </c>
      <c r="E779" s="33">
        <v>1.1773053</v>
      </c>
      <c r="F779" s="46">
        <v>1.012345562726964</v>
      </c>
      <c r="G779" s="33">
        <f>[1]!thsiFinD("ths_int_chg_ratio_index",G$1,$A$3,$A779,101)/100+1</f>
        <v>1.3154795649264299</v>
      </c>
      <c r="H779" s="46">
        <v>1.29863656313783</v>
      </c>
      <c r="I779" s="333">
        <f t="shared" si="38"/>
        <v>1.4977301659290401</v>
      </c>
      <c r="J779">
        <f t="shared" si="36"/>
        <v>1.6653615921462084E-2</v>
      </c>
      <c r="K779" s="333">
        <f>MAX(I$3:I779)</f>
        <v>1.8516209749008172</v>
      </c>
      <c r="L779">
        <f t="shared" si="37"/>
        <v>-0.19112486506086024</v>
      </c>
    </row>
    <row r="780" spans="1:12">
      <c r="A780" s="28">
        <v>45005</v>
      </c>
      <c r="B780" s="33">
        <v>1.4826205269460913</v>
      </c>
      <c r="C780" s="33">
        <v>1.2667109137410826</v>
      </c>
      <c r="D780" s="33">
        <v>1.6985301401510999</v>
      </c>
      <c r="E780" s="33">
        <v>1.1808453000000001</v>
      </c>
      <c r="F780" s="46">
        <v>1.007638131684943</v>
      </c>
      <c r="G780" s="33">
        <f>[1]!thsiFinD("ths_int_chg_ratio_index",G$1,$A$3,$A780,101)/100+1</f>
        <v>1.3173428448204201</v>
      </c>
      <c r="H780" s="46">
        <v>1.2945050288604638</v>
      </c>
      <c r="I780" s="333">
        <f t="shared" si="38"/>
        <v>1.4965175845057819</v>
      </c>
      <c r="J780">
        <f t="shared" si="36"/>
        <v>-8.0961273989299531E-4</v>
      </c>
      <c r="K780" s="333">
        <f>MAX(I$3:I780)</f>
        <v>1.8516209749008172</v>
      </c>
      <c r="L780">
        <f t="shared" si="37"/>
        <v>-0.19177974067508963</v>
      </c>
    </row>
    <row r="781" spans="1:12">
      <c r="A781" s="28">
        <v>45006</v>
      </c>
      <c r="B781" s="33">
        <v>1.4955791515719887</v>
      </c>
      <c r="C781" s="33">
        <v>1.2745694109257224</v>
      </c>
      <c r="D781" s="33">
        <v>1.7165888922182551</v>
      </c>
      <c r="E781" s="33">
        <v>1.1921170999999999</v>
      </c>
      <c r="F781" s="46">
        <v>1.0189962999469071</v>
      </c>
      <c r="G781" s="33">
        <f>[1]!thsiFinD("ths_int_chg_ratio_index",G$1,$A$3,$A781,101)/100+1</f>
        <v>1.3298898423878001</v>
      </c>
      <c r="H781" s="46">
        <v>1.3114664930976125</v>
      </c>
      <c r="I781" s="333">
        <f t="shared" si="38"/>
        <v>1.5140276926579337</v>
      </c>
      <c r="J781">
        <f t="shared" si="36"/>
        <v>1.1700569598007471E-2</v>
      </c>
      <c r="K781" s="333">
        <f>MAX(I$3:I781)</f>
        <v>1.8516209749008172</v>
      </c>
      <c r="L781">
        <f t="shared" si="37"/>
        <v>-0.18232310328033896</v>
      </c>
    </row>
    <row r="782" spans="1:12">
      <c r="A782" s="28">
        <v>45007</v>
      </c>
      <c r="B782" s="33">
        <v>1.5151329633292714</v>
      </c>
      <c r="C782" s="33">
        <v>1.2842371433351054</v>
      </c>
      <c r="D782" s="33">
        <v>1.7460287833234376</v>
      </c>
      <c r="E782" s="33">
        <v>1.1958769</v>
      </c>
      <c r="F782" s="46">
        <v>1.0237181751914419</v>
      </c>
      <c r="G782" s="33">
        <f>[1]!thsiFinD("ths_int_chg_ratio_index",G$1,$A$3,$A782,101)/100+1</f>
        <v>1.3537841085030899</v>
      </c>
      <c r="H782" s="46">
        <v>1.3184042073371638</v>
      </c>
      <c r="I782" s="333">
        <f t="shared" si="38"/>
        <v>1.5322164953303008</v>
      </c>
      <c r="J782">
        <f t="shared" si="36"/>
        <v>1.2013520466350291E-2</v>
      </c>
      <c r="K782" s="333">
        <f>MAX(I$3:I782)</f>
        <v>1.8516209749008172</v>
      </c>
      <c r="L782">
        <f t="shared" si="37"/>
        <v>-0.17249992514673551</v>
      </c>
    </row>
    <row r="783" spans="1:12">
      <c r="A783" s="28">
        <v>45008</v>
      </c>
      <c r="B783" s="33">
        <v>1.5488468058956859</v>
      </c>
      <c r="C783" s="33">
        <v>1.3122822449371245</v>
      </c>
      <c r="D783" s="33">
        <v>1.7854113668542475</v>
      </c>
      <c r="E783" s="33">
        <v>1.2114134999999999</v>
      </c>
      <c r="F783" s="46">
        <v>1.0327538419007709</v>
      </c>
      <c r="G783" s="33">
        <f>[1]!thsiFinD("ths_int_chg_ratio_index",G$1,$A$3,$A783,101)/100+1</f>
        <v>1.3774240828833499</v>
      </c>
      <c r="H783" s="46">
        <v>1.3230768431290687</v>
      </c>
      <c r="I783" s="333">
        <f t="shared" si="38"/>
        <v>1.5542441049916582</v>
      </c>
      <c r="J783">
        <f t="shared" si="36"/>
        <v>1.4376303693695025E-2</v>
      </c>
      <c r="K783" s="333">
        <f>MAX(I$3:I783)</f>
        <v>1.8516209749008172</v>
      </c>
      <c r="L783">
        <f t="shared" si="37"/>
        <v>-0.16060353276408967</v>
      </c>
    </row>
    <row r="784" spans="1:12">
      <c r="A784" s="28">
        <v>45009</v>
      </c>
      <c r="B784" s="33">
        <v>1.5556697006256299</v>
      </c>
      <c r="C784" s="33">
        <v>1.3072736298522822</v>
      </c>
      <c r="D784" s="33">
        <v>1.8040657713989776</v>
      </c>
      <c r="E784" s="33">
        <v>1.2086792</v>
      </c>
      <c r="F784" s="46">
        <v>1.030659596143837</v>
      </c>
      <c r="G784" s="33">
        <f>[1]!thsiFinD("ths_int_chg_ratio_index",G$1,$A$3,$A784,101)/100+1</f>
        <v>1.3834752362335201</v>
      </c>
      <c r="H784" s="46">
        <v>1.3235570853650001</v>
      </c>
      <c r="I784" s="333">
        <f t="shared" si="38"/>
        <v>1.5638114283819888</v>
      </c>
      <c r="J784">
        <f t="shared" si="36"/>
        <v>6.15561182416835E-3</v>
      </c>
      <c r="K784" s="333">
        <f>MAX(I$3:I784)</f>
        <v>1.8516209749008172</v>
      </c>
      <c r="L784">
        <f t="shared" si="37"/>
        <v>-0.15543653394520718</v>
      </c>
    </row>
    <row r="785" spans="1:12">
      <c r="A785" s="28">
        <v>45012</v>
      </c>
      <c r="B785" s="33">
        <v>1.5583403975618111</v>
      </c>
      <c r="C785" s="33">
        <v>1.306597428836507</v>
      </c>
      <c r="D785" s="33">
        <v>1.810083366287115</v>
      </c>
      <c r="E785" s="33">
        <v>1.2096108999999999</v>
      </c>
      <c r="F785" s="46">
        <v>1.027966804137455</v>
      </c>
      <c r="G785" s="33">
        <f>[1]!thsiFinD("ths_int_chg_ratio_index",G$1,$A$3,$A785,101)/100+1</f>
        <v>1.38958636366036</v>
      </c>
      <c r="H785" s="46">
        <v>1.3237858484458838</v>
      </c>
      <c r="I785" s="333">
        <f t="shared" si="38"/>
        <v>1.5669346073664994</v>
      </c>
      <c r="J785">
        <f t="shared" si="36"/>
        <v>1.997158306831226E-3</v>
      </c>
      <c r="K785" s="333">
        <f>MAX(I$3:I785)</f>
        <v>1.8516209749008172</v>
      </c>
      <c r="L785">
        <f t="shared" si="37"/>
        <v>-0.15374980700332974</v>
      </c>
    </row>
    <row r="786" spans="1:12">
      <c r="A786" s="28">
        <v>45013</v>
      </c>
      <c r="B786" s="33">
        <v>1.5314049359385409</v>
      </c>
      <c r="C786" s="33">
        <v>1.2802104561935543</v>
      </c>
      <c r="D786" s="33">
        <v>1.7825994156835274</v>
      </c>
      <c r="E786" s="33">
        <v>1.1896906</v>
      </c>
      <c r="F786" s="46">
        <v>1.024165337784454</v>
      </c>
      <c r="G786" s="33">
        <f>[1]!thsiFinD("ths_int_chg_ratio_index",G$1,$A$3,$A786,101)/100+1</f>
        <v>1.3682685492312099</v>
      </c>
      <c r="H786" s="46">
        <v>1.3144076850680939</v>
      </c>
      <c r="I786" s="333">
        <f t="shared" si="38"/>
        <v>1.5485035503758107</v>
      </c>
      <c r="J786">
        <f t="shared" si="36"/>
        <v>-1.1762492770304722E-2</v>
      </c>
      <c r="K786" s="333">
        <f>MAX(I$3:I786)</f>
        <v>1.8516209749008172</v>
      </c>
      <c r="L786">
        <f t="shared" si="37"/>
        <v>-0.16370381878032203</v>
      </c>
    </row>
    <row r="787" spans="1:12">
      <c r="A787" s="28">
        <v>45014</v>
      </c>
      <c r="B787" s="33">
        <v>1.5562042774794351</v>
      </c>
      <c r="C787" s="33">
        <v>1.3054690499999024</v>
      </c>
      <c r="D787" s="33">
        <v>1.8069395049589676</v>
      </c>
      <c r="E787" s="33">
        <v>1.2046486000000001</v>
      </c>
      <c r="F787" s="46">
        <v>1.0245950878679639</v>
      </c>
      <c r="G787" s="33">
        <f>[1]!thsiFinD("ths_int_chg_ratio_index",G$1,$A$3,$A787,101)/100+1</f>
        <v>1.37167205745896</v>
      </c>
      <c r="H787" s="46">
        <v>1.3121855183820612</v>
      </c>
      <c r="I787" s="333">
        <f t="shared" si="38"/>
        <v>1.5595625116705145</v>
      </c>
      <c r="J787">
        <f t="shared" si="36"/>
        <v>7.1417087109808541E-3</v>
      </c>
      <c r="K787" s="333">
        <f>MAX(I$3:I787)</f>
        <v>1.8516209749008172</v>
      </c>
      <c r="L787">
        <f t="shared" si="37"/>
        <v>-0.1577312350579454</v>
      </c>
    </row>
    <row r="788" spans="1:12">
      <c r="A788" s="28">
        <v>45015</v>
      </c>
      <c r="B788" s="33">
        <v>1.5545672681273792</v>
      </c>
      <c r="C788" s="33">
        <v>1.3060488200892009</v>
      </c>
      <c r="D788" s="33">
        <v>1.8030857161655576</v>
      </c>
      <c r="E788" s="33">
        <v>1.2092185</v>
      </c>
      <c r="F788" s="46">
        <v>1.0318135196426661</v>
      </c>
      <c r="G788" s="33">
        <f>[1]!thsiFinD("ths_int_chg_ratio_index",G$1,$A$3,$A788,101)/100+1</f>
        <v>1.3648040769832901</v>
      </c>
      <c r="H788" s="46">
        <v>1.3135826674507463</v>
      </c>
      <c r="I788" s="333">
        <f t="shared" si="38"/>
        <v>1.5583341918081519</v>
      </c>
      <c r="J788">
        <f t="shared" si="36"/>
        <v>-7.8760540418920666E-4</v>
      </c>
      <c r="K788" s="333">
        <f>MAX(I$3:I788)</f>
        <v>1.8516209749008172</v>
      </c>
      <c r="L788">
        <f t="shared" si="37"/>
        <v>-0.1583946104889935</v>
      </c>
    </row>
    <row r="789" spans="1:12">
      <c r="A789" s="28">
        <v>45016</v>
      </c>
      <c r="B789" s="33">
        <v>1.586607285468451</v>
      </c>
      <c r="C789" s="33">
        <v>1.3194960590664868</v>
      </c>
      <c r="D789" s="33">
        <v>1.8537185118704151</v>
      </c>
      <c r="E789" s="33">
        <v>1.2103123</v>
      </c>
      <c r="F789" s="46">
        <v>1.036443587723008</v>
      </c>
      <c r="G789" s="33">
        <f>[1]!thsiFinD("ths_int_chg_ratio_index",G$1,$A$3,$A789,101)/100+1</f>
        <v>1.3857504976116</v>
      </c>
      <c r="H789" s="46">
        <v>1.3246495212118601</v>
      </c>
      <c r="I789" s="333">
        <f t="shared" si="38"/>
        <v>1.5891840165411377</v>
      </c>
      <c r="J789">
        <f t="shared" si="36"/>
        <v>1.97966680671946E-2</v>
      </c>
      <c r="K789" s="333">
        <f>MAX(I$3:I789)</f>
        <v>1.8516209749008172</v>
      </c>
      <c r="L789">
        <f t="shared" si="37"/>
        <v>-0.14173362794928213</v>
      </c>
    </row>
    <row r="790" spans="1:12">
      <c r="A790" s="28">
        <v>45019</v>
      </c>
      <c r="B790" s="33">
        <v>1.6533801584223555</v>
      </c>
      <c r="C790" s="33">
        <v>1.3667371625922262</v>
      </c>
      <c r="D790" s="33">
        <v>1.9400231542524851</v>
      </c>
      <c r="E790" s="33">
        <v>1.2400566</v>
      </c>
      <c r="F790" s="46">
        <v>1.0470947847266909</v>
      </c>
      <c r="G790" s="33">
        <f>[1]!thsiFinD("ths_int_chg_ratio_index",G$1,$A$3,$A790,101)/100+1</f>
        <v>1.4134234192912301</v>
      </c>
      <c r="H790" s="46">
        <v>1.3376556710496175</v>
      </c>
      <c r="I790" s="333">
        <f t="shared" si="38"/>
        <v>1.6388394126510513</v>
      </c>
      <c r="J790">
        <f t="shared" si="36"/>
        <v>3.124584415213838E-2</v>
      </c>
      <c r="K790" s="333">
        <f>MAX(I$3:I790)</f>
        <v>1.8516209749008172</v>
      </c>
      <c r="L790">
        <f t="shared" si="37"/>
        <v>-0.11491637064716431</v>
      </c>
    </row>
    <row r="791" spans="1:12">
      <c r="A791" s="28">
        <v>45020</v>
      </c>
      <c r="B791" s="33">
        <v>1.6508020132122567</v>
      </c>
      <c r="C791" s="33">
        <v>1.3681991057086758</v>
      </c>
      <c r="D791" s="33">
        <v>1.9334049207158377</v>
      </c>
      <c r="E791" s="33">
        <v>1.2444005</v>
      </c>
      <c r="F791" s="46">
        <v>1.0492581195817301</v>
      </c>
      <c r="G791" s="33">
        <f>[1]!thsiFinD("ths_int_chg_ratio_index",G$1,$A$3,$A791,101)/100+1</f>
        <v>1.41260985072972</v>
      </c>
      <c r="H791" s="46">
        <v>1.3323686434947413</v>
      </c>
      <c r="I791" s="333">
        <f t="shared" si="38"/>
        <v>1.6328867821052895</v>
      </c>
      <c r="J791">
        <f t="shared" si="36"/>
        <v>-3.6322232061362092E-3</v>
      </c>
      <c r="K791" s="333">
        <f>MAX(I$3:I791)</f>
        <v>1.8516209749008172</v>
      </c>
      <c r="L791">
        <f t="shared" si="37"/>
        <v>-0.11813119194507093</v>
      </c>
    </row>
    <row r="792" spans="1:12">
      <c r="A792" s="28">
        <v>45022</v>
      </c>
      <c r="B792" s="33">
        <v>1.6669682295458801</v>
      </c>
      <c r="C792" s="33">
        <v>1.4028278418283751</v>
      </c>
      <c r="D792" s="33">
        <v>1.9311086172633849</v>
      </c>
      <c r="E792" s="33">
        <v>1.2571304999999999</v>
      </c>
      <c r="F792" s="46">
        <v>1.0483730732766079</v>
      </c>
      <c r="G792" s="33">
        <f>[1]!thsiFinD("ths_int_chg_ratio_index",G$1,$A$3,$A792,101)/100+1</f>
        <v>1.42354645771819</v>
      </c>
      <c r="H792" s="46">
        <v>1.3325221633669262</v>
      </c>
      <c r="I792" s="333">
        <f t="shared" si="38"/>
        <v>1.6318153903151555</v>
      </c>
      <c r="J792">
        <f t="shared" si="36"/>
        <v>-6.5613354328986073E-4</v>
      </c>
      <c r="K792" s="333">
        <f>MAX(I$3:I792)</f>
        <v>1.8516209749008172</v>
      </c>
      <c r="L792">
        <f t="shared" si="37"/>
        <v>-0.11870981565081684</v>
      </c>
    </row>
    <row r="793" spans="1:12">
      <c r="A793" s="28">
        <v>45023</v>
      </c>
      <c r="B793" s="33">
        <v>1.6890970974540245</v>
      </c>
      <c r="C793" s="33">
        <v>1.4197326088252991</v>
      </c>
      <c r="D793" s="33">
        <v>1.9584615860827501</v>
      </c>
      <c r="E793" s="33">
        <v>1.2687727</v>
      </c>
      <c r="F793" s="46">
        <v>1.0554414068821529</v>
      </c>
      <c r="G793" s="33">
        <f>[1]!thsiFinD("ths_int_chg_ratio_index",G$1,$A$3,$A793,101)/100+1</f>
        <v>1.4438000003959801</v>
      </c>
      <c r="H793" s="46">
        <v>1.3433240226288188</v>
      </c>
      <c r="I793" s="333">
        <f t="shared" si="38"/>
        <v>1.6508928043557844</v>
      </c>
      <c r="J793">
        <f t="shared" si="36"/>
        <v>1.1690914397457952E-2</v>
      </c>
      <c r="K793" s="333">
        <f>MAX(I$3:I793)</f>
        <v>1.8516209749008172</v>
      </c>
      <c r="L793">
        <f t="shared" si="37"/>
        <v>-0.10840672754627056</v>
      </c>
    </row>
    <row r="794" spans="1:12">
      <c r="A794" s="28">
        <v>45026</v>
      </c>
      <c r="B794" s="33">
        <v>1.6443338754915593</v>
      </c>
      <c r="C794" s="33">
        <v>1.3887443742734582</v>
      </c>
      <c r="D794" s="33">
        <v>1.8999233767096602</v>
      </c>
      <c r="E794" s="33">
        <v>1.2447329</v>
      </c>
      <c r="F794" s="46">
        <v>1.0496501230842381</v>
      </c>
      <c r="G794" s="33">
        <f>[1]!thsiFinD("ths_int_chg_ratio_index",G$1,$A$3,$A794,101)/100+1</f>
        <v>1.4215133612673401</v>
      </c>
      <c r="H794" s="46">
        <v>1.3324843932539849</v>
      </c>
      <c r="I794" s="333">
        <f t="shared" si="38"/>
        <v>1.6162038849818225</v>
      </c>
      <c r="J794">
        <f t="shared" si="36"/>
        <v>-2.1012217923802923E-2</v>
      </c>
      <c r="K794" s="333">
        <f>MAX(I$3:I794)</f>
        <v>1.8516209749008172</v>
      </c>
      <c r="L794">
        <f t="shared" si="37"/>
        <v>-0.12714107968646493</v>
      </c>
    </row>
    <row r="795" spans="1:12">
      <c r="A795" s="28">
        <v>45027</v>
      </c>
      <c r="B795" s="33">
        <v>1.6494391084572353</v>
      </c>
      <c r="C795" s="33">
        <v>1.3845233752318957</v>
      </c>
      <c r="D795" s="33">
        <v>1.9143548416825751</v>
      </c>
      <c r="E795" s="33">
        <v>1.2421953999999999</v>
      </c>
      <c r="F795" s="46">
        <v>1.0492084997727731</v>
      </c>
      <c r="G795" s="33">
        <f>[1]!thsiFinD("ths_int_chg_ratio_index",G$1,$A$3,$A795,101)/100+1</f>
        <v>1.41600894545939</v>
      </c>
      <c r="H795" s="46">
        <v>1.3340128021839426</v>
      </c>
      <c r="I795" s="333">
        <f t="shared" si="38"/>
        <v>1.6241838219332587</v>
      </c>
      <c r="J795">
        <f t="shared" si="36"/>
        <v>4.9374568552815745E-3</v>
      </c>
      <c r="K795" s="333">
        <f>MAX(I$3:I795)</f>
        <v>1.8516209749008172</v>
      </c>
      <c r="L795">
        <f t="shared" si="37"/>
        <v>-0.12283137642666919</v>
      </c>
    </row>
    <row r="796" spans="1:12">
      <c r="A796" s="28">
        <v>45028</v>
      </c>
      <c r="B796" s="33">
        <v>1.6687242251555876</v>
      </c>
      <c r="C796" s="33">
        <v>1.39513621367481</v>
      </c>
      <c r="D796" s="33">
        <v>1.942312236636365</v>
      </c>
      <c r="E796" s="33">
        <v>1.2462076</v>
      </c>
      <c r="F796" s="46">
        <v>1.049627872468069</v>
      </c>
      <c r="G796" s="33">
        <f>[1]!thsiFinD("ths_int_chg_ratio_index",G$1,$A$3,$A796,101)/100+1</f>
        <v>1.4316169720532401</v>
      </c>
      <c r="H796" s="46">
        <v>1.33923371088847</v>
      </c>
      <c r="I796" s="333">
        <f t="shared" si="38"/>
        <v>1.6407729737624175</v>
      </c>
      <c r="J796">
        <f t="shared" si="36"/>
        <v>1.0213838855636981E-2</v>
      </c>
      <c r="K796" s="333">
        <f>MAX(I$3:I796)</f>
        <v>1.8516209749008172</v>
      </c>
      <c r="L796">
        <f t="shared" si="37"/>
        <v>-0.11387211745627035</v>
      </c>
    </row>
    <row r="797" spans="1:12">
      <c r="A797" s="28">
        <v>45029</v>
      </c>
      <c r="B797" s="33">
        <v>1.6198850417128938</v>
      </c>
      <c r="C797" s="33">
        <v>1.3577228243413</v>
      </c>
      <c r="D797" s="33">
        <v>1.8820472590844877</v>
      </c>
      <c r="E797" s="33">
        <v>1.2230536000000001</v>
      </c>
      <c r="F797" s="46">
        <v>1.042619582804686</v>
      </c>
      <c r="G797" s="33">
        <f>[1]!thsiFinD("ths_int_chg_ratio_index",G$1,$A$3,$A797,101)/100+1</f>
        <v>1.4046370520670699</v>
      </c>
      <c r="H797" s="46">
        <v>1.3312729002432551</v>
      </c>
      <c r="I797" s="333">
        <f t="shared" si="38"/>
        <v>1.6066600796638713</v>
      </c>
      <c r="J797">
        <f t="shared" si="36"/>
        <v>-2.0790745974028746E-2</v>
      </c>
      <c r="K797" s="333">
        <f>MAX(I$3:I797)</f>
        <v>1.8516209749008172</v>
      </c>
      <c r="L797">
        <f t="shared" si="37"/>
        <v>-0.13229537716274109</v>
      </c>
    </row>
    <row r="798" spans="1:12">
      <c r="A798" s="28">
        <v>45030</v>
      </c>
      <c r="B798" s="33">
        <v>1.6514854669893717</v>
      </c>
      <c r="C798" s="33">
        <v>1.4004311876103381</v>
      </c>
      <c r="D798" s="33">
        <v>1.9025397463684048</v>
      </c>
      <c r="E798" s="33">
        <v>1.2468284999999999</v>
      </c>
      <c r="F798" s="46">
        <v>1.04810047985604</v>
      </c>
      <c r="G798" s="33">
        <f>[1]!thsiFinD("ths_int_chg_ratio_index",G$1,$A$3,$A798,101)/100+1</f>
        <v>1.4134067552424101</v>
      </c>
      <c r="H798" s="46">
        <v>1.3372322722643237</v>
      </c>
      <c r="I798" s="333">
        <f t="shared" si="38"/>
        <v>1.6198860093163643</v>
      </c>
      <c r="J798">
        <f t="shared" si="36"/>
        <v>8.2319401719745944E-3</v>
      </c>
      <c r="K798" s="333">
        <f>MAX(I$3:I798)</f>
        <v>1.8516209749008172</v>
      </c>
      <c r="L798">
        <f t="shared" si="37"/>
        <v>-0.12515248462059891</v>
      </c>
    </row>
    <row r="799" spans="1:12">
      <c r="A799" s="28">
        <v>45033</v>
      </c>
      <c r="B799" s="33">
        <v>1.643000321867931</v>
      </c>
      <c r="C799" s="33">
        <v>1.3972583070450044</v>
      </c>
      <c r="D799" s="33">
        <v>1.8887423366908576</v>
      </c>
      <c r="E799" s="33">
        <v>1.2454183999999999</v>
      </c>
      <c r="F799" s="46">
        <v>1.0601584673925171</v>
      </c>
      <c r="G799" s="33">
        <f>[1]!thsiFinD("ths_int_chg_ratio_index",G$1,$A$3,$A799,101)/100+1</f>
        <v>1.4130976866340501</v>
      </c>
      <c r="H799" s="46">
        <v>1.3405926627382188</v>
      </c>
      <c r="I799" s="333">
        <f t="shared" si="38"/>
        <v>1.614667499714538</v>
      </c>
      <c r="J799">
        <f t="shared" si="36"/>
        <v>-3.2215289050052665E-3</v>
      </c>
      <c r="K799" s="333">
        <f>MAX(I$3:I799)</f>
        <v>1.8516209749008172</v>
      </c>
      <c r="L799">
        <f t="shared" si="37"/>
        <v>-0.12797083117886565</v>
      </c>
    </row>
    <row r="800" spans="1:12">
      <c r="A800" s="28">
        <v>45034</v>
      </c>
      <c r="B800" s="33">
        <v>1.6494909876241963</v>
      </c>
      <c r="C800" s="33">
        <v>1.3919161246564076</v>
      </c>
      <c r="D800" s="33">
        <v>1.9070658505919851</v>
      </c>
      <c r="E800" s="33">
        <v>1.2359008</v>
      </c>
      <c r="F800" s="46">
        <v>1.0621524451417139</v>
      </c>
      <c r="G800" s="33">
        <f>[1]!thsiFinD("ths_int_chg_ratio_index",G$1,$A$3,$A800,101)/100+1</f>
        <v>1.41947510886079</v>
      </c>
      <c r="H800" s="46">
        <v>1.3398577613091525</v>
      </c>
      <c r="I800" s="333">
        <f t="shared" si="38"/>
        <v>1.6234618059505688</v>
      </c>
      <c r="J800">
        <f t="shared" si="36"/>
        <v>5.4465121999331956E-3</v>
      </c>
      <c r="K800" s="333">
        <f>MAX(I$3:I800)</f>
        <v>1.8516209749008172</v>
      </c>
      <c r="L800">
        <f t="shared" si="37"/>
        <v>-0.12322131367218381</v>
      </c>
    </row>
    <row r="801" spans="1:12">
      <c r="A801" s="28">
        <v>45035</v>
      </c>
      <c r="B801" s="33">
        <v>1.6549828765499279</v>
      </c>
      <c r="C801" s="33">
        <v>1.3879208152128633</v>
      </c>
      <c r="D801" s="33">
        <v>1.9220449378869926</v>
      </c>
      <c r="E801" s="33">
        <v>1.228332</v>
      </c>
      <c r="F801" s="46">
        <v>1.0536612173536479</v>
      </c>
      <c r="G801" s="33">
        <f>[1]!thsiFinD("ths_int_chg_ratio_index",G$1,$A$3,$A801,101)/100+1</f>
        <v>1.40970077802959</v>
      </c>
      <c r="H801" s="46">
        <v>1.3343255178200399</v>
      </c>
      <c r="I801" s="333">
        <f t="shared" si="38"/>
        <v>1.6281852278535163</v>
      </c>
      <c r="J801">
        <f t="shared" si="36"/>
        <v>2.9094752248770561E-3</v>
      </c>
      <c r="K801" s="333">
        <f>MAX(I$3:I801)</f>
        <v>1.8516209749008172</v>
      </c>
      <c r="L801">
        <f t="shared" si="37"/>
        <v>-0.12067034780661268</v>
      </c>
    </row>
    <row r="802" spans="1:12">
      <c r="A802" s="28">
        <v>45036</v>
      </c>
      <c r="B802" s="33">
        <v>1.7097002799322114</v>
      </c>
      <c r="C802" s="33">
        <v>1.4116168028968403</v>
      </c>
      <c r="D802" s="33">
        <v>2.0077837569675827</v>
      </c>
      <c r="E802" s="33">
        <v>1.232032</v>
      </c>
      <c r="F802" s="46">
        <v>1.051255462970347</v>
      </c>
      <c r="G802" s="33">
        <f>[1]!thsiFinD("ths_int_chg_ratio_index",G$1,$A$3,$A802,101)/100+1</f>
        <v>1.42373714558373</v>
      </c>
      <c r="H802" s="46">
        <v>1.3323893652745649</v>
      </c>
      <c r="I802" s="333">
        <f t="shared" si="38"/>
        <v>1.6700865611210738</v>
      </c>
      <c r="J802">
        <f t="shared" si="36"/>
        <v>2.5734991664797979E-2</v>
      </c>
      <c r="K802" s="333">
        <f>MAX(I$3:I802)</f>
        <v>1.8516209749008172</v>
      </c>
      <c r="L802">
        <f t="shared" si="37"/>
        <v>-9.8040806536806135E-2</v>
      </c>
    </row>
    <row r="803" spans="1:12">
      <c r="A803" s="28">
        <v>45037</v>
      </c>
      <c r="B803" s="33">
        <v>1.6315167389039267</v>
      </c>
      <c r="C803" s="33">
        <v>1.356923204807666</v>
      </c>
      <c r="D803" s="33">
        <v>1.9061102730001873</v>
      </c>
      <c r="E803" s="33">
        <v>1.1922409</v>
      </c>
      <c r="F803" s="46">
        <v>1.029165065261151</v>
      </c>
      <c r="G803" s="33">
        <f>[1]!thsiFinD("ths_int_chg_ratio_index",G$1,$A$3,$A803,101)/100+1</f>
        <v>1.38302543065842</v>
      </c>
      <c r="H803" s="46">
        <v>1.3006336524246014</v>
      </c>
      <c r="I803" s="333">
        <f t="shared" si="38"/>
        <v>1.6033719627123943</v>
      </c>
      <c r="J803">
        <f t="shared" si="36"/>
        <v>-3.9946790760292172E-2</v>
      </c>
      <c r="K803" s="333">
        <f>MAX(I$3:I803)</f>
        <v>1.8516209749008172</v>
      </c>
      <c r="L803">
        <f t="shared" si="37"/>
        <v>-0.13407118171240229</v>
      </c>
    </row>
    <row r="804" spans="1:12">
      <c r="A804" s="28">
        <v>45040</v>
      </c>
      <c r="B804" s="33">
        <v>1.6182529902255558</v>
      </c>
      <c r="C804" s="33">
        <v>1.3338914201649317</v>
      </c>
      <c r="D804" s="33">
        <v>1.9026145602861799</v>
      </c>
      <c r="E804" s="33">
        <v>1.1718055000000001</v>
      </c>
      <c r="F804" s="46">
        <v>1.017943649473142</v>
      </c>
      <c r="G804" s="33">
        <f>[1]!thsiFinD("ths_int_chg_ratio_index",G$1,$A$3,$A804,101)/100+1</f>
        <v>1.3735780286661199</v>
      </c>
      <c r="H804" s="46">
        <v>1.2937111835557951</v>
      </c>
      <c r="I804" s="333">
        <f t="shared" si="38"/>
        <v>1.5981628719209875</v>
      </c>
      <c r="J804">
        <f t="shared" si="36"/>
        <v>-3.2488349007891992E-3</v>
      </c>
      <c r="K804" s="333">
        <f>MAX(I$3:I804)</f>
        <v>1.8516209749008172</v>
      </c>
      <c r="L804">
        <f t="shared" si="37"/>
        <v>-0.13688444147885415</v>
      </c>
    </row>
    <row r="805" spans="1:12">
      <c r="A805" s="28">
        <v>45041</v>
      </c>
      <c r="B805" s="33">
        <v>1.6044885812685028</v>
      </c>
      <c r="C805" s="33">
        <v>1.3007868156992908</v>
      </c>
      <c r="D805" s="33">
        <v>1.9081903468377148</v>
      </c>
      <c r="E805" s="33">
        <v>1.1419455000000001</v>
      </c>
      <c r="F805" s="46">
        <v>1.0102992773317729</v>
      </c>
      <c r="G805" s="33">
        <f>[1]!thsiFinD("ths_int_chg_ratio_index",G$1,$A$3,$A805,101)/100+1</f>
        <v>1.3459858286288999</v>
      </c>
      <c r="H805" s="46">
        <v>1.2746707951509637</v>
      </c>
      <c r="I805" s="333">
        <f t="shared" si="38"/>
        <v>1.5914305709943393</v>
      </c>
      <c r="J805">
        <f t="shared" si="36"/>
        <v>-4.2125249215406724E-3</v>
      </c>
      <c r="K805" s="333">
        <f>MAX(I$3:I805)</f>
        <v>1.8516209749008172</v>
      </c>
      <c r="L805">
        <f t="shared" si="37"/>
        <v>-0.14052033727929403</v>
      </c>
    </row>
    <row r="806" spans="1:12">
      <c r="A806" s="28">
        <v>45042</v>
      </c>
      <c r="B806" s="33">
        <v>1.5743066987942176</v>
      </c>
      <c r="C806" s="33">
        <v>1.2905776404583227</v>
      </c>
      <c r="D806" s="33">
        <v>1.8580357571301125</v>
      </c>
      <c r="E806" s="33">
        <v>1.1457533</v>
      </c>
      <c r="F806" s="46">
        <v>1.010674312402204</v>
      </c>
      <c r="G806" s="33">
        <f>[1]!thsiFinD("ths_int_chg_ratio_index",G$1,$A$3,$A806,101)/100+1</f>
        <v>1.33451452841072</v>
      </c>
      <c r="H806" s="46">
        <v>1.2826129352861688</v>
      </c>
      <c r="I806" s="333">
        <f t="shared" si="38"/>
        <v>1.5703243462081407</v>
      </c>
      <c r="J806">
        <f t="shared" si="36"/>
        <v>-1.3262422609496061E-2</v>
      </c>
      <c r="K806" s="333">
        <f>MAX(I$3:I806)</f>
        <v>1.8516209749008172</v>
      </c>
      <c r="L806">
        <f t="shared" si="37"/>
        <v>-0.15191911979056316</v>
      </c>
    </row>
    <row r="807" spans="1:12">
      <c r="A807" s="28">
        <v>45043</v>
      </c>
      <c r="B807" s="33">
        <v>1.5436120999273637</v>
      </c>
      <c r="C807" s="33">
        <v>1.2891070591896174</v>
      </c>
      <c r="D807" s="33">
        <v>1.79811714066511</v>
      </c>
      <c r="E807" s="33">
        <v>1.1426658999999999</v>
      </c>
      <c r="F807" s="46">
        <v>1.016866037173674</v>
      </c>
      <c r="G807" s="33">
        <f>[1]!thsiFinD("ths_int_chg_ratio_index",G$1,$A$3,$A807,101)/100+1</f>
        <v>1.32893599058366</v>
      </c>
      <c r="H807" s="46">
        <v>1.2848905900728937</v>
      </c>
      <c r="I807" s="333">
        <f t="shared" si="38"/>
        <v>1.5415038653690019</v>
      </c>
      <c r="J807">
        <f t="shared" si="36"/>
        <v>-1.8353202578009764E-2</v>
      </c>
      <c r="K807" s="333">
        <f>MAX(I$3:I807)</f>
        <v>1.8516209749008172</v>
      </c>
      <c r="L807">
        <f t="shared" si="37"/>
        <v>-0.16748411998758383</v>
      </c>
    </row>
    <row r="808" spans="1:12">
      <c r="A808" s="28">
        <v>45044</v>
      </c>
      <c r="B808" s="33">
        <v>1.5959862318509397</v>
      </c>
      <c r="C808" s="33">
        <v>1.3103595369621823</v>
      </c>
      <c r="D808" s="33">
        <v>1.8816129267396975</v>
      </c>
      <c r="E808" s="33">
        <v>1.1588455</v>
      </c>
      <c r="F808" s="46">
        <v>1.0281099606753079</v>
      </c>
      <c r="G808" s="33">
        <f>[1]!thsiFinD("ths_int_chg_ratio_index",G$1,$A$3,$A808,101)/100+1</f>
        <v>1.35361049716282</v>
      </c>
      <c r="H808" s="46">
        <v>1.3008490052247075</v>
      </c>
      <c r="I808" s="333">
        <f t="shared" si="38"/>
        <v>1.5912309659822026</v>
      </c>
      <c r="J808">
        <f t="shared" si="36"/>
        <v>3.2258823172848228E-2</v>
      </c>
      <c r="K808" s="333">
        <f>MAX(I$3:I808)</f>
        <v>1.8516209749008172</v>
      </c>
      <c r="L808">
        <f t="shared" si="37"/>
        <v>-0.14062813742567515</v>
      </c>
    </row>
    <row r="809" spans="1:12">
      <c r="A809" s="28">
        <v>45050</v>
      </c>
      <c r="B809" s="33">
        <v>1.5765552808933889</v>
      </c>
      <c r="C809" s="33">
        <v>1.280316425871088</v>
      </c>
      <c r="D809" s="33">
        <v>1.8727941359156901</v>
      </c>
      <c r="E809" s="33">
        <v>1.1412663000000001</v>
      </c>
      <c r="F809" s="46">
        <v>1.0292318404821541</v>
      </c>
      <c r="G809" s="33">
        <f>[1]!thsiFinD("ths_int_chg_ratio_index",G$1,$A$3,$A809,101)/100+1</f>
        <v>1.3349579406007499</v>
      </c>
      <c r="H809" s="46">
        <v>1.3049568449294251</v>
      </c>
      <c r="I809" s="333">
        <f t="shared" si="38"/>
        <v>1.5888754904225575</v>
      </c>
      <c r="J809">
        <f t="shared" si="36"/>
        <v>-1.4802851440181009E-3</v>
      </c>
      <c r="K809" s="333">
        <f>MAX(I$3:I809)</f>
        <v>1.8516209749008172</v>
      </c>
      <c r="L809">
        <f t="shared" si="37"/>
        <v>-0.14190025282703111</v>
      </c>
    </row>
    <row r="810" spans="1:12">
      <c r="A810" s="28">
        <v>45051</v>
      </c>
      <c r="B810" s="33">
        <v>1.5497262744178351</v>
      </c>
      <c r="C810" s="33">
        <v>1.2634477281670851</v>
      </c>
      <c r="D810" s="33">
        <v>1.8360048206685851</v>
      </c>
      <c r="E810" s="33">
        <v>1.1278684000000001</v>
      </c>
      <c r="F810" s="46">
        <v>1.0240639245244141</v>
      </c>
      <c r="G810" s="33">
        <f>[1]!thsiFinD("ths_int_chg_ratio_index",G$1,$A$3,$A810,101)/100+1</f>
        <v>1.3135154757866401</v>
      </c>
      <c r="H810" s="46">
        <v>1.2925557733487913</v>
      </c>
      <c r="I810" s="333">
        <f t="shared" si="38"/>
        <v>1.5642802970086882</v>
      </c>
      <c r="J810">
        <f t="shared" si="36"/>
        <v>-1.5479622891865663E-2</v>
      </c>
      <c r="K810" s="333">
        <f>MAX(I$3:I810)</f>
        <v>1.8516209749008172</v>
      </c>
      <c r="L810">
        <f t="shared" si="37"/>
        <v>-0.15518331331687385</v>
      </c>
    </row>
    <row r="811" spans="1:12">
      <c r="A811" s="28">
        <v>45054</v>
      </c>
      <c r="B811" s="33">
        <v>1.5612125993984511</v>
      </c>
      <c r="C811" s="33">
        <v>1.2692247295268175</v>
      </c>
      <c r="D811" s="33">
        <v>1.8532004692700852</v>
      </c>
      <c r="E811" s="33">
        <v>1.1349039000000001</v>
      </c>
      <c r="F811" s="46">
        <v>1.034767733016539</v>
      </c>
      <c r="G811" s="33">
        <f>[1]!thsiFinD("ths_int_chg_ratio_index",G$1,$A$3,$A811,101)/100+1</f>
        <v>1.322717536783</v>
      </c>
      <c r="H811" s="46">
        <v>1.3014647954370338</v>
      </c>
      <c r="I811" s="333">
        <f t="shared" si="38"/>
        <v>1.5773326323535595</v>
      </c>
      <c r="J811">
        <f t="shared" si="36"/>
        <v>8.3439875640132222E-3</v>
      </c>
      <c r="K811" s="333">
        <f>MAX(I$3:I811)</f>
        <v>1.8516209749008172</v>
      </c>
      <c r="L811">
        <f t="shared" si="37"/>
        <v>-0.14813417338931911</v>
      </c>
    </row>
    <row r="812" spans="1:12">
      <c r="A812" s="28">
        <v>45055</v>
      </c>
      <c r="B812" s="33">
        <v>1.5431488913611813</v>
      </c>
      <c r="C812" s="33">
        <v>1.24924238629128</v>
      </c>
      <c r="D812" s="33">
        <v>1.8370553964310825</v>
      </c>
      <c r="E812" s="33">
        <v>1.1190279999999999</v>
      </c>
      <c r="F812" s="46">
        <v>1.025347518630918</v>
      </c>
      <c r="G812" s="33">
        <f>[1]!thsiFinD("ths_int_chg_ratio_index",G$1,$A$3,$A812,101)/100+1</f>
        <v>1.30739354147665</v>
      </c>
      <c r="H812" s="46">
        <v>1.2846415103633451</v>
      </c>
      <c r="I812" s="333">
        <f t="shared" si="38"/>
        <v>1.5608484533972138</v>
      </c>
      <c r="J812">
        <f t="shared" si="36"/>
        <v>-1.0450667549906312E-2</v>
      </c>
      <c r="K812" s="333">
        <f>MAX(I$3:I812)</f>
        <v>1.8516209749008172</v>
      </c>
      <c r="L812">
        <f t="shared" si="37"/>
        <v>-0.1570367399403535</v>
      </c>
    </row>
    <row r="813" spans="1:12">
      <c r="A813" s="28">
        <v>45056</v>
      </c>
      <c r="B813" s="33">
        <v>1.52514626521374</v>
      </c>
      <c r="C813" s="33">
        <v>1.2440706824998975</v>
      </c>
      <c r="D813" s="33">
        <v>1.8062218479275824</v>
      </c>
      <c r="E813" s="33">
        <v>1.1149765</v>
      </c>
      <c r="F813" s="46">
        <v>1.0191390825248241</v>
      </c>
      <c r="G813" s="33">
        <f>[1]!thsiFinD("ths_int_chg_ratio_index",G$1,$A$3,$A813,101)/100+1</f>
        <v>1.30587934040725</v>
      </c>
      <c r="H813" s="46">
        <v>1.2841754382231012</v>
      </c>
      <c r="I813" s="333">
        <f t="shared" si="38"/>
        <v>1.5451986430753419</v>
      </c>
      <c r="J813">
        <f t="shared" si="36"/>
        <v>-1.0026476489635949E-2</v>
      </c>
      <c r="K813" s="333">
        <f>MAX(I$3:I813)</f>
        <v>1.8516209749008172</v>
      </c>
      <c r="L813">
        <f t="shared" si="37"/>
        <v>-0.16548869124896848</v>
      </c>
    </row>
    <row r="814" spans="1:12">
      <c r="A814" s="28">
        <v>45057</v>
      </c>
      <c r="B814" s="33">
        <v>1.5238563828388676</v>
      </c>
      <c r="C814" s="33">
        <v>1.2481724166948176</v>
      </c>
      <c r="D814" s="33">
        <v>1.7995403489829176</v>
      </c>
      <c r="E814" s="33">
        <v>1.1201922</v>
      </c>
      <c r="F814" s="46">
        <v>1.017139962826513</v>
      </c>
      <c r="G814" s="33">
        <f>[1]!thsiFinD("ths_int_chg_ratio_index",G$1,$A$3,$A814,101)/100+1</f>
        <v>1.2989435488022301</v>
      </c>
      <c r="H814" s="46">
        <v>1.28536350196694</v>
      </c>
      <c r="I814" s="333">
        <f t="shared" si="38"/>
        <v>1.5424519254749289</v>
      </c>
      <c r="J814">
        <f t="shared" si="36"/>
        <v>-1.7775821980702267E-3</v>
      </c>
      <c r="K814" s="333">
        <f>MAX(I$3:I814)</f>
        <v>1.8516209749008172</v>
      </c>
      <c r="L814">
        <f t="shared" si="37"/>
        <v>-0.16697210369549254</v>
      </c>
    </row>
    <row r="815" spans="1:12">
      <c r="A815" s="28">
        <v>45058</v>
      </c>
      <c r="B815" s="33">
        <v>1.505481782541475</v>
      </c>
      <c r="C815" s="33">
        <v>1.233815687506175</v>
      </c>
      <c r="D815" s="33">
        <v>1.7771478775767751</v>
      </c>
      <c r="E815" s="33">
        <v>1.1016243999999999</v>
      </c>
      <c r="F815" s="46">
        <v>1.004458116627446</v>
      </c>
      <c r="G815" s="33">
        <f>[1]!thsiFinD("ths_int_chg_ratio_index",G$1,$A$3,$A815,101)/100+1</f>
        <v>1.2872816844614499</v>
      </c>
      <c r="H815" s="46">
        <v>1.2701006088801261</v>
      </c>
      <c r="I815" s="333">
        <f t="shared" si="38"/>
        <v>1.5236242432284506</v>
      </c>
      <c r="J815">
        <f t="shared" si="36"/>
        <v>-1.2206333264280667E-2</v>
      </c>
      <c r="K815" s="333">
        <f>MAX(I$3:I815)</f>
        <v>1.8516209749008172</v>
      </c>
      <c r="L815">
        <f t="shared" si="37"/>
        <v>-0.17714031981622802</v>
      </c>
    </row>
    <row r="816" spans="1:12">
      <c r="A816" s="28">
        <v>45061</v>
      </c>
      <c r="B816" s="33">
        <v>1.5126860487360214</v>
      </c>
      <c r="C816" s="33">
        <v>1.2522574565819851</v>
      </c>
      <c r="D816" s="33">
        <v>1.7731146408900575</v>
      </c>
      <c r="E816" s="33">
        <v>1.1254569999999999</v>
      </c>
      <c r="F816" s="46">
        <v>1.0189041889402659</v>
      </c>
      <c r="G816" s="33">
        <f>[1]!thsiFinD("ths_int_chg_ratio_index",G$1,$A$3,$A816,101)/100+1</f>
        <v>1.3087632520435699</v>
      </c>
      <c r="H816" s="46">
        <v>1.2817588325406861</v>
      </c>
      <c r="I816" s="333">
        <f t="shared" si="38"/>
        <v>1.5274367367153718</v>
      </c>
      <c r="J816">
        <f t="shared" si="36"/>
        <v>2.5022531007008464E-3</v>
      </c>
      <c r="K816" s="333">
        <f>MAX(I$3:I816)</f>
        <v>1.8516209749008172</v>
      </c>
      <c r="L816">
        <f t="shared" si="37"/>
        <v>-0.17508131663004656</v>
      </c>
    </row>
    <row r="817" spans="1:12">
      <c r="A817" s="28">
        <v>45062</v>
      </c>
      <c r="B817" s="33">
        <v>1.4949767890700487</v>
      </c>
      <c r="C817" s="33">
        <v>1.2543438842587475</v>
      </c>
      <c r="D817" s="33">
        <v>1.7356096938813499</v>
      </c>
      <c r="E817" s="33">
        <v>1.1224212</v>
      </c>
      <c r="F817" s="46">
        <v>1.0129206663629491</v>
      </c>
      <c r="G817" s="33">
        <f>[1]!thsiFinD("ths_int_chg_ratio_index",G$1,$A$3,$A817,101)/100+1</f>
        <v>1.3034213932068801</v>
      </c>
      <c r="H817" s="46">
        <v>1.2722486335192187</v>
      </c>
      <c r="I817" s="333">
        <f t="shared" si="38"/>
        <v>1.5039291637002843</v>
      </c>
      <c r="J817">
        <f t="shared" si="36"/>
        <v>-1.5390210573066776E-2</v>
      </c>
      <c r="K817" s="333">
        <f>MAX(I$3:I817)</f>
        <v>1.8516209749008172</v>
      </c>
      <c r="L817">
        <f t="shared" si="37"/>
        <v>-0.18777698887276706</v>
      </c>
    </row>
    <row r="818" spans="1:12">
      <c r="A818" s="28">
        <v>45063</v>
      </c>
      <c r="B818" s="33">
        <v>1.5038067727226174</v>
      </c>
      <c r="C818" s="33">
        <v>1.2617914264202374</v>
      </c>
      <c r="D818" s="33">
        <v>1.7458221190249974</v>
      </c>
      <c r="E818" s="33">
        <v>1.1225768</v>
      </c>
      <c r="F818" s="46">
        <v>1.0099910408548427</v>
      </c>
      <c r="G818" s="33">
        <f>[1]!thsiFinD("ths_int_chg_ratio_index",G$1,$A$3,$A818,101)/100+1</f>
        <v>1.30732040940103</v>
      </c>
      <c r="H818" s="46">
        <v>1.2773121186767837</v>
      </c>
      <c r="I818" s="333">
        <f t="shared" si="38"/>
        <v>1.5115671188508906</v>
      </c>
      <c r="J818">
        <f t="shared" si="36"/>
        <v>5.0786668248481437E-3</v>
      </c>
      <c r="K818" s="333">
        <f>MAX(I$3:I818)</f>
        <v>1.8516209749008172</v>
      </c>
      <c r="L818">
        <f t="shared" si="37"/>
        <v>-0.18365197881177697</v>
      </c>
    </row>
    <row r="819" spans="1:12">
      <c r="A819" s="28">
        <v>45064</v>
      </c>
      <c r="B819" s="33">
        <v>1.5436761926293081</v>
      </c>
      <c r="C819" s="33">
        <v>1.2700587933666185</v>
      </c>
      <c r="D819" s="33">
        <v>1.8172935918919975</v>
      </c>
      <c r="E819" s="33">
        <v>1.1175712</v>
      </c>
      <c r="F819" s="46">
        <v>1.0094789027230173</v>
      </c>
      <c r="G819" s="33">
        <f>[1]!thsiFinD("ths_int_chg_ratio_index",G$1,$A$3,$A819,101)/100+1</f>
        <v>1.3177972288841799</v>
      </c>
      <c r="H819" s="46">
        <v>1.2818285849364361</v>
      </c>
      <c r="I819" s="333">
        <f t="shared" si="38"/>
        <v>1.5495610884142168</v>
      </c>
      <c r="J819">
        <f t="shared" si="36"/>
        <v>2.5135482963012379E-2</v>
      </c>
      <c r="K819" s="333">
        <f>MAX(I$3:I819)</f>
        <v>1.8516209749008172</v>
      </c>
      <c r="L819">
        <f t="shared" si="37"/>
        <v>-0.16313267703331147</v>
      </c>
    </row>
    <row r="820" spans="1:12">
      <c r="A820" s="28">
        <v>45065</v>
      </c>
      <c r="B820" s="33">
        <v>1.5399535434489384</v>
      </c>
      <c r="C820" s="33">
        <v>1.2782224967336842</v>
      </c>
      <c r="D820" s="33">
        <v>1.8016845901641925</v>
      </c>
      <c r="E820" s="33">
        <v>1.1221238</v>
      </c>
      <c r="F820" s="46">
        <v>1.0068259841947704</v>
      </c>
      <c r="G820" s="33">
        <f>[1]!thsiFinD("ths_int_chg_ratio_index",G$1,$A$3,$A820,101)/100+1</f>
        <v>1.31776637564528</v>
      </c>
      <c r="H820" s="46">
        <v>1.2818362229310614</v>
      </c>
      <c r="I820" s="333">
        <f t="shared" si="38"/>
        <v>1.5417604065476269</v>
      </c>
      <c r="J820">
        <f t="shared" si="36"/>
        <v>-5.0341234849753391E-3</v>
      </c>
      <c r="K820" s="333">
        <f>MAX(I$3:I820)</f>
        <v>1.8516209749008172</v>
      </c>
      <c r="L820">
        <f t="shared" si="37"/>
        <v>-0.16734557047766652</v>
      </c>
    </row>
    <row r="821" spans="1:12">
      <c r="A821" s="28">
        <v>45068</v>
      </c>
      <c r="B821" s="33">
        <v>1.5207413768705147</v>
      </c>
      <c r="C821" s="33">
        <v>1.269416538941152</v>
      </c>
      <c r="D821" s="33">
        <v>1.7720662147998776</v>
      </c>
      <c r="E821" s="33">
        <v>1.1196151000000001</v>
      </c>
      <c r="F821" s="46">
        <v>1.011434736558781</v>
      </c>
      <c r="G821" s="33">
        <f>[1]!thsiFinD("ths_int_chg_ratio_index",G$1,$A$3,$A821,101)/100+1</f>
        <v>1.31318182358151</v>
      </c>
      <c r="H821" s="46">
        <v>1.2849374105198075</v>
      </c>
      <c r="I821" s="333">
        <f t="shared" si="38"/>
        <v>1.5285018126598424</v>
      </c>
      <c r="J821">
        <f t="shared" si="36"/>
        <v>-8.5996461132853419E-3</v>
      </c>
      <c r="K821" s="333">
        <f>MAX(I$3:I821)</f>
        <v>1.8516209749008172</v>
      </c>
      <c r="L821">
        <f t="shared" si="37"/>
        <v>-0.17450610390621812</v>
      </c>
    </row>
    <row r="822" spans="1:12">
      <c r="A822" s="28">
        <v>45069</v>
      </c>
      <c r="B822" s="33">
        <v>1.4926130214578088</v>
      </c>
      <c r="C822" s="33">
        <v>1.2485485318489775</v>
      </c>
      <c r="D822" s="33">
        <v>1.7366775110666399</v>
      </c>
      <c r="E822" s="33">
        <v>1.1053113999999999</v>
      </c>
      <c r="F822" s="46">
        <v>0.99813838069551497</v>
      </c>
      <c r="G822" s="33">
        <f>[1]!thsiFinD("ths_int_chg_ratio_index",G$1,$A$3,$A822,101)/100+1</f>
        <v>1.3016743904257901</v>
      </c>
      <c r="H822" s="46">
        <v>1.2712335292727976</v>
      </c>
      <c r="I822" s="333">
        <f t="shared" si="38"/>
        <v>1.5039555201697188</v>
      </c>
      <c r="J822">
        <f t="shared" si="36"/>
        <v>-1.6059053569199899E-2</v>
      </c>
      <c r="K822" s="333">
        <f>MAX(I$3:I822)</f>
        <v>1.8516209749008172</v>
      </c>
      <c r="L822">
        <f t="shared" si="37"/>
        <v>-0.18776275460463565</v>
      </c>
    </row>
    <row r="823" spans="1:12">
      <c r="A823" s="28">
        <v>45070</v>
      </c>
      <c r="B823" s="33">
        <v>1.4952765196843787</v>
      </c>
      <c r="C823" s="33">
        <v>1.2505129917835576</v>
      </c>
      <c r="D823" s="33">
        <v>1.7400400475851998</v>
      </c>
      <c r="E823" s="33">
        <v>1.1036227000000001</v>
      </c>
      <c r="F823" s="46">
        <v>0.98592267555619295</v>
      </c>
      <c r="G823" s="33">
        <f>[1]!thsiFinD("ths_int_chg_ratio_index",G$1,$A$3,$A823,101)/100+1</f>
        <v>1.29285205525469</v>
      </c>
      <c r="H823" s="46">
        <v>1.2663391954635141</v>
      </c>
      <c r="I823" s="333">
        <f t="shared" si="38"/>
        <v>1.503189621524357</v>
      </c>
      <c r="J823">
        <f t="shared" si="36"/>
        <v>-5.092561815095431E-4</v>
      </c>
      <c r="K823" s="333">
        <f>MAX(I$3:I823)</f>
        <v>1.8516209749008172</v>
      </c>
      <c r="L823">
        <f t="shared" si="37"/>
        <v>-0.18817639144270559</v>
      </c>
    </row>
    <row r="824" spans="1:12">
      <c r="A824" s="28">
        <v>45071</v>
      </c>
      <c r="B824" s="33">
        <v>1.5032687410549339</v>
      </c>
      <c r="C824" s="33">
        <v>1.2615143531750301</v>
      </c>
      <c r="D824" s="33">
        <v>1.7450231289348375</v>
      </c>
      <c r="E824" s="33">
        <v>1.112511</v>
      </c>
      <c r="F824" s="46">
        <v>0.98354644063530905</v>
      </c>
      <c r="G824" s="33">
        <f>[1]!thsiFinD("ths_int_chg_ratio_index",G$1,$A$3,$A824,101)/100+1</f>
        <v>1.2994680951111299</v>
      </c>
      <c r="H824" s="46">
        <v>1.2650323832113151</v>
      </c>
      <c r="I824" s="333">
        <f t="shared" si="38"/>
        <v>1.5050277560730763</v>
      </c>
      <c r="J824">
        <f t="shared" si="36"/>
        <v>1.2228228045210177E-3</v>
      </c>
      <c r="K824" s="333">
        <f>MAX(I$3:I824)</f>
        <v>1.8516209749008172</v>
      </c>
      <c r="L824">
        <f t="shared" si="37"/>
        <v>-0.18718367502091315</v>
      </c>
    </row>
    <row r="825" spans="1:12">
      <c r="A825" s="28">
        <v>45072</v>
      </c>
      <c r="B825" s="33">
        <v>1.531291167740509</v>
      </c>
      <c r="C825" s="33">
        <v>1.2695439714544254</v>
      </c>
      <c r="D825" s="33">
        <v>1.7930383640265926</v>
      </c>
      <c r="E825" s="33">
        <v>1.1137979</v>
      </c>
      <c r="F825" s="46">
        <v>0.985631337393853</v>
      </c>
      <c r="G825" s="33">
        <f>[1]!thsiFinD("ths_int_chg_ratio_index",G$1,$A$3,$A825,101)/100+1</f>
        <v>1.3085415871962001</v>
      </c>
      <c r="H825" s="46">
        <v>1.27333716769312</v>
      </c>
      <c r="I825" s="333">
        <f t="shared" si="38"/>
        <v>1.5331877658598563</v>
      </c>
      <c r="J825">
        <f t="shared" si="36"/>
        <v>1.8710624885919236E-2</v>
      </c>
      <c r="K825" s="333">
        <f>MAX(I$3:I825)</f>
        <v>1.8516209749008172</v>
      </c>
      <c r="L825">
        <f t="shared" si="37"/>
        <v>-0.17197537366307802</v>
      </c>
    </row>
    <row r="826" spans="1:12">
      <c r="A826" s="28">
        <v>45075</v>
      </c>
      <c r="B826" s="33">
        <v>1.5376668976942063</v>
      </c>
      <c r="C826" s="33">
        <v>1.2690043603759302</v>
      </c>
      <c r="D826" s="33">
        <v>1.8063294350124823</v>
      </c>
      <c r="E826" s="33">
        <v>1.1059985999999999</v>
      </c>
      <c r="F826" s="46">
        <v>0.98199691426959101</v>
      </c>
      <c r="G826" s="33">
        <f>[1]!thsiFinD("ths_int_chg_ratio_index",G$1,$A$3,$A826,101)/100+1</f>
        <v>1.2994202890899</v>
      </c>
      <c r="H826" s="46">
        <v>1.2703420761050013</v>
      </c>
      <c r="I826" s="333">
        <f t="shared" si="38"/>
        <v>1.5383357555587418</v>
      </c>
      <c r="J826">
        <f t="shared" si="36"/>
        <v>3.3577033508340737E-3</v>
      </c>
      <c r="K826" s="333">
        <f>MAX(I$3:I826)</f>
        <v>1.8516209749008172</v>
      </c>
      <c r="L826">
        <f t="shared" si="37"/>
        <v>-0.16919511260065345</v>
      </c>
    </row>
    <row r="827" spans="1:12">
      <c r="A827" s="28">
        <v>45076</v>
      </c>
      <c r="B827" s="33">
        <v>1.5742709701889388</v>
      </c>
      <c r="C827" s="33">
        <v>1.2810992134729178</v>
      </c>
      <c r="D827" s="33">
        <v>1.8674427269049598</v>
      </c>
      <c r="E827" s="33">
        <v>1.1146461999999999</v>
      </c>
      <c r="F827" s="46">
        <v>0.984262106462093</v>
      </c>
      <c r="G827" s="33">
        <f>[1]!thsiFinD("ths_int_chg_ratio_index",G$1,$A$3,$A827,101)/100+1</f>
        <v>1.31663594267039</v>
      </c>
      <c r="H827" s="46">
        <v>1.276183459484924</v>
      </c>
      <c r="I827" s="333">
        <f t="shared" si="38"/>
        <v>1.5718130931949419</v>
      </c>
      <c r="J827">
        <f t="shared" si="36"/>
        <v>2.1762048704407011E-2</v>
      </c>
      <c r="K827" s="333">
        <f>MAX(I$3:I827)</f>
        <v>1.8516209749008172</v>
      </c>
      <c r="L827">
        <f t="shared" si="37"/>
        <v>-0.15111509617720942</v>
      </c>
    </row>
    <row r="828" spans="1:12">
      <c r="A828" s="28">
        <v>45077</v>
      </c>
      <c r="B828" s="33">
        <v>1.5838807793189571</v>
      </c>
      <c r="C828" s="33">
        <v>1.2819763293393964</v>
      </c>
      <c r="D828" s="33">
        <v>1.8857852292985173</v>
      </c>
      <c r="E828" s="33">
        <v>1.1188720999999999</v>
      </c>
      <c r="F828" s="46">
        <v>0.97627511690221302</v>
      </c>
      <c r="G828" s="33">
        <f>[1]!thsiFinD("ths_int_chg_ratio_index",G$1,$A$3,$A828,101)/100+1</f>
        <v>1.30947844497036</v>
      </c>
      <c r="H828" s="46">
        <v>1.2731691233435716</v>
      </c>
      <c r="I828" s="333">
        <f t="shared" si="38"/>
        <v>1.5794771763210445</v>
      </c>
      <c r="J828">
        <f t="shared" si="36"/>
        <v>4.8759506835027722E-3</v>
      </c>
      <c r="K828" s="333">
        <f>MAX(I$3:I828)</f>
        <v>1.8516209749008172</v>
      </c>
      <c r="L828">
        <f t="shared" si="37"/>
        <v>-0.14697597525019945</v>
      </c>
    </row>
    <row r="829" spans="1:12">
      <c r="A829" s="28">
        <v>45078</v>
      </c>
      <c r="B829" s="33">
        <v>1.5943264258442695</v>
      </c>
      <c r="C829" s="33">
        <v>1.2815770459880265</v>
      </c>
      <c r="D829" s="33">
        <v>1.9070758057005124</v>
      </c>
      <c r="E829" s="33">
        <v>1.1197598</v>
      </c>
      <c r="F829" s="46">
        <v>0.97800458811445001</v>
      </c>
      <c r="G829" s="33">
        <f>[1]!thsiFinD("ths_int_chg_ratio_index",G$1,$A$3,$A829,101)/100+1</f>
        <v>1.3162144329801699</v>
      </c>
      <c r="H829" s="46">
        <v>1.2754481766009285</v>
      </c>
      <c r="I829" s="333">
        <f t="shared" si="38"/>
        <v>1.5912619911507204</v>
      </c>
      <c r="J829">
        <f t="shared" si="36"/>
        <v>7.4612124862263318E-3</v>
      </c>
      <c r="K829" s="333">
        <f>MAX(I$3:I829)</f>
        <v>1.8516209749008172</v>
      </c>
      <c r="L829">
        <f t="shared" si="37"/>
        <v>-0.14061138174568533</v>
      </c>
    </row>
    <row r="830" spans="1:12">
      <c r="A830" s="28">
        <v>45079</v>
      </c>
      <c r="B830" s="33">
        <v>1.5881669049329288</v>
      </c>
      <c r="C830" s="33">
        <v>1.2872956766065902</v>
      </c>
      <c r="D830" s="33">
        <v>1.8890381332592674</v>
      </c>
      <c r="E830" s="33">
        <v>1.1235337000000001</v>
      </c>
      <c r="F830" s="46">
        <v>0.99068912215055382</v>
      </c>
      <c r="G830" s="33">
        <f>[1]!thsiFinD("ths_int_chg_ratio_index",G$1,$A$3,$A830,101)/100+1</f>
        <v>1.32059311804482</v>
      </c>
      <c r="H830" s="46">
        <v>1.2841955980855158</v>
      </c>
      <c r="I830" s="333">
        <f t="shared" si="38"/>
        <v>1.5866168656723916</v>
      </c>
      <c r="J830">
        <f t="shared" si="36"/>
        <v>-2.9191456241405289E-3</v>
      </c>
      <c r="K830" s="333">
        <f>MAX(I$3:I830)</f>
        <v>1.8516209749008172</v>
      </c>
      <c r="L830">
        <f t="shared" si="37"/>
        <v>-0.14312006227009866</v>
      </c>
    </row>
    <row r="831" spans="1:12">
      <c r="A831" s="28">
        <v>45082</v>
      </c>
      <c r="B831" s="33">
        <v>1.5965477475395446</v>
      </c>
      <c r="C831" s="33">
        <v>1.2882132899593319</v>
      </c>
      <c r="D831" s="33">
        <v>1.9048822051197576</v>
      </c>
      <c r="E831" s="33">
        <v>1.1144419999999999</v>
      </c>
      <c r="F831" s="46">
        <v>0.98701938318487303</v>
      </c>
      <c r="G831" s="33">
        <f>[1]!thsiFinD("ths_int_chg_ratio_index",G$1,$A$3,$A831,101)/100+1</f>
        <v>1.32353947861656</v>
      </c>
      <c r="H831" s="46">
        <v>1.2846936187860996</v>
      </c>
      <c r="I831" s="333">
        <f t="shared" si="38"/>
        <v>1.5947879119529285</v>
      </c>
      <c r="J831">
        <f t="shared" si="36"/>
        <v>5.149980727750636E-3</v>
      </c>
      <c r="K831" s="333">
        <f>MAX(I$3:I831)</f>
        <v>1.8516209749008172</v>
      </c>
      <c r="L831">
        <f t="shared" si="37"/>
        <v>-0.13870714710479348</v>
      </c>
    </row>
    <row r="832" spans="1:12">
      <c r="A832" s="28">
        <v>45083</v>
      </c>
      <c r="B832" s="33">
        <v>1.5582723608327129</v>
      </c>
      <c r="C832" s="33">
        <v>1.2561847228198784</v>
      </c>
      <c r="D832" s="33">
        <v>1.8603599988455475</v>
      </c>
      <c r="E832" s="33">
        <v>1.0894309</v>
      </c>
      <c r="F832" s="46">
        <v>0.975341899882885</v>
      </c>
      <c r="G832" s="33">
        <f>[1]!thsiFinD("ths_int_chg_ratio_index",G$1,$A$3,$A832,101)/100+1</f>
        <v>1.2929229187098001</v>
      </c>
      <c r="H832" s="46">
        <v>1.2650585065436362</v>
      </c>
      <c r="I832" s="333">
        <f t="shared" si="38"/>
        <v>1.5627092526945918</v>
      </c>
      <c r="J832">
        <f t="shared" si="36"/>
        <v>-2.0114686735400511E-2</v>
      </c>
      <c r="K832" s="333">
        <f>MAX(I$3:I832)</f>
        <v>1.8516209749008172</v>
      </c>
      <c r="L832">
        <f t="shared" si="37"/>
        <v>-0.15603178302821996</v>
      </c>
    </row>
    <row r="833" spans="1:12">
      <c r="A833" s="28">
        <v>45084</v>
      </c>
      <c r="B833" s="33">
        <v>1.5602956452935448</v>
      </c>
      <c r="C833" s="33">
        <v>1.2471887058294973</v>
      </c>
      <c r="D833" s="33">
        <v>1.8734025847575926</v>
      </c>
      <c r="E833" s="33">
        <v>1.0798185</v>
      </c>
      <c r="F833" s="46">
        <v>0.97193853725384205</v>
      </c>
      <c r="G833" s="33">
        <f>[1]!thsiFinD("ths_int_chg_ratio_index",G$1,$A$3,$A833,101)/100+1</f>
        <v>1.2872674952713701</v>
      </c>
      <c r="H833" s="46">
        <v>1.2678733749371709</v>
      </c>
      <c r="I833" s="333">
        <f t="shared" si="38"/>
        <v>1.5706379798473817</v>
      </c>
      <c r="J833">
        <f t="shared" si="36"/>
        <v>5.0737058983418848E-3</v>
      </c>
      <c r="K833" s="333">
        <f>MAX(I$3:I833)</f>
        <v>1.8516209749008172</v>
      </c>
      <c r="L833">
        <f t="shared" si="37"/>
        <v>-0.15174973650775714</v>
      </c>
    </row>
    <row r="834" spans="1:12">
      <c r="A834" s="28">
        <v>45085</v>
      </c>
      <c r="B834" s="33">
        <v>1.5358998016482803</v>
      </c>
      <c r="C834" s="33">
        <v>1.2324176176362005</v>
      </c>
      <c r="D834" s="33">
        <v>1.8393819856603599</v>
      </c>
      <c r="E834" s="33">
        <v>1.0679586999999999</v>
      </c>
      <c r="F834" s="46">
        <v>0.97687609389124297</v>
      </c>
      <c r="G834" s="33">
        <f>[1]!thsiFinD("ths_int_chg_ratio_index",G$1,$A$3,$A834,101)/100+1</f>
        <v>1.27947461883876</v>
      </c>
      <c r="H834" s="46">
        <v>1.2653391791521373</v>
      </c>
      <c r="I834" s="333">
        <f t="shared" si="38"/>
        <v>1.5523605824062487</v>
      </c>
      <c r="J834">
        <f t="shared" si="36"/>
        <v>-1.1636925679658572E-2</v>
      </c>
      <c r="K834" s="333">
        <f>MAX(I$3:I834)</f>
        <v>1.8516209749008172</v>
      </c>
      <c r="L834">
        <f t="shared" si="37"/>
        <v>-0.16162076178176721</v>
      </c>
    </row>
    <row r="835" spans="1:12">
      <c r="A835" s="28">
        <v>45086</v>
      </c>
      <c r="B835" s="33">
        <v>1.5754455917398171</v>
      </c>
      <c r="C835" s="33">
        <v>1.2559419275917392</v>
      </c>
      <c r="D835" s="33">
        <v>1.8949492558878949</v>
      </c>
      <c r="E835" s="33">
        <v>1.0886518999999999</v>
      </c>
      <c r="F835" s="46">
        <v>0.98185326690932295</v>
      </c>
      <c r="G835" s="33">
        <f>[1]!thsiFinD("ths_int_chg_ratio_index",G$1,$A$3,$A835,101)/100+1</f>
        <v>1.3006213380340301</v>
      </c>
      <c r="H835" s="46">
        <v>1.272815403394665</v>
      </c>
      <c r="I835" s="333">
        <f t="shared" si="38"/>
        <v>1.5838823296412801</v>
      </c>
      <c r="J835">
        <f t="shared" ref="J835:J898" si="39">I835/I834-1</f>
        <v>2.0305686444428206E-2</v>
      </c>
      <c r="K835" s="333">
        <f>MAX(I$3:I835)</f>
        <v>1.8516209749008172</v>
      </c>
      <c r="L835">
        <f t="shared" ref="L835:L898" si="40">I835/K835-1</f>
        <v>-0.14459689584898916</v>
      </c>
    </row>
    <row r="836" spans="1:12">
      <c r="A836" s="28">
        <v>45089</v>
      </c>
      <c r="B836" s="33">
        <v>1.5811440654543678</v>
      </c>
      <c r="C836" s="33">
        <v>1.2602789001456578</v>
      </c>
      <c r="D836" s="33">
        <v>1.9020092307630776</v>
      </c>
      <c r="E836" s="33">
        <v>1.0893759000000001</v>
      </c>
      <c r="F836" s="46">
        <v>0.98409223516134003</v>
      </c>
      <c r="G836" s="33">
        <f>[1]!thsiFinD("ths_int_chg_ratio_index",G$1,$A$3,$A836,101)/100+1</f>
        <v>1.3024034013138501</v>
      </c>
      <c r="H836" s="46">
        <v>1.2808351140960785</v>
      </c>
      <c r="I836" s="333">
        <f t="shared" ref="I836:I899" si="41">D836*0.5+H836*0.5</f>
        <v>1.5914221724295781</v>
      </c>
      <c r="J836">
        <f t="shared" si="39"/>
        <v>4.7603553920609887E-3</v>
      </c>
      <c r="K836" s="333">
        <f>MAX(I$3:I836)</f>
        <v>1.8516209749008172</v>
      </c>
      <c r="L836">
        <f t="shared" si="40"/>
        <v>-0.14052487306975814</v>
      </c>
    </row>
    <row r="837" spans="1:12">
      <c r="A837" s="28">
        <v>45090</v>
      </c>
      <c r="B837" s="33">
        <v>1.6104748086422527</v>
      </c>
      <c r="C837" s="33">
        <v>1.2764783345506383</v>
      </c>
      <c r="D837" s="33">
        <v>1.9444712827338675</v>
      </c>
      <c r="E837" s="33">
        <v>1.0931038</v>
      </c>
      <c r="F837" s="46">
        <v>0.98865005885661905</v>
      </c>
      <c r="G837" s="33">
        <f>[1]!thsiFinD("ths_int_chg_ratio_index",G$1,$A$3,$A837,101)/100+1</f>
        <v>1.3231814490528899</v>
      </c>
      <c r="H837" s="46">
        <v>1.2861282358911663</v>
      </c>
      <c r="I837" s="333">
        <f t="shared" si="41"/>
        <v>1.6152997593125169</v>
      </c>
      <c r="J837">
        <f t="shared" si="39"/>
        <v>1.5003930004623189E-2</v>
      </c>
      <c r="K837" s="333">
        <f>MAX(I$3:I837)</f>
        <v>1.8516209749008172</v>
      </c>
      <c r="L837">
        <f t="shared" si="40"/>
        <v>-0.12762936842458217</v>
      </c>
    </row>
    <row r="838" spans="1:12">
      <c r="A838" s="28">
        <v>45091</v>
      </c>
      <c r="B838" s="33">
        <v>1.6331237669928516</v>
      </c>
      <c r="C838" s="33">
        <v>1.283530644456178</v>
      </c>
      <c r="D838" s="33">
        <v>1.9827168895295251</v>
      </c>
      <c r="E838" s="33">
        <v>1.0853101999999999</v>
      </c>
      <c r="F838" s="46">
        <v>0.98848575020990903</v>
      </c>
      <c r="G838" s="33">
        <f>[1]!thsiFinD("ths_int_chg_ratio_index",G$1,$A$3,$A838,101)/100+1</f>
        <v>1.3251000420396</v>
      </c>
      <c r="H838" s="46">
        <v>1.2884620177312871</v>
      </c>
      <c r="I838" s="333">
        <f t="shared" si="41"/>
        <v>1.6355894536304061</v>
      </c>
      <c r="J838">
        <f t="shared" si="39"/>
        <v>1.2560946784592186E-2</v>
      </c>
      <c r="K838" s="333">
        <f>MAX(I$3:I838)</f>
        <v>1.8516209749008172</v>
      </c>
      <c r="L838">
        <f t="shared" si="40"/>
        <v>-0.11667156734492212</v>
      </c>
    </row>
    <row r="839" spans="1:12">
      <c r="A839" s="28">
        <v>45092</v>
      </c>
      <c r="B839" s="33">
        <v>1.6260972733637713</v>
      </c>
      <c r="C839" s="33">
        <v>1.2998732335688747</v>
      </c>
      <c r="D839" s="33">
        <v>1.9523213131586674</v>
      </c>
      <c r="E839" s="33">
        <v>1.1095674</v>
      </c>
      <c r="F839" s="46">
        <v>1.0023312662386259</v>
      </c>
      <c r="G839" s="33">
        <f>[1]!thsiFinD("ths_int_chg_ratio_index",G$1,$A$3,$A839,101)/100+1</f>
        <v>1.3470665169432101</v>
      </c>
      <c r="H839" s="46">
        <v>1.297831611800577</v>
      </c>
      <c r="I839" s="333">
        <f t="shared" si="41"/>
        <v>1.6250764624796221</v>
      </c>
      <c r="J839">
        <f t="shared" si="39"/>
        <v>-6.4276466979222846E-3</v>
      </c>
      <c r="K839" s="333">
        <f>MAX(I$3:I839)</f>
        <v>1.8516209749008172</v>
      </c>
      <c r="L839">
        <f t="shared" si="40"/>
        <v>-0.12234929042825848</v>
      </c>
    </row>
    <row r="840" spans="1:12">
      <c r="A840" s="28">
        <v>45093</v>
      </c>
      <c r="B840" s="33">
        <v>1.6725208745121762</v>
      </c>
      <c r="C840" s="33">
        <v>1.3298726086589374</v>
      </c>
      <c r="D840" s="33">
        <v>2.0151691403654146</v>
      </c>
      <c r="E840" s="33">
        <v>1.1261355</v>
      </c>
      <c r="F840" s="46">
        <v>1.0116677837161581</v>
      </c>
      <c r="G840" s="33">
        <f>[1]!thsiFinD("ths_int_chg_ratio_index",G$1,$A$3,$A840,101)/100+1</f>
        <v>1.37595422303295</v>
      </c>
      <c r="H840" s="46">
        <v>1.3078626237271636</v>
      </c>
      <c r="I840" s="333">
        <f t="shared" si="41"/>
        <v>1.661515882046289</v>
      </c>
      <c r="J840">
        <f t="shared" si="39"/>
        <v>2.2423203097204247E-2</v>
      </c>
      <c r="K840" s="333">
        <f>MAX(I$3:I840)</f>
        <v>1.8516209749008172</v>
      </c>
      <c r="L840">
        <f t="shared" si="40"/>
        <v>-0.10266955031912584</v>
      </c>
    </row>
    <row r="841" spans="1:12">
      <c r="A841" s="28">
        <v>45096</v>
      </c>
      <c r="B841" s="33">
        <v>1.71073502673484</v>
      </c>
      <c r="C841" s="33">
        <v>1.34002562947018</v>
      </c>
      <c r="D841" s="33">
        <v>2.0814444239994998</v>
      </c>
      <c r="E841" s="33">
        <v>1.1238473</v>
      </c>
      <c r="F841" s="46">
        <v>1.0048459831981671</v>
      </c>
      <c r="G841" s="33">
        <f>[1]!thsiFinD("ths_int_chg_ratio_index",G$1,$A$3,$A841,101)/100+1</f>
        <v>1.3933587495825699</v>
      </c>
      <c r="H841" s="46">
        <v>1.3079267668343981</v>
      </c>
      <c r="I841" s="333">
        <f t="shared" si="41"/>
        <v>1.6946855954169489</v>
      </c>
      <c r="J841">
        <f t="shared" si="39"/>
        <v>1.9963524712029113E-2</v>
      </c>
      <c r="K841" s="333">
        <f>MAX(I$3:I841)</f>
        <v>1.8516209749008172</v>
      </c>
      <c r="L841">
        <f t="shared" si="40"/>
        <v>-8.475567171206555E-2</v>
      </c>
    </row>
    <row r="842" spans="1:12">
      <c r="A842" s="28">
        <v>45097</v>
      </c>
      <c r="B842" s="33">
        <v>1.7309910545826013</v>
      </c>
      <c r="C842" s="33">
        <v>1.34247145866964</v>
      </c>
      <c r="D842" s="33">
        <v>2.1195106504955623</v>
      </c>
      <c r="E842" s="33">
        <v>1.1193086000000001</v>
      </c>
      <c r="F842" s="46">
        <v>1.0033631619359644</v>
      </c>
      <c r="G842" s="33">
        <f>[1]!thsiFinD("ths_int_chg_ratio_index",G$1,$A$3,$A842,101)/100+1</f>
        <v>1.4110312620855601</v>
      </c>
      <c r="H842" s="46">
        <v>1.3059041849329316</v>
      </c>
      <c r="I842" s="333">
        <f t="shared" si="41"/>
        <v>1.7127074177142469</v>
      </c>
      <c r="J842">
        <f t="shared" si="39"/>
        <v>1.0634316091454155E-2</v>
      </c>
      <c r="K842" s="333">
        <f>MAX(I$3:I842)</f>
        <v>1.8516209749008172</v>
      </c>
      <c r="L842">
        <f t="shared" si="40"/>
        <v>-7.5022674224140995E-2</v>
      </c>
    </row>
    <row r="843" spans="1:12">
      <c r="A843" s="28">
        <v>45098</v>
      </c>
      <c r="B843" s="33">
        <v>1.6562273166114152</v>
      </c>
      <c r="C843" s="33">
        <v>1.2961633047617875</v>
      </c>
      <c r="D843" s="33">
        <v>2.0162913284610426</v>
      </c>
      <c r="E843" s="33">
        <v>1.0887769</v>
      </c>
      <c r="F843" s="46">
        <v>0.98618178304658199</v>
      </c>
      <c r="G843" s="33">
        <f>[1]!thsiFinD("ths_int_chg_ratio_index",G$1,$A$3,$A843,101)/100+1</f>
        <v>1.3721240491592701</v>
      </c>
      <c r="H843" s="46">
        <v>1.2839026301002132</v>
      </c>
      <c r="I843" s="333">
        <f t="shared" si="41"/>
        <v>1.6500969792806279</v>
      </c>
      <c r="J843">
        <f t="shared" si="39"/>
        <v>-3.6556412254684978E-2</v>
      </c>
      <c r="K843" s="333">
        <f>MAX(I$3:I843)</f>
        <v>1.8516209749008172</v>
      </c>
      <c r="L843">
        <f t="shared" si="40"/>
        <v>-0.10883652667143928</v>
      </c>
    </row>
    <row r="844" spans="1:12">
      <c r="A844" s="28">
        <v>45103</v>
      </c>
      <c r="B844" s="33">
        <v>1.6030624250773422</v>
      </c>
      <c r="C844" s="33">
        <v>1.2797165401699444</v>
      </c>
      <c r="D844" s="33">
        <v>1.92640830998474</v>
      </c>
      <c r="E844" s="33">
        <v>1.0840717</v>
      </c>
      <c r="F844" s="46">
        <v>0.97146666993258302</v>
      </c>
      <c r="G844" s="33">
        <f>[1]!thsiFinD("ths_int_chg_ratio_index",G$1,$A$3,$A844,101)/100+1</f>
        <v>1.3428891203890101</v>
      </c>
      <c r="H844" s="46">
        <v>1.2615565534420345</v>
      </c>
      <c r="I844" s="333">
        <f t="shared" si="41"/>
        <v>1.5939824317133873</v>
      </c>
      <c r="J844">
        <f t="shared" si="39"/>
        <v>-3.4006817945757439E-2</v>
      </c>
      <c r="K844" s="333">
        <f>MAX(I$3:I844)</f>
        <v>1.8516209749008172</v>
      </c>
      <c r="L844">
        <f t="shared" si="40"/>
        <v>-0.13914216066883256</v>
      </c>
    </row>
    <row r="845" spans="1:12">
      <c r="A845" s="28">
        <v>45104</v>
      </c>
      <c r="B845" s="33">
        <v>1.6061904240813263</v>
      </c>
      <c r="C845" s="33">
        <v>1.2806786090671449</v>
      </c>
      <c r="D845" s="33">
        <v>1.9317022390955074</v>
      </c>
      <c r="E845" s="33">
        <v>1.0872689</v>
      </c>
      <c r="F845" s="46">
        <v>0.98082847645076099</v>
      </c>
      <c r="G845" s="33">
        <f>[1]!thsiFinD("ths_int_chg_ratio_index",G$1,$A$3,$A845,101)/100+1</f>
        <v>1.3532775049200199</v>
      </c>
      <c r="H845" s="46">
        <v>1.2800552754077708</v>
      </c>
      <c r="I845" s="333">
        <f t="shared" si="41"/>
        <v>1.6058787572516391</v>
      </c>
      <c r="J845">
        <f t="shared" si="39"/>
        <v>7.4632726820360595E-3</v>
      </c>
      <c r="K845" s="333">
        <f>MAX(I$3:I845)</f>
        <v>1.8516209749008172</v>
      </c>
      <c r="L845">
        <f t="shared" si="40"/>
        <v>-0.13271734387343581</v>
      </c>
    </row>
    <row r="846" spans="1:12">
      <c r="A846" s="28">
        <v>45105</v>
      </c>
      <c r="B846" s="33">
        <v>1.5817945228557586</v>
      </c>
      <c r="C846" s="33">
        <v>1.2771559638720851</v>
      </c>
      <c r="D846" s="33">
        <v>1.8864330818394324</v>
      </c>
      <c r="E846" s="33">
        <v>1.0822063</v>
      </c>
      <c r="F846" s="46">
        <v>0.979710242753287</v>
      </c>
      <c r="G846" s="33">
        <f>[1]!thsiFinD("ths_int_chg_ratio_index",G$1,$A$3,$A846,101)/100+1</f>
        <v>1.3389628395011199</v>
      </c>
      <c r="H846" s="46">
        <v>1.2766002227282118</v>
      </c>
      <c r="I846" s="333">
        <f t="shared" si="41"/>
        <v>1.5815166522838222</v>
      </c>
      <c r="J846">
        <f t="shared" si="39"/>
        <v>-1.5170575523093088E-2</v>
      </c>
      <c r="K846" s="333">
        <f>MAX(I$3:I846)</f>
        <v>1.8516209749008172</v>
      </c>
      <c r="L846">
        <f t="shared" si="40"/>
        <v>-0.14587452090807262</v>
      </c>
    </row>
    <row r="847" spans="1:12">
      <c r="A847" s="28">
        <v>45106</v>
      </c>
      <c r="B847" s="33">
        <v>1.6003361518761436</v>
      </c>
      <c r="C847" s="33">
        <v>1.2833136699954475</v>
      </c>
      <c r="D847" s="33">
        <v>1.91735863375684</v>
      </c>
      <c r="E847" s="33">
        <v>1.0790295000000001</v>
      </c>
      <c r="F847" s="46">
        <v>0.97607002325002401</v>
      </c>
      <c r="G847" s="33">
        <f>[1]!thsiFinD("ths_int_chg_ratio_index",G$1,$A$3,$A847,101)/100+1</f>
        <v>1.35244017771466</v>
      </c>
      <c r="H847" s="46">
        <v>1.2852311591356056</v>
      </c>
      <c r="I847" s="333">
        <f t="shared" si="41"/>
        <v>1.6012948964462228</v>
      </c>
      <c r="J847">
        <f t="shared" si="39"/>
        <v>1.2505871584620687E-2</v>
      </c>
      <c r="K847" s="333">
        <f>MAX(I$3:I847)</f>
        <v>1.8516209749008172</v>
      </c>
      <c r="L847">
        <f t="shared" si="40"/>
        <v>-0.13519293734939641</v>
      </c>
    </row>
    <row r="848" spans="1:12">
      <c r="A848" s="28">
        <v>45107</v>
      </c>
      <c r="B848" s="33">
        <v>1.6145636867497737</v>
      </c>
      <c r="C848" s="33">
        <v>1.3040779687706676</v>
      </c>
      <c r="D848" s="33">
        <v>1.92504940472888</v>
      </c>
      <c r="E848" s="33">
        <v>1.0970945000000001</v>
      </c>
      <c r="F848" s="46">
        <v>0.98246413046415104</v>
      </c>
      <c r="G848" s="33">
        <f>[1]!thsiFinD("ths_int_chg_ratio_index",G$1,$A$3,$A848,101)/100+1</f>
        <v>1.3672312534400499</v>
      </c>
      <c r="H848" s="46">
        <v>1.2970523650457031</v>
      </c>
      <c r="I848" s="333">
        <f t="shared" si="41"/>
        <v>1.6110508848872915</v>
      </c>
      <c r="J848">
        <f t="shared" si="39"/>
        <v>6.0925620026144323E-3</v>
      </c>
      <c r="K848" s="333">
        <f>MAX(I$3:I848)</f>
        <v>1.8516209749008172</v>
      </c>
      <c r="L848">
        <f t="shared" si="40"/>
        <v>-0.12992404669989865</v>
      </c>
    </row>
    <row r="849" spans="1:12">
      <c r="A849" s="28">
        <v>45110</v>
      </c>
      <c r="B849" s="33">
        <v>1.5931526274894938</v>
      </c>
      <c r="C849" s="33">
        <v>1.3003966680567851</v>
      </c>
      <c r="D849" s="33">
        <v>1.8859085869222025</v>
      </c>
      <c r="E849" s="33">
        <v>1.1080223</v>
      </c>
      <c r="F849" s="46">
        <v>0.99383660269365215</v>
      </c>
      <c r="G849" s="33">
        <f>[1]!thsiFinD("ths_int_chg_ratio_index",G$1,$A$3,$A849,101)/100+1</f>
        <v>1.3610932325482901</v>
      </c>
      <c r="H849" s="46">
        <v>1.303418959912956</v>
      </c>
      <c r="I849" s="333">
        <f t="shared" si="41"/>
        <v>1.5946637734175793</v>
      </c>
      <c r="J849">
        <f t="shared" si="39"/>
        <v>-1.017169080345881E-2</v>
      </c>
      <c r="K849" s="333">
        <f>MAX(I$3:I849)</f>
        <v>1.8516209749008172</v>
      </c>
      <c r="L849">
        <f t="shared" si="40"/>
        <v>-0.13877419027239202</v>
      </c>
    </row>
    <row r="850" spans="1:12">
      <c r="A850" s="28">
        <v>45111</v>
      </c>
      <c r="B850" s="33">
        <v>1.6093412636327824</v>
      </c>
      <c r="C850" s="33">
        <v>1.3064945780108275</v>
      </c>
      <c r="D850" s="33">
        <v>1.9121879492547376</v>
      </c>
      <c r="E850" s="33">
        <v>1.1169305999999999</v>
      </c>
      <c r="F850" s="46">
        <v>0.99555034421609734</v>
      </c>
      <c r="G850" s="33">
        <f>[1]!thsiFinD("ths_int_chg_ratio_index",G$1,$A$3,$A850,101)/100+1</f>
        <v>1.36618055216408</v>
      </c>
      <c r="H850" s="46">
        <v>1.3074741460236479</v>
      </c>
      <c r="I850" s="333">
        <f t="shared" si="41"/>
        <v>1.6098310476391928</v>
      </c>
      <c r="J850">
        <f t="shared" si="39"/>
        <v>9.5112678135955697E-3</v>
      </c>
      <c r="K850" s="333">
        <f>MAX(I$3:I850)</f>
        <v>1.8516209749008172</v>
      </c>
      <c r="L850">
        <f t="shared" si="40"/>
        <v>-0.13058284094809192</v>
      </c>
    </row>
    <row r="851" spans="1:12">
      <c r="A851" s="28">
        <v>45112</v>
      </c>
      <c r="B851" s="33">
        <v>1.579943183136995</v>
      </c>
      <c r="C851" s="33">
        <v>1.2847851227714653</v>
      </c>
      <c r="D851" s="33">
        <v>1.8751012435025249</v>
      </c>
      <c r="E851" s="33">
        <v>1.1073691000000001</v>
      </c>
      <c r="F851" s="46">
        <v>0.98837751218104397</v>
      </c>
      <c r="G851" s="33">
        <f>[1]!thsiFinD("ths_int_chg_ratio_index",G$1,$A$3,$A851,101)/100+1</f>
        <v>1.3471905073658399</v>
      </c>
      <c r="H851" s="46">
        <v>1.2982288679380964</v>
      </c>
      <c r="I851" s="333">
        <f t="shared" si="41"/>
        <v>1.5866650557203106</v>
      </c>
      <c r="J851">
        <f t="shared" si="39"/>
        <v>-1.43903249678623E-2</v>
      </c>
      <c r="K851" s="333">
        <f>MAX(I$3:I851)</f>
        <v>1.8516209749008172</v>
      </c>
      <c r="L851">
        <f t="shared" si="40"/>
        <v>-0.14309403639948459</v>
      </c>
    </row>
    <row r="852" spans="1:12">
      <c r="A852" s="28">
        <v>45113</v>
      </c>
      <c r="B852" s="33">
        <v>1.5832428871020001</v>
      </c>
      <c r="C852" s="33">
        <v>1.2812794915729899</v>
      </c>
      <c r="D852" s="33">
        <v>1.8852062826310099</v>
      </c>
      <c r="E852" s="33">
        <v>1.0982198999999999</v>
      </c>
      <c r="F852" s="46">
        <v>0.98208047094270501</v>
      </c>
      <c r="G852" s="33">
        <f>[1]!thsiFinD("ths_int_chg_ratio_index",G$1,$A$3,$A852,101)/100+1</f>
        <v>1.3366738839047101</v>
      </c>
      <c r="H852" s="46">
        <v>1.2947313728406544</v>
      </c>
      <c r="I852" s="333">
        <f t="shared" si="41"/>
        <v>1.5899688277358321</v>
      </c>
      <c r="J852">
        <f t="shared" si="39"/>
        <v>2.0822113675540432E-3</v>
      </c>
      <c r="K852" s="333">
        <f>MAX(I$3:I852)</f>
        <v>1.8516209749008172</v>
      </c>
      <c r="L852">
        <f t="shared" si="40"/>
        <v>-0.14130977706115078</v>
      </c>
    </row>
    <row r="853" spans="1:12">
      <c r="A853" s="28">
        <v>45114</v>
      </c>
      <c r="B853" s="33">
        <v>1.5665933116604216</v>
      </c>
      <c r="C853" s="33">
        <v>1.2667174554586984</v>
      </c>
      <c r="D853" s="33">
        <v>1.866469167862145</v>
      </c>
      <c r="E853" s="33">
        <v>1.0832016</v>
      </c>
      <c r="F853" s="46">
        <v>0.97770567726341395</v>
      </c>
      <c r="G853" s="33">
        <f>[1]!thsiFinD("ths_int_chg_ratio_index",G$1,$A$3,$A853,101)/100+1</f>
        <v>1.32124635700794</v>
      </c>
      <c r="H853" s="46">
        <v>1.288753491347127</v>
      </c>
      <c r="I853" s="333">
        <f t="shared" si="41"/>
        <v>1.5776113296046361</v>
      </c>
      <c r="J853">
        <f t="shared" si="39"/>
        <v>-7.7721637780745478E-3</v>
      </c>
      <c r="K853" s="333">
        <f>MAX(I$3:I853)</f>
        <v>1.8516209749008172</v>
      </c>
      <c r="L853">
        <f t="shared" si="40"/>
        <v>-0.14798365810846281</v>
      </c>
    </row>
    <row r="854" spans="1:12">
      <c r="A854" s="28">
        <v>45117</v>
      </c>
      <c r="B854" s="33">
        <v>1.5656765002925723</v>
      </c>
      <c r="C854" s="33">
        <v>1.2681164245688097</v>
      </c>
      <c r="D854" s="33">
        <v>1.863236576016335</v>
      </c>
      <c r="E854" s="33">
        <v>1.0977003000000001</v>
      </c>
      <c r="F854" s="46">
        <v>0.98219125657363104</v>
      </c>
      <c r="G854" s="33">
        <f>[1]!thsiFinD("ths_int_chg_ratio_index",G$1,$A$3,$A854,101)/100+1</f>
        <v>1.3282220763338799</v>
      </c>
      <c r="H854" s="46">
        <v>1.2904114963224642</v>
      </c>
      <c r="I854" s="333">
        <f t="shared" si="41"/>
        <v>1.5768240361693997</v>
      </c>
      <c r="J854">
        <f t="shared" si="39"/>
        <v>-4.9904144351808899E-4</v>
      </c>
      <c r="K854" s="333">
        <f>MAX(I$3:I854)</f>
        <v>1.8516209749008172</v>
      </c>
      <c r="L854">
        <f t="shared" si="40"/>
        <v>-0.14840884957362133</v>
      </c>
    </row>
    <row r="855" spans="1:12">
      <c r="A855" s="28">
        <v>45118</v>
      </c>
      <c r="B855" s="33">
        <v>1.5866970098257838</v>
      </c>
      <c r="C855" s="33">
        <v>1.2829293278099325</v>
      </c>
      <c r="D855" s="33">
        <v>1.890464691841635</v>
      </c>
      <c r="E855" s="33">
        <v>1.1061036</v>
      </c>
      <c r="F855" s="46">
        <v>0.98886971357380105</v>
      </c>
      <c r="G855" s="33">
        <f>[1]!thsiFinD("ths_int_chg_ratio_index",G$1,$A$3,$A855,101)/100+1</f>
        <v>1.33541290213155</v>
      </c>
      <c r="H855" s="46">
        <v>1.2991841859121633</v>
      </c>
      <c r="I855" s="333">
        <f t="shared" si="41"/>
        <v>1.5948244388768993</v>
      </c>
      <c r="J855">
        <f t="shared" si="39"/>
        <v>1.1415606494195929E-2</v>
      </c>
      <c r="K855" s="333">
        <f>MAX(I$3:I855)</f>
        <v>1.8516209749008172</v>
      </c>
      <c r="L855">
        <f t="shared" si="40"/>
        <v>-0.13868742010641422</v>
      </c>
    </row>
    <row r="856" spans="1:12">
      <c r="A856" s="28">
        <v>45119</v>
      </c>
      <c r="B856" s="33">
        <v>1.54281484539939</v>
      </c>
      <c r="C856" s="33">
        <v>1.2529863991073176</v>
      </c>
      <c r="D856" s="33">
        <v>1.8326432916914623</v>
      </c>
      <c r="E856" s="33">
        <v>1.1004172999999999</v>
      </c>
      <c r="F856" s="46">
        <v>0.981093520555129</v>
      </c>
      <c r="G856" s="33">
        <f>[1]!thsiFinD("ths_int_chg_ratio_index",G$1,$A$3,$A856,101)/100+1</f>
        <v>1.31376601398592</v>
      </c>
      <c r="H856" s="46">
        <v>1.2851657628319715</v>
      </c>
      <c r="I856" s="333">
        <f t="shared" si="41"/>
        <v>1.558904527261717</v>
      </c>
      <c r="J856">
        <f t="shared" si="39"/>
        <v>-2.2522799839007734E-2</v>
      </c>
      <c r="K856" s="333">
        <f>MAX(I$3:I856)</f>
        <v>1.8516209749008172</v>
      </c>
      <c r="L856">
        <f t="shared" si="40"/>
        <v>-0.15808659094217681</v>
      </c>
    </row>
    <row r="857" spans="1:12">
      <c r="A857" s="28">
        <v>45120</v>
      </c>
      <c r="B857" s="33">
        <v>1.5765643452392277</v>
      </c>
      <c r="C857" s="33">
        <v>1.279902669646118</v>
      </c>
      <c r="D857" s="33">
        <v>1.8732260208323375</v>
      </c>
      <c r="E857" s="33">
        <v>1.1156467000000001</v>
      </c>
      <c r="F857" s="46">
        <v>0.99495450917618211</v>
      </c>
      <c r="G857" s="33">
        <f>[1]!thsiFinD("ths_int_chg_ratio_index",G$1,$A$3,$A857,101)/100+1</f>
        <v>1.33676475246793</v>
      </c>
      <c r="H857" s="46">
        <v>1.3005054945294618</v>
      </c>
      <c r="I857" s="333">
        <f t="shared" si="41"/>
        <v>1.5868657576808998</v>
      </c>
      <c r="J857">
        <f t="shared" si="39"/>
        <v>1.7936461104707924E-2</v>
      </c>
      <c r="K857" s="333">
        <f>MAX(I$3:I857)</f>
        <v>1.8516209749008172</v>
      </c>
      <c r="L857">
        <f t="shared" si="40"/>
        <v>-0.14298564382707923</v>
      </c>
    </row>
    <row r="858" spans="1:12">
      <c r="A858" s="28">
        <v>45121</v>
      </c>
      <c r="B858" s="33">
        <v>1.5914946111142174</v>
      </c>
      <c r="C858" s="33">
        <v>1.2858477987638</v>
      </c>
      <c r="D858" s="33">
        <v>1.8971414234646349</v>
      </c>
      <c r="E858" s="33">
        <v>1.1075238999999999</v>
      </c>
      <c r="F858" s="46">
        <v>0.99449629139257345</v>
      </c>
      <c r="G858" s="33">
        <f>[1]!thsiFinD("ths_int_chg_ratio_index",G$1,$A$3,$A858,101)/100+1</f>
        <v>1.34561348613221</v>
      </c>
      <c r="H858" s="46">
        <v>1.2992738431280209</v>
      </c>
      <c r="I858" s="333">
        <f t="shared" si="41"/>
        <v>1.5982076332963278</v>
      </c>
      <c r="J858">
        <f t="shared" si="39"/>
        <v>7.1473441030092122E-3</v>
      </c>
      <c r="K858" s="333">
        <f>MAX(I$3:I858)</f>
        <v>1.8516209749008172</v>
      </c>
      <c r="L858">
        <f t="shared" si="40"/>
        <v>-0.13686026732229239</v>
      </c>
    </row>
    <row r="859" spans="1:12">
      <c r="A859" s="28">
        <v>45124</v>
      </c>
      <c r="B859" s="33">
        <v>1.5783777448937624</v>
      </c>
      <c r="C859" s="33">
        <v>1.2747588575962774</v>
      </c>
      <c r="D859" s="33">
        <v>1.8819966321912474</v>
      </c>
      <c r="E859" s="33">
        <v>1.0988367999999999</v>
      </c>
      <c r="F859" s="46">
        <v>0.98771866489197802</v>
      </c>
      <c r="G859" s="33">
        <f>[1]!thsiFinD("ths_int_chg_ratio_index",G$1,$A$3,$A859,101)/100+1</f>
        <v>1.33804091337466</v>
      </c>
      <c r="H859" s="46">
        <v>1.2952706038916135</v>
      </c>
      <c r="I859" s="333">
        <f t="shared" si="41"/>
        <v>1.5886336180414304</v>
      </c>
      <c r="J859">
        <f t="shared" si="39"/>
        <v>-5.990470233927514E-3</v>
      </c>
      <c r="K859" s="333">
        <f>MAX(I$3:I859)</f>
        <v>1.8516209749008172</v>
      </c>
      <c r="L859">
        <f t="shared" si="40"/>
        <v>-0.14203088019861831</v>
      </c>
    </row>
    <row r="860" spans="1:12">
      <c r="A860" s="28">
        <v>45125</v>
      </c>
      <c r="B860" s="33">
        <v>1.5643893704751788</v>
      </c>
      <c r="C860" s="33">
        <v>1.265652361839215</v>
      </c>
      <c r="D860" s="33">
        <v>1.8631263791111425</v>
      </c>
      <c r="E860" s="33">
        <v>1.0968994000000001</v>
      </c>
      <c r="F860" s="46">
        <v>0.98494565847940596</v>
      </c>
      <c r="G860" s="33">
        <f>[1]!thsiFinD("ths_int_chg_ratio_index",G$1,$A$3,$A860,101)/100+1</f>
        <v>1.3277539155564999</v>
      </c>
      <c r="H860" s="46">
        <v>1.2925121854126043</v>
      </c>
      <c r="I860" s="333">
        <f t="shared" si="41"/>
        <v>1.5778192822618733</v>
      </c>
      <c r="J860">
        <f t="shared" si="39"/>
        <v>-6.8073189794949363E-3</v>
      </c>
      <c r="K860" s="333">
        <f>MAX(I$3:I860)</f>
        <v>1.8516209749008172</v>
      </c>
      <c r="L860">
        <f t="shared" si="40"/>
        <v>-0.14787134967166282</v>
      </c>
    </row>
    <row r="861" spans="1:12">
      <c r="A861" s="28">
        <v>45126</v>
      </c>
      <c r="B861" s="33">
        <v>1.5628139845246283</v>
      </c>
      <c r="C861" s="33">
        <v>1.2518623138101739</v>
      </c>
      <c r="D861" s="33">
        <v>1.8737656552390827</v>
      </c>
      <c r="E861" s="33">
        <v>1.0858658999999999</v>
      </c>
      <c r="F861" s="46">
        <v>0.98381643970882404</v>
      </c>
      <c r="G861" s="33">
        <f>[1]!thsiFinD("ths_int_chg_ratio_index",G$1,$A$3,$A861,101)/100+1</f>
        <v>1.3153476137082101</v>
      </c>
      <c r="H861" s="46">
        <v>1.2911746153159274</v>
      </c>
      <c r="I861" s="333">
        <f t="shared" si="41"/>
        <v>1.582470135277505</v>
      </c>
      <c r="J861">
        <f t="shared" si="39"/>
        <v>2.9476462025261885E-3</v>
      </c>
      <c r="K861" s="333">
        <f>MAX(I$3:I861)</f>
        <v>1.8516209749008172</v>
      </c>
      <c r="L861">
        <f t="shared" si="40"/>
        <v>-0.14535957589145876</v>
      </c>
    </row>
    <row r="862" spans="1:12">
      <c r="A862" s="28">
        <v>45127</v>
      </c>
      <c r="B862" s="33">
        <v>1.5128419358896079</v>
      </c>
      <c r="C862" s="33">
        <v>1.2259517590343461</v>
      </c>
      <c r="D862" s="33">
        <v>1.79973211274487</v>
      </c>
      <c r="E862" s="33">
        <v>1.0718775</v>
      </c>
      <c r="F862" s="46">
        <v>0.97576480182507397</v>
      </c>
      <c r="G862" s="33">
        <f>[1]!thsiFinD("ths_int_chg_ratio_index",G$1,$A$3,$A862,101)/100+1</f>
        <v>1.2901245546904199</v>
      </c>
      <c r="H862" s="46">
        <v>1.276252109712632</v>
      </c>
      <c r="I862" s="333">
        <f t="shared" si="41"/>
        <v>1.5379921112287511</v>
      </c>
      <c r="J862">
        <f t="shared" si="39"/>
        <v>-2.8106706760032574E-2</v>
      </c>
      <c r="K862" s="333">
        <f>MAX(I$3:I862)</f>
        <v>1.8516209749008172</v>
      </c>
      <c r="L862">
        <f t="shared" si="40"/>
        <v>-0.16938070367714742</v>
      </c>
    </row>
    <row r="863" spans="1:12">
      <c r="A863" s="28">
        <v>45128</v>
      </c>
      <c r="B863" s="33">
        <v>1.5033046827682846</v>
      </c>
      <c r="C863" s="33">
        <v>1.2194373477919815</v>
      </c>
      <c r="D863" s="33">
        <v>1.7871720177445876</v>
      </c>
      <c r="E863" s="33">
        <v>1.0691757</v>
      </c>
      <c r="F863" s="46">
        <v>0.97543520288682095</v>
      </c>
      <c r="G863" s="33">
        <f>[1]!thsiFinD("ths_int_chg_ratio_index",G$1,$A$3,$A863,101)/100+1</f>
        <v>1.28444211404413</v>
      </c>
      <c r="H863" s="46">
        <v>1.2739831152136225</v>
      </c>
      <c r="I863" s="333">
        <f t="shared" si="41"/>
        <v>1.530577566479105</v>
      </c>
      <c r="J863">
        <f t="shared" si="39"/>
        <v>-4.8209250850593799E-3</v>
      </c>
      <c r="K863" s="333">
        <f>MAX(I$3:I863)</f>
        <v>1.8516209749008172</v>
      </c>
      <c r="L863">
        <f t="shared" si="40"/>
        <v>-0.1733850570789246</v>
      </c>
    </row>
    <row r="864" spans="1:12">
      <c r="A864" s="28">
        <v>45131</v>
      </c>
      <c r="B864" s="33">
        <v>1.5051718682200403</v>
      </c>
      <c r="C864" s="33">
        <v>1.2157453766879882</v>
      </c>
      <c r="D864" s="33">
        <v>1.7945983597520925</v>
      </c>
      <c r="E864" s="33">
        <v>1.0604237000000001</v>
      </c>
      <c r="F864" s="46">
        <v>0.971909789083792</v>
      </c>
      <c r="G864" s="33">
        <f>[1]!thsiFinD("ths_int_chg_ratio_index",G$1,$A$3,$A864,101)/100+1</f>
        <v>1.29112526381994</v>
      </c>
      <c r="H864" s="46">
        <v>1.2746852677491347</v>
      </c>
      <c r="I864" s="333">
        <f t="shared" si="41"/>
        <v>1.5346418137506137</v>
      </c>
      <c r="J864">
        <f t="shared" si="39"/>
        <v>2.6553683789172222E-3</v>
      </c>
      <c r="K864" s="333">
        <f>MAX(I$3:I864)</f>
        <v>1.8516209749008172</v>
      </c>
      <c r="L864">
        <f t="shared" si="40"/>
        <v>-0.17119008989795148</v>
      </c>
    </row>
    <row r="865" spans="1:12">
      <c r="A865" s="28">
        <v>45132</v>
      </c>
      <c r="B865" s="33">
        <v>1.5278115356295827</v>
      </c>
      <c r="C865" s="33">
        <v>1.2369081017403003</v>
      </c>
      <c r="D865" s="33">
        <v>1.8187149695188651</v>
      </c>
      <c r="E865" s="33">
        <v>1.0748035</v>
      </c>
      <c r="F865" s="46">
        <v>0.99690830960479637</v>
      </c>
      <c r="G865" s="33">
        <f>[1]!thsiFinD("ths_int_chg_ratio_index",G$1,$A$3,$A865,101)/100+1</f>
        <v>1.3141748194013101</v>
      </c>
      <c r="H865" s="46">
        <v>1.2964864452699381</v>
      </c>
      <c r="I865" s="333">
        <f t="shared" si="41"/>
        <v>1.5576007073944016</v>
      </c>
      <c r="J865">
        <f t="shared" si="39"/>
        <v>1.4960424926567795E-2</v>
      </c>
      <c r="K865" s="333">
        <f>MAX(I$3:I865)</f>
        <v>1.8516209749008172</v>
      </c>
      <c r="L865">
        <f t="shared" si="40"/>
        <v>-0.15879074145947436</v>
      </c>
    </row>
    <row r="866" spans="1:12">
      <c r="A866" s="28">
        <v>45133</v>
      </c>
      <c r="B866" s="33">
        <v>1.5041901382352787</v>
      </c>
      <c r="C866" s="33">
        <v>1.2308674589126949</v>
      </c>
      <c r="D866" s="33">
        <v>1.7775128175578625</v>
      </c>
      <c r="E866" s="33">
        <v>1.075259</v>
      </c>
      <c r="F866" s="46">
        <v>0.99473095125217215</v>
      </c>
      <c r="G866" s="33">
        <f>[1]!thsiFinD("ths_int_chg_ratio_index",G$1,$A$3,$A866,101)/100+1</f>
        <v>1.30646398453576</v>
      </c>
      <c r="H866" s="46">
        <v>1.2877920165139134</v>
      </c>
      <c r="I866" s="333">
        <f t="shared" si="41"/>
        <v>1.5326524170358879</v>
      </c>
      <c r="J866">
        <f t="shared" si="39"/>
        <v>-1.6017128292300176E-2</v>
      </c>
      <c r="K866" s="333">
        <f>MAX(I$3:I866)</f>
        <v>1.8516209749008172</v>
      </c>
      <c r="L866">
        <f t="shared" si="40"/>
        <v>-0.17226449807418875</v>
      </c>
    </row>
    <row r="867" spans="1:12">
      <c r="A867" s="28">
        <v>45134</v>
      </c>
      <c r="B867" s="33">
        <v>1.4878202215211467</v>
      </c>
      <c r="C867" s="33">
        <v>1.2174776438760158</v>
      </c>
      <c r="D867" s="33">
        <v>1.7581627991662776</v>
      </c>
      <c r="E867" s="33">
        <v>1.0681080000000001</v>
      </c>
      <c r="F867" s="46">
        <v>0.99210682763896751</v>
      </c>
      <c r="G867" s="33">
        <f>[1]!thsiFinD("ths_int_chg_ratio_index",G$1,$A$3,$A867,101)/100+1</f>
        <v>1.29601207863055</v>
      </c>
      <c r="H867" s="46">
        <v>1.2799375001749489</v>
      </c>
      <c r="I867" s="333">
        <f t="shared" si="41"/>
        <v>1.5190501496706132</v>
      </c>
      <c r="J867">
        <f t="shared" si="39"/>
        <v>-8.8749851003929736E-3</v>
      </c>
      <c r="K867" s="333">
        <f>MAX(I$3:I867)</f>
        <v>1.8516209749008172</v>
      </c>
      <c r="L867">
        <f t="shared" si="40"/>
        <v>-0.17961063832084656</v>
      </c>
    </row>
    <row r="868" spans="1:12">
      <c r="A868" s="28">
        <v>45135</v>
      </c>
      <c r="B868" s="33">
        <v>1.4934617725332595</v>
      </c>
      <c r="C868" s="33">
        <v>1.2277869812394764</v>
      </c>
      <c r="D868" s="33">
        <v>1.7591365638270424</v>
      </c>
      <c r="E868" s="33">
        <v>1.0763009000000001</v>
      </c>
      <c r="F868" s="46">
        <v>1.0126635221622211</v>
      </c>
      <c r="G868" s="33">
        <f>[1]!thsiFinD("ths_int_chg_ratio_index",G$1,$A$3,$A868,101)/100+1</f>
        <v>1.31509059962857</v>
      </c>
      <c r="H868" s="46">
        <v>1.2939168455352754</v>
      </c>
      <c r="I868" s="333">
        <f t="shared" si="41"/>
        <v>1.5265267046811588</v>
      </c>
      <c r="J868">
        <f t="shared" si="39"/>
        <v>4.9218618701738492E-3</v>
      </c>
      <c r="K868" s="333">
        <f>MAX(I$3:I868)</f>
        <v>1.8516209749008172</v>
      </c>
      <c r="L868">
        <f t="shared" si="40"/>
        <v>-0.1755727952029017</v>
      </c>
    </row>
    <row r="869" spans="1:12">
      <c r="A869" s="28">
        <v>45138</v>
      </c>
      <c r="B869" s="33">
        <v>1.5009016484704722</v>
      </c>
      <c r="C869" s="33">
        <v>1.2374542802948096</v>
      </c>
      <c r="D869" s="33">
        <v>1.7643490166461349</v>
      </c>
      <c r="E869" s="33">
        <v>1.0840643000000001</v>
      </c>
      <c r="F869" s="46">
        <v>1.01872933929787</v>
      </c>
      <c r="G869" s="33">
        <f>[1]!thsiFinD("ths_int_chg_ratio_index",G$1,$A$3,$A869,101)/100+1</f>
        <v>1.30998471857226</v>
      </c>
      <c r="H869" s="46">
        <v>1.3029399041453453</v>
      </c>
      <c r="I869" s="333">
        <f t="shared" si="41"/>
        <v>1.53364446039574</v>
      </c>
      <c r="J869">
        <f t="shared" si="39"/>
        <v>4.6627128714842314E-3</v>
      </c>
      <c r="K869" s="333">
        <f>MAX(I$3:I869)</f>
        <v>1.8516209749008172</v>
      </c>
      <c r="L869">
        <f t="shared" si="40"/>
        <v>-0.17172872786349258</v>
      </c>
    </row>
    <row r="870" spans="1:12">
      <c r="A870" s="28">
        <v>45139</v>
      </c>
      <c r="B870" s="33">
        <v>1.5083412175622239</v>
      </c>
      <c r="C870" s="33">
        <v>1.2392026885525456</v>
      </c>
      <c r="D870" s="33">
        <v>1.7774797465719026</v>
      </c>
      <c r="E870" s="33">
        <v>1.0819475999999999</v>
      </c>
      <c r="F870" s="46">
        <v>1.0160609481772871</v>
      </c>
      <c r="G870" s="33">
        <f>[1]!thsiFinD("ths_int_chg_ratio_index",G$1,$A$3,$A870,101)/100+1</f>
        <v>1.3091385231230999</v>
      </c>
      <c r="H870" s="46">
        <v>1.300251034265949</v>
      </c>
      <c r="I870" s="333">
        <f t="shared" si="41"/>
        <v>1.5388653904189258</v>
      </c>
      <c r="J870">
        <f t="shared" si="39"/>
        <v>3.4042636073803312E-3</v>
      </c>
      <c r="K870" s="333">
        <f>MAX(I$3:I870)</f>
        <v>1.8516209749008172</v>
      </c>
      <c r="L870">
        <f t="shared" si="40"/>
        <v>-0.16890907411471956</v>
      </c>
    </row>
    <row r="871" spans="1:12">
      <c r="A871" s="28">
        <v>45140</v>
      </c>
      <c r="B871" s="33">
        <v>1.509407169905822</v>
      </c>
      <c r="C871" s="33">
        <v>1.2408299886102716</v>
      </c>
      <c r="D871" s="33">
        <v>1.7779843512013724</v>
      </c>
      <c r="E871" s="33">
        <v>1.0799112</v>
      </c>
      <c r="F871" s="46">
        <v>1.009846575457215</v>
      </c>
      <c r="G871" s="33">
        <f>[1]!thsiFinD("ths_int_chg_ratio_index",G$1,$A$3,$A871,101)/100+1</f>
        <v>1.3016725342817401</v>
      </c>
      <c r="H871" s="46">
        <v>1.2972417640682794</v>
      </c>
      <c r="I871" s="333">
        <f t="shared" si="41"/>
        <v>1.5376130576348259</v>
      </c>
      <c r="J871">
        <f t="shared" si="39"/>
        <v>-8.1380268339059647E-4</v>
      </c>
      <c r="K871" s="333">
        <f>MAX(I$3:I871)</f>
        <v>1.8516209749008172</v>
      </c>
      <c r="L871">
        <f t="shared" si="40"/>
        <v>-0.16958541814034656</v>
      </c>
    </row>
    <row r="872" spans="1:12">
      <c r="A872" s="28">
        <v>45141</v>
      </c>
      <c r="B872" s="33">
        <v>1.5074583448998038</v>
      </c>
      <c r="C872" s="33">
        <v>1.2429253799588225</v>
      </c>
      <c r="D872" s="33">
        <v>1.7719913098407851</v>
      </c>
      <c r="E872" s="33">
        <v>1.0906005999999999</v>
      </c>
      <c r="F872" s="46">
        <v>1.0173663955675281</v>
      </c>
      <c r="G872" s="33">
        <f>[1]!thsiFinD("ths_int_chg_ratio_index",G$1,$A$3,$A872,101)/100+1</f>
        <v>1.3101213307744399</v>
      </c>
      <c r="H872" s="46">
        <v>1.2996001180001251</v>
      </c>
      <c r="I872" s="333">
        <f t="shared" si="41"/>
        <v>1.535795713920455</v>
      </c>
      <c r="J872">
        <f t="shared" si="39"/>
        <v>-1.1819252609407416E-3</v>
      </c>
      <c r="K872" s="333">
        <f>MAX(I$3:I872)</f>
        <v>1.8516209749008172</v>
      </c>
      <c r="L872">
        <f t="shared" si="40"/>
        <v>-0.17056690611170011</v>
      </c>
    </row>
    <row r="873" spans="1:12">
      <c r="A873" s="28">
        <v>45142</v>
      </c>
      <c r="B873" s="33">
        <v>1.5296600488176377</v>
      </c>
      <c r="C873" s="33">
        <v>1.2549702937958853</v>
      </c>
      <c r="D873" s="33">
        <v>1.8043498038393899</v>
      </c>
      <c r="E873" s="33">
        <v>1.0926954</v>
      </c>
      <c r="F873" s="46">
        <v>1.021592773897372</v>
      </c>
      <c r="G873" s="33">
        <f>[1]!thsiFinD("ths_int_chg_ratio_index",G$1,$A$3,$A873,101)/100+1</f>
        <v>1.32055141667514</v>
      </c>
      <c r="H873" s="46">
        <v>1.3050078097270104</v>
      </c>
      <c r="I873" s="333">
        <f t="shared" si="41"/>
        <v>1.5546788067832003</v>
      </c>
      <c r="J873">
        <f t="shared" si="39"/>
        <v>1.229531551077323E-2</v>
      </c>
      <c r="K873" s="333">
        <f>MAX(I$3:I873)</f>
        <v>1.8516209749008172</v>
      </c>
      <c r="L873">
        <f t="shared" si="40"/>
        <v>-0.16036876452726656</v>
      </c>
    </row>
    <row r="874" spans="1:12">
      <c r="A874" s="28">
        <v>45145</v>
      </c>
      <c r="B874" s="33">
        <v>1.5333833018066672</v>
      </c>
      <c r="C874" s="33">
        <v>1.2475134857676893</v>
      </c>
      <c r="D874" s="33">
        <v>1.819253117845645</v>
      </c>
      <c r="E874" s="33">
        <v>1.0824952999999999</v>
      </c>
      <c r="F874" s="46">
        <v>1.014231816642208</v>
      </c>
      <c r="G874" s="33">
        <f>[1]!thsiFinD("ths_int_chg_ratio_index",G$1,$A$3,$A874,101)/100+1</f>
        <v>1.30146996709428</v>
      </c>
      <c r="H874" s="46">
        <v>1.2975601290155563</v>
      </c>
      <c r="I874" s="333">
        <f t="shared" si="41"/>
        <v>1.5584066234306007</v>
      </c>
      <c r="J874">
        <f t="shared" si="39"/>
        <v>2.3978050200050838E-3</v>
      </c>
      <c r="K874" s="333">
        <f>MAX(I$3:I874)</f>
        <v>1.8516209749008172</v>
      </c>
      <c r="L874">
        <f t="shared" si="40"/>
        <v>-0.15835549253589698</v>
      </c>
    </row>
    <row r="875" spans="1:12">
      <c r="A875" s="28">
        <v>45146</v>
      </c>
      <c r="B875" s="33">
        <v>1.5209240168610638</v>
      </c>
      <c r="C875" s="33">
        <v>1.2392456495405524</v>
      </c>
      <c r="D875" s="33">
        <v>1.802602384181575</v>
      </c>
      <c r="E875" s="33">
        <v>1.0755212999999999</v>
      </c>
      <c r="F875" s="46">
        <v>1.011205709470713</v>
      </c>
      <c r="G875" s="33">
        <f>[1]!thsiFinD("ths_int_chg_ratio_index",G$1,$A$3,$A875,101)/100+1</f>
        <v>1.29816673189294</v>
      </c>
      <c r="H875" s="46">
        <v>1.2947389124824953</v>
      </c>
      <c r="I875" s="333">
        <f t="shared" si="41"/>
        <v>1.5486706483320352</v>
      </c>
      <c r="J875">
        <f t="shared" si="39"/>
        <v>-6.2473907337053936E-3</v>
      </c>
      <c r="K875" s="333">
        <f>MAX(I$3:I875)</f>
        <v>1.8516209749008172</v>
      </c>
      <c r="L875">
        <f t="shared" si="40"/>
        <v>-0.16361357463290227</v>
      </c>
    </row>
    <row r="876" spans="1:12">
      <c r="A876" s="28">
        <v>45147</v>
      </c>
      <c r="B876" s="33">
        <v>1.4906850128533509</v>
      </c>
      <c r="C876" s="33">
        <v>1.2251017134520918</v>
      </c>
      <c r="D876" s="33">
        <v>1.7562683122546101</v>
      </c>
      <c r="E876" s="33">
        <v>1.0765559</v>
      </c>
      <c r="F876" s="46">
        <v>1.0069979122751695</v>
      </c>
      <c r="G876" s="33">
        <f>[1]!thsiFinD("ths_int_chg_ratio_index",G$1,$A$3,$A876,101)/100+1</f>
        <v>1.28700078799502</v>
      </c>
      <c r="H876" s="46">
        <v>1.2844317186335763</v>
      </c>
      <c r="I876" s="333">
        <f t="shared" si="41"/>
        <v>1.5203500154440932</v>
      </c>
      <c r="J876">
        <f t="shared" si="39"/>
        <v>-1.8287059884840029E-2</v>
      </c>
      <c r="K876" s="333">
        <f>MAX(I$3:I876)</f>
        <v>1.8516209749008172</v>
      </c>
      <c r="L876">
        <f t="shared" si="40"/>
        <v>-0.17890862328045765</v>
      </c>
    </row>
    <row r="877" spans="1:12">
      <c r="A877" s="28">
        <v>45148</v>
      </c>
      <c r="B877" s="33">
        <v>1.4907759698175889</v>
      </c>
      <c r="C877" s="33">
        <v>1.2273778110049778</v>
      </c>
      <c r="D877" s="33">
        <v>1.7541741286301999</v>
      </c>
      <c r="E877" s="33">
        <v>1.0823961</v>
      </c>
      <c r="F877" s="46">
        <v>1.0089624874244285</v>
      </c>
      <c r="G877" s="33">
        <f>[1]!thsiFinD("ths_int_chg_ratio_index",G$1,$A$3,$A877,101)/100+1</f>
        <v>1.2873715630811799</v>
      </c>
      <c r="H877" s="46">
        <v>1.286586428041564</v>
      </c>
      <c r="I877" s="333">
        <f t="shared" si="41"/>
        <v>1.520380278335882</v>
      </c>
      <c r="J877">
        <f t="shared" si="39"/>
        <v>1.9905213589854753E-5</v>
      </c>
      <c r="K877" s="333">
        <f>MAX(I$3:I877)</f>
        <v>1.8516209749008172</v>
      </c>
      <c r="L877">
        <f t="shared" si="40"/>
        <v>-0.1788922792812272</v>
      </c>
    </row>
    <row r="878" spans="1:12">
      <c r="A878" s="28">
        <v>45149</v>
      </c>
      <c r="B878" s="33">
        <v>1.4615405846852771</v>
      </c>
      <c r="C878" s="33">
        <v>1.2011651999149069</v>
      </c>
      <c r="D878" s="33">
        <v>1.7219159694556474</v>
      </c>
      <c r="E878" s="33">
        <v>1.0592083999999999</v>
      </c>
      <c r="F878" s="46">
        <v>0.98663343315882202</v>
      </c>
      <c r="G878" s="33">
        <f>[1]!thsiFinD("ths_int_chg_ratio_index",G$1,$A$3,$A878,101)/100+1</f>
        <v>1.2615024421906</v>
      </c>
      <c r="H878" s="46">
        <v>1.2644164818696331</v>
      </c>
      <c r="I878" s="333">
        <f t="shared" si="41"/>
        <v>1.4931662256626401</v>
      </c>
      <c r="J878">
        <f t="shared" si="39"/>
        <v>-1.7899503868222144E-2</v>
      </c>
      <c r="K878" s="333">
        <f>MAX(I$3:I878)</f>
        <v>1.8516209749008172</v>
      </c>
      <c r="L878">
        <f t="shared" si="40"/>
        <v>-0.19358970010445997</v>
      </c>
    </row>
    <row r="879" spans="1:12">
      <c r="A879" s="28">
        <v>45152</v>
      </c>
      <c r="B879" s="33">
        <v>1.4659268969998114</v>
      </c>
      <c r="C879" s="33">
        <v>1.1942971131242606</v>
      </c>
      <c r="D879" s="33">
        <v>1.7375566808753624</v>
      </c>
      <c r="E879" s="33">
        <v>1.0522092000000001</v>
      </c>
      <c r="F879" s="46">
        <v>0.981449016218923</v>
      </c>
      <c r="G879" s="33">
        <f>[1]!thsiFinD("ths_int_chg_ratio_index",G$1,$A$3,$A879,101)/100+1</f>
        <v>1.26372461784881</v>
      </c>
      <c r="H879" s="46">
        <v>1.2671428315516073</v>
      </c>
      <c r="I879" s="333">
        <f t="shared" si="41"/>
        <v>1.5023497562134849</v>
      </c>
      <c r="J879">
        <f t="shared" si="39"/>
        <v>6.1503738786814477E-3</v>
      </c>
      <c r="K879" s="333">
        <f>MAX(I$3:I879)</f>
        <v>1.8516209749008172</v>
      </c>
      <c r="L879">
        <f t="shared" si="40"/>
        <v>-0.18862997526048286</v>
      </c>
    </row>
    <row r="880" spans="1:12">
      <c r="A880" s="28">
        <v>45153</v>
      </c>
      <c r="B880" s="33">
        <v>1.4469190307333513</v>
      </c>
      <c r="C880" s="33">
        <v>1.1794192243454149</v>
      </c>
      <c r="D880" s="33">
        <v>1.7144188371212874</v>
      </c>
      <c r="E880" s="33">
        <v>1.0372136999999999</v>
      </c>
      <c r="F880" s="46">
        <v>0.97808452205068797</v>
      </c>
      <c r="G880" s="33">
        <f>[1]!thsiFinD("ths_int_chg_ratio_index",G$1,$A$3,$A880,101)/100+1</f>
        <v>1.2487638905571301</v>
      </c>
      <c r="H880" s="46">
        <v>1.2608143590584178</v>
      </c>
      <c r="I880" s="333">
        <f t="shared" si="41"/>
        <v>1.4876165980898526</v>
      </c>
      <c r="J880">
        <f t="shared" si="39"/>
        <v>-9.8067431120471005E-3</v>
      </c>
      <c r="K880" s="333">
        <f>MAX(I$3:I880)</f>
        <v>1.8516209749008172</v>
      </c>
      <c r="L880">
        <f t="shared" si="40"/>
        <v>-0.19658687266191865</v>
      </c>
    </row>
    <row r="881" spans="1:12">
      <c r="A881" s="28">
        <v>45154</v>
      </c>
      <c r="B881" s="33">
        <v>1.4178036227102893</v>
      </c>
      <c r="C881" s="33">
        <v>1.1610780702654633</v>
      </c>
      <c r="D881" s="33">
        <v>1.674529175155115</v>
      </c>
      <c r="E881" s="33">
        <v>1.0249170999999999</v>
      </c>
      <c r="F881" s="46">
        <v>0.97076409270354602</v>
      </c>
      <c r="G881" s="33">
        <f>[1]!thsiFinD("ths_int_chg_ratio_index",G$1,$A$3,$A881,101)/100+1</f>
        <v>1.23231820677676</v>
      </c>
      <c r="H881" s="46">
        <v>1.2493499516988225</v>
      </c>
      <c r="I881" s="333">
        <f t="shared" si="41"/>
        <v>1.4619395634269687</v>
      </c>
      <c r="J881">
        <f t="shared" si="39"/>
        <v>-1.7260519071818581E-2</v>
      </c>
      <c r="K881" s="333">
        <f>MAX(I$3:I881)</f>
        <v>1.8516209749008172</v>
      </c>
      <c r="L881">
        <f t="shared" si="40"/>
        <v>-0.21045420026888706</v>
      </c>
    </row>
    <row r="882" spans="1:12">
      <c r="A882" s="28">
        <v>45155</v>
      </c>
      <c r="B882" s="33">
        <v>1.4266354355041817</v>
      </c>
      <c r="C882" s="33">
        <v>1.1709243653267936</v>
      </c>
      <c r="D882" s="33">
        <v>1.6823465056815698</v>
      </c>
      <c r="E882" s="33">
        <v>1.0273600000000001</v>
      </c>
      <c r="F882" s="46">
        <v>0.974945829566077</v>
      </c>
      <c r="G882" s="33">
        <f>[1]!thsiFinD("ths_int_chg_ratio_index",G$1,$A$3,$A882,101)/100+1</f>
        <v>1.2392210415129501</v>
      </c>
      <c r="H882" s="46">
        <v>1.2607785539079304</v>
      </c>
      <c r="I882" s="333">
        <f t="shared" si="41"/>
        <v>1.4715625297947501</v>
      </c>
      <c r="J882">
        <f t="shared" si="39"/>
        <v>6.5823284412824812E-3</v>
      </c>
      <c r="K882" s="333">
        <f>MAX(I$3:I882)</f>
        <v>1.8516209749008172</v>
      </c>
      <c r="L882">
        <f t="shared" si="40"/>
        <v>-0.20525715049562188</v>
      </c>
    </row>
    <row r="883" spans="1:12">
      <c r="A883" s="28">
        <v>45156</v>
      </c>
      <c r="B883" s="33">
        <v>1.3932413382377269</v>
      </c>
      <c r="C883" s="33">
        <v>1.152724435522021</v>
      </c>
      <c r="D883" s="33">
        <v>1.6337582409534326</v>
      </c>
      <c r="E883" s="33">
        <v>1.0165599999999999</v>
      </c>
      <c r="F883" s="46">
        <v>0.96190755280337703</v>
      </c>
      <c r="G883" s="33">
        <f>[1]!thsiFinD("ths_int_chg_ratio_index",G$1,$A$3,$A883,101)/100+1</f>
        <v>1.21770259853568</v>
      </c>
      <c r="H883" s="46">
        <v>1.2420474055242436</v>
      </c>
      <c r="I883" s="333">
        <f t="shared" si="41"/>
        <v>1.4379028232388382</v>
      </c>
      <c r="J883">
        <f t="shared" si="39"/>
        <v>-2.2873446336396319E-2</v>
      </c>
      <c r="K883" s="333">
        <f>MAX(I$3:I883)</f>
        <v>1.8516209749008172</v>
      </c>
      <c r="L883">
        <f t="shared" si="40"/>
        <v>-0.22343565841499502</v>
      </c>
    </row>
    <row r="884" spans="1:12">
      <c r="A884" s="28">
        <v>45159</v>
      </c>
      <c r="B884" s="33">
        <v>1.3821581056957688</v>
      </c>
      <c r="C884" s="33">
        <v>1.140972678838325</v>
      </c>
      <c r="D884" s="33">
        <v>1.6233435325532124</v>
      </c>
      <c r="E884" s="33">
        <v>1.0007269999999999</v>
      </c>
      <c r="F884" s="46">
        <v>0.94876353886888198</v>
      </c>
      <c r="G884" s="33">
        <f>[1]!thsiFinD("ths_int_chg_ratio_index",G$1,$A$3,$A884,101)/100+1</f>
        <v>1.2063051728507301</v>
      </c>
      <c r="H884" s="46">
        <v>1.2313311900001576</v>
      </c>
      <c r="I884" s="333">
        <f t="shared" si="41"/>
        <v>1.4273373612766851</v>
      </c>
      <c r="J884">
        <f t="shared" si="39"/>
        <v>-7.3478275384109004E-3</v>
      </c>
      <c r="K884" s="333">
        <f>MAX(I$3:I884)</f>
        <v>1.8516209749008172</v>
      </c>
      <c r="L884">
        <f t="shared" si="40"/>
        <v>-0.22914171926944127</v>
      </c>
    </row>
    <row r="885" spans="1:12">
      <c r="A885" s="28">
        <v>45160</v>
      </c>
      <c r="B885" s="33">
        <v>1.4162596659537536</v>
      </c>
      <c r="C885" s="33">
        <v>1.155860629390957</v>
      </c>
      <c r="D885" s="33">
        <v>1.67665870251655</v>
      </c>
      <c r="E885" s="33">
        <v>1.0010017</v>
      </c>
      <c r="F885" s="46">
        <v>0.95546840678950395</v>
      </c>
      <c r="G885" s="33">
        <f>[1]!thsiFinD("ths_int_chg_ratio_index",G$1,$A$3,$A885,101)/100+1</f>
        <v>1.2207033647519401</v>
      </c>
      <c r="H885" s="46">
        <v>1.23924053663818</v>
      </c>
      <c r="I885" s="333">
        <f t="shared" si="41"/>
        <v>1.4579496195773651</v>
      </c>
      <c r="J885">
        <f t="shared" si="39"/>
        <v>2.1447107832516021E-2</v>
      </c>
      <c r="K885" s="333">
        <f>MAX(I$3:I885)</f>
        <v>1.8516209749008172</v>
      </c>
      <c r="L885">
        <f t="shared" si="40"/>
        <v>-0.21260903859902502</v>
      </c>
    </row>
    <row r="886" spans="1:12">
      <c r="A886" s="28">
        <v>45161</v>
      </c>
      <c r="B886" s="33">
        <v>1.3758690326949075</v>
      </c>
      <c r="C886" s="33">
        <v>1.1223554446966548</v>
      </c>
      <c r="D886" s="33">
        <v>1.6293826206931601</v>
      </c>
      <c r="E886" s="33">
        <v>0.97794309999999995</v>
      </c>
      <c r="F886" s="46">
        <v>0.93905376263061402</v>
      </c>
      <c r="G886" s="33">
        <f>[1]!thsiFinD("ths_int_chg_ratio_index",G$1,$A$3,$A886,101)/100+1</f>
        <v>1.18883559876402</v>
      </c>
      <c r="H886" s="46">
        <v>1.219856491239895</v>
      </c>
      <c r="I886" s="333">
        <f t="shared" si="41"/>
        <v>1.4246195559665276</v>
      </c>
      <c r="J886">
        <f t="shared" si="39"/>
        <v>-2.2860915880275279E-2</v>
      </c>
      <c r="K886" s="333">
        <f>MAX(I$3:I886)</f>
        <v>1.8516209749008172</v>
      </c>
      <c r="L886">
        <f t="shared" si="40"/>
        <v>-0.23060951713250177</v>
      </c>
    </row>
    <row r="887" spans="1:12">
      <c r="A887" s="28">
        <v>45162</v>
      </c>
      <c r="B887" s="33">
        <v>1.3913376323115714</v>
      </c>
      <c r="C887" s="33">
        <v>1.1351671498371128</v>
      </c>
      <c r="D887" s="33">
        <v>1.64750811478603</v>
      </c>
      <c r="E887" s="33">
        <v>0.98544790000000004</v>
      </c>
      <c r="F887" s="46">
        <v>0.94509803032497197</v>
      </c>
      <c r="G887" s="33">
        <f>[1]!thsiFinD("ths_int_chg_ratio_index",G$1,$A$3,$A887,101)/100+1</f>
        <v>1.2084696430527699</v>
      </c>
      <c r="H887" s="46">
        <v>1.2238793065397635</v>
      </c>
      <c r="I887" s="333">
        <f t="shared" si="41"/>
        <v>1.4356937106628966</v>
      </c>
      <c r="J887">
        <f t="shared" si="39"/>
        <v>7.773411961101262E-3</v>
      </c>
      <c r="K887" s="333">
        <f>MAX(I$3:I887)</f>
        <v>1.8516209749008172</v>
      </c>
      <c r="L887">
        <f t="shared" si="40"/>
        <v>-0.22462872795022204</v>
      </c>
    </row>
    <row r="888" spans="1:12">
      <c r="A888" s="28">
        <v>45163</v>
      </c>
      <c r="B888" s="33">
        <v>1.3453686234351825</v>
      </c>
      <c r="C888" s="33">
        <v>1.1083700980029649</v>
      </c>
      <c r="D888" s="33">
        <v>1.5823671488674</v>
      </c>
      <c r="E888" s="33">
        <v>0.97068410000000005</v>
      </c>
      <c r="F888" s="46">
        <v>0.93932098037710698</v>
      </c>
      <c r="G888" s="33">
        <f>[1]!thsiFinD("ths_int_chg_ratio_index",G$1,$A$3,$A888,101)/100+1</f>
        <v>1.18723403518127</v>
      </c>
      <c r="H888" s="46">
        <v>1.2067173400901705</v>
      </c>
      <c r="I888" s="333">
        <f t="shared" si="41"/>
        <v>1.3945422444787852</v>
      </c>
      <c r="J888">
        <f t="shared" si="39"/>
        <v>-2.8663123532881363E-2</v>
      </c>
      <c r="K888" s="333">
        <f>MAX(I$3:I888)</f>
        <v>1.8516209749008172</v>
      </c>
      <c r="L888">
        <f t="shared" si="40"/>
        <v>-0.24685329050483218</v>
      </c>
    </row>
    <row r="889" spans="1:12">
      <c r="A889" s="28">
        <v>45166</v>
      </c>
      <c r="B889" s="33">
        <v>1.3570834491839723</v>
      </c>
      <c r="C889" s="33">
        <v>1.1183460527165798</v>
      </c>
      <c r="D889" s="33">
        <v>1.5958208456513649</v>
      </c>
      <c r="E889" s="33">
        <v>0.97480199999999995</v>
      </c>
      <c r="F889" s="46">
        <v>0.95022174889282196</v>
      </c>
      <c r="G889" s="33">
        <f>[1]!thsiFinD("ths_int_chg_ratio_index",G$1,$A$3,$A889,101)/100+1</f>
        <v>1.2058767335560501</v>
      </c>
      <c r="H889" s="46">
        <v>1.2186992036621198</v>
      </c>
      <c r="I889" s="333">
        <f t="shared" si="41"/>
        <v>1.4072600246567424</v>
      </c>
      <c r="J889">
        <f t="shared" si="39"/>
        <v>9.1196808331257539E-3</v>
      </c>
      <c r="K889" s="333">
        <f>MAX(I$3:I889)</f>
        <v>1.8516209749008172</v>
      </c>
      <c r="L889">
        <f t="shared" si="40"/>
        <v>-0.23998483289371741</v>
      </c>
    </row>
    <row r="890" spans="1:12">
      <c r="A890" s="28">
        <v>45167</v>
      </c>
      <c r="B890" s="33">
        <v>1.4107362992181622</v>
      </c>
      <c r="C890" s="33">
        <v>1.1610550630312497</v>
      </c>
      <c r="D890" s="33">
        <v>1.660417535405075</v>
      </c>
      <c r="E890" s="33">
        <v>1.0106238000000001</v>
      </c>
      <c r="F890" s="46">
        <v>0.96273236818636798</v>
      </c>
      <c r="G890" s="33">
        <f>[1]!thsiFinD("ths_int_chg_ratio_index",G$1,$A$3,$A890,101)/100+1</f>
        <v>1.23620612735425</v>
      </c>
      <c r="H890" s="46">
        <v>1.2495762775658001</v>
      </c>
      <c r="I890" s="333">
        <f t="shared" si="41"/>
        <v>1.4549969064854376</v>
      </c>
      <c r="J890">
        <f t="shared" si="39"/>
        <v>3.3921863047548184E-2</v>
      </c>
      <c r="K890" s="333">
        <f>MAX(I$3:I890)</f>
        <v>1.8516209749008172</v>
      </c>
      <c r="L890">
        <f t="shared" si="40"/>
        <v>-0.21420370248107878</v>
      </c>
    </row>
    <row r="891" spans="1:12">
      <c r="A891" s="28">
        <v>45168</v>
      </c>
      <c r="B891" s="33">
        <v>1.4363868150830357</v>
      </c>
      <c r="C891" s="33">
        <v>1.1810359172598239</v>
      </c>
      <c r="D891" s="33">
        <v>1.6917377129062474</v>
      </c>
      <c r="E891" s="33">
        <v>1.0235574000000001</v>
      </c>
      <c r="F891" s="46">
        <v>0.96264109858958202</v>
      </c>
      <c r="G891" s="33">
        <f>[1]!thsiFinD("ths_int_chg_ratio_index",G$1,$A$3,$A891,101)/100+1</f>
        <v>1.2444218746494</v>
      </c>
      <c r="H891" s="46">
        <v>1.2544614466568844</v>
      </c>
      <c r="I891" s="333">
        <f t="shared" si="41"/>
        <v>1.4730995797815658</v>
      </c>
      <c r="J891">
        <f t="shared" si="39"/>
        <v>1.2441726312570234E-2</v>
      </c>
      <c r="K891" s="333">
        <f>MAX(I$3:I891)</f>
        <v>1.8516209749008172</v>
      </c>
      <c r="L891">
        <f t="shared" si="40"/>
        <v>-0.20442704000991729</v>
      </c>
    </row>
    <row r="892" spans="1:12">
      <c r="A892" s="28">
        <v>45169</v>
      </c>
      <c r="B892" s="33">
        <v>1.4368130593320625</v>
      </c>
      <c r="C892" s="33">
        <v>1.1864419443710874</v>
      </c>
      <c r="D892" s="33">
        <v>1.6871841742930376</v>
      </c>
      <c r="E892" s="33">
        <v>1.0157115000000001</v>
      </c>
      <c r="F892" s="46">
        <v>0.95672135955378401</v>
      </c>
      <c r="G892" s="33">
        <f>[1]!thsiFinD("ths_int_chg_ratio_index",G$1,$A$3,$A892,101)/100+1</f>
        <v>1.23968260266704</v>
      </c>
      <c r="H892" s="46">
        <v>1.2470317102712249</v>
      </c>
      <c r="I892" s="333">
        <f t="shared" si="41"/>
        <v>1.4671079422821314</v>
      </c>
      <c r="J892">
        <f t="shared" si="39"/>
        <v>-4.0673675980024138E-3</v>
      </c>
      <c r="K892" s="333">
        <f>MAX(I$3:I892)</f>
        <v>1.8516209749008172</v>
      </c>
      <c r="L892">
        <f t="shared" si="40"/>
        <v>-0.20766292768922778</v>
      </c>
    </row>
    <row r="893" spans="1:12">
      <c r="A893" s="28">
        <v>45170</v>
      </c>
      <c r="B893" s="33">
        <v>1.422542856697212</v>
      </c>
      <c r="C893" s="33">
        <v>1.1794516391784493</v>
      </c>
      <c r="D893" s="33">
        <v>1.665634074215975</v>
      </c>
      <c r="E893" s="33">
        <v>1.0114780999999999</v>
      </c>
      <c r="F893" s="46">
        <v>0.96214903743180002</v>
      </c>
      <c r="G893" s="33">
        <f>[1]!thsiFinD("ths_int_chg_ratio_index",G$1,$A$3,$A893,101)/100+1</f>
        <v>1.2323697250860901</v>
      </c>
      <c r="H893" s="46">
        <v>1.2493416279635654</v>
      </c>
      <c r="I893" s="333">
        <f t="shared" si="41"/>
        <v>1.4574878510897702</v>
      </c>
      <c r="J893">
        <f t="shared" si="39"/>
        <v>-6.557180228604631E-3</v>
      </c>
      <c r="K893" s="333">
        <f>MAX(I$3:I893)</f>
        <v>1.8516209749008172</v>
      </c>
      <c r="L893">
        <f t="shared" si="40"/>
        <v>-0.21285842467417448</v>
      </c>
    </row>
    <row r="894" spans="1:12">
      <c r="A894" s="28">
        <v>45173</v>
      </c>
      <c r="B894" s="33">
        <v>1.4291798489621572</v>
      </c>
      <c r="C894" s="33">
        <v>1.1882975000652645</v>
      </c>
      <c r="D894" s="33">
        <v>1.6700621978590502</v>
      </c>
      <c r="E894" s="33">
        <v>1.0199301000000001</v>
      </c>
      <c r="F894" s="46">
        <v>0.97637716121964402</v>
      </c>
      <c r="G894" s="33">
        <f>[1]!thsiFinD("ths_int_chg_ratio_index",G$1,$A$3,$A894,101)/100+1</f>
        <v>1.24087061735516</v>
      </c>
      <c r="H894" s="46">
        <v>1.2655937535078459</v>
      </c>
      <c r="I894" s="333">
        <f t="shared" si="41"/>
        <v>1.467827975683448</v>
      </c>
      <c r="J894">
        <f t="shared" si="39"/>
        <v>7.0944842428335431E-3</v>
      </c>
      <c r="K894" s="333">
        <f>MAX(I$3:I894)</f>
        <v>1.8516209749008172</v>
      </c>
      <c r="L894">
        <f t="shared" si="40"/>
        <v>-0.20727406117114611</v>
      </c>
    </row>
    <row r="895" spans="1:12">
      <c r="A895" s="28">
        <v>45174</v>
      </c>
      <c r="B895" s="33">
        <v>1.4120970912187736</v>
      </c>
      <c r="C895" s="33">
        <v>1.1816255250450998</v>
      </c>
      <c r="D895" s="33">
        <v>1.6425686573924474</v>
      </c>
      <c r="E895" s="33">
        <v>1.0154202000000001</v>
      </c>
      <c r="F895" s="46">
        <v>0.96921290689061401</v>
      </c>
      <c r="G895" s="33">
        <f>[1]!thsiFinD("ths_int_chg_ratio_index",G$1,$A$3,$A895,101)/100+1</f>
        <v>1.23007111754061</v>
      </c>
      <c r="H895" s="46">
        <v>1.2592482697114371</v>
      </c>
      <c r="I895" s="333">
        <f t="shared" si="41"/>
        <v>1.4509084635519423</v>
      </c>
      <c r="J895">
        <f t="shared" si="39"/>
        <v>-1.1526903977714276E-2</v>
      </c>
      <c r="K895" s="333">
        <f>MAX(I$3:I895)</f>
        <v>1.8516209749008172</v>
      </c>
      <c r="L895">
        <f t="shared" si="40"/>
        <v>-0.21641173694866966</v>
      </c>
    </row>
    <row r="896" spans="1:12">
      <c r="A896" s="28">
        <v>45175</v>
      </c>
      <c r="B896" s="33">
        <v>1.4180081674824301</v>
      </c>
      <c r="C896" s="33">
        <v>1.1948486702642402</v>
      </c>
      <c r="D896" s="33">
        <v>1.6411676647006201</v>
      </c>
      <c r="E896" s="33">
        <v>1.0105865999999999</v>
      </c>
      <c r="F896" s="46">
        <v>0.96772503716928004</v>
      </c>
      <c r="G896" s="33">
        <f>[1]!thsiFinD("ths_int_chg_ratio_index",G$1,$A$3,$A896,101)/100+1</f>
        <v>1.2244012986738699</v>
      </c>
      <c r="H896" s="46">
        <v>1.2609991166468564</v>
      </c>
      <c r="I896" s="333">
        <f t="shared" si="41"/>
        <v>1.4510833906737384</v>
      </c>
      <c r="J896">
        <f t="shared" si="39"/>
        <v>1.2056385787961865E-4</v>
      </c>
      <c r="K896" s="333">
        <f>MAX(I$3:I896)</f>
        <v>1.8516209749008172</v>
      </c>
      <c r="L896">
        <f t="shared" si="40"/>
        <v>-0.21631726452468703</v>
      </c>
    </row>
    <row r="897" spans="1:12">
      <c r="A897" s="28">
        <v>45176</v>
      </c>
      <c r="B897" s="33">
        <v>1.3809671890427289</v>
      </c>
      <c r="C897" s="33">
        <v>1.1546455903403503</v>
      </c>
      <c r="D897" s="33">
        <v>1.6072887877451074</v>
      </c>
      <c r="E897" s="33">
        <v>0.9835853</v>
      </c>
      <c r="F897" s="46">
        <v>0.95385607852709897</v>
      </c>
      <c r="G897" s="33">
        <f>[1]!thsiFinD("ths_int_chg_ratio_index",G$1,$A$3,$A897,101)/100+1</f>
        <v>1.1950287265102899</v>
      </c>
      <c r="H897" s="46">
        <v>1.2420434526337232</v>
      </c>
      <c r="I897" s="333">
        <f t="shared" si="41"/>
        <v>1.4246661201894153</v>
      </c>
      <c r="J897">
        <f t="shared" si="39"/>
        <v>-1.8205204920757501E-2</v>
      </c>
      <c r="K897" s="333">
        <f>MAX(I$3:I897)</f>
        <v>1.8516209749008172</v>
      </c>
      <c r="L897">
        <f t="shared" si="40"/>
        <v>-0.23058436931687487</v>
      </c>
    </row>
    <row r="898" spans="1:12">
      <c r="A898" s="28">
        <v>45177</v>
      </c>
      <c r="B898" s="33">
        <v>1.3772800878670142</v>
      </c>
      <c r="C898" s="33">
        <v>1.1576351810095131</v>
      </c>
      <c r="D898" s="33">
        <v>1.596924994724515</v>
      </c>
      <c r="E898" s="33">
        <v>0.97948429999999997</v>
      </c>
      <c r="F898" s="46">
        <v>0.95063403972183702</v>
      </c>
      <c r="G898" s="33">
        <f>[1]!thsiFinD("ths_int_chg_ratio_index",G$1,$A$3,$A898,101)/100+1</f>
        <v>1.1931216416167001</v>
      </c>
      <c r="H898" s="46">
        <v>1.2424863508313519</v>
      </c>
      <c r="I898" s="333">
        <f t="shared" si="41"/>
        <v>1.4197056727779334</v>
      </c>
      <c r="J898">
        <f t="shared" si="39"/>
        <v>-3.4818315261280208E-3</v>
      </c>
      <c r="K898" s="333">
        <f>MAX(I$3:I898)</f>
        <v>1.8516209749008172</v>
      </c>
      <c r="L898">
        <f t="shared" si="40"/>
        <v>-0.23326334491648304</v>
      </c>
    </row>
    <row r="899" spans="1:12">
      <c r="A899" s="28">
        <v>45180</v>
      </c>
      <c r="B899" s="33">
        <v>1.393257470311325</v>
      </c>
      <c r="C899" s="33">
        <v>1.1657956304374921</v>
      </c>
      <c r="D899" s="33">
        <v>1.6207193101851576</v>
      </c>
      <c r="E899" s="33">
        <v>0.98639319999999997</v>
      </c>
      <c r="F899" s="46">
        <v>0.95867576766729301</v>
      </c>
      <c r="G899" s="33">
        <f>[1]!thsiFinD("ths_int_chg_ratio_index",G$1,$A$3,$A899,101)/100+1</f>
        <v>1.2129688124901801</v>
      </c>
      <c r="H899" s="46">
        <v>1.2564003919460844</v>
      </c>
      <c r="I899" s="333">
        <f t="shared" si="41"/>
        <v>1.438559851065621</v>
      </c>
      <c r="J899">
        <f t="shared" ref="J899:J962" si="42">I899/I898-1</f>
        <v>1.3280342995880101E-2</v>
      </c>
      <c r="K899" s="333">
        <f>MAX(I$3:I899)</f>
        <v>1.8516209749008172</v>
      </c>
      <c r="L899">
        <f t="shared" ref="L899:L962" si="43">I899/K899-1</f>
        <v>-0.2230808191494601</v>
      </c>
    </row>
    <row r="900" spans="1:12">
      <c r="A900" s="28">
        <v>45181</v>
      </c>
      <c r="B900" s="33">
        <v>1.3887615784728182</v>
      </c>
      <c r="C900" s="33">
        <v>1.1587575120188418</v>
      </c>
      <c r="D900" s="33">
        <v>1.6187656449267949</v>
      </c>
      <c r="E900" s="33">
        <v>0.9828962</v>
      </c>
      <c r="F900" s="46">
        <v>0.95720673617771601</v>
      </c>
      <c r="G900" s="33">
        <f>[1]!thsiFinD("ths_int_chg_ratio_index",G$1,$A$3,$A900,101)/100+1</f>
        <v>1.2100872932172999</v>
      </c>
      <c r="H900" s="46">
        <v>1.2558216069734915</v>
      </c>
      <c r="I900" s="333">
        <f t="shared" ref="I900:I963" si="44">D900*0.5+H900*0.5</f>
        <v>1.4372936259501432</v>
      </c>
      <c r="J900">
        <f t="shared" si="42"/>
        <v>-8.802032911872093E-4</v>
      </c>
      <c r="K900" s="333">
        <f>MAX(I$3:I900)</f>
        <v>1.8516209749008172</v>
      </c>
      <c r="L900">
        <f t="shared" si="43"/>
        <v>-0.22376466596943123</v>
      </c>
    </row>
    <row r="901" spans="1:12">
      <c r="A901" s="28">
        <v>45182</v>
      </c>
      <c r="B901" s="33">
        <v>1.3644615184333018</v>
      </c>
      <c r="C901" s="33">
        <v>1.143447921910806</v>
      </c>
      <c r="D901" s="33">
        <v>1.5854751149557975</v>
      </c>
      <c r="E901" s="33">
        <v>0.96881530000000005</v>
      </c>
      <c r="F901" s="46">
        <v>0.95029815358216696</v>
      </c>
      <c r="G901" s="33">
        <f>[1]!thsiFinD("ths_int_chg_ratio_index",G$1,$A$3,$A901,101)/100+1</f>
        <v>1.1889222188197501</v>
      </c>
      <c r="H901" s="46">
        <v>1.2427304289038874</v>
      </c>
      <c r="I901" s="333">
        <f t="shared" si="44"/>
        <v>1.4141027719298425</v>
      </c>
      <c r="J901">
        <f t="shared" si="42"/>
        <v>-1.6135084440362824E-2</v>
      </c>
      <c r="K901" s="333">
        <f>MAX(I$3:I901)</f>
        <v>1.8516209749008172</v>
      </c>
      <c r="L901">
        <f t="shared" si="43"/>
        <v>-0.23628928862960763</v>
      </c>
    </row>
    <row r="902" spans="1:12">
      <c r="A902" s="28">
        <v>45183</v>
      </c>
      <c r="B902" s="33">
        <v>1.3483710322718148</v>
      </c>
      <c r="C902" s="33">
        <v>1.1317892226825794</v>
      </c>
      <c r="D902" s="33">
        <v>1.5649528418610501</v>
      </c>
      <c r="E902" s="33">
        <v>0.95999420000000002</v>
      </c>
      <c r="F902" s="46">
        <v>0.94913174917048704</v>
      </c>
      <c r="G902" s="33">
        <f>[1]!thsiFinD("ths_int_chg_ratio_index",G$1,$A$3,$A902,101)/100+1</f>
        <v>1.18345806071389</v>
      </c>
      <c r="H902" s="46">
        <v>1.2372528439258645</v>
      </c>
      <c r="I902" s="333">
        <f t="shared" si="44"/>
        <v>1.4011028428934573</v>
      </c>
      <c r="J902">
        <f t="shared" si="42"/>
        <v>-9.1930581669421585E-3</v>
      </c>
      <c r="K902" s="333">
        <f>MAX(I$3:I902)</f>
        <v>1.8516209749008172</v>
      </c>
      <c r="L902">
        <f t="shared" si="43"/>
        <v>-0.24331012562195242</v>
      </c>
    </row>
    <row r="903" spans="1:12">
      <c r="A903" s="28">
        <v>45184</v>
      </c>
      <c r="B903" s="33">
        <v>1.3390330868071194</v>
      </c>
      <c r="C903" s="33">
        <v>1.1280234027578451</v>
      </c>
      <c r="D903" s="33">
        <v>1.550042770856394</v>
      </c>
      <c r="E903" s="33">
        <v>0.9634547</v>
      </c>
      <c r="F903" s="46">
        <v>0.94458843979520801</v>
      </c>
      <c r="G903" s="33">
        <f>[1]!thsiFinD("ths_int_chg_ratio_index",G$1,$A$3,$A903,101)/100+1</f>
        <v>1.18072342430694</v>
      </c>
      <c r="H903" s="46">
        <v>1.2365403054963231</v>
      </c>
      <c r="I903" s="333">
        <f t="shared" si="44"/>
        <v>1.3932915381763586</v>
      </c>
      <c r="J903">
        <f t="shared" si="42"/>
        <v>-5.5751116034903347E-3</v>
      </c>
      <c r="K903" s="333">
        <f>MAX(I$3:I903)</f>
        <v>1.8516209749008172</v>
      </c>
      <c r="L903">
        <f t="shared" si="43"/>
        <v>-0.24752875612084113</v>
      </c>
    </row>
    <row r="904" spans="1:12">
      <c r="A904" s="28">
        <v>45187</v>
      </c>
      <c r="B904" s="33">
        <v>1.3332661691255159</v>
      </c>
      <c r="C904" s="33">
        <v>1.1215138881292785</v>
      </c>
      <c r="D904" s="33">
        <v>1.545018450121753</v>
      </c>
      <c r="E904" s="33">
        <v>0.96551050000000005</v>
      </c>
      <c r="F904" s="46">
        <v>0.94880121533239503</v>
      </c>
      <c r="G904" s="33">
        <f>[1]!thsiFinD("ths_int_chg_ratio_index",G$1,$A$3,$A904,101)/100+1</f>
        <v>1.1873089821533001</v>
      </c>
      <c r="H904" s="46">
        <v>1.2416985489054793</v>
      </c>
      <c r="I904" s="333">
        <f t="shared" si="44"/>
        <v>1.3933584995136161</v>
      </c>
      <c r="J904">
        <f t="shared" si="42"/>
        <v>4.8059817649548364E-5</v>
      </c>
      <c r="K904" s="333">
        <f>MAX(I$3:I904)</f>
        <v>1.8516209749008172</v>
      </c>
      <c r="L904">
        <f t="shared" si="43"/>
        <v>-0.24749259249007383</v>
      </c>
    </row>
    <row r="905" spans="1:12">
      <c r="A905" s="28">
        <v>45188</v>
      </c>
      <c r="B905" s="33">
        <v>1.3257803866299098</v>
      </c>
      <c r="C905" s="33">
        <v>1.1113958259028676</v>
      </c>
      <c r="D905" s="33">
        <v>1.5401649473569523</v>
      </c>
      <c r="E905" s="33">
        <v>0.95655540000000006</v>
      </c>
      <c r="F905" s="46">
        <v>0.94607011580510803</v>
      </c>
      <c r="G905" s="33">
        <f>[1]!thsiFinD("ths_int_chg_ratio_index",G$1,$A$3,$A905,101)/100+1</f>
        <v>1.1769567305598199</v>
      </c>
      <c r="H905" s="46">
        <v>1.2325482383020123</v>
      </c>
      <c r="I905" s="333">
        <f t="shared" si="44"/>
        <v>1.3863565928294823</v>
      </c>
      <c r="J905">
        <f t="shared" si="42"/>
        <v>-5.0252011141267428E-3</v>
      </c>
      <c r="K905" s="333">
        <f>MAX(I$3:I905)</f>
        <v>1.8516209749008172</v>
      </c>
      <c r="L905">
        <f t="shared" si="43"/>
        <v>-0.25127409355268127</v>
      </c>
    </row>
    <row r="906" spans="1:12">
      <c r="A906" s="28">
        <v>45189</v>
      </c>
      <c r="B906" s="33">
        <v>1.3152718092669344</v>
      </c>
      <c r="C906" s="33">
        <v>1.1005437099372326</v>
      </c>
      <c r="D906" s="33">
        <v>1.5299999085966363</v>
      </c>
      <c r="E906" s="33">
        <v>0.94848509999999997</v>
      </c>
      <c r="F906" s="46">
        <v>0.941687398849681</v>
      </c>
      <c r="G906" s="33">
        <f>[1]!thsiFinD("ths_int_chg_ratio_index",G$1,$A$3,$A906,101)/100+1</f>
        <v>1.1704508219170899</v>
      </c>
      <c r="H906" s="46">
        <v>1.2251670583798751</v>
      </c>
      <c r="I906" s="333">
        <f t="shared" si="44"/>
        <v>1.3775834834882557</v>
      </c>
      <c r="J906">
        <f t="shared" si="42"/>
        <v>-6.3281765936722412E-3</v>
      </c>
      <c r="K906" s="333">
        <f>MAX(I$3:I906)</f>
        <v>1.8516209749008172</v>
      </c>
      <c r="L906">
        <f t="shared" si="43"/>
        <v>-0.25601216330893728</v>
      </c>
    </row>
    <row r="907" spans="1:12">
      <c r="A907" s="28">
        <v>45190</v>
      </c>
      <c r="B907" s="33">
        <v>1.3090438081869173</v>
      </c>
      <c r="C907" s="33">
        <v>1.0943799634669875</v>
      </c>
      <c r="D907" s="33">
        <v>1.5237076529068472</v>
      </c>
      <c r="E907" s="33">
        <v>0.94304730000000003</v>
      </c>
      <c r="F907" s="46">
        <v>0.93374121766777496</v>
      </c>
      <c r="G907" s="33">
        <f>[1]!thsiFinD("ths_int_chg_ratio_index",G$1,$A$3,$A907,101)/100+1</f>
        <v>1.16417606508021</v>
      </c>
      <c r="H907" s="46">
        <v>1.2168495749472468</v>
      </c>
      <c r="I907" s="333">
        <f t="shared" si="44"/>
        <v>1.3702786139270469</v>
      </c>
      <c r="J907">
        <f t="shared" si="42"/>
        <v>-5.3026692383910667E-3</v>
      </c>
      <c r="K907" s="333">
        <f>MAX(I$3:I907)</f>
        <v>1.8516209749008172</v>
      </c>
      <c r="L907">
        <f t="shared" si="43"/>
        <v>-0.25995728472429602</v>
      </c>
    </row>
    <row r="908" spans="1:12">
      <c r="A908" s="28">
        <v>45191</v>
      </c>
      <c r="B908" s="33">
        <v>1.3617817182597787</v>
      </c>
      <c r="C908" s="33">
        <v>1.1280043415619301</v>
      </c>
      <c r="D908" s="33">
        <v>1.5955590949576275</v>
      </c>
      <c r="E908" s="33">
        <v>0.96425139999999998</v>
      </c>
      <c r="F908" s="46">
        <v>0.95001039141171095</v>
      </c>
      <c r="G908" s="33">
        <f>[1]!thsiFinD("ths_int_chg_ratio_index",G$1,$A$3,$A908,101)/100+1</f>
        <v>1.19402781114254</v>
      </c>
      <c r="H908" s="46">
        <v>1.2388110434476247</v>
      </c>
      <c r="I908" s="333">
        <f t="shared" si="44"/>
        <v>1.4171850692026262</v>
      </c>
      <c r="J908">
        <f t="shared" si="42"/>
        <v>3.4231326971637888E-2</v>
      </c>
      <c r="K908" s="333">
        <f>MAX(I$3:I908)</f>
        <v>1.8516209749008172</v>
      </c>
      <c r="L908">
        <f t="shared" si="43"/>
        <v>-0.23462464056471477</v>
      </c>
    </row>
    <row r="909" spans="1:12">
      <c r="A909" s="28">
        <v>45194</v>
      </c>
      <c r="B909" s="33">
        <v>1.3512240694221633</v>
      </c>
      <c r="C909" s="33">
        <v>1.1201216381768897</v>
      </c>
      <c r="D909" s="33">
        <v>1.582326500667437</v>
      </c>
      <c r="E909" s="33">
        <v>0.95819010000000004</v>
      </c>
      <c r="F909" s="46">
        <v>0.94404189734930699</v>
      </c>
      <c r="G909" s="33">
        <f>[1]!thsiFinD("ths_int_chg_ratio_index",G$1,$A$3,$A909,101)/100+1</f>
        <v>1.1911434870297599</v>
      </c>
      <c r="H909" s="46">
        <v>1.2330116569949567</v>
      </c>
      <c r="I909" s="333">
        <f t="shared" si="44"/>
        <v>1.407669078831197</v>
      </c>
      <c r="J909">
        <f t="shared" si="42"/>
        <v>-6.7147125511161088E-3</v>
      </c>
      <c r="K909" s="333">
        <f>MAX(I$3:I909)</f>
        <v>1.8516209749008172</v>
      </c>
      <c r="L909">
        <f t="shared" si="43"/>
        <v>-0.23976391609702996</v>
      </c>
    </row>
    <row r="910" spans="1:12">
      <c r="A910" s="28">
        <v>45195</v>
      </c>
      <c r="B910" s="33">
        <v>1.3576740304206356</v>
      </c>
      <c r="C910" s="33">
        <v>1.1162985136222034</v>
      </c>
      <c r="D910" s="33">
        <v>1.5990495472190673</v>
      </c>
      <c r="E910" s="33">
        <v>0.9560227</v>
      </c>
      <c r="F910" s="46">
        <v>0.93909118199667097</v>
      </c>
      <c r="G910" s="33">
        <f>[1]!thsiFinD("ths_int_chg_ratio_index",G$1,$A$3,$A910,101)/100+1</f>
        <v>1.19116567826308</v>
      </c>
      <c r="H910" s="46">
        <v>1.2291425626403112</v>
      </c>
      <c r="I910" s="333">
        <f t="shared" si="44"/>
        <v>1.4140960549296893</v>
      </c>
      <c r="J910">
        <f t="shared" si="42"/>
        <v>4.5656867762049469E-3</v>
      </c>
      <c r="K910" s="333">
        <f>MAX(I$3:I910)</f>
        <v>1.8516209749008172</v>
      </c>
      <c r="L910">
        <f t="shared" si="43"/>
        <v>-0.23629291626196025</v>
      </c>
    </row>
    <row r="911" spans="1:12">
      <c r="A911" s="28">
        <v>45196</v>
      </c>
      <c r="B911" s="33">
        <v>1.3629809490284146</v>
      </c>
      <c r="C911" s="33">
        <v>1.1214054898132717</v>
      </c>
      <c r="D911" s="33">
        <v>1.6045564082435575</v>
      </c>
      <c r="E911" s="33">
        <v>0.96704950000000001</v>
      </c>
      <c r="F911" s="46">
        <v>0.94171920881670401</v>
      </c>
      <c r="G911" s="33">
        <f>[1]!thsiFinD("ths_int_chg_ratio_index",G$1,$A$3,$A911,101)/100+1</f>
        <v>1.19967465507069</v>
      </c>
      <c r="H911" s="46">
        <v>1.2356261722102899</v>
      </c>
      <c r="I911" s="333">
        <f t="shared" si="44"/>
        <v>1.4200912902269236</v>
      </c>
      <c r="J911">
        <f t="shared" si="42"/>
        <v>4.2396238051398694E-3</v>
      </c>
      <c r="K911" s="333">
        <f>MAX(I$3:I911)</f>
        <v>1.8516209749008172</v>
      </c>
      <c r="L911">
        <f t="shared" si="43"/>
        <v>-0.23305508552959042</v>
      </c>
    </row>
    <row r="912" spans="1:12">
      <c r="A912" s="28">
        <v>45197</v>
      </c>
      <c r="B912" s="33">
        <v>1.3728618260514036</v>
      </c>
      <c r="C912" s="33">
        <v>1.1365534128365944</v>
      </c>
      <c r="D912" s="33">
        <v>1.6091702392662124</v>
      </c>
      <c r="E912" s="33">
        <v>0.96936849999999997</v>
      </c>
      <c r="F912" s="46">
        <v>0.94036383777505805</v>
      </c>
      <c r="G912" s="33">
        <f>[1]!thsiFinD("ths_int_chg_ratio_index",G$1,$A$3,$A912,101)/100+1</f>
        <v>1.2037189454725901</v>
      </c>
      <c r="H912" s="46">
        <v>1.2429772512417694</v>
      </c>
      <c r="I912" s="333">
        <f t="shared" si="44"/>
        <v>1.4260737452539909</v>
      </c>
      <c r="J912">
        <f t="shared" si="42"/>
        <v>4.2127256664685753E-3</v>
      </c>
      <c r="K912" s="333">
        <f>MAX(I$3:I912)</f>
        <v>1.8516209749008172</v>
      </c>
      <c r="L912">
        <f t="shared" si="43"/>
        <v>-0.22982415700363346</v>
      </c>
    </row>
    <row r="913" spans="1:12">
      <c r="A913" s="28">
        <v>45208</v>
      </c>
      <c r="B913" s="33">
        <v>1.3721075242071747</v>
      </c>
      <c r="C913" s="33">
        <v>1.1356507332435219</v>
      </c>
      <c r="D913" s="33">
        <v>1.6085643151708275</v>
      </c>
      <c r="E913" s="33">
        <v>0.97432569999999996</v>
      </c>
      <c r="F913" s="46">
        <v>0.93804890891111903</v>
      </c>
      <c r="G913" s="33">
        <f>[1]!thsiFinD("ths_int_chg_ratio_index",G$1,$A$3,$A913,101)/100+1</f>
        <v>1.21266353866521</v>
      </c>
      <c r="H913" s="46">
        <v>1.2384989588065232</v>
      </c>
      <c r="I913" s="333">
        <f t="shared" si="44"/>
        <v>1.4235316369886752</v>
      </c>
      <c r="J913">
        <f t="shared" si="42"/>
        <v>-1.782592431685881E-3</v>
      </c>
      <c r="K913" s="333">
        <f>MAX(I$3:I913)</f>
        <v>1.8516209749008172</v>
      </c>
      <c r="L913">
        <f t="shared" si="43"/>
        <v>-0.23119706663242612</v>
      </c>
    </row>
    <row r="914" spans="1:12">
      <c r="A914" s="28">
        <v>45209</v>
      </c>
      <c r="B914" s="33">
        <v>1.3672556072985742</v>
      </c>
      <c r="C914" s="33">
        <v>1.1319326768651885</v>
      </c>
      <c r="D914" s="33">
        <v>1.6025785377319601</v>
      </c>
      <c r="E914" s="33">
        <v>0.96817909999999996</v>
      </c>
      <c r="F914" s="46">
        <v>0.93165671824166296</v>
      </c>
      <c r="G914" s="33">
        <f>[1]!thsiFinD("ths_int_chg_ratio_index",G$1,$A$3,$A914,101)/100+1</f>
        <v>1.20325433199273</v>
      </c>
      <c r="H914" s="46">
        <v>1.2312661284056292</v>
      </c>
      <c r="I914" s="333">
        <f t="shared" si="44"/>
        <v>1.4169223330687948</v>
      </c>
      <c r="J914">
        <f t="shared" si="42"/>
        <v>-4.6428921902021969E-3</v>
      </c>
      <c r="K914" s="333">
        <f>MAX(I$3:I914)</f>
        <v>1.8516209749008172</v>
      </c>
      <c r="L914">
        <f t="shared" si="43"/>
        <v>-0.2347665357675629</v>
      </c>
    </row>
    <row r="915" spans="1:12">
      <c r="A915" s="28">
        <v>45210</v>
      </c>
      <c r="B915" s="33">
        <v>1.3865944655750362</v>
      </c>
      <c r="C915" s="33">
        <v>1.1430153173598399</v>
      </c>
      <c r="D915" s="33">
        <v>1.6301736137902325</v>
      </c>
      <c r="E915" s="33">
        <v>0.98100189999999998</v>
      </c>
      <c r="F915" s="46">
        <v>0.933592708828343</v>
      </c>
      <c r="G915" s="33">
        <f>[1]!thsiFinD("ths_int_chg_ratio_index",G$1,$A$3,$A915,101)/100+1</f>
        <v>1.2128626822980899</v>
      </c>
      <c r="H915" s="46">
        <v>1.2336498570126269</v>
      </c>
      <c r="I915" s="333">
        <f t="shared" si="44"/>
        <v>1.4319117354014297</v>
      </c>
      <c r="J915">
        <f t="shared" si="42"/>
        <v>1.0578845419262128E-2</v>
      </c>
      <c r="K915" s="333">
        <f>MAX(I$3:I915)</f>
        <v>1.8516209749008172</v>
      </c>
      <c r="L915">
        <f t="shared" si="43"/>
        <v>-0.22667124923980164</v>
      </c>
    </row>
    <row r="916" spans="1:12">
      <c r="A916" s="28">
        <v>45211</v>
      </c>
      <c r="B916" s="33">
        <v>1.3847388747414586</v>
      </c>
      <c r="C916" s="33">
        <v>1.1538520412309596</v>
      </c>
      <c r="D916" s="33">
        <v>1.6156257082519576</v>
      </c>
      <c r="E916" s="33">
        <v>0.99165440000000005</v>
      </c>
      <c r="F916" s="46">
        <v>0.94195744466818698</v>
      </c>
      <c r="G916" s="33">
        <f>[1]!thsiFinD("ths_int_chg_ratio_index",G$1,$A$3,$A916,101)/100+1</f>
        <v>1.21577934456501</v>
      </c>
      <c r="H916" s="46">
        <v>1.2412790814688117</v>
      </c>
      <c r="I916" s="333">
        <f t="shared" si="44"/>
        <v>1.4284523948603847</v>
      </c>
      <c r="J916">
        <f t="shared" si="42"/>
        <v>-2.4158895101695776E-3</v>
      </c>
      <c r="K916" s="333">
        <f>MAX(I$3:I916)</f>
        <v>1.8516209749008172</v>
      </c>
      <c r="L916">
        <f t="shared" si="43"/>
        <v>-0.22853952605667571</v>
      </c>
    </row>
    <row r="917" spans="1:12">
      <c r="A917" s="28">
        <v>45212</v>
      </c>
      <c r="B917" s="33">
        <v>1.3702046876576259</v>
      </c>
      <c r="C917" s="33">
        <v>1.1434157264660143</v>
      </c>
      <c r="D917" s="33">
        <v>1.5969936488492376</v>
      </c>
      <c r="E917" s="33">
        <v>0.98140559999999999</v>
      </c>
      <c r="F917" s="46">
        <v>0.93296952796813604</v>
      </c>
      <c r="G917" s="33">
        <f>[1]!thsiFinD("ths_int_chg_ratio_index",G$1,$A$3,$A917,101)/100+1</f>
        <v>1.2030374106246</v>
      </c>
      <c r="H917" s="46">
        <v>1.2342385892010934</v>
      </c>
      <c r="I917" s="333">
        <f t="shared" si="44"/>
        <v>1.4156161190251655</v>
      </c>
      <c r="J917">
        <f t="shared" si="42"/>
        <v>-8.9861418423214934E-3</v>
      </c>
      <c r="K917" s="333">
        <f>MAX(I$3:I917)</f>
        <v>1.8516209749008172</v>
      </c>
      <c r="L917">
        <f t="shared" si="43"/>
        <v>-0.23547197930127495</v>
      </c>
    </row>
    <row r="918" spans="1:12">
      <c r="A918" s="28">
        <v>45215</v>
      </c>
      <c r="B918" s="33">
        <v>1.3466949999030076</v>
      </c>
      <c r="C918" s="33">
        <v>1.1175331333734229</v>
      </c>
      <c r="D918" s="33">
        <v>1.5758568664325925</v>
      </c>
      <c r="E918" s="33">
        <v>0.95969990000000005</v>
      </c>
      <c r="F918" s="46">
        <v>0.92376256423579894</v>
      </c>
      <c r="G918" s="33">
        <f>[1]!thsiFinD("ths_int_chg_ratio_index",G$1,$A$3,$A918,101)/100+1</f>
        <v>1.1838219474432399</v>
      </c>
      <c r="H918" s="46">
        <v>1.2255885725640381</v>
      </c>
      <c r="I918" s="333">
        <f t="shared" si="44"/>
        <v>1.4007227194983152</v>
      </c>
      <c r="J918">
        <f t="shared" si="42"/>
        <v>-1.0520789730132707E-2</v>
      </c>
      <c r="K918" s="333">
        <f>MAX(I$3:I918)</f>
        <v>1.8516209749008172</v>
      </c>
      <c r="L918">
        <f t="shared" si="43"/>
        <v>-0.24351541784984077</v>
      </c>
    </row>
    <row r="919" spans="1:12">
      <c r="A919" s="28">
        <v>45216</v>
      </c>
      <c r="B919" s="33">
        <v>1.3504070569914965</v>
      </c>
      <c r="C919" s="33">
        <v>1.1256626972624977</v>
      </c>
      <c r="D919" s="33">
        <v>1.5751514167204954</v>
      </c>
      <c r="E919" s="33">
        <v>0.96510209999999996</v>
      </c>
      <c r="F919" s="46">
        <v>0.92680669160169193</v>
      </c>
      <c r="G919" s="33">
        <f>[1]!thsiFinD("ths_int_chg_ratio_index",G$1,$A$3,$A919,101)/100+1</f>
        <v>1.1837477429288299</v>
      </c>
      <c r="H919" s="46">
        <v>1.2251807693786503</v>
      </c>
      <c r="I919" s="333">
        <f t="shared" si="44"/>
        <v>1.400166093049573</v>
      </c>
      <c r="J919">
        <f t="shared" si="42"/>
        <v>-3.9738517908927129E-4</v>
      </c>
      <c r="K919" s="333">
        <f>MAX(I$3:I919)</f>
        <v>1.8516209749008172</v>
      </c>
      <c r="L919">
        <f t="shared" si="43"/>
        <v>-0.2438160336109968</v>
      </c>
    </row>
    <row r="920" spans="1:12">
      <c r="A920" s="28">
        <v>45217</v>
      </c>
      <c r="B920" s="33">
        <v>1.3250970140945695</v>
      </c>
      <c r="C920" s="33">
        <v>1.1066440583287152</v>
      </c>
      <c r="D920" s="33">
        <v>1.5435499698604236</v>
      </c>
      <c r="E920" s="33">
        <v>0.95077219999999996</v>
      </c>
      <c r="F920" s="46">
        <v>0.918323901284674</v>
      </c>
      <c r="G920" s="33">
        <f>[1]!thsiFinD("ths_int_chg_ratio_index",G$1,$A$3,$A920,101)/100+1</f>
        <v>1.1647272161205</v>
      </c>
      <c r="H920" s="46">
        <v>1.2064961430732377</v>
      </c>
      <c r="I920" s="333">
        <f t="shared" si="44"/>
        <v>1.3750230564668307</v>
      </c>
      <c r="J920">
        <f t="shared" si="42"/>
        <v>-1.7957181442653347E-2</v>
      </c>
      <c r="K920" s="333">
        <f>MAX(I$3:I920)</f>
        <v>1.8516209749008172</v>
      </c>
      <c r="L920">
        <f t="shared" si="43"/>
        <v>-0.25739496629946945</v>
      </c>
    </row>
    <row r="921" spans="1:12">
      <c r="A921" s="28">
        <v>45218</v>
      </c>
      <c r="B921" s="33">
        <v>1.3126557525469653</v>
      </c>
      <c r="C921" s="33">
        <v>1.0987386792805025</v>
      </c>
      <c r="D921" s="33">
        <v>1.5265728258134281</v>
      </c>
      <c r="E921" s="33">
        <v>0.94597299999999995</v>
      </c>
      <c r="F921" s="46">
        <v>0.90120777840405697</v>
      </c>
      <c r="G921" s="33">
        <f>[1]!thsiFinD("ths_int_chg_ratio_index",G$1,$A$3,$A921,101)/100+1</f>
        <v>1.15000238411391</v>
      </c>
      <c r="H921" s="46">
        <v>1.1927610315487356</v>
      </c>
      <c r="I921" s="333">
        <f t="shared" si="44"/>
        <v>1.3596669286810819</v>
      </c>
      <c r="J921">
        <f t="shared" si="42"/>
        <v>-1.1167905667856193E-2</v>
      </c>
      <c r="K921" s="333">
        <f>MAX(I$3:I921)</f>
        <v>1.8516209749008172</v>
      </c>
      <c r="L921">
        <f t="shared" si="43"/>
        <v>-0.26568830926431208</v>
      </c>
    </row>
    <row r="922" spans="1:12">
      <c r="A922" s="28">
        <v>45219</v>
      </c>
      <c r="B922" s="33">
        <v>1.28726956892947</v>
      </c>
      <c r="C922" s="33">
        <v>1.082931149009805</v>
      </c>
      <c r="D922" s="33">
        <v>1.4916079888491347</v>
      </c>
      <c r="E922" s="33">
        <v>0.93759839999999994</v>
      </c>
      <c r="F922" s="46">
        <v>0.89514334024566999</v>
      </c>
      <c r="G922" s="33">
        <f>[1]!thsiFinD("ths_int_chg_ratio_index",G$1,$A$3,$A922,101)/100+1</f>
        <v>1.1299242264251599</v>
      </c>
      <c r="H922" s="46">
        <v>1.181369054736648</v>
      </c>
      <c r="I922" s="333">
        <f t="shared" si="44"/>
        <v>1.3364885217928912</v>
      </c>
      <c r="J922">
        <f t="shared" si="42"/>
        <v>-1.7047121173031976E-2</v>
      </c>
      <c r="K922" s="333">
        <f>MAX(I$3:I922)</f>
        <v>1.8516209749008172</v>
      </c>
      <c r="L922">
        <f t="shared" si="43"/>
        <v>-0.27820620963505738</v>
      </c>
    </row>
    <row r="923" spans="1:12">
      <c r="A923" s="28">
        <v>45222</v>
      </c>
      <c r="B923" s="33">
        <v>1.2639214472384435</v>
      </c>
      <c r="C923" s="33">
        <v>1.0601439778875401</v>
      </c>
      <c r="D923" s="33">
        <v>1.467698916589347</v>
      </c>
      <c r="E923" s="33">
        <v>0.91791650000000002</v>
      </c>
      <c r="F923" s="46">
        <v>0.88254133449285999</v>
      </c>
      <c r="G923" s="33">
        <f>[1]!thsiFinD("ths_int_chg_ratio_index",G$1,$A$3,$A923,101)/100+1</f>
        <v>1.11437299783928</v>
      </c>
      <c r="H923" s="46">
        <v>1.1567096907272667</v>
      </c>
      <c r="I923" s="333">
        <f t="shared" si="44"/>
        <v>1.3122043036583069</v>
      </c>
      <c r="J923">
        <f t="shared" si="42"/>
        <v>-1.8170165877674171E-2</v>
      </c>
      <c r="K923" s="333">
        <f>MAX(I$3:I923)</f>
        <v>1.8516209749008172</v>
      </c>
      <c r="L923">
        <f t="shared" si="43"/>
        <v>-0.2913213225354635</v>
      </c>
    </row>
    <row r="924" spans="1:12">
      <c r="A924" s="28">
        <v>45223</v>
      </c>
      <c r="B924" s="33">
        <v>1.2817655489505726</v>
      </c>
      <c r="C924" s="33">
        <v>1.0767192914837924</v>
      </c>
      <c r="D924" s="33">
        <v>1.486811806417353</v>
      </c>
      <c r="E924" s="33">
        <v>0.92535840000000003</v>
      </c>
      <c r="F924" s="46">
        <v>0.88763158364646999</v>
      </c>
      <c r="G924" s="33">
        <f>[1]!thsiFinD("ths_int_chg_ratio_index",G$1,$A$3,$A924,101)/100+1</f>
        <v>1.11898077232752</v>
      </c>
      <c r="H924" s="46">
        <v>1.1735818299636183</v>
      </c>
      <c r="I924" s="333">
        <f t="shared" si="44"/>
        <v>1.3301968181904855</v>
      </c>
      <c r="J924">
        <f t="shared" si="42"/>
        <v>1.3711671636815304E-2</v>
      </c>
      <c r="K924" s="333">
        <f>MAX(I$3:I924)</f>
        <v>1.8516209749008172</v>
      </c>
      <c r="L924">
        <f t="shared" si="43"/>
        <v>-0.28160415321405718</v>
      </c>
    </row>
    <row r="925" spans="1:12">
      <c r="A925" s="28">
        <v>45224</v>
      </c>
      <c r="B925" s="33">
        <v>1.2752586317426526</v>
      </c>
      <c r="C925" s="33">
        <v>1.0688851163992601</v>
      </c>
      <c r="D925" s="33">
        <v>1.4816321470860454</v>
      </c>
      <c r="E925" s="33">
        <v>0.92104030000000003</v>
      </c>
      <c r="F925" s="46">
        <v>0.89192955193149004</v>
      </c>
      <c r="G925" s="33">
        <f>[1]!thsiFinD("ths_int_chg_ratio_index",G$1,$A$3,$A925,101)/100+1</f>
        <v>1.12180594731653</v>
      </c>
      <c r="H925" s="46">
        <v>1.1839161154380617</v>
      </c>
      <c r="I925" s="333">
        <f t="shared" si="44"/>
        <v>1.3327741312620536</v>
      </c>
      <c r="J925">
        <f t="shared" si="42"/>
        <v>1.9375426525782835E-3</v>
      </c>
      <c r="K925" s="333">
        <f>MAX(I$3:I925)</f>
        <v>1.8516209749008172</v>
      </c>
      <c r="L925">
        <f t="shared" si="43"/>
        <v>-0.28021223061947431</v>
      </c>
    </row>
    <row r="926" spans="1:12">
      <c r="A926" s="28">
        <v>45225</v>
      </c>
      <c r="B926" s="33">
        <v>1.2759588861322437</v>
      </c>
      <c r="C926" s="33">
        <v>1.0748524087909874</v>
      </c>
      <c r="D926" s="33">
        <v>1.4770653634734998</v>
      </c>
      <c r="E926" s="33">
        <v>0.91885139999999998</v>
      </c>
      <c r="F926" s="46">
        <v>0.89474388091695001</v>
      </c>
      <c r="G926" s="33">
        <f>[1]!thsiFinD("ths_int_chg_ratio_index",G$1,$A$3,$A926,101)/100+1</f>
        <v>1.1270345401184501</v>
      </c>
      <c r="H926" s="46">
        <v>1.1894187066813298</v>
      </c>
      <c r="I926" s="333">
        <f t="shared" si="44"/>
        <v>1.3332420350774148</v>
      </c>
      <c r="J926">
        <f t="shared" si="42"/>
        <v>3.5107510296450428E-4</v>
      </c>
      <c r="K926" s="333">
        <f>MAX(I$3:I926)</f>
        <v>1.8516209749008172</v>
      </c>
      <c r="L926">
        <f t="shared" si="43"/>
        <v>-0.27995953105422644</v>
      </c>
    </row>
    <row r="927" spans="1:12">
      <c r="A927" s="28">
        <v>45226</v>
      </c>
      <c r="B927" s="33">
        <v>1.2903378634264786</v>
      </c>
      <c r="C927" s="33">
        <v>1.0938542009236425</v>
      </c>
      <c r="D927" s="33">
        <v>1.4868215259293147</v>
      </c>
      <c r="E927" s="33">
        <v>0.9435905</v>
      </c>
      <c r="F927" s="46">
        <v>0.90784638529858797</v>
      </c>
      <c r="G927" s="33">
        <f>[1]!thsiFinD("ths_int_chg_ratio_index",G$1,$A$3,$A927,101)/100+1</f>
        <v>1.1536618752301599</v>
      </c>
      <c r="H927" s="46">
        <v>1.2057827716037055</v>
      </c>
      <c r="I927" s="333">
        <f t="shared" si="44"/>
        <v>1.3463021487665101</v>
      </c>
      <c r="J927">
        <f t="shared" si="42"/>
        <v>9.7957560184014358E-3</v>
      </c>
      <c r="K927" s="333">
        <f>MAX(I$3:I927)</f>
        <v>1.8516209749008172</v>
      </c>
      <c r="L927">
        <f t="shared" si="43"/>
        <v>-0.27290619029705832</v>
      </c>
    </row>
    <row r="928" spans="1:12">
      <c r="A928" s="28">
        <v>45229</v>
      </c>
      <c r="B928" s="33">
        <v>1.3256546144773766</v>
      </c>
      <c r="C928" s="33">
        <v>1.118645858015775</v>
      </c>
      <c r="D928" s="33">
        <v>1.5326633709389785</v>
      </c>
      <c r="E928" s="33">
        <v>0.97051520000000002</v>
      </c>
      <c r="F928" s="46">
        <v>0.914220649263631</v>
      </c>
      <c r="G928" s="33">
        <f>[1]!thsiFinD("ths_int_chg_ratio_index",G$1,$A$3,$A928,101)/100+1</f>
        <v>1.1786883479690999</v>
      </c>
      <c r="H928" s="46">
        <v>1.2154940913515557</v>
      </c>
      <c r="I928" s="333">
        <f t="shared" si="44"/>
        <v>1.3740787311452671</v>
      </c>
      <c r="J928">
        <f t="shared" si="42"/>
        <v>2.0631759671635441E-2</v>
      </c>
      <c r="K928" s="333">
        <f>MAX(I$3:I928)</f>
        <v>1.8516209749008172</v>
      </c>
      <c r="L928">
        <f t="shared" si="43"/>
        <v>-0.25790496555653342</v>
      </c>
    </row>
    <row r="929" spans="1:12">
      <c r="A929" s="28">
        <v>45230</v>
      </c>
      <c r="B929" s="33">
        <v>1.3168849155771722</v>
      </c>
      <c r="C929" s="33">
        <v>1.1121498771826375</v>
      </c>
      <c r="D929" s="33">
        <v>1.521619953971707</v>
      </c>
      <c r="E929" s="33">
        <v>0.96485399999999999</v>
      </c>
      <c r="F929" s="46">
        <v>0.911315798601259</v>
      </c>
      <c r="G929" s="33">
        <f>[1]!thsiFinD("ths_int_chg_ratio_index",G$1,$A$3,$A929,101)/100+1</f>
        <v>1.17202281093795</v>
      </c>
      <c r="H929" s="46">
        <v>1.2104169381738996</v>
      </c>
      <c r="I929" s="333">
        <f t="shared" si="44"/>
        <v>1.3660184460728033</v>
      </c>
      <c r="J929">
        <f t="shared" si="42"/>
        <v>-5.865955778054821E-3</v>
      </c>
      <c r="K929" s="333">
        <f>MAX(I$3:I929)</f>
        <v>1.8516209749008172</v>
      </c>
      <c r="L929">
        <f t="shared" si="43"/>
        <v>-0.2622580622116929</v>
      </c>
    </row>
    <row r="930" spans="1:12">
      <c r="A930" s="28">
        <v>45231</v>
      </c>
      <c r="B930" s="33">
        <v>1.3067110705498455</v>
      </c>
      <c r="C930" s="33">
        <v>1.104637337782745</v>
      </c>
      <c r="D930" s="33">
        <v>1.5087848033169462</v>
      </c>
      <c r="E930" s="33">
        <v>0.95569669999999995</v>
      </c>
      <c r="F930" s="46">
        <v>0.91024807286758902</v>
      </c>
      <c r="G930" s="33">
        <f>[1]!thsiFinD("ths_int_chg_ratio_index",G$1,$A$3,$A930,101)/100+1</f>
        <v>1.1636215729806101</v>
      </c>
      <c r="H930" s="46">
        <v>1.2110430568149642</v>
      </c>
      <c r="I930" s="333">
        <f t="shared" si="44"/>
        <v>1.3599139300659551</v>
      </c>
      <c r="J930">
        <f t="shared" si="42"/>
        <v>-4.468838634205996E-3</v>
      </c>
      <c r="K930" s="333">
        <f>MAX(I$3:I930)</f>
        <v>1.8516209749008172</v>
      </c>
      <c r="L930">
        <f t="shared" si="43"/>
        <v>-0.26555491188535529</v>
      </c>
    </row>
    <row r="931" spans="1:12">
      <c r="A931" s="28">
        <v>45232</v>
      </c>
      <c r="B931" s="33">
        <v>1.2961122268380885</v>
      </c>
      <c r="C931" s="33">
        <v>1.090486875456105</v>
      </c>
      <c r="D931" s="33">
        <v>1.5017375782200721</v>
      </c>
      <c r="E931" s="33">
        <v>0.94874879999999995</v>
      </c>
      <c r="F931" s="46">
        <v>0.90489644909147804</v>
      </c>
      <c r="G931" s="33">
        <f>[1]!thsiFinD("ths_int_chg_ratio_index",G$1,$A$3,$A931,101)/100+1</f>
        <v>1.15036342475571</v>
      </c>
      <c r="H931" s="46">
        <v>1.2006189029630983</v>
      </c>
      <c r="I931" s="333">
        <f t="shared" si="44"/>
        <v>1.3511782405915853</v>
      </c>
      <c r="J931">
        <f t="shared" si="42"/>
        <v>-6.4237076194565423E-3</v>
      </c>
      <c r="K931" s="333">
        <f>MAX(I$3:I931)</f>
        <v>1.8516209749008172</v>
      </c>
      <c r="L931">
        <f t="shared" si="43"/>
        <v>-0.27027277239394976</v>
      </c>
    </row>
    <row r="932" spans="1:12">
      <c r="A932" s="28">
        <v>45233</v>
      </c>
      <c r="B932" s="33">
        <v>1.3220973738266235</v>
      </c>
      <c r="C932" s="33">
        <v>1.113444057599045</v>
      </c>
      <c r="D932" s="33">
        <v>1.5307506900542021</v>
      </c>
      <c r="E932" s="33">
        <v>0.96361929999999996</v>
      </c>
      <c r="F932" s="46">
        <v>0.91273289640477695</v>
      </c>
      <c r="G932" s="33">
        <f>[1]!thsiFinD("ths_int_chg_ratio_index",G$1,$A$3,$A932,101)/100+1</f>
        <v>1.1637750142221901</v>
      </c>
      <c r="H932" s="46">
        <v>1.2135338328022427</v>
      </c>
      <c r="I932" s="333">
        <f t="shared" si="44"/>
        <v>1.3721422614282224</v>
      </c>
      <c r="J932">
        <f t="shared" si="42"/>
        <v>1.5515362967552182E-2</v>
      </c>
      <c r="K932" s="333">
        <f>MAX(I$3:I932)</f>
        <v>1.8516209749008172</v>
      </c>
      <c r="L932">
        <f t="shared" si="43"/>
        <v>-0.25895078959033624</v>
      </c>
    </row>
    <row r="933" spans="1:12">
      <c r="A933" s="28">
        <v>45236</v>
      </c>
      <c r="B933" s="33">
        <v>1.3621635598571311</v>
      </c>
      <c r="C933" s="33">
        <v>1.1408506408830599</v>
      </c>
      <c r="D933" s="33">
        <v>1.5834764788312023</v>
      </c>
      <c r="E933" s="33">
        <v>0.99523629999999996</v>
      </c>
      <c r="F933" s="46">
        <v>0.92594885088188605</v>
      </c>
      <c r="G933" s="33">
        <f>[1]!thsiFinD("ths_int_chg_ratio_index",G$1,$A$3,$A933,101)/100+1</f>
        <v>1.1968274538389401</v>
      </c>
      <c r="H933" s="46">
        <v>1.2351776894515214</v>
      </c>
      <c r="I933" s="333">
        <f t="shared" si="44"/>
        <v>1.4093270841413619</v>
      </c>
      <c r="J933">
        <f t="shared" si="42"/>
        <v>2.7099830504772049E-2</v>
      </c>
      <c r="K933" s="333">
        <f>MAX(I$3:I933)</f>
        <v>1.8516209749008172</v>
      </c>
      <c r="L933">
        <f t="shared" si="43"/>
        <v>-0.23886848159253915</v>
      </c>
    </row>
    <row r="934" spans="1:12">
      <c r="A934" s="28">
        <v>45237</v>
      </c>
      <c r="B934" s="33">
        <v>1.3748263408427748</v>
      </c>
      <c r="C934" s="33">
        <v>1.1455044348002921</v>
      </c>
      <c r="D934" s="33">
        <v>1.6041482468852575</v>
      </c>
      <c r="E934" s="33">
        <v>0.99708699999999995</v>
      </c>
      <c r="F934" s="46">
        <v>0.92379110205338599</v>
      </c>
      <c r="G934" s="33">
        <f>[1]!thsiFinD("ths_int_chg_ratio_index",G$1,$A$3,$A934,101)/100+1</f>
        <v>1.1940402266838599</v>
      </c>
      <c r="H934" s="46">
        <v>1.2393992147004338</v>
      </c>
      <c r="I934" s="333">
        <f t="shared" si="44"/>
        <v>1.4217737307928457</v>
      </c>
      <c r="J934">
        <f t="shared" si="42"/>
        <v>8.8316238235548461E-3</v>
      </c>
      <c r="K934" s="333">
        <f>MAX(I$3:I934)</f>
        <v>1.8516209749008172</v>
      </c>
      <c r="L934">
        <f t="shared" si="43"/>
        <v>-0.23214645434171344</v>
      </c>
    </row>
    <row r="935" spans="1:12">
      <c r="A935" s="28">
        <v>45238</v>
      </c>
      <c r="B935" s="33">
        <v>1.381341186425443</v>
      </c>
      <c r="C935" s="33">
        <v>1.1525238017778712</v>
      </c>
      <c r="D935" s="33">
        <v>1.6101585710730149</v>
      </c>
      <c r="E935" s="33">
        <v>0.99889070000000002</v>
      </c>
      <c r="F935" s="46">
        <v>0.92202283249782901</v>
      </c>
      <c r="G935" s="33">
        <f>[1]!thsiFinD("ths_int_chg_ratio_index",G$1,$A$3,$A935,101)/100+1</f>
        <v>1.20137298562998</v>
      </c>
      <c r="H935" s="46">
        <v>1.2411003147450554</v>
      </c>
      <c r="I935" s="333">
        <f t="shared" si="44"/>
        <v>1.425629442909035</v>
      </c>
      <c r="J935">
        <f t="shared" si="42"/>
        <v>2.7119027681283825E-3</v>
      </c>
      <c r="K935" s="333">
        <f>MAX(I$3:I935)</f>
        <v>1.8516209749008172</v>
      </c>
      <c r="L935">
        <f t="shared" si="43"/>
        <v>-0.23006411018572559</v>
      </c>
    </row>
    <row r="936" spans="1:12">
      <c r="A936" s="28">
        <v>45239</v>
      </c>
      <c r="B936" s="33">
        <v>1.3725837010236681</v>
      </c>
      <c r="C936" s="33">
        <v>1.147548907676921</v>
      </c>
      <c r="D936" s="33">
        <v>1.597618494370415</v>
      </c>
      <c r="E936" s="33">
        <v>0.99423569999999994</v>
      </c>
      <c r="F936" s="46">
        <v>0.921663363509719</v>
      </c>
      <c r="G936" s="33">
        <f>[1]!thsiFinD("ths_int_chg_ratio_index",G$1,$A$3,$A936,101)/100+1</f>
        <v>1.19904236991153</v>
      </c>
      <c r="H936" s="46">
        <v>1.2367627180580898</v>
      </c>
      <c r="I936" s="333">
        <f t="shared" si="44"/>
        <v>1.4171906062142523</v>
      </c>
      <c r="J936">
        <f t="shared" si="42"/>
        <v>-5.9193759898525933E-3</v>
      </c>
      <c r="K936" s="333">
        <f>MAX(I$3:I936)</f>
        <v>1.8516209749008172</v>
      </c>
      <c r="L936">
        <f t="shared" si="43"/>
        <v>-0.23462165020561798</v>
      </c>
    </row>
    <row r="937" spans="1:12">
      <c r="A937" s="28">
        <v>45240</v>
      </c>
      <c r="B937" s="33">
        <v>1.3661410856418463</v>
      </c>
      <c r="C937" s="33">
        <v>1.1421904449101974</v>
      </c>
      <c r="D937" s="33">
        <v>1.5900917263734951</v>
      </c>
      <c r="E937" s="33">
        <v>0.98722829999999995</v>
      </c>
      <c r="F937" s="46">
        <v>0.91588687450175699</v>
      </c>
      <c r="G937" s="33">
        <f>[1]!thsiFinD("ths_int_chg_ratio_index",G$1,$A$3,$A937,101)/100+1</f>
        <v>1.1942369779533</v>
      </c>
      <c r="H937" s="46">
        <v>1.2324914729002696</v>
      </c>
      <c r="I937" s="333">
        <f t="shared" si="44"/>
        <v>1.4112915996368822</v>
      </c>
      <c r="J937">
        <f t="shared" si="42"/>
        <v>-4.1624651980498584E-3</v>
      </c>
      <c r="K937" s="333">
        <f>MAX(I$3:I937)</f>
        <v>1.8516209749008172</v>
      </c>
      <c r="L937">
        <f t="shared" si="43"/>
        <v>-0.23780751094997798</v>
      </c>
    </row>
    <row r="938" spans="1:12">
      <c r="A938" s="28">
        <v>45243</v>
      </c>
      <c r="B938" s="33">
        <v>1.3740844806397241</v>
      </c>
      <c r="C938" s="33">
        <v>1.1522728937170732</v>
      </c>
      <c r="D938" s="33">
        <v>1.595896067562375</v>
      </c>
      <c r="E938" s="33">
        <v>0.99197950000000001</v>
      </c>
      <c r="F938" s="46">
        <v>0.91595809049699595</v>
      </c>
      <c r="G938" s="33">
        <f>[1]!thsiFinD("ths_int_chg_ratio_index",G$1,$A$3,$A938,101)/100+1</f>
        <v>1.20009063757641</v>
      </c>
      <c r="H938" s="46">
        <v>1.2409782729147598</v>
      </c>
      <c r="I938" s="333">
        <f t="shared" si="44"/>
        <v>1.4184371702385674</v>
      </c>
      <c r="J938">
        <f t="shared" si="42"/>
        <v>5.0631425876295211E-3</v>
      </c>
      <c r="K938" s="333">
        <f>MAX(I$3:I938)</f>
        <v>1.8516209749008172</v>
      </c>
      <c r="L938">
        <f t="shared" si="43"/>
        <v>-0.23394842169869756</v>
      </c>
    </row>
    <row r="939" spans="1:12">
      <c r="A939" s="28">
        <v>45244</v>
      </c>
      <c r="B939" s="33">
        <v>1.3799660163342709</v>
      </c>
      <c r="C939" s="33">
        <v>1.157060719006854</v>
      </c>
      <c r="D939" s="33">
        <v>1.6028713136616877</v>
      </c>
      <c r="E939" s="33">
        <v>0.99826320000000002</v>
      </c>
      <c r="F939" s="46">
        <v>0.91753536001543701</v>
      </c>
      <c r="G939" s="33">
        <f>[1]!thsiFinD("ths_int_chg_ratio_index",G$1,$A$3,$A939,101)/100+1</f>
        <v>1.20062306218561</v>
      </c>
      <c r="H939" s="46">
        <v>1.2471310080411262</v>
      </c>
      <c r="I939" s="333">
        <f t="shared" si="44"/>
        <v>1.4250011608514068</v>
      </c>
      <c r="J939">
        <f t="shared" si="42"/>
        <v>4.6276216885485777E-3</v>
      </c>
      <c r="K939" s="333">
        <f>MAX(I$3:I939)</f>
        <v>1.8516209749008172</v>
      </c>
      <c r="L939">
        <f t="shared" si="43"/>
        <v>-0.23040342480040354</v>
      </c>
    </row>
    <row r="940" spans="1:12">
      <c r="A940" s="28">
        <v>45245</v>
      </c>
      <c r="B940" s="33">
        <v>1.3784983175562862</v>
      </c>
      <c r="C940" s="33">
        <v>1.1541027052139297</v>
      </c>
      <c r="D940" s="33">
        <v>1.6028939298986424</v>
      </c>
      <c r="E940" s="33">
        <v>1.0010139</v>
      </c>
      <c r="F940" s="46">
        <v>0.92374814340578204</v>
      </c>
      <c r="G940" s="33">
        <f>[1]!thsiFinD("ths_int_chg_ratio_index",G$1,$A$3,$A940,101)/100+1</f>
        <v>1.2056814259542099</v>
      </c>
      <c r="H940" s="46">
        <v>1.254687442259572</v>
      </c>
      <c r="I940" s="333">
        <f t="shared" si="44"/>
        <v>1.4287906860791071</v>
      </c>
      <c r="J940">
        <f t="shared" si="42"/>
        <v>2.6593137828996305E-3</v>
      </c>
      <c r="K940" s="333">
        <f>MAX(I$3:I940)</f>
        <v>1.8516209749008172</v>
      </c>
      <c r="L940">
        <f t="shared" si="43"/>
        <v>-0.22835682602070284</v>
      </c>
    </row>
    <row r="941" spans="1:12">
      <c r="A941" s="28">
        <v>45246</v>
      </c>
      <c r="B941" s="33">
        <v>1.3574421911286763</v>
      </c>
      <c r="C941" s="33">
        <v>1.1325195830209647</v>
      </c>
      <c r="D941" s="33">
        <v>1.5823647992363874</v>
      </c>
      <c r="E941" s="33">
        <v>0.98290909999999998</v>
      </c>
      <c r="F941" s="46">
        <v>0.91479491148976</v>
      </c>
      <c r="G941" s="33">
        <f>[1]!thsiFinD("ths_int_chg_ratio_index",G$1,$A$3,$A941,101)/100+1</f>
        <v>1.1876527400315999</v>
      </c>
      <c r="H941" s="46">
        <v>1.2451363549573258</v>
      </c>
      <c r="I941" s="333">
        <f t="shared" si="44"/>
        <v>1.4137505770968566</v>
      </c>
      <c r="J941">
        <f t="shared" si="42"/>
        <v>-1.0526460683701444E-2</v>
      </c>
      <c r="K941" s="333">
        <f>MAX(I$3:I941)</f>
        <v>1.8516209749008172</v>
      </c>
      <c r="L941">
        <f t="shared" si="43"/>
        <v>-0.23647949755344255</v>
      </c>
    </row>
    <row r="942" spans="1:12">
      <c r="A942" s="28">
        <v>45247</v>
      </c>
      <c r="B942" s="33">
        <v>1.3718942243999772</v>
      </c>
      <c r="C942" s="33">
        <v>1.1433005815790769</v>
      </c>
      <c r="D942" s="33">
        <v>1.6004878672208775</v>
      </c>
      <c r="E942" s="33">
        <v>0.98895500000000003</v>
      </c>
      <c r="F942" s="46">
        <v>0.91493965735733895</v>
      </c>
      <c r="G942" s="33">
        <f>[1]!thsiFinD("ths_int_chg_ratio_index",G$1,$A$3,$A942,101)/100+1</f>
        <v>1.1914493795694101</v>
      </c>
      <c r="H942" s="46">
        <v>1.2515501398434163</v>
      </c>
      <c r="I942" s="333">
        <f t="shared" si="44"/>
        <v>1.4260190035321469</v>
      </c>
      <c r="J942">
        <f t="shared" si="42"/>
        <v>8.677928507363486E-3</v>
      </c>
      <c r="K942" s="333">
        <f>MAX(I$3:I942)</f>
        <v>1.8516209749008172</v>
      </c>
      <c r="L942">
        <f t="shared" si="43"/>
        <v>-0.22985372121930503</v>
      </c>
    </row>
    <row r="943" spans="1:12">
      <c r="A943" s="28">
        <v>45250</v>
      </c>
      <c r="B943" s="33">
        <v>1.3710397389442879</v>
      </c>
      <c r="C943" s="33">
        <v>1.1439098981697757</v>
      </c>
      <c r="D943" s="33">
        <v>1.5981695797188</v>
      </c>
      <c r="E943" s="33">
        <v>0.99272099999999996</v>
      </c>
      <c r="F943" s="46">
        <v>0.91771839003142497</v>
      </c>
      <c r="G943" s="33">
        <f>[1]!thsiFinD("ths_int_chg_ratio_index",G$1,$A$3,$A943,101)/100+1</f>
        <v>1.1930058182279</v>
      </c>
      <c r="H943" s="46">
        <v>1.2599747450149659</v>
      </c>
      <c r="I943" s="333">
        <f t="shared" si="44"/>
        <v>1.4290721623668829</v>
      </c>
      <c r="J943">
        <f t="shared" si="42"/>
        <v>2.1410365690595068E-3</v>
      </c>
      <c r="K943" s="333">
        <f>MAX(I$3:I943)</f>
        <v>1.8516209749008172</v>
      </c>
      <c r="L943">
        <f t="shared" si="43"/>
        <v>-0.22820480987291059</v>
      </c>
    </row>
    <row r="944" spans="1:12">
      <c r="A944" s="28">
        <v>45251</v>
      </c>
      <c r="B944" s="33">
        <v>1.3592547388637382</v>
      </c>
      <c r="C944" s="33">
        <v>1.1319501589027987</v>
      </c>
      <c r="D944" s="33">
        <v>1.5865593188246776</v>
      </c>
      <c r="E944" s="33">
        <v>0.98464949999999996</v>
      </c>
      <c r="F944" s="46">
        <v>0.91780386324920904</v>
      </c>
      <c r="G944" s="33">
        <f>[1]!thsiFinD("ths_int_chg_ratio_index",G$1,$A$3,$A944,101)/100+1</f>
        <v>1.18631627506702</v>
      </c>
      <c r="H944" s="46">
        <v>1.256231444323503</v>
      </c>
      <c r="I944" s="333">
        <f t="shared" si="44"/>
        <v>1.4213953815740903</v>
      </c>
      <c r="J944">
        <f t="shared" si="42"/>
        <v>-5.3718636433852662E-3</v>
      </c>
      <c r="K944" s="333">
        <f>MAX(I$3:I944)</f>
        <v>1.8516209749008172</v>
      </c>
      <c r="L944">
        <f t="shared" si="43"/>
        <v>-0.23235078839489387</v>
      </c>
    </row>
    <row r="945" spans="1:12">
      <c r="A945" s="28">
        <v>45252</v>
      </c>
      <c r="B945" s="33">
        <v>1.3350806744891339</v>
      </c>
      <c r="C945" s="33">
        <v>1.1096655432641624</v>
      </c>
      <c r="D945" s="33">
        <v>1.5604958057141052</v>
      </c>
      <c r="E945" s="33">
        <v>0.96869260000000001</v>
      </c>
      <c r="F945" s="46">
        <v>0.90795890049421601</v>
      </c>
      <c r="G945" s="33">
        <f>[1]!thsiFinD("ths_int_chg_ratio_index",G$1,$A$3,$A945,101)/100+1</f>
        <v>1.1691533772252301</v>
      </c>
      <c r="H945" s="46">
        <v>1.2433420557895147</v>
      </c>
      <c r="I945" s="333">
        <f t="shared" si="44"/>
        <v>1.4019189307518101</v>
      </c>
      <c r="J945">
        <f t="shared" si="42"/>
        <v>-1.3702345649042047E-2</v>
      </c>
      <c r="K945" s="333">
        <f>MAX(I$3:I945)</f>
        <v>1.8516209749008172</v>
      </c>
      <c r="L945">
        <f t="shared" si="43"/>
        <v>-0.24286938322952167</v>
      </c>
    </row>
    <row r="946" spans="1:12">
      <c r="A946" s="28">
        <v>45253</v>
      </c>
      <c r="B946" s="33">
        <v>1.3451070164024148</v>
      </c>
      <c r="C946" s="33">
        <v>1.1191612432745048</v>
      </c>
      <c r="D946" s="33">
        <v>1.571052789530325</v>
      </c>
      <c r="E946" s="33">
        <v>0.97499309999999995</v>
      </c>
      <c r="F946" s="46">
        <v>0.913342591334806</v>
      </c>
      <c r="G946" s="33">
        <f>[1]!thsiFinD("ths_int_chg_ratio_index",G$1,$A$3,$A946,101)/100+1</f>
        <v>1.17942449469984</v>
      </c>
      <c r="H946" s="46">
        <v>1.254108843482344</v>
      </c>
      <c r="I946" s="333">
        <f t="shared" si="44"/>
        <v>1.4125808165063345</v>
      </c>
      <c r="J946">
        <f t="shared" si="42"/>
        <v>7.6052084900564143E-3</v>
      </c>
      <c r="K946" s="333">
        <f>MAX(I$3:I946)</f>
        <v>1.8516209749008172</v>
      </c>
      <c r="L946">
        <f t="shared" si="43"/>
        <v>-0.23711124703477726</v>
      </c>
    </row>
    <row r="947" spans="1:12">
      <c r="A947" s="28">
        <v>45254</v>
      </c>
      <c r="B947" s="33">
        <v>1.3199918321930537</v>
      </c>
      <c r="C947" s="33">
        <v>1.1008301140610075</v>
      </c>
      <c r="D947" s="33">
        <v>1.5391535503250999</v>
      </c>
      <c r="E947" s="33">
        <v>0.9609413</v>
      </c>
      <c r="F947" s="46">
        <v>0.90664571680780703</v>
      </c>
      <c r="G947" s="33">
        <f>[1]!thsiFinD("ths_int_chg_ratio_index",G$1,$A$3,$A947,101)/100+1</f>
        <v>1.1683677333197799</v>
      </c>
      <c r="H947" s="46">
        <v>1.2416161471553384</v>
      </c>
      <c r="I947" s="333">
        <f t="shared" si="44"/>
        <v>1.3903848487402191</v>
      </c>
      <c r="J947">
        <f t="shared" si="42"/>
        <v>-1.5713060454135008E-2</v>
      </c>
      <c r="K947" s="333">
        <f>MAX(I$3:I947)</f>
        <v>1.8516209749008172</v>
      </c>
      <c r="L947">
        <f t="shared" si="43"/>
        <v>-0.2490985641298995</v>
      </c>
    </row>
    <row r="948" spans="1:12">
      <c r="A948" s="28">
        <v>45257</v>
      </c>
      <c r="B948" s="33">
        <v>1.3307388587137199</v>
      </c>
      <c r="C948" s="33">
        <v>1.1067934806468525</v>
      </c>
      <c r="D948" s="33">
        <v>1.5546842367805875</v>
      </c>
      <c r="E948" s="33">
        <v>0.96024900000000002</v>
      </c>
      <c r="F948" s="46">
        <v>0.90157016895416398</v>
      </c>
      <c r="G948" s="33">
        <f>[1]!thsiFinD("ths_int_chg_ratio_index",G$1,$A$3,$A948,101)/100+1</f>
        <v>1.16159297252313</v>
      </c>
      <c r="H948" s="46">
        <v>1.2399925114797241</v>
      </c>
      <c r="I948" s="333">
        <f t="shared" si="44"/>
        <v>1.3973383741301557</v>
      </c>
      <c r="J948">
        <f t="shared" si="42"/>
        <v>5.0011515849277544E-3</v>
      </c>
      <c r="K948" s="333">
        <f>MAX(I$3:I948)</f>
        <v>1.8516209749008172</v>
      </c>
      <c r="L948">
        <f t="shared" si="43"/>
        <v>-0.24534319222377321</v>
      </c>
    </row>
    <row r="949" spans="1:12">
      <c r="A949" s="28">
        <v>45258</v>
      </c>
      <c r="B949" s="33">
        <v>1.3335814194260638</v>
      </c>
      <c r="C949" s="33">
        <v>1.1104364444150401</v>
      </c>
      <c r="D949" s="33">
        <v>1.5567263944370875</v>
      </c>
      <c r="E949" s="33">
        <v>0.96494480000000005</v>
      </c>
      <c r="F949" s="46">
        <v>0.90388860369249902</v>
      </c>
      <c r="G949" s="33">
        <f>[1]!thsiFinD("ths_int_chg_ratio_index",G$1,$A$3,$A949,101)/100+1</f>
        <v>1.1698458426992999</v>
      </c>
      <c r="H949" s="46">
        <v>1.2463235901771748</v>
      </c>
      <c r="I949" s="333">
        <f t="shared" si="44"/>
        <v>1.4015249923071311</v>
      </c>
      <c r="J949">
        <f t="shared" si="42"/>
        <v>2.9961376961264996E-3</v>
      </c>
      <c r="K949" s="333">
        <f>MAX(I$3:I949)</f>
        <v>1.8516209749008172</v>
      </c>
      <c r="L949">
        <f t="shared" si="43"/>
        <v>-0.2430821365143564</v>
      </c>
    </row>
    <row r="950" spans="1:12">
      <c r="A950" s="28">
        <v>45259</v>
      </c>
      <c r="B950" s="33">
        <v>1.3278853638218751</v>
      </c>
      <c r="C950" s="33">
        <v>1.101402329350875</v>
      </c>
      <c r="D950" s="33">
        <v>1.5543683982928751</v>
      </c>
      <c r="E950" s="33">
        <v>0.95794679999999999</v>
      </c>
      <c r="F950" s="46">
        <v>0.89655223430310005</v>
      </c>
      <c r="G950" s="33">
        <f>[1]!thsiFinD("ths_int_chg_ratio_index",G$1,$A$3,$A950,101)/100+1</f>
        <v>1.1580354043391199</v>
      </c>
      <c r="H950" s="46">
        <v>1.2392087340138738</v>
      </c>
      <c r="I950" s="333">
        <f t="shared" si="44"/>
        <v>1.3967885661533743</v>
      </c>
      <c r="J950">
        <f t="shared" si="42"/>
        <v>-3.3794803373144999E-3</v>
      </c>
      <c r="K950" s="333">
        <f>MAX(I$3:I950)</f>
        <v>1.8516209749008172</v>
      </c>
      <c r="L950">
        <f t="shared" si="43"/>
        <v>-0.24564012555096826</v>
      </c>
    </row>
    <row r="951" spans="1:12">
      <c r="A951" s="28">
        <v>45260</v>
      </c>
      <c r="B951" s="33">
        <v>1.3283556338180476</v>
      </c>
      <c r="C951" s="33">
        <v>1.101324369311125</v>
      </c>
      <c r="D951" s="33">
        <v>1.5553868983249699</v>
      </c>
      <c r="E951" s="33">
        <v>0.96094650000000004</v>
      </c>
      <c r="F951" s="46">
        <v>0.89768042468386</v>
      </c>
      <c r="G951" s="33">
        <f>[1]!thsiFinD("ths_int_chg_ratio_index",G$1,$A$3,$A951,101)/100+1</f>
        <v>1.15523011071528</v>
      </c>
      <c r="H951" s="46">
        <v>1.2348204485401777</v>
      </c>
      <c r="I951" s="333">
        <f t="shared" si="44"/>
        <v>1.3951036734325739</v>
      </c>
      <c r="J951">
        <f t="shared" si="42"/>
        <v>-1.2062618220310961E-3</v>
      </c>
      <c r="K951" s="333">
        <f>MAX(I$3:I951)</f>
        <v>1.8516209749008172</v>
      </c>
      <c r="L951">
        <f t="shared" si="43"/>
        <v>-0.24655008106758824</v>
      </c>
    </row>
    <row r="952" spans="1:12">
      <c r="A952" s="28">
        <v>45261</v>
      </c>
      <c r="B952" s="33">
        <v>1.3455242995793038</v>
      </c>
      <c r="C952" s="33">
        <v>1.1061916721422476</v>
      </c>
      <c r="D952" s="33">
        <v>1.5848569270163599</v>
      </c>
      <c r="E952" s="33">
        <v>0.96293890000000004</v>
      </c>
      <c r="F952" s="46">
        <v>0.89611570619575998</v>
      </c>
      <c r="G952" s="33">
        <f>[1]!thsiFinD("ths_int_chg_ratio_index",G$1,$A$3,$A952,101)/100+1</f>
        <v>1.15772163349916</v>
      </c>
      <c r="H952" s="46">
        <v>1.2405533718407666</v>
      </c>
      <c r="I952" s="333">
        <f t="shared" si="44"/>
        <v>1.4127051494285632</v>
      </c>
      <c r="J952">
        <f t="shared" si="42"/>
        <v>1.2616607877378616E-2</v>
      </c>
      <c r="K952" s="333">
        <f>MAX(I$3:I952)</f>
        <v>1.8516209749008172</v>
      </c>
      <c r="L952">
        <f t="shared" si="43"/>
        <v>-0.2370440988851753</v>
      </c>
    </row>
    <row r="953" spans="1:12">
      <c r="A953" s="28">
        <v>45264</v>
      </c>
      <c r="B953" s="33">
        <v>1.3393196817888424</v>
      </c>
      <c r="C953" s="33">
        <v>1.0967030271019524</v>
      </c>
      <c r="D953" s="33">
        <v>1.5819363364757324</v>
      </c>
      <c r="E953" s="33">
        <v>0.9537293</v>
      </c>
      <c r="F953" s="46">
        <v>0.89149786193081004</v>
      </c>
      <c r="G953" s="33">
        <f>[1]!thsiFinD("ths_int_chg_ratio_index",G$1,$A$3,$A953,101)/100+1</f>
        <v>1.14675557569174</v>
      </c>
      <c r="H953" s="46">
        <v>1.2388123816099981</v>
      </c>
      <c r="I953" s="333">
        <f t="shared" si="44"/>
        <v>1.4103743590428652</v>
      </c>
      <c r="J953">
        <f t="shared" si="42"/>
        <v>-1.649877461436855E-3</v>
      </c>
      <c r="K953" s="333">
        <f>MAX(I$3:I953)</f>
        <v>1.8516209749008172</v>
      </c>
      <c r="L953">
        <f t="shared" si="43"/>
        <v>-0.23830288263049493</v>
      </c>
    </row>
    <row r="954" spans="1:12">
      <c r="A954" s="28">
        <v>45265</v>
      </c>
      <c r="B954" s="33">
        <v>1.3103562238151187</v>
      </c>
      <c r="C954" s="33">
        <v>1.0730874035263525</v>
      </c>
      <c r="D954" s="33">
        <v>1.547625044103885</v>
      </c>
      <c r="E954" s="33">
        <v>0.93629490000000004</v>
      </c>
      <c r="F954" s="46">
        <v>0.87483430068977996</v>
      </c>
      <c r="G954" s="33">
        <f>[1]!thsiFinD("ths_int_chg_ratio_index",G$1,$A$3,$A954,101)/100+1</f>
        <v>1.12156605100981</v>
      </c>
      <c r="H954" s="46">
        <v>1.2168119883788566</v>
      </c>
      <c r="I954" s="333">
        <f t="shared" si="44"/>
        <v>1.3822185162413709</v>
      </c>
      <c r="J954">
        <f t="shared" si="42"/>
        <v>-1.9963382502644178E-2</v>
      </c>
      <c r="K954" s="333">
        <f>MAX(I$3:I954)</f>
        <v>1.8516209749008172</v>
      </c>
      <c r="L954">
        <f t="shared" si="43"/>
        <v>-0.25350893353570381</v>
      </c>
    </row>
    <row r="955" spans="1:12">
      <c r="A955" s="28">
        <v>45266</v>
      </c>
      <c r="B955" s="33">
        <v>1.3154216118459812</v>
      </c>
      <c r="C955" s="33">
        <v>1.0745546117775699</v>
      </c>
      <c r="D955" s="33">
        <v>1.5562886119143924</v>
      </c>
      <c r="E955" s="33">
        <v>0.94267959999999995</v>
      </c>
      <c r="F955" s="46">
        <v>0.87676500909236998</v>
      </c>
      <c r="G955" s="33">
        <f>[1]!thsiFinD("ths_int_chg_ratio_index",G$1,$A$3,$A955,101)/100+1</f>
        <v>1.1225155305635199</v>
      </c>
      <c r="H955" s="46">
        <v>1.2215972528546779</v>
      </c>
      <c r="I955" s="333">
        <f t="shared" si="44"/>
        <v>1.388942932384535</v>
      </c>
      <c r="J955">
        <f t="shared" si="42"/>
        <v>4.8649443370571976E-3</v>
      </c>
      <c r="K955" s="333">
        <f>MAX(I$3:I955)</f>
        <v>1.8516209749008172</v>
      </c>
      <c r="L955">
        <f t="shared" si="43"/>
        <v>-0.24987729604924447</v>
      </c>
    </row>
    <row r="956" spans="1:12">
      <c r="A956" s="28">
        <v>45267</v>
      </c>
      <c r="B956" s="33">
        <v>1.3196645050066373</v>
      </c>
      <c r="C956" s="33">
        <v>1.06938965182853</v>
      </c>
      <c r="D956" s="33">
        <v>1.5699393581847449</v>
      </c>
      <c r="E956" s="33">
        <v>0.93512039999999996</v>
      </c>
      <c r="F956" s="46">
        <v>0.87517016345694998</v>
      </c>
      <c r="G956" s="33">
        <f>[1]!thsiFinD("ths_int_chg_ratio_index",G$1,$A$3,$A956,101)/100+1</f>
        <v>1.11807798510861</v>
      </c>
      <c r="H956" s="46">
        <v>1.2201127883283409</v>
      </c>
      <c r="I956" s="333">
        <f t="shared" si="44"/>
        <v>1.3950260732565429</v>
      </c>
      <c r="J956">
        <f t="shared" si="42"/>
        <v>4.3796910083011564E-3</v>
      </c>
      <c r="K956" s="333">
        <f>MAX(I$3:I956)</f>
        <v>1.8516209749008172</v>
      </c>
      <c r="L956">
        <f t="shared" si="43"/>
        <v>-0.24659199038762891</v>
      </c>
    </row>
    <row r="957" spans="1:12">
      <c r="A957" s="28">
        <v>45268</v>
      </c>
      <c r="B957" s="33">
        <v>1.3511299777628167</v>
      </c>
      <c r="C957" s="33">
        <v>1.0897863011877911</v>
      </c>
      <c r="D957" s="33">
        <v>1.6124736543378426</v>
      </c>
      <c r="E957" s="33">
        <v>0.95232419999999995</v>
      </c>
      <c r="F957" s="46">
        <v>0.87743809023148001</v>
      </c>
      <c r="G957" s="33">
        <f>[1]!thsiFinD("ths_int_chg_ratio_index",G$1,$A$3,$A957,101)/100+1</f>
        <v>1.13280393080163</v>
      </c>
      <c r="H957" s="46">
        <v>1.2157637568443107</v>
      </c>
      <c r="I957" s="333">
        <f t="shared" si="44"/>
        <v>1.4141187055910767</v>
      </c>
      <c r="J957">
        <f t="shared" si="42"/>
        <v>1.3686218989415799E-2</v>
      </c>
      <c r="K957" s="333">
        <f>MAX(I$3:I957)</f>
        <v>1.8516209749008172</v>
      </c>
      <c r="L957">
        <f t="shared" si="43"/>
        <v>-0.2362806833796941</v>
      </c>
    </row>
    <row r="958" spans="1:12">
      <c r="A958" s="28">
        <v>45271</v>
      </c>
      <c r="B958" s="33">
        <v>1.3758201284558451</v>
      </c>
      <c r="C958" s="33">
        <v>1.1032457921788226</v>
      </c>
      <c r="D958" s="33">
        <v>1.6483944647328674</v>
      </c>
      <c r="E958" s="33">
        <v>0.95972939999999995</v>
      </c>
      <c r="F958" s="46">
        <v>0.88410362224138006</v>
      </c>
      <c r="G958" s="33">
        <f>[1]!thsiFinD("ths_int_chg_ratio_index",G$1,$A$3,$A958,101)/100+1</f>
        <v>1.1430549194252</v>
      </c>
      <c r="H958" s="46">
        <v>1.2284273605980698</v>
      </c>
      <c r="I958" s="333">
        <f t="shared" si="44"/>
        <v>1.4384109126654687</v>
      </c>
      <c r="J958">
        <f t="shared" si="42"/>
        <v>1.7178336569869668E-2</v>
      </c>
      <c r="K958" s="333">
        <f>MAX(I$3:I958)</f>
        <v>1.8516209749008172</v>
      </c>
      <c r="L958">
        <f t="shared" si="43"/>
        <v>-0.22316125591387959</v>
      </c>
    </row>
    <row r="959" spans="1:12">
      <c r="A959" s="28">
        <v>45272</v>
      </c>
      <c r="B959" s="33">
        <v>1.3683506044760056</v>
      </c>
      <c r="C959" s="33">
        <v>1.094794102207914</v>
      </c>
      <c r="D959" s="33">
        <v>1.6419071067440976</v>
      </c>
      <c r="E959" s="33">
        <v>0.95016140000000004</v>
      </c>
      <c r="F959" s="46">
        <v>0.88553995560908993</v>
      </c>
      <c r="G959" s="33">
        <f>[1]!thsiFinD("ths_int_chg_ratio_index",G$1,$A$3,$A959,101)/100+1</f>
        <v>1.1383880370608401</v>
      </c>
      <c r="H959" s="46">
        <v>1.2327104020498543</v>
      </c>
      <c r="I959" s="333">
        <f t="shared" si="44"/>
        <v>1.4373087543969758</v>
      </c>
      <c r="J959">
        <f t="shared" si="42"/>
        <v>-7.6623325003177811E-4</v>
      </c>
      <c r="K959" s="333">
        <f>MAX(I$3:I959)</f>
        <v>1.8516209749008172</v>
      </c>
      <c r="L959">
        <f t="shared" si="43"/>
        <v>-0.22375649558951138</v>
      </c>
    </row>
    <row r="960" spans="1:12">
      <c r="A960" s="28">
        <v>45273</v>
      </c>
      <c r="B960" s="33">
        <v>1.3529257911590313</v>
      </c>
      <c r="C960" s="33">
        <v>1.079391992677875</v>
      </c>
      <c r="D960" s="33">
        <v>1.6264595896401874</v>
      </c>
      <c r="E960" s="33">
        <v>0.93458940000000001</v>
      </c>
      <c r="F960" s="46">
        <v>0.87225171000192003</v>
      </c>
      <c r="G960" s="33">
        <f>[1]!thsiFinD("ths_int_chg_ratio_index",G$1,$A$3,$A960,101)/100+1</f>
        <v>1.12230496133281</v>
      </c>
      <c r="H960" s="46">
        <v>1.222177959756936</v>
      </c>
      <c r="I960" s="333">
        <f t="shared" si="44"/>
        <v>1.4243187746985617</v>
      </c>
      <c r="J960">
        <f t="shared" si="42"/>
        <v>-9.0377099970173624E-3</v>
      </c>
      <c r="K960" s="333">
        <f>MAX(I$3:I960)</f>
        <v>1.8516209749008172</v>
      </c>
      <c r="L960">
        <f t="shared" si="43"/>
        <v>-0.23077195926944183</v>
      </c>
    </row>
    <row r="961" spans="1:12">
      <c r="A961" s="28">
        <v>45274</v>
      </c>
      <c r="B961" s="33">
        <v>1.3467071936526624</v>
      </c>
      <c r="C961" s="33">
        <v>1.0731790827677099</v>
      </c>
      <c r="D961" s="33">
        <v>1.620235304537615</v>
      </c>
      <c r="E961" s="33">
        <v>0.93200859999999996</v>
      </c>
      <c r="F961" s="46">
        <v>0.86814927601823999</v>
      </c>
      <c r="G961" s="33">
        <f>[1]!thsiFinD("ths_int_chg_ratio_index",G$1,$A$3,$A961,101)/100+1</f>
        <v>1.1174075458772801</v>
      </c>
      <c r="H961" s="46">
        <v>1.2185520009462238</v>
      </c>
      <c r="I961" s="333">
        <f t="shared" si="44"/>
        <v>1.4193936527419195</v>
      </c>
      <c r="J961">
        <f t="shared" si="42"/>
        <v>-3.4578789833649148E-3</v>
      </c>
      <c r="K961" s="333">
        <f>MAX(I$3:I961)</f>
        <v>1.8516209749008172</v>
      </c>
      <c r="L961">
        <f t="shared" si="43"/>
        <v>-0.23343185674489897</v>
      </c>
    </row>
    <row r="962" spans="1:12">
      <c r="A962" s="28">
        <v>45275</v>
      </c>
      <c r="B962" s="33">
        <v>1.3341458817078462</v>
      </c>
      <c r="C962" s="33">
        <v>1.06366936815508</v>
      </c>
      <c r="D962" s="33">
        <v>1.6046223952606127</v>
      </c>
      <c r="E962" s="33">
        <v>0.92625610000000003</v>
      </c>
      <c r="F962" s="46">
        <v>0.86447226820630996</v>
      </c>
      <c r="G962" s="33">
        <f>[1]!thsiFinD("ths_int_chg_ratio_index",G$1,$A$3,$A962,101)/100+1</f>
        <v>1.1091630489731601</v>
      </c>
      <c r="H962" s="46">
        <v>1.2116587010602504</v>
      </c>
      <c r="I962" s="333">
        <f t="shared" si="44"/>
        <v>1.4081405481604317</v>
      </c>
      <c r="J962">
        <f t="shared" si="42"/>
        <v>-7.9281068784192721E-3</v>
      </c>
      <c r="K962" s="333">
        <f>MAX(I$3:I962)</f>
        <v>1.8516209749008172</v>
      </c>
      <c r="L962">
        <f t="shared" si="43"/>
        <v>-0.2395092909142168</v>
      </c>
    </row>
    <row r="963" spans="1:12">
      <c r="A963" s="28">
        <v>45278</v>
      </c>
      <c r="B963" s="33">
        <v>1.3196688992383987</v>
      </c>
      <c r="C963" s="33">
        <v>1.04880756796998</v>
      </c>
      <c r="D963" s="33">
        <v>1.5905302305068174</v>
      </c>
      <c r="E963" s="33">
        <v>0.91535100000000003</v>
      </c>
      <c r="F963" s="46">
        <v>0.85937374518912002</v>
      </c>
      <c r="G963" s="33">
        <f>[1]!thsiFinD("ths_int_chg_ratio_index",G$1,$A$3,$A963,101)/100+1</f>
        <v>1.0953948736106141</v>
      </c>
      <c r="H963" s="46">
        <v>1.1975056286488515</v>
      </c>
      <c r="I963" s="333">
        <f t="shared" si="44"/>
        <v>1.3940179295778345</v>
      </c>
      <c r="J963">
        <f t="shared" ref="J963:J1026" si="45">I963/I962-1</f>
        <v>-1.0029267746779036E-2</v>
      </c>
      <c r="K963" s="333">
        <f>MAX(I$3:I963)</f>
        <v>1.8516209749008172</v>
      </c>
      <c r="L963">
        <f t="shared" ref="L963:L1026" si="46">I963/K963-1</f>
        <v>-0.24713645585457589</v>
      </c>
    </row>
    <row r="964" spans="1:12">
      <c r="A964" s="28">
        <v>45279</v>
      </c>
      <c r="B964" s="33">
        <v>1.3291965758990876</v>
      </c>
      <c r="C964" s="33">
        <v>1.0573992444903826</v>
      </c>
      <c r="D964" s="33">
        <v>1.6009939073077923</v>
      </c>
      <c r="E964" s="33">
        <v>0.9205721</v>
      </c>
      <c r="F964" s="46">
        <v>0.86001569416360002</v>
      </c>
      <c r="G964" s="33">
        <f>[1]!thsiFinD("ths_int_chg_ratio_index",G$1,$A$3,$A964,101)/100+1</f>
        <v>1.1016995349905401</v>
      </c>
      <c r="H964" s="46">
        <v>1.1986582303927356</v>
      </c>
      <c r="I964" s="333">
        <f t="shared" ref="I964:I1027" si="47">D964*0.5+H964*0.5</f>
        <v>1.3998260688502639</v>
      </c>
      <c r="J964">
        <f t="shared" si="45"/>
        <v>4.1664738660773804E-3</v>
      </c>
      <c r="K964" s="333">
        <f>MAX(I$3:I964)</f>
        <v>1.8516209749008172</v>
      </c>
      <c r="L964">
        <f t="shared" si="46"/>
        <v>-0.24399966957317165</v>
      </c>
    </row>
    <row r="965" spans="1:12">
      <c r="A965" s="28">
        <v>45280</v>
      </c>
      <c r="B965" s="33">
        <v>1.3052629791958437</v>
      </c>
      <c r="C965" s="33">
        <v>1.0427212419129701</v>
      </c>
      <c r="D965" s="33">
        <v>1.5678047164787174</v>
      </c>
      <c r="E965" s="33">
        <v>0.91044349999999996</v>
      </c>
      <c r="F965" s="46">
        <v>0.85008364548860005</v>
      </c>
      <c r="G965" s="33">
        <f>[1]!thsiFinD("ths_int_chg_ratio_index",G$1,$A$3,$A965,101)/100+1</f>
        <v>1.0870140532378409</v>
      </c>
      <c r="H965" s="46">
        <v>1.1848862867156005</v>
      </c>
      <c r="I965" s="333">
        <f t="shared" si="47"/>
        <v>1.3763455015971591</v>
      </c>
      <c r="J965">
        <f t="shared" si="45"/>
        <v>-1.6773917685638184E-2</v>
      </c>
      <c r="K965" s="333">
        <f>MAX(I$3:I965)</f>
        <v>1.8516209749008172</v>
      </c>
      <c r="L965">
        <f t="shared" si="46"/>
        <v>-0.25668075688606651</v>
      </c>
    </row>
    <row r="966" spans="1:12">
      <c r="A966" s="28">
        <v>45281</v>
      </c>
      <c r="B966" s="33">
        <v>1.3199438516412849</v>
      </c>
      <c r="C966" s="33">
        <v>1.0586080216791025</v>
      </c>
      <c r="D966" s="33">
        <v>1.5812796816034675</v>
      </c>
      <c r="E966" s="33">
        <v>0.92729260000000002</v>
      </c>
      <c r="F966" s="46">
        <v>0.85762863777707998</v>
      </c>
      <c r="G966" s="33">
        <f>[1]!thsiFinD("ths_int_chg_ratio_index",G$1,$A$3,$A966,101)/100+1</f>
        <v>1.1003351866175499</v>
      </c>
      <c r="H966" s="46">
        <v>1.1926610984886141</v>
      </c>
      <c r="I966" s="333">
        <f t="shared" si="47"/>
        <v>1.3869703900460408</v>
      </c>
      <c r="J966">
        <f t="shared" si="45"/>
        <v>7.7196375739609913E-3</v>
      </c>
      <c r="K966" s="333">
        <f>MAX(I$3:I966)</f>
        <v>1.8516209749008172</v>
      </c>
      <c r="L966">
        <f t="shared" si="46"/>
        <v>-0.25094260172747584</v>
      </c>
    </row>
    <row r="967" spans="1:12">
      <c r="A967" s="28">
        <v>45282</v>
      </c>
      <c r="B967" s="33">
        <v>1.2951601749435551</v>
      </c>
      <c r="C967" s="33">
        <v>1.0484316717308324</v>
      </c>
      <c r="D967" s="33">
        <v>1.5418886781562775</v>
      </c>
      <c r="E967" s="33">
        <v>0.92672540000000003</v>
      </c>
      <c r="F967" s="46">
        <v>0.85764146927736995</v>
      </c>
      <c r="G967" s="33">
        <f>[1]!thsiFinD("ths_int_chg_ratio_index",G$1,$A$3,$A967,101)/100+1</f>
        <v>1.095609237624716</v>
      </c>
      <c r="H967" s="46">
        <v>1.182041018958339</v>
      </c>
      <c r="I967" s="333">
        <f t="shared" si="47"/>
        <v>1.3619648485573084</v>
      </c>
      <c r="J967">
        <f t="shared" si="45"/>
        <v>-1.8028893528074796E-2</v>
      </c>
      <c r="K967" s="333">
        <f>MAX(I$3:I967)</f>
        <v>1.8516209749008172</v>
      </c>
      <c r="L967">
        <f t="shared" si="46"/>
        <v>-0.264447277807348</v>
      </c>
    </row>
    <row r="968" spans="1:12">
      <c r="A968" s="28">
        <v>45285</v>
      </c>
      <c r="B968" s="33">
        <v>1.2962251740442901</v>
      </c>
      <c r="C968" s="33">
        <v>1.0463365037858849</v>
      </c>
      <c r="D968" s="33">
        <v>1.5461138443026949</v>
      </c>
      <c r="E968" s="33">
        <v>0.92711769999999993</v>
      </c>
      <c r="F968" s="46">
        <v>0.85972000871701004</v>
      </c>
      <c r="G968" s="33">
        <f>[1]!thsiFinD("ths_int_chg_ratio_index",G$1,$A$3,$A968,101)/100+1</f>
        <v>1.0996359152819559</v>
      </c>
      <c r="H968" s="46">
        <v>1.1816050287627939</v>
      </c>
      <c r="I968" s="333">
        <f t="shared" si="47"/>
        <v>1.3638594365327443</v>
      </c>
      <c r="J968">
        <f t="shared" si="45"/>
        <v>1.3910696575192283E-3</v>
      </c>
      <c r="K968" s="333">
        <f>MAX(I$3:I968)</f>
        <v>1.8516209749008172</v>
      </c>
      <c r="L968">
        <f t="shared" si="46"/>
        <v>-0.26342407273400004</v>
      </c>
    </row>
    <row r="969" spans="1:12">
      <c r="A969" s="28">
        <v>45286</v>
      </c>
      <c r="B969" s="33">
        <v>1.27334055410112</v>
      </c>
      <c r="C969" s="33">
        <v>1.0274029454682201</v>
      </c>
      <c r="D969" s="33">
        <v>1.5192781627340199</v>
      </c>
      <c r="E969" s="33">
        <v>0.91621299999999994</v>
      </c>
      <c r="F969" s="46">
        <v>0.85298008205242004</v>
      </c>
      <c r="G969" s="33">
        <f>[1]!thsiFinD("ths_int_chg_ratio_index",G$1,$A$3,$A969,101)/100+1</f>
        <v>1.087071016236393</v>
      </c>
      <c r="H969" s="46">
        <v>1.1680981676793702</v>
      </c>
      <c r="I969" s="333">
        <f t="shared" si="47"/>
        <v>1.3436881652066952</v>
      </c>
      <c r="J969">
        <f t="shared" si="45"/>
        <v>-1.4789846215625624E-2</v>
      </c>
      <c r="K969" s="333">
        <f>MAX(I$3:I969)</f>
        <v>1.8516209749008172</v>
      </c>
      <c r="L969">
        <f t="shared" si="46"/>
        <v>-0.27431791742439604</v>
      </c>
    </row>
    <row r="970" spans="1:12">
      <c r="A970" s="28">
        <v>45287</v>
      </c>
      <c r="B970" s="33">
        <v>1.2812378971347087</v>
      </c>
      <c r="C970" s="33">
        <v>1.0386967759617174</v>
      </c>
      <c r="D970" s="33">
        <v>1.5237790183077</v>
      </c>
      <c r="E970" s="33">
        <v>0.91696549999999999</v>
      </c>
      <c r="F970" s="46">
        <v>0.85633782156932003</v>
      </c>
      <c r="G970" s="33">
        <f>[1]!thsiFinD("ths_int_chg_ratio_index",G$1,$A$3,$A970,101)/100+1</f>
        <v>1.095062747568369</v>
      </c>
      <c r="H970" s="46">
        <v>1.1764399568023443</v>
      </c>
      <c r="I970" s="333">
        <f t="shared" si="47"/>
        <v>1.3501094875550221</v>
      </c>
      <c r="J970">
        <f t="shared" si="45"/>
        <v>4.7788783994680006E-3</v>
      </c>
      <c r="K970" s="333">
        <f>MAX(I$3:I970)</f>
        <v>1.8516209749008172</v>
      </c>
      <c r="L970">
        <f t="shared" si="46"/>
        <v>-0.27084997099509456</v>
      </c>
    </row>
    <row r="971" spans="1:12">
      <c r="A971" s="28">
        <v>45288</v>
      </c>
      <c r="B971" s="33">
        <v>1.3085055164930413</v>
      </c>
      <c r="C971" s="33">
        <v>1.07141863568722</v>
      </c>
      <c r="D971" s="33">
        <v>1.5455923972988626</v>
      </c>
      <c r="E971" s="33">
        <v>0.95550349999999995</v>
      </c>
      <c r="F971" s="46">
        <v>0.87524584359891999</v>
      </c>
      <c r="G971" s="33">
        <f>[1]!thsiFinD("ths_int_chg_ratio_index",G$1,$A$3,$A971,101)/100+1</f>
        <v>1.1283411417876299</v>
      </c>
      <c r="H971" s="46">
        <v>1.1981776192902922</v>
      </c>
      <c r="I971" s="333">
        <f t="shared" si="47"/>
        <v>1.3718850082945773</v>
      </c>
      <c r="J971">
        <f t="shared" si="45"/>
        <v>1.6128707293946665E-2</v>
      </c>
      <c r="K971" s="333">
        <f>MAX(I$3:I971)</f>
        <v>1.8516209749008172</v>
      </c>
      <c r="L971">
        <f t="shared" si="46"/>
        <v>-0.25908972360390181</v>
      </c>
    </row>
    <row r="972" spans="1:12">
      <c r="A972" s="28">
        <v>45289</v>
      </c>
      <c r="B972" s="33">
        <v>1.3256082292430063</v>
      </c>
      <c r="C972" s="33">
        <v>1.0777752906876701</v>
      </c>
      <c r="D972" s="33">
        <v>1.5734411677983426</v>
      </c>
      <c r="E972" s="33">
        <v>0.95796429999999999</v>
      </c>
      <c r="F972" s="46">
        <v>0.88037842034275005</v>
      </c>
      <c r="G972" s="33">
        <f>[1]!thsiFinD("ths_int_chg_ratio_index",G$1,$A$3,$A972,101)/100+1</f>
        <v>1.14312132813459</v>
      </c>
      <c r="H972" s="46">
        <v>1.212824713319236</v>
      </c>
      <c r="I972" s="333">
        <f t="shared" si="47"/>
        <v>1.3931329405587893</v>
      </c>
      <c r="J972">
        <f t="shared" si="45"/>
        <v>1.5488129205978973E-2</v>
      </c>
      <c r="K972" s="333">
        <f>MAX(I$3:I972)</f>
        <v>1.8516209749008172</v>
      </c>
      <c r="L972">
        <f t="shared" si="46"/>
        <v>-0.24761440951304137</v>
      </c>
    </row>
    <row r="973" spans="1:12">
      <c r="A973" s="28">
        <v>45293</v>
      </c>
      <c r="B973" s="33">
        <v>1.299491775977905</v>
      </c>
      <c r="C973" s="33">
        <v>1.0555162392589801</v>
      </c>
      <c r="D973" s="33">
        <v>1.5434673126968299</v>
      </c>
      <c r="E973" s="33">
        <v>0.94072060000000002</v>
      </c>
      <c r="F973" s="46">
        <v>0.87111928919938997</v>
      </c>
      <c r="G973" s="33">
        <f>[1]!thsiFinD("ths_int_chg_ratio_index",G$1,$A$3,$A973,101)/100+1</f>
        <v>1.1267045177061301</v>
      </c>
      <c r="H973" s="46">
        <v>1.2096434065293471</v>
      </c>
      <c r="I973" s="333">
        <f t="shared" si="47"/>
        <v>1.3765553596130884</v>
      </c>
      <c r="J973">
        <f t="shared" si="45"/>
        <v>-1.1899496783883134E-2</v>
      </c>
      <c r="K973" s="333">
        <f>MAX(I$3:I973)</f>
        <v>1.8516209749008172</v>
      </c>
      <c r="L973">
        <f t="shared" si="46"/>
        <v>-0.25656741942728101</v>
      </c>
    </row>
    <row r="974" spans="1:12">
      <c r="A974" s="28">
        <v>45294</v>
      </c>
      <c r="B974" s="33">
        <v>1.276204778434225</v>
      </c>
      <c r="C974" s="33">
        <v>1.0432316805037625</v>
      </c>
      <c r="D974" s="33">
        <v>1.5091778763646875</v>
      </c>
      <c r="E974" s="33">
        <v>0.93038750000000003</v>
      </c>
      <c r="F974" s="46">
        <v>0.86925666487758002</v>
      </c>
      <c r="G974" s="33">
        <f>[1]!thsiFinD("ths_int_chg_ratio_index",G$1,$A$3,$A974,101)/100+1</f>
        <v>1.11753141255697</v>
      </c>
      <c r="H974" s="46">
        <v>1.2067656388559567</v>
      </c>
      <c r="I974" s="333">
        <f t="shared" si="47"/>
        <v>1.3579717576103221</v>
      </c>
      <c r="J974">
        <f t="shared" si="45"/>
        <v>-1.3500076021635388E-2</v>
      </c>
      <c r="K974" s="333">
        <f>MAX(I$3:I974)</f>
        <v>1.8516209749008172</v>
      </c>
      <c r="L974">
        <f t="shared" si="46"/>
        <v>-0.26660381578197323</v>
      </c>
    </row>
    <row r="975" spans="1:12">
      <c r="A975" s="28">
        <v>45295</v>
      </c>
      <c r="B975" s="33">
        <v>1.2642641992611638</v>
      </c>
      <c r="C975" s="33">
        <v>1.029171342220025</v>
      </c>
      <c r="D975" s="33">
        <v>1.4993570563023024</v>
      </c>
      <c r="E975" s="33">
        <v>0.91697329999999999</v>
      </c>
      <c r="F975" s="46">
        <v>0.86138632744512</v>
      </c>
      <c r="G975" s="33">
        <f>[1]!thsiFinD("ths_int_chg_ratio_index",G$1,$A$3,$A975,101)/100+1</f>
        <v>1.1017421025607901</v>
      </c>
      <c r="H975" s="46">
        <v>1.1997266970262221</v>
      </c>
      <c r="I975" s="333">
        <f t="shared" si="47"/>
        <v>1.3495418766642624</v>
      </c>
      <c r="J975">
        <f t="shared" si="45"/>
        <v>-6.2076997542969137E-3</v>
      </c>
      <c r="K975" s="333">
        <f>MAX(I$3:I975)</f>
        <v>1.8516209749008172</v>
      </c>
      <c r="L975">
        <f t="shared" si="46"/>
        <v>-0.27115651909454574</v>
      </c>
    </row>
    <row r="976" spans="1:12">
      <c r="A976" s="28">
        <v>45296</v>
      </c>
      <c r="B976" s="33">
        <v>1.2395166504347925</v>
      </c>
      <c r="C976" s="33">
        <v>1.0098104194292272</v>
      </c>
      <c r="D976" s="33">
        <v>1.4692228814403578</v>
      </c>
      <c r="E976" s="33">
        <v>0.90245090000000006</v>
      </c>
      <c r="F976" s="46">
        <v>0.85481907678080005</v>
      </c>
      <c r="G976" s="33">
        <f>[1]!thsiFinD("ths_int_chg_ratio_index",G$1,$A$3,$A976,101)/100+1</f>
        <v>1.0852470453486509</v>
      </c>
      <c r="H976" s="46">
        <v>1.1834421502078483</v>
      </c>
      <c r="I976" s="333">
        <f t="shared" si="47"/>
        <v>1.3263325158241031</v>
      </c>
      <c r="J976">
        <f t="shared" si="45"/>
        <v>-1.7197955277628907E-2</v>
      </c>
      <c r="K976" s="333">
        <f>MAX(I$3:I976)</f>
        <v>1.8516209749008172</v>
      </c>
      <c r="L976">
        <f t="shared" si="46"/>
        <v>-0.28369113668354906</v>
      </c>
    </row>
    <row r="977" spans="1:12">
      <c r="A977" s="28">
        <v>45299</v>
      </c>
      <c r="B977" s="33">
        <v>1.2105770199494885</v>
      </c>
      <c r="C977" s="33">
        <v>0.98467574597808671</v>
      </c>
      <c r="D977" s="33">
        <v>1.4364782939208904</v>
      </c>
      <c r="E977" s="33">
        <v>0.88216760000000005</v>
      </c>
      <c r="F977" s="46">
        <v>0.84176502358332006</v>
      </c>
      <c r="G977" s="33">
        <f>[1]!thsiFinD("ths_int_chg_ratio_index",G$1,$A$3,$A977,101)/100+1</f>
        <v>1.06942304608253</v>
      </c>
      <c r="H977" s="46">
        <v>1.1615231538177688</v>
      </c>
      <c r="I977" s="333">
        <f t="shared" si="47"/>
        <v>1.2990007238693297</v>
      </c>
      <c r="J977">
        <f t="shared" si="45"/>
        <v>-2.0607043579709661E-2</v>
      </c>
      <c r="K977" s="333">
        <f>MAX(I$3:I977)</f>
        <v>1.8516209749008172</v>
      </c>
      <c r="L977">
        <f t="shared" si="46"/>
        <v>-0.29845214464644354</v>
      </c>
    </row>
    <row r="978" spans="1:12">
      <c r="A978" s="28">
        <v>45300</v>
      </c>
      <c r="B978" s="33">
        <v>1.2160455802063896</v>
      </c>
      <c r="C978" s="33">
        <v>0.9859805614709245</v>
      </c>
      <c r="D978" s="33">
        <v>1.4461105989418548</v>
      </c>
      <c r="E978" s="33">
        <v>0.88938319999999993</v>
      </c>
      <c r="F978" s="46">
        <v>0.84353841171549004</v>
      </c>
      <c r="G978" s="33">
        <f>[1]!thsiFinD("ths_int_chg_ratio_index",G$1,$A$3,$A978,101)/100+1</f>
        <v>1.0692398240408441</v>
      </c>
      <c r="H978" s="46">
        <v>1.1662257544451304</v>
      </c>
      <c r="I978" s="333">
        <f t="shared" si="47"/>
        <v>1.3061681766934927</v>
      </c>
      <c r="J978">
        <f t="shared" si="45"/>
        <v>5.5176665358687149E-3</v>
      </c>
      <c r="K978" s="333">
        <f>MAX(I$3:I978)</f>
        <v>1.8516209749008172</v>
      </c>
      <c r="L978">
        <f t="shared" si="46"/>
        <v>-0.29458123752164878</v>
      </c>
    </row>
    <row r="979" spans="1:12">
      <c r="A979" s="28">
        <v>45301</v>
      </c>
      <c r="B979" s="33">
        <v>1.2028386707829717</v>
      </c>
      <c r="C979" s="33">
        <v>0.97909827173646402</v>
      </c>
      <c r="D979" s="33">
        <v>1.4265790698294796</v>
      </c>
      <c r="E979" s="33">
        <v>0.8861097</v>
      </c>
      <c r="F979" s="46">
        <v>0.83967070770888996</v>
      </c>
      <c r="G979" s="33">
        <f>[1]!thsiFinD("ths_int_chg_ratio_index",G$1,$A$3,$A979,101)/100+1</f>
        <v>1.0628854592479859</v>
      </c>
      <c r="H979" s="46">
        <v>1.1578816236077334</v>
      </c>
      <c r="I979" s="333">
        <f t="shared" si="47"/>
        <v>1.2922303467186065</v>
      </c>
      <c r="J979">
        <f t="shared" si="45"/>
        <v>-1.0670777487604477E-2</v>
      </c>
      <c r="K979" s="333">
        <f>MAX(I$3:I979)</f>
        <v>1.8516209749008172</v>
      </c>
      <c r="L979">
        <f t="shared" si="46"/>
        <v>-0.30210860417163654</v>
      </c>
    </row>
    <row r="980" spans="1:12">
      <c r="A980" s="28">
        <v>45302</v>
      </c>
      <c r="B980" s="33">
        <v>1.2240011738156447</v>
      </c>
      <c r="C980" s="33">
        <v>0.99813553963790747</v>
      </c>
      <c r="D980" s="33">
        <v>1.4498668079933821</v>
      </c>
      <c r="E980" s="33">
        <v>0.90259650000000002</v>
      </c>
      <c r="F980" s="46">
        <v>0.84601676107128998</v>
      </c>
      <c r="G980" s="33">
        <f>[1]!thsiFinD("ths_int_chg_ratio_index",G$1,$A$3,$A980,101)/100+1</f>
        <v>1.0771417592483821</v>
      </c>
      <c r="H980" s="46">
        <v>1.1728081632316945</v>
      </c>
      <c r="I980" s="333">
        <f t="shared" si="47"/>
        <v>1.3113374856125382</v>
      </c>
      <c r="J980">
        <f t="shared" si="45"/>
        <v>1.4786171012351579E-2</v>
      </c>
      <c r="K980" s="333">
        <f>MAX(I$3:I980)</f>
        <v>1.8516209749008172</v>
      </c>
      <c r="L980">
        <f t="shared" si="46"/>
        <v>-0.2917894626448696</v>
      </c>
    </row>
    <row r="981" spans="1:12">
      <c r="A981" s="28">
        <v>45303</v>
      </c>
      <c r="B981" s="33">
        <v>1.2065920750965398</v>
      </c>
      <c r="C981" s="33">
        <v>0.98510235576702876</v>
      </c>
      <c r="D981" s="33">
        <v>1.4280817944260509</v>
      </c>
      <c r="E981" s="33">
        <v>0.89373329999999995</v>
      </c>
      <c r="F981" s="46">
        <v>0.84308734591565004</v>
      </c>
      <c r="G981" s="33">
        <f>[1]!thsiFinD("ths_int_chg_ratio_index",G$1,$A$3,$A981,101)/100+1</f>
        <v>1.0669900537077339</v>
      </c>
      <c r="H981" s="46">
        <v>1.1665393285793477</v>
      </c>
      <c r="I981" s="333">
        <f t="shared" si="47"/>
        <v>1.2973105615026994</v>
      </c>
      <c r="J981">
        <f t="shared" si="45"/>
        <v>-1.0696654571181297E-2</v>
      </c>
      <c r="K981" s="333">
        <f>MAX(I$3:I981)</f>
        <v>1.8516209749008172</v>
      </c>
      <c r="L981">
        <f t="shared" si="46"/>
        <v>-0.29936494612662812</v>
      </c>
    </row>
    <row r="982" spans="1:12">
      <c r="A982" s="28">
        <v>45306</v>
      </c>
      <c r="B982" s="33">
        <v>1.2063145215487496</v>
      </c>
      <c r="C982" s="33">
        <v>0.98194861405940148</v>
      </c>
      <c r="D982" s="33">
        <v>1.4306804290380979</v>
      </c>
      <c r="E982" s="33">
        <v>0.88785020000000003</v>
      </c>
      <c r="F982" s="46">
        <v>0.84191666433721002</v>
      </c>
      <c r="G982" s="33">
        <f>[1]!thsiFinD("ths_int_chg_ratio_index",G$1,$A$3,$A982,101)/100+1</f>
        <v>1.0654110938347641</v>
      </c>
      <c r="H982" s="46">
        <v>1.1650634042673249</v>
      </c>
      <c r="I982" s="333">
        <f t="shared" si="47"/>
        <v>1.2978719166527113</v>
      </c>
      <c r="J982">
        <f t="shared" si="45"/>
        <v>4.32706837260044E-4</v>
      </c>
      <c r="K982" s="333">
        <f>MAX(I$3:I982)</f>
        <v>1.8516209749008172</v>
      </c>
      <c r="L982">
        <f t="shared" si="46"/>
        <v>-0.29906177654839305</v>
      </c>
    </row>
    <row r="983" spans="1:12">
      <c r="A983" s="28">
        <v>45307</v>
      </c>
      <c r="B983" s="33">
        <v>1.2075408657214557</v>
      </c>
      <c r="C983" s="33">
        <v>0.98898303659098352</v>
      </c>
      <c r="D983" s="33">
        <v>1.4260986948519281</v>
      </c>
      <c r="E983" s="33">
        <v>0.89250039999999997</v>
      </c>
      <c r="F983" s="46">
        <v>0.84553479683177002</v>
      </c>
      <c r="G983" s="33">
        <f>[1]!thsiFinD("ths_int_chg_ratio_index",G$1,$A$3,$A983,101)/100+1</f>
        <v>1.073011343762498</v>
      </c>
      <c r="H983" s="46">
        <v>1.1636221418413071</v>
      </c>
      <c r="I983" s="333">
        <f t="shared" si="47"/>
        <v>1.2948604183466177</v>
      </c>
      <c r="J983">
        <f t="shared" si="45"/>
        <v>-2.3203355180535512E-3</v>
      </c>
      <c r="K983" s="333">
        <f>MAX(I$3:I983)</f>
        <v>1.8516209749008172</v>
      </c>
      <c r="L983">
        <f t="shared" si="46"/>
        <v>-0.30068818840422928</v>
      </c>
    </row>
    <row r="984" spans="1:12">
      <c r="A984" s="28">
        <v>45308</v>
      </c>
      <c r="B984" s="33">
        <v>1.1787872482858095</v>
      </c>
      <c r="C984" s="33">
        <v>0.96229950727979574</v>
      </c>
      <c r="D984" s="33">
        <v>1.3952749892918235</v>
      </c>
      <c r="E984" s="33">
        <v>0.86698459999999999</v>
      </c>
      <c r="F984" s="46">
        <v>0.82644853614785996</v>
      </c>
      <c r="G984" s="33">
        <f>[1]!thsiFinD("ths_int_chg_ratio_index",G$1,$A$3,$A984,101)/100+1</f>
        <v>1.04818834565923</v>
      </c>
      <c r="H984" s="46">
        <v>1.1367242071890642</v>
      </c>
      <c r="I984" s="333">
        <f t="shared" si="47"/>
        <v>1.2659995982404437</v>
      </c>
      <c r="J984">
        <f t="shared" si="45"/>
        <v>-2.2288749966599353E-2</v>
      </c>
      <c r="K984" s="333">
        <f>MAX(I$3:I984)</f>
        <v>1.8516209749008172</v>
      </c>
      <c r="L984">
        <f t="shared" si="46"/>
        <v>-0.31627497452157693</v>
      </c>
    </row>
    <row r="985" spans="1:12">
      <c r="A985" s="28">
        <v>45309</v>
      </c>
      <c r="B985" s="33">
        <v>1.2088048754737475</v>
      </c>
      <c r="C985" s="33">
        <v>0.98545122583127776</v>
      </c>
      <c r="D985" s="33">
        <v>1.432158525116217</v>
      </c>
      <c r="E985" s="33">
        <v>0.88358429999999999</v>
      </c>
      <c r="F985" s="46">
        <v>0.83524923915514004</v>
      </c>
      <c r="G985" s="33">
        <f>[1]!thsiFinD("ths_int_chg_ratio_index",G$1,$A$3,$A985,101)/100+1</f>
        <v>1.06569772372393</v>
      </c>
      <c r="H985" s="46">
        <v>1.1330834234380613</v>
      </c>
      <c r="I985" s="333">
        <f t="shared" si="47"/>
        <v>1.2826209742771391</v>
      </c>
      <c r="J985">
        <f t="shared" si="45"/>
        <v>1.3129053168576599E-2</v>
      </c>
      <c r="K985" s="333">
        <f>MAX(I$3:I985)</f>
        <v>1.8516209749008172</v>
      </c>
      <c r="L985">
        <f t="shared" si="46"/>
        <v>-0.30729831230938442</v>
      </c>
    </row>
    <row r="986" spans="1:12">
      <c r="A986" s="28">
        <v>45310</v>
      </c>
      <c r="B986" s="33">
        <v>1.2047295170169223</v>
      </c>
      <c r="C986" s="33">
        <v>0.97878781030522699</v>
      </c>
      <c r="D986" s="33">
        <v>1.4306712237286177</v>
      </c>
      <c r="E986" s="33">
        <v>0.87426130000000002</v>
      </c>
      <c r="F986" s="46">
        <v>0.83220532214171006</v>
      </c>
      <c r="G986" s="33">
        <f>[1]!thsiFinD("ths_int_chg_ratio_index",G$1,$A$3,$A986,101)/100+1</f>
        <v>1.0577214602590479</v>
      </c>
      <c r="H986" s="46">
        <v>1.1224123101205981</v>
      </c>
      <c r="I986" s="333">
        <f t="shared" si="47"/>
        <v>1.2765417669246077</v>
      </c>
      <c r="J986">
        <f t="shared" si="45"/>
        <v>-4.7396756130215767E-3</v>
      </c>
      <c r="K986" s="333">
        <f>MAX(I$3:I986)</f>
        <v>1.8516209749008172</v>
      </c>
      <c r="L986">
        <f t="shared" si="46"/>
        <v>-0.31058149360563048</v>
      </c>
    </row>
    <row r="987" spans="1:12">
      <c r="A987" s="28">
        <v>45313</v>
      </c>
      <c r="B987" s="33">
        <v>1.1699774275058736</v>
      </c>
      <c r="C987" s="33">
        <v>0.94825211536456178</v>
      </c>
      <c r="D987" s="33">
        <v>1.3917027396471853</v>
      </c>
      <c r="E987" s="33">
        <v>0.84622540000000002</v>
      </c>
      <c r="F987" s="46">
        <v>0.81231126125187003</v>
      </c>
      <c r="G987" s="33">
        <f>[1]!thsiFinD("ths_int_chg_ratio_index",G$1,$A$3,$A987,101)/100+1</f>
        <v>1.0269993476272381</v>
      </c>
      <c r="H987" s="46">
        <v>1.0674120144045234</v>
      </c>
      <c r="I987" s="333">
        <f t="shared" si="47"/>
        <v>1.2295573770258543</v>
      </c>
      <c r="J987">
        <f t="shared" si="45"/>
        <v>-3.6805995006294445E-2</v>
      </c>
      <c r="K987" s="333">
        <f>MAX(I$3:I987)</f>
        <v>1.8516209749008172</v>
      </c>
      <c r="L987">
        <f t="shared" si="46"/>
        <v>-0.33595622770922862</v>
      </c>
    </row>
    <row r="988" spans="1:12">
      <c r="A988" s="28">
        <v>45314</v>
      </c>
      <c r="B988" s="33">
        <v>1.1879096687779425</v>
      </c>
      <c r="C988" s="33">
        <v>0.9605476647582617</v>
      </c>
      <c r="D988" s="33">
        <v>1.4152716727976231</v>
      </c>
      <c r="E988" s="33">
        <v>0.85908329999999999</v>
      </c>
      <c r="F988" s="46">
        <v>0.81845051476986996</v>
      </c>
      <c r="G988" s="33">
        <f>[1]!thsiFinD("ths_int_chg_ratio_index",G$1,$A$3,$A988,101)/100+1</f>
        <v>1.038919752210544</v>
      </c>
      <c r="H988" s="46">
        <v>1.0756851962832659</v>
      </c>
      <c r="I988" s="333">
        <f t="shared" si="47"/>
        <v>1.2454784345404444</v>
      </c>
      <c r="J988">
        <f t="shared" si="45"/>
        <v>1.2948608834425501E-2</v>
      </c>
      <c r="K988" s="333">
        <f>MAX(I$3:I988)</f>
        <v>1.8516209749008172</v>
      </c>
      <c r="L988">
        <f t="shared" si="46"/>
        <v>-0.32735778465289911</v>
      </c>
    </row>
    <row r="989" spans="1:12">
      <c r="A989" s="28">
        <v>45315</v>
      </c>
      <c r="B989" s="33">
        <v>1.1876336505559568</v>
      </c>
      <c r="C989" s="33">
        <v>0.96075134125066131</v>
      </c>
      <c r="D989" s="33">
        <v>1.4145159598612524</v>
      </c>
      <c r="E989" s="33">
        <v>0.85930609999999996</v>
      </c>
      <c r="F989" s="46">
        <v>0.82988840661561003</v>
      </c>
      <c r="G989" s="33">
        <f>[1]!thsiFinD("ths_int_chg_ratio_index",G$1,$A$3,$A989,101)/100+1</f>
        <v>1.044240739738576</v>
      </c>
      <c r="H989" s="46">
        <v>1.0909240678594856</v>
      </c>
      <c r="I989" s="333">
        <f t="shared" si="47"/>
        <v>1.2527200138603689</v>
      </c>
      <c r="J989">
        <f t="shared" si="45"/>
        <v>5.8142952291233563E-3</v>
      </c>
      <c r="K989" s="333">
        <f>MAX(I$3:I989)</f>
        <v>1.8516209749008172</v>
      </c>
      <c r="L989">
        <f t="shared" si="46"/>
        <v>-0.32344684422929948</v>
      </c>
    </row>
    <row r="990" spans="1:12">
      <c r="A990" s="28">
        <v>45316</v>
      </c>
      <c r="B990" s="33">
        <v>1.2124070838950707</v>
      </c>
      <c r="C990" s="33">
        <v>0.98191585610548626</v>
      </c>
      <c r="D990" s="33">
        <v>1.442898311684655</v>
      </c>
      <c r="E990" s="33">
        <v>0.87392979999999998</v>
      </c>
      <c r="F990" s="46">
        <v>0.84831465138566997</v>
      </c>
      <c r="G990" s="33">
        <f>[1]!thsiFinD("ths_int_chg_ratio_index",G$1,$A$3,$A990,101)/100+1</f>
        <v>1.065459931047136</v>
      </c>
      <c r="H990" s="46">
        <v>1.1261819410874789</v>
      </c>
      <c r="I990" s="333">
        <f t="shared" si="47"/>
        <v>1.284540126386067</v>
      </c>
      <c r="J990">
        <f t="shared" si="45"/>
        <v>2.5400817559896316E-2</v>
      </c>
      <c r="K990" s="333">
        <f>MAX(I$3:I990)</f>
        <v>1.8516209749008172</v>
      </c>
      <c r="L990">
        <f t="shared" si="46"/>
        <v>-0.30626184094999576</v>
      </c>
    </row>
    <row r="991" spans="1:12">
      <c r="A991" s="28">
        <v>45317</v>
      </c>
      <c r="B991" s="33">
        <v>1.177966491242836</v>
      </c>
      <c r="C991" s="33">
        <v>0.9545765080282097</v>
      </c>
      <c r="D991" s="33">
        <v>1.4013564744574623</v>
      </c>
      <c r="E991" s="33">
        <v>0.85194009999999998</v>
      </c>
      <c r="F991" s="46">
        <v>0.84459928930784001</v>
      </c>
      <c r="G991" s="33">
        <f>[1]!thsiFinD("ths_int_chg_ratio_index",G$1,$A$3,$A991,101)/100+1</f>
        <v>1.0486465657540269</v>
      </c>
      <c r="H991" s="46">
        <v>1.1215238412621749</v>
      </c>
      <c r="I991" s="333">
        <f t="shared" si="47"/>
        <v>1.2614401578598184</v>
      </c>
      <c r="J991">
        <f t="shared" si="45"/>
        <v>-1.7983064951998085E-2</v>
      </c>
      <c r="K991" s="333">
        <f>MAX(I$3:I991)</f>
        <v>1.8516209749008172</v>
      </c>
      <c r="L991">
        <f t="shared" si="46"/>
        <v>-0.31873737932387158</v>
      </c>
    </row>
    <row r="992" spans="1:12">
      <c r="A992" s="28">
        <v>45320</v>
      </c>
      <c r="B992" s="33">
        <v>1.1298287606869495</v>
      </c>
      <c r="C992" s="33">
        <v>0.91829095882607703</v>
      </c>
      <c r="D992" s="33">
        <v>1.3413665625478219</v>
      </c>
      <c r="E992" s="33">
        <v>0.81689979999999995</v>
      </c>
      <c r="F992" s="46">
        <v>0.83467427575413</v>
      </c>
      <c r="G992" s="33">
        <f>[1]!thsiFinD("ths_int_chg_ratio_index",G$1,$A$3,$A992,101)/100+1</f>
        <v>1.019399675166542</v>
      </c>
      <c r="H992" s="46">
        <v>1.0976425838902537</v>
      </c>
      <c r="I992" s="333">
        <f t="shared" si="47"/>
        <v>1.2195045732190377</v>
      </c>
      <c r="J992">
        <f t="shared" si="45"/>
        <v>-3.3244212481652213E-2</v>
      </c>
      <c r="K992" s="333">
        <f>MAX(I$3:I992)</f>
        <v>1.8516209749008172</v>
      </c>
      <c r="L992">
        <f t="shared" si="46"/>
        <v>-0.34138541864143612</v>
      </c>
    </row>
    <row r="993" spans="1:12">
      <c r="A993" s="28">
        <v>45321</v>
      </c>
      <c r="B993" s="33">
        <v>1.0991038882736883</v>
      </c>
      <c r="C993" s="33">
        <v>0.88607658440562953</v>
      </c>
      <c r="D993" s="33">
        <v>1.3121311921417471</v>
      </c>
      <c r="E993" s="33">
        <v>0.79401710000000003</v>
      </c>
      <c r="F993" s="46">
        <v>0.81869772565981003</v>
      </c>
      <c r="G993" s="33">
        <f>[1]!thsiFinD("ths_int_chg_ratio_index",G$1,$A$3,$A993,101)/100+1</f>
        <v>0.99628189597937755</v>
      </c>
      <c r="H993" s="46">
        <v>1.069599570828899</v>
      </c>
      <c r="I993" s="333">
        <f t="shared" si="47"/>
        <v>1.1908653814853229</v>
      </c>
      <c r="J993">
        <f t="shared" si="45"/>
        <v>-2.3484283997490807E-2</v>
      </c>
      <c r="K993" s="333">
        <f>MAX(I$3:I993)</f>
        <v>1.8516209749008172</v>
      </c>
      <c r="L993">
        <f t="shared" si="46"/>
        <v>-0.35685251051494915</v>
      </c>
    </row>
    <row r="994" spans="1:12">
      <c r="A994" s="28">
        <v>45322</v>
      </c>
      <c r="B994" s="33">
        <v>1.0792324060196723</v>
      </c>
      <c r="C994" s="33">
        <v>0.87124481753425975</v>
      </c>
      <c r="D994" s="33">
        <v>1.2872199945050848</v>
      </c>
      <c r="E994" s="33">
        <v>0.78066559999999996</v>
      </c>
      <c r="F994" s="46">
        <v>0.80798466165928007</v>
      </c>
      <c r="G994" s="33">
        <f>[1]!thsiFinD("ths_int_chg_ratio_index",G$1,$A$3,$A994,101)/100+1</f>
        <v>0.97672585098842601</v>
      </c>
      <c r="H994" s="46">
        <v>1.033686972217073</v>
      </c>
      <c r="I994" s="333">
        <f t="shared" si="47"/>
        <v>1.1604534833610789</v>
      </c>
      <c r="J994">
        <f t="shared" si="45"/>
        <v>-2.5537645645817952E-2</v>
      </c>
      <c r="K994" s="333">
        <f>MAX(I$3:I994)</f>
        <v>1.8516209749008172</v>
      </c>
      <c r="L994">
        <f t="shared" si="46"/>
        <v>-0.37327698319941582</v>
      </c>
    </row>
    <row r="995" spans="1:12">
      <c r="A995" s="28">
        <v>45323</v>
      </c>
      <c r="B995" s="33">
        <v>1.1035384380756739</v>
      </c>
      <c r="C995" s="33">
        <v>0.88460573069679815</v>
      </c>
      <c r="D995" s="33">
        <v>1.3224711454545497</v>
      </c>
      <c r="E995" s="33">
        <v>0.7885202</v>
      </c>
      <c r="F995" s="46">
        <v>0.80763201744000002</v>
      </c>
      <c r="G995" s="33">
        <f>[1]!thsiFinD("ths_int_chg_ratio_index",G$1,$A$3,$A995,101)/100+1</f>
        <v>0.98184328138549903</v>
      </c>
      <c r="H995" s="46">
        <v>1.0268965908933454</v>
      </c>
      <c r="I995" s="333">
        <f t="shared" si="47"/>
        <v>1.1746838681739475</v>
      </c>
      <c r="J995">
        <f t="shared" si="45"/>
        <v>1.2262779178060956E-2</v>
      </c>
      <c r="K995" s="333">
        <f>MAX(I$3:I995)</f>
        <v>1.8516209749008172</v>
      </c>
      <c r="L995">
        <f t="shared" si="46"/>
        <v>-0.36559161723858202</v>
      </c>
    </row>
    <row r="996" spans="1:12">
      <c r="A996" s="28">
        <v>45324</v>
      </c>
      <c r="B996" s="33">
        <v>1.0807188153024248</v>
      </c>
      <c r="C996" s="33">
        <v>0.85783386788361526</v>
      </c>
      <c r="D996" s="33">
        <v>1.3036037627212342</v>
      </c>
      <c r="E996" s="33">
        <v>0.76408699999999996</v>
      </c>
      <c r="F996" s="46">
        <v>0.79545275002189997</v>
      </c>
      <c r="G996" s="33">
        <f>[1]!thsiFinD("ths_int_chg_ratio_index",G$1,$A$3,$A996,101)/100+1</f>
        <v>0.95556675749948194</v>
      </c>
      <c r="H996" s="46">
        <v>0.99033741822706645</v>
      </c>
      <c r="I996" s="333">
        <f t="shared" si="47"/>
        <v>1.1469705904741503</v>
      </c>
      <c r="J996">
        <f t="shared" si="45"/>
        <v>-2.3592115675239222E-2</v>
      </c>
      <c r="K996" s="333">
        <f>MAX(I$3:I996)</f>
        <v>1.8516209749008172</v>
      </c>
      <c r="L996">
        <f t="shared" si="46"/>
        <v>-0.3805586531900309</v>
      </c>
    </row>
    <row r="997" spans="1:12">
      <c r="A997" s="28">
        <v>45327</v>
      </c>
      <c r="B997" s="33">
        <v>1.0801005967762276</v>
      </c>
      <c r="C997" s="33">
        <v>0.8531596347259478</v>
      </c>
      <c r="D997" s="33">
        <v>1.3070415588265076</v>
      </c>
      <c r="E997" s="33">
        <v>0.76353269999999995</v>
      </c>
      <c r="F997" s="46">
        <v>0.79486761958513996</v>
      </c>
      <c r="G997" s="33">
        <f>[1]!thsiFinD("ths_int_chg_ratio_index",G$1,$A$3,$A997,101)/100+1</f>
        <v>0.95214089304782501</v>
      </c>
      <c r="H997" s="46">
        <v>0.95138023377182179</v>
      </c>
      <c r="I997" s="333">
        <f t="shared" si="47"/>
        <v>1.1292108962991647</v>
      </c>
      <c r="J997">
        <f t="shared" si="45"/>
        <v>-1.5484001353202825E-2</v>
      </c>
      <c r="K997" s="333">
        <f>MAX(I$3:I997)</f>
        <v>1.8516209749008172</v>
      </c>
      <c r="L997">
        <f t="shared" si="46"/>
        <v>-0.39015008384226624</v>
      </c>
    </row>
    <row r="998" spans="1:12">
      <c r="A998" s="28">
        <v>45328</v>
      </c>
      <c r="B998" s="33">
        <v>1.1514972879670538</v>
      </c>
      <c r="C998" s="33">
        <v>0.91107150961547001</v>
      </c>
      <c r="D998" s="33">
        <v>1.3919230663186375</v>
      </c>
      <c r="E998" s="33">
        <v>0.81049839999999995</v>
      </c>
      <c r="F998" s="46">
        <v>0.83080724954992002</v>
      </c>
      <c r="G998" s="33">
        <f>[1]!thsiFinD("ths_int_chg_ratio_index",G$1,$A$3,$A998,101)/100+1</f>
        <v>1.0137207405701281</v>
      </c>
      <c r="H998" s="46">
        <v>0.99060303088009982</v>
      </c>
      <c r="I998" s="333">
        <f t="shared" si="47"/>
        <v>1.1912630485993687</v>
      </c>
      <c r="J998">
        <f t="shared" si="45"/>
        <v>5.4951783146595101E-2</v>
      </c>
      <c r="K998" s="333">
        <f>MAX(I$3:I998)</f>
        <v>1.8516209749008172</v>
      </c>
      <c r="L998">
        <f t="shared" si="46"/>
        <v>-0.35663774349759725</v>
      </c>
    </row>
    <row r="999" spans="1:12">
      <c r="A999" s="28">
        <v>45329</v>
      </c>
      <c r="B999" s="33">
        <v>1.1711557566642603</v>
      </c>
      <c r="C999" s="33">
        <v>0.93406730704127527</v>
      </c>
      <c r="D999" s="33">
        <v>1.4082442062872453</v>
      </c>
      <c r="E999" s="33">
        <v>0.83002089999999995</v>
      </c>
      <c r="F999" s="46">
        <v>0.85002320421400002</v>
      </c>
      <c r="G999" s="33">
        <f>[1]!thsiFinD("ths_int_chg_ratio_index",G$1,$A$3,$A999,101)/100+1</f>
        <v>1.041067434620832</v>
      </c>
      <c r="H999" s="46">
        <v>1.0138897910921791</v>
      </c>
      <c r="I999" s="333">
        <f t="shared" si="47"/>
        <v>1.2110669986897122</v>
      </c>
      <c r="J999">
        <f t="shared" si="45"/>
        <v>1.6624330045012403E-2</v>
      </c>
      <c r="K999" s="333">
        <f>MAX(I$3:I999)</f>
        <v>1.8516209749008172</v>
      </c>
      <c r="L999">
        <f t="shared" si="46"/>
        <v>-0.34594227700699731</v>
      </c>
    </row>
    <row r="1000" spans="1:12">
      <c r="A1000" s="28">
        <v>45330</v>
      </c>
      <c r="B1000" s="33">
        <v>1.1937773939989085</v>
      </c>
      <c r="C1000" s="33">
        <v>0.95329442469731196</v>
      </c>
      <c r="D1000" s="33">
        <v>1.4342603633005049</v>
      </c>
      <c r="E1000" s="33">
        <v>0.843028</v>
      </c>
      <c r="F1000" s="46">
        <v>0.85579116226093999</v>
      </c>
      <c r="G1000" s="33">
        <f>[1]!thsiFinD("ths_int_chg_ratio_index",G$1,$A$3,$A1000,101)/100+1</f>
        <v>1.055038919628468</v>
      </c>
      <c r="H1000" s="46">
        <v>1.0458442226526516</v>
      </c>
      <c r="I1000" s="333">
        <f t="shared" si="47"/>
        <v>1.2400522929765783</v>
      </c>
      <c r="J1000">
        <f t="shared" si="45"/>
        <v>2.3933683535449335E-2</v>
      </c>
      <c r="K1000" s="333">
        <f>MAX(I$3:I1000)</f>
        <v>1.8516209749008172</v>
      </c>
      <c r="L1000">
        <f t="shared" si="46"/>
        <v>-0.33028826645096621</v>
      </c>
    </row>
    <row r="1001" spans="1:12">
      <c r="A1001" s="28">
        <v>45341</v>
      </c>
      <c r="B1001" s="33">
        <v>1.2447189010739805</v>
      </c>
      <c r="C1001" s="33">
        <v>0.98056953341022879</v>
      </c>
      <c r="D1001" s="33">
        <v>1.5088682687377326</v>
      </c>
      <c r="E1001" s="33">
        <v>0.85518830000000001</v>
      </c>
      <c r="F1001" s="46">
        <v>0.86271250623928997</v>
      </c>
      <c r="G1001" s="33">
        <f>[1]!thsiFinD("ths_int_chg_ratio_index",G$1,$A$3,$A1001,101)/100+1</f>
        <v>1.067113301672741</v>
      </c>
      <c r="H1001" s="46">
        <v>1.0555776432166841</v>
      </c>
      <c r="I1001" s="333">
        <f t="shared" si="47"/>
        <v>1.2822229559772085</v>
      </c>
      <c r="J1001">
        <f t="shared" si="45"/>
        <v>3.4007165052213351E-2</v>
      </c>
      <c r="K1001" s="333">
        <f>MAX(I$3:I1001)</f>
        <v>1.8516209749008172</v>
      </c>
      <c r="L1001">
        <f t="shared" si="46"/>
        <v>-0.30751326899076026</v>
      </c>
    </row>
    <row r="1002" spans="1:12">
      <c r="A1002" s="28">
        <v>45342</v>
      </c>
      <c r="B1002" s="33">
        <v>1.2382835435178714</v>
      </c>
      <c r="C1002" s="33">
        <v>0.97820247372457525</v>
      </c>
      <c r="D1002" s="33">
        <v>1.4983646133111674</v>
      </c>
      <c r="E1002" s="33">
        <v>0.85368230000000001</v>
      </c>
      <c r="F1002" s="46">
        <v>0.86400687506644003</v>
      </c>
      <c r="G1002" s="33">
        <f>[1]!thsiFinD("ths_int_chg_ratio_index",G$1,$A$3,$A1002,101)/100+1</f>
        <v>1.063497863041978</v>
      </c>
      <c r="H1002" s="46">
        <v>1.0605831099959551</v>
      </c>
      <c r="I1002" s="333">
        <f t="shared" si="47"/>
        <v>1.2794738616535613</v>
      </c>
      <c r="J1002">
        <f t="shared" si="45"/>
        <v>-2.1440064778376344E-3</v>
      </c>
      <c r="K1002" s="333">
        <f>MAX(I$3:I1002)</f>
        <v>1.8516209749008172</v>
      </c>
      <c r="L1002">
        <f t="shared" si="46"/>
        <v>-0.3089979650278607</v>
      </c>
    </row>
    <row r="1003" spans="1:12">
      <c r="A1003" s="28">
        <v>45343</v>
      </c>
      <c r="B1003" s="33">
        <v>1.2267768562285613</v>
      </c>
      <c r="C1003" s="33">
        <v>0.97794453940657999</v>
      </c>
      <c r="D1003" s="33">
        <v>1.4756091730505425</v>
      </c>
      <c r="E1003" s="33">
        <v>0.85898390000000002</v>
      </c>
      <c r="F1003" s="46">
        <v>0.87256006334132996</v>
      </c>
      <c r="G1003" s="33">
        <f>[1]!thsiFinD("ths_int_chg_ratio_index",G$1,$A$3,$A1003,101)/100+1</f>
        <v>1.0662937934502701</v>
      </c>
      <c r="H1003" s="46">
        <v>1.0700437806827312</v>
      </c>
      <c r="I1003" s="333">
        <f t="shared" si="47"/>
        <v>1.2728264768666369</v>
      </c>
      <c r="J1003">
        <f t="shared" si="45"/>
        <v>-5.1954049130268354E-3</v>
      </c>
      <c r="K1003" s="333">
        <f>MAX(I$3:I1003)</f>
        <v>1.8516209749008172</v>
      </c>
      <c r="L1003">
        <f t="shared" si="46"/>
        <v>-0.31258800039526646</v>
      </c>
    </row>
    <row r="1004" spans="1:12">
      <c r="A1004" s="28">
        <v>45344</v>
      </c>
      <c r="B1004" s="33">
        <v>1.2430814574576501</v>
      </c>
      <c r="C1004" s="33">
        <v>0.98979332607522752</v>
      </c>
      <c r="D1004" s="33">
        <v>1.4963695888400725</v>
      </c>
      <c r="E1004" s="33">
        <v>0.86688480000000001</v>
      </c>
      <c r="F1004" s="46">
        <v>0.87977802766612001</v>
      </c>
      <c r="G1004" s="33">
        <f>[1]!thsiFinD("ths_int_chg_ratio_index",G$1,$A$3,$A1004,101)/100+1</f>
        <v>1.0759280885247069</v>
      </c>
      <c r="H1004" s="46">
        <v>1.0837651928641294</v>
      </c>
      <c r="I1004" s="333">
        <f t="shared" si="47"/>
        <v>1.290067390852101</v>
      </c>
      <c r="J1004">
        <f t="shared" si="45"/>
        <v>1.3545376607742021E-2</v>
      </c>
      <c r="K1004" s="333">
        <f>MAX(I$3:I1004)</f>
        <v>1.8516209749008172</v>
      </c>
      <c r="L1004">
        <f t="shared" si="46"/>
        <v>-0.30327674597593934</v>
      </c>
    </row>
    <row r="1005" spans="1:12">
      <c r="A1005" s="28">
        <v>45345</v>
      </c>
      <c r="B1005" s="33">
        <v>1.2478768834321337</v>
      </c>
      <c r="C1005" s="33">
        <v>0.99420519933616003</v>
      </c>
      <c r="D1005" s="33">
        <v>1.5015485675281073</v>
      </c>
      <c r="E1005" s="33">
        <v>0.87031340000000001</v>
      </c>
      <c r="F1005" s="46">
        <v>0.88128401107182996</v>
      </c>
      <c r="G1005" s="33">
        <f>[1]!thsiFinD("ths_int_chg_ratio_index",G$1,$A$3,$A1005,101)/100+1</f>
        <v>1.0808501700722919</v>
      </c>
      <c r="H1005" s="46">
        <v>1.0985572766944398</v>
      </c>
      <c r="I1005" s="333">
        <f t="shared" si="47"/>
        <v>1.3000529221112735</v>
      </c>
      <c r="J1005">
        <f t="shared" si="45"/>
        <v>7.7403175446337791E-3</v>
      </c>
      <c r="K1005" s="333">
        <f>MAX(I$3:I1005)</f>
        <v>1.8516209749008172</v>
      </c>
      <c r="L1005">
        <f t="shared" si="46"/>
        <v>-0.29788388674906252</v>
      </c>
    </row>
    <row r="1006" spans="1:12">
      <c r="A1006" s="28">
        <v>45348</v>
      </c>
      <c r="B1006" s="33">
        <v>1.2508982615567106</v>
      </c>
      <c r="C1006" s="33">
        <v>0.99441739598578871</v>
      </c>
      <c r="D1006" s="33">
        <v>1.5073791271276324</v>
      </c>
      <c r="E1006" s="33">
        <v>0.87520319999999996</v>
      </c>
      <c r="F1006" s="46">
        <v>0.87435757188936003</v>
      </c>
      <c r="G1006" s="33">
        <f>[1]!thsiFinD("ths_int_chg_ratio_index",G$1,$A$3,$A1006,101)/100+1</f>
        <v>1.0792192794135309</v>
      </c>
      <c r="H1006" s="46">
        <v>1.1020859674166763</v>
      </c>
      <c r="I1006" s="333">
        <f t="shared" si="47"/>
        <v>1.3047325472721543</v>
      </c>
      <c r="J1006">
        <f t="shared" si="45"/>
        <v>3.5995651263804884E-3</v>
      </c>
      <c r="K1006" s="333">
        <f>MAX(I$3:I1006)</f>
        <v>1.8516209749008172</v>
      </c>
      <c r="L1006">
        <f t="shared" si="46"/>
        <v>-0.29535657407313465</v>
      </c>
    </row>
    <row r="1007" spans="1:12">
      <c r="A1007" s="28">
        <v>45349</v>
      </c>
      <c r="B1007" s="33">
        <v>1.3048169051942582</v>
      </c>
      <c r="C1007" s="33">
        <v>1.034974613326229</v>
      </c>
      <c r="D1007" s="33">
        <v>1.5746591970622874</v>
      </c>
      <c r="E1007" s="33">
        <v>0.89909519999999998</v>
      </c>
      <c r="F1007" s="46">
        <v>0.88702448306349002</v>
      </c>
      <c r="G1007" s="33">
        <f>[1]!thsiFinD("ths_int_chg_ratio_index",G$1,$A$3,$A1007,101)/100+1</f>
        <v>1.10439333622837</v>
      </c>
      <c r="H1007" s="46">
        <v>1.123750629917629</v>
      </c>
      <c r="I1007" s="333">
        <f t="shared" si="47"/>
        <v>1.3492049134899582</v>
      </c>
      <c r="J1007">
        <f t="shared" si="45"/>
        <v>3.4085427171096194E-2</v>
      </c>
      <c r="K1007" s="333">
        <f>MAX(I$3:I1007)</f>
        <v>1.8516209749008172</v>
      </c>
      <c r="L1007">
        <f t="shared" si="46"/>
        <v>-0.27133850189711273</v>
      </c>
    </row>
    <row r="1008" spans="1:12">
      <c r="A1008" s="28">
        <v>45350</v>
      </c>
      <c r="B1008" s="33">
        <v>1.2489607809272885</v>
      </c>
      <c r="C1008" s="33">
        <v>0.99292620804399201</v>
      </c>
      <c r="D1008" s="33">
        <v>1.5049953538105849</v>
      </c>
      <c r="E1008" s="33">
        <v>0.87422529999999998</v>
      </c>
      <c r="F1008" s="46">
        <v>0.87327888445506996</v>
      </c>
      <c r="G1008" s="33">
        <f>[1]!thsiFinD("ths_int_chg_ratio_index",G$1,$A$3,$A1008,101)/100+1</f>
        <v>1.079530369156529</v>
      </c>
      <c r="H1008" s="46">
        <v>1.0863826716078697</v>
      </c>
      <c r="I1008" s="333">
        <f t="shared" si="47"/>
        <v>1.2956890127092273</v>
      </c>
      <c r="J1008">
        <f t="shared" si="45"/>
        <v>-3.966476866905444E-2</v>
      </c>
      <c r="K1008" s="333">
        <f>MAX(I$3:I1008)</f>
        <v>1.8516209749008172</v>
      </c>
      <c r="L1008">
        <f t="shared" si="46"/>
        <v>-0.30024069165741041</v>
      </c>
    </row>
    <row r="1009" spans="1:12">
      <c r="A1009" s="28">
        <v>45351</v>
      </c>
      <c r="B1009" s="33">
        <v>1.3030354076680311</v>
      </c>
      <c r="C1009" s="33">
        <v>1.0476572216505344</v>
      </c>
      <c r="D1009" s="33">
        <v>1.5584135936855275</v>
      </c>
      <c r="E1009" s="33">
        <v>0.90773459999999995</v>
      </c>
      <c r="F1009" s="46">
        <v>0.89271947217798997</v>
      </c>
      <c r="G1009" s="33">
        <f>[1]!thsiFinD("ths_int_chg_ratio_index",G$1,$A$3,$A1009,101)/100+1</f>
        <v>1.11794599264274</v>
      </c>
      <c r="H1009" s="46">
        <v>1.1165814960807585</v>
      </c>
      <c r="I1009" s="333">
        <f t="shared" si="47"/>
        <v>1.337497544883143</v>
      </c>
      <c r="J1009">
        <f t="shared" si="45"/>
        <v>3.2267412754003244E-2</v>
      </c>
      <c r="K1009" s="333">
        <f>MAX(I$3:I1009)</f>
        <v>1.8516209749008172</v>
      </c>
      <c r="L1009">
        <f t="shared" si="46"/>
        <v>-0.27766126922666423</v>
      </c>
    </row>
    <row r="1010" spans="1:12">
      <c r="A1010" s="28">
        <v>45352</v>
      </c>
      <c r="B1010" s="33">
        <v>1.3286520187445685</v>
      </c>
      <c r="C1010" s="33">
        <v>1.0659038736072544</v>
      </c>
      <c r="D1010" s="33">
        <v>1.5914001638818824</v>
      </c>
      <c r="E1010" s="33">
        <v>0.92001480000000002</v>
      </c>
      <c r="F1010" s="46">
        <v>0.89820064969929003</v>
      </c>
      <c r="G1010" s="33">
        <f>[1]!thsiFinD("ths_int_chg_ratio_index",G$1,$A$3,$A1010,101)/100+1</f>
        <v>1.1400109669240099</v>
      </c>
      <c r="H1010" s="46">
        <v>1.1262488838284446</v>
      </c>
      <c r="I1010" s="333">
        <f t="shared" si="47"/>
        <v>1.3588245238551635</v>
      </c>
      <c r="J1010">
        <f t="shared" si="45"/>
        <v>1.5945434108354917E-2</v>
      </c>
      <c r="K1010" s="333">
        <f>MAX(I$3:I1010)</f>
        <v>1.8516209749008172</v>
      </c>
      <c r="L1010">
        <f t="shared" si="46"/>
        <v>-0.2661432645912053</v>
      </c>
    </row>
    <row r="1011" spans="1:12">
      <c r="A1011" s="28">
        <v>45355</v>
      </c>
      <c r="B1011" s="33">
        <v>1.3502957868063428</v>
      </c>
      <c r="C1011" s="33">
        <v>1.076270937204028</v>
      </c>
      <c r="D1011" s="33">
        <v>1.6243206364086575</v>
      </c>
      <c r="E1011" s="33">
        <v>0.92579829999999996</v>
      </c>
      <c r="F1011" s="46">
        <v>0.89920138985950004</v>
      </c>
      <c r="G1011" s="33">
        <f>[1]!thsiFinD("ths_int_chg_ratio_index",G$1,$A$3,$A1011,101)/100+1</f>
        <v>1.14711661633354</v>
      </c>
      <c r="H1011" s="46">
        <v>1.1276220997161785</v>
      </c>
      <c r="I1011" s="333">
        <f t="shared" si="47"/>
        <v>1.3759713680624182</v>
      </c>
      <c r="J1011">
        <f t="shared" si="45"/>
        <v>1.2618880441314761E-2</v>
      </c>
      <c r="K1011" s="333">
        <f>MAX(I$3:I1011)</f>
        <v>1.8516209749008172</v>
      </c>
      <c r="L1011">
        <f t="shared" si="46"/>
        <v>-0.25688281418602821</v>
      </c>
    </row>
    <row r="1012" spans="1:12">
      <c r="A1012" s="28">
        <v>45356</v>
      </c>
      <c r="B1012" s="33">
        <v>1.3475899162936842</v>
      </c>
      <c r="C1012" s="33">
        <v>1.0704993739476134</v>
      </c>
      <c r="D1012" s="33">
        <v>1.624680458639755</v>
      </c>
      <c r="E1012" s="33">
        <v>0.92013829999999996</v>
      </c>
      <c r="F1012" s="46">
        <v>0.90221562380303599</v>
      </c>
      <c r="G1012" s="33">
        <f>[1]!thsiFinD("ths_int_chg_ratio_index",G$1,$A$3,$A1012,101)/100+1</f>
        <v>1.1460230587538101</v>
      </c>
      <c r="H1012" s="46">
        <v>1.1209729725513611</v>
      </c>
      <c r="I1012" s="333">
        <f t="shared" si="47"/>
        <v>1.372826715595558</v>
      </c>
      <c r="J1012">
        <f t="shared" si="45"/>
        <v>-2.2854054523593348E-3</v>
      </c>
      <c r="K1012" s="333">
        <f>MAX(I$3:I1012)</f>
        <v>1.8516209749008172</v>
      </c>
      <c r="L1012">
        <f t="shared" si="46"/>
        <v>-0.25858113825422935</v>
      </c>
    </row>
    <row r="1013" spans="1:12">
      <c r="A1013" s="28">
        <v>45357</v>
      </c>
      <c r="B1013" s="33">
        <v>1.3409008782493981</v>
      </c>
      <c r="C1013" s="33">
        <v>1.067672136148514</v>
      </c>
      <c r="D1013" s="33">
        <v>1.6141296203502824</v>
      </c>
      <c r="E1013" s="33">
        <v>0.92153740000000006</v>
      </c>
      <c r="F1013" s="46">
        <v>0.89942560221338996</v>
      </c>
      <c r="G1013" s="33">
        <f>[1]!thsiFinD("ths_int_chg_ratio_index",G$1,$A$3,$A1013,101)/100+1</f>
        <v>1.15030254323083</v>
      </c>
      <c r="H1013" s="46">
        <v>1.1220944364943559</v>
      </c>
      <c r="I1013" s="333">
        <f t="shared" si="47"/>
        <v>1.3681120284223192</v>
      </c>
      <c r="J1013">
        <f t="shared" si="45"/>
        <v>-3.4342915385308093E-3</v>
      </c>
      <c r="K1013" s="333">
        <f>MAX(I$3:I1013)</f>
        <v>1.8516209749008172</v>
      </c>
      <c r="L1013">
        <f t="shared" si="46"/>
        <v>-0.26112738677763003</v>
      </c>
    </row>
    <row r="1014" spans="1:12">
      <c r="A1014" s="28">
        <v>45358</v>
      </c>
      <c r="B1014" s="33">
        <v>1.3166732939798167</v>
      </c>
      <c r="C1014" s="33">
        <v>1.0472175140205358</v>
      </c>
      <c r="D1014" s="33">
        <v>1.5861290739390976</v>
      </c>
      <c r="E1014" s="33">
        <v>0.89877600000000002</v>
      </c>
      <c r="F1014" s="46">
        <v>0.89225227935592999</v>
      </c>
      <c r="G1014" s="33">
        <f>[1]!thsiFinD("ths_int_chg_ratio_index",G$1,$A$3,$A1014,101)/100+1</f>
        <v>1.12330521673823</v>
      </c>
      <c r="H1014" s="46">
        <v>1.1115517935666375</v>
      </c>
      <c r="I1014" s="333">
        <f t="shared" si="47"/>
        <v>1.3488404337528674</v>
      </c>
      <c r="J1014">
        <f t="shared" si="45"/>
        <v>-1.408626944949487E-2</v>
      </c>
      <c r="K1014" s="333">
        <f>MAX(I$3:I1014)</f>
        <v>1.8516209749008172</v>
      </c>
      <c r="L1014">
        <f t="shared" si="46"/>
        <v>-0.27153534549633274</v>
      </c>
    </row>
    <row r="1015" spans="1:12">
      <c r="A1015" s="28">
        <v>45359</v>
      </c>
      <c r="B1015" s="33">
        <v>1.354504794262807</v>
      </c>
      <c r="C1015" s="33">
        <v>1.0733238199316388</v>
      </c>
      <c r="D1015" s="33">
        <v>1.6356857685939752</v>
      </c>
      <c r="E1015" s="33">
        <v>0.91545469999999995</v>
      </c>
      <c r="F1015" s="46">
        <v>0.89825157836803005</v>
      </c>
      <c r="G1015" s="33">
        <f>[1]!thsiFinD("ths_int_chg_ratio_index",G$1,$A$3,$A1015,101)/100+1</f>
        <v>1.1415022755501101</v>
      </c>
      <c r="H1015" s="46">
        <v>1.1206574537212783</v>
      </c>
      <c r="I1015" s="333">
        <f t="shared" si="47"/>
        <v>1.3781716111576268</v>
      </c>
      <c r="J1015">
        <f t="shared" si="45"/>
        <v>2.1745476092491778E-2</v>
      </c>
      <c r="K1015" s="333">
        <f>MAX(I$3:I1015)</f>
        <v>1.8516209749008172</v>
      </c>
      <c r="L1015">
        <f t="shared" si="46"/>
        <v>-0.25569453476759785</v>
      </c>
    </row>
    <row r="1016" spans="1:12">
      <c r="A1016" s="28">
        <v>45362</v>
      </c>
      <c r="B1016" s="33">
        <v>1.3705039670932502</v>
      </c>
      <c r="C1016" s="33">
        <v>1.0968875127906379</v>
      </c>
      <c r="D1016" s="33">
        <v>1.6441204213958625</v>
      </c>
      <c r="E1016" s="33">
        <v>0.94013499999999994</v>
      </c>
      <c r="F1016" s="46">
        <v>0.91055836612416596</v>
      </c>
      <c r="G1016" s="33">
        <f>[1]!thsiFinD("ths_int_chg_ratio_index",G$1,$A$3,$A1016,101)/100+1</f>
        <v>1.1742175981595</v>
      </c>
      <c r="H1016" s="46">
        <v>1.1372633424341663</v>
      </c>
      <c r="I1016" s="333">
        <f t="shared" si="47"/>
        <v>1.3906918819150142</v>
      </c>
      <c r="J1016">
        <f t="shared" si="45"/>
        <v>9.0846964601678515E-3</v>
      </c>
      <c r="K1016" s="333">
        <f>MAX(I$3:I1016)</f>
        <v>1.8516209749008172</v>
      </c>
      <c r="L1016">
        <f t="shared" si="46"/>
        <v>-0.24893274554231748</v>
      </c>
    </row>
    <row r="1017" spans="1:12">
      <c r="A1017" s="28">
        <v>45363</v>
      </c>
      <c r="B1017" s="33">
        <v>1.3658637751677967</v>
      </c>
      <c r="C1017" s="33">
        <v>1.0975332057075811</v>
      </c>
      <c r="D1017" s="33">
        <v>1.6341943446280125</v>
      </c>
      <c r="E1017" s="33">
        <v>0.94157740000000001</v>
      </c>
      <c r="F1017" s="46">
        <v>0.91134812276319399</v>
      </c>
      <c r="G1017" s="33">
        <f>[1]!thsiFinD("ths_int_chg_ratio_index",G$1,$A$3,$A1017,101)/100+1</f>
        <v>1.17254851218092</v>
      </c>
      <c r="H1017" s="46">
        <v>1.142685996839381</v>
      </c>
      <c r="I1017" s="333">
        <f t="shared" si="47"/>
        <v>1.3884401707336966</v>
      </c>
      <c r="J1017">
        <f t="shared" si="45"/>
        <v>-1.6191301686588888E-3</v>
      </c>
      <c r="K1017" s="333">
        <f>MAX(I$3:I1017)</f>
        <v>1.8516209749008172</v>
      </c>
      <c r="L1017">
        <f t="shared" si="46"/>
        <v>-0.25014882119270176</v>
      </c>
    </row>
    <row r="1018" spans="1:12">
      <c r="A1018" s="28">
        <v>45364</v>
      </c>
      <c r="B1018" s="33">
        <v>1.3662517553897309</v>
      </c>
      <c r="C1018" s="33">
        <v>1.0926731058725292</v>
      </c>
      <c r="D1018" s="33">
        <v>1.6398304049069323</v>
      </c>
      <c r="E1018" s="33">
        <v>0.94012609999999996</v>
      </c>
      <c r="F1018" s="46">
        <v>0.90625663486729502</v>
      </c>
      <c r="G1018" s="33">
        <f>[1]!thsiFinD("ths_int_chg_ratio_index",G$1,$A$3,$A1018,101)/100+1</f>
        <v>1.16837569411538</v>
      </c>
      <c r="H1018" s="46">
        <v>1.144002394094277</v>
      </c>
      <c r="I1018" s="333">
        <f t="shared" si="47"/>
        <v>1.3919163995006048</v>
      </c>
      <c r="J1018">
        <f t="shared" si="45"/>
        <v>2.5036935981701536E-3</v>
      </c>
      <c r="K1018" s="333">
        <f>MAX(I$3:I1018)</f>
        <v>1.8516209749008172</v>
      </c>
      <c r="L1018">
        <f t="shared" si="46"/>
        <v>-0.24827142359674159</v>
      </c>
    </row>
    <row r="1019" spans="1:12">
      <c r="A1019" s="28">
        <v>45365</v>
      </c>
      <c r="B1019" s="33">
        <v>1.3564657140771565</v>
      </c>
      <c r="C1019" s="33">
        <v>1.0815406046259279</v>
      </c>
      <c r="D1019" s="33">
        <v>1.6313908235283852</v>
      </c>
      <c r="E1019" s="33">
        <v>0.92980370000000001</v>
      </c>
      <c r="F1019" s="46">
        <v>0.90338780122122198</v>
      </c>
      <c r="G1019" s="33">
        <f>[1]!thsiFinD("ths_int_chg_ratio_index",G$1,$A$3,$A1019,101)/100+1</f>
        <v>1.16169204936782</v>
      </c>
      <c r="H1019" s="46">
        <v>1.1391544874141692</v>
      </c>
      <c r="I1019" s="333">
        <f t="shared" si="47"/>
        <v>1.3852726554712773</v>
      </c>
      <c r="J1019">
        <f t="shared" si="45"/>
        <v>-4.7730912802744774E-3</v>
      </c>
      <c r="K1019" s="333">
        <f>MAX(I$3:I1019)</f>
        <v>1.8516209749008172</v>
      </c>
      <c r="L1019">
        <f t="shared" si="46"/>
        <v>-0.25185949270990515</v>
      </c>
    </row>
    <row r="1020" spans="1:12">
      <c r="A1020" s="28">
        <v>45366</v>
      </c>
      <c r="B1020" s="33">
        <v>1.3803535592074421</v>
      </c>
      <c r="C1020" s="33">
        <v>1.0892200513662491</v>
      </c>
      <c r="D1020" s="33">
        <v>1.671487067048635</v>
      </c>
      <c r="E1020" s="33">
        <v>0.93249099999999996</v>
      </c>
      <c r="F1020" s="46">
        <v>0.90751213523363594</v>
      </c>
      <c r="G1020" s="33">
        <f>[1]!thsiFinD("ths_int_chg_ratio_index",G$1,$A$3,$A1020,101)/100+1</f>
        <v>1.16337128226721</v>
      </c>
      <c r="H1020" s="46">
        <v>1.1498801137419106</v>
      </c>
      <c r="I1020" s="333">
        <f t="shared" si="47"/>
        <v>1.4106835903952728</v>
      </c>
      <c r="J1020">
        <f t="shared" si="45"/>
        <v>1.8343634246754448E-2</v>
      </c>
      <c r="K1020" s="333">
        <f>MAX(I$3:I1020)</f>
        <v>1.8516209749008172</v>
      </c>
      <c r="L1020">
        <f t="shared" si="46"/>
        <v>-0.23813587687899429</v>
      </c>
    </row>
    <row r="1021" spans="1:12">
      <c r="A1021" s="28">
        <v>45369</v>
      </c>
      <c r="B1021" s="33">
        <v>1.4143221675352684</v>
      </c>
      <c r="C1021" s="33">
        <v>1.1146514585238767</v>
      </c>
      <c r="D1021" s="33">
        <v>1.7139928765466599</v>
      </c>
      <c r="E1021" s="33">
        <v>0.9507485</v>
      </c>
      <c r="F1021" s="46">
        <v>0.91704147580296902</v>
      </c>
      <c r="G1021" s="33">
        <f>[1]!thsiFinD("ths_int_chg_ratio_index",G$1,$A$3,$A1021,101)/100+1</f>
        <v>1.18271894415267</v>
      </c>
      <c r="H1021" s="46">
        <v>1.1641038347989849</v>
      </c>
      <c r="I1021" s="333">
        <f t="shared" si="47"/>
        <v>1.4390483556728224</v>
      </c>
      <c r="J1021">
        <f t="shared" si="45"/>
        <v>2.0107106562146759E-2</v>
      </c>
      <c r="K1021" s="333">
        <f>MAX(I$3:I1021)</f>
        <v>1.8516209749008172</v>
      </c>
      <c r="L1021">
        <f t="shared" si="46"/>
        <v>-0.22281699376952369</v>
      </c>
    </row>
    <row r="1022" spans="1:12">
      <c r="A1022" s="28">
        <v>45370</v>
      </c>
      <c r="B1022" s="33">
        <v>1.4059215411927737</v>
      </c>
      <c r="C1022" s="33">
        <v>1.10316152182045</v>
      </c>
      <c r="D1022" s="33">
        <v>1.7086815605650973</v>
      </c>
      <c r="E1022" s="33">
        <v>0.94104829999999995</v>
      </c>
      <c r="F1022" s="46">
        <v>0.90999406058132304</v>
      </c>
      <c r="G1022" s="33">
        <f>[1]!thsiFinD("ths_int_chg_ratio_index",G$1,$A$3,$A1022,101)/100+1</f>
        <v>1.17145136605603</v>
      </c>
      <c r="H1022" s="46">
        <v>1.1587458633770835</v>
      </c>
      <c r="I1022" s="333">
        <f t="shared" si="47"/>
        <v>1.4337137119710905</v>
      </c>
      <c r="J1022">
        <f t="shared" si="45"/>
        <v>-3.7070635470325408E-3</v>
      </c>
      <c r="K1022" s="333">
        <f>MAX(I$3:I1022)</f>
        <v>1.8516209749008172</v>
      </c>
      <c r="L1022">
        <f t="shared" si="46"/>
        <v>-0.22569806056129393</v>
      </c>
    </row>
    <row r="1023" spans="1:12">
      <c r="A1023" s="28">
        <v>45371</v>
      </c>
      <c r="B1023" s="33">
        <v>1.4072630142039797</v>
      </c>
      <c r="C1023" s="33">
        <v>1.1039084390686593</v>
      </c>
      <c r="D1023" s="33">
        <v>1.7106175893393001</v>
      </c>
      <c r="E1023" s="33">
        <v>0.9394053</v>
      </c>
      <c r="F1023" s="46">
        <v>0.91211067381690503</v>
      </c>
      <c r="G1023" s="33">
        <f>[1]!thsiFinD("ths_int_chg_ratio_index",G$1,$A$3,$A1023,101)/100+1</f>
        <v>1.1742873891758301</v>
      </c>
      <c r="H1023" s="46">
        <v>1.1655955749170228</v>
      </c>
      <c r="I1023" s="333">
        <f t="shared" si="47"/>
        <v>1.4381065821281616</v>
      </c>
      <c r="J1023">
        <f t="shared" si="45"/>
        <v>3.0639800124612204E-3</v>
      </c>
      <c r="K1023" s="333">
        <f>MAX(I$3:I1023)</f>
        <v>1.8516209749008172</v>
      </c>
      <c r="L1023">
        <f t="shared" si="46"/>
        <v>-0.22332561489524372</v>
      </c>
    </row>
    <row r="1024" spans="1:12">
      <c r="A1024" s="28">
        <v>45372</v>
      </c>
      <c r="B1024" s="33">
        <v>1.4004418681699018</v>
      </c>
      <c r="C1024" s="33">
        <v>1.0994290226933263</v>
      </c>
      <c r="D1024" s="33">
        <v>1.7014547136464775</v>
      </c>
      <c r="E1024" s="33">
        <v>0.92924050000000002</v>
      </c>
      <c r="F1024" s="46">
        <v>0.91010344386248998</v>
      </c>
      <c r="G1024" s="33">
        <f>[1]!thsiFinD("ths_int_chg_ratio_index",G$1,$A$3,$A1024,101)/100+1</f>
        <v>1.1662796125097201</v>
      </c>
      <c r="H1024" s="46">
        <v>1.1639531464607467</v>
      </c>
      <c r="I1024" s="333">
        <f t="shared" si="47"/>
        <v>1.432703930053612</v>
      </c>
      <c r="J1024">
        <f t="shared" si="45"/>
        <v>-3.75678141084268E-3</v>
      </c>
      <c r="K1024" s="333">
        <f>MAX(I$3:I1024)</f>
        <v>1.8516209749008172</v>
      </c>
      <c r="L1024">
        <f t="shared" si="46"/>
        <v>-0.226243410787483</v>
      </c>
    </row>
    <row r="1025" spans="1:12">
      <c r="A1025" s="28">
        <v>45373</v>
      </c>
      <c r="B1025" s="33">
        <v>1.4020258433493924</v>
      </c>
      <c r="C1025" s="33">
        <v>1.0917579848412322</v>
      </c>
      <c r="D1025" s="33">
        <v>1.7122937018575524</v>
      </c>
      <c r="E1025" s="33">
        <v>0.91656199999999999</v>
      </c>
      <c r="F1025" s="46">
        <v>0.89979166224536999</v>
      </c>
      <c r="G1025" s="33">
        <f>[1]!thsiFinD("ths_int_chg_ratio_index",G$1,$A$3,$A1025,101)/100+1</f>
        <v>1.1525436103107201</v>
      </c>
      <c r="H1025" s="46">
        <v>1.1505154251193503</v>
      </c>
      <c r="I1025" s="333">
        <f t="shared" si="47"/>
        <v>1.4314045634884514</v>
      </c>
      <c r="J1025">
        <f t="shared" si="45"/>
        <v>-9.0693306405043028E-4</v>
      </c>
      <c r="K1025" s="333">
        <f>MAX(I$3:I1025)</f>
        <v>1.8516209749008172</v>
      </c>
      <c r="L1025">
        <f t="shared" si="46"/>
        <v>-0.2269451562217667</v>
      </c>
    </row>
    <row r="1026" spans="1:12">
      <c r="A1026" s="28">
        <v>45376</v>
      </c>
      <c r="B1026" s="33">
        <v>1.3697069600570833</v>
      </c>
      <c r="C1026" s="33">
        <v>1.072101013869404</v>
      </c>
      <c r="D1026" s="33">
        <v>1.6673129062447625</v>
      </c>
      <c r="E1026" s="33">
        <v>0.89782510000000004</v>
      </c>
      <c r="F1026" s="46">
        <v>0.89226920104301</v>
      </c>
      <c r="G1026" s="33">
        <f>[1]!thsiFinD("ths_int_chg_ratio_index",G$1,$A$3,$A1026,101)/100+1</f>
        <v>1.13676172489074</v>
      </c>
      <c r="H1026" s="46">
        <v>1.1347199202538314</v>
      </c>
      <c r="I1026" s="333">
        <f t="shared" si="47"/>
        <v>1.4010164132492968</v>
      </c>
      <c r="J1026">
        <f t="shared" si="45"/>
        <v>-2.1229602737255604E-2</v>
      </c>
      <c r="K1026" s="333">
        <f>MAX(I$3:I1026)</f>
        <v>1.8516209749008172</v>
      </c>
      <c r="L1026">
        <f t="shared" si="46"/>
        <v>-0.24335680344928978</v>
      </c>
    </row>
    <row r="1027" spans="1:12">
      <c r="A1027" s="28">
        <v>45377</v>
      </c>
      <c r="B1027" s="33">
        <v>1.3569982850198532</v>
      </c>
      <c r="C1027" s="33">
        <v>1.0611486013853515</v>
      </c>
      <c r="D1027" s="33">
        <v>1.6528479686543549</v>
      </c>
      <c r="E1027" s="33">
        <v>0.89334469999999999</v>
      </c>
      <c r="F1027" s="46">
        <v>0.89519419879690998</v>
      </c>
      <c r="G1027" s="33">
        <f>[1]!thsiFinD("ths_int_chg_ratio_index",G$1,$A$3,$A1027,101)/100+1</f>
        <v>1.1334372471519301</v>
      </c>
      <c r="H1027" s="46">
        <v>1.1351530390441142</v>
      </c>
      <c r="I1027" s="333">
        <f t="shared" si="47"/>
        <v>1.3940005038492345</v>
      </c>
      <c r="J1027">
        <f t="shared" ref="J1027:J1090" si="48">I1027/I1026-1</f>
        <v>-5.0077281991227629E-3</v>
      </c>
      <c r="K1027" s="333">
        <f>MAX(I$3:I1027)</f>
        <v>1.8516209749008172</v>
      </c>
      <c r="L1027">
        <f t="shared" ref="L1027:L1090" si="49">I1027/K1027-1</f>
        <v>-0.24714586692133111</v>
      </c>
    </row>
    <row r="1028" spans="1:12">
      <c r="A1028" s="28">
        <v>45378</v>
      </c>
      <c r="B1028" s="33">
        <v>1.318705514794559</v>
      </c>
      <c r="C1028" s="33">
        <v>1.027474365397083</v>
      </c>
      <c r="D1028" s="33">
        <v>1.609936664192035</v>
      </c>
      <c r="E1028" s="33">
        <v>0.86625850000000004</v>
      </c>
      <c r="F1028" s="46">
        <v>0.88194402698569996</v>
      </c>
      <c r="G1028" s="33">
        <f>[1]!thsiFinD("ths_int_chg_ratio_index",G$1,$A$3,$A1028,101)/100+1</f>
        <v>1.10745952121053</v>
      </c>
      <c r="H1028" s="46">
        <v>1.1101787516262551</v>
      </c>
      <c r="I1028" s="333">
        <f t="shared" ref="I1028:I1091" si="50">D1028*0.5+H1028*0.5</f>
        <v>1.3600577079091449</v>
      </c>
      <c r="J1028">
        <f t="shared" si="48"/>
        <v>-2.4349199190648596E-2</v>
      </c>
      <c r="K1028" s="333">
        <f>MAX(I$3:I1028)</f>
        <v>1.8516209749008172</v>
      </c>
      <c r="L1028">
        <f t="shared" si="49"/>
        <v>-0.26547726216916667</v>
      </c>
    </row>
    <row r="1029" spans="1:12">
      <c r="A1029" s="28">
        <v>45379</v>
      </c>
      <c r="B1029" s="33">
        <v>1.339303019053389</v>
      </c>
      <c r="C1029" s="33">
        <v>1.0425409355962552</v>
      </c>
      <c r="D1029" s="33">
        <v>1.6360651025105226</v>
      </c>
      <c r="E1029" s="33">
        <v>0.87694209999999995</v>
      </c>
      <c r="F1029" s="46">
        <v>0.88827946923491996</v>
      </c>
      <c r="G1029" s="33">
        <f>[1]!thsiFinD("ths_int_chg_ratio_index",G$1,$A$3,$A1029,101)/100+1</f>
        <v>1.1248271723650001</v>
      </c>
      <c r="H1029" s="46">
        <v>1.124881561349105</v>
      </c>
      <c r="I1029" s="333">
        <f t="shared" si="50"/>
        <v>1.3804733319298137</v>
      </c>
      <c r="J1029">
        <f t="shared" si="48"/>
        <v>1.501085130575408E-2</v>
      </c>
      <c r="K1029" s="333">
        <f>MAX(I$3:I1029)</f>
        <v>1.8516209749008172</v>
      </c>
      <c r="L1029">
        <f t="shared" si="49"/>
        <v>-0.2544514505708928</v>
      </c>
    </row>
    <row r="1030" spans="1:12">
      <c r="A1030" s="28">
        <v>45380</v>
      </c>
      <c r="B1030" s="33">
        <v>1.3412243989728156</v>
      </c>
      <c r="C1030" s="33">
        <v>1.0484122438173886</v>
      </c>
      <c r="D1030" s="33">
        <v>1.6340365541282424</v>
      </c>
      <c r="E1030" s="33">
        <v>0.88123810000000002</v>
      </c>
      <c r="F1030" s="46">
        <v>0.89409601870098998</v>
      </c>
      <c r="G1030" s="33">
        <f>[1]!thsiFinD("ths_int_chg_ratio_index",G$1,$A$3,$A1030,101)/100+1</f>
        <v>1.12993985928283</v>
      </c>
      <c r="H1030" s="46">
        <v>1.1369340996974524</v>
      </c>
      <c r="I1030" s="333">
        <f t="shared" si="50"/>
        <v>1.3854853269128475</v>
      </c>
      <c r="J1030">
        <f t="shared" si="48"/>
        <v>3.6306351358685873E-3</v>
      </c>
      <c r="K1030" s="333">
        <f>MAX(I$3:I1030)</f>
        <v>1.8516209749008172</v>
      </c>
      <c r="L1030">
        <f t="shared" si="49"/>
        <v>-0.25174463581183959</v>
      </c>
    </row>
    <row r="1031" spans="1:12">
      <c r="A1031" s="28">
        <v>45383</v>
      </c>
      <c r="B1031" s="33">
        <v>1.3725106501724988</v>
      </c>
      <c r="C1031" s="33">
        <v>1.0726236721856628</v>
      </c>
      <c r="D1031" s="33">
        <v>1.6723976281593349</v>
      </c>
      <c r="E1031" s="33">
        <v>0.90086409999999995</v>
      </c>
      <c r="F1031" s="46">
        <v>0.91002294898634895</v>
      </c>
      <c r="G1031" s="33">
        <f>[1]!thsiFinD("ths_int_chg_ratio_index",G$1,$A$3,$A1031,101)/100+1</f>
        <v>1.15927902085349</v>
      </c>
      <c r="H1031" s="46">
        <v>1.1597235596358524</v>
      </c>
      <c r="I1031" s="333">
        <f t="shared" si="50"/>
        <v>1.4160605938975936</v>
      </c>
      <c r="J1031">
        <f t="shared" si="48"/>
        <v>2.2068271955556718E-2</v>
      </c>
      <c r="K1031" s="333">
        <f>MAX(I$3:I1031)</f>
        <v>1.8516209749008172</v>
      </c>
      <c r="L1031">
        <f t="shared" si="49"/>
        <v>-0.23523193294273115</v>
      </c>
    </row>
    <row r="1032" spans="1:12">
      <c r="A1032" s="28">
        <v>45384</v>
      </c>
      <c r="B1032" s="33">
        <v>1.3532579138600616</v>
      </c>
      <c r="C1032" s="33">
        <v>1.060582122507538</v>
      </c>
      <c r="D1032" s="33">
        <v>1.6459337052125851</v>
      </c>
      <c r="E1032" s="33">
        <v>0.89059909999999998</v>
      </c>
      <c r="F1032" s="46">
        <v>0.90634262227999096</v>
      </c>
      <c r="G1032" s="33">
        <f>[1]!thsiFinD("ths_int_chg_ratio_index",G$1,$A$3,$A1032,101)/100+1</f>
        <v>1.1473459944906299</v>
      </c>
      <c r="H1032" s="46">
        <v>1.1569589893353416</v>
      </c>
      <c r="I1032" s="333">
        <f t="shared" si="50"/>
        <v>1.4014463472739633</v>
      </c>
      <c r="J1032">
        <f t="shared" si="48"/>
        <v>-1.032035400646647E-2</v>
      </c>
      <c r="K1032" s="333">
        <f>MAX(I$3:I1032)</f>
        <v>1.8516209749008172</v>
      </c>
      <c r="L1032">
        <f t="shared" si="49"/>
        <v>-0.24312461012760334</v>
      </c>
    </row>
    <row r="1033" spans="1:12">
      <c r="A1033" s="28">
        <v>45385</v>
      </c>
      <c r="B1033" s="33">
        <v>1.3306894597322274</v>
      </c>
      <c r="C1033" s="33">
        <v>1.0446467954365073</v>
      </c>
      <c r="D1033" s="33">
        <v>1.6167321240279473</v>
      </c>
      <c r="E1033" s="33">
        <v>0.87789819999999996</v>
      </c>
      <c r="F1033" s="46">
        <v>0.90363849461306001</v>
      </c>
      <c r="G1033" s="33">
        <f>[1]!thsiFinD("ths_int_chg_ratio_index",G$1,$A$3,$A1033,101)/100+1</f>
        <v>1.1351246058375</v>
      </c>
      <c r="H1033" s="46">
        <v>1.1527274888971055</v>
      </c>
      <c r="I1033" s="333">
        <f t="shared" si="50"/>
        <v>1.3847298064625264</v>
      </c>
      <c r="J1033">
        <f t="shared" si="48"/>
        <v>-1.1928063349662454E-2</v>
      </c>
      <c r="K1033" s="333">
        <f>MAX(I$3:I1033)</f>
        <v>1.8516209749008172</v>
      </c>
      <c r="L1033">
        <f t="shared" si="49"/>
        <v>-0.25215266772580169</v>
      </c>
    </row>
    <row r="1034" spans="1:12">
      <c r="A1034" s="28">
        <v>45390</v>
      </c>
      <c r="B1034" s="33">
        <v>1.3250962189869619</v>
      </c>
      <c r="C1034" s="33">
        <v>1.030083288879164</v>
      </c>
      <c r="D1034" s="33">
        <v>1.6201091490947599</v>
      </c>
      <c r="E1034" s="33">
        <v>0.85959490000000005</v>
      </c>
      <c r="F1034" s="46">
        <v>0.89443506012761997</v>
      </c>
      <c r="G1034" s="33">
        <f>[1]!thsiFinD("ths_int_chg_ratio_index",G$1,$A$3,$A1034,101)/100+1</f>
        <v>1.1191757087005501</v>
      </c>
      <c r="H1034" s="46">
        <v>1.1355295769502156</v>
      </c>
      <c r="I1034" s="333">
        <f t="shared" si="50"/>
        <v>1.3778193630224878</v>
      </c>
      <c r="J1034">
        <f t="shared" si="48"/>
        <v>-4.9904634158863814E-3</v>
      </c>
      <c r="K1034" s="333">
        <f>MAX(I$3:I1034)</f>
        <v>1.8516209749008172</v>
      </c>
      <c r="L1034">
        <f t="shared" si="49"/>
        <v>-0.25588477247818431</v>
      </c>
    </row>
    <row r="1035" spans="1:12">
      <c r="A1035" s="28">
        <v>45391</v>
      </c>
      <c r="B1035" s="33">
        <v>1.328896508439843</v>
      </c>
      <c r="C1035" s="33">
        <v>1.0378463794298909</v>
      </c>
      <c r="D1035" s="33">
        <v>1.6199466374497951</v>
      </c>
      <c r="E1035" s="33">
        <v>0.87261180000000005</v>
      </c>
      <c r="F1035" s="46">
        <v>0.89581894561434994</v>
      </c>
      <c r="G1035" s="33">
        <f>[1]!thsiFinD("ths_int_chg_ratio_index",G$1,$A$3,$A1035,101)/100+1</f>
        <v>1.1252325954734501</v>
      </c>
      <c r="H1035" s="46">
        <v>1.1451215955300911</v>
      </c>
      <c r="I1035" s="333">
        <f t="shared" si="50"/>
        <v>1.3825341164899432</v>
      </c>
      <c r="J1035">
        <f t="shared" si="48"/>
        <v>3.4218952019318127E-3</v>
      </c>
      <c r="K1035" s="333">
        <f>MAX(I$3:I1035)</f>
        <v>1.8516209749008172</v>
      </c>
      <c r="L1035">
        <f t="shared" si="49"/>
        <v>-0.253338488151443</v>
      </c>
    </row>
    <row r="1036" spans="1:12">
      <c r="A1036" s="28">
        <v>45392</v>
      </c>
      <c r="B1036" s="33">
        <v>1.3002021119556835</v>
      </c>
      <c r="C1036" s="33">
        <v>1.0120931599000969</v>
      </c>
      <c r="D1036" s="33">
        <v>1.5883110640112701</v>
      </c>
      <c r="E1036" s="33">
        <v>0.85800480000000001</v>
      </c>
      <c r="F1036" s="46">
        <v>0.88748045708749002</v>
      </c>
      <c r="G1036" s="33">
        <f>[1]!thsiFinD("ths_int_chg_ratio_index",G$1,$A$3,$A1036,101)/100+1</f>
        <v>1.1043609980742299</v>
      </c>
      <c r="H1036" s="46">
        <v>1.1291571811444323</v>
      </c>
      <c r="I1036" s="333">
        <f t="shared" si="50"/>
        <v>1.3587341225778511</v>
      </c>
      <c r="J1036">
        <f t="shared" si="48"/>
        <v>-1.7214760654526873E-2</v>
      </c>
      <c r="K1036" s="333">
        <f>MAX(I$3:I1036)</f>
        <v>1.8516209749008172</v>
      </c>
      <c r="L1036">
        <f t="shared" si="49"/>
        <v>-0.26619208736786304</v>
      </c>
    </row>
    <row r="1037" spans="1:12">
      <c r="A1037" s="28">
        <v>45393</v>
      </c>
      <c r="B1037" s="33">
        <v>1.3004079101307195</v>
      </c>
      <c r="C1037" s="33">
        <v>1.009534853730504</v>
      </c>
      <c r="D1037" s="33">
        <v>1.5912809665309351</v>
      </c>
      <c r="E1037" s="33">
        <v>0.85685500000000003</v>
      </c>
      <c r="F1037" s="46">
        <v>0.88854191899224</v>
      </c>
      <c r="G1037" s="33">
        <f>[1]!thsiFinD("ths_int_chg_ratio_index",G$1,$A$3,$A1037,101)/100+1</f>
        <v>1.1081972765994501</v>
      </c>
      <c r="H1037" s="46">
        <v>1.1336924399845973</v>
      </c>
      <c r="I1037" s="333">
        <f t="shared" si="50"/>
        <v>1.3624867032577663</v>
      </c>
      <c r="J1037">
        <f t="shared" si="48"/>
        <v>2.7618211816125005E-3</v>
      </c>
      <c r="K1037" s="333">
        <f>MAX(I$3:I1037)</f>
        <v>1.8516209749008172</v>
      </c>
      <c r="L1037">
        <f t="shared" si="49"/>
        <v>-0.26416544113152074</v>
      </c>
    </row>
    <row r="1038" spans="1:12">
      <c r="A1038" s="28">
        <v>45394</v>
      </c>
      <c r="B1038" s="33">
        <v>1.317289268713977</v>
      </c>
      <c r="C1038" s="33">
        <v>1.0103221539825242</v>
      </c>
      <c r="D1038" s="33">
        <v>1.62425638344543</v>
      </c>
      <c r="E1038" s="33">
        <v>0.8512866</v>
      </c>
      <c r="F1038" s="46">
        <v>0.88214110387177003</v>
      </c>
      <c r="G1038" s="33">
        <f>[1]!thsiFinD("ths_int_chg_ratio_index",G$1,$A$3,$A1038,101)/100+1</f>
        <v>1.1024791154920901</v>
      </c>
      <c r="H1038" s="46">
        <v>1.1301384127389804</v>
      </c>
      <c r="I1038" s="333">
        <f t="shared" si="50"/>
        <v>1.3771973980922052</v>
      </c>
      <c r="J1038">
        <f t="shared" si="48"/>
        <v>1.079694561368183E-2</v>
      </c>
      <c r="K1038" s="333">
        <f>MAX(I$3:I1038)</f>
        <v>1.8516209749008172</v>
      </c>
      <c r="L1038">
        <f t="shared" si="49"/>
        <v>-0.25622067541875015</v>
      </c>
    </row>
    <row r="1039" spans="1:12">
      <c r="A1039" s="28">
        <v>45397</v>
      </c>
      <c r="B1039" s="33">
        <v>1.3300554138431981</v>
      </c>
      <c r="C1039" s="33">
        <v>1.0302808035001385</v>
      </c>
      <c r="D1039" s="33">
        <v>1.6298300241862576</v>
      </c>
      <c r="E1039" s="33">
        <v>0.86455970000000004</v>
      </c>
      <c r="F1039" s="46">
        <v>0.8986048536447</v>
      </c>
      <c r="G1039" s="33">
        <f>[1]!thsiFinD("ths_int_chg_ratio_index",G$1,$A$3,$A1039,101)/100+1</f>
        <v>1.12318477361312</v>
      </c>
      <c r="H1039" s="46">
        <v>1.126357939538428</v>
      </c>
      <c r="I1039" s="333">
        <f t="shared" si="50"/>
        <v>1.3780939818623428</v>
      </c>
      <c r="J1039">
        <f t="shared" si="48"/>
        <v>6.5102052282384193E-4</v>
      </c>
      <c r="K1039" s="333">
        <f>MAX(I$3:I1039)</f>
        <v>1.8516209749008172</v>
      </c>
      <c r="L1039">
        <f t="shared" si="49"/>
        <v>-0.25573645981399573</v>
      </c>
    </row>
    <row r="1040" spans="1:12">
      <c r="A1040" s="28">
        <v>45398</v>
      </c>
      <c r="B1040" s="33">
        <v>1.297890788817444</v>
      </c>
      <c r="C1040" s="33">
        <v>1.0022932622041782</v>
      </c>
      <c r="D1040" s="33">
        <v>1.59348831543071</v>
      </c>
      <c r="E1040" s="33">
        <v>0.84585460000000001</v>
      </c>
      <c r="F1040" s="46">
        <v>0.88502262878314997</v>
      </c>
      <c r="G1040" s="33">
        <f>[1]!thsiFinD("ths_int_chg_ratio_index",G$1,$A$3,$A1040,101)/100+1</f>
        <v>1.1019541154590899</v>
      </c>
      <c r="H1040" s="46">
        <v>1.0882580994107409</v>
      </c>
      <c r="I1040" s="333">
        <f t="shared" si="50"/>
        <v>1.3408732074207255</v>
      </c>
      <c r="J1040">
        <f t="shared" si="48"/>
        <v>-2.7008879605814329E-2</v>
      </c>
      <c r="K1040" s="333">
        <f>MAX(I$3:I1040)</f>
        <v>1.8516209749008172</v>
      </c>
      <c r="L1040">
        <f t="shared" si="49"/>
        <v>-0.27583818416587669</v>
      </c>
    </row>
    <row r="1041" spans="1:12">
      <c r="A1041" s="28">
        <v>45399</v>
      </c>
      <c r="B1041" s="33">
        <v>1.3352194286805594</v>
      </c>
      <c r="C1041" s="33">
        <v>1.0315185724525391</v>
      </c>
      <c r="D1041" s="33">
        <v>1.63892028490858</v>
      </c>
      <c r="E1041" s="33">
        <v>0.86807389999999995</v>
      </c>
      <c r="F1041" s="46">
        <v>0.90166611305014499</v>
      </c>
      <c r="G1041" s="33">
        <f>[1]!thsiFinD("ths_int_chg_ratio_index",G$1,$A$3,$A1041,101)/100+1</f>
        <v>1.12682009360906</v>
      </c>
      <c r="H1041" s="46">
        <v>1.1258854687953415</v>
      </c>
      <c r="I1041" s="333">
        <f t="shared" si="50"/>
        <v>1.3824028768519607</v>
      </c>
      <c r="J1041">
        <f t="shared" si="48"/>
        <v>3.0972107729052789E-2</v>
      </c>
      <c r="K1041" s="333">
        <f>MAX(I$3:I1041)</f>
        <v>1.8516209749008172</v>
      </c>
      <c r="L1041">
        <f t="shared" si="49"/>
        <v>-0.2534093663925957</v>
      </c>
    </row>
    <row r="1042" spans="1:12">
      <c r="A1042" s="28">
        <v>45400</v>
      </c>
      <c r="B1042" s="33">
        <v>1.3274990058236393</v>
      </c>
      <c r="C1042" s="33">
        <v>1.0253813468201085</v>
      </c>
      <c r="D1042" s="33">
        <v>1.6296166648271702</v>
      </c>
      <c r="E1042" s="33">
        <v>0.86012880000000003</v>
      </c>
      <c r="F1042" s="46">
        <v>0.90293110264985199</v>
      </c>
      <c r="G1042" s="33">
        <f>[1]!thsiFinD("ths_int_chg_ratio_index",G$1,$A$3,$A1042,101)/100+1</f>
        <v>1.12029842836571</v>
      </c>
      <c r="H1042" s="46">
        <v>1.1279329485614871</v>
      </c>
      <c r="I1042" s="333">
        <f t="shared" si="50"/>
        <v>1.3787748066943286</v>
      </c>
      <c r="J1042">
        <f t="shared" si="48"/>
        <v>-2.6244665852359628E-3</v>
      </c>
      <c r="K1042" s="333">
        <f>MAX(I$3:I1042)</f>
        <v>1.8516209749008172</v>
      </c>
      <c r="L1042">
        <f t="shared" si="49"/>
        <v>-0.25536876856334856</v>
      </c>
    </row>
    <row r="1043" spans="1:12">
      <c r="A1043" s="28">
        <v>45401</v>
      </c>
      <c r="B1043" s="33">
        <v>1.2970442481308859</v>
      </c>
      <c r="C1043" s="33">
        <v>1.0021702276375493</v>
      </c>
      <c r="D1043" s="33">
        <v>1.5919182686242226</v>
      </c>
      <c r="E1043" s="33">
        <v>0.84317920000000002</v>
      </c>
      <c r="F1043" s="46">
        <v>0.89612729895375998</v>
      </c>
      <c r="G1043" s="33">
        <f>[1]!thsiFinD("ths_int_chg_ratio_index",G$1,$A$3,$A1043,101)/100+1</f>
        <v>1.10224627253276</v>
      </c>
      <c r="H1043" s="46">
        <v>1.1239360973308594</v>
      </c>
      <c r="I1043" s="333">
        <f t="shared" si="50"/>
        <v>1.357927182977541</v>
      </c>
      <c r="J1043">
        <f t="shared" si="48"/>
        <v>-1.5120397918185535E-2</v>
      </c>
      <c r="K1043" s="333">
        <f>MAX(I$3:I1043)</f>
        <v>1.8516209749008172</v>
      </c>
      <c r="L1043">
        <f t="shared" si="49"/>
        <v>-0.26662788908497925</v>
      </c>
    </row>
    <row r="1044" spans="1:12">
      <c r="A1044" s="28">
        <v>45404</v>
      </c>
      <c r="B1044" s="33">
        <v>1.2819587552408678</v>
      </c>
      <c r="C1044" s="33">
        <v>0.99556485862466049</v>
      </c>
      <c r="D1044" s="33">
        <v>1.568352651857075</v>
      </c>
      <c r="E1044" s="33">
        <v>0.84169629999999995</v>
      </c>
      <c r="F1044" s="46">
        <v>0.89204851793601003</v>
      </c>
      <c r="G1044" s="33">
        <f>[1]!thsiFinD("ths_int_chg_ratio_index",G$1,$A$3,$A1044,101)/100+1</f>
        <v>1.10186695918397</v>
      </c>
      <c r="H1044" s="46">
        <v>1.1183611618365881</v>
      </c>
      <c r="I1044" s="333">
        <f t="shared" si="50"/>
        <v>1.3433569068468314</v>
      </c>
      <c r="J1044">
        <f t="shared" si="48"/>
        <v>-1.0729791930934929E-2</v>
      </c>
      <c r="K1044" s="333">
        <f>MAX(I$3:I1044)</f>
        <v>1.8516209749008172</v>
      </c>
      <c r="L1044">
        <f t="shared" si="49"/>
        <v>-0.27449681924304792</v>
      </c>
    </row>
    <row r="1045" spans="1:12">
      <c r="A1045" s="28">
        <v>45405</v>
      </c>
      <c r="B1045" s="33">
        <v>1.2873747787272209</v>
      </c>
      <c r="C1045" s="33">
        <v>0.99533230896258429</v>
      </c>
      <c r="D1045" s="33">
        <v>1.5794172484918576</v>
      </c>
      <c r="E1045" s="33">
        <v>0.84069000000000005</v>
      </c>
      <c r="F1045" s="46">
        <v>0.88483349854572002</v>
      </c>
      <c r="G1045" s="33">
        <f>[1]!thsiFinD("ths_int_chg_ratio_index",G$1,$A$3,$A1045,101)/100+1</f>
        <v>1.0981719125972289</v>
      </c>
      <c r="H1045" s="46">
        <v>1.1132264126397509</v>
      </c>
      <c r="I1045" s="333">
        <f t="shared" si="50"/>
        <v>1.3463218305658042</v>
      </c>
      <c r="J1045">
        <f t="shared" si="48"/>
        <v>2.2071005135426702E-3</v>
      </c>
      <c r="K1045" s="333">
        <f>MAX(I$3:I1045)</f>
        <v>1.8516209749008172</v>
      </c>
      <c r="L1045">
        <f t="shared" si="49"/>
        <v>-0.27289556080022237</v>
      </c>
    </row>
    <row r="1046" spans="1:12">
      <c r="A1046" s="28">
        <v>45406</v>
      </c>
      <c r="B1046" s="33">
        <v>1.3177873563453488</v>
      </c>
      <c r="C1046" s="33">
        <v>1.0132266815503201</v>
      </c>
      <c r="D1046" s="33">
        <v>1.6223480311403775</v>
      </c>
      <c r="E1046" s="33">
        <v>0.84769689999999998</v>
      </c>
      <c r="F1046" s="46">
        <v>0.89010883449496003</v>
      </c>
      <c r="G1046" s="33">
        <f>[1]!thsiFinD("ths_int_chg_ratio_index",G$1,$A$3,$A1046,101)/100+1</f>
        <v>1.1081559877062199</v>
      </c>
      <c r="H1046" s="46">
        <v>1.1273860266899083</v>
      </c>
      <c r="I1046" s="333">
        <f t="shared" si="50"/>
        <v>1.3748670289151428</v>
      </c>
      <c r="J1046">
        <f t="shared" si="48"/>
        <v>2.1202358679233591E-2</v>
      </c>
      <c r="K1046" s="333">
        <f>MAX(I$3:I1046)</f>
        <v>1.8516209749008172</v>
      </c>
      <c r="L1046">
        <f t="shared" si="49"/>
        <v>-0.25747923168304565</v>
      </c>
    </row>
    <row r="1047" spans="1:12">
      <c r="A1047" s="28">
        <v>45407</v>
      </c>
      <c r="B1047" s="33">
        <v>1.3120610996720987</v>
      </c>
      <c r="C1047" s="33">
        <v>1.009758423937325</v>
      </c>
      <c r="D1047" s="33">
        <v>1.6143637754068725</v>
      </c>
      <c r="E1047" s="33">
        <v>0.84301700000000002</v>
      </c>
      <c r="F1047" s="46">
        <v>0.89157232670299003</v>
      </c>
      <c r="G1047" s="33">
        <f>[1]!thsiFinD("ths_int_chg_ratio_index",G$1,$A$3,$A1047,101)/100+1</f>
        <v>1.10803220352182</v>
      </c>
      <c r="H1047" s="46">
        <v>1.1296718355599982</v>
      </c>
      <c r="I1047" s="333">
        <f t="shared" si="50"/>
        <v>1.3720178054834353</v>
      </c>
      <c r="J1047">
        <f t="shared" si="48"/>
        <v>-2.0723629062191495E-3</v>
      </c>
      <c r="K1047" s="333">
        <f>MAX(I$3:I1047)</f>
        <v>1.8516209749008172</v>
      </c>
      <c r="L1047">
        <f t="shared" si="49"/>
        <v>-0.25901800418040311</v>
      </c>
    </row>
    <row r="1048" spans="1:12">
      <c r="A1048" s="28">
        <v>45408</v>
      </c>
      <c r="B1048" s="33">
        <v>1.3581482729418548</v>
      </c>
      <c r="C1048" s="33">
        <v>1.0444247606213095</v>
      </c>
      <c r="D1048" s="33">
        <v>1.6718717852623999</v>
      </c>
      <c r="E1048" s="33">
        <v>0.86719630000000003</v>
      </c>
      <c r="F1048" s="46">
        <v>0.90661659467782096</v>
      </c>
      <c r="G1048" s="33">
        <f>[1]!thsiFinD("ths_int_chg_ratio_index",G$1,$A$3,$A1048,101)/100+1</f>
        <v>1.1315562307703499</v>
      </c>
      <c r="H1048" s="46">
        <v>1.1449172751877079</v>
      </c>
      <c r="I1048" s="333">
        <f t="shared" si="50"/>
        <v>1.408394530225054</v>
      </c>
      <c r="J1048">
        <f t="shared" si="48"/>
        <v>2.6513303687630607E-2</v>
      </c>
      <c r="K1048" s="333">
        <f>MAX(I$3:I1048)</f>
        <v>1.8516209749008172</v>
      </c>
      <c r="L1048">
        <f t="shared" si="49"/>
        <v>-0.2393721234981715</v>
      </c>
    </row>
    <row r="1049" spans="1:12">
      <c r="A1049" s="28">
        <v>45411</v>
      </c>
      <c r="B1049" s="33">
        <v>1.3940295300286223</v>
      </c>
      <c r="C1049" s="33">
        <v>1.0801435379310744</v>
      </c>
      <c r="D1049" s="33">
        <v>1.7079155221261701</v>
      </c>
      <c r="E1049" s="33">
        <v>0.89406629999999998</v>
      </c>
      <c r="F1049" s="46">
        <v>0.91868991457165694</v>
      </c>
      <c r="G1049" s="33">
        <f>[1]!thsiFinD("ths_int_chg_ratio_index",G$1,$A$3,$A1049,101)/100+1</f>
        <v>1.1572352000147801</v>
      </c>
      <c r="H1049" s="46">
        <v>1.161998031534756</v>
      </c>
      <c r="I1049" s="333">
        <f t="shared" si="50"/>
        <v>1.4349567768304632</v>
      </c>
      <c r="J1049">
        <f t="shared" si="48"/>
        <v>1.8859947291306689E-2</v>
      </c>
      <c r="K1049" s="333">
        <f>MAX(I$3:I1049)</f>
        <v>1.8516209749008172</v>
      </c>
      <c r="L1049">
        <f t="shared" si="49"/>
        <v>-0.22502672183904848</v>
      </c>
    </row>
    <row r="1050" spans="1:12">
      <c r="A1050" s="28">
        <v>45412</v>
      </c>
      <c r="B1050" s="33">
        <v>1.3815555243502697</v>
      </c>
      <c r="C1050" s="33">
        <v>1.0629942216813946</v>
      </c>
      <c r="D1050" s="33">
        <v>1.7001168270191449</v>
      </c>
      <c r="E1050" s="33">
        <v>0.88099550000000004</v>
      </c>
      <c r="F1050" s="46">
        <v>0.91340022790988296</v>
      </c>
      <c r="G1050" s="33">
        <f>[1]!thsiFinD("ths_int_chg_ratio_index",G$1,$A$3,$A1050,101)/100+1</f>
        <v>1.1472155694352999</v>
      </c>
      <c r="H1050" s="46">
        <v>1.1582086924639388</v>
      </c>
      <c r="I1050" s="333">
        <f t="shared" si="50"/>
        <v>1.4291627597415419</v>
      </c>
      <c r="J1050">
        <f t="shared" si="48"/>
        <v>-4.0377641908623252E-3</v>
      </c>
      <c r="K1050" s="333">
        <f>MAX(I$3:I1050)</f>
        <v>1.8516209749008172</v>
      </c>
      <c r="L1050">
        <f t="shared" si="49"/>
        <v>-0.22815588119048202</v>
      </c>
    </row>
    <row r="1051" spans="1:12">
      <c r="A1051" s="28">
        <v>45418</v>
      </c>
      <c r="B1051" s="33">
        <v>1.393521311845672</v>
      </c>
      <c r="C1051" s="33">
        <v>1.0735736476486839</v>
      </c>
      <c r="D1051" s="33">
        <v>1.7134689760426598</v>
      </c>
      <c r="E1051" s="33">
        <v>0.89353769999999999</v>
      </c>
      <c r="F1051" s="46">
        <v>0.92724644511347998</v>
      </c>
      <c r="G1051" s="33">
        <f>[1]!thsiFinD("ths_int_chg_ratio_index",G$1,$A$3,$A1051,101)/100+1</f>
        <v>1.1698700138196101</v>
      </c>
      <c r="H1051" s="46">
        <v>1.1770910797330378</v>
      </c>
      <c r="I1051" s="333">
        <f t="shared" si="50"/>
        <v>1.4452800278878488</v>
      </c>
      <c r="J1051">
        <f t="shared" si="48"/>
        <v>1.1277419619597051E-2</v>
      </c>
      <c r="K1051" s="333">
        <f>MAX(I$3:I1051)</f>
        <v>1.8516209749008172</v>
      </c>
      <c r="L1051">
        <f t="shared" si="49"/>
        <v>-0.2194514711817489</v>
      </c>
    </row>
    <row r="1052" spans="1:12">
      <c r="A1052" s="28">
        <v>45419</v>
      </c>
      <c r="B1052" s="33">
        <v>1.3795831004055539</v>
      </c>
      <c r="C1052" s="33">
        <v>1.0655665215590155</v>
      </c>
      <c r="D1052" s="33">
        <v>1.6935996792520924</v>
      </c>
      <c r="E1052" s="33">
        <v>0.89067019999999997</v>
      </c>
      <c r="F1052" s="46">
        <v>0.92739245309584106</v>
      </c>
      <c r="G1052" s="33">
        <f>[1]!thsiFinD("ths_int_chg_ratio_index",G$1,$A$3,$A1052,101)/100+1</f>
        <v>1.16365490107825</v>
      </c>
      <c r="H1052" s="46">
        <v>1.1797183372492972</v>
      </c>
      <c r="I1052" s="333">
        <f t="shared" si="50"/>
        <v>1.4366590082506949</v>
      </c>
      <c r="J1052">
        <f t="shared" si="48"/>
        <v>-5.9649476024052905E-3</v>
      </c>
      <c r="K1052" s="333">
        <f>MAX(I$3:I1052)</f>
        <v>1.8516209749008172</v>
      </c>
      <c r="L1052">
        <f t="shared" si="49"/>
        <v>-0.22410740225728432</v>
      </c>
    </row>
    <row r="1053" spans="1:12">
      <c r="A1053" s="28">
        <v>45420</v>
      </c>
      <c r="B1053" s="33">
        <v>1.36116532778244</v>
      </c>
      <c r="C1053" s="33">
        <v>1.0499916428466227</v>
      </c>
      <c r="D1053" s="33">
        <v>1.6723390127182576</v>
      </c>
      <c r="E1053" s="33">
        <v>0.87851809999999997</v>
      </c>
      <c r="F1053" s="46">
        <v>0.91901413783583596</v>
      </c>
      <c r="G1053" s="33">
        <f>[1]!thsiFinD("ths_int_chg_ratio_index",G$1,$A$3,$A1053,101)/100+1</f>
        <v>1.1462165927068899</v>
      </c>
      <c r="H1053" s="46">
        <v>1.1666775612529665</v>
      </c>
      <c r="I1053" s="333">
        <f t="shared" si="50"/>
        <v>1.4195082869856122</v>
      </c>
      <c r="J1053">
        <f t="shared" si="48"/>
        <v>-1.193792066634225E-2</v>
      </c>
      <c r="K1053" s="333">
        <f>MAX(I$3:I1053)</f>
        <v>1.8516209749008172</v>
      </c>
      <c r="L1053">
        <f t="shared" si="49"/>
        <v>-0.23336994653473908</v>
      </c>
    </row>
    <row r="1054" spans="1:12">
      <c r="A1054" s="28">
        <v>45421</v>
      </c>
      <c r="B1054" s="33">
        <v>1.3719252412264358</v>
      </c>
      <c r="C1054" s="33">
        <v>1.0667907964837791</v>
      </c>
      <c r="D1054" s="33">
        <v>1.6770596859690925</v>
      </c>
      <c r="E1054" s="33">
        <v>0.89645730000000001</v>
      </c>
      <c r="F1054" s="46">
        <v>0.92972804324622293</v>
      </c>
      <c r="G1054" s="33">
        <f>[1]!thsiFinD("ths_int_chg_ratio_index",G$1,$A$3,$A1054,101)/100+1</f>
        <v>1.16456201929994</v>
      </c>
      <c r="H1054" s="46">
        <v>1.1813925162678474</v>
      </c>
      <c r="I1054" s="333">
        <f t="shared" si="50"/>
        <v>1.4292261011184699</v>
      </c>
      <c r="J1054">
        <f t="shared" si="48"/>
        <v>6.8459016561952524E-3</v>
      </c>
      <c r="K1054" s="333">
        <f>MAX(I$3:I1054)</f>
        <v>1.8516209749008172</v>
      </c>
      <c r="L1054">
        <f t="shared" si="49"/>
        <v>-0.22812167258203209</v>
      </c>
    </row>
    <row r="1055" spans="1:12">
      <c r="A1055" s="28">
        <v>45422</v>
      </c>
      <c r="B1055" s="33">
        <v>1.357735149381194</v>
      </c>
      <c r="C1055" s="33">
        <v>1.0488578572612428</v>
      </c>
      <c r="D1055" s="33">
        <v>1.666612441501145</v>
      </c>
      <c r="E1055" s="33">
        <v>0.88486690000000001</v>
      </c>
      <c r="F1055" s="46">
        <v>0.92911858204115405</v>
      </c>
      <c r="G1055" s="33">
        <f>[1]!thsiFinD("ths_int_chg_ratio_index",G$1,$A$3,$A1055,101)/100+1</f>
        <v>1.15671869699678</v>
      </c>
      <c r="H1055" s="46">
        <v>1.1763829483706068</v>
      </c>
      <c r="I1055" s="333">
        <f t="shared" si="50"/>
        <v>1.421497694935876</v>
      </c>
      <c r="J1055">
        <f t="shared" si="48"/>
        <v>-5.4074062715101512E-3</v>
      </c>
      <c r="K1055" s="333">
        <f>MAX(I$3:I1055)</f>
        <v>1.8516209749008172</v>
      </c>
      <c r="L1055">
        <f t="shared" si="49"/>
        <v>-0.23229553229055477</v>
      </c>
    </row>
    <row r="1056" spans="1:12">
      <c r="A1056" s="28">
        <v>45425</v>
      </c>
      <c r="B1056" s="33">
        <v>1.3598065387734204</v>
      </c>
      <c r="C1056" s="33">
        <v>1.0386237088217709</v>
      </c>
      <c r="D1056" s="33">
        <v>1.6809893687250699</v>
      </c>
      <c r="E1056" s="33">
        <v>0.88044919999999993</v>
      </c>
      <c r="F1056" s="46">
        <v>0.92750774961849103</v>
      </c>
      <c r="G1056" s="33">
        <f>[1]!thsiFinD("ths_int_chg_ratio_index",G$1,$A$3,$A1056,101)/100+1</f>
        <v>1.15567154301832</v>
      </c>
      <c r="H1056" s="46">
        <v>1.1689276915877518</v>
      </c>
      <c r="I1056" s="333">
        <f t="shared" si="50"/>
        <v>1.4249585301564109</v>
      </c>
      <c r="J1056">
        <f t="shared" si="48"/>
        <v>2.4346400510280031E-3</v>
      </c>
      <c r="K1056" s="333">
        <f>MAX(I$3:I1056)</f>
        <v>1.8516209749008172</v>
      </c>
      <c r="L1056">
        <f t="shared" si="49"/>
        <v>-0.23042644824611613</v>
      </c>
    </row>
    <row r="1057" spans="1:12">
      <c r="A1057" s="28">
        <v>45426</v>
      </c>
      <c r="B1057" s="33">
        <v>1.3561016181138119</v>
      </c>
      <c r="C1057" s="33">
        <v>1.0335921149467036</v>
      </c>
      <c r="D1057" s="33">
        <v>1.67861112128092</v>
      </c>
      <c r="E1057" s="33">
        <v>0.88022829999999996</v>
      </c>
      <c r="F1057" s="46">
        <v>0.92587620916439306</v>
      </c>
      <c r="G1057" s="33">
        <f>[1]!thsiFinD("ths_int_chg_ratio_index",G$1,$A$3,$A1057,101)/100+1</f>
        <v>1.1547262294768199</v>
      </c>
      <c r="H1057" s="46">
        <v>1.1737051395204423</v>
      </c>
      <c r="I1057" s="333">
        <f t="shared" si="50"/>
        <v>1.4261581304006812</v>
      </c>
      <c r="J1057">
        <f t="shared" si="48"/>
        <v>8.418492320183546E-4</v>
      </c>
      <c r="K1057" s="333">
        <f>MAX(I$3:I1057)</f>
        <v>1.8516209749008172</v>
      </c>
      <c r="L1057">
        <f t="shared" si="49"/>
        <v>-0.22977858334259049</v>
      </c>
    </row>
    <row r="1058" spans="1:12">
      <c r="A1058" s="28">
        <v>45427</v>
      </c>
      <c r="B1058" s="33">
        <v>1.3468264337824047</v>
      </c>
      <c r="C1058" s="33">
        <v>1.0252236469126994</v>
      </c>
      <c r="D1058" s="33">
        <v>1.6684292206521101</v>
      </c>
      <c r="E1058" s="33">
        <v>0.86801799999999996</v>
      </c>
      <c r="F1058" s="46">
        <v>0.91770495084623893</v>
      </c>
      <c r="G1058" s="33">
        <f>[1]!thsiFinD("ths_int_chg_ratio_index",G$1,$A$3,$A1058,101)/100+1</f>
        <v>1.14252542339883</v>
      </c>
      <c r="H1058" s="46">
        <v>1.1645991317760078</v>
      </c>
      <c r="I1058" s="333">
        <f t="shared" si="50"/>
        <v>1.416514176214059</v>
      </c>
      <c r="J1058">
        <f t="shared" si="48"/>
        <v>-6.7621913594622107E-3</v>
      </c>
      <c r="K1058" s="333">
        <f>MAX(I$3:I1058)</f>
        <v>1.8516209749008172</v>
      </c>
      <c r="L1058">
        <f t="shared" si="49"/>
        <v>-0.2349869679511839</v>
      </c>
    </row>
    <row r="1059" spans="1:12">
      <c r="A1059" s="28">
        <v>45428</v>
      </c>
      <c r="B1059" s="33">
        <v>1.3518555053934134</v>
      </c>
      <c r="C1059" s="33">
        <v>1.0298416594601694</v>
      </c>
      <c r="D1059" s="33">
        <v>1.6738693513266574</v>
      </c>
      <c r="E1059" s="33">
        <v>0.86725949999999996</v>
      </c>
      <c r="F1059" s="46">
        <v>0.91943047210665596</v>
      </c>
      <c r="G1059" s="33">
        <f>[1]!thsiFinD("ths_int_chg_ratio_index",G$1,$A$3,$A1059,101)/100+1</f>
        <v>1.1426223966136</v>
      </c>
      <c r="H1059" s="46">
        <v>1.1644200512059002</v>
      </c>
      <c r="I1059" s="333">
        <f t="shared" si="50"/>
        <v>1.4191447012662788</v>
      </c>
      <c r="J1059">
        <f t="shared" si="48"/>
        <v>1.8570411058296266E-3</v>
      </c>
      <c r="K1059" s="333">
        <f>MAX(I$3:I1059)</f>
        <v>1.8516209749008172</v>
      </c>
      <c r="L1059">
        <f t="shared" si="49"/>
        <v>-0.23356630730417394</v>
      </c>
    </row>
    <row r="1060" spans="1:12">
      <c r="A1060" s="28">
        <v>45429</v>
      </c>
      <c r="B1060" s="33">
        <v>1.3589550785036701</v>
      </c>
      <c r="C1060" s="33">
        <v>1.0411978808479976</v>
      </c>
      <c r="D1060" s="33">
        <v>1.6767122761593423</v>
      </c>
      <c r="E1060" s="33">
        <v>0.87361889999999998</v>
      </c>
      <c r="F1060" s="46">
        <v>0.92941693195228703</v>
      </c>
      <c r="G1060" s="33">
        <f>[1]!thsiFinD("ths_int_chg_ratio_index",G$1,$A$3,$A1060,101)/100+1</f>
        <v>1.1485524881239799</v>
      </c>
      <c r="H1060" s="46">
        <v>1.1763451187289893</v>
      </c>
      <c r="I1060" s="333">
        <f t="shared" si="50"/>
        <v>1.4265286974441658</v>
      </c>
      <c r="J1060">
        <f t="shared" si="48"/>
        <v>5.2031312742797375E-3</v>
      </c>
      <c r="K1060" s="333">
        <f>MAX(I$3:I1060)</f>
        <v>1.8516209749008172</v>
      </c>
      <c r="L1060">
        <f t="shared" si="49"/>
        <v>-0.22957845218804662</v>
      </c>
    </row>
    <row r="1061" spans="1:12">
      <c r="A1061" s="28">
        <v>45432</v>
      </c>
      <c r="B1061" s="33">
        <v>1.3711382542556545</v>
      </c>
      <c r="C1061" s="33">
        <v>1.0465775965853392</v>
      </c>
      <c r="D1061" s="33">
        <v>1.69569891192597</v>
      </c>
      <c r="E1061" s="33">
        <v>0.87573780000000001</v>
      </c>
      <c r="F1061" s="46">
        <v>0.93323204784293801</v>
      </c>
      <c r="G1061" s="33">
        <f>[1]!thsiFinD("ths_int_chg_ratio_index",G$1,$A$3,$A1061,101)/100+1</f>
        <v>1.1459306640277001</v>
      </c>
      <c r="H1061" s="46">
        <v>1.1814384059364116</v>
      </c>
      <c r="I1061" s="333">
        <f t="shared" si="50"/>
        <v>1.4385686589311908</v>
      </c>
      <c r="J1061">
        <f t="shared" si="48"/>
        <v>8.4400415558385511E-3</v>
      </c>
      <c r="K1061" s="333">
        <f>MAX(I$3:I1061)</f>
        <v>1.8516209749008172</v>
      </c>
      <c r="L1061">
        <f t="shared" si="49"/>
        <v>-0.22307606230900023</v>
      </c>
    </row>
    <row r="1062" spans="1:12">
      <c r="A1062" s="28">
        <v>45433</v>
      </c>
      <c r="B1062" s="33">
        <v>1.367099566828899</v>
      </c>
      <c r="C1062" s="33">
        <v>1.0407187043209154</v>
      </c>
      <c r="D1062" s="33">
        <v>1.6934804293368826</v>
      </c>
      <c r="E1062" s="33">
        <v>0.86979689999999998</v>
      </c>
      <c r="F1062" s="46">
        <v>0.92851194890809796</v>
      </c>
      <c r="G1062" s="33">
        <f>[1]!thsiFinD("ths_int_chg_ratio_index",G$1,$A$3,$A1062,101)/100+1</f>
        <v>1.13807537990731</v>
      </c>
      <c r="H1062" s="46">
        <v>1.1739898514971738</v>
      </c>
      <c r="I1062" s="333">
        <f t="shared" si="50"/>
        <v>1.4337351404170282</v>
      </c>
      <c r="J1062">
        <f t="shared" si="48"/>
        <v>-3.3599498252336879E-3</v>
      </c>
      <c r="K1062" s="333">
        <f>MAX(I$3:I1062)</f>
        <v>1.8516209749008172</v>
      </c>
      <c r="L1062">
        <f t="shared" si="49"/>
        <v>-0.22568648775766498</v>
      </c>
    </row>
    <row r="1063" spans="1:12">
      <c r="A1063" s="28">
        <v>45434</v>
      </c>
      <c r="B1063" s="33">
        <v>1.3617373129716182</v>
      </c>
      <c r="C1063" s="33">
        <v>1.0436353796125213</v>
      </c>
      <c r="D1063" s="33">
        <v>1.6798392463307148</v>
      </c>
      <c r="E1063" s="33">
        <v>0.88437250000000001</v>
      </c>
      <c r="F1063" s="46">
        <v>0.92961830937761603</v>
      </c>
      <c r="G1063" s="33">
        <f>[1]!thsiFinD("ths_int_chg_ratio_index",G$1,$A$3,$A1063,101)/100+1</f>
        <v>1.1479314635720601</v>
      </c>
      <c r="H1063" s="46">
        <v>1.1742373354437412</v>
      </c>
      <c r="I1063" s="333">
        <f t="shared" si="50"/>
        <v>1.4270382908872281</v>
      </c>
      <c r="J1063">
        <f t="shared" si="48"/>
        <v>-4.6709112032032873E-3</v>
      </c>
      <c r="K1063" s="333">
        <f>MAX(I$3:I1063)</f>
        <v>1.8516209749008172</v>
      </c>
      <c r="L1063">
        <f t="shared" si="49"/>
        <v>-0.22930323741678937</v>
      </c>
    </row>
    <row r="1064" spans="1:12">
      <c r="A1064" s="28">
        <v>45435</v>
      </c>
      <c r="B1064" s="33">
        <v>1.3473976815850817</v>
      </c>
      <c r="C1064" s="33">
        <v>1.0300517532692433</v>
      </c>
      <c r="D1064" s="33">
        <v>1.6647436099009201</v>
      </c>
      <c r="E1064" s="33">
        <v>0.87035660000000004</v>
      </c>
      <c r="F1064" s="46">
        <v>0.91698178244824702</v>
      </c>
      <c r="G1064" s="33">
        <f>[1]!thsiFinD("ths_int_chg_ratio_index",G$1,$A$3,$A1064,101)/100+1</f>
        <v>1.1306722937254701</v>
      </c>
      <c r="H1064" s="46">
        <v>1.1550768357844743</v>
      </c>
      <c r="I1064" s="333">
        <f t="shared" si="50"/>
        <v>1.4099102228426972</v>
      </c>
      <c r="J1064">
        <f t="shared" si="48"/>
        <v>-1.2002528701512194E-2</v>
      </c>
      <c r="K1064" s="333">
        <f>MAX(I$3:I1064)</f>
        <v>1.8516209749008172</v>
      </c>
      <c r="L1064">
        <f t="shared" si="49"/>
        <v>-0.2385535474298569</v>
      </c>
    </row>
    <row r="1065" spans="1:12">
      <c r="A1065" s="28">
        <v>45436</v>
      </c>
      <c r="B1065" s="33">
        <v>1.3196955106337132</v>
      </c>
      <c r="C1065" s="33">
        <v>1.0065172675230862</v>
      </c>
      <c r="D1065" s="33">
        <v>1.6328737537443399</v>
      </c>
      <c r="E1065" s="33">
        <v>0.8538753</v>
      </c>
      <c r="F1065" s="46">
        <v>0.90728850719213794</v>
      </c>
      <c r="G1065" s="33">
        <f>[1]!thsiFinD("ths_int_chg_ratio_index",G$1,$A$3,$A1065,101)/100+1</f>
        <v>1.1171978015994799</v>
      </c>
      <c r="H1065" s="46">
        <v>1.1480213130881807</v>
      </c>
      <c r="I1065" s="333">
        <f t="shared" si="50"/>
        <v>1.3904475334162603</v>
      </c>
      <c r="J1065">
        <f t="shared" si="48"/>
        <v>-1.3804204772127737E-2</v>
      </c>
      <c r="K1065" s="333">
        <f>MAX(I$3:I1065)</f>
        <v>1.8516209749008172</v>
      </c>
      <c r="L1065">
        <f t="shared" si="49"/>
        <v>-0.24906471018414544</v>
      </c>
    </row>
    <row r="1066" spans="1:12">
      <c r="A1066" s="28">
        <v>45439</v>
      </c>
      <c r="B1066" s="33">
        <v>1.3424428515158651</v>
      </c>
      <c r="C1066" s="33">
        <v>1.0254153452677777</v>
      </c>
      <c r="D1066" s="33">
        <v>1.6594703577639525</v>
      </c>
      <c r="E1066" s="33">
        <v>0.86492970000000002</v>
      </c>
      <c r="F1066" s="46">
        <v>0.91623528829927003</v>
      </c>
      <c r="G1066" s="33">
        <f>[1]!thsiFinD("ths_int_chg_ratio_index",G$1,$A$3,$A1066,101)/100+1</f>
        <v>1.13060085280332</v>
      </c>
      <c r="H1066" s="46">
        <v>1.1589191015999121</v>
      </c>
      <c r="I1066" s="333">
        <f t="shared" si="50"/>
        <v>1.4091947296819323</v>
      </c>
      <c r="J1066">
        <f t="shared" si="48"/>
        <v>1.3482850532023472E-2</v>
      </c>
      <c r="K1066" s="333">
        <f>MAX(I$3:I1066)</f>
        <v>1.8516209749008172</v>
      </c>
      <c r="L1066">
        <f t="shared" si="49"/>
        <v>-0.23893996191233668</v>
      </c>
    </row>
    <row r="1067" spans="1:12">
      <c r="A1067" s="28">
        <v>45440</v>
      </c>
      <c r="B1067" s="33">
        <v>1.3272246638502421</v>
      </c>
      <c r="C1067" s="33">
        <v>1.0165409797146319</v>
      </c>
      <c r="D1067" s="33">
        <v>1.6379083479858525</v>
      </c>
      <c r="E1067" s="33">
        <v>0.85592480000000004</v>
      </c>
      <c r="F1067" s="46">
        <v>0.90884920561093197</v>
      </c>
      <c r="G1067" s="33">
        <f>[1]!thsiFinD("ths_int_chg_ratio_index",G$1,$A$3,$A1067,101)/100+1</f>
        <v>1.1172250662932199</v>
      </c>
      <c r="H1067" s="46">
        <v>1.1496096123308253</v>
      </c>
      <c r="I1067" s="333">
        <f t="shared" si="50"/>
        <v>1.393758980158339</v>
      </c>
      <c r="J1067">
        <f t="shared" si="48"/>
        <v>-1.0953595836309504E-2</v>
      </c>
      <c r="K1067" s="333">
        <f>MAX(I$3:I1067)</f>
        <v>1.8516209749008172</v>
      </c>
      <c r="L1067">
        <f t="shared" si="49"/>
        <v>-0.24727630597671524</v>
      </c>
    </row>
    <row r="1068" spans="1:12">
      <c r="A1068" s="28">
        <v>45441</v>
      </c>
      <c r="B1068" s="33">
        <v>1.3235861009192713</v>
      </c>
      <c r="C1068" s="33">
        <v>1.0146177564969676</v>
      </c>
      <c r="D1068" s="33">
        <v>1.632554445341575</v>
      </c>
      <c r="E1068" s="33">
        <v>0.85823959999999999</v>
      </c>
      <c r="F1068" s="46">
        <v>0.91019606906404305</v>
      </c>
      <c r="G1068" s="33">
        <f>[1]!thsiFinD("ths_int_chg_ratio_index",G$1,$A$3,$A1068,101)/100+1</f>
        <v>1.1222940719543699</v>
      </c>
      <c r="H1068" s="46">
        <v>1.1514189962780805</v>
      </c>
      <c r="I1068" s="333">
        <f t="shared" si="50"/>
        <v>1.3919867208098278</v>
      </c>
      <c r="J1068">
        <f t="shared" si="48"/>
        <v>-1.2715680212584957E-3</v>
      </c>
      <c r="K1068" s="333">
        <f>MAX(I$3:I1068)</f>
        <v>1.8516209749008172</v>
      </c>
      <c r="L1068">
        <f t="shared" si="49"/>
        <v>-0.24823344535487879</v>
      </c>
    </row>
    <row r="1069" spans="1:12">
      <c r="A1069" s="28">
        <v>45442</v>
      </c>
      <c r="B1069" s="33">
        <v>1.3311466711511408</v>
      </c>
      <c r="C1069" s="33">
        <v>1.0207550826005796</v>
      </c>
      <c r="D1069" s="33">
        <v>1.6415382597017025</v>
      </c>
      <c r="E1069" s="33">
        <v>0.86430629999999997</v>
      </c>
      <c r="F1069" s="46">
        <v>0.90573552169701499</v>
      </c>
      <c r="G1069" s="33">
        <f>[1]!thsiFinD("ths_int_chg_ratio_index",G$1,$A$3,$A1069,101)/100+1</f>
        <v>1.12505011588939</v>
      </c>
      <c r="H1069" s="46">
        <v>1.1481663414014294</v>
      </c>
      <c r="I1069" s="333">
        <f t="shared" si="50"/>
        <v>1.3948523005515661</v>
      </c>
      <c r="J1069">
        <f t="shared" si="48"/>
        <v>2.058625774871814E-3</v>
      </c>
      <c r="K1069" s="333">
        <f>MAX(I$3:I1069)</f>
        <v>1.8516209749008172</v>
      </c>
      <c r="L1069">
        <f t="shared" si="49"/>
        <v>-0.24668583934879984</v>
      </c>
    </row>
    <row r="1070" spans="1:12">
      <c r="A1070" s="28">
        <v>45443</v>
      </c>
      <c r="B1070" s="33">
        <v>1.32466225417603</v>
      </c>
      <c r="C1070" s="33">
        <v>1.0131892103677547</v>
      </c>
      <c r="D1070" s="33">
        <v>1.6361352979843051</v>
      </c>
      <c r="E1070" s="33">
        <v>0.86419380000000001</v>
      </c>
      <c r="F1070" s="46">
        <v>0.90303083309018106</v>
      </c>
      <c r="G1070" s="33">
        <f>[1]!thsiFinD("ths_int_chg_ratio_index",G$1,$A$3,$A1070,101)/100+1</f>
        <v>1.11809464915743</v>
      </c>
      <c r="H1070" s="46">
        <v>1.1519558683032729</v>
      </c>
      <c r="I1070" s="333">
        <f t="shared" si="50"/>
        <v>1.394045583143789</v>
      </c>
      <c r="J1070">
        <f t="shared" si="48"/>
        <v>-5.7835328332467295E-4</v>
      </c>
      <c r="K1070" s="333">
        <f>MAX(I$3:I1070)</f>
        <v>1.8516209749008172</v>
      </c>
      <c r="L1070">
        <f t="shared" si="49"/>
        <v>-0.24712152106698748</v>
      </c>
    </row>
    <row r="1071" spans="1:12">
      <c r="A1071" s="28">
        <v>45446</v>
      </c>
      <c r="B1071" s="33">
        <v>1.357045525691053</v>
      </c>
      <c r="C1071" s="33">
        <v>1.0307959282235535</v>
      </c>
      <c r="D1071" s="33">
        <v>1.6832951231585525</v>
      </c>
      <c r="E1071" s="33">
        <v>0.87032480000000001</v>
      </c>
      <c r="F1071" s="46">
        <v>0.90318418003627998</v>
      </c>
      <c r="G1071" s="33">
        <f>[1]!thsiFinD("ths_int_chg_ratio_index",G$1,$A$3,$A1071,101)/100+1</f>
        <v>1.12485967550972</v>
      </c>
      <c r="H1071" s="46">
        <v>1.1418972902027329</v>
      </c>
      <c r="I1071" s="333">
        <f t="shared" si="50"/>
        <v>1.4125962066806426</v>
      </c>
      <c r="J1071">
        <f t="shared" si="48"/>
        <v>1.3307042295574778E-2</v>
      </c>
      <c r="K1071" s="333">
        <f>MAX(I$3:I1071)</f>
        <v>1.8516209749008172</v>
      </c>
      <c r="L1071">
        <f t="shared" si="49"/>
        <v>-0.23710293530439797</v>
      </c>
    </row>
    <row r="1072" spans="1:12">
      <c r="A1072" s="28">
        <v>45447</v>
      </c>
      <c r="B1072" s="33">
        <v>1.3654439649356753</v>
      </c>
      <c r="C1072" s="33">
        <v>1.0384564816060458</v>
      </c>
      <c r="D1072" s="33">
        <v>1.6924314482653051</v>
      </c>
      <c r="E1072" s="33">
        <v>0.87628850000000003</v>
      </c>
      <c r="F1072" s="46">
        <v>0.91119384091725597</v>
      </c>
      <c r="G1072" s="33">
        <f>[1]!thsiFinD("ths_int_chg_ratio_index",G$1,$A$3,$A1072,101)/100+1</f>
        <v>1.14415293175066</v>
      </c>
      <c r="H1072" s="46">
        <v>1.144763111125191</v>
      </c>
      <c r="I1072" s="333">
        <f t="shared" si="50"/>
        <v>1.418597279695248</v>
      </c>
      <c r="J1072">
        <f t="shared" si="48"/>
        <v>4.2482579142038013E-3</v>
      </c>
      <c r="K1072" s="333">
        <f>MAX(I$3:I1072)</f>
        <v>1.8516209749008172</v>
      </c>
      <c r="L1072">
        <f t="shared" si="49"/>
        <v>-0.23386195181158198</v>
      </c>
    </row>
    <row r="1073" spans="1:12">
      <c r="A1073" s="28">
        <v>45448</v>
      </c>
      <c r="B1073" s="33">
        <v>1.3543608201607562</v>
      </c>
      <c r="C1073" s="33">
        <v>1.033339677076565</v>
      </c>
      <c r="D1073" s="33">
        <v>1.6753819632449476</v>
      </c>
      <c r="E1073" s="33">
        <v>0.87613799999999997</v>
      </c>
      <c r="F1073" s="46">
        <v>0.90448717331444306</v>
      </c>
      <c r="G1073" s="33">
        <f>[1]!thsiFinD("ths_int_chg_ratio_index",G$1,$A$3,$A1073,101)/100+1</f>
        <v>1.1374445384157501</v>
      </c>
      <c r="H1073" s="46">
        <v>1.1308509686826211</v>
      </c>
      <c r="I1073" s="333">
        <f t="shared" si="50"/>
        <v>1.4031164659637843</v>
      </c>
      <c r="J1073">
        <f t="shared" si="48"/>
        <v>-1.0912761467292142E-2</v>
      </c>
      <c r="K1073" s="333">
        <f>MAX(I$3:I1073)</f>
        <v>1.8516209749008172</v>
      </c>
      <c r="L1073">
        <f t="shared" si="49"/>
        <v>-0.24222263358247886</v>
      </c>
    </row>
    <row r="1074" spans="1:12">
      <c r="A1074" s="28">
        <v>45449</v>
      </c>
      <c r="B1074" s="33">
        <v>1.3624873031334488</v>
      </c>
      <c r="C1074" s="33">
        <v>1.0337286174378002</v>
      </c>
      <c r="D1074" s="33">
        <v>1.6912459888290976</v>
      </c>
      <c r="E1074" s="33">
        <v>0.86675630000000004</v>
      </c>
      <c r="F1074" s="46">
        <v>0.90186763071045006</v>
      </c>
      <c r="G1074" s="33">
        <f>[1]!thsiFinD("ths_int_chg_ratio_index",G$1,$A$3,$A1074,101)/100+1</f>
        <v>1.12925853067307</v>
      </c>
      <c r="H1074" s="46">
        <v>1.1135129349857074</v>
      </c>
      <c r="I1074" s="333">
        <f t="shared" si="50"/>
        <v>1.4023794619074024</v>
      </c>
      <c r="J1074">
        <f t="shared" si="48"/>
        <v>-5.2526221041504506E-4</v>
      </c>
      <c r="K1074" s="333">
        <f>MAX(I$3:I1074)</f>
        <v>1.8516209749008172</v>
      </c>
      <c r="L1074">
        <f t="shared" si="49"/>
        <v>-0.24262066539696581</v>
      </c>
    </row>
    <row r="1075" spans="1:12">
      <c r="A1075" s="28">
        <v>45450</v>
      </c>
      <c r="B1075" s="33">
        <v>1.3375609463863358</v>
      </c>
      <c r="C1075" s="33">
        <v>1.0193825543852995</v>
      </c>
      <c r="D1075" s="33">
        <v>1.6557393383873724</v>
      </c>
      <c r="E1075" s="33">
        <v>0.85776439999999998</v>
      </c>
      <c r="F1075" s="46">
        <v>0.89760198658737</v>
      </c>
      <c r="G1075" s="33">
        <f>[1]!thsiFinD("ths_int_chg_ratio_index",G$1,$A$3,$A1075,101)/100+1</f>
        <v>1.1129336199989699</v>
      </c>
      <c r="H1075" s="46">
        <v>1.1202807016563323</v>
      </c>
      <c r="I1075" s="333">
        <f t="shared" si="50"/>
        <v>1.3880100200218524</v>
      </c>
      <c r="J1075">
        <f t="shared" si="48"/>
        <v>-1.0246471996962825E-2</v>
      </c>
      <c r="K1075" s="333">
        <f>MAX(I$3:I1075)</f>
        <v>1.8516209749008172</v>
      </c>
      <c r="L1075">
        <f t="shared" si="49"/>
        <v>-0.25038113154005415</v>
      </c>
    </row>
    <row r="1076" spans="1:12">
      <c r="A1076" s="28">
        <v>45454</v>
      </c>
      <c r="B1076" s="33">
        <v>1.3556077169194398</v>
      </c>
      <c r="C1076" s="33">
        <v>1.0396199218634448</v>
      </c>
      <c r="D1076" s="33">
        <v>1.6715955119754351</v>
      </c>
      <c r="E1076" s="33">
        <v>0.87131650000000005</v>
      </c>
      <c r="F1076" s="46">
        <v>0.89211099261774995</v>
      </c>
      <c r="G1076" s="33">
        <f>[1]!thsiFinD("ths_int_chg_ratio_index",G$1,$A$3,$A1076,101)/100+1</f>
        <v>1.1196617297084699</v>
      </c>
      <c r="H1076" s="46">
        <v>1.1206596256893775</v>
      </c>
      <c r="I1076" s="333">
        <f t="shared" si="50"/>
        <v>1.3961275688324064</v>
      </c>
      <c r="J1076">
        <f t="shared" si="48"/>
        <v>5.848335886239564E-3</v>
      </c>
      <c r="K1076" s="333">
        <f>MAX(I$3:I1076)</f>
        <v>1.8516209749008172</v>
      </c>
      <c r="L1076">
        <f t="shared" si="49"/>
        <v>-0.2459971086106375</v>
      </c>
    </row>
    <row r="1077" spans="1:12">
      <c r="A1077" s="28">
        <v>45455</v>
      </c>
      <c r="B1077" s="33">
        <v>1.3626687161216093</v>
      </c>
      <c r="C1077" s="33">
        <v>1.0370827482212386</v>
      </c>
      <c r="D1077" s="33">
        <v>1.6882546840219801</v>
      </c>
      <c r="E1077" s="33">
        <v>0.87245799999999996</v>
      </c>
      <c r="F1077" s="46">
        <v>0.89301941141885</v>
      </c>
      <c r="G1077" s="33">
        <f>[1]!thsiFinD("ths_int_chg_ratio_index",G$1,$A$3,$A1077,101)/100+1</f>
        <v>1.11690061231305</v>
      </c>
      <c r="H1077" s="46">
        <v>1.1275330109376802</v>
      </c>
      <c r="I1077" s="333">
        <f t="shared" si="50"/>
        <v>1.4078938474798302</v>
      </c>
      <c r="J1077">
        <f t="shared" si="48"/>
        <v>8.4277962201291245E-3</v>
      </c>
      <c r="K1077" s="333">
        <f>MAX(I$3:I1077)</f>
        <v>1.8516209749008172</v>
      </c>
      <c r="L1077">
        <f t="shared" si="49"/>
        <v>-0.23964252589261981</v>
      </c>
    </row>
    <row r="1078" spans="1:12">
      <c r="A1078" s="28">
        <v>45456</v>
      </c>
      <c r="B1078" s="33">
        <v>1.3799569644792731</v>
      </c>
      <c r="C1078" s="33">
        <v>1.0446773767915485</v>
      </c>
      <c r="D1078" s="33">
        <v>1.7152365521669974</v>
      </c>
      <c r="E1078" s="33">
        <v>0.87905239999999996</v>
      </c>
      <c r="F1078" s="46">
        <v>0.88797179369790002</v>
      </c>
      <c r="G1078" s="33">
        <f>[1]!thsiFinD("ths_int_chg_ratio_index",G$1,$A$3,$A1078,101)/100+1</f>
        <v>1.11614681158999</v>
      </c>
      <c r="H1078" s="46">
        <v>1.1217000673304651</v>
      </c>
      <c r="I1078" s="333">
        <f t="shared" si="50"/>
        <v>1.4184683097487314</v>
      </c>
      <c r="J1078">
        <f t="shared" si="48"/>
        <v>7.5108377579955476E-3</v>
      </c>
      <c r="K1078" s="333">
        <f>MAX(I$3:I1078)</f>
        <v>1.8516209749008172</v>
      </c>
      <c r="L1078">
        <f t="shared" si="49"/>
        <v>-0.23393160426651993</v>
      </c>
    </row>
    <row r="1079" spans="1:12">
      <c r="A1079" s="28">
        <v>45457</v>
      </c>
      <c r="B1079" s="33">
        <v>1.4146027428689325</v>
      </c>
      <c r="C1079" s="33">
        <v>1.0535321671922524</v>
      </c>
      <c r="D1079" s="33">
        <v>1.7756733185456124</v>
      </c>
      <c r="E1079" s="33">
        <v>0.87380049999999998</v>
      </c>
      <c r="F1079" s="46">
        <v>0.89166806044651004</v>
      </c>
      <c r="G1079" s="33">
        <f>[1]!thsiFinD("ths_int_chg_ratio_index",G$1,$A$3,$A1079,101)/100+1</f>
        <v>1.1203042442837401</v>
      </c>
      <c r="H1079" s="46">
        <v>1.1255493877371392</v>
      </c>
      <c r="I1079" s="333">
        <f t="shared" si="50"/>
        <v>1.4506113531413758</v>
      </c>
      <c r="J1079">
        <f t="shared" si="48"/>
        <v>2.2660388795247899E-2</v>
      </c>
      <c r="K1079" s="333">
        <f>MAX(I$3:I1079)</f>
        <v>1.8516209749008172</v>
      </c>
      <c r="L1079">
        <f t="shared" si="49"/>
        <v>-0.21657219657544746</v>
      </c>
    </row>
    <row r="1080" spans="1:12">
      <c r="A1080" s="28">
        <v>45460</v>
      </c>
      <c r="B1080" s="33">
        <v>1.4403242514311818</v>
      </c>
      <c r="C1080" s="33">
        <v>1.064775558795096</v>
      </c>
      <c r="D1080" s="33">
        <v>1.8158729440672676</v>
      </c>
      <c r="E1080" s="33">
        <v>0.87866829999999996</v>
      </c>
      <c r="F1080" s="46">
        <v>0.89040769860100999</v>
      </c>
      <c r="G1080" s="33">
        <f>[1]!thsiFinD("ths_int_chg_ratio_index",G$1,$A$3,$A1080,101)/100+1</f>
        <v>1.13630643337878</v>
      </c>
      <c r="H1080" s="46">
        <v>1.1218427441040821</v>
      </c>
      <c r="I1080" s="333">
        <f t="shared" si="50"/>
        <v>1.468857844085675</v>
      </c>
      <c r="J1080">
        <f t="shared" si="48"/>
        <v>1.2578483482005964E-2</v>
      </c>
      <c r="K1080" s="333">
        <f>MAX(I$3:I1080)</f>
        <v>1.8516209749008172</v>
      </c>
      <c r="L1080">
        <f t="shared" si="49"/>
        <v>-0.20671786289072747</v>
      </c>
    </row>
    <row r="1081" spans="1:12">
      <c r="A1081" s="28">
        <v>45461</v>
      </c>
      <c r="B1081" s="33">
        <v>1.4579981522292345</v>
      </c>
      <c r="C1081" s="33">
        <v>1.0716018477937068</v>
      </c>
      <c r="D1081" s="33">
        <v>1.8443944566647623</v>
      </c>
      <c r="E1081" s="33">
        <v>0.87573290000000004</v>
      </c>
      <c r="F1081" s="46">
        <v>0.89320781710890995</v>
      </c>
      <c r="G1081" s="33">
        <f>[1]!thsiFinD("ths_int_chg_ratio_index",G$1,$A$3,$A1081,101)/100+1</f>
        <v>1.1433150683258999</v>
      </c>
      <c r="H1081" s="46">
        <v>1.1307968199533613</v>
      </c>
      <c r="I1081" s="333">
        <f t="shared" si="50"/>
        <v>1.4875956383090618</v>
      </c>
      <c r="J1081">
        <f t="shared" si="48"/>
        <v>1.2756710459650211E-2</v>
      </c>
      <c r="K1081" s="333">
        <f>MAX(I$3:I1081)</f>
        <v>1.8516209749008172</v>
      </c>
      <c r="L1081">
        <f t="shared" si="49"/>
        <v>-0.19659819235481202</v>
      </c>
    </row>
    <row r="1082" spans="1:12">
      <c r="A1082" s="28">
        <v>45462</v>
      </c>
      <c r="B1082" s="33">
        <v>1.4470150295060193</v>
      </c>
      <c r="C1082" s="33">
        <v>1.065510405152599</v>
      </c>
      <c r="D1082" s="33">
        <v>1.8285196538594399</v>
      </c>
      <c r="E1082" s="33">
        <v>0.86618119999999998</v>
      </c>
      <c r="F1082" s="46">
        <v>0.88733386479273002</v>
      </c>
      <c r="G1082" s="33">
        <f>[1]!thsiFinD("ths_int_chg_ratio_index",G$1,$A$3,$A1082,101)/100+1</f>
        <v>1.1336881978276701</v>
      </c>
      <c r="H1082" s="46">
        <v>1.1240560716002537</v>
      </c>
      <c r="I1082" s="333">
        <f t="shared" si="50"/>
        <v>1.4762878627298468</v>
      </c>
      <c r="J1082">
        <f t="shared" si="48"/>
        <v>-7.6013772076318764E-3</v>
      </c>
      <c r="K1082" s="333">
        <f>MAX(I$3:I1082)</f>
        <v>1.8516209749008172</v>
      </c>
      <c r="L1082">
        <f t="shared" si="49"/>
        <v>-0.20270515254401633</v>
      </c>
    </row>
    <row r="1083" spans="1:12">
      <c r="A1083" s="28">
        <v>45463</v>
      </c>
      <c r="B1083" s="33">
        <v>1.4355545908234977</v>
      </c>
      <c r="C1083" s="33">
        <v>1.058746278595913</v>
      </c>
      <c r="D1083" s="33">
        <v>1.8123629030510824</v>
      </c>
      <c r="E1083" s="33">
        <v>0.86063869999999998</v>
      </c>
      <c r="F1083" s="46">
        <v>0.87931060111908999</v>
      </c>
      <c r="G1083" s="33">
        <f>[1]!thsiFinD("ths_int_chg_ratio_index",G$1,$A$3,$A1083,101)/100+1</f>
        <v>1.11626911085915</v>
      </c>
      <c r="H1083" s="46">
        <v>1.1083045659108899</v>
      </c>
      <c r="I1083" s="333">
        <f t="shared" si="50"/>
        <v>1.4603337344809861</v>
      </c>
      <c r="J1083">
        <f t="shared" si="48"/>
        <v>-1.0806922316193401E-2</v>
      </c>
      <c r="K1083" s="333">
        <f>MAX(I$3:I1083)</f>
        <v>1.8516209749008172</v>
      </c>
      <c r="L1083">
        <f t="shared" si="49"/>
        <v>-0.21132145602357444</v>
      </c>
    </row>
    <row r="1084" spans="1:12">
      <c r="A1084" s="28">
        <v>45464</v>
      </c>
      <c r="B1084" s="33">
        <v>1.4382085425341145</v>
      </c>
      <c r="C1084" s="33">
        <v>1.0578619836532315</v>
      </c>
      <c r="D1084" s="33">
        <v>1.8185551014149977</v>
      </c>
      <c r="E1084" s="33">
        <v>0.86076660000000005</v>
      </c>
      <c r="F1084" s="46">
        <v>0.87821599701505004</v>
      </c>
      <c r="G1084" s="33">
        <f>[1]!thsiFinD("ths_int_chg_ratio_index",G$1,$A$3,$A1084,101)/100+1</f>
        <v>1.12358858806339</v>
      </c>
      <c r="H1084" s="46">
        <v>1.1098533384452802</v>
      </c>
      <c r="I1084" s="333">
        <f t="shared" si="50"/>
        <v>1.4642042199301391</v>
      </c>
      <c r="J1084">
        <f t="shared" si="48"/>
        <v>2.6504115859027344E-3</v>
      </c>
      <c r="K1084" s="333">
        <f>MAX(I$3:I1084)</f>
        <v>1.8516209749008172</v>
      </c>
      <c r="L1084">
        <f t="shared" si="49"/>
        <v>-0.20923113327306653</v>
      </c>
    </row>
    <row r="1085" spans="1:12">
      <c r="A1085" s="28">
        <v>45467</v>
      </c>
      <c r="B1085" s="33">
        <v>1.4108110780262537</v>
      </c>
      <c r="C1085" s="33">
        <v>1.032895314446195</v>
      </c>
      <c r="D1085" s="33">
        <v>1.7887268416063127</v>
      </c>
      <c r="E1085" s="33">
        <v>0.83933369999999996</v>
      </c>
      <c r="F1085" s="46">
        <v>0.86989849698957999</v>
      </c>
      <c r="G1085" s="33">
        <f>[1]!thsiFinD("ths_int_chg_ratio_index",G$1,$A$3,$A1085,101)/100+1</f>
        <v>1.10635243440304</v>
      </c>
      <c r="H1085" s="46">
        <v>1.0854981370076962</v>
      </c>
      <c r="I1085" s="333">
        <f t="shared" si="50"/>
        <v>1.4371124893070044</v>
      </c>
      <c r="J1085">
        <f t="shared" si="48"/>
        <v>-1.8502699455699712E-2</v>
      </c>
      <c r="K1085" s="333">
        <f>MAX(I$3:I1085)</f>
        <v>1.8516209749008172</v>
      </c>
      <c r="L1085">
        <f t="shared" si="49"/>
        <v>-0.2238624919530392</v>
      </c>
    </row>
    <row r="1086" spans="1:12">
      <c r="A1086" s="28">
        <v>45468</v>
      </c>
      <c r="B1086" s="33">
        <v>1.3721414727914594</v>
      </c>
      <c r="C1086" s="33">
        <v>1.0011809110026411</v>
      </c>
      <c r="D1086" s="33">
        <v>1.7431020345802777</v>
      </c>
      <c r="E1086" s="33">
        <v>0.81549850000000002</v>
      </c>
      <c r="F1086" s="46">
        <v>0.86441738958575998</v>
      </c>
      <c r="G1086" s="33">
        <f>[1]!thsiFinD("ths_int_chg_ratio_index",G$1,$A$3,$A1086,101)/100+1</f>
        <v>1.087995829698041</v>
      </c>
      <c r="H1086" s="46">
        <v>1.0837280817711064</v>
      </c>
      <c r="I1086" s="333">
        <f t="shared" si="50"/>
        <v>1.4134150581756919</v>
      </c>
      <c r="J1086">
        <f t="shared" si="48"/>
        <v>-1.6489614631864824E-2</v>
      </c>
      <c r="K1086" s="333">
        <f>MAX(I$3:I1086)</f>
        <v>1.8516209749008172</v>
      </c>
      <c r="L1086">
        <f t="shared" si="49"/>
        <v>-0.23666070036206954</v>
      </c>
    </row>
    <row r="1087" spans="1:12">
      <c r="A1087" s="28">
        <v>45469</v>
      </c>
      <c r="B1087" s="33">
        <v>1.4014310170899964</v>
      </c>
      <c r="C1087" s="33">
        <v>1.0221607959350978</v>
      </c>
      <c r="D1087" s="33">
        <v>1.780701238244895</v>
      </c>
      <c r="E1087" s="33">
        <v>0.82977869999999998</v>
      </c>
      <c r="F1087" s="46">
        <v>0.87175153858804</v>
      </c>
      <c r="G1087" s="33">
        <f>[1]!thsiFinD("ths_int_chg_ratio_index",G$1,$A$3,$A1087,101)/100+1</f>
        <v>1.11354915861403</v>
      </c>
      <c r="H1087" s="46">
        <v>1.1051216961587562</v>
      </c>
      <c r="I1087" s="333">
        <f t="shared" si="50"/>
        <v>1.4429114672018257</v>
      </c>
      <c r="J1087">
        <f t="shared" si="48"/>
        <v>2.0868893999336002E-2</v>
      </c>
      <c r="K1087" s="333">
        <f>MAX(I$3:I1087)</f>
        <v>1.8516209749008172</v>
      </c>
      <c r="L1087">
        <f t="shared" si="49"/>
        <v>-0.22073065343239817</v>
      </c>
    </row>
    <row r="1088" spans="1:12">
      <c r="A1088" s="28">
        <v>45470</v>
      </c>
      <c r="B1088" s="33">
        <v>1.3800193271605368</v>
      </c>
      <c r="C1088" s="33">
        <v>1.0024267175698109</v>
      </c>
      <c r="D1088" s="33">
        <v>1.7576119367512626</v>
      </c>
      <c r="E1088" s="33">
        <v>0.81437300000000001</v>
      </c>
      <c r="F1088" s="46">
        <v>0.86280660390808994</v>
      </c>
      <c r="G1088" s="33">
        <f>[1]!thsiFinD("ths_int_chg_ratio_index",G$1,$A$3,$A1088,101)/100+1</f>
        <v>1.10238391592608</v>
      </c>
      <c r="H1088" s="46">
        <v>1.0880236766062781</v>
      </c>
      <c r="I1088" s="333">
        <f t="shared" si="50"/>
        <v>1.4228178066787702</v>
      </c>
      <c r="J1088">
        <f t="shared" si="48"/>
        <v>-1.392577505952064E-2</v>
      </c>
      <c r="K1088" s="333">
        <f>MAX(I$3:I1088)</f>
        <v>1.8516209749008172</v>
      </c>
      <c r="L1088">
        <f t="shared" si="49"/>
        <v>-0.23158258306347823</v>
      </c>
    </row>
    <row r="1089" spans="1:12">
      <c r="A1089" s="28">
        <v>45471</v>
      </c>
      <c r="B1089" s="33">
        <v>1.3910338623650713</v>
      </c>
      <c r="C1089" s="33">
        <v>1.0032799901878626</v>
      </c>
      <c r="D1089" s="33">
        <v>1.77878773454228</v>
      </c>
      <c r="E1089" s="33">
        <v>0.81283890000000003</v>
      </c>
      <c r="F1089" s="46">
        <v>0.86486403798386002</v>
      </c>
      <c r="G1089" s="33">
        <f>[1]!thsiFinD("ths_int_chg_ratio_index",G$1,$A$3,$A1089,101)/100+1</f>
        <v>1.1114525820366199</v>
      </c>
      <c r="H1089" s="46">
        <v>1.0958675440597712</v>
      </c>
      <c r="I1089" s="333">
        <f t="shared" si="50"/>
        <v>1.4373276393010257</v>
      </c>
      <c r="J1089">
        <f t="shared" si="48"/>
        <v>1.0197955461441088E-2</v>
      </c>
      <c r="K1089" s="333">
        <f>MAX(I$3:I1089)</f>
        <v>1.8516209749008172</v>
      </c>
      <c r="L1089">
        <f t="shared" si="49"/>
        <v>-0.22374629646976396</v>
      </c>
    </row>
    <row r="1090" spans="1:12">
      <c r="A1090" s="28">
        <v>45474</v>
      </c>
      <c r="B1090" s="33">
        <v>1.4031468445916353</v>
      </c>
      <c r="C1090" s="33">
        <v>1.0082854688933529</v>
      </c>
      <c r="D1090" s="33">
        <v>1.7980082202899175</v>
      </c>
      <c r="E1090" s="33">
        <v>0.8137122</v>
      </c>
      <c r="F1090" s="46">
        <v>0.87060476707297996</v>
      </c>
      <c r="G1090" s="33">
        <f>[1]!thsiFinD("ths_int_chg_ratio_index",G$1,$A$3,$A1090,101)/100+1</f>
        <v>1.11204213463496</v>
      </c>
      <c r="H1090" s="46">
        <v>1.1058182409623682</v>
      </c>
      <c r="I1090" s="333">
        <f t="shared" si="50"/>
        <v>1.4519132306261429</v>
      </c>
      <c r="J1090">
        <f t="shared" si="48"/>
        <v>1.0147715055566664E-2</v>
      </c>
      <c r="K1090" s="333">
        <f>MAX(I$3:I1090)</f>
        <v>1.8516209749008172</v>
      </c>
      <c r="L1090">
        <f t="shared" si="49"/>
        <v>-0.21586909507551078</v>
      </c>
    </row>
    <row r="1091" spans="1:12">
      <c r="A1091" s="28">
        <v>45475</v>
      </c>
      <c r="B1091" s="33">
        <v>1.3854426227577545</v>
      </c>
      <c r="C1091" s="33">
        <v>0.99477363296073429</v>
      </c>
      <c r="D1091" s="33">
        <v>1.7761116125547751</v>
      </c>
      <c r="E1091" s="33">
        <v>0.80075359999999995</v>
      </c>
      <c r="F1091" s="46">
        <v>0.86705441481674006</v>
      </c>
      <c r="G1091" s="33">
        <f>[1]!thsiFinD("ths_int_chg_ratio_index",G$1,$A$3,$A1091,101)/100+1</f>
        <v>1.0967225940743299</v>
      </c>
      <c r="H1091" s="46">
        <v>1.1010277803964277</v>
      </c>
      <c r="I1091" s="333">
        <f t="shared" si="50"/>
        <v>1.4385696964756014</v>
      </c>
      <c r="J1091">
        <f t="shared" ref="J1091:J1154" si="51">I1091/I1090-1</f>
        <v>-9.1903110110698183E-3</v>
      </c>
      <c r="K1091" s="333">
        <f>MAX(I$3:I1091)</f>
        <v>1.8516209749008172</v>
      </c>
      <c r="L1091">
        <f t="shared" ref="L1091:L1154" si="52">I1091/K1091-1</f>
        <v>-0.22307550196515846</v>
      </c>
    </row>
    <row r="1092" spans="1:12">
      <c r="A1092" s="28">
        <v>45476</v>
      </c>
      <c r="B1092" s="33">
        <v>1.381925644099729</v>
      </c>
      <c r="C1092" s="33">
        <v>0.99721357820867274</v>
      </c>
      <c r="D1092" s="33">
        <v>1.7666377099907851</v>
      </c>
      <c r="E1092" s="33">
        <v>0.79846269999999997</v>
      </c>
      <c r="F1092" s="46">
        <v>0.863797387385</v>
      </c>
      <c r="G1092" s="33">
        <f>[1]!thsiFinD("ths_int_chg_ratio_index",G$1,$A$3,$A1092,101)/100+1</f>
        <v>1.0930316310045021</v>
      </c>
      <c r="H1092" s="46">
        <v>1.0923430586736953</v>
      </c>
      <c r="I1092" s="333">
        <f t="shared" ref="I1092:I1155" si="53">D1092*0.5+H1092*0.5</f>
        <v>1.4294903843322402</v>
      </c>
      <c r="J1092">
        <f t="shared" si="51"/>
        <v>-6.3113467255739852E-3</v>
      </c>
      <c r="K1092" s="333">
        <f>MAX(I$3:I1092)</f>
        <v>1.8516209749008172</v>
      </c>
      <c r="L1092">
        <f t="shared" si="52"/>
        <v>-0.22797894185184886</v>
      </c>
    </row>
    <row r="1093" spans="1:12">
      <c r="A1093" s="28">
        <v>45477</v>
      </c>
      <c r="B1093" s="33">
        <v>1.3764833983035039</v>
      </c>
      <c r="C1093" s="33">
        <v>0.98491524738162028</v>
      </c>
      <c r="D1093" s="33">
        <v>1.7680515492253874</v>
      </c>
      <c r="E1093" s="33">
        <v>0.78724070000000002</v>
      </c>
      <c r="F1093" s="46">
        <v>0.85715232968157995</v>
      </c>
      <c r="G1093" s="33">
        <f>[1]!thsiFinD("ths_int_chg_ratio_index",G$1,$A$3,$A1093,101)/100+1</f>
        <v>1.083021157402335</v>
      </c>
      <c r="H1093" s="46">
        <v>1.0744580300475539</v>
      </c>
      <c r="I1093" s="333">
        <f t="shared" si="53"/>
        <v>1.4212547896364707</v>
      </c>
      <c r="J1093">
        <f t="shared" si="51"/>
        <v>-5.7612102788761055E-3</v>
      </c>
      <c r="K1093" s="333">
        <f>MAX(I$3:I1093)</f>
        <v>1.8516209749008172</v>
      </c>
      <c r="L1093">
        <f t="shared" si="52"/>
        <v>-0.23242671750756083</v>
      </c>
    </row>
    <row r="1094" spans="1:12">
      <c r="A1094" s="28">
        <v>45478</v>
      </c>
      <c r="B1094" s="33">
        <v>1.3786235518522196</v>
      </c>
      <c r="C1094" s="33">
        <v>0.98636407080874899</v>
      </c>
      <c r="D1094" s="33">
        <v>1.7708830328956902</v>
      </c>
      <c r="E1094" s="33">
        <v>0.79533419999999999</v>
      </c>
      <c r="F1094" s="46">
        <v>0.85578146267511002</v>
      </c>
      <c r="G1094" s="33">
        <f>[1]!thsiFinD("ths_int_chg_ratio_index",G$1,$A$3,$A1094,101)/100+1</f>
        <v>1.08987923844307</v>
      </c>
      <c r="H1094" s="46">
        <v>1.0809339692438167</v>
      </c>
      <c r="I1094" s="333">
        <f t="shared" si="53"/>
        <v>1.4259085010697534</v>
      </c>
      <c r="J1094">
        <f t="shared" si="51"/>
        <v>3.2743681620048815E-3</v>
      </c>
      <c r="K1094" s="333">
        <f>MAX(I$3:I1094)</f>
        <v>1.8516209749008172</v>
      </c>
      <c r="L1094">
        <f t="shared" si="52"/>
        <v>-0.22991339998936189</v>
      </c>
    </row>
    <row r="1095" spans="1:12">
      <c r="A1095" s="28">
        <v>45481</v>
      </c>
      <c r="B1095" s="33">
        <v>1.3784881716372559</v>
      </c>
      <c r="C1095" s="33">
        <v>0.97795899989845425</v>
      </c>
      <c r="D1095" s="33">
        <v>1.7790173433760574</v>
      </c>
      <c r="E1095" s="33">
        <v>0.78377530000000006</v>
      </c>
      <c r="F1095" s="46">
        <v>0.84667287377833</v>
      </c>
      <c r="G1095" s="33">
        <f>[1]!thsiFinD("ths_int_chg_ratio_index",G$1,$A$3,$A1095,101)/100+1</f>
        <v>1.0792229504539881</v>
      </c>
      <c r="H1095" s="46">
        <v>1.0622655699494343</v>
      </c>
      <c r="I1095" s="333">
        <f t="shared" si="53"/>
        <v>1.4206414566627459</v>
      </c>
      <c r="J1095">
        <f t="shared" si="51"/>
        <v>-3.6938165408622048E-3</v>
      </c>
      <c r="K1095" s="333">
        <f>MAX(I$3:I1095)</f>
        <v>1.8516209749008172</v>
      </c>
      <c r="L1095">
        <f t="shared" si="52"/>
        <v>-0.23275795861037751</v>
      </c>
    </row>
    <row r="1096" spans="1:12">
      <c r="A1096" s="28">
        <v>45482</v>
      </c>
      <c r="B1096" s="33">
        <v>1.4320157063831811</v>
      </c>
      <c r="C1096" s="33">
        <v>1.0113727755559523</v>
      </c>
      <c r="D1096" s="33">
        <v>1.8526586372104101</v>
      </c>
      <c r="E1096" s="33">
        <v>0.80029050000000002</v>
      </c>
      <c r="F1096" s="46">
        <v>0.85788620268272997</v>
      </c>
      <c r="G1096" s="33">
        <f>[1]!thsiFinD("ths_int_chg_ratio_index",G$1,$A$3,$A1096,101)/100+1</f>
        <v>1.1065266644579901</v>
      </c>
      <c r="H1096" s="46">
        <v>1.0817746819807648</v>
      </c>
      <c r="I1096" s="333">
        <f t="shared" si="53"/>
        <v>1.4672166595955876</v>
      </c>
      <c r="J1096">
        <f t="shared" si="51"/>
        <v>3.2784628883245626E-2</v>
      </c>
      <c r="K1096" s="333">
        <f>MAX(I$3:I1096)</f>
        <v>1.8516209749008172</v>
      </c>
      <c r="L1096">
        <f t="shared" si="52"/>
        <v>-0.20760421301979493</v>
      </c>
    </row>
    <row r="1097" spans="1:12">
      <c r="A1097" s="28">
        <v>45483</v>
      </c>
      <c r="B1097" s="33">
        <v>1.4398116044514633</v>
      </c>
      <c r="C1097" s="33">
        <v>1.0103837576011216</v>
      </c>
      <c r="D1097" s="33">
        <v>1.8692394513018051</v>
      </c>
      <c r="E1097" s="33">
        <v>0.80340449999999997</v>
      </c>
      <c r="F1097" s="46">
        <v>0.85442071595938995</v>
      </c>
      <c r="G1097" s="33">
        <f>[1]!thsiFinD("ths_int_chg_ratio_index",G$1,$A$3,$A1097,101)/100+1</f>
        <v>1.1087388581859701</v>
      </c>
      <c r="H1097" s="46">
        <v>1.0771192140145307</v>
      </c>
      <c r="I1097" s="333">
        <f t="shared" si="53"/>
        <v>1.4731793326581679</v>
      </c>
      <c r="J1097">
        <f t="shared" si="51"/>
        <v>4.0639349502913369E-3</v>
      </c>
      <c r="K1097" s="333">
        <f>MAX(I$3:I1097)</f>
        <v>1.8516209749008172</v>
      </c>
      <c r="L1097">
        <f t="shared" si="52"/>
        <v>-0.2043839680866224</v>
      </c>
    </row>
    <row r="1098" spans="1:12">
      <c r="A1098" s="28">
        <v>45484</v>
      </c>
      <c r="B1098" s="33">
        <v>1.4479339862200664</v>
      </c>
      <c r="C1098" s="33">
        <v>1.0190570859552077</v>
      </c>
      <c r="D1098" s="33">
        <v>1.8768108864849249</v>
      </c>
      <c r="E1098" s="33">
        <v>0.81618360000000001</v>
      </c>
      <c r="F1098" s="46">
        <v>0.86595011112687004</v>
      </c>
      <c r="G1098" s="33">
        <f>[1]!thsiFinD("ths_int_chg_ratio_index",G$1,$A$3,$A1098,101)/100+1</f>
        <v>1.1289593202520001</v>
      </c>
      <c r="H1098" s="46">
        <v>1.1005109865917548</v>
      </c>
      <c r="I1098" s="333">
        <f t="shared" si="53"/>
        <v>1.4886609365383399</v>
      </c>
      <c r="J1098">
        <f t="shared" si="51"/>
        <v>1.0508974390943449E-2</v>
      </c>
      <c r="K1098" s="333">
        <f>MAX(I$3:I1098)</f>
        <v>1.8516209749008172</v>
      </c>
      <c r="L1098">
        <f t="shared" si="52"/>
        <v>-0.19602285958222065</v>
      </c>
    </row>
    <row r="1099" spans="1:12">
      <c r="A1099" s="28">
        <v>45485</v>
      </c>
      <c r="B1099" s="33">
        <v>1.4375193391538001</v>
      </c>
      <c r="C1099" s="33">
        <v>1.0178534985300054</v>
      </c>
      <c r="D1099" s="33">
        <v>1.8571851797775949</v>
      </c>
      <c r="E1099" s="33">
        <v>0.81296600000000008</v>
      </c>
      <c r="F1099" s="46">
        <v>0.86585021707907006</v>
      </c>
      <c r="G1099" s="33">
        <f>[1]!thsiFinD("ths_int_chg_ratio_index",G$1,$A$3,$A1099,101)/100+1</f>
        <v>1.1260334185124701</v>
      </c>
      <c r="H1099" s="46">
        <v>1.0977953649690866</v>
      </c>
      <c r="I1099" s="333">
        <f t="shared" si="53"/>
        <v>1.4774902723733407</v>
      </c>
      <c r="J1099">
        <f t="shared" si="51"/>
        <v>-7.5038337413319001E-3</v>
      </c>
      <c r="K1099" s="333">
        <f>MAX(I$3:I1099)</f>
        <v>1.8516209749008172</v>
      </c>
      <c r="L1099">
        <f t="shared" si="52"/>
        <v>-0.20205577037574707</v>
      </c>
    </row>
    <row r="1100" spans="1:12">
      <c r="A1100" s="28">
        <v>45488</v>
      </c>
      <c r="B1100" s="33">
        <v>1.4314855089483056</v>
      </c>
      <c r="C1100" s="33">
        <v>1.013392243888074</v>
      </c>
      <c r="D1100" s="33">
        <v>1.8495787740085374</v>
      </c>
      <c r="E1100" s="33">
        <v>0.80921770000000004</v>
      </c>
      <c r="F1100" s="46">
        <v>0.86501623967764996</v>
      </c>
      <c r="G1100" s="33">
        <f>[1]!thsiFinD("ths_int_chg_ratio_index",G$1,$A$3,$A1100,101)/100+1</f>
        <v>1.1137046209902299</v>
      </c>
      <c r="H1100" s="46">
        <v>1.0880013795874328</v>
      </c>
      <c r="I1100" s="333">
        <f t="shared" si="53"/>
        <v>1.4687900767979851</v>
      </c>
      <c r="J1100">
        <f t="shared" si="51"/>
        <v>-5.8884960111312834E-3</v>
      </c>
      <c r="K1100" s="333">
        <f>MAX(I$3:I1100)</f>
        <v>1.8516209749008172</v>
      </c>
      <c r="L1100">
        <f t="shared" si="52"/>
        <v>-0.2067544617889947</v>
      </c>
    </row>
    <row r="1101" spans="1:12">
      <c r="A1101" s="28">
        <v>45489</v>
      </c>
      <c r="B1101" s="33">
        <v>1.4566664346123925</v>
      </c>
      <c r="C1101" s="33">
        <v>1.0305462440909849</v>
      </c>
      <c r="D1101" s="33">
        <v>1.8827866251338001</v>
      </c>
      <c r="E1101" s="33">
        <v>0.82606690000000005</v>
      </c>
      <c r="F1101" s="46">
        <v>0.86977686652052</v>
      </c>
      <c r="G1101" s="33">
        <f>[1]!thsiFinD("ths_int_chg_ratio_index",G$1,$A$3,$A1101,101)/100+1</f>
        <v>1.1382619430082901</v>
      </c>
      <c r="H1101" s="46">
        <v>1.0889939114441352</v>
      </c>
      <c r="I1101" s="333">
        <f t="shared" si="53"/>
        <v>1.4858902682889676</v>
      </c>
      <c r="J1101">
        <f t="shared" si="51"/>
        <v>1.1642365890884632E-2</v>
      </c>
      <c r="K1101" s="333">
        <f>MAX(I$3:I1101)</f>
        <v>1.8516209749008172</v>
      </c>
      <c r="L1101">
        <f t="shared" si="52"/>
        <v>-0.19751920699183056</v>
      </c>
    </row>
    <row r="1102" spans="1:12">
      <c r="A1102" s="28">
        <v>45490</v>
      </c>
      <c r="B1102" s="33">
        <v>1.4226824633539534</v>
      </c>
      <c r="C1102" s="33">
        <v>1.0232582594884843</v>
      </c>
      <c r="D1102" s="33">
        <v>1.8221066672194226</v>
      </c>
      <c r="E1102" s="33">
        <v>0.82373529999999995</v>
      </c>
      <c r="F1102" s="46">
        <v>0.86856418456679996</v>
      </c>
      <c r="G1102" s="33">
        <f>[1]!thsiFinD("ths_int_chg_ratio_index",G$1,$A$3,$A1102,101)/100+1</f>
        <v>1.1269482912915301</v>
      </c>
      <c r="H1102" s="46">
        <v>1.0782838048551204</v>
      </c>
      <c r="I1102" s="333">
        <f t="shared" si="53"/>
        <v>1.4501952360372714</v>
      </c>
      <c r="J1102">
        <f t="shared" si="51"/>
        <v>-2.4022656997948921E-2</v>
      </c>
      <c r="K1102" s="333">
        <f>MAX(I$3:I1102)</f>
        <v>1.8516209749008172</v>
      </c>
      <c r="L1102">
        <f t="shared" si="52"/>
        <v>-0.21679692782970783</v>
      </c>
    </row>
    <row r="1103" spans="1:12">
      <c r="A1103" s="28">
        <v>45491</v>
      </c>
      <c r="B1103" s="33">
        <v>1.4195647869935653</v>
      </c>
      <c r="C1103" s="33">
        <v>1.0325508086591428</v>
      </c>
      <c r="D1103" s="33">
        <v>1.8065787653279877</v>
      </c>
      <c r="E1103" s="33">
        <v>0.83320260000000002</v>
      </c>
      <c r="F1103" s="46">
        <v>0.87311254240121006</v>
      </c>
      <c r="G1103" s="33">
        <f>[1]!thsiFinD("ths_int_chg_ratio_index",G$1,$A$3,$A1103,101)/100+1</f>
        <v>1.1242935928217199</v>
      </c>
      <c r="H1103" s="46">
        <v>1.0801370038196758</v>
      </c>
      <c r="I1103" s="333">
        <f t="shared" si="53"/>
        <v>1.4433578845738317</v>
      </c>
      <c r="J1103">
        <f t="shared" si="51"/>
        <v>-4.7147799782621957E-3</v>
      </c>
      <c r="K1103" s="333">
        <f>MAX(I$3:I1103)</f>
        <v>1.8516209749008172</v>
      </c>
      <c r="L1103">
        <f t="shared" si="52"/>
        <v>-0.22048955799328973</v>
      </c>
    </row>
    <row r="1104" spans="1:12">
      <c r="A1104" s="28">
        <v>45492</v>
      </c>
      <c r="B1104" s="33">
        <v>1.4163583078630646</v>
      </c>
      <c r="C1104" s="33">
        <v>1.037561756563439</v>
      </c>
      <c r="D1104" s="33">
        <v>1.79515485916269</v>
      </c>
      <c r="E1104" s="33">
        <v>0.84597889999999998</v>
      </c>
      <c r="F1104" s="46">
        <v>0.87625226327564998</v>
      </c>
      <c r="G1104" s="33">
        <f>[1]!thsiFinD("ths_int_chg_ratio_index",G$1,$A$3,$A1104,101)/100+1</f>
        <v>1.1305284219376799</v>
      </c>
      <c r="H1104" s="46">
        <v>1.0814653986475107</v>
      </c>
      <c r="I1104" s="333">
        <f t="shared" si="53"/>
        <v>1.4383101289051003</v>
      </c>
      <c r="J1104">
        <f t="shared" si="51"/>
        <v>-3.4972308134249008E-3</v>
      </c>
      <c r="K1104" s="333">
        <f>MAX(I$3:I1104)</f>
        <v>1.8516209749008172</v>
      </c>
      <c r="L1104">
        <f t="shared" si="52"/>
        <v>-0.22321568593046215</v>
      </c>
    </row>
    <row r="1105" spans="1:12">
      <c r="A1105" s="28">
        <v>45495</v>
      </c>
      <c r="B1105" s="33">
        <v>1.4160134569083618</v>
      </c>
      <c r="C1105" s="33">
        <v>1.0388711720056707</v>
      </c>
      <c r="D1105" s="33">
        <v>1.7931557418110526</v>
      </c>
      <c r="E1105" s="33">
        <v>0.84697420000000001</v>
      </c>
      <c r="F1105" s="46">
        <v>0.87147448102073999</v>
      </c>
      <c r="G1105" s="33">
        <f>[1]!thsiFinD("ths_int_chg_ratio_index",G$1,$A$3,$A1105,101)/100+1</f>
        <v>1.1305883547667099</v>
      </c>
      <c r="H1105" s="46">
        <v>1.0792190870213969</v>
      </c>
      <c r="I1105" s="333">
        <f t="shared" si="53"/>
        <v>1.4361874144162248</v>
      </c>
      <c r="J1105">
        <f t="shared" si="51"/>
        <v>-1.4758392131267728E-3</v>
      </c>
      <c r="K1105" s="333">
        <f>MAX(I$3:I1105)</f>
        <v>1.8516209749008172</v>
      </c>
      <c r="L1105">
        <f t="shared" si="52"/>
        <v>-0.22436209468130774</v>
      </c>
    </row>
    <row r="1106" spans="1:12">
      <c r="A1106" s="28">
        <v>45496</v>
      </c>
      <c r="B1106" s="33">
        <v>1.3702347160509647</v>
      </c>
      <c r="C1106" s="33">
        <v>0.99963090353378448</v>
      </c>
      <c r="D1106" s="33">
        <v>1.7408385285681449</v>
      </c>
      <c r="E1106" s="33">
        <v>0.81449989999999994</v>
      </c>
      <c r="F1106" s="46">
        <v>0.85114625264565003</v>
      </c>
      <c r="G1106" s="33">
        <f>[1]!thsiFinD("ths_int_chg_ratio_index",G$1,$A$3,$A1106,101)/100+1</f>
        <v>1.093723230278016</v>
      </c>
      <c r="H1106" s="46">
        <v>1.0543286649412222</v>
      </c>
      <c r="I1106" s="333">
        <f t="shared" si="53"/>
        <v>1.3975835967546835</v>
      </c>
      <c r="J1106">
        <f t="shared" si="51"/>
        <v>-2.6879373314403265E-2</v>
      </c>
      <c r="K1106" s="333">
        <f>MAX(I$3:I1106)</f>
        <v>1.8516209749008172</v>
      </c>
      <c r="L1106">
        <f t="shared" si="52"/>
        <v>-0.24521075549517057</v>
      </c>
    </row>
    <row r="1107" spans="1:12">
      <c r="A1107" s="28">
        <v>45497</v>
      </c>
      <c r="B1107" s="33">
        <v>1.354221024658405</v>
      </c>
      <c r="C1107" s="33">
        <v>0.98692780494226728</v>
      </c>
      <c r="D1107" s="33">
        <v>1.7215142443745424</v>
      </c>
      <c r="E1107" s="33">
        <v>0.80538520000000002</v>
      </c>
      <c r="F1107" s="46">
        <v>0.84468172410114994</v>
      </c>
      <c r="G1107" s="33">
        <f>[1]!thsiFinD("ths_int_chg_ratio_index",G$1,$A$3,$A1107,101)/100+1</f>
        <v>1.0809070505755529</v>
      </c>
      <c r="H1107" s="46">
        <v>1.042833185762883</v>
      </c>
      <c r="I1107" s="333">
        <f t="shared" si="53"/>
        <v>1.3821737150687126</v>
      </c>
      <c r="J1107">
        <f t="shared" si="51"/>
        <v>-1.1026089402990991E-2</v>
      </c>
      <c r="K1107" s="333">
        <f>MAX(I$3:I1107)</f>
        <v>1.8516209749008172</v>
      </c>
      <c r="L1107">
        <f t="shared" si="52"/>
        <v>-0.25353312918549697</v>
      </c>
    </row>
    <row r="1108" spans="1:12">
      <c r="A1108" s="28">
        <v>45498</v>
      </c>
      <c r="B1108" s="33">
        <v>1.3292114873952543</v>
      </c>
      <c r="C1108" s="33">
        <v>0.97771675920241097</v>
      </c>
      <c r="D1108" s="33">
        <v>1.6807062155880974</v>
      </c>
      <c r="E1108" s="33">
        <v>0.80692920000000001</v>
      </c>
      <c r="F1108" s="46">
        <v>0.84102876658757997</v>
      </c>
      <c r="G1108" s="33">
        <f>[1]!thsiFinD("ths_int_chg_ratio_index",G$1,$A$3,$A1108,101)/100+1</f>
        <v>1.0773896988459901</v>
      </c>
      <c r="H1108" s="46">
        <v>1.0414824330477859</v>
      </c>
      <c r="I1108" s="333">
        <f t="shared" si="53"/>
        <v>1.3610943243179416</v>
      </c>
      <c r="J1108">
        <f t="shared" si="51"/>
        <v>-1.5250898292276549E-2</v>
      </c>
      <c r="K1108" s="333">
        <f>MAX(I$3:I1108)</f>
        <v>1.8516209749008172</v>
      </c>
      <c r="L1108">
        <f t="shared" si="52"/>
        <v>-0.2649174195108428</v>
      </c>
    </row>
    <row r="1109" spans="1:12">
      <c r="A1109" s="28">
        <v>45499</v>
      </c>
      <c r="B1109" s="33">
        <v>1.3432339180936159</v>
      </c>
      <c r="C1109" s="33">
        <v>0.99071415796724671</v>
      </c>
      <c r="D1109" s="33">
        <v>1.6957536782199849</v>
      </c>
      <c r="E1109" s="33">
        <v>0.8140811</v>
      </c>
      <c r="F1109" s="46">
        <v>0.84601362915682998</v>
      </c>
      <c r="G1109" s="33">
        <f>[1]!thsiFinD("ths_int_chg_ratio_index",G$1,$A$3,$A1109,101)/100+1</f>
        <v>1.0878743553817949</v>
      </c>
      <c r="H1109" s="46">
        <v>1.0562992246058971</v>
      </c>
      <c r="I1109" s="333">
        <f t="shared" si="53"/>
        <v>1.376026451412941</v>
      </c>
      <c r="J1109">
        <f t="shared" si="51"/>
        <v>1.0970677658568517E-2</v>
      </c>
      <c r="K1109" s="333">
        <f>MAX(I$3:I1109)</f>
        <v>1.8516209749008172</v>
      </c>
      <c r="L1109">
        <f t="shared" si="52"/>
        <v>-0.25685306546786746</v>
      </c>
    </row>
    <row r="1110" spans="1:12">
      <c r="A1110" s="28">
        <v>45502</v>
      </c>
      <c r="B1110" s="33">
        <v>1.342848733351921</v>
      </c>
      <c r="C1110" s="33">
        <v>0.9826136587294968</v>
      </c>
      <c r="D1110" s="33">
        <v>1.7030838079743451</v>
      </c>
      <c r="E1110" s="33">
        <v>0.80146509999999993</v>
      </c>
      <c r="F1110" s="46">
        <v>0.84133302974018997</v>
      </c>
      <c r="G1110" s="33">
        <f>[1]!thsiFinD("ths_int_chg_ratio_index",G$1,$A$3,$A1110,101)/100+1</f>
        <v>1.0770428886419161</v>
      </c>
      <c r="H1110" s="46">
        <v>1.0538591205197763</v>
      </c>
      <c r="I1110" s="333">
        <f t="shared" si="53"/>
        <v>1.3784714642470606</v>
      </c>
      <c r="J1110">
        <f t="shared" si="51"/>
        <v>1.7768647046056962E-3</v>
      </c>
      <c r="K1110" s="333">
        <f>MAX(I$3:I1110)</f>
        <v>1.8516209749008172</v>
      </c>
      <c r="L1110">
        <f t="shared" si="52"/>
        <v>-0.2555325939095614</v>
      </c>
    </row>
    <row r="1111" spans="1:12">
      <c r="A1111" s="28">
        <v>45503</v>
      </c>
      <c r="B1111" s="33">
        <v>1.3361601023043694</v>
      </c>
      <c r="C1111" s="33">
        <v>0.98468215977991147</v>
      </c>
      <c r="D1111" s="33">
        <v>1.6876380448288275</v>
      </c>
      <c r="E1111" s="33">
        <v>0.80099180000000003</v>
      </c>
      <c r="F1111" s="46">
        <v>0.83691392180852997</v>
      </c>
      <c r="G1111" s="33">
        <f>[1]!thsiFinD("ths_int_chg_ratio_index",G$1,$A$3,$A1111,101)/100+1</f>
        <v>1.0689503480641329</v>
      </c>
      <c r="H1111" s="46">
        <v>1.0520425452297708</v>
      </c>
      <c r="I1111" s="333">
        <f t="shared" si="53"/>
        <v>1.3698402950292992</v>
      </c>
      <c r="J1111">
        <f t="shared" si="51"/>
        <v>-6.2614057973814363E-3</v>
      </c>
      <c r="K1111" s="333">
        <f>MAX(I$3:I1111)</f>
        <v>1.8516209749008172</v>
      </c>
      <c r="L1111">
        <f t="shared" si="52"/>
        <v>-0.26019400644201751</v>
      </c>
    </row>
    <row r="1112" spans="1:12">
      <c r="A1112" s="28">
        <v>45504</v>
      </c>
      <c r="B1112" s="33">
        <v>1.3722550453568187</v>
      </c>
      <c r="C1112" s="33">
        <v>1.0215259217244703</v>
      </c>
      <c r="D1112" s="33">
        <v>1.7229841689891674</v>
      </c>
      <c r="E1112" s="33">
        <v>0.83275719999999998</v>
      </c>
      <c r="F1112" s="46">
        <v>0.85872915512259995</v>
      </c>
      <c r="G1112" s="33">
        <f>[1]!thsiFinD("ths_int_chg_ratio_index",G$1,$A$3,$A1112,101)/100+1</f>
        <v>1.1038771631915301</v>
      </c>
      <c r="H1112" s="46">
        <v>1.0857041902353806</v>
      </c>
      <c r="I1112" s="333">
        <f t="shared" si="53"/>
        <v>1.404344179612274</v>
      </c>
      <c r="J1112">
        <f t="shared" si="51"/>
        <v>2.5188253483400924E-2</v>
      </c>
      <c r="K1112" s="333">
        <f>MAX(I$3:I1112)</f>
        <v>1.8516209749008172</v>
      </c>
      <c r="L1112">
        <f t="shared" si="52"/>
        <v>-0.24155958554773971</v>
      </c>
    </row>
    <row r="1113" spans="1:12">
      <c r="A1113" s="28">
        <v>45505</v>
      </c>
      <c r="B1113" s="33">
        <v>1.3737116075390974</v>
      </c>
      <c r="C1113" s="33">
        <v>1.020710743527462</v>
      </c>
      <c r="D1113" s="33">
        <v>1.7267124715507325</v>
      </c>
      <c r="E1113" s="33">
        <v>0.82770809999999995</v>
      </c>
      <c r="F1113" s="46">
        <v>0.85299066979310001</v>
      </c>
      <c r="G1113" s="33">
        <f>[1]!thsiFinD("ths_int_chg_ratio_index",G$1,$A$3,$A1113,101)/100+1</f>
        <v>1.0987048734258249</v>
      </c>
      <c r="H1113" s="46">
        <v>1.0829158922677056</v>
      </c>
      <c r="I1113" s="333">
        <f t="shared" si="53"/>
        <v>1.404814181909219</v>
      </c>
      <c r="J1113">
        <f t="shared" si="51"/>
        <v>3.3467742720638682E-4</v>
      </c>
      <c r="K1113" s="333">
        <f>MAX(I$3:I1113)</f>
        <v>1.8516209749008172</v>
      </c>
      <c r="L1113">
        <f t="shared" si="52"/>
        <v>-0.2413057526611414</v>
      </c>
    </row>
    <row r="1114" spans="1:12">
      <c r="A1114" s="28">
        <v>45506</v>
      </c>
      <c r="B1114" s="33">
        <v>1.3282366450031435</v>
      </c>
      <c r="C1114" s="33">
        <v>0.99283841105504222</v>
      </c>
      <c r="D1114" s="33">
        <v>1.663634878951245</v>
      </c>
      <c r="E1114" s="33">
        <v>0.81577349999999993</v>
      </c>
      <c r="F1114" s="46">
        <v>0.84363961462307002</v>
      </c>
      <c r="G1114" s="33">
        <f>[1]!thsiFinD("ths_int_chg_ratio_index",G$1,$A$3,$A1114,101)/100+1</f>
        <v>1.0848221945991321</v>
      </c>
      <c r="H1114" s="46">
        <v>1.0693124399205232</v>
      </c>
      <c r="I1114" s="333">
        <f t="shared" si="53"/>
        <v>1.3664736594358842</v>
      </c>
      <c r="J1114">
        <f t="shared" si="51"/>
        <v>-2.7292237626209026E-2</v>
      </c>
      <c r="K1114" s="333">
        <f>MAX(I$3:I1114)</f>
        <v>1.8516209749008172</v>
      </c>
      <c r="L1114">
        <f t="shared" si="52"/>
        <v>-0.26201221634515137</v>
      </c>
    </row>
    <row r="1115" spans="1:12">
      <c r="A1115" s="28">
        <v>45509</v>
      </c>
      <c r="B1115" s="33">
        <v>1.2685520105514272</v>
      </c>
      <c r="C1115" s="33">
        <v>0.9564615759117967</v>
      </c>
      <c r="D1115" s="33">
        <v>1.5806424451910575</v>
      </c>
      <c r="E1115" s="33">
        <v>0.79560609999999998</v>
      </c>
      <c r="F1115" s="46">
        <v>0.83179564903224001</v>
      </c>
      <c r="G1115" s="33">
        <f>[1]!thsiFinD("ths_int_chg_ratio_index",G$1,$A$3,$A1115,101)/100+1</f>
        <v>1.0496691361357089</v>
      </c>
      <c r="H1115" s="46">
        <v>1.0468483682322898</v>
      </c>
      <c r="I1115" s="333">
        <f t="shared" si="53"/>
        <v>1.3137454067116736</v>
      </c>
      <c r="J1115">
        <f t="shared" si="51"/>
        <v>-3.8587097790072411E-2</v>
      </c>
      <c r="K1115" s="333">
        <f>MAX(I$3:I1115)</f>
        <v>1.8516209749008172</v>
      </c>
      <c r="L1115">
        <f t="shared" si="52"/>
        <v>-0.29048902312091984</v>
      </c>
    </row>
    <row r="1116" spans="1:12">
      <c r="A1116" s="28">
        <v>45510</v>
      </c>
      <c r="B1116" s="33">
        <v>1.2894903230693415</v>
      </c>
      <c r="C1116" s="33">
        <v>0.96950480580318799</v>
      </c>
      <c r="D1116" s="33">
        <v>1.6094758403354952</v>
      </c>
      <c r="E1116" s="33">
        <v>0.80780600000000002</v>
      </c>
      <c r="F1116" s="46">
        <v>0.83422634186875</v>
      </c>
      <c r="G1116" s="33">
        <f>[1]!thsiFinD("ths_int_chg_ratio_index",G$1,$A$3,$A1116,101)/100+1</f>
        <v>1.0591908251377009</v>
      </c>
      <c r="H1116" s="46">
        <v>1.0583975339810072</v>
      </c>
      <c r="I1116" s="333">
        <f t="shared" si="53"/>
        <v>1.3339366871582512</v>
      </c>
      <c r="J1116">
        <f t="shared" si="51"/>
        <v>1.5369249128045714E-2</v>
      </c>
      <c r="K1116" s="333">
        <f>MAX(I$3:I1116)</f>
        <v>1.8516209749008172</v>
      </c>
      <c r="L1116">
        <f t="shared" si="52"/>
        <v>-0.2795843721581821</v>
      </c>
    </row>
    <row r="1117" spans="1:12">
      <c r="A1117" s="28">
        <v>45511</v>
      </c>
      <c r="B1117" s="33">
        <v>1.2834902780222537</v>
      </c>
      <c r="C1117" s="33">
        <v>0.96563706241748226</v>
      </c>
      <c r="D1117" s="33">
        <v>1.601343493627025</v>
      </c>
      <c r="E1117" s="33">
        <v>0.80327170000000003</v>
      </c>
      <c r="F1117" s="46">
        <v>0.83399836654299997</v>
      </c>
      <c r="G1117" s="33">
        <f>[1]!thsiFinD("ths_int_chg_ratio_index",G$1,$A$3,$A1117,101)/100+1</f>
        <v>1.0523175237157461</v>
      </c>
      <c r="H1117" s="46">
        <v>1.0598292030915115</v>
      </c>
      <c r="I1117" s="333">
        <f t="shared" si="53"/>
        <v>1.3305863483592684</v>
      </c>
      <c r="J1117">
        <f t="shared" si="51"/>
        <v>-2.511617553693779E-3</v>
      </c>
      <c r="K1117" s="333">
        <f>MAX(I$3:I1117)</f>
        <v>1.8516209749008172</v>
      </c>
      <c r="L1117">
        <f t="shared" si="52"/>
        <v>-0.28139378069502496</v>
      </c>
    </row>
    <row r="1118" spans="1:12">
      <c r="A1118" s="28">
        <v>45512</v>
      </c>
      <c r="B1118" s="33">
        <v>1.2821110756296417</v>
      </c>
      <c r="C1118" s="33">
        <v>0.96488902452925573</v>
      </c>
      <c r="D1118" s="33">
        <v>1.5993331267300275</v>
      </c>
      <c r="E1118" s="33">
        <v>0.80149429999999999</v>
      </c>
      <c r="F1118" s="46">
        <v>0.83443928867958994</v>
      </c>
      <c r="G1118" s="33">
        <f>[1]!thsiFinD("ths_int_chg_ratio_index",G$1,$A$3,$A1118,101)/100+1</f>
        <v>1.0555373561777091</v>
      </c>
      <c r="H1118" s="46">
        <v>1.0592705990229465</v>
      </c>
      <c r="I1118" s="333">
        <f t="shared" si="53"/>
        <v>1.329301862876487</v>
      </c>
      <c r="J1118">
        <f t="shared" si="51"/>
        <v>-9.6535296966282491E-4</v>
      </c>
      <c r="K1118" s="333">
        <f>MAX(I$3:I1118)</f>
        <v>1.8516209749008172</v>
      </c>
      <c r="L1118">
        <f t="shared" si="52"/>
        <v>-0.28208748934284911</v>
      </c>
    </row>
    <row r="1119" spans="1:12">
      <c r="A1119" s="28">
        <v>45513</v>
      </c>
      <c r="B1119" s="33">
        <v>1.2887713329427273</v>
      </c>
      <c r="C1119" s="33">
        <v>0.95927731548336426</v>
      </c>
      <c r="D1119" s="33">
        <v>1.6182653504020901</v>
      </c>
      <c r="E1119" s="33">
        <v>0.79504359999999996</v>
      </c>
      <c r="F1119" s="46">
        <v>0.8307655062721</v>
      </c>
      <c r="G1119" s="33">
        <f>[1]!thsiFinD("ths_int_chg_ratio_index",G$1,$A$3,$A1119,101)/100+1</f>
        <v>1.0504343212089451</v>
      </c>
      <c r="H1119" s="46">
        <v>1.0544027766873074</v>
      </c>
      <c r="I1119" s="333">
        <f t="shared" si="53"/>
        <v>1.3363340635446987</v>
      </c>
      <c r="J1119">
        <f t="shared" si="51"/>
        <v>5.2901458010408131E-3</v>
      </c>
      <c r="K1119" s="333">
        <f>MAX(I$3:I1119)</f>
        <v>1.8516209749008172</v>
      </c>
      <c r="L1119">
        <f t="shared" si="52"/>
        <v>-0.27828962748908159</v>
      </c>
    </row>
    <row r="1120" spans="1:12">
      <c r="A1120" s="28">
        <v>45516</v>
      </c>
      <c r="B1120" s="33">
        <v>1.2859698554832049</v>
      </c>
      <c r="C1120" s="33">
        <v>0.95535229990724746</v>
      </c>
      <c r="D1120" s="33">
        <v>1.6165874110591625</v>
      </c>
      <c r="E1120" s="33">
        <v>0.79308650000000003</v>
      </c>
      <c r="F1120" s="46">
        <v>0.82941670290183001</v>
      </c>
      <c r="G1120" s="33">
        <f>[1]!thsiFinD("ths_int_chg_ratio_index",G$1,$A$3,$A1120,101)/100+1</f>
        <v>1.050478167456202</v>
      </c>
      <c r="H1120" s="46">
        <v>1.0529285191993212</v>
      </c>
      <c r="I1120" s="333">
        <f t="shared" si="53"/>
        <v>1.3347579651292418</v>
      </c>
      <c r="J1120">
        <f t="shared" si="51"/>
        <v>-1.1794194718618423E-3</v>
      </c>
      <c r="K1120" s="333">
        <f>MAX(I$3:I1120)</f>
        <v>1.8516209749008172</v>
      </c>
      <c r="L1120">
        <f t="shared" si="52"/>
        <v>-0.27914082675546559</v>
      </c>
    </row>
    <row r="1121" spans="1:12">
      <c r="A1121" s="28">
        <v>45517</v>
      </c>
      <c r="B1121" s="33">
        <v>1.298091175903066</v>
      </c>
      <c r="C1121" s="33">
        <v>0.96428756336526456</v>
      </c>
      <c r="D1121" s="33">
        <v>1.6318947884408677</v>
      </c>
      <c r="E1121" s="33">
        <v>0.79629649999999996</v>
      </c>
      <c r="F1121" s="46">
        <v>0.83178795948106998</v>
      </c>
      <c r="G1121" s="33">
        <f>[1]!thsiFinD("ths_int_chg_ratio_index",G$1,$A$3,$A1121,101)/100+1</f>
        <v>1.053273561645101</v>
      </c>
      <c r="H1121" s="46">
        <v>1.0585379528303673</v>
      </c>
      <c r="I1121" s="333">
        <f t="shared" si="53"/>
        <v>1.3452163706356175</v>
      </c>
      <c r="J1121">
        <f t="shared" si="51"/>
        <v>7.8354321754228184E-3</v>
      </c>
      <c r="K1121" s="333">
        <f>MAX(I$3:I1121)</f>
        <v>1.8516209749008172</v>
      </c>
      <c r="L1121">
        <f t="shared" si="52"/>
        <v>-0.27349258359547668</v>
      </c>
    </row>
    <row r="1122" spans="1:12">
      <c r="A1122" s="28">
        <v>45518</v>
      </c>
      <c r="B1122" s="33">
        <v>1.2823219423905012</v>
      </c>
      <c r="C1122" s="33">
        <v>0.94950271838916245</v>
      </c>
      <c r="D1122" s="33">
        <v>1.6151411663918398</v>
      </c>
      <c r="E1122" s="33">
        <v>0.78350339999999996</v>
      </c>
      <c r="F1122" s="46">
        <v>0.82423988202312004</v>
      </c>
      <c r="G1122" s="33">
        <f>[1]!thsiFinD("ths_int_chg_ratio_index",G$1,$A$3,$A1122,101)/100+1</f>
        <v>1.0417457521524669</v>
      </c>
      <c r="H1122" s="46">
        <v>1.0505876341162887</v>
      </c>
      <c r="I1122" s="333">
        <f t="shared" si="53"/>
        <v>1.3328644002540644</v>
      </c>
      <c r="J1122">
        <f t="shared" si="51"/>
        <v>-9.1821439667113536E-3</v>
      </c>
      <c r="K1122" s="333">
        <f>MAX(I$3:I1122)</f>
        <v>1.8516209749008172</v>
      </c>
      <c r="L1122">
        <f t="shared" si="52"/>
        <v>-0.28016347928578644</v>
      </c>
    </row>
    <row r="1123" spans="1:12">
      <c r="A1123" s="28">
        <v>45519</v>
      </c>
      <c r="B1123" s="33">
        <v>1.2831198927707832</v>
      </c>
      <c r="C1123" s="33">
        <v>0.95393635610413896</v>
      </c>
      <c r="D1123" s="33">
        <v>1.6123034294374274</v>
      </c>
      <c r="E1123" s="33">
        <v>0.78968360000000004</v>
      </c>
      <c r="F1123" s="46">
        <v>0.83173796571216996</v>
      </c>
      <c r="G1123" s="33">
        <f>[1]!thsiFinD("ths_int_chg_ratio_index",G$1,$A$3,$A1123,101)/100+1</f>
        <v>1.0492681265253381</v>
      </c>
      <c r="H1123" s="46">
        <v>1.0585049520750189</v>
      </c>
      <c r="I1123" s="333">
        <f t="shared" si="53"/>
        <v>1.3354041907562233</v>
      </c>
      <c r="J1123">
        <f t="shared" si="51"/>
        <v>1.9055130451941515E-3</v>
      </c>
      <c r="K1123" s="333">
        <f>MAX(I$3:I1123)</f>
        <v>1.8516209749008172</v>
      </c>
      <c r="L1123">
        <f t="shared" si="52"/>
        <v>-0.27879182140515846</v>
      </c>
    </row>
    <row r="1124" spans="1:12">
      <c r="A1124" s="28">
        <v>45520</v>
      </c>
      <c r="B1124" s="33">
        <v>1.2925222700733081</v>
      </c>
      <c r="C1124" s="33">
        <v>0.95671694170960853</v>
      </c>
      <c r="D1124" s="33">
        <v>1.6283275984370076</v>
      </c>
      <c r="E1124" s="33">
        <v>0.78931390000000001</v>
      </c>
      <c r="F1124" s="46">
        <v>0.83120046842221995</v>
      </c>
      <c r="G1124" s="33">
        <f>[1]!thsiFinD("ths_int_chg_ratio_index",G$1,$A$3,$A1124,101)/100+1</f>
        <v>1.050243179619307</v>
      </c>
      <c r="H1124" s="46">
        <v>1.0569033767468443</v>
      </c>
      <c r="I1124" s="333">
        <f t="shared" si="53"/>
        <v>1.3426154875919258</v>
      </c>
      <c r="J1124">
        <f t="shared" si="51"/>
        <v>5.4000855213871546E-3</v>
      </c>
      <c r="K1124" s="333">
        <f>MAX(I$3:I1124)</f>
        <v>1.8516209749008172</v>
      </c>
      <c r="L1124">
        <f t="shared" si="52"/>
        <v>-0.27489723556202228</v>
      </c>
    </row>
    <row r="1125" spans="1:12">
      <c r="A1125" s="28">
        <v>45523</v>
      </c>
      <c r="B1125" s="33">
        <v>1.2914057661478235</v>
      </c>
      <c r="C1125" s="33">
        <v>0.9556145748460918</v>
      </c>
      <c r="D1125" s="33">
        <v>1.6271969574495551</v>
      </c>
      <c r="E1125" s="33">
        <v>0.78772700000000007</v>
      </c>
      <c r="F1125" s="46">
        <v>0.83387435207935001</v>
      </c>
      <c r="G1125" s="33">
        <f>[1]!thsiFinD("ths_int_chg_ratio_index",G$1,$A$3,$A1125,101)/100+1</f>
        <v>1.0462310211333139</v>
      </c>
      <c r="H1125" s="46">
        <v>1.0587507455509815</v>
      </c>
      <c r="I1125" s="333">
        <f t="shared" si="53"/>
        <v>1.3429738515002683</v>
      </c>
      <c r="J1125">
        <f t="shared" si="51"/>
        <v>2.6691477318285806E-4</v>
      </c>
      <c r="K1125" s="333">
        <f>MAX(I$3:I1125)</f>
        <v>1.8516209749008172</v>
      </c>
      <c r="L1125">
        <f t="shared" si="52"/>
        <v>-0.2747036949221181</v>
      </c>
    </row>
    <row r="1126" spans="1:12">
      <c r="A1126" s="28">
        <v>45524</v>
      </c>
      <c r="B1126" s="33">
        <v>1.2822222786624737</v>
      </c>
      <c r="C1126" s="33">
        <v>0.94347511389050986</v>
      </c>
      <c r="D1126" s="33">
        <v>1.6209694434344375</v>
      </c>
      <c r="E1126" s="33">
        <v>0.77612579999999998</v>
      </c>
      <c r="F1126" s="46">
        <v>0.82578244338504003</v>
      </c>
      <c r="G1126" s="33">
        <f>[1]!thsiFinD("ths_int_chg_ratio_index",G$1,$A$3,$A1126,101)/100+1</f>
        <v>1.0351090884732299</v>
      </c>
      <c r="H1126" s="46">
        <v>1.0433882565889094</v>
      </c>
      <c r="I1126" s="333">
        <f t="shared" si="53"/>
        <v>1.3321788500116734</v>
      </c>
      <c r="J1126">
        <f t="shared" si="51"/>
        <v>-8.0381322961243784E-3</v>
      </c>
      <c r="K1126" s="333">
        <f>MAX(I$3:I1126)</f>
        <v>1.8516209749008172</v>
      </c>
      <c r="L1126">
        <f t="shared" si="52"/>
        <v>-0.28053372257622433</v>
      </c>
    </row>
    <row r="1127" spans="1:12">
      <c r="A1127" s="28">
        <v>45525</v>
      </c>
      <c r="B1127" s="33">
        <v>1.2839300959605577</v>
      </c>
      <c r="C1127" s="33">
        <v>0.93991639915639036</v>
      </c>
      <c r="D1127" s="33">
        <v>1.6279437927647251</v>
      </c>
      <c r="E1127" s="33">
        <v>0.77151610000000004</v>
      </c>
      <c r="F1127" s="46">
        <v>0.82305728047172999</v>
      </c>
      <c r="G1127" s="33">
        <f>[1]!thsiFinD("ths_int_chg_ratio_index",G$1,$A$3,$A1127,101)/100+1</f>
        <v>1.0357049932089879</v>
      </c>
      <c r="H1127" s="46">
        <v>1.0409091741890717</v>
      </c>
      <c r="I1127" s="333">
        <f t="shared" si="53"/>
        <v>1.3344264834768984</v>
      </c>
      <c r="J1127">
        <f t="shared" si="51"/>
        <v>1.6871859699658653E-3</v>
      </c>
      <c r="K1127" s="333">
        <f>MAX(I$3:I1127)</f>
        <v>1.8516209749008172</v>
      </c>
      <c r="L1127">
        <f t="shared" si="52"/>
        <v>-0.27931984916709129</v>
      </c>
    </row>
    <row r="1128" spans="1:12">
      <c r="A1128" s="28">
        <v>45526</v>
      </c>
      <c r="B1128" s="33">
        <v>1.274846772231125</v>
      </c>
      <c r="C1128" s="33">
        <v>0.92830954322108217</v>
      </c>
      <c r="D1128" s="33">
        <v>1.6213840012411675</v>
      </c>
      <c r="E1128" s="33">
        <v>0.76500829999999997</v>
      </c>
      <c r="F1128" s="46">
        <v>0.81910980613635997</v>
      </c>
      <c r="G1128" s="33">
        <f>[1]!thsiFinD("ths_int_chg_ratio_index",G$1,$A$3,$A1128,101)/100+1</f>
        <v>1.028076901120484</v>
      </c>
      <c r="H1128" s="46">
        <v>1.0321336286599931</v>
      </c>
      <c r="I1128" s="333">
        <f t="shared" si="53"/>
        <v>1.3267588149505802</v>
      </c>
      <c r="J1128">
        <f t="shared" si="51"/>
        <v>-5.7460404310469837E-3</v>
      </c>
      <c r="K1128" s="333">
        <f>MAX(I$3:I1128)</f>
        <v>1.8516209749008172</v>
      </c>
      <c r="L1128">
        <f t="shared" si="52"/>
        <v>-0.28346090645163025</v>
      </c>
    </row>
    <row r="1129" spans="1:12">
      <c r="A1129" s="28">
        <v>45527</v>
      </c>
      <c r="B1129" s="33">
        <v>1.2672393860339397</v>
      </c>
      <c r="C1129" s="33">
        <v>0.92531628934352672</v>
      </c>
      <c r="D1129" s="33">
        <v>1.6091624827243525</v>
      </c>
      <c r="E1129" s="33">
        <v>0.76420350000000004</v>
      </c>
      <c r="F1129" s="46">
        <v>0.82190464246018002</v>
      </c>
      <c r="G1129" s="33">
        <f>[1]!thsiFinD("ths_int_chg_ratio_index",G$1,$A$3,$A1129,101)/100+1</f>
        <v>1.0264700578390979</v>
      </c>
      <c r="H1129" s="46">
        <v>1.0327657986664456</v>
      </c>
      <c r="I1129" s="333">
        <f t="shared" si="53"/>
        <v>1.3209641406953989</v>
      </c>
      <c r="J1129">
        <f t="shared" si="51"/>
        <v>-4.3675415530569639E-3</v>
      </c>
      <c r="K1129" s="333">
        <f>MAX(I$3:I1129)</f>
        <v>1.8516209749008172</v>
      </c>
      <c r="L1129">
        <f t="shared" si="52"/>
        <v>-0.28659042071709262</v>
      </c>
    </row>
    <row r="1130" spans="1:12">
      <c r="A1130" s="28">
        <v>45530</v>
      </c>
      <c r="B1130" s="33">
        <v>1.255769783997263</v>
      </c>
      <c r="C1130" s="33">
        <v>0.92249740769552835</v>
      </c>
      <c r="D1130" s="33">
        <v>1.5890421602989975</v>
      </c>
      <c r="E1130" s="33">
        <v>0.76223669999999999</v>
      </c>
      <c r="F1130" s="46">
        <v>0.82166769209597001</v>
      </c>
      <c r="G1130" s="33">
        <f>[1]!thsiFinD("ths_int_chg_ratio_index",G$1,$A$3,$A1130,101)/100+1</f>
        <v>1.0213014391138551</v>
      </c>
      <c r="H1130" s="46">
        <v>1.0375759945007945</v>
      </c>
      <c r="I1130" s="333">
        <f t="shared" si="53"/>
        <v>1.3133090773998961</v>
      </c>
      <c r="J1130">
        <f t="shared" si="51"/>
        <v>-5.7950576095675554E-3</v>
      </c>
      <c r="K1130" s="333">
        <f>MAX(I$3:I1130)</f>
        <v>1.8516209749008172</v>
      </c>
      <c r="L1130">
        <f t="shared" si="52"/>
        <v>-0.29072467032825444</v>
      </c>
    </row>
    <row r="1131" spans="1:12">
      <c r="A1131" s="28">
        <v>45531</v>
      </c>
      <c r="B1131" s="33">
        <v>1.2389166347784379</v>
      </c>
      <c r="C1131" s="33">
        <v>0.91151530026653826</v>
      </c>
      <c r="D1131" s="33">
        <v>1.5663179692903375</v>
      </c>
      <c r="E1131" s="33">
        <v>0.75093790000000005</v>
      </c>
      <c r="F1131" s="46">
        <v>0.81597964461278005</v>
      </c>
      <c r="G1131" s="33">
        <f>[1]!thsiFinD("ths_int_chg_ratio_index",G$1,$A$3,$A1131,101)/100+1</f>
        <v>1.0079051937715395</v>
      </c>
      <c r="H1131" s="46">
        <v>1.0272806767180538</v>
      </c>
      <c r="I1131" s="333">
        <f t="shared" si="53"/>
        <v>1.2967993230041956</v>
      </c>
      <c r="J1131">
        <f t="shared" si="51"/>
        <v>-1.2571111157159365E-2</v>
      </c>
      <c r="K1131" s="333">
        <f>MAX(I$3:I1131)</f>
        <v>1.8516209749008172</v>
      </c>
      <c r="L1131">
        <f t="shared" si="52"/>
        <v>-0.29964104933858871</v>
      </c>
    </row>
    <row r="1132" spans="1:12">
      <c r="A1132" s="28">
        <v>45532</v>
      </c>
      <c r="B1132" s="33">
        <v>1.23976194589471</v>
      </c>
      <c r="C1132" s="33">
        <v>0.91220202657183502</v>
      </c>
      <c r="D1132" s="33">
        <v>1.5673218652175851</v>
      </c>
      <c r="E1132" s="33">
        <v>0.75097519999999995</v>
      </c>
      <c r="F1132" s="46">
        <v>0.81265902061950002</v>
      </c>
      <c r="G1132" s="33">
        <f>[1]!thsiFinD("ths_int_chg_ratio_index",G$1,$A$3,$A1132,101)/100+1</f>
        <v>1.0093593795166171</v>
      </c>
      <c r="H1132" s="46">
        <v>1.0282706344307353</v>
      </c>
      <c r="I1132" s="333">
        <f t="shared" si="53"/>
        <v>1.2977962498241602</v>
      </c>
      <c r="J1132">
        <f t="shared" si="51"/>
        <v>7.6875951604837844E-4</v>
      </c>
      <c r="K1132" s="333">
        <f>MAX(I$3:I1132)</f>
        <v>1.8516209749008172</v>
      </c>
      <c r="L1132">
        <f t="shared" si="52"/>
        <v>-0.29910264173061818</v>
      </c>
    </row>
    <row r="1133" spans="1:12">
      <c r="A1133" s="28">
        <v>45533</v>
      </c>
      <c r="B1133" s="33">
        <v>1.238174153290944</v>
      </c>
      <c r="C1133" s="33">
        <v>0.91922723390302319</v>
      </c>
      <c r="D1133" s="33">
        <v>1.5571210726788651</v>
      </c>
      <c r="E1133" s="33">
        <v>0.75912920000000006</v>
      </c>
      <c r="F1133" s="46">
        <v>0.81354577311681997</v>
      </c>
      <c r="G1133" s="33">
        <f>[1]!thsiFinD("ths_int_chg_ratio_index",G$1,$A$3,$A1133,101)/100+1</f>
        <v>1.0239484242739429</v>
      </c>
      <c r="H1133" s="46">
        <v>1.036924136911302</v>
      </c>
      <c r="I1133" s="333">
        <f t="shared" si="53"/>
        <v>1.2970226047950835</v>
      </c>
      <c r="J1133">
        <f t="shared" si="51"/>
        <v>-5.9612210251147602E-4</v>
      </c>
      <c r="K1133" s="333">
        <f>MAX(I$3:I1133)</f>
        <v>1.8516209749008172</v>
      </c>
      <c r="L1133">
        <f t="shared" si="52"/>
        <v>-0.29952046213747441</v>
      </c>
    </row>
    <row r="1134" spans="1:12">
      <c r="A1134" s="28">
        <v>45534</v>
      </c>
      <c r="B1134" s="33">
        <v>1.274529008226025</v>
      </c>
      <c r="C1134" s="33">
        <v>0.94367903338183501</v>
      </c>
      <c r="D1134" s="33">
        <v>1.605378983070215</v>
      </c>
      <c r="E1134" s="33">
        <v>0.77349210000000002</v>
      </c>
      <c r="F1134" s="46">
        <v>0.82529809515093</v>
      </c>
      <c r="G1134" s="33">
        <f>[1]!thsiFinD("ths_int_chg_ratio_index",G$1,$A$3,$A1134,101)/100+1</f>
        <v>1.0536559273196691</v>
      </c>
      <c r="H1134" s="46">
        <v>1.0516416534212243</v>
      </c>
      <c r="I1134" s="333">
        <f t="shared" si="53"/>
        <v>1.3285103182457196</v>
      </c>
      <c r="J1134">
        <f t="shared" si="51"/>
        <v>2.4276919565030086E-2</v>
      </c>
      <c r="K1134" s="333">
        <f>MAX(I$3:I1134)</f>
        <v>1.8516209749008172</v>
      </c>
      <c r="L1134">
        <f t="shared" si="52"/>
        <v>-0.28251497673983639</v>
      </c>
    </row>
    <row r="1135" spans="1:12">
      <c r="A1135" s="28">
        <v>45537</v>
      </c>
      <c r="B1135" s="33">
        <v>1.2330938763276054</v>
      </c>
      <c r="C1135" s="33">
        <v>0.91019138146500078</v>
      </c>
      <c r="D1135" s="33">
        <v>1.5559963711902101</v>
      </c>
      <c r="E1135" s="33">
        <v>0.74895350000000005</v>
      </c>
      <c r="F1135" s="46">
        <v>0.81069026179346004</v>
      </c>
      <c r="G1135" s="33">
        <f>[1]!thsiFinD("ths_int_chg_ratio_index",G$1,$A$3,$A1135,101)/100+1</f>
        <v>1.02987962947075</v>
      </c>
      <c r="H1135" s="46">
        <v>1.0357772224707287</v>
      </c>
      <c r="I1135" s="333">
        <f t="shared" si="53"/>
        <v>1.2958867968304695</v>
      </c>
      <c r="J1135">
        <f t="shared" si="51"/>
        <v>-2.455646822399471E-2</v>
      </c>
      <c r="K1135" s="333">
        <f>MAX(I$3:I1135)</f>
        <v>1.8516209749008172</v>
      </c>
      <c r="L1135">
        <f t="shared" si="52"/>
        <v>-0.30013387491471677</v>
      </c>
    </row>
    <row r="1136" spans="1:12">
      <c r="A1136" s="28">
        <v>45538</v>
      </c>
      <c r="B1136" s="33">
        <v>1.2441315199889109</v>
      </c>
      <c r="C1136" s="33">
        <v>0.91916197243417452</v>
      </c>
      <c r="D1136" s="33">
        <v>1.5691010675436474</v>
      </c>
      <c r="E1136" s="33">
        <v>0.75529650000000004</v>
      </c>
      <c r="F1136" s="46">
        <v>0.81444030865531003</v>
      </c>
      <c r="G1136" s="33">
        <f>[1]!thsiFinD("ths_int_chg_ratio_index",G$1,$A$3,$A1136,101)/100+1</f>
        <v>1.040903433981988</v>
      </c>
      <c r="H1136" s="46">
        <v>1.0432430491066069</v>
      </c>
      <c r="I1136" s="333">
        <f t="shared" si="53"/>
        <v>1.3061720583251271</v>
      </c>
      <c r="J1136">
        <f t="shared" si="51"/>
        <v>7.9368518298155166E-3</v>
      </c>
      <c r="K1136" s="333">
        <f>MAX(I$3:I1136)</f>
        <v>1.8516209749008172</v>
      </c>
      <c r="L1136">
        <f t="shared" si="52"/>
        <v>-0.2945791411792078</v>
      </c>
    </row>
    <row r="1137" spans="1:12">
      <c r="A1137" s="28">
        <v>45539</v>
      </c>
      <c r="B1137" s="33">
        <v>1.2319775919045111</v>
      </c>
      <c r="C1137" s="33">
        <v>0.91582805015395596</v>
      </c>
      <c r="D1137" s="33">
        <v>1.5481271336550662</v>
      </c>
      <c r="E1137" s="33">
        <v>0.75385079999999993</v>
      </c>
      <c r="F1137" s="46">
        <v>0.80982751284950005</v>
      </c>
      <c r="G1137" s="33">
        <f>[1]!thsiFinD("ths_int_chg_ratio_index",G$1,$A$3,$A1137,101)/100+1</f>
        <v>1.0341878635567481</v>
      </c>
      <c r="H1137" s="46">
        <v>1.0379121148777877</v>
      </c>
      <c r="I1137" s="333">
        <f t="shared" si="53"/>
        <v>1.2930196242664269</v>
      </c>
      <c r="J1137">
        <f t="shared" si="51"/>
        <v>-1.006944986678493E-2</v>
      </c>
      <c r="K1137" s="333">
        <f>MAX(I$3:I1137)</f>
        <v>1.8516209749008172</v>
      </c>
      <c r="L1137">
        <f t="shared" si="52"/>
        <v>-0.30168234115208814</v>
      </c>
    </row>
    <row r="1138" spans="1:12">
      <c r="A1138" s="28">
        <v>45540</v>
      </c>
      <c r="B1138" s="33">
        <v>1.2349996812357253</v>
      </c>
      <c r="C1138" s="33">
        <v>0.91931539765546078</v>
      </c>
      <c r="D1138" s="33">
        <v>1.55068396481599</v>
      </c>
      <c r="E1138" s="33">
        <v>0.75469450000000005</v>
      </c>
      <c r="F1138" s="46">
        <v>0.81170790026825002</v>
      </c>
      <c r="G1138" s="33">
        <f>[1]!thsiFinD("ths_int_chg_ratio_index",G$1,$A$3,$A1138,101)/100+1</f>
        <v>1.035306252219123</v>
      </c>
      <c r="H1138" s="46">
        <v>1.0426561870357218</v>
      </c>
      <c r="I1138" s="333">
        <f t="shared" si="53"/>
        <v>1.296670075925856</v>
      </c>
      <c r="J1138">
        <f t="shared" si="51"/>
        <v>2.8231989607274688E-3</v>
      </c>
      <c r="K1138" s="333">
        <f>MAX(I$3:I1138)</f>
        <v>1.8516209749008172</v>
      </c>
      <c r="L1138">
        <f t="shared" si="52"/>
        <v>-0.29971085146337106</v>
      </c>
    </row>
    <row r="1139" spans="1:12">
      <c r="A1139" s="28">
        <v>45541</v>
      </c>
      <c r="B1139" s="33">
        <v>1.2084736694906864</v>
      </c>
      <c r="C1139" s="33">
        <v>0.90144663001153069</v>
      </c>
      <c r="D1139" s="33">
        <v>1.5155007089698418</v>
      </c>
      <c r="E1139" s="33">
        <v>0.74207010000000007</v>
      </c>
      <c r="F1139" s="46">
        <v>0.80397284284249992</v>
      </c>
      <c r="G1139" s="33">
        <f>[1]!thsiFinD("ths_int_chg_ratio_index",G$1,$A$3,$A1139,101)/100+1</f>
        <v>1.016984089298183</v>
      </c>
      <c r="H1139" s="46">
        <v>1.0280914423263319</v>
      </c>
      <c r="I1139" s="333">
        <f t="shared" si="53"/>
        <v>1.2717960756480868</v>
      </c>
      <c r="J1139">
        <f t="shared" si="51"/>
        <v>-1.9182983196406767E-2</v>
      </c>
      <c r="K1139" s="333">
        <f>MAX(I$3:I1139)</f>
        <v>1.8516209749008172</v>
      </c>
      <c r="L1139">
        <f t="shared" si="52"/>
        <v>-0.31314448643237525</v>
      </c>
    </row>
    <row r="1140" spans="1:12">
      <c r="A1140" s="28">
        <v>45544</v>
      </c>
      <c r="B1140" s="33">
        <v>1.206707958218191</v>
      </c>
      <c r="C1140" s="33">
        <v>0.89920847216199473</v>
      </c>
      <c r="D1140" s="33">
        <v>1.5142074442743874</v>
      </c>
      <c r="E1140" s="33">
        <v>0.73831550000000001</v>
      </c>
      <c r="F1140" s="46">
        <v>0.79545660648374006</v>
      </c>
      <c r="G1140" s="33">
        <f>[1]!thsiFinD("ths_int_chg_ratio_index",G$1,$A$3,$A1140,101)/100+1</f>
        <v>1.010680252871166</v>
      </c>
      <c r="H1140" s="46">
        <v>1.0212828379801853</v>
      </c>
      <c r="I1140" s="333">
        <f t="shared" si="53"/>
        <v>1.2677451411272864</v>
      </c>
      <c r="J1140">
        <f t="shared" si="51"/>
        <v>-3.1852075960653314E-3</v>
      </c>
      <c r="K1140" s="333">
        <f>MAX(I$3:I1140)</f>
        <v>1.8516209749008172</v>
      </c>
      <c r="L1140">
        <f t="shared" si="52"/>
        <v>-0.31533226383159019</v>
      </c>
    </row>
    <row r="1141" spans="1:12">
      <c r="A1141" s="28">
        <v>45545</v>
      </c>
      <c r="B1141" s="33">
        <v>1.2196724139830049</v>
      </c>
      <c r="C1141" s="33">
        <v>0.90816770498916599</v>
      </c>
      <c r="D1141" s="33">
        <v>1.5311771229768434</v>
      </c>
      <c r="E1141" s="33">
        <v>0.74333859999999996</v>
      </c>
      <c r="F1141" s="46">
        <v>0.79600443441692004</v>
      </c>
      <c r="G1141" s="33">
        <f>[1]!thsiFinD("ths_int_chg_ratio_index",G$1,$A$3,$A1141,101)/100+1</f>
        <v>1.0177652784579061</v>
      </c>
      <c r="H1141" s="46">
        <v>1.0250916152094922</v>
      </c>
      <c r="I1141" s="333">
        <f t="shared" si="53"/>
        <v>1.2781343690931677</v>
      </c>
      <c r="J1141">
        <f t="shared" si="51"/>
        <v>8.1950445944072303E-3</v>
      </c>
      <c r="K1141" s="333">
        <f>MAX(I$3:I1141)</f>
        <v>1.8516209749008172</v>
      </c>
      <c r="L1141">
        <f t="shared" si="52"/>
        <v>-0.30972138120133819</v>
      </c>
    </row>
    <row r="1142" spans="1:12">
      <c r="A1142" s="28">
        <v>45546</v>
      </c>
      <c r="B1142" s="33">
        <v>1.2231422509405403</v>
      </c>
      <c r="C1142" s="33">
        <v>0.91345105336943766</v>
      </c>
      <c r="D1142" s="33">
        <v>1.532833448511643</v>
      </c>
      <c r="E1142" s="33">
        <v>0.75026649999999995</v>
      </c>
      <c r="F1142" s="46">
        <v>0.79451796704533995</v>
      </c>
      <c r="G1142" s="33">
        <f>[1]!thsiFinD("ths_int_chg_ratio_index",G$1,$A$3,$A1142,101)/100+1</f>
        <v>1.018745033783472</v>
      </c>
      <c r="H1142" s="46">
        <v>1.0217979201661282</v>
      </c>
      <c r="I1142" s="333">
        <f t="shared" si="53"/>
        <v>1.2773156843388858</v>
      </c>
      <c r="J1142">
        <f t="shared" si="51"/>
        <v>-6.4053105375982966E-4</v>
      </c>
      <c r="K1142" s="333">
        <f>MAX(I$3:I1142)</f>
        <v>1.8516209749008172</v>
      </c>
      <c r="L1142">
        <f t="shared" si="52"/>
        <v>-0.31016352609242526</v>
      </c>
    </row>
    <row r="1143" spans="1:12">
      <c r="A1143" s="28">
        <v>45547</v>
      </c>
      <c r="B1143" s="33">
        <v>1.2193104485040873</v>
      </c>
      <c r="C1143" s="33">
        <v>0.90879690659300894</v>
      </c>
      <c r="D1143" s="33">
        <v>1.5298239904151658</v>
      </c>
      <c r="E1143" s="33">
        <v>0.74571980000000004</v>
      </c>
      <c r="F1143" s="46">
        <v>0.79115779678886</v>
      </c>
      <c r="G1143" s="33">
        <f>[1]!thsiFinD("ths_int_chg_ratio_index",G$1,$A$3,$A1143,101)/100+1</f>
        <v>1.0088939410838429</v>
      </c>
      <c r="H1143" s="46">
        <v>1.0194630485405194</v>
      </c>
      <c r="I1143" s="333">
        <f t="shared" si="53"/>
        <v>1.2746435194778427</v>
      </c>
      <c r="J1143">
        <f t="shared" si="51"/>
        <v>-2.0920160096727924E-3</v>
      </c>
      <c r="K1143" s="333">
        <f>MAX(I$3:I1143)</f>
        <v>1.8516209749008172</v>
      </c>
      <c r="L1143">
        <f t="shared" si="52"/>
        <v>-0.31160667503989603</v>
      </c>
    </row>
    <row r="1144" spans="1:12">
      <c r="A1144" s="28">
        <v>45548</v>
      </c>
      <c r="B1144" s="33">
        <v>1.2278786830921868</v>
      </c>
      <c r="C1144" s="33">
        <v>0.90325469255157875</v>
      </c>
      <c r="D1144" s="33">
        <v>1.5525026736327949</v>
      </c>
      <c r="E1144" s="33">
        <v>0.74144880000000002</v>
      </c>
      <c r="F1144" s="46">
        <v>0.78668067832219002</v>
      </c>
      <c r="G1144" s="33">
        <f>[1]!thsiFinD("ths_int_chg_ratio_index",G$1,$A$3,$A1144,101)/100+1</f>
        <v>1.0038637494571809</v>
      </c>
      <c r="H1144" s="46">
        <v>1.0103760123527192</v>
      </c>
      <c r="I1144" s="333">
        <f t="shared" si="53"/>
        <v>1.2814393429927571</v>
      </c>
      <c r="J1144">
        <f t="shared" si="51"/>
        <v>5.3315483200340186E-3</v>
      </c>
      <c r="K1144" s="333">
        <f>MAX(I$3:I1144)</f>
        <v>1.8516209749008172</v>
      </c>
      <c r="L1144">
        <f t="shared" si="52"/>
        <v>-0.30793647276468239</v>
      </c>
    </row>
    <row r="1145" spans="1:12">
      <c r="A1145" s="28">
        <v>45553</v>
      </c>
      <c r="B1145" s="33">
        <v>1.2186335563994979</v>
      </c>
      <c r="C1145" s="33">
        <v>0.90105066852526827</v>
      </c>
      <c r="D1145" s="33">
        <v>1.5362164442737276</v>
      </c>
      <c r="E1145" s="33">
        <v>0.73598680000000005</v>
      </c>
      <c r="F1145" s="46">
        <v>0.78940549064805998</v>
      </c>
      <c r="G1145" s="33">
        <f>[1]!thsiFinD("ths_int_chg_ratio_index",G$1,$A$3,$A1145,101)/100+1</f>
        <v>0.99752151147212509</v>
      </c>
      <c r="H1145" s="46">
        <v>1.0113121191440766</v>
      </c>
      <c r="I1145" s="333">
        <f t="shared" si="53"/>
        <v>1.2737642817089021</v>
      </c>
      <c r="J1145">
        <f t="shared" si="51"/>
        <v>-5.9894066198483698E-3</v>
      </c>
      <c r="K1145" s="333">
        <f>MAX(I$3:I1145)</f>
        <v>1.8516209749008172</v>
      </c>
      <c r="L1145">
        <f t="shared" si="52"/>
        <v>-0.31208152263606126</v>
      </c>
    </row>
    <row r="1146" spans="1:12">
      <c r="A1146" s="28">
        <v>45554</v>
      </c>
      <c r="B1146" s="33">
        <v>1.2157952152342979</v>
      </c>
      <c r="C1146" s="33">
        <v>0.90388152675770539</v>
      </c>
      <c r="D1146" s="33">
        <v>1.5277089037108906</v>
      </c>
      <c r="E1146" s="33">
        <v>0.74003470000000005</v>
      </c>
      <c r="F1146" s="46">
        <v>0.79661300746714003</v>
      </c>
      <c r="G1146" s="33">
        <f>[1]!thsiFinD("ths_int_chg_ratio_index",G$1,$A$3,$A1146,101)/100+1</f>
        <v>1.0040186756139959</v>
      </c>
      <c r="H1146" s="46">
        <v>1.0273102862864452</v>
      </c>
      <c r="I1146" s="333">
        <f t="shared" si="53"/>
        <v>1.2775095949986679</v>
      </c>
      <c r="J1146">
        <f t="shared" si="51"/>
        <v>2.9403503800098374E-3</v>
      </c>
      <c r="K1146" s="333">
        <f>MAX(I$3:I1146)</f>
        <v>1.8516209749008172</v>
      </c>
      <c r="L1146">
        <f t="shared" si="52"/>
        <v>-0.31005880127972829</v>
      </c>
    </row>
    <row r="1147" spans="1:12">
      <c r="A1147" s="28">
        <v>45555</v>
      </c>
      <c r="B1147" s="33">
        <v>1.2116941162887804</v>
      </c>
      <c r="C1147" s="33">
        <v>0.89890085330429814</v>
      </c>
      <c r="D1147" s="33">
        <v>1.5244873792732625</v>
      </c>
      <c r="E1147" s="33">
        <v>0.73553289999999993</v>
      </c>
      <c r="F1147" s="46">
        <v>0.79658748470152996</v>
      </c>
      <c r="G1147" s="33">
        <f>[1]!thsiFinD("ths_int_chg_ratio_index",G$1,$A$3,$A1147,101)/100+1</f>
        <v>1.0011596363079596</v>
      </c>
      <c r="H1147" s="46">
        <v>1.0255673668597303</v>
      </c>
      <c r="I1147" s="333">
        <f t="shared" si="53"/>
        <v>1.2750273730664965</v>
      </c>
      <c r="J1147">
        <f t="shared" si="51"/>
        <v>-1.9430162731373102E-3</v>
      </c>
      <c r="K1147" s="333">
        <f>MAX(I$3:I1147)</f>
        <v>1.8516209749008172</v>
      </c>
      <c r="L1147">
        <f t="shared" si="52"/>
        <v>-0.31139936825634962</v>
      </c>
    </row>
    <row r="1148" spans="1:12">
      <c r="A1148" s="28">
        <v>45558</v>
      </c>
      <c r="B1148" s="33">
        <v>1.2053509570749081</v>
      </c>
      <c r="C1148" s="33">
        <v>0.89393927691526331</v>
      </c>
      <c r="D1148" s="33">
        <v>1.5167626372345531</v>
      </c>
      <c r="E1148" s="33">
        <v>0.72802800000000001</v>
      </c>
      <c r="F1148" s="46">
        <v>0.7986187883268</v>
      </c>
      <c r="G1148" s="33">
        <f>[1]!thsiFinD("ths_int_chg_ratio_index",G$1,$A$3,$A1148,101)/100+1</f>
        <v>0.99544889977680084</v>
      </c>
      <c r="H1148" s="46">
        <v>1.0284025670801478</v>
      </c>
      <c r="I1148" s="333">
        <f t="shared" si="53"/>
        <v>1.2725826021573505</v>
      </c>
      <c r="J1148">
        <f t="shared" si="51"/>
        <v>-1.9174262143613063E-3</v>
      </c>
      <c r="K1148" s="333">
        <f>MAX(I$3:I1148)</f>
        <v>1.8516209749008172</v>
      </c>
      <c r="L1148">
        <f t="shared" si="52"/>
        <v>-0.3127197091588807</v>
      </c>
    </row>
    <row r="1149" spans="1:12">
      <c r="A1149" s="28">
        <v>45559</v>
      </c>
      <c r="B1149" s="33">
        <v>1.2664666899685628</v>
      </c>
      <c r="C1149" s="33">
        <v>0.93743387206013074</v>
      </c>
      <c r="D1149" s="33">
        <v>1.5954995078769949</v>
      </c>
      <c r="E1149" s="33">
        <v>0.7589688</v>
      </c>
      <c r="F1149" s="46">
        <v>0.83321770180491006</v>
      </c>
      <c r="G1149" s="33">
        <f>[1]!thsiFinD("ths_int_chg_ratio_index",G$1,$A$3,$A1149,101)/100+1</f>
        <v>1.0293080608458871</v>
      </c>
      <c r="H1149" s="46">
        <v>1.0656700279332938</v>
      </c>
      <c r="I1149" s="333">
        <f t="shared" si="53"/>
        <v>1.3305847679051443</v>
      </c>
      <c r="J1149">
        <f t="shared" si="51"/>
        <v>4.5578311104886637E-2</v>
      </c>
      <c r="K1149" s="333">
        <f>MAX(I$3:I1149)</f>
        <v>1.8516209749008172</v>
      </c>
      <c r="L1149">
        <f t="shared" si="52"/>
        <v>-0.28139463424666722</v>
      </c>
    </row>
    <row r="1150" spans="1:12">
      <c r="A1150" s="28">
        <v>45560</v>
      </c>
      <c r="B1150" s="33">
        <v>1.2685831094033273</v>
      </c>
      <c r="C1150" s="33">
        <v>0.94280469350374974</v>
      </c>
      <c r="D1150" s="33">
        <v>1.5943615253029049</v>
      </c>
      <c r="E1150" s="33">
        <v>0.7660555</v>
      </c>
      <c r="F1150" s="46">
        <v>0.84434574447149002</v>
      </c>
      <c r="G1150" s="33">
        <f>[1]!thsiFinD("ths_int_chg_ratio_index",G$1,$A$3,$A1150,101)/100+1</f>
        <v>1.0375802761678361</v>
      </c>
      <c r="H1150" s="46">
        <v>1.0756918148768346</v>
      </c>
      <c r="I1150" s="333">
        <f t="shared" si="53"/>
        <v>1.3350266700898699</v>
      </c>
      <c r="J1150">
        <f t="shared" si="51"/>
        <v>3.3383083076463649E-3</v>
      </c>
      <c r="K1150" s="333">
        <f>MAX(I$3:I1150)</f>
        <v>1.8516209749008172</v>
      </c>
      <c r="L1150">
        <f t="shared" si="52"/>
        <v>-0.27899570798425355</v>
      </c>
    </row>
    <row r="1151" spans="1:12">
      <c r="A1151" s="28">
        <v>45561</v>
      </c>
      <c r="B1151" s="33">
        <v>1.3093399071035465</v>
      </c>
      <c r="C1151" s="33">
        <v>0.98025593899819796</v>
      </c>
      <c r="D1151" s="33">
        <v>1.6384238752088951</v>
      </c>
      <c r="E1151" s="33">
        <v>0.79357889999999998</v>
      </c>
      <c r="F1151" s="46">
        <v>0.88033116115587995</v>
      </c>
      <c r="G1151" s="33">
        <f>[1]!thsiFinD("ths_int_chg_ratio_index",G$1,$A$3,$A1151,101)/100+1</f>
        <v>1.067933057381085</v>
      </c>
      <c r="H1151" s="46">
        <v>1.113293378081756</v>
      </c>
      <c r="I1151" s="333">
        <f t="shared" si="53"/>
        <v>1.3758586266453254</v>
      </c>
      <c r="J1151">
        <f t="shared" si="51"/>
        <v>3.0585124230294802E-2</v>
      </c>
      <c r="K1151" s="333">
        <f>MAX(I$3:I1151)</f>
        <v>1.8516209749008172</v>
      </c>
      <c r="L1151">
        <f t="shared" si="52"/>
        <v>-0.25694370214237616</v>
      </c>
    </row>
    <row r="1152" spans="1:12">
      <c r="A1152" s="28">
        <v>45562</v>
      </c>
      <c r="B1152" s="33">
        <v>1.3848497071285892</v>
      </c>
      <c r="C1152" s="33">
        <v>1.0549495182063084</v>
      </c>
      <c r="D1152" s="33">
        <v>1.7147498960508698</v>
      </c>
      <c r="E1152" s="33">
        <v>0.85319299999999998</v>
      </c>
      <c r="F1152" s="46">
        <v>0.92153465117437894</v>
      </c>
      <c r="G1152" s="33">
        <f>[1]!thsiFinD("ths_int_chg_ratio_index",G$1,$A$3,$A1152,101)/100+1</f>
        <v>1.13697761506773</v>
      </c>
      <c r="H1152" s="46">
        <v>1.1600688141254114</v>
      </c>
      <c r="I1152" s="333">
        <f t="shared" si="53"/>
        <v>1.4374093550881406</v>
      </c>
      <c r="J1152">
        <f t="shared" si="51"/>
        <v>4.4736230344312844E-2</v>
      </c>
      <c r="K1152" s="333">
        <f>MAX(I$3:I1152)</f>
        <v>1.8516209749008172</v>
      </c>
      <c r="L1152">
        <f t="shared" si="52"/>
        <v>-0.22370216444262525</v>
      </c>
    </row>
    <row r="1153" spans="1:12">
      <c r="A1153" s="28">
        <v>45565</v>
      </c>
      <c r="B1153" s="33">
        <v>1.551334624268085</v>
      </c>
      <c r="C1153" s="33">
        <v>1.2143446032782299</v>
      </c>
      <c r="D1153" s="33">
        <v>1.8883246452579399</v>
      </c>
      <c r="E1153" s="33">
        <v>0.99936049999999998</v>
      </c>
      <c r="F1153" s="46">
        <v>1.0041017561813006</v>
      </c>
      <c r="G1153" s="33">
        <f>[1]!thsiFinD("ths_int_chg_ratio_index",G$1,$A$3,$A1153,101)/100+1</f>
        <v>1.25327489806882</v>
      </c>
      <c r="H1153" s="46">
        <v>1.2647300471992211</v>
      </c>
      <c r="I1153" s="333">
        <f t="shared" si="53"/>
        <v>1.5765273462285805</v>
      </c>
      <c r="J1153">
        <f t="shared" si="51"/>
        <v>9.678383589754036E-2</v>
      </c>
      <c r="K1153" s="333">
        <f>MAX(I$3:I1153)</f>
        <v>1.8516209749008172</v>
      </c>
      <c r="L1153">
        <f t="shared" si="52"/>
        <v>-0.14856908211842446</v>
      </c>
    </row>
    <row r="1154" spans="1:12">
      <c r="A1154" s="28">
        <v>45573</v>
      </c>
      <c r="B1154" s="33">
        <v>1.7522250752679549</v>
      </c>
      <c r="C1154" s="33">
        <v>1.4142133701406099</v>
      </c>
      <c r="D1154" s="33">
        <v>2.0902367803952999</v>
      </c>
      <c r="E1154" s="33">
        <v>1.1738563</v>
      </c>
      <c r="F1154" s="46">
        <v>1.0667884732085291</v>
      </c>
      <c r="G1154" s="33">
        <f>[1]!thsiFinD("ths_int_chg_ratio_index",G$1,$A$3,$A1154,101)/100+1</f>
        <v>1.3683172214529999</v>
      </c>
      <c r="H1154" s="46">
        <v>1.3439524908060512</v>
      </c>
      <c r="I1154" s="333">
        <f t="shared" si="53"/>
        <v>1.7170946356006755</v>
      </c>
      <c r="J1154">
        <f t="shared" si="51"/>
        <v>8.91626077456662E-2</v>
      </c>
      <c r="K1154" s="333">
        <f>MAX(I$3:I1154)</f>
        <v>1.8516209749008172</v>
      </c>
      <c r="L1154">
        <f t="shared" si="52"/>
        <v>-7.2653281164817063E-2</v>
      </c>
    </row>
    <row r="1155" spans="1:12">
      <c r="A1155" s="28">
        <v>45574</v>
      </c>
      <c r="B1155" s="33">
        <v>1.6555690458093399</v>
      </c>
      <c r="C1155" s="33">
        <v>1.3316433904283551</v>
      </c>
      <c r="D1155" s="33">
        <v>1.979494701190325</v>
      </c>
      <c r="E1155" s="33">
        <v>1.0896030999999999</v>
      </c>
      <c r="F1155" s="46">
        <v>0.99218395687568806</v>
      </c>
      <c r="G1155" s="33">
        <f>[1]!thsiFinD("ths_int_chg_ratio_index",G$1,$A$3,$A1155,101)/100+1</f>
        <v>1.29055617005381</v>
      </c>
      <c r="H1155" s="46">
        <v>1.2418096046530895</v>
      </c>
      <c r="I1155" s="333">
        <f t="shared" si="53"/>
        <v>1.6106521529217073</v>
      </c>
      <c r="J1155">
        <f t="shared" ref="J1155:J1218" si="54">I1155/I1154-1</f>
        <v>-6.1989875497882818E-2</v>
      </c>
      <c r="K1155" s="333">
        <f>MAX(I$3:I1155)</f>
        <v>1.8516209749008172</v>
      </c>
      <c r="L1155">
        <f t="shared" ref="L1155:L1218" si="55">I1155/K1155-1</f>
        <v>-0.13013938880878018</v>
      </c>
    </row>
    <row r="1156" spans="1:12">
      <c r="A1156" s="28">
        <v>45575</v>
      </c>
      <c r="B1156" s="33">
        <v>1.6138701425981536</v>
      </c>
      <c r="C1156" s="33">
        <v>1.2776220592629299</v>
      </c>
      <c r="D1156" s="33">
        <v>1.9501182259333774</v>
      </c>
      <c r="E1156" s="33">
        <v>1.0584947</v>
      </c>
      <c r="F1156" s="46">
        <v>0.99805026638568572</v>
      </c>
      <c r="G1156" s="33">
        <f>[1]!thsiFinD("ths_int_chg_ratio_index",G$1,$A$3,$A1156,101)/100+1</f>
        <v>1.2821149631279001</v>
      </c>
      <c r="H1156" s="46">
        <v>1.2497265921911869</v>
      </c>
      <c r="I1156" s="333">
        <f t="shared" ref="I1156:I1219" si="56">D1156*0.5+H1156*0.5</f>
        <v>1.5999224090622821</v>
      </c>
      <c r="J1156">
        <f t="shared" si="54"/>
        <v>-6.6617387497117653E-3</v>
      </c>
      <c r="K1156" s="333">
        <f>MAX(I$3:I1156)</f>
        <v>1.8516209749008172</v>
      </c>
      <c r="L1156">
        <f t="shared" si="55"/>
        <v>-0.13593417294920063</v>
      </c>
    </row>
    <row r="1157" spans="1:12">
      <c r="A1157" s="28">
        <v>45576</v>
      </c>
      <c r="B1157" s="33">
        <v>1.5540092332869562</v>
      </c>
      <c r="C1157" s="33">
        <v>1.2099823187746526</v>
      </c>
      <c r="D1157" s="33">
        <v>1.8980361477992598</v>
      </c>
      <c r="E1157" s="33">
        <v>0.99443709999999996</v>
      </c>
      <c r="F1157" s="46">
        <v>0.96768993168032402</v>
      </c>
      <c r="G1157" s="33">
        <f>[1]!thsiFinD("ths_int_chg_ratio_index",G$1,$A$3,$A1157,101)/100+1</f>
        <v>1.22521853827584</v>
      </c>
      <c r="H1157" s="46">
        <v>1.2097701359571358</v>
      </c>
      <c r="I1157" s="333">
        <f t="shared" si="56"/>
        <v>1.5539031418781977</v>
      </c>
      <c r="J1157">
        <f t="shared" si="54"/>
        <v>-2.8763436853826208E-2</v>
      </c>
      <c r="K1157" s="333">
        <f>MAX(I$3:I1157)</f>
        <v>1.8516209749008172</v>
      </c>
      <c r="L1157">
        <f t="shared" si="55"/>
        <v>-0.16078767580312536</v>
      </c>
    </row>
    <row r="1158" spans="1:12">
      <c r="A1158" s="28">
        <v>45579</v>
      </c>
      <c r="B1158" s="33">
        <v>1.5947745208009012</v>
      </c>
      <c r="C1158" s="33">
        <v>1.2423349026978174</v>
      </c>
      <c r="D1158" s="33">
        <v>1.947214138903985</v>
      </c>
      <c r="E1158" s="33">
        <v>1.0167714999999999</v>
      </c>
      <c r="F1158" s="46">
        <v>0.98759951190749196</v>
      </c>
      <c r="G1158" s="33">
        <f>[1]!thsiFinD("ths_int_chg_ratio_index",G$1,$A$3,$A1158,101)/100+1</f>
        <v>1.2519887139842101</v>
      </c>
      <c r="H1158" s="46">
        <v>1.2400928618028908</v>
      </c>
      <c r="I1158" s="333">
        <f t="shared" si="56"/>
        <v>1.593653500353438</v>
      </c>
      <c r="J1158">
        <f t="shared" si="54"/>
        <v>2.5580975675996154E-2</v>
      </c>
      <c r="K1158" s="333">
        <f>MAX(I$3:I1158)</f>
        <v>1.8516209749008172</v>
      </c>
      <c r="L1158">
        <f t="shared" si="55"/>
        <v>-0.1393198057508489</v>
      </c>
    </row>
    <row r="1159" spans="1:12">
      <c r="A1159" s="28">
        <v>45580</v>
      </c>
      <c r="B1159" s="33">
        <v>1.5582720733065438</v>
      </c>
      <c r="C1159" s="33">
        <v>1.2112850716323524</v>
      </c>
      <c r="D1159" s="33">
        <v>1.905259074980735</v>
      </c>
      <c r="E1159" s="33">
        <v>0.98679749999999999</v>
      </c>
      <c r="F1159" s="46">
        <v>0.96192928922463405</v>
      </c>
      <c r="G1159" s="33">
        <f>[1]!thsiFinD("ths_int_chg_ratio_index",G$1,$A$3,$A1159,101)/100+1</f>
        <v>1.2259163246961899</v>
      </c>
      <c r="H1159" s="46">
        <v>1.2166311085029973</v>
      </c>
      <c r="I1159" s="333">
        <f t="shared" si="56"/>
        <v>1.5609450917418661</v>
      </c>
      <c r="J1159">
        <f t="shared" si="54"/>
        <v>-2.0524165763961766E-2</v>
      </c>
      <c r="K1159" s="333">
        <f>MAX(I$3:I1159)</f>
        <v>1.8516209749008172</v>
      </c>
      <c r="L1159">
        <f t="shared" si="55"/>
        <v>-0.15698454872737722</v>
      </c>
    </row>
    <row r="1160" spans="1:12">
      <c r="A1160" s="28">
        <v>45581</v>
      </c>
      <c r="B1160" s="33">
        <v>1.521020361926791</v>
      </c>
      <c r="C1160" s="33">
        <v>1.184311718226142</v>
      </c>
      <c r="D1160" s="33">
        <v>1.85772900562744</v>
      </c>
      <c r="E1160" s="33">
        <v>0.95735700000000001</v>
      </c>
      <c r="F1160" s="46">
        <v>0.95685659281549995</v>
      </c>
      <c r="G1160" s="33">
        <f>[1]!thsiFinD("ths_int_chg_ratio_index",G$1,$A$3,$A1160,101)/100+1</f>
        <v>1.20268334083491</v>
      </c>
      <c r="H1160" s="46">
        <v>1.217469213337071</v>
      </c>
      <c r="I1160" s="333">
        <f t="shared" si="56"/>
        <v>1.5375991094822554</v>
      </c>
      <c r="J1160">
        <f t="shared" si="54"/>
        <v>-1.4956312289985063E-2</v>
      </c>
      <c r="K1160" s="333">
        <f>MAX(I$3:I1160)</f>
        <v>1.8516209749008172</v>
      </c>
      <c r="L1160">
        <f t="shared" si="55"/>
        <v>-0.16959295108189332</v>
      </c>
    </row>
    <row r="1161" spans="1:12">
      <c r="A1161" s="28">
        <v>45582</v>
      </c>
      <c r="B1161" s="33">
        <v>1.525890509902089</v>
      </c>
      <c r="C1161" s="33">
        <v>1.1838881627745506</v>
      </c>
      <c r="D1161" s="33">
        <v>1.8678928570296276</v>
      </c>
      <c r="E1161" s="33">
        <v>0.95331189999999999</v>
      </c>
      <c r="F1161" s="46">
        <v>0.94689079425631195</v>
      </c>
      <c r="G1161" s="33">
        <f>[1]!thsiFinD("ths_int_chg_ratio_index",G$1,$A$3,$A1161,101)/100+1</f>
        <v>1.2021705913526499</v>
      </c>
      <c r="H1161" s="46">
        <v>1.2096882627535208</v>
      </c>
      <c r="I1161" s="333">
        <f t="shared" si="56"/>
        <v>1.5387905598915741</v>
      </c>
      <c r="J1161">
        <f t="shared" si="54"/>
        <v>7.7487714578605704E-4</v>
      </c>
      <c r="K1161" s="333">
        <f>MAX(I$3:I1161)</f>
        <v>1.8516209749008172</v>
      </c>
      <c r="L1161">
        <f t="shared" si="55"/>
        <v>-0.16894948763798701</v>
      </c>
    </row>
    <row r="1162" spans="1:12">
      <c r="A1162" s="28">
        <v>45583</v>
      </c>
      <c r="B1162" s="33">
        <v>1.6470269087403675</v>
      </c>
      <c r="C1162" s="33">
        <v>1.2951505431212049</v>
      </c>
      <c r="D1162" s="33">
        <v>1.9989032743595301</v>
      </c>
      <c r="E1162" s="33">
        <v>1.0379003</v>
      </c>
      <c r="F1162" s="46">
        <v>0.98223568768848202</v>
      </c>
      <c r="G1162" s="33">
        <f>[1]!thsiFinD("ths_int_chg_ratio_index",G$1,$A$3,$A1162,101)/100+1</f>
        <v>1.2644031416186801</v>
      </c>
      <c r="H1162" s="46">
        <v>1.2456894144952888</v>
      </c>
      <c r="I1162" s="333">
        <f t="shared" si="56"/>
        <v>1.6222963444274094</v>
      </c>
      <c r="J1162">
        <f t="shared" si="54"/>
        <v>5.4267154161459885E-2</v>
      </c>
      <c r="K1162" s="333">
        <f>MAX(I$3:I1162)</f>
        <v>1.8516209749008172</v>
      </c>
      <c r="L1162">
        <f t="shared" si="55"/>
        <v>-0.12385074136767737</v>
      </c>
    </row>
    <row r="1163" spans="1:12">
      <c r="A1163" s="28">
        <v>45586</v>
      </c>
      <c r="B1163" s="33">
        <v>1.6684721714412862</v>
      </c>
      <c r="C1163" s="33">
        <v>1.3115758436555351</v>
      </c>
      <c r="D1163" s="33">
        <v>2.0253684992270378</v>
      </c>
      <c r="E1163" s="33">
        <v>1.0569089</v>
      </c>
      <c r="F1163" s="46">
        <v>0.98691631047761896</v>
      </c>
      <c r="G1163" s="33">
        <f>[1]!thsiFinD("ths_int_chg_ratio_index",G$1,$A$3,$A1163,101)/100+1</f>
        <v>1.2829630559687701</v>
      </c>
      <c r="H1163" s="46">
        <v>1.2583044911176273</v>
      </c>
      <c r="I1163" s="333">
        <f t="shared" si="56"/>
        <v>1.6418364951723325</v>
      </c>
      <c r="J1163">
        <f t="shared" si="54"/>
        <v>1.2044748058542831E-2</v>
      </c>
      <c r="K1163" s="333">
        <f>MAX(I$3:I1163)</f>
        <v>1.8516209749008172</v>
      </c>
      <c r="L1163">
        <f t="shared" si="55"/>
        <v>-0.113297744285772</v>
      </c>
    </row>
    <row r="1164" spans="1:12">
      <c r="A1164" s="28">
        <v>45587</v>
      </c>
      <c r="B1164" s="33">
        <v>1.6714974233786324</v>
      </c>
      <c r="C1164" s="33">
        <v>1.3066317482314749</v>
      </c>
      <c r="D1164" s="33">
        <v>2.0363630985257899</v>
      </c>
      <c r="E1164" s="33">
        <v>1.054149</v>
      </c>
      <c r="F1164" s="46">
        <v>0.99331957971016793</v>
      </c>
      <c r="G1164" s="33">
        <f>[1]!thsiFinD("ths_int_chg_ratio_index",G$1,$A$3,$A1164,101)/100+1</f>
        <v>1.2875044629952499</v>
      </c>
      <c r="H1164" s="46">
        <v>1.2690521106618204</v>
      </c>
      <c r="I1164" s="333">
        <f t="shared" si="56"/>
        <v>1.6527076045938052</v>
      </c>
      <c r="J1164">
        <f t="shared" si="54"/>
        <v>6.6213106198078631E-3</v>
      </c>
      <c r="K1164" s="333">
        <f>MAX(I$3:I1164)</f>
        <v>1.8516209749008172</v>
      </c>
      <c r="L1164">
        <f t="shared" si="55"/>
        <v>-0.10742661322340386</v>
      </c>
    </row>
    <row r="1165" spans="1:12">
      <c r="A1165" s="28">
        <v>45588</v>
      </c>
      <c r="B1165" s="33">
        <v>1.6449291287205126</v>
      </c>
      <c r="C1165" s="33">
        <v>1.2939281160081275</v>
      </c>
      <c r="D1165" s="33">
        <v>1.9959301414328974</v>
      </c>
      <c r="E1165" s="33">
        <v>1.0535505000000001</v>
      </c>
      <c r="F1165" s="46">
        <v>0.9971972404000512</v>
      </c>
      <c r="G1165" s="33">
        <f>[1]!thsiFinD("ths_int_chg_ratio_index",G$1,$A$3,$A1165,101)/100+1</f>
        <v>1.2858617342622101</v>
      </c>
      <c r="H1165" s="46">
        <v>1.2718116653715787</v>
      </c>
      <c r="I1165" s="333">
        <f t="shared" si="56"/>
        <v>1.6338709034022381</v>
      </c>
      <c r="J1165">
        <f t="shared" si="54"/>
        <v>-1.1397479589982717E-2</v>
      </c>
      <c r="K1165" s="333">
        <f>MAX(I$3:I1165)</f>
        <v>1.8516209749008172</v>
      </c>
      <c r="L1165">
        <f t="shared" si="55"/>
        <v>-0.11759970018175181</v>
      </c>
    </row>
    <row r="1166" spans="1:12">
      <c r="A1166" s="28">
        <v>45589</v>
      </c>
      <c r="B1166" s="33">
        <v>1.6467015278603538</v>
      </c>
      <c r="C1166" s="33">
        <v>1.2929693576151151</v>
      </c>
      <c r="D1166" s="33">
        <v>2.0004336981055921</v>
      </c>
      <c r="E1166" s="33">
        <v>1.0429029999999999</v>
      </c>
      <c r="F1166" s="46">
        <v>0.98671032867058295</v>
      </c>
      <c r="G1166" s="33">
        <f>[1]!thsiFinD("ths_int_chg_ratio_index",G$1,$A$3,$A1166,101)/100+1</f>
        <v>1.2687735771542199</v>
      </c>
      <c r="H1166" s="46">
        <v>1.2646981537894422</v>
      </c>
      <c r="I1166" s="333">
        <f t="shared" si="56"/>
        <v>1.6325659259475171</v>
      </c>
      <c r="J1166">
        <f t="shared" si="54"/>
        <v>-7.987029158812442E-4</v>
      </c>
      <c r="K1166" s="333">
        <f>MAX(I$3:I1166)</f>
        <v>1.8516209749008172</v>
      </c>
      <c r="L1166">
        <f t="shared" si="55"/>
        <v>-0.11830447587419113</v>
      </c>
    </row>
    <row r="1167" spans="1:12">
      <c r="A1167" s="28">
        <v>45590</v>
      </c>
      <c r="B1167" s="33">
        <v>1.6687993358746376</v>
      </c>
      <c r="C1167" s="33">
        <v>1.3182196543994524</v>
      </c>
      <c r="D1167" s="33">
        <v>2.0193790173498227</v>
      </c>
      <c r="E1167" s="33">
        <v>1.0763951</v>
      </c>
      <c r="F1167" s="46">
        <v>0.99551414021983053</v>
      </c>
      <c r="G1167" s="33">
        <f>[1]!thsiFinD("ths_int_chg_ratio_index",G$1,$A$3,$A1167,101)/100+1</f>
        <v>1.2807532958518699</v>
      </c>
      <c r="H1167" s="46">
        <v>1.2797232711285096</v>
      </c>
      <c r="I1167" s="333">
        <f t="shared" si="56"/>
        <v>1.6495511442391662</v>
      </c>
      <c r="J1167">
        <f t="shared" si="54"/>
        <v>1.0404001468909074E-2</v>
      </c>
      <c r="K1167" s="333">
        <f>MAX(I$3:I1167)</f>
        <v>1.8516209749008172</v>
      </c>
      <c r="L1167">
        <f t="shared" si="55"/>
        <v>-0.10913131434605561</v>
      </c>
    </row>
    <row r="1168" spans="1:12">
      <c r="A1168" s="28">
        <v>45593</v>
      </c>
      <c r="B1168" s="33">
        <v>1.6583853819449212</v>
      </c>
      <c r="C1168" s="33">
        <v>1.3092226051096025</v>
      </c>
      <c r="D1168" s="33">
        <v>2.00754815878024</v>
      </c>
      <c r="E1168" s="33">
        <v>1.0667279000000001</v>
      </c>
      <c r="F1168" s="46">
        <v>1.0002085060366015</v>
      </c>
      <c r="G1168" s="33">
        <f>[1]!thsiFinD("ths_int_chg_ratio_index",G$1,$A$3,$A1168,101)/100+1</f>
        <v>1.2836211621540601</v>
      </c>
      <c r="H1168" s="46">
        <v>1.2965203318509366</v>
      </c>
      <c r="I1168" s="333">
        <f t="shared" si="56"/>
        <v>1.6520342453155883</v>
      </c>
      <c r="J1168">
        <f t="shared" si="54"/>
        <v>1.5053192409910654E-3</v>
      </c>
      <c r="K1168" s="333">
        <f>MAX(I$3:I1168)</f>
        <v>1.8516209749008172</v>
      </c>
      <c r="L1168">
        <f t="shared" si="55"/>
        <v>-0.1077902725723443</v>
      </c>
    </row>
    <row r="1169" spans="1:12">
      <c r="A1169" s="28">
        <v>45594</v>
      </c>
      <c r="B1169" s="33">
        <v>1.6458815212489326</v>
      </c>
      <c r="C1169" s="33">
        <v>1.2915849353227999</v>
      </c>
      <c r="D1169" s="33">
        <v>2.0001781071750653</v>
      </c>
      <c r="E1169" s="33">
        <v>1.0434638000000001</v>
      </c>
      <c r="F1169" s="46">
        <v>0.98968978434011001</v>
      </c>
      <c r="G1169" s="33">
        <f>[1]!thsiFinD("ths_int_chg_ratio_index",G$1,$A$3,$A1169,101)/100+1</f>
        <v>1.28278004016531</v>
      </c>
      <c r="H1169" s="46">
        <v>1.2785866485863675</v>
      </c>
      <c r="I1169" s="333">
        <f t="shared" si="56"/>
        <v>1.6393823778807164</v>
      </c>
      <c r="J1169">
        <f t="shared" si="54"/>
        <v>-7.6583566416656979E-3</v>
      </c>
      <c r="K1169" s="333">
        <f>MAX(I$3:I1169)</f>
        <v>1.8516209749008172</v>
      </c>
      <c r="L1169">
        <f t="shared" si="55"/>
        <v>-0.1146231328641486</v>
      </c>
    </row>
    <row r="1170" spans="1:12">
      <c r="A1170" s="28">
        <v>45595</v>
      </c>
      <c r="B1170" s="33">
        <v>1.6425366603605187</v>
      </c>
      <c r="C1170" s="33">
        <v>1.283409299342305</v>
      </c>
      <c r="D1170" s="33">
        <v>2.0016640213787324</v>
      </c>
      <c r="E1170" s="33">
        <v>1.0263504999999999</v>
      </c>
      <c r="F1170" s="46">
        <v>0.98421281386808002</v>
      </c>
      <c r="G1170" s="33">
        <f>[1]!thsiFinD("ths_int_chg_ratio_index",G$1,$A$3,$A1170,101)/100+1</f>
        <v>1.2797407486480701</v>
      </c>
      <c r="H1170" s="46">
        <v>1.277326807151884</v>
      </c>
      <c r="I1170" s="333">
        <f t="shared" si="56"/>
        <v>1.6394954142653082</v>
      </c>
      <c r="J1170">
        <f t="shared" si="54"/>
        <v>6.8950591464833622E-5</v>
      </c>
      <c r="K1170" s="333">
        <f>MAX(I$3:I1170)</f>
        <v>1.8516209749008172</v>
      </c>
      <c r="L1170">
        <f t="shared" si="55"/>
        <v>-0.11456208560549042</v>
      </c>
    </row>
    <row r="1171" spans="1:12">
      <c r="A1171" s="28">
        <v>45596</v>
      </c>
      <c r="B1171" s="33">
        <v>1.65429449059486</v>
      </c>
      <c r="C1171" s="33">
        <v>1.30574898946761</v>
      </c>
      <c r="D1171" s="33">
        <v>2.00283999172211</v>
      </c>
      <c r="E1171" s="33">
        <v>1.0324017000000001</v>
      </c>
      <c r="F1171" s="46">
        <v>0.98728854084853201</v>
      </c>
      <c r="G1171" s="33">
        <f>[1]!thsiFinD("ths_int_chg_ratio_index",G$1,$A$3,$A1171,101)/100+1</f>
        <v>1.2886156745673001</v>
      </c>
      <c r="H1171" s="46">
        <v>1.2869944899093531</v>
      </c>
      <c r="I1171" s="333">
        <f t="shared" si="56"/>
        <v>1.6449172408157315</v>
      </c>
      <c r="J1171">
        <f t="shared" si="54"/>
        <v>3.3070092805675966E-3</v>
      </c>
      <c r="K1171" s="333">
        <f>MAX(I$3:I1171)</f>
        <v>1.8516209749008172</v>
      </c>
      <c r="L1171">
        <f t="shared" si="55"/>
        <v>-0.11163393420522139</v>
      </c>
    </row>
    <row r="1172" spans="1:12">
      <c r="A1172" s="28">
        <v>45597</v>
      </c>
      <c r="B1172" s="33">
        <v>1.617010792735565</v>
      </c>
      <c r="C1172" s="33">
        <v>1.2691458468182051</v>
      </c>
      <c r="D1172" s="33">
        <v>1.9648757386529252</v>
      </c>
      <c r="E1172" s="33">
        <v>1.0051422000000001</v>
      </c>
      <c r="F1172" s="46">
        <v>0.98405187086078905</v>
      </c>
      <c r="G1172" s="33">
        <f>[1]!thsiFinD("ths_int_chg_ratio_index",G$1,$A$3,$A1172,101)/100+1</f>
        <v>1.2686002957951199</v>
      </c>
      <c r="H1172" s="46">
        <v>1.2646529326515015</v>
      </c>
      <c r="I1172" s="333">
        <f t="shared" si="56"/>
        <v>1.6147643356522132</v>
      </c>
      <c r="J1172">
        <f t="shared" si="54"/>
        <v>-1.8330955755904932E-2</v>
      </c>
      <c r="K1172" s="333">
        <f>MAX(I$3:I1172)</f>
        <v>1.8516209749008172</v>
      </c>
      <c r="L1172">
        <f t="shared" si="55"/>
        <v>-0.1279185332523527</v>
      </c>
    </row>
    <row r="1173" spans="1:12">
      <c r="A1173" s="28">
        <v>45600</v>
      </c>
      <c r="B1173" s="33">
        <v>1.6558853276043362</v>
      </c>
      <c r="C1173" s="33">
        <v>1.3029303612048375</v>
      </c>
      <c r="D1173" s="33">
        <v>2.0088402940038348</v>
      </c>
      <c r="E1173" s="33">
        <v>1.0238596</v>
      </c>
      <c r="F1173" s="46">
        <v>0.99855829095821913</v>
      </c>
      <c r="G1173" s="33">
        <f>[1]!thsiFinD("ths_int_chg_ratio_index",G$1,$A$3,$A1173,101)/100+1</f>
        <v>1.2916778172801899</v>
      </c>
      <c r="H1173" s="46">
        <v>1.2881988591122471</v>
      </c>
      <c r="I1173" s="333">
        <f t="shared" si="56"/>
        <v>1.6485195765580409</v>
      </c>
      <c r="J1173">
        <f t="shared" si="54"/>
        <v>2.0904128336593386E-2</v>
      </c>
      <c r="K1173" s="333">
        <f>MAX(I$3:I1173)</f>
        <v>1.8516209749008172</v>
      </c>
      <c r="L1173">
        <f t="shared" si="55"/>
        <v>-0.10968843035149545</v>
      </c>
    </row>
    <row r="1174" spans="1:12">
      <c r="A1174" s="28">
        <v>45601</v>
      </c>
      <c r="B1174" s="33">
        <v>1.7089983378418274</v>
      </c>
      <c r="C1174" s="33">
        <v>1.3526179369241276</v>
      </c>
      <c r="D1174" s="33">
        <v>2.0653787387595273</v>
      </c>
      <c r="E1174" s="33">
        <v>1.0633010000000001</v>
      </c>
      <c r="F1174" s="46">
        <v>1.0252728668787701</v>
      </c>
      <c r="G1174" s="33">
        <f>[1]!thsiFinD("ths_int_chg_ratio_index",G$1,$A$3,$A1174,101)/100+1</f>
        <v>1.3286676746491302</v>
      </c>
      <c r="H1174" s="46">
        <v>1.3209396000399609</v>
      </c>
      <c r="I1174" s="333">
        <f t="shared" si="56"/>
        <v>1.6931591693997441</v>
      </c>
      <c r="J1174">
        <f t="shared" si="54"/>
        <v>2.707859431970272E-2</v>
      </c>
      <c r="K1174" s="333">
        <f>MAX(I$3:I1174)</f>
        <v>1.8516209749008172</v>
      </c>
      <c r="L1174">
        <f t="shared" si="55"/>
        <v>-8.5580044538845823E-2</v>
      </c>
    </row>
    <row r="1175" spans="1:12">
      <c r="A1175" s="28">
        <v>45602</v>
      </c>
      <c r="B1175" s="33">
        <v>1.6912951976910975</v>
      </c>
      <c r="C1175" s="33">
        <v>1.3456466970692449</v>
      </c>
      <c r="D1175" s="33">
        <v>2.0369436983129501</v>
      </c>
      <c r="E1175" s="33">
        <v>1.0620429</v>
      </c>
      <c r="F1175" s="46">
        <v>1.022079763223527</v>
      </c>
      <c r="G1175" s="33">
        <f>[1]!thsiFinD("ths_int_chg_ratio_index",G$1,$A$3,$A1175,101)/100+1</f>
        <v>1.32389107354752</v>
      </c>
      <c r="H1175" s="46">
        <v>1.3235015293788093</v>
      </c>
      <c r="I1175" s="333">
        <f t="shared" si="56"/>
        <v>1.6802226138458796</v>
      </c>
      <c r="J1175">
        <f t="shared" si="54"/>
        <v>-7.6404840062678225E-3</v>
      </c>
      <c r="K1175" s="333">
        <f>MAX(I$3:I1175)</f>
        <v>1.8516209749008172</v>
      </c>
      <c r="L1175">
        <f t="shared" si="55"/>
        <v>-9.2566655583559032E-2</v>
      </c>
    </row>
    <row r="1176" spans="1:12">
      <c r="A1176" s="28">
        <v>45603</v>
      </c>
      <c r="B1176" s="33">
        <v>1.7263663153591888</v>
      </c>
      <c r="C1176" s="33">
        <v>1.3843028639065076</v>
      </c>
      <c r="D1176" s="33">
        <v>2.0684297668118701</v>
      </c>
      <c r="E1176" s="33">
        <v>1.0831200000000001</v>
      </c>
      <c r="F1176" s="46">
        <v>1.0498008756832831</v>
      </c>
      <c r="G1176" s="33">
        <f>[1]!thsiFinD("ths_int_chg_ratio_index",G$1,$A$3,$A1176,101)/100+1</f>
        <v>1.34879974301067</v>
      </c>
      <c r="H1176" s="46">
        <v>1.3519554470437265</v>
      </c>
      <c r="I1176" s="333">
        <f t="shared" si="56"/>
        <v>1.7101926069277984</v>
      </c>
      <c r="J1176">
        <f t="shared" si="54"/>
        <v>1.7836918057732909E-2</v>
      </c>
      <c r="K1176" s="333">
        <f>MAX(I$3:I1176)</f>
        <v>1.8516209749008172</v>
      </c>
      <c r="L1176">
        <f t="shared" si="55"/>
        <v>-7.6380841376348374E-2</v>
      </c>
    </row>
    <row r="1177" spans="1:12">
      <c r="A1177" s="28">
        <v>45604</v>
      </c>
      <c r="B1177" s="33">
        <v>1.7307326839881512</v>
      </c>
      <c r="C1177" s="33">
        <v>1.3989143726546001</v>
      </c>
      <c r="D1177" s="33">
        <v>2.0625509953217023</v>
      </c>
      <c r="E1177" s="33">
        <v>1.0846631</v>
      </c>
      <c r="F1177" s="46">
        <v>1.0412524553975651</v>
      </c>
      <c r="G1177" s="33">
        <f>[1]!thsiFinD("ths_int_chg_ratio_index",G$1,$A$3,$A1177,101)/100+1</f>
        <v>1.35101993878189</v>
      </c>
      <c r="H1177" s="46">
        <v>1.3474875185346904</v>
      </c>
      <c r="I1177" s="333">
        <f t="shared" si="56"/>
        <v>1.7050192569281963</v>
      </c>
      <c r="J1177">
        <f t="shared" si="54"/>
        <v>-3.0250101530350237E-3</v>
      </c>
      <c r="K1177" s="333">
        <f>MAX(I$3:I1177)</f>
        <v>1.8516209749008172</v>
      </c>
      <c r="L1177">
        <f t="shared" si="55"/>
        <v>-7.9174798708722571E-2</v>
      </c>
    </row>
    <row r="1178" spans="1:12">
      <c r="A1178" s="28">
        <v>45607</v>
      </c>
      <c r="B1178" s="33">
        <v>1.7883119204333662</v>
      </c>
      <c r="C1178" s="33">
        <v>1.46748547901777</v>
      </c>
      <c r="D1178" s="33">
        <v>2.1091383618489621</v>
      </c>
      <c r="E1178" s="33">
        <v>1.1340352</v>
      </c>
      <c r="F1178" s="46">
        <v>1.051066075635454</v>
      </c>
      <c r="G1178" s="33">
        <f>[1]!thsiFinD("ths_int_chg_ratio_index",G$1,$A$3,$A1178,101)/100+1</f>
        <v>1.39319099540798</v>
      </c>
      <c r="H1178" s="46">
        <v>1.3670887940226892</v>
      </c>
      <c r="I1178" s="333">
        <f t="shared" si="56"/>
        <v>1.7381135779358257</v>
      </c>
      <c r="J1178">
        <f t="shared" si="54"/>
        <v>1.9409939725403946E-2</v>
      </c>
      <c r="K1178" s="333">
        <f>MAX(I$3:I1178)</f>
        <v>1.8516209749008172</v>
      </c>
      <c r="L1178">
        <f t="shared" si="55"/>
        <v>-6.1301637054025915E-2</v>
      </c>
    </row>
    <row r="1179" spans="1:12">
      <c r="A1179" s="28">
        <v>45608</v>
      </c>
      <c r="B1179" s="33">
        <v>1.7717905189256213</v>
      </c>
      <c r="C1179" s="33">
        <v>1.4468050851677849</v>
      </c>
      <c r="D1179" s="33">
        <v>2.0967759526834575</v>
      </c>
      <c r="E1179" s="33">
        <v>1.1220945</v>
      </c>
      <c r="F1179" s="46">
        <v>1.039641833327366</v>
      </c>
      <c r="G1179" s="33">
        <f>[1]!thsiFinD("ths_int_chg_ratio_index",G$1,$A$3,$A1179,101)/100+1</f>
        <v>1.37477284921577</v>
      </c>
      <c r="H1179" s="46">
        <v>1.3539415630098439</v>
      </c>
      <c r="I1179" s="333">
        <f t="shared" si="56"/>
        <v>1.7253587578466507</v>
      </c>
      <c r="J1179">
        <f t="shared" si="54"/>
        <v>-7.3383122087582464E-3</v>
      </c>
      <c r="K1179" s="333">
        <f>MAX(I$3:I1179)</f>
        <v>1.8516209749008172</v>
      </c>
      <c r="L1179">
        <f t="shared" si="55"/>
        <v>-6.8190098711173763E-2</v>
      </c>
    </row>
    <row r="1180" spans="1:12">
      <c r="A1180" s="28">
        <v>45609</v>
      </c>
      <c r="B1180" s="33">
        <v>1.7955629040367149</v>
      </c>
      <c r="C1180" s="33">
        <v>1.46152431528024</v>
      </c>
      <c r="D1180" s="33">
        <v>2.1296014927931899</v>
      </c>
      <c r="E1180" s="33">
        <v>1.1360144999999999</v>
      </c>
      <c r="F1180" s="46">
        <v>1.0441732694746879</v>
      </c>
      <c r="G1180" s="33">
        <f>[1]!thsiFinD("ths_int_chg_ratio_index",G$1,$A$3,$A1180,101)/100+1</f>
        <v>1.3766067195384499</v>
      </c>
      <c r="H1180" s="46">
        <v>1.3582708711582765</v>
      </c>
      <c r="I1180" s="333">
        <f t="shared" si="56"/>
        <v>1.7439361819757333</v>
      </c>
      <c r="J1180">
        <f t="shared" si="54"/>
        <v>1.0767281902732018E-2</v>
      </c>
      <c r="K1180" s="333">
        <f>MAX(I$3:I1180)</f>
        <v>1.8516209749008172</v>
      </c>
      <c r="L1180">
        <f t="shared" si="55"/>
        <v>-5.8157038824239948E-2</v>
      </c>
    </row>
    <row r="1181" spans="1:12">
      <c r="A1181" s="28">
        <v>45610</v>
      </c>
      <c r="B1181" s="33">
        <v>1.7331601144437487</v>
      </c>
      <c r="C1181" s="33">
        <v>1.4060213981194476</v>
      </c>
      <c r="D1181" s="33">
        <v>2.0602988307680499</v>
      </c>
      <c r="E1181" s="33">
        <v>1.0936621</v>
      </c>
      <c r="F1181" s="46">
        <v>1.022869543235051</v>
      </c>
      <c r="G1181" s="33">
        <f>[1]!thsiFinD("ths_int_chg_ratio_index",G$1,$A$3,$A1181,101)/100+1</f>
        <v>1.33065614114746</v>
      </c>
      <c r="H1181" s="46">
        <v>1.3270403061901386</v>
      </c>
      <c r="I1181" s="333">
        <f t="shared" si="56"/>
        <v>1.6936695684790943</v>
      </c>
      <c r="J1181">
        <f t="shared" si="54"/>
        <v>-2.8823654223224526E-2</v>
      </c>
      <c r="K1181" s="333">
        <f>MAX(I$3:I1181)</f>
        <v>1.8516209749008172</v>
      </c>
      <c r="L1181">
        <f t="shared" si="55"/>
        <v>-8.530439466974804E-2</v>
      </c>
    </row>
    <row r="1182" spans="1:12">
      <c r="A1182" s="28">
        <v>45611</v>
      </c>
      <c r="B1182" s="33">
        <v>1.6700278760237526</v>
      </c>
      <c r="C1182" s="33">
        <v>1.342727601986095</v>
      </c>
      <c r="D1182" s="33">
        <v>1.99732815006141</v>
      </c>
      <c r="E1182" s="33">
        <v>1.0518339999999999</v>
      </c>
      <c r="F1182" s="46">
        <v>1.0028718954430458</v>
      </c>
      <c r="G1182" s="33">
        <f>[1]!thsiFinD("ths_int_chg_ratio_index",G$1,$A$3,$A1182,101)/100+1</f>
        <v>1.30220533011976</v>
      </c>
      <c r="H1182" s="46">
        <v>1.3054275857084892</v>
      </c>
      <c r="I1182" s="333">
        <f t="shared" si="56"/>
        <v>1.6513778678849496</v>
      </c>
      <c r="J1182">
        <f t="shared" si="54"/>
        <v>-2.4970455501613809E-2</v>
      </c>
      <c r="K1182" s="333">
        <f>MAX(I$3:I1182)</f>
        <v>1.8516209749008172</v>
      </c>
      <c r="L1182">
        <f t="shared" si="55"/>
        <v>-0.10814476058016886</v>
      </c>
    </row>
    <row r="1183" spans="1:12">
      <c r="A1183" s="28">
        <v>45614</v>
      </c>
      <c r="B1183" s="33">
        <v>1.6268611346709463</v>
      </c>
      <c r="C1183" s="33">
        <v>1.3146203803301599</v>
      </c>
      <c r="D1183" s="33">
        <v>1.9391018890117326</v>
      </c>
      <c r="E1183" s="33">
        <v>1.0287390000000001</v>
      </c>
      <c r="F1183" s="46">
        <v>0.99540891724294667</v>
      </c>
      <c r="G1183" s="33">
        <f>[1]!thsiFinD("ths_int_chg_ratio_index",G$1,$A$3,$A1183,101)/100+1</f>
        <v>1.2741917441352399</v>
      </c>
      <c r="H1183" s="46">
        <v>1.2858947357076163</v>
      </c>
      <c r="I1183" s="333">
        <f t="shared" si="56"/>
        <v>1.6124983123596746</v>
      </c>
      <c r="J1183">
        <f t="shared" si="54"/>
        <v>-2.3543706308157719E-2</v>
      </c>
      <c r="K1183" s="333">
        <f>MAX(I$3:I1183)</f>
        <v>1.8516209749008172</v>
      </c>
      <c r="L1183">
        <f t="shared" si="55"/>
        <v>-0.12914233840646105</v>
      </c>
    </row>
    <row r="1184" spans="1:12">
      <c r="A1184" s="28">
        <v>45615</v>
      </c>
      <c r="B1184" s="33">
        <v>1.6654102577852925</v>
      </c>
      <c r="C1184" s="33">
        <v>1.3542564078752799</v>
      </c>
      <c r="D1184" s="33">
        <v>1.9765641076953051</v>
      </c>
      <c r="E1184" s="33">
        <v>1.0601938</v>
      </c>
      <c r="F1184" s="46">
        <v>1.0049124078317306</v>
      </c>
      <c r="G1184" s="33">
        <f>[1]!thsiFinD("ths_int_chg_ratio_index",G$1,$A$3,$A1184,101)/100+1</f>
        <v>1.29662221380404</v>
      </c>
      <c r="H1184" s="46">
        <v>1.3094772272403166</v>
      </c>
      <c r="I1184" s="333">
        <f t="shared" si="56"/>
        <v>1.6430206674678107</v>
      </c>
      <c r="J1184">
        <f t="shared" si="54"/>
        <v>1.8928612125783228E-2</v>
      </c>
      <c r="K1184" s="333">
        <f>MAX(I$3:I1184)</f>
        <v>1.8516209749008172</v>
      </c>
      <c r="L1184">
        <f t="shared" si="55"/>
        <v>-0.1126582115133905</v>
      </c>
    </row>
    <row r="1185" spans="1:12">
      <c r="A1185" s="28">
        <v>45616</v>
      </c>
      <c r="B1185" s="33">
        <v>1.6792020162928862</v>
      </c>
      <c r="C1185" s="33">
        <v>1.3616257589345975</v>
      </c>
      <c r="D1185" s="33">
        <v>1.996778273651175</v>
      </c>
      <c r="E1185" s="33">
        <v>1.0692546000000001</v>
      </c>
      <c r="F1185" s="46">
        <v>1.0090206849394088</v>
      </c>
      <c r="G1185" s="33">
        <f>[1]!thsiFinD("ths_int_chg_ratio_index",G$1,$A$3,$A1185,101)/100+1</f>
        <v>1.31030653270311</v>
      </c>
      <c r="H1185" s="46">
        <v>1.32603615233162</v>
      </c>
      <c r="I1185" s="333">
        <f t="shared" si="56"/>
        <v>1.6614072129913975</v>
      </c>
      <c r="J1185">
        <f t="shared" si="54"/>
        <v>1.1190696433492686E-2</v>
      </c>
      <c r="K1185" s="333">
        <f>MAX(I$3:I1185)</f>
        <v>1.8516209749008172</v>
      </c>
      <c r="L1185">
        <f t="shared" si="55"/>
        <v>-0.10272823892568439</v>
      </c>
    </row>
    <row r="1186" spans="1:12">
      <c r="A1186" s="28">
        <v>45617</v>
      </c>
      <c r="B1186" s="33">
        <v>1.6729302576317575</v>
      </c>
      <c r="C1186" s="33">
        <v>1.3613009327646926</v>
      </c>
      <c r="D1186" s="33">
        <v>1.9845595824988225</v>
      </c>
      <c r="E1186" s="33">
        <v>1.0679673000000001</v>
      </c>
      <c r="F1186" s="46">
        <v>1.0093706413216568</v>
      </c>
      <c r="G1186" s="33">
        <f>[1]!thsiFinD("ths_int_chg_ratio_index",G$1,$A$3,$A1186,101)/100+1</f>
        <v>1.3084415616556599</v>
      </c>
      <c r="H1186" s="46">
        <v>1.3296113327609846</v>
      </c>
      <c r="I1186" s="333">
        <f t="shared" si="56"/>
        <v>1.6570854576299037</v>
      </c>
      <c r="J1186">
        <f t="shared" si="54"/>
        <v>-2.6012619469205633E-3</v>
      </c>
      <c r="K1186" s="333">
        <f>MAX(I$3:I1186)</f>
        <v>1.8516209749008172</v>
      </c>
      <c r="L1186">
        <f t="shared" si="55"/>
        <v>-0.10506227781381339</v>
      </c>
    </row>
    <row r="1187" spans="1:12">
      <c r="A1187" s="28">
        <v>45618</v>
      </c>
      <c r="B1187" s="33">
        <v>1.6171644999669712</v>
      </c>
      <c r="C1187" s="33">
        <v>1.3088367079943726</v>
      </c>
      <c r="D1187" s="33">
        <v>1.9254922919395701</v>
      </c>
      <c r="E1187" s="33">
        <v>1.0234186000000001</v>
      </c>
      <c r="F1187" s="46">
        <v>0.97592265966289604</v>
      </c>
      <c r="G1187" s="33">
        <f>[1]!thsiFinD("ths_int_chg_ratio_index",G$1,$A$3,$A1187,101)/100+1</f>
        <v>1.2598378522054001</v>
      </c>
      <c r="H1187" s="46">
        <v>1.2878040307692347</v>
      </c>
      <c r="I1187" s="333">
        <f t="shared" si="56"/>
        <v>1.6066481613544024</v>
      </c>
      <c r="J1187">
        <f t="shared" si="54"/>
        <v>-3.0437353754610097E-2</v>
      </c>
      <c r="K1187" s="333">
        <f>MAX(I$3:I1187)</f>
        <v>1.8516209749008172</v>
      </c>
      <c r="L1187">
        <f t="shared" si="55"/>
        <v>-0.1323018138523393</v>
      </c>
    </row>
    <row r="1188" spans="1:12">
      <c r="A1188" s="28">
        <v>45621</v>
      </c>
      <c r="B1188" s="33">
        <v>1.5946218277282913</v>
      </c>
      <c r="C1188" s="33">
        <v>1.29993635387379</v>
      </c>
      <c r="D1188" s="33">
        <v>1.8893073015827926</v>
      </c>
      <c r="E1188" s="33">
        <v>1.0213344</v>
      </c>
      <c r="F1188" s="46">
        <v>0.97198560946073798</v>
      </c>
      <c r="G1188" s="33">
        <f>[1]!thsiFinD("ths_int_chg_ratio_index",G$1,$A$3,$A1188,101)/100+1</f>
        <v>1.2501713839674</v>
      </c>
      <c r="H1188" s="46">
        <v>1.2966736900879505</v>
      </c>
      <c r="I1188" s="333">
        <f t="shared" si="56"/>
        <v>1.5929904958353716</v>
      </c>
      <c r="J1188">
        <f t="shared" si="54"/>
        <v>-8.5007196021793519E-3</v>
      </c>
      <c r="K1188" s="333">
        <f>MAX(I$3:I1188)</f>
        <v>1.8516209749008172</v>
      </c>
      <c r="L1188">
        <f t="shared" si="55"/>
        <v>-0.1396778728321002</v>
      </c>
    </row>
    <row r="1189" spans="1:12">
      <c r="A1189" s="28">
        <v>45622</v>
      </c>
      <c r="B1189" s="33">
        <v>1.5879417747142337</v>
      </c>
      <c r="C1189" s="33">
        <v>1.288375134586875</v>
      </c>
      <c r="D1189" s="33">
        <v>1.8875084148415926</v>
      </c>
      <c r="E1189" s="33">
        <v>1.0131448000000001</v>
      </c>
      <c r="F1189" s="46">
        <v>0.96852538154898504</v>
      </c>
      <c r="G1189" s="33">
        <f>[1]!thsiFinD("ths_int_chg_ratio_index",G$1,$A$3,$A1189,101)/100+1</f>
        <v>1.2436558233756001</v>
      </c>
      <c r="H1189" s="46">
        <v>1.2911877970903942</v>
      </c>
      <c r="I1189" s="333">
        <f t="shared" si="56"/>
        <v>1.5893481059659935</v>
      </c>
      <c r="J1189">
        <f t="shared" si="54"/>
        <v>-2.2865107349356872E-3</v>
      </c>
      <c r="K1189" s="333">
        <f>MAX(I$3:I1189)</f>
        <v>1.8516209749008172</v>
      </c>
      <c r="L1189">
        <f t="shared" si="55"/>
        <v>-0.14164500861137219</v>
      </c>
    </row>
    <row r="1190" spans="1:12">
      <c r="A1190" s="28">
        <v>45623</v>
      </c>
      <c r="B1190" s="33">
        <v>1.6313396116474963</v>
      </c>
      <c r="C1190" s="33">
        <v>1.32092455605399</v>
      </c>
      <c r="D1190" s="33">
        <v>1.9417546672410027</v>
      </c>
      <c r="E1190" s="33">
        <v>1.0436173</v>
      </c>
      <c r="F1190" s="46">
        <v>0.98606218598467399</v>
      </c>
      <c r="G1190" s="33">
        <f>[1]!thsiFinD("ths_int_chg_ratio_index",G$1,$A$3,$A1190,101)/100+1</f>
        <v>1.28139865651469</v>
      </c>
      <c r="H1190" s="46">
        <v>1.3135249278446373</v>
      </c>
      <c r="I1190" s="333">
        <f t="shared" si="56"/>
        <v>1.6276397975428201</v>
      </c>
      <c r="J1190">
        <f t="shared" si="54"/>
        <v>2.4092702808836908E-2</v>
      </c>
      <c r="K1190" s="333">
        <f>MAX(I$3:I1190)</f>
        <v>1.8516209749008172</v>
      </c>
      <c r="L1190">
        <f t="shared" si="55"/>
        <v>-0.12096491689936428</v>
      </c>
    </row>
    <row r="1191" spans="1:12">
      <c r="A1191" s="28">
        <v>45624</v>
      </c>
      <c r="B1191" s="33">
        <v>1.6099311204103213</v>
      </c>
      <c r="C1191" s="33">
        <v>1.30491655801023</v>
      </c>
      <c r="D1191" s="33">
        <v>1.9149456828104126</v>
      </c>
      <c r="E1191" s="33">
        <v>1.0339537999999999</v>
      </c>
      <c r="F1191" s="46">
        <v>0.97752788268652502</v>
      </c>
      <c r="G1191" s="33">
        <f>[1]!thsiFinD("ths_int_chg_ratio_index",G$1,$A$3,$A1191,101)/100+1</f>
        <v>1.27096527080234</v>
      </c>
      <c r="H1191" s="46">
        <v>1.308556140026877</v>
      </c>
      <c r="I1191" s="333">
        <f t="shared" si="56"/>
        <v>1.6117509114186448</v>
      </c>
      <c r="J1191">
        <f t="shared" si="54"/>
        <v>-9.7619179305901138E-3</v>
      </c>
      <c r="K1191" s="333">
        <f>MAX(I$3:I1191)</f>
        <v>1.8516209749008172</v>
      </c>
      <c r="L1191">
        <f t="shared" si="55"/>
        <v>-0.12954598523870209</v>
      </c>
    </row>
    <row r="1192" spans="1:12">
      <c r="A1192" s="28">
        <v>45625</v>
      </c>
      <c r="B1192" s="33">
        <v>1.643896216040825</v>
      </c>
      <c r="C1192" s="33">
        <v>1.3354818761056699</v>
      </c>
      <c r="D1192" s="33">
        <v>1.9523105559759801</v>
      </c>
      <c r="E1192" s="33">
        <v>1.0545458000000001</v>
      </c>
      <c r="F1192" s="46">
        <v>0.98990836392247705</v>
      </c>
      <c r="G1192" s="33">
        <f>[1]!thsiFinD("ths_int_chg_ratio_index",G$1,$A$3,$A1192,101)/100+1</f>
        <v>1.29188554042335</v>
      </c>
      <c r="H1192" s="46">
        <v>1.3260893796075075</v>
      </c>
      <c r="I1192" s="333">
        <f t="shared" si="56"/>
        <v>1.6391999677917437</v>
      </c>
      <c r="J1192">
        <f t="shared" si="54"/>
        <v>1.7030582193956034E-2</v>
      </c>
      <c r="K1192" s="333">
        <f>MAX(I$3:I1192)</f>
        <v>1.8516209749008172</v>
      </c>
      <c r="L1192">
        <f t="shared" si="55"/>
        <v>-0.11472164659425066</v>
      </c>
    </row>
    <row r="1193" spans="1:12">
      <c r="A1193" s="28">
        <v>45628</v>
      </c>
      <c r="B1193" s="33">
        <v>1.67582017733544</v>
      </c>
      <c r="C1193" s="33">
        <v>1.3510899293289125</v>
      </c>
      <c r="D1193" s="33">
        <v>2.0005504253419675</v>
      </c>
      <c r="E1193" s="33">
        <v>1.0722474</v>
      </c>
      <c r="F1193" s="46">
        <v>0.99974103274458637</v>
      </c>
      <c r="G1193" s="33">
        <f>[1]!thsiFinD("ths_int_chg_ratio_index",G$1,$A$3,$A1193,101)/100+1</f>
        <v>1.3095177127289599</v>
      </c>
      <c r="H1193" s="46">
        <v>1.3473658324511906</v>
      </c>
      <c r="I1193" s="333">
        <f t="shared" si="56"/>
        <v>1.673958128896579</v>
      </c>
      <c r="J1193">
        <f t="shared" si="54"/>
        <v>2.1204344672883346E-2</v>
      </c>
      <c r="K1193" s="333">
        <f>MAX(I$3:I1193)</f>
        <v>1.8516209749008172</v>
      </c>
      <c r="L1193">
        <f t="shared" si="55"/>
        <v>-9.5949899257192661E-2</v>
      </c>
    </row>
    <row r="1194" spans="1:12">
      <c r="A1194" s="28">
        <v>45629</v>
      </c>
      <c r="B1194" s="33">
        <v>1.6585112332904062</v>
      </c>
      <c r="C1194" s="33">
        <v>1.3365746378202075</v>
      </c>
      <c r="D1194" s="33">
        <v>1.9804478287606049</v>
      </c>
      <c r="E1194" s="33">
        <v>1.0640987</v>
      </c>
      <c r="F1194" s="46">
        <v>1.0000344510590686</v>
      </c>
      <c r="G1194" s="33">
        <f>[1]!thsiFinD("ths_int_chg_ratio_index",G$1,$A$3,$A1194,101)/100+1</f>
        <v>1.29478900344368</v>
      </c>
      <c r="H1194" s="46">
        <v>1.3487791698749461</v>
      </c>
      <c r="I1194" s="333">
        <f t="shared" si="56"/>
        <v>1.6646134993177755</v>
      </c>
      <c r="J1194">
        <f t="shared" si="54"/>
        <v>-5.5823556261608287E-3</v>
      </c>
      <c r="K1194" s="333">
        <f>MAX(I$3:I1194)</f>
        <v>1.8516209749008172</v>
      </c>
      <c r="L1194">
        <f t="shared" si="55"/>
        <v>-0.10099662842340551</v>
      </c>
    </row>
    <row r="1195" spans="1:12">
      <c r="A1195" s="28">
        <v>45630</v>
      </c>
      <c r="B1195" s="33">
        <v>1.63920419239286</v>
      </c>
      <c r="C1195" s="33">
        <v>1.3206956180187999</v>
      </c>
      <c r="D1195" s="33">
        <v>1.9577127667669201</v>
      </c>
      <c r="E1195" s="33">
        <v>1.0521631</v>
      </c>
      <c r="F1195" s="46">
        <v>0.99372303573570486</v>
      </c>
      <c r="G1195" s="33">
        <f>[1]!thsiFinD("ths_int_chg_ratio_index",G$1,$A$3,$A1195,101)/100+1</f>
        <v>1.2818162889262301</v>
      </c>
      <c r="H1195" s="46">
        <v>1.3348064784796616</v>
      </c>
      <c r="I1195" s="333">
        <f t="shared" si="56"/>
        <v>1.6462596226232908</v>
      </c>
      <c r="J1195">
        <f t="shared" si="54"/>
        <v>-1.1025908838302012E-2</v>
      </c>
      <c r="K1195" s="333">
        <f>MAX(I$3:I1195)</f>
        <v>1.8516209749008172</v>
      </c>
      <c r="L1195">
        <f t="shared" si="55"/>
        <v>-0.11090895764373521</v>
      </c>
    </row>
    <row r="1196" spans="1:12">
      <c r="A1196" s="28">
        <v>45631</v>
      </c>
      <c r="B1196" s="33">
        <v>1.649353717679275</v>
      </c>
      <c r="C1196" s="33">
        <v>1.32339888275503</v>
      </c>
      <c r="D1196" s="33">
        <v>1.9753085526035199</v>
      </c>
      <c r="E1196" s="33">
        <v>1.052773</v>
      </c>
      <c r="F1196" s="46">
        <v>0.99303901626847257</v>
      </c>
      <c r="G1196" s="33">
        <f>[1]!thsiFinD("ths_int_chg_ratio_index",G$1,$A$3,$A1196,101)/100+1</f>
        <v>1.27789429779348</v>
      </c>
      <c r="H1196" s="46">
        <v>1.3443219424514348</v>
      </c>
      <c r="I1196" s="333">
        <f t="shared" si="56"/>
        <v>1.6598152475274772</v>
      </c>
      <c r="J1196">
        <f t="shared" si="54"/>
        <v>8.2341963065253321E-3</v>
      </c>
      <c r="K1196" s="333">
        <f>MAX(I$3:I1196)</f>
        <v>1.8516209749008172</v>
      </c>
      <c r="L1196">
        <f t="shared" si="55"/>
        <v>-0.10358800746660057</v>
      </c>
    </row>
    <row r="1197" spans="1:12">
      <c r="A1197" s="28">
        <v>45632</v>
      </c>
      <c r="B1197" s="33">
        <v>1.6653134863451489</v>
      </c>
      <c r="C1197" s="33">
        <v>1.3419954752863674</v>
      </c>
      <c r="D1197" s="33">
        <v>1.9886314974039299</v>
      </c>
      <c r="E1197" s="33">
        <v>1.0676861</v>
      </c>
      <c r="F1197" s="46">
        <v>1.0060768255812529</v>
      </c>
      <c r="G1197" s="33">
        <f>[1]!thsiFinD("ths_int_chg_ratio_index",G$1,$A$3,$A1197,101)/100+1</f>
        <v>1.30057522316626</v>
      </c>
      <c r="H1197" s="46">
        <v>1.3604297694179956</v>
      </c>
      <c r="I1197" s="333">
        <f t="shared" si="56"/>
        <v>1.6745306334109626</v>
      </c>
      <c r="J1197">
        <f t="shared" si="54"/>
        <v>8.8656770115866923E-3</v>
      </c>
      <c r="K1197" s="333">
        <f>MAX(I$3:I1197)</f>
        <v>1.8516209749008172</v>
      </c>
      <c r="L1197">
        <f t="shared" si="55"/>
        <v>-9.5640708271486519E-2</v>
      </c>
    </row>
    <row r="1198" spans="1:12">
      <c r="A1198" s="28">
        <v>45635</v>
      </c>
      <c r="B1198" s="33">
        <v>1.6430347140954762</v>
      </c>
      <c r="C1198" s="33">
        <v>1.3244350177101274</v>
      </c>
      <c r="D1198" s="33">
        <v>1.961634410480825</v>
      </c>
      <c r="E1198" s="33">
        <v>1.0587901</v>
      </c>
      <c r="F1198" s="46">
        <v>1.0034403145451811</v>
      </c>
      <c r="G1198" s="33">
        <f>[1]!thsiFinD("ths_int_chg_ratio_index",G$1,$A$3,$A1198,101)/100+1</f>
        <v>1.29547165197811</v>
      </c>
      <c r="H1198" s="46">
        <v>1.3583655069922353</v>
      </c>
      <c r="I1198" s="333">
        <f t="shared" si="56"/>
        <v>1.6599999587365302</v>
      </c>
      <c r="J1198">
        <f t="shared" si="54"/>
        <v>-8.6774612446677279E-3</v>
      </c>
      <c r="K1198" s="333">
        <f>MAX(I$3:I1198)</f>
        <v>1.8516209749008172</v>
      </c>
      <c r="L1198">
        <f t="shared" si="55"/>
        <v>-0.10348825097671588</v>
      </c>
    </row>
    <row r="1199" spans="1:12">
      <c r="A1199" s="28">
        <v>45636</v>
      </c>
      <c r="B1199" s="33">
        <v>1.65315360610283</v>
      </c>
      <c r="C1199" s="33">
        <v>1.33378018932682</v>
      </c>
      <c r="D1199" s="33">
        <v>1.9725270228788401</v>
      </c>
      <c r="E1199" s="33">
        <v>1.0622503999999999</v>
      </c>
      <c r="F1199" s="46">
        <v>1.0108549116786101</v>
      </c>
      <c r="G1199" s="33">
        <f>[1]!thsiFinD("ths_int_chg_ratio_index",G$1,$A$3,$A1199,101)/100+1</f>
        <v>1.30600510447864</v>
      </c>
      <c r="H1199" s="46">
        <v>1.3676655396525359</v>
      </c>
      <c r="I1199" s="333">
        <f t="shared" si="56"/>
        <v>1.6700962812656881</v>
      </c>
      <c r="J1199">
        <f t="shared" si="54"/>
        <v>6.0821221567033401E-3</v>
      </c>
      <c r="K1199" s="333">
        <f>MAX(I$3:I1199)</f>
        <v>1.8516209749008172</v>
      </c>
      <c r="L1199">
        <f t="shared" si="55"/>
        <v>-9.8035557004236606E-2</v>
      </c>
    </row>
    <row r="1200" spans="1:12">
      <c r="A1200" s="28">
        <v>45637</v>
      </c>
      <c r="B1200" s="33">
        <v>1.6695757986674113</v>
      </c>
      <c r="C1200" s="33">
        <v>1.3335260644234674</v>
      </c>
      <c r="D1200" s="33">
        <v>2.0056255329113553</v>
      </c>
      <c r="E1200" s="33">
        <v>1.0625301</v>
      </c>
      <c r="F1200" s="46">
        <v>1.011991142197985</v>
      </c>
      <c r="G1200" s="33">
        <f>[1]!thsiFinD("ths_int_chg_ratio_index",G$1,$A$3,$A1200,101)/100+1</f>
        <v>1.3076432134753699</v>
      </c>
      <c r="H1200" s="46">
        <v>1.382069315712612</v>
      </c>
      <c r="I1200" s="333">
        <f t="shared" si="56"/>
        <v>1.6938474243119837</v>
      </c>
      <c r="J1200">
        <f t="shared" si="54"/>
        <v>1.4221421431042103E-2</v>
      </c>
      <c r="K1200" s="333">
        <f>MAX(I$3:I1200)</f>
        <v>1.8516209749008172</v>
      </c>
      <c r="L1200">
        <f t="shared" si="55"/>
        <v>-8.5208340544578709E-2</v>
      </c>
    </row>
    <row r="1201" spans="1:12">
      <c r="A1201" s="28">
        <v>45638</v>
      </c>
      <c r="B1201" s="33">
        <v>1.6891730466185026</v>
      </c>
      <c r="C1201" s="33">
        <v>1.3445071479707975</v>
      </c>
      <c r="D1201" s="33">
        <v>2.0338389452662078</v>
      </c>
      <c r="E1201" s="33">
        <v>1.0695478</v>
      </c>
      <c r="F1201" s="46">
        <v>1.0217561943892359</v>
      </c>
      <c r="G1201" s="33">
        <f>[1]!thsiFinD("ths_int_chg_ratio_index",G$1,$A$3,$A1201,101)/100+1</f>
        <v>1.3127304505958799</v>
      </c>
      <c r="H1201" s="46">
        <v>1.3943765991678041</v>
      </c>
      <c r="I1201" s="333">
        <f t="shared" si="56"/>
        <v>1.7141077722170059</v>
      </c>
      <c r="J1201">
        <f t="shared" si="54"/>
        <v>1.1961141017911681E-2</v>
      </c>
      <c r="K1201" s="333">
        <f>MAX(I$3:I1201)</f>
        <v>1.8516209749008172</v>
      </c>
      <c r="L1201">
        <f t="shared" si="55"/>
        <v>-7.4266388503822833E-2</v>
      </c>
    </row>
    <row r="1202" spans="1:12">
      <c r="A1202" s="28">
        <v>45639</v>
      </c>
      <c r="B1202" s="33">
        <v>1.6635190785603737</v>
      </c>
      <c r="C1202" s="33">
        <v>1.31161453253796</v>
      </c>
      <c r="D1202" s="33">
        <v>2.0154236245827875</v>
      </c>
      <c r="E1202" s="33">
        <v>1.0503422</v>
      </c>
      <c r="F1202" s="46">
        <v>0.99899269216842823</v>
      </c>
      <c r="G1202" s="33">
        <f>[1]!thsiFinD("ths_int_chg_ratio_index",G$1,$A$3,$A1202,101)/100+1</f>
        <v>1.2887660634831</v>
      </c>
      <c r="H1202" s="46">
        <v>1.3716162565746868</v>
      </c>
      <c r="I1202" s="333">
        <f t="shared" si="56"/>
        <v>1.6935199405787371</v>
      </c>
      <c r="J1202">
        <f t="shared" si="54"/>
        <v>-1.2010815172747713E-2</v>
      </c>
      <c r="K1202" s="333">
        <f>MAX(I$3:I1202)</f>
        <v>1.8516209749008172</v>
      </c>
      <c r="L1202">
        <f t="shared" si="55"/>
        <v>-8.5385203810703691E-2</v>
      </c>
    </row>
    <row r="1203" spans="1:12">
      <c r="A1203" s="28">
        <v>45642</v>
      </c>
      <c r="B1203" s="33">
        <v>1.6437392670580264</v>
      </c>
      <c r="C1203" s="33">
        <v>1.2902604532377</v>
      </c>
      <c r="D1203" s="33">
        <v>1.9972180808783526</v>
      </c>
      <c r="E1203" s="33">
        <v>1.0311353999999999</v>
      </c>
      <c r="F1203" s="46">
        <v>0.99167957841252707</v>
      </c>
      <c r="G1203" s="33">
        <f>[1]!thsiFinD("ths_int_chg_ratio_index",G$1,$A$3,$A1203,101)/100+1</f>
        <v>1.2730359026106801</v>
      </c>
      <c r="H1203" s="46">
        <v>1.3651087696815001</v>
      </c>
      <c r="I1203" s="333">
        <f t="shared" si="56"/>
        <v>1.6811634252799263</v>
      </c>
      <c r="J1203">
        <f t="shared" si="54"/>
        <v>-7.2963506379429832E-3</v>
      </c>
      <c r="K1203" s="333">
        <f>MAX(I$3:I1203)</f>
        <v>1.8516209749008172</v>
      </c>
      <c r="L1203">
        <f t="shared" si="55"/>
        <v>-9.2058554062351527E-2</v>
      </c>
    </row>
    <row r="1204" spans="1:12">
      <c r="A1204" s="28">
        <v>45643</v>
      </c>
      <c r="B1204" s="33">
        <v>1.6439710256051712</v>
      </c>
      <c r="C1204" s="33">
        <v>1.2882154764166649</v>
      </c>
      <c r="D1204" s="33">
        <v>1.9997265747936774</v>
      </c>
      <c r="E1204" s="33">
        <v>1.0277700000000001</v>
      </c>
      <c r="F1204" s="46">
        <v>0.99076435821510056</v>
      </c>
      <c r="G1204" s="33">
        <f>[1]!thsiFinD("ths_int_chg_ratio_index",G$1,$A$3,$A1204,101)/100+1</f>
        <v>1.2715116783634</v>
      </c>
      <c r="H1204" s="46">
        <v>1.3420374322702471</v>
      </c>
      <c r="I1204" s="333">
        <f t="shared" si="56"/>
        <v>1.6708820035319623</v>
      </c>
      <c r="J1204">
        <f t="shared" si="54"/>
        <v>-6.115658711913885E-3</v>
      </c>
      <c r="K1204" s="333">
        <f>MAX(I$3:I1204)</f>
        <v>1.8516209749008172</v>
      </c>
      <c r="L1204">
        <f t="shared" si="55"/>
        <v>-9.7611214076107733E-2</v>
      </c>
    </row>
    <row r="1205" spans="1:12">
      <c r="A1205" s="28">
        <v>45644</v>
      </c>
      <c r="B1205" s="33">
        <v>1.6528654815551573</v>
      </c>
      <c r="C1205" s="33">
        <v>1.2991837191031574</v>
      </c>
      <c r="D1205" s="33">
        <v>2.0065472440071574</v>
      </c>
      <c r="E1205" s="33">
        <v>1.0344826</v>
      </c>
      <c r="F1205" s="46">
        <v>0.99625572614465174</v>
      </c>
      <c r="G1205" s="33">
        <f>[1]!thsiFinD("ths_int_chg_ratio_index",G$1,$A$3,$A1205,101)/100+1</f>
        <v>1.2896322227927199</v>
      </c>
      <c r="H1205" s="46">
        <v>1.3513207868536541</v>
      </c>
      <c r="I1205" s="333">
        <f t="shared" si="56"/>
        <v>1.6789340154304058</v>
      </c>
      <c r="J1205">
        <f t="shared" si="54"/>
        <v>4.8190188663370659E-3</v>
      </c>
      <c r="K1205" s="333">
        <f>MAX(I$3:I1205)</f>
        <v>1.8516209749008172</v>
      </c>
      <c r="L1205">
        <f t="shared" si="55"/>
        <v>-9.326258549196953E-2</v>
      </c>
    </row>
    <row r="1206" spans="1:12">
      <c r="A1206" s="28">
        <v>45645</v>
      </c>
      <c r="B1206" s="33">
        <v>1.6814069681725137</v>
      </c>
      <c r="C1206" s="33">
        <v>1.3146931744267349</v>
      </c>
      <c r="D1206" s="33">
        <v>2.0481207619182924</v>
      </c>
      <c r="E1206" s="33">
        <v>1.0426040999999999</v>
      </c>
      <c r="F1206" s="46">
        <v>0.99750772063659565</v>
      </c>
      <c r="G1206" s="33">
        <f>[1]!thsiFinD("ths_int_chg_ratio_index",G$1,$A$3,$A1206,101)/100+1</f>
        <v>1.31484987836894</v>
      </c>
      <c r="H1206" s="46">
        <v>1.3584442323697652</v>
      </c>
      <c r="I1206" s="333">
        <f t="shared" si="56"/>
        <v>1.7032824971440288</v>
      </c>
      <c r="J1206">
        <f t="shared" si="54"/>
        <v>1.4502345827677621E-2</v>
      </c>
      <c r="K1206" s="333">
        <f>MAX(I$3:I1206)</f>
        <v>1.8516209749008172</v>
      </c>
      <c r="L1206">
        <f t="shared" si="55"/>
        <v>-8.0112765931879881E-2</v>
      </c>
    </row>
    <row r="1207" spans="1:12">
      <c r="A1207" s="28">
        <v>45646</v>
      </c>
      <c r="B1207" s="33">
        <v>1.7012531018229851</v>
      </c>
      <c r="C1207" s="33">
        <v>1.3283848947417274</v>
      </c>
      <c r="D1207" s="33">
        <v>2.0741213089042425</v>
      </c>
      <c r="E1207" s="33">
        <v>1.0478509</v>
      </c>
      <c r="F1207" s="46">
        <v>0.9948584715902169</v>
      </c>
      <c r="G1207" s="33">
        <f>[1]!thsiFinD("ths_int_chg_ratio_index",G$1,$A$3,$A1207,101)/100+1</f>
        <v>1.3174866753605701</v>
      </c>
      <c r="H1207" s="46">
        <v>1.3645405554300736</v>
      </c>
      <c r="I1207" s="333">
        <f t="shared" si="56"/>
        <v>1.7193309321671579</v>
      </c>
      <c r="J1207">
        <f t="shared" si="54"/>
        <v>9.4220630165802177E-3</v>
      </c>
      <c r="K1207" s="333">
        <f>MAX(I$3:I1207)</f>
        <v>1.8516209749008172</v>
      </c>
      <c r="L1207">
        <f t="shared" si="55"/>
        <v>-7.1445530444342431E-2</v>
      </c>
    </row>
    <row r="1208" spans="1:12">
      <c r="A1208" s="28">
        <v>45649</v>
      </c>
      <c r="B1208" s="33">
        <v>1.6750432531774975</v>
      </c>
      <c r="C1208" s="33">
        <v>1.3072465825729476</v>
      </c>
      <c r="D1208" s="33">
        <v>2.0428399237820472</v>
      </c>
      <c r="E1208" s="33">
        <v>1.0382264999999999</v>
      </c>
      <c r="F1208" s="46">
        <v>0.99162696692408514</v>
      </c>
      <c r="G1208" s="33">
        <f>[1]!thsiFinD("ths_int_chg_ratio_index",G$1,$A$3,$A1208,101)/100+1</f>
        <v>1.2940271594297399</v>
      </c>
      <c r="H1208" s="46">
        <v>1.3369604947086371</v>
      </c>
      <c r="I1208" s="333">
        <f t="shared" si="56"/>
        <v>1.6899002092453421</v>
      </c>
      <c r="J1208">
        <f t="shared" si="54"/>
        <v>-1.7117544023197095E-2</v>
      </c>
      <c r="K1208" s="333">
        <f>MAX(I$3:I1208)</f>
        <v>1.8516209749008172</v>
      </c>
      <c r="L1208">
        <f t="shared" si="55"/>
        <v>-8.7340102454897761E-2</v>
      </c>
    </row>
    <row r="1209" spans="1:12">
      <c r="A1209" s="28">
        <v>45650</v>
      </c>
      <c r="B1209" s="33">
        <v>1.6911567269631775</v>
      </c>
      <c r="C1209" s="33">
        <v>1.3230338767759851</v>
      </c>
      <c r="D1209" s="33">
        <v>2.0592795771503702</v>
      </c>
      <c r="E1209" s="33">
        <v>1.0498447</v>
      </c>
      <c r="F1209" s="46">
        <v>1.0043738821519488</v>
      </c>
      <c r="G1209" s="33">
        <f>[1]!thsiFinD("ths_int_chg_ratio_index",G$1,$A$3,$A1209,101)/100+1</f>
        <v>1.30992684812551</v>
      </c>
      <c r="H1209" s="46">
        <v>1.3547363061065014</v>
      </c>
      <c r="I1209" s="333">
        <f t="shared" si="56"/>
        <v>1.7070079416284358</v>
      </c>
      <c r="J1209">
        <f t="shared" si="54"/>
        <v>1.0123516341082439E-2</v>
      </c>
      <c r="K1209" s="333">
        <f>MAX(I$3:I1209)</f>
        <v>1.8516209749008172</v>
      </c>
      <c r="L1209">
        <f t="shared" si="55"/>
        <v>-7.8100775068249417E-2</v>
      </c>
    </row>
    <row r="1210" spans="1:12">
      <c r="A1210" s="28">
        <v>45651</v>
      </c>
      <c r="B1210" s="33">
        <v>1.6851659838745225</v>
      </c>
      <c r="C1210" s="33">
        <v>1.3158777807471451</v>
      </c>
      <c r="D1210" s="33">
        <v>2.0544541870019</v>
      </c>
      <c r="E1210" s="33">
        <v>1.0424808000000001</v>
      </c>
      <c r="F1210" s="46">
        <v>1.0023279005992054</v>
      </c>
      <c r="G1210" s="33">
        <f>[1]!thsiFinD("ths_int_chg_ratio_index",G$1,$A$3,$A1210,101)/100+1</f>
        <v>1.30481845096282</v>
      </c>
      <c r="H1210" s="46">
        <v>1.3423526572781266</v>
      </c>
      <c r="I1210" s="333">
        <f t="shared" si="56"/>
        <v>1.6984034221400133</v>
      </c>
      <c r="J1210">
        <f t="shared" si="54"/>
        <v>-5.0407026696162038E-3</v>
      </c>
      <c r="K1210" s="333">
        <f>MAX(I$3:I1210)</f>
        <v>1.8516209749008172</v>
      </c>
      <c r="L1210">
        <f t="shared" si="55"/>
        <v>-8.2747794952479969E-2</v>
      </c>
    </row>
    <row r="1211" spans="1:12">
      <c r="A1211" s="28">
        <v>45652</v>
      </c>
      <c r="B1211" s="33">
        <v>1.7285992284078437</v>
      </c>
      <c r="C1211" s="33">
        <v>1.3343284221970451</v>
      </c>
      <c r="D1211" s="33">
        <v>2.1228700346186429</v>
      </c>
      <c r="E1211" s="33">
        <v>1.0526243</v>
      </c>
      <c r="F1211" s="46">
        <v>1.0047245630815722</v>
      </c>
      <c r="G1211" s="33">
        <f>[1]!thsiFinD("ths_int_chg_ratio_index",G$1,$A$3,$A1211,101)/100+1</f>
        <v>1.3262663192185</v>
      </c>
      <c r="H1211" s="46">
        <v>1.3522143888415044</v>
      </c>
      <c r="I1211" s="333">
        <f t="shared" si="56"/>
        <v>1.7375422117300736</v>
      </c>
      <c r="J1211">
        <f t="shared" si="54"/>
        <v>2.3044459920332105E-2</v>
      </c>
      <c r="K1211" s="333">
        <f>MAX(I$3:I1211)</f>
        <v>1.8516209749008172</v>
      </c>
      <c r="L1211">
        <f t="shared" si="55"/>
        <v>-6.161021327642624E-2</v>
      </c>
    </row>
    <row r="1212" spans="1:12">
      <c r="A1212" s="28">
        <v>45653</v>
      </c>
      <c r="B1212" s="33">
        <v>1.7106326553394351</v>
      </c>
      <c r="C1212" s="33">
        <v>1.325435438061745</v>
      </c>
      <c r="D1212" s="33">
        <v>2.0958298726171249</v>
      </c>
      <c r="E1212" s="33">
        <v>1.0403275999999999</v>
      </c>
      <c r="F1212" s="46">
        <v>1.0040474852456445</v>
      </c>
      <c r="G1212" s="33">
        <f>[1]!thsiFinD("ths_int_chg_ratio_index",G$1,$A$3,$A1212,101)/100+1</f>
        <v>1.31557773432292</v>
      </c>
      <c r="H1212" s="46">
        <v>1.359478894858122</v>
      </c>
      <c r="I1212" s="333">
        <f t="shared" si="56"/>
        <v>1.7276543837376235</v>
      </c>
      <c r="J1212">
        <f t="shared" si="54"/>
        <v>-5.6906980018659459E-3</v>
      </c>
      <c r="K1212" s="333">
        <f>MAX(I$3:I1212)</f>
        <v>1.8516209749008172</v>
      </c>
      <c r="L1212">
        <f t="shared" si="55"/>
        <v>-6.6950306160705519E-2</v>
      </c>
    </row>
    <row r="1213" spans="1:12">
      <c r="A1213" s="28">
        <v>45656</v>
      </c>
      <c r="B1213" s="33">
        <v>1.6998801406843451</v>
      </c>
      <c r="C1213" s="33">
        <v>1.3194619081089849</v>
      </c>
      <c r="D1213" s="33">
        <v>2.0802983732597049</v>
      </c>
      <c r="E1213" s="33">
        <v>1.0376162</v>
      </c>
      <c r="F1213" s="46">
        <v>1.0074102965941694</v>
      </c>
      <c r="G1213" s="33">
        <f>[1]!thsiFinD("ths_int_chg_ratio_index",G$1,$A$3,$A1213,101)/100+1</f>
        <v>1.31946808851151</v>
      </c>
      <c r="H1213" s="46">
        <v>1.3591866093595397</v>
      </c>
      <c r="I1213" s="333">
        <f t="shared" si="56"/>
        <v>1.7197424913096224</v>
      </c>
      <c r="J1213">
        <f t="shared" si="54"/>
        <v>-4.5795574059693811E-3</v>
      </c>
      <c r="K1213" s="333">
        <f>MAX(I$3:I1213)</f>
        <v>1.8516209749008172</v>
      </c>
      <c r="L1213">
        <f t="shared" si="55"/>
        <v>-7.1223260796264731E-2</v>
      </c>
    </row>
    <row r="1214" spans="1:12">
      <c r="A1214" s="28">
        <v>45657</v>
      </c>
      <c r="B1214" s="33">
        <v>1.6495063373208487</v>
      </c>
      <c r="C1214" s="33">
        <v>1.2747477704280825</v>
      </c>
      <c r="D1214" s="33">
        <v>2.0242649042136152</v>
      </c>
      <c r="E1214" s="33">
        <v>1.0080943</v>
      </c>
      <c r="F1214" s="46">
        <v>0.98780937354886</v>
      </c>
      <c r="G1214" s="33">
        <f>[1]!thsiFinD("ths_int_chg_ratio_index",G$1,$A$3,$A1214,101)/100+1</f>
        <v>1.28318818561836</v>
      </c>
      <c r="H1214" s="46">
        <v>1.3278275771492087</v>
      </c>
      <c r="I1214" s="333">
        <f t="shared" si="56"/>
        <v>1.6760462406814121</v>
      </c>
      <c r="J1214">
        <f t="shared" si="54"/>
        <v>-2.5408600909159751E-2</v>
      </c>
      <c r="K1214" s="333">
        <f>MAX(I$3:I1214)</f>
        <v>1.8516209749008172</v>
      </c>
      <c r="L1214">
        <f t="shared" si="55"/>
        <v>-9.4822178296403159E-2</v>
      </c>
    </row>
    <row r="1215" spans="1:12">
      <c r="A1215" s="28">
        <v>45659</v>
      </c>
      <c r="B1215" s="33">
        <v>1.6012724495777575</v>
      </c>
      <c r="C1215" s="33">
        <v>1.2285265789516424</v>
      </c>
      <c r="D1215" s="33">
        <v>1.9740183202038724</v>
      </c>
      <c r="E1215" s="33">
        <v>0.9755587</v>
      </c>
      <c r="F1215" s="46">
        <v>0.95847948544608697</v>
      </c>
      <c r="G1215" s="33">
        <f>[1]!thsiFinD("ths_int_chg_ratio_index",G$1,$A$3,$A1215,101)/100+1</f>
        <v>1.2377643396614899</v>
      </c>
      <c r="H1215" s="46">
        <v>1.2955121940344225</v>
      </c>
      <c r="I1215" s="333">
        <f t="shared" si="56"/>
        <v>1.6347652571191476</v>
      </c>
      <c r="J1215">
        <f t="shared" si="54"/>
        <v>-2.4629978911250849E-2</v>
      </c>
      <c r="K1215" s="333">
        <f>MAX(I$3:I1215)</f>
        <v>1.8516209749008172</v>
      </c>
      <c r="L1215">
        <f t="shared" si="55"/>
        <v>-0.11711668895589478</v>
      </c>
    </row>
    <row r="1216" spans="1:12">
      <c r="A1216" s="28">
        <v>45660</v>
      </c>
      <c r="B1216" s="33">
        <v>1.5772608624690521</v>
      </c>
      <c r="C1216" s="33">
        <v>1.205267130465784</v>
      </c>
      <c r="D1216" s="33">
        <v>1.9492545944723201</v>
      </c>
      <c r="E1216" s="33">
        <v>0.95991009999999999</v>
      </c>
      <c r="F1216" s="46">
        <v>0.94483709977989705</v>
      </c>
      <c r="G1216" s="33">
        <f>[1]!thsiFinD("ths_int_chg_ratio_index",G$1,$A$3,$A1216,101)/100+1</f>
        <v>1.2115120693910799</v>
      </c>
      <c r="H1216" s="46">
        <v>1.2651522803652704</v>
      </c>
      <c r="I1216" s="333">
        <f t="shared" si="56"/>
        <v>1.6072034374187951</v>
      </c>
      <c r="J1216">
        <f t="shared" si="54"/>
        <v>-1.6859802702758109E-2</v>
      </c>
      <c r="K1216" s="333">
        <f>MAX(I$3:I1216)</f>
        <v>1.8516209749008172</v>
      </c>
      <c r="L1216">
        <f t="shared" si="55"/>
        <v>-0.13200192738965622</v>
      </c>
    </row>
    <row r="1217" spans="1:12">
      <c r="A1217" s="28">
        <v>45663</v>
      </c>
      <c r="B1217" s="33">
        <v>1.5748761122941306</v>
      </c>
      <c r="C1217" s="33">
        <v>1.2032497018281665</v>
      </c>
      <c r="D1217" s="33">
        <v>1.9465025227600949</v>
      </c>
      <c r="E1217" s="33">
        <v>0.95669300000000002</v>
      </c>
      <c r="F1217" s="46">
        <v>0.94364617761993796</v>
      </c>
      <c r="G1217" s="33">
        <f>[1]!thsiFinD("ths_int_chg_ratio_index",G$1,$A$3,$A1217,101)/100+1</f>
        <v>1.2098168324052101</v>
      </c>
      <c r="H1217" s="46">
        <v>1.2664310888786696</v>
      </c>
      <c r="I1217" s="333">
        <f t="shared" si="56"/>
        <v>1.6064668058193823</v>
      </c>
      <c r="J1217">
        <f t="shared" si="54"/>
        <v>-4.583312742261203E-4</v>
      </c>
      <c r="K1217" s="333">
        <f>MAX(I$3:I1217)</f>
        <v>1.8516209749008172</v>
      </c>
      <c r="L1217">
        <f t="shared" si="55"/>
        <v>-0.13239975805230153</v>
      </c>
    </row>
    <row r="1218" spans="1:12">
      <c r="A1218" s="28">
        <v>45664</v>
      </c>
      <c r="B1218" s="33">
        <v>1.6221958447342051</v>
      </c>
      <c r="C1218" s="33">
        <v>1.2280423673736749</v>
      </c>
      <c r="D1218" s="33">
        <v>2.0163493220947348</v>
      </c>
      <c r="E1218" s="33">
        <v>0.97025459999999997</v>
      </c>
      <c r="F1218" s="46">
        <v>0.95125154106552201</v>
      </c>
      <c r="G1218" s="33">
        <f>[1]!thsiFinD("ths_int_chg_ratio_index",G$1,$A$3,$A1218,101)/100+1</f>
        <v>1.2324415784847</v>
      </c>
      <c r="H1218" s="46">
        <v>1.2836246018702697</v>
      </c>
      <c r="I1218" s="333">
        <f t="shared" si="56"/>
        <v>1.6499869619825023</v>
      </c>
      <c r="J1218">
        <f t="shared" si="54"/>
        <v>2.709060405448116E-2</v>
      </c>
      <c r="K1218" s="333">
        <f>MAX(I$3:I1218)</f>
        <v>1.8516209749008172</v>
      </c>
      <c r="L1218">
        <f t="shared" si="55"/>
        <v>-0.10889594342012443</v>
      </c>
    </row>
    <row r="1219" spans="1:12">
      <c r="A1219" s="28">
        <v>45665</v>
      </c>
      <c r="B1219" s="33">
        <v>1.6167376025119446</v>
      </c>
      <c r="C1219" s="33">
        <v>1.2172192828052493</v>
      </c>
      <c r="D1219" s="33">
        <v>2.0162559222186403</v>
      </c>
      <c r="E1219" s="33">
        <v>0.96760080000000004</v>
      </c>
      <c r="F1219" s="46">
        <v>0.94894888276197098</v>
      </c>
      <c r="G1219" s="33">
        <f>[1]!thsiFinD("ths_int_chg_ratio_index",G$1,$A$3,$A1219,101)/100+1</f>
        <v>1.2247581320558201</v>
      </c>
      <c r="H1219" s="46">
        <v>1.2810520010344042</v>
      </c>
      <c r="I1219" s="333">
        <f t="shared" si="56"/>
        <v>1.6486539616265223</v>
      </c>
      <c r="J1219">
        <f t="shared" ref="J1219:J1282" si="57">I1219/I1218-1</f>
        <v>-8.0788538739617888E-4</v>
      </c>
      <c r="K1219" s="333">
        <f>MAX(I$3:I1219)</f>
        <v>1.8516209749008172</v>
      </c>
      <c r="L1219">
        <f t="shared" ref="L1219:L1282" si="58">I1219/K1219-1</f>
        <v>-0.10961585336608481</v>
      </c>
    </row>
    <row r="1220" spans="1:12">
      <c r="A1220" s="28">
        <v>45666</v>
      </c>
      <c r="B1220" s="33">
        <v>1.6177451570654475</v>
      </c>
      <c r="C1220" s="33">
        <v>1.2193457317780925</v>
      </c>
      <c r="D1220" s="33">
        <v>2.0161445823528021</v>
      </c>
      <c r="E1220" s="33">
        <v>0.96328760000000002</v>
      </c>
      <c r="F1220" s="46">
        <v>0.94698110558076298</v>
      </c>
      <c r="G1220" s="33">
        <f>[1]!thsiFinD("ths_int_chg_ratio_index",G$1,$A$3,$A1220,101)/100+1</f>
        <v>1.2352605663268701</v>
      </c>
      <c r="H1220" s="46">
        <v>1.2825176619339818</v>
      </c>
      <c r="I1220" s="333">
        <f t="shared" ref="I1220:I1283" si="59">D1220*0.5+H1220*0.5</f>
        <v>1.6493311221433919</v>
      </c>
      <c r="J1220">
        <f t="shared" si="57"/>
        <v>4.107353833071592E-4</v>
      </c>
      <c r="K1220" s="333">
        <f>MAX(I$3:I1220)</f>
        <v>1.8516209749008172</v>
      </c>
      <c r="L1220">
        <f t="shared" si="58"/>
        <v>-0.10925014109232645</v>
      </c>
    </row>
    <row r="1221" spans="1:12">
      <c r="A1221" s="28">
        <v>45667</v>
      </c>
      <c r="B1221" s="33">
        <v>1.5859714432219925</v>
      </c>
      <c r="C1221" s="33">
        <v>1.1962582013313301</v>
      </c>
      <c r="D1221" s="33">
        <v>1.9756846851126548</v>
      </c>
      <c r="E1221" s="33">
        <v>0.94217850000000003</v>
      </c>
      <c r="F1221" s="46">
        <v>0.93427869158523802</v>
      </c>
      <c r="G1221" s="33">
        <f>[1]!thsiFinD("ths_int_chg_ratio_index",G$1,$A$3,$A1221,101)/100+1</f>
        <v>1.2156372464259699</v>
      </c>
      <c r="H1221" s="46">
        <v>1.2590416571616274</v>
      </c>
      <c r="I1221" s="333">
        <f t="shared" si="59"/>
        <v>1.617363171137141</v>
      </c>
      <c r="J1221">
        <f t="shared" si="57"/>
        <v>-1.9382372997792552E-2</v>
      </c>
      <c r="K1221" s="333">
        <f>MAX(I$3:I1221)</f>
        <v>1.8516209749008172</v>
      </c>
      <c r="L1221">
        <f t="shared" si="58"/>
        <v>-0.12651498710540598</v>
      </c>
    </row>
    <row r="1222" spans="1:12">
      <c r="A1222" s="28">
        <v>45670</v>
      </c>
      <c r="B1222" s="33">
        <v>1.5790441987374566</v>
      </c>
      <c r="C1222" s="33">
        <v>1.1996684466267808</v>
      </c>
      <c r="D1222" s="33">
        <v>1.9584199508481324</v>
      </c>
      <c r="E1222" s="33">
        <v>0.94577840000000002</v>
      </c>
      <c r="F1222" s="46">
        <v>0.93295683670282104</v>
      </c>
      <c r="G1222" s="33">
        <f>[1]!thsiFinD("ths_int_chg_ratio_index",G$1,$A$3,$A1222,101)/100+1</f>
        <v>1.21578520173069</v>
      </c>
      <c r="H1222" s="46">
        <v>1.2610363461655765</v>
      </c>
      <c r="I1222" s="333">
        <f t="shared" si="59"/>
        <v>1.6097281485068544</v>
      </c>
      <c r="J1222">
        <f t="shared" si="57"/>
        <v>-4.720660620037842E-3</v>
      </c>
      <c r="K1222" s="333">
        <f>MAX(I$3:I1222)</f>
        <v>1.8516209749008172</v>
      </c>
      <c r="L1222">
        <f t="shared" si="58"/>
        <v>-0.13063841340797078</v>
      </c>
    </row>
    <row r="1223" spans="1:12">
      <c r="A1223" s="28">
        <v>45671</v>
      </c>
      <c r="B1223" s="33">
        <v>1.6405209902900637</v>
      </c>
      <c r="C1223" s="33">
        <v>1.2530636531093851</v>
      </c>
      <c r="D1223" s="33">
        <v>2.0279783274707426</v>
      </c>
      <c r="E1223" s="33">
        <v>0.98326400000000003</v>
      </c>
      <c r="F1223" s="46">
        <v>0.95966732243657704</v>
      </c>
      <c r="G1223" s="33">
        <f>[1]!thsiFinD("ths_int_chg_ratio_index",G$1,$A$3,$A1223,101)/100+1</f>
        <v>1.2699231077890101</v>
      </c>
      <c r="H1223" s="46">
        <v>1.3070578477047072</v>
      </c>
      <c r="I1223" s="333">
        <f t="shared" si="59"/>
        <v>1.6675180875877249</v>
      </c>
      <c r="J1223">
        <f t="shared" si="57"/>
        <v>3.590043395493514E-2</v>
      </c>
      <c r="K1223" s="333">
        <f>MAX(I$3:I1223)</f>
        <v>1.8516209749008172</v>
      </c>
      <c r="L1223">
        <f t="shared" si="58"/>
        <v>-9.9427955185565908E-2</v>
      </c>
    </row>
    <row r="1224" spans="1:12">
      <c r="A1224" s="28">
        <v>45672</v>
      </c>
      <c r="B1224" s="33">
        <v>1.6166558544887983</v>
      </c>
      <c r="C1224" s="33">
        <v>1.2362298811549892</v>
      </c>
      <c r="D1224" s="33">
        <v>1.9970818278226075</v>
      </c>
      <c r="E1224" s="33">
        <v>0.96886360000000005</v>
      </c>
      <c r="F1224" s="46">
        <v>0.95289327192786499</v>
      </c>
      <c r="G1224" s="33">
        <f>[1]!thsiFinD("ths_int_chg_ratio_index",G$1,$A$3,$A1224,101)/100+1</f>
        <v>1.2549135020372999</v>
      </c>
      <c r="H1224" s="46">
        <v>1.3027574134052875</v>
      </c>
      <c r="I1224" s="333">
        <f t="shared" si="59"/>
        <v>1.6499196206139475</v>
      </c>
      <c r="J1224">
        <f t="shared" si="57"/>
        <v>-1.055368880540053E-2</v>
      </c>
      <c r="K1224" s="333">
        <f>MAX(I$3:I1224)</f>
        <v>1.8516209749008172</v>
      </c>
      <c r="L1224">
        <f t="shared" si="58"/>
        <v>-0.10893231229338063</v>
      </c>
    </row>
    <row r="1225" spans="1:12">
      <c r="A1225" s="28">
        <v>45673</v>
      </c>
      <c r="B1225" s="33">
        <v>1.6310543965813911</v>
      </c>
      <c r="C1225" s="33">
        <v>1.2449854363040049</v>
      </c>
      <c r="D1225" s="33">
        <v>2.0171233568587774</v>
      </c>
      <c r="E1225" s="33">
        <v>0.97595549999999998</v>
      </c>
      <c r="F1225" s="46">
        <v>0.95472541851492498</v>
      </c>
      <c r="G1225" s="33">
        <f>[1]!thsiFinD("ths_int_chg_ratio_index",G$1,$A$3,$A1225,101)/100+1</f>
        <v>1.25563669700733</v>
      </c>
      <c r="H1225" s="46">
        <v>1.3088534234002902</v>
      </c>
      <c r="I1225" s="333">
        <f t="shared" si="59"/>
        <v>1.6629883901295339</v>
      </c>
      <c r="J1225">
        <f t="shared" si="57"/>
        <v>7.9208522356521982E-3</v>
      </c>
      <c r="K1225" s="333">
        <f>MAX(I$3:I1225)</f>
        <v>1.8516209749008172</v>
      </c>
      <c r="L1225">
        <f t="shared" si="58"/>
        <v>-0.10187429680709226</v>
      </c>
    </row>
    <row r="1226" spans="1:12">
      <c r="A1226" s="28">
        <v>45674</v>
      </c>
      <c r="B1226" s="33">
        <v>1.6464112228350301</v>
      </c>
      <c r="C1226" s="33">
        <v>1.2556297568394401</v>
      </c>
      <c r="D1226" s="33">
        <v>2.0371926888306202</v>
      </c>
      <c r="E1226" s="33">
        <v>0.98560579999999998</v>
      </c>
      <c r="F1226" s="46">
        <v>0.95879211595226099</v>
      </c>
      <c r="G1226" s="33">
        <f>[1]!thsiFinD("ths_int_chg_ratio_index",G$1,$A$3,$A1226,101)/100+1</f>
        <v>1.26898711621541</v>
      </c>
      <c r="H1226" s="46">
        <v>1.3157452870376596</v>
      </c>
      <c r="I1226" s="333">
        <f t="shared" si="59"/>
        <v>1.6764689879341399</v>
      </c>
      <c r="J1226">
        <f t="shared" si="57"/>
        <v>8.1062488978387304E-3</v>
      </c>
      <c r="K1226" s="333">
        <f>MAX(I$3:I1226)</f>
        <v>1.8516209749008172</v>
      </c>
      <c r="L1226">
        <f t="shared" si="58"/>
        <v>-9.4593866315464181E-2</v>
      </c>
    </row>
    <row r="1227" spans="1:12">
      <c r="A1227" s="28">
        <v>45677</v>
      </c>
      <c r="B1227" s="33">
        <v>1.6770459454861575</v>
      </c>
      <c r="C1227" s="33">
        <v>1.2649547742424074</v>
      </c>
      <c r="D1227" s="33">
        <v>2.0891371167299075</v>
      </c>
      <c r="E1227" s="33">
        <v>0.99030739999999995</v>
      </c>
      <c r="F1227" s="46">
        <v>0.96322312048437497</v>
      </c>
      <c r="G1227" s="33">
        <f>[1]!thsiFinD("ths_int_chg_ratio_index",G$1,$A$3,$A1227,101)/100+1</f>
        <v>1.28373698554287</v>
      </c>
      <c r="H1227" s="46">
        <v>1.325986687768776</v>
      </c>
      <c r="I1227" s="333">
        <f t="shared" si="59"/>
        <v>1.7075619022493418</v>
      </c>
      <c r="J1227">
        <f t="shared" si="57"/>
        <v>1.8546668348167206E-2</v>
      </c>
      <c r="K1227" s="333">
        <f>MAX(I$3:I1227)</f>
        <v>1.8516209749008172</v>
      </c>
      <c r="L1227">
        <f t="shared" si="58"/>
        <v>-7.7801599033620827E-2</v>
      </c>
    </row>
    <row r="1228" spans="1:12">
      <c r="A1228" s="28">
        <v>45678</v>
      </c>
      <c r="B1228" s="33">
        <v>1.7093924556467299</v>
      </c>
      <c r="C1228" s="33">
        <v>1.2772695141929149</v>
      </c>
      <c r="D1228" s="33">
        <v>2.1415153971005449</v>
      </c>
      <c r="E1228" s="33">
        <v>0.9917705</v>
      </c>
      <c r="F1228" s="46">
        <v>0.96463287932415698</v>
      </c>
      <c r="G1228" s="33">
        <f>[1]!thsiFinD("ths_int_chg_ratio_index",G$1,$A$3,$A1228,101)/100+1</f>
        <v>1.30260811337889</v>
      </c>
      <c r="H1228" s="46">
        <v>1.3273367425381364</v>
      </c>
      <c r="I1228" s="333">
        <f t="shared" si="59"/>
        <v>1.7344260698193406</v>
      </c>
      <c r="J1228">
        <f t="shared" si="57"/>
        <v>1.5732470685022371E-2</v>
      </c>
      <c r="K1228" s="333">
        <f>MAX(I$3:I1228)</f>
        <v>1.8516209749008172</v>
      </c>
      <c r="L1228">
        <f t="shared" si="58"/>
        <v>-6.3293139724642788E-2</v>
      </c>
    </row>
    <row r="1229" spans="1:12">
      <c r="A1229" s="28">
        <v>45679</v>
      </c>
      <c r="B1229" s="33">
        <v>1.7308694998398175</v>
      </c>
      <c r="C1229" s="33">
        <v>1.2783353723670001</v>
      </c>
      <c r="D1229" s="33">
        <v>2.1834036273126349</v>
      </c>
      <c r="E1229" s="33">
        <v>0.99068670000000003</v>
      </c>
      <c r="F1229" s="46">
        <v>0.95679056551436803</v>
      </c>
      <c r="G1229" s="33">
        <f>[1]!thsiFinD("ths_int_chg_ratio_index",G$1,$A$3,$A1229,101)/100+1</f>
        <v>1.2958092227095701</v>
      </c>
      <c r="H1229" s="46">
        <v>1.3167295287605623</v>
      </c>
      <c r="I1229" s="333">
        <f t="shared" si="59"/>
        <v>1.7500665780365985</v>
      </c>
      <c r="J1229">
        <f t="shared" si="57"/>
        <v>9.0176851521188706E-3</v>
      </c>
      <c r="K1229" s="333">
        <f>MAX(I$3:I1229)</f>
        <v>1.8516209749008172</v>
      </c>
      <c r="L1229">
        <f t="shared" si="58"/>
        <v>-5.4846212178849663E-2</v>
      </c>
    </row>
    <row r="1230" spans="1:12">
      <c r="A1230" s="28">
        <v>45680</v>
      </c>
      <c r="B1230" s="33">
        <v>1.7095446761607374</v>
      </c>
      <c r="C1230" s="33">
        <v>1.2660999206810775</v>
      </c>
      <c r="D1230" s="33">
        <v>2.1529894316403975</v>
      </c>
      <c r="E1230" s="33">
        <v>0.98516959999999998</v>
      </c>
      <c r="F1230" s="46">
        <v>0.95704915880984598</v>
      </c>
      <c r="G1230" s="33">
        <f>[1]!thsiFinD("ths_int_chg_ratio_index",G$1,$A$3,$A1230,101)/100+1</f>
        <v>1.2811644111354101</v>
      </c>
      <c r="H1230" s="46">
        <v>1.3166154143737923</v>
      </c>
      <c r="I1230" s="333">
        <f t="shared" si="59"/>
        <v>1.7348024230070949</v>
      </c>
      <c r="J1230">
        <f t="shared" si="57"/>
        <v>-8.7220424760231507E-3</v>
      </c>
      <c r="K1230" s="333">
        <f>MAX(I$3:I1230)</f>
        <v>1.8516209749008172</v>
      </c>
      <c r="L1230">
        <f t="shared" si="58"/>
        <v>-6.3089883662599933E-2</v>
      </c>
    </row>
    <row r="1231" spans="1:12">
      <c r="A1231" s="28">
        <v>45681</v>
      </c>
      <c r="B1231" s="33">
        <v>1.7351942539936425</v>
      </c>
      <c r="C1231" s="33">
        <v>1.2827520104531775</v>
      </c>
      <c r="D1231" s="33">
        <v>2.1876364975341076</v>
      </c>
      <c r="E1231" s="33">
        <v>0.99801169999999995</v>
      </c>
      <c r="F1231" s="46">
        <v>0.96538271574005796</v>
      </c>
      <c r="G1231" s="33">
        <f>[1]!thsiFinD("ths_int_chg_ratio_index",G$1,$A$3,$A1231,101)/100+1</f>
        <v>1.3056777219156301</v>
      </c>
      <c r="H1231" s="46">
        <v>1.3324456886082081</v>
      </c>
      <c r="I1231" s="333">
        <f t="shared" si="59"/>
        <v>1.7600410930711579</v>
      </c>
      <c r="J1231">
        <f t="shared" si="57"/>
        <v>1.4548440634706061E-2</v>
      </c>
      <c r="K1231" s="333">
        <f>MAX(I$3:I1231)</f>
        <v>1.8516209749008172</v>
      </c>
      <c r="L1231">
        <f t="shared" si="58"/>
        <v>-4.9459302455009624E-2</v>
      </c>
    </row>
    <row r="1232" spans="1:12">
      <c r="A1232" s="28">
        <v>45684</v>
      </c>
      <c r="B1232" s="33">
        <v>1.6793270538491487</v>
      </c>
      <c r="C1232" s="33">
        <v>1.2426846145694574</v>
      </c>
      <c r="D1232" s="33">
        <v>2.1159694931288398</v>
      </c>
      <c r="E1232" s="33">
        <v>0.97642870000000004</v>
      </c>
      <c r="F1232" s="46">
        <v>0.95976880581410495</v>
      </c>
      <c r="G1232" s="33">
        <f>[1]!thsiFinD("ths_int_chg_ratio_index",G$1,$A$3,$A1232,101)/100+1</f>
        <v>1.2860456162662199</v>
      </c>
      <c r="H1232" s="46">
        <v>1.324817279276125</v>
      </c>
      <c r="I1232" s="333">
        <f t="shared" si="59"/>
        <v>1.7203933862024825</v>
      </c>
      <c r="J1232">
        <f t="shared" si="57"/>
        <v>-2.2526580217222425E-2</v>
      </c>
      <c r="K1232" s="333">
        <f>MAX(I$3:I1232)</f>
        <v>1.8516209749008172</v>
      </c>
      <c r="L1232">
        <f t="shared" si="58"/>
        <v>-7.0871733727991493E-2</v>
      </c>
    </row>
    <row r="1233" spans="1:12">
      <c r="A1233" s="28">
        <v>45693</v>
      </c>
      <c r="B1233" s="33">
        <v>1.6415263515421801</v>
      </c>
      <c r="C1233" s="33">
        <v>1.2395343105074725</v>
      </c>
      <c r="D1233" s="33">
        <v>2.0435183925768876</v>
      </c>
      <c r="E1233" s="33">
        <v>0.97802199999999995</v>
      </c>
      <c r="F1233" s="46">
        <v>0.95675003760634603</v>
      </c>
      <c r="G1233" s="33">
        <f>[1]!thsiFinD("ths_int_chg_ratio_index",G$1,$A$3,$A1233,101)/100+1</f>
        <v>1.30359479830891</v>
      </c>
      <c r="H1233" s="46">
        <v>1.3304035555495428</v>
      </c>
      <c r="I1233" s="333">
        <f t="shared" si="59"/>
        <v>1.6869609740632152</v>
      </c>
      <c r="J1233">
        <f t="shared" si="57"/>
        <v>-1.9433004339236892E-2</v>
      </c>
      <c r="K1233" s="333">
        <f>MAX(I$3:I1233)</f>
        <v>1.8516209749008172</v>
      </c>
      <c r="L1233">
        <f t="shared" si="58"/>
        <v>-8.8927487358163027E-2</v>
      </c>
    </row>
    <row r="1234" spans="1:12">
      <c r="A1234" s="28">
        <v>45694</v>
      </c>
      <c r="B1234" s="33">
        <v>1.6973688130791824</v>
      </c>
      <c r="C1234" s="33">
        <v>1.2860518541340951</v>
      </c>
      <c r="D1234" s="33">
        <v>2.1086857720242698</v>
      </c>
      <c r="E1234" s="33">
        <v>1.0083988000000002</v>
      </c>
      <c r="F1234" s="46">
        <v>0.97154569234147803</v>
      </c>
      <c r="G1234" s="33">
        <f>[1]!thsiFinD("ths_int_chg_ratio_index",G$1,$A$3,$A1234,101)/100+1</f>
        <v>1.3369591113739201</v>
      </c>
      <c r="H1234" s="46">
        <v>1.3546284966624116</v>
      </c>
      <c r="I1234" s="333">
        <f t="shared" si="59"/>
        <v>1.7316571343433407</v>
      </c>
      <c r="J1234">
        <f t="shared" si="57"/>
        <v>2.6495076630297154E-2</v>
      </c>
      <c r="K1234" s="333">
        <f>MAX(I$3:I1234)</f>
        <v>1.8516209749008172</v>
      </c>
      <c r="L1234">
        <f t="shared" si="58"/>
        <v>-6.4788551319960308E-2</v>
      </c>
    </row>
    <row r="1235" spans="1:12">
      <c r="A1235" s="28">
        <v>45695</v>
      </c>
      <c r="B1235" s="33">
        <v>1.7220860226003161</v>
      </c>
      <c r="C1235" s="33">
        <v>1.3054428925700301</v>
      </c>
      <c r="D1235" s="33">
        <v>2.138729152630602</v>
      </c>
      <c r="E1235" s="33">
        <v>1.0228801000000001</v>
      </c>
      <c r="F1235" s="46">
        <v>0.98465836375886995</v>
      </c>
      <c r="G1235" s="33">
        <f>[1]!thsiFinD("ths_int_chg_ratio_index",G$1,$A$3,$A1235,101)/100+1</f>
        <v>1.35060589491552</v>
      </c>
      <c r="H1235" s="46">
        <v>1.3719315146579969</v>
      </c>
      <c r="I1235" s="333">
        <f t="shared" si="59"/>
        <v>1.7553303336442996</v>
      </c>
      <c r="J1235">
        <f t="shared" si="57"/>
        <v>1.367083519679313E-2</v>
      </c>
      <c r="K1235" s="333">
        <f>MAX(I$3:I1235)</f>
        <v>1.8516209749008172</v>
      </c>
      <c r="L1235">
        <f t="shared" si="58"/>
        <v>-5.2003429730901329E-2</v>
      </c>
    </row>
    <row r="1236" spans="1:12">
      <c r="A1236" s="28">
        <v>45698</v>
      </c>
      <c r="B1236" s="33">
        <v>1.7338841264715388</v>
      </c>
      <c r="C1236" s="33">
        <v>1.314025280642005</v>
      </c>
      <c r="D1236" s="33">
        <v>2.1537429723010728</v>
      </c>
      <c r="E1236" s="33">
        <v>1.0294254</v>
      </c>
      <c r="F1236" s="46">
        <v>0.98861694002982103</v>
      </c>
      <c r="G1236" s="33">
        <f>[1]!thsiFinD("ths_int_chg_ratio_index",G$1,$A$3,$A1236,101)/100+1</f>
        <v>1.35186143199946</v>
      </c>
      <c r="H1236" s="46">
        <v>1.3859724598913523</v>
      </c>
      <c r="I1236" s="333">
        <f t="shared" si="59"/>
        <v>1.7698577160962126</v>
      </c>
      <c r="J1236">
        <f t="shared" si="57"/>
        <v>8.2761530257111637E-3</v>
      </c>
      <c r="K1236" s="333">
        <f>MAX(I$3:I1236)</f>
        <v>1.8516209749008172</v>
      </c>
      <c r="L1236">
        <f t="shared" si="58"/>
        <v>-4.4157665047504846E-2</v>
      </c>
    </row>
    <row r="1237" spans="1:12">
      <c r="A1237" s="28">
        <v>45699</v>
      </c>
      <c r="B1237" s="33">
        <v>1.7340619193461324</v>
      </c>
      <c r="C1237" s="33">
        <v>1.2994593129298524</v>
      </c>
      <c r="D1237" s="33">
        <v>2.1686645257624124</v>
      </c>
      <c r="E1237" s="33">
        <v>1.0173783999999999</v>
      </c>
      <c r="F1237" s="46">
        <v>0.98393306846374395</v>
      </c>
      <c r="G1237" s="33">
        <f>[1]!thsiFinD("ths_int_chg_ratio_index",G$1,$A$3,$A1237,101)/100+1</f>
        <v>1.3453513573445199</v>
      </c>
      <c r="H1237" s="46">
        <v>1.3817281620918997</v>
      </c>
      <c r="I1237" s="333">
        <f t="shared" si="59"/>
        <v>1.7751963439271561</v>
      </c>
      <c r="J1237">
        <f t="shared" si="57"/>
        <v>3.0164163946009293E-3</v>
      </c>
      <c r="K1237" s="333">
        <f>MAX(I$3:I1237)</f>
        <v>1.8516209749008172</v>
      </c>
      <c r="L1237">
        <f t="shared" si="58"/>
        <v>-4.1274446557700517E-2</v>
      </c>
    </row>
    <row r="1238" spans="1:12">
      <c r="A1238" s="28">
        <v>45700</v>
      </c>
      <c r="B1238" s="33">
        <v>1.7681076448064386</v>
      </c>
      <c r="C1238" s="33">
        <v>1.3252651470771999</v>
      </c>
      <c r="D1238" s="33">
        <v>2.2109501425356775</v>
      </c>
      <c r="E1238" s="33">
        <v>1.0365017000000001</v>
      </c>
      <c r="F1238" s="46">
        <v>0.9944165678087995</v>
      </c>
      <c r="G1238" s="33">
        <f>[1]!thsiFinD("ths_int_chg_ratio_index",G$1,$A$3,$A1238,101)/100+1</f>
        <v>1.36641162147465</v>
      </c>
      <c r="H1238" s="46">
        <v>1.3954241696071621</v>
      </c>
      <c r="I1238" s="333">
        <f t="shared" si="59"/>
        <v>1.8031871560714197</v>
      </c>
      <c r="J1238">
        <f t="shared" si="57"/>
        <v>1.5767727462947079E-2</v>
      </c>
      <c r="K1238" s="333">
        <f>MAX(I$3:I1238)</f>
        <v>1.8516209749008172</v>
      </c>
      <c r="L1238">
        <f t="shared" si="58"/>
        <v>-2.6157523319259246E-2</v>
      </c>
    </row>
    <row r="1239" spans="1:12">
      <c r="A1239" s="28">
        <v>45701</v>
      </c>
      <c r="B1239" s="33">
        <v>1.72699792942805</v>
      </c>
      <c r="C1239" s="33">
        <v>1.2986044853970224</v>
      </c>
      <c r="D1239" s="33">
        <v>2.1553913734590777</v>
      </c>
      <c r="E1239" s="33">
        <v>1.0136234</v>
      </c>
      <c r="F1239" s="46">
        <v>0.98980631960504595</v>
      </c>
      <c r="G1239" s="33">
        <f>[1]!thsiFinD("ths_int_chg_ratio_index",G$1,$A$3,$A1239,101)/100+1</f>
        <v>1.3390962343869399</v>
      </c>
      <c r="H1239" s="46">
        <v>1.3839164648262297</v>
      </c>
      <c r="I1239" s="333">
        <f t="shared" si="59"/>
        <v>1.7696539191426537</v>
      </c>
      <c r="J1239">
        <f t="shared" si="57"/>
        <v>-1.8596648060550947E-2</v>
      </c>
      <c r="K1239" s="333">
        <f>MAX(I$3:I1239)</f>
        <v>1.8516209749008172</v>
      </c>
      <c r="L1239">
        <f t="shared" si="58"/>
        <v>-4.4267729124506272E-2</v>
      </c>
    </row>
    <row r="1240" spans="1:12">
      <c r="A1240" s="28">
        <v>45702</v>
      </c>
      <c r="B1240" s="33">
        <v>1.7346433109887451</v>
      </c>
      <c r="C1240" s="33">
        <v>1.3039480689433551</v>
      </c>
      <c r="D1240" s="33">
        <v>2.1653385530341351</v>
      </c>
      <c r="E1240" s="33">
        <v>1.0245704</v>
      </c>
      <c r="F1240" s="46">
        <v>0.99831970451929652</v>
      </c>
      <c r="G1240" s="33">
        <f>[1]!thsiFinD("ths_int_chg_ratio_index",G$1,$A$3,$A1240,101)/100+1</f>
        <v>1.35638299890842</v>
      </c>
      <c r="H1240" s="46">
        <v>1.3916034283338241</v>
      </c>
      <c r="I1240" s="333">
        <f t="shared" si="59"/>
        <v>1.7784709906839797</v>
      </c>
      <c r="J1240">
        <f t="shared" si="57"/>
        <v>4.9823705335547697E-3</v>
      </c>
      <c r="K1240" s="333">
        <f>MAX(I$3:I1240)</f>
        <v>1.8516209749008172</v>
      </c>
      <c r="L1240">
        <f t="shared" si="58"/>
        <v>-3.9505916820128828E-2</v>
      </c>
    </row>
    <row r="1241" spans="1:12">
      <c r="A1241" s="28">
        <v>45705</v>
      </c>
      <c r="B1241" s="33">
        <v>1.7696851816031576</v>
      </c>
      <c r="C1241" s="33">
        <v>1.3251010654175874</v>
      </c>
      <c r="D1241" s="33">
        <v>2.2142692977887277</v>
      </c>
      <c r="E1241" s="33">
        <v>1.0361072</v>
      </c>
      <c r="F1241" s="46">
        <v>0.99993093427439106</v>
      </c>
      <c r="G1241" s="33">
        <f>[1]!thsiFinD("ths_int_chg_ratio_index",G$1,$A$3,$A1241,101)/100+1</f>
        <v>1.3663139470498999</v>
      </c>
      <c r="H1241" s="46">
        <v>1.3997878488330113</v>
      </c>
      <c r="I1241" s="333">
        <f t="shared" si="59"/>
        <v>1.8070285733108695</v>
      </c>
      <c r="J1241">
        <f t="shared" si="57"/>
        <v>1.6057378937570865E-2</v>
      </c>
      <c r="K1241" s="333">
        <f>MAX(I$3:I1241)</f>
        <v>1.8516209749008172</v>
      </c>
      <c r="L1241">
        <f t="shared" si="58"/>
        <v>-2.4082899359214816E-2</v>
      </c>
    </row>
    <row r="1242" spans="1:12">
      <c r="A1242" s="28">
        <v>45706</v>
      </c>
      <c r="B1242" s="33">
        <v>1.7418875903373174</v>
      </c>
      <c r="C1242" s="33">
        <v>1.3041696103367775</v>
      </c>
      <c r="D1242" s="33">
        <v>2.1796055703378574</v>
      </c>
      <c r="E1242" s="33">
        <v>1.0152245</v>
      </c>
      <c r="F1242" s="46">
        <v>0.98871323471324202</v>
      </c>
      <c r="G1242" s="33">
        <f>[1]!thsiFinD("ths_int_chg_ratio_index",G$1,$A$3,$A1242,101)/100+1</f>
        <v>1.3425390928685799</v>
      </c>
      <c r="H1242" s="46">
        <v>1.3749309130981076</v>
      </c>
      <c r="I1242" s="333">
        <f t="shared" si="59"/>
        <v>1.7772682417179824</v>
      </c>
      <c r="J1242">
        <f t="shared" si="57"/>
        <v>-1.6469209193720635E-2</v>
      </c>
      <c r="K1242" s="333">
        <f>MAX(I$3:I1242)</f>
        <v>1.8516209749008172</v>
      </c>
      <c r="L1242">
        <f t="shared" si="58"/>
        <v>-4.0155482245397223E-2</v>
      </c>
    </row>
    <row r="1243" spans="1:12">
      <c r="A1243" s="28">
        <v>45707</v>
      </c>
      <c r="B1243" s="33">
        <v>1.7828760692345837</v>
      </c>
      <c r="C1243" s="33">
        <v>1.341585987242665</v>
      </c>
      <c r="D1243" s="33">
        <v>2.2241661512265027</v>
      </c>
      <c r="E1243" s="33">
        <v>1.0380248000000001</v>
      </c>
      <c r="F1243" s="46">
        <v>0.99836366818422739</v>
      </c>
      <c r="G1243" s="33">
        <f>[1]!thsiFinD("ths_int_chg_ratio_index",G$1,$A$3,$A1243,101)/100+1</f>
        <v>1.3683773192726201</v>
      </c>
      <c r="H1243" s="46">
        <v>1.3961181039243198</v>
      </c>
      <c r="I1243" s="333">
        <f t="shared" si="59"/>
        <v>1.8101421275754113</v>
      </c>
      <c r="J1243">
        <f t="shared" si="57"/>
        <v>1.8496862255104274E-2</v>
      </c>
      <c r="K1243" s="333">
        <f>MAX(I$3:I1243)</f>
        <v>1.8516209749008172</v>
      </c>
      <c r="L1243">
        <f t="shared" si="58"/>
        <v>-2.2401370414173338E-2</v>
      </c>
    </row>
    <row r="1244" spans="1:12">
      <c r="A1244" s="28">
        <v>45708</v>
      </c>
      <c r="B1244" s="33">
        <v>1.7897555354522487</v>
      </c>
      <c r="C1244" s="33">
        <v>1.340644151731035</v>
      </c>
      <c r="D1244" s="33">
        <v>2.2388669191734625</v>
      </c>
      <c r="E1244" s="33">
        <v>1.0420343999999999</v>
      </c>
      <c r="F1244" s="46">
        <v>0.99685406204163607</v>
      </c>
      <c r="G1244" s="33">
        <f>[1]!thsiFinD("ths_int_chg_ratio_index",G$1,$A$3,$A1244,101)/100+1</f>
        <v>1.37606588040955</v>
      </c>
      <c r="H1244" s="46">
        <v>1.4042996492563935</v>
      </c>
      <c r="I1244" s="333">
        <f t="shared" si="59"/>
        <v>1.821583284214928</v>
      </c>
      <c r="J1244">
        <f t="shared" si="57"/>
        <v>6.3205847017335781E-3</v>
      </c>
      <c r="K1244" s="333">
        <f>MAX(I$3:I1244)</f>
        <v>1.8516209749008172</v>
      </c>
      <c r="L1244">
        <f t="shared" si="58"/>
        <v>-1.6222375471577344E-2</v>
      </c>
    </row>
    <row r="1245" spans="1:12">
      <c r="A1245" s="28">
        <v>45709</v>
      </c>
      <c r="B1245" s="33">
        <v>1.83927202491255</v>
      </c>
      <c r="C1245" s="33">
        <v>1.3857220167703801</v>
      </c>
      <c r="D1245" s="33">
        <v>2.29282203305472</v>
      </c>
      <c r="E1245" s="33">
        <v>1.0802092999999999</v>
      </c>
      <c r="F1245" s="46">
        <v>1.0104951154755559</v>
      </c>
      <c r="G1245" s="33">
        <f>[1]!thsiFinD("ths_int_chg_ratio_index",G$1,$A$3,$A1245,101)/100+1</f>
        <v>1.41396797070823</v>
      </c>
      <c r="H1245" s="46">
        <v>1.4194826523385131</v>
      </c>
      <c r="I1245" s="333">
        <f t="shared" si="59"/>
        <v>1.8561523426966167</v>
      </c>
      <c r="J1245">
        <f t="shared" si="57"/>
        <v>1.8977478977354245E-2</v>
      </c>
      <c r="K1245" s="333">
        <f>MAX(I$3:I1245)</f>
        <v>1.8561523426966167</v>
      </c>
      <c r="L1245">
        <f t="shared" si="58"/>
        <v>0</v>
      </c>
    </row>
    <row r="1246" spans="1:12">
      <c r="A1246" s="28">
        <v>45712</v>
      </c>
      <c r="B1246" s="33">
        <v>1.8136499009606037</v>
      </c>
      <c r="C1246" s="33">
        <v>1.3852941490290376</v>
      </c>
      <c r="D1246" s="33">
        <v>2.2420056528921699</v>
      </c>
      <c r="E1246" s="33">
        <v>1.0809156</v>
      </c>
      <c r="F1246" s="46">
        <v>1.0083309158381664</v>
      </c>
      <c r="G1246" s="33">
        <f>[1]!thsiFinD("ths_int_chg_ratio_index",G$1,$A$3,$A1246,101)/100+1</f>
        <v>1.41295694966731</v>
      </c>
      <c r="H1246" s="46">
        <v>1.4203081559714026</v>
      </c>
      <c r="I1246" s="333">
        <f t="shared" si="59"/>
        <v>1.8311569044317864</v>
      </c>
      <c r="J1246">
        <f t="shared" si="57"/>
        <v>-1.3466264427690722E-2</v>
      </c>
      <c r="K1246" s="333">
        <f>MAX(I$3:I1246)</f>
        <v>1.8561523426966167</v>
      </c>
      <c r="L1246">
        <f t="shared" si="58"/>
        <v>-1.3466264427690722E-2</v>
      </c>
    </row>
    <row r="1247" spans="1:12">
      <c r="A1247" s="28">
        <v>45713</v>
      </c>
      <c r="B1247" s="33">
        <v>1.8002693143014676</v>
      </c>
      <c r="C1247" s="33">
        <v>1.3762506455145624</v>
      </c>
      <c r="D1247" s="33">
        <v>2.2242879830883728</v>
      </c>
      <c r="E1247" s="33">
        <v>1.07694</v>
      </c>
      <c r="F1247" s="46">
        <v>0.99722968142446577</v>
      </c>
      <c r="G1247" s="33">
        <f>[1]!thsiFinD("ths_int_chg_ratio_index",G$1,$A$3,$A1247,101)/100+1</f>
        <v>1.39666025238279</v>
      </c>
      <c r="H1247" s="46">
        <v>1.4122654024649262</v>
      </c>
      <c r="I1247" s="333">
        <f t="shared" si="59"/>
        <v>1.8182766927766494</v>
      </c>
      <c r="J1247">
        <f t="shared" si="57"/>
        <v>-7.0339202631757303E-3</v>
      </c>
      <c r="K1247" s="333">
        <f>MAX(I$3:I1247)</f>
        <v>1.8561523426966167</v>
      </c>
      <c r="L1247">
        <f t="shared" si="58"/>
        <v>-2.0405464060639367E-2</v>
      </c>
    </row>
    <row r="1248" spans="1:12">
      <c r="A1248" s="28">
        <v>45714</v>
      </c>
      <c r="B1248" s="33">
        <v>1.8109955788228889</v>
      </c>
      <c r="C1248" s="33">
        <v>1.3916381292049476</v>
      </c>
      <c r="D1248" s="33">
        <v>2.2303530284408302</v>
      </c>
      <c r="E1248" s="33">
        <v>1.0955547000000001</v>
      </c>
      <c r="F1248" s="46">
        <v>1.0067975164946716</v>
      </c>
      <c r="G1248" s="33">
        <f>[1]!thsiFinD("ths_int_chg_ratio_index",G$1,$A$3,$A1248,101)/100+1</f>
        <v>1.4054876197666599</v>
      </c>
      <c r="H1248" s="46">
        <v>1.4292647565451495</v>
      </c>
      <c r="I1248" s="333">
        <f t="shared" si="59"/>
        <v>1.8298088924929898</v>
      </c>
      <c r="J1248">
        <f t="shared" si="57"/>
        <v>6.3423788921419533E-3</v>
      </c>
      <c r="K1248" s="333">
        <f>MAX(I$3:I1248)</f>
        <v>1.8561523426966167</v>
      </c>
      <c r="L1248">
        <f t="shared" si="58"/>
        <v>-1.419250435303987E-2</v>
      </c>
    </row>
    <row r="1249" spans="1:12">
      <c r="A1249" s="28">
        <v>45715</v>
      </c>
      <c r="B1249" s="33">
        <v>1.7788657078656351</v>
      </c>
      <c r="C1249" s="33">
        <v>1.3751820455529</v>
      </c>
      <c r="D1249" s="33">
        <v>2.18254937017837</v>
      </c>
      <c r="E1249" s="33">
        <v>1.0881593999999999</v>
      </c>
      <c r="F1249" s="46">
        <v>1.0073299886979958</v>
      </c>
      <c r="G1249" s="33">
        <f>[1]!thsiFinD("ths_int_chg_ratio_index",G$1,$A$3,$A1249,101)/100+1</f>
        <v>1.38988021188751</v>
      </c>
      <c r="H1249" s="46">
        <v>1.4250539867607577</v>
      </c>
      <c r="I1249" s="333">
        <f t="shared" si="59"/>
        <v>1.8038016784695639</v>
      </c>
      <c r="J1249">
        <f t="shared" si="57"/>
        <v>-1.4213076638835753E-2</v>
      </c>
      <c r="K1249" s="333">
        <f>MAX(I$3:I1249)</f>
        <v>1.8561523426966167</v>
      </c>
      <c r="L1249">
        <f t="shared" si="58"/>
        <v>-2.820386183980883E-2</v>
      </c>
    </row>
    <row r="1250" spans="1:12">
      <c r="A1250" s="28">
        <v>45716</v>
      </c>
      <c r="B1250" s="33">
        <v>1.6961007017754723</v>
      </c>
      <c r="C1250" s="33">
        <v>1.3205871473338675</v>
      </c>
      <c r="D1250" s="33">
        <v>2.0716142562170772</v>
      </c>
      <c r="E1250" s="33">
        <v>1.0430598</v>
      </c>
      <c r="F1250" s="46">
        <v>0.98529722756387605</v>
      </c>
      <c r="G1250" s="33">
        <f>[1]!thsiFinD("ths_int_chg_ratio_index",G$1,$A$3,$A1250,101)/100+1</f>
        <v>1.33873544123101</v>
      </c>
      <c r="H1250" s="46">
        <v>1.3849364398850454</v>
      </c>
      <c r="I1250" s="333">
        <f t="shared" si="59"/>
        <v>1.7282753480510613</v>
      </c>
      <c r="J1250">
        <f t="shared" si="57"/>
        <v>-4.1870639838068491E-2</v>
      </c>
      <c r="K1250" s="333">
        <f>MAX(I$3:I1250)</f>
        <v>1.8561523426966167</v>
      </c>
      <c r="L1250">
        <f t="shared" si="58"/>
        <v>-6.8893587936740053E-2</v>
      </c>
    </row>
    <row r="1251" spans="1:12">
      <c r="A1251" s="28">
        <v>45719</v>
      </c>
      <c r="B1251" s="33">
        <v>1.6832600366312374</v>
      </c>
      <c r="C1251" s="33">
        <v>1.3134503240742175</v>
      </c>
      <c r="D1251" s="33">
        <v>2.0530697491882575</v>
      </c>
      <c r="E1251" s="33">
        <v>1.0433326000000001</v>
      </c>
      <c r="F1251" s="46">
        <v>0.98613824008657902</v>
      </c>
      <c r="G1251" s="33">
        <f>[1]!thsiFinD("ths_int_chg_ratio_index",G$1,$A$3,$A1251,101)/100+1</f>
        <v>1.3333966347200901</v>
      </c>
      <c r="H1251" s="46">
        <v>1.3914841986816948</v>
      </c>
      <c r="I1251" s="333">
        <f t="shared" si="59"/>
        <v>1.7222769739349761</v>
      </c>
      <c r="J1251">
        <f t="shared" si="57"/>
        <v>-3.4707282742009182E-3</v>
      </c>
      <c r="K1251" s="333">
        <f>MAX(I$3:I1251)</f>
        <v>1.8561523426966167</v>
      </c>
      <c r="L1251">
        <f t="shared" si="58"/>
        <v>-7.2125205287377647E-2</v>
      </c>
    </row>
    <row r="1252" spans="1:12">
      <c r="A1252" s="28">
        <v>45720</v>
      </c>
      <c r="B1252" s="33">
        <v>1.6940044660678237</v>
      </c>
      <c r="C1252" s="33">
        <v>1.3223991758259774</v>
      </c>
      <c r="D1252" s="33">
        <v>2.0656097563096703</v>
      </c>
      <c r="E1252" s="33">
        <v>1.0524274</v>
      </c>
      <c r="F1252" s="46">
        <v>0.98779897278815099</v>
      </c>
      <c r="G1252" s="33">
        <f>[1]!thsiFinD("ths_int_chg_ratio_index",G$1,$A$3,$A1252,101)/100+1</f>
        <v>1.3485410790252099</v>
      </c>
      <c r="H1252" s="46">
        <v>1.4044210337643683</v>
      </c>
      <c r="I1252" s="333">
        <f t="shared" si="59"/>
        <v>1.7350153950370193</v>
      </c>
      <c r="J1252">
        <f t="shared" si="57"/>
        <v>7.3962674382965776E-3</v>
      </c>
      <c r="K1252" s="333">
        <f>MAX(I$3:I1252)</f>
        <v>1.8561523426966167</v>
      </c>
      <c r="L1252">
        <f t="shared" si="58"/>
        <v>-6.5262395156428621E-2</v>
      </c>
    </row>
    <row r="1253" spans="1:12">
      <c r="A1253" s="28">
        <v>45721</v>
      </c>
      <c r="B1253" s="33">
        <v>1.7073535210235999</v>
      </c>
      <c r="C1253" s="33">
        <v>1.3274673416593474</v>
      </c>
      <c r="D1253" s="33">
        <v>2.0872397003878524</v>
      </c>
      <c r="E1253" s="33">
        <v>1.0530002999999999</v>
      </c>
      <c r="F1253" s="46">
        <v>0.99162166136749863</v>
      </c>
      <c r="G1253" s="33">
        <f>[1]!thsiFinD("ths_int_chg_ratio_index",G$1,$A$3,$A1253,101)/100+1</f>
        <v>1.35110643509468</v>
      </c>
      <c r="H1253" s="46">
        <v>1.4098708716943364</v>
      </c>
      <c r="I1253" s="333">
        <f t="shared" si="59"/>
        <v>1.7485552860410944</v>
      </c>
      <c r="J1253">
        <f t="shared" si="57"/>
        <v>7.8039025145284491E-3</v>
      </c>
      <c r="K1253" s="333">
        <f>MAX(I$3:I1253)</f>
        <v>1.8561523426966167</v>
      </c>
      <c r="L1253">
        <f t="shared" si="58"/>
        <v>-5.7967794011565488E-2</v>
      </c>
    </row>
    <row r="1254" spans="1:12">
      <c r="A1254" s="28">
        <v>45722</v>
      </c>
      <c r="B1254" s="33">
        <v>1.7540807752443788</v>
      </c>
      <c r="C1254" s="33">
        <v>1.3657573628017126</v>
      </c>
      <c r="D1254" s="33">
        <v>2.142404187687045</v>
      </c>
      <c r="E1254" s="33">
        <v>1.0763997000000001</v>
      </c>
      <c r="F1254" s="46">
        <v>1.0059250445923853</v>
      </c>
      <c r="G1254" s="33">
        <f>[1]!thsiFinD("ths_int_chg_ratio_index",G$1,$A$3,$A1254,101)/100+1</f>
        <v>1.38871067614461</v>
      </c>
      <c r="H1254" s="46">
        <v>1.4331248745268965</v>
      </c>
      <c r="I1254" s="333">
        <f t="shared" si="59"/>
        <v>1.7877645311069708</v>
      </c>
      <c r="J1254">
        <f t="shared" si="57"/>
        <v>2.2423794877341363E-2</v>
      </c>
      <c r="K1254" s="333">
        <f>MAX(I$3:I1254)</f>
        <v>1.8561523426966167</v>
      </c>
      <c r="L1254">
        <f t="shared" si="58"/>
        <v>-3.6843857056631513E-2</v>
      </c>
    </row>
    <row r="1255" spans="1:12">
      <c r="A1255" s="28">
        <v>45723</v>
      </c>
      <c r="B1255" s="33">
        <v>1.7360290273836574</v>
      </c>
      <c r="C1255" s="33">
        <v>1.3493433413203024</v>
      </c>
      <c r="D1255" s="33">
        <v>2.1227147134470123</v>
      </c>
      <c r="E1255" s="33">
        <v>1.0627192999999999</v>
      </c>
      <c r="F1255" s="46">
        <v>1.0021469039903674</v>
      </c>
      <c r="G1255" s="33">
        <f>[1]!thsiFinD("ths_int_chg_ratio_index",G$1,$A$3,$A1255,101)/100+1</f>
        <v>1.3748501885512399</v>
      </c>
      <c r="H1255" s="46">
        <v>1.4286126944879787</v>
      </c>
      <c r="I1255" s="333">
        <f t="shared" si="59"/>
        <v>1.7756637039674956</v>
      </c>
      <c r="J1255">
        <f t="shared" si="57"/>
        <v>-6.7686918097554782E-3</v>
      </c>
      <c r="K1255" s="333">
        <f>MAX(I$3:I1255)</f>
        <v>1.8561523426966167</v>
      </c>
      <c r="L1255">
        <f t="shared" si="58"/>
        <v>-4.336316415288799E-2</v>
      </c>
    </row>
    <row r="1256" spans="1:12">
      <c r="A1256" s="28">
        <v>45726</v>
      </c>
      <c r="B1256" s="33">
        <v>1.7266057372603614</v>
      </c>
      <c r="C1256" s="33">
        <v>1.3418766732084275</v>
      </c>
      <c r="D1256" s="33">
        <v>2.111334801312295</v>
      </c>
      <c r="E1256" s="33">
        <v>1.0623776</v>
      </c>
      <c r="F1256" s="46">
        <v>0.99929008380722628</v>
      </c>
      <c r="G1256" s="33">
        <f>[1]!thsiFinD("ths_int_chg_ratio_index",G$1,$A$3,$A1256,101)/100+1</f>
        <v>1.3690626076563599</v>
      </c>
      <c r="H1256" s="46">
        <v>1.4292764675528182</v>
      </c>
      <c r="I1256" s="333">
        <f t="shared" si="59"/>
        <v>1.7703056344325567</v>
      </c>
      <c r="J1256">
        <f t="shared" si="57"/>
        <v>-3.0175024262573125E-3</v>
      </c>
      <c r="K1256" s="333">
        <f>MAX(I$3:I1256)</f>
        <v>1.8561523426966167</v>
      </c>
      <c r="L1256">
        <f t="shared" si="58"/>
        <v>-4.6249818126103737E-2</v>
      </c>
    </row>
    <row r="1257" spans="1:12">
      <c r="A1257" s="28">
        <v>45727</v>
      </c>
      <c r="B1257" s="33">
        <v>1.7166883842526051</v>
      </c>
      <c r="C1257" s="33">
        <v>1.3373734506621875</v>
      </c>
      <c r="D1257" s="33">
        <v>2.0960033178430226</v>
      </c>
      <c r="E1257" s="33">
        <v>1.0604304</v>
      </c>
      <c r="F1257" s="46">
        <v>1.0030259903090153</v>
      </c>
      <c r="G1257" s="33">
        <f>[1]!thsiFinD("ths_int_chg_ratio_index",G$1,$A$3,$A1257,101)/100+1</f>
        <v>1.3616502407542599</v>
      </c>
      <c r="H1257" s="46">
        <v>1.4339299145835602</v>
      </c>
      <c r="I1257" s="333">
        <f t="shared" si="59"/>
        <v>1.7649666162132913</v>
      </c>
      <c r="J1257">
        <f t="shared" si="57"/>
        <v>-3.0158737087094822E-3</v>
      </c>
      <c r="K1257" s="333">
        <f>MAX(I$3:I1257)</f>
        <v>1.8561523426966167</v>
      </c>
      <c r="L1257">
        <f t="shared" si="58"/>
        <v>-4.9126208224294143E-2</v>
      </c>
    </row>
    <row r="1258" spans="1:12">
      <c r="A1258" s="28">
        <v>45728</v>
      </c>
      <c r="B1258" s="33">
        <v>1.7181696367577137</v>
      </c>
      <c r="C1258" s="33">
        <v>1.3314243700141626</v>
      </c>
      <c r="D1258" s="33">
        <v>2.1049149035012649</v>
      </c>
      <c r="E1258" s="33">
        <v>1.0500069000000001</v>
      </c>
      <c r="F1258" s="46">
        <v>1.0001728162352463</v>
      </c>
      <c r="G1258" s="33">
        <f>[1]!thsiFinD("ths_int_chg_ratio_index",G$1,$A$3,$A1258,101)/100+1</f>
        <v>1.36241526083691</v>
      </c>
      <c r="H1258" s="46">
        <v>1.4379355024087261</v>
      </c>
      <c r="I1258" s="333">
        <f t="shared" si="59"/>
        <v>1.7714252029549955</v>
      </c>
      <c r="J1258">
        <f t="shared" si="57"/>
        <v>3.6593251579799535E-3</v>
      </c>
      <c r="K1258" s="333">
        <f>MAX(I$3:I1258)</f>
        <v>1.8561523426966167</v>
      </c>
      <c r="L1258">
        <f t="shared" si="58"/>
        <v>-4.5646651835985375E-2</v>
      </c>
    </row>
    <row r="1259" spans="1:12">
      <c r="A1259" s="28">
        <v>45729</v>
      </c>
      <c r="B1259" s="33">
        <v>1.6848518314241487</v>
      </c>
      <c r="C1259" s="33">
        <v>1.3078864978076374</v>
      </c>
      <c r="D1259" s="33">
        <v>2.0618171650406598</v>
      </c>
      <c r="E1259" s="33">
        <v>1.0307082999999999</v>
      </c>
      <c r="F1259" s="46">
        <v>0.9952033561408381</v>
      </c>
      <c r="G1259" s="33">
        <f>[1]!thsiFinD("ths_int_chg_ratio_index",G$1,$A$3,$A1259,101)/100+1</f>
        <v>1.34301265708753</v>
      </c>
      <c r="H1259" s="46">
        <v>1.4250469163222104</v>
      </c>
      <c r="I1259" s="333">
        <f t="shared" si="59"/>
        <v>1.743432040681435</v>
      </c>
      <c r="J1259">
        <f t="shared" si="57"/>
        <v>-1.5802621655638505E-2</v>
      </c>
      <c r="K1259" s="333">
        <f>MAX(I$3:I1259)</f>
        <v>1.8561523426966167</v>
      </c>
      <c r="L1259">
        <f t="shared" si="58"/>
        <v>-6.0727936722813181E-2</v>
      </c>
    </row>
    <row r="1260" spans="1:12">
      <c r="A1260" s="28">
        <v>45730</v>
      </c>
      <c r="B1260" s="33">
        <v>1.7164171081313189</v>
      </c>
      <c r="C1260" s="33">
        <v>1.3369939495730101</v>
      </c>
      <c r="D1260" s="33">
        <v>2.0958402666896276</v>
      </c>
      <c r="E1260" s="33">
        <v>1.0517334</v>
      </c>
      <c r="F1260" s="46">
        <v>1.017637236050897</v>
      </c>
      <c r="G1260" s="33">
        <f>[1]!thsiFinD("ths_int_chg_ratio_index",G$1,$A$3,$A1260,101)/100+1</f>
        <v>1.3699440698424898</v>
      </c>
      <c r="H1260" s="46">
        <v>1.4509754735087537</v>
      </c>
      <c r="I1260" s="333">
        <f t="shared" si="59"/>
        <v>1.7734078700991907</v>
      </c>
      <c r="J1260">
        <f t="shared" si="57"/>
        <v>1.7193574924801336E-2</v>
      </c>
      <c r="K1260" s="333">
        <f>MAX(I$3:I1260)</f>
        <v>1.8561523426966167</v>
      </c>
      <c r="L1260">
        <f t="shared" si="58"/>
        <v>-4.4578492128084068E-2</v>
      </c>
    </row>
    <row r="1261" spans="1:12">
      <c r="A1261" s="28">
        <v>45733</v>
      </c>
      <c r="B1261" s="33">
        <v>1.7118702783801425</v>
      </c>
      <c r="C1261" s="33">
        <v>1.3350613328183949</v>
      </c>
      <c r="D1261" s="33">
        <v>2.0886792239418899</v>
      </c>
      <c r="E1261" s="33">
        <v>1.0492269999999999</v>
      </c>
      <c r="F1261" s="46">
        <v>1.0161591126603859</v>
      </c>
      <c r="G1261" s="33">
        <f>[1]!thsiFinD("ths_int_chg_ratio_index",G$1,$A$3,$A1261,101)/100+1</f>
        <v>1.36659476102104</v>
      </c>
      <c r="H1261" s="46">
        <v>1.4544366761593062</v>
      </c>
      <c r="I1261" s="333">
        <f t="shared" si="59"/>
        <v>1.771557950050598</v>
      </c>
      <c r="J1261">
        <f t="shared" si="57"/>
        <v>-1.0431441518804485E-3</v>
      </c>
      <c r="K1261" s="333">
        <f>MAX(I$3:I1261)</f>
        <v>1.8561523426966167</v>
      </c>
      <c r="L1261">
        <f t="shared" si="58"/>
        <v>-4.5575134486601443E-2</v>
      </c>
    </row>
    <row r="1262" spans="1:12">
      <c r="A1262" s="28">
        <v>45734</v>
      </c>
      <c r="B1262" s="33">
        <v>1.7230506459284927</v>
      </c>
      <c r="C1262" s="33">
        <v>1.3446698632144276</v>
      </c>
      <c r="D1262" s="33">
        <v>2.1014314286425577</v>
      </c>
      <c r="E1262" s="33">
        <v>1.0570717999999999</v>
      </c>
      <c r="F1262" s="46">
        <v>1.0193147268320839</v>
      </c>
      <c r="G1262" s="33">
        <f>[1]!thsiFinD("ths_int_chg_ratio_index",G$1,$A$3,$A1262,101)/100+1</f>
        <v>1.37401983219798</v>
      </c>
      <c r="H1262" s="46">
        <v>1.4634436453190558</v>
      </c>
      <c r="I1262" s="333">
        <f t="shared" si="59"/>
        <v>1.7824375369808068</v>
      </c>
      <c r="J1262">
        <f t="shared" si="57"/>
        <v>6.1412537647431709E-3</v>
      </c>
      <c r="K1262" s="333">
        <f>MAX(I$3:I1262)</f>
        <v>1.8561523426966167</v>
      </c>
      <c r="L1262">
        <f t="shared" si="58"/>
        <v>-3.9713769188102876E-2</v>
      </c>
    </row>
    <row r="1263" spans="1:12">
      <c r="A1263" s="28">
        <v>45735</v>
      </c>
      <c r="B1263" s="33">
        <v>1.6975091151500212</v>
      </c>
      <c r="C1263" s="33">
        <v>1.3281899238805199</v>
      </c>
      <c r="D1263" s="33">
        <v>2.0668283064195228</v>
      </c>
      <c r="E1263" s="33">
        <v>1.0453935000000001</v>
      </c>
      <c r="F1263" s="46">
        <v>1.0183774897434481</v>
      </c>
      <c r="G1263" s="33">
        <f>[1]!thsiFinD("ths_int_chg_ratio_index",G$1,$A$3,$A1263,101)/100+1</f>
        <v>1.3637732570724901</v>
      </c>
      <c r="H1263" s="46">
        <v>1.4586804132399331</v>
      </c>
      <c r="I1263" s="333">
        <f t="shared" si="59"/>
        <v>1.7627543598297279</v>
      </c>
      <c r="J1263">
        <f t="shared" si="57"/>
        <v>-1.1042842592071556E-2</v>
      </c>
      <c r="K1263" s="333">
        <f>MAX(I$3:I1263)</f>
        <v>1.8561523426966167</v>
      </c>
      <c r="L1263">
        <f t="shared" si="58"/>
        <v>-5.0318058878292438E-2</v>
      </c>
    </row>
    <row r="1264" spans="1:12">
      <c r="A1264" s="28">
        <v>45736</v>
      </c>
      <c r="B1264" s="33">
        <v>1.6797810693071187</v>
      </c>
      <c r="C1264" s="33">
        <v>1.3144842002808401</v>
      </c>
      <c r="D1264" s="33">
        <v>2.0450779383333977</v>
      </c>
      <c r="E1264" s="33">
        <v>1.0347005</v>
      </c>
      <c r="F1264" s="46">
        <v>1.0099514011016673</v>
      </c>
      <c r="G1264" s="33">
        <f>[1]!thsiFinD("ths_int_chg_ratio_index",G$1,$A$3,$A1264,101)/100+1</f>
        <v>1.347816275397</v>
      </c>
      <c r="H1264" s="46">
        <v>1.4547691056628262</v>
      </c>
      <c r="I1264" s="333">
        <f t="shared" si="59"/>
        <v>1.749923521998112</v>
      </c>
      <c r="J1264">
        <f t="shared" si="57"/>
        <v>-7.2788575220743557E-3</v>
      </c>
      <c r="K1264" s="333">
        <f>MAX(I$3:I1264)</f>
        <v>1.8561523426966167</v>
      </c>
      <c r="L1264">
        <f t="shared" si="58"/>
        <v>-5.7230658419004321E-2</v>
      </c>
    </row>
    <row r="1265" spans="1:12">
      <c r="A1265" s="28">
        <v>45737</v>
      </c>
      <c r="B1265" s="33">
        <v>1.64027029292244</v>
      </c>
      <c r="C1265" s="33">
        <v>1.2880532547273924</v>
      </c>
      <c r="D1265" s="33">
        <v>1.9924873311174873</v>
      </c>
      <c r="E1265" s="33">
        <v>1.017347</v>
      </c>
      <c r="F1265" s="46">
        <v>0.99482254806390191</v>
      </c>
      <c r="G1265" s="33">
        <f>[1]!thsiFinD("ths_int_chg_ratio_index",G$1,$A$3,$A1265,101)/100+1</f>
        <v>1.3172364258948099</v>
      </c>
      <c r="H1265" s="46">
        <v>1.4327372093754427</v>
      </c>
      <c r="I1265" s="333">
        <f t="shared" si="59"/>
        <v>1.712612270246465</v>
      </c>
      <c r="J1265">
        <f t="shared" si="57"/>
        <v>-2.132164707920714E-2</v>
      </c>
      <c r="K1265" s="333">
        <f>MAX(I$3:I1265)</f>
        <v>1.8561523426966167</v>
      </c>
      <c r="L1265">
        <f t="shared" si="58"/>
        <v>-7.7332053597290784E-2</v>
      </c>
    </row>
    <row r="1266" spans="1:12">
      <c r="A1266" s="28">
        <v>45740</v>
      </c>
      <c r="B1266" s="33">
        <v>1.6470902076967038</v>
      </c>
      <c r="C1266" s="33">
        <v>1.2928270410078151</v>
      </c>
      <c r="D1266" s="33">
        <v>2.0013533743855927</v>
      </c>
      <c r="E1266" s="33">
        <v>1.0140944999999999</v>
      </c>
      <c r="F1266" s="46">
        <v>0.99847209319305985</v>
      </c>
      <c r="G1266" s="33">
        <f>[1]!thsiFinD("ths_int_chg_ratio_index",G$1,$A$3,$A1266,101)/100+1</f>
        <v>1.3205175523581101</v>
      </c>
      <c r="H1266" s="46">
        <v>1.4272703404863942</v>
      </c>
      <c r="I1266" s="333">
        <f t="shared" si="59"/>
        <v>1.7143118574359935</v>
      </c>
      <c r="J1266">
        <f t="shared" si="57"/>
        <v>9.923946120529159E-4</v>
      </c>
      <c r="K1266" s="333">
        <f>MAX(I$3:I1266)</f>
        <v>1.8561523426966167</v>
      </c>
      <c r="L1266">
        <f t="shared" si="58"/>
        <v>-7.6416402898566771E-2</v>
      </c>
    </row>
    <row r="1267" spans="1:12">
      <c r="A1267" s="28">
        <v>45741</v>
      </c>
      <c r="B1267" s="33">
        <v>1.6231639186102931</v>
      </c>
      <c r="C1267" s="33">
        <v>1.2805505028357635</v>
      </c>
      <c r="D1267" s="33">
        <v>1.9657773343848224</v>
      </c>
      <c r="E1267" s="33">
        <v>1.0105468</v>
      </c>
      <c r="F1267" s="46">
        <v>0.99702440079230892</v>
      </c>
      <c r="G1267" s="33">
        <f>[1]!thsiFinD("ths_int_chg_ratio_index",G$1,$A$3,$A1267,101)/100+1</f>
        <v>1.3133550224453201</v>
      </c>
      <c r="H1267" s="46">
        <v>1.4233815985558111</v>
      </c>
      <c r="I1267" s="333">
        <f t="shared" si="59"/>
        <v>1.6945794664703167</v>
      </c>
      <c r="J1267">
        <f t="shared" si="57"/>
        <v>-1.1510385861292161E-2</v>
      </c>
      <c r="K1267" s="333">
        <f>MAX(I$3:I1267)</f>
        <v>1.8561523426966167</v>
      </c>
      <c r="L1267">
        <f t="shared" si="58"/>
        <v>-8.7047206476364436E-2</v>
      </c>
    </row>
    <row r="1268" spans="1:12">
      <c r="A1268" s="28">
        <v>45742</v>
      </c>
      <c r="B1268" s="33">
        <v>1.6219915238328353</v>
      </c>
      <c r="C1268" s="33">
        <v>1.275528380648048</v>
      </c>
      <c r="D1268" s="33">
        <v>1.9684546670176224</v>
      </c>
      <c r="E1268" s="33">
        <v>1.0073626</v>
      </c>
      <c r="F1268" s="46">
        <v>0.994668944020348</v>
      </c>
      <c r="G1268" s="33">
        <f>[1]!thsiFinD("ths_int_chg_ratio_index",G$1,$A$3,$A1268,101)/100+1</f>
        <v>1.3172608445009999</v>
      </c>
      <c r="H1268" s="46">
        <v>1.4291937309177312</v>
      </c>
      <c r="I1268" s="333">
        <f t="shared" si="59"/>
        <v>1.6988241989676767</v>
      </c>
      <c r="J1268">
        <f t="shared" si="57"/>
        <v>2.5048884288687567E-3</v>
      </c>
      <c r="K1268" s="333">
        <f>MAX(I$3:I1268)</f>
        <v>1.8561523426966167</v>
      </c>
      <c r="L1268">
        <f t="shared" si="58"/>
        <v>-8.4760361587763788E-2</v>
      </c>
    </row>
    <row r="1269" spans="1:12">
      <c r="A1269" s="28">
        <v>45743</v>
      </c>
      <c r="B1269" s="33">
        <v>1.6261039538841477</v>
      </c>
      <c r="C1269" s="33">
        <v>1.2827496255231927</v>
      </c>
      <c r="D1269" s="33">
        <v>1.9694582822451026</v>
      </c>
      <c r="E1269" s="33">
        <v>1.0084442</v>
      </c>
      <c r="F1269" s="46">
        <v>0.99751283921321465</v>
      </c>
      <c r="G1269" s="33">
        <f>[1]!thsiFinD("ths_int_chg_ratio_index",G$1,$A$3,$A1269,101)/100+1</f>
        <v>1.3237262067081199</v>
      </c>
      <c r="H1269" s="46">
        <v>1.4280489874192734</v>
      </c>
      <c r="I1269" s="333">
        <f t="shared" si="59"/>
        <v>1.6987536348321881</v>
      </c>
      <c r="J1269">
        <f t="shared" si="57"/>
        <v>-4.1537043992789791E-5</v>
      </c>
      <c r="K1269" s="333">
        <f>MAX(I$3:I1269)</f>
        <v>1.8561523426966167</v>
      </c>
      <c r="L1269">
        <f t="shared" si="58"/>
        <v>-8.4798377936888381E-2</v>
      </c>
    </row>
    <row r="1270" spans="1:12">
      <c r="A1270" s="28">
        <v>45744</v>
      </c>
      <c r="B1270" s="33">
        <v>1.6134624532898907</v>
      </c>
      <c r="C1270" s="33">
        <v>1.2671711196802713</v>
      </c>
      <c r="D1270" s="33">
        <v>1.9597537868995101</v>
      </c>
      <c r="E1270" s="33">
        <v>0.99917409999999995</v>
      </c>
      <c r="F1270" s="46">
        <v>0.99246169224537062</v>
      </c>
      <c r="G1270" s="33">
        <f>[1]!thsiFinD("ths_int_chg_ratio_index",G$1,$A$3,$A1270,101)/100+1</f>
        <v>1.31769274859791</v>
      </c>
      <c r="H1270" s="46">
        <v>1.4175192961765273</v>
      </c>
      <c r="I1270" s="333">
        <f t="shared" si="59"/>
        <v>1.6886365415380187</v>
      </c>
      <c r="J1270">
        <f t="shared" si="57"/>
        <v>-5.9555977316091413E-3</v>
      </c>
      <c r="K1270" s="333">
        <f>MAX(I$3:I1270)</f>
        <v>1.8561523426966167</v>
      </c>
      <c r="L1270">
        <f t="shared" si="58"/>
        <v>-9.0248950641212522E-2</v>
      </c>
    </row>
    <row r="1271" spans="1:12">
      <c r="A1271" s="28">
        <v>45747</v>
      </c>
      <c r="B1271" s="33">
        <v>1.6163574637429252</v>
      </c>
      <c r="C1271" s="33">
        <v>1.2622651100390578</v>
      </c>
      <c r="D1271" s="33">
        <v>1.9704498174467924</v>
      </c>
      <c r="E1271" s="33">
        <v>0.99105200000000004</v>
      </c>
      <c r="F1271" s="46">
        <v>0.98469124886070802</v>
      </c>
      <c r="G1271" s="33">
        <f>[1]!thsiFinD("ths_int_chg_ratio_index",G$1,$A$3,$A1271,101)/100+1</f>
        <v>1.3085015769799899</v>
      </c>
      <c r="H1271" s="46">
        <v>1.4075338267212985</v>
      </c>
      <c r="I1271" s="333">
        <f t="shared" si="59"/>
        <v>1.6889918220840454</v>
      </c>
      <c r="J1271">
        <f t="shared" si="57"/>
        <v>2.1039491760799223E-4</v>
      </c>
      <c r="K1271" s="333">
        <f>MAX(I$3:I1271)</f>
        <v>1.8561523426966167</v>
      </c>
      <c r="L1271">
        <f t="shared" si="58"/>
        <v>-9.0057543644138871E-2</v>
      </c>
    </row>
    <row r="1272" spans="1:12">
      <c r="A1272" s="28">
        <v>45748</v>
      </c>
      <c r="B1272" s="33">
        <v>1.6138876687076018</v>
      </c>
      <c r="C1272" s="33">
        <v>1.266956627533421</v>
      </c>
      <c r="D1272" s="33">
        <v>1.9608187098817824</v>
      </c>
      <c r="E1272" s="33">
        <v>0.99683029999999995</v>
      </c>
      <c r="F1272" s="46">
        <v>0.98629894936891005</v>
      </c>
      <c r="G1272" s="33">
        <f>[1]!thsiFinD("ths_int_chg_ratio_index",G$1,$A$3,$A1272,101)/100+1</f>
        <v>1.32057496908076</v>
      </c>
      <c r="H1272" s="46">
        <v>1.4143769353684852</v>
      </c>
      <c r="I1272" s="333">
        <f t="shared" si="59"/>
        <v>1.6875978226251338</v>
      </c>
      <c r="J1272">
        <f t="shared" si="57"/>
        <v>-8.2534411397661156E-4</v>
      </c>
      <c r="K1272" s="333">
        <f>MAX(I$3:I1272)</f>
        <v>1.8561523426966167</v>
      </c>
      <c r="L1272">
        <f t="shared" si="58"/>
        <v>-9.0808559294549562E-2</v>
      </c>
    </row>
    <row r="1273" spans="1:12">
      <c r="A1273" s="28">
        <v>45749</v>
      </c>
      <c r="B1273" s="33">
        <v>1.6165664705474916</v>
      </c>
      <c r="C1273" s="33">
        <v>1.2665711087947682</v>
      </c>
      <c r="D1273" s="33">
        <v>1.966561832300215</v>
      </c>
      <c r="E1273" s="33">
        <v>0.99423919999999999</v>
      </c>
      <c r="F1273" s="46">
        <v>0.98595443877822397</v>
      </c>
      <c r="G1273" s="33">
        <f>[1]!thsiFinD("ths_int_chg_ratio_index",G$1,$A$3,$A1273,101)/100+1</f>
        <v>1.32357156928483</v>
      </c>
      <c r="H1273" s="46">
        <v>1.4182528442708442</v>
      </c>
      <c r="I1273" s="333">
        <f t="shared" si="59"/>
        <v>1.6924073382855296</v>
      </c>
      <c r="J1273">
        <f t="shared" si="57"/>
        <v>2.8499181475087898E-3</v>
      </c>
      <c r="K1273" s="333">
        <f>MAX(I$3:I1273)</f>
        <v>1.8561523426966167</v>
      </c>
      <c r="L1273">
        <f t="shared" si="58"/>
        <v>-8.8217438108123436E-2</v>
      </c>
    </row>
    <row r="1274" spans="1:12">
      <c r="A1274" s="28">
        <v>45750</v>
      </c>
      <c r="B1274" s="33">
        <v>1.5823848098218258</v>
      </c>
      <c r="C1274" s="33">
        <v>1.2497322237150317</v>
      </c>
      <c r="D1274" s="33">
        <v>1.91503739592862</v>
      </c>
      <c r="E1274" s="33">
        <v>0.97885080000000002</v>
      </c>
      <c r="F1274" s="46">
        <v>0.97932127767525601</v>
      </c>
      <c r="G1274" s="33">
        <f>[1]!thsiFinD("ths_int_chg_ratio_index",G$1,$A$3,$A1274,101)/100+1</f>
        <v>1.2908778604417299</v>
      </c>
      <c r="H1274" s="46">
        <v>1.4041196387809496</v>
      </c>
      <c r="I1274" s="333">
        <f t="shared" si="59"/>
        <v>1.6595785173547848</v>
      </c>
      <c r="J1274">
        <f t="shared" si="57"/>
        <v>-1.9397706561590344E-2</v>
      </c>
      <c r="K1274" s="333">
        <f>MAX(I$3:I1274)</f>
        <v>1.8561523426966167</v>
      </c>
      <c r="L1274">
        <f t="shared" si="58"/>
        <v>-0.10590392869167709</v>
      </c>
    </row>
    <row r="1275" spans="1:12">
      <c r="A1275" s="28">
        <v>45754</v>
      </c>
      <c r="B1275" s="33">
        <v>1.4284132700665004</v>
      </c>
      <c r="C1275" s="33">
        <v>1.1175155469896159</v>
      </c>
      <c r="D1275" s="33">
        <v>1.739310993143385</v>
      </c>
      <c r="E1275" s="33">
        <v>0.86722080000000001</v>
      </c>
      <c r="F1275" s="46">
        <v>0.90390096774286999</v>
      </c>
      <c r="G1275" s="33">
        <f>[1]!thsiFinD("ths_int_chg_ratio_index",G$1,$A$3,$A1275,101)/100+1</f>
        <v>1.16106986988183</v>
      </c>
      <c r="H1275" s="46">
        <v>1.2629233433035716</v>
      </c>
      <c r="I1275" s="333">
        <f t="shared" si="59"/>
        <v>1.5011171682234783</v>
      </c>
      <c r="J1275">
        <f t="shared" si="57"/>
        <v>-9.5482887657451276E-2</v>
      </c>
      <c r="K1275" s="333">
        <f>MAX(I$3:I1275)</f>
        <v>1.8561523426966167</v>
      </c>
      <c r="L1275">
        <f t="shared" si="58"/>
        <v>-0.19127480342337821</v>
      </c>
    </row>
    <row r="1276" spans="1:12">
      <c r="A1276" s="28">
        <v>45755</v>
      </c>
      <c r="B1276" s="33">
        <v>1.4069622931834425</v>
      </c>
      <c r="C1276" s="33">
        <v>1.1204769155870224</v>
      </c>
      <c r="D1276" s="33">
        <v>1.6934476707798625</v>
      </c>
      <c r="E1276" s="33">
        <v>0.88191379999999997</v>
      </c>
      <c r="F1276" s="46">
        <v>0.91713318947717903</v>
      </c>
      <c r="G1276" s="33">
        <f>[1]!thsiFinD("ths_int_chg_ratio_index",G$1,$A$3,$A1276,101)/100+1</f>
        <v>1.1486136583823801</v>
      </c>
      <c r="H1276" s="46">
        <v>1.2669271920056213</v>
      </c>
      <c r="I1276" s="333">
        <f t="shared" si="59"/>
        <v>1.4801874313927419</v>
      </c>
      <c r="J1276">
        <f t="shared" si="57"/>
        <v>-1.3942773604745384E-2</v>
      </c>
      <c r="K1276" s="333">
        <f>MAX(I$3:I1276)</f>
        <v>1.8561523426966167</v>
      </c>
      <c r="L1276">
        <f t="shared" si="58"/>
        <v>-0.20255067574769925</v>
      </c>
    </row>
    <row r="1277" spans="1:12">
      <c r="A1277" s="28">
        <v>45756</v>
      </c>
      <c r="B1277" s="33">
        <v>1.4436133226341772</v>
      </c>
      <c r="C1277" s="33">
        <v>1.1556452171486291</v>
      </c>
      <c r="D1277" s="33">
        <v>1.7315814281197248</v>
      </c>
      <c r="E1277" s="33">
        <v>0.90198409999999996</v>
      </c>
      <c r="F1277" s="46">
        <v>0.928826986781358</v>
      </c>
      <c r="G1277" s="33">
        <f>[1]!thsiFinD("ths_int_chg_ratio_index",G$1,$A$3,$A1277,101)/100+1</f>
        <v>1.1639624435237201</v>
      </c>
      <c r="H1277" s="46">
        <v>1.2909395680743447</v>
      </c>
      <c r="I1277" s="333">
        <f t="shared" si="59"/>
        <v>1.5112604980970348</v>
      </c>
      <c r="J1277">
        <f t="shared" si="57"/>
        <v>2.0992656771214202E-2</v>
      </c>
      <c r="K1277" s="333">
        <f>MAX(I$3:I1277)</f>
        <v>1.8561523426966167</v>
      </c>
      <c r="L1277">
        <f t="shared" si="58"/>
        <v>-0.18581009579123409</v>
      </c>
    </row>
    <row r="1278" spans="1:12">
      <c r="A1278" s="28">
        <v>45757</v>
      </c>
      <c r="B1278" s="33">
        <v>1.4787976331643771</v>
      </c>
      <c r="C1278" s="33">
        <v>1.177814954502562</v>
      </c>
      <c r="D1278" s="33">
        <v>1.7797803118261926</v>
      </c>
      <c r="E1278" s="33">
        <v>0.9176919</v>
      </c>
      <c r="F1278" s="46">
        <v>0.94244639728400403</v>
      </c>
      <c r="G1278" s="33">
        <f>[1]!thsiFinD("ths_int_chg_ratio_index",G$1,$A$3,$A1278,101)/100+1</f>
        <v>1.1946405449177</v>
      </c>
      <c r="H1278" s="46">
        <v>1.3191043533329463</v>
      </c>
      <c r="I1278" s="333">
        <f t="shared" si="59"/>
        <v>1.5494423325795694</v>
      </c>
      <c r="J1278">
        <f t="shared" si="57"/>
        <v>2.5264892803466221E-2</v>
      </c>
      <c r="K1278" s="333">
        <f>MAX(I$3:I1278)</f>
        <v>1.8561523426966167</v>
      </c>
      <c r="L1278">
        <f t="shared" si="58"/>
        <v>-0.16523967513973514</v>
      </c>
    </row>
    <row r="1279" spans="1:12">
      <c r="A1279" s="28">
        <v>45758</v>
      </c>
      <c r="B1279" s="33">
        <v>1.5143917864679577</v>
      </c>
      <c r="C1279" s="33">
        <v>1.2018292073904129</v>
      </c>
      <c r="D1279" s="33">
        <v>1.8269543655455025</v>
      </c>
      <c r="E1279" s="33">
        <v>0.93696619999999997</v>
      </c>
      <c r="F1279" s="46">
        <v>0.94696343597380506</v>
      </c>
      <c r="G1279" s="33">
        <f>[1]!thsiFinD("ths_int_chg_ratio_index",G$1,$A$3,$A1279,101)/100+1</f>
        <v>1.2105637860190899</v>
      </c>
      <c r="H1279" s="46">
        <v>1.3304572415519067</v>
      </c>
      <c r="I1279" s="333">
        <f t="shared" si="59"/>
        <v>1.5787058035487047</v>
      </c>
      <c r="J1279">
        <f t="shared" si="57"/>
        <v>1.8886453760700084E-2</v>
      </c>
      <c r="K1279" s="333">
        <f>MAX(I$3:I1279)</f>
        <v>1.8561523426966167</v>
      </c>
      <c r="L1279">
        <f t="shared" si="58"/>
        <v>-0.14947401286299478</v>
      </c>
    </row>
    <row r="1280" spans="1:12">
      <c r="A1280" s="28">
        <v>45761</v>
      </c>
      <c r="B1280" s="33">
        <v>1.5245654467949135</v>
      </c>
      <c r="C1280" s="33">
        <v>1.2052141662261917</v>
      </c>
      <c r="D1280" s="33">
        <v>1.843916727363635</v>
      </c>
      <c r="E1280" s="33">
        <v>0.93600879999999997</v>
      </c>
      <c r="F1280" s="46">
        <v>0.95058703763243002</v>
      </c>
      <c r="G1280" s="33">
        <f>[1]!thsiFinD("ths_int_chg_ratio_index",G$1,$A$3,$A1280,101)/100+1</f>
        <v>1.21796047881587</v>
      </c>
      <c r="H1280" s="46">
        <v>1.346682570437056</v>
      </c>
      <c r="I1280" s="333">
        <f t="shared" si="59"/>
        <v>1.5952996489003455</v>
      </c>
      <c r="J1280">
        <f t="shared" si="57"/>
        <v>1.0511043485328386E-2</v>
      </c>
      <c r="K1280" s="333">
        <f>MAX(I$3:I1280)</f>
        <v>1.8561523426966167</v>
      </c>
      <c r="L1280">
        <f t="shared" si="58"/>
        <v>-0.14053409722679588</v>
      </c>
    </row>
    <row r="1281" spans="1:12">
      <c r="A1281" s="28">
        <v>45762</v>
      </c>
      <c r="B1281" s="33">
        <v>1.5143853261572082</v>
      </c>
      <c r="C1281" s="33">
        <v>1.1975980480365942</v>
      </c>
      <c r="D1281" s="33">
        <v>1.8311726042778225</v>
      </c>
      <c r="E1281" s="33">
        <v>0.93100420000000006</v>
      </c>
      <c r="F1281" s="46">
        <v>0.94990042381814399</v>
      </c>
      <c r="G1281" s="33">
        <f>[1]!thsiFinD("ths_int_chg_ratio_index",G$1,$A$3,$A1281,101)/100+1</f>
        <v>1.20749496118762</v>
      </c>
      <c r="H1281" s="46">
        <v>1.3456907380901439</v>
      </c>
      <c r="I1281" s="333">
        <f t="shared" si="59"/>
        <v>1.5884316711839832</v>
      </c>
      <c r="J1281">
        <f t="shared" si="57"/>
        <v>-4.3051333466389563E-3</v>
      </c>
      <c r="K1281" s="333">
        <f>MAX(I$3:I1281)</f>
        <v>1.8561523426966167</v>
      </c>
      <c r="L1281">
        <f t="shared" si="58"/>
        <v>-0.14423421254512392</v>
      </c>
    </row>
    <row r="1282" spans="1:12">
      <c r="A1282" s="28">
        <v>45763</v>
      </c>
      <c r="B1282" s="33">
        <v>1.5006523015291986</v>
      </c>
      <c r="C1282" s="33">
        <v>1.1943739235322921</v>
      </c>
      <c r="D1282" s="33">
        <v>1.8069306795261051</v>
      </c>
      <c r="E1282" s="33">
        <v>0.92866660000000001</v>
      </c>
      <c r="F1282" s="46">
        <v>0.95006835520173105</v>
      </c>
      <c r="G1282" s="33">
        <f>[1]!thsiFinD("ths_int_chg_ratio_index",G$1,$A$3,$A1282,101)/100+1</f>
        <v>1.1975175269495599</v>
      </c>
      <c r="H1282" s="46">
        <v>1.3315044070968487</v>
      </c>
      <c r="I1282" s="333">
        <f t="shared" si="59"/>
        <v>1.5692175433114768</v>
      </c>
      <c r="J1282">
        <f t="shared" si="57"/>
        <v>-1.2096288572604807E-2</v>
      </c>
      <c r="K1282" s="333">
        <f>MAX(I$3:I1282)</f>
        <v>1.8561523426966167</v>
      </c>
      <c r="L1282">
        <f t="shared" si="58"/>
        <v>-0.1545858024607405</v>
      </c>
    </row>
    <row r="1283" spans="1:12">
      <c r="A1283" s="28">
        <v>45764</v>
      </c>
      <c r="B1283" s="33">
        <v>1.5018489846622574</v>
      </c>
      <c r="C1283" s="33">
        <v>1.1932907218017872</v>
      </c>
      <c r="D1283" s="33">
        <v>1.8104072475227275</v>
      </c>
      <c r="E1283" s="33">
        <v>0.92763930000000006</v>
      </c>
      <c r="F1283" s="46">
        <v>0.94996273489241601</v>
      </c>
      <c r="G1283" s="33">
        <f>[1]!thsiFinD("ths_int_chg_ratio_index",G$1,$A$3,$A1283,101)/100+1</f>
        <v>1.19653269816359</v>
      </c>
      <c r="H1283" s="46">
        <v>1.3342885544124696</v>
      </c>
      <c r="I1283" s="333">
        <f t="shared" si="59"/>
        <v>1.5723479009675985</v>
      </c>
      <c r="J1283">
        <f t="shared" ref="J1283:J1346" si="60">I1283/I1282-1</f>
        <v>1.9948525744337697E-3</v>
      </c>
      <c r="K1283" s="333">
        <f>MAX(I$3:I1283)</f>
        <v>1.8561523426966167</v>
      </c>
      <c r="L1283">
        <f t="shared" ref="L1283:L1346" si="61">I1283/K1283-1</f>
        <v>-0.15289932577231635</v>
      </c>
    </row>
    <row r="1284" spans="1:12">
      <c r="A1284" s="28">
        <v>45765</v>
      </c>
      <c r="B1284" s="33">
        <v>1.5013493016340573</v>
      </c>
      <c r="C1284" s="33">
        <v>1.1922448410458597</v>
      </c>
      <c r="D1284" s="33">
        <v>1.810453762222255</v>
      </c>
      <c r="E1284" s="33">
        <v>0.92592779999999997</v>
      </c>
      <c r="F1284" s="46">
        <v>0.95018166506222301</v>
      </c>
      <c r="G1284" s="33">
        <f>[1]!thsiFinD("ths_int_chg_ratio_index",G$1,$A$3,$A1284,101)/100+1</f>
        <v>1.19991335519569</v>
      </c>
      <c r="H1284" s="46">
        <v>1.3370337083875892</v>
      </c>
      <c r="I1284" s="333">
        <f t="shared" ref="I1284:I1347" si="62">D1284*0.5+H1284*0.5</f>
        <v>1.5737437353049222</v>
      </c>
      <c r="J1284">
        <f t="shared" si="60"/>
        <v>8.8773886266824142E-4</v>
      </c>
      <c r="K1284" s="333">
        <f>MAX(I$3:I1284)</f>
        <v>1.8561523426966167</v>
      </c>
      <c r="L1284">
        <f t="shared" si="61"/>
        <v>-0.15214732158321198</v>
      </c>
    </row>
    <row r="1285" spans="1:12">
      <c r="A1285" s="28">
        <v>45768</v>
      </c>
      <c r="B1285" s="33">
        <v>1.529836185666211</v>
      </c>
      <c r="C1285" s="33">
        <v>1.2083795935633797</v>
      </c>
      <c r="D1285" s="33">
        <v>1.8512927777690424</v>
      </c>
      <c r="E1285" s="33">
        <v>0.93305680000000002</v>
      </c>
      <c r="F1285" s="46">
        <v>0.95607440886516903</v>
      </c>
      <c r="G1285" s="33">
        <f>[1]!thsiFinD("ths_int_chg_ratio_index",G$1,$A$3,$A1285,101)/100+1</f>
        <v>1.21964688880559</v>
      </c>
      <c r="H1285" s="46">
        <v>1.3601408783101352</v>
      </c>
      <c r="I1285" s="333">
        <f t="shared" si="62"/>
        <v>1.6057168280395888</v>
      </c>
      <c r="J1285">
        <f t="shared" si="60"/>
        <v>2.0316581421353064E-2</v>
      </c>
      <c r="K1285" s="333">
        <f>MAX(I$3:I1285)</f>
        <v>1.8561523426966167</v>
      </c>
      <c r="L1285">
        <f t="shared" si="61"/>
        <v>-0.13492185360884512</v>
      </c>
    </row>
    <row r="1286" spans="1:12">
      <c r="A1286" s="28">
        <v>45769</v>
      </c>
      <c r="B1286" s="33">
        <v>1.5180382382646218</v>
      </c>
      <c r="C1286" s="33">
        <v>1.2065905309685812</v>
      </c>
      <c r="D1286" s="33">
        <v>1.8294859455606622</v>
      </c>
      <c r="E1286" s="33">
        <v>0.92944090000000001</v>
      </c>
      <c r="F1286" s="46">
        <v>0.95510423992970295</v>
      </c>
      <c r="G1286" s="33">
        <f>[1]!thsiFinD("ths_int_chg_ratio_index",G$1,$A$3,$A1286,101)/100+1</f>
        <v>1.21647494486015</v>
      </c>
      <c r="H1286" s="46">
        <v>1.3605859343919358</v>
      </c>
      <c r="I1286" s="333">
        <f t="shared" si="62"/>
        <v>1.595035939976299</v>
      </c>
      <c r="J1286">
        <f t="shared" si="60"/>
        <v>-6.6517880841605592E-3</v>
      </c>
      <c r="K1286" s="333">
        <f>MAX(I$3:I1286)</f>
        <v>1.8561523426966167</v>
      </c>
      <c r="L1286">
        <f t="shared" si="61"/>
        <v>-0.14067617011487754</v>
      </c>
    </row>
    <row r="1287" spans="1:12">
      <c r="A1287" s="28">
        <v>45770</v>
      </c>
      <c r="B1287" s="33">
        <v>1.5386723278375296</v>
      </c>
      <c r="C1287" s="33">
        <v>1.2133283442131793</v>
      </c>
      <c r="D1287" s="33">
        <v>1.8640163114618802</v>
      </c>
      <c r="E1287" s="33">
        <v>0.93580459999999999</v>
      </c>
      <c r="F1287" s="46">
        <v>0.95612360796919804</v>
      </c>
      <c r="G1287" s="33">
        <f>[1]!thsiFinD("ths_int_chg_ratio_index",G$1,$A$3,$A1287,101)/100+1</f>
        <v>1.22644594446549</v>
      </c>
      <c r="H1287" s="46">
        <v>1.3726215031313438</v>
      </c>
      <c r="I1287" s="333">
        <f t="shared" si="62"/>
        <v>1.618318907296612</v>
      </c>
      <c r="J1287">
        <f t="shared" si="60"/>
        <v>1.4597142758212112E-2</v>
      </c>
      <c r="K1287" s="333">
        <f>MAX(I$3:I1287)</f>
        <v>1.8561523426966167</v>
      </c>
      <c r="L1287">
        <f t="shared" si="61"/>
        <v>-0.12813249749451083</v>
      </c>
    </row>
    <row r="1288" spans="1:12">
      <c r="A1288" s="28">
        <v>45771</v>
      </c>
      <c r="B1288" s="33">
        <v>1.5229252464566616</v>
      </c>
      <c r="C1288" s="33">
        <v>1.2011841240671484</v>
      </c>
      <c r="D1288" s="33">
        <v>1.8446663688461751</v>
      </c>
      <c r="E1288" s="33">
        <v>0.9233188</v>
      </c>
      <c r="F1288" s="46">
        <v>0.95437695797241895</v>
      </c>
      <c r="G1288" s="33">
        <f>[1]!thsiFinD("ths_int_chg_ratio_index",G$1,$A$3,$A1288,101)/100+1</f>
        <v>1.2185757699450499</v>
      </c>
      <c r="H1288" s="46">
        <v>1.3651177737440991</v>
      </c>
      <c r="I1288" s="333">
        <f t="shared" si="62"/>
        <v>1.6048920712951371</v>
      </c>
      <c r="J1288">
        <f t="shared" si="60"/>
        <v>-8.2967800357126587E-3</v>
      </c>
      <c r="K1288" s="333">
        <f>MAX(I$3:I1288)</f>
        <v>1.8561523426966167</v>
      </c>
      <c r="L1288">
        <f t="shared" si="61"/>
        <v>-0.13536619038308506</v>
      </c>
    </row>
    <row r="1289" spans="1:12">
      <c r="A1289" s="28">
        <v>45772</v>
      </c>
      <c r="B1289" s="33">
        <v>1.5343248794373414</v>
      </c>
      <c r="C1289" s="33">
        <v>1.2105136535833307</v>
      </c>
      <c r="D1289" s="33">
        <v>1.8581361052913525</v>
      </c>
      <c r="E1289" s="33">
        <v>0.92638100000000001</v>
      </c>
      <c r="F1289" s="46">
        <v>0.95580405920421496</v>
      </c>
      <c r="G1289" s="33">
        <f>[1]!thsiFinD("ths_int_chg_ratio_index",G$1,$A$3,$A1289,101)/100+1</f>
        <v>1.2260822227267301</v>
      </c>
      <c r="H1289" s="46">
        <v>1.3701046768464908</v>
      </c>
      <c r="I1289" s="333">
        <f t="shared" si="62"/>
        <v>1.6141203910689217</v>
      </c>
      <c r="J1289">
        <f t="shared" si="60"/>
        <v>5.7501186147286276E-3</v>
      </c>
      <c r="K1289" s="333">
        <f>MAX(I$3:I1289)</f>
        <v>1.8561523426966167</v>
      </c>
      <c r="L1289">
        <f t="shared" si="61"/>
        <v>-0.13039444341948314</v>
      </c>
    </row>
    <row r="1290" spans="1:12">
      <c r="A1290" s="28">
        <v>45775</v>
      </c>
      <c r="B1290" s="33">
        <v>1.5294011445507827</v>
      </c>
      <c r="C1290" s="33">
        <v>1.2026921989107127</v>
      </c>
      <c r="D1290" s="33">
        <v>1.8561100901908527</v>
      </c>
      <c r="E1290" s="33">
        <v>0.92088689999999995</v>
      </c>
      <c r="F1290" s="46">
        <v>0.95353171502794498</v>
      </c>
      <c r="G1290" s="33">
        <f>[1]!thsiFinD("ths_int_chg_ratio_index",G$1,$A$3,$A1290,101)/100+1</f>
        <v>1.2231988473098001</v>
      </c>
      <c r="H1290" s="46">
        <v>1.360391696804272</v>
      </c>
      <c r="I1290" s="333">
        <f t="shared" si="62"/>
        <v>1.6082508934975623</v>
      </c>
      <c r="J1290">
        <f t="shared" si="60"/>
        <v>-3.6363443543838692E-3</v>
      </c>
      <c r="K1290" s="333">
        <f>MAX(I$3:I1290)</f>
        <v>1.8561523426966167</v>
      </c>
      <c r="L1290">
        <f t="shared" si="61"/>
        <v>-0.13355662867569551</v>
      </c>
    </row>
    <row r="1291" spans="1:12">
      <c r="A1291" s="28">
        <v>45776</v>
      </c>
      <c r="B1291" s="33">
        <v>1.5346211688357596</v>
      </c>
      <c r="C1291" s="33">
        <v>1.2028731880597743</v>
      </c>
      <c r="D1291" s="33">
        <v>1.8663691496117449</v>
      </c>
      <c r="E1291" s="33">
        <v>0.91862200000000005</v>
      </c>
      <c r="F1291" s="46">
        <v>0.95259618413151503</v>
      </c>
      <c r="G1291" s="33">
        <f>[1]!thsiFinD("ths_int_chg_ratio_index",G$1,$A$3,$A1291,101)/100+1</f>
        <v>1.22653656554284</v>
      </c>
      <c r="H1291" s="46">
        <v>1.366580325162974</v>
      </c>
      <c r="I1291" s="333">
        <f t="shared" si="62"/>
        <v>1.6164747373873594</v>
      </c>
      <c r="J1291">
        <f t="shared" si="60"/>
        <v>5.1135329214162528E-3</v>
      </c>
      <c r="K1291" s="333">
        <f>MAX(I$3:I1291)</f>
        <v>1.8561523426966167</v>
      </c>
      <c r="L1291">
        <f t="shared" si="61"/>
        <v>-0.12912604197188571</v>
      </c>
    </row>
    <row r="1292" spans="1:12">
      <c r="A1292" s="28">
        <v>45777</v>
      </c>
      <c r="B1292" s="33">
        <v>1.5540995689241743</v>
      </c>
      <c r="C1292" s="33">
        <v>1.2105718995016359</v>
      </c>
      <c r="D1292" s="33">
        <v>1.8976272383467125</v>
      </c>
      <c r="E1292" s="33">
        <v>0.92272869999999996</v>
      </c>
      <c r="F1292" s="46">
        <v>0.95293183654622604</v>
      </c>
      <c r="G1292" s="33">
        <f>[1]!thsiFinD("ths_int_chg_ratio_index",G$1,$A$3,$A1292,101)/100+1</f>
        <v>1.2402861794648801</v>
      </c>
      <c r="H1292" s="46">
        <v>1.3752223553635674</v>
      </c>
      <c r="I1292" s="333">
        <f t="shared" si="62"/>
        <v>1.63642479685514</v>
      </c>
      <c r="J1292">
        <f t="shared" si="60"/>
        <v>1.234170816676361E-2</v>
      </c>
      <c r="K1292" s="333">
        <f>MAX(I$3:I1292)</f>
        <v>1.8561523426966167</v>
      </c>
      <c r="L1292">
        <f t="shared" si="61"/>
        <v>-0.11837796973186843</v>
      </c>
    </row>
    <row r="1293" spans="1:12">
      <c r="A1293" s="28">
        <v>45783</v>
      </c>
      <c r="B1293" s="33">
        <v>1.5892765748397895</v>
      </c>
      <c r="C1293" s="33">
        <v>1.2387549540938037</v>
      </c>
      <c r="D1293" s="33">
        <v>1.939798195585775</v>
      </c>
      <c r="E1293" s="33">
        <v>0.94109030000000005</v>
      </c>
      <c r="F1293" s="46">
        <v>0.96479793589073903</v>
      </c>
      <c r="G1293" s="33">
        <f>[1]!thsiFinD("ths_int_chg_ratio_index",G$1,$A$3,$A1293,101)/100+1</f>
        <v>1.2647457445629</v>
      </c>
      <c r="H1293" s="46">
        <v>1.4047644657065335</v>
      </c>
      <c r="I1293" s="333">
        <f t="shared" si="62"/>
        <v>1.6722813306461544</v>
      </c>
      <c r="J1293">
        <f t="shared" si="60"/>
        <v>2.1911507244282147E-2</v>
      </c>
      <c r="K1293" s="333">
        <f>MAX(I$3:I1293)</f>
        <v>1.8561523426966167</v>
      </c>
      <c r="L1293">
        <f t="shared" si="61"/>
        <v>-9.9060302228929475E-2</v>
      </c>
    </row>
    <row r="1294" spans="1:12">
      <c r="A1294" s="28">
        <v>45784</v>
      </c>
      <c r="B1294" s="33">
        <v>1.5814511239682534</v>
      </c>
      <c r="C1294" s="33">
        <v>1.2394178112439767</v>
      </c>
      <c r="D1294" s="33">
        <v>1.9234844366925299</v>
      </c>
      <c r="E1294" s="33">
        <v>0.94524249999999999</v>
      </c>
      <c r="F1294" s="46">
        <v>0.969557534343779</v>
      </c>
      <c r="G1294" s="33">
        <f>[1]!thsiFinD("ths_int_chg_ratio_index",G$1,$A$3,$A1294,101)/100+1</f>
        <v>1.2586511161942899</v>
      </c>
      <c r="H1294" s="46">
        <v>1.4105230362505479</v>
      </c>
      <c r="I1294" s="333">
        <f t="shared" si="62"/>
        <v>1.6670037364715389</v>
      </c>
      <c r="J1294">
        <f t="shared" si="60"/>
        <v>-3.1559248302893694E-3</v>
      </c>
      <c r="K1294" s="333">
        <f>MAX(I$3:I1294)</f>
        <v>1.8561523426966167</v>
      </c>
      <c r="L1294">
        <f t="shared" si="61"/>
        <v>-0.10190360019171851</v>
      </c>
    </row>
    <row r="1295" spans="1:12">
      <c r="A1295" s="28">
        <v>45785</v>
      </c>
      <c r="B1295" s="33">
        <v>1.5948432947218001</v>
      </c>
      <c r="C1295" s="33">
        <v>1.2558260198190303</v>
      </c>
      <c r="D1295" s="33">
        <v>1.9338605696245699</v>
      </c>
      <c r="E1295" s="33">
        <v>0.95619830000000006</v>
      </c>
      <c r="F1295" s="46">
        <v>0.97457121520057399</v>
      </c>
      <c r="G1295" s="33">
        <f>[1]!thsiFinD("ths_int_chg_ratio_index",G$1,$A$3,$A1295,101)/100+1</f>
        <v>1.2687676374932499</v>
      </c>
      <c r="H1295" s="46">
        <v>1.4219284151211431</v>
      </c>
      <c r="I1295" s="333">
        <f t="shared" si="62"/>
        <v>1.6778944923728565</v>
      </c>
      <c r="J1295">
        <f t="shared" si="60"/>
        <v>6.5331322678192638E-3</v>
      </c>
      <c r="K1295" s="333">
        <f>MAX(I$3:I1295)</f>
        <v>1.8561523426966167</v>
      </c>
      <c r="L1295">
        <f t="shared" si="61"/>
        <v>-9.6036217622518683E-2</v>
      </c>
    </row>
    <row r="1296" spans="1:12">
      <c r="A1296" s="28">
        <v>45786</v>
      </c>
      <c r="B1296" s="33">
        <v>1.572324378156573</v>
      </c>
      <c r="C1296" s="33">
        <v>1.233984543516446</v>
      </c>
      <c r="D1296" s="33">
        <v>1.9106642127967</v>
      </c>
      <c r="E1296" s="33">
        <v>0.94189750000000005</v>
      </c>
      <c r="F1296" s="46">
        <v>0.97102679955831595</v>
      </c>
      <c r="G1296" s="33">
        <f>[1]!thsiFinD("ths_int_chg_ratio_index",G$1,$A$3,$A1296,101)/100+1</f>
        <v>1.2565389067592001</v>
      </c>
      <c r="H1296" s="46">
        <v>1.4102756562736487</v>
      </c>
      <c r="I1296" s="333">
        <f t="shared" si="62"/>
        <v>1.6604699345351743</v>
      </c>
      <c r="J1296">
        <f t="shared" si="60"/>
        <v>-1.0384775632132026E-2</v>
      </c>
      <c r="K1296" s="333">
        <f>MAX(I$3:I1296)</f>
        <v>1.8561523426966167</v>
      </c>
      <c r="L1296">
        <f t="shared" si="61"/>
        <v>-0.10542367868208224</v>
      </c>
    </row>
    <row r="1297" spans="1:12">
      <c r="A1297" s="28">
        <v>45789</v>
      </c>
      <c r="B1297" s="33">
        <v>1.5972869961353524</v>
      </c>
      <c r="C1297" s="33">
        <v>1.2532693593997699</v>
      </c>
      <c r="D1297" s="33">
        <v>1.9413046328709349</v>
      </c>
      <c r="E1297" s="33">
        <v>0.95630859999999995</v>
      </c>
      <c r="F1297" s="46">
        <v>0.98250479860714901</v>
      </c>
      <c r="G1297" s="33">
        <f>[1]!thsiFinD("ths_int_chg_ratio_index",G$1,$A$3,$A1297,101)/100+1</f>
        <v>1.2785175909659099</v>
      </c>
      <c r="H1297" s="46">
        <v>1.4285688019573695</v>
      </c>
      <c r="I1297" s="333">
        <f t="shared" si="62"/>
        <v>1.6849367174141521</v>
      </c>
      <c r="J1297">
        <f t="shared" si="60"/>
        <v>1.4734854495168426E-2</v>
      </c>
      <c r="K1297" s="333">
        <f>MAX(I$3:I1297)</f>
        <v>1.8561523426966167</v>
      </c>
      <c r="L1297">
        <f t="shared" si="61"/>
        <v>-9.22422267526396E-2</v>
      </c>
    </row>
    <row r="1298" spans="1:12">
      <c r="A1298" s="28">
        <v>45790</v>
      </c>
      <c r="B1298" s="33">
        <v>1.5926301496135282</v>
      </c>
      <c r="C1298" s="33">
        <v>1.2485897003137365</v>
      </c>
      <c r="D1298" s="33">
        <v>1.9366705989133202</v>
      </c>
      <c r="E1298" s="33">
        <v>0.95965440000000002</v>
      </c>
      <c r="F1298" s="46">
        <v>0.98303659300808999</v>
      </c>
      <c r="G1298" s="33">
        <f>[1]!thsiFinD("ths_int_chg_ratio_index",G$1,$A$3,$A1298,101)/100+1</f>
        <v>1.2751385838396301</v>
      </c>
      <c r="H1298" s="46">
        <v>1.4264916631854265</v>
      </c>
      <c r="I1298" s="333">
        <f t="shared" si="62"/>
        <v>1.6815811310493733</v>
      </c>
      <c r="J1298">
        <f t="shared" si="60"/>
        <v>-1.9915207082248365E-3</v>
      </c>
      <c r="K1298" s="333">
        <f>MAX(I$3:I1298)</f>
        <v>1.8561523426966167</v>
      </c>
      <c r="L1298">
        <f t="shared" si="61"/>
        <v>-9.4050045156113815E-2</v>
      </c>
    </row>
    <row r="1299" spans="1:12">
      <c r="A1299" s="28">
        <v>45791</v>
      </c>
      <c r="B1299" s="33">
        <v>1.5999023375825661</v>
      </c>
      <c r="C1299" s="33">
        <v>1.2583545244652521</v>
      </c>
      <c r="D1299" s="33">
        <v>1.94145015069988</v>
      </c>
      <c r="E1299" s="33">
        <v>0.96071669999999998</v>
      </c>
      <c r="F1299" s="46">
        <v>0.99259454151249771</v>
      </c>
      <c r="G1299" s="33">
        <f>[1]!thsiFinD("ths_int_chg_ratio_index",G$1,$A$3,$A1299,101)/100+1</f>
        <v>1.27563702038888</v>
      </c>
      <c r="H1299" s="46">
        <v>1.4319573418530034</v>
      </c>
      <c r="I1299" s="333">
        <f t="shared" si="62"/>
        <v>1.6867037462764416</v>
      </c>
      <c r="J1299">
        <f t="shared" si="60"/>
        <v>3.0463086986898258E-3</v>
      </c>
      <c r="K1299" s="333">
        <f>MAX(I$3:I1299)</f>
        <v>1.8561523426966167</v>
      </c>
      <c r="L1299">
        <f t="shared" si="61"/>
        <v>-9.1290241928095317E-2</v>
      </c>
    </row>
    <row r="1300" spans="1:12">
      <c r="A1300" s="28">
        <v>45792</v>
      </c>
      <c r="B1300" s="33">
        <v>1.563175505540408</v>
      </c>
      <c r="C1300" s="33">
        <v>1.2330473480598632</v>
      </c>
      <c r="D1300" s="33">
        <v>1.8933036630209525</v>
      </c>
      <c r="E1300" s="33">
        <v>0.94340599999999997</v>
      </c>
      <c r="F1300" s="46">
        <v>0.98217727982103797</v>
      </c>
      <c r="G1300" s="33">
        <f>[1]!thsiFinD("ths_int_chg_ratio_index",G$1,$A$3,$A1300,101)/100+1</f>
        <v>1.2540897040596901</v>
      </c>
      <c r="H1300" s="46">
        <v>1.4164412425165143</v>
      </c>
      <c r="I1300" s="333">
        <f t="shared" si="62"/>
        <v>1.6548724527687333</v>
      </c>
      <c r="J1300">
        <f t="shared" si="60"/>
        <v>-1.8871893524858074E-2</v>
      </c>
      <c r="K1300" s="333">
        <f>MAX(I$3:I1300)</f>
        <v>1.8561523426966167</v>
      </c>
      <c r="L1300">
        <f t="shared" si="61"/>
        <v>-0.10843931572742793</v>
      </c>
    </row>
    <row r="1301" spans="1:12">
      <c r="A1301" s="28">
        <v>45793</v>
      </c>
      <c r="B1301" s="33">
        <v>1.5675171221430106</v>
      </c>
      <c r="C1301" s="33">
        <v>1.2323604803561212</v>
      </c>
      <c r="D1301" s="33">
        <v>1.9026737639299001</v>
      </c>
      <c r="E1301" s="33">
        <v>0.94276289999999996</v>
      </c>
      <c r="F1301" s="46">
        <v>0.97880911617093402</v>
      </c>
      <c r="G1301" s="33">
        <f>[1]!thsiFinD("ths_int_chg_ratio_index",G$1,$A$3,$A1301,101)/100+1</f>
        <v>1.2592357603227999</v>
      </c>
      <c r="H1301" s="46">
        <v>1.4204317427547379</v>
      </c>
      <c r="I1301" s="333">
        <f t="shared" si="62"/>
        <v>1.6615527533423191</v>
      </c>
      <c r="J1301">
        <f t="shared" si="60"/>
        <v>4.0367464951205356E-3</v>
      </c>
      <c r="K1301" s="333">
        <f>MAX(I$3:I1301)</f>
        <v>1.8561523426966167</v>
      </c>
      <c r="L1301">
        <f t="shared" si="61"/>
        <v>-0.10484031126000326</v>
      </c>
    </row>
    <row r="1302" spans="1:12">
      <c r="A1302" s="28">
        <v>45796</v>
      </c>
      <c r="B1302" s="33">
        <v>1.5627554734682723</v>
      </c>
      <c r="C1302" s="33">
        <v>1.2319401994174823</v>
      </c>
      <c r="D1302" s="33">
        <v>1.8935707475190626</v>
      </c>
      <c r="E1302" s="33">
        <v>0.94081859999999995</v>
      </c>
      <c r="F1302" s="46">
        <v>0.97678963902862803</v>
      </c>
      <c r="G1302" s="33">
        <f>[1]!thsiFinD("ths_int_chg_ratio_index",G$1,$A$3,$A1302,101)/100+1</f>
        <v>1.2576162540142199</v>
      </c>
      <c r="H1302" s="46">
        <v>1.4261291870660104</v>
      </c>
      <c r="I1302" s="333">
        <f t="shared" si="62"/>
        <v>1.6598499672925366</v>
      </c>
      <c r="J1302">
        <f t="shared" si="60"/>
        <v>-1.0248161223633812E-3</v>
      </c>
      <c r="K1302" s="333">
        <f>MAX(I$3:I1302)</f>
        <v>1.8561523426966167</v>
      </c>
      <c r="L1302">
        <f t="shared" si="61"/>
        <v>-0.10575768534111385</v>
      </c>
    </row>
    <row r="1303" spans="1:12">
      <c r="A1303" s="28">
        <v>45797</v>
      </c>
      <c r="B1303" s="33">
        <v>1.5725807444152391</v>
      </c>
      <c r="C1303" s="33">
        <v>1.2366704348926008</v>
      </c>
      <c r="D1303" s="33">
        <v>1.9084910539378774</v>
      </c>
      <c r="E1303" s="33">
        <v>0.94596999999999998</v>
      </c>
      <c r="F1303" s="46">
        <v>0.98189162117522</v>
      </c>
      <c r="G1303" s="33">
        <f>[1]!thsiFinD("ths_int_chg_ratio_index",G$1,$A$3,$A1303,101)/100+1</f>
        <v>1.26571576544411</v>
      </c>
      <c r="H1303" s="46">
        <v>1.4374338625662757</v>
      </c>
      <c r="I1303" s="333">
        <f t="shared" si="62"/>
        <v>1.6729624582520766</v>
      </c>
      <c r="J1303">
        <f t="shared" si="60"/>
        <v>7.8998049329290776E-3</v>
      </c>
      <c r="K1303" s="333">
        <f>MAX(I$3:I1303)</f>
        <v>1.8561523426966167</v>
      </c>
      <c r="L1303">
        <f t="shared" si="61"/>
        <v>-9.8693345492537499E-2</v>
      </c>
    </row>
    <row r="1304" spans="1:12">
      <c r="A1304" s="28">
        <v>45798</v>
      </c>
      <c r="B1304" s="33">
        <v>1.5671126654386109</v>
      </c>
      <c r="C1304" s="33">
        <v>1.2367192449137843</v>
      </c>
      <c r="D1304" s="33">
        <v>1.8975060859634376</v>
      </c>
      <c r="E1304" s="33">
        <v>0.94581939999999998</v>
      </c>
      <c r="F1304" s="46">
        <v>0.985764560620916</v>
      </c>
      <c r="G1304" s="33">
        <f>[1]!thsiFinD("ths_int_chg_ratio_index",G$1,$A$3,$A1304,101)/100+1</f>
        <v>1.2643816928429701</v>
      </c>
      <c r="H1304" s="46">
        <v>1.4363101468372714</v>
      </c>
      <c r="I1304" s="333">
        <f t="shared" si="62"/>
        <v>1.6669081164003545</v>
      </c>
      <c r="J1304">
        <f t="shared" si="60"/>
        <v>-3.6189346759446517E-3</v>
      </c>
      <c r="K1304" s="333">
        <f>MAX(I$3:I1304)</f>
        <v>1.8561523426966167</v>
      </c>
      <c r="L1304">
        <f t="shared" si="61"/>
        <v>-0.10195511539819424</v>
      </c>
    </row>
    <row r="1305" spans="1:12">
      <c r="A1305" s="28">
        <v>45799</v>
      </c>
      <c r="B1305" s="33">
        <v>1.5596895809083433</v>
      </c>
      <c r="C1305" s="33">
        <v>1.2284277486701465</v>
      </c>
      <c r="D1305" s="33">
        <v>1.8909514131465399</v>
      </c>
      <c r="E1305" s="33">
        <v>0.94112359999999995</v>
      </c>
      <c r="F1305" s="46">
        <v>0.98289913935925499</v>
      </c>
      <c r="G1305" s="33">
        <f>[1]!thsiFinD("ths_int_chg_ratio_index",G$1,$A$3,$A1305,101)/100+1</f>
        <v>1.2549962035666999</v>
      </c>
      <c r="H1305" s="46">
        <v>1.4257495796048061</v>
      </c>
      <c r="I1305" s="333">
        <f t="shared" si="62"/>
        <v>1.658350496375673</v>
      </c>
      <c r="J1305">
        <f t="shared" si="60"/>
        <v>-5.1338282779266331E-3</v>
      </c>
      <c r="K1305" s="333">
        <f>MAX(I$3:I1305)</f>
        <v>1.8561523426966167</v>
      </c>
      <c r="L1305">
        <f t="shared" si="61"/>
        <v>-0.10656552362161031</v>
      </c>
    </row>
    <row r="1306" spans="1:12">
      <c r="A1306" s="28">
        <v>45800</v>
      </c>
      <c r="B1306" s="33">
        <v>1.5386391684196301</v>
      </c>
      <c r="C1306" s="33">
        <v>1.2132771973194649</v>
      </c>
      <c r="D1306" s="33">
        <v>1.8640011395197951</v>
      </c>
      <c r="E1306" s="33">
        <v>0.93077980000000005</v>
      </c>
      <c r="F1306" s="46">
        <v>0.97478149754687005</v>
      </c>
      <c r="G1306" s="33">
        <f>[1]!thsiFinD("ths_int_chg_ratio_index",G$1,$A$3,$A1306,101)/100+1</f>
        <v>1.24210371571991</v>
      </c>
      <c r="H1306" s="46">
        <v>1.4116380136796067</v>
      </c>
      <c r="I1306" s="333">
        <f t="shared" si="62"/>
        <v>1.6378195765997008</v>
      </c>
      <c r="J1306">
        <f t="shared" si="60"/>
        <v>-1.2380326005173581E-2</v>
      </c>
      <c r="K1306" s="333">
        <f>MAX(I$3:I1306)</f>
        <v>1.8561523426966167</v>
      </c>
      <c r="L1306">
        <f t="shared" si="61"/>
        <v>-0.11762653370343634</v>
      </c>
    </row>
    <row r="1307" spans="1:12">
      <c r="A1307" s="28">
        <v>45803</v>
      </c>
      <c r="B1307" s="33">
        <v>1.5426338494182377</v>
      </c>
      <c r="C1307" s="33">
        <v>1.2163874872960354</v>
      </c>
      <c r="D1307" s="33">
        <v>1.8688802115404399</v>
      </c>
      <c r="E1307" s="33">
        <v>0.93059599999999998</v>
      </c>
      <c r="F1307" s="46">
        <v>0.97134929325779196</v>
      </c>
      <c r="G1307" s="33">
        <f>[1]!thsiFinD("ths_int_chg_ratio_index",G$1,$A$3,$A1307,101)/100+1</f>
        <v>1.2435366589275101</v>
      </c>
      <c r="H1307" s="46">
        <v>1.4184599384394785</v>
      </c>
      <c r="I1307" s="333">
        <f t="shared" si="62"/>
        <v>1.6436700749899593</v>
      </c>
      <c r="J1307">
        <f t="shared" si="60"/>
        <v>3.5721263036829765E-3</v>
      </c>
      <c r="K1307" s="333">
        <f>MAX(I$3:I1307)</f>
        <v>1.8561523426966167</v>
      </c>
      <c r="L1307">
        <f t="shared" si="61"/>
        <v>-0.1144745842348065</v>
      </c>
    </row>
    <row r="1308" spans="1:12">
      <c r="A1308" s="28">
        <v>45804</v>
      </c>
      <c r="B1308" s="33">
        <v>1.5229024441254997</v>
      </c>
      <c r="C1308" s="33">
        <v>1.2058728670313994</v>
      </c>
      <c r="D1308" s="33">
        <v>1.8399320212196</v>
      </c>
      <c r="E1308" s="33">
        <v>0.92467330000000003</v>
      </c>
      <c r="F1308" s="46">
        <v>0.96671202644869003</v>
      </c>
      <c r="G1308" s="33">
        <f>[1]!thsiFinD("ths_int_chg_ratio_index",G$1,$A$3,$A1308,101)/100+1</f>
        <v>1.23620823098418</v>
      </c>
      <c r="H1308" s="46">
        <v>1.4150072769256392</v>
      </c>
      <c r="I1308" s="333">
        <f t="shared" si="62"/>
        <v>1.6274696490726197</v>
      </c>
      <c r="J1308">
        <f t="shared" si="60"/>
        <v>-9.8562516674391976E-3</v>
      </c>
      <c r="K1308" s="333">
        <f>MAX(I$3:I1308)</f>
        <v>1.8561523426966167</v>
      </c>
      <c r="L1308">
        <f t="shared" si="61"/>
        <v>-0.12320254559050192</v>
      </c>
    </row>
    <row r="1309" spans="1:12">
      <c r="A1309" s="28">
        <v>45805</v>
      </c>
      <c r="B1309" s="33">
        <v>1.5291569395191009</v>
      </c>
      <c r="C1309" s="33">
        <v>1.2017489257743796</v>
      </c>
      <c r="D1309" s="33">
        <v>1.8565649532638224</v>
      </c>
      <c r="E1309" s="33">
        <v>0.92376710000000006</v>
      </c>
      <c r="F1309" s="46">
        <v>0.96546692684305901</v>
      </c>
      <c r="G1309" s="33">
        <f>[1]!thsiFinD("ths_int_chg_ratio_index",G$1,$A$3,$A1309,101)/100+1</f>
        <v>1.2324482193556401</v>
      </c>
      <c r="H1309" s="46">
        <v>1.4127892616438162</v>
      </c>
      <c r="I1309" s="333">
        <f t="shared" si="62"/>
        <v>1.6346771074538193</v>
      </c>
      <c r="J1309">
        <f t="shared" si="60"/>
        <v>4.4286284449646107E-3</v>
      </c>
      <c r="K1309" s="333">
        <f>MAX(I$3:I1309)</f>
        <v>1.8561523426966167</v>
      </c>
      <c r="L1309">
        <f t="shared" si="61"/>
        <v>-0.11931953544343143</v>
      </c>
    </row>
    <row r="1310" spans="1:12">
      <c r="A1310" s="28">
        <v>45806</v>
      </c>
      <c r="B1310" s="33">
        <v>1.5594096327847247</v>
      </c>
      <c r="C1310" s="33">
        <v>1.2245790942321766</v>
      </c>
      <c r="D1310" s="33">
        <v>1.8942401713372725</v>
      </c>
      <c r="E1310" s="33">
        <v>0.94247619999999999</v>
      </c>
      <c r="F1310" s="46">
        <v>0.97329638578006095</v>
      </c>
      <c r="G1310" s="33">
        <f>[1]!thsiFinD("ths_int_chg_ratio_index",G$1,$A$3,$A1310,101)/100+1</f>
        <v>1.2544957871304701</v>
      </c>
      <c r="H1310" s="46">
        <v>1.4327173704928411</v>
      </c>
      <c r="I1310" s="333">
        <f t="shared" si="62"/>
        <v>1.6634787709150567</v>
      </c>
      <c r="J1310">
        <f t="shared" si="60"/>
        <v>1.7619175878775817E-2</v>
      </c>
      <c r="K1310" s="333">
        <f>MAX(I$3:I1310)</f>
        <v>1.8561523426966167</v>
      </c>
      <c r="L1310">
        <f t="shared" si="61"/>
        <v>-0.10380267144540734</v>
      </c>
    </row>
    <row r="1311" spans="1:12">
      <c r="A1311" s="28">
        <v>45807</v>
      </c>
      <c r="B1311" s="33">
        <v>1.538290899002718</v>
      </c>
      <c r="C1311" s="33">
        <v>1.2089901803868259</v>
      </c>
      <c r="D1311" s="33">
        <v>1.86759161761861</v>
      </c>
      <c r="E1311" s="33">
        <v>0.93394520000000003</v>
      </c>
      <c r="F1311" s="46">
        <v>0.967697808211468</v>
      </c>
      <c r="G1311" s="33">
        <f>[1]!thsiFinD("ths_int_chg_ratio_index",G$1,$A$3,$A1311,101)/100+1</f>
        <v>1.24228198804412</v>
      </c>
      <c r="H1311" s="46">
        <v>1.4187875121708085</v>
      </c>
      <c r="I1311" s="333">
        <f t="shared" si="62"/>
        <v>1.6431895648947092</v>
      </c>
      <c r="J1311">
        <f t="shared" si="60"/>
        <v>-1.2196852989705853E-2</v>
      </c>
      <c r="K1311" s="333">
        <f>MAX(I$3:I1311)</f>
        <v>1.8561523426966167</v>
      </c>
      <c r="L1311">
        <f t="shared" si="61"/>
        <v>-0.1147334585115547</v>
      </c>
    </row>
    <row r="1312" spans="1:12">
      <c r="A1312" s="28">
        <v>45811</v>
      </c>
      <c r="B1312" s="33">
        <v>1.5392202179042438</v>
      </c>
      <c r="C1312" s="33">
        <v>1.2155615327642102</v>
      </c>
      <c r="D1312" s="33">
        <v>1.8628789030442774</v>
      </c>
      <c r="E1312" s="33">
        <v>0.93682810000000005</v>
      </c>
      <c r="F1312" s="46">
        <v>0.97094543989982396</v>
      </c>
      <c r="G1312" s="33">
        <f>[1]!thsiFinD("ths_int_chg_ratio_index",G$1,$A$3,$A1312,101)/100+1</f>
        <v>1.2488668034328601</v>
      </c>
      <c r="H1312" s="46">
        <v>1.426942106062719</v>
      </c>
      <c r="I1312" s="333">
        <f t="shared" si="62"/>
        <v>1.6449105045534982</v>
      </c>
      <c r="J1312">
        <f t="shared" si="60"/>
        <v>1.0473165698927644E-3</v>
      </c>
      <c r="K1312" s="333">
        <f>MAX(I$3:I1312)</f>
        <v>1.8561523426966167</v>
      </c>
      <c r="L1312">
        <f t="shared" si="61"/>
        <v>-0.11380630419388238</v>
      </c>
    </row>
    <row r="1313" spans="1:12">
      <c r="A1313" s="28">
        <v>45812</v>
      </c>
      <c r="B1313" s="33">
        <v>1.5670104711863089</v>
      </c>
      <c r="C1313" s="33">
        <v>1.2260875431511005</v>
      </c>
      <c r="D1313" s="33">
        <v>1.9079333992215175</v>
      </c>
      <c r="E1313" s="33">
        <v>0.94645009999999996</v>
      </c>
      <c r="F1313" s="46">
        <v>0.97601399937717004</v>
      </c>
      <c r="G1313" s="33">
        <f>[1]!thsiFinD("ths_int_chg_ratio_index",G$1,$A$3,$A1313,101)/100+1</f>
        <v>1.2639778783927</v>
      </c>
      <c r="H1313" s="46">
        <v>1.4395279974824309</v>
      </c>
      <c r="I1313" s="333">
        <f t="shared" si="62"/>
        <v>1.6737306983519742</v>
      </c>
      <c r="J1313">
        <f t="shared" si="60"/>
        <v>1.7520827861877475E-2</v>
      </c>
      <c r="K1313" s="333">
        <f>MAX(I$3:I1313)</f>
        <v>1.8561523426966167</v>
      </c>
      <c r="L1313">
        <f t="shared" si="61"/>
        <v>-9.8279456997382275E-2</v>
      </c>
    </row>
    <row r="1314" spans="1:12">
      <c r="A1314" s="28">
        <v>45813</v>
      </c>
      <c r="B1314" s="33">
        <v>1.6052890218440177</v>
      </c>
      <c r="C1314" s="33">
        <v>1.2452082952255903</v>
      </c>
      <c r="D1314" s="33">
        <v>1.9653697484624451</v>
      </c>
      <c r="E1314" s="33">
        <v>0.95498260000000001</v>
      </c>
      <c r="F1314" s="46">
        <v>0.97902112808193198</v>
      </c>
      <c r="G1314" s="33">
        <f>[1]!thsiFinD("ths_int_chg_ratio_index",G$1,$A$3,$A1314,101)/100+1</f>
        <v>1.2754834554043701</v>
      </c>
      <c r="H1314" s="46">
        <v>1.4489297517267223</v>
      </c>
      <c r="I1314" s="333">
        <f t="shared" si="62"/>
        <v>1.7071497500945836</v>
      </c>
      <c r="J1314">
        <f t="shared" si="60"/>
        <v>1.9966803366584074E-2</v>
      </c>
      <c r="K1314" s="333">
        <f>MAX(I$3:I1314)</f>
        <v>1.8561523426966167</v>
      </c>
      <c r="L1314">
        <f t="shared" si="61"/>
        <v>-8.0274980223639547E-2</v>
      </c>
    </row>
    <row r="1315" spans="1:12">
      <c r="A1315" s="28">
        <v>45814</v>
      </c>
      <c r="B1315" s="33">
        <v>1.6027161077035337</v>
      </c>
      <c r="C1315" s="33">
        <v>1.2435016632412375</v>
      </c>
      <c r="D1315" s="33">
        <v>1.9619305521658299</v>
      </c>
      <c r="E1315" s="33">
        <v>0.95387849999999996</v>
      </c>
      <c r="F1315" s="46">
        <v>0.97800652803161603</v>
      </c>
      <c r="G1315" s="33">
        <f>[1]!thsiFinD("ths_int_chg_ratio_index",G$1,$A$3,$A1315,101)/100+1</f>
        <v>1.2739553538783999</v>
      </c>
      <c r="H1315" s="46">
        <v>1.4494018420170418</v>
      </c>
      <c r="I1315" s="333">
        <f t="shared" si="62"/>
        <v>1.705666197091436</v>
      </c>
      <c r="J1315">
        <f t="shared" si="60"/>
        <v>-8.6902335490213201E-4</v>
      </c>
      <c r="K1315" s="333">
        <f>MAX(I$3:I1315)</f>
        <v>1.8561523426966167</v>
      </c>
      <c r="L1315">
        <f t="shared" si="61"/>
        <v>-8.1074242745913017E-2</v>
      </c>
    </row>
    <row r="1316" spans="1:12">
      <c r="A1316" s="28">
        <v>45817</v>
      </c>
      <c r="B1316" s="33">
        <v>1.6145886749449501</v>
      </c>
      <c r="C1316" s="33">
        <v>1.254148062169115</v>
      </c>
      <c r="D1316" s="33">
        <v>1.9750292877207849</v>
      </c>
      <c r="E1316" s="33">
        <v>0.96782650000000003</v>
      </c>
      <c r="F1316" s="46">
        <v>0.98202507812724205</v>
      </c>
      <c r="G1316" s="33">
        <f>[1]!thsiFinD("ths_int_chg_ratio_index",G$1,$A$3,$A1316,101)/100+1</f>
        <v>1.28543626479801</v>
      </c>
      <c r="H1316" s="46">
        <v>1.4610723062156239</v>
      </c>
      <c r="I1316" s="333">
        <f t="shared" si="62"/>
        <v>1.7180507969682044</v>
      </c>
      <c r="J1316">
        <f t="shared" si="60"/>
        <v>7.2608578969830528E-3</v>
      </c>
      <c r="K1316" s="333">
        <f>MAX(I$3:I1316)</f>
        <v>1.8561523426966167</v>
      </c>
      <c r="L1316">
        <f t="shared" si="61"/>
        <v>-7.4402053404613588E-2</v>
      </c>
    </row>
    <row r="1317" spans="1:12">
      <c r="A1317" s="28">
        <v>45818</v>
      </c>
      <c r="B1317" s="33">
        <v>1.5974257700135512</v>
      </c>
      <c r="C1317" s="33">
        <v>1.2323852296402626</v>
      </c>
      <c r="D1317" s="33">
        <v>1.9624663103868401</v>
      </c>
      <c r="E1317" s="33">
        <v>0.95353949999999998</v>
      </c>
      <c r="F1317" s="46">
        <v>0.97623206476462498</v>
      </c>
      <c r="G1317" s="33">
        <f>[1]!thsiFinD("ths_int_chg_ratio_index",G$1,$A$3,$A1317,101)/100+1</f>
        <v>1.2727777748446101</v>
      </c>
      <c r="H1317" s="46">
        <v>1.4498328870358126</v>
      </c>
      <c r="I1317" s="333">
        <f t="shared" si="62"/>
        <v>1.7061495987113262</v>
      </c>
      <c r="J1317">
        <f t="shared" si="60"/>
        <v>-6.9271515591272648E-3</v>
      </c>
      <c r="K1317" s="333">
        <f>MAX(I$3:I1317)</f>
        <v>1.8561523426966167</v>
      </c>
      <c r="L1317">
        <f t="shared" si="61"/>
        <v>-8.0813810663496799E-2</v>
      </c>
    </row>
    <row r="1318" spans="1:12">
      <c r="A1318" s="28">
        <v>45819</v>
      </c>
      <c r="B1318" s="33">
        <v>1.6020441260378688</v>
      </c>
      <c r="C1318" s="33">
        <v>1.2372206427273675</v>
      </c>
      <c r="D1318" s="33">
        <v>1.9668676093483701</v>
      </c>
      <c r="E1318" s="33">
        <v>0.95399670000000003</v>
      </c>
      <c r="F1318" s="46">
        <v>0.98322481171818399</v>
      </c>
      <c r="G1318" s="33">
        <f>[1]!thsiFinD("ths_int_chg_ratio_index",G$1,$A$3,$A1318,101)/100+1</f>
        <v>1.2744775903191399</v>
      </c>
      <c r="H1318" s="46">
        <v>1.4596174957381445</v>
      </c>
      <c r="I1318" s="333">
        <f t="shared" si="62"/>
        <v>1.7132425525432573</v>
      </c>
      <c r="J1318">
        <f t="shared" si="60"/>
        <v>4.1572871671327061E-3</v>
      </c>
      <c r="K1318" s="333">
        <f>MAX(I$3:I1318)</f>
        <v>1.8561523426966167</v>
      </c>
      <c r="L1318">
        <f t="shared" si="61"/>
        <v>-7.6992489714362677E-2</v>
      </c>
    </row>
    <row r="1319" spans="1:12">
      <c r="A1319" s="28">
        <v>45820</v>
      </c>
      <c r="B1319" s="33">
        <v>1.612777813576155</v>
      </c>
      <c r="C1319" s="33">
        <v>1.236952494741685</v>
      </c>
      <c r="D1319" s="33">
        <v>1.988603132410625</v>
      </c>
      <c r="E1319" s="33">
        <v>0.95686099999999996</v>
      </c>
      <c r="F1319" s="46">
        <v>0.98307655997620902</v>
      </c>
      <c r="G1319" s="33">
        <f>[1]!thsiFinD("ths_int_chg_ratio_index",G$1,$A$3,$A1319,101)/100+1</f>
        <v>1.27851697225122</v>
      </c>
      <c r="H1319" s="46">
        <v>1.4631883587098113</v>
      </c>
      <c r="I1319" s="333">
        <f t="shared" si="62"/>
        <v>1.7258957455602182</v>
      </c>
      <c r="J1319">
        <f t="shared" si="60"/>
        <v>7.3855234322646179E-3</v>
      </c>
      <c r="K1319" s="333">
        <f>MAX(I$3:I1319)</f>
        <v>1.8561523426966167</v>
      </c>
      <c r="L1319">
        <f t="shared" si="61"/>
        <v>-7.0175596118991934E-2</v>
      </c>
    </row>
    <row r="1320" spans="1:12">
      <c r="A1320" s="28">
        <v>45821</v>
      </c>
      <c r="B1320" s="33">
        <v>1.6040618497404238</v>
      </c>
      <c r="C1320" s="33">
        <v>1.2329319169080974</v>
      </c>
      <c r="D1320" s="33">
        <v>1.9751917825727499</v>
      </c>
      <c r="E1320" s="33">
        <v>0.94637459999999995</v>
      </c>
      <c r="F1320" s="46">
        <v>0.97521391209492103</v>
      </c>
      <c r="G1320" s="33">
        <f>[1]!thsiFinD("ths_int_chg_ratio_index",G$1,$A$3,$A1320,101)/100+1</f>
        <v>1.26239912475796</v>
      </c>
      <c r="H1320" s="46">
        <v>1.4451036025711095</v>
      </c>
      <c r="I1320" s="333">
        <f t="shared" si="62"/>
        <v>1.7101476925719297</v>
      </c>
      <c r="J1320">
        <f t="shared" si="60"/>
        <v>-9.1245679403286761E-3</v>
      </c>
      <c r="K1320" s="333">
        <f>MAX(I$3:I1320)</f>
        <v>1.8561523426966167</v>
      </c>
      <c r="L1320">
        <f t="shared" si="61"/>
        <v>-7.8659842064779828E-2</v>
      </c>
    </row>
    <row r="1321" spans="1:12">
      <c r="A1321" s="28">
        <v>45824</v>
      </c>
      <c r="B1321" s="33">
        <v>1.6288756150255475</v>
      </c>
      <c r="C1321" s="33">
        <v>1.2419972436420026</v>
      </c>
      <c r="D1321" s="33">
        <v>2.0157539864090923</v>
      </c>
      <c r="E1321" s="33">
        <v>0.94823820000000003</v>
      </c>
      <c r="F1321" s="46">
        <v>0.97822475702654399</v>
      </c>
      <c r="G1321" s="33">
        <f>[1]!thsiFinD("ths_int_chg_ratio_index",G$1,$A$3,$A1321,101)/100+1</f>
        <v>1.26949359605554</v>
      </c>
      <c r="H1321" s="46">
        <v>1.4528144543200283</v>
      </c>
      <c r="I1321" s="333">
        <f t="shared" si="62"/>
        <v>1.7342842203645603</v>
      </c>
      <c r="J1321">
        <f t="shared" si="60"/>
        <v>1.4113709533666752E-2</v>
      </c>
      <c r="K1321" s="333">
        <f>MAX(I$3:I1321)</f>
        <v>1.8561523426966167</v>
      </c>
      <c r="L1321">
        <f t="shared" si="61"/>
        <v>-6.5656314693979478E-2</v>
      </c>
    </row>
    <row r="1322" spans="1:12">
      <c r="A1322" s="28">
        <v>45825</v>
      </c>
      <c r="B1322" s="33">
        <v>1.6209632262723876</v>
      </c>
      <c r="C1322" s="33">
        <v>1.2353138979622076</v>
      </c>
      <c r="D1322" s="33">
        <v>2.0066125545825679</v>
      </c>
      <c r="E1322" s="33">
        <v>0.94429070000000004</v>
      </c>
      <c r="F1322" s="46">
        <v>0.976842320634558</v>
      </c>
      <c r="G1322" s="33">
        <f>[1]!thsiFinD("ths_int_chg_ratio_index",G$1,$A$3,$A1322,101)/100+1</f>
        <v>1.26325422969857</v>
      </c>
      <c r="H1322" s="46">
        <v>1.451333580927586</v>
      </c>
      <c r="I1322" s="333">
        <f t="shared" si="62"/>
        <v>1.728973067755077</v>
      </c>
      <c r="J1322">
        <f t="shared" si="60"/>
        <v>-3.062446482022918E-3</v>
      </c>
      <c r="K1322" s="333">
        <f>MAX(I$3:I1322)</f>
        <v>1.8561523426966167</v>
      </c>
      <c r="L1322">
        <f t="shared" si="61"/>
        <v>-6.8517692226045313E-2</v>
      </c>
    </row>
    <row r="1323" spans="1:12">
      <c r="A1323" s="28">
        <v>45826</v>
      </c>
      <c r="B1323" s="33">
        <v>1.6572517127419499</v>
      </c>
      <c r="C1323" s="33">
        <v>1.2474320405660251</v>
      </c>
      <c r="D1323" s="33">
        <v>2.0670713849178748</v>
      </c>
      <c r="E1323" s="33">
        <v>0.95335199999999998</v>
      </c>
      <c r="F1323" s="46">
        <v>0.97747922114990304</v>
      </c>
      <c r="G1323" s="33">
        <f>[1]!thsiFinD("ths_int_chg_ratio_index",G$1,$A$3,$A1323,101)/100+1</f>
        <v>1.2722755435119799</v>
      </c>
      <c r="H1323" s="46">
        <v>1.450682011789082</v>
      </c>
      <c r="I1323" s="333">
        <f t="shared" si="62"/>
        <v>1.7588766983534785</v>
      </c>
      <c r="J1323">
        <f t="shared" si="60"/>
        <v>1.729560231798688E-2</v>
      </c>
      <c r="K1323" s="333">
        <f>MAX(I$3:I1323)</f>
        <v>1.8561523426966167</v>
      </c>
      <c r="L1323">
        <f t="shared" si="61"/>
        <v>-5.2407144664546323E-2</v>
      </c>
    </row>
    <row r="1324" spans="1:12">
      <c r="A1324" s="28">
        <v>45827</v>
      </c>
      <c r="B1324" s="33">
        <v>1.6515363339175275</v>
      </c>
      <c r="C1324" s="33">
        <v>1.2406045164663475</v>
      </c>
      <c r="D1324" s="33">
        <v>2.0624681513687078</v>
      </c>
      <c r="E1324" s="33">
        <v>0.94390220000000002</v>
      </c>
      <c r="F1324" s="46">
        <v>0.96847947796688805</v>
      </c>
      <c r="G1324" s="33">
        <f>[1]!thsiFinD("ths_int_chg_ratio_index",G$1,$A$3,$A1324,101)/100+1</f>
        <v>1.2594029782780001</v>
      </c>
      <c r="H1324" s="46">
        <v>1.4334877091440834</v>
      </c>
      <c r="I1324" s="333">
        <f t="shared" si="62"/>
        <v>1.7479779302563956</v>
      </c>
      <c r="J1324">
        <f t="shared" si="60"/>
        <v>-6.1964366844392549E-3</v>
      </c>
      <c r="K1324" s="333">
        <f>MAX(I$3:I1324)</f>
        <v>1.8561523426966167</v>
      </c>
      <c r="L1324">
        <f t="shared" si="61"/>
        <v>-5.8278843795259494E-2</v>
      </c>
    </row>
    <row r="1325" spans="1:12">
      <c r="A1325" s="28">
        <v>45828</v>
      </c>
      <c r="B1325" s="33">
        <v>1.6359986494123062</v>
      </c>
      <c r="C1325" s="33">
        <v>1.23500849714237</v>
      </c>
      <c r="D1325" s="33">
        <v>2.0369888016822424</v>
      </c>
      <c r="E1325" s="33">
        <v>0.93892280000000006</v>
      </c>
      <c r="F1325" s="46">
        <v>0.96750187657770204</v>
      </c>
      <c r="G1325" s="33">
        <f>[1]!thsiFinD("ths_int_chg_ratio_index",G$1,$A$3,$A1325,101)/100+1</f>
        <v>1.2513266067772899</v>
      </c>
      <c r="H1325" s="46">
        <v>1.4279369048062831</v>
      </c>
      <c r="I1325" s="333">
        <f t="shared" si="62"/>
        <v>1.7324628532442627</v>
      </c>
      <c r="J1325">
        <f t="shared" si="60"/>
        <v>-8.8760142468486958E-3</v>
      </c>
      <c r="K1325" s="333">
        <f>MAX(I$3:I1325)</f>
        <v>1.8561523426966167</v>
      </c>
      <c r="L1325">
        <f t="shared" si="61"/>
        <v>-6.6637574194291616E-2</v>
      </c>
    </row>
    <row r="1326" spans="1:12">
      <c r="A1326" s="28">
        <v>45831</v>
      </c>
      <c r="B1326" s="33">
        <v>1.6365280241927738</v>
      </c>
      <c r="C1326" s="33">
        <v>1.2452256546498499</v>
      </c>
      <c r="D1326" s="33">
        <v>2.0278303937356972</v>
      </c>
      <c r="E1326" s="33">
        <v>0.94240869999999999</v>
      </c>
      <c r="F1326" s="46">
        <v>0.97113204590769597</v>
      </c>
      <c r="G1326" s="33">
        <f>[1]!thsiFinD("ths_int_chg_ratio_index",G$1,$A$3,$A1326,101)/100+1</f>
        <v>1.260349281763</v>
      </c>
      <c r="H1326" s="46">
        <v>1.4410166831813696</v>
      </c>
      <c r="I1326" s="333">
        <f t="shared" si="62"/>
        <v>1.7344235384585334</v>
      </c>
      <c r="J1326">
        <f t="shared" si="60"/>
        <v>1.1317329030167134E-3</v>
      </c>
      <c r="K1326" s="333">
        <f>MAX(I$3:I1326)</f>
        <v>1.8561523426966167</v>
      </c>
      <c r="L1326">
        <f t="shared" si="61"/>
        <v>-6.5581257226567824E-2</v>
      </c>
    </row>
    <row r="1327" spans="1:12">
      <c r="A1327" s="28">
        <v>45832</v>
      </c>
      <c r="B1327" s="33">
        <v>1.6530484639281113</v>
      </c>
      <c r="C1327" s="33">
        <v>1.2645869500186424</v>
      </c>
      <c r="D1327" s="33">
        <v>2.0415099778375803</v>
      </c>
      <c r="E1327" s="33">
        <v>0.95778949999999996</v>
      </c>
      <c r="F1327" s="46">
        <v>0.98379138439313696</v>
      </c>
      <c r="G1327" s="33">
        <f>[1]!thsiFinD("ths_int_chg_ratio_index",G$1,$A$3,$A1327,101)/100+1</f>
        <v>1.2804622112169799</v>
      </c>
      <c r="H1327" s="46">
        <v>1.46850162173022</v>
      </c>
      <c r="I1327" s="333">
        <f t="shared" si="62"/>
        <v>1.7550057997839001</v>
      </c>
      <c r="J1327">
        <f t="shared" si="60"/>
        <v>1.1866917663986065E-2</v>
      </c>
      <c r="K1327" s="333">
        <f>MAX(I$3:I1327)</f>
        <v>1.8561523426966167</v>
      </c>
      <c r="L1327">
        <f t="shared" si="61"/>
        <v>-5.449258694239012E-2</v>
      </c>
    </row>
    <row r="1328" spans="1:12">
      <c r="A1328" s="28">
        <v>45833</v>
      </c>
      <c r="B1328" s="33">
        <v>1.6784430744261412</v>
      </c>
      <c r="C1328" s="33">
        <v>1.2887827911089276</v>
      </c>
      <c r="D1328" s="33">
        <v>2.0681033577433547</v>
      </c>
      <c r="E1328" s="33">
        <v>0.97218950000000004</v>
      </c>
      <c r="F1328" s="46">
        <v>0.99852468130900551</v>
      </c>
      <c r="G1328" s="33">
        <f>[1]!thsiFinD("ths_int_chg_ratio_index",G$1,$A$3,$A1328,101)/100+1</f>
        <v>1.2989222650171099</v>
      </c>
      <c r="H1328" s="46">
        <v>1.4891935369242502</v>
      </c>
      <c r="I1328" s="333">
        <f t="shared" si="62"/>
        <v>1.7786484473338025</v>
      </c>
      <c r="J1328">
        <f t="shared" si="60"/>
        <v>1.3471549525826854E-2</v>
      </c>
      <c r="K1328" s="333">
        <f>MAX(I$3:I1328)</f>
        <v>1.8561523426966167</v>
      </c>
      <c r="L1328">
        <f t="shared" si="61"/>
        <v>-4.1755137000348053E-2</v>
      </c>
    </row>
    <row r="1329" spans="1:12">
      <c r="A1329" s="28">
        <v>45834</v>
      </c>
      <c r="B1329" s="33">
        <v>1.6798921112349363</v>
      </c>
      <c r="C1329" s="33">
        <v>1.2835397892400424</v>
      </c>
      <c r="D1329" s="33">
        <v>2.0762444332298302</v>
      </c>
      <c r="E1329" s="33">
        <v>0.96690319999999996</v>
      </c>
      <c r="F1329" s="46">
        <v>0.99482846130538394</v>
      </c>
      <c r="G1329" s="33">
        <f>[1]!thsiFinD("ths_int_chg_ratio_index",G$1,$A$3,$A1329,101)/100+1</f>
        <v>1.29387227452057</v>
      </c>
      <c r="H1329" s="46">
        <v>1.4848832252357431</v>
      </c>
      <c r="I1329" s="333">
        <f t="shared" si="62"/>
        <v>1.7805638292327868</v>
      </c>
      <c r="J1329">
        <f t="shared" si="60"/>
        <v>1.0768749169378644E-3</v>
      </c>
      <c r="K1329" s="333">
        <f>MAX(I$3:I1329)</f>
        <v>1.8561523426966167</v>
      </c>
      <c r="L1329">
        <f t="shared" si="61"/>
        <v>-4.0723227143099172E-2</v>
      </c>
    </row>
    <row r="1330" spans="1:12">
      <c r="A1330" s="28">
        <v>45835</v>
      </c>
      <c r="B1330" s="33">
        <v>1.7049062237723311</v>
      </c>
      <c r="C1330" s="33">
        <v>1.2925962683171</v>
      </c>
      <c r="D1330" s="33">
        <v>2.1172161792275626</v>
      </c>
      <c r="E1330" s="33">
        <v>0.9754062</v>
      </c>
      <c r="F1330" s="46">
        <v>0.99140946247653294</v>
      </c>
      <c r="G1330" s="33">
        <f>[1]!thsiFinD("ths_int_chg_ratio_index",G$1,$A$3,$A1330,101)/100+1</f>
        <v>1.30488518965337</v>
      </c>
      <c r="H1330" s="46">
        <v>1.4902869976856805</v>
      </c>
      <c r="I1330" s="333">
        <f t="shared" si="62"/>
        <v>1.8037515884566215</v>
      </c>
      <c r="J1330">
        <f t="shared" si="60"/>
        <v>1.3022705978378735E-2</v>
      </c>
      <c r="K1330" s="333">
        <f>MAX(I$3:I1330)</f>
        <v>1.8561523426966167</v>
      </c>
      <c r="L1330">
        <f t="shared" si="61"/>
        <v>-2.8230847778295654E-2</v>
      </c>
    </row>
    <row r="1331" spans="1:12">
      <c r="A1331" s="28">
        <v>45838</v>
      </c>
      <c r="B1331" s="33">
        <v>1.7361825512645224</v>
      </c>
      <c r="C1331" s="33">
        <v>1.3154779230252576</v>
      </c>
      <c r="D1331" s="33">
        <v>2.1568871795037872</v>
      </c>
      <c r="E1331" s="33">
        <v>0.99247320000000006</v>
      </c>
      <c r="F1331" s="46">
        <v>0.99635910269435335</v>
      </c>
      <c r="G1331" s="33">
        <f>[1]!thsiFinD("ths_int_chg_ratio_index",G$1,$A$3,$A1331,101)/100+1</f>
        <v>1.32132324261931</v>
      </c>
      <c r="H1331" s="46">
        <v>1.5039543674487481</v>
      </c>
      <c r="I1331" s="333">
        <f t="shared" si="62"/>
        <v>1.8304207734762676</v>
      </c>
      <c r="J1331">
        <f t="shared" si="60"/>
        <v>1.4785397939671707E-2</v>
      </c>
      <c r="K1331" s="333">
        <f>MAX(I$3:I1331)</f>
        <v>1.8561523426966167</v>
      </c>
      <c r="L1331">
        <f t="shared" si="61"/>
        <v>-1.3862854157200344E-2</v>
      </c>
    </row>
    <row r="1332" spans="1:12">
      <c r="A1332" s="28">
        <v>45839</v>
      </c>
      <c r="B1332" s="33">
        <v>1.7393586473410738</v>
      </c>
      <c r="C1332" s="33">
        <v>1.3137693714067324</v>
      </c>
      <c r="D1332" s="33">
        <v>2.164947923275415</v>
      </c>
      <c r="E1332" s="33">
        <v>0.98635139999999999</v>
      </c>
      <c r="F1332" s="46">
        <v>0.99845655048323578</v>
      </c>
      <c r="G1332" s="33">
        <f>[1]!thsiFinD("ths_int_chg_ratio_index",G$1,$A$3,$A1332,101)/100+1</f>
        <v>1.3210488632808799</v>
      </c>
      <c r="H1332" s="46">
        <v>1.5103497199142868</v>
      </c>
      <c r="I1332" s="333">
        <f t="shared" si="62"/>
        <v>1.837648821594851</v>
      </c>
      <c r="J1332">
        <f t="shared" si="60"/>
        <v>3.9488451089069176E-3</v>
      </c>
      <c r="K1332" s="333">
        <f>MAX(I$3:I1332)</f>
        <v>1.8561523426966167</v>
      </c>
      <c r="L1332">
        <f t="shared" si="61"/>
        <v>-9.9687513121275995E-3</v>
      </c>
    </row>
    <row r="1333" spans="1:12">
      <c r="A1333" s="28">
        <v>45840</v>
      </c>
      <c r="B1333" s="33">
        <v>1.7038966057955638</v>
      </c>
      <c r="C1333" s="33">
        <v>1.2913564436372824</v>
      </c>
      <c r="D1333" s="33">
        <v>2.1164367679538447</v>
      </c>
      <c r="E1333" s="33">
        <v>0.97828389999999998</v>
      </c>
      <c r="F1333" s="46">
        <v>0.99679686954398294</v>
      </c>
      <c r="G1333" s="33">
        <f>[1]!thsiFinD("ths_int_chg_ratio_index",G$1,$A$3,$A1333,101)/100+1</f>
        <v>1.30811929380071</v>
      </c>
      <c r="H1333" s="46">
        <v>1.5033568799357013</v>
      </c>
      <c r="I1333" s="333">
        <f t="shared" si="62"/>
        <v>1.809896823944773</v>
      </c>
      <c r="J1333">
        <f t="shared" si="60"/>
        <v>-1.5101904849258774E-2</v>
      </c>
      <c r="K1333" s="333">
        <f>MAX(I$3:I1333)</f>
        <v>1.8561523426966167</v>
      </c>
      <c r="L1333">
        <f t="shared" si="61"/>
        <v>-2.4920109027604775E-2</v>
      </c>
    </row>
    <row r="1334" spans="1:12">
      <c r="A1334" s="28">
        <v>45841</v>
      </c>
      <c r="B1334" s="33">
        <v>1.7398924995871801</v>
      </c>
      <c r="C1334" s="33">
        <v>1.3074509105447101</v>
      </c>
      <c r="D1334" s="33">
        <v>2.1723340886296501</v>
      </c>
      <c r="E1334" s="33">
        <v>0.98836840000000004</v>
      </c>
      <c r="F1334" s="46">
        <v>1.0026643944237712</v>
      </c>
      <c r="G1334" s="33">
        <f>[1]!thsiFinD("ths_int_chg_ratio_index",G$1,$A$3,$A1334,101)/100+1</f>
        <v>1.3311895557001601</v>
      </c>
      <c r="H1334" s="46">
        <v>1.513823851674216</v>
      </c>
      <c r="I1334" s="333">
        <f t="shared" si="62"/>
        <v>1.843078970151933</v>
      </c>
      <c r="J1334">
        <f t="shared" si="60"/>
        <v>1.8333722546038711E-2</v>
      </c>
      <c r="K1334" s="333">
        <f>MAX(I$3:I1334)</f>
        <v>1.8561523426966167</v>
      </c>
      <c r="L1334">
        <f t="shared" si="61"/>
        <v>-7.0432648462952496E-3</v>
      </c>
    </row>
    <row r="1335" spans="1:12">
      <c r="A1335" s="28">
        <v>45842</v>
      </c>
      <c r="B1335" s="33">
        <v>1.7395954855500089</v>
      </c>
      <c r="C1335" s="33">
        <v>1.3047908254482776</v>
      </c>
      <c r="D1335" s="33">
        <v>2.1744001456517399</v>
      </c>
      <c r="E1335" s="33">
        <v>0.98290699999999998</v>
      </c>
      <c r="F1335" s="46">
        <v>1.0048165805982292</v>
      </c>
      <c r="G1335" s="33">
        <f>[1]!thsiFinD("ths_int_chg_ratio_index",G$1,$A$3,$A1335,101)/100+1</f>
        <v>1.32583387890219</v>
      </c>
      <c r="H1335" s="46">
        <v>1.5084220046669237</v>
      </c>
      <c r="I1335" s="333">
        <f t="shared" si="62"/>
        <v>1.8414110751593318</v>
      </c>
      <c r="J1335">
        <f t="shared" si="60"/>
        <v>-9.04950368167734E-4</v>
      </c>
      <c r="K1335" s="333">
        <f>MAX(I$3:I1335)</f>
        <v>1.8561523426966167</v>
      </c>
      <c r="L1335">
        <f t="shared" si="61"/>
        <v>-7.9418414093472833E-3</v>
      </c>
    </row>
    <row r="1336" spans="1:12">
      <c r="A1336" s="28">
        <v>45845</v>
      </c>
      <c r="B1336" s="33">
        <v>1.7203200693022938</v>
      </c>
      <c r="C1336" s="33">
        <v>1.2954263341697625</v>
      </c>
      <c r="D1336" s="33">
        <v>2.145213804434825</v>
      </c>
      <c r="E1336" s="33">
        <v>0.97361699999999995</v>
      </c>
      <c r="F1336" s="46">
        <v>1.0011456028902614</v>
      </c>
      <c r="G1336" s="33">
        <f>[1]!thsiFinD("ths_int_chg_ratio_index",G$1,$A$3,$A1336,101)/100+1</f>
        <v>1.3118597127975899</v>
      </c>
      <c r="H1336" s="46">
        <v>1.5123881163758333</v>
      </c>
      <c r="I1336" s="333">
        <f t="shared" si="62"/>
        <v>1.8288009604053292</v>
      </c>
      <c r="J1336">
        <f t="shared" si="60"/>
        <v>-6.8480715273809833E-3</v>
      </c>
      <c r="K1336" s="333">
        <f>MAX(I$3:I1336)</f>
        <v>1.8561523426966167</v>
      </c>
      <c r="L1336">
        <f t="shared" si="61"/>
        <v>-1.4735526638697816E-2</v>
      </c>
    </row>
    <row r="1337" spans="1:12">
      <c r="A1337" s="28">
        <v>45846</v>
      </c>
      <c r="B1337" s="33">
        <v>1.7797143293727062</v>
      </c>
      <c r="C1337" s="33">
        <v>1.3261820976096275</v>
      </c>
      <c r="D1337" s="33">
        <v>2.2332465611357852</v>
      </c>
      <c r="E1337" s="33">
        <v>0.99866189999999988</v>
      </c>
      <c r="F1337" s="46">
        <v>1.0107696254407941</v>
      </c>
      <c r="G1337" s="33">
        <f>[1]!thsiFinD("ths_int_chg_ratio_index",G$1,$A$3,$A1337,101)/100+1</f>
        <v>1.34131688388227</v>
      </c>
      <c r="H1337" s="46">
        <v>1.5296801384879564</v>
      </c>
      <c r="I1337" s="333">
        <f t="shared" si="62"/>
        <v>1.8814633498118707</v>
      </c>
      <c r="J1337">
        <f t="shared" si="60"/>
        <v>2.8796129566155404E-2</v>
      </c>
      <c r="K1337" s="333">
        <f>MAX(I$3:I1337)</f>
        <v>1.8814633498118707</v>
      </c>
      <c r="L1337">
        <f t="shared" si="61"/>
        <v>0</v>
      </c>
    </row>
    <row r="1338" spans="1:12">
      <c r="A1338" s="28">
        <v>45847</v>
      </c>
      <c r="B1338" s="33">
        <v>1.775768144954915</v>
      </c>
      <c r="C1338" s="33">
        <v>1.3215231354108601</v>
      </c>
      <c r="D1338" s="33">
        <v>2.2300131544989696</v>
      </c>
      <c r="E1338" s="33">
        <v>0.99492239999999998</v>
      </c>
      <c r="F1338" s="46">
        <v>1.0083846024614231</v>
      </c>
      <c r="G1338" s="33">
        <f>[1]!thsiFinD("ths_int_chg_ratio_index",G$1,$A$3,$A1338,101)/100+1</f>
        <v>1.34110099370528</v>
      </c>
      <c r="H1338" s="46">
        <v>1.5277770748660429</v>
      </c>
      <c r="I1338" s="333">
        <f t="shared" si="62"/>
        <v>1.8788951146825061</v>
      </c>
      <c r="J1338">
        <f t="shared" si="60"/>
        <v>-1.3650200146717584E-3</v>
      </c>
      <c r="K1338" s="333">
        <f>MAX(I$3:I1338)</f>
        <v>1.8814633498118707</v>
      </c>
      <c r="L1338">
        <f t="shared" si="61"/>
        <v>-1.3650200146717584E-3</v>
      </c>
    </row>
    <row r="1339" spans="1:12">
      <c r="A1339" s="28">
        <v>45848</v>
      </c>
      <c r="B1339" s="33">
        <v>1.7739359989115162</v>
      </c>
      <c r="C1339" s="33">
        <v>1.3205809012228999</v>
      </c>
      <c r="D1339" s="33">
        <v>2.2272910966001325</v>
      </c>
      <c r="E1339" s="33">
        <v>0.99528099999999986</v>
      </c>
      <c r="F1339" s="46">
        <v>1.013168064232854</v>
      </c>
      <c r="G1339" s="33">
        <f>[1]!thsiFinD("ths_int_chg_ratio_index",G$1,$A$3,$A1339,101)/100+1</f>
        <v>1.3466537105062</v>
      </c>
      <c r="H1339" s="46">
        <v>1.5341141287861206</v>
      </c>
      <c r="I1339" s="333">
        <f t="shared" si="62"/>
        <v>1.8807026126931266</v>
      </c>
      <c r="J1339">
        <f t="shared" si="60"/>
        <v>9.6200048448458197E-4</v>
      </c>
      <c r="K1339" s="333">
        <f>MAX(I$3:I1339)</f>
        <v>1.8814633498118707</v>
      </c>
      <c r="L1339">
        <f t="shared" si="61"/>
        <v>-4.0433268010253709E-4</v>
      </c>
    </row>
    <row r="1340" spans="1:12">
      <c r="A1340" s="28">
        <v>45849</v>
      </c>
      <c r="B1340" s="33">
        <v>1.7741368874141676</v>
      </c>
      <c r="C1340" s="33">
        <v>1.3289554629079374</v>
      </c>
      <c r="D1340" s="33">
        <v>2.2193183119203974</v>
      </c>
      <c r="E1340" s="33">
        <v>1.0000838000000001</v>
      </c>
      <c r="F1340" s="46">
        <v>1.0159961362459451</v>
      </c>
      <c r="G1340" s="33">
        <f>[1]!thsiFinD("ths_int_chg_ratio_index",G$1,$A$3,$A1340,101)/100+1</f>
        <v>1.35224066285296</v>
      </c>
      <c r="H1340" s="46">
        <v>1.5435578032956543</v>
      </c>
      <c r="I1340" s="333">
        <f t="shared" si="62"/>
        <v>1.8814380576080258</v>
      </c>
      <c r="J1340">
        <f t="shared" si="60"/>
        <v>3.9104795725575237E-4</v>
      </c>
      <c r="K1340" s="333">
        <f>MAX(I$3:I1340)</f>
        <v>1.8814633498118707</v>
      </c>
      <c r="L1340">
        <f t="shared" si="61"/>
        <v>-1.3442836315324946E-5</v>
      </c>
    </row>
    <row r="1341" spans="1:12">
      <c r="A1341" s="28">
        <v>45852</v>
      </c>
      <c r="B1341" s="33">
        <v>1.7757977265654401</v>
      </c>
      <c r="C1341" s="33">
        <v>1.3219598823000749</v>
      </c>
      <c r="D1341" s="33">
        <v>2.2296355708308049</v>
      </c>
      <c r="E1341" s="33">
        <v>0.99893489999999996</v>
      </c>
      <c r="F1341" s="46">
        <v>1.016258469140779</v>
      </c>
      <c r="G1341" s="33">
        <f>[1]!thsiFinD("ths_int_chg_ratio_index",G$1,$A$3,$A1341,101)/100+1</f>
        <v>1.3526357740500201</v>
      </c>
      <c r="H1341" s="46">
        <v>1.5507456100424317</v>
      </c>
      <c r="I1341" s="333">
        <f t="shared" si="62"/>
        <v>1.8901905904366183</v>
      </c>
      <c r="J1341">
        <f t="shared" si="60"/>
        <v>4.652044107006148E-3</v>
      </c>
      <c r="K1341" s="333">
        <f>MAX(I$3:I1341)</f>
        <v>1.8901905904366183</v>
      </c>
      <c r="L1341">
        <f t="shared" si="61"/>
        <v>0</v>
      </c>
    </row>
    <row r="1342" spans="1:12">
      <c r="A1342" s="28">
        <v>45853</v>
      </c>
      <c r="B1342" s="33">
        <v>1.8525359513516686</v>
      </c>
      <c r="C1342" s="33">
        <v>1.3480158715231574</v>
      </c>
      <c r="D1342" s="33">
        <v>2.3570560311801798</v>
      </c>
      <c r="E1342" s="33">
        <v>1.0103876000000001</v>
      </c>
      <c r="F1342" s="46">
        <v>1.0164276626391491</v>
      </c>
      <c r="G1342" s="33">
        <f>[1]!thsiFinD("ths_int_chg_ratio_index",G$1,$A$3,$A1342,101)/100+1</f>
        <v>1.37404470452827</v>
      </c>
      <c r="H1342" s="46">
        <v>1.5481463811535332</v>
      </c>
      <c r="I1342" s="333">
        <f t="shared" si="62"/>
        <v>1.9526012061668565</v>
      </c>
      <c r="J1342">
        <f t="shared" si="60"/>
        <v>3.3018160203528435E-2</v>
      </c>
      <c r="K1342" s="333">
        <f>MAX(I$3:I1342)</f>
        <v>1.9526012061668565</v>
      </c>
      <c r="L1342">
        <f t="shared" si="61"/>
        <v>0</v>
      </c>
    </row>
    <row r="1343" spans="1:12">
      <c r="A1343" s="28">
        <v>45854</v>
      </c>
      <c r="B1343" s="33">
        <v>1.8483800469772489</v>
      </c>
      <c r="C1343" s="33">
        <v>1.3467701892039501</v>
      </c>
      <c r="D1343" s="33">
        <v>2.3499899047505477</v>
      </c>
      <c r="E1343" s="33">
        <v>1.0105843000000001</v>
      </c>
      <c r="F1343" s="46">
        <v>1.0141388642257121</v>
      </c>
      <c r="G1343" s="33">
        <f>[1]!thsiFinD("ths_int_chg_ratio_index",G$1,$A$3,$A1343,101)/100+1</f>
        <v>1.3678099579076</v>
      </c>
      <c r="H1343" s="46">
        <v>1.5527496159237226</v>
      </c>
      <c r="I1343" s="333">
        <f t="shared" si="62"/>
        <v>1.9513697603371352</v>
      </c>
      <c r="J1343">
        <f t="shared" si="60"/>
        <v>-6.3066939927725052E-4</v>
      </c>
      <c r="K1343" s="333">
        <f>MAX(I$3:I1343)</f>
        <v>1.9526012061668565</v>
      </c>
      <c r="L1343">
        <f t="shared" si="61"/>
        <v>-6.3066939927725052E-4</v>
      </c>
    </row>
    <row r="1344" spans="1:12">
      <c r="A1344" s="28">
        <v>45855</v>
      </c>
      <c r="B1344" s="33">
        <v>1.9058551398384975</v>
      </c>
      <c r="C1344" s="33">
        <v>1.3694026143813351</v>
      </c>
      <c r="D1344" s="33">
        <v>2.4423076652956599</v>
      </c>
      <c r="E1344" s="33">
        <v>1.0250569</v>
      </c>
      <c r="F1344" s="46">
        <v>1.022111713425526</v>
      </c>
      <c r="G1344" s="33">
        <f>[1]!thsiFinD("ths_int_chg_ratio_index",G$1,$A$3,$A1344,101)/100+1</f>
        <v>1.39110332832202</v>
      </c>
      <c r="H1344" s="46">
        <v>1.5662466062296547</v>
      </c>
      <c r="I1344" s="333">
        <f t="shared" si="62"/>
        <v>2.0042771357626572</v>
      </c>
      <c r="J1344">
        <f t="shared" si="60"/>
        <v>2.7112942150123942E-2</v>
      </c>
      <c r="K1344" s="333">
        <f>MAX(I$3:I1344)</f>
        <v>2.0042771357626572</v>
      </c>
      <c r="L1344">
        <f t="shared" si="61"/>
        <v>0</v>
      </c>
    </row>
    <row r="1345" spans="1:12">
      <c r="A1345" s="28">
        <v>45856</v>
      </c>
      <c r="B1345" s="33">
        <v>1.9001805006289174</v>
      </c>
      <c r="C1345" s="33">
        <v>1.3749056260556349</v>
      </c>
      <c r="D1345" s="33">
        <v>2.4254553752021999</v>
      </c>
      <c r="E1345" s="33">
        <v>1.0267192000000001</v>
      </c>
      <c r="F1345" s="46">
        <v>1.0273669256557361</v>
      </c>
      <c r="G1345" s="33">
        <f>[1]!thsiFinD("ths_int_chg_ratio_index",G$1,$A$3,$A1345,101)/100+1</f>
        <v>1.39202942046068</v>
      </c>
      <c r="H1345" s="46">
        <v>1.5696619801505256</v>
      </c>
      <c r="I1345" s="333">
        <f t="shared" si="62"/>
        <v>1.9975586776763627</v>
      </c>
      <c r="J1345">
        <f t="shared" si="60"/>
        <v>-3.3520604343659777E-3</v>
      </c>
      <c r="K1345" s="333">
        <f>MAX(I$3:I1345)</f>
        <v>2.0042771357626572</v>
      </c>
      <c r="L1345">
        <f t="shared" si="61"/>
        <v>-3.3520604343659777E-3</v>
      </c>
    </row>
    <row r="1346" spans="1:12">
      <c r="A1346" s="28">
        <v>45859</v>
      </c>
      <c r="B1346" s="33">
        <v>1.9056436426982812</v>
      </c>
      <c r="C1346" s="33">
        <v>1.3779431156774575</v>
      </c>
      <c r="D1346" s="33">
        <v>2.4333441697191054</v>
      </c>
      <c r="E1346" s="33">
        <v>1.0293372000000001</v>
      </c>
      <c r="F1346" s="46">
        <v>1.035139846524973</v>
      </c>
      <c r="G1346" s="33">
        <f>[1]!thsiFinD("ths_int_chg_ratio_index",G$1,$A$3,$A1346,101)/100+1</f>
        <v>1.4045329430096101</v>
      </c>
      <c r="H1346" s="46">
        <v>1.5870333239712535</v>
      </c>
      <c r="I1346" s="333">
        <f t="shared" si="62"/>
        <v>2.0101887468451793</v>
      </c>
      <c r="J1346">
        <f t="shared" si="60"/>
        <v>6.3227525228486403E-3</v>
      </c>
      <c r="K1346" s="333">
        <f>MAX(I$3:I1346)</f>
        <v>2.0101887468451793</v>
      </c>
      <c r="L1346">
        <f t="shared" si="61"/>
        <v>0</v>
      </c>
    </row>
    <row r="1347" spans="1:12">
      <c r="A1347" s="28">
        <v>45860</v>
      </c>
      <c r="B1347" s="33">
        <v>1.9043696514729913</v>
      </c>
      <c r="C1347" s="33">
        <v>1.3834685947953376</v>
      </c>
      <c r="D1347" s="33">
        <v>2.425270708150645</v>
      </c>
      <c r="E1347" s="33">
        <v>1.0381476999999999</v>
      </c>
      <c r="F1347" s="46">
        <v>1.043668914384023</v>
      </c>
      <c r="G1347" s="33">
        <f>[1]!thsiFinD("ths_int_chg_ratio_index",G$1,$A$3,$A1347,101)/100+1</f>
        <v>1.41047854363473</v>
      </c>
      <c r="H1347" s="46">
        <v>1.5964675539229682</v>
      </c>
      <c r="I1347" s="333">
        <f t="shared" si="62"/>
        <v>2.0108691310368068</v>
      </c>
      <c r="J1347">
        <f t="shared" ref="J1347:J1410" si="63">I1347/I1346-1</f>
        <v>3.3846781437585349E-4</v>
      </c>
      <c r="K1347" s="333">
        <f>MAX(I$3:I1347)</f>
        <v>2.0108691310368068</v>
      </c>
      <c r="L1347">
        <f t="shared" ref="L1347:L1410" si="64">I1347/K1347-1</f>
        <v>0</v>
      </c>
    </row>
    <row r="1348" spans="1:12">
      <c r="A1348" s="28">
        <v>45861</v>
      </c>
      <c r="B1348" s="33">
        <v>1.904681459770055</v>
      </c>
      <c r="C1348" s="33">
        <v>1.393103656144915</v>
      </c>
      <c r="D1348" s="33">
        <v>2.4162592633951951</v>
      </c>
      <c r="E1348" s="33">
        <v>1.0386101999999999</v>
      </c>
      <c r="F1348" s="46">
        <v>1.043089580326267</v>
      </c>
      <c r="G1348" s="33">
        <f>[1]!thsiFinD("ths_int_chg_ratio_index",G$1,$A$3,$A1348,101)/100+1</f>
        <v>1.40259859342229</v>
      </c>
      <c r="H1348" s="46">
        <v>1.5912218399674272</v>
      </c>
      <c r="I1348" s="333">
        <f t="shared" ref="I1348:I1411" si="65">D1348*0.5+H1348*0.5</f>
        <v>2.0037405516813109</v>
      </c>
      <c r="J1348">
        <f t="shared" si="63"/>
        <v>-3.5450240124876853E-3</v>
      </c>
      <c r="K1348" s="333">
        <f>MAX(I$3:I1348)</f>
        <v>2.0108691310368068</v>
      </c>
      <c r="L1348">
        <f t="shared" si="64"/>
        <v>-3.5450240124876853E-3</v>
      </c>
    </row>
    <row r="1349" spans="1:12">
      <c r="A1349" s="28">
        <v>45862</v>
      </c>
      <c r="B1349" s="33">
        <v>1.9149166617020086</v>
      </c>
      <c r="C1349" s="33">
        <v>1.4101161898246</v>
      </c>
      <c r="D1349" s="33">
        <v>2.4197171335794172</v>
      </c>
      <c r="E1349" s="33">
        <v>1.0584864</v>
      </c>
      <c r="F1349" s="46">
        <v>1.052817540366404</v>
      </c>
      <c r="G1349" s="33">
        <f>[1]!thsiFinD("ths_int_chg_ratio_index",G$1,$A$3,$A1349,101)/100+1</f>
        <v>1.41900880422745</v>
      </c>
      <c r="H1349" s="46">
        <v>1.6063720652496785</v>
      </c>
      <c r="I1349" s="333">
        <f t="shared" si="65"/>
        <v>2.0130445994145481</v>
      </c>
      <c r="J1349">
        <f t="shared" si="63"/>
        <v>4.6433395408553846E-3</v>
      </c>
      <c r="K1349" s="333">
        <f>MAX(I$3:I1349)</f>
        <v>2.0130445994145481</v>
      </c>
      <c r="L1349">
        <f t="shared" si="64"/>
        <v>0</v>
      </c>
    </row>
    <row r="1350" spans="1:12">
      <c r="A1350" s="28">
        <v>45863</v>
      </c>
      <c r="B1350" s="33">
        <v>1.9225501870775026</v>
      </c>
      <c r="C1350" s="33">
        <v>1.4183430249809326</v>
      </c>
      <c r="D1350" s="33">
        <v>2.4267573491740726</v>
      </c>
      <c r="E1350" s="33">
        <v>1.0616348</v>
      </c>
      <c r="F1350" s="46">
        <v>1.0489859234935941</v>
      </c>
      <c r="G1350" s="33">
        <f>[1]!thsiFinD("ths_int_chg_ratio_index",G$1,$A$3,$A1350,101)/100+1</f>
        <v>1.41975769648068</v>
      </c>
      <c r="H1350" s="46">
        <v>1.6075063662958218</v>
      </c>
      <c r="I1350" s="333">
        <f t="shared" si="65"/>
        <v>2.0171318577349471</v>
      </c>
      <c r="J1350">
        <f t="shared" si="63"/>
        <v>2.030386371761228E-3</v>
      </c>
      <c r="K1350" s="333">
        <f>MAX(I$3:I1350)</f>
        <v>2.0171318577349471</v>
      </c>
      <c r="L1350">
        <f t="shared" si="64"/>
        <v>0</v>
      </c>
    </row>
    <row r="1351" spans="1:12">
      <c r="A1351" s="28">
        <v>45866</v>
      </c>
      <c r="B1351" s="33">
        <v>1.958374971429035</v>
      </c>
      <c r="C1351" s="33">
        <v>1.4293776359339101</v>
      </c>
      <c r="D1351" s="33">
        <v>2.48737230692416</v>
      </c>
      <c r="E1351" s="33">
        <v>1.0637205999999999</v>
      </c>
      <c r="F1351" s="46">
        <v>1.0516527252844501</v>
      </c>
      <c r="G1351" s="33">
        <f>[1]!thsiFinD("ths_int_chg_ratio_index",G$1,$A$3,$A1351,101)/100+1</f>
        <v>1.4347634249537</v>
      </c>
      <c r="H1351" s="46">
        <v>1.6165959496519311</v>
      </c>
      <c r="I1351" s="333">
        <f t="shared" si="65"/>
        <v>2.0519841282880456</v>
      </c>
      <c r="J1351">
        <f t="shared" si="63"/>
        <v>1.7278132026646187E-2</v>
      </c>
      <c r="K1351" s="333">
        <f>MAX(I$3:I1351)</f>
        <v>2.0519841282880456</v>
      </c>
      <c r="L1351">
        <f t="shared" si="64"/>
        <v>0</v>
      </c>
    </row>
    <row r="1352" spans="1:12">
      <c r="A1352" s="28">
        <v>45867</v>
      </c>
      <c r="B1352" s="33">
        <v>2.0172251494164621</v>
      </c>
      <c r="C1352" s="33">
        <v>1.4626732410305701</v>
      </c>
      <c r="D1352" s="33">
        <v>2.5717770578023549</v>
      </c>
      <c r="E1352" s="33">
        <v>1.0908511000000001</v>
      </c>
      <c r="F1352" s="46">
        <v>1.056120681732702</v>
      </c>
      <c r="G1352" s="33">
        <f>[1]!thsiFinD("ths_int_chg_ratio_index",G$1,$A$3,$A1352,101)/100+1</f>
        <v>1.4628083179012099</v>
      </c>
      <c r="H1352" s="46">
        <v>1.6232990356778396</v>
      </c>
      <c r="I1352" s="333">
        <f t="shared" si="65"/>
        <v>2.0975380467400973</v>
      </c>
      <c r="J1352">
        <f t="shared" si="63"/>
        <v>2.2199937038527295E-2</v>
      </c>
      <c r="K1352" s="333">
        <f>MAX(I$3:I1352)</f>
        <v>2.0975380467400973</v>
      </c>
      <c r="L1352">
        <f t="shared" si="64"/>
        <v>0</v>
      </c>
    </row>
    <row r="1353" spans="1:12">
      <c r="A1353" s="28">
        <v>45868</v>
      </c>
      <c r="B1353" s="33">
        <v>2.0061479697941462</v>
      </c>
      <c r="C1353" s="33">
        <v>1.4497113730366125</v>
      </c>
      <c r="D1353" s="33">
        <v>2.56258456655168</v>
      </c>
      <c r="E1353" s="33">
        <v>1.0786255</v>
      </c>
      <c r="F1353" s="46">
        <v>1.0541548912136529</v>
      </c>
      <c r="G1353" s="33">
        <f>[1]!thsiFinD("ths_int_chg_ratio_index",G$1,$A$3,$A1353,101)/100+1</f>
        <v>1.44882470608578</v>
      </c>
      <c r="H1353" s="46">
        <v>1.6163294131189536</v>
      </c>
      <c r="I1353" s="333">
        <f t="shared" si="65"/>
        <v>2.089456989835317</v>
      </c>
      <c r="J1353">
        <f t="shared" si="63"/>
        <v>-3.8526390104529629E-3</v>
      </c>
      <c r="K1353" s="333">
        <f>MAX(I$3:I1353)</f>
        <v>2.0975380467400973</v>
      </c>
      <c r="L1353">
        <f t="shared" si="64"/>
        <v>-3.8526390104529629E-3</v>
      </c>
    </row>
    <row r="1354" spans="1:12">
      <c r="A1354" s="28">
        <v>45869</v>
      </c>
      <c r="B1354" s="33">
        <v>2.0035792677059701</v>
      </c>
      <c r="C1354" s="33">
        <v>1.4322824044143174</v>
      </c>
      <c r="D1354" s="33">
        <v>2.5748761309976222</v>
      </c>
      <c r="E1354" s="33">
        <v>1.0608394000000001</v>
      </c>
      <c r="F1354" s="46">
        <v>1.0361180555990539</v>
      </c>
      <c r="G1354" s="33">
        <f>[1]!thsiFinD("ths_int_chg_ratio_index",G$1,$A$3,$A1354,101)/100+1</f>
        <v>1.4376972462411799</v>
      </c>
      <c r="H1354" s="46">
        <v>1.5983704666641145</v>
      </c>
      <c r="I1354" s="333">
        <f t="shared" si="65"/>
        <v>2.0866232988308684</v>
      </c>
      <c r="J1354">
        <f t="shared" si="63"/>
        <v>-1.3561853717179995E-3</v>
      </c>
      <c r="K1354" s="333">
        <f>MAX(I$3:I1354)</f>
        <v>2.0975380467400973</v>
      </c>
      <c r="L1354">
        <f t="shared" si="64"/>
        <v>-5.2035994895025528E-3</v>
      </c>
    </row>
    <row r="1355" spans="1:12">
      <c r="A1355" s="28">
        <v>45870</v>
      </c>
      <c r="B1355" s="33">
        <v>1.9723074455700911</v>
      </c>
      <c r="C1355" s="33">
        <v>1.4173559091318224</v>
      </c>
      <c r="D1355" s="33">
        <v>2.5272589820083597</v>
      </c>
      <c r="E1355" s="33">
        <v>1.0571325</v>
      </c>
      <c r="F1355" s="46">
        <v>1.031673541764266</v>
      </c>
      <c r="G1355" s="33">
        <f>[1]!thsiFinD("ths_int_chg_ratio_index",G$1,$A$3,$A1355,101)/100+1</f>
        <v>1.43293553553963</v>
      </c>
      <c r="H1355" s="46">
        <v>1.6012552731743241</v>
      </c>
      <c r="I1355" s="333">
        <f t="shared" si="65"/>
        <v>2.0642571275913419</v>
      </c>
      <c r="J1355">
        <f t="shared" si="63"/>
        <v>-1.0718835187960463E-2</v>
      </c>
      <c r="K1355" s="333">
        <f>MAX(I$3:I1355)</f>
        <v>2.0975380467400973</v>
      </c>
      <c r="L1355">
        <f t="shared" si="64"/>
        <v>-1.5866658152150825E-2</v>
      </c>
    </row>
    <row r="1356" spans="1:12">
      <c r="A1356" s="28">
        <v>45873</v>
      </c>
      <c r="B1356" s="33">
        <v>1.9788922325020537</v>
      </c>
      <c r="C1356" s="33">
        <v>1.4271907359044476</v>
      </c>
      <c r="D1356" s="33">
        <v>2.5305937290996598</v>
      </c>
      <c r="E1356" s="33">
        <v>1.0592779999999999</v>
      </c>
      <c r="F1356" s="46">
        <v>1.036755633916782</v>
      </c>
      <c r="G1356" s="33">
        <f>[1]!thsiFinD("ths_int_chg_ratio_index",G$1,$A$3,$A1356,101)/100+1</f>
        <v>1.4361907584815099</v>
      </c>
      <c r="H1356" s="46">
        <v>1.6157893030487105</v>
      </c>
      <c r="I1356" s="333">
        <f t="shared" si="65"/>
        <v>2.0731915160741852</v>
      </c>
      <c r="J1356">
        <f t="shared" si="63"/>
        <v>4.3281374027606123E-3</v>
      </c>
      <c r="K1356" s="333">
        <f>MAX(I$3:I1356)</f>
        <v>2.0975380467400973</v>
      </c>
      <c r="L1356">
        <f t="shared" si="64"/>
        <v>-1.1607193825995399E-2</v>
      </c>
    </row>
    <row r="1357" spans="1:12">
      <c r="A1357" s="28">
        <v>45874</v>
      </c>
      <c r="B1357" s="33">
        <v>1.9951189534547011</v>
      </c>
      <c r="C1357" s="33">
        <v>1.4376258757444274</v>
      </c>
      <c r="D1357" s="33">
        <v>2.5526120311649749</v>
      </c>
      <c r="E1357" s="33">
        <v>1.0641871000000001</v>
      </c>
      <c r="F1357" s="46">
        <v>1.0447068635578189</v>
      </c>
      <c r="G1357" s="33">
        <f>[1]!thsiFinD("ths_int_chg_ratio_index",G$1,$A$3,$A1357,101)/100+1</f>
        <v>1.4460166901173301</v>
      </c>
      <c r="H1357" s="46">
        <v>1.6305456596302474</v>
      </c>
      <c r="I1357" s="333">
        <f t="shared" si="65"/>
        <v>2.0915788453976112</v>
      </c>
      <c r="J1357">
        <f t="shared" si="63"/>
        <v>8.8690934633208762E-3</v>
      </c>
      <c r="K1357" s="333">
        <f>MAX(I$3:I1357)</f>
        <v>2.0975380467400973</v>
      </c>
      <c r="L1357">
        <f t="shared" si="64"/>
        <v>-2.8410456495641112E-3</v>
      </c>
    </row>
    <row r="1358" spans="1:12">
      <c r="A1358" s="28">
        <v>45875</v>
      </c>
      <c r="B1358" s="33">
        <v>2.0051647098135112</v>
      </c>
      <c r="C1358" s="33">
        <v>1.446207802366565</v>
      </c>
      <c r="D1358" s="33">
        <v>2.5641216172604575</v>
      </c>
      <c r="E1358" s="33">
        <v>1.0721335999999999</v>
      </c>
      <c r="F1358" s="46">
        <v>1.0489609850403869</v>
      </c>
      <c r="G1358" s="33">
        <f>[1]!thsiFinD("ths_int_chg_ratio_index",G$1,$A$3,$A1358,101)/100+1</f>
        <v>1.4505023303269899</v>
      </c>
      <c r="H1358" s="46">
        <v>1.6429716453396526</v>
      </c>
      <c r="I1358" s="333">
        <f t="shared" si="65"/>
        <v>2.103546631300055</v>
      </c>
      <c r="J1358">
        <f t="shared" si="63"/>
        <v>5.7218908714715688E-3</v>
      </c>
      <c r="K1358" s="333">
        <f>MAX(I$3:I1358)</f>
        <v>2.103546631300055</v>
      </c>
      <c r="L1358">
        <f t="shared" si="64"/>
        <v>0</v>
      </c>
    </row>
    <row r="1359" spans="1:12">
      <c r="A1359" s="28">
        <v>45876</v>
      </c>
      <c r="B1359" s="33">
        <v>2.0012504822853252</v>
      </c>
      <c r="C1359" s="33">
        <v>1.4434523474535725</v>
      </c>
      <c r="D1359" s="33">
        <v>2.5590486171170772</v>
      </c>
      <c r="E1359" s="33">
        <v>1.0654334000000001</v>
      </c>
      <c r="F1359" s="46">
        <v>1.048311650357183</v>
      </c>
      <c r="G1359" s="33">
        <f>[1]!thsiFinD("ths_int_chg_ratio_index",G$1,$A$3,$A1359,101)/100+1</f>
        <v>1.4358682843883299</v>
      </c>
      <c r="H1359" s="46">
        <v>1.6407249490123537</v>
      </c>
      <c r="I1359" s="333">
        <f t="shared" si="65"/>
        <v>2.0998867830647154</v>
      </c>
      <c r="J1359">
        <f t="shared" si="63"/>
        <v>-1.7398464958572335E-3</v>
      </c>
      <c r="K1359" s="333">
        <f>MAX(I$3:I1359)</f>
        <v>2.103546631300055</v>
      </c>
      <c r="L1359">
        <f t="shared" si="64"/>
        <v>-1.7398464958572335E-3</v>
      </c>
    </row>
    <row r="1360" spans="1:12">
      <c r="A1360" s="28">
        <v>45877</v>
      </c>
      <c r="B1360" s="33">
        <v>1.9895943439703376</v>
      </c>
      <c r="C1360" s="33">
        <v>1.4327014183591151</v>
      </c>
      <c r="D1360" s="33">
        <v>2.5464872695815601</v>
      </c>
      <c r="E1360" s="33">
        <v>1.0593562000000001</v>
      </c>
      <c r="F1360" s="46">
        <v>1.045879882385861</v>
      </c>
      <c r="G1360" s="33">
        <f>[1]!thsiFinD("ths_int_chg_ratio_index",G$1,$A$3,$A1360,101)/100+1</f>
        <v>1.4377722344608599</v>
      </c>
      <c r="H1360" s="46">
        <v>1.6390802764179206</v>
      </c>
      <c r="I1360" s="333">
        <f t="shared" si="65"/>
        <v>2.0927837729997405</v>
      </c>
      <c r="J1360">
        <f t="shared" si="63"/>
        <v>-3.3825681090331461E-3</v>
      </c>
      <c r="K1360" s="333">
        <f>MAX(I$3:I1360)</f>
        <v>2.103546631300055</v>
      </c>
      <c r="L1360">
        <f t="shared" si="64"/>
        <v>-5.1165294556188012E-3</v>
      </c>
    </row>
    <row r="1361" spans="1:12">
      <c r="A1361" s="28">
        <v>45880</v>
      </c>
      <c r="B1361" s="33">
        <v>2.0278820653379315</v>
      </c>
      <c r="C1361" s="33">
        <v>1.4507033505644125</v>
      </c>
      <c r="D1361" s="33">
        <v>2.60506078011145</v>
      </c>
      <c r="E1361" s="33">
        <v>1.0766328000000001</v>
      </c>
      <c r="F1361" s="46">
        <v>1.0521591605272571</v>
      </c>
      <c r="G1361" s="33">
        <f>[1]!thsiFinD("ths_int_chg_ratio_index",G$1,$A$3,$A1361,101)/100+1</f>
        <v>1.4585581192525501</v>
      </c>
      <c r="H1361" s="46">
        <v>1.6557888867885462</v>
      </c>
      <c r="I1361" s="333">
        <f t="shared" si="65"/>
        <v>2.130424833449998</v>
      </c>
      <c r="J1361">
        <f t="shared" si="63"/>
        <v>1.7986120179202203E-2</v>
      </c>
      <c r="K1361" s="333">
        <f>MAX(I$3:I1361)</f>
        <v>2.130424833449998</v>
      </c>
      <c r="L1361">
        <f t="shared" si="64"/>
        <v>0</v>
      </c>
    </row>
    <row r="1362" spans="1:12">
      <c r="A1362" s="28">
        <v>45881</v>
      </c>
      <c r="B1362" s="33">
        <v>2.0868166930783625</v>
      </c>
      <c r="C1362" s="33">
        <v>1.4790944784583249</v>
      </c>
      <c r="D1362" s="33">
        <v>2.6945389076984001</v>
      </c>
      <c r="E1362" s="33">
        <v>1.0865811999999999</v>
      </c>
      <c r="F1362" s="46">
        <v>1.057307443588378</v>
      </c>
      <c r="G1362" s="33">
        <f>[1]!thsiFinD("ths_int_chg_ratio_index",G$1,$A$3,$A1362,101)/100+1</f>
        <v>1.4684434887456601</v>
      </c>
      <c r="H1362" s="46">
        <v>1.6598736003518997</v>
      </c>
      <c r="I1362" s="333">
        <f t="shared" si="65"/>
        <v>2.1772062540251498</v>
      </c>
      <c r="J1362">
        <f t="shared" si="63"/>
        <v>2.195872853180858E-2</v>
      </c>
      <c r="K1362" s="333">
        <f>MAX(I$3:I1362)</f>
        <v>2.1772062540251498</v>
      </c>
      <c r="L1362">
        <f t="shared" si="64"/>
        <v>0</v>
      </c>
    </row>
    <row r="1363" spans="1:12">
      <c r="A1363" s="28">
        <v>45882</v>
      </c>
      <c r="B1363" s="33">
        <v>2.1852300286053401</v>
      </c>
      <c r="C1363" s="33">
        <v>1.5297175917712049</v>
      </c>
      <c r="D1363" s="33">
        <v>2.8407424654394751</v>
      </c>
      <c r="E1363" s="33">
        <v>1.1099250999999999</v>
      </c>
      <c r="F1363" s="46">
        <v>1.067384869188347</v>
      </c>
      <c r="G1363" s="33">
        <f>[1]!thsiFinD("ths_int_chg_ratio_index",G$1,$A$3,$A1363,101)/100+1</f>
        <v>1.5041094616819302</v>
      </c>
      <c r="H1363" s="46">
        <v>1.6743714234291485</v>
      </c>
      <c r="I1363" s="333">
        <f t="shared" si="65"/>
        <v>2.2575569444343118</v>
      </c>
      <c r="J1363">
        <f t="shared" si="63"/>
        <v>3.6905410436246955E-2</v>
      </c>
      <c r="K1363" s="333">
        <f>MAX(I$3:I1363)</f>
        <v>2.2575569444343118</v>
      </c>
      <c r="L1363">
        <f t="shared" si="64"/>
        <v>0</v>
      </c>
    </row>
    <row r="1364" spans="1:12">
      <c r="A1364" s="28">
        <v>45883</v>
      </c>
      <c r="B1364" s="33">
        <v>2.144730290660056</v>
      </c>
      <c r="C1364" s="33">
        <v>1.5133182855446123</v>
      </c>
      <c r="D1364" s="33">
        <v>2.7761422957755002</v>
      </c>
      <c r="E1364" s="33">
        <v>1.0995421999999999</v>
      </c>
      <c r="F1364" s="46">
        <v>1.063340025034748</v>
      </c>
      <c r="G1364" s="33">
        <f>[1]!thsiFinD("ths_int_chg_ratio_index",G$1,$A$3,$A1364,101)/100+1</f>
        <v>1.4867838418783099</v>
      </c>
      <c r="H1364" s="46">
        <v>1.6542170456231233</v>
      </c>
      <c r="I1364" s="333">
        <f t="shared" si="65"/>
        <v>2.2151796706993117</v>
      </c>
      <c r="J1364">
        <f t="shared" si="63"/>
        <v>-1.8771297813539256E-2</v>
      </c>
      <c r="K1364" s="333">
        <f>MAX(I$3:I1364)</f>
        <v>2.2575569444343118</v>
      </c>
      <c r="L1364">
        <f t="shared" si="64"/>
        <v>-1.8771297813539256E-2</v>
      </c>
    </row>
    <row r="1365" spans="1:12">
      <c r="A1365" s="28">
        <v>45884</v>
      </c>
      <c r="B1365" s="33">
        <v>2.1704608576054687</v>
      </c>
      <c r="C1365" s="33">
        <v>1.5413275264451873</v>
      </c>
      <c r="D1365" s="33">
        <v>2.7995941887657501</v>
      </c>
      <c r="E1365" s="33">
        <v>1.1183623</v>
      </c>
      <c r="F1365" s="46">
        <v>1.0748633433532779</v>
      </c>
      <c r="G1365" s="33">
        <f>[1]!thsiFinD("ths_int_chg_ratio_index",G$1,$A$3,$A1365,101)/100+1</f>
        <v>1.50893836479814</v>
      </c>
      <c r="H1365" s="46">
        <v>1.6813614272453021</v>
      </c>
      <c r="I1365" s="333">
        <f t="shared" si="65"/>
        <v>2.2404778080055259</v>
      </c>
      <c r="J1365">
        <f t="shared" si="63"/>
        <v>1.1420354583801196E-2</v>
      </c>
      <c r="K1365" s="333">
        <f>MAX(I$3:I1365)</f>
        <v>2.2575569444343118</v>
      </c>
      <c r="L1365">
        <f t="shared" si="64"/>
        <v>-7.5653181067667497E-3</v>
      </c>
    </row>
    <row r="1366" spans="1:12">
      <c r="A1366" s="28">
        <v>45887</v>
      </c>
      <c r="B1366" s="33">
        <v>2.2357912021374386</v>
      </c>
      <c r="C1366" s="33">
        <v>1.5876471590963277</v>
      </c>
      <c r="D1366" s="33">
        <v>2.8839352451785496</v>
      </c>
      <c r="E1366" s="33">
        <v>1.1452996</v>
      </c>
      <c r="F1366" s="46">
        <v>1.0861710503964299</v>
      </c>
      <c r="G1366" s="33">
        <f>[1]!thsiFinD("ths_int_chg_ratio_index",G$1,$A$3,$A1366,101)/100+1</f>
        <v>1.54360251491845</v>
      </c>
      <c r="H1366" s="46">
        <v>1.703881428110424</v>
      </c>
      <c r="I1366" s="333">
        <f t="shared" si="65"/>
        <v>2.2939083366444866</v>
      </c>
      <c r="J1366">
        <f t="shared" si="63"/>
        <v>2.3847827658924459E-2</v>
      </c>
      <c r="K1366" s="333">
        <f>MAX(I$3:I1366)</f>
        <v>2.2939083366444866</v>
      </c>
      <c r="L1366">
        <f t="shared" si="64"/>
        <v>0</v>
      </c>
    </row>
    <row r="1367" spans="1:12">
      <c r="A1367" s="28">
        <v>45888</v>
      </c>
      <c r="B1367" s="33">
        <v>2.260335855349771</v>
      </c>
      <c r="C1367" s="33">
        <v>1.5940053866634174</v>
      </c>
      <c r="D1367" s="33">
        <v>2.926666324036125</v>
      </c>
      <c r="E1367" s="33">
        <v>1.1447151</v>
      </c>
      <c r="F1367" s="46">
        <v>1.0826044542554909</v>
      </c>
      <c r="G1367" s="33">
        <f>[1]!thsiFinD("ths_int_chg_ratio_index",G$1,$A$3,$A1367,101)/100+1</f>
        <v>1.54448603948687</v>
      </c>
      <c r="H1367" s="46">
        <v>1.7064704772664827</v>
      </c>
      <c r="I1367" s="333">
        <f t="shared" si="65"/>
        <v>2.3165684006513039</v>
      </c>
      <c r="J1367">
        <f t="shared" si="63"/>
        <v>9.8783650788611954E-3</v>
      </c>
      <c r="K1367" s="333">
        <f>MAX(I$3:I1367)</f>
        <v>2.3165684006513039</v>
      </c>
      <c r="L1367">
        <f t="shared" si="64"/>
        <v>0</v>
      </c>
    </row>
    <row r="1368" spans="1:12">
      <c r="A1368" s="28">
        <v>45889</v>
      </c>
      <c r="B1368" s="33">
        <v>2.282578734268105</v>
      </c>
      <c r="C1368" s="33">
        <v>1.619570952879235</v>
      </c>
      <c r="D1368" s="33">
        <v>2.9455865156569754</v>
      </c>
      <c r="E1368" s="33">
        <v>1.1607847</v>
      </c>
      <c r="F1368" s="46">
        <v>1.0947861524131679</v>
      </c>
      <c r="G1368" s="33">
        <f>[1]!thsiFinD("ths_int_chg_ratio_index",G$1,$A$3,$A1368,101)/100+1</f>
        <v>1.56652176918741</v>
      </c>
      <c r="H1368" s="46">
        <v>1.7240827718659633</v>
      </c>
      <c r="I1368" s="333">
        <f t="shared" si="65"/>
        <v>2.3348346437614693</v>
      </c>
      <c r="J1368">
        <f t="shared" si="63"/>
        <v>7.8850437159678766E-3</v>
      </c>
      <c r="K1368" s="333">
        <f>MAX(I$3:I1368)</f>
        <v>2.3348346437614693</v>
      </c>
      <c r="L1368">
        <f t="shared" si="64"/>
        <v>0</v>
      </c>
    </row>
    <row r="1369" spans="1:12">
      <c r="A1369" s="28">
        <v>45890</v>
      </c>
      <c r="B1369" s="33">
        <v>2.2715195312522987</v>
      </c>
      <c r="C1369" s="33">
        <v>1.6123303570825476</v>
      </c>
      <c r="D1369" s="33">
        <v>2.9307087054220498</v>
      </c>
      <c r="E1369" s="33">
        <v>1.1589322</v>
      </c>
      <c r="F1369" s="46">
        <v>1.096856978929134</v>
      </c>
      <c r="G1369" s="33">
        <f>[1]!thsiFinD("ths_int_chg_ratio_index",G$1,$A$3,$A1369,101)/100+1</f>
        <v>1.5666189073927699</v>
      </c>
      <c r="H1369" s="46">
        <v>1.7192474623462983</v>
      </c>
      <c r="I1369" s="333">
        <f t="shared" si="65"/>
        <v>2.324978083884174</v>
      </c>
      <c r="J1369">
        <f t="shared" si="63"/>
        <v>-4.2215237398637306E-3</v>
      </c>
      <c r="K1369" s="333">
        <f>MAX(I$3:I1369)</f>
        <v>2.3348346437614693</v>
      </c>
      <c r="L1369">
        <f t="shared" si="64"/>
        <v>-4.2215237398637306E-3</v>
      </c>
    </row>
    <row r="1370" spans="1:12">
      <c r="A1370" s="28">
        <v>45891</v>
      </c>
      <c r="B1370" s="33">
        <v>2.3743325763782197</v>
      </c>
      <c r="C1370" s="33">
        <v>1.6967235220554651</v>
      </c>
      <c r="D1370" s="33">
        <v>3.0519416307009748</v>
      </c>
      <c r="E1370" s="33">
        <v>1.2157313999999999</v>
      </c>
      <c r="F1370" s="46">
        <v>1.1188973127519499</v>
      </c>
      <c r="G1370" s="33">
        <f>[1]!thsiFinD("ths_int_chg_ratio_index",G$1,$A$3,$A1370,101)/100+1</f>
        <v>1.62612135849286</v>
      </c>
      <c r="H1370" s="46">
        <v>1.738919569344213</v>
      </c>
      <c r="I1370" s="333">
        <f t="shared" si="65"/>
        <v>2.395430600022594</v>
      </c>
      <c r="J1370">
        <f t="shared" si="63"/>
        <v>3.0302443118397138E-2</v>
      </c>
      <c r="K1370" s="333">
        <f>MAX(I$3:I1370)</f>
        <v>2.395430600022594</v>
      </c>
      <c r="L1370">
        <f t="shared" si="64"/>
        <v>0</v>
      </c>
    </row>
    <row r="1371" spans="1:12">
      <c r="A1371" s="28">
        <v>45894</v>
      </c>
      <c r="B1371" s="33">
        <v>2.471601722809825</v>
      </c>
      <c r="C1371" s="33">
        <v>1.7448005669766498</v>
      </c>
      <c r="D1371" s="33">
        <v>3.1984028786429999</v>
      </c>
      <c r="E1371" s="33">
        <v>1.2496033</v>
      </c>
      <c r="F1371" s="46">
        <v>1.1416356194221</v>
      </c>
      <c r="G1371" s="33">
        <f>[1]!thsiFinD("ths_int_chg_ratio_index",G$1,$A$3,$A1371,101)/100+1</f>
        <v>1.6817488407761698</v>
      </c>
      <c r="H1371" s="46">
        <v>1.759969094868449</v>
      </c>
      <c r="I1371" s="333">
        <f t="shared" si="65"/>
        <v>2.4791859867557244</v>
      </c>
      <c r="J1371">
        <f t="shared" si="63"/>
        <v>3.4964647580414399E-2</v>
      </c>
      <c r="K1371" s="333">
        <f>MAX(I$3:I1371)</f>
        <v>2.4791859867557244</v>
      </c>
      <c r="L1371">
        <f t="shared" si="64"/>
        <v>0</v>
      </c>
    </row>
    <row r="1372" spans="1:12">
      <c r="A1372" s="28">
        <v>45895</v>
      </c>
      <c r="B1372" s="33">
        <v>2.4553647936029823</v>
      </c>
      <c r="C1372" s="33">
        <v>1.732122101997265</v>
      </c>
      <c r="D1372" s="33">
        <v>3.1786074852086998</v>
      </c>
      <c r="E1372" s="33">
        <v>1.2488717</v>
      </c>
      <c r="F1372" s="46">
        <v>1.1390574461359799</v>
      </c>
      <c r="G1372" s="33">
        <f>[1]!thsiFinD("ths_int_chg_ratio_index",G$1,$A$3,$A1372,101)/100+1</f>
        <v>1.6690810288548699</v>
      </c>
      <c r="H1372" s="46">
        <v>1.762939391867</v>
      </c>
      <c r="I1372" s="333">
        <f t="shared" si="65"/>
        <v>2.4707734385378499</v>
      </c>
      <c r="J1372">
        <f t="shared" si="63"/>
        <v>-3.3932703164731848E-3</v>
      </c>
      <c r="K1372" s="333">
        <f>MAX(I$3:I1372)</f>
        <v>2.4791859867557244</v>
      </c>
      <c r="L1372">
        <f t="shared" si="64"/>
        <v>-3.3932703164731848E-3</v>
      </c>
    </row>
    <row r="1373" spans="1:12">
      <c r="A1373" s="28">
        <v>45896</v>
      </c>
      <c r="B1373" s="33">
        <v>2.4821633630169337</v>
      </c>
      <c r="C1373" s="33">
        <v>1.7371452345260674</v>
      </c>
      <c r="D1373" s="33">
        <v>3.2271814915078001</v>
      </c>
      <c r="E1373" s="33">
        <v>1.2474924000000001</v>
      </c>
      <c r="F1373" s="46">
        <v>1.12216228683232</v>
      </c>
      <c r="G1373" s="33">
        <f>[1]!thsiFinD("ths_int_chg_ratio_index",G$1,$A$3,$A1373,101)/100+1</f>
        <v>1.6545939895250799</v>
      </c>
      <c r="H1373" s="46">
        <v>1.7338084441109221</v>
      </c>
      <c r="I1373" s="333">
        <f t="shared" si="65"/>
        <v>2.4804949678093609</v>
      </c>
      <c r="J1373">
        <f t="shared" si="63"/>
        <v>3.9346097541277381E-3</v>
      </c>
      <c r="K1373" s="333">
        <f>MAX(I$3:I1373)</f>
        <v>2.4804949678093609</v>
      </c>
      <c r="L1373">
        <f t="shared" si="64"/>
        <v>0</v>
      </c>
    </row>
    <row r="1374" spans="1:12">
      <c r="A1374" s="28">
        <v>45897</v>
      </c>
      <c r="B1374" s="33">
        <v>2.6405324606872487</v>
      </c>
      <c r="C1374" s="33">
        <v>1.8473771980684974</v>
      </c>
      <c r="D1374" s="33">
        <v>3.4336877233059999</v>
      </c>
      <c r="E1374" s="33">
        <v>1.3039331000000001</v>
      </c>
      <c r="F1374" s="46">
        <v>1.14321983057184</v>
      </c>
      <c r="G1374" s="33">
        <f>[1]!thsiFinD("ths_int_chg_ratio_index",G$1,$A$3,$A1374,101)/100+1</f>
        <v>1.7144098402363199</v>
      </c>
      <c r="H1374" s="46">
        <v>1.7549728417118935</v>
      </c>
      <c r="I1374" s="333">
        <f t="shared" si="65"/>
        <v>2.5943302825089467</v>
      </c>
      <c r="J1374">
        <f t="shared" si="63"/>
        <v>4.5892177237561116E-2</v>
      </c>
      <c r="K1374" s="333">
        <f>MAX(I$3:I1374)</f>
        <v>2.5943302825089467</v>
      </c>
      <c r="L1374">
        <f t="shared" si="64"/>
        <v>0</v>
      </c>
    </row>
    <row r="1375" spans="1:12">
      <c r="A1375" s="28">
        <v>45898</v>
      </c>
      <c r="B1375" s="33">
        <v>2.6491339553785749</v>
      </c>
      <c r="C1375" s="33">
        <v>1.8429312110297</v>
      </c>
      <c r="D1375" s="33">
        <v>3.4553366997274497</v>
      </c>
      <c r="E1375" s="33">
        <v>1.3110652</v>
      </c>
      <c r="F1375" s="46">
        <v>1.15083066318148</v>
      </c>
      <c r="G1375" s="33">
        <f>[1]!thsiFinD("ths_int_chg_ratio_index",G$1,$A$3,$A1375,101)/100+1</f>
        <v>1.7257747627765401</v>
      </c>
      <c r="H1375" s="46">
        <v>1.7589871490286579</v>
      </c>
      <c r="I1375" s="333">
        <f t="shared" si="65"/>
        <v>2.6071619243780537</v>
      </c>
      <c r="J1375">
        <f t="shared" si="63"/>
        <v>4.9460324907812936E-3</v>
      </c>
      <c r="K1375" s="333">
        <f>MAX(I$3:I1375)</f>
        <v>2.6071619243780537</v>
      </c>
      <c r="L1375">
        <f t="shared" si="64"/>
        <v>0</v>
      </c>
    </row>
    <row r="1376" spans="1:12">
      <c r="A1376" s="28">
        <v>45901</v>
      </c>
      <c r="B1376" s="33">
        <v>2.7268123372281083</v>
      </c>
      <c r="C1376" s="33">
        <v>1.9066114164406174</v>
      </c>
      <c r="D1376" s="33">
        <v>3.5470132580155997</v>
      </c>
      <c r="E1376" s="33">
        <v>1.3501693000000001</v>
      </c>
      <c r="F1376" s="46">
        <v>1.1587877593190101</v>
      </c>
      <c r="G1376" s="33">
        <f>[1]!thsiFinD("ths_int_chg_ratio_index",G$1,$A$3,$A1376,101)/100+1</f>
        <v>1.77714565302613</v>
      </c>
      <c r="H1376" s="46">
        <v>1.7705455692144509</v>
      </c>
      <c r="I1376" s="333">
        <f t="shared" si="65"/>
        <v>2.6587794136150253</v>
      </c>
      <c r="J1376">
        <f t="shared" si="63"/>
        <v>1.9798344228000087E-2</v>
      </c>
      <c r="K1376" s="333">
        <f>MAX(I$3:I1376)</f>
        <v>2.6587794136150253</v>
      </c>
      <c r="L1376">
        <f t="shared" si="64"/>
        <v>0</v>
      </c>
    </row>
    <row r="1377" spans="1:12">
      <c r="A1377" s="28">
        <v>45902</v>
      </c>
      <c r="B1377" s="33">
        <v>2.6199358499692349</v>
      </c>
      <c r="C1377" s="33">
        <v>1.8331770727502701</v>
      </c>
      <c r="D1377" s="33">
        <v>3.4066946271881999</v>
      </c>
      <c r="E1377" s="33">
        <v>1.3106138999999999</v>
      </c>
      <c r="F1377" s="46">
        <v>1.1460388574289899</v>
      </c>
      <c r="G1377" s="33">
        <f>[1]!thsiFinD("ths_int_chg_ratio_index",G$1,$A$3,$A1377,101)/100+1</f>
        <v>1.72304012636959</v>
      </c>
      <c r="H1377" s="46">
        <v>1.7387904054803855</v>
      </c>
      <c r="I1377" s="333">
        <f t="shared" si="65"/>
        <v>2.5727425163342925</v>
      </c>
      <c r="J1377">
        <f t="shared" si="63"/>
        <v>-3.2359546956079455E-2</v>
      </c>
      <c r="K1377" s="333">
        <f>MAX(I$3:I1377)</f>
        <v>2.6587794136150253</v>
      </c>
      <c r="L1377">
        <f t="shared" si="64"/>
        <v>-3.2359546956079455E-2</v>
      </c>
    </row>
    <row r="1378" spans="1:12">
      <c r="A1378" s="28">
        <v>45903</v>
      </c>
      <c r="B1378" s="33">
        <v>2.6447705222262439</v>
      </c>
      <c r="C1378" s="33">
        <v>1.8462626326444875</v>
      </c>
      <c r="D1378" s="33">
        <v>3.4432784118080004</v>
      </c>
      <c r="E1378" s="33">
        <v>1.3193344</v>
      </c>
      <c r="F1378" s="46">
        <v>1.1362143923529699</v>
      </c>
      <c r="G1378" s="33">
        <f>[1]!thsiFinD("ths_int_chg_ratio_index",G$1,$A$3,$A1378,101)/100+1</f>
        <v>1.74163477123726</v>
      </c>
      <c r="H1378" s="46">
        <v>1.7157471620427995</v>
      </c>
      <c r="I1378" s="333">
        <f t="shared" si="65"/>
        <v>2.5795127869253998</v>
      </c>
      <c r="J1378">
        <f t="shared" si="63"/>
        <v>2.6315383479391663E-3</v>
      </c>
      <c r="K1378" s="333">
        <f>MAX(I$3:I1378)</f>
        <v>2.6587794136150253</v>
      </c>
      <c r="L1378">
        <f t="shared" si="64"/>
        <v>-2.9813163996877168E-2</v>
      </c>
    </row>
    <row r="1379" spans="1:12">
      <c r="A1379" s="28">
        <v>45904</v>
      </c>
      <c r="B1379" s="33">
        <v>2.4660745889373326</v>
      </c>
      <c r="C1379" s="33">
        <v>1.7207572415807399</v>
      </c>
      <c r="D1379" s="33">
        <v>3.2113919362939249</v>
      </c>
      <c r="E1379" s="33">
        <v>1.2541537</v>
      </c>
      <c r="F1379" s="46">
        <v>1.11104158312947</v>
      </c>
      <c r="G1379" s="33">
        <f>[1]!thsiFinD("ths_int_chg_ratio_index",G$1,$A$3,$A1379,101)/100+1</f>
        <v>1.6570338290090401</v>
      </c>
      <c r="H1379" s="46">
        <v>1.6854131320879526</v>
      </c>
      <c r="I1379" s="333">
        <f t="shared" si="65"/>
        <v>2.4484025341909388</v>
      </c>
      <c r="J1379">
        <f t="shared" si="63"/>
        <v>-5.082752580216332E-2</v>
      </c>
      <c r="K1379" s="333">
        <f>MAX(I$3:I1379)</f>
        <v>2.6587794136150253</v>
      </c>
      <c r="L1379">
        <f t="shared" si="64"/>
        <v>-7.9125360436745007E-2</v>
      </c>
    </row>
    <row r="1380" spans="1:12">
      <c r="A1380" s="28">
        <v>45905</v>
      </c>
      <c r="B1380" s="33">
        <v>2.6050675996140176</v>
      </c>
      <c r="C1380" s="33">
        <v>1.81370402413686</v>
      </c>
      <c r="D1380" s="33">
        <v>3.3964311750911751</v>
      </c>
      <c r="E1380" s="33">
        <v>1.3315142</v>
      </c>
      <c r="F1380" s="46">
        <v>1.1383010186762099</v>
      </c>
      <c r="G1380" s="33">
        <f>[1]!thsiFinD("ths_int_chg_ratio_index",G$1,$A$3,$A1380,101)/100+1</f>
        <v>1.7447728096180302</v>
      </c>
      <c r="H1380" s="46">
        <v>1.7300194646047975</v>
      </c>
      <c r="I1380" s="333">
        <f t="shared" si="65"/>
        <v>2.5632253198479864</v>
      </c>
      <c r="J1380">
        <f t="shared" si="63"/>
        <v>4.689702124286943E-2</v>
      </c>
      <c r="K1380" s="333">
        <f>MAX(I$3:I1380)</f>
        <v>2.6587794136150253</v>
      </c>
      <c r="L1380">
        <f t="shared" si="64"/>
        <v>-3.5939082903127417E-2</v>
      </c>
    </row>
    <row r="1381" spans="1:12">
      <c r="A1381" s="28">
        <v>45908</v>
      </c>
      <c r="B1381" s="33">
        <v>2.5547189181305736</v>
      </c>
      <c r="C1381" s="33">
        <v>1.7926710450012475</v>
      </c>
      <c r="D1381" s="33">
        <v>3.3167667912599001</v>
      </c>
      <c r="E1381" s="33">
        <v>1.330098</v>
      </c>
      <c r="F1381" s="46">
        <v>1.14308611652236</v>
      </c>
      <c r="G1381" s="33">
        <f>[1]!thsiFinD("ths_int_chg_ratio_index",G$1,$A$3,$A1381,101)/100+1</f>
        <v>1.7366129941302901</v>
      </c>
      <c r="H1381" s="46">
        <v>1.7467931683645723</v>
      </c>
      <c r="I1381" s="333">
        <f t="shared" si="65"/>
        <v>2.531779979812236</v>
      </c>
      <c r="J1381">
        <f t="shared" si="63"/>
        <v>-1.2267879765488265E-2</v>
      </c>
      <c r="K1381" s="333">
        <f>MAX(I$3:I1381)</f>
        <v>2.6587794136150253</v>
      </c>
      <c r="L1381">
        <f t="shared" si="64"/>
        <v>-4.7766066320678258E-2</v>
      </c>
    </row>
    <row r="1382" spans="1:12">
      <c r="A1382" s="28">
        <v>45909</v>
      </c>
      <c r="B1382" s="33">
        <v>2.50176593978196</v>
      </c>
      <c r="C1382" s="33">
        <v>1.7494033531514699</v>
      </c>
      <c r="D1382" s="33">
        <v>3.2541285264124502</v>
      </c>
      <c r="E1382" s="33">
        <v>1.2994615</v>
      </c>
      <c r="F1382" s="46">
        <v>1.1344535786236301</v>
      </c>
      <c r="G1382" s="33">
        <f>[1]!thsiFinD("ths_int_chg_ratio_index",G$1,$A$3,$A1382,101)/100+1</f>
        <v>1.69928907207977</v>
      </c>
      <c r="H1382" s="46">
        <v>1.7298838159603347</v>
      </c>
      <c r="I1382" s="333">
        <f t="shared" si="65"/>
        <v>2.4920061711863926</v>
      </c>
      <c r="J1382">
        <f t="shared" si="63"/>
        <v>-1.5709820341020753E-2</v>
      </c>
      <c r="K1382" s="333">
        <f>MAX(I$3:I1382)</f>
        <v>2.6587794136150253</v>
      </c>
      <c r="L1382">
        <f t="shared" si="64"/>
        <v>-6.2725490341403844E-2</v>
      </c>
    </row>
    <row r="1383" spans="1:12">
      <c r="A1383" s="28">
        <v>45910</v>
      </c>
      <c r="B1383" s="33">
        <v>2.5658929547873077</v>
      </c>
      <c r="C1383" s="33">
        <v>1.78276993528939</v>
      </c>
      <c r="D1383" s="33">
        <v>3.349015974285225</v>
      </c>
      <c r="E1383" s="33">
        <v>1.3078647999999999</v>
      </c>
      <c r="F1383" s="46">
        <v>1.1362964064413501</v>
      </c>
      <c r="G1383" s="33">
        <f>[1]!thsiFinD("ths_int_chg_ratio_index",G$1,$A$3,$A1383,101)/100+1</f>
        <v>1.71268688483261</v>
      </c>
      <c r="H1383" s="46">
        <v>1.7336224335646246</v>
      </c>
      <c r="I1383" s="333">
        <f t="shared" si="65"/>
        <v>2.5413192039249246</v>
      </c>
      <c r="J1383">
        <f t="shared" si="63"/>
        <v>1.9788487407739863E-2</v>
      </c>
      <c r="K1383" s="333">
        <f>MAX(I$3:I1383)</f>
        <v>2.6587794136150253</v>
      </c>
      <c r="L1383">
        <f t="shared" si="64"/>
        <v>-4.417824550942917E-2</v>
      </c>
    </row>
    <row r="1384" spans="1:12">
      <c r="A1384" s="28">
        <v>45911</v>
      </c>
      <c r="B1384" s="33">
        <v>2.7442697348699037</v>
      </c>
      <c r="C1384" s="33">
        <v>1.8920171846263076</v>
      </c>
      <c r="D1384" s="33">
        <v>3.5965222851135001</v>
      </c>
      <c r="E1384" s="33">
        <v>1.3674142</v>
      </c>
      <c r="F1384" s="46">
        <v>1.1638775643952</v>
      </c>
      <c r="G1384" s="33">
        <f>[1]!thsiFinD("ths_int_chg_ratio_index",G$1,$A$3,$A1384,101)/100+1</f>
        <v>1.79870736478362</v>
      </c>
      <c r="H1384" s="46">
        <v>1.7706354865644796</v>
      </c>
      <c r="I1384" s="333">
        <f t="shared" si="65"/>
        <v>2.68357888583899</v>
      </c>
      <c r="J1384">
        <f t="shared" si="63"/>
        <v>5.5978675049696003E-2</v>
      </c>
      <c r="K1384" s="333">
        <f>MAX(I$3:I1384)</f>
        <v>2.68357888583899</v>
      </c>
      <c r="L1384">
        <f t="shared" si="64"/>
        <v>0</v>
      </c>
    </row>
    <row r="1385" spans="1:12">
      <c r="A1385" s="28">
        <v>45912</v>
      </c>
      <c r="B1385" s="33">
        <v>2.7403073402035503</v>
      </c>
      <c r="C1385" s="33">
        <v>1.8797267326573253</v>
      </c>
      <c r="D1385" s="33">
        <v>3.6008879477497748</v>
      </c>
      <c r="E1385" s="33">
        <v>1.3547328000000001</v>
      </c>
      <c r="F1385" s="46">
        <v>1.1601011299853901</v>
      </c>
      <c r="G1385" s="33">
        <f>[1]!thsiFinD("ths_int_chg_ratio_index",G$1,$A$3,$A1385,101)/100+1</f>
        <v>1.7917845249393198</v>
      </c>
      <c r="H1385" s="46">
        <v>1.7692180376925943</v>
      </c>
      <c r="I1385" s="333">
        <f t="shared" si="65"/>
        <v>2.6850529927211846</v>
      </c>
      <c r="J1385">
        <f t="shared" si="63"/>
        <v>5.4930633489980174E-4</v>
      </c>
      <c r="K1385" s="333">
        <f>MAX(I$3:I1385)</f>
        <v>2.6850529927211846</v>
      </c>
      <c r="L1385">
        <f t="shared" si="64"/>
        <v>0</v>
      </c>
    </row>
    <row r="1386" spans="1:12">
      <c r="A1386" s="28">
        <v>45915</v>
      </c>
      <c r="B1386" s="33">
        <v>2.7277800868278064</v>
      </c>
      <c r="C1386" s="33">
        <v>1.8794103915007874</v>
      </c>
      <c r="D1386" s="33">
        <v>3.5761497821548249</v>
      </c>
      <c r="E1386" s="33">
        <v>1.3669663000000001</v>
      </c>
      <c r="F1386" s="46">
        <v>1.1617159357323701</v>
      </c>
      <c r="G1386" s="33">
        <f>[1]!thsiFinD("ths_int_chg_ratio_index",G$1,$A$3,$A1386,101)/100+1</f>
        <v>1.7938080519363999</v>
      </c>
      <c r="H1386" s="46">
        <v>1.7656008061754436</v>
      </c>
      <c r="I1386" s="333">
        <f t="shared" si="65"/>
        <v>2.6708752941651341</v>
      </c>
      <c r="J1386">
        <f t="shared" si="63"/>
        <v>-5.2802304440486836E-3</v>
      </c>
      <c r="K1386" s="333">
        <f>MAX(I$3:I1386)</f>
        <v>2.6850529927211846</v>
      </c>
      <c r="L1386">
        <f t="shared" si="64"/>
        <v>-5.2802304440486836E-3</v>
      </c>
    </row>
    <row r="1387" spans="1:12">
      <c r="A1387" s="28">
        <v>45916</v>
      </c>
      <c r="B1387" s="33">
        <v>2.7493628821705651</v>
      </c>
      <c r="C1387" s="33">
        <v>1.8920453104466302</v>
      </c>
      <c r="D1387" s="33">
        <v>3.6066804538945001</v>
      </c>
      <c r="E1387" s="33">
        <v>1.3794318999999999</v>
      </c>
      <c r="F1387" s="46">
        <v>1.16224824432822</v>
      </c>
      <c r="G1387" s="33">
        <f>[1]!thsiFinD("ths_int_chg_ratio_index",G$1,$A$3,$A1387,101)/100+1</f>
        <v>1.81604535888092</v>
      </c>
      <c r="H1387" s="46">
        <v>1.7783414144932628</v>
      </c>
      <c r="I1387" s="333">
        <f t="shared" si="65"/>
        <v>2.6925109341938813</v>
      </c>
      <c r="J1387">
        <f t="shared" si="63"/>
        <v>8.1005803887634897E-3</v>
      </c>
      <c r="K1387" s="333">
        <f>MAX(I$3:I1387)</f>
        <v>2.6925109341938813</v>
      </c>
      <c r="L1387">
        <f t="shared" si="64"/>
        <v>0</v>
      </c>
    </row>
    <row r="1388" spans="1:12">
      <c r="A1388" s="28">
        <v>45917</v>
      </c>
      <c r="B1388" s="33">
        <v>2.7745813129526691</v>
      </c>
      <c r="C1388" s="33">
        <v>1.9268873268643876</v>
      </c>
      <c r="D1388" s="33">
        <v>3.6222752990409504</v>
      </c>
      <c r="E1388" s="33">
        <v>1.3960688999999999</v>
      </c>
      <c r="F1388" s="46">
        <v>1.1704597033394499</v>
      </c>
      <c r="G1388" s="33">
        <f>[1]!thsiFinD("ths_int_chg_ratio_index",G$1,$A$3,$A1388,101)/100+1</f>
        <v>1.8332120927537501</v>
      </c>
      <c r="H1388" s="46">
        <v>1.7915867297687584</v>
      </c>
      <c r="I1388" s="333">
        <f t="shared" si="65"/>
        <v>2.7069310144048542</v>
      </c>
      <c r="J1388">
        <f t="shared" si="63"/>
        <v>5.3556254973168294E-3</v>
      </c>
      <c r="K1388" s="333">
        <f>MAX(I$3:I1388)</f>
        <v>2.7069310144048542</v>
      </c>
      <c r="L1388">
        <f t="shared" si="64"/>
        <v>0</v>
      </c>
    </row>
    <row r="1389" spans="1:12">
      <c r="A1389" s="28">
        <v>45918</v>
      </c>
      <c r="B1389" s="33">
        <v>2.8090282011997001</v>
      </c>
      <c r="C1389" s="33">
        <v>1.9457558500460999</v>
      </c>
      <c r="D1389" s="33">
        <v>3.6723005523533003</v>
      </c>
      <c r="E1389" s="33">
        <v>1.3935145</v>
      </c>
      <c r="F1389" s="46">
        <v>1.1579148433393001</v>
      </c>
      <c r="G1389" s="33">
        <f>[1]!thsiFinD("ths_int_chg_ratio_index",G$1,$A$3,$A1389,101)/100+1</f>
        <v>1.8412166521035001</v>
      </c>
      <c r="H1389" s="46">
        <v>1.7751227378157752</v>
      </c>
      <c r="I1389" s="333">
        <f t="shared" si="65"/>
        <v>2.7237116450845376</v>
      </c>
      <c r="J1389">
        <f t="shared" si="63"/>
        <v>6.199134957775243E-3</v>
      </c>
      <c r="K1389" s="333">
        <f>MAX(I$3:I1389)</f>
        <v>2.7237116450845376</v>
      </c>
      <c r="L1389">
        <f t="shared" si="64"/>
        <v>0</v>
      </c>
    </row>
    <row r="1390" spans="1:12">
      <c r="A1390" s="28">
        <v>45919</v>
      </c>
      <c r="B1390" s="33">
        <v>2.8046447633848</v>
      </c>
      <c r="C1390" s="33">
        <v>1.9459644412673502</v>
      </c>
      <c r="D1390" s="33">
        <v>3.6633250855022497</v>
      </c>
      <c r="E1390" s="33">
        <v>1.3933176999999999</v>
      </c>
      <c r="F1390" s="46">
        <v>1.15733331226692</v>
      </c>
      <c r="G1390" s="33">
        <f>[1]!thsiFinD("ths_int_chg_ratio_index",G$1,$A$3,$A1390,101)/100+1</f>
        <v>1.83171562817194</v>
      </c>
      <c r="H1390" s="46">
        <v>1.7688408345537163</v>
      </c>
      <c r="I1390" s="333">
        <f t="shared" si="65"/>
        <v>2.716082960027983</v>
      </c>
      <c r="J1390">
        <f t="shared" si="63"/>
        <v>-2.8008416641027711E-3</v>
      </c>
      <c r="K1390" s="333">
        <f>MAX(I$3:I1390)</f>
        <v>2.7237116450845376</v>
      </c>
      <c r="L1390">
        <f t="shared" si="64"/>
        <v>-2.8008416641027711E-3</v>
      </c>
    </row>
    <row r="1391" spans="1:12">
      <c r="A1391" s="28">
        <v>45922</v>
      </c>
      <c r="B1391" s="33">
        <v>2.876938530788725</v>
      </c>
      <c r="C1391" s="33">
        <v>1.9774007422462749</v>
      </c>
      <c r="D1391" s="33">
        <v>3.776476319331175</v>
      </c>
      <c r="E1391" s="33">
        <v>1.4100188</v>
      </c>
      <c r="F1391" s="46">
        <v>1.16360892092645</v>
      </c>
      <c r="G1391" s="33">
        <f>[1]!thsiFinD("ths_int_chg_ratio_index",G$1,$A$3,$A1391,101)/100+1</f>
        <v>1.8641004746449101</v>
      </c>
      <c r="H1391" s="46">
        <v>1.7770755804006995</v>
      </c>
      <c r="I1391" s="333">
        <f t="shared" si="65"/>
        <v>2.7767759498659372</v>
      </c>
      <c r="J1391">
        <f t="shared" si="63"/>
        <v>2.234577909848845E-2</v>
      </c>
      <c r="K1391" s="333">
        <f>MAX(I$3:I1391)</f>
        <v>2.7767759498659372</v>
      </c>
      <c r="L1391">
        <f t="shared" si="64"/>
        <v>0</v>
      </c>
    </row>
    <row r="1392" spans="1:12">
      <c r="A1392" s="28">
        <v>45923</v>
      </c>
      <c r="B1392" s="33">
        <v>2.8993366135437499</v>
      </c>
      <c r="C1392" s="33">
        <v>2.009432155303275</v>
      </c>
      <c r="D1392" s="33">
        <v>3.7892410717842249</v>
      </c>
      <c r="E1392" s="33">
        <v>1.4175575</v>
      </c>
      <c r="F1392" s="46">
        <v>1.16113162333297</v>
      </c>
      <c r="G1392" s="33">
        <f>[1]!thsiFinD("ths_int_chg_ratio_index",G$1,$A$3,$A1392,101)/100+1</f>
        <v>1.8612741859694601</v>
      </c>
      <c r="H1392" s="46">
        <v>1.7625661305834455</v>
      </c>
      <c r="I1392" s="333">
        <f t="shared" si="65"/>
        <v>2.7759036011838352</v>
      </c>
      <c r="J1392">
        <f t="shared" si="63"/>
        <v>-3.1415882946705942E-4</v>
      </c>
      <c r="K1392" s="333">
        <f>MAX(I$3:I1392)</f>
        <v>2.7767759498659372</v>
      </c>
      <c r="L1392">
        <f t="shared" si="64"/>
        <v>-3.1415882946705942E-4</v>
      </c>
    </row>
    <row r="1393" spans="1:12">
      <c r="A1393" s="28">
        <v>45924</v>
      </c>
      <c r="B1393" s="33">
        <v>2.9333179967183249</v>
      </c>
      <c r="C1393" s="33">
        <v>2.0771576466697499</v>
      </c>
      <c r="D1393" s="33">
        <v>3.7894783467669</v>
      </c>
      <c r="E1393" s="33">
        <v>1.4613328000000001</v>
      </c>
      <c r="F1393" s="46">
        <v>1.17606935947114</v>
      </c>
      <c r="G1393" s="33">
        <f>[1]!thsiFinD("ths_int_chg_ratio_index",G$1,$A$3,$A1393,101)/100+1</f>
        <v>1.9013619890076701</v>
      </c>
      <c r="H1393" s="46">
        <v>1.790415564948034</v>
      </c>
      <c r="I1393" s="333">
        <f t="shared" si="65"/>
        <v>2.789946955857467</v>
      </c>
      <c r="J1393">
        <f t="shared" si="63"/>
        <v>5.0590210220711196E-3</v>
      </c>
      <c r="K1393" s="333">
        <f>MAX(I$3:I1393)</f>
        <v>2.789946955857467</v>
      </c>
      <c r="L1393">
        <f t="shared" si="64"/>
        <v>0</v>
      </c>
    </row>
    <row r="1394" spans="1:12">
      <c r="A1394" s="28">
        <v>45925</v>
      </c>
      <c r="B1394" s="33">
        <v>2.9633717673401625</v>
      </c>
      <c r="C1394" s="33">
        <v>2.10516584686285</v>
      </c>
      <c r="D1394" s="33">
        <v>3.821577687817475</v>
      </c>
      <c r="E1394" s="33">
        <v>1.479203</v>
      </c>
      <c r="F1394" s="46">
        <v>1.18197516849934</v>
      </c>
      <c r="G1394" s="33">
        <f>[1]!thsiFinD("ths_int_chg_ratio_index",G$1,$A$3,$A1394,101)/100+1</f>
        <v>1.93434616377097</v>
      </c>
      <c r="H1394" s="46">
        <v>1.792392692984131</v>
      </c>
      <c r="I1394" s="333">
        <f t="shared" si="65"/>
        <v>2.8069851904008027</v>
      </c>
      <c r="J1394">
        <f t="shared" si="63"/>
        <v>6.1070102094824552E-3</v>
      </c>
      <c r="K1394" s="333">
        <f>MAX(I$3:I1394)</f>
        <v>2.8069851904008027</v>
      </c>
      <c r="L1394">
        <f t="shared" si="64"/>
        <v>0</v>
      </c>
    </row>
    <row r="1395" spans="1:12">
      <c r="A1395" s="28">
        <v>45926</v>
      </c>
      <c r="B1395" s="33">
        <v>2.8833806252870002</v>
      </c>
      <c r="C1395" s="33">
        <v>2.0629999699512753</v>
      </c>
      <c r="D1395" s="33">
        <v>3.7037612806227251</v>
      </c>
      <c r="E1395" s="33">
        <v>1.4613033</v>
      </c>
      <c r="F1395" s="46">
        <v>1.1694389563226899</v>
      </c>
      <c r="G1395" s="33">
        <f>[1]!thsiFinD("ths_int_chg_ratio_index",G$1,$A$3,$A1395,101)/100+1</f>
        <v>1.8872350416238199</v>
      </c>
      <c r="H1395" s="46">
        <v>1.7725188649549808</v>
      </c>
      <c r="I1395" s="333">
        <f t="shared" si="65"/>
        <v>2.7381400727888527</v>
      </c>
      <c r="J1395">
        <f t="shared" si="63"/>
        <v>-2.4526355838065506E-2</v>
      </c>
      <c r="K1395" s="333">
        <f>MAX(I$3:I1395)</f>
        <v>2.8069851904008027</v>
      </c>
      <c r="L1395">
        <f t="shared" si="64"/>
        <v>-2.4526355838065506E-2</v>
      </c>
    </row>
    <row r="1396" spans="1:12">
      <c r="A1396" s="28">
        <v>45929</v>
      </c>
      <c r="B1396" s="33">
        <v>2.944208415396075</v>
      </c>
      <c r="C1396" s="33">
        <v>2.1093212431461748</v>
      </c>
      <c r="D1396" s="33">
        <v>3.7790955876459749</v>
      </c>
      <c r="E1396" s="33">
        <v>1.4859198</v>
      </c>
      <c r="F1396" s="46">
        <v>1.18735420821323</v>
      </c>
      <c r="G1396" s="33">
        <f>[1]!thsiFinD("ths_int_chg_ratio_index",G$1,$A$3,$A1396,101)/100+1</f>
        <v>1.91657944164547</v>
      </c>
      <c r="H1396" s="46">
        <v>1.7925981009135645</v>
      </c>
      <c r="I1396" s="333">
        <f t="shared" si="65"/>
        <v>2.7858468442797699</v>
      </c>
      <c r="J1396">
        <f t="shared" si="63"/>
        <v>1.7423057339183812E-2</v>
      </c>
      <c r="K1396" s="333">
        <f>MAX(I$3:I1396)</f>
        <v>2.8069851904008027</v>
      </c>
      <c r="L1396">
        <f t="shared" si="64"/>
        <v>-7.530622602969439E-3</v>
      </c>
    </row>
    <row r="1397" spans="1:12">
      <c r="A1397" s="28">
        <v>45930</v>
      </c>
      <c r="B1397" s="33">
        <v>2.9370093924166123</v>
      </c>
      <c r="C1397" s="33">
        <v>2.100392502409425</v>
      </c>
      <c r="D1397" s="33">
        <v>3.7736262824237996</v>
      </c>
      <c r="E1397" s="33">
        <v>1.5083795</v>
      </c>
      <c r="F1397" s="46">
        <v>1.19392907831123</v>
      </c>
      <c r="G1397" s="33">
        <f>[1]!thsiFinD("ths_int_chg_ratio_index",G$1,$A$3,$A1397,101)/100+1</f>
        <v>1.9309493376618101</v>
      </c>
      <c r="H1397" s="46">
        <v>1.8056763439363421</v>
      </c>
      <c r="I1397" s="333">
        <f t="shared" si="65"/>
        <v>2.7896513131800709</v>
      </c>
      <c r="J1397">
        <f t="shared" si="63"/>
        <v>1.3656418004861504E-3</v>
      </c>
      <c r="K1397" s="333">
        <f>MAX(I$3:I1397)</f>
        <v>2.8069851904008027</v>
      </c>
      <c r="L1397">
        <f t="shared" si="64"/>
        <v>-6.1752649354935851E-3</v>
      </c>
    </row>
    <row r="1398" spans="1:12">
      <c r="A1398" s="28">
        <v>45939</v>
      </c>
      <c r="B1398" s="33">
        <v>2.9707094703780874</v>
      </c>
      <c r="C1398" s="33">
        <v>2.1348301499362003</v>
      </c>
      <c r="D1398" s="33">
        <v>3.8065887908199749</v>
      </c>
      <c r="E1398" s="33">
        <v>1.5436272</v>
      </c>
      <c r="F1398" s="46">
        <v>1.21279647894283</v>
      </c>
      <c r="G1398" s="33">
        <f>[1]!thsiFinD("ths_int_chg_ratio_index",G$1,$A$3,$A1398,101)/100+1</f>
        <v>1.98061933999807</v>
      </c>
      <c r="H1398" s="46">
        <v>1.8270322832670993</v>
      </c>
      <c r="I1398" s="333">
        <f t="shared" si="65"/>
        <v>2.816810537043537</v>
      </c>
      <c r="J1398">
        <f t="shared" si="63"/>
        <v>9.7357055826829964E-3</v>
      </c>
      <c r="K1398" s="333">
        <f>MAX(I$3:I1398)</f>
        <v>2.816810537043537</v>
      </c>
      <c r="L1398">
        <f t="shared" si="64"/>
        <v>0</v>
      </c>
    </row>
    <row r="1399" spans="1:12">
      <c r="A1399" s="28">
        <v>45940</v>
      </c>
      <c r="B1399" s="33">
        <v>2.8551442559264624</v>
      </c>
      <c r="C1399" s="33">
        <v>2.0499637537003501</v>
      </c>
      <c r="D1399" s="33">
        <v>3.6603247581525751</v>
      </c>
      <c r="E1399" s="33">
        <v>1.4670774</v>
      </c>
      <c r="F1399" s="46">
        <v>1.1888414936221601</v>
      </c>
      <c r="G1399" s="33">
        <f>[1]!thsiFinD("ths_int_chg_ratio_index",G$1,$A$3,$A1399,101)/100+1</f>
        <v>1.9048093022350301</v>
      </c>
      <c r="H1399" s="46">
        <v>1.806578566139428</v>
      </c>
      <c r="I1399" s="333">
        <f t="shared" si="65"/>
        <v>2.7334516621460017</v>
      </c>
      <c r="J1399">
        <f t="shared" si="63"/>
        <v>-2.9593355251016251E-2</v>
      </c>
      <c r="K1399" s="333">
        <f>MAX(I$3:I1399)</f>
        <v>2.816810537043537</v>
      </c>
      <c r="L1399">
        <f t="shared" si="64"/>
        <v>-2.9593355251016251E-2</v>
      </c>
    </row>
    <row r="1400" spans="1:12">
      <c r="A1400" s="28">
        <v>45943</v>
      </c>
      <c r="B1400" s="33">
        <v>2.8226859421678125</v>
      </c>
      <c r="C1400" s="33">
        <v>2.0597856189653747</v>
      </c>
      <c r="D1400" s="33">
        <v>3.5855862653702504</v>
      </c>
      <c r="E1400" s="33">
        <v>1.4776355000000001</v>
      </c>
      <c r="F1400" s="46">
        <v>1.18361224823498</v>
      </c>
      <c r="G1400" s="33">
        <f>[1]!thsiFinD("ths_int_chg_ratio_index",G$1,$A$3,$A1400,101)/100+1</f>
        <v>1.88214293728114</v>
      </c>
      <c r="H1400" s="46">
        <v>1.8002805872668159</v>
      </c>
      <c r="I1400" s="333">
        <f t="shared" si="65"/>
        <v>2.6929334263185334</v>
      </c>
      <c r="J1400">
        <f t="shared" si="63"/>
        <v>-1.4823103107540536E-2</v>
      </c>
      <c r="K1400" s="333">
        <f>MAX(I$3:I1400)</f>
        <v>2.816810537043537</v>
      </c>
      <c r="L1400">
        <f t="shared" si="64"/>
        <v>-4.3977793002372922E-2</v>
      </c>
    </row>
    <row r="1401" spans="1:12">
      <c r="A1401" s="28">
        <v>45944</v>
      </c>
      <c r="B1401" s="33">
        <v>2.6803630588114999</v>
      </c>
      <c r="C1401" s="33">
        <v>1.9469317749854249</v>
      </c>
      <c r="D1401" s="33">
        <v>3.413794342637575</v>
      </c>
      <c r="E1401" s="33">
        <v>1.4242033000000001</v>
      </c>
      <c r="F1401" s="46">
        <v>1.1653627696519899</v>
      </c>
      <c r="G1401" s="33">
        <f>[1]!thsiFinD("ths_int_chg_ratio_index",G$1,$A$3,$A1401,101)/100+1</f>
        <v>1.80670598447241</v>
      </c>
      <c r="H1401" s="46">
        <v>1.7695985640645828</v>
      </c>
      <c r="I1401" s="333">
        <f t="shared" si="65"/>
        <v>2.5916964533510791</v>
      </c>
      <c r="J1401">
        <f t="shared" si="63"/>
        <v>-3.7593566917788146E-2</v>
      </c>
      <c r="K1401" s="333">
        <f>MAX(I$3:I1401)</f>
        <v>2.816810537043537</v>
      </c>
      <c r="L1401">
        <f t="shared" si="64"/>
        <v>-7.9918077816029776E-2</v>
      </c>
    </row>
    <row r="1402" spans="1:12">
      <c r="A1402" s="28">
        <v>45945</v>
      </c>
      <c r="B1402" s="33">
        <v>2.7458021032612749</v>
      </c>
      <c r="C1402" s="33">
        <v>1.9771047019885251</v>
      </c>
      <c r="D1402" s="33">
        <v>3.514499504534025</v>
      </c>
      <c r="E1402" s="33">
        <v>1.4461341999999999</v>
      </c>
      <c r="F1402" s="46">
        <v>1.1822971713763999</v>
      </c>
      <c r="G1402" s="33">
        <f>[1]!thsiFinD("ths_int_chg_ratio_index",G$1,$A$3,$A1402,101)/100+1</f>
        <v>1.8552488123977899</v>
      </c>
      <c r="H1402" s="46">
        <v>1.798004716767845</v>
      </c>
      <c r="I1402" s="333">
        <f t="shared" si="65"/>
        <v>2.6562521106509349</v>
      </c>
      <c r="J1402">
        <f t="shared" si="63"/>
        <v>2.4908649011108119E-2</v>
      </c>
      <c r="K1402" s="333">
        <f>MAX(I$3:I1402)</f>
        <v>2.816810537043537</v>
      </c>
      <c r="L1402">
        <f t="shared" si="64"/>
        <v>-5.7000080154883559E-2</v>
      </c>
    </row>
    <row r="1403" spans="1:12">
      <c r="A1403" s="28">
        <v>45946</v>
      </c>
      <c r="B1403" s="33">
        <v>2.7453800622867748</v>
      </c>
      <c r="C1403" s="33">
        <v>1.9756402359029501</v>
      </c>
      <c r="D1403" s="33">
        <v>3.5151198886705997</v>
      </c>
      <c r="E1403" s="33">
        <v>1.4433064</v>
      </c>
      <c r="F1403" s="46">
        <v>1.18183100694416</v>
      </c>
      <c r="G1403" s="33">
        <f>[1]!thsiFinD("ths_int_chg_ratio_index",G$1,$A$3,$A1403,101)/100+1</f>
        <v>1.8613388210300998</v>
      </c>
      <c r="H1403" s="46">
        <v>1.7852847189415222</v>
      </c>
      <c r="I1403" s="333">
        <f t="shared" si="65"/>
        <v>2.6502023038060609</v>
      </c>
      <c r="J1403">
        <f t="shared" si="63"/>
        <v>-2.277572531845018E-3</v>
      </c>
      <c r="K1403" s="333">
        <f>MAX(I$3:I1403)</f>
        <v>2.816810537043537</v>
      </c>
      <c r="L1403">
        <f t="shared" si="64"/>
        <v>-5.9147830869854867E-2</v>
      </c>
    </row>
    <row r="1404" spans="1:12">
      <c r="A1404" s="28">
        <v>45947</v>
      </c>
      <c r="B1404" s="33">
        <v>2.6446045137900249</v>
      </c>
      <c r="C1404" s="33">
        <v>1.903107855931625</v>
      </c>
      <c r="D1404" s="33">
        <v>3.3861011716484248</v>
      </c>
      <c r="E1404" s="33">
        <v>1.383033</v>
      </c>
      <c r="F1404" s="46">
        <v>1.1528760136768401</v>
      </c>
      <c r="G1404" s="33">
        <f>[1]!thsiFinD("ths_int_chg_ratio_index",G$1,$A$3,$A1404,101)/100+1</f>
        <v>1.7892401639214399</v>
      </c>
      <c r="H1404" s="46">
        <v>1.7400640083506245</v>
      </c>
      <c r="I1404" s="333">
        <f t="shared" si="65"/>
        <v>2.5630825899995244</v>
      </c>
      <c r="J1404">
        <f t="shared" si="63"/>
        <v>-3.2872854152085074E-2</v>
      </c>
      <c r="K1404" s="333">
        <f>MAX(I$3:I1404)</f>
        <v>2.816810537043537</v>
      </c>
      <c r="L1404">
        <f t="shared" si="64"/>
        <v>-9.0076327004342982E-2</v>
      </c>
    </row>
    <row r="1405" spans="1:12">
      <c r="A1405" s="28">
        <v>45950</v>
      </c>
      <c r="B1405" s="33">
        <v>2.6973423020676126</v>
      </c>
      <c r="C1405" s="33">
        <v>1.93443699890375</v>
      </c>
      <c r="D1405" s="33">
        <v>3.460247605231475</v>
      </c>
      <c r="E1405" s="33">
        <v>1.3930353</v>
      </c>
      <c r="F1405" s="46">
        <v>1.1597161148591799</v>
      </c>
      <c r="G1405" s="33">
        <f>[1]!thsiFinD("ths_int_chg_ratio_index",G$1,$A$3,$A1405,101)/100+1</f>
        <v>1.8177910829849799</v>
      </c>
      <c r="H1405" s="46">
        <v>1.7581700859055718</v>
      </c>
      <c r="I1405" s="333">
        <f t="shared" si="65"/>
        <v>2.6092088455685234</v>
      </c>
      <c r="J1405">
        <f t="shared" si="63"/>
        <v>1.7996398457455598E-2</v>
      </c>
      <c r="K1405" s="333">
        <f>MAX(I$3:I1405)</f>
        <v>2.816810537043537</v>
      </c>
      <c r="L1405">
        <f t="shared" si="64"/>
        <v>-7.370097801924147E-2</v>
      </c>
    </row>
    <row r="1406" spans="1:12">
      <c r="A1406" s="28">
        <v>45951</v>
      </c>
      <c r="B1406" s="33">
        <v>2.8191765348390501</v>
      </c>
      <c r="C1406" s="33">
        <v>2.0091035435176501</v>
      </c>
      <c r="D1406" s="33">
        <v>3.62924952616045</v>
      </c>
      <c r="E1406" s="33">
        <v>1.4230514999999999</v>
      </c>
      <c r="F1406" s="46">
        <v>1.17784307481826</v>
      </c>
      <c r="G1406" s="33">
        <f>[1]!thsiFinD("ths_int_chg_ratio_index",G$1,$A$3,$A1406,101)/100+1</f>
        <v>1.87087824651969</v>
      </c>
      <c r="H1406" s="46">
        <v>1.7883776671691114</v>
      </c>
      <c r="I1406" s="333">
        <f t="shared" si="65"/>
        <v>2.7088135966647808</v>
      </c>
      <c r="J1406">
        <f t="shared" si="63"/>
        <v>3.8174311445182241E-2</v>
      </c>
      <c r="K1406" s="333">
        <f>MAX(I$3:I1406)</f>
        <v>2.816810537043537</v>
      </c>
      <c r="L1406">
        <f t="shared" si="64"/>
        <v>-3.8340150662780292E-2</v>
      </c>
    </row>
    <row r="1407" spans="1:12">
      <c r="A1407" s="28">
        <v>45952</v>
      </c>
      <c r="B1407" s="33">
        <v>2.8049543725412747</v>
      </c>
      <c r="C1407" s="33">
        <v>1.9952859080362251</v>
      </c>
      <c r="D1407" s="33">
        <v>3.6146228370463245</v>
      </c>
      <c r="E1407" s="33">
        <v>1.4151117</v>
      </c>
      <c r="F1407" s="46">
        <v>1.1724724492029199</v>
      </c>
      <c r="G1407" s="33">
        <f>[1]!thsiFinD("ths_int_chg_ratio_index",G$1,$A$3,$A1407,101)/100+1</f>
        <v>1.85757583957108</v>
      </c>
      <c r="H1407" s="46">
        <v>1.7824493702134259</v>
      </c>
      <c r="I1407" s="333">
        <f t="shared" si="65"/>
        <v>2.6985361036298752</v>
      </c>
      <c r="J1407">
        <f t="shared" si="63"/>
        <v>-3.7940938599687613E-3</v>
      </c>
      <c r="K1407" s="333">
        <f>MAX(I$3:I1407)</f>
        <v>2.816810537043537</v>
      </c>
      <c r="L1407">
        <f t="shared" si="64"/>
        <v>-4.1988778392529014E-2</v>
      </c>
    </row>
    <row r="1408" spans="1:12">
      <c r="A1408" s="28">
        <v>45953</v>
      </c>
      <c r="B1408" s="33">
        <v>2.7748362157416122</v>
      </c>
      <c r="C1408" s="33">
        <v>1.9816973903399999</v>
      </c>
      <c r="D1408" s="33">
        <v>3.5679750411432245</v>
      </c>
      <c r="E1408" s="33">
        <v>1.4177085</v>
      </c>
      <c r="F1408" s="46">
        <v>1.1756863543795801</v>
      </c>
      <c r="G1408" s="33">
        <f>[1]!thsiFinD("ths_int_chg_ratio_index",G$1,$A$3,$A1408,101)/100+1</f>
        <v>1.8511928076645399</v>
      </c>
      <c r="H1408" s="46">
        <v>1.7843119340649845</v>
      </c>
      <c r="I1408" s="333">
        <f t="shared" si="65"/>
        <v>2.6761434876041044</v>
      </c>
      <c r="J1408">
        <f t="shared" si="63"/>
        <v>-8.298060565374632E-3</v>
      </c>
      <c r="K1408" s="333">
        <f>MAX(I$3:I1408)</f>
        <v>2.816810537043537</v>
      </c>
      <c r="L1408">
        <f t="shared" si="64"/>
        <v>-4.9938413531736447E-2</v>
      </c>
    </row>
    <row r="1409" spans="1:12">
      <c r="A1409" s="28">
        <v>45954</v>
      </c>
      <c r="B1409" s="33">
        <v>2.9150066390449623</v>
      </c>
      <c r="C1409" s="33">
        <v>2.0761863054806247</v>
      </c>
      <c r="D1409" s="33">
        <v>3.7538269726092999</v>
      </c>
      <c r="E1409" s="33">
        <v>1.469606</v>
      </c>
      <c r="F1409" s="46">
        <v>1.19092856402283</v>
      </c>
      <c r="G1409" s="33">
        <f>[1]!thsiFinD("ths_int_chg_ratio_index",G$1,$A$3,$A1409,101)/100+1</f>
        <v>1.9202792729591001</v>
      </c>
      <c r="H1409" s="46">
        <v>1.8055967987905299</v>
      </c>
      <c r="I1409" s="333">
        <f t="shared" si="65"/>
        <v>2.779711885699915</v>
      </c>
      <c r="J1409">
        <f t="shared" si="63"/>
        <v>3.8700614737415817E-2</v>
      </c>
      <c r="K1409" s="333">
        <f>MAX(I$3:I1409)</f>
        <v>2.816810537043537</v>
      </c>
      <c r="L1409">
        <f t="shared" si="64"/>
        <v>-1.3170446097010124E-2</v>
      </c>
    </row>
    <row r="1410" spans="1:12">
      <c r="A1410" s="28">
        <v>45957</v>
      </c>
      <c r="B1410" s="33">
        <v>3.0186524605623748</v>
      </c>
      <c r="C1410" s="33">
        <v>2.1422717308679</v>
      </c>
      <c r="D1410" s="33">
        <v>3.8950331902568496</v>
      </c>
      <c r="E1410" s="33">
        <v>1.5060315</v>
      </c>
      <c r="F1410" s="46">
        <v>1.2065888141290999</v>
      </c>
      <c r="G1410" s="33">
        <f>[1]!thsiFinD("ths_int_chg_ratio_index",G$1,$A$3,$A1410,101)/100+1</f>
        <v>1.9538155474585501</v>
      </c>
      <c r="H1410" s="46">
        <v>1.8255087374504586</v>
      </c>
      <c r="I1410" s="333">
        <f t="shared" si="65"/>
        <v>2.8602709638536541</v>
      </c>
      <c r="J1410">
        <f t="shared" si="63"/>
        <v>2.898108921581799E-2</v>
      </c>
      <c r="K1410" s="333">
        <f>MAX(I$3:I1410)</f>
        <v>2.8602709638536541</v>
      </c>
      <c r="L1410">
        <f t="shared" si="64"/>
        <v>0</v>
      </c>
    </row>
    <row r="1411" spans="1:12">
      <c r="A1411" s="28">
        <v>45958</v>
      </c>
      <c r="B1411" s="33">
        <v>3.0375288270812</v>
      </c>
      <c r="C1411" s="33">
        <v>2.1398534268866252</v>
      </c>
      <c r="D1411" s="33">
        <v>3.9352042272757752</v>
      </c>
      <c r="E1411" s="33">
        <v>1.4974331999999999</v>
      </c>
      <c r="F1411" s="46">
        <v>1.20040440494887</v>
      </c>
      <c r="G1411" s="33">
        <f>[1]!thsiFinD("ths_int_chg_ratio_index",G$1,$A$3,$A1411,101)/100+1</f>
        <v>1.94186090732941</v>
      </c>
      <c r="H1411" s="46">
        <v>1.8227849528816906</v>
      </c>
      <c r="I1411" s="333">
        <f t="shared" si="65"/>
        <v>2.878994590078733</v>
      </c>
      <c r="J1411">
        <f t="shared" ref="J1411:J1474" si="66">I1411/I1410-1</f>
        <v>6.546102261532738E-3</v>
      </c>
      <c r="K1411" s="333">
        <f>MAX(I$3:I1411)</f>
        <v>2.878994590078733</v>
      </c>
      <c r="L1411">
        <f t="shared" ref="L1411:L1474" si="67">I1411/K1411-1</f>
        <v>0</v>
      </c>
    </row>
    <row r="1412" spans="1:12">
      <c r="A1412" s="28">
        <v>45959</v>
      </c>
      <c r="B1412" s="33">
        <v>3.0917728826587747</v>
      </c>
      <c r="C1412" s="33">
        <v>2.1747392798651246</v>
      </c>
      <c r="D1412" s="33">
        <v>4.0088064854524248</v>
      </c>
      <c r="E1412" s="33">
        <v>1.5399102</v>
      </c>
      <c r="F1412" s="46">
        <v>1.21699950814919</v>
      </c>
      <c r="G1412" s="33">
        <f>[1]!thsiFinD("ths_int_chg_ratio_index",G$1,$A$3,$A1412,101)/100+1</f>
        <v>1.9881302062778299</v>
      </c>
      <c r="H1412" s="46">
        <v>1.8387163729343348</v>
      </c>
      <c r="I1412" s="333">
        <f t="shared" ref="I1412:I1475" si="68">D1412*0.5+H1412*0.5</f>
        <v>2.9237614291933798</v>
      </c>
      <c r="J1412">
        <f t="shared" si="66"/>
        <v>1.5549469689494E-2</v>
      </c>
      <c r="K1412" s="333">
        <f>MAX(I$3:I1412)</f>
        <v>2.9237614291933798</v>
      </c>
      <c r="L1412">
        <f t="shared" si="67"/>
        <v>0</v>
      </c>
    </row>
    <row r="1413" spans="1:12">
      <c r="A1413" s="28">
        <v>45960</v>
      </c>
      <c r="B1413" s="33">
        <v>3.023269068347</v>
      </c>
      <c r="C1413" s="33">
        <v>2.1251582753041749</v>
      </c>
      <c r="D1413" s="33">
        <v>3.9213798613898252</v>
      </c>
      <c r="E1413" s="33">
        <v>1.5200317000000001</v>
      </c>
      <c r="F1413" s="46">
        <v>1.2057219516258499</v>
      </c>
      <c r="G1413" s="33">
        <f>[1]!thsiFinD("ths_int_chg_ratio_index",G$1,$A$3,$A1413,101)/100+1</f>
        <v>1.9646603371879501</v>
      </c>
      <c r="H1413" s="46">
        <v>1.8173277359357138</v>
      </c>
      <c r="I1413" s="333">
        <f t="shared" si="68"/>
        <v>2.8693537986627695</v>
      </c>
      <c r="J1413">
        <f t="shared" si="66"/>
        <v>-1.8608779084147264E-2</v>
      </c>
      <c r="K1413" s="333">
        <f>MAX(I$3:I1413)</f>
        <v>2.9237614291933798</v>
      </c>
      <c r="L1413">
        <f t="shared" si="67"/>
        <v>-1.8608779084147264E-2</v>
      </c>
    </row>
    <row r="1414" spans="1:12">
      <c r="A1414" s="28">
        <v>45961</v>
      </c>
      <c r="B1414" s="33">
        <v>2.9063202449889998</v>
      </c>
      <c r="C1414" s="33">
        <v>2.0395217823831997</v>
      </c>
      <c r="D1414" s="33">
        <v>3.7731187075947998</v>
      </c>
      <c r="E1414" s="33">
        <v>1.4732982999999999</v>
      </c>
      <c r="F1414" s="46">
        <v>1.1903573168486801</v>
      </c>
      <c r="G1414" s="33">
        <f>[1]!thsiFinD("ths_int_chg_ratio_index",G$1,$A$3,$A1414,101)/100+1</f>
        <v>1.9206653509217699</v>
      </c>
      <c r="H1414" s="46">
        <v>1.8158052833013765</v>
      </c>
      <c r="I1414" s="333">
        <f t="shared" si="68"/>
        <v>2.794461995448088</v>
      </c>
      <c r="J1414">
        <f t="shared" si="66"/>
        <v>-2.6100581688317415E-2</v>
      </c>
      <c r="K1414" s="333">
        <f>MAX(I$3:I1414)</f>
        <v>2.9237614291933798</v>
      </c>
      <c r="L1414">
        <f t="shared" si="67"/>
        <v>-4.4223660813858978E-2</v>
      </c>
    </row>
    <row r="1415" spans="1:12">
      <c r="A1415" s="28">
        <v>45964</v>
      </c>
      <c r="B1415" s="33">
        <v>2.9139459744540002</v>
      </c>
      <c r="C1415" s="33">
        <v>2.0370780210327251</v>
      </c>
      <c r="D1415" s="33">
        <v>3.7908139278752753</v>
      </c>
      <c r="E1415" s="33">
        <v>1.4799397999999999</v>
      </c>
      <c r="F1415" s="46">
        <v>1.1928562340009399</v>
      </c>
      <c r="G1415" s="33">
        <f>[1]!thsiFinD("ths_int_chg_ratio_index",G$1,$A$3,$A1415,101)/100+1</f>
        <v>1.9277534700819299</v>
      </c>
      <c r="H1415" s="46">
        <v>1.8202436035827678</v>
      </c>
      <c r="I1415" s="333">
        <f t="shared" si="68"/>
        <v>2.8055287657290213</v>
      </c>
      <c r="J1415">
        <f t="shared" si="66"/>
        <v>3.960250774195595E-3</v>
      </c>
      <c r="K1415" s="333">
        <f>MAX(I$3:I1415)</f>
        <v>2.9237614291933798</v>
      </c>
      <c r="L1415">
        <f t="shared" si="67"/>
        <v>-4.0438546826639388E-2</v>
      </c>
    </row>
    <row r="1416" spans="1:12">
      <c r="A1416" s="28">
        <v>45965</v>
      </c>
      <c r="B1416" s="33">
        <v>2.8809061301330501</v>
      </c>
      <c r="C1416" s="33">
        <v>2.0198855608142248</v>
      </c>
      <c r="D1416" s="33">
        <v>3.7419266994518749</v>
      </c>
      <c r="E1416" s="33">
        <v>1.4571605999999999</v>
      </c>
      <c r="F1416" s="46">
        <v>1.1809767188437399</v>
      </c>
      <c r="G1416" s="33">
        <f>[1]!thsiFinD("ths_int_chg_ratio_index",G$1,$A$3,$A1416,101)/100+1</f>
        <v>1.8851094679515699</v>
      </c>
      <c r="H1416" s="46">
        <v>1.7985438171741053</v>
      </c>
      <c r="I1416" s="333">
        <f t="shared" si="68"/>
        <v>2.7702352583129901</v>
      </c>
      <c r="J1416">
        <f t="shared" si="66"/>
        <v>-1.2579984153846313E-2</v>
      </c>
      <c r="K1416" s="333">
        <f>MAX(I$3:I1416)</f>
        <v>2.9237614291933798</v>
      </c>
      <c r="L1416">
        <f t="shared" si="67"/>
        <v>-5.2509814702201951E-2</v>
      </c>
    </row>
    <row r="1417" spans="1:12">
      <c r="A1417" s="28">
        <v>45966</v>
      </c>
      <c r="B1417" s="33">
        <v>2.882406602501125</v>
      </c>
      <c r="C1417" s="33">
        <v>2.0220259674505998</v>
      </c>
      <c r="D1417" s="33">
        <v>3.7427872375516502</v>
      </c>
      <c r="E1417" s="33">
        <v>1.4731924999999999</v>
      </c>
      <c r="F1417" s="46">
        <v>1.1833908405806</v>
      </c>
      <c r="G1417" s="33">
        <f>[1]!thsiFinD("ths_int_chg_ratio_index",G$1,$A$3,$A1417,101)/100+1</f>
        <v>1.9040622661258499</v>
      </c>
      <c r="H1417" s="46">
        <v>1.8073030605543432</v>
      </c>
      <c r="I1417" s="333">
        <f t="shared" si="68"/>
        <v>2.7750451490529966</v>
      </c>
      <c r="J1417">
        <f t="shared" si="66"/>
        <v>1.7362751865830361E-3</v>
      </c>
      <c r="K1417" s="333">
        <f>MAX(I$3:I1417)</f>
        <v>2.9237614291933798</v>
      </c>
      <c r="L1417">
        <f t="shared" si="67"/>
        <v>-5.0864711003938412E-2</v>
      </c>
    </row>
    <row r="1418" spans="1:12">
      <c r="A1418" s="28">
        <v>45967</v>
      </c>
      <c r="B1418" s="33">
        <v>2.9551624089635498</v>
      </c>
      <c r="C1418" s="33">
        <v>2.0774044181635247</v>
      </c>
      <c r="D1418" s="33">
        <v>3.8329203997635748</v>
      </c>
      <c r="E1418" s="33">
        <v>1.5035514999999999</v>
      </c>
      <c r="F1418" s="46">
        <v>1.2008787030097099</v>
      </c>
      <c r="G1418" s="33">
        <f>[1]!thsiFinD("ths_int_chg_ratio_index",G$1,$A$3,$A1418,101)/100+1</f>
        <v>1.9499016821119799</v>
      </c>
      <c r="H1418" s="46">
        <v>1.826602284291585</v>
      </c>
      <c r="I1418" s="333">
        <f t="shared" si="68"/>
        <v>2.82976134202758</v>
      </c>
      <c r="J1418">
        <f t="shared" si="66"/>
        <v>1.9717226219997164E-2</v>
      </c>
      <c r="K1418" s="333">
        <f>MAX(I$3:I1418)</f>
        <v>2.9237614291933798</v>
      </c>
      <c r="L1418">
        <f t="shared" si="67"/>
        <v>-3.2150395797420739E-2</v>
      </c>
    </row>
    <row r="1419" spans="1:12">
      <c r="A1419" s="28">
        <v>45968</v>
      </c>
      <c r="B1419" s="33">
        <v>2.9099773938843625</v>
      </c>
      <c r="C1419" s="33">
        <v>2.0632761231980998</v>
      </c>
      <c r="D1419" s="33">
        <v>3.7566786645706247</v>
      </c>
      <c r="E1419" s="33">
        <v>1.5015160999999999</v>
      </c>
      <c r="F1419" s="46">
        <v>1.1973622175001499</v>
      </c>
      <c r="G1419" s="33">
        <f>[1]!thsiFinD("ths_int_chg_ratio_index",G$1,$A$3,$A1419,101)/100+1</f>
        <v>1.92963799251339</v>
      </c>
      <c r="H1419" s="46">
        <v>1.8213555744791918</v>
      </c>
      <c r="I1419" s="333">
        <f t="shared" si="68"/>
        <v>2.7890171195249085</v>
      </c>
      <c r="J1419">
        <f t="shared" si="66"/>
        <v>-1.4398466011086852E-2</v>
      </c>
      <c r="K1419" s="333">
        <f>MAX(I$3:I1419)</f>
        <v>2.9237614291933798</v>
      </c>
      <c r="L1419">
        <f t="shared" si="67"/>
        <v>-4.608594542737543E-2</v>
      </c>
    </row>
    <row r="1420" spans="1:12">
      <c r="A1420" s="28">
        <v>45971</v>
      </c>
      <c r="B1420" s="33">
        <v>2.8763344383849372</v>
      </c>
      <c r="C1420" s="33">
        <v>2.0570046259226498</v>
      </c>
      <c r="D1420" s="33">
        <v>3.6956642508472246</v>
      </c>
      <c r="E1420" s="33">
        <v>1.5019912999999998</v>
      </c>
      <c r="F1420" s="46">
        <v>1.20110305559859</v>
      </c>
      <c r="G1420" s="33">
        <f>[1]!thsiFinD("ths_int_chg_ratio_index",G$1,$A$3,$A1420,101)/100+1</f>
        <v>1.91185493632023</v>
      </c>
      <c r="H1420" s="46">
        <v>1.8251463595622037</v>
      </c>
      <c r="I1420" s="333">
        <f t="shared" si="68"/>
        <v>2.7604053052047144</v>
      </c>
      <c r="J1420">
        <f t="shared" si="66"/>
        <v>-1.0258744602137049E-2</v>
      </c>
      <c r="K1420" s="333">
        <f>MAX(I$3:I1420)</f>
        <v>2.9237614291933798</v>
      </c>
      <c r="L1420">
        <f t="shared" si="67"/>
        <v>-5.5871906085625089E-2</v>
      </c>
    </row>
    <row r="1421" spans="1:12">
      <c r="A1421" s="28">
        <v>45972</v>
      </c>
      <c r="B1421" s="33">
        <v>2.8154589951217499</v>
      </c>
      <c r="C1421" s="33">
        <v>2.0178770009874247</v>
      </c>
      <c r="D1421" s="33">
        <v>3.6130409892560751</v>
      </c>
      <c r="E1421" s="33">
        <v>1.4910681000000001</v>
      </c>
      <c r="F1421" s="46">
        <v>1.1907843323501601</v>
      </c>
      <c r="G1421" s="33">
        <f>[1]!thsiFinD("ths_int_chg_ratio_index",G$1,$A$3,$A1421,101)/100+1</f>
        <v>1.87993371338364</v>
      </c>
      <c r="H1421" s="46">
        <v>1.8185777837883221</v>
      </c>
      <c r="I1421" s="333">
        <f t="shared" si="68"/>
        <v>2.7158093865221984</v>
      </c>
      <c r="J1421">
        <f t="shared" si="66"/>
        <v>-1.6155569110967494E-2</v>
      </c>
      <c r="K1421" s="333">
        <f>MAX(I$3:I1421)</f>
        <v>2.9237614291933798</v>
      </c>
      <c r="L1421">
        <f t="shared" si="67"/>
        <v>-7.1124832756464751E-2</v>
      </c>
    </row>
    <row r="1422" spans="1:12">
      <c r="A1422" s="28">
        <v>45973</v>
      </c>
      <c r="B1422" s="33">
        <v>2.8164662771166875</v>
      </c>
      <c r="C1422" s="33">
        <v>2.0119164045878</v>
      </c>
      <c r="D1422" s="33">
        <v>3.6210161496455751</v>
      </c>
      <c r="E1422" s="33">
        <v>1.4704259</v>
      </c>
      <c r="F1422" s="46">
        <v>1.18749322781929</v>
      </c>
      <c r="G1422" s="33">
        <f>[1]!thsiFinD("ths_int_chg_ratio_index",G$1,$A$3,$A1422,101)/100+1</f>
        <v>1.8708464033372998</v>
      </c>
      <c r="H1422" s="46">
        <v>1.8113358959238741</v>
      </c>
      <c r="I1422" s="333">
        <f t="shared" si="68"/>
        <v>2.7161760227847247</v>
      </c>
      <c r="J1422">
        <f t="shared" si="66"/>
        <v>1.3500073471495178E-4</v>
      </c>
      <c r="K1422" s="333">
        <f>MAX(I$3:I1422)</f>
        <v>2.9237614291933798</v>
      </c>
      <c r="L1422">
        <f t="shared" si="67"/>
        <v>-7.0999433926428379E-2</v>
      </c>
    </row>
    <row r="1423" spans="1:12">
      <c r="A1423" s="28">
        <v>45974</v>
      </c>
      <c r="B1423" s="33">
        <v>2.8313149627709127</v>
      </c>
      <c r="C1423" s="33">
        <v>2.029871216886225</v>
      </c>
      <c r="D1423" s="33">
        <v>3.6327587086556004</v>
      </c>
      <c r="E1423" s="33">
        <v>1.4899206</v>
      </c>
      <c r="F1423" s="46">
        <v>1.2029218097454499</v>
      </c>
      <c r="G1423" s="33">
        <f>[1]!thsiFinD("ths_int_chg_ratio_index",G$1,$A$3,$A1423,101)/100+1</f>
        <v>1.89729608483948</v>
      </c>
      <c r="H1423" s="46">
        <v>1.8340543621076164</v>
      </c>
      <c r="I1423" s="333">
        <f t="shared" si="68"/>
        <v>2.7334065353816084</v>
      </c>
      <c r="J1423">
        <f t="shared" si="66"/>
        <v>6.3436656727491325E-3</v>
      </c>
      <c r="K1423" s="333">
        <f>MAX(I$3:I1423)</f>
        <v>2.9237614291933798</v>
      </c>
      <c r="L1423">
        <f t="shared" si="67"/>
        <v>-6.510616492546295E-2</v>
      </c>
    </row>
    <row r="1424" spans="1:12">
      <c r="A1424" s="28">
        <v>45975</v>
      </c>
      <c r="B1424" s="33">
        <v>2.7432742298801127</v>
      </c>
      <c r="C1424" s="33">
        <v>1.9702771960881751</v>
      </c>
      <c r="D1424" s="33">
        <v>3.5162712636720501</v>
      </c>
      <c r="E1424" s="33">
        <v>1.4514846000000001</v>
      </c>
      <c r="F1424" s="46">
        <v>1.1838244003809499</v>
      </c>
      <c r="G1424" s="33">
        <f>[1]!thsiFinD("ths_int_chg_ratio_index",G$1,$A$3,$A1424,101)/100+1</f>
        <v>1.8537261143134001</v>
      </c>
      <c r="H1424" s="46">
        <v>1.814475644177554</v>
      </c>
      <c r="I1424" s="333">
        <f t="shared" si="68"/>
        <v>2.665373453924802</v>
      </c>
      <c r="J1424">
        <f t="shared" si="66"/>
        <v>-2.4889485181284421E-2</v>
      </c>
      <c r="K1424" s="333">
        <f>MAX(I$3:I1424)</f>
        <v>2.9237614291933798</v>
      </c>
      <c r="L1424">
        <f t="shared" si="67"/>
        <v>-8.8375191179624779E-2</v>
      </c>
    </row>
    <row r="1425" spans="1:12">
      <c r="A1425" s="28">
        <v>45978</v>
      </c>
      <c r="B1425" s="33">
        <v>2.7459543971837377</v>
      </c>
      <c r="C1425" s="33">
        <v>1.9670786519961498</v>
      </c>
      <c r="D1425" s="33">
        <v>3.5248301423713251</v>
      </c>
      <c r="E1425" s="33">
        <v>1.4387652</v>
      </c>
      <c r="F1425" s="46">
        <v>1.1781847807094299</v>
      </c>
      <c r="G1425" s="33">
        <f>[1]!thsiFinD("ths_int_chg_ratio_index",G$1,$A$3,$A1425,101)/100+1</f>
        <v>1.85077109173608</v>
      </c>
      <c r="H1425" s="46">
        <v>1.812255727187557</v>
      </c>
      <c r="I1425" s="333">
        <f t="shared" si="68"/>
        <v>2.6685429347794409</v>
      </c>
      <c r="J1425">
        <f t="shared" si="66"/>
        <v>1.189131995732895E-3</v>
      </c>
      <c r="K1425" s="333">
        <f>MAX(I$3:I1425)</f>
        <v>2.9237614291933798</v>
      </c>
      <c r="L1425">
        <f t="shared" si="67"/>
        <v>-8.7291148951352593E-2</v>
      </c>
    </row>
    <row r="1426" spans="1:12">
      <c r="A1426" s="28">
        <v>45979</v>
      </c>
      <c r="B1426" s="33">
        <v>2.7440482516508999</v>
      </c>
      <c r="C1426" s="33">
        <v>1.9708329849900998</v>
      </c>
      <c r="D1426" s="33">
        <v>3.5172635183117</v>
      </c>
      <c r="E1426" s="33">
        <v>1.4272126999999999</v>
      </c>
      <c r="F1426" s="46">
        <v>1.1688970883759899</v>
      </c>
      <c r="G1426" s="33">
        <f>[1]!thsiFinD("ths_int_chg_ratio_index",G$1,$A$3,$A1426,101)/100+1</f>
        <v>1.8345053301857499</v>
      </c>
      <c r="H1426" s="46">
        <v>1.7968657411353586</v>
      </c>
      <c r="I1426" s="333">
        <f t="shared" si="68"/>
        <v>2.6570646297235294</v>
      </c>
      <c r="J1426">
        <f t="shared" si="66"/>
        <v>-4.3013379722369738E-3</v>
      </c>
      <c r="K1426" s="333">
        <f>MAX(I$3:I1426)</f>
        <v>2.9237614291933798</v>
      </c>
      <c r="L1426">
        <f t="shared" si="67"/>
        <v>-9.1217018189964971E-2</v>
      </c>
    </row>
    <row r="1427" spans="1:12">
      <c r="A1427" s="28">
        <v>45980</v>
      </c>
      <c r="B1427" s="33">
        <v>2.7454902880074252</v>
      </c>
      <c r="C1427" s="33">
        <v>1.973151365048325</v>
      </c>
      <c r="D1427" s="33">
        <v>3.517829210966525</v>
      </c>
      <c r="E1427" s="33">
        <v>1.4148877</v>
      </c>
      <c r="F1427" s="46">
        <v>1.1714224398212001</v>
      </c>
      <c r="G1427" s="33">
        <f>[1]!thsiFinD("ths_int_chg_ratio_index",G$1,$A$3,$A1427,101)/100+1</f>
        <v>1.8334860596157201</v>
      </c>
      <c r="H1427" s="46">
        <v>1.7848151386129925</v>
      </c>
      <c r="I1427" s="333">
        <f t="shared" si="68"/>
        <v>2.6513221747897586</v>
      </c>
      <c r="J1427">
        <f t="shared" si="66"/>
        <v>-2.1612025802956181E-3</v>
      </c>
      <c r="K1427" s="333">
        <f>MAX(I$3:I1427)</f>
        <v>2.9237614291933798</v>
      </c>
      <c r="L1427">
        <f t="shared" si="67"/>
        <v>-9.3181082315181518E-2</v>
      </c>
    </row>
    <row r="1428" spans="1:12">
      <c r="A1428" s="28">
        <v>45981</v>
      </c>
      <c r="B1428" s="33">
        <v>2.7374317018057504</v>
      </c>
      <c r="C1428" s="33">
        <v>1.9517740412543252</v>
      </c>
      <c r="D1428" s="33">
        <v>3.5230893623571751</v>
      </c>
      <c r="E1428" s="33">
        <v>1.3963139</v>
      </c>
      <c r="F1428" s="46">
        <v>1.16438640700509</v>
      </c>
      <c r="G1428" s="33">
        <f>[1]!thsiFinD("ths_int_chg_ratio_index",G$1,$A$3,$A1428,101)/100+1</f>
        <v>1.8247828063974101</v>
      </c>
      <c r="H1428" s="46">
        <v>1.7744067997687749</v>
      </c>
      <c r="I1428" s="333">
        <f t="shared" si="68"/>
        <v>2.6487480810629749</v>
      </c>
      <c r="J1428">
        <f t="shared" si="66"/>
        <v>-9.7087172251630882E-4</v>
      </c>
      <c r="K1428" s="333">
        <f>MAX(I$3:I1428)</f>
        <v>2.9237614291933798</v>
      </c>
      <c r="L1428">
        <f t="shared" si="67"/>
        <v>-9.4061487159804558E-2</v>
      </c>
    </row>
    <row r="1429" spans="1:12">
      <c r="A1429" s="28">
        <v>45982</v>
      </c>
      <c r="B1429" s="33">
        <v>2.6143546970331126</v>
      </c>
      <c r="C1429" s="33">
        <v>1.8668983858871</v>
      </c>
      <c r="D1429" s="33">
        <v>3.3618110081791248</v>
      </c>
      <c r="E1429" s="33">
        <v>1.3461196</v>
      </c>
      <c r="F1429" s="46">
        <v>1.13281832194267</v>
      </c>
      <c r="G1429" s="33">
        <f>[1]!thsiFinD("ths_int_chg_ratio_index",G$1,$A$3,$A1429,101)/100+1</f>
        <v>1.7541603200289302</v>
      </c>
      <c r="H1429" s="46">
        <v>1.7179003073040502</v>
      </c>
      <c r="I1429" s="333">
        <f t="shared" si="68"/>
        <v>2.5398556577415876</v>
      </c>
      <c r="J1429">
        <f t="shared" si="66"/>
        <v>-4.1110902203159827E-2</v>
      </c>
      <c r="K1429" s="333">
        <f>MAX(I$3:I1429)</f>
        <v>2.9237614291933798</v>
      </c>
      <c r="L1429">
        <f t="shared" si="67"/>
        <v>-0.1313054367632539</v>
      </c>
    </row>
    <row r="1430" spans="1:12">
      <c r="A1430" s="28">
        <v>45985</v>
      </c>
      <c r="B1430" s="33">
        <v>2.60685475191395</v>
      </c>
      <c r="C1430" s="33">
        <v>1.8750823200111251</v>
      </c>
      <c r="D1430" s="33">
        <v>3.3386271838167749</v>
      </c>
      <c r="E1430" s="33">
        <v>1.3542334</v>
      </c>
      <c r="F1430" s="46">
        <v>1.1340364964329401</v>
      </c>
      <c r="G1430" s="33">
        <f>[1]!thsiFinD("ths_int_chg_ratio_index",G$1,$A$3,$A1430,101)/100+1</f>
        <v>1.7631333328493599</v>
      </c>
      <c r="H1430" s="46">
        <v>1.7363561880419118</v>
      </c>
      <c r="I1430" s="333">
        <f t="shared" si="68"/>
        <v>2.5374916859293433</v>
      </c>
      <c r="J1430">
        <f t="shared" si="66"/>
        <v>-9.3075045624690933E-4</v>
      </c>
      <c r="K1430" s="333">
        <f>MAX(I$3:I1430)</f>
        <v>2.9237614291933798</v>
      </c>
      <c r="L1430">
        <f t="shared" si="67"/>
        <v>-0.13211397462432573</v>
      </c>
    </row>
    <row r="1431" spans="1:12">
      <c r="A1431" s="28">
        <v>45986</v>
      </c>
      <c r="B1431" s="33">
        <v>2.6808794798899127</v>
      </c>
      <c r="C1431" s="33">
        <v>1.9058440550941249</v>
      </c>
      <c r="D1431" s="33">
        <v>3.4559149046857001</v>
      </c>
      <c r="E1431" s="33">
        <v>1.3653869999999999</v>
      </c>
      <c r="F1431" s="46">
        <v>1.14572185626607</v>
      </c>
      <c r="G1431" s="33">
        <f>[1]!thsiFinD("ths_int_chg_ratio_index",G$1,$A$3,$A1431,101)/100+1</f>
        <v>1.7993092916756299</v>
      </c>
      <c r="H1431" s="46">
        <v>1.7601665607352555</v>
      </c>
      <c r="I1431" s="333">
        <f t="shared" si="68"/>
        <v>2.608040732710478</v>
      </c>
      <c r="J1431">
        <f t="shared" si="66"/>
        <v>2.780267110719481E-2</v>
      </c>
      <c r="K1431" s="333">
        <f>MAX(I$3:I1431)</f>
        <v>2.9237614291933798</v>
      </c>
      <c r="L1431">
        <f t="shared" si="67"/>
        <v>-0.10798442490227533</v>
      </c>
    </row>
    <row r="1432" spans="1:12">
      <c r="A1432" s="28">
        <v>45987</v>
      </c>
      <c r="B1432" s="33">
        <v>2.7706882731977247</v>
      </c>
      <c r="C1432" s="33">
        <v>1.9541433128520498</v>
      </c>
      <c r="D1432" s="33">
        <v>3.5872332335433996</v>
      </c>
      <c r="E1432" s="33">
        <v>1.3785670999999999</v>
      </c>
      <c r="F1432" s="46">
        <v>1.1512772648345899</v>
      </c>
      <c r="G1432" s="33">
        <f>[1]!thsiFinD("ths_int_chg_ratio_index",G$1,$A$3,$A1432,101)/100+1</f>
        <v>1.84802119370026</v>
      </c>
      <c r="H1432" s="46">
        <v>1.76057919048098</v>
      </c>
      <c r="I1432" s="333">
        <f t="shared" si="68"/>
        <v>2.6739062120121897</v>
      </c>
      <c r="J1432">
        <f t="shared" si="66"/>
        <v>2.5254774005488478E-2</v>
      </c>
      <c r="K1432" s="333">
        <f>MAX(I$3:I1432)</f>
        <v>2.9237614291933798</v>
      </c>
      <c r="L1432">
        <f t="shared" si="67"/>
        <v>-8.5456773143806508E-2</v>
      </c>
    </row>
    <row r="1433" spans="1:12">
      <c r="A1433" s="28">
        <v>45988</v>
      </c>
      <c r="B1433" s="33">
        <v>2.7555751169557752</v>
      </c>
      <c r="C1433" s="33">
        <v>1.948084977760725</v>
      </c>
      <c r="D1433" s="33">
        <v>3.5630652561508249</v>
      </c>
      <c r="E1433" s="33">
        <v>1.3715575</v>
      </c>
      <c r="F1433" s="46">
        <v>1.1502579435400899</v>
      </c>
      <c r="G1433" s="33">
        <f>[1]!thsiFinD("ths_int_chg_ratio_index",G$1,$A$3,$A1433,101)/100+1</f>
        <v>1.83508444712976</v>
      </c>
      <c r="H1433" s="46">
        <v>1.7652313461620439</v>
      </c>
      <c r="I1433" s="333">
        <f t="shared" si="68"/>
        <v>2.6641483011564344</v>
      </c>
      <c r="J1433">
        <f t="shared" si="66"/>
        <v>-3.6493093182996539E-3</v>
      </c>
      <c r="K1433" s="333">
        <f>MAX(I$3:I1433)</f>
        <v>2.9237614291933798</v>
      </c>
      <c r="L1433">
        <f t="shared" si="67"/>
        <v>-8.8794224263560539E-2</v>
      </c>
    </row>
    <row r="1434" spans="1:12">
      <c r="A1434" s="28">
        <v>45989</v>
      </c>
      <c r="B1434" s="33">
        <v>2.7711784084137374</v>
      </c>
      <c r="C1434" s="33">
        <v>1.9686326988211249</v>
      </c>
      <c r="D1434" s="33">
        <v>3.5737241180063499</v>
      </c>
      <c r="E1434" s="33">
        <v>1.3878763000000001</v>
      </c>
      <c r="F1434" s="46">
        <v>1.15588400716395</v>
      </c>
      <c r="G1434" s="33">
        <f>[1]!thsiFinD("ths_int_chg_ratio_index",G$1,$A$3,$A1434,101)/100+1</f>
        <v>1.84541071270652</v>
      </c>
      <c r="H1434" s="46">
        <v>1.7831436264211833</v>
      </c>
      <c r="I1434" s="333">
        <f t="shared" si="68"/>
        <v>2.6784338722137666</v>
      </c>
      <c r="J1434">
        <f t="shared" si="66"/>
        <v>5.362153094529809E-3</v>
      </c>
      <c r="K1434" s="333">
        <f>MAX(I$3:I1434)</f>
        <v>2.9237614291933798</v>
      </c>
      <c r="L1434">
        <f t="shared" si="67"/>
        <v>-8.3908199393442073E-2</v>
      </c>
    </row>
    <row r="1435" spans="1:12">
      <c r="A1435" s="28">
        <v>45992</v>
      </c>
      <c r="B1435" s="33">
        <v>2.8192086018828375</v>
      </c>
      <c r="C1435" s="33">
        <v>2.0029197215001751</v>
      </c>
      <c r="D1435" s="33">
        <v>3.6354974822655</v>
      </c>
      <c r="E1435" s="33">
        <v>1.3947670999999999</v>
      </c>
      <c r="F1435" s="46">
        <v>1.16829487264467</v>
      </c>
      <c r="G1435" s="33">
        <f>[1]!thsiFinD("ths_int_chg_ratio_index",G$1,$A$3,$A1435,101)/100+1</f>
        <v>1.87888259963121</v>
      </c>
      <c r="H1435" s="46">
        <v>1.7971636103305912</v>
      </c>
      <c r="I1435" s="333">
        <f t="shared" si="68"/>
        <v>2.7163305462980456</v>
      </c>
      <c r="J1435">
        <f t="shared" si="66"/>
        <v>1.4148818261828788E-2</v>
      </c>
      <c r="K1435" s="333">
        <f>MAX(I$3:I1435)</f>
        <v>2.9237614291933798</v>
      </c>
      <c r="L1435">
        <f t="shared" si="67"/>
        <v>-7.0946582995508378E-2</v>
      </c>
    </row>
    <row r="1436" spans="1:12">
      <c r="A1436" s="28">
        <v>45993</v>
      </c>
      <c r="B1436" s="33">
        <v>2.8137250905592253</v>
      </c>
      <c r="C1436" s="33">
        <v>1.9937596667234501</v>
      </c>
      <c r="D1436" s="33">
        <v>3.6336905143950005</v>
      </c>
      <c r="E1436" s="33">
        <v>1.3843221999999999</v>
      </c>
      <c r="F1436" s="46">
        <v>1.16145021382562</v>
      </c>
      <c r="G1436" s="33">
        <f>[1]!thsiFinD("ths_int_chg_ratio_index",G$1,$A$3,$A1436,101)/100+1</f>
        <v>1.86365924858009</v>
      </c>
      <c r="H1436" s="46">
        <v>1.7850417410534991</v>
      </c>
      <c r="I1436" s="333">
        <f t="shared" si="68"/>
        <v>2.70936612772425</v>
      </c>
      <c r="J1436">
        <f t="shared" si="66"/>
        <v>-2.5639068791856179E-3</v>
      </c>
      <c r="K1436" s="333">
        <f>MAX(I$3:I1436)</f>
        <v>2.9237614291933798</v>
      </c>
      <c r="L1436">
        <f t="shared" si="67"/>
        <v>-7.3328589442497094E-2</v>
      </c>
    </row>
    <row r="1437" spans="1:12">
      <c r="A1437" s="28">
        <v>45994</v>
      </c>
      <c r="B1437" s="33">
        <v>2.795423647015963</v>
      </c>
      <c r="C1437" s="33">
        <v>1.9785737791960001</v>
      </c>
      <c r="D1437" s="33">
        <v>3.6122735148359255</v>
      </c>
      <c r="E1437" s="33">
        <v>1.3732932</v>
      </c>
      <c r="F1437" s="46">
        <v>1.1551634798579999</v>
      </c>
      <c r="G1437" s="33">
        <f>[1]!thsiFinD("ths_int_chg_ratio_index",G$1,$A$3,$A1437,101)/100+1</f>
        <v>1.84321221319687</v>
      </c>
      <c r="H1437" s="46">
        <v>1.7727409184454148</v>
      </c>
      <c r="I1437" s="333">
        <f t="shared" si="68"/>
        <v>2.6925072166406703</v>
      </c>
      <c r="J1437">
        <f t="shared" si="66"/>
        <v>-6.2224558397873109E-3</v>
      </c>
      <c r="K1437" s="333">
        <f>MAX(I$3:I1437)</f>
        <v>2.9237614291933798</v>
      </c>
      <c r="L1437">
        <f t="shared" si="67"/>
        <v>-7.9094761372684563E-2</v>
      </c>
    </row>
    <row r="1438" spans="1:12">
      <c r="A1438" s="28">
        <v>45995</v>
      </c>
      <c r="B1438" s="33">
        <v>2.8172665103692625</v>
      </c>
      <c r="C1438" s="33">
        <v>2.007434198182025</v>
      </c>
      <c r="D1438" s="33">
        <v>3.6270988225564995</v>
      </c>
      <c r="E1438" s="33">
        <v>1.3856309</v>
      </c>
      <c r="F1438" s="46">
        <v>1.15879058739102</v>
      </c>
      <c r="G1438" s="33">
        <f>[1]!thsiFinD("ths_int_chg_ratio_index",G$1,$A$3,$A1438,101)/100+1</f>
        <v>1.8569286640118601</v>
      </c>
      <c r="H1438" s="46">
        <v>1.7693107506943777</v>
      </c>
      <c r="I1438" s="333">
        <f t="shared" si="68"/>
        <v>2.6982047866254386</v>
      </c>
      <c r="J1438">
        <f t="shared" si="66"/>
        <v>2.1160834591473776E-3</v>
      </c>
      <c r="K1438" s="333">
        <f>MAX(I$3:I1438)</f>
        <v>2.9237614291933798</v>
      </c>
      <c r="L1438">
        <f t="shared" si="67"/>
        <v>-7.7146049029783059E-2</v>
      </c>
    </row>
    <row r="1439" spans="1:12">
      <c r="A1439" s="28">
        <v>45996</v>
      </c>
      <c r="B1439" s="33">
        <v>2.8311891640057998</v>
      </c>
      <c r="C1439" s="33">
        <v>2.0219894983805498</v>
      </c>
      <c r="D1439" s="33">
        <v>3.6403888296310498</v>
      </c>
      <c r="E1439" s="33">
        <v>1.3948978999999999</v>
      </c>
      <c r="F1439" s="46">
        <v>1.1696279696976499</v>
      </c>
      <c r="G1439" s="33">
        <f>[1]!thsiFinD("ths_int_chg_ratio_index",G$1,$A$3,$A1439,101)/100+1</f>
        <v>1.8729070532154002</v>
      </c>
      <c r="H1439" s="46">
        <v>1.7931234765292432</v>
      </c>
      <c r="I1439" s="333">
        <f t="shared" si="68"/>
        <v>2.7167561530801465</v>
      </c>
      <c r="J1439">
        <f t="shared" si="66"/>
        <v>6.8754479076844621E-3</v>
      </c>
      <c r="K1439" s="333">
        <f>MAX(I$3:I1439)</f>
        <v>2.9237614291933798</v>
      </c>
      <c r="L1439">
        <f t="shared" si="67"/>
        <v>-7.0801014763486658E-2</v>
      </c>
    </row>
    <row r="1440" spans="1:12">
      <c r="A1440" s="28">
        <v>45999</v>
      </c>
      <c r="B1440" s="33">
        <v>2.9274209805272626</v>
      </c>
      <c r="C1440" s="33">
        <v>2.0856808711856498</v>
      </c>
      <c r="D1440" s="33">
        <v>3.769161089868875</v>
      </c>
      <c r="E1440" s="33">
        <v>1.4301897000000001</v>
      </c>
      <c r="F1440" s="46">
        <v>1.1798641412902899</v>
      </c>
      <c r="G1440" s="33">
        <f>[1]!thsiFinD("ths_int_chg_ratio_index",G$1,$A$3,$A1440,101)/100+1</f>
        <v>1.9062480201130101</v>
      </c>
      <c r="H1440" s="46">
        <v>1.8111691749344092</v>
      </c>
      <c r="I1440" s="333">
        <f t="shared" si="68"/>
        <v>2.7901651324016421</v>
      </c>
      <c r="J1440">
        <f t="shared" si="66"/>
        <v>2.7020820119710631E-2</v>
      </c>
      <c r="K1440" s="333">
        <f>MAX(I$3:I1440)</f>
        <v>2.9237614291933798</v>
      </c>
      <c r="L1440">
        <f t="shared" si="67"/>
        <v>-4.5693296127993221E-2</v>
      </c>
    </row>
    <row r="1441" spans="1:12">
      <c r="A1441" s="28">
        <v>46000</v>
      </c>
      <c r="B1441" s="33">
        <v>2.9847719970503372</v>
      </c>
      <c r="C1441" s="33">
        <v>2.1062256623074997</v>
      </c>
      <c r="D1441" s="33">
        <v>3.8633183317931747</v>
      </c>
      <c r="E1441" s="33">
        <v>1.4332378000000001</v>
      </c>
      <c r="F1441" s="46">
        <v>1.1732202755841699</v>
      </c>
      <c r="G1441" s="33">
        <f>[1]!thsiFinD("ths_int_chg_ratio_index",G$1,$A$3,$A1441,101)/100+1</f>
        <v>1.91676798463344</v>
      </c>
      <c r="H1441" s="46">
        <v>1.8027861854299094</v>
      </c>
      <c r="I1441" s="333">
        <f t="shared" si="68"/>
        <v>2.8330522586115423</v>
      </c>
      <c r="J1441">
        <f t="shared" si="66"/>
        <v>1.5370820067909463E-2</v>
      </c>
      <c r="K1441" s="333">
        <f>MAX(I$3:I1441)</f>
        <v>2.9237614291933798</v>
      </c>
      <c r="L1441">
        <f t="shared" si="67"/>
        <v>-3.1024819493176925E-2</v>
      </c>
    </row>
    <row r="1442" spans="1:12">
      <c r="A1442" s="28">
        <v>46001</v>
      </c>
      <c r="B1442" s="33">
        <v>2.9882629110743499</v>
      </c>
      <c r="C1442" s="33">
        <v>2.1136476278079002</v>
      </c>
      <c r="D1442" s="33">
        <v>3.8628781943408002</v>
      </c>
      <c r="E1442" s="33">
        <v>1.4332674999999999</v>
      </c>
      <c r="F1442" s="46">
        <v>1.1735423953237101</v>
      </c>
      <c r="G1442" s="33">
        <f>[1]!thsiFinD("ths_int_chg_ratio_index",G$1,$A$3,$A1442,101)/100+1</f>
        <v>1.9125930629379699</v>
      </c>
      <c r="H1442" s="46">
        <v>1.8055118875645986</v>
      </c>
      <c r="I1442" s="333">
        <f t="shared" si="68"/>
        <v>2.8341950409526993</v>
      </c>
      <c r="J1442">
        <f t="shared" si="66"/>
        <v>4.0337495988063132E-4</v>
      </c>
      <c r="K1442" s="333">
        <f>MAX(I$3:I1442)</f>
        <v>2.9237614291933798</v>
      </c>
      <c r="L1442">
        <f t="shared" si="67"/>
        <v>-3.0633959168614666E-2</v>
      </c>
    </row>
    <row r="1443" spans="1:12">
      <c r="A1443" s="28">
        <v>46002</v>
      </c>
      <c r="B1443" s="33">
        <v>2.9257036859135752</v>
      </c>
      <c r="C1443" s="33">
        <v>2.0734811618539748</v>
      </c>
      <c r="D1443" s="33">
        <v>3.7779262099731752</v>
      </c>
      <c r="E1443" s="33">
        <v>1.4120218</v>
      </c>
      <c r="F1443" s="46">
        <v>1.162914570816</v>
      </c>
      <c r="G1443" s="33">
        <f>[1]!thsiFinD("ths_int_chg_ratio_index",G$1,$A$3,$A1443,101)/100+1</f>
        <v>1.8769224702653999</v>
      </c>
      <c r="H1443" s="46">
        <v>1.7831914215370603</v>
      </c>
      <c r="I1443" s="333">
        <f t="shared" si="68"/>
        <v>2.7805588157551178</v>
      </c>
      <c r="J1443">
        <f t="shared" si="66"/>
        <v>-1.8924676820954445E-2</v>
      </c>
      <c r="K1443" s="333">
        <f>MAX(I$3:I1443)</f>
        <v>2.9237614291933798</v>
      </c>
      <c r="L1443">
        <f t="shared" si="67"/>
        <v>-4.8978898212556743E-2</v>
      </c>
    </row>
    <row r="1444" spans="1:12">
      <c r="A1444" s="28">
        <v>46003</v>
      </c>
      <c r="B1444" s="33">
        <v>2.9712240751149253</v>
      </c>
      <c r="C1444" s="33">
        <v>2.112381689114375</v>
      </c>
      <c r="D1444" s="33">
        <v>3.8300664611154751</v>
      </c>
      <c r="E1444" s="33">
        <v>1.4388523</v>
      </c>
      <c r="F1444" s="46">
        <v>1.17211038586775</v>
      </c>
      <c r="G1444" s="33">
        <f>[1]!thsiFinD("ths_int_chg_ratio_index",G$1,$A$3,$A1444,101)/100+1</f>
        <v>1.891107288096</v>
      </c>
      <c r="H1444" s="46">
        <v>1.79499640356185</v>
      </c>
      <c r="I1444" s="333">
        <f t="shared" si="68"/>
        <v>2.8125314323386625</v>
      </c>
      <c r="J1444">
        <f t="shared" si="66"/>
        <v>1.1498629844613362E-2</v>
      </c>
      <c r="K1444" s="333">
        <f>MAX(I$3:I1444)</f>
        <v>2.9237614291933798</v>
      </c>
      <c r="L1444">
        <f t="shared" si="67"/>
        <v>-3.8043458588686518E-2</v>
      </c>
    </row>
    <row r="1445" spans="1:12">
      <c r="A1445" s="28">
        <v>46006</v>
      </c>
      <c r="B1445" s="33">
        <v>2.9023843922080999</v>
      </c>
      <c r="C1445" s="33">
        <v>2.0725972727772248</v>
      </c>
      <c r="D1445" s="33">
        <v>3.7321715116389749</v>
      </c>
      <c r="E1445" s="33">
        <v>1.4070268000000001</v>
      </c>
      <c r="F1445" s="46">
        <v>1.16425846596212</v>
      </c>
      <c r="G1445" s="33">
        <f>[1]!thsiFinD("ths_int_chg_ratio_index",G$1,$A$3,$A1445,101)/100+1</f>
        <v>1.8681834140907201</v>
      </c>
      <c r="H1445" s="46">
        <v>1.7862368388552203</v>
      </c>
      <c r="I1445" s="333">
        <f t="shared" si="68"/>
        <v>2.7592041752470977</v>
      </c>
      <c r="J1445">
        <f t="shared" si="66"/>
        <v>-1.8960590618972151E-2</v>
      </c>
      <c r="K1445" s="333">
        <f>MAX(I$3:I1445)</f>
        <v>2.9237614291933798</v>
      </c>
      <c r="L1445">
        <f t="shared" si="67"/>
        <v>-5.6282722763628779E-2</v>
      </c>
    </row>
    <row r="1446" spans="1:12">
      <c r="A1446" s="28">
        <v>46007</v>
      </c>
      <c r="B1446" s="33">
        <v>2.8555829461065505</v>
      </c>
      <c r="C1446" s="33">
        <v>2.029747922053375</v>
      </c>
      <c r="D1446" s="33">
        <v>3.6814179701597256</v>
      </c>
      <c r="E1446" s="33">
        <v>1.3855942999999999</v>
      </c>
      <c r="F1446" s="46">
        <v>1.1491279534771399</v>
      </c>
      <c r="G1446" s="33">
        <f>[1]!thsiFinD("ths_int_chg_ratio_index",G$1,$A$3,$A1446,101)/100+1</f>
        <v>1.83857412168913</v>
      </c>
      <c r="H1446" s="46">
        <v>1.7600142071496556</v>
      </c>
      <c r="I1446" s="333">
        <f t="shared" si="68"/>
        <v>2.7207160886546906</v>
      </c>
      <c r="J1446">
        <f t="shared" si="66"/>
        <v>-1.394898099157893E-2</v>
      </c>
      <c r="K1446" s="333">
        <f>MAX(I$3:I1446)</f>
        <v>2.9237614291933798</v>
      </c>
      <c r="L1446">
        <f t="shared" si="67"/>
        <v>-6.9446617125223598E-2</v>
      </c>
    </row>
    <row r="1447" spans="1:12">
      <c r="A1447" s="28">
        <v>46008</v>
      </c>
      <c r="B1447" s="33">
        <v>2.9750147575277497</v>
      </c>
      <c r="C1447" s="33">
        <v>2.0977751867129499</v>
      </c>
      <c r="D1447" s="33">
        <v>3.8522543283425499</v>
      </c>
      <c r="E1447" s="33">
        <v>1.4267132</v>
      </c>
      <c r="F1447" s="46">
        <v>1.1705234401359799</v>
      </c>
      <c r="G1447" s="33">
        <f>[1]!thsiFinD("ths_int_chg_ratio_index",G$1,$A$3,$A1447,101)/100+1</f>
        <v>1.87544774319282</v>
      </c>
      <c r="H1447" s="46">
        <v>1.7893397214848346</v>
      </c>
      <c r="I1447" s="333">
        <f t="shared" si="68"/>
        <v>2.8207970249136922</v>
      </c>
      <c r="J1447">
        <f t="shared" si="66"/>
        <v>3.6784777609224495E-2</v>
      </c>
      <c r="K1447" s="333">
        <f>MAX(I$3:I1447)</f>
        <v>2.9237614291933798</v>
      </c>
      <c r="L1447">
        <f t="shared" si="67"/>
        <v>-3.5216417882663498E-2</v>
      </c>
    </row>
    <row r="1448" spans="1:12">
      <c r="A1448" s="28">
        <v>46009</v>
      </c>
      <c r="B1448" s="33">
        <v>2.904578656309738</v>
      </c>
      <c r="C1448" s="33">
        <v>2.0575089618437499</v>
      </c>
      <c r="D1448" s="33">
        <v>3.7516483507757257</v>
      </c>
      <c r="E1448" s="33">
        <v>1.4031262</v>
      </c>
      <c r="F1448" s="46">
        <v>1.1638275706263099</v>
      </c>
      <c r="G1448" s="33">
        <f>[1]!thsiFinD("ths_int_chg_ratio_index",G$1,$A$3,$A1448,101)/100+1</f>
        <v>1.8512476257855199</v>
      </c>
      <c r="H1448" s="46">
        <v>1.7839888067951295</v>
      </c>
      <c r="I1448" s="333">
        <f t="shared" si="68"/>
        <v>2.7678185787854277</v>
      </c>
      <c r="J1448">
        <f t="shared" si="66"/>
        <v>-1.8781374788880978E-2</v>
      </c>
      <c r="K1448" s="333">
        <f>MAX(I$3:I1448)</f>
        <v>2.9237614291933798</v>
      </c>
      <c r="L1448">
        <f t="shared" si="67"/>
        <v>-5.3336379928568323E-2</v>
      </c>
    </row>
    <row r="1449" spans="1:12">
      <c r="A1449" s="28">
        <v>46010</v>
      </c>
      <c r="B1449" s="33">
        <v>2.9014439302606374</v>
      </c>
      <c r="C1449" s="33">
        <v>2.0610757175492997</v>
      </c>
      <c r="D1449" s="33">
        <v>3.7418121429719751</v>
      </c>
      <c r="E1449" s="33">
        <v>1.4049194</v>
      </c>
      <c r="F1449" s="46">
        <v>1.16969867149798</v>
      </c>
      <c r="G1449" s="33">
        <f>[1]!thsiFinD("ths_int_chg_ratio_index",G$1,$A$3,$A1449,101)/100+1</f>
        <v>1.8645660368206198</v>
      </c>
      <c r="H1449" s="46">
        <v>1.7990950873723108</v>
      </c>
      <c r="I1449" s="333">
        <f t="shared" si="68"/>
        <v>2.7704536151721428</v>
      </c>
      <c r="J1449">
        <f t="shared" si="66"/>
        <v>9.5202641058622639E-4</v>
      </c>
      <c r="K1449" s="333">
        <f>MAX(I$3:I1449)</f>
        <v>2.9237614291933798</v>
      </c>
      <c r="L1449">
        <f t="shared" si="67"/>
        <v>-5.2435131160319171E-2</v>
      </c>
    </row>
    <row r="1450" spans="1:12">
      <c r="A1450" s="28">
        <v>46013</v>
      </c>
      <c r="B1450" s="33">
        <v>3.0094572183089126</v>
      </c>
      <c r="C1450" s="33">
        <v>2.1374873403640002</v>
      </c>
      <c r="D1450" s="33">
        <v>3.8814270962538249</v>
      </c>
      <c r="E1450" s="33">
        <v>1.4281273999999999</v>
      </c>
      <c r="F1450" s="46">
        <v>1.1815998763314499</v>
      </c>
      <c r="G1450" s="33">
        <f>[1]!thsiFinD("ths_int_chg_ratio_index",G$1,$A$3,$A1450,101)/100+1</f>
        <v>1.88824944497168</v>
      </c>
      <c r="H1450" s="46">
        <v>1.8168274567029714</v>
      </c>
      <c r="I1450" s="333">
        <f t="shared" si="68"/>
        <v>2.8491272764783981</v>
      </c>
      <c r="J1450">
        <f t="shared" si="66"/>
        <v>2.8397393436008445E-2</v>
      </c>
      <c r="K1450" s="333">
        <f>MAX(I$3:I1450)</f>
        <v>2.9237614291933798</v>
      </c>
      <c r="L1450">
        <f t="shared" si="67"/>
        <v>-2.5526758773739E-2</v>
      </c>
    </row>
    <row r="1451" spans="1:12">
      <c r="A1451" s="28">
        <v>46014</v>
      </c>
      <c r="B1451" s="33">
        <v>3.0290286820869001</v>
      </c>
      <c r="C1451" s="33">
        <v>2.1505297844489499</v>
      </c>
      <c r="D1451" s="33">
        <v>3.9075275797248503</v>
      </c>
      <c r="E1451" s="33">
        <v>1.4270692</v>
      </c>
      <c r="F1451" s="46">
        <v>1.1833617418231099</v>
      </c>
      <c r="G1451" s="33">
        <f>[1]!thsiFinD("ths_int_chg_ratio_index",G$1,$A$3,$A1451,101)/100+1</f>
        <v>1.8859288936787499</v>
      </c>
      <c r="H1451" s="46">
        <v>1.8188641983295502</v>
      </c>
      <c r="I1451" s="333">
        <f t="shared" si="68"/>
        <v>2.8631958890272005</v>
      </c>
      <c r="J1451">
        <f t="shared" si="66"/>
        <v>4.9378673479942847E-3</v>
      </c>
      <c r="K1451" s="333">
        <f>MAX(I$3:I1451)</f>
        <v>2.9237614291933798</v>
      </c>
      <c r="L1451">
        <f t="shared" si="67"/>
        <v>-2.0714939174393709E-2</v>
      </c>
    </row>
    <row r="1452" spans="1:12">
      <c r="A1452" s="28">
        <v>46015</v>
      </c>
      <c r="B1452" s="33">
        <v>3.0713614678497372</v>
      </c>
      <c r="C1452" s="33">
        <v>2.1725613331503499</v>
      </c>
      <c r="D1452" s="33">
        <v>3.9701616025491249</v>
      </c>
      <c r="E1452" s="33">
        <v>1.4426871999999999</v>
      </c>
      <c r="F1452" s="46">
        <v>1.1899954872384799</v>
      </c>
      <c r="G1452" s="33">
        <f>[1]!thsiFinD("ths_int_chg_ratio_index",G$1,$A$3,$A1452,101)/100+1</f>
        <v>1.9012390710238301</v>
      </c>
      <c r="H1452" s="46">
        <v>1.8398017290725921</v>
      </c>
      <c r="I1452" s="333">
        <f t="shared" si="68"/>
        <v>2.9049816658108583</v>
      </c>
      <c r="J1452">
        <f t="shared" si="66"/>
        <v>1.4594103373714695E-2</v>
      </c>
      <c r="K1452" s="333">
        <f>MAX(I$3:I1452)</f>
        <v>2.9237614291933798</v>
      </c>
      <c r="L1452">
        <f t="shared" si="67"/>
        <v>-6.4231517643703606E-3</v>
      </c>
    </row>
    <row r="1453" spans="1:12">
      <c r="A1453" s="28">
        <v>46016</v>
      </c>
      <c r="B1453" s="33">
        <v>3.0742405535415003</v>
      </c>
      <c r="C1453" s="33">
        <v>2.175015369227125</v>
      </c>
      <c r="D1453" s="33">
        <v>3.9734657378558751</v>
      </c>
      <c r="E1453" s="33">
        <v>1.4414646</v>
      </c>
      <c r="F1453" s="46">
        <v>1.1941323489087301</v>
      </c>
      <c r="G1453" s="33">
        <f>[1]!thsiFinD("ths_int_chg_ratio_index",G$1,$A$3,$A1453,101)/100+1</f>
        <v>1.91460697923363</v>
      </c>
      <c r="H1453" s="46">
        <v>1.8530733929934731</v>
      </c>
      <c r="I1453" s="333">
        <f t="shared" si="68"/>
        <v>2.9132695654246739</v>
      </c>
      <c r="J1453">
        <f t="shared" si="66"/>
        <v>2.8529954978226968E-3</v>
      </c>
      <c r="K1453" s="333">
        <f>MAX(I$3:I1453)</f>
        <v>2.9237614291933798</v>
      </c>
      <c r="L1453">
        <f t="shared" si="67"/>
        <v>-3.5884814896133266E-3</v>
      </c>
    </row>
    <row r="1454" spans="1:12">
      <c r="A1454" s="28">
        <v>46017</v>
      </c>
      <c r="B1454" s="33">
        <v>3.0492075975651876</v>
      </c>
      <c r="C1454" s="33">
        <v>2.159804615970975</v>
      </c>
      <c r="D1454" s="33">
        <v>3.9386105791593997</v>
      </c>
      <c r="E1454" s="33">
        <v>1.4410729</v>
      </c>
      <c r="F1454" s="46">
        <v>1.1989830533510899</v>
      </c>
      <c r="G1454" s="33">
        <f>[1]!thsiFinD("ths_int_chg_ratio_index",G$1,$A$3,$A1454,101)/100+1</f>
        <v>1.91947164405856</v>
      </c>
      <c r="H1454" s="46">
        <v>1.8563199954569152</v>
      </c>
      <c r="I1454" s="333">
        <f t="shared" si="68"/>
        <v>2.8974652873081572</v>
      </c>
      <c r="J1454">
        <f t="shared" si="66"/>
        <v>-5.4249281645905034E-3</v>
      </c>
      <c r="K1454" s="333">
        <f>MAX(I$3:I1454)</f>
        <v>2.9237614291933798</v>
      </c>
      <c r="L1454">
        <f t="shared" si="67"/>
        <v>-8.9939423999026991E-3</v>
      </c>
    </row>
    <row r="1455" spans="1:12">
      <c r="A1455" s="28">
        <v>46020</v>
      </c>
      <c r="B1455" s="33">
        <v>3.0574643259651251</v>
      </c>
      <c r="C1455" s="33">
        <v>2.1497146163653253</v>
      </c>
      <c r="D1455" s="33">
        <v>3.9652140355649248</v>
      </c>
      <c r="E1455" s="33">
        <v>1.4353921999999999</v>
      </c>
      <c r="F1455" s="46">
        <v>1.19440008085014</v>
      </c>
      <c r="G1455" s="33">
        <f>[1]!thsiFinD("ths_int_chg_ratio_index",G$1,$A$3,$A1455,101)/100+1</f>
        <v>1.9081426069699901</v>
      </c>
      <c r="H1455" s="46">
        <v>1.8506870191786537</v>
      </c>
      <c r="I1455" s="333">
        <f t="shared" si="68"/>
        <v>2.9079505273717894</v>
      </c>
      <c r="J1455">
        <f t="shared" si="66"/>
        <v>3.6187629613928518E-3</v>
      </c>
      <c r="K1455" s="333">
        <f>MAX(I$3:I1455)</f>
        <v>2.9237614291933798</v>
      </c>
      <c r="L1455">
        <f t="shared" si="67"/>
        <v>-5.4077263841435519E-3</v>
      </c>
    </row>
    <row r="1456" spans="1:12">
      <c r="A1456" s="28">
        <v>46021</v>
      </c>
      <c r="B1456" s="33">
        <v>3.0598382245549498</v>
      </c>
      <c r="C1456" s="33">
        <v>2.1583586517693001</v>
      </c>
      <c r="D1456" s="33">
        <v>3.9613177973406</v>
      </c>
      <c r="E1456" s="33">
        <v>1.4405854</v>
      </c>
      <c r="F1456" s="46">
        <v>1.1978669465507501</v>
      </c>
      <c r="G1456" s="33">
        <f>[1]!thsiFinD("ths_int_chg_ratio_index",G$1,$A$3,$A1456,101)/100+1</f>
        <v>1.91085587709654</v>
      </c>
      <c r="H1456" s="46">
        <v>1.8524329370463923</v>
      </c>
      <c r="I1456" s="333">
        <f t="shared" si="68"/>
        <v>2.9068753671934964</v>
      </c>
      <c r="J1456">
        <f t="shared" si="66"/>
        <v>-3.6973124823580505E-4</v>
      </c>
      <c r="K1456" s="333">
        <f>MAX(I$3:I1456)</f>
        <v>2.9237614291933798</v>
      </c>
      <c r="L1456">
        <f t="shared" si="67"/>
        <v>-5.7754582269532451E-3</v>
      </c>
    </row>
    <row r="1457" spans="1:12">
      <c r="A1457" s="28">
        <v>46022</v>
      </c>
      <c r="B1457" s="33">
        <v>3.0151511327612499</v>
      </c>
      <c r="C1457" s="33">
        <v>2.1369041106814253</v>
      </c>
      <c r="D1457" s="33">
        <v>3.8933981548410745</v>
      </c>
      <c r="E1457" s="33">
        <v>1.4233699</v>
      </c>
      <c r="F1457" s="46">
        <v>1.19414160441714</v>
      </c>
      <c r="G1457" s="33">
        <f>[1]!thsiFinD("ths_int_chg_ratio_index",G$1,$A$3,$A1457,101)/100+1</f>
        <v>1.9032375194523898</v>
      </c>
      <c r="H1457" s="46">
        <v>1.8492078131281686</v>
      </c>
      <c r="I1457" s="333">
        <f t="shared" si="68"/>
        <v>2.8713029839846218</v>
      </c>
      <c r="J1457">
        <f t="shared" si="66"/>
        <v>-1.2237326584530805E-2</v>
      </c>
      <c r="K1457" s="333">
        <f>MAX(I$3:I1457)</f>
        <v>2.9237614291933798</v>
      </c>
      <c r="L1457">
        <f t="shared" si="67"/>
        <v>-1.7942108642985399E-2</v>
      </c>
    </row>
    <row r="1458" spans="1:12">
      <c r="A1458" s="28">
        <v>46027</v>
      </c>
      <c r="B1458" s="33">
        <v>3.103603532963175</v>
      </c>
      <c r="C1458" s="33">
        <v>2.2143641263289999</v>
      </c>
      <c r="D1458" s="33">
        <v>3.9928429395973501</v>
      </c>
      <c r="E1458" s="33">
        <v>1.4763883</v>
      </c>
      <c r="F1458" s="46">
        <v>1.2186970291594301</v>
      </c>
      <c r="G1458" s="33">
        <f>[1]!thsiFinD("ths_int_chg_ratio_index",G$1,$A$3,$A1458,101)/100+1</f>
        <v>1.96641950802448</v>
      </c>
      <c r="H1458" s="46">
        <v>1.8863683240675544</v>
      </c>
      <c r="I1458" s="333">
        <f t="shared" si="68"/>
        <v>2.9396056318324524</v>
      </c>
      <c r="J1458">
        <f t="shared" si="66"/>
        <v>2.3788032203081677E-2</v>
      </c>
      <c r="K1458" s="333">
        <f>MAX(I$3:I1458)</f>
        <v>2.9396056318324524</v>
      </c>
      <c r="L1458">
        <f t="shared" si="67"/>
        <v>0</v>
      </c>
    </row>
    <row r="1459" spans="1:12">
      <c r="A1459" s="28">
        <v>46028</v>
      </c>
      <c r="B1459" s="33">
        <v>3.1265805686842252</v>
      </c>
      <c r="C1459" s="33">
        <v>2.2462028539167003</v>
      </c>
      <c r="D1459" s="33">
        <v>4.0069582834517501</v>
      </c>
      <c r="E1459" s="33">
        <v>1.4973069000000001</v>
      </c>
      <c r="F1459" s="46">
        <v>1.23947522482705</v>
      </c>
      <c r="G1459" s="33">
        <f>[1]!thsiFinD("ths_int_chg_ratio_index",G$1,$A$3,$A1459,101)/100+1</f>
        <v>2.0032073344254</v>
      </c>
      <c r="H1459" s="46">
        <v>1.9121203588822775</v>
      </c>
      <c r="I1459" s="333">
        <f t="shared" si="68"/>
        <v>2.9595393211670138</v>
      </c>
      <c r="J1459">
        <f t="shared" si="66"/>
        <v>6.7810760459507957E-3</v>
      </c>
      <c r="K1459" s="333">
        <f>MAX(I$3:I1459)</f>
        <v>2.9595393211670138</v>
      </c>
      <c r="L1459">
        <f t="shared" si="67"/>
        <v>0</v>
      </c>
    </row>
    <row r="1460" spans="1:12">
      <c r="A1460" s="28">
        <v>46029</v>
      </c>
      <c r="B1460" s="33">
        <v>3.1774636008897503</v>
      </c>
      <c r="C1460" s="33">
        <v>2.3050439361971002</v>
      </c>
      <c r="D1460" s="33">
        <v>4.0498832655824</v>
      </c>
      <c r="E1460" s="33">
        <v>1.5133581999999999</v>
      </c>
      <c r="F1460" s="46">
        <v>1.23947852034898</v>
      </c>
      <c r="G1460" s="33">
        <f>[1]!thsiFinD("ths_int_chg_ratio_index",G$1,$A$3,$A1460,101)/100+1</f>
        <v>2.0159097943689002</v>
      </c>
      <c r="H1460" s="46">
        <v>1.9205964141218186</v>
      </c>
      <c r="I1460" s="333">
        <f t="shared" si="68"/>
        <v>2.9852398398521092</v>
      </c>
      <c r="J1460">
        <f t="shared" si="66"/>
        <v>8.6839591896217261E-3</v>
      </c>
      <c r="K1460" s="333">
        <f>MAX(I$3:I1460)</f>
        <v>2.9852398398521092</v>
      </c>
      <c r="L1460">
        <f t="shared" si="67"/>
        <v>0</v>
      </c>
    </row>
    <row r="1461" spans="1:12">
      <c r="A1461" s="28">
        <v>46030</v>
      </c>
      <c r="B1461" s="33">
        <v>3.1414559473749124</v>
      </c>
      <c r="C1461" s="33">
        <v>2.2920530230642751</v>
      </c>
      <c r="D1461" s="33">
        <v>3.9908588716855502</v>
      </c>
      <c r="E1461" s="33">
        <v>1.5102533999999999</v>
      </c>
      <c r="F1461" s="46">
        <v>1.2329860382992899</v>
      </c>
      <c r="G1461" s="33">
        <f>[1]!thsiFinD("ths_int_chg_ratio_index",G$1,$A$3,$A1461,101)/100+1</f>
        <v>2.0176979210527</v>
      </c>
      <c r="H1461" s="46">
        <v>1.9267355242722966</v>
      </c>
      <c r="I1461" s="333">
        <f t="shared" si="68"/>
        <v>2.9587971979789236</v>
      </c>
      <c r="J1461">
        <f t="shared" si="66"/>
        <v>-8.8577947809029833E-3</v>
      </c>
      <c r="K1461" s="333">
        <f>MAX(I$3:I1461)</f>
        <v>2.9852398398521092</v>
      </c>
      <c r="L1461">
        <f t="shared" si="67"/>
        <v>-8.8577947809029833E-3</v>
      </c>
    </row>
    <row r="1462" spans="1:12">
      <c r="A1462" s="28">
        <v>46031</v>
      </c>
      <c r="B1462" s="33">
        <v>3.1484578101989502</v>
      </c>
      <c r="C1462" s="33">
        <v>2.2996485103779749</v>
      </c>
      <c r="D1462" s="33">
        <v>3.9972671100199251</v>
      </c>
      <c r="E1462" s="33">
        <v>1.5280868000000001</v>
      </c>
      <c r="F1462" s="46">
        <v>1.2440118029234899</v>
      </c>
      <c r="G1462" s="33">
        <f>[1]!thsiFinD("ths_int_chg_ratio_index",G$1,$A$3,$A1462,101)/100+1</f>
        <v>2.0508780633801003</v>
      </c>
      <c r="H1462" s="46">
        <v>1.9538614352276165</v>
      </c>
      <c r="I1462" s="333">
        <f t="shared" si="68"/>
        <v>2.975564272623771</v>
      </c>
      <c r="J1462">
        <f t="shared" si="66"/>
        <v>5.6668549829304027E-3</v>
      </c>
      <c r="K1462" s="333">
        <f>MAX(I$3:I1462)</f>
        <v>2.9852398398521092</v>
      </c>
      <c r="L1462">
        <f t="shared" si="67"/>
        <v>-3.2411356364644428E-3</v>
      </c>
    </row>
    <row r="1463" spans="1:12">
      <c r="A1463" s="28">
        <v>46034</v>
      </c>
      <c r="B1463" s="33">
        <v>3.1846362534515</v>
      </c>
      <c r="C1463" s="33">
        <v>2.3443023769185998</v>
      </c>
      <c r="D1463" s="33">
        <v>4.0249701299843998</v>
      </c>
      <c r="E1463" s="33">
        <v>1.5646366</v>
      </c>
      <c r="F1463" s="46">
        <v>1.25818432354341</v>
      </c>
      <c r="G1463" s="33">
        <f>[1]!thsiFinD("ths_int_chg_ratio_index",G$1,$A$3,$A1463,101)/100+1</f>
        <v>2.1002479065994999</v>
      </c>
      <c r="H1463" s="46">
        <v>1.9877098340965478</v>
      </c>
      <c r="I1463" s="333">
        <f t="shared" si="68"/>
        <v>3.0063399820404739</v>
      </c>
      <c r="J1463">
        <f t="shared" si="66"/>
        <v>1.0342814537682932E-2</v>
      </c>
      <c r="K1463" s="333">
        <f>MAX(I$3:I1463)</f>
        <v>3.0063399820404739</v>
      </c>
      <c r="L1463">
        <f t="shared" si="67"/>
        <v>0</v>
      </c>
    </row>
    <row r="1464" spans="1:12">
      <c r="A1464" s="127">
        <v>46035</v>
      </c>
      <c r="B1464" s="33">
        <v>3.1112667672663874</v>
      </c>
      <c r="C1464" s="33">
        <v>2.2768564250961498</v>
      </c>
      <c r="D1464" s="33">
        <v>3.945677109436625</v>
      </c>
      <c r="E1464" s="33">
        <v>1.5274356</v>
      </c>
      <c r="F1464" s="46">
        <v>1.24816416055858</v>
      </c>
      <c r="G1464" s="33">
        <f>[1]!thsiFinD("ths_int_chg_ratio_index",G$1,$A$3,$A1464,101)/100+1</f>
        <v>2.0726351239871001</v>
      </c>
      <c r="H1464" s="46">
        <v>1.9666904628330497</v>
      </c>
      <c r="I1464" s="333">
        <f t="shared" si="68"/>
        <v>2.9561837861348375</v>
      </c>
      <c r="J1464">
        <f t="shared" si="66"/>
        <v>-1.6683474326012249E-2</v>
      </c>
      <c r="K1464" s="333">
        <f>MAX(I$3:I1464)</f>
        <v>3.0063399820404739</v>
      </c>
      <c r="L1464">
        <f t="shared" si="67"/>
        <v>-1.6683474326012249E-2</v>
      </c>
    </row>
    <row r="1465" spans="1:12">
      <c r="A1465" s="127">
        <v>46036</v>
      </c>
      <c r="B1465" s="33">
        <v>3.1579846867827874</v>
      </c>
      <c r="C1465" s="33">
        <v>2.3150351780282747</v>
      </c>
      <c r="D1465" s="33">
        <v>4.0009341955372992</v>
      </c>
      <c r="E1465" s="33">
        <v>1.5511200999999999</v>
      </c>
      <c r="F1465" s="46">
        <v>1.2482353064363301</v>
      </c>
      <c r="G1465" s="33">
        <f>[1]!thsiFinD("ths_int_chg_ratio_index",G$1,$A$3,$A1465,101)/100+1</f>
        <v>2.0880403359075999</v>
      </c>
      <c r="H1465" s="46">
        <v>1.9791993994474673</v>
      </c>
      <c r="I1465" s="333">
        <f t="shared" si="68"/>
        <v>2.9900667974923834</v>
      </c>
      <c r="J1465">
        <f t="shared" si="66"/>
        <v>1.1461740476510496E-2</v>
      </c>
      <c r="K1465" s="333">
        <f>MAX(I$3:I1465)</f>
        <v>3.0063399820404739</v>
      </c>
      <c r="L1465">
        <f t="shared" si="67"/>
        <v>-5.4129555024730047E-3</v>
      </c>
    </row>
    <row r="1466" spans="1:12">
      <c r="A1466" s="28">
        <v>46037</v>
      </c>
      <c r="B1466" s="33">
        <v>3.2227105151405375</v>
      </c>
      <c r="C1466" s="33">
        <v>2.3556159488623747</v>
      </c>
      <c r="D1466" s="33">
        <v>4.0898050814187004</v>
      </c>
      <c r="E1466" s="33">
        <v>1.5459665999999999</v>
      </c>
      <c r="F1466" s="46">
        <v>1.24982858611451</v>
      </c>
      <c r="G1466" s="33">
        <f>[1]!thsiFinD("ths_int_chg_ratio_index",G$1,$A$3,$A1466,101)/100+1</f>
        <v>2.0982701232414001</v>
      </c>
      <c r="H1466" s="46">
        <v>1.9818233728032217</v>
      </c>
      <c r="I1466" s="333">
        <f t="shared" si="68"/>
        <v>3.0358142271109609</v>
      </c>
      <c r="J1466">
        <f t="shared" si="66"/>
        <v>1.5299801883002617E-2</v>
      </c>
      <c r="K1466" s="333">
        <f>MAX(I$3:I1466)</f>
        <v>3.0358142271109609</v>
      </c>
      <c r="L1466">
        <f t="shared" si="67"/>
        <v>0</v>
      </c>
    </row>
    <row r="1467" spans="1:12">
      <c r="A1467" s="28">
        <v>46038</v>
      </c>
      <c r="B1467" s="33">
        <v>3.2602109283834877</v>
      </c>
      <c r="C1467" s="33">
        <v>2.3890271537024503</v>
      </c>
      <c r="D1467" s="33">
        <v>4.1313947030645251</v>
      </c>
      <c r="E1467" s="33">
        <v>1.5635151</v>
      </c>
      <c r="F1467" s="46">
        <v>1.24656071384464</v>
      </c>
      <c r="G1467" s="33">
        <f>[1]!thsiFinD("ths_int_chg_ratio_index",G$1,$A$3,$A1467,101)/100+1</f>
        <v>2.1094341284998999</v>
      </c>
      <c r="H1467" s="46">
        <v>1.9881699347909947</v>
      </c>
      <c r="I1467" s="333">
        <f t="shared" si="68"/>
        <v>3.05978231892776</v>
      </c>
      <c r="J1467">
        <f t="shared" si="66"/>
        <v>7.8951115001553163E-3</v>
      </c>
      <c r="K1467" s="333">
        <f>MAX(I$3:I1467)</f>
        <v>3.05978231892776</v>
      </c>
      <c r="L1467">
        <f t="shared" si="67"/>
        <v>0</v>
      </c>
    </row>
    <row r="1468" spans="1:12">
      <c r="A1468" s="28">
        <v>46041</v>
      </c>
      <c r="B1468" s="33">
        <v>3.2374455180203121</v>
      </c>
      <c r="C1468" s="33">
        <v>2.3688797610250996</v>
      </c>
      <c r="D1468" s="33">
        <v>4.1060112750155247</v>
      </c>
      <c r="E1468" s="33">
        <v>1.5470759000000001</v>
      </c>
      <c r="F1468" s="46">
        <v>1.2494439683207301</v>
      </c>
      <c r="G1468" s="33">
        <f>[1]!thsiFinD("ths_int_chg_ratio_index",G$1,$A$3,$A1468,101)/100+1</f>
        <v>2.1273438974603001</v>
      </c>
      <c r="H1468" s="46">
        <v>2.0030140889241692</v>
      </c>
      <c r="I1468" s="333">
        <f t="shared" si="68"/>
        <v>3.0545126819698467</v>
      </c>
      <c r="J1468">
        <f t="shared" si="66"/>
        <v>-1.7222260960576552E-3</v>
      </c>
      <c r="K1468" s="333">
        <f>MAX(I$3:I1468)</f>
        <v>3.05978231892776</v>
      </c>
      <c r="L1468">
        <f t="shared" si="67"/>
        <v>-1.7222260960576552E-3</v>
      </c>
    </row>
    <row r="1469" spans="1:12">
      <c r="A1469" s="28">
        <v>46042</v>
      </c>
      <c r="B1469" s="33">
        <v>3.1710513959717375</v>
      </c>
      <c r="C1469" s="33">
        <v>2.3252615109931751</v>
      </c>
      <c r="D1469" s="33">
        <v>4.0168412809503007</v>
      </c>
      <c r="E1469" s="33">
        <v>1.5202301</v>
      </c>
      <c r="F1469" s="46">
        <v>1.2447745643296599</v>
      </c>
      <c r="G1469" s="33">
        <f>[1]!thsiFinD("ths_int_chg_ratio_index",G$1,$A$3,$A1469,101)/100+1</f>
        <v>2.0953689700891998</v>
      </c>
      <c r="H1469" s="46">
        <v>1.9921323650441365</v>
      </c>
      <c r="I1469" s="333">
        <f t="shared" si="68"/>
        <v>3.0044868229972188</v>
      </c>
      <c r="J1469">
        <f t="shared" si="66"/>
        <v>-1.6377689072276658E-2</v>
      </c>
      <c r="K1469" s="333">
        <f>MAX(I$3:I1469)</f>
        <v>3.05978231892776</v>
      </c>
      <c r="L1469">
        <f t="shared" si="67"/>
        <v>-1.8071709084820919E-2</v>
      </c>
    </row>
    <row r="1470" spans="1:12">
      <c r="A1470" s="28">
        <v>46043</v>
      </c>
      <c r="B1470" s="33">
        <v>3.2258545480611871</v>
      </c>
      <c r="C1470" s="33">
        <v>2.3500947200977</v>
      </c>
      <c r="D1470" s="33">
        <v>4.1016143760246742</v>
      </c>
      <c r="E1470" s="33">
        <v>1.5486928</v>
      </c>
      <c r="F1470" s="46">
        <v>1.2495667440420899</v>
      </c>
      <c r="G1470" s="33">
        <f>[1]!thsiFinD("ths_int_chg_ratio_index",G$1,$A$3,$A1470,101)/100+1</f>
        <v>2.1069202907397999</v>
      </c>
      <c r="H1470" s="46">
        <v>2.015079532315224</v>
      </c>
      <c r="I1470" s="333">
        <f t="shared" si="68"/>
        <v>3.0583469541699491</v>
      </c>
      <c r="J1470">
        <f t="shared" si="66"/>
        <v>1.7926565948124251E-2</v>
      </c>
      <c r="K1470" s="333">
        <f>MAX(I$3:I1470)</f>
        <v>3.05978231892776</v>
      </c>
      <c r="L1470">
        <f t="shared" si="67"/>
        <v>-4.6910682140088866E-4</v>
      </c>
    </row>
    <row r="1471" spans="1:12">
      <c r="A1471" s="28">
        <v>46044</v>
      </c>
      <c r="B1471" s="33">
        <v>3.2652500425797877</v>
      </c>
      <c r="C1471" s="33">
        <v>2.3571592528447751</v>
      </c>
      <c r="D1471" s="33">
        <v>4.1733408323147998</v>
      </c>
      <c r="E1471" s="33">
        <v>1.5597013</v>
      </c>
      <c r="F1471" s="46">
        <v>1.2517468369767499</v>
      </c>
      <c r="G1471" s="33">
        <f>[1]!thsiFinD("ths_int_chg_ratio_index",G$1,$A$3,$A1471,101)/100+1</f>
        <v>2.0985876888646997</v>
      </c>
      <c r="H1471" s="46">
        <v>2.0257070756003168</v>
      </c>
      <c r="I1471" s="333">
        <f t="shared" si="68"/>
        <v>3.0995239539575583</v>
      </c>
      <c r="J1471">
        <f t="shared" si="66"/>
        <v>1.3463809176871067E-2</v>
      </c>
      <c r="K1471" s="333">
        <f>MAX(I$3:I1471)</f>
        <v>3.0995239539575583</v>
      </c>
      <c r="L1471">
        <f t="shared" si="67"/>
        <v>0</v>
      </c>
    </row>
    <row r="1472" spans="1:12">
      <c r="A1472" s="28">
        <v>46045</v>
      </c>
      <c r="B1472" s="33">
        <v>3.2272786648247123</v>
      </c>
      <c r="C1472" s="33">
        <v>2.3724198198267246</v>
      </c>
      <c r="D1472" s="33">
        <v>4.0821375098226991</v>
      </c>
      <c r="E1472" s="33">
        <v>1.5849217</v>
      </c>
      <c r="F1472" s="46">
        <v>1.25654733729775</v>
      </c>
      <c r="G1472" s="33">
        <f>[1]!thsiFinD("ths_int_chg_ratio_index",G$1,$A$3,$A1472,101)/100+1</f>
        <v>2.1362086764587001</v>
      </c>
      <c r="H1472" s="46">
        <v>2.0534277417186604</v>
      </c>
      <c r="I1472" s="333">
        <f t="shared" si="68"/>
        <v>3.0677826257706799</v>
      </c>
      <c r="J1472">
        <f t="shared" si="66"/>
        <v>-1.0240710721512669E-2</v>
      </c>
      <c r="K1472" s="333">
        <f>MAX(I$3:I1472)</f>
        <v>3.0995239539575583</v>
      </c>
      <c r="L1472">
        <f t="shared" si="67"/>
        <v>-1.0240710721512669E-2</v>
      </c>
    </row>
    <row r="1473" spans="1:12">
      <c r="A1473" s="28">
        <v>46048</v>
      </c>
      <c r="B1473" s="33">
        <v>3.1876878880876376</v>
      </c>
      <c r="C1473" s="33">
        <v>2.3249647508855249</v>
      </c>
      <c r="D1473" s="33">
        <v>4.0504110252897494</v>
      </c>
      <c r="E1473" s="33">
        <v>1.5634201000000001</v>
      </c>
      <c r="F1473" s="46">
        <v>1.2537662206290701</v>
      </c>
      <c r="G1473" s="33">
        <f>[1]!thsiFinD("ths_int_chg_ratio_index",G$1,$A$3,$A1473,101)/100+1</f>
        <v>2.1018341260581002</v>
      </c>
      <c r="H1473" s="46">
        <v>2.0389717803000407</v>
      </c>
      <c r="I1473" s="333">
        <f t="shared" si="68"/>
        <v>3.044691402794895</v>
      </c>
      <c r="J1473">
        <f t="shared" si="66"/>
        <v>-7.5270075466914443E-3</v>
      </c>
      <c r="K1473" s="333">
        <f>MAX(I$3:I1473)</f>
        <v>3.0995239539575583</v>
      </c>
      <c r="L1473">
        <f t="shared" si="67"/>
        <v>-1.7690636361319845E-2</v>
      </c>
    </row>
    <row r="1474" spans="1:12">
      <c r="A1474" s="28">
        <v>46049</v>
      </c>
      <c r="B1474" s="33">
        <v>3.2496196397759252</v>
      </c>
      <c r="C1474" s="33">
        <v>2.368247214977</v>
      </c>
      <c r="D1474" s="33">
        <v>4.1309920645748504</v>
      </c>
      <c r="E1474" s="33">
        <v>1.5761504</v>
      </c>
      <c r="F1474" s="46">
        <v>1.25535931332729</v>
      </c>
      <c r="G1474" s="33">
        <f>[1]!thsiFinD("ths_int_chg_ratio_index",G$1,$A$3,$A1474,101)/100+1</f>
        <v>2.1065117740578998</v>
      </c>
      <c r="H1474" s="46">
        <v>2.0427384632801715</v>
      </c>
      <c r="I1474" s="333">
        <f t="shared" si="68"/>
        <v>3.0868652639275109</v>
      </c>
      <c r="J1474">
        <f t="shared" si="66"/>
        <v>1.3851604498867243E-2</v>
      </c>
      <c r="K1474" s="333">
        <f>MAX(I$3:I1474)</f>
        <v>3.0995239539575583</v>
      </c>
      <c r="L1474">
        <f t="shared" si="67"/>
        <v>-4.0840755606629253E-3</v>
      </c>
    </row>
    <row r="1475" spans="1:12">
      <c r="A1475" s="28">
        <v>46050</v>
      </c>
      <c r="B1475" s="33">
        <v>3.2558349326975247</v>
      </c>
      <c r="C1475" s="33">
        <v>2.3783752000164249</v>
      </c>
      <c r="D1475" s="33">
        <v>4.1332946653786244</v>
      </c>
      <c r="E1475" s="33">
        <v>1.5660631999999999</v>
      </c>
      <c r="F1475" s="46">
        <v>1.25993698027165</v>
      </c>
      <c r="G1475" s="33">
        <f>[1]!thsiFinD("ths_int_chg_ratio_index",G$1,$A$3,$A1475,101)/100+1</f>
        <v>2.094784284713</v>
      </c>
      <c r="H1475" s="46">
        <v>2.0438851952258661</v>
      </c>
      <c r="I1475" s="333">
        <f t="shared" si="68"/>
        <v>3.0885899303022453</v>
      </c>
      <c r="J1475">
        <f t="shared" ref="J1475:J1533" si="69">I1475/I1474-1</f>
        <v>5.5871125795103893E-4</v>
      </c>
      <c r="K1475" s="333">
        <f>MAX(I$3:I1475)</f>
        <v>3.0995239539575583</v>
      </c>
      <c r="L1475">
        <f t="shared" ref="L1475:L1533" si="70">I1475/K1475-1</f>
        <v>-3.527646121705974E-3</v>
      </c>
    </row>
    <row r="1476" spans="1:12">
      <c r="A1476" s="28">
        <v>46051</v>
      </c>
      <c r="B1476" s="33">
        <v>3.1703574510183001</v>
      </c>
      <c r="C1476" s="33">
        <v>2.3209224895750253</v>
      </c>
      <c r="D1476" s="33">
        <v>4.0197924124615749</v>
      </c>
      <c r="E1476" s="33">
        <v>1.5350625999999998</v>
      </c>
      <c r="F1476" s="46">
        <v>1.26306669771781</v>
      </c>
      <c r="G1476" s="33">
        <f>[1]!thsiFinD("ths_int_chg_ratio_index",G$1,$A$3,$A1476,101)/100+1</f>
        <v>2.0572107731590998</v>
      </c>
      <c r="H1476" s="46">
        <v>2.0265218581450513</v>
      </c>
      <c r="I1476" s="333">
        <f t="shared" ref="I1476:I1534" si="71">D1476*0.5+H1476*0.5</f>
        <v>3.0231571353033129</v>
      </c>
      <c r="J1476">
        <f t="shared" si="69"/>
        <v>-2.1185329381854578E-2</v>
      </c>
      <c r="K1476" s="333">
        <f>MAX(I$3:I1476)</f>
        <v>3.0995239539575583</v>
      </c>
      <c r="L1476">
        <f t="shared" si="70"/>
        <v>-2.4638241158529528E-2</v>
      </c>
    </row>
    <row r="1477" spans="1:12">
      <c r="A1477" s="28">
        <v>46052</v>
      </c>
      <c r="B1477" s="33">
        <v>3.2220901175328125</v>
      </c>
      <c r="C1477" s="33">
        <v>2.3530087164925249</v>
      </c>
      <c r="D1477" s="33">
        <v>4.0911715185731001</v>
      </c>
      <c r="E1477" s="33">
        <v>1.5354781</v>
      </c>
      <c r="F1477" s="46">
        <v>1.2477420766537499</v>
      </c>
      <c r="G1477" s="33">
        <f>[1]!thsiFinD("ths_int_chg_ratio_index",G$1,$A$3,$A1477,101)/100+1</f>
        <v>2.0336563463957003</v>
      </c>
      <c r="H1477" s="46">
        <v>2.0129045752261825</v>
      </c>
      <c r="I1477" s="333">
        <f t="shared" si="71"/>
        <v>3.0520380468996411</v>
      </c>
      <c r="J1477">
        <f t="shared" si="69"/>
        <v>9.5532287286914652E-3</v>
      </c>
      <c r="K1477" s="333">
        <f>MAX(I$3:I1477)</f>
        <v>3.0995239539575583</v>
      </c>
      <c r="L1477">
        <f t="shared" si="70"/>
        <v>-1.532038718309825E-2</v>
      </c>
    </row>
    <row r="1478" spans="1:12">
      <c r="A1478" s="28">
        <v>46055</v>
      </c>
      <c r="B1478" s="33">
        <v>3.1292661418303749</v>
      </c>
      <c r="C1478" s="33">
        <v>2.2682736512146748</v>
      </c>
      <c r="D1478" s="33">
        <v>3.9902586324460749</v>
      </c>
      <c r="E1478" s="33">
        <v>1.4872605000000001</v>
      </c>
      <c r="F1478" s="46">
        <v>1.21441205598218</v>
      </c>
      <c r="G1478" s="33">
        <f>[1]!thsiFinD("ths_int_chg_ratio_index",G$1,$A$3,$A1478,101)/100+1</f>
        <v>1.9844383357597901</v>
      </c>
      <c r="H1478" s="46">
        <v>1.9520103424707367</v>
      </c>
      <c r="I1478" s="333">
        <f t="shared" si="71"/>
        <v>2.9711344874584058</v>
      </c>
      <c r="J1478">
        <f t="shared" si="69"/>
        <v>-2.650804419801378E-2</v>
      </c>
      <c r="K1478" s="333">
        <f>MAX(I$3:I1478)</f>
        <v>3.0995239539575583</v>
      </c>
      <c r="L1478">
        <f t="shared" si="70"/>
        <v>-4.1422317880531745E-2</v>
      </c>
    </row>
    <row r="1479" spans="1:12">
      <c r="A1479" s="28">
        <v>46056</v>
      </c>
      <c r="B1479" s="33">
        <v>3.1805520208767875</v>
      </c>
      <c r="C1479" s="33">
        <v>2.3239979681980998</v>
      </c>
      <c r="D1479" s="33">
        <v>4.0371060735554751</v>
      </c>
      <c r="E1479" s="33">
        <v>1.5292343000000002</v>
      </c>
      <c r="F1479" s="46">
        <v>1.2354161935683901</v>
      </c>
      <c r="G1479" s="33">
        <f>[1]!thsiFinD("ths_int_chg_ratio_index",G$1,$A$3,$A1479,101)/100+1</f>
        <v>2.0338552012950997</v>
      </c>
      <c r="H1479" s="46">
        <v>1.9972166915413778</v>
      </c>
      <c r="I1479" s="333">
        <f t="shared" si="71"/>
        <v>3.0171613825484265</v>
      </c>
      <c r="J1479">
        <f t="shared" si="69"/>
        <v>1.5491353651040374E-2</v>
      </c>
      <c r="K1479" s="333">
        <f>MAX(I$3:I1479)</f>
        <v>3.0995239539575583</v>
      </c>
      <c r="L1479">
        <f t="shared" si="70"/>
        <v>-2.6572652004824504E-2</v>
      </c>
    </row>
    <row r="1480" spans="1:12">
      <c r="A1480" s="28">
        <v>46057</v>
      </c>
      <c r="B1480" s="33">
        <v>3.1269754916685373</v>
      </c>
      <c r="C1480" s="33">
        <v>2.2928533198065</v>
      </c>
      <c r="D1480" s="33">
        <v>3.9610976635305746</v>
      </c>
      <c r="E1480" s="33">
        <v>1.5322870000000002</v>
      </c>
      <c r="F1480" s="46">
        <v>1.2432028107202699</v>
      </c>
      <c r="G1480" s="33">
        <f>[1]!thsiFinD("ths_int_chg_ratio_index",G$1,$A$3,$A1480,101)/100+1</f>
        <v>2.0365455377307002</v>
      </c>
      <c r="H1480" s="46">
        <v>2.0040334401464852</v>
      </c>
      <c r="I1480" s="333">
        <f t="shared" si="71"/>
        <v>2.9825655518385297</v>
      </c>
      <c r="J1480">
        <f t="shared" si="69"/>
        <v>-1.1466350759360311E-2</v>
      </c>
      <c r="K1480" s="333">
        <f>MAX(I$3:I1480)</f>
        <v>3.0995239539575583</v>
      </c>
      <c r="L1480">
        <f t="shared" si="70"/>
        <v>-3.7734311415691058E-2</v>
      </c>
    </row>
    <row r="1481" spans="1:12">
      <c r="A1481" s="28">
        <v>46058</v>
      </c>
      <c r="B1481" s="33">
        <v>3.0828315270626248</v>
      </c>
      <c r="C1481" s="33">
        <v>2.2604244565975753</v>
      </c>
      <c r="D1481" s="33">
        <v>3.9052385975276747</v>
      </c>
      <c r="E1481" s="33">
        <v>1.4978070999999999</v>
      </c>
      <c r="F1481" s="46">
        <v>1.23125448693492</v>
      </c>
      <c r="G1481" s="33">
        <f>[1]!thsiFinD("ths_int_chg_ratio_index",G$1,$A$3,$A1481,101)/100+1</f>
        <v>2.0044384941507998</v>
      </c>
      <c r="H1481" s="46">
        <v>1.9782809504948962</v>
      </c>
      <c r="I1481" s="333">
        <f t="shared" si="71"/>
        <v>2.9417597740112855</v>
      </c>
      <c r="J1481">
        <f t="shared" si="69"/>
        <v>-1.3681435367645323E-2</v>
      </c>
      <c r="K1481" s="333">
        <f>MAX(I$3:I1481)</f>
        <v>3.0995239539575583</v>
      </c>
      <c r="L1481">
        <f t="shared" si="70"/>
        <v>-5.0899487240560037E-2</v>
      </c>
    </row>
    <row r="1482" spans="1:12">
      <c r="A1482" s="28">
        <v>46059</v>
      </c>
      <c r="B1482" s="33">
        <v>3.0577046448240499</v>
      </c>
      <c r="C1482" s="33">
        <v>2.2440376788765</v>
      </c>
      <c r="D1482" s="33">
        <v>3.8713716107715999</v>
      </c>
      <c r="E1482" s="33">
        <v>1.4927405</v>
      </c>
      <c r="F1482" s="46">
        <v>1.22622624501313</v>
      </c>
      <c r="G1482" s="33">
        <f>[1]!thsiFinD("ths_int_chg_ratio_index",G$1,$A$3,$A1482,101)/100+1</f>
        <v>1.9960496304870898</v>
      </c>
      <c r="H1482" s="46">
        <v>1.979821182827926</v>
      </c>
      <c r="I1482" s="333">
        <f t="shared" si="71"/>
        <v>2.9255963967997629</v>
      </c>
      <c r="J1482">
        <f t="shared" si="69"/>
        <v>-5.4944585735098306E-3</v>
      </c>
      <c r="K1482" s="333">
        <f>MAX(I$3:I1482)</f>
        <v>3.0995239539575583</v>
      </c>
      <c r="L1482">
        <f t="shared" si="70"/>
        <v>-5.6114280690013674E-2</v>
      </c>
    </row>
    <row r="1483" spans="1:12">
      <c r="A1483" s="28">
        <v>46062</v>
      </c>
      <c r="B1483" s="33">
        <v>3.1608902740301876</v>
      </c>
      <c r="C1483" s="33">
        <v>2.3230129929773753</v>
      </c>
      <c r="D1483" s="33">
        <v>3.998767555083</v>
      </c>
      <c r="E1483" s="33">
        <v>1.5299199999999999</v>
      </c>
      <c r="F1483" s="46">
        <v>1.2475623889046801</v>
      </c>
      <c r="G1483" s="33">
        <f>[1]!thsiFinD("ths_int_chg_ratio_index",G$1,$A$3,$A1483,101)/100+1</f>
        <v>2.0362639400543001</v>
      </c>
      <c r="H1483" s="46">
        <v>2.0148526405147855</v>
      </c>
      <c r="I1483" s="333">
        <f t="shared" si="71"/>
        <v>3.0068100977988927</v>
      </c>
      <c r="J1483">
        <f t="shared" si="69"/>
        <v>2.7759707760088626E-2</v>
      </c>
      <c r="K1483" s="333">
        <f>MAX(I$3:I1483)</f>
        <v>3.0995239539575583</v>
      </c>
      <c r="L1483">
        <f t="shared" si="70"/>
        <v>-2.9912288963047318E-2</v>
      </c>
    </row>
    <row r="1484" spans="1:12">
      <c r="A1484" s="28">
        <v>46063</v>
      </c>
      <c r="B1484" s="33">
        <v>3.1637276705612125</v>
      </c>
      <c r="C1484" s="33">
        <v>2.3229734986604749</v>
      </c>
      <c r="D1484" s="33">
        <v>4.0044818424619502</v>
      </c>
      <c r="E1484" s="33">
        <v>1.5331900000000001</v>
      </c>
      <c r="F1484" s="46">
        <v>1.24833746761624</v>
      </c>
      <c r="G1484" s="33">
        <f>[1]!thsiFinD("ths_int_chg_ratio_index",G$1,$A$3,$A1484,101)/100+1</f>
        <v>2.043587789509</v>
      </c>
      <c r="H1484" s="46">
        <v>2.0182016527867672</v>
      </c>
      <c r="I1484" s="333">
        <f t="shared" si="71"/>
        <v>3.0113417476243587</v>
      </c>
      <c r="J1484">
        <f t="shared" si="69"/>
        <v>1.5071287105172804E-3</v>
      </c>
      <c r="K1484" s="333">
        <f>MAX(I$3:I1484)</f>
        <v>3.0995239539575583</v>
      </c>
      <c r="L1484">
        <f t="shared" si="70"/>
        <v>-2.8450241922023611E-2</v>
      </c>
    </row>
    <row r="1485" spans="1:12">
      <c r="A1485" s="28">
        <v>46064</v>
      </c>
      <c r="B1485" s="33">
        <v>3.1118623643039371</v>
      </c>
      <c r="C1485" s="33">
        <v>2.2894925808100997</v>
      </c>
      <c r="D1485" s="33">
        <v>3.9342321477977746</v>
      </c>
      <c r="E1485" s="33">
        <v>1.5181502</v>
      </c>
      <c r="F1485" s="46">
        <v>1.2472079917482</v>
      </c>
      <c r="G1485" s="33">
        <f>[1]!thsiFinD("ths_int_chg_ratio_index",G$1,$A$3,$A1485,101)/100+1</f>
        <v>2.0363984898742</v>
      </c>
      <c r="H1485" s="46">
        <v>2.020431251874411</v>
      </c>
      <c r="I1485" s="333">
        <f t="shared" si="71"/>
        <v>2.9773316998360926</v>
      </c>
      <c r="J1485">
        <f t="shared" si="69"/>
        <v>-1.1293984754502384E-2</v>
      </c>
      <c r="K1485" s="333">
        <f>MAX(I$3:I1485)</f>
        <v>3.0995239539575583</v>
      </c>
      <c r="L1485">
        <f t="shared" si="70"/>
        <v>-3.9422910077996698E-2</v>
      </c>
    </row>
    <row r="1486" spans="1:12">
      <c r="A1486" s="28">
        <v>46065</v>
      </c>
      <c r="B1486" s="33">
        <v>3.1455814333625502</v>
      </c>
      <c r="C1486" s="33">
        <v>2.3191616997179749</v>
      </c>
      <c r="D1486" s="33">
        <v>3.9720011670071251</v>
      </c>
      <c r="E1486" s="33">
        <v>1.5381319</v>
      </c>
      <c r="F1486" s="46">
        <v>1.2525308673542601</v>
      </c>
      <c r="G1486" s="33">
        <f>[1]!thsiFinD("ths_int_chg_ratio_index",G$1,$A$3,$A1486,101)/100+1</f>
        <v>2.0573196256957997</v>
      </c>
      <c r="H1486" s="46">
        <v>2.0342494436184846</v>
      </c>
      <c r="I1486" s="333">
        <f t="shared" si="71"/>
        <v>3.0031253053128051</v>
      </c>
      <c r="J1486">
        <f t="shared" si="69"/>
        <v>8.6633294765687818E-3</v>
      </c>
      <c r="K1486" s="333">
        <f>MAX(I$3:I1486)</f>
        <v>3.0995239539575583</v>
      </c>
      <c r="L1486">
        <f t="shared" si="70"/>
        <v>-3.1101114260358886E-2</v>
      </c>
    </row>
    <row r="1487" spans="1:12">
      <c r="A1487" s="28">
        <v>46066</v>
      </c>
      <c r="B1487" s="33">
        <v>3.1167734470467749</v>
      </c>
      <c r="C1487" s="33">
        <v>2.29802709235295</v>
      </c>
      <c r="D1487" s="33">
        <v>3.9355198017406003</v>
      </c>
      <c r="E1487" s="33">
        <v>1.5208232000000002</v>
      </c>
      <c r="F1487" s="46">
        <v>1.23603016566519</v>
      </c>
      <c r="G1487" s="33">
        <f>[1]!thsiFinD("ths_int_chg_ratio_index",G$1,$A$3,$A1487,101)/100+1</f>
        <v>2.0350472995000999</v>
      </c>
      <c r="H1487" s="46">
        <v>2.0140077603603737</v>
      </c>
      <c r="I1487" s="333">
        <f t="shared" si="71"/>
        <v>2.9747637810504868</v>
      </c>
      <c r="J1487">
        <f t="shared" si="69"/>
        <v>-9.4440029565679984E-3</v>
      </c>
      <c r="K1487" s="333">
        <f>MAX(I$3:I1487)</f>
        <v>3.0995239539575583</v>
      </c>
      <c r="L1487">
        <f t="shared" si="70"/>
        <v>-4.0251398201899491E-2</v>
      </c>
    </row>
    <row r="1488" spans="1:12">
      <c r="A1488" s="28">
        <v>46077</v>
      </c>
      <c r="B1488" s="33">
        <v>3.1855089381645127</v>
      </c>
      <c r="C1488" s="33">
        <v>2.3310211805755001</v>
      </c>
      <c r="D1488" s="33">
        <v>4.0399966957535254</v>
      </c>
      <c r="E1488" s="33">
        <v>1.5406788</v>
      </c>
      <c r="F1488" s="46">
        <v>1.2489388653102</v>
      </c>
      <c r="G1488" s="33">
        <f>[1]!thsiFinD("ths_int_chg_ratio_index",G$1,$A$3,$A1488,101)/100+1</f>
        <v>2.0606948792863</v>
      </c>
      <c r="H1488" s="46">
        <v>2.0323694303951609</v>
      </c>
      <c r="I1488" s="333">
        <f t="shared" si="71"/>
        <v>3.0361830630743434</v>
      </c>
      <c r="J1488">
        <f t="shared" si="69"/>
        <v>2.0646776196181715E-2</v>
      </c>
      <c r="K1488" s="333">
        <f>MAX(I$3:I1488)</f>
        <v>3.0995239539575583</v>
      </c>
      <c r="L1488">
        <f t="shared" si="70"/>
        <v>-2.0435683615975808E-2</v>
      </c>
    </row>
    <row r="1489" spans="1:12">
      <c r="A1489" s="28">
        <v>46078</v>
      </c>
      <c r="B1489" s="33">
        <v>3.2418315196690628</v>
      </c>
      <c r="C1489" s="33">
        <v>2.37554513966395</v>
      </c>
      <c r="D1489" s="33">
        <v>4.1081178996741752</v>
      </c>
      <c r="E1489" s="33">
        <v>1.5537828</v>
      </c>
      <c r="F1489" s="46">
        <v>1.2601061737700201</v>
      </c>
      <c r="G1489" s="33">
        <f>[1]!thsiFinD("ths_int_chg_ratio_index",G$1,$A$3,$A1489,101)/100+1</f>
        <v>2.0868625918832997</v>
      </c>
      <c r="H1489" s="46">
        <v>2.0581974201245998</v>
      </c>
      <c r="I1489" s="333">
        <f t="shared" si="71"/>
        <v>3.0831576598993875</v>
      </c>
      <c r="J1489">
        <f t="shared" si="69"/>
        <v>1.5471595700649043E-2</v>
      </c>
      <c r="K1489" s="333">
        <f>MAX(I$3:I1489)</f>
        <v>3.0995239539575583</v>
      </c>
      <c r="L1489">
        <f t="shared" si="70"/>
        <v>-5.2802605500995581E-3</v>
      </c>
    </row>
    <row r="1490" spans="1:12">
      <c r="A1490" s="28">
        <v>46079</v>
      </c>
      <c r="B1490" s="33">
        <v>3.3041859328951002</v>
      </c>
      <c r="C1490" s="33">
        <v>2.4026612391578248</v>
      </c>
      <c r="D1490" s="33">
        <v>4.2057106266323752</v>
      </c>
      <c r="E1490" s="33">
        <v>1.5716342999999999</v>
      </c>
      <c r="F1490" s="46">
        <v>1.2596981834802601</v>
      </c>
      <c r="G1490" s="33">
        <f>[1]!thsiFinD("ths_int_chg_ratio_index",G$1,$A$3,$A1490,101)/100+1</f>
        <v>2.0995894291854</v>
      </c>
      <c r="H1490" s="46">
        <v>2.066227573294781</v>
      </c>
      <c r="I1490" s="333">
        <f t="shared" si="71"/>
        <v>3.1359690999635781</v>
      </c>
      <c r="J1490">
        <f t="shared" si="69"/>
        <v>1.7129010543662559E-2</v>
      </c>
      <c r="K1490" s="333">
        <f>MAX(I$3:I1490)</f>
        <v>3.1359690999635781</v>
      </c>
      <c r="L1490">
        <f t="shared" si="70"/>
        <v>0</v>
      </c>
    </row>
    <row r="1491" spans="1:12">
      <c r="A1491" s="28">
        <v>46080</v>
      </c>
      <c r="B1491" s="33">
        <v>3.2308348202547998</v>
      </c>
      <c r="C1491" s="33">
        <v>2.3663295240058497</v>
      </c>
      <c r="D1491" s="33">
        <v>4.0953401165037491</v>
      </c>
      <c r="E1491" s="33">
        <v>1.5607772</v>
      </c>
      <c r="F1491" s="46">
        <v>1.2610379416946</v>
      </c>
      <c r="G1491" s="33">
        <f>[1]!thsiFinD("ths_int_chg_ratio_index",G$1,$A$3,$A1491,101)/100+1</f>
        <v>2.0915774452594</v>
      </c>
      <c r="H1491" s="46">
        <v>2.0794242715818436</v>
      </c>
      <c r="I1491" s="333">
        <f t="shared" si="71"/>
        <v>3.0873821940427963</v>
      </c>
      <c r="J1491">
        <f t="shared" si="69"/>
        <v>-1.5493426233487484E-2</v>
      </c>
      <c r="K1491" s="333">
        <f>MAX(I$3:I1491)</f>
        <v>3.1359690999635781</v>
      </c>
      <c r="L1491">
        <f t="shared" si="70"/>
        <v>-1.5493426233487484E-2</v>
      </c>
    </row>
    <row r="1492" spans="1:12">
      <c r="A1492" s="28">
        <v>46083</v>
      </c>
      <c r="B1492" s="33">
        <v>3.2411290354868125</v>
      </c>
      <c r="C1492" s="33">
        <v>2.3599171392102498</v>
      </c>
      <c r="D1492" s="33">
        <v>4.1223409317633752</v>
      </c>
      <c r="E1492" s="33">
        <v>1.5409936</v>
      </c>
      <c r="F1492" s="46">
        <v>1.2644206897821899</v>
      </c>
      <c r="G1492" s="33">
        <f>[1]!thsiFinD("ths_int_chg_ratio_index",G$1,$A$3,$A1492,101)/100+1</f>
        <v>2.0843597259968001</v>
      </c>
      <c r="H1492" s="46">
        <v>2.0627607917979072</v>
      </c>
      <c r="I1492" s="333">
        <f t="shared" si="71"/>
        <v>3.0925508617806412</v>
      </c>
      <c r="J1492">
        <f t="shared" si="69"/>
        <v>1.6741263028003939E-3</v>
      </c>
      <c r="K1492" s="333">
        <f>MAX(I$3:I1492)</f>
        <v>3.1359690999635781</v>
      </c>
      <c r="L1492">
        <f t="shared" si="70"/>
        <v>-1.384523788306502E-2</v>
      </c>
    </row>
    <row r="1493" spans="1:12">
      <c r="A1493" s="28">
        <v>46084</v>
      </c>
      <c r="B1493" s="33">
        <v>3.1337436923596376</v>
      </c>
      <c r="C1493" s="33">
        <v>2.2665344164174002</v>
      </c>
      <c r="D1493" s="33">
        <v>4.0009529683018759</v>
      </c>
      <c r="E1493" s="33">
        <v>1.4760538999999999</v>
      </c>
      <c r="F1493" s="46">
        <v>1.2344023648104401</v>
      </c>
      <c r="G1493" s="33">
        <f>[1]!thsiFinD("ths_int_chg_ratio_index",G$1,$A$3,$A1493,101)/100+1</f>
        <v>2.0050233857651003</v>
      </c>
      <c r="H1493" s="46">
        <v>1.9921100194482453</v>
      </c>
      <c r="I1493" s="333">
        <f t="shared" si="71"/>
        <v>2.9965314938750605</v>
      </c>
      <c r="J1493">
        <f t="shared" si="69"/>
        <v>-3.1048597807149525E-2</v>
      </c>
      <c r="K1493" s="333">
        <f>MAX(I$3:I1493)</f>
        <v>3.1359690999635781</v>
      </c>
      <c r="L1493">
        <f t="shared" si="70"/>
        <v>-4.4463960467638897E-2</v>
      </c>
    </row>
    <row r="1494" spans="1:12">
      <c r="A1494" s="28">
        <v>46085</v>
      </c>
      <c r="B1494" s="33">
        <v>3.1010614166599</v>
      </c>
      <c r="C1494" s="33">
        <v>2.2439372574606002</v>
      </c>
      <c r="D1494" s="33">
        <v>3.9581855758591997</v>
      </c>
      <c r="E1494" s="33">
        <v>1.4594154000000001</v>
      </c>
      <c r="F1494" s="46">
        <v>1.2229713678510201</v>
      </c>
      <c r="G1494" s="33">
        <f>[1]!thsiFinD("ths_int_chg_ratio_index",G$1,$A$3,$A1494,101)/100+1</f>
        <v>2.0023189426348003</v>
      </c>
      <c r="H1494" s="46">
        <v>1.9790723051594954</v>
      </c>
      <c r="I1494" s="333">
        <f t="shared" si="71"/>
        <v>2.9686289405093476</v>
      </c>
      <c r="J1494">
        <f t="shared" si="69"/>
        <v>-9.3116169220133216E-3</v>
      </c>
      <c r="K1494" s="333">
        <f>MAX(I$3:I1494)</f>
        <v>3.1359690999635781</v>
      </c>
      <c r="L1494">
        <f t="shared" si="70"/>
        <v>-5.3361546022941964E-2</v>
      </c>
    </row>
    <row r="1495" spans="1:12">
      <c r="A1495" s="28">
        <v>46086</v>
      </c>
      <c r="B1495" s="33">
        <v>3.1482134440935625</v>
      </c>
      <c r="C1495" s="33">
        <v>2.2900487945716499</v>
      </c>
      <c r="D1495" s="33">
        <v>4.0063780936154751</v>
      </c>
      <c r="E1495" s="33">
        <v>1.4763508999999999</v>
      </c>
      <c r="F1495" s="46">
        <v>1.2340553066177</v>
      </c>
      <c r="G1495" s="33">
        <f>[1]!thsiFinD("ths_int_chg_ratio_index",G$1,$A$3,$A1495,101)/100+1</f>
        <v>2.0394456184441001</v>
      </c>
      <c r="H1495" s="46">
        <v>1.9997477333311946</v>
      </c>
      <c r="I1495" s="333">
        <f t="shared" si="71"/>
        <v>3.0030629134733351</v>
      </c>
      <c r="J1495">
        <f t="shared" si="69"/>
        <v>1.1599284940636334E-2</v>
      </c>
      <c r="K1495" s="333">
        <f>MAX(I$3:I1495)</f>
        <v>3.1359690999635781</v>
      </c>
      <c r="L1495">
        <f t="shared" si="70"/>
        <v>-4.2381216859498583E-2</v>
      </c>
    </row>
    <row r="1496" spans="1:12">
      <c r="A1496" s="28">
        <v>46087</v>
      </c>
      <c r="B1496" s="33">
        <v>3.134756124445425</v>
      </c>
      <c r="C1496" s="33">
        <v>2.27782775796905</v>
      </c>
      <c r="D1496" s="33">
        <v>3.9916844909217999</v>
      </c>
      <c r="E1496" s="33">
        <v>1.4857255</v>
      </c>
      <c r="F1496" s="46">
        <v>1.2386705097905999</v>
      </c>
      <c r="G1496" s="33">
        <f>[1]!thsiFinD("ths_int_chg_ratio_index",G$1,$A$3,$A1496,101)/100+1</f>
        <v>2.0484742330907997</v>
      </c>
      <c r="H1496" s="46">
        <v>2.0192127824974246</v>
      </c>
      <c r="I1496" s="333">
        <f t="shared" si="71"/>
        <v>3.0054486367096125</v>
      </c>
      <c r="J1496">
        <f t="shared" si="69"/>
        <v>7.9442998865375536E-4</v>
      </c>
      <c r="K1496" s="333">
        <f>MAX(I$3:I1496)</f>
        <v>3.1359690999635781</v>
      </c>
      <c r="L1496">
        <f t="shared" si="70"/>
        <v>-4.1620455780473575E-2</v>
      </c>
    </row>
    <row r="1497" spans="1:12">
      <c r="A1497" s="28">
        <v>46090</v>
      </c>
      <c r="B1497" s="33">
        <v>3.0587517434353</v>
      </c>
      <c r="C1497" s="33">
        <v>2.2292426094221751</v>
      </c>
      <c r="D1497" s="33">
        <v>3.8882608774484249</v>
      </c>
      <c r="E1497" s="33">
        <v>1.4671467</v>
      </c>
      <c r="F1497" s="46">
        <v>1.2267076716852401</v>
      </c>
      <c r="G1497" s="33">
        <f>[1]!thsiFinD("ths_int_chg_ratio_index",G$1,$A$3,$A1497,101)/100+1</f>
        <v>2.0374225864188</v>
      </c>
      <c r="H1497" s="46">
        <v>2.0031794030563881</v>
      </c>
      <c r="I1497" s="333">
        <f t="shared" si="71"/>
        <v>2.9457201402524067</v>
      </c>
      <c r="J1497">
        <f t="shared" si="69"/>
        <v>-1.9873404498636504E-2</v>
      </c>
      <c r="K1497" s="333">
        <f>MAX(I$3:I1497)</f>
        <v>3.1359690999635781</v>
      </c>
      <c r="L1497">
        <f t="shared" si="70"/>
        <v>-6.0666720125967077E-2</v>
      </c>
    </row>
    <row r="1498" spans="1:12">
      <c r="A1498" s="28">
        <v>46091</v>
      </c>
      <c r="B1498" s="33">
        <v>3.1737771296352877</v>
      </c>
      <c r="C1498" s="33">
        <v>2.3018754326141746</v>
      </c>
      <c r="D1498" s="33">
        <v>4.0456788266564008</v>
      </c>
      <c r="E1498" s="33">
        <v>1.5100612</v>
      </c>
      <c r="F1498" s="46">
        <v>1.2435292543715701</v>
      </c>
      <c r="G1498" s="33">
        <f>[1]!thsiFinD("ths_int_chg_ratio_index",G$1,$A$3,$A1498,101)/100+1</f>
        <v>2.0654902893143001</v>
      </c>
      <c r="H1498" s="46">
        <v>2.0386145317753757</v>
      </c>
      <c r="I1498" s="333">
        <f t="shared" si="71"/>
        <v>3.0421466792158882</v>
      </c>
      <c r="J1498">
        <f t="shared" si="69"/>
        <v>3.2734453502843319E-2</v>
      </c>
      <c r="K1498" s="333">
        <f>MAX(I$3:I1498)</f>
        <v>3.1359690999635781</v>
      </c>
      <c r="L1498">
        <f t="shared" si="70"/>
        <v>-2.9918158552257323E-2</v>
      </c>
    </row>
    <row r="1499" spans="1:12">
      <c r="A1499" s="28">
        <v>46092</v>
      </c>
      <c r="B1499" s="33">
        <v>3.1643643878360499</v>
      </c>
      <c r="C1499" s="33">
        <v>2.2986600150680747</v>
      </c>
      <c r="D1499" s="33">
        <v>4.0300687606040242</v>
      </c>
      <c r="E1499" s="33">
        <v>1.5056036000000002</v>
      </c>
      <c r="F1499" s="46">
        <v>1.24881679076371</v>
      </c>
      <c r="G1499" s="33">
        <f>[1]!thsiFinD("ths_int_chg_ratio_index",G$1,$A$3,$A1499,101)/100+1</f>
        <v>2.0706069360060999</v>
      </c>
      <c r="H1499" s="46">
        <v>2.0421578404631315</v>
      </c>
      <c r="I1499" s="333">
        <f t="shared" si="71"/>
        <v>3.0361133005335779</v>
      </c>
      <c r="J1499">
        <f t="shared" si="69"/>
        <v>-1.9832635696137579E-3</v>
      </c>
      <c r="K1499" s="333">
        <f>MAX(I$3:I1499)</f>
        <v>3.1359690999635781</v>
      </c>
      <c r="L1499">
        <f t="shared" si="70"/>
        <v>-3.1842086527944402E-2</v>
      </c>
    </row>
    <row r="1500" spans="1:12">
      <c r="A1500" s="28">
        <v>46093</v>
      </c>
      <c r="B1500" s="33">
        <v>3.1185919261249877</v>
      </c>
      <c r="C1500" s="33">
        <v>2.2678058331755997</v>
      </c>
      <c r="D1500" s="33">
        <v>3.9693780190743753</v>
      </c>
      <c r="E1500" s="33">
        <v>1.4891863999999999</v>
      </c>
      <c r="F1500" s="46">
        <v>1.2437309122668501</v>
      </c>
      <c r="G1500" s="33">
        <f>[1]!thsiFinD("ths_int_chg_ratio_index",G$1,$A$3,$A1500,101)/100+1</f>
        <v>2.0563115332377002</v>
      </c>
      <c r="H1500" s="46">
        <v>2.0295517762090811</v>
      </c>
      <c r="I1500" s="333">
        <f t="shared" si="71"/>
        <v>2.9994648976417282</v>
      </c>
      <c r="J1500">
        <f t="shared" si="69"/>
        <v>-1.2070828478439544E-2</v>
      </c>
      <c r="K1500" s="333">
        <f>MAX(I$3:I1500)</f>
        <v>3.1359690999635781</v>
      </c>
      <c r="L1500">
        <f t="shared" si="70"/>
        <v>-4.3528554641509509E-2</v>
      </c>
    </row>
    <row r="1501" spans="1:12">
      <c r="A1501" s="28">
        <v>46094</v>
      </c>
      <c r="B1501" s="33">
        <v>3.1211886229794876</v>
      </c>
      <c r="C1501" s="33">
        <v>2.2509851748170249</v>
      </c>
      <c r="D1501" s="33">
        <v>3.9913920711419504</v>
      </c>
      <c r="E1501" s="33">
        <v>1.4710289000000001</v>
      </c>
      <c r="F1501" s="46">
        <v>1.2350771287692699</v>
      </c>
      <c r="G1501" s="33">
        <f>[1]!thsiFinD("ths_int_chg_ratio_index",G$1,$A$3,$A1501,101)/100+1</f>
        <v>2.0320648884862003</v>
      </c>
      <c r="H1501" s="46">
        <v>2.0084677478073361</v>
      </c>
      <c r="I1501" s="333">
        <f t="shared" si="71"/>
        <v>2.999929909474643</v>
      </c>
      <c r="J1501">
        <f t="shared" si="69"/>
        <v>1.5503159689589374E-4</v>
      </c>
      <c r="K1501" s="333">
        <f>MAX(I$3:I1501)</f>
        <v>3.1359690999635781</v>
      </c>
      <c r="L1501">
        <f t="shared" si="70"/>
        <v>-4.3380271345950128E-2</v>
      </c>
    </row>
    <row r="1502" spans="1:12">
      <c r="A1502" s="28">
        <v>46097</v>
      </c>
      <c r="B1502" s="33">
        <v>3.1720856605825252</v>
      </c>
      <c r="C1502" s="33">
        <v>2.274137350439025</v>
      </c>
      <c r="D1502" s="33">
        <v>4.0700339707260254</v>
      </c>
      <c r="E1502" s="33">
        <v>1.4793048</v>
      </c>
      <c r="F1502" s="46">
        <v>1.2331605840992399</v>
      </c>
      <c r="G1502" s="33">
        <f>[1]!thsiFinD("ths_int_chg_ratio_index",G$1,$A$3,$A1502,101)/100+1</f>
        <v>2.019910651</v>
      </c>
      <c r="H1502" s="46">
        <v>2.0065022716154091</v>
      </c>
      <c r="I1502" s="333">
        <f t="shared" si="71"/>
        <v>3.0382681211707174</v>
      </c>
      <c r="J1502">
        <f t="shared" si="69"/>
        <v>1.2779702477378363E-2</v>
      </c>
      <c r="K1502" s="333">
        <f>MAX(I$3:I1502)</f>
        <v>3.1359690999635781</v>
      </c>
      <c r="L1502">
        <f t="shared" si="70"/>
        <v>-3.1154955829761022E-2</v>
      </c>
    </row>
    <row r="1503" spans="1:12">
      <c r="A1503" s="28">
        <v>46098</v>
      </c>
      <c r="B1503" s="33">
        <v>3.0735812662907498</v>
      </c>
      <c r="C1503" s="33">
        <v>2.1973424343746748</v>
      </c>
      <c r="D1503" s="33">
        <v>3.9498200982068248</v>
      </c>
      <c r="E1503" s="33">
        <v>1.4420774999999999</v>
      </c>
      <c r="F1503" s="46">
        <v>1.21940925922931</v>
      </c>
      <c r="G1503" s="33">
        <f>[1]!thsiFinD("ths_int_chg_ratio_index",G$1,$A$3,$A1503,101)/100+1</f>
        <v>1.9805383708697901</v>
      </c>
      <c r="H1503" s="46">
        <v>1.9687396195728917</v>
      </c>
      <c r="I1503" s="333">
        <f t="shared" si="71"/>
        <v>2.9592798588898583</v>
      </c>
      <c r="J1503">
        <f t="shared" si="69"/>
        <v>-2.5997791877045762E-2</v>
      </c>
      <c r="K1503" s="333">
        <f>MAX(I$3:I1503)</f>
        <v>3.1359690999635781</v>
      </c>
      <c r="L1503">
        <f t="shared" si="70"/>
        <v>-5.6342787649206083E-2</v>
      </c>
    </row>
    <row r="1504" spans="1:12">
      <c r="A1504" s="28">
        <v>46099</v>
      </c>
      <c r="B1504" s="33">
        <v>3.1698198039072123</v>
      </c>
      <c r="C1504" s="33">
        <v>2.2601445032888501</v>
      </c>
      <c r="D1504" s="33">
        <v>4.0794951045255754</v>
      </c>
      <c r="E1504" s="33">
        <v>1.4626758</v>
      </c>
      <c r="F1504" s="46">
        <v>1.22682523534</v>
      </c>
      <c r="G1504" s="33">
        <f>[1]!thsiFinD("ths_int_chg_ratio_index",G$1,$A$3,$A1504,101)/100+1</f>
        <v>2.0102615067732001</v>
      </c>
      <c r="H1504" s="46">
        <v>1.9905030143258997</v>
      </c>
      <c r="I1504" s="333">
        <f t="shared" si="71"/>
        <v>3.0349990594257377</v>
      </c>
      <c r="J1504">
        <f t="shared" si="69"/>
        <v>2.5587036085287451E-2</v>
      </c>
      <c r="K1504" s="333">
        <f>MAX(I$3:I1504)</f>
        <v>3.1359690999635781</v>
      </c>
      <c r="L1504">
        <f t="shared" si="70"/>
        <v>-3.2197396504644482E-2</v>
      </c>
    </row>
    <row r="1505" spans="1:12">
      <c r="A1505" s="28">
        <v>46100</v>
      </c>
      <c r="B1505" s="33">
        <v>3.1214613313712878</v>
      </c>
      <c r="C1505" s="33">
        <v>2.2241244564442502</v>
      </c>
      <c r="D1505" s="33">
        <v>4.0187982062983254</v>
      </c>
      <c r="E1505" s="33">
        <v>1.4373023</v>
      </c>
      <c r="F1505" s="46">
        <v>1.20319575877079</v>
      </c>
      <c r="G1505" s="33">
        <f>[1]!thsiFinD("ths_int_chg_ratio_index",G$1,$A$3,$A1505,101)/100+1</f>
        <v>1.96073203516543</v>
      </c>
      <c r="H1505" s="46">
        <v>1.942311095985324</v>
      </c>
      <c r="I1505" s="333">
        <f t="shared" si="71"/>
        <v>2.9805546511418246</v>
      </c>
      <c r="J1505">
        <f t="shared" si="69"/>
        <v>-1.7938855076355287E-2</v>
      </c>
      <c r="K1505" s="333">
        <f>MAX(I$3:I1505)</f>
        <v>3.1359690999635781</v>
      </c>
      <c r="L1505">
        <f t="shared" si="70"/>
        <v>-4.9558667151267E-2</v>
      </c>
    </row>
    <row r="1506" spans="1:12">
      <c r="A1506" s="28">
        <v>46101</v>
      </c>
      <c r="B1506" s="33">
        <v>3.1624676076452625</v>
      </c>
      <c r="C1506" s="33">
        <v>2.2364098803011001</v>
      </c>
      <c r="D1506" s="33">
        <v>4.0885253349894253</v>
      </c>
      <c r="E1506" s="33">
        <v>1.4368196</v>
      </c>
      <c r="F1506" s="46">
        <v>1.19506472451821</v>
      </c>
      <c r="G1506" s="33">
        <f>[1]!thsiFinD("ths_int_chg_ratio_index",G$1,$A$3,$A1506,101)/100+1</f>
        <v>1.94569446351002</v>
      </c>
      <c r="H1506" s="46">
        <v>1.9134049734143341</v>
      </c>
      <c r="I1506" s="333">
        <f t="shared" si="71"/>
        <v>3.0009651542018796</v>
      </c>
      <c r="J1506">
        <f t="shared" si="69"/>
        <v>6.8478875407420592E-3</v>
      </c>
      <c r="K1506" s="333">
        <f>MAX(I$3:I1506)</f>
        <v>3.1359690999635781</v>
      </c>
      <c r="L1506">
        <f t="shared" si="70"/>
        <v>-4.3050151789845947E-2</v>
      </c>
    </row>
    <row r="1507" spans="1:12">
      <c r="A1507" s="28">
        <v>46104</v>
      </c>
      <c r="B1507" s="33">
        <v>3.0269031500021999</v>
      </c>
      <c r="C1507" s="33">
        <v>2.14123740085995</v>
      </c>
      <c r="D1507" s="33">
        <v>3.9125688991444498</v>
      </c>
      <c r="E1507" s="33">
        <v>1.3817626000000001</v>
      </c>
      <c r="F1507" s="46">
        <v>1.15320299489554</v>
      </c>
      <c r="G1507" s="33">
        <f>[1]!thsiFinD("ths_int_chg_ratio_index",G$1,$A$3,$A1507,101)/100+1</f>
        <v>1.8718154755226599</v>
      </c>
      <c r="H1507" s="46">
        <v>1.8265911019021086</v>
      </c>
      <c r="I1507" s="333">
        <f t="shared" si="71"/>
        <v>2.8695800005232792</v>
      </c>
      <c r="J1507">
        <f t="shared" si="69"/>
        <v>-4.3780966098402763E-2</v>
      </c>
      <c r="K1507" s="333">
        <f>MAX(I$3:I1507)</f>
        <v>3.1359690999635781</v>
      </c>
      <c r="L1507">
        <f t="shared" si="70"/>
        <v>-8.4946340652206298E-2</v>
      </c>
    </row>
    <row r="1508" spans="1:12">
      <c r="A1508" s="28">
        <v>46105</v>
      </c>
      <c r="B1508" s="33">
        <v>3.0846044164717625</v>
      </c>
      <c r="C1508" s="33">
        <v>2.1762290830229754</v>
      </c>
      <c r="D1508" s="33">
        <v>3.9929797499205502</v>
      </c>
      <c r="E1508" s="33">
        <v>1.4044970000000001</v>
      </c>
      <c r="F1508" s="46">
        <v>1.17066012249245</v>
      </c>
      <c r="G1508" s="33">
        <f>[1]!thsiFinD("ths_int_chg_ratio_index",G$1,$A$3,$A1508,101)/100+1</f>
        <v>1.8987903220484199</v>
      </c>
      <c r="H1508" s="46">
        <v>1.8755589989701036</v>
      </c>
      <c r="I1508" s="333">
        <f t="shared" si="71"/>
        <v>2.9342693744453268</v>
      </c>
      <c r="J1508">
        <f t="shared" si="69"/>
        <v>2.2543150534312106E-2</v>
      </c>
      <c r="K1508" s="333">
        <f>MAX(I$3:I1508)</f>
        <v>3.1359690999635781</v>
      </c>
      <c r="L1508">
        <f t="shared" si="70"/>
        <v>-6.4318148262555885E-2</v>
      </c>
    </row>
    <row r="1509" spans="1:12">
      <c r="A1509" s="28">
        <v>46106</v>
      </c>
      <c r="B1509" s="33">
        <v>3.1631277561161255</v>
      </c>
      <c r="C1509" s="33">
        <v>2.2370388605975</v>
      </c>
      <c r="D1509" s="33">
        <v>4.0892166516347501</v>
      </c>
      <c r="E1509" s="33">
        <v>1.430024</v>
      </c>
      <c r="F1509" s="46">
        <v>1.1898412287650399</v>
      </c>
      <c r="G1509" s="33">
        <f>[1]!thsiFinD("ths_int_chg_ratio_index",G$1,$A$3,$A1509,101)/100+1</f>
        <v>1.9374291777925301</v>
      </c>
      <c r="H1509" s="46">
        <v>1.9134710483583639</v>
      </c>
      <c r="I1509" s="333">
        <f t="shared" si="71"/>
        <v>3.001343849996557</v>
      </c>
      <c r="J1509">
        <f t="shared" si="69"/>
        <v>2.2859004062607324E-2</v>
      </c>
      <c r="K1509" s="333">
        <f>MAX(I$3:I1509)</f>
        <v>3.1359690999635781</v>
      </c>
      <c r="L1509">
        <f t="shared" si="70"/>
        <v>-4.2929393012381634E-2</v>
      </c>
    </row>
    <row r="1510" spans="1:12">
      <c r="A1510" s="28">
        <v>46107</v>
      </c>
      <c r="B1510" s="33">
        <v>3.1048416187573125</v>
      </c>
      <c r="C1510" s="33">
        <v>2.1962162386156496</v>
      </c>
      <c r="D1510" s="33">
        <v>4.0134669988989753</v>
      </c>
      <c r="E1510" s="33">
        <v>1.4019625</v>
      </c>
      <c r="F1510" s="46">
        <v>1.17313045508213</v>
      </c>
      <c r="G1510" s="33">
        <f>[1]!thsiFinD("ths_int_chg_ratio_index",G$1,$A$3,$A1510,101)/100+1</f>
        <v>1.903444376395</v>
      </c>
      <c r="H1510" s="46">
        <v>1.8891368133099078</v>
      </c>
      <c r="I1510" s="333">
        <f t="shared" si="71"/>
        <v>2.9513019061044417</v>
      </c>
      <c r="J1510">
        <f t="shared" si="69"/>
        <v>-1.6673179213428924E-2</v>
      </c>
      <c r="K1510" s="333">
        <f>MAX(I$3:I1510)</f>
        <v>3.1359690999635781</v>
      </c>
      <c r="L1510">
        <f t="shared" si="70"/>
        <v>-5.8886802762591395E-2</v>
      </c>
    </row>
    <row r="1511" spans="1:12">
      <c r="A1511" s="28">
        <v>46108</v>
      </c>
      <c r="B1511" s="33">
        <v>3.1191824300536877</v>
      </c>
      <c r="C1511" s="33">
        <v>2.213534227303275</v>
      </c>
      <c r="D1511" s="33">
        <v>4.0248306328041004</v>
      </c>
      <c r="E1511" s="33">
        <v>1.4124170999999999</v>
      </c>
      <c r="F1511" s="46">
        <v>1.1819786042562401</v>
      </c>
      <c r="G1511" s="33">
        <f>[1]!thsiFinD("ths_int_chg_ratio_index",G$1,$A$3,$A1511,101)/100+1</f>
        <v>1.92150647291053</v>
      </c>
      <c r="H1511" s="46">
        <v>1.9143847842996928</v>
      </c>
      <c r="I1511" s="333">
        <f t="shared" si="71"/>
        <v>2.9696077085518966</v>
      </c>
      <c r="J1511">
        <f t="shared" si="69"/>
        <v>6.202619396406428E-3</v>
      </c>
      <c r="K1511" s="333">
        <f>MAX(I$3:I1511)</f>
        <v>3.1359690999635781</v>
      </c>
      <c r="L1511">
        <f t="shared" si="70"/>
        <v>-5.3049435791192479E-2</v>
      </c>
    </row>
    <row r="1512" spans="1:12">
      <c r="A1512" s="28">
        <v>46111</v>
      </c>
      <c r="B1512" s="33">
        <v>3.1322434806279125</v>
      </c>
      <c r="C1512" s="33">
        <v>2.2327261316095752</v>
      </c>
      <c r="D1512" s="33">
        <v>4.0317608296462497</v>
      </c>
      <c r="E1512" s="33">
        <v>1.3972731</v>
      </c>
      <c r="F1512" s="46">
        <v>1.18068145410207</v>
      </c>
      <c r="G1512" s="33">
        <f>[1]!thsiFinD("ths_int_chg_ratio_index",G$1,$A$3,$A1512,101)/100+1</f>
        <v>1.9158405313224702</v>
      </c>
      <c r="H1512" s="46">
        <v>1.9211236682989525</v>
      </c>
      <c r="I1512" s="333">
        <f t="shared" si="71"/>
        <v>2.9764422489726012</v>
      </c>
      <c r="J1512">
        <f t="shared" si="69"/>
        <v>2.301496053173091E-3</v>
      </c>
      <c r="K1512" s="333">
        <f>MAX(I$3:I1512)</f>
        <v>3.1359690999635781</v>
      </c>
      <c r="L1512">
        <f t="shared" si="70"/>
        <v>-5.0870032805115817E-2</v>
      </c>
    </row>
    <row r="1513" spans="1:12">
      <c r="A1513" s="28">
        <v>46112</v>
      </c>
      <c r="B1513" s="33">
        <v>3.0566414187557376</v>
      </c>
      <c r="C1513" s="33">
        <v>2.1724185763093748</v>
      </c>
      <c r="D1513" s="33">
        <v>3.9408642612020999</v>
      </c>
      <c r="E1513" s="33">
        <v>1.362811</v>
      </c>
      <c r="F1513" s="46">
        <v>1.16688838595433</v>
      </c>
      <c r="G1513" s="33">
        <f>[1]!thsiFinD("ths_int_chg_ratio_index",G$1,$A$3,$A1513,101)/100+1</f>
        <v>1.88439984345694</v>
      </c>
      <c r="H1513" s="46">
        <v>1.893393514660463</v>
      </c>
      <c r="I1513" s="333">
        <f t="shared" si="71"/>
        <v>2.9171288879312813</v>
      </c>
      <c r="J1513">
        <f t="shared" si="69"/>
        <v>-1.9927603521215143E-2</v>
      </c>
      <c r="K1513" s="333">
        <f>MAX(I$3:I1513)</f>
        <v>3.1359690999635781</v>
      </c>
      <c r="L1513">
        <f t="shared" si="70"/>
        <v>-6.9783918481479468E-2</v>
      </c>
    </row>
    <row r="1514" spans="1:12">
      <c r="A1514" s="28">
        <v>46113</v>
      </c>
      <c r="B1514" s="33">
        <v>3.1454807233001372</v>
      </c>
      <c r="C1514" s="33">
        <v>2.2277476696281999</v>
      </c>
      <c r="D1514" s="33">
        <v>4.0632137769720753</v>
      </c>
      <c r="E1514" s="33">
        <v>1.4020895</v>
      </c>
      <c r="F1514" s="46">
        <v>1.18693633135767</v>
      </c>
      <c r="G1514" s="33">
        <f>[1]!thsiFinD("ths_int_chg_ratio_index",G$1,$A$3,$A1514,101)/100+1</f>
        <v>1.90955488510716</v>
      </c>
      <c r="H1514" s="46">
        <v>1.9300080145620344</v>
      </c>
      <c r="I1514" s="333">
        <f t="shared" si="71"/>
        <v>2.9966108957670547</v>
      </c>
      <c r="J1514">
        <f t="shared" si="69"/>
        <v>2.724665617779376E-2</v>
      </c>
      <c r="K1514" s="333">
        <f>MAX(I$3:I1514)</f>
        <v>3.1359690999635781</v>
      </c>
      <c r="L1514">
        <f t="shared" si="70"/>
        <v>-4.4438640737289758E-2</v>
      </c>
    </row>
    <row r="1515" spans="1:12">
      <c r="A1515" s="28">
        <v>46114</v>
      </c>
      <c r="B1515" s="33">
        <v>3.0824130944934498</v>
      </c>
      <c r="C1515" s="33">
        <v>2.17008125158035</v>
      </c>
      <c r="D1515" s="33">
        <v>3.9947449374065496</v>
      </c>
      <c r="E1515" s="33">
        <v>1.3719127</v>
      </c>
      <c r="F1515" s="46">
        <v>1.1717916083951401</v>
      </c>
      <c r="G1515" s="33">
        <f>[1]!thsiFinD("ths_int_chg_ratio_index",G$1,$A$3,$A1515,101)/100+1</f>
        <v>1.86732946408419</v>
      </c>
      <c r="H1515" s="46">
        <v>1.9007723420056193</v>
      </c>
      <c r="I1515" s="333">
        <f t="shared" si="71"/>
        <v>2.9477586397060844</v>
      </c>
      <c r="J1515">
        <f t="shared" si="69"/>
        <v>-1.6302502313522926E-2</v>
      </c>
      <c r="K1515" s="333">
        <f>MAX(I$3:I1515)</f>
        <v>3.1359690999635781</v>
      </c>
      <c r="L1515">
        <f t="shared" si="70"/>
        <v>-6.0016682007383193E-2</v>
      </c>
    </row>
    <row r="1516" spans="1:12">
      <c r="A1516" s="28">
        <v>46115</v>
      </c>
      <c r="B1516" s="33">
        <v>3.1225099229261124</v>
      </c>
      <c r="C1516" s="33">
        <v>2.1825753888470496</v>
      </c>
      <c r="D1516" s="33">
        <v>4.0624444570051743</v>
      </c>
      <c r="E1516" s="33">
        <v>1.3635314000000001</v>
      </c>
      <c r="F1516" s="46">
        <v>1.16157341025191</v>
      </c>
      <c r="G1516" s="33">
        <f>[1]!thsiFinD("ths_int_chg_ratio_index",G$1,$A$3,$A1516,101)/100+1</f>
        <v>1.84503387421646</v>
      </c>
      <c r="H1516" s="46">
        <v>1.8766282434894253</v>
      </c>
      <c r="I1516" s="333">
        <f t="shared" si="71"/>
        <v>2.9695363502472998</v>
      </c>
      <c r="J1516">
        <f t="shared" si="69"/>
        <v>7.3878879525179908E-3</v>
      </c>
      <c r="K1516" s="333">
        <f>MAX(I$3:I1516)</f>
        <v>3.1359690999635781</v>
      </c>
      <c r="L1516">
        <f t="shared" si="70"/>
        <v>-5.3072190576817668E-2</v>
      </c>
    </row>
    <row r="1517" spans="1:12">
      <c r="A1517" s="28">
        <v>46119</v>
      </c>
      <c r="B1517" s="33">
        <v>3.1277023244205497</v>
      </c>
      <c r="C1517" s="33">
        <v>2.1930158727091502</v>
      </c>
      <c r="D1517" s="33">
        <v>4.0623887761319502</v>
      </c>
      <c r="E1517" s="33">
        <v>1.3720281999999999</v>
      </c>
      <c r="F1517" s="46">
        <v>1.1631102920973</v>
      </c>
      <c r="G1517" s="33">
        <f>[1]!thsiFinD("ths_int_chg_ratio_index",G$1,$A$3,$A1517,101)/100+1</f>
        <v>1.8356733397657701</v>
      </c>
      <c r="H1517" s="46">
        <v>1.8921260725968649</v>
      </c>
      <c r="I1517" s="333">
        <f t="shared" si="71"/>
        <v>2.9772574243644074</v>
      </c>
      <c r="J1517">
        <f t="shared" si="69"/>
        <v>2.6000941582899895E-3</v>
      </c>
      <c r="K1517" s="333">
        <f>MAX(I$3:I1517)</f>
        <v>3.1359690999635781</v>
      </c>
      <c r="L1517">
        <f t="shared" si="70"/>
        <v>-5.0610089111214118E-2</v>
      </c>
    </row>
    <row r="1518" spans="1:12">
      <c r="A1518" s="28">
        <v>46120</v>
      </c>
      <c r="B1518" s="33">
        <v>3.3389547081089379</v>
      </c>
      <c r="C1518" s="33">
        <v>2.342664531523325</v>
      </c>
      <c r="D1518" s="33">
        <v>4.3352448846945499</v>
      </c>
      <c r="E1518" s="33">
        <v>1.4502261999999999</v>
      </c>
      <c r="F1518" s="46">
        <v>1.20846242352402</v>
      </c>
      <c r="G1518" s="33">
        <f>[1]!thsiFinD("ths_int_chg_ratio_index",G$1,$A$3,$A1518,101)/100+1</f>
        <v>1.9238700867454499</v>
      </c>
      <c r="H1518" s="46">
        <v>1.9756766305313755</v>
      </c>
      <c r="I1518" s="333">
        <f t="shared" si="71"/>
        <v>3.1554607576129627</v>
      </c>
      <c r="J1518">
        <f t="shared" si="69"/>
        <v>5.9854862327398006E-2</v>
      </c>
      <c r="K1518" s="333">
        <f>MAX(I$3:I1518)</f>
        <v>3.1554607576129627</v>
      </c>
      <c r="L1518">
        <f t="shared" si="70"/>
        <v>0</v>
      </c>
    </row>
    <row r="1519" spans="1:12">
      <c r="A1519" s="28">
        <v>46121</v>
      </c>
      <c r="B1519" s="33">
        <v>3.3587361342051123</v>
      </c>
      <c r="C1519" s="33">
        <v>2.3503619721100248</v>
      </c>
      <c r="D1519" s="33">
        <v>4.3671102963001998</v>
      </c>
      <c r="E1519" s="33">
        <v>1.4380324</v>
      </c>
      <c r="F1519" s="46">
        <v>1.2009310807731999</v>
      </c>
      <c r="G1519" s="33">
        <f>[1]!thsiFinD("ths_int_chg_ratio_index",G$1,$A$3,$A1519,101)/100+1</f>
        <v>1.9228035876212202</v>
      </c>
      <c r="H1519" s="46">
        <v>1.9654539503458104</v>
      </c>
      <c r="I1519" s="333">
        <f t="shared" si="71"/>
        <v>3.166282123323005</v>
      </c>
      <c r="J1519">
        <f t="shared" si="69"/>
        <v>3.4294090598130378E-3</v>
      </c>
      <c r="K1519" s="333">
        <f>MAX(I$3:I1519)</f>
        <v>3.166282123323005</v>
      </c>
      <c r="L1519">
        <f t="shared" si="70"/>
        <v>0</v>
      </c>
    </row>
    <row r="1520" spans="1:12">
      <c r="A1520" s="28">
        <v>46122</v>
      </c>
      <c r="B1520" s="33">
        <v>3.4603637331676373</v>
      </c>
      <c r="C1520" s="33">
        <v>2.4022806102873497</v>
      </c>
      <c r="D1520" s="33">
        <v>4.518446856047925</v>
      </c>
      <c r="E1520" s="33">
        <v>1.4662866000000001</v>
      </c>
      <c r="F1520" s="46">
        <v>1.21721993415874</v>
      </c>
      <c r="G1520" s="33">
        <f>[1]!thsiFinD("ths_int_chg_ratio_index",G$1,$A$3,$A1520,101)/100+1</f>
        <v>1.9595640255854199</v>
      </c>
      <c r="H1520" s="46">
        <v>1.984868898628287</v>
      </c>
      <c r="I1520" s="333">
        <f t="shared" si="71"/>
        <v>3.251657877338106</v>
      </c>
      <c r="J1520">
        <f t="shared" si="69"/>
        <v>2.696403879686482E-2</v>
      </c>
      <c r="K1520" s="333">
        <f>MAX(I$3:I1520)</f>
        <v>3.251657877338106</v>
      </c>
      <c r="L1520">
        <f t="shared" si="70"/>
        <v>0</v>
      </c>
    </row>
    <row r="1521" spans="1:12">
      <c r="A1521" s="28">
        <v>46125</v>
      </c>
      <c r="B1521" s="33">
        <v>3.4734514850926876</v>
      </c>
      <c r="C1521" s="33">
        <v>2.3974682856644751</v>
      </c>
      <c r="D1521" s="33">
        <v>4.5494346845209002</v>
      </c>
      <c r="E1521" s="33">
        <v>1.4775502</v>
      </c>
      <c r="F1521" s="46">
        <v>1.21894970921343</v>
      </c>
      <c r="G1521" s="33">
        <f>[1]!thsiFinD("ths_int_chg_ratio_index",G$1,$A$3,$A1521,101)/100+1</f>
        <v>1.9519020279322499</v>
      </c>
      <c r="H1521" s="46">
        <v>1.9864283176321642</v>
      </c>
      <c r="I1521" s="333">
        <f t="shared" si="71"/>
        <v>3.2679315010765322</v>
      </c>
      <c r="J1521">
        <f t="shared" si="69"/>
        <v>5.0047158564381355E-3</v>
      </c>
      <c r="K1521" s="333">
        <f>MAX(I$3:I1521)</f>
        <v>3.2679315010765322</v>
      </c>
      <c r="L1521">
        <f t="shared" si="70"/>
        <v>0</v>
      </c>
    </row>
    <row r="1522" spans="1:12">
      <c r="A1522" s="28">
        <v>46126</v>
      </c>
      <c r="B1522" s="33">
        <v>3.5628734086409253</v>
      </c>
      <c r="C1522" s="33">
        <v>2.4568947271560253</v>
      </c>
      <c r="D1522" s="33">
        <v>4.6688520901258261</v>
      </c>
      <c r="E1522" s="33">
        <v>1.5062333999999999</v>
      </c>
      <c r="F1522" s="46">
        <v>1.2345558519915201</v>
      </c>
      <c r="G1522" s="33">
        <f>[1]!thsiFinD("ths_int_chg_ratio_index",G$1,$A$3,$A1522,101)/100+1</f>
        <v>1.9844806970918101</v>
      </c>
      <c r="H1522" s="46">
        <v>2.0129888308042712</v>
      </c>
      <c r="I1522" s="333">
        <f t="shared" si="71"/>
        <v>3.3409204604650489</v>
      </c>
      <c r="J1522">
        <f t="shared" si="69"/>
        <v>2.2334911048310646E-2</v>
      </c>
      <c r="K1522" s="333">
        <f>MAX(I$3:I1522)</f>
        <v>3.3409204604650489</v>
      </c>
      <c r="L1522">
        <f t="shared" si="70"/>
        <v>0</v>
      </c>
    </row>
    <row r="1523" spans="1:12">
      <c r="A1523" s="28">
        <v>46127</v>
      </c>
      <c r="B1523" s="33">
        <v>3.5089445796286127</v>
      </c>
      <c r="C1523" s="33">
        <v>2.4244916104041998</v>
      </c>
      <c r="D1523" s="33">
        <v>4.5933975488530248</v>
      </c>
      <c r="E1523" s="33">
        <v>1.4924269999999999</v>
      </c>
      <c r="F1523" s="46">
        <v>1.2296110966253599</v>
      </c>
      <c r="G1523" s="33">
        <f>[1]!thsiFinD("ths_int_chg_ratio_index",G$1,$A$3,$A1523,101)/100+1</f>
        <v>1.9789793748572799</v>
      </c>
      <c r="H1523" s="46">
        <v>2.0038220601079946</v>
      </c>
      <c r="I1523" s="333">
        <f t="shared" si="71"/>
        <v>3.2986098044805097</v>
      </c>
      <c r="J1523">
        <f t="shared" si="69"/>
        <v>-1.2664370937657599E-2</v>
      </c>
      <c r="K1523" s="333">
        <f>MAX(I$3:I1523)</f>
        <v>3.3409204604650489</v>
      </c>
      <c r="L1523">
        <f t="shared" si="70"/>
        <v>-1.2664370937657599E-2</v>
      </c>
    </row>
    <row r="1524" spans="1:12">
      <c r="A1524" s="28">
        <v>46128</v>
      </c>
      <c r="B1524" s="33">
        <v>3.6021897948572876</v>
      </c>
      <c r="C1524" s="33">
        <v>2.4864761145245251</v>
      </c>
      <c r="D1524" s="33">
        <v>4.7179034751900497</v>
      </c>
      <c r="E1524" s="33">
        <v>1.5109986</v>
      </c>
      <c r="F1524" s="46">
        <v>1.2451658432848001</v>
      </c>
      <c r="G1524" s="33">
        <f>[1]!thsiFinD("ths_int_chg_ratio_index",G$1,$A$3,$A1524,101)/100+1</f>
        <v>1.9991808217586899</v>
      </c>
      <c r="H1524" s="46">
        <v>2.0384661943302977</v>
      </c>
      <c r="I1524" s="333">
        <f t="shared" si="71"/>
        <v>3.3781848347601739</v>
      </c>
      <c r="J1524">
        <f t="shared" si="69"/>
        <v>2.4123808209014941E-2</v>
      </c>
      <c r="K1524" s="333">
        <f>MAX(I$3:I1524)</f>
        <v>3.3781848347601739</v>
      </c>
      <c r="L1524">
        <f t="shared" si="70"/>
        <v>0</v>
      </c>
    </row>
    <row r="1525" spans="1:12">
      <c r="A1525" s="28">
        <v>46129</v>
      </c>
      <c r="B1525" s="33">
        <v>3.7111705415143001</v>
      </c>
      <c r="C1525" s="33">
        <v>2.5369597134923501</v>
      </c>
      <c r="D1525" s="33">
        <v>4.8853813695362494</v>
      </c>
      <c r="E1525" s="33">
        <v>1.5188451999999999</v>
      </c>
      <c r="F1525" s="46">
        <v>1.2451547647217001</v>
      </c>
      <c r="G1525" s="33">
        <f>[1]!thsiFinD("ths_int_chg_ratio_index",G$1,$A$3,$A1525,101)/100+1</f>
        <v>1.99179625576972</v>
      </c>
      <c r="H1525" s="46">
        <v>2.0473219724175715</v>
      </c>
      <c r="I1525" s="333">
        <f t="shared" si="71"/>
        <v>3.4663516709769104</v>
      </c>
      <c r="J1525">
        <f t="shared" si="69"/>
        <v>2.6098878696492633E-2</v>
      </c>
      <c r="K1525" s="333">
        <f>MAX(I$3:I1525)</f>
        <v>3.4663516709769104</v>
      </c>
      <c r="L1525">
        <f t="shared" si="70"/>
        <v>0</v>
      </c>
    </row>
    <row r="1526" spans="1:12">
      <c r="A1526" s="28">
        <v>46132</v>
      </c>
      <c r="B1526" s="33">
        <v>3.7330200099862627</v>
      </c>
      <c r="C1526" s="33">
        <v>2.56073703510395</v>
      </c>
      <c r="D1526" s="33">
        <v>4.905302984868575</v>
      </c>
      <c r="E1526" s="33">
        <v>1.5410302</v>
      </c>
      <c r="F1526" s="46">
        <v>1.2538524417667301</v>
      </c>
      <c r="G1526" s="33">
        <f>[1]!thsiFinD("ths_int_chg_ratio_index",G$1,$A$3,$A1526,101)/100+1</f>
        <v>2.0328851391663001</v>
      </c>
      <c r="H1526" s="46">
        <v>2.0619189364960793</v>
      </c>
      <c r="I1526" s="333">
        <f t="shared" si="71"/>
        <v>3.4836109606823271</v>
      </c>
      <c r="J1526">
        <f t="shared" si="69"/>
        <v>4.9790936822495802E-3</v>
      </c>
      <c r="K1526" s="333">
        <f>MAX(I$3:I1526)</f>
        <v>3.4836109606823271</v>
      </c>
      <c r="L1526">
        <f t="shared" si="70"/>
        <v>0</v>
      </c>
    </row>
    <row r="1527" spans="1:12">
      <c r="A1527" s="28">
        <v>46133</v>
      </c>
      <c r="B1527" s="33">
        <v>3.7531710205671751</v>
      </c>
      <c r="C1527" s="33">
        <v>2.5469160651871752</v>
      </c>
      <c r="D1527" s="33">
        <v>4.959425975947175</v>
      </c>
      <c r="E1527" s="33">
        <v>1.5266370999999999</v>
      </c>
      <c r="F1527" s="46">
        <v>1.25498135669486</v>
      </c>
      <c r="G1527" s="33">
        <f>[1]!thsiFinD("ths_int_chg_ratio_index",G$1,$A$3,$A1527,101)/100+1</f>
        <v>2.0245119083603003</v>
      </c>
      <c r="H1527" s="46">
        <v>2.0619788408731163</v>
      </c>
      <c r="I1527" s="333">
        <f t="shared" si="71"/>
        <v>3.5107024084101459</v>
      </c>
      <c r="J1527">
        <f t="shared" si="69"/>
        <v>7.7768292824846874E-3</v>
      </c>
      <c r="K1527" s="333">
        <f>MAX(I$3:I1527)</f>
        <v>3.5107024084101459</v>
      </c>
      <c r="L1527">
        <f t="shared" si="70"/>
        <v>0</v>
      </c>
    </row>
    <row r="1528" spans="1:12">
      <c r="A1528" s="28">
        <v>46134</v>
      </c>
      <c r="B1528" s="33">
        <v>3.8836096472595374</v>
      </c>
      <c r="C1528" s="33">
        <v>2.6326731156546748</v>
      </c>
      <c r="D1528" s="33">
        <v>5.1345461788644</v>
      </c>
      <c r="E1528" s="33">
        <v>1.5546654</v>
      </c>
      <c r="F1528" s="46">
        <v>1.265519524308</v>
      </c>
      <c r="G1528" s="33">
        <f>[1]!thsiFinD("ths_int_chg_ratio_index",G$1,$A$3,$A1528,101)/100+1</f>
        <v>2.0574430386514</v>
      </c>
      <c r="H1528" s="46">
        <v>2.083964204874369</v>
      </c>
      <c r="I1528" s="333">
        <f t="shared" si="71"/>
        <v>3.6092551918693845</v>
      </c>
      <c r="J1528">
        <f t="shared" si="69"/>
        <v>2.8072098399211542E-2</v>
      </c>
      <c r="K1528" s="333">
        <f>MAX(I$3:I1528)</f>
        <v>3.6092551918693845</v>
      </c>
      <c r="L1528">
        <f t="shared" si="70"/>
        <v>0</v>
      </c>
    </row>
    <row r="1529" spans="1:12">
      <c r="A1529" s="28">
        <v>46135</v>
      </c>
      <c r="B1529" s="33">
        <v>3.8307360740782124</v>
      </c>
      <c r="C1529" s="33">
        <v>2.6053331029416</v>
      </c>
      <c r="D1529" s="33">
        <v>5.0561390452148247</v>
      </c>
      <c r="E1529" s="33">
        <v>1.5379255999999999</v>
      </c>
      <c r="F1529" s="46">
        <v>1.2595060148183501</v>
      </c>
      <c r="G1529" s="33">
        <f>[1]!thsiFinD("ths_int_chg_ratio_index",G$1,$A$3,$A1529,101)/100+1</f>
        <v>2.0380779702594998</v>
      </c>
      <c r="H1529" s="46">
        <v>2.0604854250549107</v>
      </c>
      <c r="I1529" s="333">
        <f t="shared" si="71"/>
        <v>3.5583122351348679</v>
      </c>
      <c r="J1529">
        <f t="shared" si="69"/>
        <v>-1.411453444723898E-2</v>
      </c>
      <c r="K1529" s="333">
        <f>MAX(I$3:I1529)</f>
        <v>3.6092551918693845</v>
      </c>
      <c r="L1529">
        <f t="shared" si="70"/>
        <v>-1.411453444723898E-2</v>
      </c>
    </row>
    <row r="1530" spans="1:12">
      <c r="A1530" s="28">
        <v>46136</v>
      </c>
      <c r="B1530" s="33">
        <v>3.7703814847417498</v>
      </c>
      <c r="C1530" s="33">
        <v>2.5691148480861248</v>
      </c>
      <c r="D1530" s="33">
        <v>4.9716481213973749</v>
      </c>
      <c r="E1530" s="33">
        <v>1.5363502</v>
      </c>
      <c r="F1530" s="46">
        <v>1.2542648962032099</v>
      </c>
      <c r="G1530" s="33">
        <f>[1]!thsiFinD("ths_int_chg_ratio_index",G$1,$A$3,$A1530,101)/100+1</f>
        <v>2.0231213264846999</v>
      </c>
      <c r="H1530" s="46">
        <v>2.0527045505638286</v>
      </c>
      <c r="I1530" s="333">
        <f t="shared" si="71"/>
        <v>3.5121763359806017</v>
      </c>
      <c r="J1530">
        <f t="shared" si="69"/>
        <v>-1.2965669144691438E-2</v>
      </c>
      <c r="K1530" s="333">
        <f>MAX(I$3:I1530)</f>
        <v>3.6092551918693845</v>
      </c>
      <c r="L1530">
        <f t="shared" si="70"/>
        <v>-2.6897199208156142E-2</v>
      </c>
    </row>
    <row r="1531" spans="1:12">
      <c r="A1531" s="28">
        <v>46139</v>
      </c>
      <c r="B1531" s="33">
        <v>3.8372628955794252</v>
      </c>
      <c r="C1531" s="33">
        <v>2.6304223348590501</v>
      </c>
      <c r="D1531" s="33">
        <v>5.0441034562998004</v>
      </c>
      <c r="E1531" s="33">
        <v>1.5624544</v>
      </c>
      <c r="F1531" s="46">
        <v>1.2567822075098101</v>
      </c>
      <c r="G1531" s="33">
        <f>[1]!thsiFinD("ths_int_chg_ratio_index",G$1,$A$3,$A1531,101)/100+1</f>
        <v>2.0616324382703999</v>
      </c>
      <c r="H1531" s="46">
        <v>2.0661899689542933</v>
      </c>
      <c r="I1531" s="333">
        <f t="shared" si="71"/>
        <v>3.5551467126270468</v>
      </c>
      <c r="J1531">
        <f t="shared" si="69"/>
        <v>1.2234686569188913E-2</v>
      </c>
      <c r="K1531" s="333">
        <f>MAX(I$3:I1531)</f>
        <v>3.6092551918693845</v>
      </c>
      <c r="L1531">
        <f t="shared" si="70"/>
        <v>-1.4991591440868035E-2</v>
      </c>
    </row>
    <row r="1532" spans="1:12">
      <c r="A1532" s="28">
        <v>46140</v>
      </c>
      <c r="B1532" s="33">
        <v>3.7744201405545255</v>
      </c>
      <c r="C1532" s="33">
        <v>2.598397633704975</v>
      </c>
      <c r="D1532" s="33">
        <v>4.9504426474040759</v>
      </c>
      <c r="E1532" s="33">
        <v>1.5335746000000001</v>
      </c>
      <c r="F1532" s="46">
        <v>1.2502616784649501</v>
      </c>
      <c r="G1532" s="33">
        <f>[1]!thsiFinD("ths_int_chg_ratio_index",G$1,$A$3,$A1532,101)/100+1</f>
        <v>2.0388007940007</v>
      </c>
      <c r="H1532" s="46">
        <v>2.0478131440096305</v>
      </c>
      <c r="I1532" s="333">
        <f t="shared" si="71"/>
        <v>3.4991278957068532</v>
      </c>
      <c r="J1532">
        <f t="shared" si="69"/>
        <v>-1.5757104122096521E-2</v>
      </c>
      <c r="K1532" s="333">
        <f>MAX(I$3:I1532)</f>
        <v>3.6092551918693845</v>
      </c>
      <c r="L1532">
        <f t="shared" si="70"/>
        <v>-3.0512471495674931E-2</v>
      </c>
    </row>
    <row r="1533" spans="1:12">
      <c r="A1533" s="28">
        <v>46141</v>
      </c>
      <c r="B1533" s="33">
        <v>3.8143013490216</v>
      </c>
      <c r="C1533" s="33">
        <v>2.61291097383305</v>
      </c>
      <c r="D1533" s="33">
        <v>5.01569172421015</v>
      </c>
      <c r="E1533" s="33">
        <v>1.5501032000000001</v>
      </c>
      <c r="F1533" s="46">
        <v>1.2660691051783801</v>
      </c>
      <c r="G1533" s="33">
        <f>[1]!thsiFinD("ths_int_chg_ratio_index",G$1,$A$3,$A1533,101)/100+1</f>
        <v>2.0541091152017001</v>
      </c>
      <c r="H1533" s="46">
        <v>2.0753900299632226</v>
      </c>
      <c r="I1533" s="333">
        <f t="shared" si="71"/>
        <v>3.5455408770866863</v>
      </c>
      <c r="J1533">
        <f t="shared" si="69"/>
        <v>1.3264156888000089E-2</v>
      </c>
      <c r="K1533" s="333">
        <f>MAX(I$3:I1533)</f>
        <v>3.6092551918693845</v>
      </c>
      <c r="L1533">
        <f t="shared" si="70"/>
        <v>-1.7653036816634105E-2</v>
      </c>
    </row>
    <row r="1534" spans="1:12">
      <c r="A1534" s="28">
        <v>46142</v>
      </c>
      <c r="B1534" s="33">
        <v>3.8381332601825</v>
      </c>
      <c r="C1534" s="33">
        <v>2.6500447230157747</v>
      </c>
      <c r="D1534" s="33">
        <v>5.0262217973492254</v>
      </c>
      <c r="E1534" s="33">
        <v>1.5769944</v>
      </c>
      <c r="F1534" s="46">
        <v>1.2658053699337901</v>
      </c>
      <c r="G1534" s="33">
        <f>[1]!thsiFinD("ths_int_chg_ratio_index",G$1,$A$3,$A1534,101)/100+1</f>
        <v>2.0603068214366003</v>
      </c>
      <c r="H1534" s="46">
        <v>2.0825816536711588</v>
      </c>
      <c r="I1534" s="333">
        <f t="shared" si="71"/>
        <v>3.5544017255101918</v>
      </c>
      <c r="J1534">
        <f>I1534/I1533-1</f>
        <v>2.4991528036721888E-3</v>
      </c>
      <c r="K1534" s="333">
        <f>MAX(I$3:I1534)</f>
        <v>3.6092551918693845</v>
      </c>
      <c r="L1534">
        <f>I1534/K1534-1</f>
        <v>-1.5198001649415538E-2</v>
      </c>
    </row>
    <row r="1536" spans="1:12">
      <c r="J1536" s="52">
        <f>STDEV(J4:J1534)*250^0.5</f>
        <v>0.24782810627002727</v>
      </c>
      <c r="L1536">
        <f>MIN(L3:L1534)</f>
        <v>-0.39015008384226624</v>
      </c>
    </row>
    <row r="1537" spans="8:10">
      <c r="H1537" s="26">
        <v>43830</v>
      </c>
      <c r="I1537" s="47">
        <v>1</v>
      </c>
    </row>
    <row r="1538" spans="8:10">
      <c r="H1538" s="26">
        <v>44195</v>
      </c>
      <c r="I1538" s="47">
        <f>VLOOKUP($H1538,$A$3:$L$1534,9,0)</f>
        <v>1.4335467473626125</v>
      </c>
      <c r="J1538">
        <f t="shared" ref="J1538:J1543" si="72">I1538/I1537-1</f>
        <v>0.43354674736261245</v>
      </c>
    </row>
    <row r="1539" spans="8:10">
      <c r="H1539" s="26">
        <v>44561</v>
      </c>
      <c r="I1539" s="47">
        <f t="shared" ref="I1539:I1544" si="73">VLOOKUP($H1539,$A$3:$L$1534,9,0)</f>
        <v>1.7865133130208761</v>
      </c>
      <c r="J1539">
        <f t="shared" si="72"/>
        <v>0.2462190830592994</v>
      </c>
    </row>
    <row r="1540" spans="8:10">
      <c r="H1540" s="26">
        <v>44925</v>
      </c>
      <c r="I1540" s="47">
        <f t="shared" si="73"/>
        <v>1.39996754174635</v>
      </c>
      <c r="J1540">
        <f t="shared" si="72"/>
        <v>-0.21636881654181617</v>
      </c>
    </row>
    <row r="1541" spans="8:10">
      <c r="H1541" s="26">
        <v>45289</v>
      </c>
      <c r="I1541" s="47">
        <f t="shared" si="73"/>
        <v>1.3931329405587893</v>
      </c>
      <c r="J1541">
        <f t="shared" si="72"/>
        <v>-4.881971177013833E-3</v>
      </c>
    </row>
    <row r="1542" spans="8:10">
      <c r="H1542" s="26">
        <v>45657</v>
      </c>
      <c r="I1542" s="47">
        <f t="shared" si="73"/>
        <v>1.6760462406814121</v>
      </c>
      <c r="J1542">
        <f t="shared" si="72"/>
        <v>0.20307703011397127</v>
      </c>
    </row>
    <row r="1543" spans="8:10">
      <c r="H1543" s="26">
        <v>46022</v>
      </c>
      <c r="I1543" s="47">
        <f t="shared" si="73"/>
        <v>2.8713029839846218</v>
      </c>
      <c r="J1543">
        <f t="shared" si="72"/>
        <v>0.71314067254926505</v>
      </c>
    </row>
    <row r="1544" spans="8:10">
      <c r="H1544" s="26">
        <v>46142</v>
      </c>
      <c r="I1544" s="47">
        <f t="shared" si="73"/>
        <v>3.5544017255101918</v>
      </c>
      <c r="J1544">
        <f>I1544/I1543-1</f>
        <v>0.23790548936692391</v>
      </c>
    </row>
    <row r="1545" spans="8:10">
      <c r="J1545" s="46">
        <f>I1544-1</f>
        <v>2.5544017255101918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0" sqref="D40"/>
    </sheetView>
  </sheetViews>
  <sheetFormatPr defaultRowHeight="14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31"/>
  <sheetViews>
    <sheetView tabSelected="1" workbookViewId="0">
      <pane xSplit="4" ySplit="10" topLeftCell="J1609" activePane="bottomRight" state="frozen"/>
      <selection pane="topRight" activeCell="E1" sqref="E1"/>
      <selection pane="bottomLeft" activeCell="A11" sqref="A11"/>
      <selection pane="bottomRight" activeCell="J1636" sqref="J1636"/>
    </sheetView>
  </sheetViews>
  <sheetFormatPr defaultColWidth="11.83203125" defaultRowHeight="14"/>
  <cols>
    <col min="2" max="2" width="15.4140625" style="3" customWidth="1"/>
    <col min="3" max="3" width="10.5" style="3" customWidth="1"/>
    <col min="4" max="4" width="10.58203125" bestFit="1" customWidth="1"/>
    <col min="5" max="5" width="16.75" customWidth="1"/>
    <col min="6" max="6" width="9.83203125" customWidth="1"/>
    <col min="7" max="7" width="19" customWidth="1"/>
    <col min="8" max="8" width="18.25" bestFit="1" customWidth="1"/>
    <col min="9" max="9" width="21.25" customWidth="1"/>
    <col min="10" max="10" width="16.33203125" customWidth="1"/>
    <col min="11" max="12" width="15.75" bestFit="1" customWidth="1"/>
    <col min="13" max="13" width="18.9140625" bestFit="1" customWidth="1"/>
    <col min="14" max="14" width="21.08203125" customWidth="1"/>
    <col min="15" max="15" width="8.08203125" customWidth="1"/>
    <col min="16" max="16" width="9.33203125" customWidth="1"/>
    <col min="17" max="18" width="10.33203125" customWidth="1"/>
    <col min="19" max="22" width="5.08203125" customWidth="1"/>
    <col min="23" max="25" width="6.08203125" customWidth="1"/>
    <col min="26" max="26" width="6.6640625" customWidth="1"/>
    <col min="27" max="27" width="5.75" customWidth="1"/>
    <col min="28" max="30" width="7.33203125" customWidth="1"/>
    <col min="31" max="31" width="6.9140625" customWidth="1"/>
    <col min="32" max="32" width="7.33203125" customWidth="1"/>
    <col min="33" max="33" width="6.5" bestFit="1" customWidth="1"/>
  </cols>
  <sheetData>
    <row r="1" spans="1:53">
      <c r="A1" s="3" t="s">
        <v>60</v>
      </c>
      <c r="B1" s="3" t="s">
        <v>227</v>
      </c>
      <c r="C1" s="3" t="s">
        <v>218</v>
      </c>
      <c r="D1" t="s">
        <v>229</v>
      </c>
      <c r="E1" t="s">
        <v>230</v>
      </c>
      <c r="F1" t="s">
        <v>76</v>
      </c>
      <c r="G1" t="s">
        <v>64</v>
      </c>
      <c r="H1" s="1" t="s">
        <v>79</v>
      </c>
      <c r="I1" t="s">
        <v>65</v>
      </c>
      <c r="M1" s="25" t="s">
        <v>199</v>
      </c>
      <c r="N1" s="25" t="s">
        <v>351</v>
      </c>
      <c r="O1">
        <v>15</v>
      </c>
      <c r="P1">
        <v>16</v>
      </c>
      <c r="Q1">
        <v>17</v>
      </c>
      <c r="R1">
        <v>18</v>
      </c>
      <c r="S1">
        <v>19</v>
      </c>
      <c r="AJ1" s="3"/>
      <c r="AK1" s="1"/>
    </row>
    <row r="2" spans="1:53" s="3" customFormat="1" ht="28">
      <c r="A2" s="3" t="str">
        <f>[1]!HX_AutoDate(1,"2020-01-1","2026-09-18",-1,-1,0,0,0,0,0,"SSE",1629,0)</f>
        <v>日期</v>
      </c>
      <c r="B2" s="31" t="s">
        <v>225</v>
      </c>
      <c r="C2" s="31" t="s">
        <v>221</v>
      </c>
      <c r="D2" s="3" t="s">
        <v>72</v>
      </c>
      <c r="E2" s="3" t="s">
        <v>84</v>
      </c>
      <c r="F2" s="3" t="s">
        <v>77</v>
      </c>
      <c r="G2" s="3" t="s">
        <v>9</v>
      </c>
      <c r="H2" s="3" t="s">
        <v>82</v>
      </c>
      <c r="I2" s="3" t="s">
        <v>1</v>
      </c>
      <c r="J2" s="3" t="s">
        <v>299</v>
      </c>
      <c r="K2" s="3" t="s">
        <v>192</v>
      </c>
      <c r="L2" s="3" t="s">
        <v>193</v>
      </c>
      <c r="M2" s="31" t="s">
        <v>198</v>
      </c>
      <c r="N2" s="31" t="s">
        <v>268</v>
      </c>
      <c r="O2" s="3" t="s">
        <v>299</v>
      </c>
      <c r="P2" s="3" t="s">
        <v>192</v>
      </c>
      <c r="Q2" s="3" t="s">
        <v>193</v>
      </c>
      <c r="R2" s="31" t="s">
        <v>198</v>
      </c>
      <c r="S2" s="31" t="s">
        <v>268</v>
      </c>
      <c r="T2" s="31"/>
      <c r="U2" s="31"/>
      <c r="V2" s="31"/>
      <c r="W2" s="31"/>
      <c r="X2" s="31"/>
      <c r="Y2" s="31"/>
      <c r="Z2" s="31"/>
      <c r="AA2" s="31"/>
      <c r="AB2" s="31"/>
      <c r="AC2" s="31"/>
      <c r="AJ2" s="31"/>
    </row>
    <row r="3" spans="1:53">
      <c r="A3" s="28">
        <v>43832</v>
      </c>
      <c r="B3" s="11">
        <v>0.25</v>
      </c>
      <c r="C3" s="11">
        <v>0.25</v>
      </c>
      <c r="D3" s="29">
        <v>0.25</v>
      </c>
      <c r="E3" s="29">
        <v>0.25</v>
      </c>
      <c r="F3" s="11">
        <v>0.25</v>
      </c>
      <c r="G3" s="11">
        <v>0.25</v>
      </c>
      <c r="H3" s="11">
        <v>0.25</v>
      </c>
      <c r="I3" s="11">
        <v>0.25</v>
      </c>
      <c r="J3" s="145" t="s">
        <v>292</v>
      </c>
      <c r="K3" s="45">
        <f>SUMPRODUCT(B3:E3,B$3:E$3)/100</f>
        <v>2.5000000000000001E-3</v>
      </c>
      <c r="L3" s="45">
        <f>SUMPRODUCT(F3:I3,F$3:I$3)/100</f>
        <v>2.5000000000000001E-3</v>
      </c>
      <c r="O3" s="11" t="s">
        <v>292</v>
      </c>
      <c r="Q3" s="33">
        <f t="shared" ref="Q3" si="0">L3+1</f>
        <v>1.0024999999999999</v>
      </c>
      <c r="R3" s="33">
        <f t="shared" ref="R3" si="1">M3+1</f>
        <v>1</v>
      </c>
    </row>
    <row r="4" spans="1:53">
      <c r="A4" s="28">
        <v>43833</v>
      </c>
      <c r="B4" s="12">
        <f>[1]!thsiFinD("ths_int_chg_ratio_index",B$1,$A$4,$A4,101)</f>
        <v>0.50890893245268998</v>
      </c>
      <c r="C4" s="12">
        <f>[1]!thsiFinD("ths_int_chg_ratio_index",C$1,$A$4,$A4,101)</f>
        <v>-9.2007054621023002E-2</v>
      </c>
      <c r="D4" s="12">
        <f>[1]!thsiFinD("ths_int_chg_ratio_index",D$1,$A$4,$A4,101)</f>
        <v>0.46664615129946002</v>
      </c>
      <c r="E4" s="12">
        <f>[1]!thsiFinD("ths_int_chg_ratio_index",E$1,$A$4,$A4,101)</f>
        <v>8.0616316685247005E-2</v>
      </c>
      <c r="F4" s="12">
        <f>[1]!thsiFinD("ths_adjustment_nvg_ratio_fund",F$1,$A$4,$A4,101)</f>
        <v>0.67526089625537</v>
      </c>
      <c r="G4" s="12">
        <f>[1]!thsiFinD("ths_adjustment_nvg_ratio_fund",G$1,$A$4,$A4,101)</f>
        <v>0.51078320090804996</v>
      </c>
      <c r="H4" s="12">
        <f>[1]!thsiFinD("ths_adjustment_nvg_ratio_fund",H$1,$A$4,$A4,101)</f>
        <v>0.99999999999999001</v>
      </c>
      <c r="I4" s="12">
        <f>[1]!thsiFinD("ths_adjustment_nvg_ratio_fund",I$1,$A$4,$A4,101)</f>
        <v>0.29296874999999001</v>
      </c>
      <c r="J4" s="32">
        <f>50%*K4+50%*L4</f>
        <v>4.3039714912247173E-3</v>
      </c>
      <c r="K4" s="45">
        <f>SUMPRODUCT(B4:E4,B$3:E$3)/100</f>
        <v>2.4104108645409354E-3</v>
      </c>
      <c r="L4" s="45">
        <f>SUMPRODUCT(F4:I4,F$3:I$3)/100</f>
        <v>6.1975321179084993E-3</v>
      </c>
      <c r="M4" s="32">
        <f>[1]!thsiFinD("ths_int_chg_ratio_index",M$1,$A$4,$A4,101)/100</f>
        <v>8.9336254505677009E-4</v>
      </c>
      <c r="N4" s="32">
        <f>[1]!thsiFinD("ths_int_chg_ratio_index",N$1,$A$4,$A4,101)/100</f>
        <v>-6.9124916967990002E-4</v>
      </c>
      <c r="O4" s="33">
        <f t="shared" ref="O4:O67" si="2">J4+1</f>
        <v>1.0043039714912247</v>
      </c>
      <c r="P4" s="33">
        <f t="shared" ref="P4:P67" si="3">K4+1</f>
        <v>1.0024104108645409</v>
      </c>
      <c r="Q4" s="33">
        <f t="shared" ref="Q4:Q67" si="4">L4+1</f>
        <v>1.0061975321179084</v>
      </c>
      <c r="R4" s="33">
        <f t="shared" ref="R4:R67" si="5">M4+1</f>
        <v>1.0008933625450567</v>
      </c>
      <c r="S4" s="33">
        <f t="shared" ref="S4:S67" si="6">N4+1</f>
        <v>0.99930875083032011</v>
      </c>
      <c r="T4" s="33"/>
      <c r="U4" s="33"/>
      <c r="V4" s="33"/>
      <c r="W4" s="33"/>
      <c r="X4" s="33"/>
      <c r="Y4" s="33"/>
      <c r="Z4" s="33"/>
      <c r="AA4" s="33"/>
      <c r="AB4" s="33"/>
      <c r="AC4" s="33"/>
      <c r="AD4" s="30"/>
      <c r="AE4" s="30"/>
    </row>
    <row r="5" spans="1:53">
      <c r="A5" s="28">
        <v>43836</v>
      </c>
      <c r="B5" s="12">
        <f>[1]!thsiFinD("ths_int_chg_ratio_index",B$1,$A$4,$A5,101)</f>
        <v>1.1960029719209999</v>
      </c>
      <c r="C5" s="12">
        <f>[1]!thsiFinD("ths_int_chg_ratio_index",C$1,$A$4,$A5,101)</f>
        <v>9.4581477292474E-2</v>
      </c>
      <c r="D5" s="12">
        <f>[1]!thsiFinD("ths_int_chg_ratio_index",D$1,$A$4,$A5,101)</f>
        <v>0.74077931329221003</v>
      </c>
      <c r="E5" s="12">
        <f>[1]!thsiFinD("ths_int_chg_ratio_index",E$1,$A$4,$A5,101)</f>
        <v>1.1102243374103</v>
      </c>
      <c r="F5" s="12">
        <f>[1]!thsiFinD("ths_adjustment_nvg_ratio_fund",F$1,$A$4,$A5,101)</f>
        <v>1.2891344383057</v>
      </c>
      <c r="G5" s="12">
        <f>[1]!thsiFinD("ths_adjustment_nvg_ratio_fund",G$1,$A$4,$A5,101)</f>
        <v>2.4971623155504998</v>
      </c>
      <c r="H5" s="12">
        <f>[1]!thsiFinD("ths_adjustment_nvg_ratio_fund",H$1,$A$4,$A5,101)</f>
        <v>1.8461538461538001</v>
      </c>
      <c r="I5" s="12">
        <f>[1]!thsiFinD("ths_adjustment_nvg_ratio_fund",I$1,$A$4,$A5,101)</f>
        <v>0.9765625</v>
      </c>
      <c r="J5" s="32">
        <f t="shared" ref="J5:J68" si="7">50%*K5+50%*L5</f>
        <v>1.2188251499907481E-2</v>
      </c>
      <c r="K5" s="45">
        <f t="shared" ref="K5:K68" si="8">SUMPRODUCT(B5:E5,B$3:E$3)/100</f>
        <v>7.8539702497899613E-3</v>
      </c>
      <c r="L5" s="45">
        <f t="shared" ref="L5:L68" si="9">SUMPRODUCT(F5:I5,F$3:I$3)/100</f>
        <v>1.6522532750025E-2</v>
      </c>
      <c r="M5" s="32">
        <f>[1]!thsiFinD("ths_int_chg_ratio_index",M$1,$A$4,$A5,101)/100</f>
        <v>9.0844744773809997E-3</v>
      </c>
      <c r="N5" s="32">
        <f>[1]!thsiFinD("ths_int_chg_ratio_index",N$1,$A$4,$A5,101)/100</f>
        <v>-1.1590682192429E-3</v>
      </c>
      <c r="O5" s="33">
        <f t="shared" si="2"/>
        <v>1.0121882514999074</v>
      </c>
      <c r="P5" s="33">
        <f t="shared" si="3"/>
        <v>1.00785397024979</v>
      </c>
      <c r="Q5" s="33">
        <f t="shared" si="4"/>
        <v>1.0165225327500249</v>
      </c>
      <c r="R5" s="33">
        <f t="shared" si="5"/>
        <v>1.009084474477381</v>
      </c>
      <c r="S5" s="33">
        <f t="shared" si="6"/>
        <v>0.99884093178075706</v>
      </c>
      <c r="T5" s="32">
        <f t="shared" ref="T5:X6" si="10">O5/O4-1</f>
        <v>7.850491716144381E-3</v>
      </c>
      <c r="U5" s="32">
        <f t="shared" si="10"/>
        <v>5.430469722031539E-3</v>
      </c>
      <c r="V5" s="32">
        <f t="shared" si="10"/>
        <v>1.0261405243544797E-2</v>
      </c>
      <c r="W5" s="32">
        <f t="shared" si="10"/>
        <v>8.1838008311856392E-3</v>
      </c>
      <c r="X5" s="32">
        <f t="shared" si="10"/>
        <v>-4.6814265278305456E-4</v>
      </c>
      <c r="Y5" s="34">
        <f>MAX(O$4:O5)</f>
        <v>1.0121882514999074</v>
      </c>
      <c r="Z5" s="34">
        <f>MAX(P$4:P5)</f>
        <v>1.00785397024979</v>
      </c>
      <c r="AA5" s="34">
        <f>MAX(Q$4:Q5)</f>
        <v>1.0165225327500249</v>
      </c>
      <c r="AB5" s="34">
        <f>MAX(R$4:R5)</f>
        <v>1.009084474477381</v>
      </c>
      <c r="AC5" s="34">
        <f>MAX(S$4:S5)</f>
        <v>0.99930875083032011</v>
      </c>
      <c r="AD5" s="35">
        <f>O5/Y5-1</f>
        <v>0</v>
      </c>
      <c r="AE5" s="35">
        <f>P5/Z5-1</f>
        <v>0</v>
      </c>
      <c r="AF5" s="35">
        <f>Q5/AA5-1</f>
        <v>0</v>
      </c>
      <c r="AG5" s="35">
        <f>R5/AB5-1</f>
        <v>0</v>
      </c>
      <c r="AH5" s="35">
        <f>S5/AC5-1</f>
        <v>-4.6814265278305456E-4</v>
      </c>
    </row>
    <row r="6" spans="1:53">
      <c r="A6" s="28">
        <v>43837</v>
      </c>
      <c r="B6" s="12">
        <f>[1]!thsiFinD("ths_int_chg_ratio_index",B$1,$A$4,$A6,101)</f>
        <v>1.7819437998672001</v>
      </c>
      <c r="C6" s="12">
        <f>[1]!thsiFinD("ths_int_chg_ratio_index",C$1,$A$4,$A6,101)</f>
        <v>7.6288139401910995E-2</v>
      </c>
      <c r="D6" s="12">
        <f>[1]!thsiFinD("ths_int_chg_ratio_index",D$1,$A$4,$A6,101)</f>
        <v>2.2908074875990998</v>
      </c>
      <c r="E6" s="12">
        <f>[1]!thsiFinD("ths_int_chg_ratio_index",E$1,$A$4,$A6,101)</f>
        <v>2.2261475041795</v>
      </c>
      <c r="F6" s="12">
        <f>[1]!thsiFinD("ths_adjustment_nvg_ratio_fund",F$1,$A$4,$A6,101)</f>
        <v>1.7188459177408999</v>
      </c>
      <c r="G6" s="12">
        <f>[1]!thsiFinD("ths_adjustment_nvg_ratio_fund",G$1,$A$4,$A6,101)</f>
        <v>2.6674233825199001</v>
      </c>
      <c r="H6" s="12">
        <f>[1]!thsiFinD("ths_adjustment_nvg_ratio_fund",H$1,$A$4,$A6,101)</f>
        <v>2.2307692307692002</v>
      </c>
      <c r="I6" s="12">
        <f>[1]!thsiFinD("ths_adjustment_nvg_ratio_fund",I$1,$A$4,$A6,101)</f>
        <v>1.7578125</v>
      </c>
      <c r="J6" s="32">
        <f t="shared" si="7"/>
        <v>1.8437547452597139E-2</v>
      </c>
      <c r="K6" s="45">
        <f t="shared" si="8"/>
        <v>1.5937967327619276E-2</v>
      </c>
      <c r="L6" s="45">
        <f t="shared" si="9"/>
        <v>2.0937127577574998E-2</v>
      </c>
      <c r="M6" s="32">
        <f>[1]!thsiFinD("ths_int_chg_ratio_index",M$1,$A$4,$A6,101)/100</f>
        <v>1.9667565112912001E-2</v>
      </c>
      <c r="N6" s="32">
        <f>[1]!thsiFinD("ths_int_chg_ratio_index",N$1,$A$4,$A6,101)/100</f>
        <v>7.4017532205226996E-3</v>
      </c>
      <c r="O6" s="33">
        <f t="shared" si="2"/>
        <v>1.0184375474525971</v>
      </c>
      <c r="P6" s="33">
        <f t="shared" si="3"/>
        <v>1.0159379673276192</v>
      </c>
      <c r="Q6" s="33">
        <f t="shared" si="4"/>
        <v>1.0209371275775749</v>
      </c>
      <c r="R6" s="33">
        <f t="shared" si="5"/>
        <v>1.0196675651129119</v>
      </c>
      <c r="S6" s="33">
        <f t="shared" si="6"/>
        <v>1.0074017532205226</v>
      </c>
      <c r="T6" s="32">
        <f t="shared" si="10"/>
        <v>6.1740451377785277E-3</v>
      </c>
      <c r="U6" s="32">
        <f t="shared" si="10"/>
        <v>8.0210003794753959E-3</v>
      </c>
      <c r="V6" s="32">
        <f t="shared" si="10"/>
        <v>4.3428401096108349E-3</v>
      </c>
      <c r="W6" s="32">
        <f t="shared" si="10"/>
        <v>1.0487814353711045E-2</v>
      </c>
      <c r="X6" s="32">
        <f t="shared" si="10"/>
        <v>8.570755530115326E-3</v>
      </c>
      <c r="Y6" s="34">
        <f>MAX(O$4:O6)</f>
        <v>1.0184375474525971</v>
      </c>
      <c r="Z6" s="34">
        <f>MAX(P$4:P6)</f>
        <v>1.0159379673276192</v>
      </c>
      <c r="AA6" s="34">
        <f>MAX(Q$4:Q6)</f>
        <v>1.0209371275775749</v>
      </c>
      <c r="AB6" s="34">
        <f>MAX(R$4:R6)</f>
        <v>1.0196675651129119</v>
      </c>
      <c r="AC6" s="34">
        <f>MAX(S$4:S6)</f>
        <v>1.0074017532205226</v>
      </c>
      <c r="AD6" s="35">
        <f t="shared" ref="AD6:AD69" si="11">O6/Y6-1</f>
        <v>0</v>
      </c>
      <c r="AE6" s="35">
        <f t="shared" ref="AE6:AE69" si="12">P6/Z6-1</f>
        <v>0</v>
      </c>
      <c r="AF6" s="35">
        <f t="shared" ref="AF6:AF69" si="13">Q6/AA6-1</f>
        <v>0</v>
      </c>
      <c r="AG6" s="35">
        <f t="shared" ref="AG6:AH69" si="14">R6/AB6-1</f>
        <v>0</v>
      </c>
      <c r="AH6" s="35">
        <f t="shared" si="14"/>
        <v>0</v>
      </c>
    </row>
    <row r="7" spans="1:53">
      <c r="A7" s="28">
        <v>43838</v>
      </c>
      <c r="B7" s="12">
        <f>[1]!thsiFinD("ths_int_chg_ratio_index",B$1,$A$4,$A7,101)</f>
        <v>-0.31280877648296002</v>
      </c>
      <c r="C7" s="12">
        <f>[1]!thsiFinD("ths_int_chg_ratio_index",C$1,$A$4,$A7,101)</f>
        <v>-2.2215510369409999</v>
      </c>
      <c r="D7" s="12">
        <f>[1]!thsiFinD("ths_int_chg_ratio_index",D$1,$A$4,$A7,101)</f>
        <v>3.0828457991647999</v>
      </c>
      <c r="E7" s="12">
        <f>[1]!thsiFinD("ths_int_chg_ratio_index",E$1,$A$4,$A7,101)</f>
        <v>0.73537017474720001</v>
      </c>
      <c r="F7" s="12">
        <f>[1]!thsiFinD("ths_adjustment_nvg_ratio_fund",F$1,$A$4,$A7,101)</f>
        <v>0.85942295887047004</v>
      </c>
      <c r="G7" s="12">
        <f>[1]!thsiFinD("ths_adjustment_nvg_ratio_fund",G$1,$A$4,$A7,101)</f>
        <v>1.4755959137343999</v>
      </c>
      <c r="H7" s="12">
        <f>[1]!thsiFinD("ths_adjustment_nvg_ratio_fund",H$1,$A$4,$A7,101)</f>
        <v>-0.53846153846154998</v>
      </c>
      <c r="I7" s="12">
        <f>[1]!thsiFinD("ths_adjustment_nvg_ratio_fund",I$1,$A$4,$A7,101)</f>
        <v>0.390625</v>
      </c>
      <c r="J7" s="32">
        <f t="shared" si="7"/>
        <v>4.3387981182892001E-3</v>
      </c>
      <c r="K7" s="45">
        <f t="shared" si="8"/>
        <v>3.2096404012200998E-3</v>
      </c>
      <c r="L7" s="45">
        <f t="shared" si="9"/>
        <v>5.4679558353582999E-3</v>
      </c>
      <c r="M7" s="32">
        <f>[1]!thsiFinD("ths_int_chg_ratio_index",M$1,$A$4,$A7,101)/100</f>
        <v>1.401292628537E-2</v>
      </c>
      <c r="N7" s="32">
        <f>[1]!thsiFinD("ths_int_chg_ratio_index",N$1,$A$4,$A7,101)/100</f>
        <v>-4.7642137405169999E-3</v>
      </c>
      <c r="O7" s="33">
        <f t="shared" si="2"/>
        <v>1.0043387981182892</v>
      </c>
      <c r="P7" s="33">
        <f t="shared" si="3"/>
        <v>1.0032096404012201</v>
      </c>
      <c r="Q7" s="33">
        <f t="shared" si="4"/>
        <v>1.0054679558353583</v>
      </c>
      <c r="R7" s="33">
        <f t="shared" si="5"/>
        <v>1.0140129262853701</v>
      </c>
      <c r="S7" s="33">
        <f t="shared" si="6"/>
        <v>0.99523578625948295</v>
      </c>
      <c r="T7" s="32">
        <f t="shared" ref="T7:T70" si="15">O7/O6-1</f>
        <v>-1.3843508980568187E-2</v>
      </c>
      <c r="U7" s="32">
        <f t="shared" ref="U7:U70" si="16">P7/P6-1</f>
        <v>-1.2528645779309233E-2</v>
      </c>
      <c r="V7" s="32">
        <f t="shared" ref="V7:V70" si="17">Q7/Q6-1</f>
        <v>-1.5151933771789694E-2</v>
      </c>
      <c r="W7" s="32">
        <f t="shared" ref="W7:X70" si="18">R7/R6-1</f>
        <v>-5.5455709497983507E-3</v>
      </c>
      <c r="X7" s="32">
        <f t="shared" si="18"/>
        <v>-1.2076579102772822E-2</v>
      </c>
      <c r="Y7" s="34">
        <f>MAX(O$4:O7)</f>
        <v>1.0184375474525971</v>
      </c>
      <c r="Z7" s="34">
        <f>MAX(P$4:P7)</f>
        <v>1.0159379673276192</v>
      </c>
      <c r="AA7" s="34">
        <f>MAX(Q$4:Q7)</f>
        <v>1.0209371275775749</v>
      </c>
      <c r="AB7" s="34">
        <f>MAX(R$4:R7)</f>
        <v>1.0196675651129119</v>
      </c>
      <c r="AC7" s="34">
        <f>MAX(S$4:S7)</f>
        <v>1.0074017532205226</v>
      </c>
      <c r="AD7" s="35">
        <f t="shared" si="11"/>
        <v>-1.3843508980568187E-2</v>
      </c>
      <c r="AE7" s="35">
        <f t="shared" si="12"/>
        <v>-1.2528645779309233E-2</v>
      </c>
      <c r="AF7" s="35">
        <f t="shared" si="13"/>
        <v>-1.5151933771789694E-2</v>
      </c>
      <c r="AG7" s="35">
        <f t="shared" si="14"/>
        <v>-5.5455709497983507E-3</v>
      </c>
      <c r="AH7" s="35">
        <f t="shared" si="14"/>
        <v>-1.2076579102772822E-2</v>
      </c>
    </row>
    <row r="8" spans="1:53">
      <c r="A8" s="28">
        <v>43839</v>
      </c>
      <c r="B8" s="12">
        <f>[1]!thsiFinD("ths_int_chg_ratio_index",B$1,$A$4,$A8,101)</f>
        <v>2.9441020832242999</v>
      </c>
      <c r="C8" s="12">
        <f>[1]!thsiFinD("ths_int_chg_ratio_index",C$1,$A$4,$A8,101)</f>
        <v>0.12210495517055001</v>
      </c>
      <c r="D8" s="12">
        <f>[1]!thsiFinD("ths_int_chg_ratio_index",D$1,$A$4,$A8,101)</f>
        <v>5.7455090272518996</v>
      </c>
      <c r="E8" s="12">
        <f>[1]!thsiFinD("ths_int_chg_ratio_index",E$1,$A$4,$A8,101)</f>
        <v>3.8041247294195002</v>
      </c>
      <c r="F8" s="12">
        <f>[1]!thsiFinD("ths_adjustment_nvg_ratio_fund",F$1,$A$4,$A8,101)</f>
        <v>3.4376918354819002</v>
      </c>
      <c r="G8" s="12">
        <f>[1]!thsiFinD("ths_adjustment_nvg_ratio_fund",G$1,$A$4,$A8,101)</f>
        <v>3.6322360953462001</v>
      </c>
      <c r="H8" s="12">
        <f>[1]!thsiFinD("ths_adjustment_nvg_ratio_fund",H$1,$A$4,$A8,101)</f>
        <v>3.2307692307692002</v>
      </c>
      <c r="I8" s="12">
        <f>[1]!thsiFinD("ths_adjustment_nvg_ratio_fund",I$1,$A$4,$A8,101)</f>
        <v>2.34375</v>
      </c>
      <c r="J8" s="32">
        <f t="shared" si="7"/>
        <v>3.157535994582944E-2</v>
      </c>
      <c r="K8" s="45">
        <f t="shared" si="8"/>
        <v>3.1539601987665623E-2</v>
      </c>
      <c r="L8" s="45">
        <f t="shared" si="9"/>
        <v>3.1611117903993249E-2</v>
      </c>
      <c r="M8" s="32">
        <f>[1]!thsiFinD("ths_int_chg_ratio_index",M$1,$A$4,$A8,101)/100</f>
        <v>4.0542020203798004E-2</v>
      </c>
      <c r="N8" s="32">
        <f>[1]!thsiFinD("ths_int_chg_ratio_index",N$1,$A$4,$A8,101)/100</f>
        <v>8.0594913269339003E-3</v>
      </c>
      <c r="O8" s="33">
        <f t="shared" si="2"/>
        <v>1.0315753599458295</v>
      </c>
      <c r="P8" s="33">
        <f t="shared" si="3"/>
        <v>1.0315396019876657</v>
      </c>
      <c r="Q8" s="33">
        <f t="shared" si="4"/>
        <v>1.0316111179039933</v>
      </c>
      <c r="R8" s="33">
        <f t="shared" si="5"/>
        <v>1.040542020203798</v>
      </c>
      <c r="S8" s="33">
        <f t="shared" si="6"/>
        <v>1.0080594913269338</v>
      </c>
      <c r="T8" s="32">
        <f t="shared" si="15"/>
        <v>2.7118898402182845E-2</v>
      </c>
      <c r="U8" s="32">
        <f t="shared" si="16"/>
        <v>2.8239323512795789E-2</v>
      </c>
      <c r="V8" s="32">
        <f t="shared" si="17"/>
        <v>2.6000989804707331E-2</v>
      </c>
      <c r="W8" s="32">
        <f t="shared" si="18"/>
        <v>2.6162481000722382E-2</v>
      </c>
      <c r="X8" s="32">
        <f t="shared" si="18"/>
        <v>1.2885092401718978E-2</v>
      </c>
      <c r="Y8" s="34">
        <f>MAX(O$4:O8)</f>
        <v>1.0315753599458295</v>
      </c>
      <c r="Z8" s="34">
        <f>MAX(P$4:P8)</f>
        <v>1.0315396019876657</v>
      </c>
      <c r="AA8" s="34">
        <f>MAX(Q$4:Q8)</f>
        <v>1.0316111179039933</v>
      </c>
      <c r="AB8" s="34">
        <f>MAX(R$4:R8)</f>
        <v>1.040542020203798</v>
      </c>
      <c r="AC8" s="34">
        <f>MAX(S$4:S8)</f>
        <v>1.0080594913269338</v>
      </c>
      <c r="AD8" s="35">
        <f t="shared" si="11"/>
        <v>0</v>
      </c>
      <c r="AE8" s="35">
        <f t="shared" si="12"/>
        <v>0</v>
      </c>
      <c r="AF8" s="35">
        <f t="shared" si="13"/>
        <v>0</v>
      </c>
      <c r="AG8" s="35">
        <f t="shared" si="14"/>
        <v>0</v>
      </c>
      <c r="AH8" s="35">
        <f t="shared" si="14"/>
        <v>0</v>
      </c>
      <c r="AM8" s="3"/>
      <c r="AN8" s="3"/>
      <c r="AR8" s="3"/>
      <c r="AS8" s="3"/>
    </row>
    <row r="9" spans="1:53" ht="15">
      <c r="A9" s="28">
        <v>43840</v>
      </c>
      <c r="B9" s="12">
        <f>[1]!thsiFinD("ths_int_chg_ratio_index",B$1,$A$4,$A9,101)</f>
        <v>3.1634807083868002</v>
      </c>
      <c r="C9" s="12">
        <f>[1]!thsiFinD("ths_int_chg_ratio_index",C$1,$A$4,$A9,101)</f>
        <v>1.4171669620736</v>
      </c>
      <c r="D9" s="12">
        <f>[1]!thsiFinD("ths_int_chg_ratio_index",D$1,$A$4,$A9,101)</f>
        <v>5.5617533146733997</v>
      </c>
      <c r="E9" s="12">
        <f>[1]!thsiFinD("ths_int_chg_ratio_index",E$1,$A$4,$A9,101)</f>
        <v>3.4728640091473002</v>
      </c>
      <c r="F9" s="12">
        <f>[1]!thsiFinD("ths_adjustment_nvg_ratio_fund",F$1,$A$4,$A9,101)</f>
        <v>3.7446286065071002</v>
      </c>
      <c r="G9" s="12">
        <f>[1]!thsiFinD("ths_adjustment_nvg_ratio_fund",G$1,$A$4,$A9,101)</f>
        <v>4.0862656072645001</v>
      </c>
      <c r="H9" s="12">
        <f>[1]!thsiFinD("ths_adjustment_nvg_ratio_fund",H$1,$A$4,$A9,101)</f>
        <v>4.9230769230769003</v>
      </c>
      <c r="I9" s="12">
        <f>[1]!thsiFinD("ths_adjustment_nvg_ratio_fund",I$1,$A$4,$A9,101)</f>
        <v>2.83203125</v>
      </c>
      <c r="J9" s="32">
        <f t="shared" si="7"/>
        <v>3.6501584226412004E-2</v>
      </c>
      <c r="K9" s="45">
        <f t="shared" si="8"/>
        <v>3.4038162485702753E-2</v>
      </c>
      <c r="L9" s="45">
        <f t="shared" si="9"/>
        <v>3.8965005967121248E-2</v>
      </c>
      <c r="M9" s="32">
        <f>[1]!thsiFinD("ths_int_chg_ratio_index",M$1,$A$4,$A9,101)/100</f>
        <v>3.8899398461398997E-2</v>
      </c>
      <c r="N9" s="32">
        <f>[1]!thsiFinD("ths_int_chg_ratio_index",N$1,$A$4,$A9,101)/100</f>
        <v>7.0728611356585007E-3</v>
      </c>
      <c r="O9" s="33">
        <f t="shared" si="2"/>
        <v>1.036501584226412</v>
      </c>
      <c r="P9" s="33">
        <f t="shared" si="3"/>
        <v>1.0340381624857027</v>
      </c>
      <c r="Q9" s="33">
        <f t="shared" si="4"/>
        <v>1.0389650059671212</v>
      </c>
      <c r="R9" s="33">
        <f t="shared" si="5"/>
        <v>1.038899398461399</v>
      </c>
      <c r="S9" s="33">
        <f t="shared" si="6"/>
        <v>1.0070728611356585</v>
      </c>
      <c r="T9" s="32">
        <f t="shared" si="15"/>
        <v>4.7754381035634008E-3</v>
      </c>
      <c r="U9" s="32">
        <f t="shared" si="16"/>
        <v>2.4221663358561241E-3</v>
      </c>
      <c r="V9" s="32">
        <f t="shared" si="17"/>
        <v>7.1285467319015527E-3</v>
      </c>
      <c r="W9" s="32">
        <f t="shared" si="18"/>
        <v>-1.5786212478735573E-3</v>
      </c>
      <c r="X9" s="32">
        <f t="shared" si="18"/>
        <v>-9.7874202838621471E-4</v>
      </c>
      <c r="Y9" s="34">
        <f>MAX(O$4:O9)</f>
        <v>1.036501584226412</v>
      </c>
      <c r="Z9" s="34">
        <f>MAX(P$4:P9)</f>
        <v>1.0340381624857027</v>
      </c>
      <c r="AA9" s="34">
        <f>MAX(Q$4:Q9)</f>
        <v>1.0389650059671212</v>
      </c>
      <c r="AB9" s="34">
        <f>MAX(R$4:R9)</f>
        <v>1.040542020203798</v>
      </c>
      <c r="AC9" s="34">
        <f>MAX(S$4:S9)</f>
        <v>1.0080594913269338</v>
      </c>
      <c r="AD9" s="35">
        <f t="shared" si="11"/>
        <v>0</v>
      </c>
      <c r="AE9" s="35">
        <f t="shared" si="12"/>
        <v>0</v>
      </c>
      <c r="AF9" s="35">
        <f t="shared" si="13"/>
        <v>0</v>
      </c>
      <c r="AG9" s="35">
        <f t="shared" si="14"/>
        <v>-1.5786212478735573E-3</v>
      </c>
      <c r="AH9" s="35">
        <f t="shared" si="14"/>
        <v>-9.7874202838621471E-4</v>
      </c>
      <c r="AM9" s="3"/>
      <c r="AN9" s="3"/>
      <c r="AT9" s="36" t="s">
        <v>302</v>
      </c>
      <c r="AU9" s="36" t="s">
        <v>298</v>
      </c>
      <c r="AV9" s="37" t="s">
        <v>250</v>
      </c>
      <c r="AW9" s="37" t="s">
        <v>249</v>
      </c>
      <c r="AX9" s="37" t="s">
        <v>75</v>
      </c>
      <c r="AY9" s="37" t="s">
        <v>268</v>
      </c>
      <c r="AZ9" s="37" t="s">
        <v>546</v>
      </c>
    </row>
    <row r="10" spans="1:53">
      <c r="A10" s="28">
        <v>43843</v>
      </c>
      <c r="B10" s="12">
        <f>[1]!thsiFinD("ths_int_chg_ratio_index",B$1,$A$4,$A10,101)</f>
        <v>5.4744392290789996</v>
      </c>
      <c r="C10" s="12">
        <f>[1]!thsiFinD("ths_int_chg_ratio_index",C$1,$A$4,$A10,101)</f>
        <v>7.1878803561225997</v>
      </c>
      <c r="D10" s="12">
        <f>[1]!thsiFinD("ths_int_chg_ratio_index",D$1,$A$4,$A10,101)</f>
        <v>8.4458883654135999</v>
      </c>
      <c r="E10" s="12">
        <f>[1]!thsiFinD("ths_int_chg_ratio_index",E$1,$A$4,$A10,101)</f>
        <v>5.1033537350557001</v>
      </c>
      <c r="F10" s="12">
        <f>[1]!thsiFinD("ths_adjustment_nvg_ratio_fund",F$1,$A$4,$A10,101)</f>
        <v>6.3842848373235004</v>
      </c>
      <c r="G10" s="12">
        <f>[1]!thsiFinD("ths_adjustment_nvg_ratio_fund",G$1,$A$4,$A10,101)</f>
        <v>6.8671963677639001</v>
      </c>
      <c r="H10" s="12">
        <f>[1]!thsiFinD("ths_adjustment_nvg_ratio_fund",H$1,$A$4,$A10,101)</f>
        <v>9.0769230769230997</v>
      </c>
      <c r="I10" s="12">
        <f>[1]!thsiFinD("ths_adjustment_nvg_ratio_fund",I$1,$A$4,$A10,101)</f>
        <v>4.6875</v>
      </c>
      <c r="J10" s="32">
        <f t="shared" si="7"/>
        <v>6.6534332459601761E-2</v>
      </c>
      <c r="K10" s="45">
        <f t="shared" si="8"/>
        <v>6.5528904214177258E-2</v>
      </c>
      <c r="L10" s="45">
        <f t="shared" si="9"/>
        <v>6.7539760705026264E-2</v>
      </c>
      <c r="M10" s="32">
        <f>[1]!thsiFinD("ths_int_chg_ratio_index",M$1,$A$4,$A10,101)/100</f>
        <v>6.7761813003910001E-2</v>
      </c>
      <c r="N10" s="32">
        <f>[1]!thsiFinD("ths_int_chg_ratio_index",N$1,$A$4,$A10,101)/100</f>
        <v>1.8083905576003999E-2</v>
      </c>
      <c r="O10" s="33">
        <f t="shared" si="2"/>
        <v>1.0665343324596017</v>
      </c>
      <c r="P10" s="33">
        <f t="shared" si="3"/>
        <v>1.0655289042141773</v>
      </c>
      <c r="Q10" s="33">
        <f t="shared" si="4"/>
        <v>1.0675397607050263</v>
      </c>
      <c r="R10" s="33">
        <f t="shared" si="5"/>
        <v>1.0677618130039099</v>
      </c>
      <c r="S10" s="33">
        <f t="shared" si="6"/>
        <v>1.018083905576004</v>
      </c>
      <c r="T10" s="32">
        <f t="shared" si="15"/>
        <v>2.8975110786352065E-2</v>
      </c>
      <c r="U10" s="32">
        <f t="shared" si="16"/>
        <v>3.0454138803518438E-2</v>
      </c>
      <c r="V10" s="32">
        <f t="shared" si="17"/>
        <v>2.7503096421718665E-2</v>
      </c>
      <c r="W10" s="32">
        <f t="shared" si="18"/>
        <v>2.7781722258436004E-2</v>
      </c>
      <c r="X10" s="32">
        <f t="shared" si="18"/>
        <v>1.0933711814980818E-2</v>
      </c>
      <c r="Y10" s="34">
        <f>MAX(O$4:O10)</f>
        <v>1.0665343324596017</v>
      </c>
      <c r="Z10" s="34">
        <f>MAX(P$4:P10)</f>
        <v>1.0655289042141773</v>
      </c>
      <c r="AA10" s="34">
        <f>MAX(Q$4:Q10)</f>
        <v>1.0675397607050263</v>
      </c>
      <c r="AB10" s="34">
        <f>MAX(R$4:R10)</f>
        <v>1.0677618130039099</v>
      </c>
      <c r="AC10" s="34">
        <f>MAX(S$4:S10)</f>
        <v>1.018083905576004</v>
      </c>
      <c r="AD10" s="35">
        <f t="shared" si="11"/>
        <v>0</v>
      </c>
      <c r="AE10" s="35">
        <f t="shared" si="12"/>
        <v>0</v>
      </c>
      <c r="AF10" s="35">
        <f t="shared" si="13"/>
        <v>0</v>
      </c>
      <c r="AG10" s="35">
        <f t="shared" si="14"/>
        <v>0</v>
      </c>
      <c r="AH10" s="35">
        <f t="shared" si="14"/>
        <v>0</v>
      </c>
      <c r="AM10" s="3"/>
      <c r="AN10" s="3"/>
      <c r="AT10" s="154" t="s">
        <v>200</v>
      </c>
      <c r="AU10" s="155">
        <f>J1535</f>
        <v>2.8269588705430899</v>
      </c>
      <c r="AV10" s="155">
        <f>K1552</f>
        <v>2.0271763974021151</v>
      </c>
      <c r="AW10" s="155">
        <f>L1552</f>
        <v>4.8380314298370752</v>
      </c>
      <c r="AX10" s="155">
        <f>M1552</f>
        <v>0.74842107115518008</v>
      </c>
      <c r="AY10" s="155">
        <f>N1552</f>
        <v>0.26348380967677998</v>
      </c>
      <c r="AZ10" s="155">
        <f>'增值-指数增强'!AE7</f>
        <v>1.0825816536711588</v>
      </c>
      <c r="BA10" s="155">
        <f>增值序列!J1545</f>
        <v>2.5544017255101918</v>
      </c>
    </row>
    <row r="11" spans="1:53">
      <c r="A11" s="28">
        <v>43844</v>
      </c>
      <c r="B11" s="12">
        <f>[1]!thsiFinD("ths_int_chg_ratio_index",B$1,$A$4,$A11,101)</f>
        <v>4.0253222320194002</v>
      </c>
      <c r="C11" s="12">
        <f>[1]!thsiFinD("ths_int_chg_ratio_index",C$1,$A$4,$A11,101)</f>
        <v>7.3459876897785996</v>
      </c>
      <c r="D11" s="12">
        <f>[1]!thsiFinD("ths_int_chg_ratio_index",D$1,$A$4,$A11,101)</f>
        <v>9.6676118249321004</v>
      </c>
      <c r="E11" s="12">
        <f>[1]!thsiFinD("ths_int_chg_ratio_index",E$1,$A$4,$A11,101)</f>
        <v>4.5674686099241004</v>
      </c>
      <c r="F11" s="12">
        <f>[1]!thsiFinD("ths_adjustment_nvg_ratio_fund",F$1,$A$4,$A11,101)</f>
        <v>6.0773480662982999</v>
      </c>
      <c r="G11" s="12">
        <f>[1]!thsiFinD("ths_adjustment_nvg_ratio_fund",G$1,$A$4,$A11,101)</f>
        <v>7.2077185017026002</v>
      </c>
      <c r="H11" s="12">
        <f>[1]!thsiFinD("ths_adjustment_nvg_ratio_fund",H$1,$A$4,$A11,101)</f>
        <v>8.0769230769230997</v>
      </c>
      <c r="I11" s="12">
        <f>[1]!thsiFinD("ths_adjustment_nvg_ratio_fund",I$1,$A$4,$A11,101)</f>
        <v>4.58984375</v>
      </c>
      <c r="J11" s="32">
        <f t="shared" si="7"/>
        <v>6.4447779689472753E-2</v>
      </c>
      <c r="K11" s="45">
        <f t="shared" si="8"/>
        <v>6.4015975891635504E-2</v>
      </c>
      <c r="L11" s="45">
        <f t="shared" si="9"/>
        <v>6.4879583487310002E-2</v>
      </c>
      <c r="M11" s="32">
        <f>[1]!thsiFinD("ths_int_chg_ratio_index",M$1,$A$4,$A11,101)/100</f>
        <v>6.9065586575903004E-2</v>
      </c>
      <c r="N11" s="32">
        <f>[1]!thsiFinD("ths_int_chg_ratio_index",N$1,$A$4,$A11,101)/100</f>
        <v>1.4728952962144E-2</v>
      </c>
      <c r="O11" s="33">
        <f t="shared" si="2"/>
        <v>1.0644477796894727</v>
      </c>
      <c r="P11" s="33">
        <f t="shared" si="3"/>
        <v>1.0640159758916354</v>
      </c>
      <c r="Q11" s="33">
        <f t="shared" si="4"/>
        <v>1.0648795834873099</v>
      </c>
      <c r="R11" s="33">
        <f t="shared" si="5"/>
        <v>1.0690655865759031</v>
      </c>
      <c r="S11" s="33">
        <f t="shared" si="6"/>
        <v>1.0147289529621439</v>
      </c>
      <c r="T11" s="32">
        <f t="shared" si="15"/>
        <v>-1.9563859377288439E-3</v>
      </c>
      <c r="U11" s="32">
        <f t="shared" si="16"/>
        <v>-1.4198848257971353E-3</v>
      </c>
      <c r="V11" s="32">
        <f t="shared" si="17"/>
        <v>-2.4918764767689616E-3</v>
      </c>
      <c r="W11" s="32">
        <f t="shared" si="18"/>
        <v>1.2210340884222237E-3</v>
      </c>
      <c r="X11" s="32">
        <f t="shared" si="18"/>
        <v>-3.2953596412683694E-3</v>
      </c>
      <c r="Y11" s="34">
        <f>MAX(O$4:O11)</f>
        <v>1.0665343324596017</v>
      </c>
      <c r="Z11" s="34">
        <f>MAX(P$4:P11)</f>
        <v>1.0655289042141773</v>
      </c>
      <c r="AA11" s="34">
        <f>MAX(Q$4:Q11)</f>
        <v>1.0675397607050263</v>
      </c>
      <c r="AB11" s="34">
        <f>MAX(R$4:R11)</f>
        <v>1.0690655865759031</v>
      </c>
      <c r="AC11" s="34">
        <f>MAX(S$4:S11)</f>
        <v>1.018083905576004</v>
      </c>
      <c r="AD11" s="35">
        <f t="shared" si="11"/>
        <v>-1.9563859377288439E-3</v>
      </c>
      <c r="AE11" s="35">
        <f t="shared" si="12"/>
        <v>-1.4198848257971353E-3</v>
      </c>
      <c r="AF11" s="35">
        <f t="shared" si="13"/>
        <v>-2.4918764767689616E-3</v>
      </c>
      <c r="AG11" s="35">
        <f t="shared" si="14"/>
        <v>0</v>
      </c>
      <c r="AH11" s="35">
        <f t="shared" si="14"/>
        <v>-3.2953596412683694E-3</v>
      </c>
      <c r="AM11" s="3"/>
      <c r="AN11" s="3"/>
      <c r="AT11" s="50" t="s">
        <v>201</v>
      </c>
      <c r="AU11" s="51">
        <f>MIN(AD5:AD1535)</f>
        <v>-0.45012325700804567</v>
      </c>
      <c r="AV11" s="51">
        <f>MIN(AE5:AE1535)</f>
        <v>-0.54459835956729341</v>
      </c>
      <c r="AW11" s="51">
        <f>MIN(AF5:AF1535)</f>
        <v>-0.39614942320902968</v>
      </c>
      <c r="AX11" s="51">
        <f>MIN(AG5:AG1535)</f>
        <v>-0.62688287494138217</v>
      </c>
      <c r="AY11" s="51">
        <f>MIN(AH5:AH1535)</f>
        <v>-0.42957366138311048</v>
      </c>
      <c r="AZ11" s="51">
        <f>'增值-指数增强'!AE8</f>
        <v>-0.39461054690326491</v>
      </c>
      <c r="BA11" s="51">
        <f>增值序列!L1536</f>
        <v>-0.39015008384226624</v>
      </c>
    </row>
    <row r="12" spans="1:53">
      <c r="A12" s="28">
        <v>43845</v>
      </c>
      <c r="B12" s="12">
        <f>[1]!thsiFinD("ths_int_chg_ratio_index",B$1,$A$4,$A12,101)</f>
        <v>4.4349226118402996</v>
      </c>
      <c r="C12" s="12">
        <f>[1]!thsiFinD("ths_int_chg_ratio_index",C$1,$A$4,$A12,101)</f>
        <v>9.8769043753543002</v>
      </c>
      <c r="D12" s="12">
        <f>[1]!thsiFinD("ths_int_chg_ratio_index",D$1,$A$4,$A12,101)</f>
        <v>9.3203804090403004</v>
      </c>
      <c r="E12" s="12">
        <f>[1]!thsiFinD("ths_int_chg_ratio_index",E$1,$A$4,$A12,101)</f>
        <v>4.5944599832235999</v>
      </c>
      <c r="F12" s="12">
        <f>[1]!thsiFinD("ths_adjustment_nvg_ratio_fund",F$1,$A$4,$A12,101)</f>
        <v>7.3050951503989996</v>
      </c>
      <c r="G12" s="12">
        <f>[1]!thsiFinD("ths_adjustment_nvg_ratio_fund",G$1,$A$4,$A12,101)</f>
        <v>7.377979568672</v>
      </c>
      <c r="H12" s="12">
        <f>[1]!thsiFinD("ths_adjustment_nvg_ratio_fund",H$1,$A$4,$A12,101)</f>
        <v>8.6153846153846008</v>
      </c>
      <c r="I12" s="12">
        <f>[1]!thsiFinD("ths_adjustment_nvg_ratio_fund",I$1,$A$4,$A12,101)</f>
        <v>4.98046875</v>
      </c>
      <c r="J12" s="32">
        <f t="shared" si="7"/>
        <v>7.0631994329892631E-2</v>
      </c>
      <c r="K12" s="45">
        <f t="shared" si="8"/>
        <v>7.0566668448646258E-2</v>
      </c>
      <c r="L12" s="45">
        <f t="shared" si="9"/>
        <v>7.0697320211139003E-2</v>
      </c>
      <c r="M12" s="32">
        <f>[1]!thsiFinD("ths_int_chg_ratio_index",M$1,$A$4,$A12,101)/100</f>
        <v>7.1543694891956999E-2</v>
      </c>
      <c r="N12" s="32">
        <f>[1]!thsiFinD("ths_int_chg_ratio_index",N$1,$A$4,$A12,101)/100</f>
        <v>9.9358575217379005E-3</v>
      </c>
      <c r="O12" s="33">
        <f t="shared" si="2"/>
        <v>1.0706319943298925</v>
      </c>
      <c r="P12" s="33">
        <f t="shared" si="3"/>
        <v>1.0705666684486463</v>
      </c>
      <c r="Q12" s="33">
        <f t="shared" si="4"/>
        <v>1.0706973202111389</v>
      </c>
      <c r="R12" s="33">
        <f t="shared" si="5"/>
        <v>1.071543694891957</v>
      </c>
      <c r="S12" s="33">
        <f t="shared" si="6"/>
        <v>1.0099358575217379</v>
      </c>
      <c r="T12" s="32">
        <f t="shared" si="15"/>
        <v>5.8097867818598381E-3</v>
      </c>
      <c r="U12" s="32">
        <f t="shared" si="16"/>
        <v>6.1565734964847962E-3</v>
      </c>
      <c r="V12" s="32">
        <f t="shared" si="17"/>
        <v>5.4632813080863762E-3</v>
      </c>
      <c r="W12" s="32">
        <f t="shared" si="18"/>
        <v>2.3180133634186362E-3</v>
      </c>
      <c r="X12" s="32">
        <f t="shared" si="18"/>
        <v>-4.7235228938864449E-3</v>
      </c>
      <c r="Y12" s="34">
        <f>MAX(O$4:O12)</f>
        <v>1.0706319943298925</v>
      </c>
      <c r="Z12" s="34">
        <f>MAX(P$4:P12)</f>
        <v>1.0705666684486463</v>
      </c>
      <c r="AA12" s="34">
        <f>MAX(Q$4:Q12)</f>
        <v>1.0706973202111389</v>
      </c>
      <c r="AB12" s="34">
        <f>MAX(R$4:R12)</f>
        <v>1.071543694891957</v>
      </c>
      <c r="AC12" s="34">
        <f>MAX(S$4:S12)</f>
        <v>1.018083905576004</v>
      </c>
      <c r="AD12" s="35">
        <f t="shared" si="11"/>
        <v>0</v>
      </c>
      <c r="AE12" s="35">
        <f t="shared" si="12"/>
        <v>0</v>
      </c>
      <c r="AF12" s="35">
        <f t="shared" si="13"/>
        <v>0</v>
      </c>
      <c r="AG12" s="35">
        <f t="shared" si="14"/>
        <v>0</v>
      </c>
      <c r="AH12" s="35">
        <f t="shared" si="14"/>
        <v>-8.0033168284456835E-3</v>
      </c>
      <c r="AM12" s="3"/>
      <c r="AN12" s="26">
        <v>43830</v>
      </c>
      <c r="AO12" s="47">
        <v>1</v>
      </c>
      <c r="AP12" s="47">
        <v>1</v>
      </c>
      <c r="AQ12" s="47">
        <v>1</v>
      </c>
      <c r="AR12" s="47">
        <v>1</v>
      </c>
      <c r="AS12" s="47">
        <v>1</v>
      </c>
      <c r="AT12" s="48" t="s">
        <v>202</v>
      </c>
      <c r="AU12" s="52">
        <f>STDEV(T5:T1535)*250^0.5</f>
        <v>0.29534112478080093</v>
      </c>
      <c r="AV12" s="52">
        <f>STDEV(U5:U1535)*250^0.5</f>
        <v>0.31017148078308771</v>
      </c>
      <c r="AW12" s="52">
        <f>STDEV(V5:V1535)*250^0.5</f>
        <v>0.29742332942716476</v>
      </c>
      <c r="AX12" s="52">
        <f>STDEV(W5:W1535)*250^0.5</f>
        <v>0.29226288165350983</v>
      </c>
      <c r="AY12" s="52">
        <f>STDEV(X5:X1535)*250^0.5</f>
        <v>0.18947229098043605</v>
      </c>
      <c r="AZ12" s="52">
        <f>'增值-指数增强'!AE9</f>
        <v>0.2052619585758495</v>
      </c>
      <c r="BA12" s="52">
        <f>增值序列!J1536</f>
        <v>0.24782810627002727</v>
      </c>
    </row>
    <row r="13" spans="1:53">
      <c r="A13" s="28">
        <v>43846</v>
      </c>
      <c r="B13" s="12">
        <f>[1]!thsiFinD("ths_int_chg_ratio_index",B$1,$A$4,$A13,101)</f>
        <v>4.1806113798993998</v>
      </c>
      <c r="C13" s="12">
        <f>[1]!thsiFinD("ths_int_chg_ratio_index",C$1,$A$4,$A13,101)</f>
        <v>11.736630410214</v>
      </c>
      <c r="D13" s="12">
        <f>[1]!thsiFinD("ths_int_chg_ratio_index",D$1,$A$4,$A13,101)</f>
        <v>13.197637712343999</v>
      </c>
      <c r="E13" s="12">
        <f>[1]!thsiFinD("ths_int_chg_ratio_index",E$1,$A$4,$A13,101)</f>
        <v>4.9016698220572996</v>
      </c>
      <c r="F13" s="12">
        <f>[1]!thsiFinD("ths_adjustment_nvg_ratio_fund",F$1,$A$4,$A13,101)</f>
        <v>8.7170042971147996</v>
      </c>
      <c r="G13" s="12">
        <f>[1]!thsiFinD("ths_adjustment_nvg_ratio_fund",G$1,$A$4,$A13,101)</f>
        <v>7.2077185017026002</v>
      </c>
      <c r="H13" s="12">
        <f>[1]!thsiFinD("ths_adjustment_nvg_ratio_fund",H$1,$A$4,$A13,101)</f>
        <v>8.4615384615385008</v>
      </c>
      <c r="I13" s="12">
        <f>[1]!thsiFinD("ths_adjustment_nvg_ratio_fund",I$1,$A$4,$A13,101)</f>
        <v>5.37109375</v>
      </c>
      <c r="J13" s="32">
        <f t="shared" si="7"/>
        <v>7.9717380418588252E-2</v>
      </c>
      <c r="K13" s="45">
        <f t="shared" si="8"/>
        <v>8.504137331128675E-2</v>
      </c>
      <c r="L13" s="45">
        <f t="shared" si="9"/>
        <v>7.4393387525889754E-2</v>
      </c>
      <c r="M13" s="32">
        <f>[1]!thsiFinD("ths_int_chg_ratio_index",M$1,$A$4,$A13,101)/100</f>
        <v>8.9219329401287004E-2</v>
      </c>
      <c r="N13" s="32">
        <f>[1]!thsiFinD("ths_int_chg_ratio_index",N$1,$A$4,$A13,101)/100</f>
        <v>6.5862712843329993E-3</v>
      </c>
      <c r="O13" s="33">
        <f t="shared" si="2"/>
        <v>1.0797173804185882</v>
      </c>
      <c r="P13" s="33">
        <f t="shared" si="3"/>
        <v>1.0850413733112867</v>
      </c>
      <c r="Q13" s="33">
        <f t="shared" si="4"/>
        <v>1.0743933875258898</v>
      </c>
      <c r="R13" s="33">
        <f t="shared" si="5"/>
        <v>1.0892193294012871</v>
      </c>
      <c r="S13" s="33">
        <f t="shared" si="6"/>
        <v>1.006586271284333</v>
      </c>
      <c r="T13" s="32">
        <f t="shared" si="15"/>
        <v>8.486002787897462E-3</v>
      </c>
      <c r="U13" s="32">
        <f t="shared" si="16"/>
        <v>1.3520601088408135E-2</v>
      </c>
      <c r="V13" s="32">
        <f t="shared" si="17"/>
        <v>3.4520188338773572E-3</v>
      </c>
      <c r="W13" s="32">
        <f t="shared" si="18"/>
        <v>1.649548645901211E-2</v>
      </c>
      <c r="X13" s="32">
        <f t="shared" si="18"/>
        <v>-3.3166326479627806E-3</v>
      </c>
      <c r="Y13" s="34">
        <f>MAX(O$4:O13)</f>
        <v>1.0797173804185882</v>
      </c>
      <c r="Z13" s="34">
        <f>MAX(P$4:P13)</f>
        <v>1.0850413733112867</v>
      </c>
      <c r="AA13" s="34">
        <f>MAX(Q$4:Q13)</f>
        <v>1.0743933875258898</v>
      </c>
      <c r="AB13" s="34">
        <f>MAX(R$4:R13)</f>
        <v>1.0892193294012871</v>
      </c>
      <c r="AC13" s="34">
        <f>MAX(S$4:S13)</f>
        <v>1.018083905576004</v>
      </c>
      <c r="AD13" s="35">
        <f t="shared" si="11"/>
        <v>0</v>
      </c>
      <c r="AE13" s="35">
        <f t="shared" si="12"/>
        <v>0</v>
      </c>
      <c r="AF13" s="35">
        <f t="shared" si="13"/>
        <v>0</v>
      </c>
      <c r="AG13" s="35">
        <f t="shared" si="14"/>
        <v>0</v>
      </c>
      <c r="AH13" s="35">
        <f t="shared" si="14"/>
        <v>-1.1293405414523283E-2</v>
      </c>
      <c r="AM13" s="3"/>
      <c r="AN13" s="26">
        <v>44195</v>
      </c>
      <c r="AO13" s="47">
        <f t="shared" ref="AO13:AS19" si="19">VLOOKUP($AN13,$A$3:$S$1552,O$1,0)</f>
        <v>1.4638865107554437</v>
      </c>
      <c r="AP13" s="47">
        <f t="shared" si="19"/>
        <v>1.3927330719411128</v>
      </c>
      <c r="AQ13" s="47">
        <f t="shared" si="19"/>
        <v>1.5350399495697751</v>
      </c>
      <c r="AR13" s="47">
        <f t="shared" si="19"/>
        <v>1.6069208712289</v>
      </c>
      <c r="AS13" s="47">
        <f t="shared" si="19"/>
        <v>1.21725689859785</v>
      </c>
      <c r="AT13" s="48" t="s">
        <v>285</v>
      </c>
      <c r="AU13" s="52">
        <f t="shared" ref="AU13:AY19" si="20">AO13/AO12-1</f>
        <v>0.46388651075544374</v>
      </c>
      <c r="AV13" s="52">
        <f t="shared" si="20"/>
        <v>0.39273307194111284</v>
      </c>
      <c r="AW13" s="52">
        <f t="shared" si="20"/>
        <v>0.53503994956977508</v>
      </c>
      <c r="AX13" s="52">
        <f t="shared" si="20"/>
        <v>0.60692087122890004</v>
      </c>
      <c r="AY13" s="52">
        <f t="shared" si="20"/>
        <v>0.21725689859785002</v>
      </c>
      <c r="AZ13" s="52">
        <f>'增值-指数增强'!AE10</f>
        <v>0.29090822196089738</v>
      </c>
      <c r="BA13" s="52">
        <f>增值序列!J1538</f>
        <v>0.43354674736261245</v>
      </c>
    </row>
    <row r="14" spans="1:53">
      <c r="A14" s="28">
        <v>43847</v>
      </c>
      <c r="B14" s="12">
        <f>[1]!thsiFinD("ths_int_chg_ratio_index",B$1,$A$4,$A14,101)</f>
        <v>4.5133835384131</v>
      </c>
      <c r="C14" s="12">
        <f>[1]!thsiFinD("ths_int_chg_ratio_index",C$1,$A$4,$A14,101)</f>
        <v>11.956769907898</v>
      </c>
      <c r="D14" s="12">
        <f>[1]!thsiFinD("ths_int_chg_ratio_index",D$1,$A$4,$A14,101)</f>
        <v>21.470567410731</v>
      </c>
      <c r="E14" s="12">
        <f>[1]!thsiFinD("ths_int_chg_ratio_index",E$1,$A$4,$A14,101)</f>
        <v>4.9410997361493996</v>
      </c>
      <c r="F14" s="12">
        <f>[1]!thsiFinD("ths_adjustment_nvg_ratio_fund",F$1,$A$4,$A14,101)</f>
        <v>9.6992019643953</v>
      </c>
      <c r="G14" s="12">
        <f>[1]!thsiFinD("ths_adjustment_nvg_ratio_fund",G$1,$A$4,$A14,101)</f>
        <v>7.3212258796822001</v>
      </c>
      <c r="H14" s="12">
        <f>[1]!thsiFinD("ths_adjustment_nvg_ratio_fund",H$1,$A$4,$A14,101)</f>
        <v>8.0769230769230997</v>
      </c>
      <c r="I14" s="12">
        <f>[1]!thsiFinD("ths_adjustment_nvg_ratio_fund",I$1,$A$4,$A14,101)</f>
        <v>5.2734375</v>
      </c>
      <c r="J14" s="32">
        <f t="shared" si="7"/>
        <v>9.1565761267740131E-2</v>
      </c>
      <c r="K14" s="45">
        <f t="shared" si="8"/>
        <v>0.10720455148297875</v>
      </c>
      <c r="L14" s="45">
        <f t="shared" si="9"/>
        <v>7.5926971052501499E-2</v>
      </c>
      <c r="M14" s="32">
        <f>[1]!thsiFinD("ths_int_chg_ratio_index",M$1,$A$4,$A14,101)/100</f>
        <v>0.12617059529152</v>
      </c>
      <c r="N14" s="32">
        <f>[1]!thsiFinD("ths_int_chg_ratio_index",N$1,$A$4,$A14,101)/100</f>
        <v>6.8688927670619007E-3</v>
      </c>
      <c r="O14" s="33">
        <f t="shared" si="2"/>
        <v>1.0915657612677401</v>
      </c>
      <c r="P14" s="33">
        <f t="shared" si="3"/>
        <v>1.1072045514829787</v>
      </c>
      <c r="Q14" s="33">
        <f t="shared" si="4"/>
        <v>1.0759269710525015</v>
      </c>
      <c r="R14" s="33">
        <f t="shared" si="5"/>
        <v>1.12617059529152</v>
      </c>
      <c r="S14" s="33">
        <f t="shared" si="6"/>
        <v>1.0068688927670619</v>
      </c>
      <c r="T14" s="32">
        <f t="shared" si="15"/>
        <v>1.0973594631364048E-2</v>
      </c>
      <c r="U14" s="32">
        <f t="shared" si="16"/>
        <v>2.0426113433864135E-2</v>
      </c>
      <c r="V14" s="32">
        <f t="shared" si="17"/>
        <v>1.4273947926497499E-3</v>
      </c>
      <c r="W14" s="32">
        <f t="shared" si="18"/>
        <v>3.3924541084433324E-2</v>
      </c>
      <c r="X14" s="32">
        <f t="shared" si="18"/>
        <v>2.8077224058331574E-4</v>
      </c>
      <c r="Y14" s="34">
        <f>MAX(O$4:O14)</f>
        <v>1.0915657612677401</v>
      </c>
      <c r="Z14" s="34">
        <f>MAX(P$4:P14)</f>
        <v>1.1072045514829787</v>
      </c>
      <c r="AA14" s="34">
        <f>MAX(Q$4:Q14)</f>
        <v>1.0759269710525015</v>
      </c>
      <c r="AB14" s="34">
        <f>MAX(R$4:R14)</f>
        <v>1.12617059529152</v>
      </c>
      <c r="AC14" s="34">
        <f>MAX(S$4:S14)</f>
        <v>1.018083905576004</v>
      </c>
      <c r="AD14" s="35">
        <f t="shared" si="11"/>
        <v>0</v>
      </c>
      <c r="AE14" s="35">
        <f t="shared" si="12"/>
        <v>0</v>
      </c>
      <c r="AF14" s="35">
        <f t="shared" si="13"/>
        <v>0</v>
      </c>
      <c r="AG14" s="35">
        <f t="shared" si="14"/>
        <v>0</v>
      </c>
      <c r="AH14" s="35">
        <f t="shared" si="14"/>
        <v>-1.1015804048681965E-2</v>
      </c>
      <c r="AM14" s="3"/>
      <c r="AN14" s="26">
        <v>44561</v>
      </c>
      <c r="AO14" s="47">
        <f t="shared" si="19"/>
        <v>1.8179473916060396</v>
      </c>
      <c r="AP14" s="47">
        <f t="shared" si="19"/>
        <v>1.647411514731004</v>
      </c>
      <c r="AQ14" s="47">
        <f t="shared" si="19"/>
        <v>1.9884832684810752</v>
      </c>
      <c r="AR14" s="47">
        <f t="shared" si="19"/>
        <v>1.57961778395643</v>
      </c>
      <c r="AS14" s="47">
        <f t="shared" si="19"/>
        <v>1.2301715787167899</v>
      </c>
      <c r="AT14" s="50" t="s">
        <v>246</v>
      </c>
      <c r="AU14" s="51">
        <f t="shared" si="20"/>
        <v>0.24186361323042838</v>
      </c>
      <c r="AV14" s="51">
        <f t="shared" si="20"/>
        <v>0.18286235023839481</v>
      </c>
      <c r="AW14" s="51">
        <f t="shared" si="20"/>
        <v>0.29539512573492721</v>
      </c>
      <c r="AX14" s="51">
        <f t="shared" si="20"/>
        <v>-1.6990934501703192E-2</v>
      </c>
      <c r="AY14" s="51">
        <f t="shared" si="20"/>
        <v>1.0609658596978377E-2</v>
      </c>
      <c r="AZ14" s="51">
        <f>'增值-指数增强'!AE11</f>
        <v>0.18648292038432723</v>
      </c>
      <c r="BA14" s="51">
        <f>增值序列!J1539</f>
        <v>0.2462190830592994</v>
      </c>
    </row>
    <row r="15" spans="1:53">
      <c r="A15" s="28">
        <v>43850</v>
      </c>
      <c r="B15" s="12">
        <f>[1]!thsiFinD("ths_int_chg_ratio_index",B$1,$A$4,$A15,101)</f>
        <v>7.646188927281</v>
      </c>
      <c r="C15" s="12">
        <f>[1]!thsiFinD("ths_int_chg_ratio_index",C$1,$A$4,$A15,101)</f>
        <v>17.862161632008</v>
      </c>
      <c r="D15" s="12">
        <f>[1]!thsiFinD("ths_int_chg_ratio_index",D$1,$A$4,$A15,101)</f>
        <v>21.651557667500999</v>
      </c>
      <c r="E15" s="12">
        <f>[1]!thsiFinD("ths_int_chg_ratio_index",E$1,$A$4,$A15,101)</f>
        <v>7.9663259035604996</v>
      </c>
      <c r="F15" s="12">
        <f>[1]!thsiFinD("ths_adjustment_nvg_ratio_fund",F$1,$A$4,$A15,101)</f>
        <v>12.277470841007</v>
      </c>
      <c r="G15" s="12">
        <f>[1]!thsiFinD("ths_adjustment_nvg_ratio_fund",G$1,$A$4,$A15,101)</f>
        <v>10.385925085130999</v>
      </c>
      <c r="H15" s="12">
        <f>[1]!thsiFinD("ths_adjustment_nvg_ratio_fund",H$1,$A$4,$A15,101)</f>
        <v>12.846153846153999</v>
      </c>
      <c r="I15" s="12">
        <f>[1]!thsiFinD("ths_adjustment_nvg_ratio_fund",I$1,$A$4,$A15,101)</f>
        <v>7.71484375</v>
      </c>
      <c r="J15" s="32">
        <f t="shared" si="7"/>
        <v>0.12293828456580312</v>
      </c>
      <c r="K15" s="45">
        <f t="shared" si="8"/>
        <v>0.13781558532587623</v>
      </c>
      <c r="L15" s="45">
        <f t="shared" si="9"/>
        <v>0.10806098380573001</v>
      </c>
      <c r="M15" s="32">
        <f>[1]!thsiFinD("ths_int_chg_ratio_index",M$1,$A$4,$A15,101)/100</f>
        <v>0.15158528347006001</v>
      </c>
      <c r="N15" s="32">
        <f>[1]!thsiFinD("ths_int_chg_ratio_index",N$1,$A$4,$A15,101)/100</f>
        <v>1.5993460114475999E-2</v>
      </c>
      <c r="O15" s="33">
        <f t="shared" si="2"/>
        <v>1.1229382845658031</v>
      </c>
      <c r="P15" s="33">
        <f t="shared" si="3"/>
        <v>1.1378155853258762</v>
      </c>
      <c r="Q15" s="33">
        <f t="shared" si="4"/>
        <v>1.10806098380573</v>
      </c>
      <c r="R15" s="33">
        <f t="shared" si="5"/>
        <v>1.15158528347006</v>
      </c>
      <c r="S15" s="33">
        <f t="shared" si="6"/>
        <v>1.015993460114476</v>
      </c>
      <c r="T15" s="32">
        <f t="shared" si="15"/>
        <v>2.8740845866791487E-2</v>
      </c>
      <c r="U15" s="32">
        <f t="shared" si="16"/>
        <v>2.7647135122319977E-2</v>
      </c>
      <c r="V15" s="32">
        <f t="shared" si="17"/>
        <v>2.9866351172323613E-2</v>
      </c>
      <c r="W15" s="32">
        <f t="shared" si="18"/>
        <v>2.2567351948983516E-2</v>
      </c>
      <c r="X15" s="32">
        <f t="shared" si="18"/>
        <v>9.0623192482768289E-3</v>
      </c>
      <c r="Y15" s="34">
        <f>MAX(O$4:O15)</f>
        <v>1.1229382845658031</v>
      </c>
      <c r="Z15" s="34">
        <f>MAX(P$4:P15)</f>
        <v>1.1378155853258762</v>
      </c>
      <c r="AA15" s="34">
        <f>MAX(Q$4:Q15)</f>
        <v>1.10806098380573</v>
      </c>
      <c r="AB15" s="34">
        <f>MAX(R$4:R15)</f>
        <v>1.15158528347006</v>
      </c>
      <c r="AC15" s="34">
        <f>MAX(S$4:S15)</f>
        <v>1.018083905576004</v>
      </c>
      <c r="AD15" s="35">
        <f t="shared" si="11"/>
        <v>0</v>
      </c>
      <c r="AE15" s="35">
        <f t="shared" si="12"/>
        <v>0</v>
      </c>
      <c r="AF15" s="35">
        <f t="shared" si="13"/>
        <v>0</v>
      </c>
      <c r="AG15" s="35">
        <f t="shared" si="14"/>
        <v>0</v>
      </c>
      <c r="AH15" s="35">
        <f t="shared" si="14"/>
        <v>-2.0533135334708241E-3</v>
      </c>
      <c r="AM15" s="3"/>
      <c r="AN15" s="26">
        <v>44925</v>
      </c>
      <c r="AO15" s="47">
        <f t="shared" si="19"/>
        <v>1.3335350498725105</v>
      </c>
      <c r="AP15" s="47">
        <f t="shared" si="19"/>
        <v>1.1447698847075238</v>
      </c>
      <c r="AQ15" s="47">
        <f t="shared" si="19"/>
        <v>1.5223002150374976</v>
      </c>
      <c r="AR15" s="47">
        <f t="shared" si="19"/>
        <v>1.1313811924600901</v>
      </c>
      <c r="AS15" s="47">
        <f t="shared" si="19"/>
        <v>0.96794720922744104</v>
      </c>
      <c r="AT15" s="48" t="s">
        <v>247</v>
      </c>
      <c r="AU15" s="52">
        <f t="shared" si="20"/>
        <v>-0.26646114401890475</v>
      </c>
      <c r="AV15" s="52">
        <f t="shared" si="20"/>
        <v>-0.30510994097643751</v>
      </c>
      <c r="AW15" s="52">
        <f t="shared" si="20"/>
        <v>-0.23444152678220753</v>
      </c>
      <c r="AX15" s="52">
        <f t="shared" si="20"/>
        <v>-0.28376268996772924</v>
      </c>
      <c r="AY15" s="52">
        <f t="shared" si="20"/>
        <v>-0.21316080945625404</v>
      </c>
      <c r="AZ15" s="52">
        <f>'增值-指数增强'!AE12</f>
        <v>-0.19298452352749573</v>
      </c>
      <c r="BA15" s="52">
        <f>增值序列!J1540</f>
        <v>-0.21636881654181617</v>
      </c>
    </row>
    <row r="16" spans="1:53">
      <c r="A16" s="28">
        <v>43851</v>
      </c>
      <c r="B16" s="12">
        <f>[1]!thsiFinD("ths_int_chg_ratio_index",B$1,$A$4,$A16,101)</f>
        <v>6.3666199270287001</v>
      </c>
      <c r="C16" s="12">
        <f>[1]!thsiFinD("ths_int_chg_ratio_index",C$1,$A$4,$A16,101)</f>
        <v>18.120939435827999</v>
      </c>
      <c r="D16" s="12">
        <f>[1]!thsiFinD("ths_int_chg_ratio_index",D$1,$A$4,$A16,101)</f>
        <v>17.190034081791001</v>
      </c>
      <c r="E16" s="12">
        <f>[1]!thsiFinD("ths_int_chg_ratio_index",E$1,$A$4,$A16,101)</f>
        <v>6.9387866359589001</v>
      </c>
      <c r="F16" s="12">
        <f>[1]!thsiFinD("ths_adjustment_nvg_ratio_fund",F$1,$A$4,$A16,101)</f>
        <v>10.804174340086</v>
      </c>
      <c r="G16" s="12">
        <f>[1]!thsiFinD("ths_adjustment_nvg_ratio_fund",G$1,$A$4,$A16,101)</f>
        <v>9.9886492622019993</v>
      </c>
      <c r="H16" s="12">
        <f>[1]!thsiFinD("ths_adjustment_nvg_ratio_fund",H$1,$A$4,$A16,101)</f>
        <v>14</v>
      </c>
      <c r="I16" s="12">
        <f>[1]!thsiFinD("ths_adjustment_nvg_ratio_fund",I$1,$A$4,$A16,101)</f>
        <v>6.93359375</v>
      </c>
      <c r="J16" s="32">
        <f t="shared" si="7"/>
        <v>0.11292849679111824</v>
      </c>
      <c r="K16" s="45">
        <f t="shared" si="8"/>
        <v>0.12154095020151649</v>
      </c>
      <c r="L16" s="45">
        <f t="shared" si="9"/>
        <v>0.10431604338071999</v>
      </c>
      <c r="M16" s="32">
        <f>[1]!thsiFinD("ths_int_chg_ratio_index",M$1,$A$4,$A16,101)/100</f>
        <v>0.13440042155606</v>
      </c>
      <c r="N16" s="32">
        <f>[1]!thsiFinD("ths_int_chg_ratio_index",N$1,$A$4,$A16,101)/100</f>
        <v>5.0600553952975006E-5</v>
      </c>
      <c r="O16" s="33">
        <f t="shared" si="2"/>
        <v>1.1129284967911182</v>
      </c>
      <c r="P16" s="33">
        <f t="shared" si="3"/>
        <v>1.1215409502015166</v>
      </c>
      <c r="Q16" s="33">
        <f t="shared" si="4"/>
        <v>1.10431604338072</v>
      </c>
      <c r="R16" s="33">
        <f t="shared" si="5"/>
        <v>1.1344004215560599</v>
      </c>
      <c r="S16" s="33">
        <f t="shared" si="6"/>
        <v>1.0000506005539529</v>
      </c>
      <c r="T16" s="32">
        <f t="shared" si="15"/>
        <v>-8.9139251125945895E-3</v>
      </c>
      <c r="U16" s="32">
        <f t="shared" si="16"/>
        <v>-1.4303403235330525E-2</v>
      </c>
      <c r="V16" s="32">
        <f t="shared" si="17"/>
        <v>-3.3797241124290389E-3</v>
      </c>
      <c r="W16" s="32">
        <f t="shared" si="18"/>
        <v>-1.4922787014277406E-2</v>
      </c>
      <c r="X16" s="32">
        <f t="shared" si="18"/>
        <v>-1.5691891913090394E-2</v>
      </c>
      <c r="Y16" s="34">
        <f>MAX(O$4:O16)</f>
        <v>1.1229382845658031</v>
      </c>
      <c r="Z16" s="34">
        <f>MAX(P$4:P16)</f>
        <v>1.1378155853258762</v>
      </c>
      <c r="AA16" s="34">
        <f>MAX(Q$4:Q16)</f>
        <v>1.10806098380573</v>
      </c>
      <c r="AB16" s="34">
        <f>MAX(R$4:R16)</f>
        <v>1.15158528347006</v>
      </c>
      <c r="AC16" s="34">
        <f>MAX(S$4:S16)</f>
        <v>1.018083905576004</v>
      </c>
      <c r="AD16" s="35">
        <f t="shared" si="11"/>
        <v>-8.9139251125945895E-3</v>
      </c>
      <c r="AE16" s="35">
        <f t="shared" si="12"/>
        <v>-1.4303403235330525E-2</v>
      </c>
      <c r="AF16" s="35">
        <f t="shared" si="13"/>
        <v>-3.3797241124290389E-3</v>
      </c>
      <c r="AG16" s="35">
        <f t="shared" si="14"/>
        <v>-1.4922787014277406E-2</v>
      </c>
      <c r="AH16" s="35">
        <f t="shared" si="14"/>
        <v>-1.7712985072530385E-2</v>
      </c>
      <c r="AM16" s="3"/>
      <c r="AN16" s="26">
        <v>45289</v>
      </c>
      <c r="AO16" s="47">
        <f t="shared" si="19"/>
        <v>1.292799853867765</v>
      </c>
      <c r="AP16" s="47">
        <f t="shared" si="19"/>
        <v>1.0514056747273575</v>
      </c>
      <c r="AQ16" s="47">
        <f t="shared" si="19"/>
        <v>1.5341940330081725</v>
      </c>
      <c r="AR16" s="47">
        <f t="shared" si="19"/>
        <v>0.93653909512091904</v>
      </c>
      <c r="AS16" s="47">
        <f t="shared" si="19"/>
        <v>0.86754000259383002</v>
      </c>
      <c r="AT16" s="50" t="s">
        <v>236</v>
      </c>
      <c r="AU16" s="51">
        <f t="shared" si="20"/>
        <v>-3.0546775661157044E-2</v>
      </c>
      <c r="AV16" s="51">
        <f t="shared" si="20"/>
        <v>-8.1557185620776407E-2</v>
      </c>
      <c r="AW16" s="51">
        <f t="shared" si="20"/>
        <v>7.813056750032743E-3</v>
      </c>
      <c r="AX16" s="51">
        <f t="shared" si="20"/>
        <v>-0.17221613602706598</v>
      </c>
      <c r="AY16" s="51">
        <f t="shared" si="20"/>
        <v>-0.10373211026017648</v>
      </c>
      <c r="AZ16" s="51">
        <f>'增值-指数增强'!AE13</f>
        <v>-1.8795984949890543E-2</v>
      </c>
      <c r="BA16" s="51">
        <f>增值序列!J1541</f>
        <v>-4.881971177013833E-3</v>
      </c>
    </row>
    <row r="17" spans="1:53">
      <c r="A17" s="28">
        <v>43852</v>
      </c>
      <c r="B17" s="12">
        <f>[1]!thsiFinD("ths_int_chg_ratio_index",B$1,$A$4,$A17,101)</f>
        <v>8.2738664045374009</v>
      </c>
      <c r="C17" s="12">
        <f>[1]!thsiFinD("ths_int_chg_ratio_index",C$1,$A$4,$A17,101)</f>
        <v>25.122288371802998</v>
      </c>
      <c r="D17" s="12">
        <f>[1]!thsiFinD("ths_int_chg_ratio_index",D$1,$A$4,$A17,101)</f>
        <v>22.045311503099999</v>
      </c>
      <c r="E17" s="12">
        <f>[1]!thsiFinD("ths_int_chg_ratio_index",E$1,$A$4,$A17,101)</f>
        <v>9.4073620808482001</v>
      </c>
      <c r="F17" s="12">
        <f>[1]!thsiFinD("ths_adjustment_nvg_ratio_fund",F$1,$A$4,$A17,101)</f>
        <v>13.627992633517</v>
      </c>
      <c r="G17" s="12">
        <f>[1]!thsiFinD("ths_adjustment_nvg_ratio_fund",G$1,$A$4,$A17,101)</f>
        <v>13.337116912599001</v>
      </c>
      <c r="H17" s="12">
        <f>[1]!thsiFinD("ths_adjustment_nvg_ratio_fund",H$1,$A$4,$A17,101)</f>
        <v>18.153846153846001</v>
      </c>
      <c r="I17" s="12">
        <f>[1]!thsiFinD("ths_adjustment_nvg_ratio_fund",I$1,$A$4,$A17,101)</f>
        <v>9.375</v>
      </c>
      <c r="J17" s="32">
        <f t="shared" si="7"/>
        <v>0.14917848007531326</v>
      </c>
      <c r="K17" s="45">
        <f t="shared" si="8"/>
        <v>0.16212207090072148</v>
      </c>
      <c r="L17" s="45">
        <f t="shared" si="9"/>
        <v>0.13623488924990501</v>
      </c>
      <c r="M17" s="32">
        <f>[1]!thsiFinD("ths_int_chg_ratio_index",M$1,$A$4,$A17,101)/100</f>
        <v>0.1630222402107</v>
      </c>
      <c r="N17" s="32">
        <f>[1]!thsiFinD("ths_int_chg_ratio_index",N$1,$A$4,$A17,101)/100</f>
        <v>5.5747899334241003E-3</v>
      </c>
      <c r="O17" s="33">
        <f t="shared" si="2"/>
        <v>1.1491784800753133</v>
      </c>
      <c r="P17" s="33">
        <f t="shared" si="3"/>
        <v>1.1621220709007214</v>
      </c>
      <c r="Q17" s="33">
        <f t="shared" si="4"/>
        <v>1.136234889249905</v>
      </c>
      <c r="R17" s="33">
        <f t="shared" si="5"/>
        <v>1.1630222402107</v>
      </c>
      <c r="S17" s="33">
        <f t="shared" si="6"/>
        <v>1.0055747899334242</v>
      </c>
      <c r="T17" s="32">
        <f t="shared" si="15"/>
        <v>3.257170913379781E-2</v>
      </c>
      <c r="U17" s="32">
        <f t="shared" si="16"/>
        <v>3.6183360662767949E-2</v>
      </c>
      <c r="V17" s="32">
        <f t="shared" si="17"/>
        <v>2.8903723766857237E-2</v>
      </c>
      <c r="W17" s="32">
        <f t="shared" si="18"/>
        <v>2.5230789861113934E-2</v>
      </c>
      <c r="X17" s="32">
        <f t="shared" si="18"/>
        <v>5.5239098665720299E-3</v>
      </c>
      <c r="Y17" s="34">
        <f>MAX(O$4:O17)</f>
        <v>1.1491784800753133</v>
      </c>
      <c r="Z17" s="34">
        <f>MAX(P$4:P17)</f>
        <v>1.1621220709007214</v>
      </c>
      <c r="AA17" s="34">
        <f>MAX(Q$4:Q17)</f>
        <v>1.136234889249905</v>
      </c>
      <c r="AB17" s="34">
        <f>MAX(R$4:R17)</f>
        <v>1.1630222402107</v>
      </c>
      <c r="AC17" s="34">
        <f>MAX(S$4:S17)</f>
        <v>1.018083905576004</v>
      </c>
      <c r="AD17" s="35">
        <f t="shared" si="11"/>
        <v>0</v>
      </c>
      <c r="AE17" s="35">
        <f t="shared" si="12"/>
        <v>0</v>
      </c>
      <c r="AF17" s="35">
        <f t="shared" si="13"/>
        <v>0</v>
      </c>
      <c r="AG17" s="35">
        <f t="shared" si="14"/>
        <v>0</v>
      </c>
      <c r="AH17" s="35">
        <f t="shared" si="14"/>
        <v>-1.2286920138966817E-2</v>
      </c>
      <c r="AM17" s="3"/>
      <c r="AN17" s="26">
        <v>45657</v>
      </c>
      <c r="AO17" s="47">
        <f t="shared" si="19"/>
        <v>1.6085685642773238</v>
      </c>
      <c r="AP17" s="47">
        <f t="shared" si="19"/>
        <v>1.2441341733532725</v>
      </c>
      <c r="AQ17" s="47">
        <f t="shared" si="19"/>
        <v>1.973002955201375</v>
      </c>
      <c r="AR17" s="47">
        <f t="shared" si="19"/>
        <v>0.98554792022892301</v>
      </c>
      <c r="AS17" s="47">
        <f t="shared" si="19"/>
        <v>0.97340430738539896</v>
      </c>
      <c r="AT17" s="48" t="s">
        <v>235</v>
      </c>
      <c r="AU17" s="52">
        <f t="shared" si="20"/>
        <v>0.24425181474522151</v>
      </c>
      <c r="AV17" s="52">
        <f t="shared" si="20"/>
        <v>0.18330555299303652</v>
      </c>
      <c r="AW17" s="52">
        <f t="shared" si="20"/>
        <v>0.28601918189761655</v>
      </c>
      <c r="AX17" s="52">
        <f t="shared" si="20"/>
        <v>5.2329716253517677E-2</v>
      </c>
      <c r="AY17" s="52">
        <f t="shared" si="20"/>
        <v>0.12202815371631126</v>
      </c>
      <c r="AZ17" s="52">
        <f>'增值-指数增强'!AE14</f>
        <v>9.4822328871609907E-2</v>
      </c>
      <c r="BA17" s="52">
        <f>增值序列!J1542</f>
        <v>0.20307703011397127</v>
      </c>
    </row>
    <row r="18" spans="1:53">
      <c r="A18" s="28">
        <v>43853</v>
      </c>
      <c r="B18" s="12">
        <f>[1]!thsiFinD("ths_int_chg_ratio_index",B$1,$A$4,$A18,101)</f>
        <v>3.2796958743674001</v>
      </c>
      <c r="C18" s="12">
        <f>[1]!thsiFinD("ths_int_chg_ratio_index",C$1,$A$4,$A18,101)</f>
        <v>20.530230026422998</v>
      </c>
      <c r="D18" s="12">
        <f>[1]!thsiFinD("ths_int_chg_ratio_index",D$1,$A$4,$A18,101)</f>
        <v>17.885124534751</v>
      </c>
      <c r="E18" s="12">
        <f>[1]!thsiFinD("ths_int_chg_ratio_index",E$1,$A$4,$A18,101)</f>
        <v>5.8190382275652004</v>
      </c>
      <c r="F18" s="12">
        <f>[1]!thsiFinD("ths_adjustment_nvg_ratio_fund",F$1,$A$4,$A18,101)</f>
        <v>10.006138735421001</v>
      </c>
      <c r="G18" s="12">
        <f>[1]!thsiFinD("ths_adjustment_nvg_ratio_fund",G$1,$A$4,$A18,101)</f>
        <v>11.180476730988</v>
      </c>
      <c r="H18" s="12">
        <f>[1]!thsiFinD("ths_adjustment_nvg_ratio_fund",H$1,$A$4,$A18,101)</f>
        <v>14.076923076923</v>
      </c>
      <c r="I18" s="12">
        <f>[1]!thsiFinD("ths_adjustment_nvg_ratio_fund",I$1,$A$4,$A18,101)</f>
        <v>6.4453125</v>
      </c>
      <c r="J18" s="32">
        <f t="shared" si="7"/>
        <v>0.11152867463304825</v>
      </c>
      <c r="K18" s="45">
        <f t="shared" si="8"/>
        <v>0.11878522165776649</v>
      </c>
      <c r="L18" s="45">
        <f t="shared" si="9"/>
        <v>0.10427212760833</v>
      </c>
      <c r="M18" s="32">
        <f>[1]!thsiFinD("ths_int_chg_ratio_index",M$1,$A$4,$A18,101)/100</f>
        <v>0.12630208715221999</v>
      </c>
      <c r="N18" s="32">
        <f>[1]!thsiFinD("ths_int_chg_ratio_index",N$1,$A$4,$A18,101)/100</f>
        <v>-2.6695258474745999E-2</v>
      </c>
      <c r="O18" s="33">
        <f t="shared" si="2"/>
        <v>1.1115286746330482</v>
      </c>
      <c r="P18" s="33">
        <f t="shared" si="3"/>
        <v>1.1187852216577665</v>
      </c>
      <c r="Q18" s="33">
        <f t="shared" si="4"/>
        <v>1.10427212760833</v>
      </c>
      <c r="R18" s="33">
        <f t="shared" si="5"/>
        <v>1.12630208715222</v>
      </c>
      <c r="S18" s="33">
        <f t="shared" si="6"/>
        <v>0.97330474152525404</v>
      </c>
      <c r="T18" s="32">
        <f t="shared" si="15"/>
        <v>-3.2762365546383787E-2</v>
      </c>
      <c r="U18" s="32">
        <f t="shared" si="16"/>
        <v>-3.7291133460158776E-2</v>
      </c>
      <c r="V18" s="32">
        <f t="shared" si="17"/>
        <v>-2.8130417349422787E-2</v>
      </c>
      <c r="W18" s="32">
        <f t="shared" si="18"/>
        <v>-3.157304459786392E-2</v>
      </c>
      <c r="X18" s="32">
        <f t="shared" si="18"/>
        <v>-3.2091147004895237E-2</v>
      </c>
      <c r="Y18" s="34">
        <f>MAX(O$4:O18)</f>
        <v>1.1491784800753133</v>
      </c>
      <c r="Z18" s="34">
        <f>MAX(P$4:P18)</f>
        <v>1.1621220709007214</v>
      </c>
      <c r="AA18" s="34">
        <f>MAX(Q$4:Q18)</f>
        <v>1.136234889249905</v>
      </c>
      <c r="AB18" s="34">
        <f>MAX(R$4:R18)</f>
        <v>1.1630222402107</v>
      </c>
      <c r="AC18" s="34">
        <f>MAX(S$4:S18)</f>
        <v>1.018083905576004</v>
      </c>
      <c r="AD18" s="35">
        <f t="shared" si="11"/>
        <v>-3.2762365546383787E-2</v>
      </c>
      <c r="AE18" s="35">
        <f t="shared" si="12"/>
        <v>-3.7291133460158776E-2</v>
      </c>
      <c r="AF18" s="35">
        <f t="shared" si="13"/>
        <v>-2.8130417349422787E-2</v>
      </c>
      <c r="AG18" s="35">
        <f t="shared" si="14"/>
        <v>-3.157304459786392E-2</v>
      </c>
      <c r="AH18" s="35">
        <f t="shared" si="14"/>
        <v>-4.3983765783445095E-2</v>
      </c>
      <c r="AM18" s="3"/>
      <c r="AN18" s="26">
        <v>46022</v>
      </c>
      <c r="AO18" s="47">
        <f t="shared" si="19"/>
        <v>2.9406502824505951</v>
      </c>
      <c r="AP18" s="47">
        <f t="shared" si="19"/>
        <v>2.0864853195047899</v>
      </c>
      <c r="AQ18" s="47">
        <f t="shared" si="19"/>
        <v>3.7948152453964004</v>
      </c>
      <c r="AR18" s="47">
        <f t="shared" si="19"/>
        <v>1.3915357369458901</v>
      </c>
      <c r="AS18" s="47">
        <f t="shared" si="19"/>
        <v>1.17672762831933</v>
      </c>
      <c r="AT18" s="50" t="s">
        <v>234</v>
      </c>
      <c r="AU18" s="51">
        <f t="shared" si="20"/>
        <v>0.82811621944864466</v>
      </c>
      <c r="AV18" s="51">
        <f t="shared" si="20"/>
        <v>0.67705812137701926</v>
      </c>
      <c r="AW18" s="51">
        <f t="shared" si="20"/>
        <v>0.92337027949817818</v>
      </c>
      <c r="AX18" s="51">
        <f t="shared" si="20"/>
        <v>0.41194122414936873</v>
      </c>
      <c r="AY18" s="51">
        <f t="shared" si="20"/>
        <v>0.20887859175399082</v>
      </c>
      <c r="AZ18" s="51">
        <f>'增值-指数增强'!AE15</f>
        <v>0.39265658053159425</v>
      </c>
      <c r="BA18" s="51">
        <f>增值序列!J1543</f>
        <v>0.71314067254926505</v>
      </c>
    </row>
    <row r="19" spans="1:53">
      <c r="A19" s="28">
        <v>43864</v>
      </c>
      <c r="B19" s="12">
        <f>[1]!thsiFinD("ths_int_chg_ratio_index",B$1,$A$4,$A19,101)</f>
        <v>-6.2892154568042002</v>
      </c>
      <c r="C19" s="12">
        <f>[1]!thsiFinD("ths_int_chg_ratio_index",C$1,$A$4,$A19,101)</f>
        <v>8.4752849932025995</v>
      </c>
      <c r="D19" s="12">
        <f>[1]!thsiFinD("ths_int_chg_ratio_index",D$1,$A$4,$A19,101)</f>
        <v>1.0617487055804</v>
      </c>
      <c r="E19" s="12">
        <f>[1]!thsiFinD("ths_int_chg_ratio_index",E$1,$A$4,$A19,101)</f>
        <v>-1.0038266728373999</v>
      </c>
      <c r="F19" s="12">
        <f>[1]!thsiFinD("ths_adjustment_nvg_ratio_fund",F$1,$A$4,$A19,101)</f>
        <v>2.0257826887661001</v>
      </c>
      <c r="G19" s="12">
        <f>[1]!thsiFinD("ths_adjustment_nvg_ratio_fund",G$1,$A$4,$A19,101)</f>
        <v>4.3132803632236003</v>
      </c>
      <c r="H19" s="12">
        <f>[1]!thsiFinD("ths_adjustment_nvg_ratio_fund",H$1,$A$4,$A19,101)</f>
        <v>4.8461538461537996</v>
      </c>
      <c r="I19" s="12">
        <f>[1]!thsiFinD("ths_adjustment_nvg_ratio_fund",I$1,$A$4,$A19,101)</f>
        <v>-1.3671875</v>
      </c>
      <c r="J19" s="32">
        <f t="shared" si="7"/>
        <v>1.5077526209106126E-2</v>
      </c>
      <c r="K19" s="45">
        <f t="shared" si="8"/>
        <v>5.6099789228534983E-3</v>
      </c>
      <c r="L19" s="45">
        <f t="shared" si="9"/>
        <v>2.4545073495358755E-2</v>
      </c>
      <c r="M19" s="32">
        <f>[1]!thsiFinD("ths_int_chg_ratio_index",M$1,$A$4,$A19,101)/100</f>
        <v>1.1739241375063001E-2</v>
      </c>
      <c r="N19" s="32">
        <f>[1]!thsiFinD("ths_int_chg_ratio_index",N$1,$A$4,$A19,101)/100</f>
        <v>-0.10531308810620001</v>
      </c>
      <c r="O19" s="33">
        <f t="shared" si="2"/>
        <v>1.0150775262091061</v>
      </c>
      <c r="P19" s="33">
        <f t="shared" si="3"/>
        <v>1.0056099789228534</v>
      </c>
      <c r="Q19" s="33">
        <f t="shared" si="4"/>
        <v>1.0245450734953587</v>
      </c>
      <c r="R19" s="33">
        <f t="shared" si="5"/>
        <v>1.011739241375063</v>
      </c>
      <c r="S19" s="33">
        <f t="shared" si="6"/>
        <v>0.89468691189380001</v>
      </c>
      <c r="T19" s="32">
        <f t="shared" si="15"/>
        <v>-8.67734235068508E-2</v>
      </c>
      <c r="U19" s="32">
        <f t="shared" si="16"/>
        <v>-0.10115904334811909</v>
      </c>
      <c r="V19" s="32">
        <f t="shared" si="17"/>
        <v>-7.2198738082475122E-2</v>
      </c>
      <c r="W19" s="32">
        <f t="shared" si="18"/>
        <v>-0.10171591359368037</v>
      </c>
      <c r="X19" s="32">
        <f t="shared" si="18"/>
        <v>-8.0774115523420731E-2</v>
      </c>
      <c r="Y19" s="34">
        <f>MAX(O$4:O19)</f>
        <v>1.1491784800753133</v>
      </c>
      <c r="Z19" s="34">
        <f>MAX(P$4:P19)</f>
        <v>1.1621220709007214</v>
      </c>
      <c r="AA19" s="34">
        <f>MAX(Q$4:Q19)</f>
        <v>1.136234889249905</v>
      </c>
      <c r="AB19" s="34">
        <f>MAX(R$4:R19)</f>
        <v>1.1630222402107</v>
      </c>
      <c r="AC19" s="34">
        <f>MAX(S$4:S19)</f>
        <v>1.018083905576004</v>
      </c>
      <c r="AD19" s="35">
        <f t="shared" si="11"/>
        <v>-0.11669288643259201</v>
      </c>
      <c r="AE19" s="35">
        <f t="shared" si="12"/>
        <v>-0.13467784142208117</v>
      </c>
      <c r="AF19" s="35">
        <f t="shared" si="13"/>
        <v>-9.8298174797536109E-2</v>
      </c>
      <c r="AG19" s="35">
        <f t="shared" si="14"/>
        <v>-0.13007747711533846</v>
      </c>
      <c r="AH19" s="35">
        <f t="shared" si="14"/>
        <v>-0.1212051315283188</v>
      </c>
      <c r="AM19" s="3"/>
      <c r="AN19" s="26">
        <v>46142</v>
      </c>
      <c r="AO19" s="47">
        <f t="shared" si="19"/>
        <v>3.7416889747569151</v>
      </c>
      <c r="AP19" s="47">
        <f t="shared" si="19"/>
        <v>2.586624133506755</v>
      </c>
      <c r="AQ19" s="47">
        <f t="shared" si="19"/>
        <v>4.8967538160070756</v>
      </c>
      <c r="AR19" s="47">
        <f t="shared" si="19"/>
        <v>1.5417243715520002</v>
      </c>
      <c r="AS19" s="47">
        <f t="shared" si="19"/>
        <v>1.2473463326010601</v>
      </c>
      <c r="AT19" s="48" t="s">
        <v>248</v>
      </c>
      <c r="AU19" s="52">
        <f t="shared" si="20"/>
        <v>0.27240188916268315</v>
      </c>
      <c r="AV19" s="52">
        <f t="shared" si="20"/>
        <v>0.23970396979388719</v>
      </c>
      <c r="AW19" s="52">
        <f t="shared" si="20"/>
        <v>0.29038003153051228</v>
      </c>
      <c r="AX19" s="52">
        <f t="shared" si="20"/>
        <v>0.10793013116266814</v>
      </c>
      <c r="AY19" s="52">
        <f t="shared" si="20"/>
        <v>6.0012786801472373E-2</v>
      </c>
      <c r="AZ19" s="52">
        <f>'增值-指数增强'!AE16</f>
        <v>0.12620206278936763</v>
      </c>
      <c r="BA19" s="52">
        <f>增值序列!J1544</f>
        <v>0.23790548936692391</v>
      </c>
    </row>
    <row r="20" spans="1:53">
      <c r="A20" s="28">
        <v>43865</v>
      </c>
      <c r="B20" s="12">
        <f>[1]!thsiFinD("ths_int_chg_ratio_index",B$1,$A$4,$A20,101)</f>
        <v>-6.1434311042837999</v>
      </c>
      <c r="C20" s="12">
        <f>[1]!thsiFinD("ths_int_chg_ratio_index",C$1,$A$4,$A20,101)</f>
        <v>13.924437180023</v>
      </c>
      <c r="D20" s="12">
        <f>[1]!thsiFinD("ths_int_chg_ratio_index",D$1,$A$4,$A20,101)</f>
        <v>13.092589617930001</v>
      </c>
      <c r="E20" s="12">
        <f>[1]!thsiFinD("ths_int_chg_ratio_index",E$1,$A$4,$A20,101)</f>
        <v>4.2740634696060997</v>
      </c>
      <c r="F20" s="12">
        <f>[1]!thsiFinD("ths_adjustment_nvg_ratio_fund",F$1,$A$4,$A20,101)</f>
        <v>6.8753836709638003</v>
      </c>
      <c r="G20" s="12">
        <f>[1]!thsiFinD("ths_adjustment_nvg_ratio_fund",G$1,$A$4,$A20,101)</f>
        <v>9.7616345062429009</v>
      </c>
      <c r="H20" s="12">
        <f>[1]!thsiFinD("ths_adjustment_nvg_ratio_fund",H$1,$A$4,$A20,101)</f>
        <v>7.5384615384615001</v>
      </c>
      <c r="I20" s="12">
        <f>[1]!thsiFinD("ths_adjustment_nvg_ratio_fund",I$1,$A$4,$A20,101)</f>
        <v>2.34375</v>
      </c>
      <c r="J20" s="32">
        <f t="shared" si="7"/>
        <v>6.4583611098679383E-2</v>
      </c>
      <c r="K20" s="45">
        <f t="shared" si="8"/>
        <v>6.2869147908188247E-2</v>
      </c>
      <c r="L20" s="45">
        <f t="shared" si="9"/>
        <v>6.6298074289170505E-2</v>
      </c>
      <c r="M20" s="32">
        <f>[1]!thsiFinD("ths_int_chg_ratio_index",M$1,$A$4,$A20,101)/100</f>
        <v>7.7379000603200992E-2</v>
      </c>
      <c r="N20" s="32">
        <f>[1]!thsiFinD("ths_int_chg_ratio_index",N$1,$A$4,$A20,101)/100</f>
        <v>-8.3669939104524998E-2</v>
      </c>
      <c r="O20" s="33">
        <f t="shared" si="2"/>
        <v>1.0645836110986795</v>
      </c>
      <c r="P20" s="33">
        <f t="shared" si="3"/>
        <v>1.0628691479081882</v>
      </c>
      <c r="Q20" s="33">
        <f t="shared" si="4"/>
        <v>1.0662980742891706</v>
      </c>
      <c r="R20" s="33">
        <f t="shared" si="5"/>
        <v>1.0773790006032009</v>
      </c>
      <c r="S20" s="33">
        <f t="shared" si="6"/>
        <v>0.91633006089547497</v>
      </c>
      <c r="T20" s="32">
        <f t="shared" si="15"/>
        <v>4.8770742737707984E-2</v>
      </c>
      <c r="U20" s="32">
        <f t="shared" si="16"/>
        <v>5.6939738253857897E-2</v>
      </c>
      <c r="V20" s="32">
        <f t="shared" si="17"/>
        <v>4.0752722231503613E-2</v>
      </c>
      <c r="W20" s="32">
        <f t="shared" si="18"/>
        <v>6.4878139093356157E-2</v>
      </c>
      <c r="X20" s="32">
        <f t="shared" si="18"/>
        <v>2.4190751774676666E-2</v>
      </c>
      <c r="Y20" s="34">
        <f>MAX(O$4:O20)</f>
        <v>1.1491784800753133</v>
      </c>
      <c r="Z20" s="34">
        <f>MAX(P$4:P20)</f>
        <v>1.1621220709007214</v>
      </c>
      <c r="AA20" s="34">
        <f>MAX(Q$4:Q20)</f>
        <v>1.136234889249905</v>
      </c>
      <c r="AB20" s="34">
        <f>MAX(R$4:R20)</f>
        <v>1.1630222402107</v>
      </c>
      <c r="AC20" s="34">
        <f>MAX(S$4:S20)</f>
        <v>1.018083905576004</v>
      </c>
      <c r="AD20" s="35">
        <f t="shared" si="11"/>
        <v>-7.3613342438408447E-2</v>
      </c>
      <c r="AE20" s="35">
        <f t="shared" si="12"/>
        <v>-8.5406624207391202E-2</v>
      </c>
      <c r="AF20" s="35">
        <f t="shared" si="13"/>
        <v>-6.15513707794203E-2</v>
      </c>
      <c r="AG20" s="35">
        <f t="shared" si="14"/>
        <v>-7.3638522675184115E-2</v>
      </c>
      <c r="AH20" s="35">
        <f t="shared" si="14"/>
        <v>-9.9946423004260598E-2</v>
      </c>
      <c r="AM20" s="3"/>
      <c r="AN20" s="3"/>
    </row>
    <row r="21" spans="1:53">
      <c r="A21" s="28">
        <v>43866</v>
      </c>
      <c r="B21" s="12">
        <f>[1]!thsiFinD("ths_int_chg_ratio_index",B$1,$A$4,$A21,101)</f>
        <v>-4.3421664068109997</v>
      </c>
      <c r="C21" s="12">
        <f>[1]!thsiFinD("ths_int_chg_ratio_index",C$1,$A$4,$A21,101)</f>
        <v>15.184924602583999</v>
      </c>
      <c r="D21" s="12">
        <f>[1]!thsiFinD("ths_int_chg_ratio_index",D$1,$A$4,$A21,101)</f>
        <v>18.033262745563999</v>
      </c>
      <c r="E21" s="12">
        <f>[1]!thsiFinD("ths_int_chg_ratio_index",E$1,$A$4,$A21,101)</f>
        <v>7.8891510032346996</v>
      </c>
      <c r="F21" s="12">
        <f>[1]!thsiFinD("ths_adjustment_nvg_ratio_fund",F$1,$A$4,$A21,101)</f>
        <v>8.9011663597298991</v>
      </c>
      <c r="G21" s="12">
        <f>[1]!thsiFinD("ths_adjustment_nvg_ratio_fund",G$1,$A$4,$A21,101)</f>
        <v>11.577752553916</v>
      </c>
      <c r="H21" s="12">
        <f>[1]!thsiFinD("ths_adjustment_nvg_ratio_fund",H$1,$A$4,$A21,101)</f>
        <v>8.5384615384614992</v>
      </c>
      <c r="I21" s="12">
        <f>[1]!thsiFinD("ths_adjustment_nvg_ratio_fund",I$1,$A$4,$A21,101)</f>
        <v>3.7109375</v>
      </c>
      <c r="J21" s="32">
        <f t="shared" si="7"/>
        <v>8.6866862370848869E-2</v>
      </c>
      <c r="K21" s="45">
        <f t="shared" si="8"/>
        <v>9.1912929861429238E-2</v>
      </c>
      <c r="L21" s="45">
        <f t="shared" si="9"/>
        <v>8.1820794880268485E-2</v>
      </c>
      <c r="M21" s="32">
        <f>[1]!thsiFinD("ths_int_chg_ratio_index",M$1,$A$4,$A21,101)/100</f>
        <v>0.10735034613154999</v>
      </c>
      <c r="N21" s="32">
        <f>[1]!thsiFinD("ths_int_chg_ratio_index",N$1,$A$4,$A21,101)/100</f>
        <v>-7.0136997142023996E-2</v>
      </c>
      <c r="O21" s="33">
        <f t="shared" si="2"/>
        <v>1.0868668623708488</v>
      </c>
      <c r="P21" s="33">
        <f t="shared" si="3"/>
        <v>1.0919129298614292</v>
      </c>
      <c r="Q21" s="33">
        <f t="shared" si="4"/>
        <v>1.0818207948802685</v>
      </c>
      <c r="R21" s="33">
        <f t="shared" si="5"/>
        <v>1.1073503461315499</v>
      </c>
      <c r="S21" s="33">
        <f t="shared" si="6"/>
        <v>0.92986300285797596</v>
      </c>
      <c r="T21" s="32">
        <f t="shared" si="15"/>
        <v>2.093142430510686E-2</v>
      </c>
      <c r="U21" s="32">
        <f t="shared" si="16"/>
        <v>2.7325830287200814E-2</v>
      </c>
      <c r="V21" s="32">
        <f t="shared" si="17"/>
        <v>1.4557581004210229E-2</v>
      </c>
      <c r="W21" s="32">
        <f t="shared" si="18"/>
        <v>2.7818757848044884E-2</v>
      </c>
      <c r="X21" s="32">
        <f t="shared" si="18"/>
        <v>1.4768632548490368E-2</v>
      </c>
      <c r="Y21" s="34">
        <f>MAX(O$4:O21)</f>
        <v>1.1491784800753133</v>
      </c>
      <c r="Z21" s="34">
        <f>MAX(P$4:P21)</f>
        <v>1.1621220709007214</v>
      </c>
      <c r="AA21" s="34">
        <f>MAX(Q$4:Q21)</f>
        <v>1.136234889249905</v>
      </c>
      <c r="AB21" s="34">
        <f>MAX(R$4:R21)</f>
        <v>1.1630222402107</v>
      </c>
      <c r="AC21" s="34">
        <f>MAX(S$4:S21)</f>
        <v>1.018083905576004</v>
      </c>
      <c r="AD21" s="35">
        <f t="shared" si="11"/>
        <v>-5.4222750238397066E-2</v>
      </c>
      <c r="AE21" s="35">
        <f t="shared" si="12"/>
        <v>-6.0414600838684218E-2</v>
      </c>
      <c r="AF21" s="35">
        <f t="shared" si="13"/>
        <v>-4.7889828841251703E-2</v>
      </c>
      <c r="AG21" s="35">
        <f t="shared" si="14"/>
        <v>-4.7868297057727993E-2</v>
      </c>
      <c r="AH21" s="35">
        <f t="shared" si="14"/>
        <v>-8.6653862451656294E-2</v>
      </c>
      <c r="AM21" s="3"/>
      <c r="AN21" s="3"/>
    </row>
    <row r="22" spans="1:53">
      <c r="A22" s="28">
        <v>43867</v>
      </c>
      <c r="B22" s="12">
        <f>[1]!thsiFinD("ths_int_chg_ratio_index",B$1,$A$4,$A22,101)</f>
        <v>-2.2096132261975998</v>
      </c>
      <c r="C22" s="12">
        <f>[1]!thsiFinD("ths_int_chg_ratio_index",C$1,$A$4,$A22,101)</f>
        <v>20.147352748844</v>
      </c>
      <c r="D22" s="12">
        <f>[1]!thsiFinD("ths_int_chg_ratio_index",D$1,$A$4,$A22,101)</f>
        <v>21.479736563856001</v>
      </c>
      <c r="E22" s="12">
        <f>[1]!thsiFinD("ths_int_chg_ratio_index",E$1,$A$4,$A22,101)</f>
        <v>11.949749075859</v>
      </c>
      <c r="F22" s="12">
        <f>[1]!thsiFinD("ths_adjustment_nvg_ratio_fund",F$1,$A$4,$A22,101)</f>
        <v>12.952731737262001</v>
      </c>
      <c r="G22" s="12">
        <f>[1]!thsiFinD("ths_adjustment_nvg_ratio_fund",G$1,$A$4,$A22,101)</f>
        <v>14.982973893303001</v>
      </c>
      <c r="H22" s="12">
        <f>[1]!thsiFinD("ths_adjustment_nvg_ratio_fund",H$1,$A$4,$A22,101)</f>
        <v>11.153846153846001</v>
      </c>
      <c r="I22" s="12">
        <f>[1]!thsiFinD("ths_adjustment_nvg_ratio_fund",I$1,$A$4,$A22,101)</f>
        <v>6.93359375</v>
      </c>
      <c r="J22" s="32">
        <f t="shared" si="7"/>
        <v>0.12173796337096551</v>
      </c>
      <c r="K22" s="45">
        <f t="shared" si="8"/>
        <v>0.12841806290590352</v>
      </c>
      <c r="L22" s="45">
        <f t="shared" si="9"/>
        <v>0.11505786383602751</v>
      </c>
      <c r="M22" s="32">
        <f>[1]!thsiFinD("ths_int_chg_ratio_index",M$1,$A$4,$A22,101)/100</f>
        <v>0.14059158628065999</v>
      </c>
      <c r="N22" s="32">
        <f>[1]!thsiFinD("ths_int_chg_ratio_index",N$1,$A$4,$A22,101)/100</f>
        <v>-5.0005646211107008E-2</v>
      </c>
      <c r="O22" s="33">
        <f t="shared" si="2"/>
        <v>1.1217379633709654</v>
      </c>
      <c r="P22" s="33">
        <f t="shared" si="3"/>
        <v>1.1284180629059035</v>
      </c>
      <c r="Q22" s="33">
        <f t="shared" si="4"/>
        <v>1.1150578638360276</v>
      </c>
      <c r="R22" s="33">
        <f t="shared" si="5"/>
        <v>1.1405915862806599</v>
      </c>
      <c r="S22" s="33">
        <f t="shared" si="6"/>
        <v>0.94999435378889296</v>
      </c>
      <c r="T22" s="32">
        <f t="shared" si="15"/>
        <v>3.2084059425687261E-2</v>
      </c>
      <c r="U22" s="32">
        <f t="shared" si="16"/>
        <v>3.3432274722772215E-2</v>
      </c>
      <c r="V22" s="32">
        <f t="shared" si="17"/>
        <v>3.0723266841471197E-2</v>
      </c>
      <c r="W22" s="32">
        <f t="shared" si="18"/>
        <v>3.0018720150525091E-2</v>
      </c>
      <c r="X22" s="32">
        <f t="shared" si="18"/>
        <v>2.1649803109750954E-2</v>
      </c>
      <c r="Y22" s="34">
        <f>MAX(O$4:O22)</f>
        <v>1.1491784800753133</v>
      </c>
      <c r="Z22" s="34">
        <f>MAX(P$4:P22)</f>
        <v>1.1621220709007214</v>
      </c>
      <c r="AA22" s="34">
        <f>MAX(Q$4:Q22)</f>
        <v>1.136234889249905</v>
      </c>
      <c r="AB22" s="34">
        <f>MAX(R$4:R22)</f>
        <v>1.1630222402107</v>
      </c>
      <c r="AC22" s="34">
        <f>MAX(S$4:S22)</f>
        <v>1.018083905576004</v>
      </c>
      <c r="AD22" s="35">
        <f t="shared" si="11"/>
        <v>-2.3878376753582731E-2</v>
      </c>
      <c r="AE22" s="35">
        <f t="shared" si="12"/>
        <v>-2.9002123648417588E-2</v>
      </c>
      <c r="AF22" s="35">
        <f t="shared" si="13"/>
        <v>-1.8637893990262611E-2</v>
      </c>
      <c r="AG22" s="35">
        <f t="shared" si="14"/>
        <v>-1.9286521920661159E-2</v>
      </c>
      <c r="AH22" s="35">
        <f t="shared" si="14"/>
        <v>-6.6880098402683053E-2</v>
      </c>
      <c r="AM22" s="3"/>
      <c r="AN22" s="3"/>
    </row>
    <row r="23" spans="1:53" ht="15">
      <c r="A23" s="28">
        <v>43868</v>
      </c>
      <c r="B23" s="12">
        <f>[1]!thsiFinD("ths_int_chg_ratio_index",B$1,$A$4,$A23,101)</f>
        <v>-0.59832686789223</v>
      </c>
      <c r="C23" s="12">
        <f>[1]!thsiFinD("ths_int_chg_ratio_index",C$1,$A$4,$A23,101)</f>
        <v>24.866010306038</v>
      </c>
      <c r="D23" s="12">
        <f>[1]!thsiFinD("ths_int_chg_ratio_index",D$1,$A$4,$A23,101)</f>
        <v>28.246228339959998</v>
      </c>
      <c r="E23" s="12">
        <f>[1]!thsiFinD("ths_int_chg_ratio_index",E$1,$A$4,$A23,101)</f>
        <v>11.420057199072</v>
      </c>
      <c r="F23" s="12">
        <f>[1]!thsiFinD("ths_adjustment_nvg_ratio_fund",F$1,$A$4,$A23,101)</f>
        <v>16.329036218538999</v>
      </c>
      <c r="G23" s="12">
        <f>[1]!thsiFinD("ths_adjustment_nvg_ratio_fund",G$1,$A$4,$A23,101)</f>
        <v>16.004540295119</v>
      </c>
      <c r="H23" s="12">
        <f>[1]!thsiFinD("ths_adjustment_nvg_ratio_fund",H$1,$A$4,$A23,101)</f>
        <v>13.076923076923</v>
      </c>
      <c r="I23" s="12">
        <f>[1]!thsiFinD("ths_adjustment_nvg_ratio_fund",I$1,$A$4,$A23,101)</f>
        <v>7.91015625</v>
      </c>
      <c r="J23" s="32">
        <f t="shared" si="7"/>
        <v>0.14656828102219843</v>
      </c>
      <c r="K23" s="45">
        <f t="shared" si="8"/>
        <v>0.15983492244294439</v>
      </c>
      <c r="L23" s="45">
        <f t="shared" si="9"/>
        <v>0.1333016396014525</v>
      </c>
      <c r="M23" s="32">
        <f>[1]!thsiFinD("ths_int_chg_ratio_index",M$1,$A$4,$A23,101)/100</f>
        <v>0.16378508852970999</v>
      </c>
      <c r="N23" s="32">
        <f>[1]!thsiFinD("ths_int_chg_ratio_index",N$1,$A$4,$A23,101)/100</f>
        <v>-4.8025453299315998E-2</v>
      </c>
      <c r="O23" s="33">
        <f t="shared" si="2"/>
        <v>1.1465682810221984</v>
      </c>
      <c r="P23" s="33">
        <f t="shared" si="3"/>
        <v>1.1598349224429443</v>
      </c>
      <c r="Q23" s="33">
        <f t="shared" si="4"/>
        <v>1.1333016396014526</v>
      </c>
      <c r="R23" s="33">
        <f t="shared" si="5"/>
        <v>1.1637850885297101</v>
      </c>
      <c r="S23" s="33">
        <f t="shared" si="6"/>
        <v>0.95197454670068404</v>
      </c>
      <c r="T23" s="32">
        <f t="shared" si="15"/>
        <v>2.2135577525266958E-2</v>
      </c>
      <c r="U23" s="32">
        <f t="shared" si="16"/>
        <v>2.7841507123818943E-2</v>
      </c>
      <c r="V23" s="32">
        <f t="shared" si="17"/>
        <v>1.6361281649243553E-2</v>
      </c>
      <c r="W23" s="32">
        <f t="shared" si="18"/>
        <v>2.0334625056004141E-2</v>
      </c>
      <c r="X23" s="32">
        <f t="shared" si="18"/>
        <v>2.0844259798948883E-3</v>
      </c>
      <c r="Y23" s="34">
        <f>MAX(O$4:O23)</f>
        <v>1.1491784800753133</v>
      </c>
      <c r="Z23" s="34">
        <f>MAX(P$4:P23)</f>
        <v>1.1621220709007214</v>
      </c>
      <c r="AA23" s="34">
        <f>MAX(Q$4:Q23)</f>
        <v>1.136234889249905</v>
      </c>
      <c r="AB23" s="34">
        <f>MAX(R$4:R23)</f>
        <v>1.1637850885297101</v>
      </c>
      <c r="AC23" s="34">
        <f>MAX(S$4:S23)</f>
        <v>1.018083905576004</v>
      </c>
      <c r="AD23" s="35">
        <f t="shared" si="11"/>
        <v>-2.271360888122298E-3</v>
      </c>
      <c r="AE23" s="35">
        <f t="shared" si="12"/>
        <v>-1.9680793567619093E-3</v>
      </c>
      <c r="AF23" s="35">
        <f t="shared" si="13"/>
        <v>-2.581552173942514E-3</v>
      </c>
      <c r="AG23" s="35">
        <f t="shared" si="14"/>
        <v>0</v>
      </c>
      <c r="AH23" s="35">
        <f t="shared" si="14"/>
        <v>-6.4935079037436672E-2</v>
      </c>
      <c r="AM23" s="3"/>
      <c r="AN23" s="3"/>
      <c r="AT23" s="371" t="s">
        <v>293</v>
      </c>
      <c r="AU23" s="371"/>
      <c r="AV23" s="371"/>
    </row>
    <row r="24" spans="1:53">
      <c r="A24" s="28">
        <v>43871</v>
      </c>
      <c r="B24" s="12">
        <f>[1]!thsiFinD("ths_int_chg_ratio_index",B$1,$A$4,$A24,101)</f>
        <v>0.14816717491104001</v>
      </c>
      <c r="C24" s="12">
        <f>[1]!thsiFinD("ths_int_chg_ratio_index",C$1,$A$4,$A24,101)</f>
        <v>22.628643703197</v>
      </c>
      <c r="D24" s="12">
        <f>[1]!thsiFinD("ths_int_chg_ratio_index",D$1,$A$4,$A24,101)</f>
        <v>29.667535333600998</v>
      </c>
      <c r="E24" s="12">
        <f>[1]!thsiFinD("ths_int_chg_ratio_index",E$1,$A$4,$A24,101)</f>
        <v>13.335072040099</v>
      </c>
      <c r="F24" s="12">
        <f>[1]!thsiFinD("ths_adjustment_nvg_ratio_fund",F$1,$A$4,$A24,101)</f>
        <v>16.635972989563999</v>
      </c>
      <c r="G24" s="12">
        <f>[1]!thsiFinD("ths_adjustment_nvg_ratio_fund",G$1,$A$4,$A24,101)</f>
        <v>16.458569807037001</v>
      </c>
      <c r="H24" s="12">
        <f>[1]!thsiFinD("ths_adjustment_nvg_ratio_fund",H$1,$A$4,$A24,101)</f>
        <v>12.153846153846001</v>
      </c>
      <c r="I24" s="12">
        <f>[1]!thsiFinD("ths_adjustment_nvg_ratio_fund",I$1,$A$4,$A24,101)</f>
        <v>8.0078125</v>
      </c>
      <c r="J24" s="32">
        <f t="shared" si="7"/>
        <v>0.14879452462781881</v>
      </c>
      <c r="K24" s="45">
        <f t="shared" si="8"/>
        <v>0.1644485456295201</v>
      </c>
      <c r="L24" s="45">
        <f t="shared" si="9"/>
        <v>0.13314050362611751</v>
      </c>
      <c r="M24" s="32">
        <f>[1]!thsiFinD("ths_int_chg_ratio_index",M$1,$A$4,$A24,101)/100</f>
        <v>0.18013465939698001</v>
      </c>
      <c r="N24" s="32">
        <f>[1]!thsiFinD("ths_int_chg_ratio_index",N$1,$A$4,$A24,101)/100</f>
        <v>-4.2336587560826998E-2</v>
      </c>
      <c r="O24" s="33">
        <f t="shared" si="2"/>
        <v>1.1487945246278188</v>
      </c>
      <c r="P24" s="33">
        <f t="shared" si="3"/>
        <v>1.1644485456295202</v>
      </c>
      <c r="Q24" s="33">
        <f t="shared" si="4"/>
        <v>1.1331405036261175</v>
      </c>
      <c r="R24" s="33">
        <f t="shared" si="5"/>
        <v>1.1801346593969799</v>
      </c>
      <c r="S24" s="33">
        <f t="shared" si="6"/>
        <v>0.95766341243917297</v>
      </c>
      <c r="T24" s="32">
        <f t="shared" si="15"/>
        <v>1.941658113580047E-3</v>
      </c>
      <c r="U24" s="32">
        <f t="shared" si="16"/>
        <v>3.9778274453559082E-3</v>
      </c>
      <c r="V24" s="32">
        <f t="shared" si="17"/>
        <v>-1.4218277791577805E-4</v>
      </c>
      <c r="W24" s="32">
        <f t="shared" si="18"/>
        <v>1.4048616903938216E-2</v>
      </c>
      <c r="X24" s="32">
        <f t="shared" si="18"/>
        <v>5.9758590796414879E-3</v>
      </c>
      <c r="Y24" s="34">
        <f>MAX(O$4:O24)</f>
        <v>1.1491784800753133</v>
      </c>
      <c r="Z24" s="34">
        <f>MAX(P$4:P24)</f>
        <v>1.1644485456295202</v>
      </c>
      <c r="AA24" s="34">
        <f>MAX(Q$4:Q24)</f>
        <v>1.136234889249905</v>
      </c>
      <c r="AB24" s="34">
        <f>MAX(R$4:R24)</f>
        <v>1.1801346593969799</v>
      </c>
      <c r="AC24" s="34">
        <f>MAX(S$4:S24)</f>
        <v>1.018083905576004</v>
      </c>
      <c r="AD24" s="35">
        <f t="shared" si="11"/>
        <v>-3.3411298083940721E-4</v>
      </c>
      <c r="AE24" s="35">
        <f t="shared" si="12"/>
        <v>0</v>
      </c>
      <c r="AF24" s="35">
        <f t="shared" si="13"/>
        <v>-2.7233678995989274E-3</v>
      </c>
      <c r="AG24" s="35">
        <f t="shared" si="14"/>
        <v>0</v>
      </c>
      <c r="AH24" s="35">
        <f t="shared" si="14"/>
        <v>-5.9347262839448245E-2</v>
      </c>
      <c r="AM24" s="3"/>
      <c r="AN24" s="3"/>
      <c r="AT24" s="11" t="s">
        <v>60</v>
      </c>
      <c r="AU24" s="11" t="s">
        <v>61</v>
      </c>
      <c r="AV24" s="126" t="s">
        <v>87</v>
      </c>
    </row>
    <row r="25" spans="1:53" ht="28">
      <c r="A25" s="28">
        <v>43872</v>
      </c>
      <c r="B25" s="12">
        <f>[1]!thsiFinD("ths_int_chg_ratio_index",B$1,$A$4,$A25,101)</f>
        <v>5.8441244360525002E-2</v>
      </c>
      <c r="C25" s="12">
        <f>[1]!thsiFinD("ths_int_chg_ratio_index",C$1,$A$4,$A25,101)</f>
        <v>23.050168073337002</v>
      </c>
      <c r="D25" s="12">
        <f>[1]!thsiFinD("ths_int_chg_ratio_index",D$1,$A$4,$A25,101)</f>
        <v>25.874565592983</v>
      </c>
      <c r="E25" s="12">
        <f>[1]!thsiFinD("ths_int_chg_ratio_index",E$1,$A$4,$A25,101)</f>
        <v>12.387387944166001</v>
      </c>
      <c r="F25" s="12">
        <f>[1]!thsiFinD("ths_adjustment_nvg_ratio_fund",F$1,$A$4,$A25,101)</f>
        <v>16.206261510129</v>
      </c>
      <c r="G25" s="12">
        <f>[1]!thsiFinD("ths_adjustment_nvg_ratio_fund",G$1,$A$4,$A25,101)</f>
        <v>16.855845629966002</v>
      </c>
      <c r="H25" s="12">
        <f>[1]!thsiFinD("ths_adjustment_nvg_ratio_fund",H$1,$A$4,$A25,101)</f>
        <v>14.692307692308001</v>
      </c>
      <c r="I25" s="12">
        <f>[1]!thsiFinD("ths_adjustment_nvg_ratio_fund",I$1,$A$4,$A25,101)</f>
        <v>8.7890625</v>
      </c>
      <c r="J25" s="32">
        <f t="shared" si="7"/>
        <v>0.14739255023406192</v>
      </c>
      <c r="K25" s="45">
        <f t="shared" si="8"/>
        <v>0.15342640713711633</v>
      </c>
      <c r="L25" s="45">
        <f t="shared" si="9"/>
        <v>0.14135869333100751</v>
      </c>
      <c r="M25" s="32">
        <f>[1]!thsiFinD("ths_int_chg_ratio_index",M$1,$A$4,$A25,101)/100</f>
        <v>0.17187843699681998</v>
      </c>
      <c r="N25" s="32">
        <f>[1]!thsiFinD("ths_int_chg_ratio_index",N$1,$A$4,$A25,101)/100</f>
        <v>-3.6859152448321997E-2</v>
      </c>
      <c r="O25" s="33">
        <f t="shared" si="2"/>
        <v>1.1473925502340618</v>
      </c>
      <c r="P25" s="33">
        <f t="shared" si="3"/>
        <v>1.1534264071371163</v>
      </c>
      <c r="Q25" s="33">
        <f t="shared" si="4"/>
        <v>1.1413586933310076</v>
      </c>
      <c r="R25" s="33">
        <f t="shared" si="5"/>
        <v>1.17187843699682</v>
      </c>
      <c r="S25" s="33">
        <f t="shared" si="6"/>
        <v>0.96314084755167806</v>
      </c>
      <c r="T25" s="32">
        <f t="shared" si="15"/>
        <v>-1.2203874267342485E-3</v>
      </c>
      <c r="U25" s="32">
        <f t="shared" si="16"/>
        <v>-9.4655436118433744E-3</v>
      </c>
      <c r="V25" s="32">
        <f t="shared" si="17"/>
        <v>7.2525778388394802E-3</v>
      </c>
      <c r="W25" s="32">
        <f t="shared" si="18"/>
        <v>-6.9960002737133875E-3</v>
      </c>
      <c r="X25" s="32">
        <f t="shared" si="18"/>
        <v>5.7195827274574285E-3</v>
      </c>
      <c r="Y25" s="34">
        <f>MAX(O$4:O25)</f>
        <v>1.1491784800753133</v>
      </c>
      <c r="Z25" s="34">
        <f>MAX(P$4:P25)</f>
        <v>1.1644485456295202</v>
      </c>
      <c r="AA25" s="34">
        <f>MAX(Q$4:Q25)</f>
        <v>1.1413586933310076</v>
      </c>
      <c r="AB25" s="34">
        <f>MAX(R$4:R25)</f>
        <v>1.1801346593969799</v>
      </c>
      <c r="AC25" s="34">
        <f>MAX(S$4:S25)</f>
        <v>1.018083905576004</v>
      </c>
      <c r="AD25" s="35">
        <f t="shared" si="11"/>
        <v>-1.5540926602928273E-3</v>
      </c>
      <c r="AE25" s="35">
        <f t="shared" si="12"/>
        <v>-9.4655436118433744E-3</v>
      </c>
      <c r="AF25" s="35">
        <f t="shared" si="13"/>
        <v>0</v>
      </c>
      <c r="AG25" s="35">
        <f t="shared" si="14"/>
        <v>-6.9960002737133875E-3</v>
      </c>
      <c r="AH25" s="35">
        <f t="shared" si="14"/>
        <v>-5.3967121691449127E-2</v>
      </c>
      <c r="AM25" s="3"/>
      <c r="AN25" s="3"/>
      <c r="AT25" s="70" t="s">
        <v>227</v>
      </c>
      <c r="AU25" s="71" t="s">
        <v>225</v>
      </c>
      <c r="AV25" s="105">
        <v>0.25</v>
      </c>
    </row>
    <row r="26" spans="1:53" ht="28">
      <c r="A26" s="28">
        <v>43873</v>
      </c>
      <c r="B26" s="12">
        <f>[1]!thsiFinD("ths_int_chg_ratio_index",B$1,$A$4,$A26,101)</f>
        <v>1.5574832553739</v>
      </c>
      <c r="C26" s="12">
        <f>[1]!thsiFinD("ths_int_chg_ratio_index",C$1,$A$4,$A26,101)</f>
        <v>26.949842909695001</v>
      </c>
      <c r="D26" s="12">
        <f>[1]!thsiFinD("ths_int_chg_ratio_index",D$1,$A$4,$A26,101)</f>
        <v>32.261542688928998</v>
      </c>
      <c r="E26" s="12">
        <f>[1]!thsiFinD("ths_int_chg_ratio_index",E$1,$A$4,$A26,101)</f>
        <v>15.839740070928</v>
      </c>
      <c r="F26" s="12">
        <f>[1]!thsiFinD("ths_adjustment_nvg_ratio_fund",F$1,$A$4,$A26,101)</f>
        <v>19.459791282996001</v>
      </c>
      <c r="G26" s="12">
        <f>[1]!thsiFinD("ths_adjustment_nvg_ratio_fund",G$1,$A$4,$A26,101)</f>
        <v>19.069239500567999</v>
      </c>
      <c r="H26" s="12">
        <f>[1]!thsiFinD("ths_adjustment_nvg_ratio_fund",H$1,$A$4,$A26,101)</f>
        <v>16.461538461538002</v>
      </c>
      <c r="I26" s="12">
        <f>[1]!thsiFinD("ths_adjustment_nvg_ratio_fund",I$1,$A$4,$A26,101)</f>
        <v>11.328125</v>
      </c>
      <c r="J26" s="32">
        <f t="shared" si="7"/>
        <v>0.17865912896253489</v>
      </c>
      <c r="K26" s="45">
        <f t="shared" si="8"/>
        <v>0.19152152231231476</v>
      </c>
      <c r="L26" s="45">
        <f t="shared" si="9"/>
        <v>0.16579673561275499</v>
      </c>
      <c r="M26" s="32">
        <f>[1]!thsiFinD("ths_int_chg_ratio_index",M$1,$A$4,$A26,101)/100</f>
        <v>0.20788589439395</v>
      </c>
      <c r="N26" s="32">
        <f>[1]!thsiFinD("ths_int_chg_ratio_index",N$1,$A$4,$A26,101)/100</f>
        <v>-2.6609626768057001E-2</v>
      </c>
      <c r="O26" s="33">
        <f t="shared" si="2"/>
        <v>1.178659128962535</v>
      </c>
      <c r="P26" s="33">
        <f t="shared" si="3"/>
        <v>1.1915215223123148</v>
      </c>
      <c r="Q26" s="33">
        <f t="shared" si="4"/>
        <v>1.165796735612755</v>
      </c>
      <c r="R26" s="33">
        <f t="shared" si="5"/>
        <v>1.2078858943939501</v>
      </c>
      <c r="S26" s="33">
        <f t="shared" si="6"/>
        <v>0.973390373231943</v>
      </c>
      <c r="T26" s="32">
        <f t="shared" si="15"/>
        <v>2.725011481214068E-2</v>
      </c>
      <c r="U26" s="32">
        <f t="shared" si="16"/>
        <v>3.3027781347362506E-2</v>
      </c>
      <c r="V26" s="32">
        <f t="shared" si="17"/>
        <v>2.1411360358964737E-2</v>
      </c>
      <c r="W26" s="32">
        <f t="shared" si="18"/>
        <v>3.0726273528342007E-2</v>
      </c>
      <c r="X26" s="32">
        <f t="shared" si="18"/>
        <v>1.0641772391150717E-2</v>
      </c>
      <c r="Y26" s="34">
        <f>MAX(O$4:O26)</f>
        <v>1.178659128962535</v>
      </c>
      <c r="Z26" s="34">
        <f>MAX(P$4:P26)</f>
        <v>1.1915215223123148</v>
      </c>
      <c r="AA26" s="34">
        <f>MAX(Q$4:Q26)</f>
        <v>1.165796735612755</v>
      </c>
      <c r="AB26" s="34">
        <f>MAX(R$4:R26)</f>
        <v>1.2078858943939501</v>
      </c>
      <c r="AC26" s="34">
        <f>MAX(S$4:S26)</f>
        <v>1.018083905576004</v>
      </c>
      <c r="AD26" s="35">
        <f t="shared" si="11"/>
        <v>0</v>
      </c>
      <c r="AE26" s="35">
        <f t="shared" si="12"/>
        <v>0</v>
      </c>
      <c r="AF26" s="35">
        <f t="shared" si="13"/>
        <v>0</v>
      </c>
      <c r="AG26" s="35">
        <f t="shared" si="14"/>
        <v>0</v>
      </c>
      <c r="AH26" s="35">
        <f t="shared" si="14"/>
        <v>-4.3899655125944292E-2</v>
      </c>
      <c r="AM26" s="3"/>
      <c r="AN26" s="3"/>
      <c r="AT26" s="70" t="s">
        <v>218</v>
      </c>
      <c r="AU26" s="71" t="s">
        <v>220</v>
      </c>
      <c r="AV26" s="105">
        <v>0.25</v>
      </c>
    </row>
    <row r="27" spans="1:53" ht="14.5">
      <c r="A27" s="28">
        <v>43874</v>
      </c>
      <c r="B27" s="12">
        <f>[1]!thsiFinD("ths_int_chg_ratio_index",B$1,$A$4,$A27,101)</f>
        <v>0.58720758203155998</v>
      </c>
      <c r="C27" s="12">
        <f>[1]!thsiFinD("ths_int_chg_ratio_index",C$1,$A$4,$A27,101)</f>
        <v>29.866387024030999</v>
      </c>
      <c r="D27" s="12">
        <f>[1]!thsiFinD("ths_int_chg_ratio_index",D$1,$A$4,$A27,101)</f>
        <v>33.439067888410001</v>
      </c>
      <c r="E27" s="12">
        <f>[1]!thsiFinD("ths_int_chg_ratio_index",E$1,$A$4,$A27,101)</f>
        <v>14.764099040450001</v>
      </c>
      <c r="F27" s="12">
        <f>[1]!thsiFinD("ths_adjustment_nvg_ratio_fund",F$1,$A$4,$A27,101)</f>
        <v>19.214241866176</v>
      </c>
      <c r="G27" s="12">
        <f>[1]!thsiFinD("ths_adjustment_nvg_ratio_fund",G$1,$A$4,$A27,101)</f>
        <v>18.444948921680002</v>
      </c>
      <c r="H27" s="12">
        <f>[1]!thsiFinD("ths_adjustment_nvg_ratio_fund",H$1,$A$4,$A27,101)</f>
        <v>16.769230769231001</v>
      </c>
      <c r="I27" s="12">
        <f>[1]!thsiFinD("ths_adjustment_nvg_ratio_fund",I$1,$A$4,$A27,101)</f>
        <v>11.1328125</v>
      </c>
      <c r="J27" s="32">
        <f t="shared" si="7"/>
        <v>0.18027249449001198</v>
      </c>
      <c r="K27" s="45">
        <f t="shared" si="8"/>
        <v>0.19664190383730643</v>
      </c>
      <c r="L27" s="45">
        <f t="shared" si="9"/>
        <v>0.16390308514271751</v>
      </c>
      <c r="M27" s="32">
        <f>[1]!thsiFinD("ths_int_chg_ratio_index",M$1,$A$4,$A27,101)/100</f>
        <v>0.20224523574193001</v>
      </c>
      <c r="N27" s="32">
        <f>[1]!thsiFinD("ths_int_chg_ratio_index",N$1,$A$4,$A27,101)/100</f>
        <v>-3.3199214611229003E-2</v>
      </c>
      <c r="O27" s="33">
        <f t="shared" si="2"/>
        <v>1.180272494490012</v>
      </c>
      <c r="P27" s="33">
        <f t="shared" si="3"/>
        <v>1.1966419038373064</v>
      </c>
      <c r="Q27" s="33">
        <f t="shared" si="4"/>
        <v>1.1639030851427175</v>
      </c>
      <c r="R27" s="33">
        <f t="shared" si="5"/>
        <v>1.20224523574193</v>
      </c>
      <c r="S27" s="33">
        <f t="shared" si="6"/>
        <v>0.96680078538877101</v>
      </c>
      <c r="T27" s="32">
        <f t="shared" si="15"/>
        <v>1.3688143482986082E-3</v>
      </c>
      <c r="U27" s="32">
        <f t="shared" si="16"/>
        <v>4.297347071880564E-3</v>
      </c>
      <c r="V27" s="32">
        <f t="shared" si="17"/>
        <v>-1.6243401719959749E-3</v>
      </c>
      <c r="W27" s="32">
        <f t="shared" si="18"/>
        <v>-4.6698605209313238E-3</v>
      </c>
      <c r="X27" s="32">
        <f t="shared" si="18"/>
        <v>-6.7697277725200511E-3</v>
      </c>
      <c r="Y27" s="34">
        <f>MAX(O$4:O27)</f>
        <v>1.180272494490012</v>
      </c>
      <c r="Z27" s="34">
        <f>MAX(P$4:P27)</f>
        <v>1.1966419038373064</v>
      </c>
      <c r="AA27" s="34">
        <f>MAX(Q$4:Q27)</f>
        <v>1.165796735612755</v>
      </c>
      <c r="AB27" s="34">
        <f>MAX(R$4:R27)</f>
        <v>1.2078858943939501</v>
      </c>
      <c r="AC27" s="34">
        <f>MAX(S$4:S27)</f>
        <v>1.018083905576004</v>
      </c>
      <c r="AD27" s="35">
        <f t="shared" si="11"/>
        <v>0</v>
      </c>
      <c r="AE27" s="35">
        <f t="shared" si="12"/>
        <v>0</v>
      </c>
      <c r="AF27" s="35">
        <f t="shared" si="13"/>
        <v>-1.6243401719959749E-3</v>
      </c>
      <c r="AG27" s="35">
        <f t="shared" si="14"/>
        <v>-4.6698605209313238E-3</v>
      </c>
      <c r="AH27" s="35">
        <f t="shared" si="14"/>
        <v>-5.0372194183954222E-2</v>
      </c>
      <c r="AM27" s="3"/>
      <c r="AN27" s="3"/>
      <c r="AT27" s="55" t="s">
        <v>229</v>
      </c>
      <c r="AU27" s="70" t="s">
        <v>72</v>
      </c>
      <c r="AV27" s="57">
        <v>0.25</v>
      </c>
    </row>
    <row r="28" spans="1:53" ht="14.5">
      <c r="A28" s="28">
        <v>43875</v>
      </c>
      <c r="B28" s="12">
        <f>[1]!thsiFinD("ths_int_chg_ratio_index",B$1,$A$4,$A28,101)</f>
        <v>0.75497715545619004</v>
      </c>
      <c r="C28" s="12">
        <f>[1]!thsiFinD("ths_int_chg_ratio_index",C$1,$A$4,$A28,101)</f>
        <v>31.954375606949998</v>
      </c>
      <c r="D28" s="12">
        <f>[1]!thsiFinD("ths_int_chg_ratio_index",D$1,$A$4,$A28,101)</f>
        <v>30.155295053541</v>
      </c>
      <c r="E28" s="12">
        <f>[1]!thsiFinD("ths_int_chg_ratio_index",E$1,$A$4,$A28,101)</f>
        <v>14.795637767313</v>
      </c>
      <c r="F28" s="12">
        <f>[1]!thsiFinD("ths_adjustment_nvg_ratio_fund",F$1,$A$4,$A28,101)</f>
        <v>19.275629220380999</v>
      </c>
      <c r="G28" s="12">
        <f>[1]!thsiFinD("ths_adjustment_nvg_ratio_fund",G$1,$A$4,$A28,101)</f>
        <v>17.934165720772</v>
      </c>
      <c r="H28" s="12">
        <f>[1]!thsiFinD("ths_adjustment_nvg_ratio_fund",H$1,$A$4,$A28,101)</f>
        <v>17.846153846153999</v>
      </c>
      <c r="I28" s="12">
        <f>[1]!thsiFinD("ths_adjustment_nvg_ratio_fund",I$1,$A$4,$A28,101)</f>
        <v>12.01171875</v>
      </c>
      <c r="J28" s="32">
        <f t="shared" si="7"/>
        <v>0.18090994140070898</v>
      </c>
      <c r="K28" s="45">
        <f t="shared" si="8"/>
        <v>0.19415071395815048</v>
      </c>
      <c r="L28" s="45">
        <f t="shared" si="9"/>
        <v>0.16766916884326752</v>
      </c>
      <c r="M28" s="32">
        <f>[1]!thsiFinD("ths_int_chg_ratio_index",M$1,$A$4,$A28,101)/100</f>
        <v>0.19138977609234001</v>
      </c>
      <c r="N28" s="32">
        <f>[1]!thsiFinD("ths_int_chg_ratio_index",N$1,$A$4,$A28,101)/100</f>
        <v>-2.7744949347279002E-2</v>
      </c>
      <c r="O28" s="33">
        <f t="shared" si="2"/>
        <v>1.1809099414007089</v>
      </c>
      <c r="P28" s="33">
        <f t="shared" si="3"/>
        <v>1.1941507139581504</v>
      </c>
      <c r="Q28" s="33">
        <f t="shared" si="4"/>
        <v>1.1676691688432674</v>
      </c>
      <c r="R28" s="33">
        <f t="shared" si="5"/>
        <v>1.19138977609234</v>
      </c>
      <c r="S28" s="33">
        <f t="shared" si="6"/>
        <v>0.972255050652721</v>
      </c>
      <c r="T28" s="32">
        <f t="shared" si="15"/>
        <v>5.4008452596554513E-4</v>
      </c>
      <c r="U28" s="32">
        <f t="shared" si="16"/>
        <v>-2.0818173516801153E-3</v>
      </c>
      <c r="V28" s="32">
        <f t="shared" si="17"/>
        <v>3.2357365047177566E-3</v>
      </c>
      <c r="W28" s="32">
        <f t="shared" si="18"/>
        <v>-9.0293222438023735E-3</v>
      </c>
      <c r="X28" s="32">
        <f t="shared" si="18"/>
        <v>5.6415606465987089E-3</v>
      </c>
      <c r="Y28" s="34">
        <f>MAX(O$4:O28)</f>
        <v>1.1809099414007089</v>
      </c>
      <c r="Z28" s="34">
        <f>MAX(P$4:P28)</f>
        <v>1.1966419038373064</v>
      </c>
      <c r="AA28" s="34">
        <f>MAX(Q$4:Q28)</f>
        <v>1.1676691688432674</v>
      </c>
      <c r="AB28" s="34">
        <f>MAX(R$4:R28)</f>
        <v>1.2078858943939501</v>
      </c>
      <c r="AC28" s="34">
        <f>MAX(S$4:S28)</f>
        <v>1.018083905576004</v>
      </c>
      <c r="AD28" s="35">
        <f t="shared" si="11"/>
        <v>0</v>
      </c>
      <c r="AE28" s="35">
        <f t="shared" si="12"/>
        <v>-2.0818173516801153E-3</v>
      </c>
      <c r="AF28" s="35">
        <f t="shared" si="13"/>
        <v>0</v>
      </c>
      <c r="AG28" s="35">
        <f t="shared" si="14"/>
        <v>-1.3657017089256596E-2</v>
      </c>
      <c r="AH28" s="35">
        <f t="shared" si="14"/>
        <v>-4.5014811325746584E-2</v>
      </c>
      <c r="AM28" s="3"/>
      <c r="AN28" s="3"/>
      <c r="AT28" s="55" t="s">
        <v>230</v>
      </c>
      <c r="AU28" s="70" t="s">
        <v>84</v>
      </c>
      <c r="AV28" s="57">
        <v>0.25</v>
      </c>
    </row>
    <row r="29" spans="1:53">
      <c r="A29" s="28">
        <v>43878</v>
      </c>
      <c r="B29" s="12">
        <f>[1]!thsiFinD("ths_int_chg_ratio_index",B$1,$A$4,$A29,101)</f>
        <v>6.0261064935487001</v>
      </c>
      <c r="C29" s="12">
        <f>[1]!thsiFinD("ths_int_chg_ratio_index",C$1,$A$4,$A29,101)</f>
        <v>36.550928208972998</v>
      </c>
      <c r="D29" s="12">
        <f>[1]!thsiFinD("ths_int_chg_ratio_index",D$1,$A$4,$A29,101)</f>
        <v>35.483131994421001</v>
      </c>
      <c r="E29" s="12">
        <f>[1]!thsiFinD("ths_int_chg_ratio_index",E$1,$A$4,$A29,101)</f>
        <v>19.046606665887001</v>
      </c>
      <c r="F29" s="12">
        <f>[1]!thsiFinD("ths_adjustment_nvg_ratio_fund",F$1,$A$4,$A29,101)</f>
        <v>22.958870472683</v>
      </c>
      <c r="G29" s="12">
        <f>[1]!thsiFinD("ths_adjustment_nvg_ratio_fund",G$1,$A$4,$A29,101)</f>
        <v>21.906923950056999</v>
      </c>
      <c r="H29" s="12">
        <f>[1]!thsiFinD("ths_adjustment_nvg_ratio_fund",H$1,$A$4,$A29,101)</f>
        <v>23.307692307692001</v>
      </c>
      <c r="I29" s="12">
        <f>[1]!thsiFinD("ths_adjustment_nvg_ratio_fund",I$1,$A$4,$A29,101)</f>
        <v>15.234375</v>
      </c>
      <c r="J29" s="32">
        <f t="shared" si="7"/>
        <v>0.22564329386657711</v>
      </c>
      <c r="K29" s="45">
        <f t="shared" si="8"/>
        <v>0.24276693340707425</v>
      </c>
      <c r="L29" s="45">
        <f t="shared" si="9"/>
        <v>0.20851965432607997</v>
      </c>
      <c r="M29" s="32">
        <f>[1]!thsiFinD("ths_int_chg_ratio_index",M$1,$A$4,$A29,101)/100</f>
        <v>0.23987155835940999</v>
      </c>
      <c r="N29" s="32">
        <f>[1]!thsiFinD("ths_int_chg_ratio_index",N$1,$A$4,$A29,101)/100</f>
        <v>-3.5773232776803998E-3</v>
      </c>
      <c r="O29" s="33">
        <f t="shared" si="2"/>
        <v>1.2256432938665771</v>
      </c>
      <c r="P29" s="33">
        <f t="shared" si="3"/>
        <v>1.2427669334070743</v>
      </c>
      <c r="Q29" s="33">
        <f t="shared" si="4"/>
        <v>1.2085196543260799</v>
      </c>
      <c r="R29" s="33">
        <f t="shared" si="5"/>
        <v>1.23987155835941</v>
      </c>
      <c r="S29" s="33">
        <f t="shared" si="6"/>
        <v>0.99642267672231966</v>
      </c>
      <c r="T29" s="32">
        <f t="shared" si="15"/>
        <v>3.788040975657192E-2</v>
      </c>
      <c r="U29" s="32">
        <f t="shared" si="16"/>
        <v>4.0711962803907653E-2</v>
      </c>
      <c r="V29" s="32">
        <f t="shared" si="17"/>
        <v>3.498463997579071E-2</v>
      </c>
      <c r="W29" s="32">
        <f t="shared" si="18"/>
        <v>4.069346845168198E-2</v>
      </c>
      <c r="X29" s="32">
        <f t="shared" si="18"/>
        <v>2.4857290330735582E-2</v>
      </c>
      <c r="Y29" s="34">
        <f>MAX(O$4:O29)</f>
        <v>1.2256432938665771</v>
      </c>
      <c r="Z29" s="34">
        <f>MAX(P$4:P29)</f>
        <v>1.2427669334070743</v>
      </c>
      <c r="AA29" s="34">
        <f>MAX(Q$4:Q29)</f>
        <v>1.2085196543260799</v>
      </c>
      <c r="AB29" s="34">
        <f>MAX(R$4:R29)</f>
        <v>1.23987155835941</v>
      </c>
      <c r="AC29" s="34">
        <f>MAX(S$4:S29)</f>
        <v>1.018083905576004</v>
      </c>
      <c r="AD29" s="35">
        <f t="shared" si="11"/>
        <v>0</v>
      </c>
      <c r="AE29" s="35">
        <f t="shared" si="12"/>
        <v>0</v>
      </c>
      <c r="AF29" s="35">
        <f t="shared" si="13"/>
        <v>0</v>
      </c>
      <c r="AG29" s="35">
        <f t="shared" si="14"/>
        <v>0</v>
      </c>
      <c r="AH29" s="35">
        <f t="shared" si="14"/>
        <v>-2.1276467229318419E-2</v>
      </c>
      <c r="AM29" s="3"/>
      <c r="AN29" s="3"/>
    </row>
    <row r="30" spans="1:53" ht="15">
      <c r="A30" s="28">
        <v>43879</v>
      </c>
      <c r="B30" s="12">
        <f>[1]!thsiFinD("ths_int_chg_ratio_index",B$1,$A$4,$A30,101)</f>
        <v>7.5453205284421001</v>
      </c>
      <c r="C30" s="12">
        <f>[1]!thsiFinD("ths_int_chg_ratio_index",C$1,$A$4,$A30,101)</f>
        <v>44.353375096678</v>
      </c>
      <c r="D30" s="12">
        <f>[1]!thsiFinD("ths_int_chg_ratio_index",D$1,$A$4,$A30,101)</f>
        <v>37.231733625019999</v>
      </c>
      <c r="E30" s="12">
        <f>[1]!thsiFinD("ths_int_chg_ratio_index",E$1,$A$4,$A30,101)</f>
        <v>20.324022686545</v>
      </c>
      <c r="F30" s="12">
        <f>[1]!thsiFinD("ths_adjustment_nvg_ratio_fund",F$1,$A$4,$A30,101)</f>
        <v>25.475751995088999</v>
      </c>
      <c r="G30" s="12">
        <f>[1]!thsiFinD("ths_adjustment_nvg_ratio_fund",G$1,$A$4,$A30,101)</f>
        <v>23.212258796821999</v>
      </c>
      <c r="H30" s="12">
        <f>[1]!thsiFinD("ths_adjustment_nvg_ratio_fund",H$1,$A$4,$A30,101)</f>
        <v>24.769230769231001</v>
      </c>
      <c r="I30" s="12">
        <f>[1]!thsiFinD("ths_adjustment_nvg_ratio_fund",I$1,$A$4,$A30,101)</f>
        <v>15.91796875</v>
      </c>
      <c r="J30" s="32">
        <f t="shared" si="7"/>
        <v>0.24853707780978387</v>
      </c>
      <c r="K30" s="45">
        <f t="shared" si="8"/>
        <v>0.27363612984171276</v>
      </c>
      <c r="L30" s="45">
        <f t="shared" si="9"/>
        <v>0.22343802577785499</v>
      </c>
      <c r="M30" s="32">
        <f>[1]!thsiFinD("ths_int_chg_ratio_index",M$1,$A$4,$A30,101)/100</f>
        <v>0.25632827798454999</v>
      </c>
      <c r="N30" s="32">
        <f>[1]!thsiFinD("ths_int_chg_ratio_index",N$1,$A$4,$A30,101)/100</f>
        <v>-4.2758504514791998E-3</v>
      </c>
      <c r="O30" s="33">
        <f t="shared" si="2"/>
        <v>1.248537077809784</v>
      </c>
      <c r="P30" s="33">
        <f t="shared" si="3"/>
        <v>1.2736361298417127</v>
      </c>
      <c r="Q30" s="33">
        <f t="shared" si="4"/>
        <v>1.223438025777855</v>
      </c>
      <c r="R30" s="33">
        <f t="shared" si="5"/>
        <v>1.2563282779845499</v>
      </c>
      <c r="S30" s="33">
        <f t="shared" si="6"/>
        <v>0.99572414954852084</v>
      </c>
      <c r="T30" s="32">
        <f t="shared" si="15"/>
        <v>1.8678994172099728E-2</v>
      </c>
      <c r="U30" s="32">
        <f t="shared" si="16"/>
        <v>2.4839087366132162E-2</v>
      </c>
      <c r="V30" s="32">
        <f t="shared" si="17"/>
        <v>1.234433498733134E-2</v>
      </c>
      <c r="W30" s="32">
        <f t="shared" si="18"/>
        <v>1.327292292027038E-2</v>
      </c>
      <c r="X30" s="32">
        <f t="shared" si="18"/>
        <v>-7.0103500263218876E-4</v>
      </c>
      <c r="Y30" s="34">
        <f>MAX(O$4:O30)</f>
        <v>1.248537077809784</v>
      </c>
      <c r="Z30" s="34">
        <f>MAX(P$4:P30)</f>
        <v>1.2736361298417127</v>
      </c>
      <c r="AA30" s="34">
        <f>MAX(Q$4:Q30)</f>
        <v>1.223438025777855</v>
      </c>
      <c r="AB30" s="34">
        <f>MAX(R$4:R30)</f>
        <v>1.2563282779845499</v>
      </c>
      <c r="AC30" s="34">
        <f>MAX(S$4:S30)</f>
        <v>1.018083905576004</v>
      </c>
      <c r="AD30" s="35">
        <f t="shared" si="11"/>
        <v>0</v>
      </c>
      <c r="AE30" s="35">
        <f t="shared" si="12"/>
        <v>0</v>
      </c>
      <c r="AF30" s="35">
        <f t="shared" si="13"/>
        <v>0</v>
      </c>
      <c r="AG30" s="35">
        <f t="shared" si="14"/>
        <v>0</v>
      </c>
      <c r="AH30" s="35">
        <f t="shared" si="14"/>
        <v>-2.1962586683690555E-2</v>
      </c>
      <c r="AM30" s="3"/>
      <c r="AN30" s="3"/>
      <c r="AT30" s="371" t="s">
        <v>294</v>
      </c>
      <c r="AU30" s="371"/>
      <c r="AV30" s="371"/>
    </row>
    <row r="31" spans="1:53">
      <c r="A31" s="28">
        <v>43880</v>
      </c>
      <c r="B31" s="12">
        <f>[1]!thsiFinD("ths_int_chg_ratio_index",B$1,$A$4,$A31,101)</f>
        <v>7.2612943918445003</v>
      </c>
      <c r="C31" s="12">
        <f>[1]!thsiFinD("ths_int_chg_ratio_index",C$1,$A$4,$A31,101)</f>
        <v>45.586492803808</v>
      </c>
      <c r="D31" s="12">
        <f>[1]!thsiFinD("ths_int_chg_ratio_index",D$1,$A$4,$A31,101)</f>
        <v>34.687886930906998</v>
      </c>
      <c r="E31" s="12">
        <f>[1]!thsiFinD("ths_int_chg_ratio_index",E$1,$A$4,$A31,101)</f>
        <v>17.635612947479999</v>
      </c>
      <c r="F31" s="12">
        <f>[1]!thsiFinD("ths_adjustment_nvg_ratio_fund",F$1,$A$4,$A31,101)</f>
        <v>24.923265807244</v>
      </c>
      <c r="G31" s="12">
        <f>[1]!thsiFinD("ths_adjustment_nvg_ratio_fund",G$1,$A$4,$A31,101)</f>
        <v>20.601589103292</v>
      </c>
      <c r="H31" s="12">
        <f>[1]!thsiFinD("ths_adjustment_nvg_ratio_fund",H$1,$A$4,$A31,101)</f>
        <v>22.846153846153999</v>
      </c>
      <c r="I31" s="12">
        <f>[1]!thsiFinD("ths_adjustment_nvg_ratio_fund",I$1,$A$4,$A31,101)</f>
        <v>13.37890625</v>
      </c>
      <c r="J31" s="32">
        <f t="shared" si="7"/>
        <v>0.23365150260091186</v>
      </c>
      <c r="K31" s="45">
        <f t="shared" si="8"/>
        <v>0.26292821768509872</v>
      </c>
      <c r="L31" s="45">
        <f t="shared" si="9"/>
        <v>0.204374787516725</v>
      </c>
      <c r="M31" s="32">
        <f>[1]!thsiFinD("ths_int_chg_ratio_index",M$1,$A$4,$A31,101)/100</f>
        <v>0.23521723530786001</v>
      </c>
      <c r="N31" s="32">
        <f>[1]!thsiFinD("ths_int_chg_ratio_index",N$1,$A$4,$A31,101)/100</f>
        <v>-7.9725468157039008E-3</v>
      </c>
      <c r="O31" s="33">
        <f t="shared" si="2"/>
        <v>1.2336515026009118</v>
      </c>
      <c r="P31" s="33">
        <f t="shared" si="3"/>
        <v>1.2629282176850987</v>
      </c>
      <c r="Q31" s="33">
        <f t="shared" si="4"/>
        <v>1.204374787516725</v>
      </c>
      <c r="R31" s="33">
        <f t="shared" si="5"/>
        <v>1.2352172353078601</v>
      </c>
      <c r="S31" s="33">
        <f t="shared" si="6"/>
        <v>0.99202745318429608</v>
      </c>
      <c r="T31" s="32">
        <f t="shared" si="15"/>
        <v>-1.192241341761735E-2</v>
      </c>
      <c r="U31" s="32">
        <f t="shared" si="16"/>
        <v>-8.4073558418484851E-3</v>
      </c>
      <c r="V31" s="32">
        <f t="shared" si="17"/>
        <v>-1.5581695075244761E-2</v>
      </c>
      <c r="W31" s="32">
        <f t="shared" si="18"/>
        <v>-1.6803763034417218E-2</v>
      </c>
      <c r="X31" s="32">
        <f t="shared" si="18"/>
        <v>-3.7125707615918158E-3</v>
      </c>
      <c r="Y31" s="34">
        <f>MAX(O$4:O31)</f>
        <v>1.248537077809784</v>
      </c>
      <c r="Z31" s="34">
        <f>MAX(P$4:P31)</f>
        <v>1.2736361298417127</v>
      </c>
      <c r="AA31" s="34">
        <f>MAX(Q$4:Q31)</f>
        <v>1.223438025777855</v>
      </c>
      <c r="AB31" s="34">
        <f>MAX(R$4:R31)</f>
        <v>1.2563282779845499</v>
      </c>
      <c r="AC31" s="34">
        <f>MAX(S$4:S31)</f>
        <v>1.018083905576004</v>
      </c>
      <c r="AD31" s="35">
        <f t="shared" si="11"/>
        <v>-1.192241341761735E-2</v>
      </c>
      <c r="AE31" s="35">
        <f t="shared" si="12"/>
        <v>-8.4073558418484851E-3</v>
      </c>
      <c r="AF31" s="35">
        <f t="shared" si="13"/>
        <v>-1.5581695075244761E-2</v>
      </c>
      <c r="AG31" s="35">
        <f t="shared" si="14"/>
        <v>-1.6803763034417218E-2</v>
      </c>
      <c r="AH31" s="35">
        <f t="shared" si="14"/>
        <v>-2.5593619788111588E-2</v>
      </c>
      <c r="AM31" s="3"/>
      <c r="AN31" s="3"/>
      <c r="AT31" s="11" t="s">
        <v>60</v>
      </c>
      <c r="AU31" s="11" t="s">
        <v>280</v>
      </c>
      <c r="AV31" s="126" t="s">
        <v>87</v>
      </c>
    </row>
    <row r="32" spans="1:53" ht="14.5">
      <c r="A32" s="28">
        <v>43881</v>
      </c>
      <c r="B32" s="12">
        <f>[1]!thsiFinD("ths_int_chg_ratio_index",B$1,$A$4,$A32,101)</f>
        <v>9.5558182271805006</v>
      </c>
      <c r="C32" s="12">
        <f>[1]!thsiFinD("ths_int_chg_ratio_index",C$1,$A$4,$A32,101)</f>
        <v>48.681700094256001</v>
      </c>
      <c r="D32" s="12">
        <f>[1]!thsiFinD("ths_int_chg_ratio_index",D$1,$A$4,$A32,101)</f>
        <v>32.225827121355003</v>
      </c>
      <c r="E32" s="12">
        <f>[1]!thsiFinD("ths_int_chg_ratio_index",E$1,$A$4,$A32,101)</f>
        <v>20.643619022067998</v>
      </c>
      <c r="F32" s="12">
        <f>[1]!thsiFinD("ths_adjustment_nvg_ratio_fund",F$1,$A$4,$A32,101)</f>
        <v>27.808471454879999</v>
      </c>
      <c r="G32" s="12">
        <f>[1]!thsiFinD("ths_adjustment_nvg_ratio_fund",G$1,$A$4,$A32,101)</f>
        <v>23.212258796821999</v>
      </c>
      <c r="H32" s="12">
        <f>[1]!thsiFinD("ths_adjustment_nvg_ratio_fund",H$1,$A$4,$A32,101)</f>
        <v>26.769230769231001</v>
      </c>
      <c r="I32" s="12">
        <f>[1]!thsiFinD("ths_adjustment_nvg_ratio_fund",I$1,$A$4,$A32,101)</f>
        <v>16.015625</v>
      </c>
      <c r="J32" s="32">
        <f t="shared" si="7"/>
        <v>0.25614068810724061</v>
      </c>
      <c r="K32" s="45">
        <f t="shared" si="8"/>
        <v>0.27776741116214876</v>
      </c>
      <c r="L32" s="45">
        <f t="shared" si="9"/>
        <v>0.23451396505233249</v>
      </c>
      <c r="M32" s="32">
        <f>[1]!thsiFinD("ths_int_chg_ratio_index",M$1,$A$4,$A32,101)/100</f>
        <v>0.24631133557602999</v>
      </c>
      <c r="N32" s="32">
        <f>[1]!thsiFinD("ths_int_chg_ratio_index",N$1,$A$4,$A32,101)/100</f>
        <v>1.3743474353798999E-2</v>
      </c>
      <c r="O32" s="33">
        <f t="shared" si="2"/>
        <v>1.2561406881072406</v>
      </c>
      <c r="P32" s="33">
        <f t="shared" si="3"/>
        <v>1.2777674111621486</v>
      </c>
      <c r="Q32" s="33">
        <f t="shared" si="4"/>
        <v>1.2345139650523325</v>
      </c>
      <c r="R32" s="33">
        <f t="shared" si="5"/>
        <v>1.24631133557603</v>
      </c>
      <c r="S32" s="33">
        <f t="shared" si="6"/>
        <v>1.013743474353799</v>
      </c>
      <c r="T32" s="32">
        <f t="shared" si="15"/>
        <v>1.8229771907961601E-2</v>
      </c>
      <c r="U32" s="32">
        <f t="shared" si="16"/>
        <v>1.1749831280394973E-2</v>
      </c>
      <c r="V32" s="32">
        <f t="shared" si="17"/>
        <v>2.5024749644378286E-2</v>
      </c>
      <c r="W32" s="32">
        <f t="shared" si="18"/>
        <v>8.9814973035127199E-3</v>
      </c>
      <c r="X32" s="32">
        <f t="shared" si="18"/>
        <v>2.1890544560835501E-2</v>
      </c>
      <c r="Y32" s="34">
        <f>MAX(O$4:O32)</f>
        <v>1.2561406881072406</v>
      </c>
      <c r="Z32" s="34">
        <f>MAX(P$4:P32)</f>
        <v>1.2777674111621486</v>
      </c>
      <c r="AA32" s="34">
        <f>MAX(Q$4:Q32)</f>
        <v>1.2345139650523325</v>
      </c>
      <c r="AB32" s="34">
        <f>MAX(R$4:R32)</f>
        <v>1.2563282779845499</v>
      </c>
      <c r="AC32" s="34">
        <f>MAX(S$4:S32)</f>
        <v>1.018083905576004</v>
      </c>
      <c r="AD32" s="35">
        <f t="shared" si="11"/>
        <v>0</v>
      </c>
      <c r="AE32" s="35">
        <f t="shared" si="12"/>
        <v>0</v>
      </c>
      <c r="AF32" s="35">
        <f t="shared" si="13"/>
        <v>0</v>
      </c>
      <c r="AG32" s="35">
        <f t="shared" si="14"/>
        <v>-7.9731886832870025E-3</v>
      </c>
      <c r="AH32" s="35">
        <f t="shared" si="14"/>
        <v>-4.2633335017209228E-3</v>
      </c>
      <c r="AM32" s="3"/>
      <c r="AN32" s="3"/>
      <c r="AT32" s="55" t="s">
        <v>76</v>
      </c>
      <c r="AU32" s="70" t="s">
        <v>77</v>
      </c>
      <c r="AV32" s="105">
        <v>0.25</v>
      </c>
    </row>
    <row r="33" spans="1:48" ht="14.5">
      <c r="A33" s="28">
        <v>43882</v>
      </c>
      <c r="B33" s="12">
        <f>[1]!thsiFinD("ths_int_chg_ratio_index",B$1,$A$4,$A33,101)</f>
        <v>12.82178679257</v>
      </c>
      <c r="C33" s="12">
        <f>[1]!thsiFinD("ths_int_chg_ratio_index",C$1,$A$4,$A33,101)</f>
        <v>51.776538354834003</v>
      </c>
      <c r="D33" s="12">
        <f>[1]!thsiFinD("ths_int_chg_ratio_index",D$1,$A$4,$A33,101)</f>
        <v>32.081189859916996</v>
      </c>
      <c r="E33" s="12">
        <f>[1]!thsiFinD("ths_int_chg_ratio_index",E$1,$A$4,$A33,101)</f>
        <v>23.476275500147</v>
      </c>
      <c r="F33" s="12">
        <f>[1]!thsiFinD("ths_adjustment_nvg_ratio_fund",F$1,$A$4,$A33,101)</f>
        <v>29.343155310006001</v>
      </c>
      <c r="G33" s="12">
        <f>[1]!thsiFinD("ths_adjustment_nvg_ratio_fund",G$1,$A$4,$A33,101)</f>
        <v>25.425652667423002</v>
      </c>
      <c r="H33" s="12">
        <f>[1]!thsiFinD("ths_adjustment_nvg_ratio_fund",H$1,$A$4,$A33,101)</f>
        <v>30.538461538461998</v>
      </c>
      <c r="I33" s="12">
        <f>[1]!thsiFinD("ths_adjustment_nvg_ratio_fund",I$1,$A$4,$A33,101)</f>
        <v>17.96875</v>
      </c>
      <c r="J33" s="32">
        <f t="shared" si="7"/>
        <v>0.27928976252919874</v>
      </c>
      <c r="K33" s="45">
        <f t="shared" si="8"/>
        <v>0.30038947626866996</v>
      </c>
      <c r="L33" s="45">
        <f t="shared" si="9"/>
        <v>0.25819004878972751</v>
      </c>
      <c r="M33" s="32">
        <f>[1]!thsiFinD("ths_int_chg_ratio_index",M$1,$A$4,$A33,101)/100</f>
        <v>0.26533503050709001</v>
      </c>
      <c r="N33" s="32">
        <f>[1]!thsiFinD("ths_int_chg_ratio_index",N$1,$A$4,$A33,101)/100</f>
        <v>1.8069004092887E-2</v>
      </c>
      <c r="O33" s="33">
        <f t="shared" si="2"/>
        <v>1.2792897625291988</v>
      </c>
      <c r="P33" s="33">
        <f t="shared" si="3"/>
        <v>1.3003894762686699</v>
      </c>
      <c r="Q33" s="33">
        <f t="shared" si="4"/>
        <v>1.2581900487897275</v>
      </c>
      <c r="R33" s="33">
        <f t="shared" si="5"/>
        <v>1.2653350305070901</v>
      </c>
      <c r="S33" s="33">
        <f t="shared" si="6"/>
        <v>1.018069004092887</v>
      </c>
      <c r="T33" s="32">
        <f t="shared" si="15"/>
        <v>1.8428727483415397E-2</v>
      </c>
      <c r="U33" s="32">
        <f t="shared" si="16"/>
        <v>1.7704368501577417E-2</v>
      </c>
      <c r="V33" s="32">
        <f t="shared" si="17"/>
        <v>1.9178465701999103E-2</v>
      </c>
      <c r="W33" s="32">
        <f t="shared" si="18"/>
        <v>1.5263998960795444E-2</v>
      </c>
      <c r="X33" s="32">
        <f t="shared" si="18"/>
        <v>4.2668878750073969E-3</v>
      </c>
      <c r="Y33" s="34">
        <f>MAX(O$4:O33)</f>
        <v>1.2792897625291988</v>
      </c>
      <c r="Z33" s="34">
        <f>MAX(P$4:P33)</f>
        <v>1.3003894762686699</v>
      </c>
      <c r="AA33" s="34">
        <f>MAX(Q$4:Q33)</f>
        <v>1.2581900487897275</v>
      </c>
      <c r="AB33" s="34">
        <f>MAX(R$4:R33)</f>
        <v>1.2653350305070901</v>
      </c>
      <c r="AC33" s="34">
        <f>MAX(S$4:S33)</f>
        <v>1.018083905576004</v>
      </c>
      <c r="AD33" s="35">
        <f t="shared" si="11"/>
        <v>0</v>
      </c>
      <c r="AE33" s="35">
        <f t="shared" si="12"/>
        <v>0</v>
      </c>
      <c r="AF33" s="35">
        <f t="shared" si="13"/>
        <v>0</v>
      </c>
      <c r="AG33" s="35">
        <f t="shared" si="14"/>
        <v>0</v>
      </c>
      <c r="AH33" s="35">
        <f t="shared" si="14"/>
        <v>-1.4636792739164406E-5</v>
      </c>
      <c r="AM33" s="3"/>
      <c r="AN33" s="3"/>
      <c r="AT33" s="55" t="s">
        <v>64</v>
      </c>
      <c r="AU33" s="70" t="s">
        <v>9</v>
      </c>
      <c r="AV33" s="105">
        <v>0.25</v>
      </c>
    </row>
    <row r="34" spans="1:48">
      <c r="A34" s="28">
        <v>43885</v>
      </c>
      <c r="B34" s="12">
        <f>[1]!thsiFinD("ths_int_chg_ratio_index",B$1,$A$4,$A34,101)</f>
        <v>20.464125780964</v>
      </c>
      <c r="C34" s="12">
        <f>[1]!thsiFinD("ths_int_chg_ratio_index",C$1,$A$4,$A34,101)</f>
        <v>60.847762657559997</v>
      </c>
      <c r="D34" s="12">
        <f>[1]!thsiFinD("ths_int_chg_ratio_index",D$1,$A$4,$A34,101)</f>
        <v>32.556514835298003</v>
      </c>
      <c r="E34" s="12">
        <f>[1]!thsiFinD("ths_int_chg_ratio_index",E$1,$A$4,$A34,101)</f>
        <v>25.674585914341002</v>
      </c>
      <c r="F34" s="12">
        <f>[1]!thsiFinD("ths_adjustment_nvg_ratio_fund",F$1,$A$4,$A34,101)</f>
        <v>33.210558624923003</v>
      </c>
      <c r="G34" s="12">
        <f>[1]!thsiFinD("ths_adjustment_nvg_ratio_fund",G$1,$A$4,$A34,101)</f>
        <v>28.320090805902002</v>
      </c>
      <c r="H34" s="12">
        <f>[1]!thsiFinD("ths_adjustment_nvg_ratio_fund",H$1,$A$4,$A34,101)</f>
        <v>37.076923076923002</v>
      </c>
      <c r="I34" s="12">
        <f>[1]!thsiFinD("ths_adjustment_nvg_ratio_fund",I$1,$A$4,$A34,101)</f>
        <v>20.5078125</v>
      </c>
      <c r="J34" s="32">
        <f t="shared" si="7"/>
        <v>0.32332296774488878</v>
      </c>
      <c r="K34" s="45">
        <f t="shared" si="8"/>
        <v>0.34885747297040753</v>
      </c>
      <c r="L34" s="45">
        <f t="shared" si="9"/>
        <v>0.29778846251937002</v>
      </c>
      <c r="M34" s="32">
        <f>[1]!thsiFinD("ths_int_chg_ratio_index",M$1,$A$4,$A34,101)/100</f>
        <v>0.28401596672913998</v>
      </c>
      <c r="N34" s="32">
        <f>[1]!thsiFinD("ths_int_chg_ratio_index",N$1,$A$4,$A34,101)/100</f>
        <v>1.8638254566942E-2</v>
      </c>
      <c r="O34" s="33">
        <f t="shared" si="2"/>
        <v>1.3233229677448888</v>
      </c>
      <c r="P34" s="33">
        <f t="shared" si="3"/>
        <v>1.3488574729704075</v>
      </c>
      <c r="Q34" s="33">
        <f t="shared" si="4"/>
        <v>1.2977884625193701</v>
      </c>
      <c r="R34" s="33">
        <f t="shared" si="5"/>
        <v>1.28401596672914</v>
      </c>
      <c r="S34" s="33">
        <f t="shared" si="6"/>
        <v>1.0186382545669419</v>
      </c>
      <c r="T34" s="32">
        <f t="shared" si="15"/>
        <v>3.4420040326622159E-2</v>
      </c>
      <c r="U34" s="32">
        <f t="shared" si="16"/>
        <v>3.7271907829346196E-2</v>
      </c>
      <c r="V34" s="32">
        <f t="shared" si="17"/>
        <v>3.1472521792500929E-2</v>
      </c>
      <c r="W34" s="32">
        <f t="shared" si="18"/>
        <v>1.4763628423820174E-2</v>
      </c>
      <c r="X34" s="32">
        <f t="shared" si="18"/>
        <v>5.5914724028172103E-4</v>
      </c>
      <c r="Y34" s="34">
        <f>MAX(O$4:O34)</f>
        <v>1.3233229677448888</v>
      </c>
      <c r="Z34" s="34">
        <f>MAX(P$4:P34)</f>
        <v>1.3488574729704075</v>
      </c>
      <c r="AA34" s="34">
        <f>MAX(Q$4:Q34)</f>
        <v>1.2977884625193701</v>
      </c>
      <c r="AB34" s="34">
        <f>MAX(R$4:R34)</f>
        <v>1.28401596672914</v>
      </c>
      <c r="AC34" s="34">
        <f>MAX(S$4:S34)</f>
        <v>1.0186382545669419</v>
      </c>
      <c r="AD34" s="35">
        <f t="shared" si="11"/>
        <v>0</v>
      </c>
      <c r="AE34" s="35">
        <f t="shared" si="12"/>
        <v>0</v>
      </c>
      <c r="AF34" s="35">
        <f t="shared" si="13"/>
        <v>0</v>
      </c>
      <c r="AG34" s="35">
        <f t="shared" si="14"/>
        <v>0</v>
      </c>
      <c r="AH34" s="35">
        <f t="shared" si="14"/>
        <v>0</v>
      </c>
      <c r="AM34" s="3"/>
      <c r="AN34" s="3"/>
      <c r="AT34" s="70" t="s">
        <v>79</v>
      </c>
      <c r="AU34" s="70" t="s">
        <v>82</v>
      </c>
      <c r="AV34" s="105">
        <v>0.25</v>
      </c>
    </row>
    <row r="35" spans="1:48" ht="14.5">
      <c r="A35" s="28">
        <v>43886</v>
      </c>
      <c r="B35" s="12">
        <f>[1]!thsiFinD("ths_int_chg_ratio_index",B$1,$A$4,$A35,101)</f>
        <v>25.195927529677999</v>
      </c>
      <c r="C35" s="12">
        <f>[1]!thsiFinD("ths_int_chg_ratio_index",C$1,$A$4,$A35,101)</f>
        <v>63.041891260516003</v>
      </c>
      <c r="D35" s="12">
        <f>[1]!thsiFinD("ths_int_chg_ratio_index",D$1,$A$4,$A35,101)</f>
        <v>34.092078302803003</v>
      </c>
      <c r="E35" s="12">
        <f>[1]!thsiFinD("ths_int_chg_ratio_index",E$1,$A$4,$A35,101)</f>
        <v>27.723126409012998</v>
      </c>
      <c r="F35" s="12">
        <f>[1]!thsiFinD("ths_adjustment_nvg_ratio_fund",F$1,$A$4,$A35,101)</f>
        <v>34.254143646408998</v>
      </c>
      <c r="G35" s="12">
        <f>[1]!thsiFinD("ths_adjustment_nvg_ratio_fund",G$1,$A$4,$A35,101)</f>
        <v>30.022701475596001</v>
      </c>
      <c r="H35" s="12">
        <f>[1]!thsiFinD("ths_adjustment_nvg_ratio_fund",H$1,$A$4,$A35,101)</f>
        <v>41.923076923076998</v>
      </c>
      <c r="I35" s="12">
        <f>[1]!thsiFinD("ths_adjustment_nvg_ratio_fund",I$1,$A$4,$A35,101)</f>
        <v>21.77734375</v>
      </c>
      <c r="J35" s="32">
        <f t="shared" si="7"/>
        <v>0.34753786162136502</v>
      </c>
      <c r="K35" s="45">
        <f t="shared" si="8"/>
        <v>0.37513255875502499</v>
      </c>
      <c r="L35" s="45">
        <f t="shared" si="9"/>
        <v>0.31994316448770499</v>
      </c>
      <c r="M35" s="32">
        <f>[1]!thsiFinD("ths_int_chg_ratio_index",M$1,$A$4,$A35,101)/100</f>
        <v>0.29587829230689999</v>
      </c>
      <c r="N35" s="32">
        <f>[1]!thsiFinD("ths_int_chg_ratio_index",N$1,$A$4,$A35,101)/100</f>
        <v>1.8425718421345001E-2</v>
      </c>
      <c r="O35" s="33">
        <f t="shared" si="2"/>
        <v>1.3475378616213649</v>
      </c>
      <c r="P35" s="33">
        <f t="shared" si="3"/>
        <v>1.3751325587550249</v>
      </c>
      <c r="Q35" s="33">
        <f t="shared" si="4"/>
        <v>1.3199431644877051</v>
      </c>
      <c r="R35" s="33">
        <f t="shared" si="5"/>
        <v>1.2958782923069001</v>
      </c>
      <c r="S35" s="33">
        <f t="shared" si="6"/>
        <v>1.018425718421345</v>
      </c>
      <c r="T35" s="32">
        <f t="shared" si="15"/>
        <v>1.829855180231732E-2</v>
      </c>
      <c r="U35" s="32">
        <f t="shared" si="16"/>
        <v>1.9479512336285199E-2</v>
      </c>
      <c r="V35" s="32">
        <f t="shared" si="17"/>
        <v>1.7071119530009282E-2</v>
      </c>
      <c r="W35" s="32">
        <f t="shared" si="18"/>
        <v>9.2384564406764458E-3</v>
      </c>
      <c r="X35" s="32">
        <f t="shared" si="18"/>
        <v>-2.086473236637687E-4</v>
      </c>
      <c r="Y35" s="34">
        <f>MAX(O$4:O35)</f>
        <v>1.3475378616213649</v>
      </c>
      <c r="Z35" s="34">
        <f>MAX(P$4:P35)</f>
        <v>1.3751325587550249</v>
      </c>
      <c r="AA35" s="34">
        <f>MAX(Q$4:Q35)</f>
        <v>1.3199431644877051</v>
      </c>
      <c r="AB35" s="34">
        <f>MAX(R$4:R35)</f>
        <v>1.2958782923069001</v>
      </c>
      <c r="AC35" s="34">
        <f>MAX(S$4:S35)</f>
        <v>1.0186382545669419</v>
      </c>
      <c r="AD35" s="35">
        <f t="shared" si="11"/>
        <v>0</v>
      </c>
      <c r="AE35" s="35">
        <f t="shared" si="12"/>
        <v>0</v>
      </c>
      <c r="AF35" s="35">
        <f t="shared" si="13"/>
        <v>0</v>
      </c>
      <c r="AG35" s="35">
        <f t="shared" si="14"/>
        <v>0</v>
      </c>
      <c r="AH35" s="35">
        <f t="shared" si="14"/>
        <v>-2.086473236637687E-4</v>
      </c>
      <c r="AM35" s="3"/>
      <c r="AN35" s="3"/>
      <c r="AT35" s="55" t="s">
        <v>65</v>
      </c>
      <c r="AU35" s="70" t="s">
        <v>1</v>
      </c>
      <c r="AV35" s="105">
        <v>0.25</v>
      </c>
    </row>
    <row r="36" spans="1:48">
      <c r="A36" s="28">
        <v>43887</v>
      </c>
      <c r="B36" s="12">
        <f>[1]!thsiFinD("ths_int_chg_ratio_index",B$1,$A$4,$A36,101)</f>
        <v>18.279600909208</v>
      </c>
      <c r="C36" s="12">
        <f>[1]!thsiFinD("ths_int_chg_ratio_index",C$1,$A$4,$A36,101)</f>
        <v>49.068329175523999</v>
      </c>
      <c r="D36" s="12">
        <f>[1]!thsiFinD("ths_int_chg_ratio_index",D$1,$A$4,$A36,101)</f>
        <v>26.332474080716</v>
      </c>
      <c r="E36" s="12">
        <f>[1]!thsiFinD("ths_int_chg_ratio_index",E$1,$A$4,$A36,101)</f>
        <v>21.020379300030001</v>
      </c>
      <c r="F36" s="12">
        <f>[1]!thsiFinD("ths_adjustment_nvg_ratio_fund",F$1,$A$4,$A36,101)</f>
        <v>27.255985267035001</v>
      </c>
      <c r="G36" s="12">
        <f>[1]!thsiFinD("ths_adjustment_nvg_ratio_fund",G$1,$A$4,$A36,101)</f>
        <v>23.269012485811999</v>
      </c>
      <c r="H36" s="12">
        <f>[1]!thsiFinD("ths_adjustment_nvg_ratio_fund",H$1,$A$4,$A36,101)</f>
        <v>32.769230769231001</v>
      </c>
      <c r="I36" s="12">
        <f>[1]!thsiFinD("ths_adjustment_nvg_ratio_fund",I$1,$A$4,$A36,101)</f>
        <v>17.28515625</v>
      </c>
      <c r="J36" s="32">
        <f t="shared" si="7"/>
        <v>0.26910021029694497</v>
      </c>
      <c r="K36" s="45">
        <f t="shared" si="8"/>
        <v>0.28675195866369502</v>
      </c>
      <c r="L36" s="45">
        <f t="shared" si="9"/>
        <v>0.25144846193019499</v>
      </c>
      <c r="M36" s="32">
        <f>[1]!thsiFinD("ths_int_chg_ratio_index",M$1,$A$4,$A36,101)/100</f>
        <v>0.23078209794530999</v>
      </c>
      <c r="N36" s="32">
        <f>[1]!thsiFinD("ths_int_chg_ratio_index",N$1,$A$4,$A36,101)/100</f>
        <v>2.2399439575259E-3</v>
      </c>
      <c r="O36" s="33">
        <f t="shared" si="2"/>
        <v>1.2691002102969451</v>
      </c>
      <c r="P36" s="33">
        <f t="shared" si="3"/>
        <v>1.2867519586636951</v>
      </c>
      <c r="Q36" s="33">
        <f t="shared" si="4"/>
        <v>1.2514484619301949</v>
      </c>
      <c r="R36" s="33">
        <f t="shared" si="5"/>
        <v>1.2307820979453099</v>
      </c>
      <c r="S36" s="33">
        <f t="shared" si="6"/>
        <v>1.0022399439575258</v>
      </c>
      <c r="T36" s="32">
        <f t="shared" si="15"/>
        <v>-5.8208124282343565E-2</v>
      </c>
      <c r="U36" s="32">
        <f t="shared" si="16"/>
        <v>-6.4270603970969287E-2</v>
      </c>
      <c r="V36" s="32">
        <f t="shared" si="17"/>
        <v>-5.1892160511391672E-2</v>
      </c>
      <c r="W36" s="32">
        <f t="shared" si="18"/>
        <v>-5.0233262450678939E-2</v>
      </c>
      <c r="X36" s="32">
        <f t="shared" si="18"/>
        <v>-1.5892935705618894E-2</v>
      </c>
      <c r="Y36" s="34">
        <f>MAX(O$4:O36)</f>
        <v>1.3475378616213649</v>
      </c>
      <c r="Z36" s="34">
        <f>MAX(P$4:P36)</f>
        <v>1.3751325587550249</v>
      </c>
      <c r="AA36" s="34">
        <f>MAX(Q$4:Q36)</f>
        <v>1.3199431644877051</v>
      </c>
      <c r="AB36" s="34">
        <f>MAX(R$4:R36)</f>
        <v>1.2958782923069001</v>
      </c>
      <c r="AC36" s="34">
        <f>MAX(S$4:S36)</f>
        <v>1.0186382545669419</v>
      </c>
      <c r="AD36" s="35">
        <f t="shared" si="11"/>
        <v>-5.8208124282343565E-2</v>
      </c>
      <c r="AE36" s="35">
        <f t="shared" si="12"/>
        <v>-6.4270603970969287E-2</v>
      </c>
      <c r="AF36" s="35">
        <f t="shared" si="13"/>
        <v>-5.1892160511391672E-2</v>
      </c>
      <c r="AG36" s="35">
        <f t="shared" si="14"/>
        <v>-5.0233262450678939E-2</v>
      </c>
      <c r="AH36" s="35">
        <f t="shared" si="14"/>
        <v>-1.6098267010782541E-2</v>
      </c>
      <c r="AM36" s="3"/>
      <c r="AN36" s="3"/>
    </row>
    <row r="37" spans="1:48">
      <c r="A37" s="28">
        <v>43888</v>
      </c>
      <c r="B37" s="12">
        <f>[1]!thsiFinD("ths_int_chg_ratio_index",B$1,$A$4,$A37,101)</f>
        <v>17.760372484651</v>
      </c>
      <c r="C37" s="12">
        <f>[1]!thsiFinD("ths_int_chg_ratio_index",C$1,$A$4,$A37,101)</f>
        <v>44.979851628025997</v>
      </c>
      <c r="D37" s="12">
        <f>[1]!thsiFinD("ths_int_chg_ratio_index",D$1,$A$4,$A37,101)</f>
        <v>24.047432862676001</v>
      </c>
      <c r="E37" s="12">
        <f>[1]!thsiFinD("ths_int_chg_ratio_index",E$1,$A$4,$A37,101)</f>
        <v>21.612615178481001</v>
      </c>
      <c r="F37" s="12">
        <f>[1]!thsiFinD("ths_adjustment_nvg_ratio_fund",F$1,$A$4,$A37,101)</f>
        <v>27.133210558624999</v>
      </c>
      <c r="G37" s="12">
        <f>[1]!thsiFinD("ths_adjustment_nvg_ratio_fund",G$1,$A$4,$A37,101)</f>
        <v>23.269012485811999</v>
      </c>
      <c r="H37" s="12">
        <f>[1]!thsiFinD("ths_adjustment_nvg_ratio_fund",H$1,$A$4,$A37,101)</f>
        <v>29.615384615385</v>
      </c>
      <c r="I37" s="12">
        <f>[1]!thsiFinD("ths_adjustment_nvg_ratio_fund",I$1,$A$4,$A37,101)</f>
        <v>17.1875</v>
      </c>
      <c r="J37" s="32">
        <f t="shared" si="7"/>
        <v>0.25700672476706998</v>
      </c>
      <c r="K37" s="45">
        <f t="shared" si="8"/>
        <v>0.27100068038458502</v>
      </c>
      <c r="L37" s="45">
        <f t="shared" si="9"/>
        <v>0.24301276914955497</v>
      </c>
      <c r="M37" s="32">
        <f>[1]!thsiFinD("ths_int_chg_ratio_index",M$1,$A$4,$A37,101)/100</f>
        <v>0.21846898502948001</v>
      </c>
      <c r="N37" s="32">
        <f>[1]!thsiFinD("ths_int_chg_ratio_index",N$1,$A$4,$A37,101)/100</f>
        <v>4.8742590053266997E-3</v>
      </c>
      <c r="O37" s="33">
        <f t="shared" si="2"/>
        <v>1.25700672476707</v>
      </c>
      <c r="P37" s="33">
        <f t="shared" si="3"/>
        <v>1.271000680384585</v>
      </c>
      <c r="Q37" s="33">
        <f t="shared" si="4"/>
        <v>1.2430127691495549</v>
      </c>
      <c r="R37" s="33">
        <f t="shared" si="5"/>
        <v>1.2184689850294801</v>
      </c>
      <c r="S37" s="33">
        <f t="shared" si="6"/>
        <v>1.0048742590053268</v>
      </c>
      <c r="T37" s="32">
        <f t="shared" si="15"/>
        <v>-9.5291809360313895E-3</v>
      </c>
      <c r="U37" s="32">
        <f t="shared" si="16"/>
        <v>-1.2241114670979769E-2</v>
      </c>
      <c r="V37" s="32">
        <f t="shared" si="17"/>
        <v>-6.7407432565212977E-3</v>
      </c>
      <c r="W37" s="32">
        <f t="shared" si="18"/>
        <v>-1.0004299653355031E-2</v>
      </c>
      <c r="X37" s="32">
        <f t="shared" si="18"/>
        <v>2.6284275174655036E-3</v>
      </c>
      <c r="Y37" s="34">
        <f>MAX(O$4:O37)</f>
        <v>1.3475378616213649</v>
      </c>
      <c r="Z37" s="34">
        <f>MAX(P$4:P37)</f>
        <v>1.3751325587550249</v>
      </c>
      <c r="AA37" s="34">
        <f>MAX(Q$4:Q37)</f>
        <v>1.3199431644877051</v>
      </c>
      <c r="AB37" s="34">
        <f>MAX(R$4:R37)</f>
        <v>1.2958782923069001</v>
      </c>
      <c r="AC37" s="34">
        <f>MAX(S$4:S37)</f>
        <v>1.0186382545669419</v>
      </c>
      <c r="AD37" s="35">
        <f t="shared" si="11"/>
        <v>-6.718262947014142E-2</v>
      </c>
      <c r="AE37" s="35">
        <f t="shared" si="12"/>
        <v>-7.5724974808767276E-2</v>
      </c>
      <c r="AF37" s="35">
        <f t="shared" si="13"/>
        <v>-5.8283112036879525E-2</v>
      </c>
      <c r="AG37" s="35">
        <f t="shared" si="14"/>
        <v>-5.9735013493911748E-2</v>
      </c>
      <c r="AH37" s="35">
        <f t="shared" si="14"/>
        <v>-1.3512152621311779E-2</v>
      </c>
      <c r="AM37" s="3"/>
      <c r="AN37" s="3"/>
    </row>
    <row r="38" spans="1:48">
      <c r="A38" s="28">
        <v>43889</v>
      </c>
      <c r="B38" s="12">
        <f>[1]!thsiFinD("ths_int_chg_ratio_index",B$1,$A$4,$A38,101)</f>
        <v>10.375426335195</v>
      </c>
      <c r="C38" s="12">
        <f>[1]!thsiFinD("ths_int_chg_ratio_index",C$1,$A$4,$A38,101)</f>
        <v>35.815877817724001</v>
      </c>
      <c r="D38" s="12">
        <f>[1]!thsiFinD("ths_int_chg_ratio_index",D$1,$A$4,$A38,101)</f>
        <v>16.801752318325001</v>
      </c>
      <c r="E38" s="12">
        <f>[1]!thsiFinD("ths_int_chg_ratio_index",E$1,$A$4,$A38,101)</f>
        <v>14.448353968604</v>
      </c>
      <c r="F38" s="12">
        <f>[1]!thsiFinD("ths_adjustment_nvg_ratio_fund",F$1,$A$4,$A38,101)</f>
        <v>22.467771639041999</v>
      </c>
      <c r="G38" s="12">
        <f>[1]!thsiFinD("ths_adjustment_nvg_ratio_fund",G$1,$A$4,$A38,101)</f>
        <v>17.650397275823</v>
      </c>
      <c r="H38" s="12">
        <f>[1]!thsiFinD("ths_adjustment_nvg_ratio_fund",H$1,$A$4,$A38,101)</f>
        <v>22.461538461538002</v>
      </c>
      <c r="I38" s="12">
        <f>[1]!thsiFinD("ths_adjustment_nvg_ratio_fund",I$1,$A$4,$A38,101)</f>
        <v>12.890625</v>
      </c>
      <c r="J38" s="32">
        <f t="shared" si="7"/>
        <v>0.19113967852031374</v>
      </c>
      <c r="K38" s="45">
        <f t="shared" si="8"/>
        <v>0.19360352609962</v>
      </c>
      <c r="L38" s="45">
        <f t="shared" si="9"/>
        <v>0.18867583094100748</v>
      </c>
      <c r="M38" s="32">
        <f>[1]!thsiFinD("ths_int_chg_ratio_index",M$1,$A$4,$A38,101)/100</f>
        <v>0.15295915344659999</v>
      </c>
      <c r="N38" s="32">
        <f>[1]!thsiFinD("ths_int_chg_ratio_index",N$1,$A$4,$A38,101)/100</f>
        <v>-3.5131801084684999E-2</v>
      </c>
      <c r="O38" s="33">
        <f t="shared" si="2"/>
        <v>1.1911396785203137</v>
      </c>
      <c r="P38" s="33">
        <f t="shared" si="3"/>
        <v>1.1936035260996201</v>
      </c>
      <c r="Q38" s="33">
        <f t="shared" si="4"/>
        <v>1.1886758309410075</v>
      </c>
      <c r="R38" s="33">
        <f t="shared" si="5"/>
        <v>1.1529591534465999</v>
      </c>
      <c r="S38" s="33">
        <f t="shared" si="6"/>
        <v>0.96486819891531495</v>
      </c>
      <c r="T38" s="32">
        <f t="shared" si="15"/>
        <v>-5.239991556844048E-2</v>
      </c>
      <c r="U38" s="32">
        <f t="shared" si="16"/>
        <v>-6.0894659994631728E-2</v>
      </c>
      <c r="V38" s="32">
        <f t="shared" si="17"/>
        <v>-4.3713901865806037E-2</v>
      </c>
      <c r="W38" s="32">
        <f t="shared" si="18"/>
        <v>-5.3764053404523171E-2</v>
      </c>
      <c r="X38" s="32">
        <f t="shared" si="18"/>
        <v>-3.9812006060949146E-2</v>
      </c>
      <c r="Y38" s="34">
        <f>MAX(O$4:O38)</f>
        <v>1.3475378616213649</v>
      </c>
      <c r="Z38" s="34">
        <f>MAX(P$4:P38)</f>
        <v>1.3751325587550249</v>
      </c>
      <c r="AA38" s="34">
        <f>MAX(Q$4:Q38)</f>
        <v>1.3199431644877051</v>
      </c>
      <c r="AB38" s="34">
        <f>MAX(R$4:R38)</f>
        <v>1.2958782923069001</v>
      </c>
      <c r="AC38" s="34">
        <f>MAX(S$4:S38)</f>
        <v>1.0186382545669419</v>
      </c>
      <c r="AD38" s="35">
        <f t="shared" si="11"/>
        <v>-0.11606218092668064</v>
      </c>
      <c r="AE38" s="35">
        <f t="shared" si="12"/>
        <v>-0.13200838820931704</v>
      </c>
      <c r="AF38" s="35">
        <f t="shared" si="13"/>
        <v>-9.9449231662671611E-2</v>
      </c>
      <c r="AG38" s="35">
        <f t="shared" si="14"/>
        <v>-0.11028747044282838</v>
      </c>
      <c r="AH38" s="35">
        <f t="shared" si="14"/>
        <v>-5.2786212780204789E-2</v>
      </c>
      <c r="AM38" s="3"/>
      <c r="AN38" s="3"/>
    </row>
    <row r="39" spans="1:48">
      <c r="A39" s="28">
        <v>43892</v>
      </c>
      <c r="B39" s="12">
        <f>[1]!thsiFinD("ths_int_chg_ratio_index",B$1,$A$4,$A39,101)</f>
        <v>16.930372025473002</v>
      </c>
      <c r="C39" s="12">
        <f>[1]!thsiFinD("ths_int_chg_ratio_index",C$1,$A$4,$A39,101)</f>
        <v>37.232350652183001</v>
      </c>
      <c r="D39" s="12">
        <f>[1]!thsiFinD("ths_int_chg_ratio_index",D$1,$A$4,$A39,101)</f>
        <v>22.839615134849002</v>
      </c>
      <c r="E39" s="12">
        <f>[1]!thsiFinD("ths_int_chg_ratio_index",E$1,$A$4,$A39,101)</f>
        <v>18.084480331167001</v>
      </c>
      <c r="F39" s="12">
        <f>[1]!thsiFinD("ths_adjustment_nvg_ratio_fund",F$1,$A$4,$A39,101)</f>
        <v>26.273787599754002</v>
      </c>
      <c r="G39" s="12">
        <f>[1]!thsiFinD("ths_adjustment_nvg_ratio_fund",G$1,$A$4,$A39,101)</f>
        <v>20.942111237230002</v>
      </c>
      <c r="H39" s="12">
        <f>[1]!thsiFinD("ths_adjustment_nvg_ratio_fund",H$1,$A$4,$A39,101)</f>
        <v>27.307692307692001</v>
      </c>
      <c r="I39" s="12">
        <f>[1]!thsiFinD("ths_adjustment_nvg_ratio_fund",I$1,$A$4,$A39,101)</f>
        <v>15.52734375</v>
      </c>
      <c r="J39" s="32">
        <f t="shared" si="7"/>
        <v>0.23142219129793501</v>
      </c>
      <c r="K39" s="45">
        <f t="shared" si="8"/>
        <v>0.23771704535918001</v>
      </c>
      <c r="L39" s="45">
        <f t="shared" si="9"/>
        <v>0.22512733723669001</v>
      </c>
      <c r="M39" s="32">
        <f>[1]!thsiFinD("ths_int_chg_ratio_index",M$1,$A$4,$A39,101)/100</f>
        <v>0.19498776490233</v>
      </c>
      <c r="N39" s="32">
        <f>[1]!thsiFinD("ths_int_chg_ratio_index",N$1,$A$4,$A39,101)/100</f>
        <v>-2.2427077565583E-3</v>
      </c>
      <c r="O39" s="33">
        <f t="shared" si="2"/>
        <v>1.2314221912979351</v>
      </c>
      <c r="P39" s="33">
        <f t="shared" si="3"/>
        <v>1.2377170453591799</v>
      </c>
      <c r="Q39" s="33">
        <f t="shared" si="4"/>
        <v>1.22512733723669</v>
      </c>
      <c r="R39" s="33">
        <f t="shared" si="5"/>
        <v>1.1949877649023299</v>
      </c>
      <c r="S39" s="33">
        <f t="shared" si="6"/>
        <v>0.99775729224344167</v>
      </c>
      <c r="T39" s="32">
        <f t="shared" si="15"/>
        <v>3.3818462690842432E-2</v>
      </c>
      <c r="U39" s="32">
        <f t="shared" si="16"/>
        <v>3.6958268214665191E-2</v>
      </c>
      <c r="V39" s="32">
        <f t="shared" si="17"/>
        <v>3.0665640998880139E-2</v>
      </c>
      <c r="W39" s="32">
        <f t="shared" si="18"/>
        <v>3.645281910472864E-2</v>
      </c>
      <c r="X39" s="32">
        <f t="shared" si="18"/>
        <v>3.4086617597201441E-2</v>
      </c>
      <c r="Y39" s="34">
        <f>MAX(O$4:O39)</f>
        <v>1.3475378616213649</v>
      </c>
      <c r="Z39" s="34">
        <f>MAX(P$4:P39)</f>
        <v>1.3751325587550249</v>
      </c>
      <c r="AA39" s="34">
        <f>MAX(Q$4:Q39)</f>
        <v>1.3199431644877051</v>
      </c>
      <c r="AB39" s="34">
        <f>MAX(R$4:R39)</f>
        <v>1.2958782923069001</v>
      </c>
      <c r="AC39" s="34">
        <f>MAX(S$4:S39)</f>
        <v>1.0186382545669419</v>
      </c>
      <c r="AD39" s="35">
        <f t="shared" si="11"/>
        <v>-8.6168762771324903E-2</v>
      </c>
      <c r="AE39" s="35">
        <f t="shared" si="12"/>
        <v>-9.9928921412677507E-2</v>
      </c>
      <c r="AF39" s="35">
        <f t="shared" si="13"/>
        <v>-7.1833265099573329E-2</v>
      </c>
      <c r="AG39" s="35">
        <f t="shared" si="14"/>
        <v>-7.7854940547670282E-2</v>
      </c>
      <c r="AH39" s="35">
        <f t="shared" si="14"/>
        <v>-2.0498898632446805E-2</v>
      </c>
      <c r="AM39" s="3"/>
      <c r="AN39" s="3"/>
    </row>
    <row r="40" spans="1:48">
      <c r="A40" s="28">
        <v>43893</v>
      </c>
      <c r="B40" s="12">
        <f>[1]!thsiFinD("ths_int_chg_ratio_index",B$1,$A$4,$A40,101)</f>
        <v>16.57116030816</v>
      </c>
      <c r="C40" s="12">
        <f>[1]!thsiFinD("ths_int_chg_ratio_index",C$1,$A$4,$A40,101)</f>
        <v>38.096746013214002</v>
      </c>
      <c r="D40" s="12">
        <f>[1]!thsiFinD("ths_int_chg_ratio_index",D$1,$A$4,$A40,101)</f>
        <v>26.017918192324998</v>
      </c>
      <c r="E40" s="12">
        <f>[1]!thsiFinD("ths_int_chg_ratio_index",E$1,$A$4,$A40,101)</f>
        <v>20.568714545768</v>
      </c>
      <c r="F40" s="12">
        <f>[1]!thsiFinD("ths_adjustment_nvg_ratio_fund",F$1,$A$4,$A40,101)</f>
        <v>26.58072437078</v>
      </c>
      <c r="G40" s="12">
        <f>[1]!thsiFinD("ths_adjustment_nvg_ratio_fund",G$1,$A$4,$A40,101)</f>
        <v>22.077185017026</v>
      </c>
      <c r="H40" s="12">
        <f>[1]!thsiFinD("ths_adjustment_nvg_ratio_fund",H$1,$A$4,$A40,101)</f>
        <v>27.307692307692001</v>
      </c>
      <c r="I40" s="12">
        <f>[1]!thsiFinD("ths_adjustment_nvg_ratio_fund",I$1,$A$4,$A40,101)</f>
        <v>16.30859375</v>
      </c>
      <c r="J40" s="32">
        <f t="shared" si="7"/>
        <v>0.24191091813120624</v>
      </c>
      <c r="K40" s="45">
        <f t="shared" si="8"/>
        <v>0.25313634764866749</v>
      </c>
      <c r="L40" s="45">
        <f t="shared" si="9"/>
        <v>0.23068548861374502</v>
      </c>
      <c r="M40" s="32">
        <f>[1]!thsiFinD("ths_int_chg_ratio_index",M$1,$A$4,$A40,101)/100</f>
        <v>0.21443223378763998</v>
      </c>
      <c r="N40" s="32">
        <f>[1]!thsiFinD("ths_int_chg_ratio_index",N$1,$A$4,$A40,101)/100</f>
        <v>4.1193733629240996E-3</v>
      </c>
      <c r="O40" s="33">
        <f t="shared" si="2"/>
        <v>1.2419109181312062</v>
      </c>
      <c r="P40" s="33">
        <f t="shared" si="3"/>
        <v>1.2531363476486674</v>
      </c>
      <c r="Q40" s="33">
        <f t="shared" si="4"/>
        <v>1.230685488613745</v>
      </c>
      <c r="R40" s="33">
        <f t="shared" si="5"/>
        <v>1.2144322337876399</v>
      </c>
      <c r="S40" s="33">
        <f t="shared" si="6"/>
        <v>1.0041193733629241</v>
      </c>
      <c r="T40" s="32">
        <f t="shared" si="15"/>
        <v>8.5175717210488333E-3</v>
      </c>
      <c r="U40" s="32">
        <f t="shared" si="16"/>
        <v>1.2457857268187489E-2</v>
      </c>
      <c r="V40" s="32">
        <f t="shared" si="17"/>
        <v>4.5367948360304222E-3</v>
      </c>
      <c r="W40" s="32">
        <f t="shared" si="18"/>
        <v>1.6271688678669571E-2</v>
      </c>
      <c r="X40" s="32">
        <f t="shared" si="18"/>
        <v>6.3763814796857776E-3</v>
      </c>
      <c r="Y40" s="34">
        <f>MAX(O$4:O40)</f>
        <v>1.3475378616213649</v>
      </c>
      <c r="Z40" s="34">
        <f>MAX(P$4:P40)</f>
        <v>1.3751325587550249</v>
      </c>
      <c r="AA40" s="34">
        <f>MAX(Q$4:Q40)</f>
        <v>1.3199431644877051</v>
      </c>
      <c r="AB40" s="34">
        <f>MAX(R$4:R40)</f>
        <v>1.2958782923069001</v>
      </c>
      <c r="AC40" s="34">
        <f>MAX(S$4:S40)</f>
        <v>1.0186382545669419</v>
      </c>
      <c r="AD40" s="35">
        <f t="shared" si="11"/>
        <v>-7.838513966729499E-2</v>
      </c>
      <c r="AE40" s="35">
        <f t="shared" si="12"/>
        <v>-8.8715964384412982E-2</v>
      </c>
      <c r="AF40" s="35">
        <f t="shared" si="13"/>
        <v>-6.7622363049701928E-2</v>
      </c>
      <c r="AG40" s="35">
        <f t="shared" si="14"/>
        <v>-6.285008322368868E-2</v>
      </c>
      <c r="AH40" s="35">
        <f t="shared" si="14"/>
        <v>-1.4253225950354942E-2</v>
      </c>
      <c r="AM40" s="3"/>
      <c r="AN40" s="3"/>
    </row>
    <row r="41" spans="1:48">
      <c r="A41" s="28">
        <v>43894</v>
      </c>
      <c r="B41" s="12">
        <f>[1]!thsiFinD("ths_int_chg_ratio_index",B$1,$A$4,$A41,101)</f>
        <v>15.246268005854001</v>
      </c>
      <c r="C41" s="12">
        <f>[1]!thsiFinD("ths_int_chg_ratio_index",C$1,$A$4,$A41,101)</f>
        <v>32.458799901680003</v>
      </c>
      <c r="D41" s="12">
        <f>[1]!thsiFinD("ths_int_chg_ratio_index",D$1,$A$4,$A41,101)</f>
        <v>23.143511269821001</v>
      </c>
      <c r="E41" s="12">
        <f>[1]!thsiFinD("ths_int_chg_ratio_index",E$1,$A$4,$A41,101)</f>
        <v>20.177837304667001</v>
      </c>
      <c r="F41" s="12">
        <f>[1]!thsiFinD("ths_adjustment_nvg_ratio_fund",F$1,$A$4,$A41,101)</f>
        <v>25.598526703499001</v>
      </c>
      <c r="G41" s="12">
        <f>[1]!thsiFinD("ths_adjustment_nvg_ratio_fund",G$1,$A$4,$A41,101)</f>
        <v>19.920544835413999</v>
      </c>
      <c r="H41" s="12">
        <f>[1]!thsiFinD("ths_adjustment_nvg_ratio_fund",H$1,$A$4,$A41,101)</f>
        <v>23.307692307692001</v>
      </c>
      <c r="I41" s="12">
        <f>[1]!thsiFinD("ths_adjustment_nvg_ratio_fund",I$1,$A$4,$A41,101)</f>
        <v>14.6484375</v>
      </c>
      <c r="J41" s="32">
        <f t="shared" si="7"/>
        <v>0.21812702228578373</v>
      </c>
      <c r="K41" s="45">
        <f t="shared" si="8"/>
        <v>0.227566041205055</v>
      </c>
      <c r="L41" s="45">
        <f t="shared" si="9"/>
        <v>0.20868800336651247</v>
      </c>
      <c r="M41" s="32">
        <f>[1]!thsiFinD("ths_int_chg_ratio_index",M$1,$A$4,$A41,101)/100</f>
        <v>0.20410528343095</v>
      </c>
      <c r="N41" s="32">
        <f>[1]!thsiFinD("ths_int_chg_ratio_index",N$1,$A$4,$A41,101)/100</f>
        <v>8.7515926679820003E-3</v>
      </c>
      <c r="O41" s="33">
        <f t="shared" si="2"/>
        <v>1.2181270222857838</v>
      </c>
      <c r="P41" s="33">
        <f t="shared" si="3"/>
        <v>1.2275660412050551</v>
      </c>
      <c r="Q41" s="33">
        <f t="shared" si="4"/>
        <v>1.2086880033665124</v>
      </c>
      <c r="R41" s="33">
        <f t="shared" si="5"/>
        <v>1.20410528343095</v>
      </c>
      <c r="S41" s="33">
        <f t="shared" si="6"/>
        <v>1.008751592667982</v>
      </c>
      <c r="T41" s="32">
        <f t="shared" si="15"/>
        <v>-1.9151048193707609E-2</v>
      </c>
      <c r="U41" s="32">
        <f t="shared" si="16"/>
        <v>-2.0405047297200718E-2</v>
      </c>
      <c r="V41" s="32">
        <f t="shared" si="17"/>
        <v>-1.7874172931063637E-2</v>
      </c>
      <c r="W41" s="32">
        <f t="shared" si="18"/>
        <v>-8.5035212911646063E-3</v>
      </c>
      <c r="X41" s="32">
        <f t="shared" si="18"/>
        <v>4.6132157469922497E-3</v>
      </c>
      <c r="Y41" s="34">
        <f>MAX(O$4:O41)</f>
        <v>1.3475378616213649</v>
      </c>
      <c r="Z41" s="34">
        <f>MAX(P$4:P41)</f>
        <v>1.3751325587550249</v>
      </c>
      <c r="AA41" s="34">
        <f>MAX(Q$4:Q41)</f>
        <v>1.3199431644877051</v>
      </c>
      <c r="AB41" s="34">
        <f>MAX(R$4:R41)</f>
        <v>1.2958782923069001</v>
      </c>
      <c r="AC41" s="34">
        <f>MAX(S$4:S41)</f>
        <v>1.0186382545669419</v>
      </c>
      <c r="AD41" s="35">
        <f t="shared" si="11"/>
        <v>-9.6035030273563748E-2</v>
      </c>
      <c r="AE41" s="35">
        <f t="shared" si="12"/>
        <v>-0.10731075823233294</v>
      </c>
      <c r="AF41" s="35">
        <f t="shared" si="13"/>
        <v>-8.4287842169608052E-2</v>
      </c>
      <c r="AG41" s="35">
        <f t="shared" si="14"/>
        <v>-7.0819157494009244E-2</v>
      </c>
      <c r="AH41" s="35">
        <f t="shared" si="14"/>
        <v>-9.705763409762258E-3</v>
      </c>
      <c r="AM41" s="3"/>
      <c r="AN41" s="3"/>
    </row>
    <row r="42" spans="1:48">
      <c r="A42" s="28">
        <v>43895</v>
      </c>
      <c r="B42" s="12">
        <f>[1]!thsiFinD("ths_int_chg_ratio_index",B$1,$A$4,$A42,101)</f>
        <v>16.253632251751</v>
      </c>
      <c r="C42" s="12">
        <f>[1]!thsiFinD("ths_int_chg_ratio_index",C$1,$A$4,$A42,101)</f>
        <v>33.842165484855997</v>
      </c>
      <c r="D42" s="12">
        <f>[1]!thsiFinD("ths_int_chg_ratio_index",D$1,$A$4,$A42,101)</f>
        <v>24.032418987345</v>
      </c>
      <c r="E42" s="12">
        <f>[1]!thsiFinD("ths_int_chg_ratio_index",E$1,$A$4,$A42,101)</f>
        <v>21.796486996976</v>
      </c>
      <c r="F42" s="12">
        <f>[1]!thsiFinD("ths_adjustment_nvg_ratio_fund",F$1,$A$4,$A42,101)</f>
        <v>26.089625537139</v>
      </c>
      <c r="G42" s="12">
        <f>[1]!thsiFinD("ths_adjustment_nvg_ratio_fund",G$1,$A$4,$A42,101)</f>
        <v>19.296254256527</v>
      </c>
      <c r="H42" s="12">
        <f>[1]!thsiFinD("ths_adjustment_nvg_ratio_fund",H$1,$A$4,$A42,101)</f>
        <v>23.769230769231001</v>
      </c>
      <c r="I42" s="12">
        <f>[1]!thsiFinD("ths_adjustment_nvg_ratio_fund",I$1,$A$4,$A42,101)</f>
        <v>16.40625</v>
      </c>
      <c r="J42" s="32">
        <f t="shared" si="7"/>
        <v>0.22685758035478124</v>
      </c>
      <c r="K42" s="45">
        <f t="shared" si="8"/>
        <v>0.23981175930231999</v>
      </c>
      <c r="L42" s="45">
        <f t="shared" si="9"/>
        <v>0.21390340140724248</v>
      </c>
      <c r="M42" s="32">
        <f>[1]!thsiFinD("ths_int_chg_ratio_index",M$1,$A$4,$A42,101)/100</f>
        <v>0.22062506049114</v>
      </c>
      <c r="N42" s="32">
        <f>[1]!thsiFinD("ths_int_chg_ratio_index",N$1,$A$4,$A42,101)/100</f>
        <v>2.9322848278235E-2</v>
      </c>
      <c r="O42" s="33">
        <f t="shared" si="2"/>
        <v>1.2268575803547812</v>
      </c>
      <c r="P42" s="33">
        <f t="shared" si="3"/>
        <v>1.2398117593023199</v>
      </c>
      <c r="Q42" s="33">
        <f t="shared" si="4"/>
        <v>1.2139034014072425</v>
      </c>
      <c r="R42" s="33">
        <f t="shared" si="5"/>
        <v>1.2206250604911399</v>
      </c>
      <c r="S42" s="33">
        <f t="shared" si="6"/>
        <v>1.0293228482782351</v>
      </c>
      <c r="T42" s="32">
        <f t="shared" si="15"/>
        <v>7.1671984195988969E-3</v>
      </c>
      <c r="U42" s="32">
        <f t="shared" si="16"/>
        <v>9.9756083878335122E-3</v>
      </c>
      <c r="V42" s="32">
        <f t="shared" si="17"/>
        <v>4.3149249650893395E-3</v>
      </c>
      <c r="W42" s="32">
        <f t="shared" si="18"/>
        <v>1.3719545364935914E-2</v>
      </c>
      <c r="X42" s="32">
        <f t="shared" si="18"/>
        <v>2.0392786251613781E-2</v>
      </c>
      <c r="Y42" s="34">
        <f>MAX(O$4:O42)</f>
        <v>1.3475378616213649</v>
      </c>
      <c r="Z42" s="34">
        <f>MAX(P$4:P42)</f>
        <v>1.3751325587550249</v>
      </c>
      <c r="AA42" s="34">
        <f>MAX(Q$4:Q42)</f>
        <v>1.3199431644877051</v>
      </c>
      <c r="AB42" s="34">
        <f>MAX(R$4:R42)</f>
        <v>1.2958782923069001</v>
      </c>
      <c r="AC42" s="34">
        <f>MAX(S$4:S42)</f>
        <v>1.0293228482782351</v>
      </c>
      <c r="AD42" s="35">
        <f t="shared" si="11"/>
        <v>-8.9556133971167573E-2</v>
      </c>
      <c r="AE42" s="35">
        <f t="shared" si="12"/>
        <v>-9.8405639944426637E-2</v>
      </c>
      <c r="AF42" s="35">
        <f t="shared" si="13"/>
        <v>-8.033661291894989E-2</v>
      </c>
      <c r="AG42" s="35">
        <f t="shared" si="14"/>
        <v>-5.8071218773018907E-2</v>
      </c>
      <c r="AH42" s="35">
        <f t="shared" si="14"/>
        <v>0</v>
      </c>
      <c r="AM42" s="3"/>
      <c r="AN42" s="3"/>
    </row>
    <row r="43" spans="1:48">
      <c r="A43" s="28">
        <v>43896</v>
      </c>
      <c r="B43" s="12">
        <f>[1]!thsiFinD("ths_int_chg_ratio_index",B$1,$A$4,$A43,101)</f>
        <v>15.186434159943</v>
      </c>
      <c r="C43" s="12">
        <f>[1]!thsiFinD("ths_int_chg_ratio_index",C$1,$A$4,$A43,101)</f>
        <v>31.369735640619002</v>
      </c>
      <c r="D43" s="12">
        <f>[1]!thsiFinD("ths_int_chg_ratio_index",D$1,$A$4,$A43,101)</f>
        <v>21.932329884750999</v>
      </c>
      <c r="E43" s="12">
        <f>[1]!thsiFinD("ths_int_chg_ratio_index",E$1,$A$4,$A43,101)</f>
        <v>20.962434696033998</v>
      </c>
      <c r="F43" s="12">
        <f>[1]!thsiFinD("ths_adjustment_nvg_ratio_fund",F$1,$A$4,$A43,101)</f>
        <v>24.616329036219</v>
      </c>
      <c r="G43" s="12">
        <f>[1]!thsiFinD("ths_adjustment_nvg_ratio_fund",G$1,$A$4,$A43,101)</f>
        <v>18.331441543699999</v>
      </c>
      <c r="H43" s="12">
        <f>[1]!thsiFinD("ths_adjustment_nvg_ratio_fund",H$1,$A$4,$A43,101)</f>
        <v>23.076923076922998</v>
      </c>
      <c r="I43" s="12">
        <f>[1]!thsiFinD("ths_adjustment_nvg_ratio_fund",I$1,$A$4,$A43,101)</f>
        <v>15.33203125</v>
      </c>
      <c r="J43" s="32">
        <f t="shared" si="7"/>
        <v>0.21350957411023624</v>
      </c>
      <c r="K43" s="45">
        <f t="shared" si="8"/>
        <v>0.22362733595336748</v>
      </c>
      <c r="L43" s="45">
        <f t="shared" si="9"/>
        <v>0.20339181226710498</v>
      </c>
      <c r="M43" s="32">
        <f>[1]!thsiFinD("ths_int_chg_ratio_index",M$1,$A$4,$A43,101)/100</f>
        <v>0.20926563017841002</v>
      </c>
      <c r="N43" s="32">
        <f>[1]!thsiFinD("ths_int_chg_ratio_index",N$1,$A$4,$A43,101)/100</f>
        <v>1.5158055793594001E-2</v>
      </c>
      <c r="O43" s="33">
        <f t="shared" si="2"/>
        <v>1.2135095741102362</v>
      </c>
      <c r="P43" s="33">
        <f t="shared" si="3"/>
        <v>1.2236273359533674</v>
      </c>
      <c r="Q43" s="33">
        <f t="shared" si="4"/>
        <v>1.203391812267105</v>
      </c>
      <c r="R43" s="33">
        <f t="shared" si="5"/>
        <v>1.2092656301784099</v>
      </c>
      <c r="S43" s="33">
        <f t="shared" si="6"/>
        <v>1.015158055793594</v>
      </c>
      <c r="T43" s="32">
        <f t="shared" si="15"/>
        <v>-1.087983353429256E-2</v>
      </c>
      <c r="U43" s="32">
        <f t="shared" si="16"/>
        <v>-1.3053935992718757E-2</v>
      </c>
      <c r="V43" s="32">
        <f t="shared" si="17"/>
        <v>-8.6593291755766577E-3</v>
      </c>
      <c r="W43" s="32">
        <f t="shared" si="18"/>
        <v>-9.3062404504126173E-3</v>
      </c>
      <c r="X43" s="32">
        <f t="shared" si="18"/>
        <v>-1.3761272771059874E-2</v>
      </c>
      <c r="Y43" s="34">
        <f>MAX(O$4:O43)</f>
        <v>1.3475378616213649</v>
      </c>
      <c r="Z43" s="34">
        <f>MAX(P$4:P43)</f>
        <v>1.3751325587550249</v>
      </c>
      <c r="AA43" s="34">
        <f>MAX(Q$4:Q43)</f>
        <v>1.3199431644877051</v>
      </c>
      <c r="AB43" s="34">
        <f>MAX(R$4:R43)</f>
        <v>1.2958782923069001</v>
      </c>
      <c r="AC43" s="34">
        <f>MAX(S$4:S43)</f>
        <v>1.0293228482782351</v>
      </c>
      <c r="AD43" s="35">
        <f t="shared" si="11"/>
        <v>-9.946161167587908E-2</v>
      </c>
      <c r="AE43" s="35">
        <f t="shared" si="12"/>
        <v>-0.11017499501198824</v>
      </c>
      <c r="AF43" s="35">
        <f t="shared" si="13"/>
        <v>-8.8300280918410468E-2</v>
      </c>
      <c r="AG43" s="35">
        <f t="shared" si="14"/>
        <v>-6.6837034498281267E-2</v>
      </c>
      <c r="AH43" s="35">
        <f t="shared" si="14"/>
        <v>-1.3761272771059874E-2</v>
      </c>
      <c r="AM43" s="3"/>
      <c r="AN43" s="3"/>
    </row>
    <row r="44" spans="1:48">
      <c r="A44" s="28">
        <v>43899</v>
      </c>
      <c r="B44" s="12">
        <f>[1]!thsiFinD("ths_int_chg_ratio_index",B$1,$A$4,$A44,101)</f>
        <v>12.005641145723001</v>
      </c>
      <c r="C44" s="12">
        <f>[1]!thsiFinD("ths_int_chg_ratio_index",C$1,$A$4,$A44,101)</f>
        <v>21.890750903299001</v>
      </c>
      <c r="D44" s="12">
        <f>[1]!thsiFinD("ths_int_chg_ratio_index",D$1,$A$4,$A44,101)</f>
        <v>14.919320278421001</v>
      </c>
      <c r="E44" s="12">
        <f>[1]!thsiFinD("ths_int_chg_ratio_index",E$1,$A$4,$A44,101)</f>
        <v>15.294389424429999</v>
      </c>
      <c r="F44" s="12">
        <f>[1]!thsiFinD("ths_adjustment_nvg_ratio_fund",F$1,$A$4,$A44,101)</f>
        <v>19.152854511971</v>
      </c>
      <c r="G44" s="12">
        <f>[1]!thsiFinD("ths_adjustment_nvg_ratio_fund",G$1,$A$4,$A44,101)</f>
        <v>12.088535754823999</v>
      </c>
      <c r="H44" s="12">
        <f>[1]!thsiFinD("ths_adjustment_nvg_ratio_fund",H$1,$A$4,$A44,101)</f>
        <v>16.846153846153999</v>
      </c>
      <c r="I44" s="12">
        <f>[1]!thsiFinD("ths_adjustment_nvg_ratio_fund",I$1,$A$4,$A44,101)</f>
        <v>9.47265625</v>
      </c>
      <c r="J44" s="32">
        <f t="shared" si="7"/>
        <v>0.15208787764352749</v>
      </c>
      <c r="K44" s="45">
        <f t="shared" si="8"/>
        <v>0.16027525437968249</v>
      </c>
      <c r="L44" s="45">
        <f t="shared" si="9"/>
        <v>0.1439005009073725</v>
      </c>
      <c r="M44" s="32">
        <f>[1]!thsiFinD("ths_int_chg_ratio_index",M$1,$A$4,$A44,101)/100</f>
        <v>0.14740814389218002</v>
      </c>
      <c r="N44" s="32">
        <f>[1]!thsiFinD("ths_int_chg_ratio_index",N$1,$A$4,$A44,101)/100</f>
        <v>-2.1350739064044003E-2</v>
      </c>
      <c r="O44" s="33">
        <f t="shared" si="2"/>
        <v>1.1520878776435275</v>
      </c>
      <c r="P44" s="33">
        <f t="shared" si="3"/>
        <v>1.1602752543796826</v>
      </c>
      <c r="Q44" s="33">
        <f t="shared" si="4"/>
        <v>1.1439005009073724</v>
      </c>
      <c r="R44" s="33">
        <f t="shared" si="5"/>
        <v>1.1474081438921799</v>
      </c>
      <c r="S44" s="33">
        <f t="shared" si="6"/>
        <v>0.97864926093595594</v>
      </c>
      <c r="T44" s="32">
        <f t="shared" si="15"/>
        <v>-5.0614925318363535E-2</v>
      </c>
      <c r="U44" s="32">
        <f t="shared" si="16"/>
        <v>-5.1773999903594103E-2</v>
      </c>
      <c r="V44" s="32">
        <f t="shared" si="17"/>
        <v>-4.9436360421677761E-2</v>
      </c>
      <c r="W44" s="32">
        <f t="shared" si="18"/>
        <v>-5.1152935089293639E-2</v>
      </c>
      <c r="X44" s="32">
        <f t="shared" si="18"/>
        <v>-3.5963655757129898E-2</v>
      </c>
      <c r="Y44" s="34">
        <f>MAX(O$4:O44)</f>
        <v>1.3475378616213649</v>
      </c>
      <c r="Z44" s="34">
        <f>MAX(P$4:P44)</f>
        <v>1.3751325587550249</v>
      </c>
      <c r="AA44" s="34">
        <f>MAX(Q$4:Q44)</f>
        <v>1.3199431644877051</v>
      </c>
      <c r="AB44" s="34">
        <f>MAX(R$4:R44)</f>
        <v>1.2958782923069001</v>
      </c>
      <c r="AC44" s="34">
        <f>MAX(S$4:S44)</f>
        <v>1.0293228482782351</v>
      </c>
      <c r="AD44" s="35">
        <f t="shared" si="11"/>
        <v>-0.14504229494722387</v>
      </c>
      <c r="AE44" s="35">
        <f t="shared" si="12"/>
        <v>-0.1562447947344533</v>
      </c>
      <c r="AF44" s="35">
        <f t="shared" si="13"/>
        <v>-0.13337139682727039</v>
      </c>
      <c r="AG44" s="35">
        <f t="shared" si="14"/>
        <v>-0.1145710591003235</v>
      </c>
      <c r="AH44" s="35">
        <f t="shared" si="14"/>
        <v>-4.9230022851471378E-2</v>
      </c>
    </row>
    <row r="45" spans="1:48">
      <c r="A45" s="28">
        <v>43900</v>
      </c>
      <c r="B45" s="12">
        <f>[1]!thsiFinD("ths_int_chg_ratio_index",B$1,$A$4,$A45,101)</f>
        <v>19.762405285501</v>
      </c>
      <c r="C45" s="12">
        <f>[1]!thsiFinD("ths_int_chg_ratio_index",C$1,$A$4,$A45,101)</f>
        <v>30.711768560279999</v>
      </c>
      <c r="D45" s="12">
        <f>[1]!thsiFinD("ths_int_chg_ratio_index",D$1,$A$4,$A45,101)</f>
        <v>19.280228344274999</v>
      </c>
      <c r="E45" s="12">
        <f>[1]!thsiFinD("ths_int_chg_ratio_index",E$1,$A$4,$A45,101)</f>
        <v>18.993580229694</v>
      </c>
      <c r="F45" s="12">
        <f>[1]!thsiFinD("ths_adjustment_nvg_ratio_fund",F$1,$A$4,$A45,101)</f>
        <v>21.669736034376999</v>
      </c>
      <c r="G45" s="12">
        <f>[1]!thsiFinD("ths_adjustment_nvg_ratio_fund",G$1,$A$4,$A45,101)</f>
        <v>16.742338251985998</v>
      </c>
      <c r="H45" s="12">
        <f>[1]!thsiFinD("ths_adjustment_nvg_ratio_fund",H$1,$A$4,$A45,101)</f>
        <v>23</v>
      </c>
      <c r="I45" s="12">
        <f>[1]!thsiFinD("ths_adjustment_nvg_ratio_fund",I$1,$A$4,$A45,101)</f>
        <v>13.18359375</v>
      </c>
      <c r="J45" s="32">
        <f t="shared" si="7"/>
        <v>0.20417956307014123</v>
      </c>
      <c r="K45" s="45">
        <f t="shared" si="8"/>
        <v>0.22186995604937501</v>
      </c>
      <c r="L45" s="45">
        <f t="shared" si="9"/>
        <v>0.18648917009090749</v>
      </c>
      <c r="M45" s="32">
        <f>[1]!thsiFinD("ths_int_chg_ratio_index",M$1,$A$4,$A45,101)/100</f>
        <v>0.18800686690580001</v>
      </c>
      <c r="N45" s="32">
        <f>[1]!thsiFinD("ths_int_chg_ratio_index",N$1,$A$4,$A45,101)/100</f>
        <v>9.8418883546350002E-4</v>
      </c>
      <c r="O45" s="33">
        <f t="shared" si="2"/>
        <v>1.2041795630701413</v>
      </c>
      <c r="P45" s="33">
        <f t="shared" si="3"/>
        <v>1.2218699560493751</v>
      </c>
      <c r="Q45" s="33">
        <f t="shared" si="4"/>
        <v>1.1864891700909075</v>
      </c>
      <c r="R45" s="33">
        <f t="shared" si="5"/>
        <v>1.1880068669057999</v>
      </c>
      <c r="S45" s="33">
        <f t="shared" si="6"/>
        <v>1.0009841888354636</v>
      </c>
      <c r="T45" s="32">
        <f t="shared" si="15"/>
        <v>4.5215027809477393E-2</v>
      </c>
      <c r="U45" s="32">
        <f t="shared" si="16"/>
        <v>5.3086283997862971E-2</v>
      </c>
      <c r="V45" s="32">
        <f t="shared" si="17"/>
        <v>3.7231095842472861E-2</v>
      </c>
      <c r="W45" s="32">
        <f t="shared" si="18"/>
        <v>3.5382983143123825E-2</v>
      </c>
      <c r="X45" s="32">
        <f t="shared" si="18"/>
        <v>2.2822198709011587E-2</v>
      </c>
      <c r="Y45" s="34">
        <f>MAX(O$4:O45)</f>
        <v>1.3475378616213649</v>
      </c>
      <c r="Z45" s="34">
        <f>MAX(P$4:P45)</f>
        <v>1.3751325587550249</v>
      </c>
      <c r="AA45" s="34">
        <f>MAX(Q$4:Q45)</f>
        <v>1.3199431644877051</v>
      </c>
      <c r="AB45" s="34">
        <f>MAX(R$4:R45)</f>
        <v>1.2958782923069001</v>
      </c>
      <c r="AC45" s="34">
        <f>MAX(S$4:S45)</f>
        <v>1.0293228482782351</v>
      </c>
      <c r="AD45" s="35">
        <f t="shared" si="11"/>
        <v>-0.10638535853733577</v>
      </c>
      <c r="AE45" s="35">
        <f t="shared" si="12"/>
        <v>-0.11145296628305124</v>
      </c>
      <c r="AF45" s="35">
        <f t="shared" si="13"/>
        <v>-0.10110586424271806</v>
      </c>
      <c r="AG45" s="35">
        <f t="shared" si="14"/>
        <v>-8.3241941810036302E-2</v>
      </c>
      <c r="AH45" s="35">
        <f t="shared" si="14"/>
        <v>-2.7531361506425323E-2</v>
      </c>
    </row>
    <row r="46" spans="1:48">
      <c r="A46" s="28">
        <v>43901</v>
      </c>
      <c r="B46" s="12">
        <f>[1]!thsiFinD("ths_int_chg_ratio_index",B$1,$A$4,$A46,101)</f>
        <v>17.900157556058002</v>
      </c>
      <c r="C46" s="12">
        <f>[1]!thsiFinD("ths_int_chg_ratio_index",C$1,$A$4,$A46,101)</f>
        <v>24.485729417194001</v>
      </c>
      <c r="D46" s="12">
        <f>[1]!thsiFinD("ths_int_chg_ratio_index",D$1,$A$4,$A46,101)</f>
        <v>16.179554181065001</v>
      </c>
      <c r="E46" s="12">
        <f>[1]!thsiFinD("ths_int_chg_ratio_index",E$1,$A$4,$A46,101)</f>
        <v>16.302438175182999</v>
      </c>
      <c r="F46" s="12">
        <f>[1]!thsiFinD("ths_adjustment_nvg_ratio_fund",F$1,$A$4,$A46,101)</f>
        <v>19.521178637201</v>
      </c>
      <c r="G46" s="12">
        <f>[1]!thsiFinD("ths_adjustment_nvg_ratio_fund",G$1,$A$4,$A46,101)</f>
        <v>13.847900113507</v>
      </c>
      <c r="H46" s="12">
        <f>[1]!thsiFinD("ths_adjustment_nvg_ratio_fund",H$1,$A$4,$A46,101)</f>
        <v>19.615384615385</v>
      </c>
      <c r="I46" s="12">
        <f>[1]!thsiFinD("ths_adjustment_nvg_ratio_fund",I$1,$A$4,$A46,101)</f>
        <v>11.1328125</v>
      </c>
      <c r="J46" s="32">
        <f t="shared" si="7"/>
        <v>0.17373144399449125</v>
      </c>
      <c r="K46" s="45">
        <f t="shared" si="8"/>
        <v>0.18716969832374999</v>
      </c>
      <c r="L46" s="45">
        <f t="shared" si="9"/>
        <v>0.16029318966523248</v>
      </c>
      <c r="M46" s="32">
        <f>[1]!thsiFinD("ths_int_chg_ratio_index",M$1,$A$4,$A46,101)/100</f>
        <v>0.15836449543786998</v>
      </c>
      <c r="N46" s="32">
        <f>[1]!thsiFinD("ths_int_chg_ratio_index",N$1,$A$4,$A46,101)/100</f>
        <v>-1.2778609079904E-2</v>
      </c>
      <c r="O46" s="33">
        <f t="shared" si="2"/>
        <v>1.1737314439944913</v>
      </c>
      <c r="P46" s="33">
        <f t="shared" si="3"/>
        <v>1.1871696983237501</v>
      </c>
      <c r="Q46" s="33">
        <f t="shared" si="4"/>
        <v>1.1602931896652324</v>
      </c>
      <c r="R46" s="33">
        <f t="shared" si="5"/>
        <v>1.15836449543787</v>
      </c>
      <c r="S46" s="33">
        <f t="shared" si="6"/>
        <v>0.98722139092009598</v>
      </c>
      <c r="T46" s="32">
        <f t="shared" si="15"/>
        <v>-2.5285364416931633E-2</v>
      </c>
      <c r="U46" s="32">
        <f t="shared" si="16"/>
        <v>-2.8399305141948217E-2</v>
      </c>
      <c r="V46" s="32">
        <f t="shared" si="17"/>
        <v>-2.2078566822205326E-2</v>
      </c>
      <c r="W46" s="32">
        <f t="shared" si="18"/>
        <v>-2.4951346910253469E-2</v>
      </c>
      <c r="X46" s="32">
        <f t="shared" si="18"/>
        <v>-1.3749266041234054E-2</v>
      </c>
      <c r="Y46" s="34">
        <f>MAX(O$4:O46)</f>
        <v>1.3475378616213649</v>
      </c>
      <c r="Z46" s="34">
        <f>MAX(P$4:P46)</f>
        <v>1.3751325587550249</v>
      </c>
      <c r="AA46" s="34">
        <f>MAX(Q$4:Q46)</f>
        <v>1.3199431644877051</v>
      </c>
      <c r="AB46" s="34">
        <f>MAX(R$4:R46)</f>
        <v>1.2958782923069001</v>
      </c>
      <c r="AC46" s="34">
        <f>MAX(S$4:S46)</f>
        <v>1.0293228482782351</v>
      </c>
      <c r="AD46" s="35">
        <f t="shared" si="11"/>
        <v>-0.12898073039502489</v>
      </c>
      <c r="AE46" s="35">
        <f t="shared" si="12"/>
        <v>-0.13668708462655188</v>
      </c>
      <c r="AF46" s="35">
        <f t="shared" si="13"/>
        <v>-0.12095215848512375</v>
      </c>
      <c r="AG46" s="35">
        <f t="shared" si="14"/>
        <v>-0.10611629015270441</v>
      </c>
      <c r="AH46" s="35">
        <f t="shared" si="14"/>
        <v>-4.0902091533830065E-2</v>
      </c>
    </row>
    <row r="47" spans="1:48">
      <c r="A47" s="28">
        <v>43902</v>
      </c>
      <c r="B47" s="12">
        <f>[1]!thsiFinD("ths_int_chg_ratio_index",B$1,$A$4,$A47,101)</f>
        <v>18.553709934410001</v>
      </c>
      <c r="C47" s="12">
        <f>[1]!thsiFinD("ths_int_chg_ratio_index",C$1,$A$4,$A47,101)</f>
        <v>24.813436729060001</v>
      </c>
      <c r="D47" s="12">
        <f>[1]!thsiFinD("ths_int_chg_ratio_index",D$1,$A$4,$A47,101)</f>
        <v>14.449163371165</v>
      </c>
      <c r="E47" s="12">
        <f>[1]!thsiFinD("ths_int_chg_ratio_index",E$1,$A$4,$A47,101)</f>
        <v>13.378938714034</v>
      </c>
      <c r="F47" s="12">
        <f>[1]!thsiFinD("ths_adjustment_nvg_ratio_fund",F$1,$A$4,$A47,101)</f>
        <v>17.740945365255001</v>
      </c>
      <c r="G47" s="12">
        <f>[1]!thsiFinD("ths_adjustment_nvg_ratio_fund",G$1,$A$4,$A47,101)</f>
        <v>11.634506242905999</v>
      </c>
      <c r="H47" s="12">
        <f>[1]!thsiFinD("ths_adjustment_nvg_ratio_fund",H$1,$A$4,$A47,101)</f>
        <v>17.153846153846001</v>
      </c>
      <c r="I47" s="12">
        <f>[1]!thsiFinD("ths_adjustment_nvg_ratio_fund",I$1,$A$4,$A47,101)</f>
        <v>9.47265625</v>
      </c>
      <c r="J47" s="32">
        <f t="shared" si="7"/>
        <v>0.15899650345084501</v>
      </c>
      <c r="K47" s="45">
        <f t="shared" si="8"/>
        <v>0.17798812187167251</v>
      </c>
      <c r="L47" s="45">
        <f t="shared" si="9"/>
        <v>0.14000488503001751</v>
      </c>
      <c r="M47" s="32">
        <f>[1]!thsiFinD("ths_int_chg_ratio_index",M$1,$A$4,$A47,101)/100</f>
        <v>0.12797462451496999</v>
      </c>
      <c r="N47" s="32">
        <f>[1]!thsiFinD("ths_int_chg_ratio_index",N$1,$A$4,$A47,101)/100</f>
        <v>-3.1245646296783999E-2</v>
      </c>
      <c r="O47" s="33">
        <f t="shared" si="2"/>
        <v>1.1589965034508449</v>
      </c>
      <c r="P47" s="33">
        <f t="shared" si="3"/>
        <v>1.1779881218716726</v>
      </c>
      <c r="Q47" s="33">
        <f t="shared" si="4"/>
        <v>1.1400048850300175</v>
      </c>
      <c r="R47" s="33">
        <f t="shared" si="5"/>
        <v>1.12797462451497</v>
      </c>
      <c r="S47" s="33">
        <f t="shared" si="6"/>
        <v>0.96875435370321605</v>
      </c>
      <c r="T47" s="32">
        <f t="shared" si="15"/>
        <v>-1.2553928429743455E-2</v>
      </c>
      <c r="U47" s="32">
        <f t="shared" si="16"/>
        <v>-7.7340050584525644E-3</v>
      </c>
      <c r="V47" s="32">
        <f t="shared" si="17"/>
        <v>-1.7485498334320559E-2</v>
      </c>
      <c r="W47" s="32">
        <f t="shared" si="18"/>
        <v>-2.6235153997371419E-2</v>
      </c>
      <c r="X47" s="32">
        <f t="shared" si="18"/>
        <v>-1.8706074834610842E-2</v>
      </c>
      <c r="Y47" s="34">
        <f>MAX(O$4:O47)</f>
        <v>1.3475378616213649</v>
      </c>
      <c r="Z47" s="34">
        <f>MAX(P$4:P47)</f>
        <v>1.3751325587550249</v>
      </c>
      <c r="AA47" s="34">
        <f>MAX(Q$4:Q47)</f>
        <v>1.3199431644877051</v>
      </c>
      <c r="AB47" s="34">
        <f>MAX(R$4:R47)</f>
        <v>1.2958782923069001</v>
      </c>
      <c r="AC47" s="34">
        <f>MAX(S$4:S47)</f>
        <v>1.0293228482782351</v>
      </c>
      <c r="AD47" s="35">
        <f t="shared" si="11"/>
        <v>-0.13991544396657318</v>
      </c>
      <c r="AE47" s="35">
        <f t="shared" si="12"/>
        <v>-0.14336395108107758</v>
      </c>
      <c r="AF47" s="35">
        <f t="shared" si="13"/>
        <v>-0.13632274805372024</v>
      </c>
      <c r="AG47" s="35">
        <f t="shared" si="14"/>
        <v>-0.12956746693628995</v>
      </c>
      <c r="AH47" s="35">
        <f t="shared" si="14"/>
        <v>-5.8843048783317031E-2</v>
      </c>
    </row>
    <row r="48" spans="1:48">
      <c r="A48" s="28">
        <v>43903</v>
      </c>
      <c r="B48" s="12">
        <f>[1]!thsiFinD("ths_int_chg_ratio_index",B$1,$A$4,$A48,101)</f>
        <v>18.041111684177</v>
      </c>
      <c r="C48" s="12">
        <f>[1]!thsiFinD("ths_int_chg_ratio_index",C$1,$A$4,$A48,101)</f>
        <v>29.920353249451001</v>
      </c>
      <c r="D48" s="12">
        <f>[1]!thsiFinD("ths_int_chg_ratio_index",D$1,$A$4,$A48,101)</f>
        <v>15.254940702547</v>
      </c>
      <c r="E48" s="12">
        <f>[1]!thsiFinD("ths_int_chg_ratio_index",E$1,$A$4,$A48,101)</f>
        <v>12.860969771614</v>
      </c>
      <c r="F48" s="12">
        <f>[1]!thsiFinD("ths_adjustment_nvg_ratio_fund",F$1,$A$4,$A48,101)</f>
        <v>17.004297114793999</v>
      </c>
      <c r="G48" s="12">
        <f>[1]!thsiFinD("ths_adjustment_nvg_ratio_fund",G$1,$A$4,$A48,101)</f>
        <v>11.237230419976999</v>
      </c>
      <c r="H48" s="12">
        <f>[1]!thsiFinD("ths_adjustment_nvg_ratio_fund",H$1,$A$4,$A48,101)</f>
        <v>16.461538461538002</v>
      </c>
      <c r="I48" s="12">
        <f>[1]!thsiFinD("ths_adjustment_nvg_ratio_fund",I$1,$A$4,$A48,101)</f>
        <v>8.88671875</v>
      </c>
      <c r="J48" s="32">
        <f t="shared" si="7"/>
        <v>0.16208395019262251</v>
      </c>
      <c r="K48" s="45">
        <f t="shared" si="8"/>
        <v>0.19019343851947249</v>
      </c>
      <c r="L48" s="45">
        <f t="shared" si="9"/>
        <v>0.1339744618657725</v>
      </c>
      <c r="M48" s="32">
        <f>[1]!thsiFinD("ths_int_chg_ratio_index",M$1,$A$4,$A48,101)/100</f>
        <v>0.12218692961128</v>
      </c>
      <c r="N48" s="32">
        <f>[1]!thsiFinD("ths_int_chg_ratio_index",N$1,$A$4,$A48,101)/100</f>
        <v>-4.3071044122047999E-2</v>
      </c>
      <c r="O48" s="33">
        <f t="shared" si="2"/>
        <v>1.1620839501926226</v>
      </c>
      <c r="P48" s="33">
        <f t="shared" si="3"/>
        <v>1.1901934385194726</v>
      </c>
      <c r="Q48" s="33">
        <f t="shared" si="4"/>
        <v>1.1339744618657726</v>
      </c>
      <c r="R48" s="33">
        <f t="shared" si="5"/>
        <v>1.1221869296112801</v>
      </c>
      <c r="S48" s="33">
        <f t="shared" si="6"/>
        <v>0.95692895587795201</v>
      </c>
      <c r="T48" s="32">
        <f t="shared" si="15"/>
        <v>2.6638965109773149E-3</v>
      </c>
      <c r="U48" s="32">
        <f t="shared" si="16"/>
        <v>1.0361154260543293E-2</v>
      </c>
      <c r="V48" s="32">
        <f t="shared" si="17"/>
        <v>-5.2898222134251105E-3</v>
      </c>
      <c r="W48" s="32">
        <f t="shared" si="18"/>
        <v>-5.1310506264080624E-3</v>
      </c>
      <c r="X48" s="32">
        <f t="shared" si="18"/>
        <v>-1.2206807412074694E-2</v>
      </c>
      <c r="Y48" s="34">
        <f>MAX(O$4:O48)</f>
        <v>1.3475378616213649</v>
      </c>
      <c r="Z48" s="34">
        <f>MAX(P$4:P48)</f>
        <v>1.3751325587550249</v>
      </c>
      <c r="AA48" s="34">
        <f>MAX(Q$4:Q48)</f>
        <v>1.3199431644877051</v>
      </c>
      <c r="AB48" s="34">
        <f>MAX(R$4:R48)</f>
        <v>1.2958782923069001</v>
      </c>
      <c r="AC48" s="34">
        <f>MAX(S$4:S48)</f>
        <v>1.0293228482782351</v>
      </c>
      <c r="AD48" s="35">
        <f t="shared" si="11"/>
        <v>-0.13762426771861025</v>
      </c>
      <c r="AE48" s="35">
        <f t="shared" si="12"/>
        <v>-0.13448821283308632</v>
      </c>
      <c r="AF48" s="35">
        <f t="shared" si="13"/>
        <v>-0.14089144716629565</v>
      </c>
      <c r="AG48" s="35">
        <f t="shared" si="14"/>
        <v>-0.13403370033031237</v>
      </c>
      <c r="AH48" s="35">
        <f t="shared" si="14"/>
        <v>-7.0331570431354407E-2</v>
      </c>
    </row>
    <row r="49" spans="1:34">
      <c r="A49" s="28">
        <v>43906</v>
      </c>
      <c r="B49" s="12">
        <f>[1]!thsiFinD("ths_int_chg_ratio_index",B$1,$A$4,$A49,101)</f>
        <v>8.8875864044268003</v>
      </c>
      <c r="C49" s="12">
        <f>[1]!thsiFinD("ths_int_chg_ratio_index",C$1,$A$4,$A49,101)</f>
        <v>24.018489275179</v>
      </c>
      <c r="D49" s="12">
        <f>[1]!thsiFinD("ths_int_chg_ratio_index",D$1,$A$4,$A49,101)</f>
        <v>9.3516045625705999</v>
      </c>
      <c r="E49" s="12">
        <f>[1]!thsiFinD("ths_int_chg_ratio_index",E$1,$A$4,$A49,101)</f>
        <v>5.7770646579029998</v>
      </c>
      <c r="F49" s="12">
        <f>[1]!thsiFinD("ths_adjustment_nvg_ratio_fund",F$1,$A$4,$A49,101)</f>
        <v>11.233885819520999</v>
      </c>
      <c r="G49" s="12">
        <f>[1]!thsiFinD("ths_adjustment_nvg_ratio_fund",G$1,$A$4,$A49,101)</f>
        <v>4.4835414301930001</v>
      </c>
      <c r="H49" s="12">
        <f>[1]!thsiFinD("ths_adjustment_nvg_ratio_fund",H$1,$A$4,$A49,101)</f>
        <v>8.6153846153846008</v>
      </c>
      <c r="I49" s="12">
        <f>[1]!thsiFinD("ths_adjustment_nvg_ratio_fund",I$1,$A$4,$A49,101)</f>
        <v>2.63671875</v>
      </c>
      <c r="J49" s="32">
        <f t="shared" si="7"/>
        <v>9.3755344393972484E-2</v>
      </c>
      <c r="K49" s="45">
        <f t="shared" si="8"/>
        <v>0.12008686225019849</v>
      </c>
      <c r="L49" s="45">
        <f t="shared" si="9"/>
        <v>6.7423826537746492E-2</v>
      </c>
      <c r="M49" s="32">
        <f>[1]!thsiFinD("ths_int_chg_ratio_index",M$1,$A$4,$A49,101)/100</f>
        <v>5.5115424435196E-2</v>
      </c>
      <c r="N49" s="32">
        <f>[1]!thsiFinD("ths_int_chg_ratio_index",N$1,$A$4,$A49,101)/100</f>
        <v>-8.5210987381713996E-2</v>
      </c>
      <c r="O49" s="33">
        <f t="shared" si="2"/>
        <v>1.0937553443939725</v>
      </c>
      <c r="P49" s="33">
        <f t="shared" si="3"/>
        <v>1.1200868622501985</v>
      </c>
      <c r="Q49" s="33">
        <f t="shared" si="4"/>
        <v>1.0674238265377465</v>
      </c>
      <c r="R49" s="33">
        <f t="shared" si="5"/>
        <v>1.0551154244351959</v>
      </c>
      <c r="S49" s="33">
        <f t="shared" si="6"/>
        <v>0.91478901261828605</v>
      </c>
      <c r="T49" s="32">
        <f t="shared" si="15"/>
        <v>-5.8798338783806581E-2</v>
      </c>
      <c r="U49" s="32">
        <f t="shared" si="16"/>
        <v>-5.8903514336696716E-2</v>
      </c>
      <c r="V49" s="32">
        <f t="shared" si="17"/>
        <v>-5.8687948949509572E-2</v>
      </c>
      <c r="W49" s="32">
        <f t="shared" si="18"/>
        <v>-5.9768567434052566E-2</v>
      </c>
      <c r="X49" s="32">
        <f t="shared" si="18"/>
        <v>-4.4036647653747596E-2</v>
      </c>
      <c r="Y49" s="34">
        <f>MAX(O$4:O49)</f>
        <v>1.3475378616213649</v>
      </c>
      <c r="Z49" s="34">
        <f>MAX(P$4:P49)</f>
        <v>1.3751325587550249</v>
      </c>
      <c r="AA49" s="34">
        <f>MAX(Q$4:Q49)</f>
        <v>1.3199431644877051</v>
      </c>
      <c r="AB49" s="34">
        <f>MAX(R$4:R49)</f>
        <v>1.2958782923069001</v>
      </c>
      <c r="AC49" s="34">
        <f>MAX(S$4:S49)</f>
        <v>1.0293228482782351</v>
      </c>
      <c r="AD49" s="35">
        <f t="shared" si="11"/>
        <v>-0.1883305281842248</v>
      </c>
      <c r="AE49" s="35">
        <f t="shared" si="12"/>
        <v>-0.18546989879705256</v>
      </c>
      <c r="AF49" s="35">
        <f t="shared" si="13"/>
        <v>-0.19131076605708708</v>
      </c>
      <c r="AG49" s="35">
        <f t="shared" si="14"/>
        <v>-0.18579126550773706</v>
      </c>
      <c r="AH49" s="35">
        <f t="shared" si="14"/>
        <v>-0.11127105149908179</v>
      </c>
    </row>
    <row r="50" spans="1:34">
      <c r="A50" s="28">
        <v>43907</v>
      </c>
      <c r="B50" s="12">
        <f>[1]!thsiFinD("ths_int_chg_ratio_index",B$1,$A$4,$A50,101)</f>
        <v>7.8357317679851999</v>
      </c>
      <c r="C50" s="12">
        <f>[1]!thsiFinD("ths_int_chg_ratio_index",C$1,$A$4,$A50,101)</f>
        <v>28.130180558847002</v>
      </c>
      <c r="D50" s="12">
        <f>[1]!thsiFinD("ths_int_chg_ratio_index",D$1,$A$4,$A50,101)</f>
        <v>10.966091393018999</v>
      </c>
      <c r="E50" s="12">
        <f>[1]!thsiFinD("ths_int_chg_ratio_index",E$1,$A$4,$A50,101)</f>
        <v>6.3385684930980997</v>
      </c>
      <c r="F50" s="12">
        <f>[1]!thsiFinD("ths_adjustment_nvg_ratio_fund",F$1,$A$4,$A50,101)</f>
        <v>10.374462860651001</v>
      </c>
      <c r="G50" s="12">
        <f>[1]!thsiFinD("ths_adjustment_nvg_ratio_fund",G$1,$A$4,$A50,101)</f>
        <v>5.1078320090806004</v>
      </c>
      <c r="H50" s="12">
        <f>[1]!thsiFinD("ths_adjustment_nvg_ratio_fund",H$1,$A$4,$A50,101)</f>
        <v>7.3076923076923004</v>
      </c>
      <c r="I50" s="12">
        <f>[1]!thsiFinD("ths_adjustment_nvg_ratio_fund",I$1,$A$4,$A50,101)</f>
        <v>2.63671875</v>
      </c>
      <c r="J50" s="32">
        <f t="shared" si="7"/>
        <v>9.8371597675466507E-2</v>
      </c>
      <c r="K50" s="45">
        <f t="shared" si="8"/>
        <v>0.13317643053237327</v>
      </c>
      <c r="L50" s="45">
        <f t="shared" si="9"/>
        <v>6.3566764818559746E-2</v>
      </c>
      <c r="M50" s="32">
        <f>[1]!thsiFinD("ths_int_chg_ratio_index",M$1,$A$4,$A50,101)/100</f>
        <v>5.8536950190491994E-2</v>
      </c>
      <c r="N50" s="32">
        <f>[1]!thsiFinD("ths_int_chg_ratio_index",N$1,$A$4,$A50,101)/100</f>
        <v>-8.8010140010142998E-2</v>
      </c>
      <c r="O50" s="33">
        <f t="shared" si="2"/>
        <v>1.0983715976754664</v>
      </c>
      <c r="P50" s="33">
        <f t="shared" si="3"/>
        <v>1.1331764305323733</v>
      </c>
      <c r="Q50" s="33">
        <f t="shared" si="4"/>
        <v>1.0635667648185598</v>
      </c>
      <c r="R50" s="33">
        <f t="shared" si="5"/>
        <v>1.058536950190492</v>
      </c>
      <c r="S50" s="33">
        <f t="shared" si="6"/>
        <v>0.91198985998985704</v>
      </c>
      <c r="T50" s="32">
        <f t="shared" si="15"/>
        <v>4.220553805889482E-3</v>
      </c>
      <c r="U50" s="32">
        <f t="shared" si="16"/>
        <v>1.1686208206994397E-2</v>
      </c>
      <c r="V50" s="32">
        <f t="shared" si="17"/>
        <v>-3.6134304137628304E-3</v>
      </c>
      <c r="W50" s="32">
        <f t="shared" si="18"/>
        <v>3.2427975897779682E-3</v>
      </c>
      <c r="X50" s="32">
        <f t="shared" si="18"/>
        <v>-3.0598887719665013E-3</v>
      </c>
      <c r="Y50" s="34">
        <f>MAX(O$4:O50)</f>
        <v>1.3475378616213649</v>
      </c>
      <c r="Z50" s="34">
        <f>MAX(P$4:P50)</f>
        <v>1.3751325587550249</v>
      </c>
      <c r="AA50" s="34">
        <f>MAX(Q$4:Q50)</f>
        <v>1.3199431644877051</v>
      </c>
      <c r="AB50" s="34">
        <f>MAX(R$4:R50)</f>
        <v>1.2958782923069001</v>
      </c>
      <c r="AC50" s="34">
        <f>MAX(S$4:S50)</f>
        <v>1.0293228482782351</v>
      </c>
      <c r="AD50" s="35">
        <f t="shared" si="11"/>
        <v>-0.18490483350582843</v>
      </c>
      <c r="AE50" s="35">
        <f t="shared" si="12"/>
        <v>-0.17595113044353083</v>
      </c>
      <c r="AF50" s="35">
        <f t="shared" si="13"/>
        <v>-0.19423290833029905</v>
      </c>
      <c r="AG50" s="35">
        <f t="shared" si="14"/>
        <v>-0.18315095138594939</v>
      </c>
      <c r="AH50" s="35">
        <f t="shared" si="14"/>
        <v>-0.11399046322992135</v>
      </c>
    </row>
    <row r="51" spans="1:34">
      <c r="A51" s="28">
        <v>43908</v>
      </c>
      <c r="B51" s="12">
        <f>[1]!thsiFinD("ths_int_chg_ratio_index",B$1,$A$4,$A51,101)</f>
        <v>4.2388406706352004</v>
      </c>
      <c r="C51" s="12">
        <f>[1]!thsiFinD("ths_int_chg_ratio_index",C$1,$A$4,$A51,101)</f>
        <v>26.957526638794999</v>
      </c>
      <c r="D51" s="12">
        <f>[1]!thsiFinD("ths_int_chg_ratio_index",D$1,$A$4,$A51,101)</f>
        <v>9.3452204784159996</v>
      </c>
      <c r="E51" s="12">
        <f>[1]!thsiFinD("ths_int_chg_ratio_index",E$1,$A$4,$A51,101)</f>
        <v>4.0901005739293996</v>
      </c>
      <c r="F51" s="12">
        <f>[1]!thsiFinD("ths_adjustment_nvg_ratio_fund",F$1,$A$4,$A51,101)</f>
        <v>9.0853284223450004</v>
      </c>
      <c r="G51" s="12">
        <f>[1]!thsiFinD("ths_adjustment_nvg_ratio_fund",G$1,$A$4,$A51,101)</f>
        <v>3.8592508513052999</v>
      </c>
      <c r="H51" s="12">
        <f>[1]!thsiFinD("ths_adjustment_nvg_ratio_fund",H$1,$A$4,$A51,101)</f>
        <v>5.5384615384615001</v>
      </c>
      <c r="I51" s="12">
        <f>[1]!thsiFinD("ths_adjustment_nvg_ratio_fund",I$1,$A$4,$A51,101)</f>
        <v>1.3671875</v>
      </c>
      <c r="J51" s="32">
        <f t="shared" si="7"/>
        <v>8.0602395842359245E-2</v>
      </c>
      <c r="K51" s="45">
        <f t="shared" si="8"/>
        <v>0.11157922090443899</v>
      </c>
      <c r="L51" s="45">
        <f t="shared" si="9"/>
        <v>4.9625570780279495E-2</v>
      </c>
      <c r="M51" s="32">
        <f>[1]!thsiFinD("ths_int_chg_ratio_index",M$1,$A$4,$A51,101)/100</f>
        <v>4.4428020182290001E-2</v>
      </c>
      <c r="N51" s="32">
        <f>[1]!thsiFinD("ths_int_chg_ratio_index",N$1,$A$4,$A51,101)/100</f>
        <v>-0.1055913335738</v>
      </c>
      <c r="O51" s="33">
        <f t="shared" si="2"/>
        <v>1.0806023958423592</v>
      </c>
      <c r="P51" s="33">
        <f t="shared" si="3"/>
        <v>1.1115792209044391</v>
      </c>
      <c r="Q51" s="33">
        <f t="shared" si="4"/>
        <v>1.0496255707802795</v>
      </c>
      <c r="R51" s="33">
        <f t="shared" si="5"/>
        <v>1.04442802018229</v>
      </c>
      <c r="S51" s="33">
        <f t="shared" si="6"/>
        <v>0.89440866642619998</v>
      </c>
      <c r="T51" s="32">
        <f t="shared" si="15"/>
        <v>-1.6177768863208986E-2</v>
      </c>
      <c r="U51" s="32">
        <f t="shared" si="16"/>
        <v>-1.9059000033902707E-2</v>
      </c>
      <c r="V51" s="32">
        <f t="shared" si="17"/>
        <v>-1.3107963222843466E-2</v>
      </c>
      <c r="W51" s="32">
        <f t="shared" si="18"/>
        <v>-1.3328708086820185E-2</v>
      </c>
      <c r="X51" s="32">
        <f t="shared" si="18"/>
        <v>-1.9277838860897623E-2</v>
      </c>
      <c r="Y51" s="34">
        <f>MAX(O$4:O51)</f>
        <v>1.3475378616213649</v>
      </c>
      <c r="Z51" s="34">
        <f>MAX(P$4:P51)</f>
        <v>1.3751325587550249</v>
      </c>
      <c r="AA51" s="34">
        <f>MAX(Q$4:Q51)</f>
        <v>1.3199431644877051</v>
      </c>
      <c r="AB51" s="34">
        <f>MAX(R$4:R51)</f>
        <v>1.2958782923069001</v>
      </c>
      <c r="AC51" s="34">
        <f>MAX(S$4:S51)</f>
        <v>1.0293228482782351</v>
      </c>
      <c r="AD51" s="35">
        <f t="shared" si="11"/>
        <v>-0.19809125471088995</v>
      </c>
      <c r="AE51" s="35">
        <f t="shared" si="12"/>
        <v>-0.19165667787634499</v>
      </c>
      <c r="AF51" s="35">
        <f t="shared" si="13"/>
        <v>-0.204794873734083</v>
      </c>
      <c r="AG51" s="35">
        <f t="shared" si="14"/>
        <v>-0.19403849390592287</v>
      </c>
      <c r="AH51" s="35">
        <f t="shared" si="14"/>
        <v>-0.13107081230899342</v>
      </c>
    </row>
    <row r="52" spans="1:34">
      <c r="A52" s="28">
        <v>43909</v>
      </c>
      <c r="B52" s="12">
        <f>[1]!thsiFinD("ths_int_chg_ratio_index",B$1,$A$4,$A52,101)</f>
        <v>8.1975498525274997</v>
      </c>
      <c r="C52" s="12">
        <f>[1]!thsiFinD("ths_int_chg_ratio_index",C$1,$A$4,$A52,101)</f>
        <v>32.908243138845002</v>
      </c>
      <c r="D52" s="12">
        <f>[1]!thsiFinD("ths_int_chg_ratio_index",D$1,$A$4,$A52,101)</f>
        <v>10.713689614262</v>
      </c>
      <c r="E52" s="12">
        <f>[1]!thsiFinD("ths_int_chg_ratio_index",E$1,$A$4,$A52,101)</f>
        <v>4.4632047536044004</v>
      </c>
      <c r="F52" s="12">
        <f>[1]!thsiFinD("ths_adjustment_nvg_ratio_fund",F$1,$A$4,$A52,101)</f>
        <v>9.4536525475751993</v>
      </c>
      <c r="G52" s="12">
        <f>[1]!thsiFinD("ths_adjustment_nvg_ratio_fund",G$1,$A$4,$A52,101)</f>
        <v>5.9591373439273996</v>
      </c>
      <c r="H52" s="12">
        <f>[1]!thsiFinD("ths_adjustment_nvg_ratio_fund",H$1,$A$4,$A52,101)</f>
        <v>8.9230769230769003</v>
      </c>
      <c r="I52" s="12">
        <f>[1]!thsiFinD("ths_adjustment_nvg_ratio_fund",I$1,$A$4,$A52,101)</f>
        <v>3.22265625</v>
      </c>
      <c r="J52" s="32">
        <f t="shared" si="7"/>
        <v>0.104801513029773</v>
      </c>
      <c r="K52" s="45">
        <f t="shared" si="8"/>
        <v>0.14070671839809726</v>
      </c>
      <c r="L52" s="45">
        <f t="shared" si="9"/>
        <v>6.8896307661448747E-2</v>
      </c>
      <c r="M52" s="32">
        <f>[1]!thsiFinD("ths_int_chg_ratio_index",M$1,$A$4,$A52,101)/100</f>
        <v>5.1089915991853994E-2</v>
      </c>
      <c r="N52" s="32">
        <f>[1]!thsiFinD("ths_int_chg_ratio_index",N$1,$A$4,$A52,101)/100</f>
        <v>-0.11253934008817</v>
      </c>
      <c r="O52" s="33">
        <f t="shared" si="2"/>
        <v>1.104801513029773</v>
      </c>
      <c r="P52" s="33">
        <f t="shared" si="3"/>
        <v>1.1407067183980972</v>
      </c>
      <c r="Q52" s="33">
        <f t="shared" si="4"/>
        <v>1.0688963076614488</v>
      </c>
      <c r="R52" s="33">
        <f t="shared" si="5"/>
        <v>1.0510899159918541</v>
      </c>
      <c r="S52" s="33">
        <f t="shared" si="6"/>
        <v>0.88746065991182999</v>
      </c>
      <c r="T52" s="32">
        <f t="shared" si="15"/>
        <v>2.2394099143700386E-2</v>
      </c>
      <c r="U52" s="32">
        <f t="shared" si="16"/>
        <v>2.6203708153125227E-2</v>
      </c>
      <c r="V52" s="32">
        <f t="shared" si="17"/>
        <v>1.835962977430472E-2</v>
      </c>
      <c r="W52" s="32">
        <f t="shared" si="18"/>
        <v>6.3785111858654098E-3</v>
      </c>
      <c r="X52" s="32">
        <f t="shared" si="18"/>
        <v>-7.7682683265271057E-3</v>
      </c>
      <c r="Y52" s="34">
        <f>MAX(O$4:O52)</f>
        <v>1.3475378616213649</v>
      </c>
      <c r="Z52" s="34">
        <f>MAX(P$4:P52)</f>
        <v>1.3751325587550249</v>
      </c>
      <c r="AA52" s="34">
        <f>MAX(Q$4:Q52)</f>
        <v>1.3199431644877051</v>
      </c>
      <c r="AB52" s="34">
        <f>MAX(R$4:R52)</f>
        <v>1.2958782923069001</v>
      </c>
      <c r="AC52" s="34">
        <f>MAX(S$4:S52)</f>
        <v>1.0293228482782351</v>
      </c>
      <c r="AD52" s="35">
        <f t="shared" si="11"/>
        <v>-0.18013323076468524</v>
      </c>
      <c r="AE52" s="35">
        <f t="shared" si="12"/>
        <v>-0.17047508537588907</v>
      </c>
      <c r="AF52" s="35">
        <f t="shared" si="13"/>
        <v>-0.19019520202121154</v>
      </c>
      <c r="AG52" s="35">
        <f t="shared" si="14"/>
        <v>-0.18889765942392478</v>
      </c>
      <c r="AH52" s="35">
        <f t="shared" si="14"/>
        <v>-0.1378208873957284</v>
      </c>
    </row>
    <row r="53" spans="1:34">
      <c r="A53" s="28">
        <v>43910</v>
      </c>
      <c r="B53" s="12">
        <f>[1]!thsiFinD("ths_int_chg_ratio_index",B$1,$A$4,$A53,101)</f>
        <v>8.7101745969640003</v>
      </c>
      <c r="C53" s="12">
        <f>[1]!thsiFinD("ths_int_chg_ratio_index",C$1,$A$4,$A53,101)</f>
        <v>29.345584832168999</v>
      </c>
      <c r="D53" s="12">
        <f>[1]!thsiFinD("ths_int_chg_ratio_index",D$1,$A$4,$A53,101)</f>
        <v>10.556392056905</v>
      </c>
      <c r="E53" s="12">
        <f>[1]!thsiFinD("ths_int_chg_ratio_index",E$1,$A$4,$A53,101)</f>
        <v>5.6352965193294002</v>
      </c>
      <c r="F53" s="12">
        <f>[1]!thsiFinD("ths_adjustment_nvg_ratio_fund",F$1,$A$4,$A53,101)</f>
        <v>10.926949048496001</v>
      </c>
      <c r="G53" s="12">
        <f>[1]!thsiFinD("ths_adjustment_nvg_ratio_fund",G$1,$A$4,$A53,101)</f>
        <v>6.4699205448354</v>
      </c>
      <c r="H53" s="12">
        <f>[1]!thsiFinD("ths_adjustment_nvg_ratio_fund",H$1,$A$4,$A53,101)</f>
        <v>9.0769230769230997</v>
      </c>
      <c r="I53" s="12">
        <f>[1]!thsiFinD("ths_adjustment_nvg_ratio_fund",I$1,$A$4,$A53,101)</f>
        <v>4.296875</v>
      </c>
      <c r="J53" s="32">
        <f t="shared" si="7"/>
        <v>0.10627264459452739</v>
      </c>
      <c r="K53" s="45">
        <f t="shared" si="8"/>
        <v>0.13561862001341851</v>
      </c>
      <c r="L53" s="45">
        <f t="shared" si="9"/>
        <v>7.6926669175636259E-2</v>
      </c>
      <c r="M53" s="32">
        <f>[1]!thsiFinD("ths_int_chg_ratio_index",M$1,$A$4,$A53,101)/100</f>
        <v>5.7623546135068003E-2</v>
      </c>
      <c r="N53" s="32">
        <f>[1]!thsiFinD("ths_int_chg_ratio_index",N$1,$A$4,$A53,101)/100</f>
        <v>-9.8045678550318996E-2</v>
      </c>
      <c r="O53" s="33">
        <f t="shared" si="2"/>
        <v>1.1062726445945275</v>
      </c>
      <c r="P53" s="33">
        <f t="shared" si="3"/>
        <v>1.1356186200134184</v>
      </c>
      <c r="Q53" s="33">
        <f t="shared" si="4"/>
        <v>1.0769266691756363</v>
      </c>
      <c r="R53" s="33">
        <f t="shared" si="5"/>
        <v>1.057623546135068</v>
      </c>
      <c r="S53" s="33">
        <f t="shared" si="6"/>
        <v>0.90195432144968102</v>
      </c>
      <c r="T53" s="32">
        <f t="shared" si="15"/>
        <v>1.331579969256147E-3</v>
      </c>
      <c r="U53" s="32">
        <f t="shared" si="16"/>
        <v>-4.460479019378516E-3</v>
      </c>
      <c r="V53" s="32">
        <f t="shared" si="17"/>
        <v>7.5127600840501074E-3</v>
      </c>
      <c r="W53" s="32">
        <f t="shared" si="18"/>
        <v>6.2160525410888123E-3</v>
      </c>
      <c r="X53" s="32">
        <f t="shared" si="18"/>
        <v>1.6331610168828226E-2</v>
      </c>
      <c r="Y53" s="34">
        <f>MAX(O$4:O53)</f>
        <v>1.3475378616213649</v>
      </c>
      <c r="Z53" s="34">
        <f>MAX(P$4:P53)</f>
        <v>1.3751325587550249</v>
      </c>
      <c r="AA53" s="34">
        <f>MAX(Q$4:Q53)</f>
        <v>1.3199431644877051</v>
      </c>
      <c r="AB53" s="34">
        <f>MAX(R$4:R53)</f>
        <v>1.2958782923069001</v>
      </c>
      <c r="AC53" s="34">
        <f>MAX(S$4:S53)</f>
        <v>1.0293228482782351</v>
      </c>
      <c r="AD53" s="35">
        <f t="shared" si="11"/>
        <v>-0.17904151259731271</v>
      </c>
      <c r="AE53" s="35">
        <f t="shared" si="12"/>
        <v>-0.17417516385362175</v>
      </c>
      <c r="AF53" s="35">
        <f t="shared" si="13"/>
        <v>-0.18411133285908421</v>
      </c>
      <c r="AG53" s="35">
        <f t="shared" si="14"/>
        <v>-0.18385580465870377</v>
      </c>
      <c r="AH53" s="35">
        <f t="shared" si="14"/>
        <v>-0.12374011423296916</v>
      </c>
    </row>
    <row r="54" spans="1:34">
      <c r="A54" s="28">
        <v>43913</v>
      </c>
      <c r="B54" s="12">
        <f>[1]!thsiFinD("ths_int_chg_ratio_index",B$1,$A$4,$A54,101)</f>
        <v>4.8231686639679996</v>
      </c>
      <c r="C54" s="12">
        <f>[1]!thsiFinD("ths_int_chg_ratio_index",C$1,$A$4,$A54,101)</f>
        <v>17.485092181685001</v>
      </c>
      <c r="D54" s="12">
        <f>[1]!thsiFinD("ths_int_chg_ratio_index",D$1,$A$4,$A54,101)</f>
        <v>1.9770753520022999</v>
      </c>
      <c r="E54" s="12">
        <f>[1]!thsiFinD("ths_int_chg_ratio_index",E$1,$A$4,$A54,101)</f>
        <v>0.66371845493027004</v>
      </c>
      <c r="F54" s="12">
        <f>[1]!thsiFinD("ths_adjustment_nvg_ratio_fund",F$1,$A$4,$A54,101)</f>
        <v>6.5070595457335996</v>
      </c>
      <c r="G54" s="12">
        <f>[1]!thsiFinD("ths_adjustment_nvg_ratio_fund",G$1,$A$4,$A54,101)</f>
        <v>1.4755959137343999</v>
      </c>
      <c r="H54" s="12">
        <f>[1]!thsiFinD("ths_adjustment_nvg_ratio_fund",H$1,$A$4,$A54,101)</f>
        <v>2.9230769230768998</v>
      </c>
      <c r="I54" s="12">
        <f>[1]!thsiFinD("ths_adjustment_nvg_ratio_fund",I$1,$A$4,$A54,101)</f>
        <v>-0.48828125000000999</v>
      </c>
      <c r="J54" s="32">
        <f t="shared" si="7"/>
        <v>4.4208132231413073E-2</v>
      </c>
      <c r="K54" s="45">
        <f t="shared" si="8"/>
        <v>6.2372636631463925E-2</v>
      </c>
      <c r="L54" s="45">
        <f t="shared" si="9"/>
        <v>2.6043627831362222E-2</v>
      </c>
      <c r="M54" s="32">
        <f>[1]!thsiFinD("ths_int_chg_ratio_index",M$1,$A$4,$A54,101)/100</f>
        <v>-5.7331428901030998E-3</v>
      </c>
      <c r="N54" s="32">
        <f>[1]!thsiFinD("ths_int_chg_ratio_index",N$1,$A$4,$A54,101)/100</f>
        <v>-0.13038090655234</v>
      </c>
      <c r="O54" s="33">
        <f t="shared" si="2"/>
        <v>1.0442081322314132</v>
      </c>
      <c r="P54" s="33">
        <f t="shared" si="3"/>
        <v>1.0623726366314639</v>
      </c>
      <c r="Q54" s="33">
        <f t="shared" si="4"/>
        <v>1.0260436278313623</v>
      </c>
      <c r="R54" s="33">
        <f t="shared" si="5"/>
        <v>0.99426685710989693</v>
      </c>
      <c r="S54" s="33">
        <f t="shared" si="6"/>
        <v>0.86961909344765997</v>
      </c>
      <c r="T54" s="32">
        <f t="shared" si="15"/>
        <v>-5.6102365602524906E-2</v>
      </c>
      <c r="U54" s="32">
        <f t="shared" si="16"/>
        <v>-6.4498751685745592E-2</v>
      </c>
      <c r="V54" s="32">
        <f t="shared" si="17"/>
        <v>-4.7248380786431676E-2</v>
      </c>
      <c r="W54" s="32">
        <f t="shared" si="18"/>
        <v>-5.9904764088033913E-2</v>
      </c>
      <c r="X54" s="32">
        <f t="shared" si="18"/>
        <v>-3.5850183576979555E-2</v>
      </c>
      <c r="Y54" s="34">
        <f>MAX(O$4:O54)</f>
        <v>1.3475378616213649</v>
      </c>
      <c r="Z54" s="34">
        <f>MAX(P$4:P54)</f>
        <v>1.3751325587550249</v>
      </c>
      <c r="AA54" s="34">
        <f>MAX(Q$4:Q54)</f>
        <v>1.3199431644877051</v>
      </c>
      <c r="AB54" s="34">
        <f>MAX(R$4:R54)</f>
        <v>1.2958782923069001</v>
      </c>
      <c r="AC54" s="34">
        <f>MAX(S$4:S54)</f>
        <v>1.0293228482782351</v>
      </c>
      <c r="AD54" s="35">
        <f t="shared" si="11"/>
        <v>-0.22509922580207409</v>
      </c>
      <c r="AE54" s="35">
        <f t="shared" si="12"/>
        <v>-0.2274398348961485</v>
      </c>
      <c r="AF54" s="35">
        <f t="shared" si="13"/>
        <v>-0.22266075128349239</v>
      </c>
      <c r="AG54" s="35">
        <f t="shared" si="14"/>
        <v>-0.2327467301424424</v>
      </c>
      <c r="AH54" s="35">
        <f t="shared" si="14"/>
        <v>-0.15515419199886038</v>
      </c>
    </row>
    <row r="55" spans="1:34">
      <c r="A55" s="28">
        <v>43914</v>
      </c>
      <c r="B55" s="12">
        <f>[1]!thsiFinD("ths_int_chg_ratio_index",B$1,$A$4,$A55,101)</f>
        <v>6.7032337449909001</v>
      </c>
      <c r="C55" s="12">
        <f>[1]!thsiFinD("ths_int_chg_ratio_index",C$1,$A$4,$A55,101)</f>
        <v>15.765268006846</v>
      </c>
      <c r="D55" s="12">
        <f>[1]!thsiFinD("ths_int_chg_ratio_index",D$1,$A$4,$A55,101)</f>
        <v>4.0324366391905997</v>
      </c>
      <c r="E55" s="12">
        <f>[1]!thsiFinD("ths_int_chg_ratio_index",E$1,$A$4,$A55,101)</f>
        <v>3.2377222429604</v>
      </c>
      <c r="F55" s="12">
        <f>[1]!thsiFinD("ths_adjustment_nvg_ratio_fund",F$1,$A$4,$A55,101)</f>
        <v>8.8397790055248997</v>
      </c>
      <c r="G55" s="12">
        <f>[1]!thsiFinD("ths_adjustment_nvg_ratio_fund",G$1,$A$4,$A55,101)</f>
        <v>2.8376844494892</v>
      </c>
      <c r="H55" s="12">
        <f>[1]!thsiFinD("ths_adjustment_nvg_ratio_fund",H$1,$A$4,$A55,101)</f>
        <v>3.7692307692307998</v>
      </c>
      <c r="I55" s="12">
        <f>[1]!thsiFinD("ths_adjustment_nvg_ratio_fund",I$1,$A$4,$A55,101)</f>
        <v>0.1953125</v>
      </c>
      <c r="J55" s="32">
        <f t="shared" si="7"/>
        <v>5.6725834197790995E-2</v>
      </c>
      <c r="K55" s="45">
        <f t="shared" si="8"/>
        <v>7.4346651584969739E-2</v>
      </c>
      <c r="L55" s="45">
        <f t="shared" si="9"/>
        <v>3.910501681061225E-2</v>
      </c>
      <c r="M55" s="32">
        <f>[1]!thsiFinD("ths_int_chg_ratio_index",M$1,$A$4,$A55,101)/100</f>
        <v>1.5663857922310998E-2</v>
      </c>
      <c r="N55" s="32">
        <f>[1]!thsiFinD("ths_int_chg_ratio_index",N$1,$A$4,$A55,101)/100</f>
        <v>-0.10867490415433</v>
      </c>
      <c r="O55" s="33">
        <f t="shared" si="2"/>
        <v>1.056725834197791</v>
      </c>
      <c r="P55" s="33">
        <f t="shared" si="3"/>
        <v>1.0743466515849698</v>
      </c>
      <c r="Q55" s="33">
        <f t="shared" si="4"/>
        <v>1.0391050168106122</v>
      </c>
      <c r="R55" s="33">
        <f t="shared" si="5"/>
        <v>1.015663857922311</v>
      </c>
      <c r="S55" s="33">
        <f t="shared" si="6"/>
        <v>0.89132509584566999</v>
      </c>
      <c r="T55" s="32">
        <f t="shared" si="15"/>
        <v>1.198774610156339E-2</v>
      </c>
      <c r="U55" s="32">
        <f t="shared" si="16"/>
        <v>1.1271012204787878E-2</v>
      </c>
      <c r="V55" s="32">
        <f t="shared" si="17"/>
        <v>1.2729857313042769E-2</v>
      </c>
      <c r="W55" s="32">
        <f t="shared" si="18"/>
        <v>2.1520380227306513E-2</v>
      </c>
      <c r="X55" s="32">
        <f t="shared" si="18"/>
        <v>2.4960356277315743E-2</v>
      </c>
      <c r="Y55" s="34">
        <f>MAX(O$4:O55)</f>
        <v>1.3475378616213649</v>
      </c>
      <c r="Z55" s="34">
        <f>MAX(P$4:P55)</f>
        <v>1.3751325587550249</v>
      </c>
      <c r="AA55" s="34">
        <f>MAX(Q$4:Q55)</f>
        <v>1.3199431644877051</v>
      </c>
      <c r="AB55" s="34">
        <f>MAX(R$4:R55)</f>
        <v>1.2958782923069001</v>
      </c>
      <c r="AC55" s="34">
        <f>MAX(S$4:S55)</f>
        <v>1.0293228482782351</v>
      </c>
      <c r="AD55" s="35">
        <f t="shared" si="11"/>
        <v>-0.21580991206708455</v>
      </c>
      <c r="AE55" s="35">
        <f t="shared" si="12"/>
        <v>-0.21873229984633002</v>
      </c>
      <c r="AF55" s="35">
        <f t="shared" si="13"/>
        <v>-0.21276533356350347</v>
      </c>
      <c r="AG55" s="35">
        <f t="shared" si="14"/>
        <v>-0.21623514804446353</v>
      </c>
      <c r="AH55" s="35">
        <f t="shared" si="14"/>
        <v>-0.13406653963175508</v>
      </c>
    </row>
    <row r="56" spans="1:34">
      <c r="A56" s="28">
        <v>43915</v>
      </c>
      <c r="B56" s="12">
        <f>[1]!thsiFinD("ths_int_chg_ratio_index",B$1,$A$4,$A56,101)</f>
        <v>8.6505907900950998</v>
      </c>
      <c r="C56" s="12">
        <f>[1]!thsiFinD("ths_int_chg_ratio_index",C$1,$A$4,$A56,101)</f>
        <v>18.186490563269</v>
      </c>
      <c r="D56" s="12">
        <f>[1]!thsiFinD("ths_int_chg_ratio_index",D$1,$A$4,$A56,101)</f>
        <v>8.0017777369823992</v>
      </c>
      <c r="E56" s="12">
        <f>[1]!thsiFinD("ths_int_chg_ratio_index",E$1,$A$4,$A56,101)</f>
        <v>7.2940396880528997</v>
      </c>
      <c r="F56" s="12">
        <f>[1]!thsiFinD("ths_adjustment_nvg_ratio_fund",F$1,$A$4,$A56,101)</f>
        <v>11.356660527931</v>
      </c>
      <c r="G56" s="12">
        <f>[1]!thsiFinD("ths_adjustment_nvg_ratio_fund",G$1,$A$4,$A56,101)</f>
        <v>5.6753688989783999</v>
      </c>
      <c r="H56" s="12">
        <f>[1]!thsiFinD("ths_adjustment_nvg_ratio_fund",H$1,$A$4,$A56,101)</f>
        <v>8</v>
      </c>
      <c r="I56" s="12">
        <f>[1]!thsiFinD("ths_adjustment_nvg_ratio_fund",I$1,$A$4,$A56,101)</f>
        <v>4.296875</v>
      </c>
      <c r="J56" s="32">
        <f t="shared" si="7"/>
        <v>8.9327254006635992E-2</v>
      </c>
      <c r="K56" s="45">
        <f t="shared" si="8"/>
        <v>0.10533224694599848</v>
      </c>
      <c r="L56" s="45">
        <f t="shared" si="9"/>
        <v>7.3322261067273506E-2</v>
      </c>
      <c r="M56" s="32">
        <f>[1]!thsiFinD("ths_int_chg_ratio_index",M$1,$A$4,$A56,101)/100</f>
        <v>5.4663463935546004E-2</v>
      </c>
      <c r="N56" s="32">
        <f>[1]!thsiFinD("ths_int_chg_ratio_index",N$1,$A$4,$A56,101)/100</f>
        <v>-8.5415830953338004E-2</v>
      </c>
      <c r="O56" s="33">
        <f t="shared" si="2"/>
        <v>1.0893272540066361</v>
      </c>
      <c r="P56" s="33">
        <f t="shared" si="3"/>
        <v>1.1053322469459985</v>
      </c>
      <c r="Q56" s="33">
        <f t="shared" si="4"/>
        <v>1.0733222610672735</v>
      </c>
      <c r="R56" s="33">
        <f t="shared" si="5"/>
        <v>1.0546634639355461</v>
      </c>
      <c r="S56" s="33">
        <f t="shared" si="6"/>
        <v>0.91458416904666195</v>
      </c>
      <c r="T56" s="32">
        <f t="shared" si="15"/>
        <v>3.0851351177189956E-2</v>
      </c>
      <c r="U56" s="32">
        <f t="shared" si="16"/>
        <v>2.8841338422115559E-2</v>
      </c>
      <c r="V56" s="32">
        <f t="shared" si="17"/>
        <v>3.2929534265637939E-2</v>
      </c>
      <c r="W56" s="32">
        <f t="shared" si="18"/>
        <v>3.8398142957468684E-2</v>
      </c>
      <c r="X56" s="32">
        <f t="shared" si="18"/>
        <v>2.6094938097669385E-2</v>
      </c>
      <c r="Y56" s="34">
        <f>MAX(O$4:O56)</f>
        <v>1.3475378616213649</v>
      </c>
      <c r="Z56" s="34">
        <f>MAX(P$4:P56)</f>
        <v>1.3751325587550249</v>
      </c>
      <c r="AA56" s="34">
        <f>MAX(Q$4:Q56)</f>
        <v>1.3199431644877051</v>
      </c>
      <c r="AB56" s="34">
        <f>MAX(R$4:R56)</f>
        <v>1.2958782923069001</v>
      </c>
      <c r="AC56" s="34">
        <f>MAX(S$4:S56)</f>
        <v>1.0293228482782351</v>
      </c>
      <c r="AD56" s="35">
        <f t="shared" si="11"/>
        <v>-0.19161658827459471</v>
      </c>
      <c r="AE56" s="35">
        <f t="shared" si="12"/>
        <v>-0.19619949370793011</v>
      </c>
      <c r="AF56" s="35">
        <f t="shared" si="13"/>
        <v>-0.18684206263998482</v>
      </c>
      <c r="AG56" s="35">
        <f t="shared" si="14"/>
        <v>-0.18614003321403549</v>
      </c>
      <c r="AH56" s="35">
        <f t="shared" si="14"/>
        <v>-0.11147005958674516</v>
      </c>
    </row>
    <row r="57" spans="1:34">
      <c r="A57" s="28">
        <v>43916</v>
      </c>
      <c r="B57" s="12">
        <f>[1]!thsiFinD("ths_int_chg_ratio_index",B$1,$A$4,$A57,101)</f>
        <v>4.8624512877167998</v>
      </c>
      <c r="C57" s="12">
        <f>[1]!thsiFinD("ths_int_chg_ratio_index",C$1,$A$4,$A57,101)</f>
        <v>15.554178527426</v>
      </c>
      <c r="D57" s="12">
        <f>[1]!thsiFinD("ths_int_chg_ratio_index",D$1,$A$4,$A57,101)</f>
        <v>7.4152167146502999</v>
      </c>
      <c r="E57" s="12">
        <f>[1]!thsiFinD("ths_int_chg_ratio_index",E$1,$A$4,$A57,101)</f>
        <v>7.0176399586300997</v>
      </c>
      <c r="F57" s="12">
        <f>[1]!thsiFinD("ths_adjustment_nvg_ratio_fund",F$1,$A$4,$A57,101)</f>
        <v>10.374462860651001</v>
      </c>
      <c r="G57" s="12">
        <f>[1]!thsiFinD("ths_adjustment_nvg_ratio_fund",G$1,$A$4,$A57,101)</f>
        <v>4.5402951191828</v>
      </c>
      <c r="H57" s="12">
        <f>[1]!thsiFinD("ths_adjustment_nvg_ratio_fund",H$1,$A$4,$A57,101)</f>
        <v>5.5384615384615001</v>
      </c>
      <c r="I57" s="12">
        <f>[1]!thsiFinD("ths_adjustment_nvg_ratio_fund",I$1,$A$4,$A57,101)</f>
        <v>3.125</v>
      </c>
      <c r="J57" s="32">
        <f t="shared" si="7"/>
        <v>7.3034632508398117E-2</v>
      </c>
      <c r="K57" s="45">
        <f t="shared" si="8"/>
        <v>8.7123716221057995E-2</v>
      </c>
      <c r="L57" s="45">
        <f t="shared" si="9"/>
        <v>5.8945548795738253E-2</v>
      </c>
      <c r="M57" s="32">
        <f>[1]!thsiFinD("ths_int_chg_ratio_index",M$1,$A$4,$A57,101)/100</f>
        <v>4.7495348903143005E-2</v>
      </c>
      <c r="N57" s="32">
        <f>[1]!thsiFinD("ths_int_chg_ratio_index",N$1,$A$4,$A57,101)/100</f>
        <v>-9.2183499580835007E-2</v>
      </c>
      <c r="O57" s="33">
        <f t="shared" si="2"/>
        <v>1.0730346325083981</v>
      </c>
      <c r="P57" s="33">
        <f t="shared" si="3"/>
        <v>1.0871237162210581</v>
      </c>
      <c r="Q57" s="33">
        <f t="shared" si="4"/>
        <v>1.0589455487957382</v>
      </c>
      <c r="R57" s="33">
        <f t="shared" si="5"/>
        <v>1.0474953489031431</v>
      </c>
      <c r="S57" s="33">
        <f t="shared" si="6"/>
        <v>0.90781650041916495</v>
      </c>
      <c r="T57" s="32">
        <f t="shared" si="15"/>
        <v>-1.4956590352726784E-2</v>
      </c>
      <c r="U57" s="32">
        <f t="shared" si="16"/>
        <v>-1.6473355206319318E-2</v>
      </c>
      <c r="V57" s="32">
        <f t="shared" si="17"/>
        <v>-1.3394590602490264E-2</v>
      </c>
      <c r="W57" s="32">
        <f t="shared" si="18"/>
        <v>-6.7965898862701879E-3</v>
      </c>
      <c r="X57" s="32">
        <f t="shared" si="18"/>
        <v>-7.3997220338413161E-3</v>
      </c>
      <c r="Y57" s="34">
        <f>MAX(O$4:O57)</f>
        <v>1.3475378616213649</v>
      </c>
      <c r="Z57" s="34">
        <f>MAX(P$4:P57)</f>
        <v>1.3751325587550249</v>
      </c>
      <c r="AA57" s="34">
        <f>MAX(Q$4:Q57)</f>
        <v>1.3199431644877051</v>
      </c>
      <c r="AB57" s="34">
        <f>MAX(R$4:R57)</f>
        <v>1.2958782923069001</v>
      </c>
      <c r="AC57" s="34">
        <f>MAX(S$4:S57)</f>
        <v>1.0293228482782351</v>
      </c>
      <c r="AD57" s="35">
        <f t="shared" si="11"/>
        <v>-0.20370724781171123</v>
      </c>
      <c r="AE57" s="35">
        <f t="shared" si="12"/>
        <v>-0.2094407849630987</v>
      </c>
      <c r="AF57" s="35">
        <f t="shared" si="13"/>
        <v>-0.19773398030608769</v>
      </c>
      <c r="AG57" s="35">
        <f t="shared" si="14"/>
        <v>-0.19167150563313318</v>
      </c>
      <c r="AH57" s="35">
        <f t="shared" si="14"/>
        <v>-0.11804493416454875</v>
      </c>
    </row>
    <row r="58" spans="1:34">
      <c r="A58" s="28">
        <v>43917</v>
      </c>
      <c r="B58" s="12">
        <f>[1]!thsiFinD("ths_int_chg_ratio_index",B$1,$A$4,$A58,101)</f>
        <v>2.9926725810449</v>
      </c>
      <c r="C58" s="12">
        <f>[1]!thsiFinD("ths_int_chg_ratio_index",C$1,$A$4,$A58,101)</f>
        <v>13.11090643621</v>
      </c>
      <c r="D58" s="12">
        <f>[1]!thsiFinD("ths_int_chg_ratio_index",D$1,$A$4,$A58,101)</f>
        <v>6.3528992273786997</v>
      </c>
      <c r="E58" s="12">
        <f>[1]!thsiFinD("ths_int_chg_ratio_index",E$1,$A$4,$A58,101)</f>
        <v>5.7585174404346002</v>
      </c>
      <c r="F58" s="12">
        <f>[1]!thsiFinD("ths_adjustment_nvg_ratio_fund",F$1,$A$4,$A58,101)</f>
        <v>10.374462860651001</v>
      </c>
      <c r="G58" s="12">
        <f>[1]!thsiFinD("ths_adjustment_nvg_ratio_fund",G$1,$A$4,$A58,101)</f>
        <v>2.8944381384789999</v>
      </c>
      <c r="H58" s="12">
        <f>[1]!thsiFinD("ths_adjustment_nvg_ratio_fund",H$1,$A$4,$A58,101)</f>
        <v>4.2307692307691998</v>
      </c>
      <c r="I58" s="12">
        <f>[1]!thsiFinD("ths_adjustment_nvg_ratio_fund",I$1,$A$4,$A58,101)</f>
        <v>2.34375</v>
      </c>
      <c r="J58" s="32">
        <f t="shared" si="7"/>
        <v>6.0073019893709251E-2</v>
      </c>
      <c r="K58" s="45">
        <f t="shared" si="8"/>
        <v>7.0537489212670501E-2</v>
      </c>
      <c r="L58" s="45">
        <f t="shared" si="9"/>
        <v>4.9608550574748007E-2</v>
      </c>
      <c r="M58" s="32">
        <f>[1]!thsiFinD("ths_int_chg_ratio_index",M$1,$A$4,$A58,101)/100</f>
        <v>3.7903384277874999E-2</v>
      </c>
      <c r="N58" s="32">
        <f>[1]!thsiFinD("ths_int_chg_ratio_index",N$1,$A$4,$A58,101)/100</f>
        <v>-9.1256751701929997E-2</v>
      </c>
      <c r="O58" s="33">
        <f t="shared" si="2"/>
        <v>1.0600730198937092</v>
      </c>
      <c r="P58" s="33">
        <f t="shared" si="3"/>
        <v>1.0705374892126704</v>
      </c>
      <c r="Q58" s="33">
        <f t="shared" si="4"/>
        <v>1.0496085505747481</v>
      </c>
      <c r="R58" s="33">
        <f t="shared" si="5"/>
        <v>1.0379033842778751</v>
      </c>
      <c r="S58" s="33">
        <f t="shared" si="6"/>
        <v>0.90874324829806996</v>
      </c>
      <c r="T58" s="32">
        <f t="shared" si="15"/>
        <v>-1.2079398205805392E-2</v>
      </c>
      <c r="U58" s="32">
        <f t="shared" si="16"/>
        <v>-1.5256982035166011E-2</v>
      </c>
      <c r="V58" s="32">
        <f t="shared" si="17"/>
        <v>-8.8172599918932004E-3</v>
      </c>
      <c r="W58" s="32">
        <f t="shared" si="18"/>
        <v>-9.1570474611767372E-3</v>
      </c>
      <c r="X58" s="32">
        <f t="shared" si="18"/>
        <v>1.0208537501543713E-3</v>
      </c>
      <c r="Y58" s="34">
        <f>MAX(O$4:O58)</f>
        <v>1.3475378616213649</v>
      </c>
      <c r="Z58" s="34">
        <f>MAX(P$4:P58)</f>
        <v>1.3751325587550249</v>
      </c>
      <c r="AA58" s="34">
        <f>MAX(Q$4:Q58)</f>
        <v>1.3199431644877051</v>
      </c>
      <c r="AB58" s="34">
        <f>MAX(R$4:R58)</f>
        <v>1.2958782923069001</v>
      </c>
      <c r="AC58" s="34">
        <f>MAX(S$4:S58)</f>
        <v>1.0293228482782351</v>
      </c>
      <c r="AD58" s="35">
        <f t="shared" si="11"/>
        <v>-0.21332598505379019</v>
      </c>
      <c r="AE58" s="35">
        <f t="shared" si="12"/>
        <v>-0.22150233270465169</v>
      </c>
      <c r="AF58" s="35">
        <f t="shared" si="13"/>
        <v>-0.20480776838439019</v>
      </c>
      <c r="AG58" s="35">
        <f t="shared" si="14"/>
        <v>-0.19907340802027218</v>
      </c>
      <c r="AH58" s="35">
        <f t="shared" si="14"/>
        <v>-0.11714458702812292</v>
      </c>
    </row>
    <row r="59" spans="1:34">
      <c r="A59" s="28">
        <v>43920</v>
      </c>
      <c r="B59" s="12">
        <f>[1]!thsiFinD("ths_int_chg_ratio_index",B$1,$A$4,$A59,101)</f>
        <v>-1.3541932350396999</v>
      </c>
      <c r="C59" s="12">
        <f>[1]!thsiFinD("ths_int_chg_ratio_index",C$1,$A$4,$A59,101)</f>
        <v>8.3222518202728004</v>
      </c>
      <c r="D59" s="12">
        <f>[1]!thsiFinD("ths_int_chg_ratio_index",D$1,$A$4,$A59,101)</f>
        <v>1.5792419787562</v>
      </c>
      <c r="E59" s="12">
        <f>[1]!thsiFinD("ths_int_chg_ratio_index",E$1,$A$4,$A59,101)</f>
        <v>3.1684710574281998</v>
      </c>
      <c r="F59" s="12">
        <f>[1]!thsiFinD("ths_adjustment_nvg_ratio_fund",F$1,$A$4,$A59,101)</f>
        <v>8.7783916513198008</v>
      </c>
      <c r="G59" s="12">
        <f>[1]!thsiFinD("ths_adjustment_nvg_ratio_fund",G$1,$A$4,$A59,101)</f>
        <v>-0.22701475595914</v>
      </c>
      <c r="H59" s="12">
        <f>[1]!thsiFinD("ths_adjustment_nvg_ratio_fund",H$1,$A$4,$A59,101)</f>
        <v>1.9230769230769</v>
      </c>
      <c r="I59" s="12">
        <f>[1]!thsiFinD("ths_adjustment_nvg_ratio_fund",I$1,$A$4,$A59,101)</f>
        <v>0.87890624999999001</v>
      </c>
      <c r="J59" s="32">
        <f t="shared" si="7"/>
        <v>2.8836414612318811E-2</v>
      </c>
      <c r="K59" s="45">
        <f t="shared" si="8"/>
        <v>2.9289429053543748E-2</v>
      </c>
      <c r="L59" s="45">
        <f t="shared" si="9"/>
        <v>2.8383400171093878E-2</v>
      </c>
      <c r="M59" s="32">
        <f>[1]!thsiFinD("ths_int_chg_ratio_index",M$1,$A$4,$A59,101)/100</f>
        <v>6.4927650147574003E-3</v>
      </c>
      <c r="N59" s="32">
        <f>[1]!thsiFinD("ths_int_chg_ratio_index",N$1,$A$4,$A59,101)/100</f>
        <v>-0.10272912026410999</v>
      </c>
      <c r="O59" s="33">
        <f t="shared" si="2"/>
        <v>1.0288364146123188</v>
      </c>
      <c r="P59" s="33">
        <f t="shared" si="3"/>
        <v>1.0292894290535437</v>
      </c>
      <c r="Q59" s="33">
        <f t="shared" si="4"/>
        <v>1.0283834001710939</v>
      </c>
      <c r="R59" s="33">
        <f t="shared" si="5"/>
        <v>1.0064927650147575</v>
      </c>
      <c r="S59" s="33">
        <f t="shared" si="6"/>
        <v>0.89727087973589004</v>
      </c>
      <c r="T59" s="32">
        <f t="shared" si="15"/>
        <v>-2.9466465701129207E-2</v>
      </c>
      <c r="U59" s="32">
        <f t="shared" si="16"/>
        <v>-3.8530234181208156E-2</v>
      </c>
      <c r="V59" s="32">
        <f t="shared" si="17"/>
        <v>-2.0221967887010583E-2</v>
      </c>
      <c r="W59" s="32">
        <f t="shared" si="18"/>
        <v>-3.0263529090399532E-2</v>
      </c>
      <c r="X59" s="32">
        <f t="shared" si="18"/>
        <v>-1.2624433340952868E-2</v>
      </c>
      <c r="Y59" s="34">
        <f>MAX(O$4:O59)</f>
        <v>1.3475378616213649</v>
      </c>
      <c r="Z59" s="34">
        <f>MAX(P$4:P59)</f>
        <v>1.3751325587550249</v>
      </c>
      <c r="AA59" s="34">
        <f>MAX(Q$4:Q59)</f>
        <v>1.3199431644877051</v>
      </c>
      <c r="AB59" s="34">
        <f>MAX(R$4:R59)</f>
        <v>1.2958782923069001</v>
      </c>
      <c r="AC59" s="34">
        <f>MAX(S$4:S59)</f>
        <v>1.0293228482782351</v>
      </c>
      <c r="AD59" s="35">
        <f t="shared" si="11"/>
        <v>-0.2365064879331723</v>
      </c>
      <c r="AE59" s="35">
        <f t="shared" si="12"/>
        <v>-0.25149803013506566</v>
      </c>
      <c r="AF59" s="35">
        <f t="shared" si="13"/>
        <v>-0.22088812015612136</v>
      </c>
      <c r="AG59" s="35">
        <f t="shared" si="14"/>
        <v>-0.22331227323592517</v>
      </c>
      <c r="AH59" s="35">
        <f t="shared" si="14"/>
        <v>-0.12829013633888575</v>
      </c>
    </row>
    <row r="60" spans="1:34">
      <c r="A60" s="28">
        <v>43921</v>
      </c>
      <c r="B60" s="12">
        <f>[1]!thsiFinD("ths_int_chg_ratio_index",B$1,$A$4,$A60,101)</f>
        <v>-2.5520127157602999</v>
      </c>
      <c r="C60" s="12">
        <f>[1]!thsiFinD("ths_int_chg_ratio_index",C$1,$A$4,$A60,101)</f>
        <v>7.9754164600940998</v>
      </c>
      <c r="D60" s="12">
        <f>[1]!thsiFinD("ths_int_chg_ratio_index",D$1,$A$4,$A60,101)</f>
        <v>0.98319799271056996</v>
      </c>
      <c r="E60" s="12">
        <f>[1]!thsiFinD("ths_int_chg_ratio_index",E$1,$A$4,$A60,101)</f>
        <v>3.2781149729716001</v>
      </c>
      <c r="F60" s="12">
        <f>[1]!thsiFinD("ths_adjustment_nvg_ratio_fund",F$1,$A$4,$A60,101)</f>
        <v>9.1467157765499998</v>
      </c>
      <c r="G60" s="12">
        <f>[1]!thsiFinD("ths_adjustment_nvg_ratio_fund",G$1,$A$4,$A60,101)</f>
        <v>-0.17026106696936</v>
      </c>
      <c r="H60" s="12">
        <f>[1]!thsiFinD("ths_adjustment_nvg_ratio_fund",H$1,$A$4,$A60,101)</f>
        <v>1.6153846153846001</v>
      </c>
      <c r="I60" s="12">
        <f>[1]!thsiFinD("ths_adjustment_nvg_ratio_fund",I$1,$A$4,$A60,101)</f>
        <v>0.68359374999999001</v>
      </c>
      <c r="J60" s="32">
        <f t="shared" si="7"/>
        <v>2.6200187231226503E-2</v>
      </c>
      <c r="K60" s="45">
        <f t="shared" si="8"/>
        <v>2.4211791775039928E-2</v>
      </c>
      <c r="L60" s="45">
        <f t="shared" si="9"/>
        <v>2.8188582687413075E-2</v>
      </c>
      <c r="M60" s="32">
        <f>[1]!thsiFinD("ths_int_chg_ratio_index",M$1,$A$4,$A60,101)/100</f>
        <v>1.0607824792228E-2</v>
      </c>
      <c r="N60" s="32">
        <f>[1]!thsiFinD("ths_int_chg_ratio_index",N$1,$A$4,$A60,101)/100</f>
        <v>-9.9899289466423E-2</v>
      </c>
      <c r="O60" s="33">
        <f t="shared" si="2"/>
        <v>1.0262001872312265</v>
      </c>
      <c r="P60" s="33">
        <f t="shared" si="3"/>
        <v>1.02421179177504</v>
      </c>
      <c r="Q60" s="33">
        <f t="shared" si="4"/>
        <v>1.0281885826874131</v>
      </c>
      <c r="R60" s="33">
        <f t="shared" si="5"/>
        <v>1.0106078247922281</v>
      </c>
      <c r="S60" s="33">
        <f t="shared" si="6"/>
        <v>0.90010071053357699</v>
      </c>
      <c r="T60" s="32">
        <f t="shared" si="15"/>
        <v>-2.5623387194023683E-3</v>
      </c>
      <c r="U60" s="32">
        <f t="shared" si="16"/>
        <v>-4.9331481847363357E-3</v>
      </c>
      <c r="V60" s="32">
        <f t="shared" si="17"/>
        <v>-1.8944051765945602E-4</v>
      </c>
      <c r="W60" s="32">
        <f t="shared" si="18"/>
        <v>4.0885140167006284E-3</v>
      </c>
      <c r="X60" s="32">
        <f t="shared" si="18"/>
        <v>3.1538199462350924E-3</v>
      </c>
      <c r="Y60" s="34">
        <f>MAX(O$4:O60)</f>
        <v>1.3475378616213649</v>
      </c>
      <c r="Z60" s="34">
        <f>MAX(P$4:P60)</f>
        <v>1.3751325587550249</v>
      </c>
      <c r="AA60" s="34">
        <f>MAX(Q$4:Q60)</f>
        <v>1.3199431644877051</v>
      </c>
      <c r="AB60" s="34">
        <f>MAX(R$4:R60)</f>
        <v>1.2958782923069001</v>
      </c>
      <c r="AC60" s="34">
        <f>MAX(S$4:S60)</f>
        <v>1.0293228482782351</v>
      </c>
      <c r="AD60" s="35">
        <f t="shared" si="11"/>
        <v>-0.23846281692115368</v>
      </c>
      <c r="AE60" s="35">
        <f t="shared" si="12"/>
        <v>-0.25519050126897647</v>
      </c>
      <c r="AF60" s="35">
        <f t="shared" si="13"/>
        <v>-0.22103571551395362</v>
      </c>
      <c r="AG60" s="35">
        <f t="shared" si="14"/>
        <v>-0.22013677457845093</v>
      </c>
      <c r="AH60" s="35">
        <f t="shared" si="14"/>
        <v>-0.12554092038354148</v>
      </c>
    </row>
    <row r="61" spans="1:34">
      <c r="A61" s="28">
        <v>43922</v>
      </c>
      <c r="B61" s="12">
        <f>[1]!thsiFinD("ths_int_chg_ratio_index",B$1,$A$4,$A61,101)</f>
        <v>-3.1424426552431002</v>
      </c>
      <c r="C61" s="12">
        <f>[1]!thsiFinD("ths_int_chg_ratio_index",C$1,$A$4,$A61,101)</f>
        <v>9.4848716424047996</v>
      </c>
      <c r="D61" s="12">
        <f>[1]!thsiFinD("ths_int_chg_ratio_index",D$1,$A$4,$A61,101)</f>
        <v>1.7851899838720999</v>
      </c>
      <c r="E61" s="12">
        <f>[1]!thsiFinD("ths_int_chg_ratio_index",E$1,$A$4,$A61,101)</f>
        <v>3.1043006775232</v>
      </c>
      <c r="F61" s="12">
        <f>[1]!thsiFinD("ths_adjustment_nvg_ratio_fund",F$1,$A$4,$A61,101)</f>
        <v>9.0853284223450004</v>
      </c>
      <c r="G61" s="12">
        <f>[1]!thsiFinD("ths_adjustment_nvg_ratio_fund",G$1,$A$4,$A61,101)</f>
        <v>0.11350737797957</v>
      </c>
      <c r="H61" s="12">
        <f>[1]!thsiFinD("ths_adjustment_nvg_ratio_fund",H$1,$A$4,$A61,101)</f>
        <v>3.1538461538461</v>
      </c>
      <c r="I61" s="12">
        <f>[1]!thsiFinD("ths_adjustment_nvg_ratio_fund",I$1,$A$4,$A61,101)</f>
        <v>0.9765625</v>
      </c>
      <c r="J61" s="32">
        <f t="shared" si="7"/>
        <v>3.0701455128409584E-2</v>
      </c>
      <c r="K61" s="45">
        <f t="shared" si="8"/>
        <v>2.8079799121392499E-2</v>
      </c>
      <c r="L61" s="45">
        <f t="shared" si="9"/>
        <v>3.3323111135426672E-2</v>
      </c>
      <c r="M61" s="32">
        <f>[1]!thsiFinD("ths_int_chg_ratio_index",M$1,$A$4,$A61,101)/100</f>
        <v>1.2990027148914E-2</v>
      </c>
      <c r="N61" s="32">
        <f>[1]!thsiFinD("ths_int_chg_ratio_index",N$1,$A$4,$A61,101)/100</f>
        <v>-0.10291906235261999</v>
      </c>
      <c r="O61" s="33">
        <f t="shared" si="2"/>
        <v>1.0307014551284095</v>
      </c>
      <c r="P61" s="33">
        <f t="shared" si="3"/>
        <v>1.0280797991213926</v>
      </c>
      <c r="Q61" s="33">
        <f t="shared" si="4"/>
        <v>1.0333231111354266</v>
      </c>
      <c r="R61" s="33">
        <f t="shared" si="5"/>
        <v>1.0129900271489141</v>
      </c>
      <c r="S61" s="33">
        <f t="shared" si="6"/>
        <v>0.89708093764738006</v>
      </c>
      <c r="T61" s="32">
        <f t="shared" si="15"/>
        <v>4.3863448410856876E-3</v>
      </c>
      <c r="U61" s="32">
        <f t="shared" si="16"/>
        <v>3.7765698241465362E-3</v>
      </c>
      <c r="V61" s="32">
        <f t="shared" si="17"/>
        <v>4.9937613920914004E-3</v>
      </c>
      <c r="W61" s="32">
        <f t="shared" si="18"/>
        <v>2.3571976173604181E-3</v>
      </c>
      <c r="X61" s="32">
        <f t="shared" si="18"/>
        <v>-3.3549277884769024E-3</v>
      </c>
      <c r="Y61" s="34">
        <f>MAX(O$4:O61)</f>
        <v>1.3475378616213649</v>
      </c>
      <c r="Z61" s="34">
        <f>MAX(P$4:P61)</f>
        <v>1.3751325587550249</v>
      </c>
      <c r="AA61" s="34">
        <f>MAX(Q$4:Q61)</f>
        <v>1.3199431644877051</v>
      </c>
      <c r="AB61" s="34">
        <f>MAX(R$4:R61)</f>
        <v>1.2958782923069001</v>
      </c>
      <c r="AC61" s="34">
        <f>MAX(S$4:S61)</f>
        <v>1.0293228482782351</v>
      </c>
      <c r="AD61" s="35">
        <f t="shared" si="11"/>
        <v>-0.23512245222686068</v>
      </c>
      <c r="AE61" s="35">
        <f t="shared" si="12"/>
        <v>-0.25237767619133111</v>
      </c>
      <c r="AF61" s="35">
        <f t="shared" si="13"/>
        <v>-0.21714575374426903</v>
      </c>
      <c r="AG61" s="35">
        <f t="shared" si="14"/>
        <v>-0.21829848284162034</v>
      </c>
      <c r="AH61" s="35">
        <f t="shared" si="14"/>
        <v>-0.12847466744963276</v>
      </c>
    </row>
    <row r="62" spans="1:34">
      <c r="A62" s="28">
        <v>43923</v>
      </c>
      <c r="B62" s="12">
        <f>[1]!thsiFinD("ths_int_chg_ratio_index",B$1,$A$4,$A62,101)</f>
        <v>1.4006408848375</v>
      </c>
      <c r="C62" s="12">
        <f>[1]!thsiFinD("ths_int_chg_ratio_index",C$1,$A$4,$A62,101)</f>
        <v>17.076439924902001</v>
      </c>
      <c r="D62" s="12">
        <f>[1]!thsiFinD("ths_int_chg_ratio_index",D$1,$A$4,$A62,101)</f>
        <v>7.3650266336929997</v>
      </c>
      <c r="E62" s="12">
        <f>[1]!thsiFinD("ths_int_chg_ratio_index",E$1,$A$4,$A62,101)</f>
        <v>6.2252684792673998</v>
      </c>
      <c r="F62" s="12">
        <f>[1]!thsiFinD("ths_adjustment_nvg_ratio_fund",F$1,$A$4,$A62,101)</f>
        <v>11.847759361572001</v>
      </c>
      <c r="G62" s="12">
        <f>[1]!thsiFinD("ths_adjustment_nvg_ratio_fund",G$1,$A$4,$A62,101)</f>
        <v>3.8592508513052999</v>
      </c>
      <c r="H62" s="12">
        <f>[1]!thsiFinD("ths_adjustment_nvg_ratio_fund",H$1,$A$4,$A62,101)</f>
        <v>9.0769230769230997</v>
      </c>
      <c r="I62" s="12">
        <f>[1]!thsiFinD("ths_adjustment_nvg_ratio_fund",I$1,$A$4,$A62,101)</f>
        <v>4.4921875</v>
      </c>
      <c r="J62" s="32">
        <f t="shared" si="7"/>
        <v>7.6679370890625376E-2</v>
      </c>
      <c r="K62" s="45">
        <f t="shared" si="8"/>
        <v>8.0168439806749758E-2</v>
      </c>
      <c r="L62" s="45">
        <f t="shared" si="9"/>
        <v>7.3190301974501007E-2</v>
      </c>
      <c r="M62" s="32">
        <f>[1]!thsiFinD("ths_int_chg_ratio_index",M$1,$A$4,$A62,101)/100</f>
        <v>5.2248706344946994E-2</v>
      </c>
      <c r="N62" s="32">
        <f>[1]!thsiFinD("ths_int_chg_ratio_index",N$1,$A$4,$A62,101)/100</f>
        <v>-8.6328299203907999E-2</v>
      </c>
      <c r="O62" s="33">
        <f t="shared" si="2"/>
        <v>1.0766793708906253</v>
      </c>
      <c r="P62" s="33">
        <f t="shared" si="3"/>
        <v>1.0801684398067497</v>
      </c>
      <c r="Q62" s="33">
        <f t="shared" si="4"/>
        <v>1.073190301974501</v>
      </c>
      <c r="R62" s="33">
        <f t="shared" si="5"/>
        <v>1.052248706344947</v>
      </c>
      <c r="S62" s="33">
        <f t="shared" si="6"/>
        <v>0.91367170079609195</v>
      </c>
      <c r="T62" s="32">
        <f t="shared" si="15"/>
        <v>4.460837377636917E-2</v>
      </c>
      <c r="U62" s="32">
        <f t="shared" si="16"/>
        <v>5.0665950960103068E-2</v>
      </c>
      <c r="V62" s="32">
        <f t="shared" si="17"/>
        <v>3.8581534090791791E-2</v>
      </c>
      <c r="W62" s="32">
        <f t="shared" si="18"/>
        <v>3.8755247479116406E-2</v>
      </c>
      <c r="X62" s="32">
        <f t="shared" si="18"/>
        <v>1.8494165300426024E-2</v>
      </c>
      <c r="Y62" s="34">
        <f>MAX(O$4:O62)</f>
        <v>1.3475378616213649</v>
      </c>
      <c r="Z62" s="34">
        <f>MAX(P$4:P62)</f>
        <v>1.3751325587550249</v>
      </c>
      <c r="AA62" s="34">
        <f>MAX(Q$4:Q62)</f>
        <v>1.3199431644877051</v>
      </c>
      <c r="AB62" s="34">
        <f>MAX(R$4:R62)</f>
        <v>1.2958782923069001</v>
      </c>
      <c r="AC62" s="34">
        <f>MAX(S$4:S62)</f>
        <v>1.0293228482782351</v>
      </c>
      <c r="AD62" s="35">
        <f t="shared" si="11"/>
        <v>-0.2010025086826438</v>
      </c>
      <c r="AE62" s="35">
        <f t="shared" si="12"/>
        <v>-0.21449868019656282</v>
      </c>
      <c r="AF62" s="35">
        <f t="shared" si="13"/>
        <v>-0.18694203595423253</v>
      </c>
      <c r="AG62" s="35">
        <f t="shared" si="14"/>
        <v>-0.18800344708934658</v>
      </c>
      <c r="AH62" s="35">
        <f t="shared" si="14"/>
        <v>-0.11235653388593736</v>
      </c>
    </row>
    <row r="63" spans="1:34">
      <c r="A63" s="28">
        <v>43924</v>
      </c>
      <c r="B63" s="12">
        <f>[1]!thsiFinD("ths_int_chg_ratio_index",B$1,$A$4,$A63,101)</f>
        <v>-1.025206435793</v>
      </c>
      <c r="C63" s="12">
        <f>[1]!thsiFinD("ths_int_chg_ratio_index",C$1,$A$4,$A63,101)</f>
        <v>15.566668431274</v>
      </c>
      <c r="D63" s="12">
        <f>[1]!thsiFinD("ths_int_chg_ratio_index",D$1,$A$4,$A63,101)</f>
        <v>5.9630778307136998</v>
      </c>
      <c r="E63" s="12">
        <f>[1]!thsiFinD("ths_int_chg_ratio_index",E$1,$A$4,$A63,101)</f>
        <v>5.3601003098054996</v>
      </c>
      <c r="F63" s="12">
        <f>[1]!thsiFinD("ths_adjustment_nvg_ratio_fund",F$1,$A$4,$A63,101)</f>
        <v>11.418047882135999</v>
      </c>
      <c r="G63" s="12">
        <f>[1]!thsiFinD("ths_adjustment_nvg_ratio_fund",G$1,$A$4,$A63,101)</f>
        <v>2.9511918274687998</v>
      </c>
      <c r="H63" s="12">
        <f>[1]!thsiFinD("ths_adjustment_nvg_ratio_fund",H$1,$A$4,$A63,101)</f>
        <v>7.3846153846154001</v>
      </c>
      <c r="I63" s="12">
        <f>[1]!thsiFinD("ths_adjustment_nvg_ratio_fund",I$1,$A$4,$A63,101)</f>
        <v>3.41796875</v>
      </c>
      <c r="J63" s="32">
        <f t="shared" si="7"/>
        <v>6.379557997527549E-2</v>
      </c>
      <c r="K63" s="45">
        <f t="shared" si="8"/>
        <v>6.46616003400005E-2</v>
      </c>
      <c r="L63" s="45">
        <f t="shared" si="9"/>
        <v>6.2929559610550495E-2</v>
      </c>
      <c r="M63" s="32">
        <f>[1]!thsiFinD("ths_int_chg_ratio_index",M$1,$A$4,$A63,101)/100</f>
        <v>4.6297844217829003E-2</v>
      </c>
      <c r="N63" s="32">
        <f>[1]!thsiFinD("ths_int_chg_ratio_index",N$1,$A$4,$A63,101)/100</f>
        <v>-9.2021633084167012E-2</v>
      </c>
      <c r="O63" s="33">
        <f t="shared" si="2"/>
        <v>1.0637955799752754</v>
      </c>
      <c r="P63" s="33">
        <f t="shared" si="3"/>
        <v>1.0646616003400005</v>
      </c>
      <c r="Q63" s="33">
        <f t="shared" si="4"/>
        <v>1.0629295596105506</v>
      </c>
      <c r="R63" s="33">
        <f t="shared" si="5"/>
        <v>1.046297844217829</v>
      </c>
      <c r="S63" s="33">
        <f t="shared" si="6"/>
        <v>0.907978366915833</v>
      </c>
      <c r="T63" s="32">
        <f t="shared" si="15"/>
        <v>-1.1966228074651863E-2</v>
      </c>
      <c r="U63" s="32">
        <f t="shared" si="16"/>
        <v>-1.4355945698175998E-2</v>
      </c>
      <c r="V63" s="32">
        <f t="shared" si="17"/>
        <v>-9.5609719404585736E-3</v>
      </c>
      <c r="W63" s="32">
        <f t="shared" si="18"/>
        <v>-5.6553760448788681E-3</v>
      </c>
      <c r="X63" s="32">
        <f t="shared" si="18"/>
        <v>-6.2312687098640129E-3</v>
      </c>
      <c r="Y63" s="34">
        <f>MAX(O$4:O63)</f>
        <v>1.3475378616213649</v>
      </c>
      <c r="Z63" s="34">
        <f>MAX(P$4:P63)</f>
        <v>1.3751325587550249</v>
      </c>
      <c r="AA63" s="34">
        <f>MAX(Q$4:Q63)</f>
        <v>1.3199431644877051</v>
      </c>
      <c r="AB63" s="34">
        <f>MAX(R$4:R63)</f>
        <v>1.2958782923069001</v>
      </c>
      <c r="AC63" s="34">
        <f>MAX(S$4:S63)</f>
        <v>1.0293228482782351</v>
      </c>
      <c r="AD63" s="35">
        <f t="shared" si="11"/>
        <v>-0.21056349489482196</v>
      </c>
      <c r="AE63" s="35">
        <f t="shared" si="12"/>
        <v>-0.22577529448950662</v>
      </c>
      <c r="AF63" s="35">
        <f t="shared" si="13"/>
        <v>-0.19471566033444054</v>
      </c>
      <c r="AG63" s="35">
        <f t="shared" si="14"/>
        <v>-0.19259559294320172</v>
      </c>
      <c r="AH63" s="35">
        <f t="shared" si="14"/>
        <v>-0.11788767884184925</v>
      </c>
    </row>
    <row r="64" spans="1:34">
      <c r="A64" s="28">
        <v>43928</v>
      </c>
      <c r="B64" s="12">
        <f>[1]!thsiFinD("ths_int_chg_ratio_index",B$1,$A$4,$A64,101)</f>
        <v>1.9862571587958</v>
      </c>
      <c r="C64" s="12">
        <f>[1]!thsiFinD("ths_int_chg_ratio_index",C$1,$A$4,$A64,101)</f>
        <v>18.462507333920001</v>
      </c>
      <c r="D64" s="12">
        <f>[1]!thsiFinD("ths_int_chg_ratio_index",D$1,$A$4,$A64,101)</f>
        <v>9.0151996119732001</v>
      </c>
      <c r="E64" s="12">
        <f>[1]!thsiFinD("ths_int_chg_ratio_index",E$1,$A$4,$A64,101)</f>
        <v>8.9160332140265997</v>
      </c>
      <c r="F64" s="12">
        <f>[1]!thsiFinD("ths_adjustment_nvg_ratio_fund",F$1,$A$4,$A64,101)</f>
        <v>13.934929404543</v>
      </c>
      <c r="G64" s="12">
        <f>[1]!thsiFinD("ths_adjustment_nvg_ratio_fund",G$1,$A$4,$A64,101)</f>
        <v>5.6753688989783999</v>
      </c>
      <c r="H64" s="12">
        <f>[1]!thsiFinD("ths_adjustment_nvg_ratio_fund",H$1,$A$4,$A64,101)</f>
        <v>10.461538461538</v>
      </c>
      <c r="I64" s="12">
        <f>[1]!thsiFinD("ths_adjustment_nvg_ratio_fund",I$1,$A$4,$A64,101)</f>
        <v>5.76171875</v>
      </c>
      <c r="J64" s="32">
        <f t="shared" si="7"/>
        <v>9.2766941042218748E-2</v>
      </c>
      <c r="K64" s="45">
        <f t="shared" si="8"/>
        <v>9.5949993296789007E-2</v>
      </c>
      <c r="L64" s="45">
        <f t="shared" si="9"/>
        <v>8.9583888787648502E-2</v>
      </c>
      <c r="M64" s="32">
        <f>[1]!thsiFinD("ths_int_chg_ratio_index",M$1,$A$4,$A64,101)/100</f>
        <v>7.9075294487998007E-2</v>
      </c>
      <c r="N64" s="32">
        <f>[1]!thsiFinD("ths_int_chg_ratio_index",N$1,$A$4,$A64,101)/100</f>
        <v>-6.9357214276671006E-2</v>
      </c>
      <c r="O64" s="33">
        <f t="shared" si="2"/>
        <v>1.0927669410422187</v>
      </c>
      <c r="P64" s="33">
        <f t="shared" si="3"/>
        <v>1.0959499932967891</v>
      </c>
      <c r="Q64" s="33">
        <f t="shared" si="4"/>
        <v>1.0895838887876486</v>
      </c>
      <c r="R64" s="33">
        <f t="shared" si="5"/>
        <v>1.079075294487998</v>
      </c>
      <c r="S64" s="33">
        <f t="shared" si="6"/>
        <v>0.93064278572332904</v>
      </c>
      <c r="T64" s="32">
        <f t="shared" si="15"/>
        <v>2.7233955105939289E-2</v>
      </c>
      <c r="U64" s="32">
        <f t="shared" si="16"/>
        <v>2.9388110688688851E-2</v>
      </c>
      <c r="V64" s="32">
        <f t="shared" si="17"/>
        <v>2.507628933272299E-2</v>
      </c>
      <c r="W64" s="32">
        <f t="shared" si="18"/>
        <v>3.1327074266001231E-2</v>
      </c>
      <c r="X64" s="32">
        <f t="shared" si="18"/>
        <v>2.4961408369762461E-2</v>
      </c>
      <c r="Y64" s="34">
        <f>MAX(O$4:O64)</f>
        <v>1.3475378616213649</v>
      </c>
      <c r="Z64" s="34">
        <f>MAX(P$4:P64)</f>
        <v>1.3751325587550249</v>
      </c>
      <c r="AA64" s="34">
        <f>MAX(Q$4:Q64)</f>
        <v>1.3199431644877051</v>
      </c>
      <c r="AB64" s="34">
        <f>MAX(R$4:R64)</f>
        <v>1.2958782923069001</v>
      </c>
      <c r="AC64" s="34">
        <f>MAX(S$4:S64)</f>
        <v>1.0293228482782351</v>
      </c>
      <c r="AD64" s="35">
        <f t="shared" si="11"/>
        <v>-0.18906401655579785</v>
      </c>
      <c r="AE64" s="35">
        <f t="shared" si="12"/>
        <v>-0.20302229314604658</v>
      </c>
      <c r="AF64" s="35">
        <f t="shared" si="13"/>
        <v>-0.17452211723787614</v>
      </c>
      <c r="AG64" s="35">
        <f t="shared" si="14"/>
        <v>-0.1673019751206366</v>
      </c>
      <c r="AH64" s="35">
        <f t="shared" si="14"/>
        <v>-9.586891296542166E-2</v>
      </c>
    </row>
    <row r="65" spans="1:34">
      <c r="A65" s="28">
        <v>43929</v>
      </c>
      <c r="B65" s="12">
        <f>[1]!thsiFinD("ths_int_chg_ratio_index",B$1,$A$4,$A65,101)</f>
        <v>3.6745588537176999</v>
      </c>
      <c r="C65" s="12">
        <f>[1]!thsiFinD("ths_int_chg_ratio_index",C$1,$A$4,$A65,101)</f>
        <v>18.656436924337999</v>
      </c>
      <c r="D65" s="12">
        <f>[1]!thsiFinD("ths_int_chg_ratio_index",D$1,$A$4,$A65,101)</f>
        <v>8.2788528732399005</v>
      </c>
      <c r="E65" s="12">
        <f>[1]!thsiFinD("ths_int_chg_ratio_index",E$1,$A$4,$A65,101)</f>
        <v>8.6962639749802992</v>
      </c>
      <c r="F65" s="12">
        <f>[1]!thsiFinD("ths_adjustment_nvg_ratio_fund",F$1,$A$4,$A65,101)</f>
        <v>13.934929404543</v>
      </c>
      <c r="G65" s="12">
        <f>[1]!thsiFinD("ths_adjustment_nvg_ratio_fund",G$1,$A$4,$A65,101)</f>
        <v>5.7321225879681998</v>
      </c>
      <c r="H65" s="12">
        <f>[1]!thsiFinD("ths_adjustment_nvg_ratio_fund",H$1,$A$4,$A65,101)</f>
        <v>12.307692307691999</v>
      </c>
      <c r="I65" s="12">
        <f>[1]!thsiFinD("ths_adjustment_nvg_ratio_fund",I$1,$A$4,$A65,101)</f>
        <v>5.95703125</v>
      </c>
      <c r="J65" s="32">
        <f t="shared" si="7"/>
        <v>9.6547360220598871E-2</v>
      </c>
      <c r="K65" s="45">
        <f t="shared" si="8"/>
        <v>9.8265281565689741E-2</v>
      </c>
      <c r="L65" s="45">
        <f t="shared" si="9"/>
        <v>9.4829438875508001E-2</v>
      </c>
      <c r="M65" s="32">
        <f>[1]!thsiFinD("ths_int_chg_ratio_index",M$1,$A$4,$A65,101)/100</f>
        <v>7.5229768584101991E-2</v>
      </c>
      <c r="N65" s="32">
        <f>[1]!thsiFinD("ths_int_chg_ratio_index",N$1,$A$4,$A65,101)/100</f>
        <v>-7.2389861860026994E-2</v>
      </c>
      <c r="O65" s="33">
        <f t="shared" si="2"/>
        <v>1.0965473602205988</v>
      </c>
      <c r="P65" s="33">
        <f t="shared" si="3"/>
        <v>1.0982652815656897</v>
      </c>
      <c r="Q65" s="33">
        <f t="shared" si="4"/>
        <v>1.094829438875508</v>
      </c>
      <c r="R65" s="33">
        <f t="shared" si="5"/>
        <v>1.0752297685841019</v>
      </c>
      <c r="S65" s="33">
        <f t="shared" si="6"/>
        <v>0.92761013813997306</v>
      </c>
      <c r="T65" s="32">
        <f t="shared" si="15"/>
        <v>3.459492629576344E-3</v>
      </c>
      <c r="U65" s="32">
        <f t="shared" si="16"/>
        <v>2.1125856864470105E-3</v>
      </c>
      <c r="V65" s="32">
        <f t="shared" si="17"/>
        <v>4.8142691369050805E-3</v>
      </c>
      <c r="W65" s="32">
        <f t="shared" si="18"/>
        <v>-3.563723424620413E-3</v>
      </c>
      <c r="X65" s="32">
        <f t="shared" si="18"/>
        <v>-3.2586591008696431E-3</v>
      </c>
      <c r="Y65" s="34">
        <f>MAX(O$4:O65)</f>
        <v>1.3475378616213649</v>
      </c>
      <c r="Z65" s="34">
        <f>MAX(P$4:P65)</f>
        <v>1.3751325587550249</v>
      </c>
      <c r="AA65" s="34">
        <f>MAX(Q$4:Q65)</f>
        <v>1.3199431644877051</v>
      </c>
      <c r="AB65" s="34">
        <f>MAX(R$4:R65)</f>
        <v>1.2958782923069001</v>
      </c>
      <c r="AC65" s="34">
        <f>MAX(S$4:S65)</f>
        <v>1.0293228482782351</v>
      </c>
      <c r="AD65" s="35">
        <f t="shared" si="11"/>
        <v>-0.18625858949801444</v>
      </c>
      <c r="AE65" s="35">
        <f t="shared" si="12"/>
        <v>-0.20133860945012949</v>
      </c>
      <c r="AF65" s="35">
        <f t="shared" si="13"/>
        <v>-0.17054804454369665</v>
      </c>
      <c r="AG65" s="35">
        <f t="shared" si="14"/>
        <v>-0.17026948057753444</v>
      </c>
      <c r="AH65" s="35">
        <f t="shared" si="14"/>
        <v>-9.8815167960565997E-2</v>
      </c>
    </row>
    <row r="66" spans="1:34">
      <c r="A66" s="28">
        <v>43930</v>
      </c>
      <c r="B66" s="12">
        <f>[1]!thsiFinD("ths_int_chg_ratio_index",B$1,$A$4,$A66,101)</f>
        <v>4.2139046578614003</v>
      </c>
      <c r="C66" s="12">
        <f>[1]!thsiFinD("ths_int_chg_ratio_index",C$1,$A$4,$A66,101)</f>
        <v>17.541905208966</v>
      </c>
      <c r="D66" s="12">
        <f>[1]!thsiFinD("ths_int_chg_ratio_index",D$1,$A$4,$A66,101)</f>
        <v>7.998051236247</v>
      </c>
      <c r="E66" s="12">
        <f>[1]!thsiFinD("ths_int_chg_ratio_index",E$1,$A$4,$A66,101)</f>
        <v>10.641087076421</v>
      </c>
      <c r="F66" s="12">
        <f>[1]!thsiFinD("ths_adjustment_nvg_ratio_fund",F$1,$A$4,$A66,101)</f>
        <v>14.732965009208</v>
      </c>
      <c r="G66" s="12">
        <f>[1]!thsiFinD("ths_adjustment_nvg_ratio_fund",G$1,$A$4,$A66,101)</f>
        <v>6.0158910329171</v>
      </c>
      <c r="H66" s="12">
        <f>[1]!thsiFinD("ths_adjustment_nvg_ratio_fund",H$1,$A$4,$A66,101)</f>
        <v>11.076923076923</v>
      </c>
      <c r="I66" s="12">
        <f>[1]!thsiFinD("ths_adjustment_nvg_ratio_fund",I$1,$A$4,$A66,101)</f>
        <v>5.76171875</v>
      </c>
      <c r="J66" s="32">
        <f t="shared" si="7"/>
        <v>9.7478057560679371E-2</v>
      </c>
      <c r="K66" s="45">
        <f t="shared" si="8"/>
        <v>0.1009873704487385</v>
      </c>
      <c r="L66" s="45">
        <f t="shared" si="9"/>
        <v>9.3968744672620244E-2</v>
      </c>
      <c r="M66" s="32">
        <f>[1]!thsiFinD("ths_int_chg_ratio_index",M$1,$A$4,$A66,101)/100</f>
        <v>8.6253479157318E-2</v>
      </c>
      <c r="N66" s="32">
        <f>[1]!thsiFinD("ths_int_chg_ratio_index",N$1,$A$4,$A66,101)/100</f>
        <v>-6.7852556020075991E-2</v>
      </c>
      <c r="O66" s="33">
        <f t="shared" si="2"/>
        <v>1.0974780575606793</v>
      </c>
      <c r="P66" s="33">
        <f t="shared" si="3"/>
        <v>1.1009873704487385</v>
      </c>
      <c r="Q66" s="33">
        <f t="shared" si="4"/>
        <v>1.0939687446726203</v>
      </c>
      <c r="R66" s="33">
        <f t="shared" si="5"/>
        <v>1.086253479157318</v>
      </c>
      <c r="S66" s="33">
        <f t="shared" si="6"/>
        <v>0.932147443979924</v>
      </c>
      <c r="T66" s="32">
        <f t="shared" si="15"/>
        <v>8.4875252437188742E-4</v>
      </c>
      <c r="U66" s="32">
        <f t="shared" si="16"/>
        <v>2.4785349484672814E-3</v>
      </c>
      <c r="V66" s="32">
        <f t="shared" si="17"/>
        <v>-7.8614455578740472E-4</v>
      </c>
      <c r="W66" s="32">
        <f t="shared" si="18"/>
        <v>1.0252423152060208E-2</v>
      </c>
      <c r="X66" s="32">
        <f t="shared" si="18"/>
        <v>4.8913931116030263E-3</v>
      </c>
      <c r="Y66" s="34">
        <f>MAX(O$4:O66)</f>
        <v>1.3475378616213649</v>
      </c>
      <c r="Z66" s="34">
        <f>MAX(P$4:P66)</f>
        <v>1.3751325587550249</v>
      </c>
      <c r="AA66" s="34">
        <f>MAX(Q$4:Q66)</f>
        <v>1.3199431644877051</v>
      </c>
      <c r="AB66" s="34">
        <f>MAX(R$4:R66)</f>
        <v>1.2958782923069001</v>
      </c>
      <c r="AC66" s="34">
        <f>MAX(S$4:S66)</f>
        <v>1.0293228482782351</v>
      </c>
      <c r="AD66" s="35">
        <f t="shared" si="11"/>
        <v>-0.18556792442166503</v>
      </c>
      <c r="AE66" s="35">
        <f t="shared" si="12"/>
        <v>-0.19935909928166018</v>
      </c>
      <c r="AF66" s="35">
        <f t="shared" si="13"/>
        <v>-0.17120011368276589</v>
      </c>
      <c r="AG66" s="35">
        <f t="shared" si="14"/>
        <v>-0.16176273219023651</v>
      </c>
      <c r="AH66" s="35">
        <f t="shared" si="14"/>
        <v>-9.440711868084728E-2</v>
      </c>
    </row>
    <row r="67" spans="1:34">
      <c r="A67" s="28">
        <v>43931</v>
      </c>
      <c r="B67" s="12">
        <f>[1]!thsiFinD("ths_int_chg_ratio_index",B$1,$A$4,$A67,101)</f>
        <v>-0.28998236463046001</v>
      </c>
      <c r="C67" s="12">
        <f>[1]!thsiFinD("ths_int_chg_ratio_index",C$1,$A$4,$A67,101)</f>
        <v>11.165547898430001</v>
      </c>
      <c r="D67" s="12">
        <f>[1]!thsiFinD("ths_int_chg_ratio_index",D$1,$A$4,$A67,101)</f>
        <v>3.7967746940003999</v>
      </c>
      <c r="E67" s="12">
        <f>[1]!thsiFinD("ths_int_chg_ratio_index",E$1,$A$4,$A67,101)</f>
        <v>7.6617052588875003</v>
      </c>
      <c r="F67" s="12">
        <f>[1]!thsiFinD("ths_adjustment_nvg_ratio_fund",F$1,$A$4,$A67,101)</f>
        <v>12.584407612032001</v>
      </c>
      <c r="G67" s="12">
        <f>[1]!thsiFinD("ths_adjustment_nvg_ratio_fund",G$1,$A$4,$A67,101)</f>
        <v>3.3484676503972999</v>
      </c>
      <c r="H67" s="12">
        <f>[1]!thsiFinD("ths_adjustment_nvg_ratio_fund",H$1,$A$4,$A67,101)</f>
        <v>7.4615384615384999</v>
      </c>
      <c r="I67" s="12">
        <f>[1]!thsiFinD("ths_adjustment_nvg_ratio_fund",I$1,$A$4,$A67,101)</f>
        <v>3.7109375</v>
      </c>
      <c r="J67" s="32">
        <f t="shared" si="7"/>
        <v>6.1799245888319046E-2</v>
      </c>
      <c r="K67" s="45">
        <f t="shared" si="8"/>
        <v>5.58351137167186E-2</v>
      </c>
      <c r="L67" s="45">
        <f t="shared" si="9"/>
        <v>6.7763378059919499E-2</v>
      </c>
      <c r="M67" s="32">
        <f>[1]!thsiFinD("ths_int_chg_ratio_index",M$1,$A$4,$A67,101)/100</f>
        <v>5.6654221377545999E-2</v>
      </c>
      <c r="N67" s="32">
        <f>[1]!thsiFinD("ths_int_chg_ratio_index",N$1,$A$4,$A67,101)/100</f>
        <v>-7.7249403635506003E-2</v>
      </c>
      <c r="O67" s="33">
        <f t="shared" si="2"/>
        <v>1.061799245888319</v>
      </c>
      <c r="P67" s="33">
        <f t="shared" si="3"/>
        <v>1.0558351137167186</v>
      </c>
      <c r="Q67" s="33">
        <f t="shared" si="4"/>
        <v>1.0677633780599196</v>
      </c>
      <c r="R67" s="33">
        <f t="shared" si="5"/>
        <v>1.0566542213775461</v>
      </c>
      <c r="S67" s="33">
        <f t="shared" si="6"/>
        <v>0.92275059636449397</v>
      </c>
      <c r="T67" s="32">
        <f t="shared" si="15"/>
        <v>-3.2509817783202166E-2</v>
      </c>
      <c r="U67" s="32">
        <f t="shared" si="16"/>
        <v>-4.1010694531052438E-2</v>
      </c>
      <c r="V67" s="32">
        <f t="shared" si="17"/>
        <v>-2.3954401567974237E-2</v>
      </c>
      <c r="W67" s="32">
        <f t="shared" si="18"/>
        <v>-2.7248941750441236E-2</v>
      </c>
      <c r="X67" s="32">
        <f t="shared" si="18"/>
        <v>-1.0080859713897827E-2</v>
      </c>
      <c r="Y67" s="34">
        <f>MAX(O$4:O67)</f>
        <v>1.3475378616213649</v>
      </c>
      <c r="Z67" s="34">
        <f>MAX(P$4:P67)</f>
        <v>1.3751325587550249</v>
      </c>
      <c r="AA67" s="34">
        <f>MAX(Q$4:Q67)</f>
        <v>1.3199431644877051</v>
      </c>
      <c r="AB67" s="34">
        <f>MAX(R$4:R67)</f>
        <v>1.2958782923069001</v>
      </c>
      <c r="AC67" s="34">
        <f>MAX(S$4:S67)</f>
        <v>1.0293228482782351</v>
      </c>
      <c r="AD67" s="35">
        <f t="shared" si="11"/>
        <v>-0.21204496279551188</v>
      </c>
      <c r="AE67" s="35">
        <f t="shared" si="12"/>
        <v>-0.23219393869008675</v>
      </c>
      <c r="AF67" s="35">
        <f t="shared" si="13"/>
        <v>-0.19105351897910028</v>
      </c>
      <c r="AG67" s="35">
        <f t="shared" si="14"/>
        <v>-0.1846038106738338</v>
      </c>
      <c r="AH67" s="35">
        <f t="shared" si="14"/>
        <v>-0.10353627347533012</v>
      </c>
    </row>
    <row r="68" spans="1:34">
      <c r="A68" s="28">
        <v>43934</v>
      </c>
      <c r="B68" s="12">
        <f>[1]!thsiFinD("ths_int_chg_ratio_index",B$1,$A$4,$A68,101)</f>
        <v>-3.2883710699926998</v>
      </c>
      <c r="C68" s="12">
        <f>[1]!thsiFinD("ths_int_chg_ratio_index",C$1,$A$4,$A68,101)</f>
        <v>8.9466415755642998</v>
      </c>
      <c r="D68" s="12">
        <f>[1]!thsiFinD("ths_int_chg_ratio_index",D$1,$A$4,$A68,101)</f>
        <v>2.1988119523392</v>
      </c>
      <c r="E68" s="12">
        <f>[1]!thsiFinD("ths_int_chg_ratio_index",E$1,$A$4,$A68,101)</f>
        <v>6.6057238885949001</v>
      </c>
      <c r="F68" s="12">
        <f>[1]!thsiFinD("ths_adjustment_nvg_ratio_fund",F$1,$A$4,$A68,101)</f>
        <v>12.216083486802001</v>
      </c>
      <c r="G68" s="12">
        <f>[1]!thsiFinD("ths_adjustment_nvg_ratio_fund",G$1,$A$4,$A68,101)</f>
        <v>1.589103291714</v>
      </c>
      <c r="H68" s="12">
        <f>[1]!thsiFinD("ths_adjustment_nvg_ratio_fund",H$1,$A$4,$A68,101)</f>
        <v>4.6153846153845999</v>
      </c>
      <c r="I68" s="12">
        <f>[1]!thsiFinD("ths_adjustment_nvg_ratio_fund",I$1,$A$4,$A68,101)</f>
        <v>1.7578125</v>
      </c>
      <c r="J68" s="32">
        <f t="shared" si="7"/>
        <v>4.3301487800507882E-2</v>
      </c>
      <c r="K68" s="45">
        <f t="shared" si="8"/>
        <v>3.6157015866264255E-2</v>
      </c>
      <c r="L68" s="45">
        <f t="shared" si="9"/>
        <v>5.0445959734751501E-2</v>
      </c>
      <c r="M68" s="32">
        <f>[1]!thsiFinD("ths_int_chg_ratio_index",M$1,$A$4,$A68,101)/100</f>
        <v>3.7333227748790998E-2</v>
      </c>
      <c r="N68" s="32">
        <f>[1]!thsiFinD("ths_int_chg_ratio_index",N$1,$A$4,$A68,101)/100</f>
        <v>-8.1917206853107008E-2</v>
      </c>
      <c r="O68" s="33">
        <f t="shared" ref="O68:O131" si="21">J68+1</f>
        <v>1.0433014878005078</v>
      </c>
      <c r="P68" s="33">
        <f t="shared" ref="P68:P131" si="22">K68+1</f>
        <v>1.0361570158662643</v>
      </c>
      <c r="Q68" s="33">
        <f t="shared" ref="Q68:Q131" si="23">L68+1</f>
        <v>1.0504459597347515</v>
      </c>
      <c r="R68" s="33">
        <f t="shared" ref="R68:R131" si="24">M68+1</f>
        <v>1.037333227748791</v>
      </c>
      <c r="S68" s="33">
        <f t="shared" ref="S68:S131" si="25">N68+1</f>
        <v>0.91808279314689301</v>
      </c>
      <c r="T68" s="32">
        <f t="shared" si="15"/>
        <v>-1.7421144495479157E-2</v>
      </c>
      <c r="U68" s="32">
        <f t="shared" si="16"/>
        <v>-1.8637472456455861E-2</v>
      </c>
      <c r="V68" s="32">
        <f t="shared" si="17"/>
        <v>-1.6218404452710389E-2</v>
      </c>
      <c r="W68" s="32">
        <f t="shared" si="18"/>
        <v>-1.8285067373853381E-2</v>
      </c>
      <c r="X68" s="32">
        <f t="shared" si="18"/>
        <v>-5.0585751296086112E-3</v>
      </c>
      <c r="Y68" s="34">
        <f>MAX(O$4:O68)</f>
        <v>1.3475378616213649</v>
      </c>
      <c r="Z68" s="34">
        <f>MAX(P$4:P68)</f>
        <v>1.3751325587550249</v>
      </c>
      <c r="AA68" s="34">
        <f>MAX(Q$4:Q68)</f>
        <v>1.3199431644877051</v>
      </c>
      <c r="AB68" s="34">
        <f>MAX(R$4:R68)</f>
        <v>1.2958782923069001</v>
      </c>
      <c r="AC68" s="34">
        <f>MAX(S$4:S68)</f>
        <v>1.0293228482782351</v>
      </c>
      <c r="AD68" s="35">
        <f t="shared" si="11"/>
        <v>-0.22577204135459183</v>
      </c>
      <c r="AE68" s="35">
        <f t="shared" si="12"/>
        <v>-0.24650390300965008</v>
      </c>
      <c r="AF68" s="35">
        <f t="shared" si="13"/>
        <v>-0.2041733401888941</v>
      </c>
      <c r="AG68" s="35">
        <f t="shared" si="14"/>
        <v>-0.19951338493204607</v>
      </c>
      <c r="AH68" s="35">
        <f t="shared" si="14"/>
        <v>-0.10807110258692409</v>
      </c>
    </row>
    <row r="69" spans="1:34">
      <c r="A69" s="28">
        <v>43935</v>
      </c>
      <c r="B69" s="12">
        <f>[1]!thsiFinD("ths_int_chg_ratio_index",B$1,$A$4,$A69,101)</f>
        <v>-0.63175924042047005</v>
      </c>
      <c r="C69" s="12">
        <f>[1]!thsiFinD("ths_int_chg_ratio_index",C$1,$A$4,$A69,101)</f>
        <v>13.098227624213999</v>
      </c>
      <c r="D69" s="12">
        <f>[1]!thsiFinD("ths_int_chg_ratio_index",D$1,$A$4,$A69,101)</f>
        <v>5.2459127641867997</v>
      </c>
      <c r="E69" s="12">
        <f>[1]!thsiFinD("ths_int_chg_ratio_index",E$1,$A$4,$A69,101)</f>
        <v>10.527136511294</v>
      </c>
      <c r="F69" s="12">
        <f>[1]!thsiFinD("ths_adjustment_nvg_ratio_fund",F$1,$A$4,$A69,101)</f>
        <v>15.162676488642999</v>
      </c>
      <c r="G69" s="12">
        <f>[1]!thsiFinD("ths_adjustment_nvg_ratio_fund",G$1,$A$4,$A69,101)</f>
        <v>4.9375709421111997</v>
      </c>
      <c r="H69" s="12">
        <f>[1]!thsiFinD("ths_adjustment_nvg_ratio_fund",H$1,$A$4,$A69,101)</f>
        <v>7.3846153846154001</v>
      </c>
      <c r="I69" s="12">
        <f>[1]!thsiFinD("ths_adjustment_nvg_ratio_fund",I$1,$A$4,$A69,101)</f>
        <v>4.296875</v>
      </c>
      <c r="J69" s="32">
        <f t="shared" ref="J69:J132" si="26">50%*K69+50%*L69</f>
        <v>7.5026569343304914E-2</v>
      </c>
      <c r="K69" s="45">
        <f t="shared" ref="K69:K132" si="27">SUMPRODUCT(B69:E69,B$3:E$3)/100</f>
        <v>7.0598794148185831E-2</v>
      </c>
      <c r="L69" s="45">
        <f t="shared" ref="L69:L132" si="28">SUMPRODUCT(F69:I69,F$3:I$3)/100</f>
        <v>7.9454344538423996E-2</v>
      </c>
      <c r="M69" s="32">
        <f>[1]!thsiFinD("ths_int_chg_ratio_index",M$1,$A$4,$A69,101)/100</f>
        <v>7.2345159779719004E-2</v>
      </c>
      <c r="N69" s="32">
        <f>[1]!thsiFinD("ths_int_chg_ratio_index",N$1,$A$4,$A69,101)/100</f>
        <v>-6.3324370716932005E-2</v>
      </c>
      <c r="O69" s="33">
        <f t="shared" si="21"/>
        <v>1.075026569343305</v>
      </c>
      <c r="P69" s="33">
        <f t="shared" si="22"/>
        <v>1.0705987941481858</v>
      </c>
      <c r="Q69" s="33">
        <f t="shared" si="23"/>
        <v>1.0794543445384239</v>
      </c>
      <c r="R69" s="33">
        <f t="shared" si="24"/>
        <v>1.0723451597797191</v>
      </c>
      <c r="S69" s="33">
        <f t="shared" si="25"/>
        <v>0.93667562928306802</v>
      </c>
      <c r="T69" s="32">
        <f t="shared" si="15"/>
        <v>3.0408354549249283E-2</v>
      </c>
      <c r="U69" s="32">
        <f t="shared" si="16"/>
        <v>3.3239921898446045E-2</v>
      </c>
      <c r="V69" s="32">
        <f t="shared" si="17"/>
        <v>2.7615304276097374E-2</v>
      </c>
      <c r="W69" s="32">
        <f t="shared" si="18"/>
        <v>3.3751865933101088E-2</v>
      </c>
      <c r="X69" s="32">
        <f t="shared" si="18"/>
        <v>2.0251807652820419E-2</v>
      </c>
      <c r="Y69" s="34">
        <f>MAX(O$4:O69)</f>
        <v>1.3475378616213649</v>
      </c>
      <c r="Z69" s="34">
        <f>MAX(P$4:P69)</f>
        <v>1.3751325587550249</v>
      </c>
      <c r="AA69" s="34">
        <f>MAX(Q$4:Q69)</f>
        <v>1.3199431644877051</v>
      </c>
      <c r="AB69" s="34">
        <f>MAX(R$4:R69)</f>
        <v>1.2958782923069001</v>
      </c>
      <c r="AC69" s="34">
        <f>MAX(S$4:S69)</f>
        <v>1.0293228482782351</v>
      </c>
      <c r="AD69" s="35">
        <f t="shared" si="11"/>
        <v>-0.20222904308616074</v>
      </c>
      <c r="AE69" s="35">
        <f t="shared" si="12"/>
        <v>-0.22145775159490699</v>
      </c>
      <c r="AF69" s="35">
        <f t="shared" si="13"/>
        <v>-0.18219634482718006</v>
      </c>
      <c r="AG69" s="35">
        <f t="shared" si="14"/>
        <v>-0.17249546801903071</v>
      </c>
      <c r="AH69" s="35">
        <f t="shared" si="14"/>
        <v>-9.0007930116522306E-2</v>
      </c>
    </row>
    <row r="70" spans="1:34">
      <c r="A70" s="28">
        <v>43936</v>
      </c>
      <c r="B70" s="12">
        <f>[1]!thsiFinD("ths_int_chg_ratio_index",B$1,$A$4,$A70,101)</f>
        <v>-1.0857672164009999</v>
      </c>
      <c r="C70" s="12">
        <f>[1]!thsiFinD("ths_int_chg_ratio_index",C$1,$A$4,$A70,101)</f>
        <v>13.854563131236</v>
      </c>
      <c r="D70" s="12">
        <f>[1]!thsiFinD("ths_int_chg_ratio_index",D$1,$A$4,$A70,101)</f>
        <v>6.7155073620944998</v>
      </c>
      <c r="E70" s="12">
        <f>[1]!thsiFinD("ths_int_chg_ratio_index",E$1,$A$4,$A70,101)</f>
        <v>10.141827989293001</v>
      </c>
      <c r="F70" s="12">
        <f>[1]!thsiFinD("ths_adjustment_nvg_ratio_fund",F$1,$A$4,$A70,101)</f>
        <v>14.610190300797999</v>
      </c>
      <c r="G70" s="12">
        <f>[1]!thsiFinD("ths_adjustment_nvg_ratio_fund",G$1,$A$4,$A70,101)</f>
        <v>5.5618615209989004</v>
      </c>
      <c r="H70" s="12">
        <f>[1]!thsiFinD("ths_adjustment_nvg_ratio_fund",H$1,$A$4,$A70,101)</f>
        <v>7.7692307692308002</v>
      </c>
      <c r="I70" s="12">
        <f>[1]!thsiFinD("ths_adjustment_nvg_ratio_fund",I$1,$A$4,$A70,101)</f>
        <v>5.17578125</v>
      </c>
      <c r="J70" s="32">
        <f t="shared" si="26"/>
        <v>7.8428993884062742E-2</v>
      </c>
      <c r="K70" s="45">
        <f t="shared" si="27"/>
        <v>7.4065328165556249E-2</v>
      </c>
      <c r="L70" s="45">
        <f t="shared" si="28"/>
        <v>8.2792659602569249E-2</v>
      </c>
      <c r="M70" s="32">
        <f>[1]!thsiFinD("ths_int_chg_ratio_index",M$1,$A$4,$A70,101)/100</f>
        <v>7.7006619564228995E-2</v>
      </c>
      <c r="N70" s="32">
        <f>[1]!thsiFinD("ths_int_chg_ratio_index",N$1,$A$4,$A70,101)/100</f>
        <v>-6.9403646100416994E-2</v>
      </c>
      <c r="O70" s="33">
        <f t="shared" si="21"/>
        <v>1.0784289938840628</v>
      </c>
      <c r="P70" s="33">
        <f t="shared" si="22"/>
        <v>1.0740653281655563</v>
      </c>
      <c r="Q70" s="33">
        <f t="shared" si="23"/>
        <v>1.0827926596025692</v>
      </c>
      <c r="R70" s="33">
        <f t="shared" si="24"/>
        <v>1.0770066195642289</v>
      </c>
      <c r="S70" s="33">
        <f t="shared" si="25"/>
        <v>0.93059635389958295</v>
      </c>
      <c r="T70" s="32">
        <f t="shared" si="15"/>
        <v>3.1649678601304299E-3</v>
      </c>
      <c r="U70" s="32">
        <f t="shared" si="16"/>
        <v>3.2379394001920137E-3</v>
      </c>
      <c r="V70" s="32">
        <f t="shared" si="17"/>
        <v>3.0925949587732315E-3</v>
      </c>
      <c r="W70" s="32">
        <f t="shared" si="18"/>
        <v>4.3469770362627447E-3</v>
      </c>
      <c r="X70" s="32">
        <f t="shared" si="18"/>
        <v>-6.4902674879436795E-3</v>
      </c>
      <c r="Y70" s="34">
        <f>MAX(O$4:O70)</f>
        <v>1.3475378616213649</v>
      </c>
      <c r="Z70" s="34">
        <f>MAX(P$4:P70)</f>
        <v>1.3751325587550249</v>
      </c>
      <c r="AA70" s="34">
        <f>MAX(Q$4:Q70)</f>
        <v>1.3199431644877051</v>
      </c>
      <c r="AB70" s="34">
        <f>MAX(R$4:R70)</f>
        <v>1.2958782923069001</v>
      </c>
      <c r="AC70" s="34">
        <f>MAX(S$4:S70)</f>
        <v>1.0293228482782351</v>
      </c>
      <c r="AD70" s="35">
        <f t="shared" ref="AD70:AD133" si="29">O70/Y70-1</f>
        <v>-0.19970412364778301</v>
      </c>
      <c r="AE70" s="35">
        <f t="shared" ref="AE70:AE133" si="30">P70/Z70-1</f>
        <v>-0.21893687897408198</v>
      </c>
      <c r="AF70" s="35">
        <f t="shared" ref="AF70:AF133" si="31">Q70/AA70-1</f>
        <v>-0.17966720936592639</v>
      </c>
      <c r="AG70" s="35">
        <f t="shared" ref="AG70:AH133" si="32">R70/AB70-1</f>
        <v>-0.16889832482110612</v>
      </c>
      <c r="AH70" s="35">
        <f t="shared" si="32"/>
        <v>-9.5914022061973525E-2</v>
      </c>
    </row>
    <row r="71" spans="1:34">
      <c r="A71" s="28">
        <v>43937</v>
      </c>
      <c r="B71" s="12">
        <f>[1]!thsiFinD("ths_int_chg_ratio_index",B$1,$A$4,$A71,101)</f>
        <v>-0.43368526632030002</v>
      </c>
      <c r="C71" s="12">
        <f>[1]!thsiFinD("ths_int_chg_ratio_index",C$1,$A$4,$A71,101)</f>
        <v>16.115789272520999</v>
      </c>
      <c r="D71" s="12">
        <f>[1]!thsiFinD("ths_int_chg_ratio_index",D$1,$A$4,$A71,101)</f>
        <v>7.0812536026927004</v>
      </c>
      <c r="E71" s="12">
        <f>[1]!thsiFinD("ths_int_chg_ratio_index",E$1,$A$4,$A71,101)</f>
        <v>11.903709560593001</v>
      </c>
      <c r="F71" s="12">
        <f>[1]!thsiFinD("ths_adjustment_nvg_ratio_fund",F$1,$A$4,$A71,101)</f>
        <v>15.469613259669</v>
      </c>
      <c r="G71" s="12">
        <f>[1]!thsiFinD("ths_adjustment_nvg_ratio_fund",G$1,$A$4,$A71,101)</f>
        <v>6.8104426787741001</v>
      </c>
      <c r="H71" s="12">
        <f>[1]!thsiFinD("ths_adjustment_nvg_ratio_fund",H$1,$A$4,$A71,101)</f>
        <v>7.9230769230769003</v>
      </c>
      <c r="I71" s="12">
        <f>[1]!thsiFinD("ths_adjustment_nvg_ratio_fund",I$1,$A$4,$A71,101)</f>
        <v>6.25</v>
      </c>
      <c r="J71" s="32">
        <f t="shared" si="26"/>
        <v>8.8900250038757997E-2</v>
      </c>
      <c r="K71" s="45">
        <f t="shared" si="27"/>
        <v>8.6667667923715996E-2</v>
      </c>
      <c r="L71" s="45">
        <f t="shared" si="28"/>
        <v>9.1132832153799997E-2</v>
      </c>
      <c r="M71" s="32">
        <f>[1]!thsiFinD("ths_int_chg_ratio_index",M$1,$A$4,$A71,101)/100</f>
        <v>9.1687759134284993E-2</v>
      </c>
      <c r="N71" s="32">
        <f>[1]!thsiFinD("ths_int_chg_ratio_index",N$1,$A$4,$A71,101)/100</f>
        <v>-6.6341034329216994E-2</v>
      </c>
      <c r="O71" s="33">
        <f t="shared" si="21"/>
        <v>1.0889002500387579</v>
      </c>
      <c r="P71" s="33">
        <f t="shared" si="22"/>
        <v>1.0866676679237159</v>
      </c>
      <c r="Q71" s="33">
        <f t="shared" si="23"/>
        <v>1.0911328321538001</v>
      </c>
      <c r="R71" s="33">
        <f t="shared" si="24"/>
        <v>1.0916877591342851</v>
      </c>
      <c r="S71" s="33">
        <f t="shared" si="25"/>
        <v>0.93365896567078299</v>
      </c>
      <c r="T71" s="32">
        <f t="shared" ref="T71:T134" si="33">O71/O70-1</f>
        <v>9.7097316690104574E-3</v>
      </c>
      <c r="U71" s="32">
        <f t="shared" ref="U71:U134" si="34">P71/P70-1</f>
        <v>1.1733308419594746E-2</v>
      </c>
      <c r="V71" s="32">
        <f t="shared" ref="V71:V134" si="35">Q71/Q70-1</f>
        <v>7.7024649892731833E-3</v>
      </c>
      <c r="W71" s="32">
        <f t="shared" ref="W71:X134" si="36">R71/R70-1</f>
        <v>1.3631429281276253E-2</v>
      </c>
      <c r="X71" s="32">
        <f t="shared" si="36"/>
        <v>3.291020600248995E-3</v>
      </c>
      <c r="Y71" s="34">
        <f>MAX(O$4:O71)</f>
        <v>1.3475378616213649</v>
      </c>
      <c r="Z71" s="34">
        <f>MAX(P$4:P71)</f>
        <v>1.3751325587550249</v>
      </c>
      <c r="AA71" s="34">
        <f>MAX(Q$4:Q71)</f>
        <v>1.3199431644877051</v>
      </c>
      <c r="AB71" s="34">
        <f>MAX(R$4:R71)</f>
        <v>1.2958782923069001</v>
      </c>
      <c r="AC71" s="34">
        <f>MAX(S$4:S71)</f>
        <v>1.0293228482782351</v>
      </c>
      <c r="AD71" s="35">
        <f t="shared" si="29"/>
        <v>-0.19193346543258738</v>
      </c>
      <c r="AE71" s="35">
        <f t="shared" si="30"/>
        <v>-0.20977242447991373</v>
      </c>
      <c r="AF71" s="35">
        <f t="shared" si="31"/>
        <v>-0.17334862476651458</v>
      </c>
      <c r="AG71" s="35">
        <f t="shared" si="32"/>
        <v>-0.15756922111035487</v>
      </c>
      <c r="AH71" s="35">
        <f t="shared" si="32"/>
        <v>-9.2938656484183313E-2</v>
      </c>
    </row>
    <row r="72" spans="1:34">
      <c r="A72" s="28">
        <v>43938</v>
      </c>
      <c r="B72" s="12">
        <f>[1]!thsiFinD("ths_int_chg_ratio_index",B$1,$A$4,$A72,101)</f>
        <v>-0.27004547680282998</v>
      </c>
      <c r="C72" s="12">
        <f>[1]!thsiFinD("ths_int_chg_ratio_index",C$1,$A$4,$A72,101)</f>
        <v>19.891900607076</v>
      </c>
      <c r="D72" s="12">
        <f>[1]!thsiFinD("ths_int_chg_ratio_index",D$1,$A$4,$A72,101)</f>
        <v>9.5463730654802994</v>
      </c>
      <c r="E72" s="12">
        <f>[1]!thsiFinD("ths_int_chg_ratio_index",E$1,$A$4,$A72,101)</f>
        <v>12.728432955940001</v>
      </c>
      <c r="F72" s="12">
        <f>[1]!thsiFinD("ths_adjustment_nvg_ratio_fund",F$1,$A$4,$A72,101)</f>
        <v>15.531000613873999</v>
      </c>
      <c r="G72" s="12">
        <f>[1]!thsiFinD("ths_adjustment_nvg_ratio_fund",G$1,$A$4,$A72,101)</f>
        <v>7.9455164585698004</v>
      </c>
      <c r="H72" s="12">
        <f>[1]!thsiFinD("ths_adjustment_nvg_ratio_fund",H$1,$A$4,$A72,101)</f>
        <v>10.615384615385</v>
      </c>
      <c r="I72" s="12">
        <f>[1]!thsiFinD("ths_adjustment_nvg_ratio_fund",I$1,$A$4,$A72,101)</f>
        <v>6.93359375</v>
      </c>
      <c r="J72" s="32">
        <f t="shared" si="26"/>
        <v>0.10365269573690283</v>
      </c>
      <c r="K72" s="45">
        <f t="shared" si="27"/>
        <v>0.10474165287923366</v>
      </c>
      <c r="L72" s="45">
        <f t="shared" si="28"/>
        <v>0.10256373859457199</v>
      </c>
      <c r="M72" s="32">
        <f>[1]!thsiFinD("ths_int_chg_ratio_index",M$1,$A$4,$A72,101)/100</f>
        <v>0.10332630414019001</v>
      </c>
      <c r="N72" s="32">
        <f>[1]!thsiFinD("ths_int_chg_ratio_index",N$1,$A$4,$A72,101)/100</f>
        <v>-5.9468709845022998E-2</v>
      </c>
      <c r="O72" s="33">
        <f t="shared" si="21"/>
        <v>1.1036526957369028</v>
      </c>
      <c r="P72" s="33">
        <f t="shared" si="22"/>
        <v>1.1047416528792338</v>
      </c>
      <c r="Q72" s="33">
        <f t="shared" si="23"/>
        <v>1.1025637385945719</v>
      </c>
      <c r="R72" s="33">
        <f t="shared" si="24"/>
        <v>1.10332630414019</v>
      </c>
      <c r="S72" s="33">
        <f t="shared" si="25"/>
        <v>0.94053129015497705</v>
      </c>
      <c r="T72" s="32">
        <f t="shared" si="33"/>
        <v>1.354802306053271E-2</v>
      </c>
      <c r="U72" s="32">
        <f t="shared" si="34"/>
        <v>1.6632486167598604E-2</v>
      </c>
      <c r="V72" s="32">
        <f t="shared" si="35"/>
        <v>1.0476182279482993E-2</v>
      </c>
      <c r="W72" s="32">
        <f t="shared" si="36"/>
        <v>1.0661056614882591E-2</v>
      </c>
      <c r="X72" s="32">
        <f t="shared" si="36"/>
        <v>7.3606367387653027E-3</v>
      </c>
      <c r="Y72" s="34">
        <f>MAX(O$4:O72)</f>
        <v>1.3475378616213649</v>
      </c>
      <c r="Z72" s="34">
        <f>MAX(P$4:P72)</f>
        <v>1.3751325587550249</v>
      </c>
      <c r="AA72" s="34">
        <f>MAX(Q$4:Q72)</f>
        <v>1.3199431644877051</v>
      </c>
      <c r="AB72" s="34">
        <f>MAX(R$4:R72)</f>
        <v>1.2958782923069001</v>
      </c>
      <c r="AC72" s="34">
        <f>MAX(S$4:S72)</f>
        <v>1.0293228482782351</v>
      </c>
      <c r="AD72" s="35">
        <f t="shared" si="29"/>
        <v>-0.18098576138782341</v>
      </c>
      <c r="AE72" s="35">
        <f t="shared" si="30"/>
        <v>-0.1966289752608209</v>
      </c>
      <c r="AF72" s="35">
        <f t="shared" si="31"/>
        <v>-0.16468847427798317</v>
      </c>
      <c r="AG72" s="35">
        <f t="shared" si="32"/>
        <v>-0.14858801888249273</v>
      </c>
      <c r="AH72" s="35">
        <f t="shared" si="32"/>
        <v>-8.6262107434786905E-2</v>
      </c>
    </row>
    <row r="73" spans="1:34">
      <c r="A73" s="28">
        <v>43941</v>
      </c>
      <c r="B73" s="12">
        <f>[1]!thsiFinD("ths_int_chg_ratio_index",B$1,$A$4,$A73,101)</f>
        <v>1.4010532008731</v>
      </c>
      <c r="C73" s="12">
        <f>[1]!thsiFinD("ths_int_chg_ratio_index",C$1,$A$4,$A73,101)</f>
        <v>21.689133190568999</v>
      </c>
      <c r="D73" s="12">
        <f>[1]!thsiFinD("ths_int_chg_ratio_index",D$1,$A$4,$A73,101)</f>
        <v>11.143963157068001</v>
      </c>
      <c r="E73" s="12">
        <f>[1]!thsiFinD("ths_int_chg_ratio_index",E$1,$A$4,$A73,101)</f>
        <v>14.063806591620001</v>
      </c>
      <c r="F73" s="12">
        <f>[1]!thsiFinD("ths_adjustment_nvg_ratio_fund",F$1,$A$4,$A73,101)</f>
        <v>16.820135052179001</v>
      </c>
      <c r="G73" s="12">
        <f>[1]!thsiFinD("ths_adjustment_nvg_ratio_fund",G$1,$A$4,$A73,101)</f>
        <v>8.9103291713960999</v>
      </c>
      <c r="H73" s="12">
        <f>[1]!thsiFinD("ths_adjustment_nvg_ratio_fund",H$1,$A$4,$A73,101)</f>
        <v>12.076923076923</v>
      </c>
      <c r="I73" s="12">
        <f>[1]!thsiFinD("ths_adjustment_nvg_ratio_fund",I$1,$A$4,$A73,101)</f>
        <v>7.71484375</v>
      </c>
      <c r="J73" s="32">
        <f t="shared" si="26"/>
        <v>0.11727523398828527</v>
      </c>
      <c r="K73" s="45">
        <f t="shared" si="27"/>
        <v>0.12074489035032526</v>
      </c>
      <c r="L73" s="45">
        <f t="shared" si="28"/>
        <v>0.11380557762624526</v>
      </c>
      <c r="M73" s="32">
        <f>[1]!thsiFinD("ths_int_chg_ratio_index",M$1,$A$4,$A73,101)/100</f>
        <v>0.11739260927756</v>
      </c>
      <c r="N73" s="32">
        <f>[1]!thsiFinD("ths_int_chg_ratio_index",N$1,$A$4,$A73,101)/100</f>
        <v>-5.4093258916815996E-2</v>
      </c>
      <c r="O73" s="33">
        <f t="shared" si="21"/>
        <v>1.1172752339882852</v>
      </c>
      <c r="P73" s="33">
        <f t="shared" si="22"/>
        <v>1.1207448903503252</v>
      </c>
      <c r="Q73" s="33">
        <f t="shared" si="23"/>
        <v>1.1138055776262452</v>
      </c>
      <c r="R73" s="33">
        <f t="shared" si="24"/>
        <v>1.1173926092775599</v>
      </c>
      <c r="S73" s="33">
        <f t="shared" si="25"/>
        <v>0.94590674108318396</v>
      </c>
      <c r="T73" s="32">
        <f t="shared" si="33"/>
        <v>1.234313865584924E-2</v>
      </c>
      <c r="U73" s="32">
        <f t="shared" si="34"/>
        <v>1.4485954638700393E-2</v>
      </c>
      <c r="V73" s="32">
        <f t="shared" si="35"/>
        <v>1.0196089929461305E-2</v>
      </c>
      <c r="W73" s="32">
        <f t="shared" si="36"/>
        <v>1.2748998265142975E-2</v>
      </c>
      <c r="X73" s="32">
        <f t="shared" si="36"/>
        <v>5.7153344970810593E-3</v>
      </c>
      <c r="Y73" s="34">
        <f>MAX(O$4:O73)</f>
        <v>1.3475378616213649</v>
      </c>
      <c r="Z73" s="34">
        <f>MAX(P$4:P73)</f>
        <v>1.3751325587550249</v>
      </c>
      <c r="AA73" s="34">
        <f>MAX(Q$4:Q73)</f>
        <v>1.3199431644877051</v>
      </c>
      <c r="AB73" s="34">
        <f>MAX(R$4:R73)</f>
        <v>1.2958782923069001</v>
      </c>
      <c r="AC73" s="34">
        <f>MAX(S$4:S73)</f>
        <v>1.0293228482782351</v>
      </c>
      <c r="AD73" s="35">
        <f t="shared" si="29"/>
        <v>-0.17087655507951849</v>
      </c>
      <c r="AE73" s="35">
        <f t="shared" si="30"/>
        <v>-0.1849913790384029</v>
      </c>
      <c r="AF73" s="35">
        <f t="shared" si="31"/>
        <v>-0.15617156284260603</v>
      </c>
      <c r="AG73" s="35">
        <f t="shared" si="32"/>
        <v>-0.13773336901230371</v>
      </c>
      <c r="AH73" s="35">
        <f t="shared" si="32"/>
        <v>-8.1039789736118806E-2</v>
      </c>
    </row>
    <row r="74" spans="1:34">
      <c r="A74" s="28">
        <v>43942</v>
      </c>
      <c r="B74" s="12">
        <f>[1]!thsiFinD("ths_int_chg_ratio_index",B$1,$A$4,$A74,101)</f>
        <v>1.1364969917737</v>
      </c>
      <c r="C74" s="12">
        <f>[1]!thsiFinD("ths_int_chg_ratio_index",C$1,$A$4,$A74,101)</f>
        <v>19.04714730025</v>
      </c>
      <c r="D74" s="12">
        <f>[1]!thsiFinD("ths_int_chg_ratio_index",D$1,$A$4,$A74,101)</f>
        <v>9.7580873401551997</v>
      </c>
      <c r="E74" s="12">
        <f>[1]!thsiFinD("ths_int_chg_ratio_index",E$1,$A$4,$A74,101)</f>
        <v>12.892794741047</v>
      </c>
      <c r="F74" s="12">
        <f>[1]!thsiFinD("ths_adjustment_nvg_ratio_fund",F$1,$A$4,$A74,101)</f>
        <v>16.267648864333999</v>
      </c>
      <c r="G74" s="12">
        <f>[1]!thsiFinD("ths_adjustment_nvg_ratio_fund",G$1,$A$4,$A74,101)</f>
        <v>8.5698070374573998</v>
      </c>
      <c r="H74" s="12">
        <f>[1]!thsiFinD("ths_adjustment_nvg_ratio_fund",H$1,$A$4,$A74,101)</f>
        <v>11.153846153846001</v>
      </c>
      <c r="I74" s="12">
        <f>[1]!thsiFinD("ths_adjustment_nvg_ratio_fund",I$1,$A$4,$A74,101)</f>
        <v>6.93359375</v>
      </c>
      <c r="J74" s="32">
        <f t="shared" si="26"/>
        <v>0.10719927772357912</v>
      </c>
      <c r="K74" s="45">
        <f t="shared" si="27"/>
        <v>0.10708631593306475</v>
      </c>
      <c r="L74" s="45">
        <f t="shared" si="28"/>
        <v>0.10731223951409351</v>
      </c>
      <c r="M74" s="32">
        <f>[1]!thsiFinD("ths_int_chg_ratio_index",M$1,$A$4,$A74,101)/100</f>
        <v>0.10440835017309</v>
      </c>
      <c r="N74" s="32">
        <f>[1]!thsiFinD("ths_int_chg_ratio_index",N$1,$A$4,$A74,101)/100</f>
        <v>-6.4106180368243004E-2</v>
      </c>
      <c r="O74" s="33">
        <f t="shared" si="21"/>
        <v>1.1071992777235791</v>
      </c>
      <c r="P74" s="33">
        <f t="shared" si="22"/>
        <v>1.1070863159330648</v>
      </c>
      <c r="Q74" s="33">
        <f t="shared" si="23"/>
        <v>1.1073122395140935</v>
      </c>
      <c r="R74" s="33">
        <f t="shared" si="24"/>
        <v>1.1044083501730899</v>
      </c>
      <c r="S74" s="33">
        <f t="shared" si="25"/>
        <v>0.935893819631757</v>
      </c>
      <c r="T74" s="32">
        <f t="shared" si="33"/>
        <v>-9.0183295558592391E-3</v>
      </c>
      <c r="U74" s="32">
        <f t="shared" si="34"/>
        <v>-1.2187050358080098E-2</v>
      </c>
      <c r="V74" s="32">
        <f t="shared" si="35"/>
        <v>-5.8298667582454833E-3</v>
      </c>
      <c r="W74" s="32">
        <f t="shared" si="36"/>
        <v>-1.1620140491948372E-2</v>
      </c>
      <c r="X74" s="32">
        <f t="shared" si="36"/>
        <v>-1.0585527110168247E-2</v>
      </c>
      <c r="Y74" s="34">
        <f>MAX(O$4:O74)</f>
        <v>1.3475378616213649</v>
      </c>
      <c r="Z74" s="34">
        <f>MAX(P$4:P74)</f>
        <v>1.3751325587550249</v>
      </c>
      <c r="AA74" s="34">
        <f>MAX(Q$4:Q74)</f>
        <v>1.3199431644877051</v>
      </c>
      <c r="AB74" s="34">
        <f>MAX(R$4:R74)</f>
        <v>1.2958782923069001</v>
      </c>
      <c r="AC74" s="34">
        <f>MAX(S$4:S74)</f>
        <v>1.0293228482782351</v>
      </c>
      <c r="AD74" s="35">
        <f t="shared" si="29"/>
        <v>-0.17835386354830074</v>
      </c>
      <c r="AE74" s="35">
        <f t="shared" si="30"/>
        <v>-0.19492393014433129</v>
      </c>
      <c r="AF74" s="35">
        <f t="shared" si="31"/>
        <v>-0.16109097019805219</v>
      </c>
      <c r="AG74" s="35">
        <f t="shared" si="32"/>
        <v>-0.14775302840589966</v>
      </c>
      <c r="AH74" s="35">
        <f t="shared" si="32"/>
        <v>-9.0767467955033099E-2</v>
      </c>
    </row>
    <row r="75" spans="1:34">
      <c r="A75" s="28">
        <v>43943</v>
      </c>
      <c r="B75" s="12">
        <f>[1]!thsiFinD("ths_int_chg_ratio_index",B$1,$A$4,$A75,101)</f>
        <v>1.4555931738282</v>
      </c>
      <c r="C75" s="12">
        <f>[1]!thsiFinD("ths_int_chg_ratio_index",C$1,$A$4,$A75,101)</f>
        <v>20.794341190520999</v>
      </c>
      <c r="D75" s="12">
        <f>[1]!thsiFinD("ths_int_chg_ratio_index",D$1,$A$4,$A75,101)</f>
        <v>11.387921469685001</v>
      </c>
      <c r="E75" s="12">
        <f>[1]!thsiFinD("ths_int_chg_ratio_index",E$1,$A$4,$A75,101)</f>
        <v>13.782514716446</v>
      </c>
      <c r="F75" s="12">
        <f>[1]!thsiFinD("ths_adjustment_nvg_ratio_fund",F$1,$A$4,$A75,101)</f>
        <v>17.434008594230001</v>
      </c>
      <c r="G75" s="12">
        <f>[1]!thsiFinD("ths_adjustment_nvg_ratio_fund",G$1,$A$4,$A75,101)</f>
        <v>9.0805902383655006</v>
      </c>
      <c r="H75" s="12">
        <f>[1]!thsiFinD("ths_adjustment_nvg_ratio_fund",H$1,$A$4,$A75,101)</f>
        <v>11.307692307691999</v>
      </c>
      <c r="I75" s="12">
        <f>[1]!thsiFinD("ths_adjustment_nvg_ratio_fund",I$1,$A$4,$A75,101)</f>
        <v>7.421875</v>
      </c>
      <c r="J75" s="32">
        <f t="shared" si="26"/>
        <v>0.11583067086345963</v>
      </c>
      <c r="K75" s="45">
        <f t="shared" si="27"/>
        <v>0.1185509263762005</v>
      </c>
      <c r="L75" s="45">
        <f t="shared" si="28"/>
        <v>0.11311041535071877</v>
      </c>
      <c r="M75" s="32">
        <f>[1]!thsiFinD("ths_int_chg_ratio_index",M$1,$A$4,$A75,101)/100</f>
        <v>0.11627869235499</v>
      </c>
      <c r="N75" s="32">
        <f>[1]!thsiFinD("ths_int_chg_ratio_index",N$1,$A$4,$A75,101)/100</f>
        <v>-5.6415103452336995E-2</v>
      </c>
      <c r="O75" s="33">
        <f t="shared" si="21"/>
        <v>1.1158306708634596</v>
      </c>
      <c r="P75" s="33">
        <f t="shared" si="22"/>
        <v>1.1185509263762006</v>
      </c>
      <c r="Q75" s="33">
        <f t="shared" si="23"/>
        <v>1.1131104153507188</v>
      </c>
      <c r="R75" s="33">
        <f t="shared" si="24"/>
        <v>1.1162786923549901</v>
      </c>
      <c r="S75" s="33">
        <f t="shared" si="25"/>
        <v>0.94358489654766298</v>
      </c>
      <c r="T75" s="32">
        <f t="shared" si="33"/>
        <v>7.7956997566208663E-3</v>
      </c>
      <c r="U75" s="32">
        <f t="shared" si="34"/>
        <v>1.0355660871368633E-2</v>
      </c>
      <c r="V75" s="32">
        <f t="shared" si="35"/>
        <v>5.2362609476523936E-3</v>
      </c>
      <c r="W75" s="32">
        <f t="shared" si="36"/>
        <v>1.0748145991507307E-2</v>
      </c>
      <c r="X75" s="32">
        <f t="shared" si="36"/>
        <v>8.217894759612987E-3</v>
      </c>
      <c r="Y75" s="34">
        <f>MAX(O$4:O75)</f>
        <v>1.3475378616213649</v>
      </c>
      <c r="Z75" s="34">
        <f>MAX(P$4:P75)</f>
        <v>1.3751325587550249</v>
      </c>
      <c r="AA75" s="34">
        <f>MAX(Q$4:Q75)</f>
        <v>1.3199431644877051</v>
      </c>
      <c r="AB75" s="34">
        <f>MAX(R$4:R75)</f>
        <v>1.2958782923069001</v>
      </c>
      <c r="AC75" s="34">
        <f>MAX(S$4:S75)</f>
        <v>1.0293228482782351</v>
      </c>
      <c r="AD75" s="35">
        <f t="shared" si="29"/>
        <v>-0.17194855696233569</v>
      </c>
      <c r="AE75" s="35">
        <f t="shared" si="30"/>
        <v>-0.18658683538925169</v>
      </c>
      <c r="AF75" s="35">
        <f t="shared" si="31"/>
        <v>-0.15669822360666719</v>
      </c>
      <c r="AG75" s="35">
        <f t="shared" si="32"/>
        <v>-0.13859295353438628</v>
      </c>
      <c r="AH75" s="35">
        <f t="shared" si="32"/>
        <v>-8.3295490694671126E-2</v>
      </c>
    </row>
    <row r="76" spans="1:34">
      <c r="A76" s="28">
        <v>43944</v>
      </c>
      <c r="B76" s="12">
        <f>[1]!thsiFinD("ths_int_chg_ratio_index",B$1,$A$4,$A76,101)</f>
        <v>-0.88051828092561002</v>
      </c>
      <c r="C76" s="12">
        <f>[1]!thsiFinD("ths_int_chg_ratio_index",C$1,$A$4,$A76,101)</f>
        <v>17.349882272881</v>
      </c>
      <c r="D76" s="12">
        <f>[1]!thsiFinD("ths_int_chg_ratio_index",D$1,$A$4,$A76,101)</f>
        <v>12.747849073582</v>
      </c>
      <c r="E76" s="12">
        <f>[1]!thsiFinD("ths_int_chg_ratio_index",E$1,$A$4,$A76,101)</f>
        <v>13.054638892637</v>
      </c>
      <c r="F76" s="12">
        <f>[1]!thsiFinD("ths_adjustment_nvg_ratio_fund",F$1,$A$4,$A76,101)</f>
        <v>15.960712093309001</v>
      </c>
      <c r="G76" s="12">
        <f>[1]!thsiFinD("ths_adjustment_nvg_ratio_fund",G$1,$A$4,$A76,101)</f>
        <v>7.8320090805901996</v>
      </c>
      <c r="H76" s="12">
        <f>[1]!thsiFinD("ths_adjustment_nvg_ratio_fund",H$1,$A$4,$A76,101)</f>
        <v>9.8461538461538005</v>
      </c>
      <c r="I76" s="12">
        <f>[1]!thsiFinD("ths_adjustment_nvg_ratio_fund",I$1,$A$4,$A76,101)</f>
        <v>6.73828125</v>
      </c>
      <c r="J76" s="32">
        <f t="shared" si="26"/>
        <v>0.10331126028528423</v>
      </c>
      <c r="K76" s="45">
        <f t="shared" si="27"/>
        <v>0.10567962989543597</v>
      </c>
      <c r="L76" s="45">
        <f t="shared" si="28"/>
        <v>0.1009428906751325</v>
      </c>
      <c r="M76" s="32">
        <f>[1]!thsiFinD("ths_int_chg_ratio_index",M$1,$A$4,$A76,101)/100</f>
        <v>0.11680387769007999</v>
      </c>
      <c r="N76" s="32">
        <f>[1]!thsiFinD("ths_int_chg_ratio_index",N$1,$A$4,$A76,101)/100</f>
        <v>-5.9506896334987999E-2</v>
      </c>
      <c r="O76" s="33">
        <f t="shared" si="21"/>
        <v>1.1033112602852841</v>
      </c>
      <c r="P76" s="33">
        <f t="shared" si="22"/>
        <v>1.1056796298954359</v>
      </c>
      <c r="Q76" s="33">
        <f t="shared" si="23"/>
        <v>1.1009428906751324</v>
      </c>
      <c r="R76" s="33">
        <f t="shared" si="24"/>
        <v>1.1168038776900799</v>
      </c>
      <c r="S76" s="33">
        <f t="shared" si="25"/>
        <v>0.94049310366501204</v>
      </c>
      <c r="T76" s="32">
        <f t="shared" si="33"/>
        <v>-1.1219812203663082E-2</v>
      </c>
      <c r="U76" s="32">
        <f t="shared" si="34"/>
        <v>-1.1507117089844199E-2</v>
      </c>
      <c r="V76" s="32">
        <f t="shared" si="35"/>
        <v>-1.0931103067392089E-2</v>
      </c>
      <c r="W76" s="32">
        <f t="shared" si="36"/>
        <v>4.7047868841953999E-4</v>
      </c>
      <c r="X76" s="32">
        <f t="shared" si="36"/>
        <v>-3.2766451582290079E-3</v>
      </c>
      <c r="Y76" s="34">
        <f>MAX(O$4:O76)</f>
        <v>1.3475378616213649</v>
      </c>
      <c r="Z76" s="34">
        <f>MAX(P$4:P76)</f>
        <v>1.3751325587550249</v>
      </c>
      <c r="AA76" s="34">
        <f>MAX(Q$4:Q76)</f>
        <v>1.3199431644877051</v>
      </c>
      <c r="AB76" s="34">
        <f>MAX(R$4:R76)</f>
        <v>1.2958782923069001</v>
      </c>
      <c r="AC76" s="34">
        <f>MAX(S$4:S76)</f>
        <v>1.0293228482782351</v>
      </c>
      <c r="AD76" s="35">
        <f t="shared" si="29"/>
        <v>-0.18123913864819052</v>
      </c>
      <c r="AE76" s="35">
        <f t="shared" si="30"/>
        <v>-0.19594687591684834</v>
      </c>
      <c r="AF76" s="35">
        <f t="shared" si="31"/>
        <v>-0.16591644224133761</v>
      </c>
      <c r="AG76" s="35">
        <f t="shared" si="32"/>
        <v>-0.13818767987696978</v>
      </c>
      <c r="AH76" s="35">
        <f t="shared" si="32"/>
        <v>-8.6299206086613123E-2</v>
      </c>
    </row>
    <row r="77" spans="1:34">
      <c r="A77" s="28">
        <v>43945</v>
      </c>
      <c r="B77" s="12">
        <f>[1]!thsiFinD("ths_int_chg_ratio_index",B$1,$A$4,$A77,101)</f>
        <v>-2.7985296843287002</v>
      </c>
      <c r="C77" s="12">
        <f>[1]!thsiFinD("ths_int_chg_ratio_index",C$1,$A$4,$A77,101)</f>
        <v>14.804230751742001</v>
      </c>
      <c r="D77" s="12">
        <f>[1]!thsiFinD("ths_int_chg_ratio_index",D$1,$A$4,$A77,101)</f>
        <v>12.20228936592</v>
      </c>
      <c r="E77" s="12">
        <f>[1]!thsiFinD("ths_int_chg_ratio_index",E$1,$A$4,$A77,101)</f>
        <v>11.436197376742999</v>
      </c>
      <c r="F77" s="12">
        <f>[1]!thsiFinD("ths_adjustment_nvg_ratio_fund",F$1,$A$4,$A77,101)</f>
        <v>15.039901780233</v>
      </c>
      <c r="G77" s="12">
        <f>[1]!thsiFinD("ths_adjustment_nvg_ratio_fund",G$1,$A$4,$A77,101)</f>
        <v>6.5266742338252</v>
      </c>
      <c r="H77" s="12">
        <f>[1]!thsiFinD("ths_adjustment_nvg_ratio_fund",H$1,$A$4,$A77,101)</f>
        <v>8.3076923076922995</v>
      </c>
      <c r="I77" s="12">
        <f>[1]!thsiFinD("ths_adjustment_nvg_ratio_fund",I$1,$A$4,$A77,101)</f>
        <v>5.6640625</v>
      </c>
      <c r="J77" s="32">
        <f t="shared" si="26"/>
        <v>8.897814828978351E-2</v>
      </c>
      <c r="K77" s="45">
        <f t="shared" si="27"/>
        <v>8.9110469525190764E-2</v>
      </c>
      <c r="L77" s="45">
        <f t="shared" si="28"/>
        <v>8.8845827054376242E-2</v>
      </c>
      <c r="M77" s="32">
        <f>[1]!thsiFinD("ths_int_chg_ratio_index",M$1,$A$4,$A77,101)/100</f>
        <v>0.10518508090416001</v>
      </c>
      <c r="N77" s="32">
        <f>[1]!thsiFinD("ths_int_chg_ratio_index",N$1,$A$4,$A77,101)/100</f>
        <v>-6.9261863210050997E-2</v>
      </c>
      <c r="O77" s="33">
        <f t="shared" si="21"/>
        <v>1.0889781482897836</v>
      </c>
      <c r="P77" s="33">
        <f t="shared" si="22"/>
        <v>1.0891104695251907</v>
      </c>
      <c r="Q77" s="33">
        <f t="shared" si="23"/>
        <v>1.0888458270543762</v>
      </c>
      <c r="R77" s="33">
        <f t="shared" si="24"/>
        <v>1.1051850809041599</v>
      </c>
      <c r="S77" s="33">
        <f t="shared" si="25"/>
        <v>0.93073813678994899</v>
      </c>
      <c r="T77" s="32">
        <f t="shared" si="33"/>
        <v>-1.2990995842636854E-2</v>
      </c>
      <c r="U77" s="32">
        <f t="shared" si="34"/>
        <v>-1.4985498441182354E-2</v>
      </c>
      <c r="V77" s="32">
        <f t="shared" si="35"/>
        <v>-1.0987912019067569E-2</v>
      </c>
      <c r="W77" s="32">
        <f t="shared" si="36"/>
        <v>-1.0403614294348218E-2</v>
      </c>
      <c r="X77" s="32">
        <f t="shared" si="36"/>
        <v>-1.0372183312188921E-2</v>
      </c>
      <c r="Y77" s="34">
        <f>MAX(O$4:O77)</f>
        <v>1.3475378616213649</v>
      </c>
      <c r="Z77" s="34">
        <f>MAX(P$4:P77)</f>
        <v>1.3751325587550249</v>
      </c>
      <c r="AA77" s="34">
        <f>MAX(Q$4:Q77)</f>
        <v>1.3199431644877051</v>
      </c>
      <c r="AB77" s="34">
        <f>MAX(R$4:R77)</f>
        <v>1.2958782923069001</v>
      </c>
      <c r="AC77" s="34">
        <f>MAX(S$4:S77)</f>
        <v>1.0293228482782351</v>
      </c>
      <c r="AD77" s="35">
        <f t="shared" si="29"/>
        <v>-0.19187565759412573</v>
      </c>
      <c r="AE77" s="35">
        <f t="shared" si="30"/>
        <v>-0.20799601275442425</v>
      </c>
      <c r="AF77" s="35">
        <f t="shared" si="31"/>
        <v>-0.1750812789905406</v>
      </c>
      <c r="AG77" s="35">
        <f t="shared" si="32"/>
        <v>-0.14715364284964716</v>
      </c>
      <c r="AH77" s="35">
        <f t="shared" si="32"/>
        <v>-9.5776278213575372E-2</v>
      </c>
    </row>
    <row r="78" spans="1:34">
      <c r="A78" s="28">
        <v>43948</v>
      </c>
      <c r="B78" s="12">
        <f>[1]!thsiFinD("ths_int_chg_ratio_index",B$1,$A$4,$A78,101)</f>
        <v>-2.423436348149</v>
      </c>
      <c r="C78" s="12">
        <f>[1]!thsiFinD("ths_int_chg_ratio_index",C$1,$A$4,$A78,101)</f>
        <v>13.700286679097999</v>
      </c>
      <c r="D78" s="12">
        <f>[1]!thsiFinD("ths_int_chg_ratio_index",D$1,$A$4,$A78,101)</f>
        <v>11.608677411933</v>
      </c>
      <c r="E78" s="12">
        <f>[1]!thsiFinD("ths_int_chg_ratio_index",E$1,$A$4,$A78,101)</f>
        <v>12.842266421833999</v>
      </c>
      <c r="F78" s="12">
        <f>[1]!thsiFinD("ths_adjustment_nvg_ratio_fund",F$1,$A$4,$A78,101)</f>
        <v>15.285451197053</v>
      </c>
      <c r="G78" s="12">
        <f>[1]!thsiFinD("ths_adjustment_nvg_ratio_fund",G$1,$A$4,$A78,101)</f>
        <v>7.0942111237230003</v>
      </c>
      <c r="H78" s="12">
        <f>[1]!thsiFinD("ths_adjustment_nvg_ratio_fund",H$1,$A$4,$A78,101)</f>
        <v>9.4615384615385008</v>
      </c>
      <c r="I78" s="12">
        <f>[1]!thsiFinD("ths_adjustment_nvg_ratio_fund",I$1,$A$4,$A78,101)</f>
        <v>5.751953125</v>
      </c>
      <c r="J78" s="32">
        <f t="shared" si="26"/>
        <v>9.1651185090038112E-2</v>
      </c>
      <c r="K78" s="45">
        <f t="shared" si="27"/>
        <v>8.9319485411789981E-2</v>
      </c>
      <c r="L78" s="45">
        <f t="shared" si="28"/>
        <v>9.3982884768286257E-2</v>
      </c>
      <c r="M78" s="32">
        <f>[1]!thsiFinD("ths_int_chg_ratio_index",M$1,$A$4,$A78,101)/100</f>
        <v>0.11369245764642001</v>
      </c>
      <c r="N78" s="32">
        <f>[1]!thsiFinD("ths_int_chg_ratio_index",N$1,$A$4,$A78,101)/100</f>
        <v>-6.4877257266644006E-2</v>
      </c>
      <c r="O78" s="33">
        <f t="shared" si="21"/>
        <v>1.0916511850900381</v>
      </c>
      <c r="P78" s="33">
        <f t="shared" si="22"/>
        <v>1.08931948541179</v>
      </c>
      <c r="Q78" s="33">
        <f t="shared" si="23"/>
        <v>1.0939828847682862</v>
      </c>
      <c r="R78" s="33">
        <f t="shared" si="24"/>
        <v>1.11369245764642</v>
      </c>
      <c r="S78" s="33">
        <f t="shared" si="25"/>
        <v>0.93512274273335594</v>
      </c>
      <c r="T78" s="32">
        <f t="shared" si="33"/>
        <v>2.4546285014557245E-3</v>
      </c>
      <c r="U78" s="32">
        <f t="shared" si="34"/>
        <v>1.9191431213627652E-4</v>
      </c>
      <c r="V78" s="32">
        <f t="shared" si="35"/>
        <v>4.7178926403264043E-3</v>
      </c>
      <c r="W78" s="32">
        <f t="shared" si="36"/>
        <v>7.6976941593349668E-3</v>
      </c>
      <c r="X78" s="32">
        <f t="shared" si="36"/>
        <v>4.710891033786524E-3</v>
      </c>
      <c r="Y78" s="34">
        <f>MAX(O$4:O78)</f>
        <v>1.3475378616213649</v>
      </c>
      <c r="Z78" s="34">
        <f>MAX(P$4:P78)</f>
        <v>1.3751325587550249</v>
      </c>
      <c r="AA78" s="34">
        <f>MAX(Q$4:Q78)</f>
        <v>1.3199431644877051</v>
      </c>
      <c r="AB78" s="34">
        <f>MAX(R$4:R78)</f>
        <v>1.2958782923069001</v>
      </c>
      <c r="AC78" s="34">
        <f>MAX(S$4:S78)</f>
        <v>1.0293228482782351</v>
      </c>
      <c r="AD78" s="35">
        <f t="shared" si="29"/>
        <v>-0.18989201255053612</v>
      </c>
      <c r="AE78" s="35">
        <f t="shared" si="30"/>
        <v>-0.20784401585400281</v>
      </c>
      <c r="AF78" s="35">
        <f t="shared" si="31"/>
        <v>-0.17118940102782254</v>
      </c>
      <c r="AG78" s="35">
        <f t="shared" si="32"/>
        <v>-0.1405886924274008</v>
      </c>
      <c r="AH78" s="35">
        <f t="shared" si="32"/>
        <v>-9.1516578790074576E-2</v>
      </c>
    </row>
    <row r="79" spans="1:34">
      <c r="A79" s="28">
        <v>43949</v>
      </c>
      <c r="B79" s="12">
        <f>[1]!thsiFinD("ths_int_chg_ratio_index",B$1,$A$4,$A79,101)</f>
        <v>-3.8609985608846</v>
      </c>
      <c r="C79" s="12">
        <f>[1]!thsiFinD("ths_int_chg_ratio_index",C$1,$A$4,$A79,101)</f>
        <v>18.304101261797001</v>
      </c>
      <c r="D79" s="12">
        <f>[1]!thsiFinD("ths_int_chg_ratio_index",D$1,$A$4,$A79,101)</f>
        <v>9.1975137571619996</v>
      </c>
      <c r="E79" s="12">
        <f>[1]!thsiFinD("ths_int_chg_ratio_index",E$1,$A$4,$A79,101)</f>
        <v>14.269797154201999</v>
      </c>
      <c r="F79" s="12">
        <f>[1]!thsiFinD("ths_adjustment_nvg_ratio_fund",F$1,$A$4,$A79,101)</f>
        <v>16.206261510129</v>
      </c>
      <c r="G79" s="12">
        <f>[1]!thsiFinD("ths_adjustment_nvg_ratio_fund",G$1,$A$4,$A79,101)</f>
        <v>8.6833144154369997</v>
      </c>
      <c r="H79" s="12">
        <f>[1]!thsiFinD("ths_adjustment_nvg_ratio_fund",H$1,$A$4,$A79,101)</f>
        <v>12.076923076923</v>
      </c>
      <c r="I79" s="12">
        <f>[1]!thsiFinD("ths_adjustment_nvg_ratio_fund",I$1,$A$4,$A79,101)</f>
        <v>7.2265625</v>
      </c>
      <c r="J79" s="32">
        <f t="shared" si="26"/>
        <v>0.10262934389345675</v>
      </c>
      <c r="K79" s="45">
        <f t="shared" si="27"/>
        <v>9.4776034030691E-2</v>
      </c>
      <c r="L79" s="45">
        <f t="shared" si="28"/>
        <v>0.1104826537562225</v>
      </c>
      <c r="M79" s="32">
        <f>[1]!thsiFinD("ths_int_chg_ratio_index",M$1,$A$4,$A79,101)/100</f>
        <v>0.12188405839607</v>
      </c>
      <c r="N79" s="32">
        <f>[1]!thsiFinD("ths_int_chg_ratio_index",N$1,$A$4,$A79,101)/100</f>
        <v>-6.1720584201706001E-2</v>
      </c>
      <c r="O79" s="33">
        <f t="shared" si="21"/>
        <v>1.1026293438934567</v>
      </c>
      <c r="P79" s="33">
        <f t="shared" si="22"/>
        <v>1.0947760340306909</v>
      </c>
      <c r="Q79" s="33">
        <f t="shared" si="23"/>
        <v>1.1104826537562225</v>
      </c>
      <c r="R79" s="33">
        <f t="shared" si="24"/>
        <v>1.1218840583960701</v>
      </c>
      <c r="S79" s="33">
        <f t="shared" si="25"/>
        <v>0.93827941579829399</v>
      </c>
      <c r="T79" s="32">
        <f t="shared" si="33"/>
        <v>1.0056471291709501E-2</v>
      </c>
      <c r="U79" s="32">
        <f t="shared" si="34"/>
        <v>5.0091352371597342E-3</v>
      </c>
      <c r="V79" s="32">
        <f t="shared" si="35"/>
        <v>1.5082291704619388E-2</v>
      </c>
      <c r="W79" s="32">
        <f t="shared" si="36"/>
        <v>7.3553526320555562E-3</v>
      </c>
      <c r="X79" s="32">
        <f t="shared" si="36"/>
        <v>3.3756777807703031E-3</v>
      </c>
      <c r="Y79" s="34">
        <f>MAX(O$4:O79)</f>
        <v>1.3475378616213649</v>
      </c>
      <c r="Z79" s="34">
        <f>MAX(P$4:P79)</f>
        <v>1.3751325587550249</v>
      </c>
      <c r="AA79" s="34">
        <f>MAX(Q$4:Q79)</f>
        <v>1.3199431644877051</v>
      </c>
      <c r="AB79" s="34">
        <f>MAX(R$4:R79)</f>
        <v>1.2958782923069001</v>
      </c>
      <c r="AC79" s="34">
        <f>MAX(S$4:S79)</f>
        <v>1.0293228482782351</v>
      </c>
      <c r="AD79" s="35">
        <f t="shared" si="29"/>
        <v>-0.18174518483156599</v>
      </c>
      <c r="AE79" s="35">
        <f t="shared" si="30"/>
        <v>-0.20387599940049017</v>
      </c>
      <c r="AF79" s="35">
        <f t="shared" si="31"/>
        <v>-0.15868903780624388</v>
      </c>
      <c r="AG79" s="35">
        <f t="shared" si="32"/>
        <v>-0.13426741920422824</v>
      </c>
      <c r="AH79" s="35">
        <f t="shared" si="32"/>
        <v>-8.8449831490898023E-2</v>
      </c>
    </row>
    <row r="80" spans="1:34">
      <c r="A80" s="28">
        <v>43950</v>
      </c>
      <c r="B80" s="12">
        <f>[1]!thsiFinD("ths_int_chg_ratio_index",B$1,$A$4,$A80,101)</f>
        <v>-4.2470522177063996</v>
      </c>
      <c r="C80" s="12">
        <f>[1]!thsiFinD("ths_int_chg_ratio_index",C$1,$A$4,$A80,101)</f>
        <v>18.739112795078</v>
      </c>
      <c r="D80" s="12">
        <f>[1]!thsiFinD("ths_int_chg_ratio_index",D$1,$A$4,$A80,101)</f>
        <v>8.1369908741919996</v>
      </c>
      <c r="E80" s="12">
        <f>[1]!thsiFinD("ths_int_chg_ratio_index",E$1,$A$4,$A80,101)</f>
        <v>14.035585676369999</v>
      </c>
      <c r="F80" s="12">
        <f>[1]!thsiFinD("ths_adjustment_nvg_ratio_fund",F$1,$A$4,$A80,101)</f>
        <v>16.635972989563999</v>
      </c>
      <c r="G80" s="12">
        <f>[1]!thsiFinD("ths_adjustment_nvg_ratio_fund",G$1,$A$4,$A80,101)</f>
        <v>8.9103291713960999</v>
      </c>
      <c r="H80" s="12">
        <f>[1]!thsiFinD("ths_adjustment_nvg_ratio_fund",H$1,$A$4,$A80,101)</f>
        <v>12.692307692308001</v>
      </c>
      <c r="I80" s="12">
        <f>[1]!thsiFinD("ths_adjustment_nvg_ratio_fund",I$1,$A$4,$A80,101)</f>
        <v>6.630859375</v>
      </c>
      <c r="J80" s="32">
        <f t="shared" si="26"/>
        <v>0.10191763294525212</v>
      </c>
      <c r="K80" s="45">
        <f t="shared" si="27"/>
        <v>9.1661592819833992E-2</v>
      </c>
      <c r="L80" s="45">
        <f t="shared" si="28"/>
        <v>0.11217367307067025</v>
      </c>
      <c r="M80" s="32">
        <f>[1]!thsiFinD("ths_int_chg_ratio_index",M$1,$A$4,$A80,101)/100</f>
        <v>0.11595597515634999</v>
      </c>
      <c r="N80" s="32">
        <f>[1]!thsiFinD("ths_int_chg_ratio_index",N$1,$A$4,$A80,101)/100</f>
        <v>-5.8485511370878998E-2</v>
      </c>
      <c r="O80" s="33">
        <f t="shared" si="21"/>
        <v>1.101917632945252</v>
      </c>
      <c r="P80" s="33">
        <f t="shared" si="22"/>
        <v>1.0916615928198339</v>
      </c>
      <c r="Q80" s="33">
        <f t="shared" si="23"/>
        <v>1.1121736730706702</v>
      </c>
      <c r="R80" s="33">
        <f t="shared" si="24"/>
        <v>1.1159559751563499</v>
      </c>
      <c r="S80" s="33">
        <f t="shared" si="25"/>
        <v>0.94151448862912102</v>
      </c>
      <c r="T80" s="32">
        <f t="shared" si="33"/>
        <v>-6.4546708478807613E-4</v>
      </c>
      <c r="U80" s="32">
        <f t="shared" si="34"/>
        <v>-2.8448204144462252E-3</v>
      </c>
      <c r="V80" s="32">
        <f t="shared" si="35"/>
        <v>1.5227786843206026E-3</v>
      </c>
      <c r="W80" s="32">
        <f t="shared" si="36"/>
        <v>-5.2840426738886004E-3</v>
      </c>
      <c r="X80" s="32">
        <f t="shared" si="36"/>
        <v>3.4478778670365973E-3</v>
      </c>
      <c r="Y80" s="34">
        <f>MAX(O$4:O80)</f>
        <v>1.3475378616213649</v>
      </c>
      <c r="Z80" s="34">
        <f>MAX(P$4:P80)</f>
        <v>1.3751325587550249</v>
      </c>
      <c r="AA80" s="34">
        <f>MAX(Q$4:Q80)</f>
        <v>1.3199431644877051</v>
      </c>
      <c r="AB80" s="34">
        <f>MAX(R$4:R80)</f>
        <v>1.2958782923069001</v>
      </c>
      <c r="AC80" s="34">
        <f>MAX(S$4:S80)</f>
        <v>1.0293228482782351</v>
      </c>
      <c r="AD80" s="35">
        <f t="shared" si="29"/>
        <v>-0.18227334138172657</v>
      </c>
      <c r="AE80" s="35">
        <f t="shared" si="30"/>
        <v>-0.20614082920982635</v>
      </c>
      <c r="AF80" s="35">
        <f t="shared" si="31"/>
        <v>-0.15740790740612998</v>
      </c>
      <c r="AG80" s="35">
        <f t="shared" si="32"/>
        <v>-0.1388419871053288</v>
      </c>
      <c r="AH80" s="35">
        <f t="shared" si="32"/>
        <v>-8.5306917840201946E-2</v>
      </c>
    </row>
    <row r="81" spans="1:34">
      <c r="A81" s="28">
        <v>43951</v>
      </c>
      <c r="B81" s="12">
        <f>[1]!thsiFinD("ths_int_chg_ratio_index",B$1,$A$4,$A81,101)</f>
        <v>0.32610058699729</v>
      </c>
      <c r="C81" s="12">
        <f>[1]!thsiFinD("ths_int_chg_ratio_index",C$1,$A$4,$A81,101)</f>
        <v>26.886273121203999</v>
      </c>
      <c r="D81" s="12">
        <f>[1]!thsiFinD("ths_int_chg_ratio_index",D$1,$A$4,$A81,101)</f>
        <v>14.378859992818001</v>
      </c>
      <c r="E81" s="12">
        <f>[1]!thsiFinD("ths_int_chg_ratio_index",E$1,$A$4,$A81,101)</f>
        <v>16.295698463749002</v>
      </c>
      <c r="F81" s="12">
        <f>[1]!thsiFinD("ths_adjustment_nvg_ratio_fund",F$1,$A$4,$A81,101)</f>
        <v>19.214241866176</v>
      </c>
      <c r="G81" s="12">
        <f>[1]!thsiFinD("ths_adjustment_nvg_ratio_fund",G$1,$A$4,$A81,101)</f>
        <v>12.883087400680999</v>
      </c>
      <c r="H81" s="12">
        <f>[1]!thsiFinD("ths_adjustment_nvg_ratio_fund",H$1,$A$4,$A81,101)</f>
        <v>18.076923076922998</v>
      </c>
      <c r="I81" s="12">
        <f>[1]!thsiFinD("ths_adjustment_nvg_ratio_fund",I$1,$A$4,$A81,101)</f>
        <v>8.701171875</v>
      </c>
      <c r="J81" s="32">
        <f t="shared" si="26"/>
        <v>0.14595294547943538</v>
      </c>
      <c r="K81" s="45">
        <f t="shared" si="27"/>
        <v>0.14471733041192075</v>
      </c>
      <c r="L81" s="45">
        <f t="shared" si="28"/>
        <v>0.14718856054694998</v>
      </c>
      <c r="M81" s="32">
        <f>[1]!thsiFinD("ths_int_chg_ratio_index",M$1,$A$4,$A81,101)/100</f>
        <v>0.15095705544263999</v>
      </c>
      <c r="N81" s="32">
        <f>[1]!thsiFinD("ths_int_chg_ratio_index",N$1,$A$4,$A81,101)/100</f>
        <v>-4.4488228139265E-2</v>
      </c>
      <c r="O81" s="33">
        <f t="shared" si="21"/>
        <v>1.1459529454794355</v>
      </c>
      <c r="P81" s="33">
        <f t="shared" si="22"/>
        <v>1.1447173304119207</v>
      </c>
      <c r="Q81" s="33">
        <f t="shared" si="23"/>
        <v>1.1471885605469501</v>
      </c>
      <c r="R81" s="33">
        <f t="shared" si="24"/>
        <v>1.15095705544264</v>
      </c>
      <c r="S81" s="33">
        <f t="shared" si="25"/>
        <v>0.95551177186073499</v>
      </c>
      <c r="T81" s="32">
        <f t="shared" si="33"/>
        <v>3.9962435682677988E-2</v>
      </c>
      <c r="U81" s="32">
        <f t="shared" si="34"/>
        <v>4.8600901544076702E-2</v>
      </c>
      <c r="V81" s="32">
        <f t="shared" si="35"/>
        <v>3.1483291075938835E-2</v>
      </c>
      <c r="W81" s="32">
        <f t="shared" si="36"/>
        <v>3.1364212446988615E-2</v>
      </c>
      <c r="X81" s="32">
        <f t="shared" si="36"/>
        <v>1.4866774118361681E-2</v>
      </c>
      <c r="Y81" s="34">
        <f>MAX(O$4:O81)</f>
        <v>1.3475378616213649</v>
      </c>
      <c r="Z81" s="34">
        <f>MAX(P$4:P81)</f>
        <v>1.3751325587550249</v>
      </c>
      <c r="AA81" s="34">
        <f>MAX(Q$4:Q81)</f>
        <v>1.3199431644877051</v>
      </c>
      <c r="AB81" s="34">
        <f>MAX(R$4:R81)</f>
        <v>1.2958782923069001</v>
      </c>
      <c r="AC81" s="34">
        <f>MAX(S$4:S81)</f>
        <v>1.0293228482782351</v>
      </c>
      <c r="AD81" s="35">
        <f t="shared" si="29"/>
        <v>-0.14959499238068263</v>
      </c>
      <c r="AE81" s="35">
        <f t="shared" si="30"/>
        <v>-0.16755855781039064</v>
      </c>
      <c r="AF81" s="35">
        <f t="shared" si="31"/>
        <v>-0.13088033529671284</v>
      </c>
      <c r="AG81" s="35">
        <f t="shared" si="32"/>
        <v>-0.11183244423847383</v>
      </c>
      <c r="AH81" s="35">
        <f t="shared" si="32"/>
        <v>-7.1708382400104131E-2</v>
      </c>
    </row>
    <row r="82" spans="1:34">
      <c r="A82" s="28">
        <v>43957</v>
      </c>
      <c r="B82" s="12">
        <f>[1]!thsiFinD("ths_int_chg_ratio_index",B$1,$A$4,$A82,101)</f>
        <v>3.2662301956453001</v>
      </c>
      <c r="C82" s="12">
        <f>[1]!thsiFinD("ths_int_chg_ratio_index",C$1,$A$4,$A82,101)</f>
        <v>33.750848164636999</v>
      </c>
      <c r="D82" s="12">
        <f>[1]!thsiFinD("ths_int_chg_ratio_index",D$1,$A$4,$A82,101)</f>
        <v>22.338322333291998</v>
      </c>
      <c r="E82" s="12">
        <f>[1]!thsiFinD("ths_int_chg_ratio_index",E$1,$A$4,$A82,101)</f>
        <v>18.945387389636</v>
      </c>
      <c r="F82" s="12">
        <f>[1]!thsiFinD("ths_adjustment_nvg_ratio_fund",F$1,$A$4,$A82,101)</f>
        <v>22.651933701657001</v>
      </c>
      <c r="G82" s="12">
        <f>[1]!thsiFinD("ths_adjustment_nvg_ratio_fund",G$1,$A$4,$A82,101)</f>
        <v>15.153234960272</v>
      </c>
      <c r="H82" s="12">
        <f>[1]!thsiFinD("ths_adjustment_nvg_ratio_fund",H$1,$A$4,$A82,101)</f>
        <v>21.076923076922998</v>
      </c>
      <c r="I82" s="12">
        <f>[1]!thsiFinD("ths_adjustment_nvg_ratio_fund",I$1,$A$4,$A82,101)</f>
        <v>11.298828125</v>
      </c>
      <c r="J82" s="32">
        <f t="shared" si="26"/>
        <v>0.18560213493382788</v>
      </c>
      <c r="K82" s="45">
        <f t="shared" si="27"/>
        <v>0.19575197020802573</v>
      </c>
      <c r="L82" s="45">
        <f t="shared" si="28"/>
        <v>0.17545229965963</v>
      </c>
      <c r="M82" s="32">
        <f>[1]!thsiFinD("ths_int_chg_ratio_index",M$1,$A$4,$A82,101)/100</f>
        <v>0.19322645831317001</v>
      </c>
      <c r="N82" s="32">
        <f>[1]!thsiFinD("ths_int_chg_ratio_index",N$1,$A$4,$A82,101)/100</f>
        <v>-3.5816785643224998E-2</v>
      </c>
      <c r="O82" s="33">
        <f t="shared" si="21"/>
        <v>1.1856021349338279</v>
      </c>
      <c r="P82" s="33">
        <f t="shared" si="22"/>
        <v>1.1957519702080257</v>
      </c>
      <c r="Q82" s="33">
        <f t="shared" si="23"/>
        <v>1.1754522996596299</v>
      </c>
      <c r="R82" s="33">
        <f t="shared" si="24"/>
        <v>1.19322645831317</v>
      </c>
      <c r="S82" s="33">
        <f t="shared" si="25"/>
        <v>0.96418321435677501</v>
      </c>
      <c r="T82" s="32">
        <f t="shared" si="33"/>
        <v>3.4599317197796742E-2</v>
      </c>
      <c r="U82" s="32">
        <f t="shared" si="34"/>
        <v>4.4582744089093573E-2</v>
      </c>
      <c r="V82" s="32">
        <f t="shared" si="35"/>
        <v>2.4637396226479424E-2</v>
      </c>
      <c r="W82" s="32">
        <f t="shared" si="36"/>
        <v>3.6725438773450803E-2</v>
      </c>
      <c r="X82" s="32">
        <f t="shared" si="36"/>
        <v>9.0751812289591172E-3</v>
      </c>
      <c r="Y82" s="34">
        <f>MAX(O$4:O82)</f>
        <v>1.3475378616213649</v>
      </c>
      <c r="Z82" s="34">
        <f>MAX(P$4:P82)</f>
        <v>1.3751325587550249</v>
      </c>
      <c r="AA82" s="34">
        <f>MAX(Q$4:Q82)</f>
        <v>1.3199431644877051</v>
      </c>
      <c r="AB82" s="34">
        <f>MAX(R$4:R82)</f>
        <v>1.2958782923069001</v>
      </c>
      <c r="AC82" s="34">
        <f>MAX(S$4:S82)</f>
        <v>1.0293228482782351</v>
      </c>
      <c r="AD82" s="35">
        <f t="shared" si="29"/>
        <v>-0.12017155977546712</v>
      </c>
      <c r="AE82" s="35">
        <f t="shared" si="30"/>
        <v>-0.13044603402409527</v>
      </c>
      <c r="AF82" s="35">
        <f t="shared" si="31"/>
        <v>-0.10946748974919296</v>
      </c>
      <c r="AG82" s="35">
        <f t="shared" si="32"/>
        <v>-7.9214101048788343E-2</v>
      </c>
      <c r="AH82" s="35">
        <f t="shared" si="32"/>
        <v>-6.3283967737061464E-2</v>
      </c>
    </row>
    <row r="83" spans="1:34">
      <c r="A83" s="28">
        <v>43958</v>
      </c>
      <c r="B83" s="12">
        <f>[1]!thsiFinD("ths_int_chg_ratio_index",B$1,$A$4,$A83,101)</f>
        <v>2.7960491645641001</v>
      </c>
      <c r="C83" s="12">
        <f>[1]!thsiFinD("ths_int_chg_ratio_index",C$1,$A$4,$A83,101)</f>
        <v>31.914445696266</v>
      </c>
      <c r="D83" s="12">
        <f>[1]!thsiFinD("ths_int_chg_ratio_index",D$1,$A$4,$A83,101)</f>
        <v>20.042797880287999</v>
      </c>
      <c r="E83" s="12">
        <f>[1]!thsiFinD("ths_int_chg_ratio_index",E$1,$A$4,$A83,101)</f>
        <v>18.414505003976</v>
      </c>
      <c r="F83" s="12">
        <f>[1]!thsiFinD("ths_adjustment_nvg_ratio_fund",F$1,$A$4,$A83,101)</f>
        <v>21.976672805402</v>
      </c>
      <c r="G83" s="12">
        <f>[1]!thsiFinD("ths_adjustment_nvg_ratio_fund",G$1,$A$4,$A83,101)</f>
        <v>14.415437003405</v>
      </c>
      <c r="H83" s="12">
        <f>[1]!thsiFinD("ths_adjustment_nvg_ratio_fund",H$1,$A$4,$A83,101)</f>
        <v>20.076923076922998</v>
      </c>
      <c r="I83" s="12">
        <f>[1]!thsiFinD("ths_adjustment_nvg_ratio_fund",I$1,$A$4,$A83,101)</f>
        <v>11.416015625</v>
      </c>
      <c r="J83" s="32">
        <f t="shared" si="26"/>
        <v>0.17631605781978016</v>
      </c>
      <c r="K83" s="45">
        <f t="shared" si="27"/>
        <v>0.18291949436273527</v>
      </c>
      <c r="L83" s="45">
        <f t="shared" si="28"/>
        <v>0.16971262127682502</v>
      </c>
      <c r="M83" s="32">
        <f>[1]!thsiFinD("ths_int_chg_ratio_index",M$1,$A$4,$A83,101)/100</f>
        <v>0.18170552275591001</v>
      </c>
      <c r="N83" s="32">
        <f>[1]!thsiFinD("ths_int_chg_ratio_index",N$1,$A$4,$A83,101)/100</f>
        <v>-3.8147704652235999E-2</v>
      </c>
      <c r="O83" s="33">
        <f t="shared" si="21"/>
        <v>1.1763160578197802</v>
      </c>
      <c r="P83" s="33">
        <f t="shared" si="22"/>
        <v>1.1829194943627352</v>
      </c>
      <c r="Q83" s="33">
        <f t="shared" si="23"/>
        <v>1.169712621276825</v>
      </c>
      <c r="R83" s="33">
        <f t="shared" si="24"/>
        <v>1.1817055227559101</v>
      </c>
      <c r="S83" s="33">
        <f t="shared" si="25"/>
        <v>0.96185229534776395</v>
      </c>
      <c r="T83" s="32">
        <f t="shared" si="33"/>
        <v>-7.8323721258869439E-3</v>
      </c>
      <c r="U83" s="32">
        <f t="shared" si="34"/>
        <v>-1.0731720427822444E-2</v>
      </c>
      <c r="V83" s="32">
        <f t="shared" si="35"/>
        <v>-4.8829530423880607E-3</v>
      </c>
      <c r="W83" s="32">
        <f t="shared" si="36"/>
        <v>-9.6552799990260452E-3</v>
      </c>
      <c r="X83" s="32">
        <f t="shared" si="36"/>
        <v>-2.4175063144674658E-3</v>
      </c>
      <c r="Y83" s="34">
        <f>MAX(O$4:O83)</f>
        <v>1.3475378616213649</v>
      </c>
      <c r="Z83" s="34">
        <f>MAX(P$4:P83)</f>
        <v>1.3751325587550249</v>
      </c>
      <c r="AA83" s="34">
        <f>MAX(Q$4:Q83)</f>
        <v>1.3199431644877051</v>
      </c>
      <c r="AB83" s="34">
        <f>MAX(R$4:R83)</f>
        <v>1.2958782923069001</v>
      </c>
      <c r="AC83" s="34">
        <f>MAX(S$4:S83)</f>
        <v>1.0293228482782351</v>
      </c>
      <c r="AD83" s="35">
        <f t="shared" si="29"/>
        <v>-0.12706270352624427</v>
      </c>
      <c r="AE83" s="35">
        <f t="shared" si="30"/>
        <v>-0.13977784408385296</v>
      </c>
      <c r="AF83" s="35">
        <f t="shared" si="31"/>
        <v>-0.11381591817946757</v>
      </c>
      <c r="AG83" s="35">
        <f t="shared" si="32"/>
        <v>-8.8104546722317267E-2</v>
      </c>
      <c r="AH83" s="35">
        <f t="shared" si="32"/>
        <v>-6.5548484659920025E-2</v>
      </c>
    </row>
    <row r="84" spans="1:34">
      <c r="A84" s="28">
        <v>43959</v>
      </c>
      <c r="B84" s="12">
        <f>[1]!thsiFinD("ths_int_chg_ratio_index",B$1,$A$4,$A84,101)</f>
        <v>4.7026034810170003</v>
      </c>
      <c r="C84" s="12">
        <f>[1]!thsiFinD("ths_int_chg_ratio_index",C$1,$A$4,$A84,101)</f>
        <v>32.501128506524999</v>
      </c>
      <c r="D84" s="12">
        <f>[1]!thsiFinD("ths_int_chg_ratio_index",D$1,$A$4,$A84,101)</f>
        <v>21.625678100552001</v>
      </c>
      <c r="E84" s="12">
        <f>[1]!thsiFinD("ths_int_chg_ratio_index",E$1,$A$4,$A84,101)</f>
        <v>19.289424937374999</v>
      </c>
      <c r="F84" s="12">
        <f>[1]!thsiFinD("ths_adjustment_nvg_ratio_fund",F$1,$A$4,$A84,101)</f>
        <v>22.774708410068001</v>
      </c>
      <c r="G84" s="12">
        <f>[1]!thsiFinD("ths_adjustment_nvg_ratio_fund",G$1,$A$4,$A84,101)</f>
        <v>15.266742338252</v>
      </c>
      <c r="H84" s="12">
        <f>[1]!thsiFinD("ths_adjustment_nvg_ratio_fund",H$1,$A$4,$A84,101)</f>
        <v>20.692307692307999</v>
      </c>
      <c r="I84" s="12">
        <f>[1]!thsiFinD("ths_adjustment_nvg_ratio_fund",I$1,$A$4,$A84,101)</f>
        <v>12.1484375</v>
      </c>
      <c r="J84" s="32">
        <f t="shared" si="26"/>
        <v>0.18625128870762125</v>
      </c>
      <c r="K84" s="45">
        <f t="shared" si="27"/>
        <v>0.19529708756367248</v>
      </c>
      <c r="L84" s="45">
        <f t="shared" si="28"/>
        <v>0.17720548985157003</v>
      </c>
      <c r="M84" s="32">
        <f>[1]!thsiFinD("ths_int_chg_ratio_index",M$1,$A$4,$A84,101)/100</f>
        <v>0.19220160390741001</v>
      </c>
      <c r="N84" s="32">
        <f>[1]!thsiFinD("ths_int_chg_ratio_index",N$1,$A$4,$A84,101)/100</f>
        <v>-2.8292434903952998E-2</v>
      </c>
      <c r="O84" s="33">
        <f t="shared" si="21"/>
        <v>1.1862512887076213</v>
      </c>
      <c r="P84" s="33">
        <f t="shared" si="22"/>
        <v>1.1952970875636724</v>
      </c>
      <c r="Q84" s="33">
        <f t="shared" si="23"/>
        <v>1.17720548985157</v>
      </c>
      <c r="R84" s="33">
        <f t="shared" si="24"/>
        <v>1.1922016039074099</v>
      </c>
      <c r="S84" s="33">
        <f t="shared" si="25"/>
        <v>0.97170756509604705</v>
      </c>
      <c r="T84" s="32">
        <f t="shared" si="33"/>
        <v>8.4460556512808704E-3</v>
      </c>
      <c r="U84" s="32">
        <f t="shared" si="34"/>
        <v>1.0463597277687198E-2</v>
      </c>
      <c r="V84" s="32">
        <f t="shared" si="35"/>
        <v>6.4057345697150492E-3</v>
      </c>
      <c r="W84" s="32">
        <f t="shared" si="36"/>
        <v>8.882146143331493E-3</v>
      </c>
      <c r="X84" s="32">
        <f t="shared" si="36"/>
        <v>1.0246136330859246E-2</v>
      </c>
      <c r="Y84" s="34">
        <f>MAX(O$4:O84)</f>
        <v>1.3475378616213649</v>
      </c>
      <c r="Z84" s="34">
        <f>MAX(P$4:P84)</f>
        <v>1.3751325587550249</v>
      </c>
      <c r="AA84" s="34">
        <f>MAX(Q$4:Q84)</f>
        <v>1.3199431644877051</v>
      </c>
      <c r="AB84" s="34">
        <f>MAX(R$4:R84)</f>
        <v>1.2958782923069001</v>
      </c>
      <c r="AC84" s="34">
        <f>MAX(S$4:S84)</f>
        <v>1.0293228482782351</v>
      </c>
      <c r="AD84" s="35">
        <f t="shared" si="29"/>
        <v>-0.11968982654014837</v>
      </c>
      <c r="AE84" s="35">
        <f t="shared" si="30"/>
        <v>-0.1307768258750025</v>
      </c>
      <c r="AF84" s="35">
        <f t="shared" si="31"/>
        <v>-0.10813925817141856</v>
      </c>
      <c r="AG84" s="35">
        <f t="shared" si="32"/>
        <v>-8.0004958038865426E-2</v>
      </c>
      <c r="AH84" s="35">
        <f t="shared" si="32"/>
        <v>-5.5973967039167571E-2</v>
      </c>
    </row>
    <row r="85" spans="1:34">
      <c r="A85" s="28">
        <v>43962</v>
      </c>
      <c r="B85" s="12">
        <f>[1]!thsiFinD("ths_int_chg_ratio_index",B$1,$A$4,$A85,101)</f>
        <v>5.8795471855879002</v>
      </c>
      <c r="C85" s="12">
        <f>[1]!thsiFinD("ths_int_chg_ratio_index",C$1,$A$4,$A85,101)</f>
        <v>31.978678859881999</v>
      </c>
      <c r="D85" s="12">
        <f>[1]!thsiFinD("ths_int_chg_ratio_index",D$1,$A$4,$A85,101)</f>
        <v>20.234702861580001</v>
      </c>
      <c r="E85" s="12">
        <f>[1]!thsiFinD("ths_int_chg_ratio_index",E$1,$A$4,$A85,101)</f>
        <v>17.855694451148999</v>
      </c>
      <c r="F85" s="12">
        <f>[1]!thsiFinD("ths_adjustment_nvg_ratio_fund",F$1,$A$4,$A85,101)</f>
        <v>23.081645181092998</v>
      </c>
      <c r="G85" s="12">
        <f>[1]!thsiFinD("ths_adjustment_nvg_ratio_fund",G$1,$A$4,$A85,101)</f>
        <v>14.585698070375001</v>
      </c>
      <c r="H85" s="12">
        <f>[1]!thsiFinD("ths_adjustment_nvg_ratio_fund",H$1,$A$4,$A85,101)</f>
        <v>19.461538461538002</v>
      </c>
      <c r="I85" s="12">
        <f>[1]!thsiFinD("ths_adjustment_nvg_ratio_fund",I$1,$A$4,$A85,101)</f>
        <v>11.689453125</v>
      </c>
      <c r="J85" s="32">
        <f t="shared" si="26"/>
        <v>0.18095869774525608</v>
      </c>
      <c r="K85" s="45">
        <f t="shared" si="27"/>
        <v>0.18987155839549721</v>
      </c>
      <c r="L85" s="45">
        <f t="shared" si="28"/>
        <v>0.17204583709501498</v>
      </c>
      <c r="M85" s="32">
        <f>[1]!thsiFinD("ths_int_chg_ratio_index",M$1,$A$4,$A85,101)/100</f>
        <v>0.18390031254979999</v>
      </c>
      <c r="N85" s="32">
        <f>[1]!thsiFinD("ths_int_chg_ratio_index",N$1,$A$4,$A85,101)/100</f>
        <v>-2.9434643949098001E-2</v>
      </c>
      <c r="O85" s="33">
        <f t="shared" si="21"/>
        <v>1.1809586977452562</v>
      </c>
      <c r="P85" s="33">
        <f t="shared" si="22"/>
        <v>1.1898715583954973</v>
      </c>
      <c r="Q85" s="33">
        <f t="shared" si="23"/>
        <v>1.1720458370950149</v>
      </c>
      <c r="R85" s="33">
        <f t="shared" si="24"/>
        <v>1.1839003125498</v>
      </c>
      <c r="S85" s="33">
        <f t="shared" si="25"/>
        <v>0.970565356050902</v>
      </c>
      <c r="T85" s="32">
        <f t="shared" si="33"/>
        <v>-4.4616102951772207E-3</v>
      </c>
      <c r="U85" s="32">
        <f t="shared" si="34"/>
        <v>-4.5390633212649689E-3</v>
      </c>
      <c r="V85" s="32">
        <f t="shared" si="35"/>
        <v>-4.3829669509999336E-3</v>
      </c>
      <c r="W85" s="32">
        <f t="shared" si="36"/>
        <v>-6.9629929454906314E-3</v>
      </c>
      <c r="X85" s="32">
        <f t="shared" si="36"/>
        <v>-1.1754658357858716E-3</v>
      </c>
      <c r="Y85" s="34">
        <f>MAX(O$4:O85)</f>
        <v>1.3475378616213649</v>
      </c>
      <c r="Z85" s="34">
        <f>MAX(P$4:P85)</f>
        <v>1.3751325587550249</v>
      </c>
      <c r="AA85" s="34">
        <f>MAX(Q$4:Q85)</f>
        <v>1.3199431644877051</v>
      </c>
      <c r="AB85" s="34">
        <f>MAX(R$4:R85)</f>
        <v>1.2958782923069001</v>
      </c>
      <c r="AC85" s="34">
        <f>MAX(S$4:S85)</f>
        <v>1.0293228482782351</v>
      </c>
      <c r="AD85" s="35">
        <f t="shared" si="29"/>
        <v>-0.12361742747300608</v>
      </c>
      <c r="AE85" s="35">
        <f t="shared" si="30"/>
        <v>-0.1347222849026668</v>
      </c>
      <c r="AF85" s="35">
        <f t="shared" si="31"/>
        <v>-0.11204825432774745</v>
      </c>
      <c r="AG85" s="35">
        <f t="shared" si="32"/>
        <v>-8.6410877025927202E-2</v>
      </c>
      <c r="AH85" s="35">
        <f t="shared" si="32"/>
        <v>-5.7083637389005459E-2</v>
      </c>
    </row>
    <row r="86" spans="1:34">
      <c r="A86" s="28">
        <v>43963</v>
      </c>
      <c r="B86" s="12">
        <f>[1]!thsiFinD("ths_int_chg_ratio_index",B$1,$A$4,$A86,101)</f>
        <v>4.8084411988236004</v>
      </c>
      <c r="C86" s="12">
        <f>[1]!thsiFinD("ths_int_chg_ratio_index",C$1,$A$4,$A86,101)</f>
        <v>34.085703233646001</v>
      </c>
      <c r="D86" s="12">
        <f>[1]!thsiFinD("ths_int_chg_ratio_index",D$1,$A$4,$A86,101)</f>
        <v>20.973177628365001</v>
      </c>
      <c r="E86" s="12">
        <f>[1]!thsiFinD("ths_int_chg_ratio_index",E$1,$A$4,$A86,101)</f>
        <v>18.845787986112999</v>
      </c>
      <c r="F86" s="12">
        <f>[1]!thsiFinD("ths_adjustment_nvg_ratio_fund",F$1,$A$4,$A86,101)</f>
        <v>23.511356660528001</v>
      </c>
      <c r="G86" s="12">
        <f>[1]!thsiFinD("ths_adjustment_nvg_ratio_fund",G$1,$A$4,$A86,101)</f>
        <v>15.777525539159999</v>
      </c>
      <c r="H86" s="12">
        <f>[1]!thsiFinD("ths_adjustment_nvg_ratio_fund",H$1,$A$4,$A86,101)</f>
        <v>20.615384615385</v>
      </c>
      <c r="I86" s="12">
        <f>[1]!thsiFinD("ths_adjustment_nvg_ratio_fund",I$1,$A$4,$A86,101)</f>
        <v>12.5390625</v>
      </c>
      <c r="J86" s="32">
        <f t="shared" si="26"/>
        <v>0.18894554920252576</v>
      </c>
      <c r="K86" s="45">
        <f t="shared" si="27"/>
        <v>0.19678277511736902</v>
      </c>
      <c r="L86" s="45">
        <f t="shared" si="28"/>
        <v>0.1811083232876825</v>
      </c>
      <c r="M86" s="32">
        <f>[1]!thsiFinD("ths_int_chg_ratio_index",M$1,$A$4,$A86,101)/100</f>
        <v>0.19835806260186001</v>
      </c>
      <c r="N86" s="32">
        <f>[1]!thsiFinD("ths_int_chg_ratio_index",N$1,$A$4,$A86,101)/100</f>
        <v>-2.8701454129100998E-2</v>
      </c>
      <c r="O86" s="33">
        <f t="shared" si="21"/>
        <v>1.1889455492025258</v>
      </c>
      <c r="P86" s="33">
        <f t="shared" si="22"/>
        <v>1.196782775117369</v>
      </c>
      <c r="Q86" s="33">
        <f t="shared" si="23"/>
        <v>1.1811083232876824</v>
      </c>
      <c r="R86" s="33">
        <f t="shared" si="24"/>
        <v>1.19835806260186</v>
      </c>
      <c r="S86" s="33">
        <f t="shared" si="25"/>
        <v>0.97129854587089903</v>
      </c>
      <c r="T86" s="32">
        <f t="shared" si="33"/>
        <v>6.7630235270026429E-3</v>
      </c>
      <c r="U86" s="32">
        <f t="shared" si="34"/>
        <v>5.80837206596585E-3</v>
      </c>
      <c r="V86" s="32">
        <f t="shared" si="35"/>
        <v>7.7321943441475138E-3</v>
      </c>
      <c r="W86" s="32">
        <f t="shared" si="36"/>
        <v>1.2211965736305785E-2</v>
      </c>
      <c r="X86" s="32">
        <f t="shared" si="36"/>
        <v>7.5542550063834035E-4</v>
      </c>
      <c r="Y86" s="34">
        <f>MAX(O$4:O86)</f>
        <v>1.3475378616213649</v>
      </c>
      <c r="Z86" s="34">
        <f>MAX(P$4:P86)</f>
        <v>1.3751325587550249</v>
      </c>
      <c r="AA86" s="34">
        <f>MAX(Q$4:Q86)</f>
        <v>1.3199431644877051</v>
      </c>
      <c r="AB86" s="34">
        <f>MAX(R$4:R86)</f>
        <v>1.2958782923069001</v>
      </c>
      <c r="AC86" s="34">
        <f>MAX(S$4:S86)</f>
        <v>1.0293228482782351</v>
      </c>
      <c r="AD86" s="35">
        <f t="shared" si="29"/>
        <v>-0.11769043151635084</v>
      </c>
      <c r="AE86" s="35">
        <f t="shared" si="30"/>
        <v>-0.12969642999299269</v>
      </c>
      <c r="AF86" s="35">
        <f t="shared" si="31"/>
        <v>-0.10518243886198475</v>
      </c>
      <c r="AG86" s="35">
        <f t="shared" si="32"/>
        <v>-7.5254157959106172E-2</v>
      </c>
      <c r="AH86" s="35">
        <f t="shared" si="32"/>
        <v>-5.6371334323719879E-2</v>
      </c>
    </row>
    <row r="87" spans="1:34">
      <c r="A87" s="28">
        <v>43964</v>
      </c>
      <c r="B87" s="12">
        <f>[1]!thsiFinD("ths_int_chg_ratio_index",B$1,$A$4,$A87,101)</f>
        <v>4.6541853248641996</v>
      </c>
      <c r="C87" s="12">
        <f>[1]!thsiFinD("ths_int_chg_ratio_index",C$1,$A$4,$A87,101)</f>
        <v>34.794271338438001</v>
      </c>
      <c r="D87" s="12">
        <f>[1]!thsiFinD("ths_int_chg_ratio_index",D$1,$A$4,$A87,101)</f>
        <v>22.291397843767999</v>
      </c>
      <c r="E87" s="12">
        <f>[1]!thsiFinD("ths_int_chg_ratio_index",E$1,$A$4,$A87,101)</f>
        <v>20.038385128710001</v>
      </c>
      <c r="F87" s="12">
        <f>[1]!thsiFinD("ths_adjustment_nvg_ratio_fund",F$1,$A$4,$A87,101)</f>
        <v>24.186617556782998</v>
      </c>
      <c r="G87" s="12">
        <f>[1]!thsiFinD("ths_adjustment_nvg_ratio_fund",G$1,$A$4,$A87,101)</f>
        <v>16.685584562997001</v>
      </c>
      <c r="H87" s="12">
        <f>[1]!thsiFinD("ths_adjustment_nvg_ratio_fund",H$1,$A$4,$A87,101)</f>
        <v>20.692307692307999</v>
      </c>
      <c r="I87" s="12">
        <f>[1]!thsiFinD("ths_adjustment_nvg_ratio_fund",I$1,$A$4,$A87,101)</f>
        <v>13.359375</v>
      </c>
      <c r="J87" s="32">
        <f t="shared" si="26"/>
        <v>0.19587765555983527</v>
      </c>
      <c r="K87" s="45">
        <f t="shared" si="27"/>
        <v>0.20444559908945054</v>
      </c>
      <c r="L87" s="45">
        <f t="shared" si="28"/>
        <v>0.18730971203022001</v>
      </c>
      <c r="M87" s="32">
        <f>[1]!thsiFinD("ths_int_chg_ratio_index",M$1,$A$4,$A87,101)/100</f>
        <v>0.20808445199178</v>
      </c>
      <c r="N87" s="32">
        <f>[1]!thsiFinD("ths_int_chg_ratio_index",N$1,$A$4,$A87,101)/100</f>
        <v>-2.6173453217415998E-2</v>
      </c>
      <c r="O87" s="33">
        <f t="shared" si="21"/>
        <v>1.1958776555598352</v>
      </c>
      <c r="P87" s="33">
        <f t="shared" si="22"/>
        <v>1.2044455990894505</v>
      </c>
      <c r="Q87" s="33">
        <f t="shared" si="23"/>
        <v>1.1873097120302201</v>
      </c>
      <c r="R87" s="33">
        <f t="shared" si="24"/>
        <v>1.2080844519917799</v>
      </c>
      <c r="S87" s="33">
        <f t="shared" si="25"/>
        <v>0.97382654678258396</v>
      </c>
      <c r="T87" s="32">
        <f t="shared" si="33"/>
        <v>5.8304657954764139E-3</v>
      </c>
      <c r="U87" s="32">
        <f t="shared" si="34"/>
        <v>6.4028528245905214E-3</v>
      </c>
      <c r="V87" s="32">
        <f t="shared" si="35"/>
        <v>5.2504826358987788E-3</v>
      </c>
      <c r="W87" s="32">
        <f t="shared" si="36"/>
        <v>8.1164300499654285E-3</v>
      </c>
      <c r="X87" s="32">
        <f t="shared" si="36"/>
        <v>2.6027022509522713E-3</v>
      </c>
      <c r="Y87" s="34">
        <f>MAX(O$4:O87)</f>
        <v>1.3475378616213649</v>
      </c>
      <c r="Z87" s="34">
        <f>MAX(P$4:P87)</f>
        <v>1.3751325587550249</v>
      </c>
      <c r="AA87" s="34">
        <f>MAX(Q$4:Q87)</f>
        <v>1.3199431644877051</v>
      </c>
      <c r="AB87" s="34">
        <f>MAX(R$4:R87)</f>
        <v>1.2958782923069001</v>
      </c>
      <c r="AC87" s="34">
        <f>MAX(S$4:S87)</f>
        <v>1.0293228482782351</v>
      </c>
      <c r="AD87" s="35">
        <f t="shared" si="29"/>
        <v>-0.11254615575628524</v>
      </c>
      <c r="AE87" s="35">
        <f t="shared" si="30"/>
        <v>-0.12412400432152215</v>
      </c>
      <c r="AF87" s="35">
        <f t="shared" si="31"/>
        <v>-0.10048421479493219</v>
      </c>
      <c r="AG87" s="35">
        <f t="shared" si="32"/>
        <v>-6.7748523018184903E-2</v>
      </c>
      <c r="AH87" s="35">
        <f t="shared" si="32"/>
        <v>-5.391534987150115E-2</v>
      </c>
    </row>
    <row r="88" spans="1:34">
      <c r="A88" s="28">
        <v>43965</v>
      </c>
      <c r="B88" s="12">
        <f>[1]!thsiFinD("ths_int_chg_ratio_index",B$1,$A$4,$A88,101)</f>
        <v>3.4359553724356999</v>
      </c>
      <c r="C88" s="12">
        <f>[1]!thsiFinD("ths_int_chg_ratio_index",C$1,$A$4,$A88,101)</f>
        <v>34.948187547130999</v>
      </c>
      <c r="D88" s="12">
        <f>[1]!thsiFinD("ths_int_chg_ratio_index",D$1,$A$4,$A88,101)</f>
        <v>21.814258650924</v>
      </c>
      <c r="E88" s="12">
        <f>[1]!thsiFinD("ths_int_chg_ratio_index",E$1,$A$4,$A88,101)</f>
        <v>19.013051230003999</v>
      </c>
      <c r="F88" s="12">
        <f>[1]!thsiFinD("ths_adjustment_nvg_ratio_fund",F$1,$A$4,$A88,101)</f>
        <v>23.572744014733001</v>
      </c>
      <c r="G88" s="12">
        <f>[1]!thsiFinD("ths_adjustment_nvg_ratio_fund",G$1,$A$4,$A88,101)</f>
        <v>15.834279228150001</v>
      </c>
      <c r="H88" s="12">
        <f>[1]!thsiFinD("ths_adjustment_nvg_ratio_fund",H$1,$A$4,$A88,101)</f>
        <v>20</v>
      </c>
      <c r="I88" s="12">
        <f>[1]!thsiFinD("ths_adjustment_nvg_ratio_fund",I$1,$A$4,$A88,101)</f>
        <v>12.9296875</v>
      </c>
      <c r="J88" s="32">
        <f t="shared" si="26"/>
        <v>0.18943520442922213</v>
      </c>
      <c r="K88" s="45">
        <f t="shared" si="27"/>
        <v>0.19802863200123674</v>
      </c>
      <c r="L88" s="45">
        <f t="shared" si="28"/>
        <v>0.18084177685720751</v>
      </c>
      <c r="M88" s="32">
        <f>[1]!thsiFinD("ths_int_chg_ratio_index",M$1,$A$4,$A88,101)/100</f>
        <v>0.19935456560271</v>
      </c>
      <c r="N88" s="32">
        <f>[1]!thsiFinD("ths_int_chg_ratio_index",N$1,$A$4,$A88,101)/100</f>
        <v>-3.6251899737570002E-2</v>
      </c>
      <c r="O88" s="33">
        <f t="shared" si="21"/>
        <v>1.189435204429222</v>
      </c>
      <c r="P88" s="33">
        <f t="shared" si="22"/>
        <v>1.1980286320012368</v>
      </c>
      <c r="Q88" s="33">
        <f t="shared" si="23"/>
        <v>1.1808417768572075</v>
      </c>
      <c r="R88" s="33">
        <f t="shared" si="24"/>
        <v>1.19935456560271</v>
      </c>
      <c r="S88" s="33">
        <f t="shared" si="25"/>
        <v>0.96374810026242996</v>
      </c>
      <c r="T88" s="32">
        <f t="shared" si="33"/>
        <v>-5.3872159084678017E-3</v>
      </c>
      <c r="U88" s="32">
        <f t="shared" si="34"/>
        <v>-5.3277350949390012E-3</v>
      </c>
      <c r="V88" s="32">
        <f t="shared" si="35"/>
        <v>-5.4475551808237377E-3</v>
      </c>
      <c r="W88" s="32">
        <f t="shared" si="36"/>
        <v>-7.2262219538351546E-3</v>
      </c>
      <c r="X88" s="32">
        <f t="shared" si="36"/>
        <v>-1.0349324069519494E-2</v>
      </c>
      <c r="Y88" s="34">
        <f>MAX(O$4:O88)</f>
        <v>1.3475378616213649</v>
      </c>
      <c r="Z88" s="34">
        <f>MAX(P$4:P88)</f>
        <v>1.3751325587550249</v>
      </c>
      <c r="AA88" s="34">
        <f>MAX(Q$4:Q88)</f>
        <v>1.3199431644877051</v>
      </c>
      <c r="AB88" s="34">
        <f>MAX(R$4:R88)</f>
        <v>1.2958782923069001</v>
      </c>
      <c r="AC88" s="34">
        <f>MAX(S$4:S88)</f>
        <v>1.0293228482782351</v>
      </c>
      <c r="AD88" s="35">
        <f t="shared" si="29"/>
        <v>-0.11732706122402592</v>
      </c>
      <c r="AE88" s="35">
        <f t="shared" si="30"/>
        <v>-0.12879043960251302</v>
      </c>
      <c r="AF88" s="35">
        <f t="shared" si="31"/>
        <v>-0.10538437667085876</v>
      </c>
      <c r="AG88" s="35">
        <f t="shared" si="32"/>
        <v>-7.4485179107646182E-2</v>
      </c>
      <c r="AH88" s="35">
        <f t="shared" si="32"/>
        <v>-6.3706686512878918E-2</v>
      </c>
    </row>
    <row r="89" spans="1:34">
      <c r="A89" s="28">
        <v>43966</v>
      </c>
      <c r="B89" s="12">
        <f>[1]!thsiFinD("ths_int_chg_ratio_index",B$1,$A$4,$A89,101)</f>
        <v>4.3175251420466001</v>
      </c>
      <c r="C89" s="12">
        <f>[1]!thsiFinD("ths_int_chg_ratio_index",C$1,$A$4,$A89,101)</f>
        <v>38.938902931305002</v>
      </c>
      <c r="D89" s="12">
        <f>[1]!thsiFinD("ths_int_chg_ratio_index",D$1,$A$4,$A89,101)</f>
        <v>24.590697830412001</v>
      </c>
      <c r="E89" s="12">
        <f>[1]!thsiFinD("ths_int_chg_ratio_index",E$1,$A$4,$A89,101)</f>
        <v>19.617992375279002</v>
      </c>
      <c r="F89" s="12">
        <f>[1]!thsiFinD("ths_adjustment_nvg_ratio_fund",F$1,$A$4,$A89,101)</f>
        <v>23.941068139963001</v>
      </c>
      <c r="G89" s="12">
        <f>[1]!thsiFinD("ths_adjustment_nvg_ratio_fund",G$1,$A$4,$A89,101)</f>
        <v>16.969353007946001</v>
      </c>
      <c r="H89" s="12">
        <f>[1]!thsiFinD("ths_adjustment_nvg_ratio_fund",H$1,$A$4,$A89,101)</f>
        <v>21.153846153846001</v>
      </c>
      <c r="I89" s="12">
        <f>[1]!thsiFinD("ths_adjustment_nvg_ratio_fund",I$1,$A$4,$A89,101)</f>
        <v>13.7109375</v>
      </c>
      <c r="J89" s="32">
        <f t="shared" si="26"/>
        <v>0.20405040385099701</v>
      </c>
      <c r="K89" s="45">
        <f t="shared" si="27"/>
        <v>0.21866279569760649</v>
      </c>
      <c r="L89" s="45">
        <f t="shared" si="28"/>
        <v>0.18943801200438753</v>
      </c>
      <c r="M89" s="32">
        <f>[1]!thsiFinD("ths_int_chg_ratio_index",M$1,$A$4,$A89,101)/100</f>
        <v>0.20762672344769001</v>
      </c>
      <c r="N89" s="32">
        <f>[1]!thsiFinD("ths_int_chg_ratio_index",N$1,$A$4,$A89,101)/100</f>
        <v>-3.7602706514690998E-2</v>
      </c>
      <c r="O89" s="33">
        <f t="shared" si="21"/>
        <v>1.2040504038509969</v>
      </c>
      <c r="P89" s="33">
        <f t="shared" si="22"/>
        <v>1.2186627956976066</v>
      </c>
      <c r="Q89" s="33">
        <f t="shared" si="23"/>
        <v>1.1894380120043875</v>
      </c>
      <c r="R89" s="33">
        <f t="shared" si="24"/>
        <v>1.2076267234476901</v>
      </c>
      <c r="S89" s="33">
        <f t="shared" si="25"/>
        <v>0.962397293485309</v>
      </c>
      <c r="T89" s="32">
        <f t="shared" si="33"/>
        <v>1.2287512062322259E-2</v>
      </c>
      <c r="U89" s="32">
        <f t="shared" si="34"/>
        <v>1.7223431181191184E-2</v>
      </c>
      <c r="V89" s="32">
        <f t="shared" si="35"/>
        <v>7.2797518817964146E-3</v>
      </c>
      <c r="W89" s="32">
        <f t="shared" si="36"/>
        <v>6.8971745989252486E-3</v>
      </c>
      <c r="X89" s="32">
        <f t="shared" si="36"/>
        <v>-1.4016180958003055E-3</v>
      </c>
      <c r="Y89" s="34">
        <f>MAX(O$4:O89)</f>
        <v>1.3475378616213649</v>
      </c>
      <c r="Z89" s="34">
        <f>MAX(P$4:P89)</f>
        <v>1.3751325587550249</v>
      </c>
      <c r="AA89" s="34">
        <f>MAX(Q$4:Q89)</f>
        <v>1.3199431644877051</v>
      </c>
      <c r="AB89" s="34">
        <f>MAX(R$4:R89)</f>
        <v>1.2958782923069001</v>
      </c>
      <c r="AC89" s="34">
        <f>MAX(S$4:S89)</f>
        <v>1.0293228482782351</v>
      </c>
      <c r="AD89" s="35">
        <f t="shared" si="29"/>
        <v>-0.10648120684173068</v>
      </c>
      <c r="AE89" s="35">
        <f t="shared" si="30"/>
        <v>-0.11378522169461114</v>
      </c>
      <c r="AF89" s="35">
        <f t="shared" si="31"/>
        <v>-9.8871796903444054E-2</v>
      </c>
      <c r="AG89" s="35">
        <f t="shared" si="32"/>
        <v>-6.810174179405859E-2</v>
      </c>
      <c r="AH89" s="35">
        <f t="shared" si="32"/>
        <v>-6.5019012164039269E-2</v>
      </c>
    </row>
    <row r="90" spans="1:34">
      <c r="A90" s="28">
        <v>43969</v>
      </c>
      <c r="B90" s="12">
        <f>[1]!thsiFinD("ths_int_chg_ratio_index",B$1,$A$4,$A90,101)</f>
        <v>0.99197608156335004</v>
      </c>
      <c r="C90" s="12">
        <f>[1]!thsiFinD("ths_int_chg_ratio_index",C$1,$A$4,$A90,101)</f>
        <v>35.884939122153</v>
      </c>
      <c r="D90" s="12">
        <f>[1]!thsiFinD("ths_int_chg_ratio_index",D$1,$A$4,$A90,101)</f>
        <v>23.003845944891001</v>
      </c>
      <c r="E90" s="12">
        <f>[1]!thsiFinD("ths_int_chg_ratio_index",E$1,$A$4,$A90,101)</f>
        <v>18.431920262188001</v>
      </c>
      <c r="F90" s="12">
        <f>[1]!thsiFinD("ths_adjustment_nvg_ratio_fund",F$1,$A$4,$A90,101)</f>
        <v>21.117249846532001</v>
      </c>
      <c r="G90" s="12">
        <f>[1]!thsiFinD("ths_adjustment_nvg_ratio_fund",G$1,$A$4,$A90,101)</f>
        <v>14.074914869466999</v>
      </c>
      <c r="H90" s="12">
        <f>[1]!thsiFinD("ths_adjustment_nvg_ratio_fund",H$1,$A$4,$A90,101)</f>
        <v>14.615384615385</v>
      </c>
      <c r="I90" s="12">
        <f>[1]!thsiFinD("ths_adjustment_nvg_ratio_fund",I$1,$A$4,$A90,101)</f>
        <v>11.484375</v>
      </c>
      <c r="J90" s="32">
        <f t="shared" si="26"/>
        <v>0.17450575717772418</v>
      </c>
      <c r="K90" s="45">
        <f t="shared" si="27"/>
        <v>0.19578170352698837</v>
      </c>
      <c r="L90" s="45">
        <f t="shared" si="28"/>
        <v>0.15322981082845999</v>
      </c>
      <c r="M90" s="32">
        <f>[1]!thsiFinD("ths_int_chg_ratio_index",M$1,$A$4,$A90,101)/100</f>
        <v>0.19565451173504</v>
      </c>
      <c r="N90" s="32">
        <f>[1]!thsiFinD("ths_int_chg_ratio_index",N$1,$A$4,$A90,101)/100</f>
        <v>-3.7042599609102E-2</v>
      </c>
      <c r="O90" s="33">
        <f t="shared" si="21"/>
        <v>1.1745057571777242</v>
      </c>
      <c r="P90" s="33">
        <f t="shared" si="22"/>
        <v>1.1957817035269884</v>
      </c>
      <c r="Q90" s="33">
        <f t="shared" si="23"/>
        <v>1.15322981082846</v>
      </c>
      <c r="R90" s="33">
        <f t="shared" si="24"/>
        <v>1.1956545117350399</v>
      </c>
      <c r="S90" s="33">
        <f t="shared" si="25"/>
        <v>0.96295740039089806</v>
      </c>
      <c r="T90" s="32">
        <f t="shared" si="33"/>
        <v>-2.4537715845431407E-2</v>
      </c>
      <c r="U90" s="32">
        <f t="shared" si="34"/>
        <v>-1.8775572907778981E-2</v>
      </c>
      <c r="V90" s="32">
        <f t="shared" si="35"/>
        <v>-3.0441436048366244E-2</v>
      </c>
      <c r="W90" s="32">
        <f t="shared" si="36"/>
        <v>-9.9138346975879976E-3</v>
      </c>
      <c r="X90" s="32">
        <f t="shared" si="36"/>
        <v>5.8199135573278049E-4</v>
      </c>
      <c r="Y90" s="34">
        <f>MAX(O$4:O90)</f>
        <v>1.3475378616213649</v>
      </c>
      <c r="Z90" s="34">
        <f>MAX(P$4:P90)</f>
        <v>1.3751325587550249</v>
      </c>
      <c r="AA90" s="34">
        <f>MAX(Q$4:Q90)</f>
        <v>1.3199431644877051</v>
      </c>
      <c r="AB90" s="34">
        <f>MAX(R$4:R90)</f>
        <v>1.2958782923069001</v>
      </c>
      <c r="AC90" s="34">
        <f>MAX(S$4:S90)</f>
        <v>1.0293228482782351</v>
      </c>
      <c r="AD90" s="35">
        <f t="shared" si="29"/>
        <v>-0.12840611709080108</v>
      </c>
      <c r="AE90" s="35">
        <f t="shared" si="30"/>
        <v>-0.13042441187663512</v>
      </c>
      <c r="AF90" s="35">
        <f t="shared" si="31"/>
        <v>-0.12630343346938711</v>
      </c>
      <c r="AG90" s="35">
        <f t="shared" si="32"/>
        <v>-7.7340427080882401E-2</v>
      </c>
      <c r="AH90" s="35">
        <f t="shared" si="32"/>
        <v>-6.4474861311344167E-2</v>
      </c>
    </row>
    <row r="91" spans="1:34">
      <c r="A91" s="28">
        <v>43970</v>
      </c>
      <c r="B91" s="12">
        <f>[1]!thsiFinD("ths_int_chg_ratio_index",B$1,$A$4,$A91,101)</f>
        <v>2.0806361337645001</v>
      </c>
      <c r="C91" s="12">
        <f>[1]!thsiFinD("ths_int_chg_ratio_index",C$1,$A$4,$A91,101)</f>
        <v>44.127190538249998</v>
      </c>
      <c r="D91" s="12">
        <f>[1]!thsiFinD("ths_int_chg_ratio_index",D$1,$A$4,$A91,101)</f>
        <v>29.880083167651001</v>
      </c>
      <c r="E91" s="12">
        <f>[1]!thsiFinD("ths_int_chg_ratio_index",E$1,$A$4,$A91,101)</f>
        <v>20.129039451903001</v>
      </c>
      <c r="F91" s="12">
        <f>[1]!thsiFinD("ths_adjustment_nvg_ratio_fund",F$1,$A$4,$A91,101)</f>
        <v>23.265807243708</v>
      </c>
      <c r="G91" s="12">
        <f>[1]!thsiFinD("ths_adjustment_nvg_ratio_fund",G$1,$A$4,$A91,101)</f>
        <v>17.309875141884</v>
      </c>
      <c r="H91" s="12">
        <f>[1]!thsiFinD("ths_adjustment_nvg_ratio_fund",H$1,$A$4,$A91,101)</f>
        <v>18</v>
      </c>
      <c r="I91" s="12">
        <f>[1]!thsiFinD("ths_adjustment_nvg_ratio_fund",I$1,$A$4,$A91,101)</f>
        <v>13.095703125</v>
      </c>
      <c r="J91" s="32">
        <f t="shared" si="26"/>
        <v>0.20986041850270062</v>
      </c>
      <c r="K91" s="45">
        <f t="shared" si="27"/>
        <v>0.24054237322892125</v>
      </c>
      <c r="L91" s="45">
        <f t="shared" si="28"/>
        <v>0.17917846377648</v>
      </c>
      <c r="M91" s="32">
        <f>[1]!thsiFinD("ths_int_chg_ratio_index",M$1,$A$4,$A91,101)/100</f>
        <v>0.23241259701802</v>
      </c>
      <c r="N91" s="32">
        <f>[1]!thsiFinD("ths_int_chg_ratio_index",N$1,$A$4,$A91,101)/100</f>
        <v>-2.7860683431764E-2</v>
      </c>
      <c r="O91" s="33">
        <f t="shared" si="21"/>
        <v>1.2098604185027007</v>
      </c>
      <c r="P91" s="33">
        <f t="shared" si="22"/>
        <v>1.2405423732289211</v>
      </c>
      <c r="Q91" s="33">
        <f t="shared" si="23"/>
        <v>1.1791784637764799</v>
      </c>
      <c r="R91" s="33">
        <f t="shared" si="24"/>
        <v>1.23241259701802</v>
      </c>
      <c r="S91" s="33">
        <f t="shared" si="25"/>
        <v>0.97213931656823604</v>
      </c>
      <c r="T91" s="32">
        <f t="shared" si="33"/>
        <v>3.0101735226851334E-2</v>
      </c>
      <c r="U91" s="32">
        <f t="shared" si="34"/>
        <v>3.743214130966388E-2</v>
      </c>
      <c r="V91" s="32">
        <f t="shared" si="35"/>
        <v>2.2500851698742386E-2</v>
      </c>
      <c r="W91" s="32">
        <f t="shared" si="36"/>
        <v>3.0743065762065092E-2</v>
      </c>
      <c r="X91" s="32">
        <f t="shared" si="36"/>
        <v>9.5351218793382486E-3</v>
      </c>
      <c r="Y91" s="34">
        <f>MAX(O$4:O91)</f>
        <v>1.3475378616213649</v>
      </c>
      <c r="Z91" s="34">
        <f>MAX(P$4:P91)</f>
        <v>1.3751325587550249</v>
      </c>
      <c r="AA91" s="34">
        <f>MAX(Q$4:Q91)</f>
        <v>1.3199431644877051</v>
      </c>
      <c r="AB91" s="34">
        <f>MAX(R$4:R91)</f>
        <v>1.2958782923069001</v>
      </c>
      <c r="AC91" s="34">
        <f>MAX(S$4:S91)</f>
        <v>1.0293228482782351</v>
      </c>
      <c r="AD91" s="35">
        <f t="shared" si="29"/>
        <v>-0.1021696288021251</v>
      </c>
      <c r="AE91" s="35">
        <f t="shared" si="30"/>
        <v>-9.7874335582567307E-2</v>
      </c>
      <c r="AF91" s="35">
        <f t="shared" si="31"/>
        <v>-0.10664451659618135</v>
      </c>
      <c r="AG91" s="35">
        <f t="shared" si="32"/>
        <v>-4.8975043154631082E-2</v>
      </c>
      <c r="AH91" s="35">
        <f t="shared" si="32"/>
        <v>-5.555451509276299E-2</v>
      </c>
    </row>
    <row r="92" spans="1:34">
      <c r="A92" s="28">
        <v>43971</v>
      </c>
      <c r="B92" s="12">
        <f>[1]!thsiFinD("ths_int_chg_ratio_index",B$1,$A$4,$A92,101)</f>
        <v>0.95977072181585998</v>
      </c>
      <c r="C92" s="12">
        <f>[1]!thsiFinD("ths_int_chg_ratio_index",C$1,$A$4,$A92,101)</f>
        <v>40.148525736647997</v>
      </c>
      <c r="D92" s="12">
        <f>[1]!thsiFinD("ths_int_chg_ratio_index",D$1,$A$4,$A92,101)</f>
        <v>28.171776777899002</v>
      </c>
      <c r="E92" s="12">
        <f>[1]!thsiFinD("ths_int_chg_ratio_index",E$1,$A$4,$A92,101)</f>
        <v>18.801485442809</v>
      </c>
      <c r="F92" s="12">
        <f>[1]!thsiFinD("ths_adjustment_nvg_ratio_fund",F$1,$A$4,$A92,101)</f>
        <v>22.283609576427001</v>
      </c>
      <c r="G92" s="12">
        <f>[1]!thsiFinD("ths_adjustment_nvg_ratio_fund",G$1,$A$4,$A92,101)</f>
        <v>15.039727582293001</v>
      </c>
      <c r="H92" s="12">
        <f>[1]!thsiFinD("ths_adjustment_nvg_ratio_fund",H$1,$A$4,$A92,101)</f>
        <v>15.615384615385</v>
      </c>
      <c r="I92" s="12">
        <f>[1]!thsiFinD("ths_adjustment_nvg_ratio_fund",I$1,$A$4,$A92,101)</f>
        <v>11.85546875</v>
      </c>
      <c r="J92" s="32">
        <f t="shared" si="26"/>
        <v>0.19109468650409606</v>
      </c>
      <c r="K92" s="45">
        <f t="shared" si="27"/>
        <v>0.22020389669792961</v>
      </c>
      <c r="L92" s="45">
        <f t="shared" si="28"/>
        <v>0.1619854763102625</v>
      </c>
      <c r="M92" s="32">
        <f>[1]!thsiFinD("ths_int_chg_ratio_index",M$1,$A$4,$A92,101)/100</f>
        <v>0.2152738794596</v>
      </c>
      <c r="N92" s="32">
        <f>[1]!thsiFinD("ths_int_chg_ratio_index",N$1,$A$4,$A92,101)/100</f>
        <v>-3.4301003095524002E-2</v>
      </c>
      <c r="O92" s="33">
        <f t="shared" si="21"/>
        <v>1.1910946865040961</v>
      </c>
      <c r="P92" s="33">
        <f t="shared" si="22"/>
        <v>1.2202038966979296</v>
      </c>
      <c r="Q92" s="33">
        <f t="shared" si="23"/>
        <v>1.1619854763102624</v>
      </c>
      <c r="R92" s="33">
        <f t="shared" si="24"/>
        <v>1.2152738794596001</v>
      </c>
      <c r="S92" s="33">
        <f t="shared" si="25"/>
        <v>0.96569899690447603</v>
      </c>
      <c r="T92" s="32">
        <f t="shared" si="33"/>
        <v>-1.5510658677327926E-2</v>
      </c>
      <c r="U92" s="32">
        <f t="shared" si="34"/>
        <v>-1.6394826142096197E-2</v>
      </c>
      <c r="V92" s="32">
        <f t="shared" si="35"/>
        <v>-1.4580479540946434E-2</v>
      </c>
      <c r="W92" s="32">
        <f t="shared" si="36"/>
        <v>-1.3906639383506114E-2</v>
      </c>
      <c r="X92" s="32">
        <f t="shared" si="36"/>
        <v>-6.624893730761805E-3</v>
      </c>
      <c r="Y92" s="34">
        <f>MAX(O$4:O92)</f>
        <v>1.3475378616213649</v>
      </c>
      <c r="Z92" s="34">
        <f>MAX(P$4:P92)</f>
        <v>1.3751325587550249</v>
      </c>
      <c r="AA92" s="34">
        <f>MAX(Q$4:Q92)</f>
        <v>1.3199431644877051</v>
      </c>
      <c r="AB92" s="34">
        <f>MAX(R$4:R92)</f>
        <v>1.2958782923069001</v>
      </c>
      <c r="AC92" s="34">
        <f>MAX(S$4:S92)</f>
        <v>1.0293228482782351</v>
      </c>
      <c r="AD92" s="35">
        <f t="shared" si="29"/>
        <v>-0.11609556923991393</v>
      </c>
      <c r="AE92" s="35">
        <f t="shared" si="30"/>
        <v>-0.11266452900901414</v>
      </c>
      <c r="AF92" s="35">
        <f t="shared" si="31"/>
        <v>-0.119670067944743</v>
      </c>
      <c r="AG92" s="35">
        <f t="shared" si="32"/>
        <v>-6.220060427419416E-2</v>
      </c>
      <c r="AH92" s="35">
        <f t="shared" si="32"/>
        <v>-6.1811366064771334E-2</v>
      </c>
    </row>
    <row r="93" spans="1:34">
      <c r="A93" s="28">
        <v>43972</v>
      </c>
      <c r="B93" s="12">
        <f>[1]!thsiFinD("ths_int_chg_ratio_index",B$1,$A$4,$A93,101)</f>
        <v>-1.2826125218327</v>
      </c>
      <c r="C93" s="12">
        <f>[1]!thsiFinD("ths_int_chg_ratio_index",C$1,$A$4,$A93,101)</f>
        <v>33.965518112447</v>
      </c>
      <c r="D93" s="12">
        <f>[1]!thsiFinD("ths_int_chg_ratio_index",D$1,$A$4,$A93,101)</f>
        <v>22.771606496427999</v>
      </c>
      <c r="E93" s="12">
        <f>[1]!thsiFinD("ths_int_chg_ratio_index",E$1,$A$4,$A93,101)</f>
        <v>18.139516970867</v>
      </c>
      <c r="F93" s="12">
        <f>[1]!thsiFinD("ths_adjustment_nvg_ratio_fund",F$1,$A$4,$A93,101)</f>
        <v>20.196439533456001</v>
      </c>
      <c r="G93" s="12">
        <f>[1]!thsiFinD("ths_adjustment_nvg_ratio_fund",G$1,$A$4,$A93,101)</f>
        <v>12.315550510783</v>
      </c>
      <c r="H93" s="12">
        <f>[1]!thsiFinD("ths_adjustment_nvg_ratio_fund",H$1,$A$4,$A93,101)</f>
        <v>11.846153846153999</v>
      </c>
      <c r="I93" s="12">
        <f>[1]!thsiFinD("ths_adjustment_nvg_ratio_fund",I$1,$A$4,$A93,101)</f>
        <v>10.546875</v>
      </c>
      <c r="J93" s="32">
        <f t="shared" si="26"/>
        <v>0.16062380993537786</v>
      </c>
      <c r="K93" s="45">
        <f t="shared" si="27"/>
        <v>0.18398507264477323</v>
      </c>
      <c r="L93" s="45">
        <f t="shared" si="28"/>
        <v>0.1372625472259825</v>
      </c>
      <c r="M93" s="32">
        <f>[1]!thsiFinD("ths_int_chg_ratio_index",M$1,$A$4,$A93,101)/100</f>
        <v>0.19239136279337998</v>
      </c>
      <c r="N93" s="32">
        <f>[1]!thsiFinD("ths_int_chg_ratio_index",N$1,$A$4,$A93,101)/100</f>
        <v>-4.1052319245412999E-2</v>
      </c>
      <c r="O93" s="33">
        <f t="shared" si="21"/>
        <v>1.1606238099353778</v>
      </c>
      <c r="P93" s="33">
        <f t="shared" si="22"/>
        <v>1.1839850726447732</v>
      </c>
      <c r="Q93" s="33">
        <f t="shared" si="23"/>
        <v>1.1372625472259825</v>
      </c>
      <c r="R93" s="33">
        <f t="shared" si="24"/>
        <v>1.19239136279338</v>
      </c>
      <c r="S93" s="33">
        <f t="shared" si="25"/>
        <v>0.95894768075458703</v>
      </c>
      <c r="T93" s="32">
        <f t="shared" si="33"/>
        <v>-2.5582245403303228E-2</v>
      </c>
      <c r="U93" s="32">
        <f t="shared" si="34"/>
        <v>-2.9682599892665862E-2</v>
      </c>
      <c r="V93" s="32">
        <f t="shared" si="35"/>
        <v>-2.127645275118617E-2</v>
      </c>
      <c r="W93" s="32">
        <f t="shared" si="36"/>
        <v>-1.882910268456961E-2</v>
      </c>
      <c r="X93" s="32">
        <f t="shared" si="36"/>
        <v>-6.991118528164697E-3</v>
      </c>
      <c r="Y93" s="34">
        <f>MAX(O$4:O93)</f>
        <v>1.3475378616213649</v>
      </c>
      <c r="Z93" s="34">
        <f>MAX(P$4:P93)</f>
        <v>1.3751325587550249</v>
      </c>
      <c r="AA93" s="34">
        <f>MAX(Q$4:Q93)</f>
        <v>1.3199431644877051</v>
      </c>
      <c r="AB93" s="34">
        <f>MAX(R$4:R93)</f>
        <v>1.2958782923069001</v>
      </c>
      <c r="AC93" s="34">
        <f>MAX(S$4:S93)</f>
        <v>1.0293228482782351</v>
      </c>
      <c r="AD93" s="35">
        <f t="shared" si="29"/>
        <v>-0.13870782930068548</v>
      </c>
      <c r="AE93" s="35">
        <f t="shared" si="30"/>
        <v>-0.13900295276500985</v>
      </c>
      <c r="AF93" s="35">
        <f t="shared" si="31"/>
        <v>-0.13840036614957163</v>
      </c>
      <c r="AG93" s="35">
        <f t="shared" si="32"/>
        <v>-7.985852539384275E-2</v>
      </c>
      <c r="AH93" s="35">
        <f t="shared" si="32"/>
        <v>-6.8370354006389467E-2</v>
      </c>
    </row>
    <row r="94" spans="1:34">
      <c r="A94" s="28">
        <v>43973</v>
      </c>
      <c r="B94" s="12">
        <f>[1]!thsiFinD("ths_int_chg_ratio_index",B$1,$A$4,$A94,101)</f>
        <v>-2.5430941046440001</v>
      </c>
      <c r="C94" s="12">
        <f>[1]!thsiFinD("ths_int_chg_ratio_index",C$1,$A$4,$A94,101)</f>
        <v>32.151604500144003</v>
      </c>
      <c r="D94" s="12">
        <f>[1]!thsiFinD("ths_int_chg_ratio_index",D$1,$A$4,$A94,101)</f>
        <v>20.685521191334999</v>
      </c>
      <c r="E94" s="12">
        <f>[1]!thsiFinD("ths_int_chg_ratio_index",E$1,$A$4,$A94,101)</f>
        <v>14.897019681389001</v>
      </c>
      <c r="F94" s="12">
        <f>[1]!thsiFinD("ths_adjustment_nvg_ratio_fund",F$1,$A$4,$A94,101)</f>
        <v>17.679558011049998</v>
      </c>
      <c r="G94" s="12">
        <f>[1]!thsiFinD("ths_adjustment_nvg_ratio_fund",G$1,$A$4,$A94,101)</f>
        <v>10.272417707151</v>
      </c>
      <c r="H94" s="12">
        <f>[1]!thsiFinD("ths_adjustment_nvg_ratio_fund",H$1,$A$4,$A94,101)</f>
        <v>9.6153846153846008</v>
      </c>
      <c r="I94" s="12">
        <f>[1]!thsiFinD("ths_adjustment_nvg_ratio_fund",I$1,$A$4,$A94,101)</f>
        <v>8.955078125</v>
      </c>
      <c r="J94" s="32">
        <f t="shared" si="26"/>
        <v>0.13964186215851199</v>
      </c>
      <c r="K94" s="45">
        <f t="shared" si="27"/>
        <v>0.16297762817056</v>
      </c>
      <c r="L94" s="45">
        <f t="shared" si="28"/>
        <v>0.11630609614646399</v>
      </c>
      <c r="M94" s="32">
        <f>[1]!thsiFinD("ths_int_chg_ratio_index",M$1,$A$4,$A94,101)/100</f>
        <v>0.16015767291667998</v>
      </c>
      <c r="N94" s="32">
        <f>[1]!thsiFinD("ths_int_chg_ratio_index",N$1,$A$4,$A94,101)/100</f>
        <v>-6.1863818086563001E-2</v>
      </c>
      <c r="O94" s="33">
        <f t="shared" si="21"/>
        <v>1.139641862158512</v>
      </c>
      <c r="P94" s="33">
        <f t="shared" si="22"/>
        <v>1.1629776281705599</v>
      </c>
      <c r="Q94" s="33">
        <f t="shared" si="23"/>
        <v>1.1163060961464639</v>
      </c>
      <c r="R94" s="33">
        <f t="shared" si="24"/>
        <v>1.16015767291668</v>
      </c>
      <c r="S94" s="33">
        <f t="shared" si="25"/>
        <v>0.93813618191343695</v>
      </c>
      <c r="T94" s="32">
        <f t="shared" si="33"/>
        <v>-1.8078164171071109E-2</v>
      </c>
      <c r="U94" s="32">
        <f t="shared" si="34"/>
        <v>-1.7742997745137989E-2</v>
      </c>
      <c r="V94" s="32">
        <f t="shared" si="35"/>
        <v>-1.8427100347791936E-2</v>
      </c>
      <c r="W94" s="32">
        <f t="shared" si="36"/>
        <v>-2.703281060438667E-2</v>
      </c>
      <c r="X94" s="32">
        <f t="shared" si="36"/>
        <v>-2.1702434093978651E-2</v>
      </c>
      <c r="Y94" s="34">
        <f>MAX(O$4:O94)</f>
        <v>1.3475378616213649</v>
      </c>
      <c r="Z94" s="34">
        <f>MAX(P$4:P94)</f>
        <v>1.3751325587550249</v>
      </c>
      <c r="AA94" s="34">
        <f>MAX(Q$4:Q94)</f>
        <v>1.3199431644877051</v>
      </c>
      <c r="AB94" s="34">
        <f>MAX(R$4:R94)</f>
        <v>1.2958782923069001</v>
      </c>
      <c r="AC94" s="34">
        <f>MAX(S$4:S94)</f>
        <v>1.0293228482782351</v>
      </c>
      <c r="AD94" s="35">
        <f t="shared" si="29"/>
        <v>-0.15427841056184588</v>
      </c>
      <c r="AE94" s="35">
        <f t="shared" si="30"/>
        <v>-0.15427962143267071</v>
      </c>
      <c r="AF94" s="35">
        <f t="shared" si="31"/>
        <v>-0.15427714906215417</v>
      </c>
      <c r="AG94" s="35">
        <f t="shared" si="32"/>
        <v>-0.10473253560611206</v>
      </c>
      <c r="AH94" s="35">
        <f t="shared" si="32"/>
        <v>-8.8588984998562381E-2</v>
      </c>
    </row>
    <row r="95" spans="1:34">
      <c r="A95" s="28">
        <v>43976</v>
      </c>
      <c r="B95" s="12">
        <f>[1]!thsiFinD("ths_int_chg_ratio_index",B$1,$A$4,$A95,101)</f>
        <v>-5.4340637194525998</v>
      </c>
      <c r="C95" s="12">
        <f>[1]!thsiFinD("ths_int_chg_ratio_index",C$1,$A$4,$A95,101)</f>
        <v>31.475717504997998</v>
      </c>
      <c r="D95" s="12">
        <f>[1]!thsiFinD("ths_int_chg_ratio_index",D$1,$A$4,$A95,101)</f>
        <v>18.8643018293</v>
      </c>
      <c r="E95" s="12">
        <f>[1]!thsiFinD("ths_int_chg_ratio_index",E$1,$A$4,$A95,101)</f>
        <v>15.493841946481</v>
      </c>
      <c r="F95" s="12">
        <f>[1]!thsiFinD("ths_adjustment_nvg_ratio_fund",F$1,$A$4,$A95,101)</f>
        <v>16.267648864333999</v>
      </c>
      <c r="G95" s="12">
        <f>[1]!thsiFinD("ths_adjustment_nvg_ratio_fund",G$1,$A$4,$A95,101)</f>
        <v>9.3076049943246009</v>
      </c>
      <c r="H95" s="12">
        <f>[1]!thsiFinD("ths_adjustment_nvg_ratio_fund",H$1,$A$4,$A95,101)</f>
        <v>7.8461538461537996</v>
      </c>
      <c r="I95" s="12">
        <f>[1]!thsiFinD("ths_adjustment_nvg_ratio_fund",I$1,$A$4,$A95,101)</f>
        <v>8.857421875</v>
      </c>
      <c r="J95" s="32">
        <f t="shared" si="26"/>
        <v>0.1283482839264235</v>
      </c>
      <c r="K95" s="45">
        <f t="shared" si="27"/>
        <v>0.15099949390331599</v>
      </c>
      <c r="L95" s="45">
        <f t="shared" si="28"/>
        <v>0.10569707394953098</v>
      </c>
      <c r="M95" s="32">
        <f>[1]!thsiFinD("ths_int_chg_ratio_index",M$1,$A$4,$A95,101)/100</f>
        <v>0.15740054767093001</v>
      </c>
      <c r="N95" s="32">
        <f>[1]!thsiFinD("ths_int_chg_ratio_index",N$1,$A$4,$A95,101)/100</f>
        <v>-6.1414608617151999E-2</v>
      </c>
      <c r="O95" s="33">
        <f t="shared" si="21"/>
        <v>1.1283482839264236</v>
      </c>
      <c r="P95" s="33">
        <f t="shared" si="22"/>
        <v>1.1509994939033159</v>
      </c>
      <c r="Q95" s="33">
        <f t="shared" si="23"/>
        <v>1.1056970739495311</v>
      </c>
      <c r="R95" s="33">
        <f t="shared" si="24"/>
        <v>1.1574005476709299</v>
      </c>
      <c r="S95" s="33">
        <f t="shared" si="25"/>
        <v>0.93858539138284802</v>
      </c>
      <c r="T95" s="32">
        <f t="shared" si="33"/>
        <v>-9.9097607828287915E-3</v>
      </c>
      <c r="U95" s="32">
        <f t="shared" si="34"/>
        <v>-1.0299539713490846E-2</v>
      </c>
      <c r="V95" s="32">
        <f t="shared" si="35"/>
        <v>-9.5036856231061062E-3</v>
      </c>
      <c r="W95" s="32">
        <f t="shared" si="36"/>
        <v>-2.3765090815790479E-3</v>
      </c>
      <c r="X95" s="32">
        <f t="shared" si="36"/>
        <v>4.7883183494201731E-4</v>
      </c>
      <c r="Y95" s="34">
        <f>MAX(O$4:O95)</f>
        <v>1.3475378616213649</v>
      </c>
      <c r="Z95" s="34">
        <f>MAX(P$4:P95)</f>
        <v>1.3751325587550249</v>
      </c>
      <c r="AA95" s="34">
        <f>MAX(Q$4:Q95)</f>
        <v>1.3199431644877051</v>
      </c>
      <c r="AB95" s="34">
        <f>MAX(R$4:R95)</f>
        <v>1.2958782923069001</v>
      </c>
      <c r="AC95" s="34">
        <f>MAX(S$4:S95)</f>
        <v>1.0293228482782351</v>
      </c>
      <c r="AD95" s="35">
        <f t="shared" si="29"/>
        <v>-0.16265930920205185</v>
      </c>
      <c r="AE95" s="35">
        <f t="shared" si="30"/>
        <v>-0.16299015205823331</v>
      </c>
      <c r="AF95" s="35">
        <f t="shared" si="31"/>
        <v>-0.16231463316174444</v>
      </c>
      <c r="AG95" s="35">
        <f t="shared" si="32"/>
        <v>-0.10686014686568635</v>
      </c>
      <c r="AH95" s="35">
        <f t="shared" si="32"/>
        <v>-8.815257238986296E-2</v>
      </c>
    </row>
    <row r="96" spans="1:34">
      <c r="A96" s="28">
        <v>43977</v>
      </c>
      <c r="B96" s="12">
        <f>[1]!thsiFinD("ths_int_chg_ratio_index",B$1,$A$4,$A96,101)</f>
        <v>-3.2038429709115999</v>
      </c>
      <c r="C96" s="12">
        <f>[1]!thsiFinD("ths_int_chg_ratio_index",C$1,$A$4,$A96,101)</f>
        <v>35.481672944202003</v>
      </c>
      <c r="D96" s="12">
        <f>[1]!thsiFinD("ths_int_chg_ratio_index",D$1,$A$4,$A96,101)</f>
        <v>24.804481293653001</v>
      </c>
      <c r="E96" s="12">
        <f>[1]!thsiFinD("ths_int_chg_ratio_index",E$1,$A$4,$A96,101)</f>
        <v>18.966894615504</v>
      </c>
      <c r="F96" s="12">
        <f>[1]!thsiFinD("ths_adjustment_nvg_ratio_fund",F$1,$A$4,$A96,101)</f>
        <v>19.152854511971</v>
      </c>
      <c r="G96" s="12">
        <f>[1]!thsiFinD("ths_adjustment_nvg_ratio_fund",G$1,$A$4,$A96,101)</f>
        <v>12.599318955732</v>
      </c>
      <c r="H96" s="12">
        <f>[1]!thsiFinD("ths_adjustment_nvg_ratio_fund",H$1,$A$4,$A96,101)</f>
        <v>11.538461538462</v>
      </c>
      <c r="I96" s="12">
        <f>[1]!thsiFinD("ths_adjustment_nvg_ratio_fund",I$1,$A$4,$A96,101)</f>
        <v>10.888671875</v>
      </c>
      <c r="J96" s="32">
        <f t="shared" si="26"/>
        <v>0.16278564095451553</v>
      </c>
      <c r="K96" s="45">
        <f t="shared" si="27"/>
        <v>0.19012301470611853</v>
      </c>
      <c r="L96" s="45">
        <f t="shared" si="28"/>
        <v>0.1354482672029125</v>
      </c>
      <c r="M96" s="32">
        <f>[1]!thsiFinD("ths_int_chg_ratio_index",M$1,$A$4,$A96,101)/100</f>
        <v>0.20675789953239998</v>
      </c>
      <c r="N96" s="32">
        <f>[1]!thsiFinD("ths_int_chg_ratio_index",N$1,$A$4,$A96,101)/100</f>
        <v>-4.8844205731026998E-2</v>
      </c>
      <c r="O96" s="33">
        <f t="shared" si="21"/>
        <v>1.1627856409545156</v>
      </c>
      <c r="P96" s="33">
        <f t="shared" si="22"/>
        <v>1.1901230147061186</v>
      </c>
      <c r="Q96" s="33">
        <f t="shared" si="23"/>
        <v>1.1354482672029125</v>
      </c>
      <c r="R96" s="33">
        <f t="shared" si="24"/>
        <v>1.2067578995324</v>
      </c>
      <c r="S96" s="33">
        <f t="shared" si="25"/>
        <v>0.95115579426897301</v>
      </c>
      <c r="T96" s="32">
        <f t="shared" si="33"/>
        <v>3.0520148360803079E-2</v>
      </c>
      <c r="U96" s="32">
        <f t="shared" si="34"/>
        <v>3.3990910517367245E-2</v>
      </c>
      <c r="V96" s="32">
        <f t="shared" si="35"/>
        <v>2.6907182766714444E-2</v>
      </c>
      <c r="W96" s="32">
        <f t="shared" si="36"/>
        <v>4.2645004757249527E-2</v>
      </c>
      <c r="X96" s="32">
        <f t="shared" si="36"/>
        <v>1.3392924076524038E-2</v>
      </c>
      <c r="Y96" s="34">
        <f>MAX(O$4:O96)</f>
        <v>1.3475378616213649</v>
      </c>
      <c r="Z96" s="34">
        <f>MAX(P$4:P96)</f>
        <v>1.3751325587550249</v>
      </c>
      <c r="AA96" s="34">
        <f>MAX(Q$4:Q96)</f>
        <v>1.3199431644877051</v>
      </c>
      <c r="AB96" s="34">
        <f>MAX(R$4:R96)</f>
        <v>1.2958782923069001</v>
      </c>
      <c r="AC96" s="34">
        <f>MAX(S$4:S96)</f>
        <v>1.0293228482782351</v>
      </c>
      <c r="AD96" s="35">
        <f t="shared" si="29"/>
        <v>-0.1371035470903611</v>
      </c>
      <c r="AE96" s="35">
        <f t="shared" si="30"/>
        <v>-0.13453942521468953</v>
      </c>
      <c r="AF96" s="35">
        <f t="shared" si="31"/>
        <v>-0.1397748798952253</v>
      </c>
      <c r="AG96" s="35">
        <f t="shared" si="32"/>
        <v>-6.87721935798844E-2</v>
      </c>
      <c r="AH96" s="35">
        <f t="shared" si="32"/>
        <v>-7.5940269022506723E-2</v>
      </c>
    </row>
    <row r="97" spans="1:34">
      <c r="A97" s="28">
        <v>43978</v>
      </c>
      <c r="B97" s="12">
        <f>[1]!thsiFinD("ths_int_chg_ratio_index",B$1,$A$4,$A97,101)</f>
        <v>-4.2810343449488002</v>
      </c>
      <c r="C97" s="12">
        <f>[1]!thsiFinD("ths_int_chg_ratio_index",C$1,$A$4,$A97,101)</f>
        <v>33.096878907899999</v>
      </c>
      <c r="D97" s="12">
        <f>[1]!thsiFinD("ths_int_chg_ratio_index",D$1,$A$4,$A97,101)</f>
        <v>22.903132359225999</v>
      </c>
      <c r="E97" s="12">
        <f>[1]!thsiFinD("ths_int_chg_ratio_index",E$1,$A$4,$A97,101)</f>
        <v>16.817830934469001</v>
      </c>
      <c r="F97" s="12">
        <f>[1]!thsiFinD("ths_adjustment_nvg_ratio_fund",F$1,$A$4,$A97,101)</f>
        <v>17.92510742787</v>
      </c>
      <c r="G97" s="12">
        <f>[1]!thsiFinD("ths_adjustment_nvg_ratio_fund",G$1,$A$4,$A97,101)</f>
        <v>10.499432463110001</v>
      </c>
      <c r="H97" s="12">
        <f>[1]!thsiFinD("ths_adjustment_nvg_ratio_fund",H$1,$A$4,$A97,101)</f>
        <v>9</v>
      </c>
      <c r="I97" s="12">
        <f>[1]!thsiFinD("ths_adjustment_nvg_ratio_fund",I$1,$A$4,$A97,101)</f>
        <v>9.404296875</v>
      </c>
      <c r="J97" s="32">
        <f t="shared" si="26"/>
        <v>0.14420705577828274</v>
      </c>
      <c r="K97" s="45">
        <f t="shared" si="27"/>
        <v>0.17134201964161547</v>
      </c>
      <c r="L97" s="45">
        <f t="shared" si="28"/>
        <v>0.11707209191494999</v>
      </c>
      <c r="M97" s="32">
        <f>[1]!thsiFinD("ths_int_chg_ratio_index",M$1,$A$4,$A97,101)/100</f>
        <v>0.18114778218690999</v>
      </c>
      <c r="N97" s="32">
        <f>[1]!thsiFinD("ths_int_chg_ratio_index",N$1,$A$4,$A97,101)/100</f>
        <v>-5.6077943002034003E-2</v>
      </c>
      <c r="O97" s="33">
        <f t="shared" si="21"/>
        <v>1.1442070557782826</v>
      </c>
      <c r="P97" s="33">
        <f t="shared" si="22"/>
        <v>1.1713420196416156</v>
      </c>
      <c r="Q97" s="33">
        <f t="shared" si="23"/>
        <v>1.1170720919149499</v>
      </c>
      <c r="R97" s="33">
        <f t="shared" si="24"/>
        <v>1.1811477821869101</v>
      </c>
      <c r="S97" s="33">
        <f t="shared" si="25"/>
        <v>0.94392205699796605</v>
      </c>
      <c r="T97" s="32">
        <f t="shared" si="33"/>
        <v>-1.5977652734842973E-2</v>
      </c>
      <c r="U97" s="32">
        <f t="shared" si="34"/>
        <v>-1.578071748250387E-2</v>
      </c>
      <c r="V97" s="32">
        <f t="shared" si="35"/>
        <v>-1.6184070924896266E-2</v>
      </c>
      <c r="W97" s="32">
        <f t="shared" si="36"/>
        <v>-2.1222249595725384E-2</v>
      </c>
      <c r="X97" s="32">
        <f t="shared" si="36"/>
        <v>-7.6052075954250453E-3</v>
      </c>
      <c r="Y97" s="34">
        <f>MAX(O$4:O97)</f>
        <v>1.3475378616213649</v>
      </c>
      <c r="Z97" s="34">
        <f>MAX(P$4:P97)</f>
        <v>1.3751325587550249</v>
      </c>
      <c r="AA97" s="34">
        <f>MAX(Q$4:Q97)</f>
        <v>1.3199431644877051</v>
      </c>
      <c r="AB97" s="34">
        <f>MAX(R$4:R97)</f>
        <v>1.2958782923069001</v>
      </c>
      <c r="AC97" s="34">
        <f>MAX(S$4:S97)</f>
        <v>1.0293228482782351</v>
      </c>
      <c r="AD97" s="35">
        <f t="shared" si="29"/>
        <v>-0.15089060696107903</v>
      </c>
      <c r="AE97" s="35">
        <f t="shared" si="30"/>
        <v>-0.14819701403762198</v>
      </c>
      <c r="AF97" s="35">
        <f t="shared" si="31"/>
        <v>-0.15369682425037845</v>
      </c>
      <c r="AG97" s="35">
        <f t="shared" si="32"/>
        <v>-8.8534942518211923E-2</v>
      </c>
      <c r="AH97" s="35">
        <f t="shared" si="32"/>
        <v>-8.296793510716316E-2</v>
      </c>
    </row>
    <row r="98" spans="1:34">
      <c r="A98" s="28">
        <v>43979</v>
      </c>
      <c r="B98" s="12">
        <f>[1]!thsiFinD("ths_int_chg_ratio_index",B$1,$A$4,$A98,101)</f>
        <v>-4.7448451760737997</v>
      </c>
      <c r="C98" s="12">
        <f>[1]!thsiFinD("ths_int_chg_ratio_index",C$1,$A$4,$A98,101)</f>
        <v>29.986756660165</v>
      </c>
      <c r="D98" s="12">
        <f>[1]!thsiFinD("ths_int_chg_ratio_index",D$1,$A$4,$A98,101)</f>
        <v>20.838641145236</v>
      </c>
      <c r="E98" s="12">
        <f>[1]!thsiFinD("ths_int_chg_ratio_index",E$1,$A$4,$A98,101)</f>
        <v>16.052593949691001</v>
      </c>
      <c r="F98" s="12">
        <f>[1]!thsiFinD("ths_adjustment_nvg_ratio_fund",F$1,$A$4,$A98,101)</f>
        <v>18.232044198895</v>
      </c>
      <c r="G98" s="12">
        <f>[1]!thsiFinD("ths_adjustment_nvg_ratio_fund",G$1,$A$4,$A98,101)</f>
        <v>10.102156640182001</v>
      </c>
      <c r="H98" s="12">
        <f>[1]!thsiFinD("ths_adjustment_nvg_ratio_fund",H$1,$A$4,$A98,101)</f>
        <v>8.7692307692308002</v>
      </c>
      <c r="I98" s="12">
        <f>[1]!thsiFinD("ths_adjustment_nvg_ratio_fund",I$1,$A$4,$A98,101)</f>
        <v>9.2578125</v>
      </c>
      <c r="J98" s="32">
        <f t="shared" si="26"/>
        <v>0.1356179883591575</v>
      </c>
      <c r="K98" s="45">
        <f t="shared" si="27"/>
        <v>0.15533286644754551</v>
      </c>
      <c r="L98" s="45">
        <f t="shared" si="28"/>
        <v>0.11590311027076951</v>
      </c>
      <c r="M98" s="32">
        <f>[1]!thsiFinD("ths_int_chg_ratio_index",M$1,$A$4,$A98,101)/100</f>
        <v>0.17139910272691999</v>
      </c>
      <c r="N98" s="32">
        <f>[1]!thsiFinD("ths_int_chg_ratio_index",N$1,$A$4,$A98,101)/100</f>
        <v>-5.4426135478619006E-2</v>
      </c>
      <c r="O98" s="33">
        <f t="shared" si="21"/>
        <v>1.1356179883591575</v>
      </c>
      <c r="P98" s="33">
        <f t="shared" si="22"/>
        <v>1.1553328664475455</v>
      </c>
      <c r="Q98" s="33">
        <f t="shared" si="23"/>
        <v>1.1159031102707695</v>
      </c>
      <c r="R98" s="33">
        <f t="shared" si="24"/>
        <v>1.1713991027269199</v>
      </c>
      <c r="S98" s="33">
        <f t="shared" si="25"/>
        <v>0.94557386452138104</v>
      </c>
      <c r="T98" s="32">
        <f t="shared" si="33"/>
        <v>-7.5065674309121588E-3</v>
      </c>
      <c r="U98" s="32">
        <f t="shared" si="34"/>
        <v>-1.3667360109704041E-2</v>
      </c>
      <c r="V98" s="32">
        <f t="shared" si="35"/>
        <v>-1.0464692947225185E-3</v>
      </c>
      <c r="W98" s="32">
        <f t="shared" si="36"/>
        <v>-8.2535645471393249E-3</v>
      </c>
      <c r="X98" s="32">
        <f t="shared" si="36"/>
        <v>1.7499405922014599E-3</v>
      </c>
      <c r="Y98" s="34">
        <f>MAX(O$4:O98)</f>
        <v>1.3475378616213649</v>
      </c>
      <c r="Z98" s="34">
        <f>MAX(P$4:P98)</f>
        <v>1.3751325587550249</v>
      </c>
      <c r="AA98" s="34">
        <f>MAX(Q$4:Q98)</f>
        <v>1.3199431644877051</v>
      </c>
      <c r="AB98" s="34">
        <f>MAX(R$4:R98)</f>
        <v>1.2958782923069001</v>
      </c>
      <c r="AC98" s="34">
        <f>MAX(S$4:S98)</f>
        <v>1.0293228482782351</v>
      </c>
      <c r="AD98" s="35">
        <f t="shared" si="29"/>
        <v>-0.15726450387614654</v>
      </c>
      <c r="AE98" s="35">
        <f t="shared" si="30"/>
        <v>-0.15983891218929092</v>
      </c>
      <c r="AF98" s="35">
        <f t="shared" si="31"/>
        <v>-0.1545824545378266</v>
      </c>
      <c r="AG98" s="35">
        <f t="shared" si="32"/>
        <v>-9.6057778202599975E-2</v>
      </c>
      <c r="AH98" s="35">
        <f t="shared" si="32"/>
        <v>-8.1363183472456968E-2</v>
      </c>
    </row>
    <row r="99" spans="1:34">
      <c r="A99" s="28">
        <v>43980</v>
      </c>
      <c r="B99" s="12">
        <f>[1]!thsiFinD("ths_int_chg_ratio_index",B$1,$A$4,$A99,101)</f>
        <v>-4.7459380619514002</v>
      </c>
      <c r="C99" s="12">
        <f>[1]!thsiFinD("ths_int_chg_ratio_index",C$1,$A$4,$A99,101)</f>
        <v>30.505133798589</v>
      </c>
      <c r="D99" s="12">
        <f>[1]!thsiFinD("ths_int_chg_ratio_index",D$1,$A$4,$A99,101)</f>
        <v>22.200873295640999</v>
      </c>
      <c r="E99" s="12">
        <f>[1]!thsiFinD("ths_int_chg_ratio_index",E$1,$A$4,$A99,101)</f>
        <v>17.255007911353999</v>
      </c>
      <c r="F99" s="12">
        <f>[1]!thsiFinD("ths_adjustment_nvg_ratio_fund",F$1,$A$4,$A99,101)</f>
        <v>19.03007980356</v>
      </c>
      <c r="G99" s="12">
        <f>[1]!thsiFinD("ths_adjustment_nvg_ratio_fund",G$1,$A$4,$A99,101)</f>
        <v>11.180476730988</v>
      </c>
      <c r="H99" s="12">
        <f>[1]!thsiFinD("ths_adjustment_nvg_ratio_fund",H$1,$A$4,$A99,101)</f>
        <v>8.7692307692308002</v>
      </c>
      <c r="I99" s="12">
        <f>[1]!thsiFinD("ths_adjustment_nvg_ratio_fund",I$1,$A$4,$A99,101)</f>
        <v>9.794921875</v>
      </c>
      <c r="J99" s="32">
        <f t="shared" si="26"/>
        <v>0.14248723265301425</v>
      </c>
      <c r="K99" s="45">
        <f t="shared" si="27"/>
        <v>0.1630376923590815</v>
      </c>
      <c r="L99" s="45">
        <f t="shared" si="28"/>
        <v>0.12193677294694699</v>
      </c>
      <c r="M99" s="32">
        <f>[1]!thsiFinD("ths_int_chg_ratio_index",M$1,$A$4,$A99,101)/100</f>
        <v>0.18877088838637998</v>
      </c>
      <c r="N99" s="32">
        <f>[1]!thsiFinD("ths_int_chg_ratio_index",N$1,$A$4,$A99,101)/100</f>
        <v>-5.0514415549667999E-2</v>
      </c>
      <c r="O99" s="33">
        <f t="shared" si="21"/>
        <v>1.1424872326530142</v>
      </c>
      <c r="P99" s="33">
        <f t="shared" si="22"/>
        <v>1.1630376923590815</v>
      </c>
      <c r="Q99" s="33">
        <f t="shared" si="23"/>
        <v>1.1219367729469469</v>
      </c>
      <c r="R99" s="33">
        <f t="shared" si="24"/>
        <v>1.1887708883863799</v>
      </c>
      <c r="S99" s="33">
        <f t="shared" si="25"/>
        <v>0.94948558445033204</v>
      </c>
      <c r="T99" s="32">
        <f t="shared" si="33"/>
        <v>6.0489040894657897E-3</v>
      </c>
      <c r="U99" s="32">
        <f t="shared" si="34"/>
        <v>6.6689229877334721E-3</v>
      </c>
      <c r="V99" s="32">
        <f t="shared" si="35"/>
        <v>5.4069772013749517E-3</v>
      </c>
      <c r="W99" s="32">
        <f t="shared" si="36"/>
        <v>1.4829946189151011E-2</v>
      </c>
      <c r="X99" s="32">
        <f t="shared" si="36"/>
        <v>4.1368739933722587E-3</v>
      </c>
      <c r="Y99" s="34">
        <f>MAX(O$4:O99)</f>
        <v>1.3475378616213649</v>
      </c>
      <c r="Z99" s="34">
        <f>MAX(P$4:P99)</f>
        <v>1.3751325587550249</v>
      </c>
      <c r="AA99" s="34">
        <f>MAX(Q$4:Q99)</f>
        <v>1.3199431644877051</v>
      </c>
      <c r="AB99" s="34">
        <f>MAX(R$4:R99)</f>
        <v>1.2958782923069001</v>
      </c>
      <c r="AC99" s="34">
        <f>MAX(S$4:S99)</f>
        <v>1.0293228482782351</v>
      </c>
      <c r="AD99" s="35">
        <f t="shared" si="29"/>
        <v>-0.15216687768730497</v>
      </c>
      <c r="AE99" s="35">
        <f t="shared" si="30"/>
        <v>-0.15423594259739104</v>
      </c>
      <c r="AF99" s="35">
        <f t="shared" si="31"/>
        <v>-0.15001130114387018</v>
      </c>
      <c r="AG99" s="35">
        <f t="shared" si="32"/>
        <v>-8.265236369524287E-2</v>
      </c>
      <c r="AH99" s="35">
        <f t="shared" si="32"/>
        <v>-7.756289871680988E-2</v>
      </c>
    </row>
    <row r="100" spans="1:34">
      <c r="A100" s="28">
        <v>43983</v>
      </c>
      <c r="B100" s="12">
        <f>[1]!thsiFinD("ths_int_chg_ratio_index",B$1,$A$4,$A100,101)</f>
        <v>-9.5925574074316997E-2</v>
      </c>
      <c r="C100" s="12">
        <f>[1]!thsiFinD("ths_int_chg_ratio_index",C$1,$A$4,$A100,101)</f>
        <v>36.579053556997998</v>
      </c>
      <c r="D100" s="12">
        <f>[1]!thsiFinD("ths_int_chg_ratio_index",D$1,$A$4,$A100,101)</f>
        <v>27.558228044978001</v>
      </c>
      <c r="E100" s="12">
        <f>[1]!thsiFinD("ths_int_chg_ratio_index",E$1,$A$4,$A100,101)</f>
        <v>21.592701803289</v>
      </c>
      <c r="F100" s="12">
        <f>[1]!thsiFinD("ths_adjustment_nvg_ratio_fund",F$1,$A$4,$A100,101)</f>
        <v>23.449969306322998</v>
      </c>
      <c r="G100" s="12">
        <f>[1]!thsiFinD("ths_adjustment_nvg_ratio_fund",G$1,$A$4,$A100,101)</f>
        <v>15.66401816118</v>
      </c>
      <c r="H100" s="12">
        <f>[1]!thsiFinD("ths_adjustment_nvg_ratio_fund",H$1,$A$4,$A100,101)</f>
        <v>15.384615384615</v>
      </c>
      <c r="I100" s="12">
        <f>[1]!thsiFinD("ths_adjustment_nvg_ratio_fund",I$1,$A$4,$A100,101)</f>
        <v>13.330078125</v>
      </c>
      <c r="J100" s="32">
        <f t="shared" si="26"/>
        <v>0.19182842351038587</v>
      </c>
      <c r="K100" s="45">
        <f t="shared" si="27"/>
        <v>0.21408514457797673</v>
      </c>
      <c r="L100" s="45">
        <f t="shared" si="28"/>
        <v>0.16957170244279499</v>
      </c>
      <c r="M100" s="32">
        <f>[1]!thsiFinD("ths_int_chg_ratio_index",M$1,$A$4,$A100,101)/100</f>
        <v>0.23057171096817999</v>
      </c>
      <c r="N100" s="32">
        <f>[1]!thsiFinD("ths_int_chg_ratio_index",N$1,$A$4,$A100,101)/100</f>
        <v>-2.4133193739986E-2</v>
      </c>
      <c r="O100" s="33">
        <f t="shared" si="21"/>
        <v>1.191828423510386</v>
      </c>
      <c r="P100" s="33">
        <f t="shared" si="22"/>
        <v>1.2140851445779768</v>
      </c>
      <c r="Q100" s="33">
        <f t="shared" si="23"/>
        <v>1.169571702442795</v>
      </c>
      <c r="R100" s="33">
        <f t="shared" si="24"/>
        <v>1.23057171096818</v>
      </c>
      <c r="S100" s="33">
        <f t="shared" si="25"/>
        <v>0.97586680626001399</v>
      </c>
      <c r="T100" s="32">
        <f t="shared" si="33"/>
        <v>4.3187520566680293E-2</v>
      </c>
      <c r="U100" s="32">
        <f t="shared" si="34"/>
        <v>4.3891485679498299E-2</v>
      </c>
      <c r="V100" s="32">
        <f t="shared" si="35"/>
        <v>4.2457766466400093E-2</v>
      </c>
      <c r="W100" s="32">
        <f t="shared" si="36"/>
        <v>3.5163060426673054E-2</v>
      </c>
      <c r="X100" s="32">
        <f t="shared" si="36"/>
        <v>2.7784752335080931E-2</v>
      </c>
      <c r="Y100" s="34">
        <f>MAX(O$4:O100)</f>
        <v>1.3475378616213649</v>
      </c>
      <c r="Z100" s="34">
        <f>MAX(P$4:P100)</f>
        <v>1.3751325587550249</v>
      </c>
      <c r="AA100" s="34">
        <f>MAX(Q$4:Q100)</f>
        <v>1.3199431644877051</v>
      </c>
      <c r="AB100" s="34">
        <f>MAX(R$4:R100)</f>
        <v>1.2958782923069001</v>
      </c>
      <c r="AC100" s="34">
        <f>MAX(S$4:S100)</f>
        <v>1.0293228482782351</v>
      </c>
      <c r="AD100" s="35">
        <f t="shared" si="29"/>
        <v>-0.11555106728031261</v>
      </c>
      <c r="AE100" s="35">
        <f t="shared" si="30"/>
        <v>-0.11711410158367008</v>
      </c>
      <c r="AF100" s="35">
        <f t="shared" si="31"/>
        <v>-0.11392267946875734</v>
      </c>
      <c r="AG100" s="35">
        <f t="shared" si="32"/>
        <v>-5.0395613327593014E-2</v>
      </c>
      <c r="AH100" s="35">
        <f t="shared" si="32"/>
        <v>-5.1933212312966548E-2</v>
      </c>
    </row>
    <row r="101" spans="1:34">
      <c r="A101" s="28">
        <v>43984</v>
      </c>
      <c r="B101" s="12">
        <f>[1]!thsiFinD("ths_int_chg_ratio_index",B$1,$A$4,$A101,101)</f>
        <v>1.0407717801102001</v>
      </c>
      <c r="C101" s="12">
        <f>[1]!thsiFinD("ths_int_chg_ratio_index",C$1,$A$4,$A101,101)</f>
        <v>38.671681372579997</v>
      </c>
      <c r="D101" s="12">
        <f>[1]!thsiFinD("ths_int_chg_ratio_index",D$1,$A$4,$A101,101)</f>
        <v>28.038299405505001</v>
      </c>
      <c r="E101" s="12">
        <f>[1]!thsiFinD("ths_int_chg_ratio_index",E$1,$A$4,$A101,101)</f>
        <v>20.873653960576</v>
      </c>
      <c r="F101" s="12">
        <f>[1]!thsiFinD("ths_adjustment_nvg_ratio_fund",F$1,$A$4,$A101,101)</f>
        <v>24.248004910988001</v>
      </c>
      <c r="G101" s="12">
        <f>[1]!thsiFinD("ths_adjustment_nvg_ratio_fund",G$1,$A$4,$A101,101)</f>
        <v>14.869466515322999</v>
      </c>
      <c r="H101" s="12">
        <f>[1]!thsiFinD("ths_adjustment_nvg_ratio_fund",H$1,$A$4,$A101,101)</f>
        <v>17.076923076922998</v>
      </c>
      <c r="I101" s="12">
        <f>[1]!thsiFinD("ths_adjustment_nvg_ratio_fund",I$1,$A$4,$A101,101)</f>
        <v>12.890625</v>
      </c>
      <c r="J101" s="32">
        <f t="shared" si="26"/>
        <v>0.19713678252750649</v>
      </c>
      <c r="K101" s="45">
        <f t="shared" si="27"/>
        <v>0.22156101629692798</v>
      </c>
      <c r="L101" s="45">
        <f t="shared" si="28"/>
        <v>0.17271254875808498</v>
      </c>
      <c r="M101" s="32">
        <f>[1]!thsiFinD("ths_int_chg_ratio_index",M$1,$A$4,$A101,101)/100</f>
        <v>0.22214508684817003</v>
      </c>
      <c r="N101" s="32">
        <f>[1]!thsiFinD("ths_int_chg_ratio_index",N$1,$A$4,$A101,101)/100</f>
        <v>-2.2024553268160999E-2</v>
      </c>
      <c r="O101" s="33">
        <f t="shared" si="21"/>
        <v>1.1971367825275065</v>
      </c>
      <c r="P101" s="33">
        <f t="shared" si="22"/>
        <v>1.2215610162969279</v>
      </c>
      <c r="Q101" s="33">
        <f t="shared" si="23"/>
        <v>1.1727125487580849</v>
      </c>
      <c r="R101" s="33">
        <f t="shared" si="24"/>
        <v>1.22214508684817</v>
      </c>
      <c r="S101" s="33">
        <f t="shared" si="25"/>
        <v>0.977975446731839</v>
      </c>
      <c r="T101" s="32">
        <f t="shared" si="33"/>
        <v>4.453962426475222E-3</v>
      </c>
      <c r="U101" s="32">
        <f t="shared" si="34"/>
        <v>6.1576173239066279E-3</v>
      </c>
      <c r="V101" s="32">
        <f t="shared" si="35"/>
        <v>2.6854670891318655E-3</v>
      </c>
      <c r="W101" s="32">
        <f t="shared" si="36"/>
        <v>-6.8477310545194126E-3</v>
      </c>
      <c r="X101" s="32">
        <f t="shared" si="36"/>
        <v>2.1607871671609491E-3</v>
      </c>
      <c r="Y101" s="34">
        <f>MAX(O$4:O101)</f>
        <v>1.3475378616213649</v>
      </c>
      <c r="Z101" s="34">
        <f>MAX(P$4:P101)</f>
        <v>1.3751325587550249</v>
      </c>
      <c r="AA101" s="34">
        <f>MAX(Q$4:Q101)</f>
        <v>1.3199431644877051</v>
      </c>
      <c r="AB101" s="34">
        <f>MAX(R$4:R101)</f>
        <v>1.2958782923069001</v>
      </c>
      <c r="AC101" s="34">
        <f>MAX(S$4:S101)</f>
        <v>1.0293228482782351</v>
      </c>
      <c r="AD101" s="35">
        <f t="shared" si="29"/>
        <v>-0.11161176496584291</v>
      </c>
      <c r="AE101" s="35">
        <f t="shared" si="30"/>
        <v>-0.11167762808054871</v>
      </c>
      <c r="AF101" s="35">
        <f t="shared" si="31"/>
        <v>-0.11154314798604459</v>
      </c>
      <c r="AG101" s="35">
        <f t="shared" si="32"/>
        <v>-5.6898248775717586E-2</v>
      </c>
      <c r="AH101" s="35">
        <f t="shared" si="32"/>
        <v>-4.9884641764520898E-2</v>
      </c>
    </row>
    <row r="102" spans="1:34">
      <c r="A102" s="28">
        <v>43985</v>
      </c>
      <c r="B102" s="12">
        <f>[1]!thsiFinD("ths_int_chg_ratio_index",B$1,$A$4,$A102,101)</f>
        <v>1.3122645027571</v>
      </c>
      <c r="C102" s="12">
        <f>[1]!thsiFinD("ths_int_chg_ratio_index",C$1,$A$4,$A102,101)</f>
        <v>40.541437112148003</v>
      </c>
      <c r="D102" s="12">
        <f>[1]!thsiFinD("ths_int_chg_ratio_index",D$1,$A$4,$A102,101)</f>
        <v>26.924634660732998</v>
      </c>
      <c r="E102" s="12">
        <f>[1]!thsiFinD("ths_int_chg_ratio_index",E$1,$A$4,$A102,101)</f>
        <v>20.639676681209998</v>
      </c>
      <c r="F102" s="12">
        <f>[1]!thsiFinD("ths_adjustment_nvg_ratio_fund",F$1,$A$4,$A102,101)</f>
        <v>24.616329036219</v>
      </c>
      <c r="G102" s="12">
        <f>[1]!thsiFinD("ths_adjustment_nvg_ratio_fund",G$1,$A$4,$A102,101)</f>
        <v>14.585698070375001</v>
      </c>
      <c r="H102" s="12">
        <f>[1]!thsiFinD("ths_adjustment_nvg_ratio_fund",H$1,$A$4,$A102,101)</f>
        <v>17.923076923077002</v>
      </c>
      <c r="I102" s="12">
        <f>[1]!thsiFinD("ths_adjustment_nvg_ratio_fund",I$1,$A$4,$A102,101)</f>
        <v>13.037109375</v>
      </c>
      <c r="J102" s="32">
        <f t="shared" si="26"/>
        <v>0.1994752829518989</v>
      </c>
      <c r="K102" s="45">
        <f t="shared" si="27"/>
        <v>0.22354503239212029</v>
      </c>
      <c r="L102" s="45">
        <f t="shared" si="28"/>
        <v>0.17540553351167751</v>
      </c>
      <c r="M102" s="32">
        <f>[1]!thsiFinD("ths_int_chg_ratio_index",M$1,$A$4,$A102,101)/100</f>
        <v>0.21840690522907</v>
      </c>
      <c r="N102" s="32">
        <f>[1]!thsiFinD("ths_int_chg_ratio_index",N$1,$A$4,$A102,101)/100</f>
        <v>-2.1749347979502998E-2</v>
      </c>
      <c r="O102" s="33">
        <f t="shared" si="21"/>
        <v>1.1994752829518989</v>
      </c>
      <c r="P102" s="33">
        <f t="shared" si="22"/>
        <v>1.2235450323921202</v>
      </c>
      <c r="Q102" s="33">
        <f t="shared" si="23"/>
        <v>1.1754055335116775</v>
      </c>
      <c r="R102" s="33">
        <f t="shared" si="24"/>
        <v>1.21840690522907</v>
      </c>
      <c r="S102" s="33">
        <f t="shared" si="25"/>
        <v>0.97825065202049699</v>
      </c>
      <c r="T102" s="32">
        <f t="shared" si="33"/>
        <v>1.9534112212766797E-3</v>
      </c>
      <c r="U102" s="32">
        <f t="shared" si="34"/>
        <v>1.6241645474301958E-3</v>
      </c>
      <c r="V102" s="32">
        <f t="shared" si="35"/>
        <v>2.296372420031112E-3</v>
      </c>
      <c r="W102" s="32">
        <f t="shared" si="36"/>
        <v>-3.0587052710251417E-3</v>
      </c>
      <c r="X102" s="32">
        <f t="shared" si="36"/>
        <v>2.8140306546320382E-4</v>
      </c>
      <c r="Y102" s="34">
        <f>MAX(O$4:O102)</f>
        <v>1.3475378616213649</v>
      </c>
      <c r="Z102" s="34">
        <f>MAX(P$4:P102)</f>
        <v>1.3751325587550249</v>
      </c>
      <c r="AA102" s="34">
        <f>MAX(Q$4:Q102)</f>
        <v>1.3199431644877051</v>
      </c>
      <c r="AB102" s="34">
        <f>MAX(R$4:R102)</f>
        <v>1.2958782923069001</v>
      </c>
      <c r="AC102" s="34">
        <f>MAX(S$4:S102)</f>
        <v>1.0293228482782351</v>
      </c>
      <c r="AD102" s="35">
        <f t="shared" si="29"/>
        <v>-0.10987637741867695</v>
      </c>
      <c r="AE102" s="35">
        <f t="shared" si="30"/>
        <v>-0.11023484637738801</v>
      </c>
      <c r="AF102" s="35">
        <f t="shared" si="31"/>
        <v>-0.10950292017469199</v>
      </c>
      <c r="AG102" s="35">
        <f t="shared" si="32"/>
        <v>-5.9782919073300356E-2</v>
      </c>
      <c r="AH102" s="35">
        <f t="shared" si="32"/>
        <v>-4.9617276390169884E-2</v>
      </c>
    </row>
    <row r="103" spans="1:34">
      <c r="A103" s="28">
        <v>43986</v>
      </c>
      <c r="B103" s="12">
        <f>[1]!thsiFinD("ths_int_chg_ratio_index",B$1,$A$4,$A103,101)</f>
        <v>0.57866982508478004</v>
      </c>
      <c r="C103" s="12">
        <f>[1]!thsiFinD("ths_int_chg_ratio_index",C$1,$A$4,$A103,101)</f>
        <v>39.002270632010003</v>
      </c>
      <c r="D103" s="12">
        <f>[1]!thsiFinD("ths_int_chg_ratio_index",D$1,$A$4,$A103,101)</f>
        <v>27.466271736041001</v>
      </c>
      <c r="E103" s="12">
        <f>[1]!thsiFinD("ths_int_chg_ratio_index",E$1,$A$4,$A103,101)</f>
        <v>21.053394778337001</v>
      </c>
      <c r="F103" s="12">
        <f>[1]!thsiFinD("ths_adjustment_nvg_ratio_fund",F$1,$A$4,$A103,101)</f>
        <v>24.063842848373</v>
      </c>
      <c r="G103" s="12">
        <f>[1]!thsiFinD("ths_adjustment_nvg_ratio_fund",G$1,$A$4,$A103,101)</f>
        <v>14.245175936436</v>
      </c>
      <c r="H103" s="12">
        <f>[1]!thsiFinD("ths_adjustment_nvg_ratio_fund",H$1,$A$4,$A103,101)</f>
        <v>18</v>
      </c>
      <c r="I103" s="12">
        <f>[1]!thsiFinD("ths_adjustment_nvg_ratio_fund",I$1,$A$4,$A103,101)</f>
        <v>13.06640625</v>
      </c>
      <c r="J103" s="32">
        <f t="shared" si="26"/>
        <v>0.19684504000785225</v>
      </c>
      <c r="K103" s="45">
        <f t="shared" si="27"/>
        <v>0.22025151742868196</v>
      </c>
      <c r="L103" s="45">
        <f t="shared" si="28"/>
        <v>0.1734385625870225</v>
      </c>
      <c r="M103" s="32">
        <f>[1]!thsiFinD("ths_int_chg_ratio_index",M$1,$A$4,$A103,101)/100</f>
        <v>0.2215987846046</v>
      </c>
      <c r="N103" s="32">
        <f>[1]!thsiFinD("ths_int_chg_ratio_index",N$1,$A$4,$A103,101)/100</f>
        <v>-2.1820561867905999E-2</v>
      </c>
      <c r="O103" s="33">
        <f t="shared" si="21"/>
        <v>1.1968450400078523</v>
      </c>
      <c r="P103" s="33">
        <f t="shared" si="22"/>
        <v>1.2202515174286819</v>
      </c>
      <c r="Q103" s="33">
        <f t="shared" si="23"/>
        <v>1.1734385625870225</v>
      </c>
      <c r="R103" s="33">
        <f t="shared" si="24"/>
        <v>1.2215987846045999</v>
      </c>
      <c r="S103" s="33">
        <f t="shared" si="25"/>
        <v>0.97817943813209396</v>
      </c>
      <c r="T103" s="32">
        <f t="shared" si="33"/>
        <v>-2.1928279652195792E-3</v>
      </c>
      <c r="U103" s="32">
        <f t="shared" si="34"/>
        <v>-2.6917807487635281E-3</v>
      </c>
      <c r="V103" s="32">
        <f t="shared" si="35"/>
        <v>-1.6734402455792496E-3</v>
      </c>
      <c r="W103" s="32">
        <f t="shared" si="36"/>
        <v>2.6197154348281959E-3</v>
      </c>
      <c r="X103" s="32">
        <f t="shared" si="36"/>
        <v>-7.2797179593964145E-5</v>
      </c>
      <c r="Y103" s="34">
        <f>MAX(O$4:O103)</f>
        <v>1.3475378616213649</v>
      </c>
      <c r="Z103" s="34">
        <f>MAX(P$4:P103)</f>
        <v>1.3751325587550249</v>
      </c>
      <c r="AA103" s="34">
        <f>MAX(Q$4:Q103)</f>
        <v>1.3199431644877051</v>
      </c>
      <c r="AB103" s="34">
        <f>MAX(R$4:R103)</f>
        <v>1.2958782923069001</v>
      </c>
      <c r="AC103" s="34">
        <f>MAX(S$4:S103)</f>
        <v>1.0293228482782351</v>
      </c>
      <c r="AD103" s="35">
        <f t="shared" si="29"/>
        <v>-0.11182826539077584</v>
      </c>
      <c r="AE103" s="35">
        <f t="shared" si="30"/>
        <v>-0.11262989908883003</v>
      </c>
      <c r="AF103" s="35">
        <f t="shared" si="31"/>
        <v>-0.11099311382664256</v>
      </c>
      <c r="AG103" s="35">
        <f t="shared" si="32"/>
        <v>-5.731981787430751E-2</v>
      </c>
      <c r="AH103" s="35">
        <f t="shared" si="32"/>
        <v>-4.968646157198342E-2</v>
      </c>
    </row>
    <row r="104" spans="1:34">
      <c r="A104" s="28">
        <v>43987</v>
      </c>
      <c r="B104" s="12">
        <f>[1]!thsiFinD("ths_int_chg_ratio_index",B$1,$A$4,$A104,101)</f>
        <v>0.89406840992009995</v>
      </c>
      <c r="C104" s="12">
        <f>[1]!thsiFinD("ths_int_chg_ratio_index",C$1,$A$4,$A104,101)</f>
        <v>40.525129506420001</v>
      </c>
      <c r="D104" s="12">
        <f>[1]!thsiFinD("ths_int_chg_ratio_index",D$1,$A$4,$A104,101)</f>
        <v>27.221332765336001</v>
      </c>
      <c r="E104" s="12">
        <f>[1]!thsiFinD("ths_int_chg_ratio_index",E$1,$A$4,$A104,101)</f>
        <v>22.085305750652001</v>
      </c>
      <c r="F104" s="12">
        <f>[1]!thsiFinD("ths_adjustment_nvg_ratio_fund",F$1,$A$4,$A104,101)</f>
        <v>24.861878453039001</v>
      </c>
      <c r="G104" s="12">
        <f>[1]!thsiFinD("ths_adjustment_nvg_ratio_fund",G$1,$A$4,$A104,101)</f>
        <v>14.812712826334</v>
      </c>
      <c r="H104" s="12">
        <f>[1]!thsiFinD("ths_adjustment_nvg_ratio_fund",H$1,$A$4,$A104,101)</f>
        <v>18.538461538461998</v>
      </c>
      <c r="I104" s="12">
        <f>[1]!thsiFinD("ths_adjustment_nvg_ratio_fund",I$1,$A$4,$A104,101)</f>
        <v>14.287109375</v>
      </c>
      <c r="J104" s="32">
        <f t="shared" si="26"/>
        <v>0.20403249828145387</v>
      </c>
      <c r="K104" s="45">
        <f t="shared" si="27"/>
        <v>0.22681459108082025</v>
      </c>
      <c r="L104" s="45">
        <f t="shared" si="28"/>
        <v>0.18125040548208751</v>
      </c>
      <c r="M104" s="32">
        <f>[1]!thsiFinD("ths_int_chg_ratio_index",M$1,$A$4,$A104,101)/100</f>
        <v>0.23017674656874998</v>
      </c>
      <c r="N104" s="32">
        <f>[1]!thsiFinD("ths_int_chg_ratio_index",N$1,$A$4,$A104,101)/100</f>
        <v>-1.7937677575527E-2</v>
      </c>
      <c r="O104" s="33">
        <f t="shared" si="21"/>
        <v>1.2040324982814539</v>
      </c>
      <c r="P104" s="33">
        <f t="shared" si="22"/>
        <v>1.2268145910808204</v>
      </c>
      <c r="Q104" s="33">
        <f t="shared" si="23"/>
        <v>1.1812504054820876</v>
      </c>
      <c r="R104" s="33">
        <f t="shared" si="24"/>
        <v>1.2301767465687501</v>
      </c>
      <c r="S104" s="33">
        <f t="shared" si="25"/>
        <v>0.982062322424473</v>
      </c>
      <c r="T104" s="32">
        <f t="shared" si="33"/>
        <v>6.005337394015875E-3</v>
      </c>
      <c r="U104" s="32">
        <f t="shared" si="34"/>
        <v>5.3784597342425577E-3</v>
      </c>
      <c r="V104" s="32">
        <f t="shared" si="35"/>
        <v>6.657223602608342E-3</v>
      </c>
      <c r="W104" s="32">
        <f t="shared" si="36"/>
        <v>7.021914291545972E-3</v>
      </c>
      <c r="X104" s="32">
        <f t="shared" si="36"/>
        <v>3.96950103530469E-3</v>
      </c>
      <c r="Y104" s="34">
        <f>MAX(O$4:O104)</f>
        <v>1.3475378616213649</v>
      </c>
      <c r="Z104" s="34">
        <f>MAX(P$4:P104)</f>
        <v>1.3751325587550249</v>
      </c>
      <c r="AA104" s="34">
        <f>MAX(Q$4:Q104)</f>
        <v>1.3199431644877051</v>
      </c>
      <c r="AB104" s="34">
        <f>MAX(R$4:R104)</f>
        <v>1.2958782923069001</v>
      </c>
      <c r="AC104" s="34">
        <f>MAX(S$4:S104)</f>
        <v>1.0293228482782351</v>
      </c>
      <c r="AD104" s="35">
        <f t="shared" si="29"/>
        <v>-0.1064944944606192</v>
      </c>
      <c r="AE104" s="35">
        <f t="shared" si="30"/>
        <v>-0.10785721473170862</v>
      </c>
      <c r="AF104" s="35">
        <f t="shared" si="31"/>
        <v>-0.10507479620112792</v>
      </c>
      <c r="AG104" s="35">
        <f t="shared" si="32"/>
        <v>-5.0700398431081983E-2</v>
      </c>
      <c r="AH104" s="35">
        <f t="shared" si="32"/>
        <v>-4.5914190997329407E-2</v>
      </c>
    </row>
    <row r="105" spans="1:34">
      <c r="A105" s="28">
        <v>43990</v>
      </c>
      <c r="B105" s="12">
        <f>[1]!thsiFinD("ths_int_chg_ratio_index",B$1,$A$4,$A105,101)</f>
        <v>1.8639566055422001</v>
      </c>
      <c r="C105" s="12">
        <f>[1]!thsiFinD("ths_int_chg_ratio_index",C$1,$A$4,$A105,101)</f>
        <v>37.901911420969</v>
      </c>
      <c r="D105" s="12">
        <f>[1]!thsiFinD("ths_int_chg_ratio_index",D$1,$A$4,$A105,101)</f>
        <v>25.529393559077</v>
      </c>
      <c r="E105" s="12">
        <f>[1]!thsiFinD("ths_int_chg_ratio_index",E$1,$A$4,$A105,101)</f>
        <v>21.374786635437999</v>
      </c>
      <c r="F105" s="12">
        <f>[1]!thsiFinD("ths_adjustment_nvg_ratio_fund",F$1,$A$4,$A105,101)</f>
        <v>24.677716390423999</v>
      </c>
      <c r="G105" s="12">
        <f>[1]!thsiFinD("ths_adjustment_nvg_ratio_fund",G$1,$A$4,$A105,101)</f>
        <v>14.472190692394999</v>
      </c>
      <c r="H105" s="12">
        <f>[1]!thsiFinD("ths_adjustment_nvg_ratio_fund",H$1,$A$4,$A105,101)</f>
        <v>19.461538461538002</v>
      </c>
      <c r="I105" s="12">
        <f>[1]!thsiFinD("ths_adjustment_nvg_ratio_fund",I$1,$A$4,$A105,101)</f>
        <v>13.984375</v>
      </c>
      <c r="J105" s="32">
        <f t="shared" si="26"/>
        <v>0.199082335956729</v>
      </c>
      <c r="K105" s="45">
        <f t="shared" si="27"/>
        <v>0.21667512055256552</v>
      </c>
      <c r="L105" s="45">
        <f t="shared" si="28"/>
        <v>0.18148955136089248</v>
      </c>
      <c r="M105" s="32">
        <f>[1]!thsiFinD("ths_int_chg_ratio_index",M$1,$A$4,$A105,101)/100</f>
        <v>0.22103077887175002</v>
      </c>
      <c r="N105" s="32">
        <f>[1]!thsiFinD("ths_int_chg_ratio_index",N$1,$A$4,$A105,101)/100</f>
        <v>-1.4588252559732999E-2</v>
      </c>
      <c r="O105" s="33">
        <f t="shared" si="21"/>
        <v>1.1990823359567291</v>
      </c>
      <c r="P105" s="33">
        <f t="shared" si="22"/>
        <v>1.2166751205525654</v>
      </c>
      <c r="Q105" s="33">
        <f t="shared" si="23"/>
        <v>1.1814895513608925</v>
      </c>
      <c r="R105" s="33">
        <f t="shared" si="24"/>
        <v>1.22103077887175</v>
      </c>
      <c r="S105" s="33">
        <f t="shared" si="25"/>
        <v>0.98541174744026705</v>
      </c>
      <c r="T105" s="32">
        <f t="shared" si="33"/>
        <v>-4.1113195298219107E-3</v>
      </c>
      <c r="U105" s="32">
        <f t="shared" si="34"/>
        <v>-8.2648760472615601E-3</v>
      </c>
      <c r="V105" s="32">
        <f t="shared" si="35"/>
        <v>2.0245146811803671E-4</v>
      </c>
      <c r="W105" s="32">
        <f t="shared" si="36"/>
        <v>-7.4346777587125379E-3</v>
      </c>
      <c r="X105" s="32">
        <f t="shared" si="36"/>
        <v>3.4106033184586604E-3</v>
      </c>
      <c r="Y105" s="34">
        <f>MAX(O$4:O105)</f>
        <v>1.3475378616213649</v>
      </c>
      <c r="Z105" s="34">
        <f>MAX(P$4:P105)</f>
        <v>1.3751325587550249</v>
      </c>
      <c r="AA105" s="34">
        <f>MAX(Q$4:Q105)</f>
        <v>1.3199431644877051</v>
      </c>
      <c r="AB105" s="34">
        <f>MAX(R$4:R105)</f>
        <v>1.2958782923069001</v>
      </c>
      <c r="AC105" s="34">
        <f>MAX(S$4:S105)</f>
        <v>1.0293228482782351</v>
      </c>
      <c r="AD105" s="35">
        <f t="shared" si="29"/>
        <v>-0.1101679810955466</v>
      </c>
      <c r="AE105" s="35">
        <f t="shared" si="30"/>
        <v>-0.11523066426840978</v>
      </c>
      <c r="AF105" s="35">
        <f t="shared" si="31"/>
        <v>-0.10489361727976299</v>
      </c>
      <c r="AG105" s="35">
        <f t="shared" si="32"/>
        <v>-5.7758135065221095E-2</v>
      </c>
      <c r="AH105" s="35">
        <f t="shared" si="32"/>
        <v>-4.2660182771050659E-2</v>
      </c>
    </row>
    <row r="106" spans="1:34">
      <c r="A106" s="28">
        <v>43991</v>
      </c>
      <c r="B106" s="12">
        <f>[1]!thsiFinD("ths_int_chg_ratio_index",B$1,$A$4,$A106,101)</f>
        <v>1.9379847207600001</v>
      </c>
      <c r="C106" s="12">
        <f>[1]!thsiFinD("ths_int_chg_ratio_index",C$1,$A$4,$A106,101)</f>
        <v>40.331700742255002</v>
      </c>
      <c r="D106" s="12">
        <f>[1]!thsiFinD("ths_int_chg_ratio_index",D$1,$A$4,$A106,101)</f>
        <v>25.377813238373999</v>
      </c>
      <c r="E106" s="12">
        <f>[1]!thsiFinD("ths_int_chg_ratio_index",E$1,$A$4,$A106,101)</f>
        <v>23.169091683365</v>
      </c>
      <c r="F106" s="12">
        <f>[1]!thsiFinD("ths_adjustment_nvg_ratio_fund",F$1,$A$4,$A106,101)</f>
        <v>24.984653161449</v>
      </c>
      <c r="G106" s="12">
        <f>[1]!thsiFinD("ths_adjustment_nvg_ratio_fund",G$1,$A$4,$A106,101)</f>
        <v>15.777525539159999</v>
      </c>
      <c r="H106" s="12">
        <f>[1]!thsiFinD("ths_adjustment_nvg_ratio_fund",H$1,$A$4,$A106,101)</f>
        <v>19.384615384615</v>
      </c>
      <c r="I106" s="12">
        <f>[1]!thsiFinD("ths_adjustment_nvg_ratio_fund",I$1,$A$4,$A106,101)</f>
        <v>15.546875</v>
      </c>
      <c r="J106" s="32">
        <f t="shared" si="26"/>
        <v>0.20813782433747249</v>
      </c>
      <c r="K106" s="45">
        <f t="shared" si="27"/>
        <v>0.22704147596188498</v>
      </c>
      <c r="L106" s="45">
        <f t="shared" si="28"/>
        <v>0.18923417271306001</v>
      </c>
      <c r="M106" s="32">
        <f>[1]!thsiFinD("ths_int_chg_ratio_index",M$1,$A$4,$A106,101)/100</f>
        <v>0.23608664580393998</v>
      </c>
      <c r="N106" s="32">
        <f>[1]!thsiFinD("ths_int_chg_ratio_index",N$1,$A$4,$A106,101)/100</f>
        <v>-8.4308307586048997E-3</v>
      </c>
      <c r="O106" s="33">
        <f t="shared" si="21"/>
        <v>1.2081378243374725</v>
      </c>
      <c r="P106" s="33">
        <f t="shared" si="22"/>
        <v>1.2270414759618851</v>
      </c>
      <c r="Q106" s="33">
        <f t="shared" si="23"/>
        <v>1.18923417271306</v>
      </c>
      <c r="R106" s="33">
        <f t="shared" si="24"/>
        <v>1.2360866458039399</v>
      </c>
      <c r="S106" s="33">
        <f t="shared" si="25"/>
        <v>0.99156916924139515</v>
      </c>
      <c r="T106" s="32">
        <f t="shared" si="33"/>
        <v>7.5520154948476304E-3</v>
      </c>
      <c r="U106" s="32">
        <f t="shared" si="34"/>
        <v>8.5202329152680445E-3</v>
      </c>
      <c r="V106" s="32">
        <f t="shared" si="35"/>
        <v>6.5549638955730849E-3</v>
      </c>
      <c r="W106" s="32">
        <f t="shared" si="36"/>
        <v>1.2330456523054867E-2</v>
      </c>
      <c r="X106" s="32">
        <f t="shared" si="36"/>
        <v>6.2485776297296347E-3</v>
      </c>
      <c r="Y106" s="34">
        <f>MAX(O$4:O106)</f>
        <v>1.3475378616213649</v>
      </c>
      <c r="Z106" s="34">
        <f>MAX(P$4:P106)</f>
        <v>1.3751325587550249</v>
      </c>
      <c r="AA106" s="34">
        <f>MAX(Q$4:Q106)</f>
        <v>1.3199431644877051</v>
      </c>
      <c r="AB106" s="34">
        <f>MAX(R$4:R106)</f>
        <v>1.2958782923069001</v>
      </c>
      <c r="AC106" s="34">
        <f>MAX(S$4:S106)</f>
        <v>1.0293228482782351</v>
      </c>
      <c r="AD106" s="35">
        <f t="shared" si="29"/>
        <v>-0.10344795590096856</v>
      </c>
      <c r="AE106" s="35">
        <f t="shared" si="30"/>
        <v>-0.10769222345168961</v>
      </c>
      <c r="AF106" s="35">
        <f t="shared" si="31"/>
        <v>-9.9026227258334876E-2</v>
      </c>
      <c r="AG106" s="35">
        <f t="shared" si="32"/>
        <v>-4.6139862715440794E-2</v>
      </c>
      <c r="AH106" s="35">
        <f t="shared" si="32"/>
        <v>-3.6678170605064397E-2</v>
      </c>
    </row>
    <row r="107" spans="1:34">
      <c r="A107" s="28">
        <v>43992</v>
      </c>
      <c r="B107" s="12">
        <f>[1]!thsiFinD("ths_int_chg_ratio_index",B$1,$A$4,$A107,101)</f>
        <v>1.6595604522289</v>
      </c>
      <c r="C107" s="12">
        <f>[1]!thsiFinD("ths_int_chg_ratio_index",C$1,$A$4,$A107,101)</f>
        <v>38.173108837233002</v>
      </c>
      <c r="D107" s="12">
        <f>[1]!thsiFinD("ths_int_chg_ratio_index",D$1,$A$4,$A107,101)</f>
        <v>24.541419761477002</v>
      </c>
      <c r="E107" s="12">
        <f>[1]!thsiFinD("ths_int_chg_ratio_index",E$1,$A$4,$A107,101)</f>
        <v>24.644600573864</v>
      </c>
      <c r="F107" s="12">
        <f>[1]!thsiFinD("ths_adjustment_nvg_ratio_fund",F$1,$A$4,$A107,101)</f>
        <v>26.212400245548999</v>
      </c>
      <c r="G107" s="12">
        <f>[1]!thsiFinD("ths_adjustment_nvg_ratio_fund",G$1,$A$4,$A107,101)</f>
        <v>16.742338251985998</v>
      </c>
      <c r="H107" s="12">
        <f>[1]!thsiFinD("ths_adjustment_nvg_ratio_fund",H$1,$A$4,$A107,101)</f>
        <v>19.461538461538002</v>
      </c>
      <c r="I107" s="12">
        <f>[1]!thsiFinD("ths_adjustment_nvg_ratio_fund",I$1,$A$4,$A107,101)</f>
        <v>16.25</v>
      </c>
      <c r="J107" s="32">
        <f t="shared" si="26"/>
        <v>0.20960620822984488</v>
      </c>
      <c r="K107" s="45">
        <f t="shared" si="27"/>
        <v>0.22254672406200726</v>
      </c>
      <c r="L107" s="45">
        <f t="shared" si="28"/>
        <v>0.1966656923976825</v>
      </c>
      <c r="M107" s="32">
        <f>[1]!thsiFinD("ths_int_chg_ratio_index",M$1,$A$4,$A107,101)/100</f>
        <v>0.24621288776656003</v>
      </c>
      <c r="N107" s="32">
        <f>[1]!thsiFinD("ths_int_chg_ratio_index",N$1,$A$4,$A107,101)/100</f>
        <v>-9.5587601754155999E-3</v>
      </c>
      <c r="O107" s="33">
        <f t="shared" si="21"/>
        <v>1.2096062082298449</v>
      </c>
      <c r="P107" s="33">
        <f t="shared" si="22"/>
        <v>1.2225467240620072</v>
      </c>
      <c r="Q107" s="33">
        <f t="shared" si="23"/>
        <v>1.1966656923976826</v>
      </c>
      <c r="R107" s="33">
        <f t="shared" si="24"/>
        <v>1.2462128877665601</v>
      </c>
      <c r="S107" s="33">
        <f t="shared" si="25"/>
        <v>0.99044123982458443</v>
      </c>
      <c r="T107" s="32">
        <f t="shared" si="33"/>
        <v>1.2154109099080657E-3</v>
      </c>
      <c r="U107" s="32">
        <f t="shared" si="34"/>
        <v>-3.6630806602152566E-3</v>
      </c>
      <c r="V107" s="32">
        <f t="shared" si="35"/>
        <v>6.2489960809557488E-3</v>
      </c>
      <c r="W107" s="32">
        <f t="shared" si="36"/>
        <v>8.1921781106486513E-3</v>
      </c>
      <c r="X107" s="32">
        <f t="shared" si="36"/>
        <v>-1.1375196524854303E-3</v>
      </c>
      <c r="Y107" s="34">
        <f>MAX(O$4:O107)</f>
        <v>1.3475378616213649</v>
      </c>
      <c r="Z107" s="34">
        <f>MAX(P$4:P107)</f>
        <v>1.3751325587550249</v>
      </c>
      <c r="AA107" s="34">
        <f>MAX(Q$4:Q107)</f>
        <v>1.3199431644877051</v>
      </c>
      <c r="AB107" s="34">
        <f>MAX(R$4:R107)</f>
        <v>1.2958782923069001</v>
      </c>
      <c r="AC107" s="34">
        <f>MAX(S$4:S107)</f>
        <v>1.0293228482782351</v>
      </c>
      <c r="AD107" s="35">
        <f t="shared" si="29"/>
        <v>-0.10235827676527021</v>
      </c>
      <c r="AE107" s="35">
        <f t="shared" si="30"/>
        <v>-0.11096081881092335</v>
      </c>
      <c r="AF107" s="35">
        <f t="shared" si="31"/>
        <v>-9.3396045683428186E-2</v>
      </c>
      <c r="AG107" s="35">
        <f t="shared" si="32"/>
        <v>-3.8325670578157833E-2</v>
      </c>
      <c r="AH107" s="35">
        <f t="shared" si="32"/>
        <v>-3.777396811766931E-2</v>
      </c>
    </row>
    <row r="108" spans="1:34">
      <c r="A108" s="28">
        <v>43993</v>
      </c>
      <c r="B108" s="12">
        <f>[1]!thsiFinD("ths_int_chg_ratio_index",B$1,$A$4,$A108,101)</f>
        <v>1.6255336160188001</v>
      </c>
      <c r="C108" s="12">
        <f>[1]!thsiFinD("ths_int_chg_ratio_index",C$1,$A$4,$A108,101)</f>
        <v>37.794431471042998</v>
      </c>
      <c r="D108" s="12">
        <f>[1]!thsiFinD("ths_int_chg_ratio_index",D$1,$A$4,$A108,101)</f>
        <v>24.895594236632999</v>
      </c>
      <c r="E108" s="12">
        <f>[1]!thsiFinD("ths_int_chg_ratio_index",E$1,$A$4,$A108,101)</f>
        <v>25.08206379332</v>
      </c>
      <c r="F108" s="12">
        <f>[1]!thsiFinD("ths_adjustment_nvg_ratio_fund",F$1,$A$4,$A108,101)</f>
        <v>25.598526703499001</v>
      </c>
      <c r="G108" s="12">
        <f>[1]!thsiFinD("ths_adjustment_nvg_ratio_fund",G$1,$A$4,$A108,101)</f>
        <v>17.423382519863999</v>
      </c>
      <c r="H108" s="12">
        <f>[1]!thsiFinD("ths_adjustment_nvg_ratio_fund",H$1,$A$4,$A108,101)</f>
        <v>20.230769230768999</v>
      </c>
      <c r="I108" s="12">
        <f>[1]!thsiFinD("ths_adjustment_nvg_ratio_fund",I$1,$A$4,$A108,101)</f>
        <v>15.3125</v>
      </c>
      <c r="J108" s="32">
        <f t="shared" si="26"/>
        <v>0.2099535019639335</v>
      </c>
      <c r="K108" s="45">
        <f t="shared" si="27"/>
        <v>0.223494057792537</v>
      </c>
      <c r="L108" s="45">
        <f t="shared" si="28"/>
        <v>0.19641294613533</v>
      </c>
      <c r="M108" s="32">
        <f>[1]!thsiFinD("ths_int_chg_ratio_index",M$1,$A$4,$A108,101)/100</f>
        <v>0.24579201604885001</v>
      </c>
      <c r="N108" s="32">
        <f>[1]!thsiFinD("ths_int_chg_ratio_index",N$1,$A$4,$A108,101)/100</f>
        <v>-1.8759124711295001E-2</v>
      </c>
      <c r="O108" s="33">
        <f t="shared" si="21"/>
        <v>1.2099535019639336</v>
      </c>
      <c r="P108" s="33">
        <f t="shared" si="22"/>
        <v>1.2234940577925371</v>
      </c>
      <c r="Q108" s="33">
        <f t="shared" si="23"/>
        <v>1.1964129461353301</v>
      </c>
      <c r="R108" s="33">
        <f t="shared" si="24"/>
        <v>1.24579201604885</v>
      </c>
      <c r="S108" s="33">
        <f t="shared" si="25"/>
        <v>0.98124087528870496</v>
      </c>
      <c r="T108" s="32">
        <f t="shared" si="33"/>
        <v>2.8711305524553588E-4</v>
      </c>
      <c r="U108" s="32">
        <f t="shared" si="34"/>
        <v>7.7488550080295759E-4</v>
      </c>
      <c r="V108" s="32">
        <f t="shared" si="35"/>
        <v>-2.1120874773816745E-4</v>
      </c>
      <c r="W108" s="32">
        <f t="shared" si="36"/>
        <v>-3.3772056270764406E-4</v>
      </c>
      <c r="X108" s="32">
        <f t="shared" si="36"/>
        <v>-9.2891573633474556E-3</v>
      </c>
      <c r="Y108" s="34">
        <f>MAX(O$4:O108)</f>
        <v>1.3475378616213649</v>
      </c>
      <c r="Z108" s="34">
        <f>MAX(P$4:P108)</f>
        <v>1.3751325587550249</v>
      </c>
      <c r="AA108" s="34">
        <f>MAX(Q$4:Q108)</f>
        <v>1.3199431644877051</v>
      </c>
      <c r="AB108" s="34">
        <f>MAX(R$4:R108)</f>
        <v>1.2958782923069001</v>
      </c>
      <c r="AC108" s="34">
        <f>MAX(S$4:S108)</f>
        <v>1.0293228482782351</v>
      </c>
      <c r="AD108" s="35">
        <f t="shared" si="29"/>
        <v>-0.1021005521075965</v>
      </c>
      <c r="AE108" s="35">
        <f t="shared" si="30"/>
        <v>-0.1102719152397742</v>
      </c>
      <c r="AF108" s="35">
        <f t="shared" si="31"/>
        <v>-9.3587528369313833E-2</v>
      </c>
      <c r="AG108" s="35">
        <f t="shared" si="32"/>
        <v>-3.8650447773831753E-2</v>
      </c>
      <c r="AH108" s="35">
        <f t="shared" si="32"/>
        <v>-4.6712237146933622E-2</v>
      </c>
    </row>
    <row r="109" spans="1:34">
      <c r="A109" s="28">
        <v>43994</v>
      </c>
      <c r="B109" s="12">
        <f>[1]!thsiFinD("ths_int_chg_ratio_index",B$1,$A$4,$A109,101)</f>
        <v>0.72875782972006997</v>
      </c>
      <c r="C109" s="12">
        <f>[1]!thsiFinD("ths_int_chg_ratio_index",C$1,$A$4,$A109,101)</f>
        <v>35.658139513938998</v>
      </c>
      <c r="D109" s="12">
        <f>[1]!thsiFinD("ths_int_chg_ratio_index",D$1,$A$4,$A109,101)</f>
        <v>23.787499629801999</v>
      </c>
      <c r="E109" s="12">
        <f>[1]!thsiFinD("ths_int_chg_ratio_index",E$1,$A$4,$A109,101)</f>
        <v>26.101835478439</v>
      </c>
      <c r="F109" s="12">
        <f>[1]!thsiFinD("ths_adjustment_nvg_ratio_fund",F$1,$A$4,$A109,101)</f>
        <v>25.905463474524002</v>
      </c>
      <c r="G109" s="12">
        <f>[1]!thsiFinD("ths_adjustment_nvg_ratio_fund",G$1,$A$4,$A109,101)</f>
        <v>17.650397275823</v>
      </c>
      <c r="H109" s="12">
        <f>[1]!thsiFinD("ths_adjustment_nvg_ratio_fund",H$1,$A$4,$A109,101)</f>
        <v>20.307692307692001</v>
      </c>
      <c r="I109" s="12">
        <f>[1]!thsiFinD("ths_adjustment_nvg_ratio_fund",I$1,$A$4,$A109,101)</f>
        <v>15.83984375</v>
      </c>
      <c r="J109" s="32">
        <f t="shared" si="26"/>
        <v>0.20747453657492382</v>
      </c>
      <c r="K109" s="45">
        <f t="shared" si="27"/>
        <v>0.21569058112975015</v>
      </c>
      <c r="L109" s="45">
        <f t="shared" si="28"/>
        <v>0.19925849202009752</v>
      </c>
      <c r="M109" s="32">
        <f>[1]!thsiFinD("ths_int_chg_ratio_index",M$1,$A$4,$A109,101)/100</f>
        <v>0.25115238684612001</v>
      </c>
      <c r="N109" s="32">
        <f>[1]!thsiFinD("ths_int_chg_ratio_index",N$1,$A$4,$A109,101)/100</f>
        <v>-1.7332543777366999E-2</v>
      </c>
      <c r="O109" s="33">
        <f t="shared" si="21"/>
        <v>1.2074745365749238</v>
      </c>
      <c r="P109" s="33">
        <f t="shared" si="22"/>
        <v>1.21569058112975</v>
      </c>
      <c r="Q109" s="33">
        <f t="shared" si="23"/>
        <v>1.1992584920200975</v>
      </c>
      <c r="R109" s="33">
        <f t="shared" si="24"/>
        <v>1.2511523868461201</v>
      </c>
      <c r="S109" s="33">
        <f t="shared" si="25"/>
        <v>0.98266745622263296</v>
      </c>
      <c r="T109" s="32">
        <f t="shared" si="33"/>
        <v>-2.0488104584069911E-3</v>
      </c>
      <c r="U109" s="32">
        <f t="shared" si="34"/>
        <v>-6.3780257967629428E-3</v>
      </c>
      <c r="V109" s="32">
        <f t="shared" si="35"/>
        <v>2.3783977714042503E-3</v>
      </c>
      <c r="W109" s="32">
        <f t="shared" si="36"/>
        <v>4.3027814660996366E-3</v>
      </c>
      <c r="X109" s="32">
        <f t="shared" si="36"/>
        <v>1.4538539617077184E-3</v>
      </c>
      <c r="Y109" s="34">
        <f>MAX(O$4:O109)</f>
        <v>1.3475378616213649</v>
      </c>
      <c r="Z109" s="34">
        <f>MAX(P$4:P109)</f>
        <v>1.3751325587550249</v>
      </c>
      <c r="AA109" s="34">
        <f>MAX(Q$4:Q109)</f>
        <v>1.3199431644877051</v>
      </c>
      <c r="AB109" s="34">
        <f>MAX(R$4:R109)</f>
        <v>1.2958782923069001</v>
      </c>
      <c r="AC109" s="34">
        <f>MAX(S$4:S109)</f>
        <v>1.0293228482782351</v>
      </c>
      <c r="AD109" s="35">
        <f t="shared" si="29"/>
        <v>-0.10394017788703624</v>
      </c>
      <c r="AE109" s="35">
        <f t="shared" si="30"/>
        <v>-0.11594662391647936</v>
      </c>
      <c r="AF109" s="35">
        <f t="shared" si="31"/>
        <v>-9.1431718966814457E-2</v>
      </c>
      <c r="AG109" s="35">
        <f t="shared" si="32"/>
        <v>-3.451397073806961E-2</v>
      </c>
      <c r="AH109" s="35">
        <f t="shared" si="32"/>
        <v>-4.5326295956262252E-2</v>
      </c>
    </row>
    <row r="110" spans="1:34">
      <c r="A110" s="28">
        <v>43997</v>
      </c>
      <c r="B110" s="12">
        <f>[1]!thsiFinD("ths_int_chg_ratio_index",B$1,$A$4,$A110,101)</f>
        <v>-0.12193956973645</v>
      </c>
      <c r="C110" s="12">
        <f>[1]!thsiFinD("ths_int_chg_ratio_index",C$1,$A$4,$A110,101)</f>
        <v>32.355251877165003</v>
      </c>
      <c r="D110" s="12">
        <f>[1]!thsiFinD("ths_int_chg_ratio_index",D$1,$A$4,$A110,101)</f>
        <v>22.573307624401</v>
      </c>
      <c r="E110" s="12">
        <f>[1]!thsiFinD("ths_int_chg_ratio_index",E$1,$A$4,$A110,101)</f>
        <v>26.599767440922001</v>
      </c>
      <c r="F110" s="12">
        <f>[1]!thsiFinD("ths_adjustment_nvg_ratio_fund",F$1,$A$4,$A110,101)</f>
        <v>23.695518723143</v>
      </c>
      <c r="G110" s="12">
        <f>[1]!thsiFinD("ths_adjustment_nvg_ratio_fund",G$1,$A$4,$A110,101)</f>
        <v>16.742338251985998</v>
      </c>
      <c r="H110" s="12">
        <f>[1]!thsiFinD("ths_adjustment_nvg_ratio_fund",H$1,$A$4,$A110,101)</f>
        <v>18.153846153846001</v>
      </c>
      <c r="I110" s="12">
        <f>[1]!thsiFinD("ths_adjustment_nvg_ratio_fund",I$1,$A$4,$A110,101)</f>
        <v>14.912109375</v>
      </c>
      <c r="J110" s="32">
        <f t="shared" si="26"/>
        <v>0.1936377498459082</v>
      </c>
      <c r="K110" s="45">
        <f t="shared" si="27"/>
        <v>0.20351596843187891</v>
      </c>
      <c r="L110" s="45">
        <f t="shared" si="28"/>
        <v>0.18375953125993749</v>
      </c>
      <c r="M110" s="32">
        <f>[1]!thsiFinD("ths_int_chg_ratio_index",M$1,$A$4,$A110,101)/100</f>
        <v>0.24980980117843998</v>
      </c>
      <c r="N110" s="32">
        <f>[1]!thsiFinD("ths_int_chg_ratio_index",N$1,$A$4,$A110,101)/100</f>
        <v>-2.6256113840145E-2</v>
      </c>
      <c r="O110" s="33">
        <f t="shared" si="21"/>
        <v>1.1936377498459083</v>
      </c>
      <c r="P110" s="33">
        <f t="shared" si="22"/>
        <v>1.203515968431879</v>
      </c>
      <c r="Q110" s="33">
        <f t="shared" si="23"/>
        <v>1.1837595312599376</v>
      </c>
      <c r="R110" s="33">
        <f t="shared" si="24"/>
        <v>1.24980980117844</v>
      </c>
      <c r="S110" s="33">
        <f t="shared" si="25"/>
        <v>0.97374388615985497</v>
      </c>
      <c r="T110" s="32">
        <f t="shared" si="33"/>
        <v>-1.1459278278666107E-2</v>
      </c>
      <c r="U110" s="32">
        <f t="shared" si="34"/>
        <v>-1.001456529058331E-2</v>
      </c>
      <c r="V110" s="32">
        <f t="shared" si="35"/>
        <v>-1.2923786542509808E-2</v>
      </c>
      <c r="W110" s="32">
        <f t="shared" si="36"/>
        <v>-1.0730792522120058E-3</v>
      </c>
      <c r="X110" s="32">
        <f t="shared" si="36"/>
        <v>-9.0809663088672332E-3</v>
      </c>
      <c r="Y110" s="34">
        <f>MAX(O$4:O110)</f>
        <v>1.3475378616213649</v>
      </c>
      <c r="Z110" s="34">
        <f>MAX(P$4:P110)</f>
        <v>1.3751325587550249</v>
      </c>
      <c r="AA110" s="34">
        <f>MAX(Q$4:Q110)</f>
        <v>1.3199431644877051</v>
      </c>
      <c r="AB110" s="34">
        <f>MAX(R$4:R110)</f>
        <v>1.2958782923069001</v>
      </c>
      <c r="AC110" s="34">
        <f>MAX(S$4:S110)</f>
        <v>1.0293228482782351</v>
      </c>
      <c r="AD110" s="35">
        <f t="shared" si="29"/>
        <v>-0.1142083767429608</v>
      </c>
      <c r="AE110" s="35">
        <f t="shared" si="30"/>
        <v>-0.12480003417162844</v>
      </c>
      <c r="AF110" s="35">
        <f t="shared" si="31"/>
        <v>-0.10317386149018237</v>
      </c>
      <c r="AG110" s="35">
        <f t="shared" si="32"/>
        <v>-3.5550013764371169E-2</v>
      </c>
      <c r="AH110" s="35">
        <f t="shared" si="32"/>
        <v>-5.3995655698644951E-2</v>
      </c>
    </row>
    <row r="111" spans="1:34">
      <c r="A111" s="28">
        <v>43998</v>
      </c>
      <c r="B111" s="12">
        <f>[1]!thsiFinD("ths_int_chg_ratio_index",B$1,$A$4,$A111,101)</f>
        <v>2.7424679505834999</v>
      </c>
      <c r="C111" s="12">
        <f>[1]!thsiFinD("ths_int_chg_ratio_index",C$1,$A$4,$A111,101)</f>
        <v>35.037163284955</v>
      </c>
      <c r="D111" s="12">
        <f>[1]!thsiFinD("ths_int_chg_ratio_index",D$1,$A$4,$A111,101)</f>
        <v>26.420027234835999</v>
      </c>
      <c r="E111" s="12">
        <f>[1]!thsiFinD("ths_int_chg_ratio_index",E$1,$A$4,$A111,101)</f>
        <v>28.897111279011</v>
      </c>
      <c r="F111" s="12">
        <f>[1]!thsiFinD("ths_adjustment_nvg_ratio_fund",F$1,$A$4,$A111,101)</f>
        <v>26.949048496010001</v>
      </c>
      <c r="G111" s="12">
        <f>[1]!thsiFinD("ths_adjustment_nvg_ratio_fund",G$1,$A$4,$A111,101)</f>
        <v>19.353007945516001</v>
      </c>
      <c r="H111" s="12">
        <f>[1]!thsiFinD("ths_adjustment_nvg_ratio_fund",H$1,$A$4,$A111,101)</f>
        <v>21</v>
      </c>
      <c r="I111" s="12">
        <f>[1]!thsiFinD("ths_adjustment_nvg_ratio_fund",I$1,$A$4,$A111,101)</f>
        <v>16.748046875</v>
      </c>
      <c r="J111" s="32">
        <f t="shared" si="26"/>
        <v>0.22143359133238938</v>
      </c>
      <c r="K111" s="45">
        <f t="shared" si="27"/>
        <v>0.23274192437346375</v>
      </c>
      <c r="L111" s="45">
        <f t="shared" si="28"/>
        <v>0.21012525829131501</v>
      </c>
      <c r="M111" s="32">
        <f>[1]!thsiFinD("ths_int_chg_ratio_index",M$1,$A$4,$A111,101)/100</f>
        <v>0.27890059117567001</v>
      </c>
      <c r="N111" s="32">
        <f>[1]!thsiFinD("ths_int_chg_ratio_index",N$1,$A$4,$A111,101)/100</f>
        <v>-1.0698712118017E-2</v>
      </c>
      <c r="O111" s="33">
        <f t="shared" si="21"/>
        <v>1.2214335913323895</v>
      </c>
      <c r="P111" s="33">
        <f t="shared" si="22"/>
        <v>1.2327419243734639</v>
      </c>
      <c r="Q111" s="33">
        <f t="shared" si="23"/>
        <v>1.2101252582913151</v>
      </c>
      <c r="R111" s="33">
        <f t="shared" si="24"/>
        <v>1.2789005911756699</v>
      </c>
      <c r="S111" s="33">
        <f t="shared" si="25"/>
        <v>0.98930128788198302</v>
      </c>
      <c r="T111" s="32">
        <f t="shared" si="33"/>
        <v>2.3286664224610343E-2</v>
      </c>
      <c r="U111" s="32">
        <f t="shared" si="34"/>
        <v>2.4283812353287582E-2</v>
      </c>
      <c r="V111" s="32">
        <f t="shared" si="35"/>
        <v>2.2272874122766462E-2</v>
      </c>
      <c r="W111" s="32">
        <f t="shared" si="36"/>
        <v>2.327617367842727E-2</v>
      </c>
      <c r="X111" s="32">
        <f t="shared" si="36"/>
        <v>1.5976892839329349E-2</v>
      </c>
      <c r="Y111" s="34">
        <f>MAX(O$4:O111)</f>
        <v>1.3475378616213649</v>
      </c>
      <c r="Z111" s="34">
        <f>MAX(P$4:P111)</f>
        <v>1.3751325587550249</v>
      </c>
      <c r="AA111" s="34">
        <f>MAX(Q$4:Q111)</f>
        <v>1.3199431644877051</v>
      </c>
      <c r="AB111" s="34">
        <f>MAX(R$4:R111)</f>
        <v>1.2958782923069001</v>
      </c>
      <c r="AC111" s="34">
        <f>MAX(S$4:S111)</f>
        <v>1.0293228482782351</v>
      </c>
      <c r="AD111" s="35">
        <f t="shared" si="29"/>
        <v>-9.3581244639201477E-2</v>
      </c>
      <c r="AE111" s="35">
        <f t="shared" si="30"/>
        <v>-0.10354684242984857</v>
      </c>
      <c r="AF111" s="35">
        <f t="shared" si="31"/>
        <v>-8.3198965797146585E-2</v>
      </c>
      <c r="AG111" s="35">
        <f t="shared" si="32"/>
        <v>-1.3101308380593979E-2</v>
      </c>
      <c r="AH111" s="35">
        <f t="shared" si="32"/>
        <v>-3.8881445664202152E-2</v>
      </c>
    </row>
    <row r="112" spans="1:34">
      <c r="A112" s="28">
        <v>43999</v>
      </c>
      <c r="B112" s="12">
        <f>[1]!thsiFinD("ths_int_chg_ratio_index",B$1,$A$4,$A112,101)</f>
        <v>2.0871951049178001</v>
      </c>
      <c r="C112" s="12">
        <f>[1]!thsiFinD("ths_int_chg_ratio_index",C$1,$A$4,$A112,101)</f>
        <v>33.282672268306001</v>
      </c>
      <c r="D112" s="12">
        <f>[1]!thsiFinD("ths_int_chg_ratio_index",D$1,$A$4,$A112,101)</f>
        <v>26.614442700834001</v>
      </c>
      <c r="E112" s="12">
        <f>[1]!thsiFinD("ths_int_chg_ratio_index",E$1,$A$4,$A112,101)</f>
        <v>28.834346089907001</v>
      </c>
      <c r="F112" s="12">
        <f>[1]!thsiFinD("ths_adjustment_nvg_ratio_fund",F$1,$A$4,$A112,101)</f>
        <v>27.501534683854999</v>
      </c>
      <c r="G112" s="12">
        <f>[1]!thsiFinD("ths_adjustment_nvg_ratio_fund",G$1,$A$4,$A112,101)</f>
        <v>19.466515323496001</v>
      </c>
      <c r="H112" s="12">
        <f>[1]!thsiFinD("ths_adjustment_nvg_ratio_fund",H$1,$A$4,$A112,101)</f>
        <v>20.692307692307999</v>
      </c>
      <c r="I112" s="12">
        <f>[1]!thsiFinD("ths_adjustment_nvg_ratio_fund",I$1,$A$4,$A112,101)</f>
        <v>17.216796875</v>
      </c>
      <c r="J112" s="32">
        <f t="shared" si="26"/>
        <v>0.21961976342327974</v>
      </c>
      <c r="K112" s="45">
        <f t="shared" si="27"/>
        <v>0.22704664040991202</v>
      </c>
      <c r="L112" s="45">
        <f t="shared" si="28"/>
        <v>0.21219288643664747</v>
      </c>
      <c r="M112" s="32">
        <f>[1]!thsiFinD("ths_int_chg_ratio_index",M$1,$A$4,$A112,101)/100</f>
        <v>0.27891779754555002</v>
      </c>
      <c r="N112" s="32">
        <f>[1]!thsiFinD("ths_int_chg_ratio_index",N$1,$A$4,$A112,101)/100</f>
        <v>-8.3966517772367001E-3</v>
      </c>
      <c r="O112" s="33">
        <f t="shared" si="21"/>
        <v>1.2196197634232797</v>
      </c>
      <c r="P112" s="33">
        <f t="shared" si="22"/>
        <v>1.2270466404099121</v>
      </c>
      <c r="Q112" s="33">
        <f t="shared" si="23"/>
        <v>1.2121928864366476</v>
      </c>
      <c r="R112" s="33">
        <f t="shared" si="24"/>
        <v>1.2789177975455499</v>
      </c>
      <c r="S112" s="33">
        <f t="shared" si="25"/>
        <v>0.9916033482227633</v>
      </c>
      <c r="T112" s="32">
        <f t="shared" si="33"/>
        <v>-1.4849992025609549E-3</v>
      </c>
      <c r="U112" s="32">
        <f t="shared" si="34"/>
        <v>-4.6200132006107841E-3</v>
      </c>
      <c r="V112" s="32">
        <f t="shared" si="35"/>
        <v>1.7086067174996167E-3</v>
      </c>
      <c r="W112" s="32">
        <f t="shared" si="36"/>
        <v>1.3454032314008657E-5</v>
      </c>
      <c r="X112" s="32">
        <f t="shared" si="36"/>
        <v>2.3269557706822042E-3</v>
      </c>
      <c r="Y112" s="34">
        <f>MAX(O$4:O112)</f>
        <v>1.3475378616213649</v>
      </c>
      <c r="Z112" s="34">
        <f>MAX(P$4:P112)</f>
        <v>1.3751325587550249</v>
      </c>
      <c r="AA112" s="34">
        <f>MAX(Q$4:Q112)</f>
        <v>1.3199431644877051</v>
      </c>
      <c r="AB112" s="34">
        <f>MAX(R$4:R112)</f>
        <v>1.2958782923069001</v>
      </c>
      <c r="AC112" s="34">
        <f>MAX(S$4:S112)</f>
        <v>1.0293228482782351</v>
      </c>
      <c r="AD112" s="35">
        <f t="shared" si="29"/>
        <v>-9.4927275768098562E-2</v>
      </c>
      <c r="AE112" s="35">
        <f t="shared" si="30"/>
        <v>-0.10768846785155195</v>
      </c>
      <c r="AF112" s="35">
        <f t="shared" si="31"/>
        <v>-8.1632513391497019E-2</v>
      </c>
      <c r="AG112" s="35">
        <f t="shared" si="32"/>
        <v>-1.3088030613706336E-2</v>
      </c>
      <c r="AH112" s="35">
        <f t="shared" si="32"/>
        <v>-3.664496529788086E-2</v>
      </c>
    </row>
    <row r="113" spans="1:34">
      <c r="A113" s="28">
        <v>44000</v>
      </c>
      <c r="B113" s="12">
        <f>[1]!thsiFinD("ths_int_chg_ratio_index",B$1,$A$4,$A113,101)</f>
        <v>3.9513007403524001</v>
      </c>
      <c r="C113" s="12">
        <f>[1]!thsiFinD("ths_int_chg_ratio_index",C$1,$A$4,$A113,101)</f>
        <v>36.372383649603997</v>
      </c>
      <c r="D113" s="12">
        <f>[1]!thsiFinD("ths_int_chg_ratio_index",D$1,$A$4,$A113,101)</f>
        <v>27.718075313364</v>
      </c>
      <c r="E113" s="12">
        <f>[1]!thsiFinD("ths_int_chg_ratio_index",E$1,$A$4,$A113,101)</f>
        <v>29.390645514729002</v>
      </c>
      <c r="F113" s="12">
        <f>[1]!thsiFinD("ths_adjustment_nvg_ratio_fund",F$1,$A$4,$A113,101)</f>
        <v>29.527317372620999</v>
      </c>
      <c r="G113" s="12">
        <f>[1]!thsiFinD("ths_adjustment_nvg_ratio_fund",G$1,$A$4,$A113,101)</f>
        <v>21.623155505107999</v>
      </c>
      <c r="H113" s="12">
        <f>[1]!thsiFinD("ths_adjustment_nvg_ratio_fund",H$1,$A$4,$A113,101)</f>
        <v>24.769230769231001</v>
      </c>
      <c r="I113" s="12">
        <f>[1]!thsiFinD("ths_adjustment_nvg_ratio_fund",I$1,$A$4,$A113,101)</f>
        <v>18.212890625</v>
      </c>
      <c r="J113" s="32">
        <f t="shared" si="26"/>
        <v>0.23945624936251175</v>
      </c>
      <c r="K113" s="45">
        <f t="shared" si="27"/>
        <v>0.2435810130451235</v>
      </c>
      <c r="L113" s="45">
        <f t="shared" si="28"/>
        <v>0.2353314856799</v>
      </c>
      <c r="M113" s="32">
        <f>[1]!thsiFinD("ths_int_chg_ratio_index",M$1,$A$4,$A113,101)/100</f>
        <v>0.28329945829263997</v>
      </c>
      <c r="N113" s="32">
        <f>[1]!thsiFinD("ths_int_chg_ratio_index",N$1,$A$4,$A113,101)/100</f>
        <v>-3.4904939247436999E-3</v>
      </c>
      <c r="O113" s="33">
        <f t="shared" si="21"/>
        <v>1.2394562493625116</v>
      </c>
      <c r="P113" s="33">
        <f t="shared" si="22"/>
        <v>1.2435810130451235</v>
      </c>
      <c r="Q113" s="33">
        <f t="shared" si="23"/>
        <v>1.2353314856799</v>
      </c>
      <c r="R113" s="33">
        <f t="shared" si="24"/>
        <v>1.28329945829264</v>
      </c>
      <c r="S113" s="33">
        <f t="shared" si="25"/>
        <v>0.99650950607525635</v>
      </c>
      <c r="T113" s="32">
        <f t="shared" si="33"/>
        <v>1.6264483844992794E-2</v>
      </c>
      <c r="U113" s="32">
        <f t="shared" si="34"/>
        <v>1.3474934114719339E-2</v>
      </c>
      <c r="V113" s="32">
        <f t="shared" si="35"/>
        <v>1.9088215664480934E-2</v>
      </c>
      <c r="W113" s="32">
        <f t="shared" si="36"/>
        <v>3.4260690995928655E-3</v>
      </c>
      <c r="X113" s="32">
        <f t="shared" si="36"/>
        <v>4.9477019831429825E-3</v>
      </c>
      <c r="Y113" s="34">
        <f>MAX(O$4:O113)</f>
        <v>1.3475378616213649</v>
      </c>
      <c r="Z113" s="34">
        <f>MAX(P$4:P113)</f>
        <v>1.3751325587550249</v>
      </c>
      <c r="AA113" s="34">
        <f>MAX(Q$4:Q113)</f>
        <v>1.3199431644877051</v>
      </c>
      <c r="AB113" s="34">
        <f>MAX(R$4:R113)</f>
        <v>1.2958782923069001</v>
      </c>
      <c r="AC113" s="34">
        <f>MAX(S$4:S113)</f>
        <v>1.0293228482782351</v>
      </c>
      <c r="AD113" s="35">
        <f t="shared" si="29"/>
        <v>-8.0206735066285173E-2</v>
      </c>
      <c r="AE113" s="35">
        <f t="shared" si="30"/>
        <v>-9.5664628746047198E-2</v>
      </c>
      <c r="AF113" s="35">
        <f t="shared" si="31"/>
        <v>-6.4102516747866489E-2</v>
      </c>
      <c r="AG113" s="35">
        <f t="shared" si="32"/>
        <v>-9.7068020113736386E-3</v>
      </c>
      <c r="AH113" s="35">
        <f t="shared" si="32"/>
        <v>-3.1878571682214307E-2</v>
      </c>
    </row>
    <row r="114" spans="1:34">
      <c r="A114" s="28">
        <v>44001</v>
      </c>
      <c r="B114" s="12">
        <f>[1]!thsiFinD("ths_int_chg_ratio_index",B$1,$A$4,$A114,101)</f>
        <v>4.6705190010711997</v>
      </c>
      <c r="C114" s="12">
        <f>[1]!thsiFinD("ths_int_chg_ratio_index",C$1,$A$4,$A114,101)</f>
        <v>37.987724045613</v>
      </c>
      <c r="D114" s="12">
        <f>[1]!thsiFinD("ths_int_chg_ratio_index",D$1,$A$4,$A114,101)</f>
        <v>29.951573142285</v>
      </c>
      <c r="E114" s="12">
        <f>[1]!thsiFinD("ths_int_chg_ratio_index",E$1,$A$4,$A114,101)</f>
        <v>33.204879811297999</v>
      </c>
      <c r="F114" s="12">
        <f>[1]!thsiFinD("ths_adjustment_nvg_ratio_fund",F$1,$A$4,$A114,101)</f>
        <v>30.816451810926999</v>
      </c>
      <c r="G114" s="12">
        <f>[1]!thsiFinD("ths_adjustment_nvg_ratio_fund",G$1,$A$4,$A114,101)</f>
        <v>23.609534619750001</v>
      </c>
      <c r="H114" s="12">
        <f>[1]!thsiFinD("ths_adjustment_nvg_ratio_fund",H$1,$A$4,$A114,101)</f>
        <v>25.769230769231001</v>
      </c>
      <c r="I114" s="12">
        <f>[1]!thsiFinD("ths_adjustment_nvg_ratio_fund",I$1,$A$4,$A114,101)</f>
        <v>20.29296875</v>
      </c>
      <c r="J114" s="32">
        <f t="shared" si="26"/>
        <v>0.25787860243771898</v>
      </c>
      <c r="K114" s="45">
        <f t="shared" si="27"/>
        <v>0.26453674000066801</v>
      </c>
      <c r="L114" s="45">
        <f t="shared" si="28"/>
        <v>0.25122046487477001</v>
      </c>
      <c r="M114" s="32">
        <f>[1]!thsiFinD("ths_int_chg_ratio_index",M$1,$A$4,$A114,101)/100</f>
        <v>0.31009632634227002</v>
      </c>
      <c r="N114" s="32">
        <f>[1]!thsiFinD("ths_int_chg_ratio_index",N$1,$A$4,$A114,101)/100</f>
        <v>8.8397808887766011E-3</v>
      </c>
      <c r="O114" s="33">
        <f t="shared" si="21"/>
        <v>1.2578786024377191</v>
      </c>
      <c r="P114" s="33">
        <f t="shared" si="22"/>
        <v>1.264536740000668</v>
      </c>
      <c r="Q114" s="33">
        <f t="shared" si="23"/>
        <v>1.25122046487477</v>
      </c>
      <c r="R114" s="33">
        <f t="shared" si="24"/>
        <v>1.31009632634227</v>
      </c>
      <c r="S114" s="33">
        <f t="shared" si="25"/>
        <v>1.0088397808887766</v>
      </c>
      <c r="T114" s="32">
        <f t="shared" si="33"/>
        <v>1.4863254015365701E-2</v>
      </c>
      <c r="U114" s="32">
        <f t="shared" si="34"/>
        <v>1.6851115235533287E-2</v>
      </c>
      <c r="V114" s="32">
        <f t="shared" si="35"/>
        <v>1.2862117884192781E-2</v>
      </c>
      <c r="W114" s="32">
        <f t="shared" si="36"/>
        <v>2.0881227586023954E-2</v>
      </c>
      <c r="X114" s="32">
        <f t="shared" si="36"/>
        <v>1.237346431554176E-2</v>
      </c>
      <c r="Y114" s="34">
        <f>MAX(O$4:O114)</f>
        <v>1.3475378616213649</v>
      </c>
      <c r="Z114" s="34">
        <f>MAX(P$4:P114)</f>
        <v>1.3751325587550249</v>
      </c>
      <c r="AA114" s="34">
        <f>MAX(Q$4:Q114)</f>
        <v>1.3199431644877051</v>
      </c>
      <c r="AB114" s="34">
        <f>MAX(R$4:R114)</f>
        <v>1.31009632634227</v>
      </c>
      <c r="AC114" s="34">
        <f>MAX(S$4:S114)</f>
        <v>1.0293228482782351</v>
      </c>
      <c r="AD114" s="35">
        <f t="shared" si="29"/>
        <v>-6.6535614127952836E-2</v>
      </c>
      <c r="AE114" s="35">
        <f t="shared" si="30"/>
        <v>-8.0425569193478208E-2</v>
      </c>
      <c r="AF114" s="35">
        <f t="shared" si="31"/>
        <v>-5.2064892990758227E-2</v>
      </c>
      <c r="AG114" s="35">
        <f t="shared" si="32"/>
        <v>0</v>
      </c>
      <c r="AH114" s="35">
        <f t="shared" si="32"/>
        <v>-1.9899555735812924E-2</v>
      </c>
    </row>
    <row r="115" spans="1:34">
      <c r="A115" s="28">
        <v>44004</v>
      </c>
      <c r="B115" s="12">
        <f>[1]!thsiFinD("ths_int_chg_ratio_index",B$1,$A$4,$A115,101)</f>
        <v>5.5722193973697998</v>
      </c>
      <c r="C115" s="12">
        <f>[1]!thsiFinD("ths_int_chg_ratio_index",C$1,$A$4,$A115,101)</f>
        <v>44.608115537981</v>
      </c>
      <c r="D115" s="12">
        <f>[1]!thsiFinD("ths_int_chg_ratio_index",D$1,$A$4,$A115,101)</f>
        <v>34.468513716563002</v>
      </c>
      <c r="E115" s="12">
        <f>[1]!thsiFinD("ths_int_chg_ratio_index",E$1,$A$4,$A115,101)</f>
        <v>35.028628810912998</v>
      </c>
      <c r="F115" s="12">
        <f>[1]!thsiFinD("ths_adjustment_nvg_ratio_fund",F$1,$A$4,$A115,101)</f>
        <v>33.333333333333002</v>
      </c>
      <c r="G115" s="12">
        <f>[1]!thsiFinD("ths_adjustment_nvg_ratio_fund",G$1,$A$4,$A115,101)</f>
        <v>25.425652667423002</v>
      </c>
      <c r="H115" s="12">
        <f>[1]!thsiFinD("ths_adjustment_nvg_ratio_fund",H$1,$A$4,$A115,101)</f>
        <v>27.076923076922998</v>
      </c>
      <c r="I115" s="12">
        <f>[1]!thsiFinD("ths_adjustment_nvg_ratio_fund",I$1,$A$4,$A115,101)</f>
        <v>21.630859375</v>
      </c>
      <c r="J115" s="32">
        <f t="shared" si="26"/>
        <v>0.28393030739438224</v>
      </c>
      <c r="K115" s="45">
        <f t="shared" si="27"/>
        <v>0.29919369365706699</v>
      </c>
      <c r="L115" s="45">
        <f t="shared" si="28"/>
        <v>0.26866692113169749</v>
      </c>
      <c r="M115" s="32">
        <f>[1]!thsiFinD("ths_int_chg_ratio_index",M$1,$A$4,$A115,101)/100</f>
        <v>0.33060495054634997</v>
      </c>
      <c r="N115" s="32">
        <f>[1]!thsiFinD("ths_int_chg_ratio_index",N$1,$A$4,$A115,101)/100</f>
        <v>9.3206588887679992E-3</v>
      </c>
      <c r="O115" s="33">
        <f t="shared" si="21"/>
        <v>1.2839303073943822</v>
      </c>
      <c r="P115" s="33">
        <f t="shared" si="22"/>
        <v>1.2991936936570669</v>
      </c>
      <c r="Q115" s="33">
        <f t="shared" si="23"/>
        <v>1.2686669211316974</v>
      </c>
      <c r="R115" s="33">
        <f t="shared" si="24"/>
        <v>1.33060495054635</v>
      </c>
      <c r="S115" s="33">
        <f t="shared" si="25"/>
        <v>1.009320658888768</v>
      </c>
      <c r="T115" s="32">
        <f t="shared" si="33"/>
        <v>2.0710826073498501E-2</v>
      </c>
      <c r="U115" s="32">
        <f t="shared" si="34"/>
        <v>2.7406838061803329E-2</v>
      </c>
      <c r="V115" s="32">
        <f t="shared" si="35"/>
        <v>1.3943550914245595E-2</v>
      </c>
      <c r="W115" s="32">
        <f t="shared" si="36"/>
        <v>1.5654287239579734E-2</v>
      </c>
      <c r="X115" s="32">
        <f t="shared" si="36"/>
        <v>4.7666439121551996E-4</v>
      </c>
      <c r="Y115" s="34">
        <f>MAX(O$4:O115)</f>
        <v>1.3475378616213649</v>
      </c>
      <c r="Z115" s="34">
        <f>MAX(P$4:P115)</f>
        <v>1.3751325587550249</v>
      </c>
      <c r="AA115" s="34">
        <f>MAX(Q$4:Q115)</f>
        <v>1.3199431644877051</v>
      </c>
      <c r="AB115" s="34">
        <f>MAX(R$4:R115)</f>
        <v>1.33060495054635</v>
      </c>
      <c r="AC115" s="34">
        <f>MAX(S$4:S115)</f>
        <v>1.0293228482782351</v>
      </c>
      <c r="AD115" s="35">
        <f t="shared" si="29"/>
        <v>-4.7202795586351654E-2</v>
      </c>
      <c r="AE115" s="35">
        <f t="shared" si="30"/>
        <v>-5.52229416825889E-2</v>
      </c>
      <c r="AF115" s="35">
        <f t="shared" si="31"/>
        <v>-3.884731156277399E-2</v>
      </c>
      <c r="AG115" s="35">
        <f t="shared" si="32"/>
        <v>0</v>
      </c>
      <c r="AH115" s="35">
        <f t="shared" si="32"/>
        <v>-1.9432376754217606E-2</v>
      </c>
    </row>
    <row r="116" spans="1:34">
      <c r="A116" s="28">
        <v>44005</v>
      </c>
      <c r="B116" s="12">
        <f>[1]!thsiFinD("ths_int_chg_ratio_index",B$1,$A$4,$A116,101)</f>
        <v>4.2102898550269003</v>
      </c>
      <c r="C116" s="12">
        <f>[1]!thsiFinD("ths_int_chg_ratio_index",C$1,$A$4,$A116,101)</f>
        <v>44.968266726004003</v>
      </c>
      <c r="D116" s="12">
        <f>[1]!thsiFinD("ths_int_chg_ratio_index",D$1,$A$4,$A116,101)</f>
        <v>37.997470686659</v>
      </c>
      <c r="E116" s="12">
        <f>[1]!thsiFinD("ths_int_chg_ratio_index",E$1,$A$4,$A116,101)</f>
        <v>37.406341756194003</v>
      </c>
      <c r="F116" s="12">
        <f>[1]!thsiFinD("ths_adjustment_nvg_ratio_fund",F$1,$A$4,$A116,101)</f>
        <v>34.745242480049001</v>
      </c>
      <c r="G116" s="12">
        <f>[1]!thsiFinD("ths_adjustment_nvg_ratio_fund",G$1,$A$4,$A116,101)</f>
        <v>28.263337116913</v>
      </c>
      <c r="H116" s="12">
        <f>[1]!thsiFinD("ths_adjustment_nvg_ratio_fund",H$1,$A$4,$A116,101)</f>
        <v>28</v>
      </c>
      <c r="I116" s="12">
        <f>[1]!thsiFinD("ths_adjustment_nvg_ratio_fund",I$1,$A$4,$A116,101)</f>
        <v>24.306640625</v>
      </c>
      <c r="J116" s="32">
        <f t="shared" si="26"/>
        <v>0.2998719865573074</v>
      </c>
      <c r="K116" s="45">
        <f t="shared" si="27"/>
        <v>0.31145592255970977</v>
      </c>
      <c r="L116" s="45">
        <f t="shared" si="28"/>
        <v>0.28828805055490497</v>
      </c>
      <c r="M116" s="32">
        <f>[1]!thsiFinD("ths_int_chg_ratio_index",M$1,$A$4,$A116,101)/100</f>
        <v>0.35446891463979002</v>
      </c>
      <c r="N116" s="32">
        <f>[1]!thsiFinD("ths_int_chg_ratio_index",N$1,$A$4,$A116,101)/100</f>
        <v>1.3852598352264999E-2</v>
      </c>
      <c r="O116" s="33">
        <f t="shared" si="21"/>
        <v>1.2998719865573074</v>
      </c>
      <c r="P116" s="33">
        <f t="shared" si="22"/>
        <v>1.3114559225597098</v>
      </c>
      <c r="Q116" s="33">
        <f t="shared" si="23"/>
        <v>1.288288050554905</v>
      </c>
      <c r="R116" s="33">
        <f t="shared" si="24"/>
        <v>1.3544689146397899</v>
      </c>
      <c r="S116" s="33">
        <f t="shared" si="25"/>
        <v>1.013852598352265</v>
      </c>
      <c r="T116" s="32">
        <f t="shared" si="33"/>
        <v>1.2416311906584321E-2</v>
      </c>
      <c r="U116" s="32">
        <f t="shared" si="34"/>
        <v>9.4383377648072919E-3</v>
      </c>
      <c r="V116" s="32">
        <f t="shared" si="35"/>
        <v>1.5465942318181325E-2</v>
      </c>
      <c r="W116" s="32">
        <f t="shared" si="36"/>
        <v>1.7934672559005049E-2</v>
      </c>
      <c r="X116" s="32">
        <f t="shared" si="36"/>
        <v>4.490088876697218E-3</v>
      </c>
      <c r="Y116" s="34">
        <f>MAX(O$4:O116)</f>
        <v>1.3475378616213649</v>
      </c>
      <c r="Z116" s="34">
        <f>MAX(P$4:P116)</f>
        <v>1.3751325587550249</v>
      </c>
      <c r="AA116" s="34">
        <f>MAX(Q$4:Q116)</f>
        <v>1.3199431644877051</v>
      </c>
      <c r="AB116" s="34">
        <f>MAX(R$4:R116)</f>
        <v>1.3544689146397899</v>
      </c>
      <c r="AC116" s="34">
        <f>MAX(S$4:S116)</f>
        <v>1.0293228482782351</v>
      </c>
      <c r="AD116" s="35">
        <f t="shared" si="29"/>
        <v>-3.5372568312630359E-2</v>
      </c>
      <c r="AE116" s="35">
        <f t="shared" si="30"/>
        <v>-4.6305816693748225E-2</v>
      </c>
      <c r="AF116" s="35">
        <f t="shared" si="31"/>
        <v>-2.3982179524438818E-2</v>
      </c>
      <c r="AG116" s="35">
        <f t="shared" si="32"/>
        <v>0</v>
      </c>
      <c r="AH116" s="35">
        <f t="shared" si="32"/>
        <v>-1.5029540976232436E-2</v>
      </c>
    </row>
    <row r="117" spans="1:34">
      <c r="A117" s="28">
        <v>44006</v>
      </c>
      <c r="B117" s="12">
        <f>[1]!thsiFinD("ths_int_chg_ratio_index",B$1,$A$4,$A117,101)</f>
        <v>4.8493234100841001</v>
      </c>
      <c r="C117" s="12">
        <f>[1]!thsiFinD("ths_int_chg_ratio_index",C$1,$A$4,$A117,101)</f>
        <v>46.758140678140997</v>
      </c>
      <c r="D117" s="12">
        <f>[1]!thsiFinD("ths_int_chg_ratio_index",D$1,$A$4,$A117,101)</f>
        <v>39.672885804130999</v>
      </c>
      <c r="E117" s="12">
        <f>[1]!thsiFinD("ths_int_chg_ratio_index",E$1,$A$4,$A117,101)</f>
        <v>37.012185736558997</v>
      </c>
      <c r="F117" s="12">
        <f>[1]!thsiFinD("ths_adjustment_nvg_ratio_fund",F$1,$A$4,$A117,101)</f>
        <v>35.359116022099002</v>
      </c>
      <c r="G117" s="12">
        <f>[1]!thsiFinD("ths_adjustment_nvg_ratio_fund",G$1,$A$4,$A117,101)</f>
        <v>28.830874006809999</v>
      </c>
      <c r="H117" s="12">
        <f>[1]!thsiFinD("ths_adjustment_nvg_ratio_fund",H$1,$A$4,$A117,101)</f>
        <v>29.461538461538002</v>
      </c>
      <c r="I117" s="12">
        <f>[1]!thsiFinD("ths_adjustment_nvg_ratio_fund",I$1,$A$4,$A117,101)</f>
        <v>25.205078125</v>
      </c>
      <c r="J117" s="32">
        <f t="shared" si="26"/>
        <v>0.30893642780545261</v>
      </c>
      <c r="K117" s="45">
        <f t="shared" si="27"/>
        <v>0.32073133907228774</v>
      </c>
      <c r="L117" s="45">
        <f t="shared" si="28"/>
        <v>0.29714151653861748</v>
      </c>
      <c r="M117" s="32">
        <f>[1]!thsiFinD("ths_int_chg_ratio_index",M$1,$A$4,$A117,101)/100</f>
        <v>0.36906959487797997</v>
      </c>
      <c r="N117" s="32">
        <f>[1]!thsiFinD("ths_int_chg_ratio_index",N$1,$A$4,$A117,101)/100</f>
        <v>1.6366112350688002E-2</v>
      </c>
      <c r="O117" s="33">
        <f t="shared" si="21"/>
        <v>1.3089364278054525</v>
      </c>
      <c r="P117" s="33">
        <f t="shared" si="22"/>
        <v>1.3207313390722877</v>
      </c>
      <c r="Q117" s="33">
        <f t="shared" si="23"/>
        <v>1.2971415165386175</v>
      </c>
      <c r="R117" s="33">
        <f t="shared" si="24"/>
        <v>1.3690695948779799</v>
      </c>
      <c r="S117" s="33">
        <f t="shared" si="25"/>
        <v>1.016366112350688</v>
      </c>
      <c r="T117" s="32">
        <f t="shared" si="33"/>
        <v>6.9733337912389892E-3</v>
      </c>
      <c r="U117" s="32">
        <f t="shared" si="34"/>
        <v>7.0726101830964616E-3</v>
      </c>
      <c r="V117" s="32">
        <f t="shared" si="35"/>
        <v>6.8722720667160342E-3</v>
      </c>
      <c r="W117" s="32">
        <f t="shared" si="36"/>
        <v>1.077963479292765E-2</v>
      </c>
      <c r="X117" s="32">
        <f t="shared" si="36"/>
        <v>2.4791710377898291E-3</v>
      </c>
      <c r="Y117" s="34">
        <f>MAX(O$4:O117)</f>
        <v>1.3475378616213649</v>
      </c>
      <c r="Z117" s="34">
        <f>MAX(P$4:P117)</f>
        <v>1.3751325587550249</v>
      </c>
      <c r="AA117" s="34">
        <f>MAX(Q$4:Q117)</f>
        <v>1.3199431644877051</v>
      </c>
      <c r="AB117" s="34">
        <f>MAX(R$4:R117)</f>
        <v>1.3690695948779799</v>
      </c>
      <c r="AC117" s="34">
        <f>MAX(S$4:S117)</f>
        <v>1.0293228482782351</v>
      </c>
      <c r="AD117" s="35">
        <f t="shared" si="29"/>
        <v>-2.8645899247288664E-2</v>
      </c>
      <c r="AE117" s="35">
        <f t="shared" si="30"/>
        <v>-3.9560709501336611E-2</v>
      </c>
      <c r="AF117" s="35">
        <f t="shared" si="31"/>
        <v>-1.727471952016757E-2</v>
      </c>
      <c r="AG117" s="35">
        <f t="shared" si="32"/>
        <v>0</v>
      </c>
      <c r="AH117" s="35">
        <f t="shared" si="32"/>
        <v>-1.2587630741142108E-2</v>
      </c>
    </row>
    <row r="118" spans="1:34">
      <c r="A118" s="28">
        <v>44011</v>
      </c>
      <c r="B118" s="12">
        <f>[1]!thsiFinD("ths_int_chg_ratio_index",B$1,$A$4,$A118,101)</f>
        <v>3.6485829434724999</v>
      </c>
      <c r="C118" s="12">
        <f>[1]!thsiFinD("ths_int_chg_ratio_index",C$1,$A$4,$A118,101)</f>
        <v>45.119542613834</v>
      </c>
      <c r="D118" s="12">
        <f>[1]!thsiFinD("ths_int_chg_ratio_index",D$1,$A$4,$A118,101)</f>
        <v>37.453352546387002</v>
      </c>
      <c r="E118" s="12">
        <f>[1]!thsiFinD("ths_int_chg_ratio_index",E$1,$A$4,$A118,101)</f>
        <v>36.130031672740003</v>
      </c>
      <c r="F118" s="12">
        <f>[1]!thsiFinD("ths_adjustment_nvg_ratio_fund",F$1,$A$4,$A118,101)</f>
        <v>34.561080417433999</v>
      </c>
      <c r="G118" s="12">
        <f>[1]!thsiFinD("ths_adjustment_nvg_ratio_fund",G$1,$A$4,$A118,101)</f>
        <v>28.320090805902002</v>
      </c>
      <c r="H118" s="12">
        <f>[1]!thsiFinD("ths_adjustment_nvg_ratio_fund",H$1,$A$4,$A118,101)</f>
        <v>28.384615384615</v>
      </c>
      <c r="I118" s="12">
        <f>[1]!thsiFinD("ths_adjustment_nvg_ratio_fund",I$1,$A$4,$A118,101)</f>
        <v>23.759765625</v>
      </c>
      <c r="J118" s="32">
        <f t="shared" si="26"/>
        <v>0.29672132751173064</v>
      </c>
      <c r="K118" s="45">
        <f t="shared" si="27"/>
        <v>0.30587877444108375</v>
      </c>
      <c r="L118" s="45">
        <f t="shared" si="28"/>
        <v>0.28756388058237747</v>
      </c>
      <c r="M118" s="32">
        <f>[1]!thsiFinD("ths_int_chg_ratio_index",M$1,$A$4,$A118,101)/100</f>
        <v>0.36538625856285994</v>
      </c>
      <c r="N118" s="32">
        <f>[1]!thsiFinD("ths_int_chg_ratio_index",N$1,$A$4,$A118,101)/100</f>
        <v>9.7994870711439995E-3</v>
      </c>
      <c r="O118" s="33">
        <f t="shared" si="21"/>
        <v>1.2967213275117306</v>
      </c>
      <c r="P118" s="33">
        <f t="shared" si="22"/>
        <v>1.3058787744410838</v>
      </c>
      <c r="Q118" s="33">
        <f t="shared" si="23"/>
        <v>1.2875638805823775</v>
      </c>
      <c r="R118" s="33">
        <f t="shared" si="24"/>
        <v>1.36538625856286</v>
      </c>
      <c r="S118" s="33">
        <f t="shared" si="25"/>
        <v>1.009799487071144</v>
      </c>
      <c r="T118" s="32">
        <f t="shared" si="33"/>
        <v>-9.3320806375613019E-3</v>
      </c>
      <c r="U118" s="32">
        <f t="shared" si="34"/>
        <v>-1.1245712274561948E-2</v>
      </c>
      <c r="V118" s="32">
        <f t="shared" si="35"/>
        <v>-7.3836476854103328E-3</v>
      </c>
      <c r="W118" s="32">
        <f t="shared" si="36"/>
        <v>-2.6903937746481921E-3</v>
      </c>
      <c r="X118" s="32">
        <f t="shared" si="36"/>
        <v>-6.4608856983203733E-3</v>
      </c>
      <c r="Y118" s="34">
        <f>MAX(O$4:O118)</f>
        <v>1.3475378616213649</v>
      </c>
      <c r="Z118" s="34">
        <f>MAX(P$4:P118)</f>
        <v>1.3751325587550249</v>
      </c>
      <c r="AA118" s="34">
        <f>MAX(Q$4:Q118)</f>
        <v>1.3199431644877051</v>
      </c>
      <c r="AB118" s="34">
        <f>MAX(R$4:R118)</f>
        <v>1.3690695948779799</v>
      </c>
      <c r="AC118" s="34">
        <f>MAX(S$4:S118)</f>
        <v>1.0293228482782351</v>
      </c>
      <c r="AD118" s="35">
        <f t="shared" si="29"/>
        <v>-3.771065404313878E-2</v>
      </c>
      <c r="AE118" s="35">
        <f t="shared" si="30"/>
        <v>-5.0361533419469029E-2</v>
      </c>
      <c r="AF118" s="35">
        <f t="shared" si="31"/>
        <v>-2.4530816762776797E-2</v>
      </c>
      <c r="AG118" s="35">
        <f t="shared" si="32"/>
        <v>-2.6903937746481921E-3</v>
      </c>
      <c r="AH118" s="35">
        <f t="shared" si="32"/>
        <v>-1.8967189196031242E-2</v>
      </c>
    </row>
    <row r="119" spans="1:34">
      <c r="A119" s="28">
        <v>44012</v>
      </c>
      <c r="B119" s="12">
        <f>[1]!thsiFinD("ths_int_chg_ratio_index",B$1,$A$4,$A119,101)</f>
        <v>5.9438535841581999</v>
      </c>
      <c r="C119" s="12">
        <f>[1]!thsiFinD("ths_int_chg_ratio_index",C$1,$A$4,$A119,101)</f>
        <v>48.610767281196999</v>
      </c>
      <c r="D119" s="12">
        <f>[1]!thsiFinD("ths_int_chg_ratio_index",D$1,$A$4,$A119,101)</f>
        <v>41.988072451804001</v>
      </c>
      <c r="E119" s="12">
        <f>[1]!thsiFinD("ths_int_chg_ratio_index",E$1,$A$4,$A119,101)</f>
        <v>40.253629132935998</v>
      </c>
      <c r="F119" s="12">
        <f>[1]!thsiFinD("ths_adjustment_nvg_ratio_fund",F$1,$A$4,$A119,101)</f>
        <v>38.367096378146002</v>
      </c>
      <c r="G119" s="12">
        <f>[1]!thsiFinD("ths_adjustment_nvg_ratio_fund",G$1,$A$4,$A119,101)</f>
        <v>32.463110102157003</v>
      </c>
      <c r="H119" s="12">
        <f>[1]!thsiFinD("ths_adjustment_nvg_ratio_fund",H$1,$A$4,$A119,101)</f>
        <v>31.846153846153999</v>
      </c>
      <c r="I119" s="12">
        <f>[1]!thsiFinD("ths_adjustment_nvg_ratio_fund",I$1,$A$4,$A119,101)</f>
        <v>27.900390625</v>
      </c>
      <c r="J119" s="32">
        <f t="shared" si="26"/>
        <v>0.33421634175194026</v>
      </c>
      <c r="K119" s="45">
        <f t="shared" si="27"/>
        <v>0.34199080612523802</v>
      </c>
      <c r="L119" s="45">
        <f t="shared" si="28"/>
        <v>0.3264418773786425</v>
      </c>
      <c r="M119" s="32">
        <f>[1]!thsiFinD("ths_int_chg_ratio_index",M$1,$A$4,$A119,101)/100</f>
        <v>0.40467592877736003</v>
      </c>
      <c r="N119" s="32">
        <f>[1]!thsiFinD("ths_int_chg_ratio_index",N$1,$A$4,$A119,101)/100</f>
        <v>2.4255860353710999E-2</v>
      </c>
      <c r="O119" s="33">
        <f t="shared" si="21"/>
        <v>1.3342163417519401</v>
      </c>
      <c r="P119" s="33">
        <f t="shared" si="22"/>
        <v>1.3419908061252381</v>
      </c>
      <c r="Q119" s="33">
        <f t="shared" si="23"/>
        <v>1.3264418773786426</v>
      </c>
      <c r="R119" s="33">
        <f t="shared" si="24"/>
        <v>1.40467592877736</v>
      </c>
      <c r="S119" s="33">
        <f t="shared" si="25"/>
        <v>1.0242558603537111</v>
      </c>
      <c r="T119" s="32">
        <f t="shared" si="33"/>
        <v>2.8915244505277382E-2</v>
      </c>
      <c r="U119" s="32">
        <f t="shared" si="34"/>
        <v>2.765343337448023E-2</v>
      </c>
      <c r="V119" s="32">
        <f t="shared" si="35"/>
        <v>3.0195004211115428E-2</v>
      </c>
      <c r="W119" s="32">
        <f t="shared" si="36"/>
        <v>2.8775498484842288E-2</v>
      </c>
      <c r="X119" s="32">
        <f t="shared" si="36"/>
        <v>1.4316083012179792E-2</v>
      </c>
      <c r="Y119" s="34">
        <f>MAX(O$4:O119)</f>
        <v>1.3475378616213649</v>
      </c>
      <c r="Z119" s="34">
        <f>MAX(P$4:P119)</f>
        <v>1.3751325587550249</v>
      </c>
      <c r="AA119" s="34">
        <f>MAX(Q$4:Q119)</f>
        <v>1.3264418773786426</v>
      </c>
      <c r="AB119" s="34">
        <f>MAX(R$4:R119)</f>
        <v>1.40467592877736</v>
      </c>
      <c r="AC119" s="34">
        <f>MAX(S$4:S119)</f>
        <v>1.0293228482782351</v>
      </c>
      <c r="AD119" s="35">
        <f t="shared" si="29"/>
        <v>-9.8858223199727036E-3</v>
      </c>
      <c r="AE119" s="35">
        <f t="shared" si="30"/>
        <v>-2.4100769354040819E-2</v>
      </c>
      <c r="AF119" s="35">
        <f t="shared" si="31"/>
        <v>0</v>
      </c>
      <c r="AG119" s="35">
        <f t="shared" si="32"/>
        <v>0</v>
      </c>
      <c r="AH119" s="35">
        <f t="shared" si="32"/>
        <v>-4.9226420388895908E-3</v>
      </c>
    </row>
    <row r="120" spans="1:34">
      <c r="A120" s="28">
        <v>44013</v>
      </c>
      <c r="B120" s="12">
        <f>[1]!thsiFinD("ths_int_chg_ratio_index",B$1,$A$4,$A120,101)</f>
        <v>5.9757641958961996</v>
      </c>
      <c r="C120" s="12">
        <f>[1]!thsiFinD("ths_int_chg_ratio_index",C$1,$A$4,$A120,101)</f>
        <v>49.528210686182</v>
      </c>
      <c r="D120" s="12">
        <f>[1]!thsiFinD("ths_int_chg_ratio_index",D$1,$A$4,$A120,101)</f>
        <v>41.202781067886001</v>
      </c>
      <c r="E120" s="12">
        <f>[1]!thsiFinD("ths_int_chg_ratio_index",E$1,$A$4,$A120,101)</f>
        <v>39.189587432078</v>
      </c>
      <c r="F120" s="12">
        <f>[1]!thsiFinD("ths_adjustment_nvg_ratio_fund",F$1,$A$4,$A120,101)</f>
        <v>38.612645794965999</v>
      </c>
      <c r="G120" s="12">
        <f>[1]!thsiFinD("ths_adjustment_nvg_ratio_fund",G$1,$A$4,$A120,101)</f>
        <v>31.271282633371001</v>
      </c>
      <c r="H120" s="12">
        <f>[1]!thsiFinD("ths_adjustment_nvg_ratio_fund",H$1,$A$4,$A120,101)</f>
        <v>31.615384615385</v>
      </c>
      <c r="I120" s="12">
        <f>[1]!thsiFinD("ths_adjustment_nvg_ratio_fund",I$1,$A$4,$A120,101)</f>
        <v>27.119140625</v>
      </c>
      <c r="J120" s="32">
        <f t="shared" si="26"/>
        <v>0.33064349631345524</v>
      </c>
      <c r="K120" s="45">
        <f t="shared" si="27"/>
        <v>0.33974085845510543</v>
      </c>
      <c r="L120" s="45">
        <f t="shared" si="28"/>
        <v>0.321546134171805</v>
      </c>
      <c r="M120" s="32">
        <f>[1]!thsiFinD("ths_int_chg_ratio_index",M$1,$A$4,$A120,101)/100</f>
        <v>0.39506499803983997</v>
      </c>
      <c r="N120" s="32">
        <f>[1]!thsiFinD("ths_int_chg_ratio_index",N$1,$A$4,$A120,101)/100</f>
        <v>4.0499121837404999E-2</v>
      </c>
      <c r="O120" s="33">
        <f t="shared" si="21"/>
        <v>1.3306434963134552</v>
      </c>
      <c r="P120" s="33">
        <f t="shared" si="22"/>
        <v>1.3397408584551054</v>
      </c>
      <c r="Q120" s="33">
        <f t="shared" si="23"/>
        <v>1.3215461341718049</v>
      </c>
      <c r="R120" s="33">
        <f t="shared" si="24"/>
        <v>1.39506499803984</v>
      </c>
      <c r="S120" s="33">
        <f t="shared" si="25"/>
        <v>1.0404991218374049</v>
      </c>
      <c r="T120" s="32">
        <f t="shared" si="33"/>
        <v>-2.6778606487412038E-3</v>
      </c>
      <c r="U120" s="32">
        <f t="shared" si="34"/>
        <v>-1.6765745785017883E-3</v>
      </c>
      <c r="V120" s="32">
        <f t="shared" si="35"/>
        <v>-3.6908840789261488E-3</v>
      </c>
      <c r="W120" s="32">
        <f t="shared" si="36"/>
        <v>-6.842098266669594E-3</v>
      </c>
      <c r="X120" s="32">
        <f t="shared" si="36"/>
        <v>1.5858597555970411E-2</v>
      </c>
      <c r="Y120" s="34">
        <f>MAX(O$4:O120)</f>
        <v>1.3475378616213649</v>
      </c>
      <c r="Z120" s="34">
        <f>MAX(P$4:P120)</f>
        <v>1.3751325587550249</v>
      </c>
      <c r="AA120" s="34">
        <f>MAX(Q$4:Q120)</f>
        <v>1.3264418773786426</v>
      </c>
      <c r="AB120" s="34">
        <f>MAX(R$4:R120)</f>
        <v>1.40467592877736</v>
      </c>
      <c r="AC120" s="34">
        <f>MAX(S$4:S120)</f>
        <v>1.0404991218374049</v>
      </c>
      <c r="AD120" s="35">
        <f t="shared" si="29"/>
        <v>-1.2537210114142772E-2</v>
      </c>
      <c r="AE120" s="35">
        <f t="shared" si="30"/>
        <v>-2.573693719532133E-2</v>
      </c>
      <c r="AF120" s="35">
        <f t="shared" si="31"/>
        <v>-3.6908840789261488E-3</v>
      </c>
      <c r="AG120" s="35">
        <f t="shared" si="32"/>
        <v>-6.842098266669594E-3</v>
      </c>
      <c r="AH120" s="35">
        <f t="shared" si="32"/>
        <v>0</v>
      </c>
    </row>
    <row r="121" spans="1:34">
      <c r="A121" s="28">
        <v>44014</v>
      </c>
      <c r="B121" s="12">
        <f>[1]!thsiFinD("ths_int_chg_ratio_index",B$1,$A$4,$A121,101)</f>
        <v>7.3502453669546002</v>
      </c>
      <c r="C121" s="12">
        <f>[1]!thsiFinD("ths_int_chg_ratio_index",C$1,$A$4,$A121,101)</f>
        <v>52.437238013502999</v>
      </c>
      <c r="D121" s="12">
        <f>[1]!thsiFinD("ths_int_chg_ratio_index",D$1,$A$4,$A121,101)</f>
        <v>40.925676511885001</v>
      </c>
      <c r="E121" s="12">
        <f>[1]!thsiFinD("ths_int_chg_ratio_index",E$1,$A$4,$A121,101)</f>
        <v>39.836951027409</v>
      </c>
      <c r="F121" s="12">
        <f>[1]!thsiFinD("ths_adjustment_nvg_ratio_fund",F$1,$A$4,$A121,101)</f>
        <v>38.980969920196003</v>
      </c>
      <c r="G121" s="12">
        <f>[1]!thsiFinD("ths_adjustment_nvg_ratio_fund",G$1,$A$4,$A121,101)</f>
        <v>30.874006810442999</v>
      </c>
      <c r="H121" s="12">
        <f>[1]!thsiFinD("ths_adjustment_nvg_ratio_fund",H$1,$A$4,$A121,101)</f>
        <v>32.769230769231001</v>
      </c>
      <c r="I121" s="12">
        <f>[1]!thsiFinD("ths_adjustment_nvg_ratio_fund",I$1,$A$4,$A121,101)</f>
        <v>27.763671875</v>
      </c>
      <c r="J121" s="32">
        <f t="shared" si="26"/>
        <v>0.33867248786827703</v>
      </c>
      <c r="K121" s="45">
        <f t="shared" si="27"/>
        <v>0.35137527729937901</v>
      </c>
      <c r="L121" s="45">
        <f t="shared" si="28"/>
        <v>0.32596969843717505</v>
      </c>
      <c r="M121" s="32">
        <f>[1]!thsiFinD("ths_int_chg_ratio_index",M$1,$A$4,$A121,101)/100</f>
        <v>0.39552634383215002</v>
      </c>
      <c r="N121" s="32">
        <f>[1]!thsiFinD("ths_int_chg_ratio_index",N$1,$A$4,$A121,101)/100</f>
        <v>6.0827784987582997E-2</v>
      </c>
      <c r="O121" s="33">
        <f t="shared" si="21"/>
        <v>1.338672487868277</v>
      </c>
      <c r="P121" s="33">
        <f t="shared" si="22"/>
        <v>1.351375277299379</v>
      </c>
      <c r="Q121" s="33">
        <f t="shared" si="23"/>
        <v>1.3259696984371749</v>
      </c>
      <c r="R121" s="33">
        <f t="shared" si="24"/>
        <v>1.3955263438321501</v>
      </c>
      <c r="S121" s="33">
        <f t="shared" si="25"/>
        <v>1.0608277849875829</v>
      </c>
      <c r="T121" s="32">
        <f t="shared" si="33"/>
        <v>6.0339163548057684E-3</v>
      </c>
      <c r="U121" s="32">
        <f t="shared" si="34"/>
        <v>8.6840815302815511E-3</v>
      </c>
      <c r="V121" s="32">
        <f t="shared" si="35"/>
        <v>3.3472643527061585E-3</v>
      </c>
      <c r="W121" s="32">
        <f t="shared" si="36"/>
        <v>3.3069842119060056E-4</v>
      </c>
      <c r="X121" s="32">
        <f t="shared" si="36"/>
        <v>1.9537414999716507E-2</v>
      </c>
      <c r="Y121" s="34">
        <f>MAX(O$4:O121)</f>
        <v>1.3475378616213649</v>
      </c>
      <c r="Z121" s="34">
        <f>MAX(P$4:P121)</f>
        <v>1.3751325587550249</v>
      </c>
      <c r="AA121" s="34">
        <f>MAX(Q$4:Q121)</f>
        <v>1.3264418773786426</v>
      </c>
      <c r="AB121" s="34">
        <f>MAX(R$4:R121)</f>
        <v>1.40467592877736</v>
      </c>
      <c r="AC121" s="34">
        <f>MAX(S$4:S121)</f>
        <v>1.0608277849875829</v>
      </c>
      <c r="AD121" s="35">
        <f t="shared" si="29"/>
        <v>-6.578942236488361E-3</v>
      </c>
      <c r="AE121" s="35">
        <f t="shared" si="30"/>
        <v>-1.7276357325983538E-2</v>
      </c>
      <c r="AF121" s="35">
        <f t="shared" si="31"/>
        <v>-3.5597409092724686E-4</v>
      </c>
      <c r="AG121" s="35">
        <f t="shared" si="32"/>
        <v>-6.5136625165733708E-3</v>
      </c>
      <c r="AH121" s="35">
        <f t="shared" si="32"/>
        <v>0</v>
      </c>
    </row>
    <row r="122" spans="1:34">
      <c r="A122" s="28">
        <v>44015</v>
      </c>
      <c r="B122" s="12">
        <f>[1]!thsiFinD("ths_int_chg_ratio_index",B$1,$A$4,$A122,101)</f>
        <v>8.8842415112862998</v>
      </c>
      <c r="C122" s="12">
        <f>[1]!thsiFinD("ths_int_chg_ratio_index",C$1,$A$4,$A122,101)</f>
        <v>54.598905167451001</v>
      </c>
      <c r="D122" s="12">
        <f>[1]!thsiFinD("ths_int_chg_ratio_index",D$1,$A$4,$A122,101)</f>
        <v>41.076011396816</v>
      </c>
      <c r="E122" s="12">
        <f>[1]!thsiFinD("ths_int_chg_ratio_index",E$1,$A$4,$A122,101)</f>
        <v>41.901351962694001</v>
      </c>
      <c r="F122" s="12">
        <f>[1]!thsiFinD("ths_adjustment_nvg_ratio_fund",F$1,$A$4,$A122,101)</f>
        <v>39.472068753837</v>
      </c>
      <c r="G122" s="12">
        <f>[1]!thsiFinD("ths_adjustment_nvg_ratio_fund",G$1,$A$4,$A122,101)</f>
        <v>31.214528944381001</v>
      </c>
      <c r="H122" s="12">
        <f>[1]!thsiFinD("ths_adjustment_nvg_ratio_fund",H$1,$A$4,$A122,101)</f>
        <v>31.923076923077002</v>
      </c>
      <c r="I122" s="12">
        <f>[1]!thsiFinD("ths_adjustment_nvg_ratio_fund",I$1,$A$4,$A122,101)</f>
        <v>28.69140625</v>
      </c>
      <c r="J122" s="32">
        <f t="shared" si="26"/>
        <v>0.34720198863692786</v>
      </c>
      <c r="K122" s="45">
        <f t="shared" si="27"/>
        <v>0.36615127509561823</v>
      </c>
      <c r="L122" s="45">
        <f t="shared" si="28"/>
        <v>0.32825270217823754</v>
      </c>
      <c r="M122" s="32">
        <f>[1]!thsiFinD("ths_int_chg_ratio_index",M$1,$A$4,$A122,101)/100</f>
        <v>0.41240022016332001</v>
      </c>
      <c r="N122" s="32">
        <f>[1]!thsiFinD("ths_int_chg_ratio_index",N$1,$A$4,$A122,101)/100</f>
        <v>7.9613718549493007E-2</v>
      </c>
      <c r="O122" s="33">
        <f t="shared" si="21"/>
        <v>1.347201988636928</v>
      </c>
      <c r="P122" s="33">
        <f t="shared" si="22"/>
        <v>1.3661512750956182</v>
      </c>
      <c r="Q122" s="33">
        <f t="shared" si="23"/>
        <v>1.3282527021782375</v>
      </c>
      <c r="R122" s="33">
        <f t="shared" si="24"/>
        <v>1.4124002201633199</v>
      </c>
      <c r="S122" s="33">
        <f t="shared" si="25"/>
        <v>1.079613718549493</v>
      </c>
      <c r="T122" s="32">
        <f t="shared" si="33"/>
        <v>6.3716113134091312E-3</v>
      </c>
      <c r="U122" s="32">
        <f t="shared" si="34"/>
        <v>1.0934044779750574E-2</v>
      </c>
      <c r="V122" s="32">
        <f t="shared" si="35"/>
        <v>1.7217616237787947E-3</v>
      </c>
      <c r="W122" s="32">
        <f t="shared" si="36"/>
        <v>1.2091406518943693E-2</v>
      </c>
      <c r="X122" s="32">
        <f t="shared" si="36"/>
        <v>1.7708749551775593E-2</v>
      </c>
      <c r="Y122" s="34">
        <f>MAX(O$4:O122)</f>
        <v>1.3475378616213649</v>
      </c>
      <c r="Z122" s="34">
        <f>MAX(P$4:P122)</f>
        <v>1.3751325587550249</v>
      </c>
      <c r="AA122" s="34">
        <f>MAX(Q$4:Q122)</f>
        <v>1.3282527021782375</v>
      </c>
      <c r="AB122" s="34">
        <f>MAX(R$4:R122)</f>
        <v>1.4124002201633199</v>
      </c>
      <c r="AC122" s="34">
        <f>MAX(S$4:S122)</f>
        <v>1.079613718549493</v>
      </c>
      <c r="AD122" s="35">
        <f t="shared" si="29"/>
        <v>-2.4924938586345924E-4</v>
      </c>
      <c r="AE122" s="35">
        <f t="shared" si="30"/>
        <v>-6.5312130108663435E-3</v>
      </c>
      <c r="AF122" s="35">
        <f t="shared" si="31"/>
        <v>0</v>
      </c>
      <c r="AG122" s="35">
        <f t="shared" si="32"/>
        <v>0</v>
      </c>
      <c r="AH122" s="35">
        <f t="shared" si="32"/>
        <v>0</v>
      </c>
    </row>
    <row r="123" spans="1:34">
      <c r="A123" s="28">
        <v>44018</v>
      </c>
      <c r="B123" s="12">
        <f>[1]!thsiFinD("ths_int_chg_ratio_index",B$1,$A$4,$A123,101)</f>
        <v>14.431405671967999</v>
      </c>
      <c r="C123" s="12">
        <f>[1]!thsiFinD("ths_int_chg_ratio_index",C$1,$A$4,$A123,101)</f>
        <v>66.684716913451993</v>
      </c>
      <c r="D123" s="12">
        <f>[1]!thsiFinD("ths_int_chg_ratio_index",D$1,$A$4,$A123,101)</f>
        <v>50.864636429839997</v>
      </c>
      <c r="E123" s="12">
        <f>[1]!thsiFinD("ths_int_chg_ratio_index",E$1,$A$4,$A123,101)</f>
        <v>46.185134668671999</v>
      </c>
      <c r="F123" s="12">
        <f>[1]!thsiFinD("ths_adjustment_nvg_ratio_fund",F$1,$A$4,$A123,101)</f>
        <v>46.040515653775003</v>
      </c>
      <c r="G123" s="12">
        <f>[1]!thsiFinD("ths_adjustment_nvg_ratio_fund",G$1,$A$4,$A123,101)</f>
        <v>36.322360953462002</v>
      </c>
      <c r="H123" s="12">
        <f>[1]!thsiFinD("ths_adjustment_nvg_ratio_fund",H$1,$A$4,$A123,101)</f>
        <v>36.923076923076998</v>
      </c>
      <c r="I123" s="12">
        <f>[1]!thsiFinD("ths_adjustment_nvg_ratio_fund",I$1,$A$4,$A123,101)</f>
        <v>32.91015625</v>
      </c>
      <c r="J123" s="32">
        <f t="shared" si="26"/>
        <v>0.4129525043303075</v>
      </c>
      <c r="K123" s="45">
        <f t="shared" si="27"/>
        <v>0.44541473420982997</v>
      </c>
      <c r="L123" s="45">
        <f t="shared" si="28"/>
        <v>0.38049027445078498</v>
      </c>
      <c r="M123" s="32">
        <f>[1]!thsiFinD("ths_int_chg_ratio_index",M$1,$A$4,$A123,101)/100</f>
        <v>0.46431731283429001</v>
      </c>
      <c r="N123" s="32">
        <f>[1]!thsiFinD("ths_int_chg_ratio_index",N$1,$A$4,$A123,101)/100</f>
        <v>0.13668743531127001</v>
      </c>
      <c r="O123" s="33">
        <f t="shared" si="21"/>
        <v>1.4129525043303075</v>
      </c>
      <c r="P123" s="33">
        <f t="shared" si="22"/>
        <v>1.44541473420983</v>
      </c>
      <c r="Q123" s="33">
        <f t="shared" si="23"/>
        <v>1.380490274450785</v>
      </c>
      <c r="R123" s="33">
        <f t="shared" si="24"/>
        <v>1.4643173128342899</v>
      </c>
      <c r="S123" s="33">
        <f t="shared" si="25"/>
        <v>1.1366874353112699</v>
      </c>
      <c r="T123" s="32">
        <f t="shared" si="33"/>
        <v>4.88052394874392E-2</v>
      </c>
      <c r="U123" s="32">
        <f t="shared" si="34"/>
        <v>5.8019533092090514E-2</v>
      </c>
      <c r="V123" s="32">
        <f t="shared" si="35"/>
        <v>3.932803764440429E-2</v>
      </c>
      <c r="W123" s="32">
        <f t="shared" si="36"/>
        <v>3.6758060449018304E-2</v>
      </c>
      <c r="X123" s="32">
        <f t="shared" si="36"/>
        <v>5.2864942137321069E-2</v>
      </c>
      <c r="Y123" s="34">
        <f>MAX(O$4:O123)</f>
        <v>1.4129525043303075</v>
      </c>
      <c r="Z123" s="34">
        <f>MAX(P$4:P123)</f>
        <v>1.44541473420983</v>
      </c>
      <c r="AA123" s="34">
        <f>MAX(Q$4:Q123)</f>
        <v>1.380490274450785</v>
      </c>
      <c r="AB123" s="34">
        <f>MAX(R$4:R123)</f>
        <v>1.4643173128342899</v>
      </c>
      <c r="AC123" s="34">
        <f>MAX(S$4:S123)</f>
        <v>1.1366874353112699</v>
      </c>
      <c r="AD123" s="35">
        <f t="shared" si="29"/>
        <v>0</v>
      </c>
      <c r="AE123" s="35">
        <f t="shared" si="30"/>
        <v>0</v>
      </c>
      <c r="AF123" s="35">
        <f t="shared" si="31"/>
        <v>0</v>
      </c>
      <c r="AG123" s="35">
        <f t="shared" si="32"/>
        <v>0</v>
      </c>
      <c r="AH123" s="35">
        <f t="shared" si="32"/>
        <v>0</v>
      </c>
    </row>
    <row r="124" spans="1:34">
      <c r="A124" s="28">
        <v>44019</v>
      </c>
      <c r="B124" s="12">
        <f>[1]!thsiFinD("ths_int_chg_ratio_index",B$1,$A$4,$A124,101)</f>
        <v>15.737603002217</v>
      </c>
      <c r="C124" s="12">
        <f>[1]!thsiFinD("ths_int_chg_ratio_index",C$1,$A$4,$A124,101)</f>
        <v>69.728580726491998</v>
      </c>
      <c r="D124" s="12">
        <f>[1]!thsiFinD("ths_int_chg_ratio_index",D$1,$A$4,$A124,101)</f>
        <v>54.177985912650001</v>
      </c>
      <c r="E124" s="12">
        <f>[1]!thsiFinD("ths_int_chg_ratio_index",E$1,$A$4,$A124,101)</f>
        <v>49.935042453026</v>
      </c>
      <c r="F124" s="12">
        <f>[1]!thsiFinD("ths_adjustment_nvg_ratio_fund",F$1,$A$4,$A124,101)</f>
        <v>49.907918968692002</v>
      </c>
      <c r="G124" s="12">
        <f>[1]!thsiFinD("ths_adjustment_nvg_ratio_fund",G$1,$A$4,$A124,101)</f>
        <v>40.465380249715999</v>
      </c>
      <c r="H124" s="12">
        <f>[1]!thsiFinD("ths_adjustment_nvg_ratio_fund",H$1,$A$4,$A124,101)</f>
        <v>39.769230769231001</v>
      </c>
      <c r="I124" s="12">
        <f>[1]!thsiFinD("ths_adjustment_nvg_ratio_fund",I$1,$A$4,$A124,101)</f>
        <v>36.38671875</v>
      </c>
      <c r="J124" s="32">
        <f t="shared" si="26"/>
        <v>0.44513557604002996</v>
      </c>
      <c r="K124" s="45">
        <f t="shared" si="27"/>
        <v>0.47394803023596244</v>
      </c>
      <c r="L124" s="45">
        <f t="shared" si="28"/>
        <v>0.41632312184409748</v>
      </c>
      <c r="M124" s="32">
        <f>[1]!thsiFinD("ths_int_chg_ratio_index",M$1,$A$4,$A124,101)/100</f>
        <v>0.49244288413954002</v>
      </c>
      <c r="N124" s="32">
        <f>[1]!thsiFinD("ths_int_chg_ratio_index",N$1,$A$4,$A124,101)/100</f>
        <v>0.14535314292432</v>
      </c>
      <c r="O124" s="33">
        <f t="shared" si="21"/>
        <v>1.44513557604003</v>
      </c>
      <c r="P124" s="33">
        <f t="shared" si="22"/>
        <v>1.4739480302359624</v>
      </c>
      <c r="Q124" s="33">
        <f t="shared" si="23"/>
        <v>1.4163231218440975</v>
      </c>
      <c r="R124" s="33">
        <f t="shared" si="24"/>
        <v>1.4924428841395401</v>
      </c>
      <c r="S124" s="33">
        <f t="shared" si="25"/>
        <v>1.14535314292432</v>
      </c>
      <c r="T124" s="32">
        <f t="shared" si="33"/>
        <v>2.2777178716970603E-2</v>
      </c>
      <c r="U124" s="32">
        <f t="shared" si="34"/>
        <v>1.9740559820521586E-2</v>
      </c>
      <c r="V124" s="32">
        <f t="shared" si="35"/>
        <v>2.595660980485226E-2</v>
      </c>
      <c r="W124" s="32">
        <f t="shared" si="36"/>
        <v>1.9207292749145344E-2</v>
      </c>
      <c r="X124" s="32">
        <f t="shared" si="36"/>
        <v>7.6236503931066402E-3</v>
      </c>
      <c r="Y124" s="34">
        <f>MAX(O$4:O124)</f>
        <v>1.44513557604003</v>
      </c>
      <c r="Z124" s="34">
        <f>MAX(P$4:P124)</f>
        <v>1.4739480302359624</v>
      </c>
      <c r="AA124" s="34">
        <f>MAX(Q$4:Q124)</f>
        <v>1.4163231218440975</v>
      </c>
      <c r="AB124" s="34">
        <f>MAX(R$4:R124)</f>
        <v>1.4924428841395401</v>
      </c>
      <c r="AC124" s="34">
        <f>MAX(S$4:S124)</f>
        <v>1.14535314292432</v>
      </c>
      <c r="AD124" s="35">
        <f t="shared" si="29"/>
        <v>0</v>
      </c>
      <c r="AE124" s="35">
        <f t="shared" si="30"/>
        <v>0</v>
      </c>
      <c r="AF124" s="35">
        <f t="shared" si="31"/>
        <v>0</v>
      </c>
      <c r="AG124" s="35">
        <f t="shared" si="32"/>
        <v>0</v>
      </c>
      <c r="AH124" s="35">
        <f t="shared" si="32"/>
        <v>0</v>
      </c>
    </row>
    <row r="125" spans="1:34">
      <c r="A125" s="28">
        <v>44020</v>
      </c>
      <c r="B125" s="12">
        <f>[1]!thsiFinD("ths_int_chg_ratio_index",B$1,$A$4,$A125,101)</f>
        <v>17.922169271165998</v>
      </c>
      <c r="C125" s="12">
        <f>[1]!thsiFinD("ths_int_chg_ratio_index",C$1,$A$4,$A125,101)</f>
        <v>75.426111982554005</v>
      </c>
      <c r="D125" s="12">
        <f>[1]!thsiFinD("ths_int_chg_ratio_index",D$1,$A$4,$A125,101)</f>
        <v>56.896007289819998</v>
      </c>
      <c r="E125" s="12">
        <f>[1]!thsiFinD("ths_int_chg_ratio_index",E$1,$A$4,$A125,101)</f>
        <v>54.282878439675997</v>
      </c>
      <c r="F125" s="12">
        <f>[1]!thsiFinD("ths_adjustment_nvg_ratio_fund",F$1,$A$4,$A125,101)</f>
        <v>54.634745242480001</v>
      </c>
      <c r="G125" s="12">
        <f>[1]!thsiFinD("ths_adjustment_nvg_ratio_fund",G$1,$A$4,$A125,101)</f>
        <v>43.586833144153999</v>
      </c>
      <c r="H125" s="12">
        <f>[1]!thsiFinD("ths_adjustment_nvg_ratio_fund",H$1,$A$4,$A125,101)</f>
        <v>43.769230769231001</v>
      </c>
      <c r="I125" s="12">
        <f>[1]!thsiFinD("ths_adjustment_nvg_ratio_fund",I$1,$A$4,$A125,101)</f>
        <v>40.29296875</v>
      </c>
      <c r="J125" s="32">
        <f t="shared" si="26"/>
        <v>0.48351368111135118</v>
      </c>
      <c r="K125" s="45">
        <f t="shared" si="27"/>
        <v>0.51131791745803989</v>
      </c>
      <c r="L125" s="45">
        <f t="shared" si="28"/>
        <v>0.45570944476466252</v>
      </c>
      <c r="M125" s="32">
        <f>[1]!thsiFinD("ths_int_chg_ratio_index",M$1,$A$4,$A125,101)/100</f>
        <v>0.52607635131106001</v>
      </c>
      <c r="N125" s="32">
        <f>[1]!thsiFinD("ths_int_chg_ratio_index",N$1,$A$4,$A125,101)/100</f>
        <v>0.16612878147301999</v>
      </c>
      <c r="O125" s="33">
        <f t="shared" si="21"/>
        <v>1.4835136811113512</v>
      </c>
      <c r="P125" s="33">
        <f t="shared" si="22"/>
        <v>1.5113179174580398</v>
      </c>
      <c r="Q125" s="33">
        <f t="shared" si="23"/>
        <v>1.4557094447646626</v>
      </c>
      <c r="R125" s="33">
        <f t="shared" si="24"/>
        <v>1.52607635131106</v>
      </c>
      <c r="S125" s="33">
        <f t="shared" si="25"/>
        <v>1.1661287814730199</v>
      </c>
      <c r="T125" s="32">
        <f t="shared" si="33"/>
        <v>2.6556750596705259E-2</v>
      </c>
      <c r="U125" s="32">
        <f t="shared" si="34"/>
        <v>2.5353598943441025E-2</v>
      </c>
      <c r="V125" s="32">
        <f t="shared" si="35"/>
        <v>2.7808854005915595E-2</v>
      </c>
      <c r="W125" s="32">
        <f t="shared" si="36"/>
        <v>2.2535848794583035E-2</v>
      </c>
      <c r="X125" s="32">
        <f t="shared" si="36"/>
        <v>1.8139068004524361E-2</v>
      </c>
      <c r="Y125" s="34">
        <f>MAX(O$4:O125)</f>
        <v>1.4835136811113512</v>
      </c>
      <c r="Z125" s="34">
        <f>MAX(P$4:P125)</f>
        <v>1.5113179174580398</v>
      </c>
      <c r="AA125" s="34">
        <f>MAX(Q$4:Q125)</f>
        <v>1.4557094447646626</v>
      </c>
      <c r="AB125" s="34">
        <f>MAX(R$4:R125)</f>
        <v>1.52607635131106</v>
      </c>
      <c r="AC125" s="34">
        <f>MAX(S$4:S125)</f>
        <v>1.1661287814730199</v>
      </c>
      <c r="AD125" s="35">
        <f t="shared" si="29"/>
        <v>0</v>
      </c>
      <c r="AE125" s="35">
        <f t="shared" si="30"/>
        <v>0</v>
      </c>
      <c r="AF125" s="35">
        <f t="shared" si="31"/>
        <v>0</v>
      </c>
      <c r="AG125" s="35">
        <f t="shared" si="32"/>
        <v>0</v>
      </c>
      <c r="AH125" s="35">
        <f t="shared" si="32"/>
        <v>0</v>
      </c>
    </row>
    <row r="126" spans="1:34">
      <c r="A126" s="28">
        <v>44021</v>
      </c>
      <c r="B126" s="12">
        <f>[1]!thsiFinD("ths_int_chg_ratio_index",B$1,$A$4,$A126,101)</f>
        <v>22.013695549051999</v>
      </c>
      <c r="C126" s="12">
        <f>[1]!thsiFinD("ths_int_chg_ratio_index",C$1,$A$4,$A126,101)</f>
        <v>79.890534317911005</v>
      </c>
      <c r="D126" s="12">
        <f>[1]!thsiFinD("ths_int_chg_ratio_index",D$1,$A$4,$A126,101)</f>
        <v>63.461013055108999</v>
      </c>
      <c r="E126" s="12">
        <f>[1]!thsiFinD("ths_int_chg_ratio_index",E$1,$A$4,$A126,101)</f>
        <v>60.347968178674002</v>
      </c>
      <c r="F126" s="12">
        <f>[1]!thsiFinD("ths_adjustment_nvg_ratio_fund",F$1,$A$4,$A126,101)</f>
        <v>59.791282995703</v>
      </c>
      <c r="G126" s="12">
        <f>[1]!thsiFinD("ths_adjustment_nvg_ratio_fund",G$1,$A$4,$A126,101)</f>
        <v>47.673098751418998</v>
      </c>
      <c r="H126" s="12">
        <f>[1]!thsiFinD("ths_adjustment_nvg_ratio_fund",H$1,$A$4,$A126,101)</f>
        <v>47.230769230768999</v>
      </c>
      <c r="I126" s="12">
        <f>[1]!thsiFinD("ths_adjustment_nvg_ratio_fund",I$1,$A$4,$A126,101)</f>
        <v>43.9453125</v>
      </c>
      <c r="J126" s="32">
        <f t="shared" si="26"/>
        <v>0.53044209322329627</v>
      </c>
      <c r="K126" s="45">
        <f t="shared" si="27"/>
        <v>0.56428302775186501</v>
      </c>
      <c r="L126" s="45">
        <f t="shared" si="28"/>
        <v>0.49660115869472748</v>
      </c>
      <c r="M126" s="32">
        <f>[1]!thsiFinD("ths_int_chg_ratio_index",M$1,$A$4,$A126,101)/100</f>
        <v>0.57670286847782992</v>
      </c>
      <c r="N126" s="32">
        <f>[1]!thsiFinD("ths_int_chg_ratio_index",N$1,$A$4,$A126,101)/100</f>
        <v>0.18535024369913</v>
      </c>
      <c r="O126" s="33">
        <f t="shared" si="21"/>
        <v>1.5304420932232963</v>
      </c>
      <c r="P126" s="33">
        <f t="shared" si="22"/>
        <v>1.5642830277518649</v>
      </c>
      <c r="Q126" s="33">
        <f t="shared" si="23"/>
        <v>1.4966011586947274</v>
      </c>
      <c r="R126" s="33">
        <f t="shared" si="24"/>
        <v>1.5767028684778299</v>
      </c>
      <c r="S126" s="33">
        <f t="shared" si="25"/>
        <v>1.1853502436991299</v>
      </c>
      <c r="T126" s="32">
        <f t="shared" si="33"/>
        <v>3.1633285698308811E-2</v>
      </c>
      <c r="U126" s="32">
        <f t="shared" si="34"/>
        <v>3.5045644388911779E-2</v>
      </c>
      <c r="V126" s="32">
        <f t="shared" si="35"/>
        <v>2.8090574033938331E-2</v>
      </c>
      <c r="W126" s="32">
        <f t="shared" si="36"/>
        <v>3.317430161556234E-2</v>
      </c>
      <c r="X126" s="32">
        <f t="shared" si="36"/>
        <v>1.64831385105082E-2</v>
      </c>
      <c r="Y126" s="34">
        <f>MAX(O$4:O126)</f>
        <v>1.5304420932232963</v>
      </c>
      <c r="Z126" s="34">
        <f>MAX(P$4:P126)</f>
        <v>1.5642830277518649</v>
      </c>
      <c r="AA126" s="34">
        <f>MAX(Q$4:Q126)</f>
        <v>1.4966011586947274</v>
      </c>
      <c r="AB126" s="34">
        <f>MAX(R$4:R126)</f>
        <v>1.5767028684778299</v>
      </c>
      <c r="AC126" s="34">
        <f>MAX(S$4:S126)</f>
        <v>1.1853502436991299</v>
      </c>
      <c r="AD126" s="35">
        <f t="shared" si="29"/>
        <v>0</v>
      </c>
      <c r="AE126" s="35">
        <f t="shared" si="30"/>
        <v>0</v>
      </c>
      <c r="AF126" s="35">
        <f t="shared" si="31"/>
        <v>0</v>
      </c>
      <c r="AG126" s="35">
        <f t="shared" si="32"/>
        <v>0</v>
      </c>
      <c r="AH126" s="35">
        <f t="shared" si="32"/>
        <v>0</v>
      </c>
    </row>
    <row r="127" spans="1:34">
      <c r="A127" s="28">
        <v>44022</v>
      </c>
      <c r="B127" s="12">
        <f>[1]!thsiFinD("ths_int_chg_ratio_index",B$1,$A$4,$A127,101)</f>
        <v>19.617341244127001</v>
      </c>
      <c r="C127" s="12">
        <f>[1]!thsiFinD("ths_int_chg_ratio_index",C$1,$A$4,$A127,101)</f>
        <v>83.273980296879998</v>
      </c>
      <c r="D127" s="12">
        <f>[1]!thsiFinD("ths_int_chg_ratio_index",D$1,$A$4,$A127,101)</f>
        <v>62.281889382944001</v>
      </c>
      <c r="E127" s="12">
        <f>[1]!thsiFinD("ths_int_chg_ratio_index",E$1,$A$4,$A127,101)</f>
        <v>61.712317369108</v>
      </c>
      <c r="F127" s="12">
        <f>[1]!thsiFinD("ths_adjustment_nvg_ratio_fund",F$1,$A$4,$A127,101)</f>
        <v>59.607120933087998</v>
      </c>
      <c r="G127" s="12">
        <f>[1]!thsiFinD("ths_adjustment_nvg_ratio_fund",G$1,$A$4,$A127,101)</f>
        <v>47.275822928490001</v>
      </c>
      <c r="H127" s="12">
        <f>[1]!thsiFinD("ths_adjustment_nvg_ratio_fund",H$1,$A$4,$A127,101)</f>
        <v>47.076923076923002</v>
      </c>
      <c r="I127" s="12">
        <f>[1]!thsiFinD("ths_adjustment_nvg_ratio_fund",I$1,$A$4,$A127,101)</f>
        <v>44.00390625</v>
      </c>
      <c r="J127" s="32">
        <f t="shared" si="26"/>
        <v>0.53106162685195002</v>
      </c>
      <c r="K127" s="45">
        <f t="shared" si="27"/>
        <v>0.56721382073264748</v>
      </c>
      <c r="L127" s="45">
        <f t="shared" si="28"/>
        <v>0.49490943297125251</v>
      </c>
      <c r="M127" s="32">
        <f>[1]!thsiFinD("ths_int_chg_ratio_index",M$1,$A$4,$A127,101)/100</f>
        <v>0.59668405878713004</v>
      </c>
      <c r="N127" s="32">
        <f>[1]!thsiFinD("ths_int_chg_ratio_index",N$1,$A$4,$A127,101)/100</f>
        <v>0.16841085033412997</v>
      </c>
      <c r="O127" s="33">
        <f t="shared" si="21"/>
        <v>1.5310616268519501</v>
      </c>
      <c r="P127" s="33">
        <f t="shared" si="22"/>
        <v>1.5672138207326474</v>
      </c>
      <c r="Q127" s="33">
        <f t="shared" si="23"/>
        <v>1.4949094329712524</v>
      </c>
      <c r="R127" s="33">
        <f t="shared" si="24"/>
        <v>1.59668405878713</v>
      </c>
      <c r="S127" s="33">
        <f t="shared" si="25"/>
        <v>1.1684108503341299</v>
      </c>
      <c r="T127" s="32">
        <f t="shared" si="33"/>
        <v>4.0480697139555488E-4</v>
      </c>
      <c r="U127" s="32">
        <f t="shared" si="34"/>
        <v>1.8735695067884084E-3</v>
      </c>
      <c r="V127" s="32">
        <f t="shared" si="35"/>
        <v>-1.1303784669994821E-3</v>
      </c>
      <c r="W127" s="32">
        <f t="shared" si="36"/>
        <v>1.2672768413613866E-2</v>
      </c>
      <c r="X127" s="32">
        <f t="shared" si="36"/>
        <v>-1.429062292351424E-2</v>
      </c>
      <c r="Y127" s="34">
        <f>MAX(O$4:O127)</f>
        <v>1.5310616268519501</v>
      </c>
      <c r="Z127" s="34">
        <f>MAX(P$4:P127)</f>
        <v>1.5672138207326474</v>
      </c>
      <c r="AA127" s="34">
        <f>MAX(Q$4:Q127)</f>
        <v>1.4966011586947274</v>
      </c>
      <c r="AB127" s="34">
        <f>MAX(R$4:R127)</f>
        <v>1.59668405878713</v>
      </c>
      <c r="AC127" s="34">
        <f>MAX(S$4:S127)</f>
        <v>1.1853502436991299</v>
      </c>
      <c r="AD127" s="35">
        <f t="shared" si="29"/>
        <v>0</v>
      </c>
      <c r="AE127" s="35">
        <f t="shared" si="30"/>
        <v>0</v>
      </c>
      <c r="AF127" s="35">
        <f t="shared" si="31"/>
        <v>-1.1303784669994821E-3</v>
      </c>
      <c r="AG127" s="35">
        <f t="shared" si="32"/>
        <v>0</v>
      </c>
      <c r="AH127" s="35">
        <f t="shared" si="32"/>
        <v>-1.429062292351424E-2</v>
      </c>
    </row>
    <row r="128" spans="1:34">
      <c r="A128" s="28">
        <v>44025</v>
      </c>
      <c r="B128" s="12">
        <f>[1]!thsiFinD("ths_int_chg_ratio_index",B$1,$A$4,$A128,101)</f>
        <v>23.12984499285</v>
      </c>
      <c r="C128" s="12">
        <f>[1]!thsiFinD("ths_int_chg_ratio_index",C$1,$A$4,$A128,101)</f>
        <v>89.550198715996004</v>
      </c>
      <c r="D128" s="12">
        <f>[1]!thsiFinD("ths_int_chg_ratio_index",D$1,$A$4,$A128,101)</f>
        <v>68.867008445623995</v>
      </c>
      <c r="E128" s="12">
        <f>[1]!thsiFinD("ths_int_chg_ratio_index",E$1,$A$4,$A128,101)</f>
        <v>69.072082254665006</v>
      </c>
      <c r="F128" s="12">
        <f>[1]!thsiFinD("ths_adjustment_nvg_ratio_fund",F$1,$A$4,$A128,101)</f>
        <v>66.114180478820998</v>
      </c>
      <c r="G128" s="12">
        <f>[1]!thsiFinD("ths_adjustment_nvg_ratio_fund",G$1,$A$4,$A128,101)</f>
        <v>52.837684449488997</v>
      </c>
      <c r="H128" s="12">
        <f>[1]!thsiFinD("ths_adjustment_nvg_ratio_fund",H$1,$A$4,$A128,101)</f>
        <v>53.153846153845997</v>
      </c>
      <c r="I128" s="12">
        <f>[1]!thsiFinD("ths_adjustment_nvg_ratio_fund",I$1,$A$4,$A128,101)</f>
        <v>49.169921875</v>
      </c>
      <c r="J128" s="32">
        <f t="shared" si="26"/>
        <v>0.58986845920786379</v>
      </c>
      <c r="K128" s="45">
        <f t="shared" si="27"/>
        <v>0.62654783602283759</v>
      </c>
      <c r="L128" s="45">
        <f t="shared" si="28"/>
        <v>0.55318908239289</v>
      </c>
      <c r="M128" s="32">
        <f>[1]!thsiFinD("ths_int_chg_ratio_index",M$1,$A$4,$A128,101)/100</f>
        <v>0.65978509635077998</v>
      </c>
      <c r="N128" s="32">
        <f>[1]!thsiFinD("ths_int_chg_ratio_index",N$1,$A$4,$A128,101)/100</f>
        <v>0.19655615900291998</v>
      </c>
      <c r="O128" s="33">
        <f t="shared" si="21"/>
        <v>1.5898684592078638</v>
      </c>
      <c r="P128" s="33">
        <f t="shared" si="22"/>
        <v>1.6265478360228376</v>
      </c>
      <c r="Q128" s="33">
        <f t="shared" si="23"/>
        <v>1.55318908239289</v>
      </c>
      <c r="R128" s="33">
        <f t="shared" si="24"/>
        <v>1.6597850963507801</v>
      </c>
      <c r="S128" s="33">
        <f t="shared" si="25"/>
        <v>1.1965561590029199</v>
      </c>
      <c r="T128" s="32">
        <f t="shared" si="33"/>
        <v>3.8409187014129431E-2</v>
      </c>
      <c r="U128" s="32">
        <f t="shared" si="34"/>
        <v>3.7859553371251131E-2</v>
      </c>
      <c r="V128" s="32">
        <f t="shared" si="35"/>
        <v>3.8985404825362613E-2</v>
      </c>
      <c r="W128" s="32">
        <f t="shared" si="36"/>
        <v>3.952005233369893E-2</v>
      </c>
      <c r="X128" s="32">
        <f t="shared" si="36"/>
        <v>2.4088537572841906E-2</v>
      </c>
      <c r="Y128" s="34">
        <f>MAX(O$4:O128)</f>
        <v>1.5898684592078638</v>
      </c>
      <c r="Z128" s="34">
        <f>MAX(P$4:P128)</f>
        <v>1.6265478360228376</v>
      </c>
      <c r="AA128" s="34">
        <f>MAX(Q$4:Q128)</f>
        <v>1.55318908239289</v>
      </c>
      <c r="AB128" s="34">
        <f>MAX(R$4:R128)</f>
        <v>1.6597850963507801</v>
      </c>
      <c r="AC128" s="34">
        <f>MAX(S$4:S128)</f>
        <v>1.1965561590029199</v>
      </c>
      <c r="AD128" s="35">
        <f t="shared" si="29"/>
        <v>0</v>
      </c>
      <c r="AE128" s="35">
        <f t="shared" si="30"/>
        <v>0</v>
      </c>
      <c r="AF128" s="35">
        <f t="shared" si="31"/>
        <v>0</v>
      </c>
      <c r="AG128" s="35">
        <f t="shared" si="32"/>
        <v>0</v>
      </c>
      <c r="AH128" s="35">
        <f t="shared" si="32"/>
        <v>0</v>
      </c>
    </row>
    <row r="129" spans="1:34">
      <c r="A129" s="28">
        <v>44026</v>
      </c>
      <c r="B129" s="12">
        <f>[1]!thsiFinD("ths_int_chg_ratio_index",B$1,$A$4,$A129,101)</f>
        <v>20.329382887583002</v>
      </c>
      <c r="C129" s="12">
        <f>[1]!thsiFinD("ths_int_chg_ratio_index",C$1,$A$4,$A129,101)</f>
        <v>85.070637369501995</v>
      </c>
      <c r="D129" s="12">
        <f>[1]!thsiFinD("ths_int_chg_ratio_index",D$1,$A$4,$A129,101)</f>
        <v>66.867054340422001</v>
      </c>
      <c r="E129" s="12">
        <f>[1]!thsiFinD("ths_int_chg_ratio_index",E$1,$A$4,$A129,101)</f>
        <v>67.557637869058993</v>
      </c>
      <c r="F129" s="12">
        <f>[1]!thsiFinD("ths_adjustment_nvg_ratio_fund",F$1,$A$4,$A129,101)</f>
        <v>62.246777163904</v>
      </c>
      <c r="G129" s="12">
        <f>[1]!thsiFinD("ths_adjustment_nvg_ratio_fund",G$1,$A$4,$A129,101)</f>
        <v>51.418842224744999</v>
      </c>
      <c r="H129" s="12">
        <f>[1]!thsiFinD("ths_adjustment_nvg_ratio_fund",H$1,$A$4,$A129,101)</f>
        <v>52.384615384615003</v>
      </c>
      <c r="I129" s="12">
        <f>[1]!thsiFinD("ths_adjustment_nvg_ratio_fund",I$1,$A$4,$A129,101)</f>
        <v>47.900390625</v>
      </c>
      <c r="J129" s="32">
        <f t="shared" si="26"/>
        <v>0.56721917233103747</v>
      </c>
      <c r="K129" s="45">
        <f t="shared" si="27"/>
        <v>0.59956178116641501</v>
      </c>
      <c r="L129" s="45">
        <f t="shared" si="28"/>
        <v>0.53487656349565993</v>
      </c>
      <c r="M129" s="32">
        <f>[1]!thsiFinD("ths_int_chg_ratio_index",M$1,$A$4,$A129,101)/100</f>
        <v>0.63115506556506995</v>
      </c>
      <c r="N129" s="32">
        <f>[1]!thsiFinD("ths_int_chg_ratio_index",N$1,$A$4,$A129,101)/100</f>
        <v>0.18401578939962002</v>
      </c>
      <c r="O129" s="33">
        <f t="shared" si="21"/>
        <v>1.5672191723310376</v>
      </c>
      <c r="P129" s="33">
        <f t="shared" si="22"/>
        <v>1.5995617811664151</v>
      </c>
      <c r="Q129" s="33">
        <f t="shared" si="23"/>
        <v>1.53487656349566</v>
      </c>
      <c r="R129" s="33">
        <f t="shared" si="24"/>
        <v>1.63115506556507</v>
      </c>
      <c r="S129" s="33">
        <f t="shared" si="25"/>
        <v>1.1840157893996199</v>
      </c>
      <c r="T129" s="32">
        <f t="shared" si="33"/>
        <v>-1.4246013087215403E-2</v>
      </c>
      <c r="U129" s="32">
        <f t="shared" si="34"/>
        <v>-1.6590999821073593E-2</v>
      </c>
      <c r="V129" s="32">
        <f t="shared" si="35"/>
        <v>-1.1790270164027339E-2</v>
      </c>
      <c r="W129" s="32">
        <f t="shared" si="36"/>
        <v>-1.7249239584483766E-2</v>
      </c>
      <c r="X129" s="32">
        <f t="shared" si="36"/>
        <v>-1.0480385319941665E-2</v>
      </c>
      <c r="Y129" s="34">
        <f>MAX(O$4:O129)</f>
        <v>1.5898684592078638</v>
      </c>
      <c r="Z129" s="34">
        <f>MAX(P$4:P129)</f>
        <v>1.6265478360228376</v>
      </c>
      <c r="AA129" s="34">
        <f>MAX(Q$4:Q129)</f>
        <v>1.55318908239289</v>
      </c>
      <c r="AB129" s="34">
        <f>MAX(R$4:R129)</f>
        <v>1.6597850963507801</v>
      </c>
      <c r="AC129" s="34">
        <f>MAX(S$4:S129)</f>
        <v>1.1965561590029199</v>
      </c>
      <c r="AD129" s="35">
        <f t="shared" si="29"/>
        <v>-1.4246013087215403E-2</v>
      </c>
      <c r="AE129" s="35">
        <f t="shared" si="30"/>
        <v>-1.6590999821073593E-2</v>
      </c>
      <c r="AF129" s="35">
        <f t="shared" si="31"/>
        <v>-1.1790270164027339E-2</v>
      </c>
      <c r="AG129" s="35">
        <f t="shared" si="32"/>
        <v>-1.7249239584483766E-2</v>
      </c>
      <c r="AH129" s="35">
        <f t="shared" si="32"/>
        <v>-1.0480385319941665E-2</v>
      </c>
    </row>
    <row r="130" spans="1:34">
      <c r="A130" s="28">
        <v>44027</v>
      </c>
      <c r="B130" s="12">
        <f>[1]!thsiFinD("ths_int_chg_ratio_index",B$1,$A$4,$A130,101)</f>
        <v>14.712156462709</v>
      </c>
      <c r="C130" s="12">
        <f>[1]!thsiFinD("ths_int_chg_ratio_index",C$1,$A$4,$A130,101)</f>
        <v>74.544930155605002</v>
      </c>
      <c r="D130" s="12">
        <f>[1]!thsiFinD("ths_int_chg_ratio_index",D$1,$A$4,$A130,101)</f>
        <v>58.085506324557997</v>
      </c>
      <c r="E130" s="12">
        <f>[1]!thsiFinD("ths_int_chg_ratio_index",E$1,$A$4,$A130,101)</f>
        <v>64.665963377344994</v>
      </c>
      <c r="F130" s="12">
        <f>[1]!thsiFinD("ths_adjustment_nvg_ratio_fund",F$1,$A$4,$A130,101)</f>
        <v>57.274401473296003</v>
      </c>
      <c r="G130" s="12">
        <f>[1]!thsiFinD("ths_adjustment_nvg_ratio_fund",G$1,$A$4,$A130,101)</f>
        <v>45.856980703745997</v>
      </c>
      <c r="H130" s="12">
        <f>[1]!thsiFinD("ths_adjustment_nvg_ratio_fund",H$1,$A$4,$A130,101)</f>
        <v>44.923076923076998</v>
      </c>
      <c r="I130" s="12">
        <f>[1]!thsiFinD("ths_adjustment_nvg_ratio_fund",I$1,$A$4,$A130,101)</f>
        <v>44.267578125</v>
      </c>
      <c r="J130" s="32">
        <f t="shared" si="26"/>
        <v>0.50541324193166992</v>
      </c>
      <c r="K130" s="45">
        <f t="shared" si="27"/>
        <v>0.53002139080054245</v>
      </c>
      <c r="L130" s="45">
        <f t="shared" si="28"/>
        <v>0.48080509306279751</v>
      </c>
      <c r="M130" s="32">
        <f>[1]!thsiFinD("ths_int_chg_ratio_index",M$1,$A$4,$A130,101)/100</f>
        <v>0.58386394454073998</v>
      </c>
      <c r="N130" s="32">
        <f>[1]!thsiFinD("ths_int_chg_ratio_index",N$1,$A$4,$A130,101)/100</f>
        <v>0.16517439560378999</v>
      </c>
      <c r="O130" s="33">
        <f t="shared" si="21"/>
        <v>1.5054132419316699</v>
      </c>
      <c r="P130" s="33">
        <f t="shared" si="22"/>
        <v>1.5300213908005424</v>
      </c>
      <c r="Q130" s="33">
        <f t="shared" si="23"/>
        <v>1.4808050930627976</v>
      </c>
      <c r="R130" s="33">
        <f t="shared" si="24"/>
        <v>1.5838639445407399</v>
      </c>
      <c r="S130" s="33">
        <f t="shared" si="25"/>
        <v>1.1651743956037901</v>
      </c>
      <c r="T130" s="32">
        <f t="shared" si="33"/>
        <v>-3.9436686004446497E-2</v>
      </c>
      <c r="U130" s="32">
        <f t="shared" si="34"/>
        <v>-4.3474651110482987E-2</v>
      </c>
      <c r="V130" s="32">
        <f t="shared" si="35"/>
        <v>-3.5228546528663807E-2</v>
      </c>
      <c r="W130" s="32">
        <f t="shared" si="36"/>
        <v>-2.8992412813889867E-2</v>
      </c>
      <c r="X130" s="32">
        <f t="shared" si="36"/>
        <v>-1.5913127142826111E-2</v>
      </c>
      <c r="Y130" s="34">
        <f>MAX(O$4:O130)</f>
        <v>1.5898684592078638</v>
      </c>
      <c r="Z130" s="34">
        <f>MAX(P$4:P130)</f>
        <v>1.6265478360228376</v>
      </c>
      <c r="AA130" s="34">
        <f>MAX(Q$4:Q130)</f>
        <v>1.55318908239289</v>
      </c>
      <c r="AB130" s="34">
        <f>MAX(R$4:R130)</f>
        <v>1.6597850963507801</v>
      </c>
      <c r="AC130" s="34">
        <f>MAX(S$4:S130)</f>
        <v>1.1965561590029199</v>
      </c>
      <c r="AD130" s="35">
        <f t="shared" si="29"/>
        <v>-5.3120883546726172E-2</v>
      </c>
      <c r="AE130" s="35">
        <f t="shared" si="30"/>
        <v>-5.9344363002761358E-2</v>
      </c>
      <c r="AF130" s="35">
        <f t="shared" si="31"/>
        <v>-4.6603462611632174E-2</v>
      </c>
      <c r="AG130" s="35">
        <f t="shared" si="32"/>
        <v>-4.5741555323614569E-2</v>
      </c>
      <c r="AH130" s="35">
        <f t="shared" si="32"/>
        <v>-2.6226736758665714E-2</v>
      </c>
    </row>
    <row r="131" spans="1:34">
      <c r="A131" s="28">
        <v>44028</v>
      </c>
      <c r="B131" s="12">
        <f>[1]!thsiFinD("ths_int_chg_ratio_index",B$1,$A$4,$A131,101)</f>
        <v>8.1424021687889994</v>
      </c>
      <c r="C131" s="12">
        <f>[1]!thsiFinD("ths_int_chg_ratio_index",C$1,$A$4,$A131,101)</f>
        <v>59.809097333166001</v>
      </c>
      <c r="D131" s="12">
        <f>[1]!thsiFinD("ths_int_chg_ratio_index",D$1,$A$4,$A131,101)</f>
        <v>44.136910067965999</v>
      </c>
      <c r="E131" s="12">
        <f>[1]!thsiFinD("ths_int_chg_ratio_index",E$1,$A$4,$A131,101)</f>
        <v>55.091676339279999</v>
      </c>
      <c r="F131" s="12">
        <f>[1]!thsiFinD("ths_adjustment_nvg_ratio_fund",F$1,$A$4,$A131,101)</f>
        <v>48.066298342541003</v>
      </c>
      <c r="G131" s="12">
        <f>[1]!thsiFinD("ths_adjustment_nvg_ratio_fund",G$1,$A$4,$A131,101)</f>
        <v>37.514188422247003</v>
      </c>
      <c r="H131" s="12">
        <f>[1]!thsiFinD("ths_adjustment_nvg_ratio_fund",H$1,$A$4,$A131,101)</f>
        <v>38.769230769231001</v>
      </c>
      <c r="I131" s="12">
        <f>[1]!thsiFinD("ths_adjustment_nvg_ratio_fund",I$1,$A$4,$A131,101)</f>
        <v>35.41015625</v>
      </c>
      <c r="J131" s="32">
        <f t="shared" si="26"/>
        <v>0.40867494961652506</v>
      </c>
      <c r="K131" s="45">
        <f t="shared" si="27"/>
        <v>0.41795021477300254</v>
      </c>
      <c r="L131" s="45">
        <f t="shared" si="28"/>
        <v>0.39939968446004753</v>
      </c>
      <c r="M131" s="32">
        <f>[1]!thsiFinD("ths_int_chg_ratio_index",M$1,$A$4,$A131,101)/100</f>
        <v>0.4846676579882</v>
      </c>
      <c r="N131" s="32">
        <f>[1]!thsiFinD("ths_int_chg_ratio_index",N$1,$A$4,$A131,101)/100</f>
        <v>0.10914951754318</v>
      </c>
      <c r="O131" s="33">
        <f t="shared" si="21"/>
        <v>1.408674949616525</v>
      </c>
      <c r="P131" s="33">
        <f t="shared" si="22"/>
        <v>1.4179502147730025</v>
      </c>
      <c r="Q131" s="33">
        <f t="shared" si="23"/>
        <v>1.3993996844600476</v>
      </c>
      <c r="R131" s="33">
        <f t="shared" si="24"/>
        <v>1.4846676579881999</v>
      </c>
      <c r="S131" s="33">
        <f t="shared" si="25"/>
        <v>1.10914951754318</v>
      </c>
      <c r="T131" s="32">
        <f t="shared" si="33"/>
        <v>-6.426029054388771E-2</v>
      </c>
      <c r="U131" s="32">
        <f t="shared" si="34"/>
        <v>-7.3248110582886494E-2</v>
      </c>
      <c r="V131" s="32">
        <f t="shared" si="35"/>
        <v>-5.4973749742024847E-2</v>
      </c>
      <c r="W131" s="32">
        <f t="shared" si="36"/>
        <v>-6.2629297733842404E-2</v>
      </c>
      <c r="X131" s="32">
        <f t="shared" si="36"/>
        <v>-4.8082826289345459E-2</v>
      </c>
      <c r="Y131" s="34">
        <f>MAX(O$4:O131)</f>
        <v>1.5898684592078638</v>
      </c>
      <c r="Z131" s="34">
        <f>MAX(P$4:P131)</f>
        <v>1.6265478360228376</v>
      </c>
      <c r="AA131" s="34">
        <f>MAX(Q$4:Q131)</f>
        <v>1.55318908239289</v>
      </c>
      <c r="AB131" s="34">
        <f>MAX(R$4:R131)</f>
        <v>1.6597850963507801</v>
      </c>
      <c r="AC131" s="34">
        <f>MAX(S$4:S131)</f>
        <v>1.1965561590029199</v>
      </c>
      <c r="AD131" s="35">
        <f t="shared" si="29"/>
        <v>-0.1139676106799532</v>
      </c>
      <c r="AE131" s="35">
        <f t="shared" si="30"/>
        <v>-0.12824561112195054</v>
      </c>
      <c r="AF131" s="35">
        <f t="shared" si="31"/>
        <v>-9.9015245262933371E-2</v>
      </c>
      <c r="AG131" s="35">
        <f t="shared" si="32"/>
        <v>-0.10550609157028534</v>
      </c>
      <c r="AH131" s="35">
        <f t="shared" si="32"/>
        <v>-7.3048507420307884E-2</v>
      </c>
    </row>
    <row r="132" spans="1:34">
      <c r="A132" s="28">
        <v>44029</v>
      </c>
      <c r="B132" s="12">
        <f>[1]!thsiFinD("ths_int_chg_ratio_index",B$1,$A$4,$A132,101)</f>
        <v>8.5018837957959992</v>
      </c>
      <c r="C132" s="12">
        <f>[1]!thsiFinD("ths_int_chg_ratio_index",C$1,$A$4,$A132,101)</f>
        <v>57.190724961378002</v>
      </c>
      <c r="D132" s="12">
        <f>[1]!thsiFinD("ths_int_chg_ratio_index",D$1,$A$4,$A132,101)</f>
        <v>41.547845229402</v>
      </c>
      <c r="E132" s="12">
        <f>[1]!thsiFinD("ths_int_chg_ratio_index",E$1,$A$4,$A132,101)</f>
        <v>55.670452311402002</v>
      </c>
      <c r="F132" s="12">
        <f>[1]!thsiFinD("ths_adjustment_nvg_ratio_fund",F$1,$A$4,$A132,101)</f>
        <v>50.890116635973001</v>
      </c>
      <c r="G132" s="12">
        <f>[1]!thsiFinD("ths_adjustment_nvg_ratio_fund",G$1,$A$4,$A132,101)</f>
        <v>38.649262202042998</v>
      </c>
      <c r="H132" s="12">
        <f>[1]!thsiFinD("ths_adjustment_nvg_ratio_fund",H$1,$A$4,$A132,101)</f>
        <v>41</v>
      </c>
      <c r="I132" s="12">
        <f>[1]!thsiFinD("ths_adjustment_nvg_ratio_fund",I$1,$A$4,$A132,101)</f>
        <v>35.888671875</v>
      </c>
      <c r="J132" s="32">
        <f t="shared" si="26"/>
        <v>0.41167369626374251</v>
      </c>
      <c r="K132" s="45">
        <f t="shared" si="27"/>
        <v>0.40727726574494499</v>
      </c>
      <c r="L132" s="45">
        <f t="shared" si="28"/>
        <v>0.41607012678254002</v>
      </c>
      <c r="M132" s="32">
        <f>[1]!thsiFinD("ths_int_chg_ratio_index",M$1,$A$4,$A132,101)/100</f>
        <v>0.48699609043903003</v>
      </c>
      <c r="N132" s="32">
        <f>[1]!thsiFinD("ths_int_chg_ratio_index",N$1,$A$4,$A132,101)/100</f>
        <v>0.11547380371089</v>
      </c>
      <c r="O132" s="33">
        <f t="shared" ref="O132:O195" si="37">J132+1</f>
        <v>1.4116736962637426</v>
      </c>
      <c r="P132" s="33">
        <f t="shared" ref="P132:P195" si="38">K132+1</f>
        <v>1.407277265744945</v>
      </c>
      <c r="Q132" s="33">
        <f t="shared" ref="Q132:Q195" si="39">L132+1</f>
        <v>1.41607012678254</v>
      </c>
      <c r="R132" s="33">
        <f t="shared" ref="R132:R195" si="40">M132+1</f>
        <v>1.48699609043903</v>
      </c>
      <c r="S132" s="33">
        <f t="shared" ref="S132:S195" si="41">N132+1</f>
        <v>1.11547380371089</v>
      </c>
      <c r="T132" s="32">
        <f t="shared" si="33"/>
        <v>2.1287711888637872E-3</v>
      </c>
      <c r="U132" s="32">
        <f t="shared" si="34"/>
        <v>-7.5270266310204503E-3</v>
      </c>
      <c r="V132" s="32">
        <f t="shared" si="35"/>
        <v>1.1912566872504859E-2</v>
      </c>
      <c r="W132" s="32">
        <f t="shared" si="36"/>
        <v>1.5683189690987032E-3</v>
      </c>
      <c r="X132" s="32">
        <f t="shared" si="36"/>
        <v>5.7019239225011287E-3</v>
      </c>
      <c r="Y132" s="34">
        <f>MAX(O$4:O132)</f>
        <v>1.5898684592078638</v>
      </c>
      <c r="Z132" s="34">
        <f>MAX(P$4:P132)</f>
        <v>1.6265478360228376</v>
      </c>
      <c r="AA132" s="34">
        <f>MAX(Q$4:Q132)</f>
        <v>1.55318908239289</v>
      </c>
      <c r="AB132" s="34">
        <f>MAX(R$4:R132)</f>
        <v>1.6597850963507801</v>
      </c>
      <c r="AC132" s="34">
        <f>MAX(S$4:S132)</f>
        <v>1.1965561590029199</v>
      </c>
      <c r="AD132" s="35">
        <f t="shared" si="29"/>
        <v>-0.11208145045716866</v>
      </c>
      <c r="AE132" s="35">
        <f t="shared" si="30"/>
        <v>-0.13480732962274455</v>
      </c>
      <c r="AF132" s="35">
        <f t="shared" si="31"/>
        <v>-8.8282204121020724E-2</v>
      </c>
      <c r="AG132" s="35">
        <f t="shared" si="32"/>
        <v>-0.10410323980595182</v>
      </c>
      <c r="AH132" s="35">
        <f t="shared" si="32"/>
        <v>-6.7763100529769638E-2</v>
      </c>
    </row>
    <row r="133" spans="1:34">
      <c r="A133" s="28">
        <v>44032</v>
      </c>
      <c r="B133" s="12">
        <f>[1]!thsiFinD("ths_int_chg_ratio_index",B$1,$A$4,$A133,101)</f>
        <v>12.381832335443001</v>
      </c>
      <c r="C133" s="12">
        <f>[1]!thsiFinD("ths_int_chg_ratio_index",C$1,$A$4,$A133,101)</f>
        <v>63.296583376477997</v>
      </c>
      <c r="D133" s="12">
        <f>[1]!thsiFinD("ths_int_chg_ratio_index",D$1,$A$4,$A133,101)</f>
        <v>43.081339508341003</v>
      </c>
      <c r="E133" s="12">
        <f>[1]!thsiFinD("ths_int_chg_ratio_index",E$1,$A$4,$A133,101)</f>
        <v>58.230274081165</v>
      </c>
      <c r="F133" s="12">
        <f>[1]!thsiFinD("ths_adjustment_nvg_ratio_fund",F$1,$A$4,$A133,101)</f>
        <v>55.310006138734998</v>
      </c>
      <c r="G133" s="12">
        <f>[1]!thsiFinD("ths_adjustment_nvg_ratio_fund",G$1,$A$4,$A133,101)</f>
        <v>40.522133938705998</v>
      </c>
      <c r="H133" s="12">
        <f>[1]!thsiFinD("ths_adjustment_nvg_ratio_fund",H$1,$A$4,$A133,101)</f>
        <v>42.153846153845997</v>
      </c>
      <c r="I133" s="12">
        <f>[1]!thsiFinD("ths_adjustment_nvg_ratio_fund",I$1,$A$4,$A133,101)</f>
        <v>37.40234375</v>
      </c>
      <c r="J133" s="32">
        <f t="shared" ref="J133:J196" si="42">50%*K133+50%*L133</f>
        <v>0.44047294910339252</v>
      </c>
      <c r="K133" s="45">
        <f t="shared" ref="K133:K196" si="43">SUMPRODUCT(B133:E133,B$3:E$3)/100</f>
        <v>0.4424750732535675</v>
      </c>
      <c r="L133" s="45">
        <f t="shared" ref="L133:L196" si="44">SUMPRODUCT(F133:I133,F$3:I$3)/100</f>
        <v>0.43847082495321749</v>
      </c>
      <c r="M133" s="32">
        <f>[1]!thsiFinD("ths_int_chg_ratio_index",M$1,$A$4,$A133,101)/100</f>
        <v>0.49950160185438003</v>
      </c>
      <c r="N133" s="32">
        <f>[1]!thsiFinD("ths_int_chg_ratio_index",N$1,$A$4,$A133,101)/100</f>
        <v>0.14844965729698001</v>
      </c>
      <c r="O133" s="33">
        <f t="shared" si="37"/>
        <v>1.4404729491033925</v>
      </c>
      <c r="P133" s="33">
        <f t="shared" si="38"/>
        <v>1.4424750732535676</v>
      </c>
      <c r="Q133" s="33">
        <f t="shared" si="39"/>
        <v>1.4384708249532174</v>
      </c>
      <c r="R133" s="33">
        <f t="shared" si="40"/>
        <v>1.4995016018543801</v>
      </c>
      <c r="S133" s="33">
        <f t="shared" si="41"/>
        <v>1.14844965729698</v>
      </c>
      <c r="T133" s="32">
        <f t="shared" si="33"/>
        <v>2.0400785901070861E-2</v>
      </c>
      <c r="U133" s="32">
        <f t="shared" si="34"/>
        <v>2.5011281263035645E-2</v>
      </c>
      <c r="V133" s="32">
        <f t="shared" si="35"/>
        <v>1.5818918672886761E-2</v>
      </c>
      <c r="W133" s="32">
        <f t="shared" si="36"/>
        <v>8.4099154636363416E-3</v>
      </c>
      <c r="X133" s="32">
        <f t="shared" si="36"/>
        <v>2.9562194536875586E-2</v>
      </c>
      <c r="Y133" s="34">
        <f>MAX(O$4:O133)</f>
        <v>1.5898684592078638</v>
      </c>
      <c r="Z133" s="34">
        <f>MAX(P$4:P133)</f>
        <v>1.6265478360228376</v>
      </c>
      <c r="AA133" s="34">
        <f>MAX(Q$4:Q133)</f>
        <v>1.55318908239289</v>
      </c>
      <c r="AB133" s="34">
        <f>MAX(R$4:R133)</f>
        <v>1.6597850963507801</v>
      </c>
      <c r="AC133" s="34">
        <f>MAX(S$4:S133)</f>
        <v>1.1965561590029199</v>
      </c>
      <c r="AD133" s="35">
        <f t="shared" si="29"/>
        <v>-9.3967214230355922E-2</v>
      </c>
      <c r="AE133" s="35">
        <f t="shared" si="30"/>
        <v>-0.1131677523972221</v>
      </c>
      <c r="AF133" s="35">
        <f t="shared" si="31"/>
        <v>-7.3859814455387585E-2</v>
      </c>
      <c r="AG133" s="35">
        <f t="shared" si="32"/>
        <v>-9.6568823788574121E-2</v>
      </c>
      <c r="AH133" s="35">
        <f t="shared" si="32"/>
        <v>-4.0204131953176847E-2</v>
      </c>
    </row>
    <row r="134" spans="1:34">
      <c r="A134" s="28">
        <v>44033</v>
      </c>
      <c r="B134" s="12">
        <f>[1]!thsiFinD("ths_int_chg_ratio_index",B$1,$A$4,$A134,101)</f>
        <v>12.677989505282</v>
      </c>
      <c r="C134" s="12">
        <f>[1]!thsiFinD("ths_int_chg_ratio_index",C$1,$A$4,$A134,101)</f>
        <v>62.696338718459998</v>
      </c>
      <c r="D134" s="12">
        <f>[1]!thsiFinD("ths_int_chg_ratio_index",D$1,$A$4,$A134,101)</f>
        <v>46.134863630666999</v>
      </c>
      <c r="E134" s="12">
        <f>[1]!thsiFinD("ths_int_chg_ratio_index",E$1,$A$4,$A134,101)</f>
        <v>61.073274324861003</v>
      </c>
      <c r="F134" s="12">
        <f>[1]!thsiFinD("ths_adjustment_nvg_ratio_fund",F$1,$A$4,$A134,101)</f>
        <v>56.660527931246001</v>
      </c>
      <c r="G134" s="12">
        <f>[1]!thsiFinD("ths_adjustment_nvg_ratio_fund",G$1,$A$4,$A134,101)</f>
        <v>41.770715096480998</v>
      </c>
      <c r="H134" s="12">
        <f>[1]!thsiFinD("ths_adjustment_nvg_ratio_fund",H$1,$A$4,$A134,101)</f>
        <v>42.615384615384997</v>
      </c>
      <c r="I134" s="12">
        <f>[1]!thsiFinD("ths_adjustment_nvg_ratio_fund",I$1,$A$4,$A134,101)</f>
        <v>38.759765625</v>
      </c>
      <c r="J134" s="32">
        <f t="shared" si="42"/>
        <v>0.45298607430922755</v>
      </c>
      <c r="K134" s="45">
        <f t="shared" si="43"/>
        <v>0.45645616544817502</v>
      </c>
      <c r="L134" s="45">
        <f t="shared" si="44"/>
        <v>0.44951598317028002</v>
      </c>
      <c r="M134" s="32">
        <f>[1]!thsiFinD("ths_int_chg_ratio_index",M$1,$A$4,$A134,101)/100</f>
        <v>0.52484228308976</v>
      </c>
      <c r="N134" s="32">
        <f>[1]!thsiFinD("ths_int_chg_ratio_index",N$1,$A$4,$A134,101)/100</f>
        <v>0.15202057777357</v>
      </c>
      <c r="O134" s="33">
        <f t="shared" si="37"/>
        <v>1.4529860743092275</v>
      </c>
      <c r="P134" s="33">
        <f t="shared" si="38"/>
        <v>1.4564561654481749</v>
      </c>
      <c r="Q134" s="33">
        <f t="shared" si="39"/>
        <v>1.44951598317028</v>
      </c>
      <c r="R134" s="33">
        <f t="shared" si="40"/>
        <v>1.5248422830897601</v>
      </c>
      <c r="S134" s="33">
        <f t="shared" si="41"/>
        <v>1.1520205777735699</v>
      </c>
      <c r="T134" s="32">
        <f t="shared" si="33"/>
        <v>8.686817210711073E-3</v>
      </c>
      <c r="U134" s="32">
        <f t="shared" si="34"/>
        <v>9.6924324404943363E-3</v>
      </c>
      <c r="V134" s="32">
        <f t="shared" si="35"/>
        <v>7.6784026658460736E-3</v>
      </c>
      <c r="W134" s="32">
        <f t="shared" si="36"/>
        <v>1.6899402577524425E-2</v>
      </c>
      <c r="X134" s="32">
        <f t="shared" si="36"/>
        <v>3.1093400166921636E-3</v>
      </c>
      <c r="Y134" s="34">
        <f>MAX(O$4:O134)</f>
        <v>1.5898684592078638</v>
      </c>
      <c r="Z134" s="34">
        <f>MAX(P$4:P134)</f>
        <v>1.6265478360228376</v>
      </c>
      <c r="AA134" s="34">
        <f>MAX(Q$4:Q134)</f>
        <v>1.55318908239289</v>
      </c>
      <c r="AB134" s="34">
        <f>MAX(R$4:R134)</f>
        <v>1.6597850963507801</v>
      </c>
      <c r="AC134" s="34">
        <f>MAX(S$4:S134)</f>
        <v>1.1965561590029199</v>
      </c>
      <c r="AD134" s="35">
        <f t="shared" ref="AD134:AD197" si="45">O134/Y134-1</f>
        <v>-8.60966730334638E-2</v>
      </c>
      <c r="AE134" s="35">
        <f t="shared" ref="AE134:AE197" si="46">P134/Z134-1</f>
        <v>-0.10457219075128055</v>
      </c>
      <c r="AF134" s="35">
        <f t="shared" ref="AF134:AF197" si="47">Q134/AA134-1</f>
        <v>-6.6748537185754686E-2</v>
      </c>
      <c r="AG134" s="35">
        <f t="shared" ref="AG134:AH197" si="48">R134/AB134-1</f>
        <v>-8.1301376640690814E-2</v>
      </c>
      <c r="AH134" s="35">
        <f t="shared" si="48"/>
        <v>-3.7219800252803137E-2</v>
      </c>
    </row>
    <row r="135" spans="1:34">
      <c r="A135" s="28">
        <v>44034</v>
      </c>
      <c r="B135" s="12">
        <f>[1]!thsiFinD("ths_int_chg_ratio_index",B$1,$A$4,$A135,101)</f>
        <v>12.726806730369001</v>
      </c>
      <c r="C135" s="12">
        <f>[1]!thsiFinD("ths_int_chg_ratio_index",C$1,$A$4,$A135,101)</f>
        <v>64.447543611971994</v>
      </c>
      <c r="D135" s="12">
        <f>[1]!thsiFinD("ths_int_chg_ratio_index",D$1,$A$4,$A135,101)</f>
        <v>46.827119981751999</v>
      </c>
      <c r="E135" s="12">
        <f>[1]!thsiFinD("ths_int_chg_ratio_index",E$1,$A$4,$A135,101)</f>
        <v>63.138163173617997</v>
      </c>
      <c r="F135" s="12">
        <f>[1]!thsiFinD("ths_adjustment_nvg_ratio_fund",F$1,$A$4,$A135,101)</f>
        <v>59.116022099448003</v>
      </c>
      <c r="G135" s="12">
        <f>[1]!thsiFinD("ths_adjustment_nvg_ratio_fund",G$1,$A$4,$A135,101)</f>
        <v>43.473325766175002</v>
      </c>
      <c r="H135" s="12">
        <f>[1]!thsiFinD("ths_adjustment_nvg_ratio_fund",H$1,$A$4,$A135,101)</f>
        <v>44</v>
      </c>
      <c r="I135" s="12">
        <f>[1]!thsiFinD("ths_adjustment_nvg_ratio_fund",I$1,$A$4,$A135,101)</f>
        <v>41.259765625</v>
      </c>
      <c r="J135" s="32">
        <f t="shared" si="42"/>
        <v>0.46873593373541744</v>
      </c>
      <c r="K135" s="45">
        <f t="shared" si="43"/>
        <v>0.46784908374427742</v>
      </c>
      <c r="L135" s="45">
        <f t="shared" si="44"/>
        <v>0.46962278372655752</v>
      </c>
      <c r="M135" s="32">
        <f>[1]!thsiFinD("ths_int_chg_ratio_index",M$1,$A$4,$A135,101)/100</f>
        <v>0.53963868578529006</v>
      </c>
      <c r="N135" s="32">
        <f>[1]!thsiFinD("ths_int_chg_ratio_index",N$1,$A$4,$A135,101)/100</f>
        <v>0.15883907727161001</v>
      </c>
      <c r="O135" s="33">
        <f t="shared" si="37"/>
        <v>1.4687359337354176</v>
      </c>
      <c r="P135" s="33">
        <f t="shared" si="38"/>
        <v>1.4678490837442775</v>
      </c>
      <c r="Q135" s="33">
        <f t="shared" si="39"/>
        <v>1.4696227837265576</v>
      </c>
      <c r="R135" s="33">
        <f t="shared" si="40"/>
        <v>1.53963868578529</v>
      </c>
      <c r="S135" s="33">
        <f t="shared" si="41"/>
        <v>1.15883907727161</v>
      </c>
      <c r="T135" s="32">
        <f t="shared" ref="T135:T198" si="49">O135/O134-1</f>
        <v>1.0839649260697692E-2</v>
      </c>
      <c r="U135" s="32">
        <f t="shared" ref="U135:U198" si="50">P135/P134-1</f>
        <v>7.8223557745020766E-3</v>
      </c>
      <c r="V135" s="32">
        <f t="shared" ref="V135:V198" si="51">Q135/Q134-1</f>
        <v>1.3871389339427331E-2</v>
      </c>
      <c r="W135" s="32">
        <f t="shared" ref="W135:X198" si="52">R135/R134-1</f>
        <v>9.7035626960371157E-3</v>
      </c>
      <c r="X135" s="32">
        <f t="shared" si="52"/>
        <v>5.9187306456085498E-3</v>
      </c>
      <c r="Y135" s="34">
        <f>MAX(O$4:O135)</f>
        <v>1.5898684592078638</v>
      </c>
      <c r="Z135" s="34">
        <f>MAX(P$4:P135)</f>
        <v>1.6265478360228376</v>
      </c>
      <c r="AA135" s="34">
        <f>MAX(Q$4:Q135)</f>
        <v>1.55318908239289</v>
      </c>
      <c r="AB135" s="34">
        <f>MAX(R$4:R135)</f>
        <v>1.6597850963507801</v>
      </c>
      <c r="AC135" s="34">
        <f>MAX(S$4:S135)</f>
        <v>1.1965561590029199</v>
      </c>
      <c r="AD135" s="35">
        <f t="shared" si="45"/>
        <v>-7.6190281510961855E-2</v>
      </c>
      <c r="AE135" s="35">
        <f t="shared" si="46"/>
        <v>-9.7567835856954055E-2</v>
      </c>
      <c r="AF135" s="35">
        <f t="shared" si="47"/>
        <v>-5.3803042793468259E-2</v>
      </c>
      <c r="AG135" s="35">
        <f t="shared" si="48"/>
        <v>-7.2386726950160685E-2</v>
      </c>
      <c r="AH135" s="35">
        <f t="shared" si="48"/>
        <v>-3.1521363579574246E-2</v>
      </c>
    </row>
    <row r="136" spans="1:34">
      <c r="A136" s="28">
        <v>44035</v>
      </c>
      <c r="B136" s="12">
        <f>[1]!thsiFinD("ths_int_chg_ratio_index",B$1,$A$4,$A136,101)</f>
        <v>10.803059331996</v>
      </c>
      <c r="C136" s="12">
        <f>[1]!thsiFinD("ths_int_chg_ratio_index",C$1,$A$4,$A136,101)</f>
        <v>64.562628213167997</v>
      </c>
      <c r="D136" s="12">
        <f>[1]!thsiFinD("ths_int_chg_ratio_index",D$1,$A$4,$A136,101)</f>
        <v>46.523978953507999</v>
      </c>
      <c r="E136" s="12">
        <f>[1]!thsiFinD("ths_int_chg_ratio_index",E$1,$A$4,$A136,101)</f>
        <v>66.005155749135994</v>
      </c>
      <c r="F136" s="12">
        <f>[1]!thsiFinD("ths_adjustment_nvg_ratio_fund",F$1,$A$4,$A136,101)</f>
        <v>62.676488643338999</v>
      </c>
      <c r="G136" s="12">
        <f>[1]!thsiFinD("ths_adjustment_nvg_ratio_fund",G$1,$A$4,$A136,101)</f>
        <v>43.076049943245998</v>
      </c>
      <c r="H136" s="12">
        <f>[1]!thsiFinD("ths_adjustment_nvg_ratio_fund",H$1,$A$4,$A136,101)</f>
        <v>42.615384615384997</v>
      </c>
      <c r="I136" s="12">
        <f>[1]!thsiFinD("ths_adjustment_nvg_ratio_fund",I$1,$A$4,$A136,101)</f>
        <v>41.73828125</v>
      </c>
      <c r="J136" s="32">
        <f t="shared" si="42"/>
        <v>0.47250128337472247</v>
      </c>
      <c r="K136" s="45">
        <f t="shared" si="43"/>
        <v>0.46973705561952001</v>
      </c>
      <c r="L136" s="45">
        <f t="shared" si="44"/>
        <v>0.47526551112992493</v>
      </c>
      <c r="M136" s="32">
        <f>[1]!thsiFinD("ths_int_chg_ratio_index",M$1,$A$4,$A136,101)/100</f>
        <v>0.54424969962174996</v>
      </c>
      <c r="N136" s="32">
        <f>[1]!thsiFinD("ths_int_chg_ratio_index",N$1,$A$4,$A136,101)/100</f>
        <v>0.15844161993907999</v>
      </c>
      <c r="O136" s="33">
        <f t="shared" si="37"/>
        <v>1.4725012833747224</v>
      </c>
      <c r="P136" s="33">
        <f t="shared" si="38"/>
        <v>1.4697370556195199</v>
      </c>
      <c r="Q136" s="33">
        <f t="shared" si="39"/>
        <v>1.4752655111299249</v>
      </c>
      <c r="R136" s="33">
        <f t="shared" si="40"/>
        <v>1.5442496996217501</v>
      </c>
      <c r="S136" s="33">
        <f t="shared" si="41"/>
        <v>1.1584416199390799</v>
      </c>
      <c r="T136" s="32">
        <f t="shared" si="49"/>
        <v>2.5636668599293699E-3</v>
      </c>
      <c r="U136" s="32">
        <f t="shared" si="50"/>
        <v>1.2862166118785545E-3</v>
      </c>
      <c r="V136" s="32">
        <f t="shared" si="51"/>
        <v>3.8395753426323509E-3</v>
      </c>
      <c r="W136" s="32">
        <f t="shared" si="52"/>
        <v>2.9948674835409417E-3</v>
      </c>
      <c r="X136" s="32">
        <f t="shared" si="52"/>
        <v>-3.4297888319900771E-4</v>
      </c>
      <c r="Y136" s="34">
        <f>MAX(O$4:O136)</f>
        <v>1.5898684592078638</v>
      </c>
      <c r="Z136" s="34">
        <f>MAX(P$4:P136)</f>
        <v>1.6265478360228376</v>
      </c>
      <c r="AA136" s="34">
        <f>MAX(Q$4:Q136)</f>
        <v>1.55318908239289</v>
      </c>
      <c r="AB136" s="34">
        <f>MAX(R$4:R136)</f>
        <v>1.6597850963507801</v>
      </c>
      <c r="AC136" s="34">
        <f>MAX(S$4:S136)</f>
        <v>1.1965561590029199</v>
      </c>
      <c r="AD136" s="35">
        <f t="shared" si="45"/>
        <v>-7.3821941150790771E-2</v>
      </c>
      <c r="AE136" s="35">
        <f t="shared" si="46"/>
        <v>-9.640711261633983E-2</v>
      </c>
      <c r="AF136" s="35">
        <f t="shared" si="47"/>
        <v>-5.0170048287304314E-2</v>
      </c>
      <c r="AG136" s="35">
        <f t="shared" si="48"/>
        <v>-6.9608648121402772E-2</v>
      </c>
      <c r="AH136" s="35">
        <f t="shared" si="48"/>
        <v>-3.1853531300695903E-2</v>
      </c>
    </row>
    <row r="137" spans="1:34">
      <c r="A137" s="28">
        <v>44036</v>
      </c>
      <c r="B137" s="12">
        <f>[1]!thsiFinD("ths_int_chg_ratio_index",B$1,$A$4,$A137,101)</f>
        <v>5.7927091231745003</v>
      </c>
      <c r="C137" s="12">
        <f>[1]!thsiFinD("ths_int_chg_ratio_index",C$1,$A$4,$A137,101)</f>
        <v>53.414929938141</v>
      </c>
      <c r="D137" s="12">
        <f>[1]!thsiFinD("ths_int_chg_ratio_index",D$1,$A$4,$A137,101)</f>
        <v>36.243328337861001</v>
      </c>
      <c r="E137" s="12">
        <f>[1]!thsiFinD("ths_int_chg_ratio_index",E$1,$A$4,$A137,101)</f>
        <v>54.971109667466003</v>
      </c>
      <c r="F137" s="12">
        <f>[1]!thsiFinD("ths_adjustment_nvg_ratio_fund",F$1,$A$4,$A137,101)</f>
        <v>54.450583179864999</v>
      </c>
      <c r="G137" s="12">
        <f>[1]!thsiFinD("ths_adjustment_nvg_ratio_fund",G$1,$A$4,$A137,101)</f>
        <v>34.846765039727998</v>
      </c>
      <c r="H137" s="12">
        <f>[1]!thsiFinD("ths_adjustment_nvg_ratio_fund",H$1,$A$4,$A137,101)</f>
        <v>33.769230769231001</v>
      </c>
      <c r="I137" s="12">
        <f>[1]!thsiFinD("ths_adjustment_nvg_ratio_fund",I$1,$A$4,$A137,101)</f>
        <v>32.880859375</v>
      </c>
      <c r="J137" s="32">
        <f t="shared" si="42"/>
        <v>0.38296189428808314</v>
      </c>
      <c r="K137" s="45">
        <f t="shared" si="43"/>
        <v>0.37605519266660631</v>
      </c>
      <c r="L137" s="45">
        <f t="shared" si="44"/>
        <v>0.38986859590956002</v>
      </c>
      <c r="M137" s="32">
        <f>[1]!thsiFinD("ths_int_chg_ratio_index",M$1,$A$4,$A137,101)/100</f>
        <v>0.44527103454276995</v>
      </c>
      <c r="N137" s="32">
        <f>[1]!thsiFinD("ths_int_chg_ratio_index",N$1,$A$4,$A137,101)/100</f>
        <v>0.10561275301629999</v>
      </c>
      <c r="O137" s="33">
        <f t="shared" si="37"/>
        <v>1.382961894288083</v>
      </c>
      <c r="P137" s="33">
        <f t="shared" si="38"/>
        <v>1.3760551926666063</v>
      </c>
      <c r="Q137" s="33">
        <f t="shared" si="39"/>
        <v>1.38986859590956</v>
      </c>
      <c r="R137" s="33">
        <f t="shared" si="40"/>
        <v>1.44527103454277</v>
      </c>
      <c r="S137" s="33">
        <f t="shared" si="41"/>
        <v>1.1056127530163</v>
      </c>
      <c r="T137" s="32">
        <f t="shared" si="49"/>
        <v>-6.0807681526382384E-2</v>
      </c>
      <c r="U137" s="32">
        <f t="shared" si="50"/>
        <v>-6.3740559982972678E-2</v>
      </c>
      <c r="V137" s="32">
        <f t="shared" si="51"/>
        <v>-5.7885793829043242E-2</v>
      </c>
      <c r="W137" s="32">
        <f t="shared" si="52"/>
        <v>-6.4094987425429961E-2</v>
      </c>
      <c r="X137" s="32">
        <f t="shared" si="52"/>
        <v>-4.5603391671613203E-2</v>
      </c>
      <c r="Y137" s="34">
        <f>MAX(O$4:O137)</f>
        <v>1.5898684592078638</v>
      </c>
      <c r="Z137" s="34">
        <f>MAX(P$4:P137)</f>
        <v>1.6265478360228376</v>
      </c>
      <c r="AA137" s="34">
        <f>MAX(Q$4:Q137)</f>
        <v>1.55318908239289</v>
      </c>
      <c r="AB137" s="34">
        <f>MAX(R$4:R137)</f>
        <v>1.6597850963507801</v>
      </c>
      <c r="AC137" s="34">
        <f>MAX(S$4:S137)</f>
        <v>1.1965561590029199</v>
      </c>
      <c r="AD137" s="35">
        <f t="shared" si="45"/>
        <v>-0.13014068159001657</v>
      </c>
      <c r="AE137" s="35">
        <f t="shared" si="46"/>
        <v>-0.15400262925480557</v>
      </c>
      <c r="AF137" s="35">
        <f t="shared" si="47"/>
        <v>-0.10515170904479543</v>
      </c>
      <c r="AG137" s="35">
        <f t="shared" si="48"/>
        <v>-0.12924207012079025</v>
      </c>
      <c r="AH137" s="35">
        <f t="shared" si="48"/>
        <v>-7.6004293908279452E-2</v>
      </c>
    </row>
    <row r="138" spans="1:34">
      <c r="A138" s="28">
        <v>44039</v>
      </c>
      <c r="B138" s="12">
        <f>[1]!thsiFinD("ths_int_chg_ratio_index",B$1,$A$4,$A138,101)</f>
        <v>5.7469867521864</v>
      </c>
      <c r="C138" s="12">
        <f>[1]!thsiFinD("ths_int_chg_ratio_index",C$1,$A$4,$A138,101)</f>
        <v>54.794921533924999</v>
      </c>
      <c r="D138" s="12">
        <f>[1]!thsiFinD("ths_int_chg_ratio_index",D$1,$A$4,$A138,101)</f>
        <v>34.793307675394999</v>
      </c>
      <c r="E138" s="12">
        <f>[1]!thsiFinD("ths_int_chg_ratio_index",E$1,$A$4,$A138,101)</f>
        <v>55.435635820864</v>
      </c>
      <c r="F138" s="12">
        <f>[1]!thsiFinD("ths_adjustment_nvg_ratio_fund",F$1,$A$4,$A138,101)</f>
        <v>55.739717618170999</v>
      </c>
      <c r="G138" s="12">
        <f>[1]!thsiFinD("ths_adjustment_nvg_ratio_fund",G$1,$A$4,$A138,101)</f>
        <v>34.619750283767999</v>
      </c>
      <c r="H138" s="12">
        <f>[1]!thsiFinD("ths_adjustment_nvg_ratio_fund",H$1,$A$4,$A138,101)</f>
        <v>33.538461538462002</v>
      </c>
      <c r="I138" s="12">
        <f>[1]!thsiFinD("ths_adjustment_nvg_ratio_fund",I$1,$A$4,$A138,101)</f>
        <v>32.5390625</v>
      </c>
      <c r="J138" s="32">
        <f t="shared" si="42"/>
        <v>0.38400980465346429</v>
      </c>
      <c r="K138" s="45">
        <f t="shared" si="43"/>
        <v>0.37692712945592605</v>
      </c>
      <c r="L138" s="45">
        <f t="shared" si="44"/>
        <v>0.39109247985100254</v>
      </c>
      <c r="M138" s="32">
        <f>[1]!thsiFinD("ths_int_chg_ratio_index",M$1,$A$4,$A138,101)/100</f>
        <v>0.44940633135752994</v>
      </c>
      <c r="N138" s="32">
        <f>[1]!thsiFinD("ths_int_chg_ratio_index",N$1,$A$4,$A138,101)/100</f>
        <v>0.11047678596520999</v>
      </c>
      <c r="O138" s="33">
        <f t="shared" si="37"/>
        <v>1.3840098046534643</v>
      </c>
      <c r="P138" s="33">
        <f t="shared" si="38"/>
        <v>1.376927129455926</v>
      </c>
      <c r="Q138" s="33">
        <f t="shared" si="39"/>
        <v>1.3910924798510025</v>
      </c>
      <c r="R138" s="33">
        <f t="shared" si="40"/>
        <v>1.4494063313575301</v>
      </c>
      <c r="S138" s="33">
        <f t="shared" si="41"/>
        <v>1.11047678596521</v>
      </c>
      <c r="T138" s="32">
        <f t="shared" si="49"/>
        <v>7.5772902327209124E-4</v>
      </c>
      <c r="U138" s="32">
        <f t="shared" si="50"/>
        <v>6.336495759520222E-4</v>
      </c>
      <c r="V138" s="32">
        <f t="shared" si="51"/>
        <v>8.805752896672292E-4</v>
      </c>
      <c r="W138" s="32">
        <f t="shared" si="52"/>
        <v>2.8612604251549989E-3</v>
      </c>
      <c r="X138" s="32">
        <f t="shared" si="52"/>
        <v>4.3994001838709718E-3</v>
      </c>
      <c r="Y138" s="34">
        <f>MAX(O$4:O138)</f>
        <v>1.5898684592078638</v>
      </c>
      <c r="Z138" s="34">
        <f>MAX(P$4:P138)</f>
        <v>1.6265478360228376</v>
      </c>
      <c r="AA138" s="34">
        <f>MAX(Q$4:Q138)</f>
        <v>1.55318908239289</v>
      </c>
      <c r="AB138" s="34">
        <f>MAX(R$4:R138)</f>
        <v>1.6597850963507801</v>
      </c>
      <c r="AC138" s="34">
        <f>MAX(S$4:S138)</f>
        <v>1.1965561590029199</v>
      </c>
      <c r="AD138" s="35">
        <f t="shared" si="45"/>
        <v>-0.12948156393829369</v>
      </c>
      <c r="AE138" s="35">
        <f t="shared" si="46"/>
        <v>-0.15346656337957643</v>
      </c>
      <c r="AF138" s="35">
        <f t="shared" si="47"/>
        <v>-0.10436372775177927</v>
      </c>
      <c r="AG138" s="35">
        <f t="shared" si="48"/>
        <v>-0.12675060491613699</v>
      </c>
      <c r="AH138" s="35">
        <f t="shared" si="48"/>
        <v>-7.1939267029003551E-2</v>
      </c>
    </row>
    <row r="139" spans="1:34">
      <c r="A139" s="28">
        <v>44040</v>
      </c>
      <c r="B139" s="12">
        <f>[1]!thsiFinD("ths_int_chg_ratio_index",B$1,$A$4,$A139,101)</f>
        <v>6.9626484228025998</v>
      </c>
      <c r="C139" s="12">
        <f>[1]!thsiFinD("ths_int_chg_ratio_index",C$1,$A$4,$A139,101)</f>
        <v>54.718268757864998</v>
      </c>
      <c r="D139" s="12">
        <f>[1]!thsiFinD("ths_int_chg_ratio_index",D$1,$A$4,$A139,101)</f>
        <v>37.344626984141001</v>
      </c>
      <c r="E139" s="12">
        <f>[1]!thsiFinD("ths_int_chg_ratio_index",E$1,$A$4,$A139,101)</f>
        <v>57.338270670714003</v>
      </c>
      <c r="F139" s="12">
        <f>[1]!thsiFinD("ths_adjustment_nvg_ratio_fund",F$1,$A$4,$A139,101)</f>
        <v>56.537753222836002</v>
      </c>
      <c r="G139" s="12">
        <f>[1]!thsiFinD("ths_adjustment_nvg_ratio_fund",G$1,$A$4,$A139,101)</f>
        <v>37.230419977299</v>
      </c>
      <c r="H139" s="12">
        <f>[1]!thsiFinD("ths_adjustment_nvg_ratio_fund",H$1,$A$4,$A139,101)</f>
        <v>36</v>
      </c>
      <c r="I139" s="12">
        <f>[1]!thsiFinD("ths_adjustment_nvg_ratio_fund",I$1,$A$4,$A139,101)</f>
        <v>34.35546875</v>
      </c>
      <c r="J139" s="32">
        <f t="shared" si="42"/>
        <v>0.40060932098207203</v>
      </c>
      <c r="K139" s="45">
        <f t="shared" si="43"/>
        <v>0.39090953708880649</v>
      </c>
      <c r="L139" s="45">
        <f t="shared" si="44"/>
        <v>0.4103091048753375</v>
      </c>
      <c r="M139" s="32">
        <f>[1]!thsiFinD("ths_int_chg_ratio_index",M$1,$A$4,$A139,101)/100</f>
        <v>0.47278226023266001</v>
      </c>
      <c r="N139" s="32">
        <f>[1]!thsiFinD("ths_int_chg_ratio_index",N$1,$A$4,$A139,101)/100</f>
        <v>0.12048037959489999</v>
      </c>
      <c r="O139" s="33">
        <f t="shared" si="37"/>
        <v>1.400609320982072</v>
      </c>
      <c r="P139" s="33">
        <f t="shared" si="38"/>
        <v>1.3909095370888065</v>
      </c>
      <c r="Q139" s="33">
        <f t="shared" si="39"/>
        <v>1.4103091048753376</v>
      </c>
      <c r="R139" s="33">
        <f t="shared" si="40"/>
        <v>1.4727822602326599</v>
      </c>
      <c r="S139" s="33">
        <f t="shared" si="41"/>
        <v>1.1204803795949001</v>
      </c>
      <c r="T139" s="32">
        <f t="shared" si="49"/>
        <v>1.199378521221095E-2</v>
      </c>
      <c r="U139" s="32">
        <f t="shared" si="50"/>
        <v>1.015479129850938E-2</v>
      </c>
      <c r="V139" s="32">
        <f t="shared" si="51"/>
        <v>1.3814052841687019E-2</v>
      </c>
      <c r="W139" s="32">
        <f t="shared" si="52"/>
        <v>1.6127933464479716E-2</v>
      </c>
      <c r="X139" s="32">
        <f t="shared" si="52"/>
        <v>9.0083770828177645E-3</v>
      </c>
      <c r="Y139" s="34">
        <f>MAX(O$4:O139)</f>
        <v>1.5898684592078638</v>
      </c>
      <c r="Z139" s="34">
        <f>MAX(P$4:P139)</f>
        <v>1.6265478360228376</v>
      </c>
      <c r="AA139" s="34">
        <f>MAX(Q$4:Q139)</f>
        <v>1.55318908239289</v>
      </c>
      <c r="AB139" s="34">
        <f>MAX(R$4:R139)</f>
        <v>1.6597850963507801</v>
      </c>
      <c r="AC139" s="34">
        <f>MAX(S$4:S139)</f>
        <v>1.1965561590029199</v>
      </c>
      <c r="AD139" s="35">
        <f t="shared" si="45"/>
        <v>-0.11904075279289972</v>
      </c>
      <c r="AE139" s="35">
        <f t="shared" si="46"/>
        <v>-0.14487019300348603</v>
      </c>
      <c r="AF139" s="35">
        <f t="shared" si="47"/>
        <v>-9.1991360960010926E-2</v>
      </c>
      <c r="AG139" s="35">
        <f t="shared" si="48"/>
        <v>-0.11266689677432729</v>
      </c>
      <c r="AH139" s="35">
        <f t="shared" si="48"/>
        <v>-6.357894599064462E-2</v>
      </c>
    </row>
    <row r="140" spans="1:34">
      <c r="A140" s="28">
        <v>44041</v>
      </c>
      <c r="B140" s="12">
        <f>[1]!thsiFinD("ths_int_chg_ratio_index",B$1,$A$4,$A140,101)</f>
        <v>11.139861921154999</v>
      </c>
      <c r="C140" s="12">
        <f>[1]!thsiFinD("ths_int_chg_ratio_index",C$1,$A$4,$A140,101)</f>
        <v>61.637794106373001</v>
      </c>
      <c r="D140" s="12">
        <f>[1]!thsiFinD("ths_int_chg_ratio_index",D$1,$A$4,$A140,101)</f>
        <v>44.835825087469999</v>
      </c>
      <c r="E140" s="12">
        <f>[1]!thsiFinD("ths_int_chg_ratio_index",E$1,$A$4,$A140,101)</f>
        <v>64.242526043845004</v>
      </c>
      <c r="F140" s="12">
        <f>[1]!thsiFinD("ths_adjustment_nvg_ratio_fund",F$1,$A$4,$A140,101)</f>
        <v>63.167587476980003</v>
      </c>
      <c r="G140" s="12">
        <f>[1]!thsiFinD("ths_adjustment_nvg_ratio_fund",G$1,$A$4,$A140,101)</f>
        <v>41.997729852440003</v>
      </c>
      <c r="H140" s="12">
        <f>[1]!thsiFinD("ths_adjustment_nvg_ratio_fund",H$1,$A$4,$A140,101)</f>
        <v>40.538461538462002</v>
      </c>
      <c r="I140" s="12">
        <f>[1]!thsiFinD("ths_adjustment_nvg_ratio_fund",I$1,$A$4,$A140,101)</f>
        <v>40.17578125</v>
      </c>
      <c r="J140" s="32">
        <f t="shared" si="42"/>
        <v>0.45966945909590629</v>
      </c>
      <c r="K140" s="45">
        <f t="shared" si="43"/>
        <v>0.45464001789710751</v>
      </c>
      <c r="L140" s="45">
        <f t="shared" si="44"/>
        <v>0.46469890029470506</v>
      </c>
      <c r="M140" s="32">
        <f>[1]!thsiFinD("ths_int_chg_ratio_index",M$1,$A$4,$A140,101)/100</f>
        <v>0.53205576037002</v>
      </c>
      <c r="N140" s="32">
        <f>[1]!thsiFinD("ths_int_chg_ratio_index",N$1,$A$4,$A140,101)/100</f>
        <v>0.14835939622691</v>
      </c>
      <c r="O140" s="33">
        <f t="shared" si="37"/>
        <v>1.4596694590959063</v>
      </c>
      <c r="P140" s="33">
        <f t="shared" si="38"/>
        <v>1.4546400178971075</v>
      </c>
      <c r="Q140" s="33">
        <f t="shared" si="39"/>
        <v>1.4646989002947051</v>
      </c>
      <c r="R140" s="33">
        <f t="shared" si="40"/>
        <v>1.53205576037002</v>
      </c>
      <c r="S140" s="33">
        <f t="shared" si="41"/>
        <v>1.1483593962269101</v>
      </c>
      <c r="T140" s="32">
        <f t="shared" si="49"/>
        <v>4.216746042531172E-2</v>
      </c>
      <c r="U140" s="32">
        <f t="shared" si="50"/>
        <v>4.5819285229498075E-2</v>
      </c>
      <c r="V140" s="32">
        <f t="shared" si="51"/>
        <v>3.8565868454898178E-2</v>
      </c>
      <c r="W140" s="32">
        <f t="shared" si="52"/>
        <v>4.0245935694524615E-2</v>
      </c>
      <c r="X140" s="32">
        <f t="shared" si="52"/>
        <v>2.4881307285442578E-2</v>
      </c>
      <c r="Y140" s="34">
        <f>MAX(O$4:O140)</f>
        <v>1.5898684592078638</v>
      </c>
      <c r="Z140" s="34">
        <f>MAX(P$4:P140)</f>
        <v>1.6265478360228376</v>
      </c>
      <c r="AA140" s="34">
        <f>MAX(Q$4:Q140)</f>
        <v>1.55318908239289</v>
      </c>
      <c r="AB140" s="34">
        <f>MAX(R$4:R140)</f>
        <v>1.6597850963507801</v>
      </c>
      <c r="AC140" s="34">
        <f>MAX(S$4:S140)</f>
        <v>1.1965561590029199</v>
      </c>
      <c r="AD140" s="35">
        <f t="shared" si="45"/>
        <v>-8.1892938599981924E-2</v>
      </c>
      <c r="AE140" s="35">
        <f t="shared" si="46"/>
        <v>-0.1056887564684672</v>
      </c>
      <c r="AF140" s="35">
        <f t="shared" si="47"/>
        <v>-5.6973219230883498E-2</v>
      </c>
      <c r="AG140" s="35">
        <f t="shared" si="48"/>
        <v>-7.6955345762283911E-2</v>
      </c>
      <c r="AH140" s="35">
        <f t="shared" si="48"/>
        <v>-4.0279565997279887E-2</v>
      </c>
    </row>
    <row r="141" spans="1:34">
      <c r="A141" s="28">
        <v>44042</v>
      </c>
      <c r="B141" s="12">
        <f>[1]!thsiFinD("ths_int_chg_ratio_index",B$1,$A$4,$A141,101)</f>
        <v>11.115790281757</v>
      </c>
      <c r="C141" s="12">
        <f>[1]!thsiFinD("ths_int_chg_ratio_index",C$1,$A$4,$A141,101)</f>
        <v>59.714524642298997</v>
      </c>
      <c r="D141" s="12">
        <f>[1]!thsiFinD("ths_int_chg_ratio_index",D$1,$A$4,$A141,101)</f>
        <v>44.430479873267998</v>
      </c>
      <c r="E141" s="12">
        <f>[1]!thsiFinD("ths_int_chg_ratio_index",E$1,$A$4,$A141,101)</f>
        <v>63.032435576880999</v>
      </c>
      <c r="F141" s="12">
        <f>[1]!thsiFinD("ths_adjustment_nvg_ratio_fund",F$1,$A$4,$A141,101)</f>
        <v>62.001227747084002</v>
      </c>
      <c r="G141" s="12">
        <f>[1]!thsiFinD("ths_adjustment_nvg_ratio_fund",G$1,$A$4,$A141,101)</f>
        <v>40.408626560725999</v>
      </c>
      <c r="H141" s="12">
        <f>[1]!thsiFinD("ths_adjustment_nvg_ratio_fund",H$1,$A$4,$A141,101)</f>
        <v>38.923076923076998</v>
      </c>
      <c r="I141" s="12">
        <f>[1]!thsiFinD("ths_adjustment_nvg_ratio_fund",I$1,$A$4,$A141,101)</f>
        <v>38.671875</v>
      </c>
      <c r="J141" s="32">
        <f t="shared" si="42"/>
        <v>0.44787254575636498</v>
      </c>
      <c r="K141" s="45">
        <f t="shared" si="43"/>
        <v>0.44573307593551248</v>
      </c>
      <c r="L141" s="45">
        <f t="shared" si="44"/>
        <v>0.45001201557721748</v>
      </c>
      <c r="M141" s="32">
        <f>[1]!thsiFinD("ths_int_chg_ratio_index",M$1,$A$4,$A141,101)/100</f>
        <v>0.51889748229748001</v>
      </c>
      <c r="N141" s="32">
        <f>[1]!thsiFinD("ths_int_chg_ratio_index",N$1,$A$4,$A141,101)/100</f>
        <v>0.14331799647509999</v>
      </c>
      <c r="O141" s="33">
        <f t="shared" si="37"/>
        <v>1.447872545756365</v>
      </c>
      <c r="P141" s="33">
        <f t="shared" si="38"/>
        <v>1.4457330759355125</v>
      </c>
      <c r="Q141" s="33">
        <f t="shared" si="39"/>
        <v>1.4500120155772174</v>
      </c>
      <c r="R141" s="33">
        <f t="shared" si="40"/>
        <v>1.5188974822974801</v>
      </c>
      <c r="S141" s="33">
        <f t="shared" si="41"/>
        <v>1.1433179964750999</v>
      </c>
      <c r="T141" s="32">
        <f t="shared" si="49"/>
        <v>-8.0819073565107091E-3</v>
      </c>
      <c r="U141" s="32">
        <f t="shared" si="50"/>
        <v>-6.1231245201622819E-3</v>
      </c>
      <c r="V141" s="32">
        <f t="shared" si="51"/>
        <v>-1.0027238167880537E-2</v>
      </c>
      <c r="W141" s="32">
        <f t="shared" si="52"/>
        <v>-8.5886417537190951E-3</v>
      </c>
      <c r="X141" s="32">
        <f t="shared" si="52"/>
        <v>-4.3900888244345904E-3</v>
      </c>
      <c r="Y141" s="34">
        <f>MAX(O$4:O141)</f>
        <v>1.5898684592078638</v>
      </c>
      <c r="Z141" s="34">
        <f>MAX(P$4:P141)</f>
        <v>1.6265478360228376</v>
      </c>
      <c r="AA141" s="34">
        <f>MAX(Q$4:Q141)</f>
        <v>1.55318908239289</v>
      </c>
      <c r="AB141" s="34">
        <f>MAX(R$4:R141)</f>
        <v>1.6597850963507801</v>
      </c>
      <c r="AC141" s="34">
        <f>MAX(S$4:S141)</f>
        <v>1.1965561590029199</v>
      </c>
      <c r="AD141" s="35">
        <f t="shared" si="45"/>
        <v>-8.9312994813575242E-2</v>
      </c>
      <c r="AE141" s="35">
        <f t="shared" si="46"/>
        <v>-0.11116473557239193</v>
      </c>
      <c r="AF141" s="35">
        <f t="shared" si="47"/>
        <v>-6.6429173360345151E-2</v>
      </c>
      <c r="AG141" s="35">
        <f t="shared" si="48"/>
        <v>-8.4883045620217312E-2</v>
      </c>
      <c r="AH141" s="35">
        <f t="shared" si="48"/>
        <v>-4.4492823949176641E-2</v>
      </c>
    </row>
    <row r="142" spans="1:34">
      <c r="A142" s="28">
        <v>44043</v>
      </c>
      <c r="B142" s="12">
        <f>[1]!thsiFinD("ths_int_chg_ratio_index",B$1,$A$4,$A142,101)</f>
        <v>12.441815211246</v>
      </c>
      <c r="C142" s="12">
        <f>[1]!thsiFinD("ths_int_chg_ratio_index",C$1,$A$4,$A142,101)</f>
        <v>65.059869605052</v>
      </c>
      <c r="D142" s="12">
        <f>[1]!thsiFinD("ths_int_chg_ratio_index",D$1,$A$4,$A142,101)</f>
        <v>48.371254400947997</v>
      </c>
      <c r="E142" s="12">
        <f>[1]!thsiFinD("ths_int_chg_ratio_index",E$1,$A$4,$A142,101)</f>
        <v>67.113311333422999</v>
      </c>
      <c r="F142" s="12">
        <f>[1]!thsiFinD("ths_adjustment_nvg_ratio_fund",F$1,$A$4,$A142,101)</f>
        <v>66.421117249847001</v>
      </c>
      <c r="G142" s="12">
        <f>[1]!thsiFinD("ths_adjustment_nvg_ratio_fund",G$1,$A$4,$A142,101)</f>
        <v>43.416572077185002</v>
      </c>
      <c r="H142" s="12">
        <f>[1]!thsiFinD("ths_adjustment_nvg_ratio_fund",H$1,$A$4,$A142,101)</f>
        <v>42.153846153845997</v>
      </c>
      <c r="I142" s="12">
        <f>[1]!thsiFinD("ths_adjustment_nvg_ratio_fund",I$1,$A$4,$A142,101)</f>
        <v>43.173828125</v>
      </c>
      <c r="J142" s="32">
        <f t="shared" si="42"/>
        <v>0.48518951769568375</v>
      </c>
      <c r="K142" s="45">
        <f t="shared" si="43"/>
        <v>0.48246562637667251</v>
      </c>
      <c r="L142" s="45">
        <f t="shared" si="44"/>
        <v>0.48791340901469499</v>
      </c>
      <c r="M142" s="32">
        <f>[1]!thsiFinD("ths_int_chg_ratio_index",M$1,$A$4,$A142,101)/100</f>
        <v>0.54764082093936994</v>
      </c>
      <c r="N142" s="32">
        <f>[1]!thsiFinD("ths_int_chg_ratio_index",N$1,$A$4,$A142,101)/100</f>
        <v>0.15347092737918</v>
      </c>
      <c r="O142" s="33">
        <f t="shared" si="37"/>
        <v>1.4851895176956837</v>
      </c>
      <c r="P142" s="33">
        <f t="shared" si="38"/>
        <v>1.4824656263766725</v>
      </c>
      <c r="Q142" s="33">
        <f t="shared" si="39"/>
        <v>1.487913409014695</v>
      </c>
      <c r="R142" s="33">
        <f t="shared" si="40"/>
        <v>1.5476408209393699</v>
      </c>
      <c r="S142" s="33">
        <f t="shared" si="41"/>
        <v>1.1534709273791801</v>
      </c>
      <c r="T142" s="32">
        <f t="shared" si="49"/>
        <v>2.5773658081087891E-2</v>
      </c>
      <c r="U142" s="32">
        <f t="shared" si="50"/>
        <v>2.5407560394501427E-2</v>
      </c>
      <c r="V142" s="32">
        <f t="shared" si="51"/>
        <v>2.6138675424968838E-2</v>
      </c>
      <c r="W142" s="32">
        <f t="shared" si="52"/>
        <v>1.8923817424736811E-2</v>
      </c>
      <c r="X142" s="32">
        <f t="shared" si="52"/>
        <v>8.8802336142543847E-3</v>
      </c>
      <c r="Y142" s="34">
        <f>MAX(O$4:O142)</f>
        <v>1.5898684592078638</v>
      </c>
      <c r="Z142" s="34">
        <f>MAX(P$4:P142)</f>
        <v>1.6265478360228376</v>
      </c>
      <c r="AA142" s="34">
        <f>MAX(Q$4:Q142)</f>
        <v>1.55318908239289</v>
      </c>
      <c r="AB142" s="34">
        <f>MAX(R$4:R142)</f>
        <v>1.6597850963507801</v>
      </c>
      <c r="AC142" s="34">
        <f>MAX(S$4:S142)</f>
        <v>1.1965561590029199</v>
      </c>
      <c r="AD142" s="35">
        <f t="shared" si="45"/>
        <v>-6.5841259323010437E-2</v>
      </c>
      <c r="AE142" s="35">
        <f t="shared" si="46"/>
        <v>-8.8581599910684816E-2</v>
      </c>
      <c r="AF142" s="35">
        <f t="shared" si="47"/>
        <v>-4.2026868536591322E-2</v>
      </c>
      <c r="AG142" s="35">
        <f t="shared" si="48"/>
        <v>-6.7565539453253054E-2</v>
      </c>
      <c r="AH142" s="35">
        <f t="shared" si="48"/>
        <v>-3.6007697005748796E-2</v>
      </c>
    </row>
    <row r="143" spans="1:34">
      <c r="A143" s="28">
        <v>44046</v>
      </c>
      <c r="B143" s="12">
        <f>[1]!thsiFinD("ths_int_chg_ratio_index",B$1,$A$4,$A143,101)</f>
        <v>16.196911474703999</v>
      </c>
      <c r="C143" s="12">
        <f>[1]!thsiFinD("ths_int_chg_ratio_index",C$1,$A$4,$A143,101)</f>
        <v>74.477867762977993</v>
      </c>
      <c r="D143" s="12">
        <f>[1]!thsiFinD("ths_int_chg_ratio_index",D$1,$A$4,$A143,101)</f>
        <v>59.142489031830003</v>
      </c>
      <c r="E143" s="12">
        <f>[1]!thsiFinD("ths_int_chg_ratio_index",E$1,$A$4,$A143,101)</f>
        <v>71.771284639742007</v>
      </c>
      <c r="F143" s="12">
        <f>[1]!thsiFinD("ths_adjustment_nvg_ratio_fund",F$1,$A$4,$A143,101)</f>
        <v>72.744014732964999</v>
      </c>
      <c r="G143" s="12">
        <f>[1]!thsiFinD("ths_adjustment_nvg_ratio_fund",G$1,$A$4,$A143,101)</f>
        <v>46.708286038593002</v>
      </c>
      <c r="H143" s="12">
        <f>[1]!thsiFinD("ths_adjustment_nvg_ratio_fund",H$1,$A$4,$A143,101)</f>
        <v>45.923076923076998</v>
      </c>
      <c r="I143" s="12">
        <f>[1]!thsiFinD("ths_adjustment_nvg_ratio_fund",I$1,$A$4,$A143,101)</f>
        <v>46.640625</v>
      </c>
      <c r="J143" s="32">
        <f t="shared" si="42"/>
        <v>0.54200569450486125</v>
      </c>
      <c r="K143" s="45">
        <f t="shared" si="43"/>
        <v>0.55397138227313503</v>
      </c>
      <c r="L143" s="45">
        <f t="shared" si="44"/>
        <v>0.53004000673658747</v>
      </c>
      <c r="M143" s="32">
        <f>[1]!thsiFinD("ths_int_chg_ratio_index",M$1,$A$4,$A143,101)/100</f>
        <v>0.59790678644646</v>
      </c>
      <c r="N143" s="32">
        <f>[1]!thsiFinD("ths_int_chg_ratio_index",N$1,$A$4,$A143,101)/100</f>
        <v>0.17452591691509001</v>
      </c>
      <c r="O143" s="33">
        <f t="shared" si="37"/>
        <v>1.5420056945048612</v>
      </c>
      <c r="P143" s="33">
        <f t="shared" si="38"/>
        <v>1.5539713822731351</v>
      </c>
      <c r="Q143" s="33">
        <f t="shared" si="39"/>
        <v>1.5300400067365874</v>
      </c>
      <c r="R143" s="33">
        <f t="shared" si="40"/>
        <v>1.59790678644646</v>
      </c>
      <c r="S143" s="33">
        <f t="shared" si="41"/>
        <v>1.1745259169150901</v>
      </c>
      <c r="T143" s="32">
        <f t="shared" si="49"/>
        <v>3.8255169547203316E-2</v>
      </c>
      <c r="U143" s="32">
        <f t="shared" si="50"/>
        <v>4.8234343261793766E-2</v>
      </c>
      <c r="V143" s="32">
        <f t="shared" si="51"/>
        <v>2.8312533153248998E-2</v>
      </c>
      <c r="W143" s="32">
        <f t="shared" si="52"/>
        <v>3.2479089997497157E-2</v>
      </c>
      <c r="X143" s="32">
        <f t="shared" si="52"/>
        <v>1.8253593598366091E-2</v>
      </c>
      <c r="Y143" s="34">
        <f>MAX(O$4:O143)</f>
        <v>1.5898684592078638</v>
      </c>
      <c r="Z143" s="34">
        <f>MAX(P$4:P143)</f>
        <v>1.6265478360228376</v>
      </c>
      <c r="AA143" s="34">
        <f>MAX(Q$4:Q143)</f>
        <v>1.55318908239289</v>
      </c>
      <c r="AB143" s="34">
        <f>MAX(R$4:R143)</f>
        <v>1.6597850963507801</v>
      </c>
      <c r="AC143" s="34">
        <f>MAX(S$4:S143)</f>
        <v>1.1965561590029199</v>
      </c>
      <c r="AD143" s="35">
        <f t="shared" si="45"/>
        <v>-3.0104858314410343E-2</v>
      </c>
      <c r="AE143" s="35">
        <f t="shared" si="46"/>
        <v>-4.4619931945661828E-2</v>
      </c>
      <c r="AF143" s="35">
        <f t="shared" si="47"/>
        <v>-1.4904222492111874E-2</v>
      </c>
      <c r="AG143" s="35">
        <f t="shared" si="48"/>
        <v>-3.7280916692387644E-2</v>
      </c>
      <c r="AH143" s="35">
        <f t="shared" si="48"/>
        <v>-1.8411373274938803E-2</v>
      </c>
    </row>
    <row r="144" spans="1:34">
      <c r="A144" s="28">
        <v>44047</v>
      </c>
      <c r="B144" s="12">
        <f>[1]!thsiFinD("ths_int_chg_ratio_index",B$1,$A$4,$A144,101)</f>
        <v>15.173478494631</v>
      </c>
      <c r="C144" s="12">
        <f>[1]!thsiFinD("ths_int_chg_ratio_index",C$1,$A$4,$A144,101)</f>
        <v>70.203987851009003</v>
      </c>
      <c r="D144" s="12">
        <f>[1]!thsiFinD("ths_int_chg_ratio_index",D$1,$A$4,$A144,101)</f>
        <v>53.576479661053</v>
      </c>
      <c r="E144" s="12">
        <f>[1]!thsiFinD("ths_int_chg_ratio_index",E$1,$A$4,$A144,101)</f>
        <v>69.057926258449001</v>
      </c>
      <c r="F144" s="12">
        <f>[1]!thsiFinD("ths_adjustment_nvg_ratio_fund",F$1,$A$4,$A144,101)</f>
        <v>68.324125230202995</v>
      </c>
      <c r="G144" s="12">
        <f>[1]!thsiFinD("ths_adjustment_nvg_ratio_fund",G$1,$A$4,$A144,101)</f>
        <v>44.721906923950002</v>
      </c>
      <c r="H144" s="12">
        <f>[1]!thsiFinD("ths_adjustment_nvg_ratio_fund",H$1,$A$4,$A144,101)</f>
        <v>44.461538461537998</v>
      </c>
      <c r="I144" s="12">
        <f>[1]!thsiFinD("ths_adjustment_nvg_ratio_fund",I$1,$A$4,$A144,101)</f>
        <v>43.69140625</v>
      </c>
      <c r="J144" s="32">
        <f t="shared" si="42"/>
        <v>0.51151356141354132</v>
      </c>
      <c r="K144" s="45">
        <f t="shared" si="43"/>
        <v>0.52002968066285504</v>
      </c>
      <c r="L144" s="45">
        <f t="shared" si="44"/>
        <v>0.50299744216422748</v>
      </c>
      <c r="M144" s="32">
        <f>[1]!thsiFinD("ths_int_chg_ratio_index",M$1,$A$4,$A144,101)/100</f>
        <v>0.57209918690126005</v>
      </c>
      <c r="N144" s="32">
        <f>[1]!thsiFinD("ths_int_chg_ratio_index",N$1,$A$4,$A144,101)/100</f>
        <v>0.17352274999294001</v>
      </c>
      <c r="O144" s="33">
        <f t="shared" si="37"/>
        <v>1.5115135614135413</v>
      </c>
      <c r="P144" s="33">
        <f t="shared" si="38"/>
        <v>1.520029680662855</v>
      </c>
      <c r="Q144" s="33">
        <f t="shared" si="39"/>
        <v>1.5029974421642276</v>
      </c>
      <c r="R144" s="33">
        <f t="shared" si="40"/>
        <v>1.5720991869012599</v>
      </c>
      <c r="S144" s="33">
        <f t="shared" si="41"/>
        <v>1.1735227499929399</v>
      </c>
      <c r="T144" s="32">
        <f t="shared" si="49"/>
        <v>-1.977433235167847E-2</v>
      </c>
      <c r="U144" s="32">
        <f t="shared" si="50"/>
        <v>-2.1841909057958686E-2</v>
      </c>
      <c r="V144" s="32">
        <f t="shared" si="51"/>
        <v>-1.7674416651391134E-2</v>
      </c>
      <c r="W144" s="32">
        <f t="shared" si="52"/>
        <v>-1.6150879240329652E-2</v>
      </c>
      <c r="X144" s="32">
        <f t="shared" si="52"/>
        <v>-8.5410369213900772E-4</v>
      </c>
      <c r="Y144" s="34">
        <f>MAX(O$4:O144)</f>
        <v>1.5898684592078638</v>
      </c>
      <c r="Z144" s="34">
        <f>MAX(P$4:P144)</f>
        <v>1.6265478360228376</v>
      </c>
      <c r="AA144" s="34">
        <f>MAX(Q$4:Q144)</f>
        <v>1.55318908239289</v>
      </c>
      <c r="AB144" s="34">
        <f>MAX(R$4:R144)</f>
        <v>1.6597850963507801</v>
      </c>
      <c r="AC144" s="34">
        <f>MAX(S$4:S144)</f>
        <v>1.1965561590029199</v>
      </c>
      <c r="AD144" s="35">
        <f t="shared" si="45"/>
        <v>-4.9283887192379416E-2</v>
      </c>
      <c r="AE144" s="35">
        <f t="shared" si="46"/>
        <v>-6.5487256507891001E-2</v>
      </c>
      <c r="AF144" s="35">
        <f t="shared" si="47"/>
        <v>-3.2315215705312372E-2</v>
      </c>
      <c r="AG144" s="35">
        <f t="shared" si="48"/>
        <v>-5.2829676349249843E-2</v>
      </c>
      <c r="AH144" s="35">
        <f t="shared" si="48"/>
        <v>-1.9249751745186394E-2</v>
      </c>
    </row>
    <row r="145" spans="1:34">
      <c r="A145" s="28">
        <v>44048</v>
      </c>
      <c r="B145" s="12">
        <f>[1]!thsiFinD("ths_int_chg_ratio_index",B$1,$A$4,$A145,101)</f>
        <v>16.463126883272</v>
      </c>
      <c r="C145" s="12">
        <f>[1]!thsiFinD("ths_int_chg_ratio_index",C$1,$A$4,$A145,101)</f>
        <v>72.148867528599993</v>
      </c>
      <c r="D145" s="12">
        <f>[1]!thsiFinD("ths_int_chg_ratio_index",D$1,$A$4,$A145,101)</f>
        <v>55.78949154251</v>
      </c>
      <c r="E145" s="12">
        <f>[1]!thsiFinD("ths_int_chg_ratio_index",E$1,$A$4,$A145,101)</f>
        <v>71.064545227561993</v>
      </c>
      <c r="F145" s="12">
        <f>[1]!thsiFinD("ths_adjustment_nvg_ratio_fund",F$1,$A$4,$A145,101)</f>
        <v>70.779619398403995</v>
      </c>
      <c r="G145" s="12">
        <f>[1]!thsiFinD("ths_adjustment_nvg_ratio_fund",G$1,$A$4,$A145,101)</f>
        <v>46.197502837683999</v>
      </c>
      <c r="H145" s="12">
        <f>[1]!thsiFinD("ths_adjustment_nvg_ratio_fund",H$1,$A$4,$A145,101)</f>
        <v>44.846153846154003</v>
      </c>
      <c r="I145" s="12">
        <f>[1]!thsiFinD("ths_adjustment_nvg_ratio_fund",I$1,$A$4,$A145,101)</f>
        <v>44.580078125</v>
      </c>
      <c r="J145" s="32">
        <f t="shared" si="42"/>
        <v>0.52733673173648254</v>
      </c>
      <c r="K145" s="45">
        <f t="shared" si="43"/>
        <v>0.53866507795485996</v>
      </c>
      <c r="L145" s="45">
        <f t="shared" si="44"/>
        <v>0.51600838551810502</v>
      </c>
      <c r="M145" s="32">
        <f>[1]!thsiFinD("ths_int_chg_ratio_index",M$1,$A$4,$A145,101)/100</f>
        <v>0.58690683239528996</v>
      </c>
      <c r="N145" s="32">
        <f>[1]!thsiFinD("ths_int_chg_ratio_index",N$1,$A$4,$A145,101)/100</f>
        <v>0.17703461729686001</v>
      </c>
      <c r="O145" s="33">
        <f t="shared" si="37"/>
        <v>1.5273367317364825</v>
      </c>
      <c r="P145" s="33">
        <f t="shared" si="38"/>
        <v>1.5386650779548598</v>
      </c>
      <c r="Q145" s="33">
        <f t="shared" si="39"/>
        <v>1.516008385518105</v>
      </c>
      <c r="R145" s="33">
        <f t="shared" si="40"/>
        <v>1.58690683239529</v>
      </c>
      <c r="S145" s="33">
        <f t="shared" si="41"/>
        <v>1.17703461729686</v>
      </c>
      <c r="T145" s="32">
        <f t="shared" si="49"/>
        <v>1.0468427625712984E-2</v>
      </c>
      <c r="U145" s="32">
        <f t="shared" si="50"/>
        <v>1.2259890401533635E-2</v>
      </c>
      <c r="V145" s="32">
        <f t="shared" si="51"/>
        <v>8.6566636701272959E-3</v>
      </c>
      <c r="W145" s="32">
        <f t="shared" si="52"/>
        <v>9.4190275126451173E-3</v>
      </c>
      <c r="X145" s="32">
        <f t="shared" si="52"/>
        <v>2.9925856179109367E-3</v>
      </c>
      <c r="Y145" s="34">
        <f>MAX(O$4:O145)</f>
        <v>1.5898684592078638</v>
      </c>
      <c r="Z145" s="34">
        <f>MAX(P$4:P145)</f>
        <v>1.6265478360228376</v>
      </c>
      <c r="AA145" s="34">
        <f>MAX(Q$4:Q145)</f>
        <v>1.55318908239289</v>
      </c>
      <c r="AB145" s="34">
        <f>MAX(R$4:R145)</f>
        <v>1.6597850963507801</v>
      </c>
      <c r="AC145" s="34">
        <f>MAX(S$4:S145)</f>
        <v>1.1965561590029199</v>
      </c>
      <c r="AD145" s="35">
        <f t="shared" si="45"/>
        <v>-3.9331384372853773E-2</v>
      </c>
      <c r="AE145" s="35">
        <f t="shared" si="46"/>
        <v>-5.4030232693841218E-2</v>
      </c>
      <c r="AF145" s="35">
        <f t="shared" si="47"/>
        <v>-2.3938293988973514E-2</v>
      </c>
      <c r="AG145" s="35">
        <f t="shared" si="48"/>
        <v>-4.3908253011622378E-2</v>
      </c>
      <c r="AH145" s="35">
        <f t="shared" si="48"/>
        <v>-1.6314772657496479E-2</v>
      </c>
    </row>
    <row r="146" spans="1:34">
      <c r="A146" s="28">
        <v>44049</v>
      </c>
      <c r="B146" s="12">
        <f>[1]!thsiFinD("ths_int_chg_ratio_index",B$1,$A$4,$A146,101)</f>
        <v>16.514073579933001</v>
      </c>
      <c r="C146" s="12">
        <f>[1]!thsiFinD("ths_int_chg_ratio_index",C$1,$A$4,$A146,101)</f>
        <v>73.319201832320999</v>
      </c>
      <c r="D146" s="12">
        <f>[1]!thsiFinD("ths_int_chg_ratio_index",D$1,$A$4,$A146,101)</f>
        <v>54.342736471477998</v>
      </c>
      <c r="E146" s="12">
        <f>[1]!thsiFinD("ths_int_chg_ratio_index",E$1,$A$4,$A146,101)</f>
        <v>67.593444212429006</v>
      </c>
      <c r="F146" s="12">
        <f>[1]!thsiFinD("ths_adjustment_nvg_ratio_fund",F$1,$A$4,$A146,101)</f>
        <v>69.429097605893006</v>
      </c>
      <c r="G146" s="12">
        <f>[1]!thsiFinD("ths_adjustment_nvg_ratio_fund",G$1,$A$4,$A146,101)</f>
        <v>44.665153234960002</v>
      </c>
      <c r="H146" s="12">
        <f>[1]!thsiFinD("ths_adjustment_nvg_ratio_fund",H$1,$A$4,$A146,101)</f>
        <v>43.769230769231001</v>
      </c>
      <c r="I146" s="12">
        <f>[1]!thsiFinD("ths_adjustment_nvg_ratio_fund",I$1,$A$4,$A146,101)</f>
        <v>43.06640625</v>
      </c>
      <c r="J146" s="32">
        <f t="shared" si="42"/>
        <v>0.51587417994530638</v>
      </c>
      <c r="K146" s="45">
        <f t="shared" si="43"/>
        <v>0.52942364024040256</v>
      </c>
      <c r="L146" s="45">
        <f t="shared" si="44"/>
        <v>0.50232471965021008</v>
      </c>
      <c r="M146" s="32">
        <f>[1]!thsiFinD("ths_int_chg_ratio_index",M$1,$A$4,$A146,101)/100</f>
        <v>0.55923175513770995</v>
      </c>
      <c r="N146" s="32">
        <f>[1]!thsiFinD("ths_int_chg_ratio_index",N$1,$A$4,$A146,101)/100</f>
        <v>0.17427489486796</v>
      </c>
      <c r="O146" s="33">
        <f t="shared" si="37"/>
        <v>1.5158741799453064</v>
      </c>
      <c r="P146" s="33">
        <f t="shared" si="38"/>
        <v>1.5294236402404024</v>
      </c>
      <c r="Q146" s="33">
        <f t="shared" si="39"/>
        <v>1.5023247196502101</v>
      </c>
      <c r="R146" s="33">
        <f t="shared" si="40"/>
        <v>1.55923175513771</v>
      </c>
      <c r="S146" s="33">
        <f t="shared" si="41"/>
        <v>1.17427489486796</v>
      </c>
      <c r="T146" s="32">
        <f t="shared" si="49"/>
        <v>-7.5049277300782702E-3</v>
      </c>
      <c r="U146" s="32">
        <f t="shared" si="50"/>
        <v>-6.0061398980607583E-3</v>
      </c>
      <c r="V146" s="32">
        <f t="shared" si="51"/>
        <v>-9.0261148939611013E-3</v>
      </c>
      <c r="W146" s="32">
        <f t="shared" si="52"/>
        <v>-1.7439635832815048E-2</v>
      </c>
      <c r="X146" s="32">
        <f t="shared" si="52"/>
        <v>-2.3446399862374623E-3</v>
      </c>
      <c r="Y146" s="34">
        <f>MAX(O$4:O146)</f>
        <v>1.5898684592078638</v>
      </c>
      <c r="Z146" s="34">
        <f>MAX(P$4:P146)</f>
        <v>1.6265478360228376</v>
      </c>
      <c r="AA146" s="34">
        <f>MAX(Q$4:Q146)</f>
        <v>1.55318908239289</v>
      </c>
      <c r="AB146" s="34">
        <f>MAX(R$4:R146)</f>
        <v>1.6597850963507801</v>
      </c>
      <c r="AC146" s="34">
        <f>MAX(S$4:S146)</f>
        <v>1.1965561590029199</v>
      </c>
      <c r="AD146" s="35">
        <f t="shared" si="45"/>
        <v>-4.654113290568973E-2</v>
      </c>
      <c r="AE146" s="35">
        <f t="shared" si="46"/>
        <v>-5.9711859455617966E-2</v>
      </c>
      <c r="AF146" s="35">
        <f t="shared" si="47"/>
        <v>-3.2748339091024703E-2</v>
      </c>
      <c r="AG146" s="35">
        <f t="shared" si="48"/>
        <v>-6.0582144901859758E-2</v>
      </c>
      <c r="AH146" s="35">
        <f t="shared" si="48"/>
        <v>-1.8621160375394852E-2</v>
      </c>
    </row>
    <row r="147" spans="1:34">
      <c r="A147" s="28">
        <v>44050</v>
      </c>
      <c r="B147" s="12">
        <f>[1]!thsiFinD("ths_int_chg_ratio_index",B$1,$A$4,$A147,101)</f>
        <v>15.140365708427</v>
      </c>
      <c r="C147" s="12">
        <f>[1]!thsiFinD("ths_int_chg_ratio_index",C$1,$A$4,$A147,101)</f>
        <v>67.524835380827</v>
      </c>
      <c r="D147" s="12">
        <f>[1]!thsiFinD("ths_int_chg_ratio_index",D$1,$A$4,$A147,101)</f>
        <v>49.727210339587998</v>
      </c>
      <c r="E147" s="12">
        <f>[1]!thsiFinD("ths_int_chg_ratio_index",E$1,$A$4,$A147,101)</f>
        <v>63.659144168543001</v>
      </c>
      <c r="F147" s="12">
        <f>[1]!thsiFinD("ths_adjustment_nvg_ratio_fund",F$1,$A$4,$A147,101)</f>
        <v>65.500306936770997</v>
      </c>
      <c r="G147" s="12">
        <f>[1]!thsiFinD("ths_adjustment_nvg_ratio_fund",G$1,$A$4,$A147,101)</f>
        <v>41.146424517593999</v>
      </c>
      <c r="H147" s="12">
        <f>[1]!thsiFinD("ths_adjustment_nvg_ratio_fund",H$1,$A$4,$A147,101)</f>
        <v>40.923076923076998</v>
      </c>
      <c r="I147" s="12">
        <f>[1]!thsiFinD("ths_adjustment_nvg_ratio_fund",I$1,$A$4,$A147,101)</f>
        <v>38.75</v>
      </c>
      <c r="J147" s="32">
        <f t="shared" si="42"/>
        <v>0.47796420496853376</v>
      </c>
      <c r="K147" s="45">
        <f t="shared" si="43"/>
        <v>0.49012888899346252</v>
      </c>
      <c r="L147" s="45">
        <f t="shared" si="44"/>
        <v>0.46579952094360499</v>
      </c>
      <c r="M147" s="32">
        <f>[1]!thsiFinD("ths_int_chg_ratio_index",M$1,$A$4,$A147,101)/100</f>
        <v>0.52204937641574001</v>
      </c>
      <c r="N147" s="32">
        <f>[1]!thsiFinD("ths_int_chg_ratio_index",N$1,$A$4,$A147,101)/100</f>
        <v>0.16060348657394002</v>
      </c>
      <c r="O147" s="33">
        <f t="shared" si="37"/>
        <v>1.4779642049685338</v>
      </c>
      <c r="P147" s="33">
        <f t="shared" si="38"/>
        <v>1.4901288889934625</v>
      </c>
      <c r="Q147" s="33">
        <f t="shared" si="39"/>
        <v>1.465799520943605</v>
      </c>
      <c r="R147" s="33">
        <f t="shared" si="40"/>
        <v>1.5220493764157399</v>
      </c>
      <c r="S147" s="33">
        <f t="shared" si="41"/>
        <v>1.1606034865739401</v>
      </c>
      <c r="T147" s="32">
        <f t="shared" si="49"/>
        <v>-2.5008655387309564E-2</v>
      </c>
      <c r="U147" s="32">
        <f t="shared" si="50"/>
        <v>-2.5692522472559265E-2</v>
      </c>
      <c r="V147" s="32">
        <f t="shared" si="51"/>
        <v>-2.4312452713358357E-2</v>
      </c>
      <c r="W147" s="32">
        <f t="shared" si="52"/>
        <v>-2.3846601763626962E-2</v>
      </c>
      <c r="X147" s="32">
        <f t="shared" si="52"/>
        <v>-1.164242576739849E-2</v>
      </c>
      <c r="Y147" s="34">
        <f>MAX(O$4:O147)</f>
        <v>1.5898684592078638</v>
      </c>
      <c r="Z147" s="34">
        <f>MAX(P$4:P147)</f>
        <v>1.6265478360228376</v>
      </c>
      <c r="AA147" s="34">
        <f>MAX(Q$4:Q147)</f>
        <v>1.55318908239289</v>
      </c>
      <c r="AB147" s="34">
        <f>MAX(R$4:R147)</f>
        <v>1.6597850963507801</v>
      </c>
      <c r="AC147" s="34">
        <f>MAX(S$4:S147)</f>
        <v>1.1965561590029199</v>
      </c>
      <c r="AD147" s="35">
        <f t="shared" si="45"/>
        <v>-7.0385857138825947E-2</v>
      </c>
      <c r="AE147" s="35">
        <f t="shared" si="46"/>
        <v>-8.3870233637235447E-2</v>
      </c>
      <c r="AF147" s="35">
        <f t="shared" si="47"/>
        <v>-5.6264599358791578E-2</v>
      </c>
      <c r="AG147" s="35">
        <f t="shared" si="48"/>
        <v>-8.2984068382025655E-2</v>
      </c>
      <c r="AH147" s="35">
        <f t="shared" si="48"/>
        <v>-3.0046790665420042E-2</v>
      </c>
    </row>
    <row r="148" spans="1:34">
      <c r="A148" s="28">
        <v>44053</v>
      </c>
      <c r="B148" s="12">
        <f>[1]!thsiFinD("ths_int_chg_ratio_index",B$1,$A$4,$A148,101)</f>
        <v>14.179480574194001</v>
      </c>
      <c r="C148" s="12">
        <f>[1]!thsiFinD("ths_int_chg_ratio_index",C$1,$A$4,$A148,101)</f>
        <v>68.321825678636003</v>
      </c>
      <c r="D148" s="12">
        <f>[1]!thsiFinD("ths_int_chg_ratio_index",D$1,$A$4,$A148,101)</f>
        <v>50.589571642663003</v>
      </c>
      <c r="E148" s="12">
        <f>[1]!thsiFinD("ths_int_chg_ratio_index",E$1,$A$4,$A148,101)</f>
        <v>62.058937605494997</v>
      </c>
      <c r="F148" s="12">
        <f>[1]!thsiFinD("ths_adjustment_nvg_ratio_fund",F$1,$A$4,$A148,101)</f>
        <v>64.149785144259994</v>
      </c>
      <c r="G148" s="12">
        <f>[1]!thsiFinD("ths_adjustment_nvg_ratio_fund",G$1,$A$4,$A148,101)</f>
        <v>40.011350737797997</v>
      </c>
      <c r="H148" s="12">
        <f>[1]!thsiFinD("ths_adjustment_nvg_ratio_fund",H$1,$A$4,$A148,101)</f>
        <v>38.846153846154003</v>
      </c>
      <c r="I148" s="12">
        <f>[1]!thsiFinD("ths_adjustment_nvg_ratio_fund",I$1,$A$4,$A148,101)</f>
        <v>38.203125</v>
      </c>
      <c r="J148" s="32">
        <f t="shared" si="42"/>
        <v>0.4704502877865</v>
      </c>
      <c r="K148" s="45">
        <f t="shared" si="43"/>
        <v>0.48787453875247005</v>
      </c>
      <c r="L148" s="45">
        <f t="shared" si="44"/>
        <v>0.45302603682052994</v>
      </c>
      <c r="M148" s="32">
        <f>[1]!thsiFinD("ths_int_chg_ratio_index",M$1,$A$4,$A148,101)/100</f>
        <v>0.51256534265606002</v>
      </c>
      <c r="N148" s="32">
        <f>[1]!thsiFinD("ths_int_chg_ratio_index",N$1,$A$4,$A148,101)/100</f>
        <v>0.16531760645698998</v>
      </c>
      <c r="O148" s="33">
        <f t="shared" si="37"/>
        <v>1.4704502877865</v>
      </c>
      <c r="P148" s="33">
        <f t="shared" si="38"/>
        <v>1.4878745387524701</v>
      </c>
      <c r="Q148" s="33">
        <f t="shared" si="39"/>
        <v>1.4530260368205299</v>
      </c>
      <c r="R148" s="33">
        <f t="shared" si="40"/>
        <v>1.5125653426560599</v>
      </c>
      <c r="S148" s="33">
        <f t="shared" si="41"/>
        <v>1.1653176064569899</v>
      </c>
      <c r="T148" s="32">
        <f t="shared" si="49"/>
        <v>-5.0839642508079264E-3</v>
      </c>
      <c r="U148" s="32">
        <f t="shared" si="50"/>
        <v>-1.5128558728333408E-3</v>
      </c>
      <c r="V148" s="32">
        <f t="shared" si="51"/>
        <v>-8.7143459528845613E-3</v>
      </c>
      <c r="W148" s="32">
        <f t="shared" si="52"/>
        <v>-6.2310946718521221E-3</v>
      </c>
      <c r="X148" s="32">
        <f t="shared" si="52"/>
        <v>4.0617833201292974E-3</v>
      </c>
      <c r="Y148" s="34">
        <f>MAX(O$4:O148)</f>
        <v>1.5898684592078638</v>
      </c>
      <c r="Z148" s="34">
        <f>MAX(P$4:P148)</f>
        <v>1.6265478360228376</v>
      </c>
      <c r="AA148" s="34">
        <f>MAX(Q$4:Q148)</f>
        <v>1.55318908239289</v>
      </c>
      <c r="AB148" s="34">
        <f>MAX(R$4:R148)</f>
        <v>1.6597850963507801</v>
      </c>
      <c r="AC148" s="34">
        <f>MAX(S$4:S148)</f>
        <v>1.1965561590029199</v>
      </c>
      <c r="AD148" s="35">
        <f t="shared" si="45"/>
        <v>-7.5111982208177608E-2</v>
      </c>
      <c r="AE148" s="35">
        <f t="shared" si="46"/>
        <v>-8.5256205934554741E-2</v>
      </c>
      <c r="AF148" s="35">
        <f t="shared" si="47"/>
        <v>-6.4488636127963184E-2</v>
      </c>
      <c r="AG148" s="35">
        <f t="shared" si="48"/>
        <v>-8.8698081467533996E-2</v>
      </c>
      <c r="AH148" s="35">
        <f t="shared" si="48"/>
        <v>-2.6107050898439121E-2</v>
      </c>
    </row>
    <row r="149" spans="1:34">
      <c r="A149" s="28">
        <v>44054</v>
      </c>
      <c r="B149" s="12">
        <f>[1]!thsiFinD("ths_int_chg_ratio_index",B$1,$A$4,$A149,101)</f>
        <v>12.550501055885</v>
      </c>
      <c r="C149" s="12">
        <f>[1]!thsiFinD("ths_int_chg_ratio_index",C$1,$A$4,$A149,101)</f>
        <v>64.377511407526001</v>
      </c>
      <c r="D149" s="12">
        <f>[1]!thsiFinD("ths_int_chg_ratio_index",D$1,$A$4,$A149,101)</f>
        <v>46.298633531406999</v>
      </c>
      <c r="E149" s="12">
        <f>[1]!thsiFinD("ths_int_chg_ratio_index",E$1,$A$4,$A149,101)</f>
        <v>59.165844911953997</v>
      </c>
      <c r="F149" s="12">
        <f>[1]!thsiFinD("ths_adjustment_nvg_ratio_fund",F$1,$A$4,$A149,101)</f>
        <v>61.448741559238997</v>
      </c>
      <c r="G149" s="12">
        <f>[1]!thsiFinD("ths_adjustment_nvg_ratio_fund",G$1,$A$4,$A149,101)</f>
        <v>37.627695800227002</v>
      </c>
      <c r="H149" s="12">
        <f>[1]!thsiFinD("ths_adjustment_nvg_ratio_fund",H$1,$A$4,$A149,101)</f>
        <v>36.230769230768999</v>
      </c>
      <c r="I149" s="12">
        <f>[1]!thsiFinD("ths_adjustment_nvg_ratio_fund",I$1,$A$4,$A149,101)</f>
        <v>35.087890625</v>
      </c>
      <c r="J149" s="32">
        <f t="shared" si="42"/>
        <v>0.44098448515250877</v>
      </c>
      <c r="K149" s="45">
        <f t="shared" si="43"/>
        <v>0.45598122726692997</v>
      </c>
      <c r="L149" s="45">
        <f t="shared" si="44"/>
        <v>0.42598774303808751</v>
      </c>
      <c r="M149" s="32">
        <f>[1]!thsiFinD("ths_int_chg_ratio_index",M$1,$A$4,$A149,101)/100</f>
        <v>0.48918423231727998</v>
      </c>
      <c r="N149" s="32">
        <f>[1]!thsiFinD("ths_int_chg_ratio_index",N$1,$A$4,$A149,101)/100</f>
        <v>0.15194381325544001</v>
      </c>
      <c r="O149" s="33">
        <f t="shared" si="37"/>
        <v>1.4409844851525087</v>
      </c>
      <c r="P149" s="33">
        <f t="shared" si="38"/>
        <v>1.4559812272669299</v>
      </c>
      <c r="Q149" s="33">
        <f t="shared" si="39"/>
        <v>1.4259877430380876</v>
      </c>
      <c r="R149" s="33">
        <f t="shared" si="40"/>
        <v>1.4891842323172799</v>
      </c>
      <c r="S149" s="33">
        <f t="shared" si="41"/>
        <v>1.15194381325544</v>
      </c>
      <c r="T149" s="32">
        <f t="shared" si="49"/>
        <v>-2.0038625500455987E-2</v>
      </c>
      <c r="U149" s="32">
        <f t="shared" si="50"/>
        <v>-2.1435484414083494E-2</v>
      </c>
      <c r="V149" s="32">
        <f t="shared" si="51"/>
        <v>-1.860826516337355E-2</v>
      </c>
      <c r="W149" s="32">
        <f t="shared" si="52"/>
        <v>-1.5457917538770793E-2</v>
      </c>
      <c r="X149" s="32">
        <f t="shared" si="52"/>
        <v>-1.1476522046389825E-2</v>
      </c>
      <c r="Y149" s="34">
        <f>MAX(O$4:O149)</f>
        <v>1.5898684592078638</v>
      </c>
      <c r="Z149" s="34">
        <f>MAX(P$4:P149)</f>
        <v>1.6265478360228376</v>
      </c>
      <c r="AA149" s="34">
        <f>MAX(Q$4:Q149)</f>
        <v>1.55318908239289</v>
      </c>
      <c r="AB149" s="34">
        <f>MAX(R$4:R149)</f>
        <v>1.6597850963507801</v>
      </c>
      <c r="AC149" s="34">
        <f>MAX(S$4:S149)</f>
        <v>1.1965561590029199</v>
      </c>
      <c r="AD149" s="35">
        <f t="shared" si="45"/>
        <v>-9.3645466826566937E-2</v>
      </c>
      <c r="AE149" s="35">
        <f t="shared" si="46"/>
        <v>-0.10486418227512417</v>
      </c>
      <c r="AF149" s="35">
        <f t="shared" si="47"/>
        <v>-8.1896879650243282E-2</v>
      </c>
      <c r="AG149" s="35">
        <f t="shared" si="48"/>
        <v>-0.10278491137713242</v>
      </c>
      <c r="AH149" s="35">
        <f t="shared" si="48"/>
        <v>-3.7283954799626762E-2</v>
      </c>
    </row>
    <row r="150" spans="1:34">
      <c r="A150" s="28">
        <v>44055</v>
      </c>
      <c r="B150" s="12">
        <f>[1]!thsiFinD("ths_int_chg_ratio_index",B$1,$A$4,$A150,101)</f>
        <v>12.484182753767</v>
      </c>
      <c r="C150" s="12">
        <f>[1]!thsiFinD("ths_int_chg_ratio_index",C$1,$A$4,$A150,101)</f>
        <v>63.781247000259</v>
      </c>
      <c r="D150" s="12">
        <f>[1]!thsiFinD("ths_int_chg_ratio_index",D$1,$A$4,$A150,101)</f>
        <v>43.042956550767002</v>
      </c>
      <c r="E150" s="12">
        <f>[1]!thsiFinD("ths_int_chg_ratio_index",E$1,$A$4,$A150,101)</f>
        <v>56.112352290701999</v>
      </c>
      <c r="F150" s="12">
        <f>[1]!thsiFinD("ths_adjustment_nvg_ratio_fund",F$1,$A$4,$A150,101)</f>
        <v>59.668508287293001</v>
      </c>
      <c r="G150" s="12">
        <f>[1]!thsiFinD("ths_adjustment_nvg_ratio_fund",G$1,$A$4,$A150,101)</f>
        <v>36.322360953462002</v>
      </c>
      <c r="H150" s="12">
        <f>[1]!thsiFinD("ths_adjustment_nvg_ratio_fund",H$1,$A$4,$A150,101)</f>
        <v>36.076923076923002</v>
      </c>
      <c r="I150" s="12">
        <f>[1]!thsiFinD("ths_adjustment_nvg_ratio_fund",I$1,$A$4,$A150,101)</f>
        <v>34.443359375</v>
      </c>
      <c r="J150" s="32">
        <f t="shared" si="42"/>
        <v>0.42741486286021624</v>
      </c>
      <c r="K150" s="45">
        <f t="shared" si="43"/>
        <v>0.43855184648873752</v>
      </c>
      <c r="L150" s="45">
        <f t="shared" si="44"/>
        <v>0.41627787923169501</v>
      </c>
      <c r="M150" s="32">
        <f>[1]!thsiFinD("ths_int_chg_ratio_index",M$1,$A$4,$A150,101)/100</f>
        <v>0.46103705528622002</v>
      </c>
      <c r="N150" s="32">
        <f>[1]!thsiFinD("ths_int_chg_ratio_index",N$1,$A$4,$A150,101)/100</f>
        <v>0.14248682997939999</v>
      </c>
      <c r="O150" s="33">
        <f t="shared" si="37"/>
        <v>1.4274148628602163</v>
      </c>
      <c r="P150" s="33">
        <f t="shared" si="38"/>
        <v>1.4385518464887375</v>
      </c>
      <c r="Q150" s="33">
        <f t="shared" si="39"/>
        <v>1.416277879231695</v>
      </c>
      <c r="R150" s="33">
        <f t="shared" si="40"/>
        <v>1.46103705528622</v>
      </c>
      <c r="S150" s="33">
        <f t="shared" si="41"/>
        <v>1.1424868299794</v>
      </c>
      <c r="T150" s="32">
        <f t="shared" si="49"/>
        <v>-9.4169107524125772E-3</v>
      </c>
      <c r="U150" s="32">
        <f t="shared" si="50"/>
        <v>-1.1970882901361057E-2</v>
      </c>
      <c r="V150" s="32">
        <f t="shared" si="51"/>
        <v>-6.8092196821450957E-3</v>
      </c>
      <c r="W150" s="32">
        <f t="shared" si="52"/>
        <v>-1.8901071083233911E-2</v>
      </c>
      <c r="X150" s="32">
        <f t="shared" si="52"/>
        <v>-8.2095872795342473E-3</v>
      </c>
      <c r="Y150" s="34">
        <f>MAX(O$4:O150)</f>
        <v>1.5898684592078638</v>
      </c>
      <c r="Z150" s="34">
        <f>MAX(P$4:P150)</f>
        <v>1.6265478360228376</v>
      </c>
      <c r="AA150" s="34">
        <f>MAX(Q$4:Q150)</f>
        <v>1.55318908239289</v>
      </c>
      <c r="AB150" s="34">
        <f>MAX(R$4:R150)</f>
        <v>1.6597850963507801</v>
      </c>
      <c r="AC150" s="34">
        <f>MAX(S$4:S150)</f>
        <v>1.1965561590029199</v>
      </c>
      <c r="AD150" s="35">
        <f t="shared" si="45"/>
        <v>-0.10218052657550569</v>
      </c>
      <c r="AE150" s="35">
        <f t="shared" si="46"/>
        <v>-0.11557974832992279</v>
      </c>
      <c r="AF150" s="35">
        <f t="shared" si="47"/>
        <v>-8.8148445487567728E-2</v>
      </c>
      <c r="AG150" s="35">
        <f t="shared" si="48"/>
        <v>-0.11974323754414318</v>
      </c>
      <c r="AH150" s="35">
        <f t="shared" si="48"/>
        <v>-4.5187456198107268E-2</v>
      </c>
    </row>
    <row r="151" spans="1:34">
      <c r="A151" s="28">
        <v>44056</v>
      </c>
      <c r="B151" s="12">
        <f>[1]!thsiFinD("ths_int_chg_ratio_index",B$1,$A$4,$A151,101)</f>
        <v>11.768329256841</v>
      </c>
      <c r="C151" s="12">
        <f>[1]!thsiFinD("ths_int_chg_ratio_index",C$1,$A$4,$A151,101)</f>
        <v>62.177451967358003</v>
      </c>
      <c r="D151" s="12">
        <f>[1]!thsiFinD("ths_int_chg_ratio_index",D$1,$A$4,$A151,101)</f>
        <v>43.983074233659998</v>
      </c>
      <c r="E151" s="12">
        <f>[1]!thsiFinD("ths_int_chg_ratio_index",E$1,$A$4,$A151,101)</f>
        <v>55.102033115923</v>
      </c>
      <c r="F151" s="12">
        <f>[1]!thsiFinD("ths_adjustment_nvg_ratio_fund",F$1,$A$4,$A151,101)</f>
        <v>59.116022099448003</v>
      </c>
      <c r="G151" s="12">
        <f>[1]!thsiFinD("ths_adjustment_nvg_ratio_fund",G$1,$A$4,$A151,101)</f>
        <v>36.152099886492998</v>
      </c>
      <c r="H151" s="12">
        <f>[1]!thsiFinD("ths_adjustment_nvg_ratio_fund",H$1,$A$4,$A151,101)</f>
        <v>35.153846153845997</v>
      </c>
      <c r="I151" s="12">
        <f>[1]!thsiFinD("ths_adjustment_nvg_ratio_fund",I$1,$A$4,$A151,101)</f>
        <v>33.49609375</v>
      </c>
      <c r="J151" s="32">
        <f t="shared" si="42"/>
        <v>0.42118618807946129</v>
      </c>
      <c r="K151" s="45">
        <f t="shared" si="43"/>
        <v>0.43257722143445504</v>
      </c>
      <c r="L151" s="45">
        <f t="shared" si="44"/>
        <v>0.40979515472446748</v>
      </c>
      <c r="M151" s="32">
        <f>[1]!thsiFinD("ths_int_chg_ratio_index",M$1,$A$4,$A151,101)/100</f>
        <v>0.45162341122149002</v>
      </c>
      <c r="N151" s="32">
        <f>[1]!thsiFinD("ths_int_chg_ratio_index",N$1,$A$4,$A151,101)/100</f>
        <v>0.14133702048690999</v>
      </c>
      <c r="O151" s="33">
        <f t="shared" si="37"/>
        <v>1.4211861880794614</v>
      </c>
      <c r="P151" s="33">
        <f t="shared" si="38"/>
        <v>1.432577221434455</v>
      </c>
      <c r="Q151" s="33">
        <f t="shared" si="39"/>
        <v>1.4097951547244674</v>
      </c>
      <c r="R151" s="33">
        <f t="shared" si="40"/>
        <v>1.4516234112214901</v>
      </c>
      <c r="S151" s="33">
        <f t="shared" si="41"/>
        <v>1.14133702048691</v>
      </c>
      <c r="T151" s="32">
        <f t="shared" si="49"/>
        <v>-4.3636051037566626E-3</v>
      </c>
      <c r="U151" s="32">
        <f t="shared" si="50"/>
        <v>-4.1532219147092375E-3</v>
      </c>
      <c r="V151" s="32">
        <f t="shared" si="51"/>
        <v>-4.5772970137359925E-3</v>
      </c>
      <c r="W151" s="32">
        <f t="shared" si="52"/>
        <v>-6.4431247863769858E-3</v>
      </c>
      <c r="X151" s="32">
        <f t="shared" si="52"/>
        <v>-1.0064094064967666E-3</v>
      </c>
      <c r="Y151" s="34">
        <f>MAX(O$4:O151)</f>
        <v>1.5898684592078638</v>
      </c>
      <c r="Z151" s="34">
        <f>MAX(P$4:P151)</f>
        <v>1.6265478360228376</v>
      </c>
      <c r="AA151" s="34">
        <f>MAX(Q$4:Q151)</f>
        <v>1.55318908239289</v>
      </c>
      <c r="AB151" s="34">
        <f>MAX(R$4:R151)</f>
        <v>1.6597850963507801</v>
      </c>
      <c r="AC151" s="34">
        <f>MAX(S$4:S151)</f>
        <v>1.1965561590029199</v>
      </c>
      <c r="AD151" s="35">
        <f t="shared" si="45"/>
        <v>-0.10609825621199298</v>
      </c>
      <c r="AE151" s="35">
        <f t="shared" si="46"/>
        <v>-0.11925294190097169</v>
      </c>
      <c r="AF151" s="35">
        <f t="shared" si="47"/>
        <v>-9.2322260885008056E-2</v>
      </c>
      <c r="AG151" s="35">
        <f t="shared" si="48"/>
        <v>-0.12541484170869854</v>
      </c>
      <c r="AH151" s="35">
        <f t="shared" si="48"/>
        <v>-4.6148388523630679E-2</v>
      </c>
    </row>
    <row r="152" spans="1:34">
      <c r="A152" s="28">
        <v>44057</v>
      </c>
      <c r="B152" s="12">
        <f>[1]!thsiFinD("ths_int_chg_ratio_index",B$1,$A$4,$A152,101)</f>
        <v>12.979013329051</v>
      </c>
      <c r="C152" s="12">
        <f>[1]!thsiFinD("ths_int_chg_ratio_index",C$1,$A$4,$A152,101)</f>
        <v>64.194468198302005</v>
      </c>
      <c r="D152" s="12">
        <f>[1]!thsiFinD("ths_int_chg_ratio_index",D$1,$A$4,$A152,101)</f>
        <v>45.533651576495998</v>
      </c>
      <c r="E152" s="12">
        <f>[1]!thsiFinD("ths_int_chg_ratio_index",E$1,$A$4,$A152,101)</f>
        <v>58.193849714062999</v>
      </c>
      <c r="F152" s="12">
        <f>[1]!thsiFinD("ths_adjustment_nvg_ratio_fund",F$1,$A$4,$A152,101)</f>
        <v>61.694290976059001</v>
      </c>
      <c r="G152" s="12">
        <f>[1]!thsiFinD("ths_adjustment_nvg_ratio_fund",G$1,$A$4,$A152,101)</f>
        <v>38.649262202042998</v>
      </c>
      <c r="H152" s="12">
        <f>[1]!thsiFinD("ths_adjustment_nvg_ratio_fund",H$1,$A$4,$A152,101)</f>
        <v>36.769230769231001</v>
      </c>
      <c r="I152" s="12">
        <f>[1]!thsiFinD("ths_adjustment_nvg_ratio_fund",I$1,$A$4,$A152,101)</f>
        <v>35.810546875</v>
      </c>
      <c r="J152" s="32">
        <f t="shared" si="42"/>
        <v>0.44228039205030628</v>
      </c>
      <c r="K152" s="45">
        <f t="shared" si="43"/>
        <v>0.45225245704478001</v>
      </c>
      <c r="L152" s="45">
        <f t="shared" si="44"/>
        <v>0.43230832705583255</v>
      </c>
      <c r="M152" s="32">
        <f>[1]!thsiFinD("ths_int_chg_ratio_index",M$1,$A$4,$A152,101)/100</f>
        <v>0.47922223297619998</v>
      </c>
      <c r="N152" s="32">
        <f>[1]!thsiFinD("ths_int_chg_ratio_index",N$1,$A$4,$A152,101)/100</f>
        <v>0.15715187008892001</v>
      </c>
      <c r="O152" s="33">
        <f t="shared" si="37"/>
        <v>1.4422803920503062</v>
      </c>
      <c r="P152" s="33">
        <f t="shared" si="38"/>
        <v>1.4522524570447799</v>
      </c>
      <c r="Q152" s="33">
        <f t="shared" si="39"/>
        <v>1.4323083270558326</v>
      </c>
      <c r="R152" s="33">
        <f t="shared" si="40"/>
        <v>1.4792222329761999</v>
      </c>
      <c r="S152" s="33">
        <f t="shared" si="41"/>
        <v>1.1571518700889201</v>
      </c>
      <c r="T152" s="32">
        <f t="shared" si="49"/>
        <v>1.4842674484017326E-2</v>
      </c>
      <c r="U152" s="32">
        <f t="shared" si="50"/>
        <v>1.3734153605083677E-2</v>
      </c>
      <c r="V152" s="32">
        <f t="shared" si="51"/>
        <v>1.5969108885017569E-2</v>
      </c>
      <c r="W152" s="32">
        <f t="shared" si="52"/>
        <v>1.9012384025610674E-2</v>
      </c>
      <c r="X152" s="32">
        <f t="shared" si="52"/>
        <v>1.3856423929246908E-2</v>
      </c>
      <c r="Y152" s="34">
        <f>MAX(O$4:O152)</f>
        <v>1.5898684592078638</v>
      </c>
      <c r="Z152" s="34">
        <f>MAX(P$4:P152)</f>
        <v>1.6265478360228376</v>
      </c>
      <c r="AA152" s="34">
        <f>MAX(Q$4:Q152)</f>
        <v>1.55318908239289</v>
      </c>
      <c r="AB152" s="34">
        <f>MAX(R$4:R152)</f>
        <v>1.6597850963507801</v>
      </c>
      <c r="AC152" s="34">
        <f>MAX(S$4:S152)</f>
        <v>1.1965561590029199</v>
      </c>
      <c r="AD152" s="35">
        <f t="shared" si="45"/>
        <v>-9.2830363608252142E-2</v>
      </c>
      <c r="AE152" s="35">
        <f t="shared" si="46"/>
        <v>-0.10715662651781399</v>
      </c>
      <c r="AF152" s="35">
        <f t="shared" si="47"/>
        <v>-7.7827456236574166E-2</v>
      </c>
      <c r="AG152" s="35">
        <f t="shared" si="48"/>
        <v>-0.10878689281616483</v>
      </c>
      <c r="AH152" s="35">
        <f t="shared" si="48"/>
        <v>-3.2931416229418864E-2</v>
      </c>
    </row>
    <row r="153" spans="1:34">
      <c r="A153" s="28">
        <v>44060</v>
      </c>
      <c r="B153" s="12">
        <f>[1]!thsiFinD("ths_int_chg_ratio_index",B$1,$A$4,$A153,101)</f>
        <v>15.641607880860001</v>
      </c>
      <c r="C153" s="12">
        <f>[1]!thsiFinD("ths_int_chg_ratio_index",C$1,$A$4,$A153,101)</f>
        <v>68.188351088868998</v>
      </c>
      <c r="D153" s="12">
        <f>[1]!thsiFinD("ths_int_chg_ratio_index",D$1,$A$4,$A153,101)</f>
        <v>46.745705747263997</v>
      </c>
      <c r="E153" s="12">
        <f>[1]!thsiFinD("ths_int_chg_ratio_index",E$1,$A$4,$A153,101)</f>
        <v>59.738291019959</v>
      </c>
      <c r="F153" s="12">
        <f>[1]!thsiFinD("ths_adjustment_nvg_ratio_fund",F$1,$A$4,$A153,101)</f>
        <v>63.842848373235</v>
      </c>
      <c r="G153" s="12">
        <f>[1]!thsiFinD("ths_adjustment_nvg_ratio_fund",G$1,$A$4,$A153,101)</f>
        <v>39.614074914869001</v>
      </c>
      <c r="H153" s="12">
        <f>[1]!thsiFinD("ths_adjustment_nvg_ratio_fund",H$1,$A$4,$A153,101)</f>
        <v>38.307692307692001</v>
      </c>
      <c r="I153" s="12">
        <f>[1]!thsiFinD("ths_adjustment_nvg_ratio_fund",I$1,$A$4,$A153,101)</f>
        <v>37.08984375</v>
      </c>
      <c r="J153" s="32">
        <f t="shared" si="42"/>
        <v>0.46146051885343503</v>
      </c>
      <c r="K153" s="45">
        <f t="shared" si="43"/>
        <v>0.47578488934238</v>
      </c>
      <c r="L153" s="45">
        <f t="shared" si="44"/>
        <v>0.44713614836449006</v>
      </c>
      <c r="M153" s="32">
        <f>[1]!thsiFinD("ths_int_chg_ratio_index",M$1,$A$4,$A153,101)/100</f>
        <v>0.48807275948134998</v>
      </c>
      <c r="N153" s="32">
        <f>[1]!thsiFinD("ths_int_chg_ratio_index",N$1,$A$4,$A153,101)/100</f>
        <v>0.18284264883696999</v>
      </c>
      <c r="O153" s="33">
        <f t="shared" si="37"/>
        <v>1.4614605188534351</v>
      </c>
      <c r="P153" s="33">
        <f t="shared" si="38"/>
        <v>1.4757848893423799</v>
      </c>
      <c r="Q153" s="33">
        <f t="shared" si="39"/>
        <v>1.44713614836449</v>
      </c>
      <c r="R153" s="33">
        <f t="shared" si="40"/>
        <v>1.4880727594813501</v>
      </c>
      <c r="S153" s="33">
        <f t="shared" si="41"/>
        <v>1.1828426488369699</v>
      </c>
      <c r="T153" s="32">
        <f t="shared" si="49"/>
        <v>1.329847296603881E-2</v>
      </c>
      <c r="U153" s="32">
        <f t="shared" si="50"/>
        <v>1.6204091914904906E-2</v>
      </c>
      <c r="V153" s="32">
        <f t="shared" si="51"/>
        <v>1.0352394822095823E-2</v>
      </c>
      <c r="W153" s="32">
        <f t="shared" si="52"/>
        <v>5.9832297729482953E-3</v>
      </c>
      <c r="X153" s="32">
        <f t="shared" si="52"/>
        <v>2.2201734631492887E-2</v>
      </c>
      <c r="Y153" s="34">
        <f>MAX(O$4:O153)</f>
        <v>1.5898684592078638</v>
      </c>
      <c r="Z153" s="34">
        <f>MAX(P$4:P153)</f>
        <v>1.6265478360228376</v>
      </c>
      <c r="AA153" s="34">
        <f>MAX(Q$4:Q153)</f>
        <v>1.55318908239289</v>
      </c>
      <c r="AB153" s="34">
        <f>MAX(R$4:R153)</f>
        <v>1.6597850963507801</v>
      </c>
      <c r="AC153" s="34">
        <f>MAX(S$4:S153)</f>
        <v>1.1965561590029199</v>
      </c>
      <c r="AD153" s="35">
        <f t="shared" si="45"/>
        <v>-8.0766392723085167E-2</v>
      </c>
      <c r="AE153" s="35">
        <f t="shared" si="46"/>
        <v>-9.2688910428294857E-2</v>
      </c>
      <c r="AF153" s="35">
        <f t="shared" si="47"/>
        <v>-6.8280761969438775E-2</v>
      </c>
      <c r="AG153" s="35">
        <f t="shared" si="48"/>
        <v>-0.10345456001922082</v>
      </c>
      <c r="AH153" s="35">
        <f t="shared" si="48"/>
        <v>-1.1460816162090826E-2</v>
      </c>
    </row>
    <row r="154" spans="1:34">
      <c r="A154" s="28">
        <v>44061</v>
      </c>
      <c r="B154" s="12">
        <f>[1]!thsiFinD("ths_int_chg_ratio_index",B$1,$A$4,$A154,101)</f>
        <v>14.826538561013001</v>
      </c>
      <c r="C154" s="12">
        <f>[1]!thsiFinD("ths_int_chg_ratio_index",C$1,$A$4,$A154,101)</f>
        <v>67.482392552449994</v>
      </c>
      <c r="D154" s="12">
        <f>[1]!thsiFinD("ths_int_chg_ratio_index",D$1,$A$4,$A154,101)</f>
        <v>48.325438055065</v>
      </c>
      <c r="E154" s="12">
        <f>[1]!thsiFinD("ths_int_chg_ratio_index",E$1,$A$4,$A154,101)</f>
        <v>59.767455234589001</v>
      </c>
      <c r="F154" s="12">
        <f>[1]!thsiFinD("ths_adjustment_nvg_ratio_fund",F$1,$A$4,$A154,101)</f>
        <v>63.290362185390002</v>
      </c>
      <c r="G154" s="12">
        <f>[1]!thsiFinD("ths_adjustment_nvg_ratio_fund",G$1,$A$4,$A154,101)</f>
        <v>39.387060158910003</v>
      </c>
      <c r="H154" s="12">
        <f>[1]!thsiFinD("ths_adjustment_nvg_ratio_fund",H$1,$A$4,$A154,101)</f>
        <v>37.692307692307999</v>
      </c>
      <c r="I154" s="12">
        <f>[1]!thsiFinD("ths_adjustment_nvg_ratio_fund",I$1,$A$4,$A154,101)</f>
        <v>36.8359375</v>
      </c>
      <c r="J154" s="32">
        <f t="shared" si="42"/>
        <v>0.45950936492465622</v>
      </c>
      <c r="K154" s="45">
        <f t="shared" si="43"/>
        <v>0.47600456100779248</v>
      </c>
      <c r="L154" s="45">
        <f t="shared" si="44"/>
        <v>0.44301416884151995</v>
      </c>
      <c r="M154" s="32">
        <f>[1]!thsiFinD("ths_int_chg_ratio_index",M$1,$A$4,$A154,101)/100</f>
        <v>0.49018464585674004</v>
      </c>
      <c r="N154" s="32">
        <f>[1]!thsiFinD("ths_int_chg_ratio_index",N$1,$A$4,$A154,101)/100</f>
        <v>0.18433860112661002</v>
      </c>
      <c r="O154" s="33">
        <f t="shared" si="37"/>
        <v>1.4595093649246562</v>
      </c>
      <c r="P154" s="33">
        <f t="shared" si="38"/>
        <v>1.4760045610077925</v>
      </c>
      <c r="Q154" s="33">
        <f t="shared" si="39"/>
        <v>1.4430141688415199</v>
      </c>
      <c r="R154" s="33">
        <f t="shared" si="40"/>
        <v>1.49018464585674</v>
      </c>
      <c r="S154" s="33">
        <f t="shared" si="41"/>
        <v>1.1843386011266099</v>
      </c>
      <c r="T154" s="32">
        <f t="shared" si="49"/>
        <v>-1.3350712548222399E-3</v>
      </c>
      <c r="U154" s="32">
        <f t="shared" si="50"/>
        <v>1.4885073495407575E-4</v>
      </c>
      <c r="V154" s="32">
        <f t="shared" si="51"/>
        <v>-2.8483702294553881E-3</v>
      </c>
      <c r="W154" s="32">
        <f t="shared" si="52"/>
        <v>1.4192090823073045E-3</v>
      </c>
      <c r="X154" s="32">
        <f t="shared" si="52"/>
        <v>1.2647094616609067E-3</v>
      </c>
      <c r="Y154" s="34">
        <f>MAX(O$4:O154)</f>
        <v>1.5898684592078638</v>
      </c>
      <c r="Z154" s="34">
        <f>MAX(P$4:P154)</f>
        <v>1.6265478360228376</v>
      </c>
      <c r="AA154" s="34">
        <f>MAX(Q$4:Q154)</f>
        <v>1.55318908239289</v>
      </c>
      <c r="AB154" s="34">
        <f>MAX(R$4:R154)</f>
        <v>1.6597850963507801</v>
      </c>
      <c r="AC154" s="34">
        <f>MAX(S$4:S154)</f>
        <v>1.1965561590029199</v>
      </c>
      <c r="AD154" s="35">
        <f t="shared" si="45"/>
        <v>-8.1993635088627226E-2</v>
      </c>
      <c r="AE154" s="35">
        <f t="shared" si="46"/>
        <v>-9.2553856505780185E-2</v>
      </c>
      <c r="AF154" s="35">
        <f t="shared" si="47"/>
        <v>-7.0934643309255918E-2</v>
      </c>
      <c r="AG154" s="35">
        <f t="shared" si="48"/>
        <v>-0.10218217458809897</v>
      </c>
      <c r="AH154" s="35">
        <f t="shared" si="48"/>
        <v>-1.0210601303068612E-2</v>
      </c>
    </row>
    <row r="155" spans="1:34">
      <c r="A155" s="28">
        <v>44062</v>
      </c>
      <c r="B155" s="12">
        <f>[1]!thsiFinD("ths_int_chg_ratio_index",B$1,$A$4,$A155,101)</f>
        <v>11.479204642036001</v>
      </c>
      <c r="C155" s="12">
        <f>[1]!thsiFinD("ths_int_chg_ratio_index",C$1,$A$4,$A155,101)</f>
        <v>60.720680192343998</v>
      </c>
      <c r="D155" s="12">
        <f>[1]!thsiFinD("ths_int_chg_ratio_index",D$1,$A$4,$A155,101)</f>
        <v>44.354949587310003</v>
      </c>
      <c r="E155" s="12">
        <f>[1]!thsiFinD("ths_int_chg_ratio_index",E$1,$A$4,$A155,101)</f>
        <v>53.519580097762002</v>
      </c>
      <c r="F155" s="12">
        <f>[1]!thsiFinD("ths_adjustment_nvg_ratio_fund",F$1,$A$4,$A155,101)</f>
        <v>58.256599140577002</v>
      </c>
      <c r="G155" s="12">
        <f>[1]!thsiFinD("ths_adjustment_nvg_ratio_fund",G$1,$A$4,$A155,101)</f>
        <v>35.017026106697003</v>
      </c>
      <c r="H155" s="12">
        <f>[1]!thsiFinD("ths_adjustment_nvg_ratio_fund",H$1,$A$4,$A155,101)</f>
        <v>35.538461538462002</v>
      </c>
      <c r="I155" s="12">
        <f>[1]!thsiFinD("ths_adjustment_nvg_ratio_fund",I$1,$A$4,$A155,101)</f>
        <v>32.05078125</v>
      </c>
      <c r="J155" s="32">
        <f t="shared" si="42"/>
        <v>0.41367160319398499</v>
      </c>
      <c r="K155" s="45">
        <f t="shared" si="43"/>
        <v>0.42518603629863</v>
      </c>
      <c r="L155" s="45">
        <f t="shared" si="44"/>
        <v>0.40215717008933999</v>
      </c>
      <c r="M155" s="32">
        <f>[1]!thsiFinD("ths_int_chg_ratio_index",M$1,$A$4,$A155,101)/100</f>
        <v>0.44322601837758002</v>
      </c>
      <c r="N155" s="32">
        <f>[1]!thsiFinD("ths_int_chg_ratio_index",N$1,$A$4,$A155,101)/100</f>
        <v>0.16566817133259998</v>
      </c>
      <c r="O155" s="33">
        <f t="shared" si="37"/>
        <v>1.4136716031939849</v>
      </c>
      <c r="P155" s="33">
        <f t="shared" si="38"/>
        <v>1.4251860362986299</v>
      </c>
      <c r="Q155" s="33">
        <f t="shared" si="39"/>
        <v>1.40215717008934</v>
      </c>
      <c r="R155" s="33">
        <f t="shared" si="40"/>
        <v>1.44322601837758</v>
      </c>
      <c r="S155" s="33">
        <f t="shared" si="41"/>
        <v>1.1656681713326</v>
      </c>
      <c r="T155" s="32">
        <f t="shared" si="49"/>
        <v>-3.1406281338275388E-2</v>
      </c>
      <c r="U155" s="32">
        <f t="shared" si="50"/>
        <v>-3.4429788397445371E-2</v>
      </c>
      <c r="V155" s="32">
        <f t="shared" si="51"/>
        <v>-2.8313650436974314E-2</v>
      </c>
      <c r="W155" s="32">
        <f t="shared" si="52"/>
        <v>-3.1511952300489865E-2</v>
      </c>
      <c r="X155" s="32">
        <f t="shared" si="52"/>
        <v>-1.5764435758700679E-2</v>
      </c>
      <c r="Y155" s="34">
        <f>MAX(O$4:O155)</f>
        <v>1.5898684592078638</v>
      </c>
      <c r="Z155" s="34">
        <f>MAX(P$4:P155)</f>
        <v>1.6265478360228376</v>
      </c>
      <c r="AA155" s="34">
        <f>MAX(Q$4:Q155)</f>
        <v>1.55318908239289</v>
      </c>
      <c r="AB155" s="34">
        <f>MAX(R$4:R155)</f>
        <v>1.6597850963507801</v>
      </c>
      <c r="AC155" s="34">
        <f>MAX(S$4:S155)</f>
        <v>1.1965561590029199</v>
      </c>
      <c r="AD155" s="35">
        <f t="shared" si="45"/>
        <v>-0.1108248012553612</v>
      </c>
      <c r="AE155" s="35">
        <f t="shared" si="46"/>
        <v>-0.12379703520836405</v>
      </c>
      <c r="AF155" s="35">
        <f t="shared" si="47"/>
        <v>-9.7239875051700508E-2</v>
      </c>
      <c r="AG155" s="35">
        <f t="shared" si="48"/>
        <v>-0.13047416707700832</v>
      </c>
      <c r="AH155" s="35">
        <f t="shared" si="48"/>
        <v>-2.5814072693469359E-2</v>
      </c>
    </row>
    <row r="156" spans="1:34">
      <c r="A156" s="28">
        <v>44063</v>
      </c>
      <c r="B156" s="12">
        <f>[1]!thsiFinD("ths_int_chg_ratio_index",B$1,$A$4,$A156,101)</f>
        <v>11.133523183065</v>
      </c>
      <c r="C156" s="12">
        <f>[1]!thsiFinD("ths_int_chg_ratio_index",C$1,$A$4,$A156,101)</f>
        <v>57.884685633777003</v>
      </c>
      <c r="D156" s="12">
        <f>[1]!thsiFinD("ths_int_chg_ratio_index",D$1,$A$4,$A156,101)</f>
        <v>41.467705850430001</v>
      </c>
      <c r="E156" s="12">
        <f>[1]!thsiFinD("ths_int_chg_ratio_index",E$1,$A$4,$A156,101)</f>
        <v>52.535113831514003</v>
      </c>
      <c r="F156" s="12">
        <f>[1]!thsiFinD("ths_adjustment_nvg_ratio_fund",F$1,$A$4,$A156,101)</f>
        <v>57.028852056475998</v>
      </c>
      <c r="G156" s="12">
        <f>[1]!thsiFinD("ths_adjustment_nvg_ratio_fund",G$1,$A$4,$A156,101)</f>
        <v>34.165720771849998</v>
      </c>
      <c r="H156" s="12">
        <f>[1]!thsiFinD("ths_adjustment_nvg_ratio_fund",H$1,$A$4,$A156,101)</f>
        <v>35</v>
      </c>
      <c r="I156" s="12">
        <f>[1]!thsiFinD("ths_adjustment_nvg_ratio_fund",I$1,$A$4,$A156,101)</f>
        <v>31.8359375</v>
      </c>
      <c r="J156" s="32">
        <f t="shared" si="42"/>
        <v>0.40131442353388996</v>
      </c>
      <c r="K156" s="45">
        <f t="shared" si="43"/>
        <v>0.40755257124696498</v>
      </c>
      <c r="L156" s="45">
        <f t="shared" si="44"/>
        <v>0.39507627582081495</v>
      </c>
      <c r="M156" s="32">
        <f>[1]!thsiFinD("ths_int_chg_ratio_index",M$1,$A$4,$A156,101)/100</f>
        <v>0.42202298028012997</v>
      </c>
      <c r="N156" s="32">
        <f>[1]!thsiFinD("ths_int_chg_ratio_index",N$1,$A$4,$A156,101)/100</f>
        <v>0.15115067202810001</v>
      </c>
      <c r="O156" s="33">
        <f t="shared" si="37"/>
        <v>1.4013144235338899</v>
      </c>
      <c r="P156" s="33">
        <f t="shared" si="38"/>
        <v>1.407552571246965</v>
      </c>
      <c r="Q156" s="33">
        <f t="shared" si="39"/>
        <v>1.3950762758208151</v>
      </c>
      <c r="R156" s="33">
        <f t="shared" si="40"/>
        <v>1.4220229802801301</v>
      </c>
      <c r="S156" s="33">
        <f t="shared" si="41"/>
        <v>1.1511506720281</v>
      </c>
      <c r="T156" s="32">
        <f t="shared" si="49"/>
        <v>-8.7411953611968851E-3</v>
      </c>
      <c r="U156" s="32">
        <f t="shared" si="50"/>
        <v>-1.2372746155625447E-2</v>
      </c>
      <c r="V156" s="32">
        <f t="shared" si="51"/>
        <v>-5.0500003990806563E-3</v>
      </c>
      <c r="W156" s="32">
        <f t="shared" si="52"/>
        <v>-1.4691418965191327E-2</v>
      </c>
      <c r="X156" s="32">
        <f t="shared" si="52"/>
        <v>-1.2454229824173324E-2</v>
      </c>
      <c r="Y156" s="34">
        <f>MAX(O$4:O156)</f>
        <v>1.5898684592078638</v>
      </c>
      <c r="Z156" s="34">
        <f>MAX(P$4:P156)</f>
        <v>1.6265478360228376</v>
      </c>
      <c r="AA156" s="34">
        <f>MAX(Q$4:Q156)</f>
        <v>1.55318908239289</v>
      </c>
      <c r="AB156" s="34">
        <f>MAX(R$4:R156)</f>
        <v>1.6597850963507801</v>
      </c>
      <c r="AC156" s="34">
        <f>MAX(S$4:S156)</f>
        <v>1.1965561590029199</v>
      </c>
      <c r="AD156" s="35">
        <f t="shared" si="45"/>
        <v>-0.11859725537791921</v>
      </c>
      <c r="AE156" s="35">
        <f t="shared" si="46"/>
        <v>-0.13463807207253742</v>
      </c>
      <c r="AF156" s="35">
        <f t="shared" si="47"/>
        <v>-0.10179881404296354</v>
      </c>
      <c r="AG156" s="35">
        <f t="shared" si="48"/>
        <v>-0.14324873538953697</v>
      </c>
      <c r="AH156" s="35">
        <f t="shared" si="48"/>
        <v>-3.7946808123620279E-2</v>
      </c>
    </row>
    <row r="157" spans="1:34">
      <c r="A157" s="28">
        <v>44064</v>
      </c>
      <c r="B157" s="12">
        <f>[1]!thsiFinD("ths_int_chg_ratio_index",B$1,$A$4,$A157,101)</f>
        <v>11.133915628449</v>
      </c>
      <c r="C157" s="12">
        <f>[1]!thsiFinD("ths_int_chg_ratio_index",C$1,$A$4,$A157,101)</f>
        <v>57.402438277008002</v>
      </c>
      <c r="D157" s="12">
        <f>[1]!thsiFinD("ths_int_chg_ratio_index",D$1,$A$4,$A157,101)</f>
        <v>41.971195326104997</v>
      </c>
      <c r="E157" s="12">
        <f>[1]!thsiFinD("ths_int_chg_ratio_index",E$1,$A$4,$A157,101)</f>
        <v>55.487152978048002</v>
      </c>
      <c r="F157" s="12">
        <f>[1]!thsiFinD("ths_adjustment_nvg_ratio_fund",F$1,$A$4,$A157,101)</f>
        <v>59.238796807858002</v>
      </c>
      <c r="G157" s="12">
        <f>[1]!thsiFinD("ths_adjustment_nvg_ratio_fund",G$1,$A$4,$A157,101)</f>
        <v>36.435868331442002</v>
      </c>
      <c r="H157" s="12">
        <f>[1]!thsiFinD("ths_adjustment_nvg_ratio_fund",H$1,$A$4,$A157,101)</f>
        <v>37.846153846154003</v>
      </c>
      <c r="I157" s="12">
        <f>[1]!thsiFinD("ths_adjustment_nvg_ratio_fund",I$1,$A$4,$A157,101)</f>
        <v>33.955078125</v>
      </c>
      <c r="J157" s="32">
        <f t="shared" si="42"/>
        <v>0.41683824915008005</v>
      </c>
      <c r="K157" s="45">
        <f t="shared" si="43"/>
        <v>0.41498675552402503</v>
      </c>
      <c r="L157" s="45">
        <f t="shared" si="44"/>
        <v>0.41868974277613502</v>
      </c>
      <c r="M157" s="32">
        <f>[1]!thsiFinD("ths_int_chg_ratio_index",M$1,$A$4,$A157,101)/100</f>
        <v>0.44083795021298</v>
      </c>
      <c r="N157" s="32">
        <f>[1]!thsiFinD("ths_int_chg_ratio_index",N$1,$A$4,$A157,101)/100</f>
        <v>0.16066366829787002</v>
      </c>
      <c r="O157" s="33">
        <f t="shared" si="37"/>
        <v>1.4168382491500799</v>
      </c>
      <c r="P157" s="33">
        <f t="shared" si="38"/>
        <v>1.414986755524025</v>
      </c>
      <c r="Q157" s="33">
        <f t="shared" si="39"/>
        <v>1.4186897427761349</v>
      </c>
      <c r="R157" s="33">
        <f t="shared" si="40"/>
        <v>1.44083795021298</v>
      </c>
      <c r="S157" s="33">
        <f t="shared" si="41"/>
        <v>1.1606636682978699</v>
      </c>
      <c r="T157" s="32">
        <f t="shared" si="49"/>
        <v>1.1078045979888929E-2</v>
      </c>
      <c r="U157" s="32">
        <f t="shared" si="50"/>
        <v>5.2816388026444283E-3</v>
      </c>
      <c r="V157" s="32">
        <f t="shared" si="51"/>
        <v>1.6926290959557999E-2</v>
      </c>
      <c r="W157" s="32">
        <f t="shared" si="52"/>
        <v>1.3231129309277057E-2</v>
      </c>
      <c r="X157" s="32">
        <f t="shared" si="52"/>
        <v>8.26390193823201E-3</v>
      </c>
      <c r="Y157" s="34">
        <f>MAX(O$4:O157)</f>
        <v>1.5898684592078638</v>
      </c>
      <c r="Z157" s="34">
        <f>MAX(P$4:P157)</f>
        <v>1.6265478360228376</v>
      </c>
      <c r="AA157" s="34">
        <f>MAX(Q$4:Q157)</f>
        <v>1.55318908239289</v>
      </c>
      <c r="AB157" s="34">
        <f>MAX(R$4:R157)</f>
        <v>1.6597850963507801</v>
      </c>
      <c r="AC157" s="34">
        <f>MAX(S$4:S157)</f>
        <v>1.1965561590029199</v>
      </c>
      <c r="AD157" s="35">
        <f t="shared" si="45"/>
        <v>-0.10883303524619548</v>
      </c>
      <c r="AE157" s="35">
        <f t="shared" si="46"/>
        <v>-0.13006754293566447</v>
      </c>
      <c r="AF157" s="35">
        <f t="shared" si="47"/>
        <v>-8.659559942923456E-2</v>
      </c>
      <c r="AG157" s="35">
        <f t="shared" si="48"/>
        <v>-0.13191294862158931</v>
      </c>
      <c r="AH157" s="35">
        <f t="shared" si="48"/>
        <v>-2.9996494886590952E-2</v>
      </c>
    </row>
    <row r="158" spans="1:34">
      <c r="A158" s="28">
        <v>44067</v>
      </c>
      <c r="B158" s="12">
        <f>[1]!thsiFinD("ths_int_chg_ratio_index",B$1,$A$4,$A158,101)</f>
        <v>13.090820521992001</v>
      </c>
      <c r="C158" s="12">
        <f>[1]!thsiFinD("ths_int_chg_ratio_index",C$1,$A$4,$A158,101)</f>
        <v>58.474430513323</v>
      </c>
      <c r="D158" s="12">
        <f>[1]!thsiFinD("ths_int_chg_ratio_index",D$1,$A$4,$A158,101)</f>
        <v>42.260803272731003</v>
      </c>
      <c r="E158" s="12">
        <f>[1]!thsiFinD("ths_int_chg_ratio_index",E$1,$A$4,$A158,101)</f>
        <v>58.323933951348003</v>
      </c>
      <c r="F158" s="12">
        <f>[1]!thsiFinD("ths_adjustment_nvg_ratio_fund",F$1,$A$4,$A158,101)</f>
        <v>63.781461019029997</v>
      </c>
      <c r="G158" s="12">
        <f>[1]!thsiFinD("ths_adjustment_nvg_ratio_fund",G$1,$A$4,$A158,101)</f>
        <v>39.557321225880003</v>
      </c>
      <c r="H158" s="12">
        <f>[1]!thsiFinD("ths_adjustment_nvg_ratio_fund",H$1,$A$4,$A158,101)</f>
        <v>41.923076923076998</v>
      </c>
      <c r="I158" s="12">
        <f>[1]!thsiFinD("ths_adjustment_nvg_ratio_fund",I$1,$A$4,$A158,101)</f>
        <v>39.70703125</v>
      </c>
      <c r="J158" s="32">
        <f t="shared" si="42"/>
        <v>0.44639859834672624</v>
      </c>
      <c r="K158" s="45">
        <f t="shared" si="43"/>
        <v>0.43037497064848501</v>
      </c>
      <c r="L158" s="45">
        <f t="shared" si="44"/>
        <v>0.46242222604496747</v>
      </c>
      <c r="M158" s="32">
        <f>[1]!thsiFinD("ths_int_chg_ratio_index",M$1,$A$4,$A158,101)/100</f>
        <v>0.46740243450580998</v>
      </c>
      <c r="N158" s="32">
        <f>[1]!thsiFinD("ths_int_chg_ratio_index",N$1,$A$4,$A158,101)/100</f>
        <v>0.16945747799606997</v>
      </c>
      <c r="O158" s="33">
        <f t="shared" si="37"/>
        <v>1.4463985983467262</v>
      </c>
      <c r="P158" s="33">
        <f t="shared" si="38"/>
        <v>1.430374970648485</v>
      </c>
      <c r="Q158" s="33">
        <f t="shared" si="39"/>
        <v>1.4624222260449675</v>
      </c>
      <c r="R158" s="33">
        <f t="shared" si="40"/>
        <v>1.4674024345058099</v>
      </c>
      <c r="S158" s="33">
        <f t="shared" si="41"/>
        <v>1.16945747799607</v>
      </c>
      <c r="T158" s="32">
        <f t="shared" si="49"/>
        <v>2.0863601906836449E-2</v>
      </c>
      <c r="U158" s="32">
        <f t="shared" si="50"/>
        <v>1.0875165484330651E-2</v>
      </c>
      <c r="V158" s="32">
        <f t="shared" si="51"/>
        <v>3.0825967052708458E-2</v>
      </c>
      <c r="W158" s="32">
        <f t="shared" si="52"/>
        <v>1.8436829963357937E-2</v>
      </c>
      <c r="X158" s="32">
        <f t="shared" si="52"/>
        <v>7.5765356824655239E-3</v>
      </c>
      <c r="Y158" s="34">
        <f>MAX(O$4:O158)</f>
        <v>1.5898684592078638</v>
      </c>
      <c r="Z158" s="34">
        <f>MAX(P$4:P158)</f>
        <v>1.6265478360228376</v>
      </c>
      <c r="AA158" s="34">
        <f>MAX(Q$4:Q158)</f>
        <v>1.55318908239289</v>
      </c>
      <c r="AB158" s="34">
        <f>MAX(R$4:R158)</f>
        <v>1.6597850963507801</v>
      </c>
      <c r="AC158" s="34">
        <f>MAX(S$4:S158)</f>
        <v>1.1965561590029199</v>
      </c>
      <c r="AD158" s="35">
        <f t="shared" si="45"/>
        <v>-9.0240082461048421E-2</v>
      </c>
      <c r="AE158" s="35">
        <f t="shared" si="46"/>
        <v>-0.12060688350489945</v>
      </c>
      <c r="AF158" s="35">
        <f t="shared" si="47"/>
        <v>-5.8439025471441197E-2</v>
      </c>
      <c r="AG158" s="35">
        <f t="shared" si="48"/>
        <v>-0.11590817526193276</v>
      </c>
      <c r="AH158" s="35">
        <f t="shared" si="48"/>
        <v>-2.2647228717982637E-2</v>
      </c>
    </row>
    <row r="159" spans="1:34">
      <c r="A159" s="28">
        <v>44068</v>
      </c>
      <c r="B159" s="12">
        <f>[1]!thsiFinD("ths_int_chg_ratio_index",B$1,$A$4,$A159,101)</f>
        <v>12.612636585689</v>
      </c>
      <c r="C159" s="12">
        <f>[1]!thsiFinD("ths_int_chg_ratio_index",C$1,$A$4,$A159,101)</f>
        <v>57.631153325981003</v>
      </c>
      <c r="D159" s="12">
        <f>[1]!thsiFinD("ths_int_chg_ratio_index",D$1,$A$4,$A159,101)</f>
        <v>40.009025977043997</v>
      </c>
      <c r="E159" s="12">
        <f>[1]!thsiFinD("ths_int_chg_ratio_index",E$1,$A$4,$A159,101)</f>
        <v>59.748049289409003</v>
      </c>
      <c r="F159" s="12">
        <f>[1]!thsiFinD("ths_adjustment_nvg_ratio_fund",F$1,$A$4,$A159,101)</f>
        <v>62.553713934929</v>
      </c>
      <c r="G159" s="12">
        <f>[1]!thsiFinD("ths_adjustment_nvg_ratio_fund",G$1,$A$4,$A159,101)</f>
        <v>39.273552780930999</v>
      </c>
      <c r="H159" s="12">
        <f>[1]!thsiFinD("ths_adjustment_nvg_ratio_fund",H$1,$A$4,$A159,101)</f>
        <v>43.153846153845997</v>
      </c>
      <c r="I159" s="12">
        <f>[1]!thsiFinD("ths_adjustment_nvg_ratio_fund",I$1,$A$4,$A159,101)</f>
        <v>39.6875</v>
      </c>
      <c r="J159" s="32">
        <f t="shared" si="42"/>
        <v>0.4433368475597862</v>
      </c>
      <c r="K159" s="45">
        <f t="shared" si="43"/>
        <v>0.42500216294530752</v>
      </c>
      <c r="L159" s="45">
        <f t="shared" si="44"/>
        <v>0.46167153217426493</v>
      </c>
      <c r="M159" s="32">
        <f>[1]!thsiFinD("ths_int_chg_ratio_index",M$1,$A$4,$A159,101)/100</f>
        <v>0.47499806917156001</v>
      </c>
      <c r="N159" s="32">
        <f>[1]!thsiFinD("ths_int_chg_ratio_index",N$1,$A$4,$A159,101)/100</f>
        <v>0.16899919405316999</v>
      </c>
      <c r="O159" s="33">
        <f t="shared" si="37"/>
        <v>1.4433368475597863</v>
      </c>
      <c r="P159" s="33">
        <f t="shared" si="38"/>
        <v>1.4250021629453076</v>
      </c>
      <c r="Q159" s="33">
        <f t="shared" si="39"/>
        <v>1.461671532174265</v>
      </c>
      <c r="R159" s="33">
        <f t="shared" si="40"/>
        <v>1.4749980691715601</v>
      </c>
      <c r="S159" s="33">
        <f t="shared" si="41"/>
        <v>1.1689991940531699</v>
      </c>
      <c r="T159" s="32">
        <f t="shared" si="49"/>
        <v>-2.1168098409660718E-3</v>
      </c>
      <c r="U159" s="32">
        <f t="shared" si="50"/>
        <v>-3.7562232375623061E-3</v>
      </c>
      <c r="V159" s="32">
        <f t="shared" si="51"/>
        <v>-5.133222521738201E-4</v>
      </c>
      <c r="W159" s="32">
        <f t="shared" si="52"/>
        <v>5.1762451030061829E-3</v>
      </c>
      <c r="X159" s="32">
        <f t="shared" si="52"/>
        <v>-3.9187738889445711E-4</v>
      </c>
      <c r="Y159" s="34">
        <f>MAX(O$4:O159)</f>
        <v>1.5898684592078638</v>
      </c>
      <c r="Z159" s="34">
        <f>MAX(P$4:P159)</f>
        <v>1.6265478360228376</v>
      </c>
      <c r="AA159" s="34">
        <f>MAX(Q$4:Q159)</f>
        <v>1.55318908239289</v>
      </c>
      <c r="AB159" s="34">
        <f>MAX(R$4:R159)</f>
        <v>1.6597850963507801</v>
      </c>
      <c r="AC159" s="34">
        <f>MAX(S$4:S159)</f>
        <v>1.1965561590029199</v>
      </c>
      <c r="AD159" s="35">
        <f t="shared" si="45"/>
        <v>-9.2165871207411376E-2</v>
      </c>
      <c r="AE159" s="35">
        <f t="shared" si="46"/>
        <v>-0.12391008036403073</v>
      </c>
      <c r="AF159" s="35">
        <f t="shared" si="47"/>
        <v>-5.8922349671445162E-2</v>
      </c>
      <c r="AG159" s="35">
        <f t="shared" si="48"/>
        <v>-0.11133189928352449</v>
      </c>
      <c r="AH159" s="35">
        <f t="shared" si="48"/>
        <v>-2.3030231170021342E-2</v>
      </c>
    </row>
    <row r="160" spans="1:34">
      <c r="A160" s="28">
        <v>44069</v>
      </c>
      <c r="B160" s="12">
        <f>[1]!thsiFinD("ths_int_chg_ratio_index",B$1,$A$4,$A160,101)</f>
        <v>10.023089863585</v>
      </c>
      <c r="C160" s="12">
        <f>[1]!thsiFinD("ths_int_chg_ratio_index",C$1,$A$4,$A160,101)</f>
        <v>50.501048110732</v>
      </c>
      <c r="D160" s="12">
        <f>[1]!thsiFinD("ths_int_chg_ratio_index",D$1,$A$4,$A160,101)</f>
        <v>35.654923678323001</v>
      </c>
      <c r="E160" s="12">
        <f>[1]!thsiFinD("ths_int_chg_ratio_index",E$1,$A$4,$A160,101)</f>
        <v>56.051154930222999</v>
      </c>
      <c r="F160" s="12">
        <f>[1]!thsiFinD("ths_adjustment_nvg_ratio_fund",F$1,$A$4,$A160,101)</f>
        <v>58.256599140577002</v>
      </c>
      <c r="G160" s="12">
        <f>[1]!thsiFinD("ths_adjustment_nvg_ratio_fund",G$1,$A$4,$A160,101)</f>
        <v>36.379114642452002</v>
      </c>
      <c r="H160" s="12">
        <f>[1]!thsiFinD("ths_adjustment_nvg_ratio_fund",H$1,$A$4,$A160,101)</f>
        <v>38.846153846154003</v>
      </c>
      <c r="I160" s="12">
        <f>[1]!thsiFinD("ths_adjustment_nvg_ratio_fund",I$1,$A$4,$A160,101)</f>
        <v>36.484375</v>
      </c>
      <c r="J160" s="32">
        <f t="shared" si="42"/>
        <v>0.40274557401505751</v>
      </c>
      <c r="K160" s="45">
        <f t="shared" si="43"/>
        <v>0.3805755414571575</v>
      </c>
      <c r="L160" s="45">
        <f t="shared" si="44"/>
        <v>0.42491560657295752</v>
      </c>
      <c r="M160" s="32">
        <f>[1]!thsiFinD("ths_int_chg_ratio_index",M$1,$A$4,$A160,101)/100</f>
        <v>0.44538209383923999</v>
      </c>
      <c r="N160" s="32">
        <f>[1]!thsiFinD("ths_int_chg_ratio_index",N$1,$A$4,$A160,101)/100</f>
        <v>0.15317674400383</v>
      </c>
      <c r="O160" s="33">
        <f t="shared" si="37"/>
        <v>1.4027455740150576</v>
      </c>
      <c r="P160" s="33">
        <f t="shared" si="38"/>
        <v>1.3805755414571574</v>
      </c>
      <c r="Q160" s="33">
        <f t="shared" si="39"/>
        <v>1.4249156065729576</v>
      </c>
      <c r="R160" s="33">
        <f t="shared" si="40"/>
        <v>1.4453820938392399</v>
      </c>
      <c r="S160" s="33">
        <f t="shared" si="41"/>
        <v>1.1531767440038301</v>
      </c>
      <c r="T160" s="32">
        <f t="shared" si="49"/>
        <v>-2.8123215736752916E-2</v>
      </c>
      <c r="U160" s="32">
        <f t="shared" si="50"/>
        <v>-3.1176529161419442E-2</v>
      </c>
      <c r="V160" s="32">
        <f t="shared" si="51"/>
        <v>-2.5146501653919628E-2</v>
      </c>
      <c r="W160" s="32">
        <f t="shared" si="52"/>
        <v>-2.0078653627630949E-2</v>
      </c>
      <c r="X160" s="32">
        <f t="shared" si="52"/>
        <v>-1.3535039313825381E-2</v>
      </c>
      <c r="Y160" s="34">
        <f>MAX(O$4:O160)</f>
        <v>1.5898684592078638</v>
      </c>
      <c r="Z160" s="34">
        <f>MAX(P$4:P160)</f>
        <v>1.6265478360228376</v>
      </c>
      <c r="AA160" s="34">
        <f>MAX(Q$4:Q160)</f>
        <v>1.55318908239289</v>
      </c>
      <c r="AB160" s="34">
        <f>MAX(R$4:R160)</f>
        <v>1.6597850963507801</v>
      </c>
      <c r="AC160" s="34">
        <f>MAX(S$4:S160)</f>
        <v>1.1965561590029199</v>
      </c>
      <c r="AD160" s="35">
        <f t="shared" si="45"/>
        <v>-0.11769708626463238</v>
      </c>
      <c r="AE160" s="35">
        <f t="shared" si="46"/>
        <v>-0.15122352329158706</v>
      </c>
      <c r="AF160" s="35">
        <f t="shared" si="47"/>
        <v>-8.2587160361899059E-2</v>
      </c>
      <c r="AG160" s="35">
        <f t="shared" si="48"/>
        <v>-0.12917515826773529</v>
      </c>
      <c r="AH160" s="35">
        <f t="shared" si="48"/>
        <v>-3.6253555399553883E-2</v>
      </c>
    </row>
    <row r="161" spans="1:34">
      <c r="A161" s="28">
        <v>44070</v>
      </c>
      <c r="B161" s="12">
        <f>[1]!thsiFinD("ths_int_chg_ratio_index",B$1,$A$4,$A161,101)</f>
        <v>11.551032082509</v>
      </c>
      <c r="C161" s="12">
        <f>[1]!thsiFinD("ths_int_chg_ratio_index",C$1,$A$4,$A161,101)</f>
        <v>55.496267196957</v>
      </c>
      <c r="D161" s="12">
        <f>[1]!thsiFinD("ths_int_chg_ratio_index",D$1,$A$4,$A161,101)</f>
        <v>39.014040474113003</v>
      </c>
      <c r="E161" s="12">
        <f>[1]!thsiFinD("ths_int_chg_ratio_index",E$1,$A$4,$A161,101)</f>
        <v>59.117196685987999</v>
      </c>
      <c r="F161" s="12">
        <f>[1]!thsiFinD("ths_adjustment_nvg_ratio_fund",F$1,$A$4,$A161,101)</f>
        <v>60.282381829343002</v>
      </c>
      <c r="G161" s="12">
        <f>[1]!thsiFinD("ths_adjustment_nvg_ratio_fund",G$1,$A$4,$A161,101)</f>
        <v>38.081725312144997</v>
      </c>
      <c r="H161" s="12">
        <f>[1]!thsiFinD("ths_adjustment_nvg_ratio_fund",H$1,$A$4,$A161,101)</f>
        <v>40.153846153845997</v>
      </c>
      <c r="I161" s="12">
        <f>[1]!thsiFinD("ths_adjustment_nvg_ratio_fund",I$1,$A$4,$A161,101)</f>
        <v>37.9296875</v>
      </c>
      <c r="J161" s="32">
        <f t="shared" si="42"/>
        <v>0.42703272154362626</v>
      </c>
      <c r="K161" s="45">
        <f t="shared" si="43"/>
        <v>0.41294634109891754</v>
      </c>
      <c r="L161" s="45">
        <f t="shared" si="44"/>
        <v>0.44111910198833498</v>
      </c>
      <c r="M161" s="32">
        <f>[1]!thsiFinD("ths_int_chg_ratio_index",M$1,$A$4,$A161,101)/100</f>
        <v>0.47420080811280002</v>
      </c>
      <c r="N161" s="32">
        <f>[1]!thsiFinD("ths_int_chg_ratio_index",N$1,$A$4,$A161,101)/100</f>
        <v>0.16013654272739999</v>
      </c>
      <c r="O161" s="33">
        <f t="shared" si="37"/>
        <v>1.4270327215436263</v>
      </c>
      <c r="P161" s="33">
        <f t="shared" si="38"/>
        <v>1.4129463410989176</v>
      </c>
      <c r="Q161" s="33">
        <f t="shared" si="39"/>
        <v>1.4411191019883349</v>
      </c>
      <c r="R161" s="33">
        <f t="shared" si="40"/>
        <v>1.4742008081128</v>
      </c>
      <c r="S161" s="33">
        <f t="shared" si="41"/>
        <v>1.1601365427274</v>
      </c>
      <c r="T161" s="32">
        <f t="shared" si="49"/>
        <v>1.7314007599433578E-2</v>
      </c>
      <c r="U161" s="32">
        <f t="shared" si="50"/>
        <v>2.3447322272270421E-2</v>
      </c>
      <c r="V161" s="32">
        <f t="shared" si="51"/>
        <v>1.1371547438060681E-2</v>
      </c>
      <c r="W161" s="32">
        <f t="shared" si="52"/>
        <v>1.9938474674894735E-2</v>
      </c>
      <c r="X161" s="32">
        <f t="shared" si="52"/>
        <v>6.035326986742362E-3</v>
      </c>
      <c r="Y161" s="34">
        <f>MAX(O$4:O161)</f>
        <v>1.5898684592078638</v>
      </c>
      <c r="Z161" s="34">
        <f>MAX(P$4:P161)</f>
        <v>1.6265478360228376</v>
      </c>
      <c r="AA161" s="34">
        <f>MAX(Q$4:Q161)</f>
        <v>1.55318908239289</v>
      </c>
      <c r="AB161" s="34">
        <f>MAX(R$4:R161)</f>
        <v>1.6597850963507801</v>
      </c>
      <c r="AC161" s="34">
        <f>MAX(S$4:S161)</f>
        <v>1.1965561590029199</v>
      </c>
      <c r="AD161" s="35">
        <f t="shared" si="45"/>
        <v>-0.10242088691121576</v>
      </c>
      <c r="AE161" s="35">
        <f t="shared" si="46"/>
        <v>-0.13132198770508274</v>
      </c>
      <c r="AF161" s="35">
        <f t="shared" si="47"/>
        <v>-7.2154756735668402E-2</v>
      </c>
      <c r="AG161" s="35">
        <f t="shared" si="48"/>
        <v>-0.11181223921458727</v>
      </c>
      <c r="AH161" s="35">
        <f t="shared" si="48"/>
        <v>-3.0437030474079974E-2</v>
      </c>
    </row>
    <row r="162" spans="1:34">
      <c r="A162" s="28">
        <v>44071</v>
      </c>
      <c r="B162" s="12">
        <f>[1]!thsiFinD("ths_int_chg_ratio_index",B$1,$A$4,$A162,101)</f>
        <v>11.935267574644</v>
      </c>
      <c r="C162" s="12">
        <f>[1]!thsiFinD("ths_int_chg_ratio_index",C$1,$A$4,$A162,101)</f>
        <v>56.846705650571998</v>
      </c>
      <c r="D162" s="12">
        <f>[1]!thsiFinD("ths_int_chg_ratio_index",D$1,$A$4,$A162,101)</f>
        <v>38.629495017963002</v>
      </c>
      <c r="E162" s="12">
        <f>[1]!thsiFinD("ths_int_chg_ratio_index",E$1,$A$4,$A162,101)</f>
        <v>63.007617044912003</v>
      </c>
      <c r="F162" s="12">
        <f>[1]!thsiFinD("ths_adjustment_nvg_ratio_fund",F$1,$A$4,$A162,101)</f>
        <v>61.325966850828998</v>
      </c>
      <c r="G162" s="12">
        <f>[1]!thsiFinD("ths_adjustment_nvg_ratio_fund",G$1,$A$4,$A162,101)</f>
        <v>40.181611804767002</v>
      </c>
      <c r="H162" s="12">
        <f>[1]!thsiFinD("ths_adjustment_nvg_ratio_fund",H$1,$A$4,$A162,101)</f>
        <v>42.692307692307999</v>
      </c>
      <c r="I162" s="12">
        <f>[1]!thsiFinD("ths_adjustment_nvg_ratio_fund",I$1,$A$4,$A162,101)</f>
        <v>39.921875</v>
      </c>
      <c r="J162" s="32">
        <f t="shared" si="42"/>
        <v>0.44317605829499374</v>
      </c>
      <c r="K162" s="45">
        <f t="shared" si="43"/>
        <v>0.4260477132202275</v>
      </c>
      <c r="L162" s="45">
        <f t="shared" si="44"/>
        <v>0.46030440336975997</v>
      </c>
      <c r="M162" s="32">
        <f>[1]!thsiFinD("ths_int_chg_ratio_index",M$1,$A$4,$A162,101)/100</f>
        <v>0.49760098232729999</v>
      </c>
      <c r="N162" s="32">
        <f>[1]!thsiFinD("ths_int_chg_ratio_index",N$1,$A$4,$A162,101)/100</f>
        <v>0.18588377207069001</v>
      </c>
      <c r="O162" s="33">
        <f t="shared" si="37"/>
        <v>1.4431760582949937</v>
      </c>
      <c r="P162" s="33">
        <f t="shared" si="38"/>
        <v>1.4260477132202274</v>
      </c>
      <c r="Q162" s="33">
        <f t="shared" si="39"/>
        <v>1.4603044033697601</v>
      </c>
      <c r="R162" s="33">
        <f t="shared" si="40"/>
        <v>1.4976009823273</v>
      </c>
      <c r="S162" s="33">
        <f t="shared" si="41"/>
        <v>1.1858837720706901</v>
      </c>
      <c r="T162" s="32">
        <f t="shared" si="49"/>
        <v>1.1312520384189284E-2</v>
      </c>
      <c r="U162" s="32">
        <f t="shared" si="50"/>
        <v>9.2723776835856864E-3</v>
      </c>
      <c r="V162" s="32">
        <f t="shared" si="51"/>
        <v>1.3312779877079572E-2</v>
      </c>
      <c r="W162" s="32">
        <f t="shared" si="52"/>
        <v>1.5873125347459105E-2</v>
      </c>
      <c r="X162" s="32">
        <f t="shared" si="52"/>
        <v>2.2193275011198388E-2</v>
      </c>
      <c r="Y162" s="34">
        <f>MAX(O$4:O162)</f>
        <v>1.5898684592078638</v>
      </c>
      <c r="Z162" s="34">
        <f>MAX(P$4:P162)</f>
        <v>1.6265478360228376</v>
      </c>
      <c r="AA162" s="34">
        <f>MAX(Q$4:Q162)</f>
        <v>1.55318908239289</v>
      </c>
      <c r="AB162" s="34">
        <f>MAX(R$4:R162)</f>
        <v>1.6597850963507801</v>
      </c>
      <c r="AC162" s="34">
        <f>MAX(S$4:S162)</f>
        <v>1.1965561590029199</v>
      </c>
      <c r="AD162" s="35">
        <f t="shared" si="45"/>
        <v>-9.2267004897976346E-2</v>
      </c>
      <c r="AE162" s="35">
        <f t="shared" si="46"/>
        <v>-0.12326727708965768</v>
      </c>
      <c r="AF162" s="35">
        <f t="shared" si="47"/>
        <v>-5.9802557252095156E-2</v>
      </c>
      <c r="AG162" s="35">
        <f t="shared" si="48"/>
        <v>-9.7713923555561299E-2</v>
      </c>
      <c r="AH162" s="35">
        <f t="shared" si="48"/>
        <v>-8.919252850717041E-3</v>
      </c>
    </row>
    <row r="163" spans="1:34">
      <c r="A163" s="28">
        <v>44074</v>
      </c>
      <c r="B163" s="12">
        <f>[1]!thsiFinD("ths_int_chg_ratio_index",B$1,$A$4,$A163,101)</f>
        <v>11.972786677999</v>
      </c>
      <c r="C163" s="12">
        <f>[1]!thsiFinD("ths_int_chg_ratio_index",C$1,$A$4,$A163,101)</f>
        <v>55.185429822050999</v>
      </c>
      <c r="D163" s="12">
        <f>[1]!thsiFinD("ths_int_chg_ratio_index",D$1,$A$4,$A163,101)</f>
        <v>39.570740457657003</v>
      </c>
      <c r="E163" s="12">
        <f>[1]!thsiFinD("ths_int_chg_ratio_index",E$1,$A$4,$A163,101)</f>
        <v>60.977233436931002</v>
      </c>
      <c r="F163" s="12">
        <f>[1]!thsiFinD("ths_adjustment_nvg_ratio_fund",F$1,$A$4,$A163,101)</f>
        <v>59.975445058318002</v>
      </c>
      <c r="G163" s="12">
        <f>[1]!thsiFinD("ths_adjustment_nvg_ratio_fund",G$1,$A$4,$A163,101)</f>
        <v>38.649262202042998</v>
      </c>
      <c r="H163" s="12">
        <f>[1]!thsiFinD("ths_adjustment_nvg_ratio_fund",H$1,$A$4,$A163,101)</f>
        <v>41.923076923076998</v>
      </c>
      <c r="I163" s="12">
        <f>[1]!thsiFinD("ths_adjustment_nvg_ratio_fund",I$1,$A$4,$A163,101)</f>
        <v>38.41796875</v>
      </c>
      <c r="J163" s="32">
        <f t="shared" si="42"/>
        <v>0.43333992916009501</v>
      </c>
      <c r="K163" s="45">
        <f t="shared" si="43"/>
        <v>0.41926547598659497</v>
      </c>
      <c r="L163" s="45">
        <f t="shared" si="44"/>
        <v>0.44741438233359498</v>
      </c>
      <c r="M163" s="32">
        <f>[1]!thsiFinD("ths_int_chg_ratio_index",M$1,$A$4,$A163,101)/100</f>
        <v>0.49178122100701999</v>
      </c>
      <c r="N163" s="32">
        <f>[1]!thsiFinD("ths_int_chg_ratio_index",N$1,$A$4,$A163,101)/100</f>
        <v>0.17971216276785998</v>
      </c>
      <c r="O163" s="33">
        <f t="shared" si="37"/>
        <v>1.433339929160095</v>
      </c>
      <c r="P163" s="33">
        <f t="shared" si="38"/>
        <v>1.419265475986595</v>
      </c>
      <c r="Q163" s="33">
        <f t="shared" si="39"/>
        <v>1.447414382333595</v>
      </c>
      <c r="R163" s="33">
        <f t="shared" si="40"/>
        <v>1.49178122100702</v>
      </c>
      <c r="S163" s="33">
        <f t="shared" si="41"/>
        <v>1.17971216276786</v>
      </c>
      <c r="T163" s="32">
        <f t="shared" si="49"/>
        <v>-6.8156127441023617E-3</v>
      </c>
      <c r="U163" s="32">
        <f t="shared" si="50"/>
        <v>-4.7559679600881477E-3</v>
      </c>
      <c r="V163" s="32">
        <f t="shared" si="51"/>
        <v>-8.8269411544746879E-3</v>
      </c>
      <c r="W163" s="32">
        <f t="shared" si="52"/>
        <v>-3.886056024907214E-3</v>
      </c>
      <c r="X163" s="32">
        <f t="shared" si="52"/>
        <v>-5.2042278072949033E-3</v>
      </c>
      <c r="Y163" s="34">
        <f>MAX(O$4:O163)</f>
        <v>1.5898684592078638</v>
      </c>
      <c r="Z163" s="34">
        <f>MAX(P$4:P163)</f>
        <v>1.6265478360228376</v>
      </c>
      <c r="AA163" s="34">
        <f>MAX(Q$4:Q163)</f>
        <v>1.55318908239289</v>
      </c>
      <c r="AB163" s="34">
        <f>MAX(R$4:R163)</f>
        <v>1.6597850963507801</v>
      </c>
      <c r="AC163" s="34">
        <f>MAX(S$4:S163)</f>
        <v>1.1965561590029199</v>
      </c>
      <c r="AD163" s="35">
        <f t="shared" si="45"/>
        <v>-9.8453761467635847E-2</v>
      </c>
      <c r="AE163" s="35">
        <f t="shared" si="46"/>
        <v>-0.12743698982938012</v>
      </c>
      <c r="AF163" s="35">
        <f t="shared" si="47"/>
        <v>-6.8101624752818446E-2</v>
      </c>
      <c r="AG163" s="35">
        <f t="shared" si="48"/>
        <v>-0.10122025779911814</v>
      </c>
      <c r="AH163" s="35">
        <f t="shared" si="48"/>
        <v>-1.4077062834305987E-2</v>
      </c>
    </row>
    <row r="164" spans="1:34">
      <c r="A164" s="28">
        <v>44075</v>
      </c>
      <c r="B164" s="12">
        <f>[1]!thsiFinD("ths_int_chg_ratio_index",B$1,$A$4,$A164,101)</f>
        <v>12.229979154526999</v>
      </c>
      <c r="C164" s="12">
        <f>[1]!thsiFinD("ths_int_chg_ratio_index",C$1,$A$4,$A164,101)</f>
        <v>55.694458203742997</v>
      </c>
      <c r="D164" s="12">
        <f>[1]!thsiFinD("ths_int_chg_ratio_index",D$1,$A$4,$A164,101)</f>
        <v>39.905635194798997</v>
      </c>
      <c r="E164" s="12">
        <f>[1]!thsiFinD("ths_int_chg_ratio_index",E$1,$A$4,$A164,101)</f>
        <v>62.335389379021002</v>
      </c>
      <c r="F164" s="12">
        <f>[1]!thsiFinD("ths_adjustment_nvg_ratio_fund",F$1,$A$4,$A164,101)</f>
        <v>62.369551872313998</v>
      </c>
      <c r="G164" s="12">
        <f>[1]!thsiFinD("ths_adjustment_nvg_ratio_fund",G$1,$A$4,$A164,101)</f>
        <v>39.784335981839</v>
      </c>
      <c r="H164" s="12">
        <f>[1]!thsiFinD("ths_adjustment_nvg_ratio_fund",H$1,$A$4,$A164,101)</f>
        <v>43.461538461537998</v>
      </c>
      <c r="I164" s="12">
        <f>[1]!thsiFinD("ths_adjustment_nvg_ratio_fund",I$1,$A$4,$A164,101)</f>
        <v>40.751953125</v>
      </c>
      <c r="J164" s="32">
        <f t="shared" si="42"/>
        <v>0.44566605171597623</v>
      </c>
      <c r="K164" s="45">
        <f t="shared" si="43"/>
        <v>0.42541365483022497</v>
      </c>
      <c r="L164" s="45">
        <f t="shared" si="44"/>
        <v>0.46591844860172749</v>
      </c>
      <c r="M164" s="32">
        <f>[1]!thsiFinD("ths_int_chg_ratio_index",M$1,$A$4,$A164,101)/100</f>
        <v>0.49940667352966001</v>
      </c>
      <c r="N164" s="32">
        <f>[1]!thsiFinD("ths_int_chg_ratio_index",N$1,$A$4,$A164,101)/100</f>
        <v>0.18632591082090999</v>
      </c>
      <c r="O164" s="33">
        <f t="shared" si="37"/>
        <v>1.4456660517159763</v>
      </c>
      <c r="P164" s="33">
        <f t="shared" si="38"/>
        <v>1.425413654830225</v>
      </c>
      <c r="Q164" s="33">
        <f t="shared" si="39"/>
        <v>1.4659184486017276</v>
      </c>
      <c r="R164" s="33">
        <f t="shared" si="40"/>
        <v>1.4994066735296601</v>
      </c>
      <c r="S164" s="33">
        <f t="shared" si="41"/>
        <v>1.1863259108209099</v>
      </c>
      <c r="T164" s="32">
        <f t="shared" si="49"/>
        <v>8.5995808147925068E-3</v>
      </c>
      <c r="U164" s="32">
        <f t="shared" si="50"/>
        <v>4.3319441976534812E-3</v>
      </c>
      <c r="V164" s="32">
        <f t="shared" si="51"/>
        <v>1.2784221639624338E-2</v>
      </c>
      <c r="W164" s="32">
        <f t="shared" si="52"/>
        <v>5.1116426559469907E-3</v>
      </c>
      <c r="X164" s="32">
        <f t="shared" si="52"/>
        <v>5.6062387604216557E-3</v>
      </c>
      <c r="Y164" s="34">
        <f>MAX(O$4:O164)</f>
        <v>1.5898684592078638</v>
      </c>
      <c r="Z164" s="34">
        <f>MAX(P$4:P164)</f>
        <v>1.6265478360228376</v>
      </c>
      <c r="AA164" s="34">
        <f>MAX(Q$4:Q164)</f>
        <v>1.55318908239289</v>
      </c>
      <c r="AB164" s="34">
        <f>MAX(R$4:R164)</f>
        <v>1.6597850963507801</v>
      </c>
      <c r="AC164" s="34">
        <f>MAX(S$4:S164)</f>
        <v>1.1965561590029199</v>
      </c>
      <c r="AD164" s="35">
        <f t="shared" si="45"/>
        <v>-9.0700841731104598E-2</v>
      </c>
      <c r="AE164" s="35">
        <f t="shared" si="46"/>
        <v>-0.12365709556038451</v>
      </c>
      <c r="AF164" s="35">
        <f t="shared" si="47"/>
        <v>-5.6188029378052673E-2</v>
      </c>
      <c r="AG164" s="35">
        <f t="shared" si="48"/>
        <v>-9.6626016930583147E-2</v>
      </c>
      <c r="AH164" s="35">
        <f t="shared" si="48"/>
        <v>-8.5497434491790258E-3</v>
      </c>
    </row>
    <row r="165" spans="1:34">
      <c r="A165" s="28">
        <v>44076</v>
      </c>
      <c r="B165" s="12">
        <f>[1]!thsiFinD("ths_int_chg_ratio_index",B$1,$A$4,$A165,101)</f>
        <v>12.941699555770001</v>
      </c>
      <c r="C165" s="12">
        <f>[1]!thsiFinD("ths_int_chg_ratio_index",C$1,$A$4,$A165,101)</f>
        <v>54.230938453945001</v>
      </c>
      <c r="D165" s="12">
        <f>[1]!thsiFinD("ths_int_chg_ratio_index",D$1,$A$4,$A165,101)</f>
        <v>39.542997640341</v>
      </c>
      <c r="E165" s="12">
        <f>[1]!thsiFinD("ths_int_chg_ratio_index",E$1,$A$4,$A165,101)</f>
        <v>63.214303697382</v>
      </c>
      <c r="F165" s="12">
        <f>[1]!thsiFinD("ths_adjustment_nvg_ratio_fund",F$1,$A$4,$A165,101)</f>
        <v>63.720073664825001</v>
      </c>
      <c r="G165" s="12">
        <f>[1]!thsiFinD("ths_adjustment_nvg_ratio_fund",G$1,$A$4,$A165,101)</f>
        <v>40.351872871737001</v>
      </c>
      <c r="H165" s="12">
        <f>[1]!thsiFinD("ths_adjustment_nvg_ratio_fund",H$1,$A$4,$A165,101)</f>
        <v>43.307692307692001</v>
      </c>
      <c r="I165" s="12">
        <f>[1]!thsiFinD("ths_adjustment_nvg_ratio_fund",I$1,$A$4,$A165,101)</f>
        <v>41.982421875</v>
      </c>
      <c r="J165" s="32">
        <f t="shared" si="42"/>
        <v>0.44911500008336502</v>
      </c>
      <c r="K165" s="45">
        <f t="shared" si="43"/>
        <v>0.42482484836859497</v>
      </c>
      <c r="L165" s="45">
        <f t="shared" si="44"/>
        <v>0.47340515179813503</v>
      </c>
      <c r="M165" s="32">
        <f>[1]!thsiFinD("ths_int_chg_ratio_index",M$1,$A$4,$A165,101)/100</f>
        <v>0.50507675898471005</v>
      </c>
      <c r="N165" s="32">
        <f>[1]!thsiFinD("ths_int_chg_ratio_index",N$1,$A$4,$A165,101)/100</f>
        <v>0.18696080152198999</v>
      </c>
      <c r="O165" s="33">
        <f t="shared" si="37"/>
        <v>1.449115000083365</v>
      </c>
      <c r="P165" s="33">
        <f t="shared" si="38"/>
        <v>1.424824848368595</v>
      </c>
      <c r="Q165" s="33">
        <f t="shared" si="39"/>
        <v>1.473405151798135</v>
      </c>
      <c r="R165" s="33">
        <f t="shared" si="40"/>
        <v>1.5050767589847101</v>
      </c>
      <c r="S165" s="33">
        <f t="shared" si="41"/>
        <v>1.1869608015219899</v>
      </c>
      <c r="T165" s="32">
        <f t="shared" si="49"/>
        <v>2.3857158181828098E-3</v>
      </c>
      <c r="U165" s="32">
        <f t="shared" si="50"/>
        <v>-4.130776070754294E-4</v>
      </c>
      <c r="V165" s="32">
        <f t="shared" si="51"/>
        <v>5.1071757801728346E-3</v>
      </c>
      <c r="W165" s="32">
        <f t="shared" si="52"/>
        <v>3.7815527669371463E-3</v>
      </c>
      <c r="X165" s="32">
        <f t="shared" si="52"/>
        <v>5.3517393094848487E-4</v>
      </c>
      <c r="Y165" s="34">
        <f>MAX(O$4:O165)</f>
        <v>1.5898684592078638</v>
      </c>
      <c r="Z165" s="34">
        <f>MAX(P$4:P165)</f>
        <v>1.6265478360228376</v>
      </c>
      <c r="AA165" s="34">
        <f>MAX(Q$4:Q165)</f>
        <v>1.55318908239289</v>
      </c>
      <c r="AB165" s="34">
        <f>MAX(R$4:R165)</f>
        <v>1.6597850963507801</v>
      </c>
      <c r="AC165" s="34">
        <f>MAX(S$4:S165)</f>
        <v>1.1965561590029199</v>
      </c>
      <c r="AD165" s="35">
        <f t="shared" si="45"/>
        <v>-8.8531512345762065E-2</v>
      </c>
      <c r="AE165" s="35">
        <f t="shared" si="46"/>
        <v>-0.124019093190328</v>
      </c>
      <c r="AF165" s="35">
        <f t="shared" si="47"/>
        <v>-5.1367815740654965E-2</v>
      </c>
      <c r="AG165" s="35">
        <f t="shared" si="48"/>
        <v>-9.3209860545327983E-2</v>
      </c>
      <c r="AH165" s="35">
        <f t="shared" si="48"/>
        <v>-8.0191451180409157E-3</v>
      </c>
    </row>
    <row r="166" spans="1:34">
      <c r="A166" s="28">
        <v>44077</v>
      </c>
      <c r="B166" s="12">
        <f>[1]!thsiFinD("ths_int_chg_ratio_index",B$1,$A$4,$A166,101)</f>
        <v>11.237405297505999</v>
      </c>
      <c r="C166" s="12">
        <f>[1]!thsiFinD("ths_int_chg_ratio_index",C$1,$A$4,$A166,101)</f>
        <v>54.260825480283003</v>
      </c>
      <c r="D166" s="12">
        <f>[1]!thsiFinD("ths_int_chg_ratio_index",D$1,$A$4,$A166,101)</f>
        <v>37.502414870541998</v>
      </c>
      <c r="E166" s="12">
        <f>[1]!thsiFinD("ths_int_chg_ratio_index",E$1,$A$4,$A166,101)</f>
        <v>61.921645259842997</v>
      </c>
      <c r="F166" s="12">
        <f>[1]!thsiFinD("ths_adjustment_nvg_ratio_fund",F$1,$A$4,$A166,101)</f>
        <v>62.124002455494001</v>
      </c>
      <c r="G166" s="12">
        <f>[1]!thsiFinD("ths_adjustment_nvg_ratio_fund",G$1,$A$4,$A166,101)</f>
        <v>38.251986379115003</v>
      </c>
      <c r="H166" s="12">
        <f>[1]!thsiFinD("ths_adjustment_nvg_ratio_fund",H$1,$A$4,$A166,101)</f>
        <v>41.615384615384997</v>
      </c>
      <c r="I166" s="12">
        <f>[1]!thsiFinD("ths_adjustment_nvg_ratio_fund",I$1,$A$4,$A166,101)</f>
        <v>39.794921875</v>
      </c>
      <c r="J166" s="32">
        <f t="shared" si="42"/>
        <v>0.43338573279145998</v>
      </c>
      <c r="K166" s="45">
        <f t="shared" si="43"/>
        <v>0.41230572727043502</v>
      </c>
      <c r="L166" s="45">
        <f t="shared" si="44"/>
        <v>0.45446573831248499</v>
      </c>
      <c r="M166" s="32">
        <f>[1]!thsiFinD("ths_int_chg_ratio_index",M$1,$A$4,$A166,101)/100</f>
        <v>0.49916128723198999</v>
      </c>
      <c r="N166" s="32">
        <f>[1]!thsiFinD("ths_int_chg_ratio_index",N$1,$A$4,$A166,101)/100</f>
        <v>0.17960534193526001</v>
      </c>
      <c r="O166" s="33">
        <f t="shared" si="37"/>
        <v>1.4333857327914599</v>
      </c>
      <c r="P166" s="33">
        <f t="shared" si="38"/>
        <v>1.4123057272704349</v>
      </c>
      <c r="Q166" s="33">
        <f t="shared" si="39"/>
        <v>1.454465738312485</v>
      </c>
      <c r="R166" s="33">
        <f t="shared" si="40"/>
        <v>1.4991612872319899</v>
      </c>
      <c r="S166" s="33">
        <f t="shared" si="41"/>
        <v>1.1796053419352601</v>
      </c>
      <c r="T166" s="32">
        <f t="shared" si="49"/>
        <v>-1.0854395469648948E-2</v>
      </c>
      <c r="U166" s="32">
        <f t="shared" si="50"/>
        <v>-8.7864281090369589E-3</v>
      </c>
      <c r="V166" s="32">
        <f t="shared" si="51"/>
        <v>-1.2854178949039508E-2</v>
      </c>
      <c r="W166" s="32">
        <f t="shared" si="52"/>
        <v>-3.9303455570668389E-3</v>
      </c>
      <c r="X166" s="32">
        <f t="shared" si="52"/>
        <v>-6.196885000160246E-3</v>
      </c>
      <c r="Y166" s="34">
        <f>MAX(O$4:O166)</f>
        <v>1.5898684592078638</v>
      </c>
      <c r="Z166" s="34">
        <f>MAX(P$4:P166)</f>
        <v>1.6265478360228376</v>
      </c>
      <c r="AA166" s="34">
        <f>MAX(Q$4:Q166)</f>
        <v>1.55318908239289</v>
      </c>
      <c r="AB166" s="34">
        <f>MAX(R$4:R166)</f>
        <v>1.6597850963507801</v>
      </c>
      <c r="AC166" s="34">
        <f>MAX(S$4:S166)</f>
        <v>1.1965561590029199</v>
      </c>
      <c r="AD166" s="35">
        <f t="shared" si="45"/>
        <v>-9.8424951768883995E-2</v>
      </c>
      <c r="AE166" s="35">
        <f t="shared" si="46"/>
        <v>-0.13171583645290008</v>
      </c>
      <c r="AF166" s="35">
        <f t="shared" si="47"/>
        <v>-6.3561703593942864E-2</v>
      </c>
      <c r="AG166" s="35">
        <f t="shared" si="48"/>
        <v>-9.6773859141125684E-2</v>
      </c>
      <c r="AH166" s="35">
        <f t="shared" si="48"/>
        <v>-1.4166336398105051E-2</v>
      </c>
    </row>
    <row r="167" spans="1:34">
      <c r="A167" s="28">
        <v>44078</v>
      </c>
      <c r="B167" s="12">
        <f>[1]!thsiFinD("ths_int_chg_ratio_index",B$1,$A$4,$A167,101)</f>
        <v>11.178467286837</v>
      </c>
      <c r="C167" s="12">
        <f>[1]!thsiFinD("ths_int_chg_ratio_index",C$1,$A$4,$A167,101)</f>
        <v>57.970243452081</v>
      </c>
      <c r="D167" s="12">
        <f>[1]!thsiFinD("ths_int_chg_ratio_index",D$1,$A$4,$A167,101)</f>
        <v>36.339275925217002</v>
      </c>
      <c r="E167" s="12">
        <f>[1]!thsiFinD("ths_int_chg_ratio_index",E$1,$A$4,$A167,101)</f>
        <v>61.161378486971003</v>
      </c>
      <c r="F167" s="12">
        <f>[1]!thsiFinD("ths_adjustment_nvg_ratio_fund",F$1,$A$4,$A167,101)</f>
        <v>60.527931246163</v>
      </c>
      <c r="G167" s="12">
        <f>[1]!thsiFinD("ths_adjustment_nvg_ratio_fund",G$1,$A$4,$A167,101)</f>
        <v>37.173666288309001</v>
      </c>
      <c r="H167" s="12">
        <f>[1]!thsiFinD("ths_adjustment_nvg_ratio_fund",H$1,$A$4,$A167,101)</f>
        <v>40</v>
      </c>
      <c r="I167" s="12">
        <f>[1]!thsiFinD("ths_adjustment_nvg_ratio_fund",I$1,$A$4,$A167,101)</f>
        <v>38.06640625</v>
      </c>
      <c r="J167" s="32">
        <f t="shared" si="42"/>
        <v>0.42802171116947252</v>
      </c>
      <c r="K167" s="45">
        <f t="shared" si="43"/>
        <v>0.416623412877765</v>
      </c>
      <c r="L167" s="45">
        <f t="shared" si="44"/>
        <v>0.43942000946117998</v>
      </c>
      <c r="M167" s="32">
        <f>[1]!thsiFinD("ths_int_chg_ratio_index",M$1,$A$4,$A167,101)/100</f>
        <v>0.49143621373831003</v>
      </c>
      <c r="N167" s="32">
        <f>[1]!thsiFinD("ths_int_chg_ratio_index",N$1,$A$4,$A167,101)/100</f>
        <v>0.16904751447291999</v>
      </c>
      <c r="O167" s="33">
        <f t="shared" si="37"/>
        <v>1.4280217111694724</v>
      </c>
      <c r="P167" s="33">
        <f t="shared" si="38"/>
        <v>1.4166234128777651</v>
      </c>
      <c r="Q167" s="33">
        <f t="shared" si="39"/>
        <v>1.43942000946118</v>
      </c>
      <c r="R167" s="33">
        <f t="shared" si="40"/>
        <v>1.4914362137383099</v>
      </c>
      <c r="S167" s="33">
        <f t="shared" si="41"/>
        <v>1.16904751447292</v>
      </c>
      <c r="T167" s="32">
        <f t="shared" si="49"/>
        <v>-3.7422038599067564E-3</v>
      </c>
      <c r="U167" s="32">
        <f t="shared" si="50"/>
        <v>3.0571890518882316E-3</v>
      </c>
      <c r="V167" s="32">
        <f t="shared" si="51"/>
        <v>-1.0344505514967683E-2</v>
      </c>
      <c r="W167" s="32">
        <f t="shared" si="52"/>
        <v>-5.1529302146958722E-3</v>
      </c>
      <c r="X167" s="32">
        <f t="shared" si="52"/>
        <v>-8.9503048918200268E-3</v>
      </c>
      <c r="Y167" s="34">
        <f>MAX(O$4:O167)</f>
        <v>1.5898684592078638</v>
      </c>
      <c r="Z167" s="34">
        <f>MAX(P$4:P167)</f>
        <v>1.6265478360228376</v>
      </c>
      <c r="AA167" s="34">
        <f>MAX(Q$4:Q167)</f>
        <v>1.55318908239289</v>
      </c>
      <c r="AB167" s="34">
        <f>MAX(R$4:R167)</f>
        <v>1.6597850963507801</v>
      </c>
      <c r="AC167" s="34">
        <f>MAX(S$4:S167)</f>
        <v>1.1965561590029199</v>
      </c>
      <c r="AD167" s="35">
        <f t="shared" si="45"/>
        <v>-0.10179882939437013</v>
      </c>
      <c r="AE167" s="35">
        <f t="shared" si="46"/>
        <v>-0.12906132761417599</v>
      </c>
      <c r="AF167" s="35">
        <f t="shared" si="47"/>
        <v>-7.3248694715542295E-2</v>
      </c>
      <c r="AG167" s="35">
        <f t="shared" si="48"/>
        <v>-0.10142812041306049</v>
      </c>
      <c r="AH167" s="35">
        <f t="shared" si="48"/>
        <v>-2.2989848259961865E-2</v>
      </c>
    </row>
    <row r="168" spans="1:34">
      <c r="A168" s="28">
        <v>44081</v>
      </c>
      <c r="B168" s="12">
        <f>[1]!thsiFinD("ths_int_chg_ratio_index",B$1,$A$4,$A168,101)</f>
        <v>9.2999769550109992</v>
      </c>
      <c r="C168" s="12">
        <f>[1]!thsiFinD("ths_int_chg_ratio_index",C$1,$A$4,$A168,101)</f>
        <v>53.298821718374001</v>
      </c>
      <c r="D168" s="12">
        <f>[1]!thsiFinD("ths_int_chg_ratio_index",D$1,$A$4,$A168,101)</f>
        <v>33.045794575274002</v>
      </c>
      <c r="E168" s="12">
        <f>[1]!thsiFinD("ths_int_chg_ratio_index",E$1,$A$4,$A168,101)</f>
        <v>55.438348619770998</v>
      </c>
      <c r="F168" s="12">
        <f>[1]!thsiFinD("ths_adjustment_nvg_ratio_fund",F$1,$A$4,$A168,101)</f>
        <v>56.660527931246001</v>
      </c>
      <c r="G168" s="12">
        <f>[1]!thsiFinD("ths_adjustment_nvg_ratio_fund",G$1,$A$4,$A168,101)</f>
        <v>32.690124858116</v>
      </c>
      <c r="H168" s="12">
        <f>[1]!thsiFinD("ths_adjustment_nvg_ratio_fund",H$1,$A$4,$A168,101)</f>
        <v>35</v>
      </c>
      <c r="I168" s="12">
        <f>[1]!thsiFinD("ths_adjustment_nvg_ratio_fund",I$1,$A$4,$A168,101)</f>
        <v>33.73046875</v>
      </c>
      <c r="J168" s="32">
        <f t="shared" si="42"/>
        <v>0.38645507925973999</v>
      </c>
      <c r="K168" s="45">
        <f t="shared" si="43"/>
        <v>0.37770735467107497</v>
      </c>
      <c r="L168" s="45">
        <f t="shared" si="44"/>
        <v>0.39520280384840506</v>
      </c>
      <c r="M168" s="32">
        <f>[1]!thsiFinD("ths_int_chg_ratio_index",M$1,$A$4,$A168,101)/100</f>
        <v>0.4456929816586</v>
      </c>
      <c r="N168" s="32">
        <f>[1]!thsiFinD("ths_int_chg_ratio_index",N$1,$A$4,$A168,101)/100</f>
        <v>0.14433887474272</v>
      </c>
      <c r="O168" s="33">
        <f t="shared" si="37"/>
        <v>1.3864550792597399</v>
      </c>
      <c r="P168" s="33">
        <f t="shared" si="38"/>
        <v>1.377707354671075</v>
      </c>
      <c r="Q168" s="33">
        <f t="shared" si="39"/>
        <v>1.395202803848405</v>
      </c>
      <c r="R168" s="33">
        <f t="shared" si="40"/>
        <v>1.4456929816585999</v>
      </c>
      <c r="S168" s="33">
        <f t="shared" si="41"/>
        <v>1.1443388747427199</v>
      </c>
      <c r="T168" s="32">
        <f t="shared" si="49"/>
        <v>-2.910784309833192E-2</v>
      </c>
      <c r="U168" s="32">
        <f t="shared" si="50"/>
        <v>-2.7470997480999571E-2</v>
      </c>
      <c r="V168" s="32">
        <f t="shared" si="51"/>
        <v>-3.0718765420891248E-2</v>
      </c>
      <c r="W168" s="32">
        <f t="shared" si="52"/>
        <v>-3.0670592317893264E-2</v>
      </c>
      <c r="X168" s="32">
        <f t="shared" si="52"/>
        <v>-2.1135701863529754E-2</v>
      </c>
      <c r="Y168" s="34">
        <f>MAX(O$4:O168)</f>
        <v>1.5898684592078638</v>
      </c>
      <c r="Z168" s="34">
        <f>MAX(P$4:P168)</f>
        <v>1.6265478360228376</v>
      </c>
      <c r="AA168" s="34">
        <f>MAX(Q$4:Q168)</f>
        <v>1.55318908239289</v>
      </c>
      <c r="AB168" s="34">
        <f>MAX(R$4:R168)</f>
        <v>1.6597850963507801</v>
      </c>
      <c r="AC168" s="34">
        <f>MAX(S$4:S168)</f>
        <v>1.1965561590029199</v>
      </c>
      <c r="AD168" s="35">
        <f t="shared" si="45"/>
        <v>-0.12794352813909693</v>
      </c>
      <c r="AE168" s="35">
        <f t="shared" si="46"/>
        <v>-0.15298688168939212</v>
      </c>
      <c r="AF168" s="35">
        <f t="shared" si="47"/>
        <v>-0.10171735066608023</v>
      </c>
      <c r="AG168" s="35">
        <f t="shared" si="48"/>
        <v>-0.1289878522001946</v>
      </c>
      <c r="AH168" s="35">
        <f t="shared" si="48"/>
        <v>-4.3639643544781226E-2</v>
      </c>
    </row>
    <row r="169" spans="1:34">
      <c r="A169" s="28">
        <v>44082</v>
      </c>
      <c r="B169" s="12">
        <f>[1]!thsiFinD("ths_int_chg_ratio_index",B$1,$A$4,$A169,101)</f>
        <v>8.6740745893617994</v>
      </c>
      <c r="C169" s="12">
        <f>[1]!thsiFinD("ths_int_chg_ratio_index",C$1,$A$4,$A169,101)</f>
        <v>50.840770859468002</v>
      </c>
      <c r="D169" s="12">
        <f>[1]!thsiFinD("ths_int_chg_ratio_index",D$1,$A$4,$A169,101)</f>
        <v>31.860502563733998</v>
      </c>
      <c r="E169" s="12">
        <f>[1]!thsiFinD("ths_int_chg_ratio_index",E$1,$A$4,$A169,101)</f>
        <v>56.242605671324</v>
      </c>
      <c r="F169" s="12">
        <f>[1]!thsiFinD("ths_adjustment_nvg_ratio_fund",F$1,$A$4,$A169,101)</f>
        <v>56.046654389196</v>
      </c>
      <c r="G169" s="12">
        <f>[1]!thsiFinD("ths_adjustment_nvg_ratio_fund",G$1,$A$4,$A169,101)</f>
        <v>31.895573212258999</v>
      </c>
      <c r="H169" s="12">
        <f>[1]!thsiFinD("ths_adjustment_nvg_ratio_fund",H$1,$A$4,$A169,101)</f>
        <v>34.230769230768999</v>
      </c>
      <c r="I169" s="12">
        <f>[1]!thsiFinD("ths_adjustment_nvg_ratio_fund",I$1,$A$4,$A169,101)</f>
        <v>33.65234375</v>
      </c>
      <c r="J169" s="32">
        <f t="shared" si="42"/>
        <v>0.37930411783263973</v>
      </c>
      <c r="K169" s="45">
        <f t="shared" si="43"/>
        <v>0.36904488420971954</v>
      </c>
      <c r="L169" s="45">
        <f t="shared" si="44"/>
        <v>0.38956335145555998</v>
      </c>
      <c r="M169" s="32">
        <f>[1]!thsiFinD("ths_int_chg_ratio_index",M$1,$A$4,$A169,101)/100</f>
        <v>0.44772499528290999</v>
      </c>
      <c r="N169" s="32">
        <f>[1]!thsiFinD("ths_int_chg_ratio_index",N$1,$A$4,$A169,101)/100</f>
        <v>0.15097471015635999</v>
      </c>
      <c r="O169" s="33">
        <f t="shared" si="37"/>
        <v>1.3793041178326397</v>
      </c>
      <c r="P169" s="33">
        <f t="shared" si="38"/>
        <v>1.3690448842097196</v>
      </c>
      <c r="Q169" s="33">
        <f t="shared" si="39"/>
        <v>1.3895633514555601</v>
      </c>
      <c r="R169" s="33">
        <f t="shared" si="40"/>
        <v>1.4477249952829099</v>
      </c>
      <c r="S169" s="33">
        <f t="shared" si="41"/>
        <v>1.1509747101563601</v>
      </c>
      <c r="T169" s="32">
        <f t="shared" si="49"/>
        <v>-5.1577303398233632E-3</v>
      </c>
      <c r="U169" s="32">
        <f t="shared" si="50"/>
        <v>-6.2875983291992288E-3</v>
      </c>
      <c r="V169" s="32">
        <f t="shared" si="51"/>
        <v>-4.0420305759776287E-3</v>
      </c>
      <c r="W169" s="32">
        <f t="shared" si="52"/>
        <v>1.4055637331646942E-3</v>
      </c>
      <c r="X169" s="32">
        <f t="shared" si="52"/>
        <v>5.7988377045499195E-3</v>
      </c>
      <c r="Y169" s="34">
        <f>MAX(O$4:O169)</f>
        <v>1.5898684592078638</v>
      </c>
      <c r="Z169" s="34">
        <f>MAX(P$4:P169)</f>
        <v>1.6265478360228376</v>
      </c>
      <c r="AA169" s="34">
        <f>MAX(Q$4:Q169)</f>
        <v>1.55318908239289</v>
      </c>
      <c r="AB169" s="34">
        <f>MAX(R$4:R169)</f>
        <v>1.6597850963507801</v>
      </c>
      <c r="AC169" s="34">
        <f>MAX(S$4:S169)</f>
        <v>1.1965561590029199</v>
      </c>
      <c r="AD169" s="35">
        <f t="shared" si="45"/>
        <v>-0.13244136026205311</v>
      </c>
      <c r="AE169" s="35">
        <f t="shared" si="46"/>
        <v>-0.15831255995689175</v>
      </c>
      <c r="AF169" s="35">
        <f t="shared" si="47"/>
        <v>-0.10534823660055814</v>
      </c>
      <c r="AG169" s="35">
        <f t="shared" si="48"/>
        <v>-0.12776358911410135</v>
      </c>
      <c r="AH169" s="35">
        <f t="shared" si="48"/>
        <v>-3.8093865050631948E-2</v>
      </c>
    </row>
    <row r="170" spans="1:34">
      <c r="A170" s="28">
        <v>44083</v>
      </c>
      <c r="B170" s="12">
        <f>[1]!thsiFinD("ths_int_chg_ratio_index",B$1,$A$4,$A170,101)</f>
        <v>5.4747372888637997</v>
      </c>
      <c r="C170" s="12">
        <f>[1]!thsiFinD("ths_int_chg_ratio_index",C$1,$A$4,$A170,101)</f>
        <v>42.452673566500003</v>
      </c>
      <c r="D170" s="12">
        <f>[1]!thsiFinD("ths_int_chg_ratio_index",D$1,$A$4,$A170,101)</f>
        <v>27.297108215815999</v>
      </c>
      <c r="E170" s="12">
        <f>[1]!thsiFinD("ths_int_chg_ratio_index",E$1,$A$4,$A170,101)</f>
        <v>48.233174238845002</v>
      </c>
      <c r="F170" s="12">
        <f>[1]!thsiFinD("ths_adjustment_nvg_ratio_fund",F$1,$A$4,$A170,101)</f>
        <v>50.644567219152997</v>
      </c>
      <c r="G170" s="12">
        <f>[1]!thsiFinD("ths_adjustment_nvg_ratio_fund",G$1,$A$4,$A170,101)</f>
        <v>28.093076049943001</v>
      </c>
      <c r="H170" s="12">
        <f>[1]!thsiFinD("ths_adjustment_nvg_ratio_fund",H$1,$A$4,$A170,101)</f>
        <v>29.384615384615</v>
      </c>
      <c r="I170" s="12">
        <f>[1]!thsiFinD("ths_adjustment_nvg_ratio_fund",I$1,$A$4,$A170,101)</f>
        <v>28.837890625</v>
      </c>
      <c r="J170" s="32">
        <f t="shared" si="42"/>
        <v>0.3255223032359198</v>
      </c>
      <c r="K170" s="45">
        <f t="shared" si="43"/>
        <v>0.30864423327506202</v>
      </c>
      <c r="L170" s="45">
        <f t="shared" si="44"/>
        <v>0.34240037319677752</v>
      </c>
      <c r="M170" s="32">
        <f>[1]!thsiFinD("ths_int_chg_ratio_index",M$1,$A$4,$A170,101)/100</f>
        <v>0.3826077817763</v>
      </c>
      <c r="N170" s="32">
        <f>[1]!thsiFinD("ths_int_chg_ratio_index",N$1,$A$4,$A170,101)/100</f>
        <v>0.12304101636683001</v>
      </c>
      <c r="O170" s="33">
        <f t="shared" si="37"/>
        <v>1.3255223032359198</v>
      </c>
      <c r="P170" s="33">
        <f t="shared" si="38"/>
        <v>1.3086442332750621</v>
      </c>
      <c r="Q170" s="33">
        <f t="shared" si="39"/>
        <v>1.3424003731967775</v>
      </c>
      <c r="R170" s="33">
        <f t="shared" si="40"/>
        <v>1.3826077817763001</v>
      </c>
      <c r="S170" s="33">
        <f t="shared" si="41"/>
        <v>1.1230410163668301</v>
      </c>
      <c r="T170" s="32">
        <f t="shared" si="49"/>
        <v>-3.8991991614749644E-2</v>
      </c>
      <c r="U170" s="32">
        <f t="shared" si="50"/>
        <v>-4.4118824467558437E-2</v>
      </c>
      <c r="V170" s="32">
        <f t="shared" si="51"/>
        <v>-3.3940862220768531E-2</v>
      </c>
      <c r="W170" s="32">
        <f t="shared" si="52"/>
        <v>-4.4978993744516194E-2</v>
      </c>
      <c r="X170" s="32">
        <f t="shared" si="52"/>
        <v>-2.4269598230994394E-2</v>
      </c>
      <c r="Y170" s="34">
        <f>MAX(O$4:O170)</f>
        <v>1.5898684592078638</v>
      </c>
      <c r="Z170" s="34">
        <f>MAX(P$4:P170)</f>
        <v>1.6265478360228376</v>
      </c>
      <c r="AA170" s="34">
        <f>MAX(Q$4:Q170)</f>
        <v>1.55318908239289</v>
      </c>
      <c r="AB170" s="34">
        <f>MAX(R$4:R170)</f>
        <v>1.6597850963507801</v>
      </c>
      <c r="AC170" s="34">
        <f>MAX(S$4:S170)</f>
        <v>1.1965561590029199</v>
      </c>
      <c r="AD170" s="35">
        <f t="shared" si="45"/>
        <v>-0.16626919946801877</v>
      </c>
      <c r="AE170" s="35">
        <f t="shared" si="46"/>
        <v>-0.19544682038070227</v>
      </c>
      <c r="AF170" s="35">
        <f t="shared" si="47"/>
        <v>-0.13571348883766621</v>
      </c>
      <c r="AG170" s="35">
        <f t="shared" si="48"/>
        <v>-0.1669959051830775</v>
      </c>
      <c r="AH170" s="35">
        <f t="shared" si="48"/>
        <v>-6.1438940481781779E-2</v>
      </c>
    </row>
    <row r="171" spans="1:34">
      <c r="A171" s="28">
        <v>44084</v>
      </c>
      <c r="B171" s="12">
        <f>[1]!thsiFinD("ths_int_chg_ratio_index",B$1,$A$4,$A171,101)</f>
        <v>1.3781406828606</v>
      </c>
      <c r="C171" s="12">
        <f>[1]!thsiFinD("ths_int_chg_ratio_index",C$1,$A$4,$A171,101)</f>
        <v>40.654953336391998</v>
      </c>
      <c r="D171" s="12">
        <f>[1]!thsiFinD("ths_int_chg_ratio_index",D$1,$A$4,$A171,101)</f>
        <v>25.542750122238999</v>
      </c>
      <c r="E171" s="12">
        <f>[1]!thsiFinD("ths_int_chg_ratio_index",E$1,$A$4,$A171,101)</f>
        <v>46.228773649654002</v>
      </c>
      <c r="F171" s="12">
        <f>[1]!thsiFinD("ths_adjustment_nvg_ratio_fund",F$1,$A$4,$A171,101)</f>
        <v>49.539594843461998</v>
      </c>
      <c r="G171" s="12">
        <f>[1]!thsiFinD("ths_adjustment_nvg_ratio_fund",G$1,$A$4,$A171,101)</f>
        <v>27.071509648127002</v>
      </c>
      <c r="H171" s="12">
        <f>[1]!thsiFinD("ths_adjustment_nvg_ratio_fund",H$1,$A$4,$A171,101)</f>
        <v>28</v>
      </c>
      <c r="I171" s="12">
        <f>[1]!thsiFinD("ths_adjustment_nvg_ratio_fund",I$1,$A$4,$A171,101)</f>
        <v>28.046875</v>
      </c>
      <c r="J171" s="32">
        <f t="shared" si="42"/>
        <v>0.3080782466034182</v>
      </c>
      <c r="K171" s="45">
        <f t="shared" si="43"/>
        <v>0.28451154447786398</v>
      </c>
      <c r="L171" s="45">
        <f t="shared" si="44"/>
        <v>0.33164494872897249</v>
      </c>
      <c r="M171" s="32">
        <f>[1]!thsiFinD("ths_int_chg_ratio_index",M$1,$A$4,$A171,101)/100</f>
        <v>0.36751857750248001</v>
      </c>
      <c r="N171" s="32">
        <f>[1]!thsiFinD("ths_int_chg_ratio_index",N$1,$A$4,$A171,101)/100</f>
        <v>0.11761035855295</v>
      </c>
      <c r="O171" s="33">
        <f t="shared" si="37"/>
        <v>1.3080782466034182</v>
      </c>
      <c r="P171" s="33">
        <f t="shared" si="38"/>
        <v>1.2845115444778639</v>
      </c>
      <c r="Q171" s="33">
        <f t="shared" si="39"/>
        <v>1.3316449487289725</v>
      </c>
      <c r="R171" s="33">
        <f t="shared" si="40"/>
        <v>1.3675185775024801</v>
      </c>
      <c r="S171" s="33">
        <f t="shared" si="41"/>
        <v>1.11761035855295</v>
      </c>
      <c r="T171" s="32">
        <f t="shared" si="49"/>
        <v>-1.3160138150762446E-2</v>
      </c>
      <c r="U171" s="32">
        <f t="shared" si="50"/>
        <v>-1.8440985092489814E-2</v>
      </c>
      <c r="V171" s="32">
        <f t="shared" si="51"/>
        <v>-8.0120839375157349E-3</v>
      </c>
      <c r="W171" s="32">
        <f t="shared" si="52"/>
        <v>-1.0913582631825069E-2</v>
      </c>
      <c r="X171" s="32">
        <f t="shared" si="52"/>
        <v>-4.8356718363224971E-3</v>
      </c>
      <c r="Y171" s="34">
        <f>MAX(O$4:O171)</f>
        <v>1.5898684592078638</v>
      </c>
      <c r="Z171" s="34">
        <f>MAX(P$4:P171)</f>
        <v>1.6265478360228376</v>
      </c>
      <c r="AA171" s="34">
        <f>MAX(Q$4:Q171)</f>
        <v>1.55318908239289</v>
      </c>
      <c r="AB171" s="34">
        <f>MAX(R$4:R171)</f>
        <v>1.6597850963507801</v>
      </c>
      <c r="AC171" s="34">
        <f>MAX(S$4:S171)</f>
        <v>1.1965561590029199</v>
      </c>
      <c r="AD171" s="35">
        <f t="shared" si="45"/>
        <v>-0.17724121198356546</v>
      </c>
      <c r="AE171" s="35">
        <f t="shared" si="46"/>
        <v>-0.21028357357217708</v>
      </c>
      <c r="AF171" s="35">
        <f t="shared" si="47"/>
        <v>-0.1426382249111614</v>
      </c>
      <c r="AG171" s="35">
        <f t="shared" si="48"/>
        <v>-0.17608696420451064</v>
      </c>
      <c r="AH171" s="35">
        <f t="shared" si="48"/>
        <v>-6.5977513763963103E-2</v>
      </c>
    </row>
    <row r="172" spans="1:34">
      <c r="A172" s="28">
        <v>44085</v>
      </c>
      <c r="B172" s="12">
        <f>[1]!thsiFinD("ths_int_chg_ratio_index",B$1,$A$4,$A172,101)</f>
        <v>2.7847146133032998</v>
      </c>
      <c r="C172" s="12">
        <f>[1]!thsiFinD("ths_int_chg_ratio_index",C$1,$A$4,$A172,101)</f>
        <v>44.561802289170998</v>
      </c>
      <c r="D172" s="12">
        <f>[1]!thsiFinD("ths_int_chg_ratio_index",D$1,$A$4,$A172,101)</f>
        <v>28.712580293833</v>
      </c>
      <c r="E172" s="12">
        <f>[1]!thsiFinD("ths_int_chg_ratio_index",E$1,$A$4,$A172,101)</f>
        <v>49.546468163516003</v>
      </c>
      <c r="F172" s="12">
        <f>[1]!thsiFinD("ths_adjustment_nvg_ratio_fund",F$1,$A$4,$A172,101)</f>
        <v>55.187231430324999</v>
      </c>
      <c r="G172" s="12">
        <f>[1]!thsiFinD("ths_adjustment_nvg_ratio_fund",G$1,$A$4,$A172,101)</f>
        <v>30.022701475596001</v>
      </c>
      <c r="H172" s="12">
        <f>[1]!thsiFinD("ths_adjustment_nvg_ratio_fund",H$1,$A$4,$A172,101)</f>
        <v>31.461538461538002</v>
      </c>
      <c r="I172" s="12">
        <f>[1]!thsiFinD("ths_adjustment_nvg_ratio_fund",I$1,$A$4,$A172,101)</f>
        <v>32.197265625</v>
      </c>
      <c r="J172" s="32">
        <f t="shared" si="42"/>
        <v>0.34309287794035292</v>
      </c>
      <c r="K172" s="45">
        <f t="shared" si="43"/>
        <v>0.31401391339955831</v>
      </c>
      <c r="L172" s="45">
        <f t="shared" si="44"/>
        <v>0.37217184248114749</v>
      </c>
      <c r="M172" s="32">
        <f>[1]!thsiFinD("ths_int_chg_ratio_index",M$1,$A$4,$A172,101)/100</f>
        <v>0.40103384864455999</v>
      </c>
      <c r="N172" s="32">
        <f>[1]!thsiFinD("ths_int_chg_ratio_index",N$1,$A$4,$A172,101)/100</f>
        <v>0.12930281764474999</v>
      </c>
      <c r="O172" s="33">
        <f t="shared" si="37"/>
        <v>1.3430928779403528</v>
      </c>
      <c r="P172" s="33">
        <f t="shared" si="38"/>
        <v>1.3140139133995583</v>
      </c>
      <c r="Q172" s="33">
        <f t="shared" si="39"/>
        <v>1.3721718424811475</v>
      </c>
      <c r="R172" s="33">
        <f t="shared" si="40"/>
        <v>1.4010338486445599</v>
      </c>
      <c r="S172" s="33">
        <f t="shared" si="41"/>
        <v>1.1293028176447499</v>
      </c>
      <c r="T172" s="32">
        <f t="shared" si="49"/>
        <v>2.6767994520094041E-2</v>
      </c>
      <c r="U172" s="32">
        <f t="shared" si="50"/>
        <v>2.2967772495720684E-2</v>
      </c>
      <c r="V172" s="32">
        <f t="shared" si="51"/>
        <v>3.0433708167373785E-2</v>
      </c>
      <c r="W172" s="32">
        <f t="shared" si="52"/>
        <v>2.4508092024087436E-2</v>
      </c>
      <c r="X172" s="32">
        <f t="shared" si="52"/>
        <v>1.0462017466390527E-2</v>
      </c>
      <c r="Y172" s="34">
        <f>MAX(O$4:O172)</f>
        <v>1.5898684592078638</v>
      </c>
      <c r="Z172" s="34">
        <f>MAX(P$4:P172)</f>
        <v>1.6265478360228376</v>
      </c>
      <c r="AA172" s="34">
        <f>MAX(Q$4:Q172)</f>
        <v>1.55318908239289</v>
      </c>
      <c r="AB172" s="34">
        <f>MAX(R$4:R172)</f>
        <v>1.6597850963507801</v>
      </c>
      <c r="AC172" s="34">
        <f>MAX(S$4:S172)</f>
        <v>1.1965561590029199</v>
      </c>
      <c r="AD172" s="35">
        <f t="shared" si="45"/>
        <v>-0.15521760925458228</v>
      </c>
      <c r="AE172" s="35">
        <f t="shared" si="46"/>
        <v>-0.19214554635384917</v>
      </c>
      <c r="AF172" s="35">
        <f t="shared" si="47"/>
        <v>-0.11654552685424613</v>
      </c>
      <c r="AG172" s="35">
        <f t="shared" si="48"/>
        <v>-0.15589442770338957</v>
      </c>
      <c r="AH172" s="35">
        <f t="shared" si="48"/>
        <v>-5.6205754198960123E-2</v>
      </c>
    </row>
    <row r="173" spans="1:34">
      <c r="A173" s="28">
        <v>44088</v>
      </c>
      <c r="B173" s="12">
        <f>[1]!thsiFinD("ths_int_chg_ratio_index",B$1,$A$4,$A173,101)</f>
        <v>3.8949061731808001</v>
      </c>
      <c r="C173" s="12">
        <f>[1]!thsiFinD("ths_int_chg_ratio_index",C$1,$A$4,$A173,101)</f>
        <v>47.511216421302002</v>
      </c>
      <c r="D173" s="12">
        <f>[1]!thsiFinD("ths_int_chg_ratio_index",D$1,$A$4,$A173,101)</f>
        <v>32.199545484589002</v>
      </c>
      <c r="E173" s="12">
        <f>[1]!thsiFinD("ths_int_chg_ratio_index",E$1,$A$4,$A173,101)</f>
        <v>51.912952593416001</v>
      </c>
      <c r="F173" s="12">
        <f>[1]!thsiFinD("ths_adjustment_nvg_ratio_fund",F$1,$A$4,$A173,101)</f>
        <v>57.213014119091</v>
      </c>
      <c r="G173" s="12">
        <f>[1]!thsiFinD("ths_adjustment_nvg_ratio_fund",G$1,$A$4,$A173,101)</f>
        <v>31.555051078319998</v>
      </c>
      <c r="H173" s="12">
        <f>[1]!thsiFinD("ths_adjustment_nvg_ratio_fund",H$1,$A$4,$A173,101)</f>
        <v>34.076923076923002</v>
      </c>
      <c r="I173" s="12">
        <f>[1]!thsiFinD("ths_adjustment_nvg_ratio_fund",I$1,$A$4,$A173,101)</f>
        <v>35.517578125</v>
      </c>
      <c r="J173" s="32">
        <f t="shared" si="42"/>
        <v>0.36735148383977723</v>
      </c>
      <c r="K173" s="45">
        <f t="shared" si="43"/>
        <v>0.33879655168121947</v>
      </c>
      <c r="L173" s="45">
        <f t="shared" si="44"/>
        <v>0.39590641599833504</v>
      </c>
      <c r="M173" s="32">
        <f>[1]!thsiFinD("ths_int_chg_ratio_index",M$1,$A$4,$A173,101)/100</f>
        <v>0.42021787565856</v>
      </c>
      <c r="N173" s="32">
        <f>[1]!thsiFinD("ths_int_chg_ratio_index",N$1,$A$4,$A173,101)/100</f>
        <v>0.13540183115966001</v>
      </c>
      <c r="O173" s="33">
        <f t="shared" si="37"/>
        <v>1.3673514838397773</v>
      </c>
      <c r="P173" s="33">
        <f t="shared" si="38"/>
        <v>1.3387965516812195</v>
      </c>
      <c r="Q173" s="33">
        <f t="shared" si="39"/>
        <v>1.395906415998335</v>
      </c>
      <c r="R173" s="33">
        <f t="shared" si="40"/>
        <v>1.4202178756585599</v>
      </c>
      <c r="S173" s="33">
        <f t="shared" si="41"/>
        <v>1.1354018311596601</v>
      </c>
      <c r="T173" s="32">
        <f t="shared" si="49"/>
        <v>1.806174859375731E-2</v>
      </c>
      <c r="U173" s="32">
        <f t="shared" si="50"/>
        <v>1.8860255609885135E-2</v>
      </c>
      <c r="V173" s="32">
        <f t="shared" si="51"/>
        <v>1.729708538128194E-2</v>
      </c>
      <c r="W173" s="32">
        <f t="shared" si="52"/>
        <v>1.3692764834025706E-2</v>
      </c>
      <c r="X173" s="32">
        <f t="shared" si="52"/>
        <v>5.400689185944163E-3</v>
      </c>
      <c r="Y173" s="34">
        <f>MAX(O$4:O173)</f>
        <v>1.5898684592078638</v>
      </c>
      <c r="Z173" s="34">
        <f>MAX(P$4:P173)</f>
        <v>1.6265478360228376</v>
      </c>
      <c r="AA173" s="34">
        <f>MAX(Q$4:Q173)</f>
        <v>1.55318908239289</v>
      </c>
      <c r="AB173" s="34">
        <f>MAX(R$4:R173)</f>
        <v>1.6597850963507801</v>
      </c>
      <c r="AC173" s="34">
        <f>MAX(S$4:S173)</f>
        <v>1.1965561590029199</v>
      </c>
      <c r="AD173" s="35">
        <f t="shared" si="45"/>
        <v>-0.13995936209650539</v>
      </c>
      <c r="AE173" s="35">
        <f t="shared" si="46"/>
        <v>-0.17690920486249873</v>
      </c>
      <c r="AF173" s="35">
        <f t="shared" si="47"/>
        <v>-0.10126433940176849</v>
      </c>
      <c r="AG173" s="35">
        <f t="shared" si="48"/>
        <v>-0.14433628860684133</v>
      </c>
      <c r="AH173" s="35">
        <f t="shared" si="48"/>
        <v>-5.1108614821906206E-2</v>
      </c>
    </row>
    <row r="174" spans="1:34">
      <c r="A174" s="28">
        <v>44089</v>
      </c>
      <c r="B174" s="12">
        <f>[1]!thsiFinD("ths_int_chg_ratio_index",B$1,$A$4,$A174,101)</f>
        <v>3.8596887537192002</v>
      </c>
      <c r="C174" s="12">
        <f>[1]!thsiFinD("ths_int_chg_ratio_index",C$1,$A$4,$A174,101)</f>
        <v>48.353030668799001</v>
      </c>
      <c r="D174" s="12">
        <f>[1]!thsiFinD("ths_int_chg_ratio_index",D$1,$A$4,$A174,101)</f>
        <v>33.820857695332002</v>
      </c>
      <c r="E174" s="12">
        <f>[1]!thsiFinD("ths_int_chg_ratio_index",E$1,$A$4,$A174,101)</f>
        <v>53.388526539045003</v>
      </c>
      <c r="F174" s="12">
        <f>[1]!thsiFinD("ths_adjustment_nvg_ratio_fund",F$1,$A$4,$A174,101)</f>
        <v>58.686310620012001</v>
      </c>
      <c r="G174" s="12">
        <f>[1]!thsiFinD("ths_adjustment_nvg_ratio_fund",G$1,$A$4,$A174,101)</f>
        <v>32.122587968217999</v>
      </c>
      <c r="H174" s="12">
        <f>[1]!thsiFinD("ths_adjustment_nvg_ratio_fund",H$1,$A$4,$A174,101)</f>
        <v>34.846153846154003</v>
      </c>
      <c r="I174" s="12">
        <f>[1]!thsiFinD("ths_adjustment_nvg_ratio_fund",I$1,$A$4,$A174,101)</f>
        <v>35.927734375</v>
      </c>
      <c r="J174" s="32">
        <f t="shared" si="42"/>
        <v>0.37625611308284901</v>
      </c>
      <c r="K174" s="45">
        <f t="shared" si="43"/>
        <v>0.34855525914223806</v>
      </c>
      <c r="L174" s="45">
        <f t="shared" si="44"/>
        <v>0.40395696702346001</v>
      </c>
      <c r="M174" s="32">
        <f>[1]!thsiFinD("ths_int_chg_ratio_index",M$1,$A$4,$A174,101)/100</f>
        <v>0.43621080540475998</v>
      </c>
      <c r="N174" s="32">
        <f>[1]!thsiFinD("ths_int_chg_ratio_index",N$1,$A$4,$A174,101)/100</f>
        <v>0.14390928824644</v>
      </c>
      <c r="O174" s="33">
        <f t="shared" si="37"/>
        <v>1.376256113082849</v>
      </c>
      <c r="P174" s="33">
        <f t="shared" si="38"/>
        <v>1.3485552591422381</v>
      </c>
      <c r="Q174" s="33">
        <f t="shared" si="39"/>
        <v>1.40395696702346</v>
      </c>
      <c r="R174" s="33">
        <f t="shared" si="40"/>
        <v>1.43621080540476</v>
      </c>
      <c r="S174" s="33">
        <f t="shared" si="41"/>
        <v>1.1439092882464399</v>
      </c>
      <c r="T174" s="32">
        <f t="shared" si="49"/>
        <v>6.5123191427458593E-3</v>
      </c>
      <c r="U174" s="32">
        <f t="shared" si="50"/>
        <v>7.2891638753953547E-3</v>
      </c>
      <c r="V174" s="32">
        <f t="shared" si="51"/>
        <v>5.7672569828883802E-3</v>
      </c>
      <c r="W174" s="32">
        <f t="shared" si="52"/>
        <v>1.1260898782015527E-2</v>
      </c>
      <c r="X174" s="32">
        <f t="shared" si="52"/>
        <v>7.4929041448617006E-3</v>
      </c>
      <c r="Y174" s="34">
        <f>MAX(O$4:O174)</f>
        <v>1.5898684592078638</v>
      </c>
      <c r="Z174" s="34">
        <f>MAX(P$4:P174)</f>
        <v>1.6265478360228376</v>
      </c>
      <c r="AA174" s="34">
        <f>MAX(Q$4:Q174)</f>
        <v>1.55318908239289</v>
      </c>
      <c r="AB174" s="34">
        <f>MAX(R$4:R174)</f>
        <v>1.6597850963507801</v>
      </c>
      <c r="AC174" s="34">
        <f>MAX(S$4:S174)</f>
        <v>1.1965561590029199</v>
      </c>
      <c r="AD174" s="35">
        <f t="shared" si="45"/>
        <v>-0.13435850298674712</v>
      </c>
      <c r="AE174" s="35">
        <f t="shared" si="46"/>
        <v>-0.17090956117241196</v>
      </c>
      <c r="AF174" s="35">
        <f t="shared" si="47"/>
        <v>-9.6081099887412647E-2</v>
      </c>
      <c r="AG174" s="35">
        <f t="shared" si="48"/>
        <v>-0.13470074616139927</v>
      </c>
      <c r="AH174" s="35">
        <f t="shared" si="48"/>
        <v>-4.3998662628881746E-2</v>
      </c>
    </row>
    <row r="175" spans="1:34">
      <c r="A175" s="28">
        <v>44090</v>
      </c>
      <c r="B175" s="12">
        <f>[1]!thsiFinD("ths_int_chg_ratio_index",B$1,$A$4,$A175,101)</f>
        <v>2.9075251799664001</v>
      </c>
      <c r="C175" s="12">
        <f>[1]!thsiFinD("ths_int_chg_ratio_index",C$1,$A$4,$A175,101)</f>
        <v>46.84408949238</v>
      </c>
      <c r="D175" s="12">
        <f>[1]!thsiFinD("ths_int_chg_ratio_index",D$1,$A$4,$A175,101)</f>
        <v>32.356666523491</v>
      </c>
      <c r="E175" s="12">
        <f>[1]!thsiFinD("ths_int_chg_ratio_index",E$1,$A$4,$A175,101)</f>
        <v>51.020435247442002</v>
      </c>
      <c r="F175" s="12">
        <f>[1]!thsiFinD("ths_adjustment_nvg_ratio_fund",F$1,$A$4,$A175,101)</f>
        <v>57.519950890117002</v>
      </c>
      <c r="G175" s="12">
        <f>[1]!thsiFinD("ths_adjustment_nvg_ratio_fund",G$1,$A$4,$A175,101)</f>
        <v>30.533484676503999</v>
      </c>
      <c r="H175" s="12">
        <f>[1]!thsiFinD("ths_adjustment_nvg_ratio_fund",H$1,$A$4,$A175,101)</f>
        <v>32.615384615384997</v>
      </c>
      <c r="I175" s="12">
        <f>[1]!thsiFinD("ths_adjustment_nvg_ratio_fund",I$1,$A$4,$A175,101)</f>
        <v>34.5703125</v>
      </c>
      <c r="J175" s="32">
        <f t="shared" si="42"/>
        <v>0.36045981140660677</v>
      </c>
      <c r="K175" s="45">
        <f t="shared" si="43"/>
        <v>0.33282179110819854</v>
      </c>
      <c r="L175" s="45">
        <f t="shared" si="44"/>
        <v>0.38809783170501505</v>
      </c>
      <c r="M175" s="32">
        <f>[1]!thsiFinD("ths_int_chg_ratio_index",M$1,$A$4,$A175,101)/100</f>
        <v>0.41825644725611999</v>
      </c>
      <c r="N175" s="32">
        <f>[1]!thsiFinD("ths_int_chg_ratio_index",N$1,$A$4,$A175,101)/100</f>
        <v>0.13667955848403002</v>
      </c>
      <c r="O175" s="33">
        <f t="shared" si="37"/>
        <v>1.3604598114066069</v>
      </c>
      <c r="P175" s="33">
        <f t="shared" si="38"/>
        <v>1.3328217911081985</v>
      </c>
      <c r="Q175" s="33">
        <f t="shared" si="39"/>
        <v>1.388097831705015</v>
      </c>
      <c r="R175" s="33">
        <f t="shared" si="40"/>
        <v>1.4182564472561201</v>
      </c>
      <c r="S175" s="33">
        <f t="shared" si="41"/>
        <v>1.1366795584840301</v>
      </c>
      <c r="T175" s="32">
        <f t="shared" si="49"/>
        <v>-1.1477734068594314E-2</v>
      </c>
      <c r="U175" s="32">
        <f t="shared" si="50"/>
        <v>-1.1666906437372782E-2</v>
      </c>
      <c r="V175" s="32">
        <f t="shared" si="51"/>
        <v>-1.1296026652489188E-2</v>
      </c>
      <c r="W175" s="32">
        <f t="shared" si="52"/>
        <v>-1.250119974106445E-2</v>
      </c>
      <c r="X175" s="32">
        <f t="shared" si="52"/>
        <v>-6.3201949985847161E-3</v>
      </c>
      <c r="Y175" s="34">
        <f>MAX(O$4:O175)</f>
        <v>1.5898684592078638</v>
      </c>
      <c r="Z175" s="34">
        <f>MAX(P$4:P175)</f>
        <v>1.6265478360228376</v>
      </c>
      <c r="AA175" s="34">
        <f>MAX(Q$4:Q175)</f>
        <v>1.55318908239289</v>
      </c>
      <c r="AB175" s="34">
        <f>MAX(R$4:R175)</f>
        <v>1.6597850963507801</v>
      </c>
      <c r="AC175" s="34">
        <f>MAX(S$4:S175)</f>
        <v>1.1965561590029199</v>
      </c>
      <c r="AD175" s="35">
        <f t="shared" si="45"/>
        <v>-0.14429410588820502</v>
      </c>
      <c r="AE175" s="35">
        <f t="shared" si="46"/>
        <v>-0.18058248175033387</v>
      </c>
      <c r="AF175" s="35">
        <f t="shared" si="47"/>
        <v>-0.10629179187477322</v>
      </c>
      <c r="AG175" s="35">
        <f t="shared" si="48"/>
        <v>-0.14551802496942967</v>
      </c>
      <c r="AH175" s="35">
        <f t="shared" si="48"/>
        <v>-5.0040777499974931E-2</v>
      </c>
    </row>
    <row r="176" spans="1:34">
      <c r="A176" s="28">
        <v>44091</v>
      </c>
      <c r="B176" s="12">
        <f>[1]!thsiFinD("ths_int_chg_ratio_index",B$1,$A$4,$A176,101)</f>
        <v>3.1831808042743002</v>
      </c>
      <c r="C176" s="12">
        <f>[1]!thsiFinD("ths_int_chg_ratio_index",C$1,$A$4,$A176,101)</f>
        <v>50.902315376882001</v>
      </c>
      <c r="D176" s="12">
        <f>[1]!thsiFinD("ths_int_chg_ratio_index",D$1,$A$4,$A176,101)</f>
        <v>35.682862627257997</v>
      </c>
      <c r="E176" s="12">
        <f>[1]!thsiFinD("ths_int_chg_ratio_index",E$1,$A$4,$A176,101)</f>
        <v>51.538579838712998</v>
      </c>
      <c r="F176" s="12">
        <f>[1]!thsiFinD("ths_adjustment_nvg_ratio_fund",F$1,$A$4,$A176,101)</f>
        <v>59.422958870473003</v>
      </c>
      <c r="G176" s="12">
        <f>[1]!thsiFinD("ths_adjustment_nvg_ratio_fund",G$1,$A$4,$A176,101)</f>
        <v>30.703745743473</v>
      </c>
      <c r="H176" s="12">
        <f>[1]!thsiFinD("ths_adjustment_nvg_ratio_fund",H$1,$A$4,$A176,101)</f>
        <v>33.846153846154003</v>
      </c>
      <c r="I176" s="12">
        <f>[1]!thsiFinD("ths_adjustment_nvg_ratio_fund",I$1,$A$4,$A176,101)</f>
        <v>35.60546875</v>
      </c>
      <c r="J176" s="32">
        <f t="shared" si="42"/>
        <v>0.37610658232153416</v>
      </c>
      <c r="K176" s="45">
        <f t="shared" si="43"/>
        <v>0.35326734661781822</v>
      </c>
      <c r="L176" s="45">
        <f t="shared" si="44"/>
        <v>0.39894581802525003</v>
      </c>
      <c r="M176" s="32">
        <f>[1]!thsiFinD("ths_int_chg_ratio_index",M$1,$A$4,$A176,101)/100</f>
        <v>0.43410028771788001</v>
      </c>
      <c r="N176" s="32">
        <f>[1]!thsiFinD("ths_int_chg_ratio_index",N$1,$A$4,$A176,101)/100</f>
        <v>0.13270298140445</v>
      </c>
      <c r="O176" s="33">
        <f t="shared" si="37"/>
        <v>1.3761065823215342</v>
      </c>
      <c r="P176" s="33">
        <f t="shared" si="38"/>
        <v>1.3532673466178182</v>
      </c>
      <c r="Q176" s="33">
        <f t="shared" si="39"/>
        <v>1.3989458180252501</v>
      </c>
      <c r="R176" s="33">
        <f t="shared" si="40"/>
        <v>1.4341002877178801</v>
      </c>
      <c r="S176" s="33">
        <f t="shared" si="41"/>
        <v>1.13270298140445</v>
      </c>
      <c r="T176" s="32">
        <f t="shared" si="49"/>
        <v>1.1501090134187653E-2</v>
      </c>
      <c r="U176" s="32">
        <f t="shared" si="50"/>
        <v>1.5340051945444078E-2</v>
      </c>
      <c r="V176" s="32">
        <f t="shared" si="51"/>
        <v>7.8150012718558592E-3</v>
      </c>
      <c r="W176" s="32">
        <f t="shared" si="52"/>
        <v>1.1171350916410638E-2</v>
      </c>
      <c r="X176" s="32">
        <f t="shared" si="52"/>
        <v>-3.4984152304837757E-3</v>
      </c>
      <c r="Y176" s="34">
        <f>MAX(O$4:O176)</f>
        <v>1.5898684592078638</v>
      </c>
      <c r="Z176" s="34">
        <f>MAX(P$4:P176)</f>
        <v>1.6265478360228376</v>
      </c>
      <c r="AA176" s="34">
        <f>MAX(Q$4:Q176)</f>
        <v>1.55318908239289</v>
      </c>
      <c r="AB176" s="34">
        <f>MAX(R$4:R176)</f>
        <v>1.6597850963507801</v>
      </c>
      <c r="AC176" s="34">
        <f>MAX(S$4:S176)</f>
        <v>1.1965561590029199</v>
      </c>
      <c r="AD176" s="35">
        <f t="shared" si="45"/>
        <v>-0.13445255527166966</v>
      </c>
      <c r="AE176" s="35">
        <f t="shared" si="46"/>
        <v>-0.16801257445537698</v>
      </c>
      <c r="AF176" s="35">
        <f t="shared" si="47"/>
        <v>-9.9307461091606486E-2</v>
      </c>
      <c r="AG176" s="35">
        <f t="shared" si="48"/>
        <v>-0.13597230697461549</v>
      </c>
      <c r="AH176" s="35">
        <f t="shared" si="48"/>
        <v>-5.3364129312307607E-2</v>
      </c>
    </row>
    <row r="177" spans="1:34">
      <c r="A177" s="28">
        <v>44092</v>
      </c>
      <c r="B177" s="12">
        <f>[1]!thsiFinD("ths_int_chg_ratio_index",B$1,$A$4,$A177,101)</f>
        <v>4.6477522011756998</v>
      </c>
      <c r="C177" s="12">
        <f>[1]!thsiFinD("ths_int_chg_ratio_index",C$1,$A$4,$A177,101)</f>
        <v>51.967805658326</v>
      </c>
      <c r="D177" s="12">
        <f>[1]!thsiFinD("ths_int_chg_ratio_index",D$1,$A$4,$A177,101)</f>
        <v>37.674471332128</v>
      </c>
      <c r="E177" s="12">
        <f>[1]!thsiFinD("ths_int_chg_ratio_index",E$1,$A$4,$A177,101)</f>
        <v>53.953595395345999</v>
      </c>
      <c r="F177" s="12">
        <f>[1]!thsiFinD("ths_adjustment_nvg_ratio_fund",F$1,$A$4,$A177,101)</f>
        <v>61.878453038674003</v>
      </c>
      <c r="G177" s="12">
        <f>[1]!thsiFinD("ths_adjustment_nvg_ratio_fund",G$1,$A$4,$A177,101)</f>
        <v>32.746878547106</v>
      </c>
      <c r="H177" s="12">
        <f>[1]!thsiFinD("ths_adjustment_nvg_ratio_fund",H$1,$A$4,$A177,101)</f>
        <v>35.538461538462002</v>
      </c>
      <c r="I177" s="12">
        <f>[1]!thsiFinD("ths_adjustment_nvg_ratio_fund",I$1,$A$4,$A177,101)</f>
        <v>37.6171875</v>
      </c>
      <c r="J177" s="32">
        <f t="shared" si="42"/>
        <v>0.39503075651402214</v>
      </c>
      <c r="K177" s="45">
        <f t="shared" si="43"/>
        <v>0.37060906146743927</v>
      </c>
      <c r="L177" s="45">
        <f t="shared" si="44"/>
        <v>0.41945245156060501</v>
      </c>
      <c r="M177" s="32">
        <f>[1]!thsiFinD("ths_int_chg_ratio_index",M$1,$A$4,$A177,101)/100</f>
        <v>0.45637481339399</v>
      </c>
      <c r="N177" s="32">
        <f>[1]!thsiFinD("ths_int_chg_ratio_index",N$1,$A$4,$A177,101)/100</f>
        <v>0.15643735894405</v>
      </c>
      <c r="O177" s="33">
        <f t="shared" si="37"/>
        <v>1.3950307565140221</v>
      </c>
      <c r="P177" s="33">
        <f t="shared" si="38"/>
        <v>1.3706090614674393</v>
      </c>
      <c r="Q177" s="33">
        <f t="shared" si="39"/>
        <v>1.4194524515606051</v>
      </c>
      <c r="R177" s="33">
        <f t="shared" si="40"/>
        <v>1.45637481339399</v>
      </c>
      <c r="S177" s="33">
        <f t="shared" si="41"/>
        <v>1.15643735894405</v>
      </c>
      <c r="T177" s="32">
        <f t="shared" si="49"/>
        <v>1.3751968369021483E-2</v>
      </c>
      <c r="U177" s="32">
        <f t="shared" si="50"/>
        <v>1.2814699839586607E-2</v>
      </c>
      <c r="V177" s="32">
        <f t="shared" si="51"/>
        <v>1.4658633144421618E-2</v>
      </c>
      <c r="W177" s="32">
        <f t="shared" si="52"/>
        <v>1.5532055789177601E-2</v>
      </c>
      <c r="X177" s="32">
        <f t="shared" si="52"/>
        <v>2.0953752156784633E-2</v>
      </c>
      <c r="Y177" s="34">
        <f>MAX(O$4:O177)</f>
        <v>1.5898684592078638</v>
      </c>
      <c r="Z177" s="34">
        <f>MAX(P$4:P177)</f>
        <v>1.6265478360228376</v>
      </c>
      <c r="AA177" s="34">
        <f>MAX(Q$4:Q177)</f>
        <v>1.55318908239289</v>
      </c>
      <c r="AB177" s="34">
        <f>MAX(R$4:R177)</f>
        <v>1.6597850963507801</v>
      </c>
      <c r="AC177" s="34">
        <f>MAX(S$4:S177)</f>
        <v>1.1965561590029199</v>
      </c>
      <c r="AD177" s="35">
        <f t="shared" si="45"/>
        <v>-0.12254957418987833</v>
      </c>
      <c r="AE177" s="35">
        <f t="shared" si="46"/>
        <v>-0.15735090532671225</v>
      </c>
      <c r="AF177" s="35">
        <f t="shared" si="47"/>
        <v>-8.6104539587830597E-2</v>
      </c>
      <c r="AG177" s="35">
        <f t="shared" si="48"/>
        <v>-0.12255218064315065</v>
      </c>
      <c r="AH177" s="35">
        <f t="shared" si="48"/>
        <v>-3.3528555895195544E-2</v>
      </c>
    </row>
    <row r="178" spans="1:34">
      <c r="A178" s="28">
        <v>44095</v>
      </c>
      <c r="B178" s="12">
        <f>[1]!thsiFinD("ths_int_chg_ratio_index",B$1,$A$4,$A178,101)</f>
        <v>4.9173389970874002</v>
      </c>
      <c r="C178" s="12">
        <f>[1]!thsiFinD("ths_int_chg_ratio_index",C$1,$A$4,$A178,101)</f>
        <v>51.4907071469</v>
      </c>
      <c r="D178" s="12">
        <f>[1]!thsiFinD("ths_int_chg_ratio_index",D$1,$A$4,$A178,101)</f>
        <v>37.071121443324998</v>
      </c>
      <c r="E178" s="12">
        <f>[1]!thsiFinD("ths_int_chg_ratio_index",E$1,$A$4,$A178,101)</f>
        <v>52.324946729606999</v>
      </c>
      <c r="F178" s="12">
        <f>[1]!thsiFinD("ths_adjustment_nvg_ratio_fund",F$1,$A$4,$A178,101)</f>
        <v>60.466543891957997</v>
      </c>
      <c r="G178" s="12">
        <f>[1]!thsiFinD("ths_adjustment_nvg_ratio_fund",G$1,$A$4,$A178,101)</f>
        <v>31.328036322361001</v>
      </c>
      <c r="H178" s="12">
        <f>[1]!thsiFinD("ths_adjustment_nvg_ratio_fund",H$1,$A$4,$A178,101)</f>
        <v>34.461538461537998</v>
      </c>
      <c r="I178" s="12">
        <f>[1]!thsiFinD("ths_adjustment_nvg_ratio_fund",I$1,$A$4,$A178,101)</f>
        <v>35.888671875</v>
      </c>
      <c r="J178" s="32">
        <f t="shared" si="42"/>
        <v>0.38493613108472052</v>
      </c>
      <c r="K178" s="45">
        <f t="shared" si="43"/>
        <v>0.36451028579229849</v>
      </c>
      <c r="L178" s="45">
        <f t="shared" si="44"/>
        <v>0.40536197637714255</v>
      </c>
      <c r="M178" s="32">
        <f>[1]!thsiFinD("ths_int_chg_ratio_index",M$1,$A$4,$A178,101)/100</f>
        <v>0.44250432847741999</v>
      </c>
      <c r="N178" s="32">
        <f>[1]!thsiFinD("ths_int_chg_ratio_index",N$1,$A$4,$A178,101)/100</f>
        <v>0.1469823794223</v>
      </c>
      <c r="O178" s="33">
        <f t="shared" si="37"/>
        <v>1.3849361310847206</v>
      </c>
      <c r="P178" s="33">
        <f t="shared" si="38"/>
        <v>1.3645102857922984</v>
      </c>
      <c r="Q178" s="33">
        <f t="shared" si="39"/>
        <v>1.4053619763771426</v>
      </c>
      <c r="R178" s="33">
        <f t="shared" si="40"/>
        <v>1.4425043284774199</v>
      </c>
      <c r="S178" s="33">
        <f t="shared" si="41"/>
        <v>1.1469823794223</v>
      </c>
      <c r="T178" s="32">
        <f t="shared" si="49"/>
        <v>-7.2361310904187626E-3</v>
      </c>
      <c r="U178" s="32">
        <f t="shared" si="50"/>
        <v>-4.44968287938452E-3</v>
      </c>
      <c r="V178" s="32">
        <f t="shared" si="51"/>
        <v>-9.9266975571959959E-3</v>
      </c>
      <c r="W178" s="32">
        <f t="shared" si="52"/>
        <v>-9.5239802206176227E-3</v>
      </c>
      <c r="X178" s="32">
        <f t="shared" si="52"/>
        <v>-8.1759547532980203E-3</v>
      </c>
      <c r="Y178" s="34">
        <f>MAX(O$4:O178)</f>
        <v>1.5898684592078638</v>
      </c>
      <c r="Z178" s="34">
        <f>MAX(P$4:P178)</f>
        <v>1.6265478360228376</v>
      </c>
      <c r="AA178" s="34">
        <f>MAX(Q$4:Q178)</f>
        <v>1.55318908239289</v>
      </c>
      <c r="AB178" s="34">
        <f>MAX(R$4:R178)</f>
        <v>1.6597850963507801</v>
      </c>
      <c r="AC178" s="34">
        <f>MAX(S$4:S178)</f>
        <v>1.1965561590029199</v>
      </c>
      <c r="AD178" s="35">
        <f t="shared" si="45"/>
        <v>-0.12889892049638418</v>
      </c>
      <c r="AE178" s="35">
        <f t="shared" si="46"/>
        <v>-0.16110042657660884</v>
      </c>
      <c r="AF178" s="35">
        <f t="shared" si="47"/>
        <v>-9.5176503422236602E-2</v>
      </c>
      <c r="AG178" s="35">
        <f t="shared" si="48"/>
        <v>-0.13090897631932941</v>
      </c>
      <c r="AH178" s="35">
        <f t="shared" si="48"/>
        <v>-4.143038269255106E-2</v>
      </c>
    </row>
    <row r="179" spans="1:34">
      <c r="A179" s="28">
        <v>44096</v>
      </c>
      <c r="B179" s="12">
        <f>[1]!thsiFinD("ths_int_chg_ratio_index",B$1,$A$4,$A179,101)</f>
        <v>3.3668783614210001</v>
      </c>
      <c r="C179" s="12">
        <f>[1]!thsiFinD("ths_int_chg_ratio_index",C$1,$A$4,$A179,101)</f>
        <v>47.754569655156999</v>
      </c>
      <c r="D179" s="12">
        <f>[1]!thsiFinD("ths_int_chg_ratio_index",D$1,$A$4,$A179,101)</f>
        <v>36.319927541135002</v>
      </c>
      <c r="E179" s="12">
        <f>[1]!thsiFinD("ths_int_chg_ratio_index",E$1,$A$4,$A179,101)</f>
        <v>52.028939384102003</v>
      </c>
      <c r="F179" s="12">
        <f>[1]!thsiFinD("ths_adjustment_nvg_ratio_fund",F$1,$A$4,$A179,101)</f>
        <v>59.054634745241998</v>
      </c>
      <c r="G179" s="12">
        <f>[1]!thsiFinD("ths_adjustment_nvg_ratio_fund",G$1,$A$4,$A179,101)</f>
        <v>30.760499432463</v>
      </c>
      <c r="H179" s="12">
        <f>[1]!thsiFinD("ths_adjustment_nvg_ratio_fund",H$1,$A$4,$A179,101)</f>
        <v>33.076923076923002</v>
      </c>
      <c r="I179" s="12">
        <f>[1]!thsiFinD("ths_adjustment_nvg_ratio_fund",I$1,$A$4,$A179,101)</f>
        <v>34.990234375</v>
      </c>
      <c r="J179" s="32">
        <f t="shared" si="42"/>
        <v>0.37169075821430375</v>
      </c>
      <c r="K179" s="45">
        <f t="shared" si="43"/>
        <v>0.34867578735453747</v>
      </c>
      <c r="L179" s="45">
        <f t="shared" si="44"/>
        <v>0.39470572907407003</v>
      </c>
      <c r="M179" s="32">
        <f>[1]!thsiFinD("ths_int_chg_ratio_index",M$1,$A$4,$A179,101)/100</f>
        <v>0.43541843251925999</v>
      </c>
      <c r="N179" s="32">
        <f>[1]!thsiFinD("ths_int_chg_ratio_index",N$1,$A$4,$A179,101)/100</f>
        <v>0.13290114579507001</v>
      </c>
      <c r="O179" s="33">
        <f t="shared" si="37"/>
        <v>1.3716907582143039</v>
      </c>
      <c r="P179" s="33">
        <f t="shared" si="38"/>
        <v>1.3486757873545374</v>
      </c>
      <c r="Q179" s="33">
        <f t="shared" si="39"/>
        <v>1.3947057290740701</v>
      </c>
      <c r="R179" s="33">
        <f t="shared" si="40"/>
        <v>1.43541843251926</v>
      </c>
      <c r="S179" s="33">
        <f t="shared" si="41"/>
        <v>1.13290114579507</v>
      </c>
      <c r="T179" s="32">
        <f t="shared" si="49"/>
        <v>-9.5638871519964086E-3</v>
      </c>
      <c r="U179" s="32">
        <f t="shared" si="50"/>
        <v>-1.1604528454372764E-2</v>
      </c>
      <c r="V179" s="32">
        <f t="shared" si="51"/>
        <v>-7.5825641238301822E-3</v>
      </c>
      <c r="W179" s="32">
        <f t="shared" si="52"/>
        <v>-4.9122181599545733E-3</v>
      </c>
      <c r="X179" s="32">
        <f t="shared" si="52"/>
        <v>-1.2276765432370773E-2</v>
      </c>
      <c r="Y179" s="34">
        <f>MAX(O$4:O179)</f>
        <v>1.5898684592078638</v>
      </c>
      <c r="Z179" s="34">
        <f>MAX(P$4:P179)</f>
        <v>1.6265478360228376</v>
      </c>
      <c r="AA179" s="34">
        <f>MAX(Q$4:Q179)</f>
        <v>1.55318908239289</v>
      </c>
      <c r="AB179" s="34">
        <f>MAX(R$4:R179)</f>
        <v>1.6597850963507801</v>
      </c>
      <c r="AC179" s="34">
        <f>MAX(S$4:S179)</f>
        <v>1.1965561590029199</v>
      </c>
      <c r="AD179" s="35">
        <f t="shared" si="45"/>
        <v>-0.13723003291873892</v>
      </c>
      <c r="AE179" s="35">
        <f t="shared" si="46"/>
        <v>-0.1708354605467618</v>
      </c>
      <c r="AF179" s="35">
        <f t="shared" si="47"/>
        <v>-0.10203738560578579</v>
      </c>
      <c r="AG179" s="35">
        <f t="shared" si="48"/>
        <v>-0.13517814102850711</v>
      </c>
      <c r="AH179" s="35">
        <f t="shared" si="48"/>
        <v>-5.3198517034831916E-2</v>
      </c>
    </row>
    <row r="180" spans="1:34">
      <c r="A180" s="28">
        <v>44097</v>
      </c>
      <c r="B180" s="12">
        <f>[1]!thsiFinD("ths_int_chg_ratio_index",B$1,$A$4,$A180,101)</f>
        <v>3.6974349422010002</v>
      </c>
      <c r="C180" s="12">
        <f>[1]!thsiFinD("ths_int_chg_ratio_index",C$1,$A$4,$A180,101)</f>
        <v>50.253314843764997</v>
      </c>
      <c r="D180" s="12">
        <f>[1]!thsiFinD("ths_int_chg_ratio_index",D$1,$A$4,$A180,101)</f>
        <v>39.636248417952999</v>
      </c>
      <c r="E180" s="12">
        <f>[1]!thsiFinD("ths_int_chg_ratio_index",E$1,$A$4,$A180,101)</f>
        <v>54.814925312157001</v>
      </c>
      <c r="F180" s="12">
        <f>[1]!thsiFinD("ths_adjustment_nvg_ratio_fund",F$1,$A$4,$A180,101)</f>
        <v>61.080417434009</v>
      </c>
      <c r="G180" s="12">
        <f>[1]!thsiFinD("ths_adjustment_nvg_ratio_fund",G$1,$A$4,$A180,101)</f>
        <v>32.349602724176997</v>
      </c>
      <c r="H180" s="12">
        <f>[1]!thsiFinD("ths_adjustment_nvg_ratio_fund",H$1,$A$4,$A180,101)</f>
        <v>35.230769230768999</v>
      </c>
      <c r="I180" s="12">
        <f>[1]!thsiFinD("ths_adjustment_nvg_ratio_fund",I$1,$A$4,$A180,101)</f>
        <v>36.455078125</v>
      </c>
      <c r="J180" s="32">
        <f t="shared" si="42"/>
        <v>0.39189723878753874</v>
      </c>
      <c r="K180" s="45">
        <f t="shared" si="43"/>
        <v>0.37100480879019004</v>
      </c>
      <c r="L180" s="45">
        <f t="shared" si="44"/>
        <v>0.41278966878488743</v>
      </c>
      <c r="M180" s="32">
        <f>[1]!thsiFinD("ths_int_chg_ratio_index",M$1,$A$4,$A180,101)/100</f>
        <v>0.46952527038930003</v>
      </c>
      <c r="N180" s="32">
        <f>[1]!thsiFinD("ths_int_chg_ratio_index",N$1,$A$4,$A180,101)/100</f>
        <v>0.13741378472866</v>
      </c>
      <c r="O180" s="33">
        <f t="shared" si="37"/>
        <v>1.3918972387875388</v>
      </c>
      <c r="P180" s="33">
        <f t="shared" si="38"/>
        <v>1.37100480879019</v>
      </c>
      <c r="Q180" s="33">
        <f t="shared" si="39"/>
        <v>1.4127896687848875</v>
      </c>
      <c r="R180" s="33">
        <f t="shared" si="40"/>
        <v>1.4695252703893</v>
      </c>
      <c r="S180" s="33">
        <f t="shared" si="41"/>
        <v>1.1374137847286601</v>
      </c>
      <c r="T180" s="32">
        <f t="shared" si="49"/>
        <v>1.4731075829030216E-2</v>
      </c>
      <c r="U180" s="32">
        <f t="shared" si="50"/>
        <v>1.6556255880778803E-2</v>
      </c>
      <c r="V180" s="32">
        <f t="shared" si="51"/>
        <v>1.2966132807687769E-2</v>
      </c>
      <c r="W180" s="32">
        <f t="shared" si="52"/>
        <v>2.3760902812276274E-2</v>
      </c>
      <c r="X180" s="32">
        <f t="shared" si="52"/>
        <v>3.9832592193409511E-3</v>
      </c>
      <c r="Y180" s="34">
        <f>MAX(O$4:O180)</f>
        <v>1.5898684592078638</v>
      </c>
      <c r="Z180" s="34">
        <f>MAX(P$4:P180)</f>
        <v>1.6265478360228376</v>
      </c>
      <c r="AA180" s="34">
        <f>MAX(Q$4:Q180)</f>
        <v>1.55318908239289</v>
      </c>
      <c r="AB180" s="34">
        <f>MAX(R$4:R180)</f>
        <v>1.6597850963507801</v>
      </c>
      <c r="AC180" s="34">
        <f>MAX(S$4:S180)</f>
        <v>1.1965561590029199</v>
      </c>
      <c r="AD180" s="35">
        <f t="shared" si="45"/>
        <v>-0.12452050311065499</v>
      </c>
      <c r="AE180" s="35">
        <f t="shared" si="46"/>
        <v>-0.15710760026430581</v>
      </c>
      <c r="AF180" s="35">
        <f t="shared" si="47"/>
        <v>-9.0394283091211891E-2</v>
      </c>
      <c r="AG180" s="35">
        <f t="shared" si="48"/>
        <v>-0.11462919288755347</v>
      </c>
      <c r="AH180" s="35">
        <f t="shared" si="48"/>
        <v>-4.9427161298925326E-2</v>
      </c>
    </row>
    <row r="181" spans="1:34">
      <c r="A181" s="28">
        <v>44098</v>
      </c>
      <c r="B181" s="12">
        <f>[1]!thsiFinD("ths_int_chg_ratio_index",B$1,$A$4,$A181,101)</f>
        <v>0.62348642550462996</v>
      </c>
      <c r="C181" s="12">
        <f>[1]!thsiFinD("ths_int_chg_ratio_index",C$1,$A$4,$A181,101)</f>
        <v>47.184726029368001</v>
      </c>
      <c r="D181" s="12">
        <f>[1]!thsiFinD("ths_int_chg_ratio_index",D$1,$A$4,$A181,101)</f>
        <v>36.794575862435003</v>
      </c>
      <c r="E181" s="12">
        <f>[1]!thsiFinD("ths_int_chg_ratio_index",E$1,$A$4,$A181,101)</f>
        <v>51.081561047278001</v>
      </c>
      <c r="F181" s="12">
        <f>[1]!thsiFinD("ths_adjustment_nvg_ratio_fund",F$1,$A$4,$A181,101)</f>
        <v>57.151626764885997</v>
      </c>
      <c r="G181" s="12">
        <f>[1]!thsiFinD("ths_adjustment_nvg_ratio_fund",G$1,$A$4,$A181,101)</f>
        <v>29.228149829738999</v>
      </c>
      <c r="H181" s="12">
        <f>[1]!thsiFinD("ths_adjustment_nvg_ratio_fund",H$1,$A$4,$A181,101)</f>
        <v>31.846153846153999</v>
      </c>
      <c r="I181" s="12">
        <f>[1]!thsiFinD("ths_adjustment_nvg_ratio_fund",I$1,$A$4,$A181,101)</f>
        <v>33.525390625</v>
      </c>
      <c r="J181" s="32">
        <f t="shared" si="42"/>
        <v>0.35929458803795578</v>
      </c>
      <c r="K181" s="45">
        <f t="shared" si="43"/>
        <v>0.33921087341146411</v>
      </c>
      <c r="L181" s="45">
        <f t="shared" si="44"/>
        <v>0.3793783026644475</v>
      </c>
      <c r="M181" s="32">
        <f>[1]!thsiFinD("ths_int_chg_ratio_index",M$1,$A$4,$A181,101)/100</f>
        <v>0.43813303065764997</v>
      </c>
      <c r="N181" s="32">
        <f>[1]!thsiFinD("ths_int_chg_ratio_index",N$1,$A$4,$A181,101)/100</f>
        <v>0.11451207074257001</v>
      </c>
      <c r="O181" s="33">
        <f t="shared" si="37"/>
        <v>1.3592945880379559</v>
      </c>
      <c r="P181" s="33">
        <f t="shared" si="38"/>
        <v>1.3392108734114641</v>
      </c>
      <c r="Q181" s="33">
        <f t="shared" si="39"/>
        <v>1.3793783026644475</v>
      </c>
      <c r="R181" s="33">
        <f t="shared" si="40"/>
        <v>1.4381330306576499</v>
      </c>
      <c r="S181" s="33">
        <f t="shared" si="41"/>
        <v>1.11451207074257</v>
      </c>
      <c r="T181" s="32">
        <f t="shared" si="49"/>
        <v>-2.3423173666169972E-2</v>
      </c>
      <c r="U181" s="32">
        <f t="shared" si="50"/>
        <v>-2.3190243516929554E-2</v>
      </c>
      <c r="V181" s="32">
        <f t="shared" si="51"/>
        <v>-2.3649214641537242E-2</v>
      </c>
      <c r="W181" s="32">
        <f t="shared" si="52"/>
        <v>-2.1362163934298239E-2</v>
      </c>
      <c r="X181" s="32">
        <f t="shared" si="52"/>
        <v>-2.0134901030369967E-2</v>
      </c>
      <c r="Y181" s="34">
        <f>MAX(O$4:O181)</f>
        <v>1.5898684592078638</v>
      </c>
      <c r="Z181" s="34">
        <f>MAX(P$4:P181)</f>
        <v>1.6265478360228376</v>
      </c>
      <c r="AA181" s="34">
        <f>MAX(Q$4:Q181)</f>
        <v>1.55318908239289</v>
      </c>
      <c r="AB181" s="34">
        <f>MAX(R$4:R181)</f>
        <v>1.6597850963507801</v>
      </c>
      <c r="AC181" s="34">
        <f>MAX(S$4:S181)</f>
        <v>1.1965561590029199</v>
      </c>
      <c r="AD181" s="35">
        <f t="shared" si="45"/>
        <v>-0.1450270114074651</v>
      </c>
      <c r="AE181" s="35">
        <f t="shared" si="46"/>
        <v>-0.17665448027274566</v>
      </c>
      <c r="AF181" s="35">
        <f t="shared" si="47"/>
        <v>-0.1119057439295571</v>
      </c>
      <c r="AG181" s="35">
        <f t="shared" si="48"/>
        <v>-0.13354262921173143</v>
      </c>
      <c r="AH181" s="35">
        <f t="shared" si="48"/>
        <v>-6.8566851328329292E-2</v>
      </c>
    </row>
    <row r="182" spans="1:34">
      <c r="A182" s="28">
        <v>44099</v>
      </c>
      <c r="B182" s="12">
        <f>[1]!thsiFinD("ths_int_chg_ratio_index",B$1,$A$4,$A182,101)</f>
        <v>-9.7647697275380002E-2</v>
      </c>
      <c r="C182" s="12">
        <f>[1]!thsiFinD("ths_int_chg_ratio_index",C$1,$A$4,$A182,101)</f>
        <v>45.063950899696998</v>
      </c>
      <c r="D182" s="12">
        <f>[1]!thsiFinD("ths_int_chg_ratio_index",D$1,$A$4,$A182,101)</f>
        <v>33.764165851248997</v>
      </c>
      <c r="E182" s="12">
        <f>[1]!thsiFinD("ths_int_chg_ratio_index",E$1,$A$4,$A182,101)</f>
        <v>51.491492935859</v>
      </c>
      <c r="F182" s="12">
        <f>[1]!thsiFinD("ths_adjustment_nvg_ratio_fund",F$1,$A$4,$A182,101)</f>
        <v>57.458563535911999</v>
      </c>
      <c r="G182" s="12">
        <f>[1]!thsiFinD("ths_adjustment_nvg_ratio_fund",G$1,$A$4,$A182,101)</f>
        <v>29.738933030647001</v>
      </c>
      <c r="H182" s="12">
        <f>[1]!thsiFinD("ths_adjustment_nvg_ratio_fund",H$1,$A$4,$A182,101)</f>
        <v>32.615384615384997</v>
      </c>
      <c r="I182" s="12">
        <f>[1]!thsiFinD("ths_adjustment_nvg_ratio_fund",I$1,$A$4,$A182,101)</f>
        <v>33.84765625</v>
      </c>
      <c r="J182" s="32">
        <f t="shared" si="42"/>
        <v>0.35485312427684201</v>
      </c>
      <c r="K182" s="45">
        <f t="shared" si="43"/>
        <v>0.32555490497382406</v>
      </c>
      <c r="L182" s="45">
        <f t="shared" si="44"/>
        <v>0.38415134357985997</v>
      </c>
      <c r="M182" s="32">
        <f>[1]!thsiFinD("ths_int_chg_ratio_index",M$1,$A$4,$A182,101)/100</f>
        <v>0.43127228395985001</v>
      </c>
      <c r="N182" s="32">
        <f>[1]!thsiFinD("ths_int_chg_ratio_index",N$1,$A$4,$A182,101)/100</f>
        <v>0.11545848765791999</v>
      </c>
      <c r="O182" s="33">
        <f t="shared" si="37"/>
        <v>1.354853124276842</v>
      </c>
      <c r="P182" s="33">
        <f t="shared" si="38"/>
        <v>1.325554904973824</v>
      </c>
      <c r="Q182" s="33">
        <f t="shared" si="39"/>
        <v>1.38415134357986</v>
      </c>
      <c r="R182" s="33">
        <f t="shared" si="40"/>
        <v>1.43127228395985</v>
      </c>
      <c r="S182" s="33">
        <f t="shared" si="41"/>
        <v>1.1154584876579201</v>
      </c>
      <c r="T182" s="32">
        <f t="shared" si="49"/>
        <v>-3.2674769694512884E-3</v>
      </c>
      <c r="U182" s="32">
        <f t="shared" si="50"/>
        <v>-1.0197026255359787E-2</v>
      </c>
      <c r="V182" s="32">
        <f t="shared" si="51"/>
        <v>3.4602841774391546E-3</v>
      </c>
      <c r="W182" s="32">
        <f t="shared" si="52"/>
        <v>-4.7705925331973376E-3</v>
      </c>
      <c r="X182" s="32">
        <f t="shared" si="52"/>
        <v>8.4917601181255797E-4</v>
      </c>
      <c r="Y182" s="34">
        <f>MAX(O$4:O182)</f>
        <v>1.5898684592078638</v>
      </c>
      <c r="Z182" s="34">
        <f>MAX(P$4:P182)</f>
        <v>1.6265478360228376</v>
      </c>
      <c r="AA182" s="34">
        <f>MAX(Q$4:Q182)</f>
        <v>1.55318908239289</v>
      </c>
      <c r="AB182" s="34">
        <f>MAX(R$4:R182)</f>
        <v>1.6597850963507801</v>
      </c>
      <c r="AC182" s="34">
        <f>MAX(S$4:S182)</f>
        <v>1.1965561590029199</v>
      </c>
      <c r="AD182" s="35">
        <f t="shared" si="45"/>
        <v>-0.1478206159571942</v>
      </c>
      <c r="AE182" s="35">
        <f t="shared" si="46"/>
        <v>-0.18505015615463738</v>
      </c>
      <c r="AF182" s="35">
        <f t="shared" si="47"/>
        <v>-0.10883268542720204</v>
      </c>
      <c r="AG182" s="35">
        <f t="shared" si="48"/>
        <v>-0.13767614427514785</v>
      </c>
      <c r="AH182" s="35">
        <f t="shared" si="48"/>
        <v>-6.7775900641870224E-2</v>
      </c>
    </row>
    <row r="183" spans="1:34">
      <c r="A183" s="28">
        <v>44102</v>
      </c>
      <c r="B183" s="12">
        <f>[1]!thsiFinD("ths_int_chg_ratio_index",B$1,$A$4,$A183,101)</f>
        <v>-0.99115807304282</v>
      </c>
      <c r="C183" s="12">
        <f>[1]!thsiFinD("ths_int_chg_ratio_index",C$1,$A$4,$A183,101)</f>
        <v>42.866421950072002</v>
      </c>
      <c r="D183" s="12">
        <f>[1]!thsiFinD("ths_int_chg_ratio_index",D$1,$A$4,$A183,101)</f>
        <v>31.305420666035999</v>
      </c>
      <c r="E183" s="12">
        <f>[1]!thsiFinD("ths_int_chg_ratio_index",E$1,$A$4,$A183,101)</f>
        <v>50.720075713762</v>
      </c>
      <c r="F183" s="12">
        <f>[1]!thsiFinD("ths_adjustment_nvg_ratio_fund",F$1,$A$4,$A183,101)</f>
        <v>57.826887661142003</v>
      </c>
      <c r="G183" s="12">
        <f>[1]!thsiFinD("ths_adjustment_nvg_ratio_fund",G$1,$A$4,$A183,101)</f>
        <v>29.852440408627</v>
      </c>
      <c r="H183" s="12">
        <f>[1]!thsiFinD("ths_adjustment_nvg_ratio_fund",H$1,$A$4,$A183,101)</f>
        <v>30.769230769231001</v>
      </c>
      <c r="I183" s="12">
        <f>[1]!thsiFinD("ths_adjustment_nvg_ratio_fund",I$1,$A$4,$A183,101)</f>
        <v>34.228515625</v>
      </c>
      <c r="J183" s="32">
        <f t="shared" si="42"/>
        <v>0.345722293401034</v>
      </c>
      <c r="K183" s="45">
        <f t="shared" si="43"/>
        <v>0.30975190064206798</v>
      </c>
      <c r="L183" s="45">
        <f t="shared" si="44"/>
        <v>0.38169268615999996</v>
      </c>
      <c r="M183" s="32">
        <f>[1]!thsiFinD("ths_int_chg_ratio_index",M$1,$A$4,$A183,101)/100</f>
        <v>0.41833436473788999</v>
      </c>
      <c r="N183" s="32">
        <f>[1]!thsiFinD("ths_int_chg_ratio_index",N$1,$A$4,$A183,101)/100</f>
        <v>0.11510679423103999</v>
      </c>
      <c r="O183" s="33">
        <f t="shared" si="37"/>
        <v>1.345722293401034</v>
      </c>
      <c r="P183" s="33">
        <f t="shared" si="38"/>
        <v>1.3097519006420679</v>
      </c>
      <c r="Q183" s="33">
        <f t="shared" si="39"/>
        <v>1.3816926861600001</v>
      </c>
      <c r="R183" s="33">
        <f t="shared" si="40"/>
        <v>1.4183343647378899</v>
      </c>
      <c r="S183" s="33">
        <f t="shared" si="41"/>
        <v>1.11510679423104</v>
      </c>
      <c r="T183" s="32">
        <f t="shared" si="49"/>
        <v>-6.7393510869907525E-3</v>
      </c>
      <c r="U183" s="32">
        <f t="shared" si="50"/>
        <v>-1.192180291624223E-2</v>
      </c>
      <c r="V183" s="32">
        <f t="shared" si="51"/>
        <v>-1.7762923333954905E-3</v>
      </c>
      <c r="W183" s="32">
        <f t="shared" si="52"/>
        <v>-9.0394534757322065E-3</v>
      </c>
      <c r="X183" s="32">
        <f t="shared" si="52"/>
        <v>-3.15290466450735E-4</v>
      </c>
      <c r="Y183" s="34">
        <f>MAX(O$4:O183)</f>
        <v>1.5898684592078638</v>
      </c>
      <c r="Z183" s="34">
        <f>MAX(P$4:P183)</f>
        <v>1.6265478360228376</v>
      </c>
      <c r="AA183" s="34">
        <f>MAX(Q$4:Q183)</f>
        <v>1.55318908239289</v>
      </c>
      <c r="AB183" s="34">
        <f>MAX(R$4:R183)</f>
        <v>1.6597850963507801</v>
      </c>
      <c r="AC183" s="34">
        <f>MAX(S$4:S183)</f>
        <v>1.1965561590029199</v>
      </c>
      <c r="AD183" s="35">
        <f t="shared" si="45"/>
        <v>-0.15356375201535433</v>
      </c>
      <c r="AE183" s="35">
        <f t="shared" si="46"/>
        <v>-0.19476582757958416</v>
      </c>
      <c r="AF183" s="35">
        <f t="shared" si="47"/>
        <v>-0.11041565909585027</v>
      </c>
      <c r="AG183" s="35">
        <f t="shared" si="48"/>
        <v>-0.14547108064998671</v>
      </c>
      <c r="AH183" s="35">
        <f t="shared" si="48"/>
        <v>-6.8069822012993497E-2</v>
      </c>
    </row>
    <row r="184" spans="1:34">
      <c r="A184" s="28">
        <v>44103</v>
      </c>
      <c r="B184" s="12">
        <f>[1]!thsiFinD("ths_int_chg_ratio_index",B$1,$A$4,$A184,101)</f>
        <v>0.21352837394197</v>
      </c>
      <c r="C184" s="12">
        <f>[1]!thsiFinD("ths_int_chg_ratio_index",C$1,$A$4,$A184,101)</f>
        <v>46.209068162233002</v>
      </c>
      <c r="D184" s="12">
        <f>[1]!thsiFinD("ths_int_chg_ratio_index",D$1,$A$4,$A184,101)</f>
        <v>36.307826220326</v>
      </c>
      <c r="E184" s="12">
        <f>[1]!thsiFinD("ths_int_chg_ratio_index",E$1,$A$4,$A184,101)</f>
        <v>53.06660122988</v>
      </c>
      <c r="F184" s="12">
        <f>[1]!thsiFinD("ths_adjustment_nvg_ratio_fund",F$1,$A$4,$A184,101)</f>
        <v>59.668508287293001</v>
      </c>
      <c r="G184" s="12">
        <f>[1]!thsiFinD("ths_adjustment_nvg_ratio_fund",G$1,$A$4,$A184,101)</f>
        <v>31.725312145288999</v>
      </c>
      <c r="H184" s="12">
        <f>[1]!thsiFinD("ths_adjustment_nvg_ratio_fund",H$1,$A$4,$A184,101)</f>
        <v>32.538461538462002</v>
      </c>
      <c r="I184" s="12">
        <f>[1]!thsiFinD("ths_adjustment_nvg_ratio_fund",I$1,$A$4,$A184,101)</f>
        <v>36.494140625</v>
      </c>
      <c r="J184" s="32">
        <f t="shared" si="42"/>
        <v>0.37027930822803123</v>
      </c>
      <c r="K184" s="45">
        <f t="shared" si="43"/>
        <v>0.3394925599659524</v>
      </c>
      <c r="L184" s="45">
        <f t="shared" si="44"/>
        <v>0.40106605649011001</v>
      </c>
      <c r="M184" s="32">
        <f>[1]!thsiFinD("ths_int_chg_ratio_index",M$1,$A$4,$A184,101)/100</f>
        <v>0.44795483718961004</v>
      </c>
      <c r="N184" s="32">
        <f>[1]!thsiFinD("ths_int_chg_ratio_index",N$1,$A$4,$A184,101)/100</f>
        <v>0.11912542711923001</v>
      </c>
      <c r="O184" s="33">
        <f t="shared" si="37"/>
        <v>1.3702793082280311</v>
      </c>
      <c r="P184" s="33">
        <f t="shared" si="38"/>
        <v>1.3394925599659524</v>
      </c>
      <c r="Q184" s="33">
        <f t="shared" si="39"/>
        <v>1.4010660564901101</v>
      </c>
      <c r="R184" s="33">
        <f t="shared" si="40"/>
        <v>1.44795483718961</v>
      </c>
      <c r="S184" s="33">
        <f t="shared" si="41"/>
        <v>1.1191254271192299</v>
      </c>
      <c r="T184" s="32">
        <f t="shared" si="49"/>
        <v>1.8248203918012296E-2</v>
      </c>
      <c r="U184" s="32">
        <f t="shared" si="50"/>
        <v>2.2707093846785043E-2</v>
      </c>
      <c r="V184" s="32">
        <f t="shared" si="51"/>
        <v>1.4021475632148395E-2</v>
      </c>
      <c r="W184" s="32">
        <f t="shared" si="52"/>
        <v>2.0883984191692351E-2</v>
      </c>
      <c r="X184" s="32">
        <f t="shared" si="52"/>
        <v>3.6038098852775313E-3</v>
      </c>
      <c r="Y184" s="34">
        <f>MAX(O$4:O184)</f>
        <v>1.5898684592078638</v>
      </c>
      <c r="Z184" s="34">
        <f>MAX(P$4:P184)</f>
        <v>1.6265478360228376</v>
      </c>
      <c r="AA184" s="34">
        <f>MAX(Q$4:Q184)</f>
        <v>1.55318908239289</v>
      </c>
      <c r="AB184" s="34">
        <f>MAX(R$4:R184)</f>
        <v>1.6597850963507801</v>
      </c>
      <c r="AC184" s="34">
        <f>MAX(S$4:S184)</f>
        <v>1.1965561590029199</v>
      </c>
      <c r="AD184" s="35">
        <f t="shared" si="45"/>
        <v>-0.13811781075853335</v>
      </c>
      <c r="AE184" s="35">
        <f t="shared" si="46"/>
        <v>-0.17648129965779547</v>
      </c>
      <c r="AF184" s="35">
        <f t="shared" si="47"/>
        <v>-9.7942373937122018E-2</v>
      </c>
      <c r="AG184" s="35">
        <f t="shared" si="48"/>
        <v>-0.12762511220693695</v>
      </c>
      <c r="AH184" s="35">
        <f t="shared" si="48"/>
        <v>-6.4711322825175555E-2</v>
      </c>
    </row>
    <row r="185" spans="1:34">
      <c r="A185" s="28">
        <v>44104</v>
      </c>
      <c r="B185" s="12">
        <f>[1]!thsiFinD("ths_int_chg_ratio_index",B$1,$A$4,$A185,101)</f>
        <v>-0.15090601315579999</v>
      </c>
      <c r="C185" s="12">
        <f>[1]!thsiFinD("ths_int_chg_ratio_index",C$1,$A$4,$A185,101)</f>
        <v>45.403396876030001</v>
      </c>
      <c r="D185" s="12">
        <f>[1]!thsiFinD("ths_int_chg_ratio_index",D$1,$A$4,$A185,101)</f>
        <v>39.135387105954003</v>
      </c>
      <c r="E185" s="12">
        <f>[1]!thsiFinD("ths_int_chg_ratio_index",E$1,$A$4,$A185,101)</f>
        <v>54.024206233088002</v>
      </c>
      <c r="F185" s="12">
        <f>[1]!thsiFinD("ths_adjustment_nvg_ratio_fund",F$1,$A$4,$A185,101)</f>
        <v>59.791282995703</v>
      </c>
      <c r="G185" s="12">
        <f>[1]!thsiFinD("ths_adjustment_nvg_ratio_fund",G$1,$A$4,$A185,101)</f>
        <v>32.065834279228</v>
      </c>
      <c r="H185" s="12">
        <f>[1]!thsiFinD("ths_adjustment_nvg_ratio_fund",H$1,$A$4,$A185,101)</f>
        <v>34</v>
      </c>
      <c r="I185" s="12">
        <f>[1]!thsiFinD("ths_adjustment_nvg_ratio_fund",I$1,$A$4,$A185,101)</f>
        <v>37.44140625</v>
      </c>
      <c r="J185" s="32">
        <f t="shared" si="42"/>
        <v>0.37713825965855896</v>
      </c>
      <c r="K185" s="45">
        <f t="shared" si="43"/>
        <v>0.34603021050479049</v>
      </c>
      <c r="L185" s="45">
        <f t="shared" si="44"/>
        <v>0.40824630881232749</v>
      </c>
      <c r="M185" s="32">
        <f>[1]!thsiFinD("ths_int_chg_ratio_index",M$1,$A$4,$A185,101)/100</f>
        <v>0.46026540825534001</v>
      </c>
      <c r="N185" s="32">
        <f>[1]!thsiFinD("ths_int_chg_ratio_index",N$1,$A$4,$A185,101)/100</f>
        <v>0.11673144742895999</v>
      </c>
      <c r="O185" s="33">
        <f t="shared" si="37"/>
        <v>1.3771382596585591</v>
      </c>
      <c r="P185" s="33">
        <f t="shared" si="38"/>
        <v>1.3460302105047905</v>
      </c>
      <c r="Q185" s="33">
        <f t="shared" si="39"/>
        <v>1.4082463088123274</v>
      </c>
      <c r="R185" s="33">
        <f t="shared" si="40"/>
        <v>1.4602654082553399</v>
      </c>
      <c r="S185" s="33">
        <f t="shared" si="41"/>
        <v>1.11673144742896</v>
      </c>
      <c r="T185" s="32">
        <f t="shared" si="49"/>
        <v>5.0055133937603191E-3</v>
      </c>
      <c r="U185" s="32">
        <f t="shared" si="50"/>
        <v>4.8806919382995417E-3</v>
      </c>
      <c r="V185" s="32">
        <f t="shared" si="51"/>
        <v>5.1248492452988792E-3</v>
      </c>
      <c r="W185" s="32">
        <f t="shared" si="52"/>
        <v>8.5020407747136151E-3</v>
      </c>
      <c r="X185" s="32">
        <f t="shared" si="52"/>
        <v>-2.1391522632385751E-3</v>
      </c>
      <c r="Y185" s="34">
        <f>MAX(O$4:O185)</f>
        <v>1.5898684592078638</v>
      </c>
      <c r="Z185" s="34">
        <f>MAX(P$4:P185)</f>
        <v>1.6265478360228376</v>
      </c>
      <c r="AA185" s="34">
        <f>MAX(Q$4:Q185)</f>
        <v>1.55318908239289</v>
      </c>
      <c r="AB185" s="34">
        <f>MAX(R$4:R185)</f>
        <v>1.6597850963507801</v>
      </c>
      <c r="AC185" s="34">
        <f>MAX(S$4:S185)</f>
        <v>1.1965561590029199</v>
      </c>
      <c r="AD185" s="35">
        <f t="shared" si="45"/>
        <v>-0.13380364791644173</v>
      </c>
      <c r="AE185" s="35">
        <f t="shared" si="46"/>
        <v>-0.17246195857599633</v>
      </c>
      <c r="AF185" s="35">
        <f t="shared" si="47"/>
        <v>-9.3319464592977575E-2</v>
      </c>
      <c r="AG185" s="35">
        <f t="shared" si="48"/>
        <v>-0.12020814534008417</v>
      </c>
      <c r="AH185" s="35">
        <f t="shared" si="48"/>
        <v>-6.6712047715735356E-2</v>
      </c>
    </row>
    <row r="186" spans="1:34">
      <c r="A186" s="28">
        <v>44113</v>
      </c>
      <c r="B186" s="12">
        <f>[1]!thsiFinD("ths_int_chg_ratio_index",B$1,$A$4,$A186,101)</f>
        <v>2.6242243221785002</v>
      </c>
      <c r="C186" s="12">
        <f>[1]!thsiFinD("ths_int_chg_ratio_index",C$1,$A$4,$A186,101)</f>
        <v>50.29286254494</v>
      </c>
      <c r="D186" s="12">
        <f>[1]!thsiFinD("ths_int_chg_ratio_index",D$1,$A$4,$A186,101)</f>
        <v>43.760464847624</v>
      </c>
      <c r="E186" s="12">
        <f>[1]!thsiFinD("ths_int_chg_ratio_index",E$1,$A$4,$A186,101)</f>
        <v>60.969303216625001</v>
      </c>
      <c r="F186" s="12">
        <f>[1]!thsiFinD("ths_adjustment_nvg_ratio_fund",F$1,$A$4,$A186,101)</f>
        <v>65.561694290976007</v>
      </c>
      <c r="G186" s="12">
        <f>[1]!thsiFinD("ths_adjustment_nvg_ratio_fund",G$1,$A$4,$A186,101)</f>
        <v>36.208853575482003</v>
      </c>
      <c r="H186" s="12">
        <f>[1]!thsiFinD("ths_adjustment_nvg_ratio_fund",H$1,$A$4,$A186,101)</f>
        <v>38.769230769231001</v>
      </c>
      <c r="I186" s="12">
        <f>[1]!thsiFinD("ths_adjustment_nvg_ratio_fund",I$1,$A$4,$A186,101)</f>
        <v>45.341796875</v>
      </c>
      <c r="J186" s="32">
        <f t="shared" si="42"/>
        <v>0.42941053805257062</v>
      </c>
      <c r="K186" s="45">
        <f t="shared" si="43"/>
        <v>0.39411713732841874</v>
      </c>
      <c r="L186" s="45">
        <f t="shared" si="44"/>
        <v>0.4647039387767225</v>
      </c>
      <c r="M186" s="32">
        <f>[1]!thsiFinD("ths_int_chg_ratio_index",M$1,$A$4,$A186,101)/100</f>
        <v>0.51031433886968003</v>
      </c>
      <c r="N186" s="32">
        <f>[1]!thsiFinD("ths_int_chg_ratio_index",N$1,$A$4,$A186,101)/100</f>
        <v>0.14124920077265998</v>
      </c>
      <c r="O186" s="33">
        <f t="shared" si="37"/>
        <v>1.4294105380525706</v>
      </c>
      <c r="P186" s="33">
        <f t="shared" si="38"/>
        <v>1.3941171373284187</v>
      </c>
      <c r="Q186" s="33">
        <f t="shared" si="39"/>
        <v>1.4647039387767224</v>
      </c>
      <c r="R186" s="33">
        <f t="shared" si="40"/>
        <v>1.51031433886968</v>
      </c>
      <c r="S186" s="33">
        <f t="shared" si="41"/>
        <v>1.14124920077266</v>
      </c>
      <c r="T186" s="32">
        <f t="shared" si="49"/>
        <v>3.7957175343434013E-2</v>
      </c>
      <c r="U186" s="32">
        <f t="shared" si="50"/>
        <v>3.5724998182317558E-2</v>
      </c>
      <c r="V186" s="32">
        <f t="shared" si="51"/>
        <v>4.0090735272020561E-2</v>
      </c>
      <c r="W186" s="32">
        <f t="shared" si="52"/>
        <v>3.4273858937832635E-2</v>
      </c>
      <c r="X186" s="32">
        <f t="shared" si="52"/>
        <v>2.1954923361518164E-2</v>
      </c>
      <c r="Y186" s="34">
        <f>MAX(O$4:O186)</f>
        <v>1.5898684592078638</v>
      </c>
      <c r="Z186" s="34">
        <f>MAX(P$4:P186)</f>
        <v>1.6265478360228376</v>
      </c>
      <c r="AA186" s="34">
        <f>MAX(Q$4:Q186)</f>
        <v>1.55318908239289</v>
      </c>
      <c r="AB186" s="34">
        <f>MAX(R$4:R186)</f>
        <v>1.6597850963507801</v>
      </c>
      <c r="AC186" s="34">
        <f>MAX(S$4:S186)</f>
        <v>1.1965561590029199</v>
      </c>
      <c r="AD186" s="35">
        <f t="shared" si="45"/>
        <v>-0.10092528109856325</v>
      </c>
      <c r="AE186" s="35">
        <f t="shared" si="46"/>
        <v>-0.14289816355032514</v>
      </c>
      <c r="AF186" s="35">
        <f t="shared" si="47"/>
        <v>-5.6969975271680795E-2</v>
      </c>
      <c r="AG186" s="35">
        <f t="shared" si="48"/>
        <v>-9.005428341881605E-2</v>
      </c>
      <c r="AH186" s="35">
        <f t="shared" si="48"/>
        <v>-4.6221782249106225E-2</v>
      </c>
    </row>
    <row r="187" spans="1:34">
      <c r="A187" s="28">
        <v>44116</v>
      </c>
      <c r="B187" s="12">
        <f>[1]!thsiFinD("ths_int_chg_ratio_index",B$1,$A$4,$A187,101)</f>
        <v>4.8674835304168003</v>
      </c>
      <c r="C187" s="12">
        <f>[1]!thsiFinD("ths_int_chg_ratio_index",C$1,$A$4,$A187,101)</f>
        <v>57.808327202971</v>
      </c>
      <c r="D187" s="12">
        <f>[1]!thsiFinD("ths_int_chg_ratio_index",D$1,$A$4,$A187,101)</f>
        <v>46.174482217433003</v>
      </c>
      <c r="E187" s="12">
        <f>[1]!thsiFinD("ths_int_chg_ratio_index",E$1,$A$4,$A187,101)</f>
        <v>67.461421332279997</v>
      </c>
      <c r="F187" s="12">
        <f>[1]!thsiFinD("ths_adjustment_nvg_ratio_fund",F$1,$A$4,$A187,101)</f>
        <v>70.902394106814</v>
      </c>
      <c r="G187" s="12">
        <f>[1]!thsiFinD("ths_adjustment_nvg_ratio_fund",G$1,$A$4,$A187,101)</f>
        <v>38.989784335982002</v>
      </c>
      <c r="H187" s="12">
        <f>[1]!thsiFinD("ths_adjustment_nvg_ratio_fund",H$1,$A$4,$A187,101)</f>
        <v>42.153846153845997</v>
      </c>
      <c r="I187" s="12">
        <f>[1]!thsiFinD("ths_adjustment_nvg_ratio_fund",I$1,$A$4,$A187,101)</f>
        <v>49.35546875</v>
      </c>
      <c r="J187" s="32">
        <f t="shared" si="42"/>
        <v>0.47214150953717848</v>
      </c>
      <c r="K187" s="45">
        <f t="shared" si="43"/>
        <v>0.44077928570775199</v>
      </c>
      <c r="L187" s="45">
        <f t="shared" si="44"/>
        <v>0.50350373336660492</v>
      </c>
      <c r="M187" s="32">
        <f>[1]!thsiFinD("ths_int_chg_ratio_index",M$1,$A$4,$A187,101)/100</f>
        <v>0.56128077960498002</v>
      </c>
      <c r="N187" s="32">
        <f>[1]!thsiFinD("ths_int_chg_ratio_index",N$1,$A$4,$A187,101)/100</f>
        <v>0.17545043072311001</v>
      </c>
      <c r="O187" s="33">
        <f t="shared" si="37"/>
        <v>1.4721415095371784</v>
      </c>
      <c r="P187" s="33">
        <f t="shared" si="38"/>
        <v>1.4407792857077519</v>
      </c>
      <c r="Q187" s="33">
        <f t="shared" si="39"/>
        <v>1.503503733366605</v>
      </c>
      <c r="R187" s="33">
        <f t="shared" si="40"/>
        <v>1.5612807796049801</v>
      </c>
      <c r="S187" s="33">
        <f t="shared" si="41"/>
        <v>1.17545043072311</v>
      </c>
      <c r="T187" s="32">
        <f t="shared" si="49"/>
        <v>2.9894120931012846E-2</v>
      </c>
      <c r="U187" s="32">
        <f t="shared" si="50"/>
        <v>3.3470751581716529E-2</v>
      </c>
      <c r="V187" s="32">
        <f t="shared" si="51"/>
        <v>2.6489854749955244E-2</v>
      </c>
      <c r="W187" s="32">
        <f t="shared" si="52"/>
        <v>3.3745584891581748E-2</v>
      </c>
      <c r="X187" s="32">
        <f t="shared" si="52"/>
        <v>2.9968240001653212E-2</v>
      </c>
      <c r="Y187" s="34">
        <f>MAX(O$4:O187)</f>
        <v>1.5898684592078638</v>
      </c>
      <c r="Z187" s="34">
        <f>MAX(P$4:P187)</f>
        <v>1.6265478360228376</v>
      </c>
      <c r="AA187" s="34">
        <f>MAX(Q$4:Q187)</f>
        <v>1.55318908239289</v>
      </c>
      <c r="AB187" s="34">
        <f>MAX(R$4:R187)</f>
        <v>1.6597850963507801</v>
      </c>
      <c r="AC187" s="34">
        <f>MAX(S$4:S187)</f>
        <v>1.1965561590029199</v>
      </c>
      <c r="AD187" s="35">
        <f t="shared" si="45"/>
        <v>-7.4048232725707153E-2</v>
      </c>
      <c r="AE187" s="35">
        <f t="shared" si="46"/>
        <v>-0.11421032090228511</v>
      </c>
      <c r="AF187" s="35">
        <f t="shared" si="47"/>
        <v>-3.1989246891781065E-2</v>
      </c>
      <c r="AG187" s="35">
        <f t="shared" si="48"/>
        <v>-5.9347632993194455E-2</v>
      </c>
      <c r="AH187" s="35">
        <f t="shared" si="48"/>
        <v>-1.7638727711198454E-2</v>
      </c>
    </row>
    <row r="188" spans="1:34">
      <c r="A188" s="28">
        <v>44117</v>
      </c>
      <c r="B188" s="12">
        <f>[1]!thsiFinD("ths_int_chg_ratio_index",B$1,$A$4,$A188,101)</f>
        <v>4.9967239089930997</v>
      </c>
      <c r="C188" s="12">
        <f>[1]!thsiFinD("ths_int_chg_ratio_index",C$1,$A$4,$A188,101)</f>
        <v>57.918197060632998</v>
      </c>
      <c r="D188" s="12">
        <f>[1]!thsiFinD("ths_int_chg_ratio_index",D$1,$A$4,$A188,101)</f>
        <v>46.862914001973003</v>
      </c>
      <c r="E188" s="12">
        <f>[1]!thsiFinD("ths_int_chg_ratio_index",E$1,$A$4,$A188,101)</f>
        <v>67.581682244985004</v>
      </c>
      <c r="F188" s="12">
        <f>[1]!thsiFinD("ths_adjustment_nvg_ratio_fund",F$1,$A$4,$A188,101)</f>
        <v>72.498465316145001</v>
      </c>
      <c r="G188" s="12">
        <f>[1]!thsiFinD("ths_adjustment_nvg_ratio_fund",G$1,$A$4,$A188,101)</f>
        <v>39.784335981839</v>
      </c>
      <c r="H188" s="12">
        <f>[1]!thsiFinD("ths_adjustment_nvg_ratio_fund",H$1,$A$4,$A188,101)</f>
        <v>43.384615384615003</v>
      </c>
      <c r="I188" s="12">
        <f>[1]!thsiFinD("ths_adjustment_nvg_ratio_fund",I$1,$A$4,$A188,101)</f>
        <v>50.068359375</v>
      </c>
      <c r="J188" s="32">
        <f t="shared" si="42"/>
        <v>0.47886911659272891</v>
      </c>
      <c r="K188" s="45">
        <f t="shared" si="43"/>
        <v>0.44339879304146024</v>
      </c>
      <c r="L188" s="45">
        <f t="shared" si="44"/>
        <v>0.51433944014399757</v>
      </c>
      <c r="M188" s="32">
        <f>[1]!thsiFinD("ths_int_chg_ratio_index",M$1,$A$4,$A188,101)/100</f>
        <v>0.56607431783098006</v>
      </c>
      <c r="N188" s="32">
        <f>[1]!thsiFinD("ths_int_chg_ratio_index",N$1,$A$4,$A188,101)/100</f>
        <v>0.17885757307535999</v>
      </c>
      <c r="O188" s="33">
        <f t="shared" si="37"/>
        <v>1.4788691165927288</v>
      </c>
      <c r="P188" s="33">
        <f t="shared" si="38"/>
        <v>1.4433987930414602</v>
      </c>
      <c r="Q188" s="33">
        <f t="shared" si="39"/>
        <v>1.5143394401439976</v>
      </c>
      <c r="R188" s="33">
        <f t="shared" si="40"/>
        <v>1.5660743178309802</v>
      </c>
      <c r="S188" s="33">
        <f t="shared" si="41"/>
        <v>1.1788575730753599</v>
      </c>
      <c r="T188" s="32">
        <f t="shared" si="49"/>
        <v>4.5699458998784692E-3</v>
      </c>
      <c r="U188" s="32">
        <f t="shared" si="50"/>
        <v>1.8181184027930009E-3</v>
      </c>
      <c r="V188" s="32">
        <f t="shared" si="51"/>
        <v>7.2069703166812715E-3</v>
      </c>
      <c r="W188" s="32">
        <f t="shared" si="52"/>
        <v>3.0702601919001538E-3</v>
      </c>
      <c r="X188" s="32">
        <f t="shared" si="52"/>
        <v>2.8985844602174016E-3</v>
      </c>
      <c r="Y188" s="34">
        <f>MAX(O$4:O188)</f>
        <v>1.5898684592078638</v>
      </c>
      <c r="Z188" s="34">
        <f>MAX(P$4:P188)</f>
        <v>1.6265478360228376</v>
      </c>
      <c r="AA188" s="34">
        <f>MAX(Q$4:Q188)</f>
        <v>1.55318908239289</v>
      </c>
      <c r="AB188" s="34">
        <f>MAX(R$4:R188)</f>
        <v>1.6597850963507801</v>
      </c>
      <c r="AC188" s="34">
        <f>MAX(S$4:S188)</f>
        <v>1.1965561590029199</v>
      </c>
      <c r="AD188" s="35">
        <f t="shared" si="45"/>
        <v>-6.9816683243366762E-2</v>
      </c>
      <c r="AE188" s="35">
        <f t="shared" si="46"/>
        <v>-0.11259985038571341</v>
      </c>
      <c r="AF188" s="35">
        <f t="shared" si="47"/>
        <v>-2.501282212790179E-2</v>
      </c>
      <c r="AG188" s="35">
        <f t="shared" si="48"/>
        <v>-5.6459585476356766E-2</v>
      </c>
      <c r="AH188" s="35">
        <f t="shared" si="48"/>
        <v>-1.4791270593022654E-2</v>
      </c>
    </row>
    <row r="189" spans="1:34">
      <c r="A189" s="28">
        <v>44118</v>
      </c>
      <c r="B189" s="12">
        <f>[1]!thsiFinD("ths_int_chg_ratio_index",B$1,$A$4,$A189,101)</f>
        <v>3.9646587863743998</v>
      </c>
      <c r="C189" s="12">
        <f>[1]!thsiFinD("ths_int_chg_ratio_index",C$1,$A$4,$A189,101)</f>
        <v>54.308601668938003</v>
      </c>
      <c r="D189" s="12">
        <f>[1]!thsiFinD("ths_int_chg_ratio_index",D$1,$A$4,$A189,101)</f>
        <v>45.987598205552999</v>
      </c>
      <c r="E189" s="12">
        <f>[1]!thsiFinD("ths_int_chg_ratio_index",E$1,$A$4,$A189,101)</f>
        <v>66.667534068395994</v>
      </c>
      <c r="F189" s="12">
        <f>[1]!thsiFinD("ths_adjustment_nvg_ratio_fund",F$1,$A$4,$A189,101)</f>
        <v>71.639042357273993</v>
      </c>
      <c r="G189" s="12">
        <f>[1]!thsiFinD("ths_adjustment_nvg_ratio_fund",G$1,$A$4,$A189,101)</f>
        <v>38.535754824064</v>
      </c>
      <c r="H189" s="12">
        <f>[1]!thsiFinD("ths_adjustment_nvg_ratio_fund",H$1,$A$4,$A189,101)</f>
        <v>41.538461538462002</v>
      </c>
      <c r="I189" s="12">
        <f>[1]!thsiFinD("ths_adjustment_nvg_ratio_fund",I$1,$A$4,$A189,101)</f>
        <v>47.91015625</v>
      </c>
      <c r="J189" s="32">
        <f t="shared" si="42"/>
        <v>0.4631897596238268</v>
      </c>
      <c r="K189" s="45">
        <f t="shared" si="43"/>
        <v>0.42732098182315353</v>
      </c>
      <c r="L189" s="45">
        <f t="shared" si="44"/>
        <v>0.49905853742450001</v>
      </c>
      <c r="M189" s="32">
        <f>[1]!thsiFinD("ths_int_chg_ratio_index",M$1,$A$4,$A189,101)/100</f>
        <v>0.54900520785979001</v>
      </c>
      <c r="N189" s="32">
        <f>[1]!thsiFinD("ths_int_chg_ratio_index",N$1,$A$4,$A189,101)/100</f>
        <v>0.17105691152782002</v>
      </c>
      <c r="O189" s="33">
        <f t="shared" si="37"/>
        <v>1.4631897596238268</v>
      </c>
      <c r="P189" s="33">
        <f t="shared" si="38"/>
        <v>1.4273209818231536</v>
      </c>
      <c r="Q189" s="33">
        <f t="shared" si="39"/>
        <v>1.4990585374245</v>
      </c>
      <c r="R189" s="33">
        <f t="shared" si="40"/>
        <v>1.54900520785979</v>
      </c>
      <c r="S189" s="33">
        <f t="shared" si="41"/>
        <v>1.17105691152782</v>
      </c>
      <c r="T189" s="32">
        <f t="shared" si="49"/>
        <v>-1.0602261412441139E-2</v>
      </c>
      <c r="U189" s="32">
        <f t="shared" si="50"/>
        <v>-1.1138855939063275E-2</v>
      </c>
      <c r="V189" s="32">
        <f t="shared" si="51"/>
        <v>-1.0090804158177757E-2</v>
      </c>
      <c r="W189" s="32">
        <f t="shared" si="52"/>
        <v>-1.089929754727792E-2</v>
      </c>
      <c r="X189" s="32">
        <f t="shared" si="52"/>
        <v>-6.6171365614505762E-3</v>
      </c>
      <c r="Y189" s="34">
        <f>MAX(O$4:O189)</f>
        <v>1.5898684592078638</v>
      </c>
      <c r="Z189" s="34">
        <f>MAX(P$4:P189)</f>
        <v>1.6265478360228376</v>
      </c>
      <c r="AA189" s="34">
        <f>MAX(Q$4:Q189)</f>
        <v>1.55318908239289</v>
      </c>
      <c r="AB189" s="34">
        <f>MAX(R$4:R189)</f>
        <v>1.6597850963507801</v>
      </c>
      <c r="AC189" s="34">
        <f>MAX(S$4:S189)</f>
        <v>1.1965561590029199</v>
      </c>
      <c r="AD189" s="35">
        <f t="shared" si="45"/>
        <v>-7.9678729929112069E-2</v>
      </c>
      <c r="AE189" s="35">
        <f t="shared" si="46"/>
        <v>-0.12248447281257013</v>
      </c>
      <c r="AF189" s="35">
        <f t="shared" si="47"/>
        <v>-3.4851226796543511E-2</v>
      </c>
      <c r="AG189" s="35">
        <f t="shared" si="48"/>
        <v>-6.6743513202131899E-2</v>
      </c>
      <c r="AH189" s="35">
        <f t="shared" si="48"/>
        <v>-2.1310531297041857E-2</v>
      </c>
    </row>
    <row r="190" spans="1:34">
      <c r="A190" s="28">
        <v>44119</v>
      </c>
      <c r="B190" s="12">
        <f>[1]!thsiFinD("ths_int_chg_ratio_index",B$1,$A$4,$A190,101)</f>
        <v>3.0094152615121001</v>
      </c>
      <c r="C190" s="12">
        <f>[1]!thsiFinD("ths_int_chg_ratio_index",C$1,$A$4,$A190,101)</f>
        <v>52.913207469252001</v>
      </c>
      <c r="D190" s="12">
        <f>[1]!thsiFinD("ths_int_chg_ratio_index",D$1,$A$4,$A190,101)</f>
        <v>42.566964727886003</v>
      </c>
      <c r="E190" s="12">
        <f>[1]!thsiFinD("ths_int_chg_ratio_index",E$1,$A$4,$A190,101)</f>
        <v>65.277917465597994</v>
      </c>
      <c r="F190" s="12">
        <f>[1]!thsiFinD("ths_adjustment_nvg_ratio_fund",F$1,$A$4,$A190,101)</f>
        <v>69.613259668507993</v>
      </c>
      <c r="G190" s="12">
        <f>[1]!thsiFinD("ths_adjustment_nvg_ratio_fund",G$1,$A$4,$A190,101)</f>
        <v>37.287173666287998</v>
      </c>
      <c r="H190" s="12">
        <f>[1]!thsiFinD("ths_adjustment_nvg_ratio_fund",H$1,$A$4,$A190,101)</f>
        <v>40.076923076923002</v>
      </c>
      <c r="I190" s="12">
        <f>[1]!thsiFinD("ths_adjustment_nvg_ratio_fund",I$1,$A$4,$A190,101)</f>
        <v>47.51953125</v>
      </c>
      <c r="J190" s="32">
        <f t="shared" si="42"/>
        <v>0.44783049073245884</v>
      </c>
      <c r="K190" s="45">
        <f t="shared" si="43"/>
        <v>0.40941876231062024</v>
      </c>
      <c r="L190" s="45">
        <f t="shared" si="44"/>
        <v>0.48624221915429749</v>
      </c>
      <c r="M190" s="32">
        <f>[1]!thsiFinD("ths_int_chg_ratio_index",M$1,$A$4,$A190,101)/100</f>
        <v>0.53244534777885999</v>
      </c>
      <c r="N190" s="32">
        <f>[1]!thsiFinD("ths_int_chg_ratio_index",N$1,$A$4,$A190,101)/100</f>
        <v>0.16740623241748998</v>
      </c>
      <c r="O190" s="33">
        <f t="shared" si="37"/>
        <v>1.4478304907324588</v>
      </c>
      <c r="P190" s="33">
        <f t="shared" si="38"/>
        <v>1.4094187623106202</v>
      </c>
      <c r="Q190" s="33">
        <f t="shared" si="39"/>
        <v>1.4862422191542974</v>
      </c>
      <c r="R190" s="33">
        <f t="shared" si="40"/>
        <v>1.53244534777886</v>
      </c>
      <c r="S190" s="33">
        <f t="shared" si="41"/>
        <v>1.1674062324174899</v>
      </c>
      <c r="T190" s="32">
        <f t="shared" si="49"/>
        <v>-1.0497113440239403E-2</v>
      </c>
      <c r="U190" s="32">
        <f t="shared" si="50"/>
        <v>-1.2542532296881403E-2</v>
      </c>
      <c r="V190" s="32">
        <f t="shared" si="51"/>
        <v>-8.5495782521087804E-3</v>
      </c>
      <c r="W190" s="32">
        <f t="shared" si="52"/>
        <v>-1.069064196614955E-2</v>
      </c>
      <c r="X190" s="32">
        <f t="shared" si="52"/>
        <v>-3.1174224535058803E-3</v>
      </c>
      <c r="Y190" s="34">
        <f>MAX(O$4:O190)</f>
        <v>1.5898684592078638</v>
      </c>
      <c r="Z190" s="34">
        <f>MAX(P$4:P190)</f>
        <v>1.6265478360228376</v>
      </c>
      <c r="AA190" s="34">
        <f>MAX(Q$4:Q190)</f>
        <v>1.55318908239289</v>
      </c>
      <c r="AB190" s="34">
        <f>MAX(R$4:R190)</f>
        <v>1.6597850963507801</v>
      </c>
      <c r="AC190" s="34">
        <f>MAX(S$4:S190)</f>
        <v>1.1965561590029199</v>
      </c>
      <c r="AD190" s="35">
        <f t="shared" si="45"/>
        <v>-8.9339446702511482E-2</v>
      </c>
      <c r="AE190" s="35">
        <f t="shared" si="46"/>
        <v>-0.13349073965333336</v>
      </c>
      <c r="AF190" s="35">
        <f t="shared" si="47"/>
        <v>-4.3102841757973298E-2</v>
      </c>
      <c r="AG190" s="35">
        <f t="shared" si="48"/>
        <v>-7.6720624165074414E-2</v>
      </c>
      <c r="AH190" s="35">
        <f t="shared" si="48"/>
        <v>-2.4361519821786248E-2</v>
      </c>
    </row>
    <row r="191" spans="1:34">
      <c r="A191" s="28">
        <v>44120</v>
      </c>
      <c r="B191" s="12">
        <f>[1]!thsiFinD("ths_int_chg_ratio_index",B$1,$A$4,$A191,101)</f>
        <v>1.6450846820138001</v>
      </c>
      <c r="C191" s="12">
        <f>[1]!thsiFinD("ths_int_chg_ratio_index",C$1,$A$4,$A191,101)</f>
        <v>51.638323488509997</v>
      </c>
      <c r="D191" s="12">
        <f>[1]!thsiFinD("ths_int_chg_ratio_index",D$1,$A$4,$A191,101)</f>
        <v>41.070441258875</v>
      </c>
      <c r="E191" s="12">
        <f>[1]!thsiFinD("ths_int_chg_ratio_index",E$1,$A$4,$A191,101)</f>
        <v>64.275775720618995</v>
      </c>
      <c r="F191" s="12">
        <f>[1]!thsiFinD("ths_adjustment_nvg_ratio_fund",F$1,$A$4,$A191,101)</f>
        <v>68.569674647023007</v>
      </c>
      <c r="G191" s="12">
        <f>[1]!thsiFinD("ths_adjustment_nvg_ratio_fund",G$1,$A$4,$A191,101)</f>
        <v>35.868331441544001</v>
      </c>
      <c r="H191" s="12">
        <f>[1]!thsiFinD("ths_adjustment_nvg_ratio_fund",H$1,$A$4,$A191,101)</f>
        <v>38.384615384615003</v>
      </c>
      <c r="I191" s="12">
        <f>[1]!thsiFinD("ths_adjustment_nvg_ratio_fund",I$1,$A$4,$A191,101)</f>
        <v>45.380859375</v>
      </c>
      <c r="J191" s="32">
        <f t="shared" si="42"/>
        <v>0.43354138249774976</v>
      </c>
      <c r="K191" s="45">
        <f t="shared" si="43"/>
        <v>0.39657406287504443</v>
      </c>
      <c r="L191" s="45">
        <f t="shared" si="44"/>
        <v>0.47050870212045504</v>
      </c>
      <c r="M191" s="32">
        <f>[1]!thsiFinD("ths_int_chg_ratio_index",M$1,$A$4,$A191,101)/100</f>
        <v>0.52167171614964003</v>
      </c>
      <c r="N191" s="32">
        <f>[1]!thsiFinD("ths_int_chg_ratio_index",N$1,$A$4,$A191,101)/100</f>
        <v>0.16473633345714001</v>
      </c>
      <c r="O191" s="33">
        <f t="shared" si="37"/>
        <v>1.4335413824977499</v>
      </c>
      <c r="P191" s="33">
        <f t="shared" si="38"/>
        <v>1.3965740628750445</v>
      </c>
      <c r="Q191" s="33">
        <f t="shared" si="39"/>
        <v>1.470508702120455</v>
      </c>
      <c r="R191" s="33">
        <f t="shared" si="40"/>
        <v>1.52167171614964</v>
      </c>
      <c r="S191" s="33">
        <f t="shared" si="41"/>
        <v>1.1647363334571401</v>
      </c>
      <c r="T191" s="32">
        <f t="shared" si="49"/>
        <v>-9.8693240169849261E-3</v>
      </c>
      <c r="U191" s="32">
        <f t="shared" si="50"/>
        <v>-9.1134727158860285E-3</v>
      </c>
      <c r="V191" s="32">
        <f t="shared" si="51"/>
        <v>-1.0586105569518223E-2</v>
      </c>
      <c r="W191" s="32">
        <f t="shared" si="52"/>
        <v>-7.0303529224290395E-3</v>
      </c>
      <c r="X191" s="32">
        <f t="shared" si="52"/>
        <v>-2.2870350407679929E-3</v>
      </c>
      <c r="Y191" s="34">
        <f>MAX(O$4:O191)</f>
        <v>1.5898684592078638</v>
      </c>
      <c r="Z191" s="34">
        <f>MAX(P$4:P191)</f>
        <v>1.6265478360228376</v>
      </c>
      <c r="AA191" s="34">
        <f>MAX(Q$4:Q191)</f>
        <v>1.55318908239289</v>
      </c>
      <c r="AB191" s="34">
        <f>MAX(R$4:R191)</f>
        <v>1.6597850963507801</v>
      </c>
      <c r="AC191" s="34">
        <f>MAX(S$4:S191)</f>
        <v>1.1965561590029199</v>
      </c>
      <c r="AD191" s="35">
        <f t="shared" si="45"/>
        <v>-9.8327050772491154E-2</v>
      </c>
      <c r="AE191" s="35">
        <f t="shared" si="46"/>
        <v>-0.14138764815556526</v>
      </c>
      <c r="AF191" s="35">
        <f t="shared" si="47"/>
        <v>-5.3232656094295394E-2</v>
      </c>
      <c r="AG191" s="35">
        <f t="shared" si="48"/>
        <v>-8.3211604023194052E-2</v>
      </c>
      <c r="AH191" s="35">
        <f t="shared" si="48"/>
        <v>-2.6592839213075425E-2</v>
      </c>
    </row>
    <row r="192" spans="1:34">
      <c r="A192" s="28">
        <v>44123</v>
      </c>
      <c r="B192" s="12">
        <f>[1]!thsiFinD("ths_int_chg_ratio_index",B$1,$A$4,$A192,101)</f>
        <v>2.0519578148037998</v>
      </c>
      <c r="C192" s="12">
        <f>[1]!thsiFinD("ths_int_chg_ratio_index",C$1,$A$4,$A192,101)</f>
        <v>49.713301132547997</v>
      </c>
      <c r="D192" s="12">
        <f>[1]!thsiFinD("ths_int_chg_ratio_index",D$1,$A$4,$A192,101)</f>
        <v>38.483475028621001</v>
      </c>
      <c r="E192" s="12">
        <f>[1]!thsiFinD("ths_int_chg_ratio_index",E$1,$A$4,$A192,101)</f>
        <v>62.221497363510998</v>
      </c>
      <c r="F192" s="12">
        <f>[1]!thsiFinD("ths_adjustment_nvg_ratio_fund",F$1,$A$4,$A192,101)</f>
        <v>66.421117249847001</v>
      </c>
      <c r="G192" s="12">
        <f>[1]!thsiFinD("ths_adjustment_nvg_ratio_fund",G$1,$A$4,$A192,101)</f>
        <v>34.562996594779001</v>
      </c>
      <c r="H192" s="12">
        <f>[1]!thsiFinD("ths_adjustment_nvg_ratio_fund",H$1,$A$4,$A192,101)</f>
        <v>37.923076923076998</v>
      </c>
      <c r="I192" s="12">
        <f>[1]!thsiFinD("ths_adjustment_nvg_ratio_fund",I$1,$A$4,$A192,101)</f>
        <v>44.326171875</v>
      </c>
      <c r="J192" s="32">
        <f t="shared" si="42"/>
        <v>0.41962949247773351</v>
      </c>
      <c r="K192" s="45">
        <f t="shared" si="43"/>
        <v>0.38117557834870952</v>
      </c>
      <c r="L192" s="45">
        <f t="shared" si="44"/>
        <v>0.45808340660675745</v>
      </c>
      <c r="M192" s="32">
        <f>[1]!thsiFinD("ths_int_chg_ratio_index",M$1,$A$4,$A192,101)/100</f>
        <v>0.49437469021201996</v>
      </c>
      <c r="N192" s="32">
        <f>[1]!thsiFinD("ths_int_chg_ratio_index",N$1,$A$4,$A192,101)/100</f>
        <v>0.15498954282089</v>
      </c>
      <c r="O192" s="33">
        <f t="shared" si="37"/>
        <v>1.4196294924777335</v>
      </c>
      <c r="P192" s="33">
        <f t="shared" si="38"/>
        <v>1.3811755783487096</v>
      </c>
      <c r="Q192" s="33">
        <f t="shared" si="39"/>
        <v>1.4580834066067574</v>
      </c>
      <c r="R192" s="33">
        <f t="shared" si="40"/>
        <v>1.4943746902120201</v>
      </c>
      <c r="S192" s="33">
        <f t="shared" si="41"/>
        <v>1.1549895428208901</v>
      </c>
      <c r="T192" s="32">
        <f t="shared" si="49"/>
        <v>-9.7045611587276426E-3</v>
      </c>
      <c r="U192" s="32">
        <f t="shared" si="50"/>
        <v>-1.1025898973546E-2</v>
      </c>
      <c r="V192" s="32">
        <f t="shared" si="51"/>
        <v>-8.4496579284301099E-3</v>
      </c>
      <c r="W192" s="32">
        <f t="shared" si="52"/>
        <v>-1.7938840321413685E-2</v>
      </c>
      <c r="X192" s="32">
        <f t="shared" si="52"/>
        <v>-8.3682378202454277E-3</v>
      </c>
      <c r="Y192" s="34">
        <f>MAX(O$4:O192)</f>
        <v>1.5898684592078638</v>
      </c>
      <c r="Z192" s="34">
        <f>MAX(P$4:P192)</f>
        <v>1.6265478360228376</v>
      </c>
      <c r="AA192" s="34">
        <f>MAX(Q$4:Q192)</f>
        <v>1.55318908239289</v>
      </c>
      <c r="AB192" s="34">
        <f>MAX(R$4:R192)</f>
        <v>1.6597850963507801</v>
      </c>
      <c r="AC192" s="34">
        <f>MAX(S$4:S192)</f>
        <v>1.1965561590029199</v>
      </c>
      <c r="AD192" s="35">
        <f t="shared" si="45"/>
        <v>-0.10707739105343983</v>
      </c>
      <c r="AE192" s="35">
        <f t="shared" si="46"/>
        <v>-0.15085462120444071</v>
      </c>
      <c r="AF192" s="35">
        <f t="shared" si="47"/>
        <v>-6.1232516288106997E-2</v>
      </c>
      <c r="AG192" s="35">
        <f t="shared" si="48"/>
        <v>-9.9657724667146952E-2</v>
      </c>
      <c r="AH192" s="35">
        <f t="shared" si="48"/>
        <v>-3.4738541830470315E-2</v>
      </c>
    </row>
    <row r="193" spans="1:34">
      <c r="A193" s="28">
        <v>44124</v>
      </c>
      <c r="B193" s="12">
        <f>[1]!thsiFinD("ths_int_chg_ratio_index",B$1,$A$4,$A193,101)</f>
        <v>2.5922342278312001</v>
      </c>
      <c r="C193" s="12">
        <f>[1]!thsiFinD("ths_int_chg_ratio_index",C$1,$A$4,$A193,101)</f>
        <v>51.466320422926003</v>
      </c>
      <c r="D193" s="12">
        <f>[1]!thsiFinD("ths_int_chg_ratio_index",D$1,$A$4,$A193,101)</f>
        <v>39.859593297555001</v>
      </c>
      <c r="E193" s="12">
        <f>[1]!thsiFinD("ths_int_chg_ratio_index",E$1,$A$4,$A193,101)</f>
        <v>66.106264431667</v>
      </c>
      <c r="F193" s="12">
        <f>[1]!thsiFinD("ths_adjustment_nvg_ratio_fund",F$1,$A$4,$A193,101)</f>
        <v>68.569674647023007</v>
      </c>
      <c r="G193" s="12">
        <f>[1]!thsiFinD("ths_adjustment_nvg_ratio_fund",G$1,$A$4,$A193,101)</f>
        <v>36.208853575482003</v>
      </c>
      <c r="H193" s="12">
        <f>[1]!thsiFinD("ths_adjustment_nvg_ratio_fund",H$1,$A$4,$A193,101)</f>
        <v>39</v>
      </c>
      <c r="I193" s="12">
        <f>[1]!thsiFinD("ths_adjustment_nvg_ratio_fund",I$1,$A$4,$A193,101)</f>
        <v>46.650390625</v>
      </c>
      <c r="J193" s="32">
        <f t="shared" si="42"/>
        <v>0.43806666403435524</v>
      </c>
      <c r="K193" s="45">
        <f t="shared" si="43"/>
        <v>0.40006103094994799</v>
      </c>
      <c r="L193" s="45">
        <f t="shared" si="44"/>
        <v>0.47607229711876253</v>
      </c>
      <c r="M193" s="32">
        <f>[1]!thsiFinD("ths_int_chg_ratio_index",M$1,$A$4,$A193,101)/100</f>
        <v>0.51085956571513003</v>
      </c>
      <c r="N193" s="32">
        <f>[1]!thsiFinD("ths_int_chg_ratio_index",N$1,$A$4,$A193,101)/100</f>
        <v>0.16482433742466998</v>
      </c>
      <c r="O193" s="33">
        <f t="shared" si="37"/>
        <v>1.4380666640343551</v>
      </c>
      <c r="P193" s="33">
        <f t="shared" si="38"/>
        <v>1.4000610309499479</v>
      </c>
      <c r="Q193" s="33">
        <f t="shared" si="39"/>
        <v>1.4760722971187625</v>
      </c>
      <c r="R193" s="33">
        <f t="shared" si="40"/>
        <v>1.51085956571513</v>
      </c>
      <c r="S193" s="33">
        <f t="shared" si="41"/>
        <v>1.1648243374246701</v>
      </c>
      <c r="T193" s="32">
        <f t="shared" si="49"/>
        <v>1.2987312291210973E-2</v>
      </c>
      <c r="U193" s="32">
        <f t="shared" si="50"/>
        <v>1.3673462590337193E-2</v>
      </c>
      <c r="V193" s="32">
        <f t="shared" si="51"/>
        <v>1.2337353563242948E-2</v>
      </c>
      <c r="W193" s="32">
        <f t="shared" si="52"/>
        <v>1.1031286605082347E-2</v>
      </c>
      <c r="X193" s="32">
        <f t="shared" si="52"/>
        <v>8.5150507767888239E-3</v>
      </c>
      <c r="Y193" s="34">
        <f>MAX(O$4:O193)</f>
        <v>1.5898684592078638</v>
      </c>
      <c r="Z193" s="34">
        <f>MAX(P$4:P193)</f>
        <v>1.6265478360228376</v>
      </c>
      <c r="AA193" s="34">
        <f>MAX(Q$4:Q193)</f>
        <v>1.55318908239289</v>
      </c>
      <c r="AB193" s="34">
        <f>MAX(R$4:R193)</f>
        <v>1.6597850963507801</v>
      </c>
      <c r="AC193" s="34">
        <f>MAX(S$4:S193)</f>
        <v>1.1965561590029199</v>
      </c>
      <c r="AD193" s="35">
        <f t="shared" si="45"/>
        <v>-9.5480726279168038E-2</v>
      </c>
      <c r="AE193" s="35">
        <f t="shared" si="46"/>
        <v>-0.13924386363372199</v>
      </c>
      <c r="AF193" s="35">
        <f t="shared" si="47"/>
        <v>-4.9650609927877509E-2</v>
      </c>
      <c r="AG193" s="35">
        <f t="shared" si="48"/>
        <v>-8.9725790985278331E-2</v>
      </c>
      <c r="AH193" s="35">
        <f t="shared" si="48"/>
        <v>-2.6519291501279518E-2</v>
      </c>
    </row>
    <row r="194" spans="1:34">
      <c r="A194" s="28">
        <v>44125</v>
      </c>
      <c r="B194" s="12">
        <f>[1]!thsiFinD("ths_int_chg_ratio_index",B$1,$A$4,$A194,101)</f>
        <v>0.56200165956377002</v>
      </c>
      <c r="C194" s="12">
        <f>[1]!thsiFinD("ths_int_chg_ratio_index",C$1,$A$4,$A194,101)</f>
        <v>46.074644638511998</v>
      </c>
      <c r="D194" s="12">
        <f>[1]!thsiFinD("ths_int_chg_ratio_index",D$1,$A$4,$A194,101)</f>
        <v>36.995708836337002</v>
      </c>
      <c r="E194" s="12">
        <f>[1]!thsiFinD("ths_int_chg_ratio_index",E$1,$A$4,$A194,101)</f>
        <v>63.599039734241998</v>
      </c>
      <c r="F194" s="12">
        <f>[1]!thsiFinD("ths_adjustment_nvg_ratio_fund",F$1,$A$4,$A194,101)</f>
        <v>66.605279312462002</v>
      </c>
      <c r="G194" s="12">
        <f>[1]!thsiFinD("ths_adjustment_nvg_ratio_fund",G$1,$A$4,$A194,101)</f>
        <v>33.371169125992999</v>
      </c>
      <c r="H194" s="12">
        <f>[1]!thsiFinD("ths_adjustment_nvg_ratio_fund",H$1,$A$4,$A194,101)</f>
        <v>36.153846153845997</v>
      </c>
      <c r="I194" s="12">
        <f>[1]!thsiFinD("ths_adjustment_nvg_ratio_fund",I$1,$A$4,$A194,101)</f>
        <v>44.013671875</v>
      </c>
      <c r="J194" s="32">
        <f t="shared" si="42"/>
        <v>0.40921920166994474</v>
      </c>
      <c r="K194" s="45">
        <f t="shared" si="43"/>
        <v>0.36807848717163694</v>
      </c>
      <c r="L194" s="45">
        <f t="shared" si="44"/>
        <v>0.45035991616825249</v>
      </c>
      <c r="M194" s="32">
        <f>[1]!thsiFinD("ths_int_chg_ratio_index",M$1,$A$4,$A194,101)/100</f>
        <v>0.48739877815221</v>
      </c>
      <c r="N194" s="32">
        <f>[1]!thsiFinD("ths_int_chg_ratio_index",N$1,$A$4,$A194,101)/100</f>
        <v>0.16152104482106</v>
      </c>
      <c r="O194" s="33">
        <f t="shared" si="37"/>
        <v>1.4092192016699447</v>
      </c>
      <c r="P194" s="33">
        <f t="shared" si="38"/>
        <v>1.3680784871716369</v>
      </c>
      <c r="Q194" s="33">
        <f t="shared" si="39"/>
        <v>1.4503599161682525</v>
      </c>
      <c r="R194" s="33">
        <f t="shared" si="40"/>
        <v>1.48739877815221</v>
      </c>
      <c r="S194" s="33">
        <f t="shared" si="41"/>
        <v>1.16152104482106</v>
      </c>
      <c r="T194" s="32">
        <f t="shared" si="49"/>
        <v>-2.0059892274730595E-2</v>
      </c>
      <c r="U194" s="32">
        <f t="shared" si="50"/>
        <v>-2.2843678290660474E-2</v>
      </c>
      <c r="V194" s="32">
        <f t="shared" si="51"/>
        <v>-1.7419459060846521E-2</v>
      </c>
      <c r="W194" s="32">
        <f t="shared" si="52"/>
        <v>-1.5528106049893187E-2</v>
      </c>
      <c r="X194" s="32">
        <f t="shared" si="52"/>
        <v>-2.8358718971422947E-3</v>
      </c>
      <c r="Y194" s="34">
        <f>MAX(O$4:O194)</f>
        <v>1.5898684592078638</v>
      </c>
      <c r="Z194" s="34">
        <f>MAX(P$4:P194)</f>
        <v>1.6265478360228376</v>
      </c>
      <c r="AA194" s="34">
        <f>MAX(Q$4:Q194)</f>
        <v>1.55318908239289</v>
      </c>
      <c r="AB194" s="34">
        <f>MAX(R$4:R194)</f>
        <v>1.6597850963507801</v>
      </c>
      <c r="AC194" s="34">
        <f>MAX(S$4:S194)</f>
        <v>1.1965561590029199</v>
      </c>
      <c r="AD194" s="35">
        <f t="shared" si="45"/>
        <v>-0.1136252854704255</v>
      </c>
      <c r="AE194" s="35">
        <f t="shared" si="46"/>
        <v>-0.15890669989958517</v>
      </c>
      <c r="AF194" s="35">
        <f t="shared" si="47"/>
        <v>-6.6205182221739323E-2</v>
      </c>
      <c r="AG194" s="35">
        <f t="shared" si="48"/>
        <v>-0.10386062543734143</v>
      </c>
      <c r="AH194" s="35">
        <f t="shared" si="48"/>
        <v>-2.9279958084921232E-2</v>
      </c>
    </row>
    <row r="195" spans="1:34">
      <c r="A195" s="28">
        <v>44126</v>
      </c>
      <c r="B195" s="12">
        <f>[1]!thsiFinD("ths_int_chg_ratio_index",B$1,$A$4,$A195,101)</f>
        <v>0.12632436034839001</v>
      </c>
      <c r="C195" s="12">
        <f>[1]!thsiFinD("ths_int_chg_ratio_index",C$1,$A$4,$A195,101)</f>
        <v>45.778282899616997</v>
      </c>
      <c r="D195" s="12">
        <f>[1]!thsiFinD("ths_int_chg_ratio_index",D$1,$A$4,$A195,101)</f>
        <v>34.995470340289998</v>
      </c>
      <c r="E195" s="12">
        <f>[1]!thsiFinD("ths_int_chg_ratio_index",E$1,$A$4,$A195,101)</f>
        <v>61.878142894633001</v>
      </c>
      <c r="F195" s="12">
        <f>[1]!thsiFinD("ths_adjustment_nvg_ratio_fund",F$1,$A$4,$A195,101)</f>
        <v>64.27255985267</v>
      </c>
      <c r="G195" s="12">
        <f>[1]!thsiFinD("ths_adjustment_nvg_ratio_fund",G$1,$A$4,$A195,101)</f>
        <v>32.349602724176997</v>
      </c>
      <c r="H195" s="12">
        <f>[1]!thsiFinD("ths_adjustment_nvg_ratio_fund",H$1,$A$4,$A195,101)</f>
        <v>34.846153846154003</v>
      </c>
      <c r="I195" s="12">
        <f>[1]!thsiFinD("ths_adjustment_nvg_ratio_fund",I$1,$A$4,$A195,101)</f>
        <v>42.59765625</v>
      </c>
      <c r="J195" s="32">
        <f t="shared" si="42"/>
        <v>0.39605524145986171</v>
      </c>
      <c r="K195" s="45">
        <f t="shared" si="43"/>
        <v>0.35694555123722099</v>
      </c>
      <c r="L195" s="45">
        <f t="shared" si="44"/>
        <v>0.43516493168250248</v>
      </c>
      <c r="M195" s="32">
        <f>[1]!thsiFinD("ths_int_chg_ratio_index",M$1,$A$4,$A195,101)/100</f>
        <v>0.47501332027213006</v>
      </c>
      <c r="N195" s="32">
        <f>[1]!thsiFinD("ths_int_chg_ratio_index",N$1,$A$4,$A195,101)/100</f>
        <v>0.15734849135842</v>
      </c>
      <c r="O195" s="33">
        <f t="shared" si="37"/>
        <v>1.3960552414598617</v>
      </c>
      <c r="P195" s="33">
        <f t="shared" si="38"/>
        <v>1.356945551237221</v>
      </c>
      <c r="Q195" s="33">
        <f t="shared" si="39"/>
        <v>1.4351649316825026</v>
      </c>
      <c r="R195" s="33">
        <f t="shared" si="40"/>
        <v>1.4750133202721301</v>
      </c>
      <c r="S195" s="33">
        <f t="shared" si="41"/>
        <v>1.15734849135842</v>
      </c>
      <c r="T195" s="32">
        <f t="shared" si="49"/>
        <v>-9.3413148177966532E-3</v>
      </c>
      <c r="U195" s="32">
        <f t="shared" si="50"/>
        <v>-8.1376441767110341E-3</v>
      </c>
      <c r="V195" s="32">
        <f t="shared" si="51"/>
        <v>-1.0476699139544632E-2</v>
      </c>
      <c r="W195" s="32">
        <f t="shared" si="52"/>
        <v>-8.3269248717995348E-3</v>
      </c>
      <c r="X195" s="32">
        <f t="shared" si="52"/>
        <v>-3.5923184355930449E-3</v>
      </c>
      <c r="Y195" s="34">
        <f>MAX(O$4:O195)</f>
        <v>1.5898684592078638</v>
      </c>
      <c r="Z195" s="34">
        <f>MAX(P$4:P195)</f>
        <v>1.6265478360228376</v>
      </c>
      <c r="AA195" s="34">
        <f>MAX(Q$4:Q195)</f>
        <v>1.55318908239289</v>
      </c>
      <c r="AB195" s="34">
        <f>MAX(R$4:R195)</f>
        <v>1.6597850963507801</v>
      </c>
      <c r="AC195" s="34">
        <f>MAX(S$4:S195)</f>
        <v>1.1965561590029199</v>
      </c>
      <c r="AD195" s="35">
        <f t="shared" si="45"/>
        <v>-0.12190519072538086</v>
      </c>
      <c r="AE195" s="35">
        <f t="shared" si="46"/>
        <v>-0.16575121789521796</v>
      </c>
      <c r="AF195" s="35">
        <f t="shared" si="47"/>
        <v>-7.5988269585668067E-2</v>
      </c>
      <c r="AG195" s="35">
        <f t="shared" si="48"/>
        <v>-0.11132271068398614</v>
      </c>
      <c r="AH195" s="35">
        <f t="shared" si="48"/>
        <v>-3.2767093587292462E-2</v>
      </c>
    </row>
    <row r="196" spans="1:34">
      <c r="A196" s="28">
        <v>44127</v>
      </c>
      <c r="B196" s="12">
        <f>[1]!thsiFinD("ths_int_chg_ratio_index",B$1,$A$4,$A196,101)</f>
        <v>-1.2834255626901001</v>
      </c>
      <c r="C196" s="12">
        <f>[1]!thsiFinD("ths_int_chg_ratio_index",C$1,$A$4,$A196,101)</f>
        <v>41.331349944217003</v>
      </c>
      <c r="D196" s="12">
        <f>[1]!thsiFinD("ths_int_chg_ratio_index",D$1,$A$4,$A196,101)</f>
        <v>31.067601273051</v>
      </c>
      <c r="E196" s="12">
        <f>[1]!thsiFinD("ths_int_chg_ratio_index",E$1,$A$4,$A196,101)</f>
        <v>56.841529217103997</v>
      </c>
      <c r="F196" s="12">
        <f>[1]!thsiFinD("ths_adjustment_nvg_ratio_fund",F$1,$A$4,$A196,101)</f>
        <v>61.141804788214003</v>
      </c>
      <c r="G196" s="12">
        <f>[1]!thsiFinD("ths_adjustment_nvg_ratio_fund",G$1,$A$4,$A196,101)</f>
        <v>29.057888762769998</v>
      </c>
      <c r="H196" s="12">
        <f>[1]!thsiFinD("ths_adjustment_nvg_ratio_fund",H$1,$A$4,$A196,101)</f>
        <v>32.461538461537998</v>
      </c>
      <c r="I196" s="12">
        <f>[1]!thsiFinD("ths_adjustment_nvg_ratio_fund",I$1,$A$4,$A196,101)</f>
        <v>38.41796875</v>
      </c>
      <c r="J196" s="32">
        <f t="shared" si="42"/>
        <v>0.36129531954275484</v>
      </c>
      <c r="K196" s="45">
        <f t="shared" si="43"/>
        <v>0.31989263717920474</v>
      </c>
      <c r="L196" s="45">
        <f t="shared" si="44"/>
        <v>0.402698001906305</v>
      </c>
      <c r="M196" s="32">
        <f>[1]!thsiFinD("ths_int_chg_ratio_index",M$1,$A$4,$A196,101)/100</f>
        <v>0.4279706162129</v>
      </c>
      <c r="N196" s="32">
        <f>[1]!thsiFinD("ths_int_chg_ratio_index",N$1,$A$4,$A196,101)/100</f>
        <v>0.14183818937813999</v>
      </c>
      <c r="O196" s="33">
        <f t="shared" ref="O196:O259" si="53">J196+1</f>
        <v>1.3612953195427548</v>
      </c>
      <c r="P196" s="33">
        <f t="shared" ref="P196:P259" si="54">K196+1</f>
        <v>1.3198926371792048</v>
      </c>
      <c r="Q196" s="33">
        <f t="shared" ref="Q196:Q259" si="55">L196+1</f>
        <v>1.4026980019063049</v>
      </c>
      <c r="R196" s="33">
        <f t="shared" ref="R196:R259" si="56">M196+1</f>
        <v>1.4279706162129</v>
      </c>
      <c r="S196" s="33">
        <f t="shared" ref="S196:S259" si="57">N196+1</f>
        <v>1.14183818937814</v>
      </c>
      <c r="T196" s="32">
        <f t="shared" si="49"/>
        <v>-2.4898672262251065E-2</v>
      </c>
      <c r="U196" s="32">
        <f t="shared" si="50"/>
        <v>-2.7306117054020751E-2</v>
      </c>
      <c r="V196" s="32">
        <f t="shared" si="51"/>
        <v>-2.2622438062317562E-2</v>
      </c>
      <c r="W196" s="32">
        <f t="shared" si="52"/>
        <v>-3.1893070667694756E-2</v>
      </c>
      <c r="X196" s="32">
        <f t="shared" si="52"/>
        <v>-1.3401583097995884E-2</v>
      </c>
      <c r="Y196" s="34">
        <f>MAX(O$4:O196)</f>
        <v>1.5898684592078638</v>
      </c>
      <c r="Z196" s="34">
        <f>MAX(P$4:P196)</f>
        <v>1.6265478360228376</v>
      </c>
      <c r="AA196" s="34">
        <f>MAX(Q$4:Q196)</f>
        <v>1.55318908239289</v>
      </c>
      <c r="AB196" s="34">
        <f>MAX(R$4:R196)</f>
        <v>1.6597850963507801</v>
      </c>
      <c r="AC196" s="34">
        <f>MAX(S$4:S196)</f>
        <v>1.1965561590029199</v>
      </c>
      <c r="AD196" s="35">
        <f t="shared" si="45"/>
        <v>-0.14376858559669348</v>
      </c>
      <c r="AE196" s="35">
        <f t="shared" si="46"/>
        <v>-0.18853131279154534</v>
      </c>
      <c r="AF196" s="35">
        <f t="shared" si="47"/>
        <v>-9.6891667725821251E-2</v>
      </c>
      <c r="AG196" s="35">
        <f t="shared" si="48"/>
        <v>-0.13966535827291715</v>
      </c>
      <c r="AH196" s="35">
        <f t="shared" si="48"/>
        <v>-4.5729545757698498E-2</v>
      </c>
    </row>
    <row r="197" spans="1:34">
      <c r="A197" s="28">
        <v>44130</v>
      </c>
      <c r="B197" s="12">
        <f>[1]!thsiFinD("ths_int_chg_ratio_index",B$1,$A$4,$A197,101)</f>
        <v>-1.2938129461903001</v>
      </c>
      <c r="C197" s="12">
        <f>[1]!thsiFinD("ths_int_chg_ratio_index",C$1,$A$4,$A197,101)</f>
        <v>41.589134881954998</v>
      </c>
      <c r="D197" s="12">
        <f>[1]!thsiFinD("ths_int_chg_ratio_index",D$1,$A$4,$A197,101)</f>
        <v>32.987769036191999</v>
      </c>
      <c r="E197" s="12">
        <f>[1]!thsiFinD("ths_int_chg_ratio_index",E$1,$A$4,$A197,101)</f>
        <v>57.915641452035999</v>
      </c>
      <c r="F197" s="12">
        <f>[1]!thsiFinD("ths_adjustment_nvg_ratio_fund",F$1,$A$4,$A197,101)</f>
        <v>64.211172498465004</v>
      </c>
      <c r="G197" s="12">
        <f>[1]!thsiFinD("ths_adjustment_nvg_ratio_fund",G$1,$A$4,$A197,101)</f>
        <v>29.738933030647001</v>
      </c>
      <c r="H197" s="12">
        <f>[1]!thsiFinD("ths_adjustment_nvg_ratio_fund",H$1,$A$4,$A197,101)</f>
        <v>33.846153846154003</v>
      </c>
      <c r="I197" s="12">
        <f>[1]!thsiFinD("ths_adjustment_nvg_ratio_fund",I$1,$A$4,$A197,101)</f>
        <v>40.595703125</v>
      </c>
      <c r="J197" s="32">
        <f t="shared" ref="J197:J260" si="58">50%*K197+50%*L197</f>
        <v>0.37448836865532331</v>
      </c>
      <c r="K197" s="45">
        <f t="shared" ref="K197:K260" si="59">SUMPRODUCT(B197:E197,B$3:E$3)/100</f>
        <v>0.32799683105998167</v>
      </c>
      <c r="L197" s="45">
        <f t="shared" ref="L197:L260" si="60">SUMPRODUCT(F197:I197,F$3:I$3)/100</f>
        <v>0.420979906250665</v>
      </c>
      <c r="M197" s="32">
        <f>[1]!thsiFinD("ths_int_chg_ratio_index",M$1,$A$4,$A197,101)/100</f>
        <v>0.44826904896678998</v>
      </c>
      <c r="N197" s="32">
        <f>[1]!thsiFinD("ths_int_chg_ratio_index",N$1,$A$4,$A197,101)/100</f>
        <v>0.13685542822912999</v>
      </c>
      <c r="O197" s="33">
        <f t="shared" si="53"/>
        <v>1.3744883686553233</v>
      </c>
      <c r="P197" s="33">
        <f t="shared" si="54"/>
        <v>1.3279968310599817</v>
      </c>
      <c r="Q197" s="33">
        <f t="shared" si="55"/>
        <v>1.4209799062506649</v>
      </c>
      <c r="R197" s="33">
        <f t="shared" si="56"/>
        <v>1.44826904896679</v>
      </c>
      <c r="S197" s="33">
        <f t="shared" si="57"/>
        <v>1.1368554282291301</v>
      </c>
      <c r="T197" s="32">
        <f t="shared" si="49"/>
        <v>9.6915407870497017E-3</v>
      </c>
      <c r="U197" s="32">
        <f t="shared" si="50"/>
        <v>6.140040221829457E-3</v>
      </c>
      <c r="V197" s="32">
        <f t="shared" si="51"/>
        <v>1.3033385888847393E-2</v>
      </c>
      <c r="W197" s="32">
        <f t="shared" si="52"/>
        <v>1.4214881261158663E-2</v>
      </c>
      <c r="X197" s="32">
        <f t="shared" si="52"/>
        <v>-4.3638067069061703E-3</v>
      </c>
      <c r="Y197" s="34">
        <f>MAX(O$4:O197)</f>
        <v>1.5898684592078638</v>
      </c>
      <c r="Z197" s="34">
        <f>MAX(P$4:P197)</f>
        <v>1.6265478360228376</v>
      </c>
      <c r="AA197" s="34">
        <f>MAX(Q$4:Q197)</f>
        <v>1.55318908239289</v>
      </c>
      <c r="AB197" s="34">
        <f>MAX(R$4:R197)</f>
        <v>1.6597850963507801</v>
      </c>
      <c r="AC197" s="34">
        <f>MAX(S$4:S197)</f>
        <v>1.1965561590029199</v>
      </c>
      <c r="AD197" s="35">
        <f t="shared" si="45"/>
        <v>-0.13547038392085053</v>
      </c>
      <c r="AE197" s="35">
        <f t="shared" si="46"/>
        <v>-0.18354886241333024</v>
      </c>
      <c r="AF197" s="35">
        <f t="shared" si="47"/>
        <v>-8.5121108331858486E-2</v>
      </c>
      <c r="AG197" s="35">
        <f t="shared" si="48"/>
        <v>-0.12743580349590522</v>
      </c>
      <c r="AH197" s="35">
        <f t="shared" si="48"/>
        <v>-4.9893797566123332E-2</v>
      </c>
    </row>
    <row r="198" spans="1:34">
      <c r="A198" s="28">
        <v>44131</v>
      </c>
      <c r="B198" s="12">
        <f>[1]!thsiFinD("ths_int_chg_ratio_index",B$1,$A$4,$A198,101)</f>
        <v>-1.2473437698525001</v>
      </c>
      <c r="C198" s="12">
        <f>[1]!thsiFinD("ths_int_chg_ratio_index",C$1,$A$4,$A198,101)</f>
        <v>42.894160695375</v>
      </c>
      <c r="D198" s="12">
        <f>[1]!thsiFinD("ths_int_chg_ratio_index",D$1,$A$4,$A198,101)</f>
        <v>35.894233671602002</v>
      </c>
      <c r="E198" s="12">
        <f>[1]!thsiFinD("ths_int_chg_ratio_index",E$1,$A$4,$A198,101)</f>
        <v>60.180243043361997</v>
      </c>
      <c r="F198" s="12">
        <f>[1]!thsiFinD("ths_adjustment_nvg_ratio_fund",F$1,$A$4,$A198,101)</f>
        <v>65.623081645181003</v>
      </c>
      <c r="G198" s="12">
        <f>[1]!thsiFinD("ths_adjustment_nvg_ratio_fund",G$1,$A$4,$A198,101)</f>
        <v>31.441543700341001</v>
      </c>
      <c r="H198" s="12">
        <f>[1]!thsiFinD("ths_adjustment_nvg_ratio_fund",H$1,$A$4,$A198,101)</f>
        <v>37.769230769231001</v>
      </c>
      <c r="I198" s="12">
        <f>[1]!thsiFinD("ths_adjustment_nvg_ratio_fund",I$1,$A$4,$A198,101)</f>
        <v>43.017578125</v>
      </c>
      <c r="J198" s="32">
        <f t="shared" si="58"/>
        <v>0.39446590985029939</v>
      </c>
      <c r="K198" s="45">
        <f t="shared" si="59"/>
        <v>0.34430323410121622</v>
      </c>
      <c r="L198" s="45">
        <f t="shared" si="60"/>
        <v>0.44462858559938256</v>
      </c>
      <c r="M198" s="32">
        <f>[1]!thsiFinD("ths_int_chg_ratio_index",M$1,$A$4,$A198,101)/100</f>
        <v>0.47247235004795002</v>
      </c>
      <c r="N198" s="32">
        <f>[1]!thsiFinD("ths_int_chg_ratio_index",N$1,$A$4,$A198,101)/100</f>
        <v>0.13864379045639999</v>
      </c>
      <c r="O198" s="33">
        <f t="shared" si="53"/>
        <v>1.3944659098502994</v>
      </c>
      <c r="P198" s="33">
        <f t="shared" si="54"/>
        <v>1.3443032341012162</v>
      </c>
      <c r="Q198" s="33">
        <f t="shared" si="55"/>
        <v>1.4446285855993826</v>
      </c>
      <c r="R198" s="33">
        <f t="shared" si="56"/>
        <v>1.47247235004795</v>
      </c>
      <c r="S198" s="33">
        <f t="shared" si="57"/>
        <v>1.1386437904564</v>
      </c>
      <c r="T198" s="32">
        <f t="shared" si="49"/>
        <v>1.4534529102287141E-2</v>
      </c>
      <c r="U198" s="32">
        <f t="shared" si="50"/>
        <v>1.2278947253374861E-2</v>
      </c>
      <c r="V198" s="32">
        <f t="shared" si="51"/>
        <v>1.664251496076119E-2</v>
      </c>
      <c r="W198" s="32">
        <f t="shared" si="52"/>
        <v>1.6711881744919443E-2</v>
      </c>
      <c r="X198" s="32">
        <f t="shared" si="52"/>
        <v>1.5730779682827656E-3</v>
      </c>
      <c r="Y198" s="34">
        <f>MAX(O$4:O198)</f>
        <v>1.5898684592078638</v>
      </c>
      <c r="Z198" s="34">
        <f>MAX(P$4:P198)</f>
        <v>1.6265478360228376</v>
      </c>
      <c r="AA198" s="34">
        <f>MAX(Q$4:Q198)</f>
        <v>1.55318908239289</v>
      </c>
      <c r="AB198" s="34">
        <f>MAX(R$4:R198)</f>
        <v>1.6597850963507801</v>
      </c>
      <c r="AC198" s="34">
        <f>MAX(S$4:S198)</f>
        <v>1.1965561590029199</v>
      </c>
      <c r="AD198" s="35">
        <f t="shared" ref="AD198:AD261" si="61">O198/Y198-1</f>
        <v>-0.12290485305615895</v>
      </c>
      <c r="AE198" s="35">
        <f t="shared" ref="AE198:AE261" si="62">P198/Z198-1</f>
        <v>-0.1735237019599456</v>
      </c>
      <c r="AF198" s="35">
        <f t="shared" ref="AF198:AF261" si="63">Q198/AA198-1</f>
        <v>-6.9895222689986936E-2</v>
      </c>
      <c r="AG198" s="35">
        <f t="shared" ref="AG198:AH261" si="64">R198/AB198-1</f>
        <v>-0.1128536138290781</v>
      </c>
      <c r="AH198" s="35">
        <f t="shared" si="64"/>
        <v>-4.8399206431545827E-2</v>
      </c>
    </row>
    <row r="199" spans="1:34">
      <c r="A199" s="28">
        <v>44132</v>
      </c>
      <c r="B199" s="12">
        <f>[1]!thsiFinD("ths_int_chg_ratio_index",B$1,$A$4,$A199,101)</f>
        <v>-1.2083476146747001</v>
      </c>
      <c r="C199" s="12">
        <f>[1]!thsiFinD("ths_int_chg_ratio_index",C$1,$A$4,$A199,101)</f>
        <v>43.278623922756999</v>
      </c>
      <c r="D199" s="12">
        <f>[1]!thsiFinD("ths_int_chg_ratio_index",D$1,$A$4,$A199,101)</f>
        <v>37.887833112391</v>
      </c>
      <c r="E199" s="12">
        <f>[1]!thsiFinD("ths_int_chg_ratio_index",E$1,$A$4,$A199,101)</f>
        <v>61.913708534023002</v>
      </c>
      <c r="F199" s="12">
        <f>[1]!thsiFinD("ths_adjustment_nvg_ratio_fund",F$1,$A$4,$A199,101)</f>
        <v>68.937998772252996</v>
      </c>
      <c r="G199" s="12">
        <f>[1]!thsiFinD("ths_adjustment_nvg_ratio_fund",G$1,$A$4,$A199,101)</f>
        <v>33.200908059024002</v>
      </c>
      <c r="H199" s="12">
        <f>[1]!thsiFinD("ths_adjustment_nvg_ratio_fund",H$1,$A$4,$A199,101)</f>
        <v>38.846153846154003</v>
      </c>
      <c r="I199" s="12">
        <f>[1]!thsiFinD("ths_adjustment_nvg_ratio_fund",I$1,$A$4,$A199,101)</f>
        <v>47.392578125</v>
      </c>
      <c r="J199" s="32">
        <f t="shared" si="58"/>
        <v>0.41281182094615909</v>
      </c>
      <c r="K199" s="45">
        <f t="shared" si="59"/>
        <v>0.35467954488624076</v>
      </c>
      <c r="L199" s="45">
        <f t="shared" si="60"/>
        <v>0.47094409700607748</v>
      </c>
      <c r="M199" s="32">
        <f>[1]!thsiFinD("ths_int_chg_ratio_index",M$1,$A$4,$A199,101)/100</f>
        <v>0.48447604159640001</v>
      </c>
      <c r="N199" s="32">
        <f>[1]!thsiFinD("ths_int_chg_ratio_index",N$1,$A$4,$A199,101)/100</f>
        <v>0.14673255502141999</v>
      </c>
      <c r="O199" s="33">
        <f t="shared" si="53"/>
        <v>1.4128118209461591</v>
      </c>
      <c r="P199" s="33">
        <f t="shared" si="54"/>
        <v>1.3546795448862408</v>
      </c>
      <c r="Q199" s="33">
        <f t="shared" si="55"/>
        <v>1.4709440970060774</v>
      </c>
      <c r="R199" s="33">
        <f t="shared" si="56"/>
        <v>1.4844760415964</v>
      </c>
      <c r="S199" s="33">
        <f t="shared" si="57"/>
        <v>1.14673255502142</v>
      </c>
      <c r="T199" s="32">
        <f t="shared" ref="T199:T262" si="65">O199/O198-1</f>
        <v>1.3156227747316729E-2</v>
      </c>
      <c r="U199" s="32">
        <f t="shared" ref="U199:U262" si="66">P199/P198-1</f>
        <v>7.7187278300063777E-3</v>
      </c>
      <c r="V199" s="32">
        <f t="shared" ref="V199:V262" si="67">Q199/Q198-1</f>
        <v>1.8216108741733406E-2</v>
      </c>
      <c r="W199" s="32">
        <f t="shared" ref="W199:X262" si="68">R199/R198-1</f>
        <v>8.1520658422273851E-3</v>
      </c>
      <c r="X199" s="32">
        <f t="shared" si="68"/>
        <v>7.1038586718834562E-3</v>
      </c>
      <c r="Y199" s="34">
        <f>MAX(O$4:O199)</f>
        <v>1.5898684592078638</v>
      </c>
      <c r="Z199" s="34">
        <f>MAX(P$4:P199)</f>
        <v>1.6265478360228376</v>
      </c>
      <c r="AA199" s="34">
        <f>MAX(Q$4:Q199)</f>
        <v>1.55318908239289</v>
      </c>
      <c r="AB199" s="34">
        <f>MAX(R$4:R199)</f>
        <v>1.6597850963507801</v>
      </c>
      <c r="AC199" s="34">
        <f>MAX(S$4:S199)</f>
        <v>1.1965561590029199</v>
      </c>
      <c r="AD199" s="35">
        <f t="shared" si="61"/>
        <v>-0.11136558954689968</v>
      </c>
      <c r="AE199" s="35">
        <f t="shared" si="62"/>
        <v>-0.16714435635742331</v>
      </c>
      <c r="AF199" s="35">
        <f t="shared" si="63"/>
        <v>-5.2952332925301993E-2</v>
      </c>
      <c r="AG199" s="35">
        <f t="shared" si="64"/>
        <v>-0.10562153807731878</v>
      </c>
      <c r="AH199" s="35">
        <f t="shared" si="64"/>
        <v>-4.1639168881983379E-2</v>
      </c>
    </row>
    <row r="200" spans="1:34">
      <c r="A200" s="28">
        <v>44133</v>
      </c>
      <c r="B200" s="12">
        <f>[1]!thsiFinD("ths_int_chg_ratio_index",B$1,$A$4,$A200,101)</f>
        <v>-2.1695308086930001</v>
      </c>
      <c r="C200" s="12">
        <f>[1]!thsiFinD("ths_int_chg_ratio_index",C$1,$A$4,$A200,101)</f>
        <v>42.563158473946999</v>
      </c>
      <c r="D200" s="12">
        <f>[1]!thsiFinD("ths_int_chg_ratio_index",D$1,$A$4,$A200,101)</f>
        <v>38.474354908400002</v>
      </c>
      <c r="E200" s="12">
        <f>[1]!thsiFinD("ths_int_chg_ratio_index",E$1,$A$4,$A200,101)</f>
        <v>63.959451658119001</v>
      </c>
      <c r="F200" s="12">
        <f>[1]!thsiFinD("ths_adjustment_nvg_ratio_fund",F$1,$A$4,$A200,101)</f>
        <v>67.833026396562005</v>
      </c>
      <c r="G200" s="12">
        <f>[1]!thsiFinD("ths_adjustment_nvg_ratio_fund",G$1,$A$4,$A200,101)</f>
        <v>33.030646992054002</v>
      </c>
      <c r="H200" s="12">
        <f>[1]!thsiFinD("ths_adjustment_nvg_ratio_fund",H$1,$A$4,$A200,101)</f>
        <v>37.153846153845997</v>
      </c>
      <c r="I200" s="12">
        <f>[1]!thsiFinD("ths_adjustment_nvg_ratio_fund",I$1,$A$4,$A200,101)</f>
        <v>47.509765625</v>
      </c>
      <c r="J200" s="32">
        <f t="shared" si="58"/>
        <v>0.41044339924904372</v>
      </c>
      <c r="K200" s="45">
        <f t="shared" si="59"/>
        <v>0.3570685855794325</v>
      </c>
      <c r="L200" s="45">
        <f t="shared" si="60"/>
        <v>0.46381821291865499</v>
      </c>
      <c r="M200" s="32">
        <f>[1]!thsiFinD("ths_int_chg_ratio_index",M$1,$A$4,$A200,101)/100</f>
        <v>0.49696170702831</v>
      </c>
      <c r="N200" s="32">
        <f>[1]!thsiFinD("ths_int_chg_ratio_index",N$1,$A$4,$A200,101)/100</f>
        <v>0.15371485567544999</v>
      </c>
      <c r="O200" s="33">
        <f t="shared" si="53"/>
        <v>1.4104433992490437</v>
      </c>
      <c r="P200" s="33">
        <f t="shared" si="54"/>
        <v>1.3570685855794324</v>
      </c>
      <c r="Q200" s="33">
        <f t="shared" si="55"/>
        <v>1.463818212918655</v>
      </c>
      <c r="R200" s="33">
        <f t="shared" si="56"/>
        <v>1.4969617070283099</v>
      </c>
      <c r="S200" s="33">
        <f t="shared" si="57"/>
        <v>1.15371485567545</v>
      </c>
      <c r="T200" s="32">
        <f t="shared" si="65"/>
        <v>-1.6763886470947398E-3</v>
      </c>
      <c r="U200" s="32">
        <f t="shared" si="66"/>
        <v>1.7635467385699322E-3</v>
      </c>
      <c r="V200" s="32">
        <f t="shared" si="67"/>
        <v>-4.8444288956502879E-3</v>
      </c>
      <c r="W200" s="32">
        <f t="shared" si="68"/>
        <v>8.4108231335837669E-3</v>
      </c>
      <c r="X200" s="32">
        <f t="shared" si="68"/>
        <v>6.0888658157085551E-3</v>
      </c>
      <c r="Y200" s="34">
        <f>MAX(O$4:O200)</f>
        <v>1.5898684592078638</v>
      </c>
      <c r="Z200" s="34">
        <f>MAX(P$4:P200)</f>
        <v>1.6265478360228376</v>
      </c>
      <c r="AA200" s="34">
        <f>MAX(Q$4:Q200)</f>
        <v>1.55318908239289</v>
      </c>
      <c r="AB200" s="34">
        <f>MAX(R$4:R200)</f>
        <v>1.6597850963507801</v>
      </c>
      <c r="AC200" s="34">
        <f>MAX(S$4:S200)</f>
        <v>1.1965561590029199</v>
      </c>
      <c r="AD200" s="35">
        <f t="shared" si="61"/>
        <v>-0.11285528618400098</v>
      </c>
      <c r="AE200" s="35">
        <f t="shared" si="62"/>
        <v>-0.16567557650337772</v>
      </c>
      <c r="AF200" s="35">
        <f t="shared" si="63"/>
        <v>-5.7540238009236799E-2</v>
      </c>
      <c r="AG200" s="35">
        <f t="shared" si="64"/>
        <v>-9.8099079019600355E-2</v>
      </c>
      <c r="AH200" s="35">
        <f t="shared" si="64"/>
        <v>-3.5803838378274944E-2</v>
      </c>
    </row>
    <row r="201" spans="1:34">
      <c r="A201" s="28">
        <v>44134</v>
      </c>
      <c r="B201" s="12">
        <f>[1]!thsiFinD("ths_int_chg_ratio_index",B$1,$A$4,$A201,101)</f>
        <v>-3.8792033901849998</v>
      </c>
      <c r="C201" s="12">
        <f>[1]!thsiFinD("ths_int_chg_ratio_index",C$1,$A$4,$A201,101)</f>
        <v>45.597181490428</v>
      </c>
      <c r="D201" s="12">
        <f>[1]!thsiFinD("ths_int_chg_ratio_index",D$1,$A$4,$A201,101)</f>
        <v>36.694862548019998</v>
      </c>
      <c r="E201" s="12">
        <f>[1]!thsiFinD("ths_int_chg_ratio_index",E$1,$A$4,$A201,101)</f>
        <v>61.648647913702</v>
      </c>
      <c r="F201" s="12">
        <f>[1]!thsiFinD("ths_adjustment_nvg_ratio_fund",F$1,$A$4,$A201,101)</f>
        <v>65.254757519950999</v>
      </c>
      <c r="G201" s="12">
        <f>[1]!thsiFinD("ths_adjustment_nvg_ratio_fund",G$1,$A$4,$A201,101)</f>
        <v>30.192962542564999</v>
      </c>
      <c r="H201" s="12">
        <f>[1]!thsiFinD("ths_adjustment_nvg_ratio_fund",H$1,$A$4,$A201,101)</f>
        <v>32.846153846154003</v>
      </c>
      <c r="I201" s="12">
        <f>[1]!thsiFinD("ths_adjustment_nvg_ratio_fund",I$1,$A$4,$A201,101)</f>
        <v>44.0234375</v>
      </c>
      <c r="J201" s="32">
        <f t="shared" si="58"/>
        <v>0.39047349996329378</v>
      </c>
      <c r="K201" s="45">
        <f t="shared" si="59"/>
        <v>0.35015372140491252</v>
      </c>
      <c r="L201" s="45">
        <f t="shared" si="60"/>
        <v>0.43079327852167504</v>
      </c>
      <c r="M201" s="32">
        <f>[1]!thsiFinD("ths_int_chg_ratio_index",M$1,$A$4,$A201,101)/100</f>
        <v>0.48083200619429001</v>
      </c>
      <c r="N201" s="32">
        <f>[1]!thsiFinD("ths_int_chg_ratio_index",N$1,$A$4,$A201,101)/100</f>
        <v>0.13312975803838001</v>
      </c>
      <c r="O201" s="33">
        <f t="shared" si="53"/>
        <v>1.3904734999632937</v>
      </c>
      <c r="P201" s="33">
        <f t="shared" si="54"/>
        <v>1.3501537214049124</v>
      </c>
      <c r="Q201" s="33">
        <f t="shared" si="55"/>
        <v>1.430793278521675</v>
      </c>
      <c r="R201" s="33">
        <f t="shared" si="56"/>
        <v>1.4808320061942899</v>
      </c>
      <c r="S201" s="33">
        <f t="shared" si="57"/>
        <v>1.1331297580383799</v>
      </c>
      <c r="T201" s="32">
        <f t="shared" si="65"/>
        <v>-1.4158596719572314E-2</v>
      </c>
      <c r="U201" s="32">
        <f t="shared" si="66"/>
        <v>-5.0954419312326804E-3</v>
      </c>
      <c r="V201" s="32">
        <f t="shared" si="67"/>
        <v>-2.2560816709017883E-2</v>
      </c>
      <c r="W201" s="32">
        <f t="shared" si="68"/>
        <v>-1.0774958877231233E-2</v>
      </c>
      <c r="X201" s="32">
        <f t="shared" si="68"/>
        <v>-1.7842448275504297E-2</v>
      </c>
      <c r="Y201" s="34">
        <f>MAX(O$4:O201)</f>
        <v>1.5898684592078638</v>
      </c>
      <c r="Z201" s="34">
        <f>MAX(P$4:P201)</f>
        <v>1.6265478360228376</v>
      </c>
      <c r="AA201" s="34">
        <f>MAX(Q$4:Q201)</f>
        <v>1.55318908239289</v>
      </c>
      <c r="AB201" s="34">
        <f>MAX(R$4:R201)</f>
        <v>1.6597850963507801</v>
      </c>
      <c r="AC201" s="34">
        <f>MAX(S$4:S201)</f>
        <v>1.1965561590029199</v>
      </c>
      <c r="AD201" s="35">
        <f t="shared" si="61"/>
        <v>-0.12541601041882211</v>
      </c>
      <c r="AE201" s="35">
        <f t="shared" si="62"/>
        <v>-0.16992682815511395</v>
      </c>
      <c r="AF201" s="35">
        <f t="shared" si="63"/>
        <v>-7.8802899955135119E-2</v>
      </c>
      <c r="AG201" s="35">
        <f t="shared" si="64"/>
        <v>-0.10781702435450125</v>
      </c>
      <c r="AH201" s="35">
        <f t="shared" si="64"/>
        <v>-5.3007458519450212E-2</v>
      </c>
    </row>
    <row r="202" spans="1:34">
      <c r="A202" s="28">
        <v>44137</v>
      </c>
      <c r="B202" s="12">
        <f>[1]!thsiFinD("ths_int_chg_ratio_index",B$1,$A$4,$A202,101)</f>
        <v>-5.3590072979772998</v>
      </c>
      <c r="C202" s="12">
        <f>[1]!thsiFinD("ths_int_chg_ratio_index",C$1,$A$4,$A202,101)</f>
        <v>48.573315142504001</v>
      </c>
      <c r="D202" s="12">
        <f>[1]!thsiFinD("ths_int_chg_ratio_index",D$1,$A$4,$A202,101)</f>
        <v>37.381587987487997</v>
      </c>
      <c r="E202" s="12">
        <f>[1]!thsiFinD("ths_int_chg_ratio_index",E$1,$A$4,$A202,101)</f>
        <v>65.413687521216005</v>
      </c>
      <c r="F202" s="12">
        <f>[1]!thsiFinD("ths_adjustment_nvg_ratio_fund",F$1,$A$4,$A202,101)</f>
        <v>68.201350521793003</v>
      </c>
      <c r="G202" s="12">
        <f>[1]!thsiFinD("ths_adjustment_nvg_ratio_fund",G$1,$A$4,$A202,101)</f>
        <v>31.952326901248998</v>
      </c>
      <c r="H202" s="12">
        <f>[1]!thsiFinD("ths_adjustment_nvg_ratio_fund",H$1,$A$4,$A202,101)</f>
        <v>34.076923076923002</v>
      </c>
      <c r="I202" s="12">
        <f>[1]!thsiFinD("ths_adjustment_nvg_ratio_fund",I$1,$A$4,$A202,101)</f>
        <v>47.16796875</v>
      </c>
      <c r="J202" s="32">
        <f t="shared" si="58"/>
        <v>0.40926019075399467</v>
      </c>
      <c r="K202" s="45">
        <f t="shared" si="59"/>
        <v>0.36502395838307677</v>
      </c>
      <c r="L202" s="45">
        <f t="shared" si="60"/>
        <v>0.45349642312491251</v>
      </c>
      <c r="M202" s="32">
        <f>[1]!thsiFinD("ths_int_chg_ratio_index",M$1,$A$4,$A202,101)/100</f>
        <v>0.50708188765608997</v>
      </c>
      <c r="N202" s="32">
        <f>[1]!thsiFinD("ths_int_chg_ratio_index",N$1,$A$4,$A202,101)/100</f>
        <v>0.13921550531793001</v>
      </c>
      <c r="O202" s="33">
        <f t="shared" si="53"/>
        <v>1.4092601907539946</v>
      </c>
      <c r="P202" s="33">
        <f t="shared" si="54"/>
        <v>1.3650239583830768</v>
      </c>
      <c r="Q202" s="33">
        <f t="shared" si="55"/>
        <v>1.4534964231249126</v>
      </c>
      <c r="R202" s="33">
        <f t="shared" si="56"/>
        <v>1.5070818876560899</v>
      </c>
      <c r="S202" s="33">
        <f t="shared" si="57"/>
        <v>1.13921550531793</v>
      </c>
      <c r="T202" s="32">
        <f t="shared" si="65"/>
        <v>1.3511002396807026E-2</v>
      </c>
      <c r="U202" s="32">
        <f t="shared" si="66"/>
        <v>1.1013736245300221E-2</v>
      </c>
      <c r="V202" s="32">
        <f t="shared" si="67"/>
        <v>1.5867522544343204E-2</v>
      </c>
      <c r="W202" s="32">
        <f t="shared" si="68"/>
        <v>1.7726441184413355E-2</v>
      </c>
      <c r="X202" s="32">
        <f t="shared" si="68"/>
        <v>5.3707417322492734E-3</v>
      </c>
      <c r="Y202" s="34">
        <f>MAX(O$4:O202)</f>
        <v>1.5898684592078638</v>
      </c>
      <c r="Z202" s="34">
        <f>MAX(P$4:P202)</f>
        <v>1.6265478360228376</v>
      </c>
      <c r="AA202" s="34">
        <f>MAX(Q$4:Q202)</f>
        <v>1.55318908239289</v>
      </c>
      <c r="AB202" s="34">
        <f>MAX(R$4:R202)</f>
        <v>1.6597850963507801</v>
      </c>
      <c r="AC202" s="34">
        <f>MAX(S$4:S202)</f>
        <v>1.1965561590029199</v>
      </c>
      <c r="AD202" s="35">
        <f t="shared" si="61"/>
        <v>-0.11359950403938168</v>
      </c>
      <c r="AE202" s="35">
        <f t="shared" si="62"/>
        <v>-0.16078462117611458</v>
      </c>
      <c r="AF202" s="35">
        <f t="shared" si="63"/>
        <v>-6.4185784202389518E-2</v>
      </c>
      <c r="AG202" s="35">
        <f t="shared" si="64"/>
        <v>-9.2001795310986401E-2</v>
      </c>
      <c r="AH202" s="35">
        <f t="shared" si="64"/>
        <v>-4.7921406156791968E-2</v>
      </c>
    </row>
    <row r="203" spans="1:34">
      <c r="A203" s="28">
        <v>44138</v>
      </c>
      <c r="B203" s="12">
        <f>[1]!thsiFinD("ths_int_chg_ratio_index",B$1,$A$4,$A203,101)</f>
        <v>-3.2294065651211001</v>
      </c>
      <c r="C203" s="12">
        <f>[1]!thsiFinD("ths_int_chg_ratio_index",C$1,$A$4,$A203,101)</f>
        <v>51.381540203278</v>
      </c>
      <c r="D203" s="12">
        <f>[1]!thsiFinD("ths_int_chg_ratio_index",D$1,$A$4,$A203,101)</f>
        <v>42.098023836659998</v>
      </c>
      <c r="E203" s="12">
        <f>[1]!thsiFinD("ths_int_chg_ratio_index",E$1,$A$4,$A203,101)</f>
        <v>67.641272743760993</v>
      </c>
      <c r="F203" s="12">
        <f>[1]!thsiFinD("ths_adjustment_nvg_ratio_fund",F$1,$A$4,$A203,101)</f>
        <v>69.060773480663002</v>
      </c>
      <c r="G203" s="12">
        <f>[1]!thsiFinD("ths_adjustment_nvg_ratio_fund",G$1,$A$4,$A203,101)</f>
        <v>33.711691259932003</v>
      </c>
      <c r="H203" s="12">
        <f>[1]!thsiFinD("ths_adjustment_nvg_ratio_fund",H$1,$A$4,$A203,101)</f>
        <v>36.153846153845997</v>
      </c>
      <c r="I203" s="12">
        <f>[1]!thsiFinD("ths_adjustment_nvg_ratio_fund",I$1,$A$4,$A203,101)</f>
        <v>48.046875</v>
      </c>
      <c r="J203" s="32">
        <f t="shared" si="58"/>
        <v>0.43108077014127361</v>
      </c>
      <c r="K203" s="45">
        <f t="shared" si="59"/>
        <v>0.39472857554644469</v>
      </c>
      <c r="L203" s="45">
        <f t="shared" si="60"/>
        <v>0.46743296473610252</v>
      </c>
      <c r="M203" s="32">
        <f>[1]!thsiFinD("ths_int_chg_ratio_index",M$1,$A$4,$A203,101)/100</f>
        <v>0.53456114469285998</v>
      </c>
      <c r="N203" s="32">
        <f>[1]!thsiFinD("ths_int_chg_ratio_index",N$1,$A$4,$A203,101)/100</f>
        <v>0.15398651408868</v>
      </c>
      <c r="O203" s="33">
        <f t="shared" si="53"/>
        <v>1.4310807701412736</v>
      </c>
      <c r="P203" s="33">
        <f t="shared" si="54"/>
        <v>1.3947285755464447</v>
      </c>
      <c r="Q203" s="33">
        <f t="shared" si="55"/>
        <v>1.4674329647361026</v>
      </c>
      <c r="R203" s="33">
        <f t="shared" si="56"/>
        <v>1.53456114469286</v>
      </c>
      <c r="S203" s="33">
        <f t="shared" si="57"/>
        <v>1.15398651408868</v>
      </c>
      <c r="T203" s="32">
        <f t="shared" si="65"/>
        <v>1.5483712326823218E-2</v>
      </c>
      <c r="U203" s="32">
        <f t="shared" si="66"/>
        <v>2.1761242343727227E-2</v>
      </c>
      <c r="V203" s="32">
        <f t="shared" si="67"/>
        <v>9.5882875179200688E-3</v>
      </c>
      <c r="W203" s="32">
        <f t="shared" si="68"/>
        <v>1.823342000314776E-2</v>
      </c>
      <c r="X203" s="32">
        <f t="shared" si="68"/>
        <v>1.2965947796354627E-2</v>
      </c>
      <c r="Y203" s="34">
        <f>MAX(O$4:O203)</f>
        <v>1.5898684592078638</v>
      </c>
      <c r="Z203" s="34">
        <f>MAX(P$4:P203)</f>
        <v>1.6265478360228376</v>
      </c>
      <c r="AA203" s="34">
        <f>MAX(Q$4:Q203)</f>
        <v>1.55318908239289</v>
      </c>
      <c r="AB203" s="34">
        <f>MAX(R$4:R203)</f>
        <v>1.6597850963507801</v>
      </c>
      <c r="AC203" s="34">
        <f>MAX(S$4:S203)</f>
        <v>1.1965561590029199</v>
      </c>
      <c r="AD203" s="35">
        <f t="shared" si="61"/>
        <v>-9.9874733753573919E-2</v>
      </c>
      <c r="AE203" s="35">
        <f t="shared" si="62"/>
        <v>-0.14252225193894519</v>
      </c>
      <c r="AF203" s="35">
        <f t="shared" si="63"/>
        <v>-5.5212928437965103E-2</v>
      </c>
      <c r="AG203" s="35">
        <f t="shared" si="64"/>
        <v>-7.5445882682787513E-2</v>
      </c>
      <c r="AH203" s="35">
        <f t="shared" si="64"/>
        <v>-3.5576804810994234E-2</v>
      </c>
    </row>
    <row r="204" spans="1:34">
      <c r="A204" s="28">
        <v>44139</v>
      </c>
      <c r="B204" s="12">
        <f>[1]!thsiFinD("ths_int_chg_ratio_index",B$1,$A$4,$A204,101)</f>
        <v>-3.799927766867</v>
      </c>
      <c r="C204" s="12">
        <f>[1]!thsiFinD("ths_int_chg_ratio_index",C$1,$A$4,$A204,101)</f>
        <v>49.517587897753003</v>
      </c>
      <c r="D204" s="12">
        <f>[1]!thsiFinD("ths_int_chg_ratio_index",D$1,$A$4,$A204,101)</f>
        <v>43.067786813561</v>
      </c>
      <c r="E204" s="12">
        <f>[1]!thsiFinD("ths_int_chg_ratio_index",E$1,$A$4,$A204,101)</f>
        <v>68.669527617789001</v>
      </c>
      <c r="F204" s="12">
        <f>[1]!thsiFinD("ths_adjustment_nvg_ratio_fund",F$1,$A$4,$A204,101)</f>
        <v>69.429097605893006</v>
      </c>
      <c r="G204" s="12">
        <f>[1]!thsiFinD("ths_adjustment_nvg_ratio_fund",G$1,$A$4,$A204,101)</f>
        <v>34.279228149829997</v>
      </c>
      <c r="H204" s="12">
        <f>[1]!thsiFinD("ths_adjustment_nvg_ratio_fund",H$1,$A$4,$A204,101)</f>
        <v>36.692307692307999</v>
      </c>
      <c r="I204" s="12">
        <f>[1]!thsiFinD("ths_adjustment_nvg_ratio_fund",I$1,$A$4,$A204,101)</f>
        <v>48.828125</v>
      </c>
      <c r="J204" s="32">
        <f t="shared" si="58"/>
        <v>0.43335466626283375</v>
      </c>
      <c r="K204" s="45">
        <f t="shared" si="59"/>
        <v>0.39363743640559001</v>
      </c>
      <c r="L204" s="45">
        <f t="shared" si="60"/>
        <v>0.4730718961200775</v>
      </c>
      <c r="M204" s="32">
        <f>[1]!thsiFinD("ths_int_chg_ratio_index",M$1,$A$4,$A204,101)/100</f>
        <v>0.54354638925305998</v>
      </c>
      <c r="N204" s="32">
        <f>[1]!thsiFinD("ths_int_chg_ratio_index",N$1,$A$4,$A204,101)/100</f>
        <v>0.16032033536305998</v>
      </c>
      <c r="O204" s="33">
        <f t="shared" si="53"/>
        <v>1.4333546662628338</v>
      </c>
      <c r="P204" s="33">
        <f t="shared" si="54"/>
        <v>1.3936374364055899</v>
      </c>
      <c r="Q204" s="33">
        <f t="shared" si="55"/>
        <v>1.4730718961200775</v>
      </c>
      <c r="R204" s="33">
        <f t="shared" si="56"/>
        <v>1.5435463892530601</v>
      </c>
      <c r="S204" s="33">
        <f t="shared" si="57"/>
        <v>1.16032033536306</v>
      </c>
      <c r="T204" s="32">
        <f t="shared" si="65"/>
        <v>1.588936256432083E-3</v>
      </c>
      <c r="U204" s="32">
        <f t="shared" si="66"/>
        <v>-7.823308133105833E-4</v>
      </c>
      <c r="V204" s="32">
        <f t="shared" si="67"/>
        <v>3.842718215744112E-3</v>
      </c>
      <c r="W204" s="32">
        <f t="shared" si="68"/>
        <v>5.8552535304798869E-3</v>
      </c>
      <c r="X204" s="32">
        <f t="shared" si="68"/>
        <v>5.4886441020343124E-3</v>
      </c>
      <c r="Y204" s="34">
        <f>MAX(O$4:O204)</f>
        <v>1.5898684592078638</v>
      </c>
      <c r="Z204" s="34">
        <f>MAX(P$4:P204)</f>
        <v>1.6265478360228376</v>
      </c>
      <c r="AA204" s="34">
        <f>MAX(Q$4:Q204)</f>
        <v>1.55318908239289</v>
      </c>
      <c r="AB204" s="34">
        <f>MAX(R$4:R204)</f>
        <v>1.6597850963507801</v>
      </c>
      <c r="AC204" s="34">
        <f>MAX(S$4:S204)</f>
        <v>1.1965561590029199</v>
      </c>
      <c r="AD204" s="35">
        <f t="shared" si="61"/>
        <v>-9.8444492082704449E-2</v>
      </c>
      <c r="AE204" s="35">
        <f t="shared" si="62"/>
        <v>-0.14319308320298152</v>
      </c>
      <c r="AF204" s="35">
        <f t="shared" si="63"/>
        <v>-5.1582377948074076E-2</v>
      </c>
      <c r="AG204" s="35">
        <f t="shared" si="64"/>
        <v>-7.0032383923246178E-2</v>
      </c>
      <c r="AH204" s="35">
        <f t="shared" si="64"/>
        <v>-3.0283429128854955E-2</v>
      </c>
    </row>
    <row r="205" spans="1:34">
      <c r="A205" s="28">
        <v>44140</v>
      </c>
      <c r="B205" s="12">
        <f>[1]!thsiFinD("ths_int_chg_ratio_index",B$1,$A$4,$A205,101)</f>
        <v>0.82586736349512002</v>
      </c>
      <c r="C205" s="12">
        <f>[1]!thsiFinD("ths_int_chg_ratio_index",C$1,$A$4,$A205,101)</f>
        <v>51.631426144492004</v>
      </c>
      <c r="D205" s="12">
        <f>[1]!thsiFinD("ths_int_chg_ratio_index",D$1,$A$4,$A205,101)</f>
        <v>44.683862310113</v>
      </c>
      <c r="E205" s="12">
        <f>[1]!thsiFinD("ths_int_chg_ratio_index",E$1,$A$4,$A205,101)</f>
        <v>71.139709924380995</v>
      </c>
      <c r="F205" s="12">
        <f>[1]!thsiFinD("ths_adjustment_nvg_ratio_fund",F$1,$A$4,$A205,101)</f>
        <v>71.639042357273993</v>
      </c>
      <c r="G205" s="12">
        <f>[1]!thsiFinD("ths_adjustment_nvg_ratio_fund",G$1,$A$4,$A205,101)</f>
        <v>38.195232690125003</v>
      </c>
      <c r="H205" s="12">
        <f>[1]!thsiFinD("ths_adjustment_nvg_ratio_fund",H$1,$A$4,$A205,101)</f>
        <v>40.692307692307999</v>
      </c>
      <c r="I205" s="12">
        <f>[1]!thsiFinD("ths_adjustment_nvg_ratio_fund",I$1,$A$4,$A205,101)</f>
        <v>52.646484375</v>
      </c>
      <c r="J205" s="32">
        <f t="shared" si="58"/>
        <v>0.46431741607148513</v>
      </c>
      <c r="K205" s="45">
        <f t="shared" si="59"/>
        <v>0.42070216435620283</v>
      </c>
      <c r="L205" s="45">
        <f t="shared" si="60"/>
        <v>0.50793266778676749</v>
      </c>
      <c r="M205" s="32">
        <f>[1]!thsiFinD("ths_int_chg_ratio_index",M$1,$A$4,$A205,101)/100</f>
        <v>0.56079968559269999</v>
      </c>
      <c r="N205" s="32">
        <f>[1]!thsiFinD("ths_int_chg_ratio_index",N$1,$A$4,$A205,101)/100</f>
        <v>0.17864526724634999</v>
      </c>
      <c r="O205" s="33">
        <f t="shared" si="53"/>
        <v>1.4643174160714851</v>
      </c>
      <c r="P205" s="33">
        <f t="shared" si="54"/>
        <v>1.4207021643562028</v>
      </c>
      <c r="Q205" s="33">
        <f t="shared" si="55"/>
        <v>1.5079326677867675</v>
      </c>
      <c r="R205" s="33">
        <f t="shared" si="56"/>
        <v>1.5607996855927</v>
      </c>
      <c r="S205" s="33">
        <f t="shared" si="57"/>
        <v>1.1786452672463499</v>
      </c>
      <c r="T205" s="32">
        <f t="shared" si="65"/>
        <v>2.1601596965097336E-2</v>
      </c>
      <c r="U205" s="32">
        <f t="shared" si="66"/>
        <v>1.9420207324809757E-2</v>
      </c>
      <c r="V205" s="32">
        <f t="shared" si="67"/>
        <v>2.3665356564407825E-2</v>
      </c>
      <c r="W205" s="32">
        <f t="shared" si="68"/>
        <v>1.1177698616488652E-2</v>
      </c>
      <c r="X205" s="32">
        <f t="shared" si="68"/>
        <v>1.5792993818001255E-2</v>
      </c>
      <c r="Y205" s="34">
        <f>MAX(O$4:O205)</f>
        <v>1.5898684592078638</v>
      </c>
      <c r="Z205" s="34">
        <f>MAX(P$4:P205)</f>
        <v>1.6265478360228376</v>
      </c>
      <c r="AA205" s="34">
        <f>MAX(Q$4:Q205)</f>
        <v>1.55318908239289</v>
      </c>
      <c r="AB205" s="34">
        <f>MAX(R$4:R205)</f>
        <v>1.6597850963507801</v>
      </c>
      <c r="AC205" s="34">
        <f>MAX(S$4:S205)</f>
        <v>1.1965561590029199</v>
      </c>
      <c r="AD205" s="35">
        <f t="shared" si="61"/>
        <v>-7.8969453359011399E-2</v>
      </c>
      <c r="AE205" s="35">
        <f t="shared" si="62"/>
        <v>-0.12655371524145242</v>
      </c>
      <c r="AF205" s="35">
        <f t="shared" si="63"/>
        <v>-2.9137736750247556E-2</v>
      </c>
      <c r="AG205" s="35">
        <f t="shared" si="64"/>
        <v>-5.9637486187645861E-2</v>
      </c>
      <c r="AH205" s="35">
        <f t="shared" si="64"/>
        <v>-1.4968701319873712E-2</v>
      </c>
    </row>
    <row r="206" spans="1:34">
      <c r="A206" s="28">
        <v>44141</v>
      </c>
      <c r="B206" s="12">
        <f>[1]!thsiFinD("ths_int_chg_ratio_index",B$1,$A$4,$A206,101)</f>
        <v>0.32660232096837</v>
      </c>
      <c r="C206" s="12">
        <f>[1]!thsiFinD("ths_int_chg_ratio_index",C$1,$A$4,$A206,101)</f>
        <v>54.553822018211001</v>
      </c>
      <c r="D206" s="12">
        <f>[1]!thsiFinD("ths_int_chg_ratio_index",D$1,$A$4,$A206,101)</f>
        <v>41.359303905353002</v>
      </c>
      <c r="E206" s="12">
        <f>[1]!thsiFinD("ths_int_chg_ratio_index",E$1,$A$4,$A206,101)</f>
        <v>68.197572168582994</v>
      </c>
      <c r="F206" s="12">
        <f>[1]!thsiFinD("ths_adjustment_nvg_ratio_fund",F$1,$A$4,$A206,101)</f>
        <v>70.779619398403995</v>
      </c>
      <c r="G206" s="12">
        <f>[1]!thsiFinD("ths_adjustment_nvg_ratio_fund",G$1,$A$4,$A206,101)</f>
        <v>36.833144154369997</v>
      </c>
      <c r="H206" s="12">
        <f>[1]!thsiFinD("ths_adjustment_nvg_ratio_fund",H$1,$A$4,$A206,101)</f>
        <v>40.384615384615003</v>
      </c>
      <c r="I206" s="12">
        <f>[1]!thsiFinD("ths_adjustment_nvg_ratio_fund",I$1,$A$4,$A206,101)</f>
        <v>51.11328125</v>
      </c>
      <c r="J206" s="32">
        <f t="shared" si="58"/>
        <v>0.45443495075063045</v>
      </c>
      <c r="K206" s="45">
        <f t="shared" si="59"/>
        <v>0.41109325103278843</v>
      </c>
      <c r="L206" s="45">
        <f t="shared" si="60"/>
        <v>0.49777665046847247</v>
      </c>
      <c r="M206" s="32">
        <f>[1]!thsiFinD("ths_int_chg_ratio_index",M$1,$A$4,$A206,101)/100</f>
        <v>0.53907019123511002</v>
      </c>
      <c r="N206" s="32">
        <f>[1]!thsiFinD("ths_int_chg_ratio_index",N$1,$A$4,$A206,101)/100</f>
        <v>0.17654811957216998</v>
      </c>
      <c r="O206" s="33">
        <f t="shared" si="53"/>
        <v>1.4544349507506305</v>
      </c>
      <c r="P206" s="33">
        <f t="shared" si="54"/>
        <v>1.4110932510327885</v>
      </c>
      <c r="Q206" s="33">
        <f t="shared" si="55"/>
        <v>1.4977766504684724</v>
      </c>
      <c r="R206" s="33">
        <f t="shared" si="56"/>
        <v>1.5390701912351101</v>
      </c>
      <c r="S206" s="33">
        <f t="shared" si="57"/>
        <v>1.1765481195721699</v>
      </c>
      <c r="T206" s="32">
        <f t="shared" si="65"/>
        <v>-6.7488545942229194E-3</v>
      </c>
      <c r="U206" s="32">
        <f t="shared" si="66"/>
        <v>-6.7634959420003193E-3</v>
      </c>
      <c r="V206" s="32">
        <f t="shared" si="67"/>
        <v>-6.7350602153883887E-3</v>
      </c>
      <c r="W206" s="32">
        <f t="shared" si="68"/>
        <v>-1.3922026354931227E-2</v>
      </c>
      <c r="X206" s="32">
        <f t="shared" si="68"/>
        <v>-1.7792865525007029E-3</v>
      </c>
      <c r="Y206" s="34">
        <f>MAX(O$4:O206)</f>
        <v>1.5898684592078638</v>
      </c>
      <c r="Z206" s="34">
        <f>MAX(P$4:P206)</f>
        <v>1.6265478360228376</v>
      </c>
      <c r="AA206" s="34">
        <f>MAX(Q$4:Q206)</f>
        <v>1.55318908239289</v>
      </c>
      <c r="AB206" s="34">
        <f>MAX(R$4:R206)</f>
        <v>1.6597850963507801</v>
      </c>
      <c r="AC206" s="34">
        <f>MAX(S$4:S206)</f>
        <v>1.1965561590029199</v>
      </c>
      <c r="AD206" s="35">
        <f t="shared" si="61"/>
        <v>-8.5185354595129104E-2</v>
      </c>
      <c r="AE206" s="35">
        <f t="shared" si="62"/>
        <v>-0.13246126564397209</v>
      </c>
      <c r="AF206" s="35">
        <f t="shared" si="63"/>
        <v>-3.5676552554082752E-2</v>
      </c>
      <c r="AG206" s="35">
        <f t="shared" si="64"/>
        <v>-7.2729237888130793E-2</v>
      </c>
      <c r="AH206" s="35">
        <f t="shared" si="64"/>
        <v>-1.6721354263407484E-2</v>
      </c>
    </row>
    <row r="207" spans="1:34">
      <c r="A207" s="28">
        <v>44144</v>
      </c>
      <c r="B207" s="12">
        <f>[1]!thsiFinD("ths_int_chg_ratio_index",B$1,$A$4,$A207,101)</f>
        <v>4.3949875683404001</v>
      </c>
      <c r="C207" s="12">
        <f>[1]!thsiFinD("ths_int_chg_ratio_index",C$1,$A$4,$A207,101)</f>
        <v>66.898710306498998</v>
      </c>
      <c r="D207" s="12">
        <f>[1]!thsiFinD("ths_int_chg_ratio_index",D$1,$A$4,$A207,101)</f>
        <v>45.642220233448</v>
      </c>
      <c r="E207" s="12">
        <f>[1]!thsiFinD("ths_int_chg_ratio_index",E$1,$A$4,$A207,101)</f>
        <v>73.940860203162003</v>
      </c>
      <c r="F207" s="12">
        <f>[1]!thsiFinD("ths_adjustment_nvg_ratio_fund",F$1,$A$4,$A207,101)</f>
        <v>76.550030693677002</v>
      </c>
      <c r="G207" s="12">
        <f>[1]!thsiFinD("ths_adjustment_nvg_ratio_fund",G$1,$A$4,$A207,101)</f>
        <v>40.124858115777997</v>
      </c>
      <c r="H207" s="12">
        <f>[1]!thsiFinD("ths_adjustment_nvg_ratio_fund",H$1,$A$4,$A207,101)</f>
        <v>44</v>
      </c>
      <c r="I207" s="12">
        <f>[1]!thsiFinD("ths_adjustment_nvg_ratio_fund",I$1,$A$4,$A207,101)</f>
        <v>55.068359375</v>
      </c>
      <c r="J207" s="32">
        <f t="shared" si="58"/>
        <v>0.50827503311988054</v>
      </c>
      <c r="K207" s="45">
        <f t="shared" si="59"/>
        <v>0.47719194577862356</v>
      </c>
      <c r="L207" s="45">
        <f t="shared" si="60"/>
        <v>0.53935812046113751</v>
      </c>
      <c r="M207" s="32">
        <f>[1]!thsiFinD("ths_int_chg_ratio_index",M$1,$A$4,$A207,101)/100</f>
        <v>0.59444517767043004</v>
      </c>
      <c r="N207" s="32">
        <f>[1]!thsiFinD("ths_int_chg_ratio_index",N$1,$A$4,$A207,101)/100</f>
        <v>0.19944971839997</v>
      </c>
      <c r="O207" s="33">
        <f t="shared" si="53"/>
        <v>1.5082750331198804</v>
      </c>
      <c r="P207" s="33">
        <f t="shared" si="54"/>
        <v>1.4771919457786236</v>
      </c>
      <c r="Q207" s="33">
        <f t="shared" si="55"/>
        <v>1.5393581204611375</v>
      </c>
      <c r="R207" s="33">
        <f t="shared" si="56"/>
        <v>1.59444517767043</v>
      </c>
      <c r="S207" s="33">
        <f t="shared" si="57"/>
        <v>1.1994497183999699</v>
      </c>
      <c r="T207" s="32">
        <f t="shared" si="65"/>
        <v>3.7017868926666919E-2</v>
      </c>
      <c r="U207" s="32">
        <f t="shared" si="66"/>
        <v>4.6842187571556337E-2</v>
      </c>
      <c r="V207" s="32">
        <f t="shared" si="67"/>
        <v>2.7762129940842151E-2</v>
      </c>
      <c r="W207" s="32">
        <f t="shared" si="68"/>
        <v>3.5979506815658091E-2</v>
      </c>
      <c r="X207" s="32">
        <f t="shared" si="68"/>
        <v>1.9465076223255329E-2</v>
      </c>
      <c r="Y207" s="34">
        <f>MAX(O$4:O207)</f>
        <v>1.5898684592078638</v>
      </c>
      <c r="Z207" s="34">
        <f>MAX(P$4:P207)</f>
        <v>1.6265478360228376</v>
      </c>
      <c r="AA207" s="34">
        <f>MAX(Q$4:Q207)</f>
        <v>1.55318908239289</v>
      </c>
      <c r="AB207" s="34">
        <f>MAX(R$4:R207)</f>
        <v>1.6597850963507801</v>
      </c>
      <c r="AC207" s="34">
        <f>MAX(S$4:S207)</f>
        <v>1.1994497183999699</v>
      </c>
      <c r="AD207" s="35">
        <f t="shared" si="61"/>
        <v>-5.1320865959336381E-2</v>
      </c>
      <c r="AE207" s="35">
        <f t="shared" si="62"/>
        <v>-9.1823853523676502E-2</v>
      </c>
      <c r="AF207" s="35">
        <f t="shared" si="63"/>
        <v>-8.9048797010883307E-3</v>
      </c>
      <c r="AG207" s="35">
        <f t="shared" si="64"/>
        <v>-3.9366493182766304E-2</v>
      </c>
      <c r="AH207" s="35">
        <f t="shared" si="64"/>
        <v>0</v>
      </c>
    </row>
    <row r="208" spans="1:34">
      <c r="A208" s="28">
        <v>44145</v>
      </c>
      <c r="B208" s="12">
        <f>[1]!thsiFinD("ths_int_chg_ratio_index",B$1,$A$4,$A208,101)</f>
        <v>2.8527947799266999</v>
      </c>
      <c r="C208" s="12">
        <f>[1]!thsiFinD("ths_int_chg_ratio_index",C$1,$A$4,$A208,101)</f>
        <v>62.637223647698001</v>
      </c>
      <c r="D208" s="12">
        <f>[1]!thsiFinD("ths_int_chg_ratio_index",D$1,$A$4,$A208,101)</f>
        <v>41.407464024067998</v>
      </c>
      <c r="E208" s="12">
        <f>[1]!thsiFinD("ths_int_chg_ratio_index",E$1,$A$4,$A208,101)</f>
        <v>70.915094078175002</v>
      </c>
      <c r="F208" s="12">
        <f>[1]!thsiFinD("ths_adjustment_nvg_ratio_fund",F$1,$A$4,$A208,101)</f>
        <v>74.524248004911001</v>
      </c>
      <c r="G208" s="12">
        <f>[1]!thsiFinD("ths_adjustment_nvg_ratio_fund",G$1,$A$4,$A208,101)</f>
        <v>37.627695800227002</v>
      </c>
      <c r="H208" s="12">
        <f>[1]!thsiFinD("ths_adjustment_nvg_ratio_fund",H$1,$A$4,$A208,101)</f>
        <v>41.461538461537998</v>
      </c>
      <c r="I208" s="12">
        <f>[1]!thsiFinD("ths_adjustment_nvg_ratio_fund",I$1,$A$4,$A208,101)</f>
        <v>52.0703125</v>
      </c>
      <c r="J208" s="32">
        <f t="shared" si="58"/>
        <v>0.47937046412067963</v>
      </c>
      <c r="K208" s="45">
        <f t="shared" si="59"/>
        <v>0.44453144132466926</v>
      </c>
      <c r="L208" s="45">
        <f t="shared" si="60"/>
        <v>0.51420948691669</v>
      </c>
      <c r="M208" s="32">
        <f>[1]!thsiFinD("ths_int_chg_ratio_index",M$1,$A$4,$A208,101)/100</f>
        <v>0.56539574161897999</v>
      </c>
      <c r="N208" s="32">
        <f>[1]!thsiFinD("ths_int_chg_ratio_index",N$1,$A$4,$A208,101)/100</f>
        <v>0.19226181412959001</v>
      </c>
      <c r="O208" s="33">
        <f t="shared" si="53"/>
        <v>1.4793704641206795</v>
      </c>
      <c r="P208" s="33">
        <f t="shared" si="54"/>
        <v>1.4445314413246693</v>
      </c>
      <c r="Q208" s="33">
        <f t="shared" si="55"/>
        <v>1.51420948691669</v>
      </c>
      <c r="R208" s="33">
        <f t="shared" si="56"/>
        <v>1.5653957416189801</v>
      </c>
      <c r="S208" s="33">
        <f t="shared" si="57"/>
        <v>1.19226181412959</v>
      </c>
      <c r="T208" s="32">
        <f t="shared" si="65"/>
        <v>-1.9163990893233507E-2</v>
      </c>
      <c r="U208" s="32">
        <f t="shared" si="66"/>
        <v>-2.2109858199056864E-2</v>
      </c>
      <c r="V208" s="32">
        <f t="shared" si="67"/>
        <v>-1.6337090901832441E-2</v>
      </c>
      <c r="W208" s="32">
        <f t="shared" si="68"/>
        <v>-1.8219150120854399E-2</v>
      </c>
      <c r="X208" s="32">
        <f t="shared" si="68"/>
        <v>-5.9926682712205803E-3</v>
      </c>
      <c r="Y208" s="34">
        <f>MAX(O$4:O208)</f>
        <v>1.5898684592078638</v>
      </c>
      <c r="Z208" s="34">
        <f>MAX(P$4:P208)</f>
        <v>1.6265478360228376</v>
      </c>
      <c r="AA208" s="34">
        <f>MAX(Q$4:Q208)</f>
        <v>1.55318908239289</v>
      </c>
      <c r="AB208" s="34">
        <f>MAX(R$4:R208)</f>
        <v>1.6597850963507801</v>
      </c>
      <c r="AC208" s="34">
        <f>MAX(S$4:S208)</f>
        <v>1.1994497183999699</v>
      </c>
      <c r="AD208" s="35">
        <f t="shared" si="61"/>
        <v>-6.9501344244692342E-2</v>
      </c>
      <c r="AE208" s="35">
        <f t="shared" si="62"/>
        <v>-0.11190349934203392</v>
      </c>
      <c r="AF208" s="35">
        <f t="shared" si="63"/>
        <v>-2.5096490773774183E-2</v>
      </c>
      <c r="AG208" s="35">
        <f t="shared" si="64"/>
        <v>-5.6868419254592295E-2</v>
      </c>
      <c r="AH208" s="35">
        <f t="shared" si="64"/>
        <v>-5.9926682712205803E-3</v>
      </c>
    </row>
    <row r="209" spans="1:34">
      <c r="A209" s="28">
        <v>44146</v>
      </c>
      <c r="B209" s="12">
        <f>[1]!thsiFinD("ths_int_chg_ratio_index",B$1,$A$4,$A209,101)</f>
        <v>-0.35693321584699</v>
      </c>
      <c r="C209" s="12">
        <f>[1]!thsiFinD("ths_int_chg_ratio_index",C$1,$A$4,$A209,101)</f>
        <v>54.347644150645998</v>
      </c>
      <c r="D209" s="12">
        <f>[1]!thsiFinD("ths_int_chg_ratio_index",D$1,$A$4,$A209,101)</f>
        <v>36.851816875047</v>
      </c>
      <c r="E209" s="12">
        <f>[1]!thsiFinD("ths_int_chg_ratio_index",E$1,$A$4,$A209,101)</f>
        <v>64.845684678566997</v>
      </c>
      <c r="F209" s="12">
        <f>[1]!thsiFinD("ths_adjustment_nvg_ratio_fund",F$1,$A$4,$A209,101)</f>
        <v>70.042971147944002</v>
      </c>
      <c r="G209" s="12">
        <f>[1]!thsiFinD("ths_adjustment_nvg_ratio_fund",G$1,$A$4,$A209,101)</f>
        <v>32.803632236094998</v>
      </c>
      <c r="H209" s="12">
        <f>[1]!thsiFinD("ths_adjustment_nvg_ratio_fund",H$1,$A$4,$A209,101)</f>
        <v>37.307692307692001</v>
      </c>
      <c r="I209" s="12">
        <f>[1]!thsiFinD("ths_adjustment_nvg_ratio_fund",I$1,$A$4,$A209,101)</f>
        <v>47.48046875</v>
      </c>
      <c r="J209" s="32">
        <f t="shared" si="58"/>
        <v>0.42915372116268002</v>
      </c>
      <c r="K209" s="45">
        <f t="shared" si="59"/>
        <v>0.38922053122103251</v>
      </c>
      <c r="L209" s="45">
        <f t="shared" si="60"/>
        <v>0.46908691110432749</v>
      </c>
      <c r="M209" s="32">
        <f>[1]!thsiFinD("ths_int_chg_ratio_index",M$1,$A$4,$A209,101)/100</f>
        <v>0.51542951889621003</v>
      </c>
      <c r="N209" s="32">
        <f>[1]!thsiFinD("ths_int_chg_ratio_index",N$1,$A$4,$A209,101)/100</f>
        <v>0.17980062736855998</v>
      </c>
      <c r="O209" s="33">
        <f t="shared" si="53"/>
        <v>1.4291537211626801</v>
      </c>
      <c r="P209" s="33">
        <f t="shared" si="54"/>
        <v>1.3892205312210324</v>
      </c>
      <c r="Q209" s="33">
        <f t="shared" si="55"/>
        <v>1.4690869111043274</v>
      </c>
      <c r="R209" s="33">
        <f t="shared" si="56"/>
        <v>1.5154295188962101</v>
      </c>
      <c r="S209" s="33">
        <f t="shared" si="57"/>
        <v>1.17980062736856</v>
      </c>
      <c r="T209" s="32">
        <f t="shared" si="65"/>
        <v>-3.394467050404959E-2</v>
      </c>
      <c r="U209" s="32">
        <f t="shared" si="66"/>
        <v>-3.828986238812182E-2</v>
      </c>
      <c r="V209" s="32">
        <f t="shared" si="67"/>
        <v>-2.9799427491531194E-2</v>
      </c>
      <c r="W209" s="32">
        <f t="shared" si="68"/>
        <v>-3.191922744793807E-2</v>
      </c>
      <c r="X209" s="32">
        <f t="shared" si="68"/>
        <v>-1.0451720094824424E-2</v>
      </c>
      <c r="Y209" s="34">
        <f>MAX(O$4:O209)</f>
        <v>1.5898684592078638</v>
      </c>
      <c r="Z209" s="34">
        <f>MAX(P$4:P209)</f>
        <v>1.6265478360228376</v>
      </c>
      <c r="AA209" s="34">
        <f>MAX(Q$4:Q209)</f>
        <v>1.55318908239289</v>
      </c>
      <c r="AB209" s="34">
        <f>MAX(R$4:R209)</f>
        <v>1.6597850963507801</v>
      </c>
      <c r="AC209" s="34">
        <f>MAX(S$4:S209)</f>
        <v>1.1994497183999699</v>
      </c>
      <c r="AD209" s="35">
        <f t="shared" si="61"/>
        <v>-0.10108681451876733</v>
      </c>
      <c r="AE209" s="35">
        <f t="shared" si="62"/>
        <v>-0.14590859213960006</v>
      </c>
      <c r="AF209" s="35">
        <f t="shared" si="63"/>
        <v>-5.4148057208200484E-2</v>
      </c>
      <c r="AG209" s="35">
        <f t="shared" si="64"/>
        <v>-8.6972450693738379E-2</v>
      </c>
      <c r="AH209" s="35">
        <f t="shared" si="64"/>
        <v>-1.6381754674653082E-2</v>
      </c>
    </row>
    <row r="210" spans="1:34">
      <c r="A210" s="28">
        <v>44147</v>
      </c>
      <c r="B210" s="12">
        <f>[1]!thsiFinD("ths_int_chg_ratio_index",B$1,$A$4,$A210,101)</f>
        <v>-0.36617969272651002</v>
      </c>
      <c r="C210" s="12">
        <f>[1]!thsiFinD("ths_int_chg_ratio_index",C$1,$A$4,$A210,101)</f>
        <v>54.151654143447999</v>
      </c>
      <c r="D210" s="12">
        <f>[1]!thsiFinD("ths_int_chg_ratio_index",D$1,$A$4,$A210,101)</f>
        <v>38.595779992887998</v>
      </c>
      <c r="E210" s="12">
        <f>[1]!thsiFinD("ths_int_chg_ratio_index",E$1,$A$4,$A210,101)</f>
        <v>66.111585941274001</v>
      </c>
      <c r="F210" s="12">
        <f>[1]!thsiFinD("ths_adjustment_nvg_ratio_fund",F$1,$A$4,$A210,101)</f>
        <v>70.779619398403995</v>
      </c>
      <c r="G210" s="12">
        <f>[1]!thsiFinD("ths_adjustment_nvg_ratio_fund",G$1,$A$4,$A210,101)</f>
        <v>33.087400681044002</v>
      </c>
      <c r="H210" s="12">
        <f>[1]!thsiFinD("ths_adjustment_nvg_ratio_fund",H$1,$A$4,$A210,101)</f>
        <v>38</v>
      </c>
      <c r="I210" s="12">
        <f>[1]!thsiFinD("ths_adjustment_nvg_ratio_fund",I$1,$A$4,$A210,101)</f>
        <v>49.1015625</v>
      </c>
      <c r="J210" s="32">
        <f t="shared" si="58"/>
        <v>0.43682677870541436</v>
      </c>
      <c r="K210" s="45">
        <f t="shared" si="59"/>
        <v>0.39623210096220873</v>
      </c>
      <c r="L210" s="45">
        <f t="shared" si="60"/>
        <v>0.47742145644862</v>
      </c>
      <c r="M210" s="32">
        <f>[1]!thsiFinD("ths_int_chg_ratio_index",M$1,$A$4,$A210,101)/100</f>
        <v>0.52627050955295995</v>
      </c>
      <c r="N210" s="32">
        <f>[1]!thsiFinD("ths_int_chg_ratio_index",N$1,$A$4,$A210,101)/100</f>
        <v>0.18136843843305001</v>
      </c>
      <c r="O210" s="33">
        <f t="shared" si="53"/>
        <v>1.4368267787054143</v>
      </c>
      <c r="P210" s="33">
        <f t="shared" si="54"/>
        <v>1.3962321009622087</v>
      </c>
      <c r="Q210" s="33">
        <f t="shared" si="55"/>
        <v>1.4774214564486199</v>
      </c>
      <c r="R210" s="33">
        <f t="shared" si="56"/>
        <v>1.5262705095529601</v>
      </c>
      <c r="S210" s="33">
        <f t="shared" si="57"/>
        <v>1.1813684384330501</v>
      </c>
      <c r="T210" s="32">
        <f t="shared" si="65"/>
        <v>5.3689518692865423E-3</v>
      </c>
      <c r="U210" s="32">
        <f t="shared" si="66"/>
        <v>5.0471250486152641E-3</v>
      </c>
      <c r="V210" s="32">
        <f t="shared" si="67"/>
        <v>5.6732826909657863E-3</v>
      </c>
      <c r="W210" s="32">
        <f t="shared" si="68"/>
        <v>7.1537412473303696E-3</v>
      </c>
      <c r="X210" s="32">
        <f t="shared" si="68"/>
        <v>1.3288779715154853E-3</v>
      </c>
      <c r="Y210" s="34">
        <f>MAX(O$4:O210)</f>
        <v>1.5898684592078638</v>
      </c>
      <c r="Z210" s="34">
        <f>MAX(P$4:P210)</f>
        <v>1.6265478360228376</v>
      </c>
      <c r="AA210" s="34">
        <f>MAX(Q$4:Q210)</f>
        <v>1.55318908239289</v>
      </c>
      <c r="AB210" s="34">
        <f>MAX(R$4:R210)</f>
        <v>1.6597850963507801</v>
      </c>
      <c r="AC210" s="34">
        <f>MAX(S$4:S210)</f>
        <v>1.1994497183999699</v>
      </c>
      <c r="AD210" s="35">
        <f t="shared" si="61"/>
        <v>-9.6260592891251551E-2</v>
      </c>
      <c r="AE210" s="35">
        <f t="shared" si="62"/>
        <v>-0.14159788600118062</v>
      </c>
      <c r="AF210" s="35">
        <f t="shared" si="63"/>
        <v>-4.8781971752943409E-2</v>
      </c>
      <c r="AG210" s="35">
        <f t="shared" si="64"/>
        <v>-8.0440887854317134E-2</v>
      </c>
      <c r="AH210" s="35">
        <f t="shared" si="64"/>
        <v>-1.5074646056059571E-2</v>
      </c>
    </row>
    <row r="211" spans="1:34">
      <c r="A211" s="28">
        <v>44148</v>
      </c>
      <c r="B211" s="12">
        <f>[1]!thsiFinD("ths_int_chg_ratio_index",B$1,$A$4,$A211,101)</f>
        <v>-0.47376602793723999</v>
      </c>
      <c r="C211" s="12">
        <f>[1]!thsiFinD("ths_int_chg_ratio_index",C$1,$A$4,$A211,101)</f>
        <v>55.340602489589998</v>
      </c>
      <c r="D211" s="12">
        <f>[1]!thsiFinD("ths_int_chg_ratio_index",D$1,$A$4,$A211,101)</f>
        <v>40.909485846848</v>
      </c>
      <c r="E211" s="12">
        <f>[1]!thsiFinD("ths_int_chg_ratio_index",E$1,$A$4,$A211,101)</f>
        <v>66.184037839186004</v>
      </c>
      <c r="F211" s="12">
        <f>[1]!thsiFinD("ths_adjustment_nvg_ratio_fund",F$1,$A$4,$A211,101)</f>
        <v>70.534069981583997</v>
      </c>
      <c r="G211" s="12">
        <f>[1]!thsiFinD("ths_adjustment_nvg_ratio_fund",G$1,$A$4,$A211,101)</f>
        <v>33.371169125992999</v>
      </c>
      <c r="H211" s="12">
        <f>[1]!thsiFinD("ths_adjustment_nvg_ratio_fund",H$1,$A$4,$A211,101)</f>
        <v>36.461538461537998</v>
      </c>
      <c r="I211" s="12">
        <f>[1]!thsiFinD("ths_adjustment_nvg_ratio_fund",I$1,$A$4,$A211,101)</f>
        <v>48.291015625</v>
      </c>
      <c r="J211" s="32">
        <f t="shared" si="58"/>
        <v>0.43827269167725225</v>
      </c>
      <c r="K211" s="45">
        <f t="shared" si="59"/>
        <v>0.40490090036921694</v>
      </c>
      <c r="L211" s="45">
        <f t="shared" si="60"/>
        <v>0.47164448298528749</v>
      </c>
      <c r="M211" s="32">
        <f>[1]!thsiFinD("ths_int_chg_ratio_index",M$1,$A$4,$A211,101)/100</f>
        <v>0.54442586938605997</v>
      </c>
      <c r="N211" s="32">
        <f>[1]!thsiFinD("ths_int_chg_ratio_index",N$1,$A$4,$A211,101)/100</f>
        <v>0.17146929337513001</v>
      </c>
      <c r="O211" s="33">
        <f t="shared" si="53"/>
        <v>1.4382726916772524</v>
      </c>
      <c r="P211" s="33">
        <f t="shared" si="54"/>
        <v>1.404900900369217</v>
      </c>
      <c r="Q211" s="33">
        <f t="shared" si="55"/>
        <v>1.4716444829852875</v>
      </c>
      <c r="R211" s="33">
        <f t="shared" si="56"/>
        <v>1.54442586938606</v>
      </c>
      <c r="S211" s="33">
        <f t="shared" si="57"/>
        <v>1.1714692933751301</v>
      </c>
      <c r="T211" s="32">
        <f t="shared" si="65"/>
        <v>1.0063237916131396E-3</v>
      </c>
      <c r="U211" s="32">
        <f t="shared" si="66"/>
        <v>6.2087094266305431E-3</v>
      </c>
      <c r="V211" s="32">
        <f t="shared" si="67"/>
        <v>-3.9101729828798781E-3</v>
      </c>
      <c r="W211" s="32">
        <f t="shared" si="68"/>
        <v>1.1895243811280487E-2</v>
      </c>
      <c r="X211" s="32">
        <f t="shared" si="68"/>
        <v>-8.3793884582273881E-3</v>
      </c>
      <c r="Y211" s="34">
        <f>MAX(O$4:O211)</f>
        <v>1.5898684592078638</v>
      </c>
      <c r="Z211" s="34">
        <f>MAX(P$4:P211)</f>
        <v>1.6265478360228376</v>
      </c>
      <c r="AA211" s="34">
        <f>MAX(Q$4:Q211)</f>
        <v>1.55318908239289</v>
      </c>
      <c r="AB211" s="34">
        <f>MAX(R$4:R211)</f>
        <v>1.6597850963507801</v>
      </c>
      <c r="AC211" s="34">
        <f>MAX(S$4:S211)</f>
        <v>1.1994497183999699</v>
      </c>
      <c r="AD211" s="35">
        <f t="shared" si="61"/>
        <v>-9.5351138424459636E-2</v>
      </c>
      <c r="AE211" s="35">
        <f t="shared" si="62"/>
        <v>-0.13626831670415662</v>
      </c>
      <c r="AF211" s="35">
        <f t="shared" si="63"/>
        <v>-5.2501398787823339E-2</v>
      </c>
      <c r="AG211" s="35">
        <f t="shared" si="64"/>
        <v>-6.9502508016459519E-2</v>
      </c>
      <c r="AH211" s="35">
        <f t="shared" si="64"/>
        <v>-2.3327718199112946E-2</v>
      </c>
    </row>
    <row r="212" spans="1:34">
      <c r="A212" s="28">
        <v>44151</v>
      </c>
      <c r="B212" s="12">
        <f>[1]!thsiFinD("ths_int_chg_ratio_index",B$1,$A$4,$A212,101)</f>
        <v>-1.0587166350427999</v>
      </c>
      <c r="C212" s="12">
        <f>[1]!thsiFinD("ths_int_chg_ratio_index",C$1,$A$4,$A212,101)</f>
        <v>53.326090389912999</v>
      </c>
      <c r="D212" s="12">
        <f>[1]!thsiFinD("ths_int_chg_ratio_index",D$1,$A$4,$A212,101)</f>
        <v>41.896449566618003</v>
      </c>
      <c r="E212" s="12">
        <f>[1]!thsiFinD("ths_int_chg_ratio_index",E$1,$A$4,$A212,101)</f>
        <v>66.475777568184995</v>
      </c>
      <c r="F212" s="12">
        <f>[1]!thsiFinD("ths_adjustment_nvg_ratio_fund",F$1,$A$4,$A212,101)</f>
        <v>71.700429711479003</v>
      </c>
      <c r="G212" s="12">
        <f>[1]!thsiFinD("ths_adjustment_nvg_ratio_fund",G$1,$A$4,$A212,101)</f>
        <v>33.200908059024002</v>
      </c>
      <c r="H212" s="12">
        <f>[1]!thsiFinD("ths_adjustment_nvg_ratio_fund",H$1,$A$4,$A212,101)</f>
        <v>36.692307692307999</v>
      </c>
      <c r="I212" s="12">
        <f>[1]!thsiFinD("ths_adjustment_nvg_ratio_fund",I$1,$A$4,$A212,101)</f>
        <v>46.62109375</v>
      </c>
      <c r="J212" s="32">
        <f t="shared" si="58"/>
        <v>0.43606792512810522</v>
      </c>
      <c r="K212" s="45">
        <f t="shared" si="59"/>
        <v>0.40159900222418299</v>
      </c>
      <c r="L212" s="45">
        <f t="shared" si="60"/>
        <v>0.4705368480320275</v>
      </c>
      <c r="M212" s="32">
        <f>[1]!thsiFinD("ths_int_chg_ratio_index",M$1,$A$4,$A212,101)/100</f>
        <v>0.54410256560661996</v>
      </c>
      <c r="N212" s="32">
        <f>[1]!thsiFinD("ths_int_chg_ratio_index",N$1,$A$4,$A212,101)/100</f>
        <v>0.18370889254872</v>
      </c>
      <c r="O212" s="33">
        <f t="shared" si="53"/>
        <v>1.4360679251281052</v>
      </c>
      <c r="P212" s="33">
        <f t="shared" si="54"/>
        <v>1.4015990022241831</v>
      </c>
      <c r="Q212" s="33">
        <f t="shared" si="55"/>
        <v>1.4705368480320276</v>
      </c>
      <c r="R212" s="33">
        <f t="shared" si="56"/>
        <v>1.5441025656066198</v>
      </c>
      <c r="S212" s="33">
        <f t="shared" si="57"/>
        <v>1.18370889254872</v>
      </c>
      <c r="T212" s="32">
        <f t="shared" si="65"/>
        <v>-1.5329266570277555E-3</v>
      </c>
      <c r="U212" s="32">
        <f t="shared" si="66"/>
        <v>-2.3502712142657867E-3</v>
      </c>
      <c r="V212" s="32">
        <f t="shared" si="67"/>
        <v>-7.5265117769007794E-4</v>
      </c>
      <c r="W212" s="32">
        <f t="shared" si="68"/>
        <v>-2.093359000575612E-4</v>
      </c>
      <c r="X212" s="32">
        <f t="shared" si="68"/>
        <v>1.0448075116272548E-2</v>
      </c>
      <c r="Y212" s="34">
        <f>MAX(O$4:O212)</f>
        <v>1.5898684592078638</v>
      </c>
      <c r="Z212" s="34">
        <f>MAX(P$4:P212)</f>
        <v>1.6265478360228376</v>
      </c>
      <c r="AA212" s="34">
        <f>MAX(Q$4:Q212)</f>
        <v>1.55318908239289</v>
      </c>
      <c r="AB212" s="34">
        <f>MAX(R$4:R212)</f>
        <v>1.6597850963507801</v>
      </c>
      <c r="AC212" s="34">
        <f>MAX(S$4:S212)</f>
        <v>1.1994497183999699</v>
      </c>
      <c r="AD212" s="35">
        <f t="shared" si="61"/>
        <v>-9.6737898779618692E-2</v>
      </c>
      <c r="AE212" s="35">
        <f t="shared" si="62"/>
        <v>-0.13829832041625612</v>
      </c>
      <c r="AF212" s="35">
        <f t="shared" si="63"/>
        <v>-5.3214534725885332E-2</v>
      </c>
      <c r="AG212" s="35">
        <f t="shared" si="64"/>
        <v>-6.9697294546445243E-2</v>
      </c>
      <c r="AH212" s="35">
        <f t="shared" si="64"/>
        <v>-1.3123372834876079E-2</v>
      </c>
    </row>
    <row r="213" spans="1:34">
      <c r="A213" s="28">
        <v>44152</v>
      </c>
      <c r="B213" s="12">
        <f>[1]!thsiFinD("ths_int_chg_ratio_index",B$1,$A$4,$A213,101)</f>
        <v>-1.973664132888</v>
      </c>
      <c r="C213" s="12">
        <f>[1]!thsiFinD("ths_int_chg_ratio_index",C$1,$A$4,$A213,101)</f>
        <v>53.274839169972999</v>
      </c>
      <c r="D213" s="12">
        <f>[1]!thsiFinD("ths_int_chg_ratio_index",D$1,$A$4,$A213,101)</f>
        <v>40.313383021317001</v>
      </c>
      <c r="E213" s="12">
        <f>[1]!thsiFinD("ths_int_chg_ratio_index",E$1,$A$4,$A213,101)</f>
        <v>62.698975993226</v>
      </c>
      <c r="F213" s="12">
        <f>[1]!thsiFinD("ths_adjustment_nvg_ratio_fund",F$1,$A$4,$A213,101)</f>
        <v>69.920196439533001</v>
      </c>
      <c r="G213" s="12">
        <f>[1]!thsiFinD("ths_adjustment_nvg_ratio_fund",G$1,$A$4,$A213,101)</f>
        <v>31.782065834278999</v>
      </c>
      <c r="H213" s="12">
        <f>[1]!thsiFinD("ths_adjustment_nvg_ratio_fund",H$1,$A$4,$A213,101)</f>
        <v>35.153846153845997</v>
      </c>
      <c r="I213" s="12">
        <f>[1]!thsiFinD("ths_adjustment_nvg_ratio_fund",I$1,$A$4,$A213,101)</f>
        <v>45.068359375</v>
      </c>
      <c r="J213" s="32">
        <f t="shared" si="58"/>
        <v>0.42029750231785745</v>
      </c>
      <c r="K213" s="45">
        <f t="shared" si="59"/>
        <v>0.38578383512906994</v>
      </c>
      <c r="L213" s="45">
        <f t="shared" si="60"/>
        <v>0.45481116950664502</v>
      </c>
      <c r="M213" s="32">
        <f>[1]!thsiFinD("ths_int_chg_ratio_index",M$1,$A$4,$A213,101)/100</f>
        <v>0.51990669454881</v>
      </c>
      <c r="N213" s="32">
        <f>[1]!thsiFinD("ths_int_chg_ratio_index",N$1,$A$4,$A213,101)/100</f>
        <v>0.17977842484966999</v>
      </c>
      <c r="O213" s="33">
        <f t="shared" si="53"/>
        <v>1.4202975023178575</v>
      </c>
      <c r="P213" s="33">
        <f t="shared" si="54"/>
        <v>1.3857838351290699</v>
      </c>
      <c r="Q213" s="33">
        <f t="shared" si="55"/>
        <v>1.454811169506645</v>
      </c>
      <c r="R213" s="33">
        <f t="shared" si="56"/>
        <v>1.51990669454881</v>
      </c>
      <c r="S213" s="33">
        <f t="shared" si="57"/>
        <v>1.1797784248496699</v>
      </c>
      <c r="T213" s="32">
        <f t="shared" si="65"/>
        <v>-1.0981669135769478E-2</v>
      </c>
      <c r="U213" s="32">
        <f t="shared" si="66"/>
        <v>-1.1283660355077552E-2</v>
      </c>
      <c r="V213" s="32">
        <f t="shared" si="67"/>
        <v>-1.0693835075556102E-2</v>
      </c>
      <c r="W213" s="32">
        <f t="shared" si="68"/>
        <v>-1.5669860018854509E-2</v>
      </c>
      <c r="X213" s="32">
        <f t="shared" si="68"/>
        <v>-3.3204681689830151E-3</v>
      </c>
      <c r="Y213" s="34">
        <f>MAX(O$4:O213)</f>
        <v>1.5898684592078638</v>
      </c>
      <c r="Z213" s="34">
        <f>MAX(P$4:P213)</f>
        <v>1.6265478360228376</v>
      </c>
      <c r="AA213" s="34">
        <f>MAX(Q$4:Q213)</f>
        <v>1.55318908239289</v>
      </c>
      <c r="AB213" s="34">
        <f>MAX(R$4:R213)</f>
        <v>1.6597850963507801</v>
      </c>
      <c r="AC213" s="34">
        <f>MAX(S$4:S213)</f>
        <v>1.1994497183999699</v>
      </c>
      <c r="AD213" s="35">
        <f t="shared" si="61"/>
        <v>-0.10665722431810076</v>
      </c>
      <c r="AE213" s="35">
        <f t="shared" si="62"/>
        <v>-0.14802146949607897</v>
      </c>
      <c r="AF213" s="35">
        <f t="shared" si="63"/>
        <v>-6.3339302343460302E-2</v>
      </c>
      <c r="AG213" s="35">
        <f t="shared" si="64"/>
        <v>-8.4275007716063999E-2</v>
      </c>
      <c r="AH213" s="35">
        <f t="shared" si="64"/>
        <v>-1.6400265262091152E-2</v>
      </c>
    </row>
    <row r="214" spans="1:34">
      <c r="A214" s="28">
        <v>44153</v>
      </c>
      <c r="B214" s="12">
        <f>[1]!thsiFinD("ths_int_chg_ratio_index",B$1,$A$4,$A214,101)</f>
        <v>-1.6622992904736</v>
      </c>
      <c r="C214" s="12">
        <f>[1]!thsiFinD("ths_int_chg_ratio_index",C$1,$A$4,$A214,101)</f>
        <v>52.741314233986998</v>
      </c>
      <c r="D214" s="12">
        <f>[1]!thsiFinD("ths_int_chg_ratio_index",D$1,$A$4,$A214,101)</f>
        <v>39.177565210330997</v>
      </c>
      <c r="E214" s="12">
        <f>[1]!thsiFinD("ths_int_chg_ratio_index",E$1,$A$4,$A214,101)</f>
        <v>60.098826548581997</v>
      </c>
      <c r="F214" s="12">
        <f>[1]!thsiFinD("ths_adjustment_nvg_ratio_fund",F$1,$A$4,$A214,101)</f>
        <v>69.674647022713003</v>
      </c>
      <c r="G214" s="12">
        <f>[1]!thsiFinD("ths_adjustment_nvg_ratio_fund",G$1,$A$4,$A214,101)</f>
        <v>29.965947786606002</v>
      </c>
      <c r="H214" s="12">
        <f>[1]!thsiFinD("ths_adjustment_nvg_ratio_fund",H$1,$A$4,$A214,101)</f>
        <v>34.615384615384997</v>
      </c>
      <c r="I214" s="12">
        <f>[1]!thsiFinD("ths_adjustment_nvg_ratio_fund",I$1,$A$4,$A214,101)</f>
        <v>42.841796875</v>
      </c>
      <c r="J214" s="32">
        <f t="shared" si="58"/>
        <v>0.40931647875266297</v>
      </c>
      <c r="K214" s="45">
        <f t="shared" si="59"/>
        <v>0.37588851675606599</v>
      </c>
      <c r="L214" s="45">
        <f t="shared" si="60"/>
        <v>0.44274444074925995</v>
      </c>
      <c r="M214" s="32">
        <f>[1]!thsiFinD("ths_int_chg_ratio_index",M$1,$A$4,$A214,101)/100</f>
        <v>0.49413282339909997</v>
      </c>
      <c r="N214" s="32">
        <f>[1]!thsiFinD("ths_int_chg_ratio_index",N$1,$A$4,$A214,101)/100</f>
        <v>0.1793809905488</v>
      </c>
      <c r="O214" s="33">
        <f t="shared" si="53"/>
        <v>1.4093164787526629</v>
      </c>
      <c r="P214" s="33">
        <f t="shared" si="54"/>
        <v>1.3758885167560659</v>
      </c>
      <c r="Q214" s="33">
        <f t="shared" si="55"/>
        <v>1.44274444074926</v>
      </c>
      <c r="R214" s="33">
        <f t="shared" si="56"/>
        <v>1.4941328233991</v>
      </c>
      <c r="S214" s="33">
        <f t="shared" si="57"/>
        <v>1.1793809905488</v>
      </c>
      <c r="T214" s="32">
        <f t="shared" si="65"/>
        <v>-7.7314953714092693E-3</v>
      </c>
      <c r="U214" s="32">
        <f t="shared" si="66"/>
        <v>-7.1405930146979379E-3</v>
      </c>
      <c r="V214" s="32">
        <f t="shared" si="67"/>
        <v>-8.2943608148657866E-3</v>
      </c>
      <c r="W214" s="32">
        <f t="shared" si="68"/>
        <v>-1.6957535118536371E-2</v>
      </c>
      <c r="X214" s="32">
        <f t="shared" si="68"/>
        <v>-3.3687198587362133E-4</v>
      </c>
      <c r="Y214" s="34">
        <f>MAX(O$4:O214)</f>
        <v>1.5898684592078638</v>
      </c>
      <c r="Z214" s="34">
        <f>MAX(P$4:P214)</f>
        <v>1.6265478360228376</v>
      </c>
      <c r="AA214" s="34">
        <f>MAX(Q$4:Q214)</f>
        <v>1.55318908239289</v>
      </c>
      <c r="AB214" s="34">
        <f>MAX(R$4:R214)</f>
        <v>1.6597850963507801</v>
      </c>
      <c r="AC214" s="34">
        <f>MAX(S$4:S214)</f>
        <v>1.1994497183999699</v>
      </c>
      <c r="AD214" s="35">
        <f t="shared" si="61"/>
        <v>-0.11356409985336724</v>
      </c>
      <c r="AE214" s="35">
        <f t="shared" si="62"/>
        <v>-0.15410510143966782</v>
      </c>
      <c r="AF214" s="35">
        <f t="shared" si="63"/>
        <v>-7.1108304130927613E-2</v>
      </c>
      <c r="AG214" s="35">
        <f t="shared" si="64"/>
        <v>-9.9803446431640297E-2</v>
      </c>
      <c r="AH214" s="35">
        <f t="shared" si="64"/>
        <v>-1.6731612458037004E-2</v>
      </c>
    </row>
    <row r="215" spans="1:34">
      <c r="A215" s="28">
        <v>44154</v>
      </c>
      <c r="B215" s="12">
        <f>[1]!thsiFinD("ths_int_chg_ratio_index",B$1,$A$4,$A215,101)</f>
        <v>-0.73612652995535</v>
      </c>
      <c r="C215" s="12">
        <f>[1]!thsiFinD("ths_int_chg_ratio_index",C$1,$A$4,$A215,101)</f>
        <v>53.626876094046999</v>
      </c>
      <c r="D215" s="12">
        <f>[1]!thsiFinD("ths_int_chg_ratio_index",D$1,$A$4,$A215,101)</f>
        <v>40.815097505852997</v>
      </c>
      <c r="E215" s="12">
        <f>[1]!thsiFinD("ths_int_chg_ratio_index",E$1,$A$4,$A215,101)</f>
        <v>61.105717318026997</v>
      </c>
      <c r="F215" s="12">
        <f>[1]!thsiFinD("ths_adjustment_nvg_ratio_fund",F$1,$A$4,$A215,101)</f>
        <v>71.823204419890004</v>
      </c>
      <c r="G215" s="12">
        <f>[1]!thsiFinD("ths_adjustment_nvg_ratio_fund",G$1,$A$4,$A215,101)</f>
        <v>31.101021566402</v>
      </c>
      <c r="H215" s="12">
        <f>[1]!thsiFinD("ths_adjustment_nvg_ratio_fund",H$1,$A$4,$A215,101)</f>
        <v>34.769230769231001</v>
      </c>
      <c r="I215" s="12">
        <f>[1]!thsiFinD("ths_adjustment_nvg_ratio_fund",I$1,$A$4,$A215,101)</f>
        <v>43.623046875</v>
      </c>
      <c r="J215" s="32">
        <f t="shared" si="58"/>
        <v>0.4201600850231183</v>
      </c>
      <c r="K215" s="45">
        <f t="shared" si="59"/>
        <v>0.38702891096992909</v>
      </c>
      <c r="L215" s="45">
        <f t="shared" si="60"/>
        <v>0.45329125907630752</v>
      </c>
      <c r="M215" s="32">
        <f>[1]!thsiFinD("ths_int_chg_ratio_index",M$1,$A$4,$A215,101)/100</f>
        <v>0.51264814831108996</v>
      </c>
      <c r="N215" s="32">
        <f>[1]!thsiFinD("ths_int_chg_ratio_index",N$1,$A$4,$A215,101)/100</f>
        <v>0.18693901357295001</v>
      </c>
      <c r="O215" s="33">
        <f t="shared" si="53"/>
        <v>1.4201600850231184</v>
      </c>
      <c r="P215" s="33">
        <f t="shared" si="54"/>
        <v>1.3870289109699292</v>
      </c>
      <c r="Q215" s="33">
        <f t="shared" si="55"/>
        <v>1.4532912590763076</v>
      </c>
      <c r="R215" s="33">
        <f t="shared" si="56"/>
        <v>1.5126481483110901</v>
      </c>
      <c r="S215" s="33">
        <f t="shared" si="57"/>
        <v>1.1869390135729501</v>
      </c>
      <c r="T215" s="32">
        <f t="shared" si="65"/>
        <v>7.694230809003777E-3</v>
      </c>
      <c r="U215" s="32">
        <f t="shared" si="66"/>
        <v>8.0968727321955036E-3</v>
      </c>
      <c r="V215" s="32">
        <f t="shared" si="67"/>
        <v>7.3102470743677817E-3</v>
      </c>
      <c r="W215" s="32">
        <f t="shared" si="68"/>
        <v>1.2392020724013131E-2</v>
      </c>
      <c r="X215" s="32">
        <f t="shared" si="68"/>
        <v>6.4084660383012526E-3</v>
      </c>
      <c r="Y215" s="34">
        <f>MAX(O$4:O215)</f>
        <v>1.5898684592078638</v>
      </c>
      <c r="Z215" s="34">
        <f>MAX(P$4:P215)</f>
        <v>1.6265478360228376</v>
      </c>
      <c r="AA215" s="34">
        <f>MAX(Q$4:Q215)</f>
        <v>1.55318908239289</v>
      </c>
      <c r="AB215" s="34">
        <f>MAX(R$4:R215)</f>
        <v>1.6597850963507801</v>
      </c>
      <c r="AC215" s="34">
        <f>MAX(S$4:S215)</f>
        <v>1.1994497183999699</v>
      </c>
      <c r="AD215" s="35">
        <f t="shared" si="61"/>
        <v>-0.10674365744025194</v>
      </c>
      <c r="AE215" s="35">
        <f t="shared" si="62"/>
        <v>-0.14725599810121137</v>
      </c>
      <c r="AF215" s="35">
        <f t="shared" si="63"/>
        <v>-6.4317876328796264E-2</v>
      </c>
      <c r="AG215" s="35">
        <f t="shared" si="64"/>
        <v>-8.8648192084135879E-2</v>
      </c>
      <c r="AH215" s="35">
        <f t="shared" si="64"/>
        <v>-1.0430370389939103E-2</v>
      </c>
    </row>
    <row r="216" spans="1:34">
      <c r="A216" s="28">
        <v>44155</v>
      </c>
      <c r="B216" s="12">
        <f>[1]!thsiFinD("ths_int_chg_ratio_index",B$1,$A$4,$A216,101)</f>
        <v>-0.54816671788603</v>
      </c>
      <c r="C216" s="12">
        <f>[1]!thsiFinD("ths_int_chg_ratio_index",C$1,$A$4,$A216,101)</f>
        <v>53.395314243213001</v>
      </c>
      <c r="D216" s="12">
        <f>[1]!thsiFinD("ths_int_chg_ratio_index",D$1,$A$4,$A216,101)</f>
        <v>40.304684584074003</v>
      </c>
      <c r="E216" s="12">
        <f>[1]!thsiFinD("ths_int_chg_ratio_index",E$1,$A$4,$A216,101)</f>
        <v>62.767251351813002</v>
      </c>
      <c r="F216" s="12">
        <f>[1]!thsiFinD("ths_adjustment_nvg_ratio_fund",F$1,$A$4,$A216,101)</f>
        <v>72.682627378760003</v>
      </c>
      <c r="G216" s="12">
        <f>[1]!thsiFinD("ths_adjustment_nvg_ratio_fund",G$1,$A$4,$A216,101)</f>
        <v>31.611804767310002</v>
      </c>
      <c r="H216" s="12">
        <f>[1]!thsiFinD("ths_adjustment_nvg_ratio_fund",H$1,$A$4,$A216,101)</f>
        <v>35.615384615384997</v>
      </c>
      <c r="I216" s="12">
        <f>[1]!thsiFinD("ths_adjustment_nvg_ratio_fund",I$1,$A$4,$A216,101)</f>
        <v>45.302734375</v>
      </c>
      <c r="J216" s="32">
        <f t="shared" si="58"/>
        <v>0.42641454324708622</v>
      </c>
      <c r="K216" s="45">
        <f t="shared" si="59"/>
        <v>0.38979770865303492</v>
      </c>
      <c r="L216" s="45">
        <f t="shared" si="60"/>
        <v>0.46303137784113751</v>
      </c>
      <c r="M216" s="32">
        <f>[1]!thsiFinD("ths_int_chg_ratio_index",M$1,$A$4,$A216,101)/100</f>
        <v>0.51647255730649999</v>
      </c>
      <c r="N216" s="32">
        <f>[1]!thsiFinD("ths_int_chg_ratio_index",N$1,$A$4,$A216,101)/100</f>
        <v>0.19248386235019002</v>
      </c>
      <c r="O216" s="33">
        <f t="shared" si="53"/>
        <v>1.4264145432470863</v>
      </c>
      <c r="P216" s="33">
        <f t="shared" si="54"/>
        <v>1.3897977086530349</v>
      </c>
      <c r="Q216" s="33">
        <f t="shared" si="55"/>
        <v>1.4630313778411375</v>
      </c>
      <c r="R216" s="33">
        <f t="shared" si="56"/>
        <v>1.5164725573064999</v>
      </c>
      <c r="S216" s="33">
        <f t="shared" si="57"/>
        <v>1.1924838623501901</v>
      </c>
      <c r="T216" s="32">
        <f t="shared" si="65"/>
        <v>4.4040515501926336E-3</v>
      </c>
      <c r="U216" s="32">
        <f t="shared" si="66"/>
        <v>1.9962076213462243E-3</v>
      </c>
      <c r="V216" s="32">
        <f t="shared" si="67"/>
        <v>6.702110608592271E-3</v>
      </c>
      <c r="W216" s="32">
        <f t="shared" si="68"/>
        <v>2.5282872290426361E-3</v>
      </c>
      <c r="X216" s="32">
        <f t="shared" si="68"/>
        <v>4.6715532254255621E-3</v>
      </c>
      <c r="Y216" s="34">
        <f>MAX(O$4:O216)</f>
        <v>1.5898684592078638</v>
      </c>
      <c r="Z216" s="34">
        <f>MAX(P$4:P216)</f>
        <v>1.6265478360228376</v>
      </c>
      <c r="AA216" s="34">
        <f>MAX(Q$4:Q216)</f>
        <v>1.55318908239289</v>
      </c>
      <c r="AB216" s="34">
        <f>MAX(R$4:R216)</f>
        <v>1.6597850963507801</v>
      </c>
      <c r="AC216" s="34">
        <f>MAX(S$4:S216)</f>
        <v>1.1994497183999699</v>
      </c>
      <c r="AD216" s="35">
        <f t="shared" si="61"/>
        <v>-0.10280971046008225</v>
      </c>
      <c r="AE216" s="35">
        <f t="shared" si="62"/>
        <v>-0.14555374402556376</v>
      </c>
      <c r="AF216" s="35">
        <f t="shared" si="63"/>
        <v>-5.8046831241469254E-2</v>
      </c>
      <c r="AG216" s="35">
        <f t="shared" si="64"/>
        <v>-8.6344032947017424E-2</v>
      </c>
      <c r="AH216" s="35">
        <f t="shared" si="64"/>
        <v>-5.8075431949511369E-3</v>
      </c>
    </row>
    <row r="217" spans="1:34">
      <c r="A217" s="28">
        <v>44158</v>
      </c>
      <c r="B217" s="12">
        <f>[1]!thsiFinD("ths_int_chg_ratio_index",B$1,$A$4,$A217,101)</f>
        <v>-0.89364781444598995</v>
      </c>
      <c r="C217" s="12">
        <f>[1]!thsiFinD("ths_int_chg_ratio_index",C$1,$A$4,$A217,101)</f>
        <v>54.019418439676002</v>
      </c>
      <c r="D217" s="12">
        <f>[1]!thsiFinD("ths_int_chg_ratio_index",D$1,$A$4,$A217,101)</f>
        <v>39.067260788562997</v>
      </c>
      <c r="E217" s="12">
        <f>[1]!thsiFinD("ths_int_chg_ratio_index",E$1,$A$4,$A217,101)</f>
        <v>64.765484714712002</v>
      </c>
      <c r="F217" s="12">
        <f>[1]!thsiFinD("ths_adjustment_nvg_ratio_fund",F$1,$A$4,$A217,101)</f>
        <v>73.603437691834998</v>
      </c>
      <c r="G217" s="12">
        <f>[1]!thsiFinD("ths_adjustment_nvg_ratio_fund",G$1,$A$4,$A217,101)</f>
        <v>31.157775255392</v>
      </c>
      <c r="H217" s="12">
        <f>[1]!thsiFinD("ths_adjustment_nvg_ratio_fund",H$1,$A$4,$A217,101)</f>
        <v>36.153846153845997</v>
      </c>
      <c r="I217" s="12">
        <f>[1]!thsiFinD("ths_adjustment_nvg_ratio_fund",I$1,$A$4,$A217,101)</f>
        <v>46.6796875</v>
      </c>
      <c r="J217" s="32">
        <f t="shared" si="58"/>
        <v>0.43069157841197248</v>
      </c>
      <c r="K217" s="45">
        <f t="shared" si="59"/>
        <v>0.39239629032126255</v>
      </c>
      <c r="L217" s="45">
        <f t="shared" si="60"/>
        <v>0.46898686650268245</v>
      </c>
      <c r="M217" s="32">
        <f>[1]!thsiFinD("ths_int_chg_ratio_index",M$1,$A$4,$A217,101)/100</f>
        <v>0.51022781820297003</v>
      </c>
      <c r="N217" s="32">
        <f>[1]!thsiFinD("ths_int_chg_ratio_index",N$1,$A$4,$A217,101)/100</f>
        <v>0.20605674120871001</v>
      </c>
      <c r="O217" s="33">
        <f t="shared" si="53"/>
        <v>1.4306915784119725</v>
      </c>
      <c r="P217" s="33">
        <f t="shared" si="54"/>
        <v>1.3923962903212626</v>
      </c>
      <c r="Q217" s="33">
        <f t="shared" si="55"/>
        <v>1.4689868665026824</v>
      </c>
      <c r="R217" s="33">
        <f t="shared" si="56"/>
        <v>1.51022781820297</v>
      </c>
      <c r="S217" s="33">
        <f t="shared" si="57"/>
        <v>1.20605674120871</v>
      </c>
      <c r="T217" s="32">
        <f t="shared" si="65"/>
        <v>2.9984517370034158E-3</v>
      </c>
      <c r="U217" s="32">
        <f t="shared" si="66"/>
        <v>1.8697553262958522E-3</v>
      </c>
      <c r="V217" s="32">
        <f t="shared" si="67"/>
        <v>4.0706499886098424E-3</v>
      </c>
      <c r="W217" s="32">
        <f t="shared" si="68"/>
        <v>-4.1179374288325965E-3</v>
      </c>
      <c r="X217" s="32">
        <f t="shared" si="68"/>
        <v>1.1382023092346039E-2</v>
      </c>
      <c r="Y217" s="34">
        <f>MAX(O$4:O217)</f>
        <v>1.5898684592078638</v>
      </c>
      <c r="Z217" s="34">
        <f>MAX(P$4:P217)</f>
        <v>1.6265478360228376</v>
      </c>
      <c r="AA217" s="34">
        <f>MAX(Q$4:Q217)</f>
        <v>1.55318908239289</v>
      </c>
      <c r="AB217" s="34">
        <f>MAX(R$4:R217)</f>
        <v>1.6597850963507801</v>
      </c>
      <c r="AC217" s="34">
        <f>MAX(S$4:S217)</f>
        <v>1.20605674120871</v>
      </c>
      <c r="AD217" s="35">
        <f t="shared" si="61"/>
        <v>-0.10011952867798868</v>
      </c>
      <c r="AE217" s="35">
        <f t="shared" si="62"/>
        <v>-0.14395613858742207</v>
      </c>
      <c r="AF217" s="35">
        <f t="shared" si="63"/>
        <v>-5.421246958579129E-2</v>
      </c>
      <c r="AG217" s="35">
        <f t="shared" si="64"/>
        <v>-9.0106411050821067E-2</v>
      </c>
      <c r="AH217" s="35">
        <f t="shared" si="64"/>
        <v>0</v>
      </c>
    </row>
    <row r="218" spans="1:34">
      <c r="A218" s="28">
        <v>44159</v>
      </c>
      <c r="B218" s="12">
        <f>[1]!thsiFinD("ths_int_chg_ratio_index",B$1,$A$4,$A218,101)</f>
        <v>-0.23937346905938001</v>
      </c>
      <c r="C218" s="12">
        <f>[1]!thsiFinD("ths_int_chg_ratio_index",C$1,$A$4,$A218,101)</f>
        <v>55.618539094211997</v>
      </c>
      <c r="D218" s="12">
        <f>[1]!thsiFinD("ths_int_chg_ratio_index",D$1,$A$4,$A218,101)</f>
        <v>38.542137995460003</v>
      </c>
      <c r="E218" s="12">
        <f>[1]!thsiFinD("ths_int_chg_ratio_index",E$1,$A$4,$A218,101)</f>
        <v>63.951261217293002</v>
      </c>
      <c r="F218" s="12">
        <f>[1]!thsiFinD("ths_adjustment_nvg_ratio_fund",F$1,$A$4,$A218,101)</f>
        <v>73.357888275015</v>
      </c>
      <c r="G218" s="12">
        <f>[1]!thsiFinD("ths_adjustment_nvg_ratio_fund",G$1,$A$4,$A218,101)</f>
        <v>30.306469920544998</v>
      </c>
      <c r="H218" s="12">
        <f>[1]!thsiFinD("ths_adjustment_nvg_ratio_fund",H$1,$A$4,$A218,101)</f>
        <v>37</v>
      </c>
      <c r="I218" s="12">
        <f>[1]!thsiFinD("ths_adjustment_nvg_ratio_fund",I$1,$A$4,$A218,101)</f>
        <v>46.552734375</v>
      </c>
      <c r="J218" s="32">
        <f t="shared" si="58"/>
        <v>0.43136207176058206</v>
      </c>
      <c r="K218" s="45">
        <f t="shared" si="59"/>
        <v>0.39468141209476409</v>
      </c>
      <c r="L218" s="45">
        <f t="shared" si="60"/>
        <v>0.46804273142640002</v>
      </c>
      <c r="M218" s="32">
        <f>[1]!thsiFinD("ths_int_chg_ratio_index",M$1,$A$4,$A218,101)/100</f>
        <v>0.50034539832257008</v>
      </c>
      <c r="N218" s="32">
        <f>[1]!thsiFinD("ths_int_chg_ratio_index",N$1,$A$4,$A218,101)/100</f>
        <v>0.20048142154712997</v>
      </c>
      <c r="O218" s="33">
        <f t="shared" si="53"/>
        <v>1.4313620717605819</v>
      </c>
      <c r="P218" s="33">
        <f t="shared" si="54"/>
        <v>1.3946814120947642</v>
      </c>
      <c r="Q218" s="33">
        <f t="shared" si="55"/>
        <v>1.4680427314264</v>
      </c>
      <c r="R218" s="33">
        <f t="shared" si="56"/>
        <v>1.5003453983225701</v>
      </c>
      <c r="S218" s="33">
        <f t="shared" si="57"/>
        <v>1.20048142154713</v>
      </c>
      <c r="T218" s="32">
        <f t="shared" si="65"/>
        <v>4.6864981854000121E-4</v>
      </c>
      <c r="U218" s="32">
        <f t="shared" si="66"/>
        <v>1.6411432502267953E-3</v>
      </c>
      <c r="V218" s="32">
        <f t="shared" si="67"/>
        <v>-6.4271172044594316E-4</v>
      </c>
      <c r="W218" s="32">
        <f t="shared" si="68"/>
        <v>-6.5436616656678881E-3</v>
      </c>
      <c r="X218" s="32">
        <f t="shared" si="68"/>
        <v>-4.6227672969949563E-3</v>
      </c>
      <c r="Y218" s="34">
        <f>MAX(O$4:O218)</f>
        <v>1.5898684592078638</v>
      </c>
      <c r="Z218" s="34">
        <f>MAX(P$4:P218)</f>
        <v>1.6265478360228376</v>
      </c>
      <c r="AA218" s="34">
        <f>MAX(Q$4:Q218)</f>
        <v>1.55318908239289</v>
      </c>
      <c r="AB218" s="34">
        <f>MAX(R$4:R218)</f>
        <v>1.6597850963507801</v>
      </c>
      <c r="AC218" s="34">
        <f>MAX(S$4:S218)</f>
        <v>1.20605674120871</v>
      </c>
      <c r="AD218" s="35">
        <f t="shared" si="61"/>
        <v>-9.9697799858395886E-2</v>
      </c>
      <c r="AE218" s="35">
        <f t="shared" si="62"/>
        <v>-0.14255124798236674</v>
      </c>
      <c r="AF218" s="35">
        <f t="shared" si="63"/>
        <v>-5.4820338316640127E-2</v>
      </c>
      <c r="AG218" s="35">
        <f t="shared" si="64"/>
        <v>-9.6060446848664771E-2</v>
      </c>
      <c r="AH218" s="35">
        <f t="shared" si="64"/>
        <v>-4.6227672969949563E-3</v>
      </c>
    </row>
    <row r="219" spans="1:34">
      <c r="A219" s="28">
        <v>44160</v>
      </c>
      <c r="B219" s="12">
        <f>[1]!thsiFinD("ths_int_chg_ratio_index",B$1,$A$4,$A219,101)</f>
        <v>-0.81041296365330995</v>
      </c>
      <c r="C219" s="12">
        <f>[1]!thsiFinD("ths_int_chg_ratio_index",C$1,$A$4,$A219,101)</f>
        <v>54.60631651736</v>
      </c>
      <c r="D219" s="12">
        <f>[1]!thsiFinD("ths_int_chg_ratio_index",D$1,$A$4,$A219,101)</f>
        <v>36.151028798593998</v>
      </c>
      <c r="E219" s="12">
        <f>[1]!thsiFinD("ths_int_chg_ratio_index",E$1,$A$4,$A219,101)</f>
        <v>59.892881524590003</v>
      </c>
      <c r="F219" s="12">
        <f>[1]!thsiFinD("ths_adjustment_nvg_ratio_fund",F$1,$A$4,$A219,101)</f>
        <v>71.945979128299996</v>
      </c>
      <c r="G219" s="12">
        <f>[1]!thsiFinD("ths_adjustment_nvg_ratio_fund",G$1,$A$4,$A219,101)</f>
        <v>27.809307604994</v>
      </c>
      <c r="H219" s="12">
        <f>[1]!thsiFinD("ths_adjustment_nvg_ratio_fund",H$1,$A$4,$A219,101)</f>
        <v>34.923076923076998</v>
      </c>
      <c r="I219" s="12">
        <f>[1]!thsiFinD("ths_adjustment_nvg_ratio_fund",I$1,$A$4,$A219,101)</f>
        <v>44.4140625</v>
      </c>
      <c r="J219" s="32">
        <f t="shared" si="58"/>
        <v>0.41116530004157709</v>
      </c>
      <c r="K219" s="45">
        <f t="shared" si="59"/>
        <v>0.37459953469222668</v>
      </c>
      <c r="L219" s="45">
        <f t="shared" si="60"/>
        <v>0.4477310653909275</v>
      </c>
      <c r="M219" s="32">
        <f>[1]!thsiFinD("ths_int_chg_ratio_index",M$1,$A$4,$A219,101)/100</f>
        <v>0.46827428908851998</v>
      </c>
      <c r="N219" s="32">
        <f>[1]!thsiFinD("ths_int_chg_ratio_index",N$1,$A$4,$A219,101)/100</f>
        <v>0.18330097884318999</v>
      </c>
      <c r="O219" s="33">
        <f t="shared" si="53"/>
        <v>1.4111653000415771</v>
      </c>
      <c r="P219" s="33">
        <f t="shared" si="54"/>
        <v>1.3745995346922266</v>
      </c>
      <c r="Q219" s="33">
        <f t="shared" si="55"/>
        <v>1.4477310653909274</v>
      </c>
      <c r="R219" s="33">
        <f t="shared" si="56"/>
        <v>1.4682742890885199</v>
      </c>
      <c r="S219" s="33">
        <f t="shared" si="57"/>
        <v>1.1833009788431901</v>
      </c>
      <c r="T219" s="32">
        <f t="shared" si="65"/>
        <v>-1.411017667539749E-2</v>
      </c>
      <c r="U219" s="32">
        <f t="shared" si="66"/>
        <v>-1.4398899439245549E-2</v>
      </c>
      <c r="V219" s="32">
        <f t="shared" si="67"/>
        <v>-1.3835882022137702E-2</v>
      </c>
      <c r="W219" s="32">
        <f t="shared" si="68"/>
        <v>-2.1375817375056894E-2</v>
      </c>
      <c r="X219" s="32">
        <f t="shared" si="68"/>
        <v>-1.4311294115487816E-2</v>
      </c>
      <c r="Y219" s="34">
        <f>MAX(O$4:O219)</f>
        <v>1.5898684592078638</v>
      </c>
      <c r="Z219" s="34">
        <f>MAX(P$4:P219)</f>
        <v>1.6265478360228376</v>
      </c>
      <c r="AA219" s="34">
        <f>MAX(Q$4:Q219)</f>
        <v>1.55318908239289</v>
      </c>
      <c r="AB219" s="34">
        <f>MAX(R$4:R219)</f>
        <v>1.6597850963507801</v>
      </c>
      <c r="AC219" s="34">
        <f>MAX(S$4:S219)</f>
        <v>1.20605674120871</v>
      </c>
      <c r="AD219" s="35">
        <f t="shared" si="61"/>
        <v>-0.11240122296364297</v>
      </c>
      <c r="AE219" s="35">
        <f t="shared" si="62"/>
        <v>-0.15489756633697527</v>
      </c>
      <c r="AF219" s="35">
        <f t="shared" si="63"/>
        <v>-6.7897732605415095E-2</v>
      </c>
      <c r="AG219" s="35">
        <f t="shared" si="64"/>
        <v>-0.11538289365491816</v>
      </c>
      <c r="AH219" s="35">
        <f t="shared" si="64"/>
        <v>-1.8867903630068072E-2</v>
      </c>
    </row>
    <row r="220" spans="1:34">
      <c r="A220" s="28">
        <v>44161</v>
      </c>
      <c r="B220" s="12">
        <f>[1]!thsiFinD("ths_int_chg_ratio_index",B$1,$A$4,$A220,101)</f>
        <v>-1.2270790162616001</v>
      </c>
      <c r="C220" s="12">
        <f>[1]!thsiFinD("ths_int_chg_ratio_index",C$1,$A$4,$A220,101)</f>
        <v>52.764624620837999</v>
      </c>
      <c r="D220" s="12">
        <f>[1]!thsiFinD("ths_int_chg_ratio_index",D$1,$A$4,$A220,101)</f>
        <v>35.851575044762001</v>
      </c>
      <c r="E220" s="12">
        <f>[1]!thsiFinD("ths_int_chg_ratio_index",E$1,$A$4,$A220,101)</f>
        <v>59.426833081158001</v>
      </c>
      <c r="F220" s="12">
        <f>[1]!thsiFinD("ths_adjustment_nvg_ratio_fund",F$1,$A$4,$A220,101)</f>
        <v>71.516267648864002</v>
      </c>
      <c r="G220" s="12">
        <f>[1]!thsiFinD("ths_adjustment_nvg_ratio_fund",G$1,$A$4,$A220,101)</f>
        <v>27.241770715095999</v>
      </c>
      <c r="H220" s="12">
        <f>[1]!thsiFinD("ths_adjustment_nvg_ratio_fund",H$1,$A$4,$A220,101)</f>
        <v>34.384615384615003</v>
      </c>
      <c r="I220" s="12">
        <f>[1]!thsiFinD("ths_adjustment_nvg_ratio_fund",I$1,$A$4,$A220,101)</f>
        <v>43.115234375</v>
      </c>
      <c r="J220" s="32">
        <f t="shared" si="58"/>
        <v>0.40384230231758927</v>
      </c>
      <c r="K220" s="45">
        <f t="shared" si="59"/>
        <v>0.36703988432624102</v>
      </c>
      <c r="L220" s="45">
        <f t="shared" si="60"/>
        <v>0.44064472030893753</v>
      </c>
      <c r="M220" s="32">
        <f>[1]!thsiFinD("ths_int_chg_ratio_index",M$1,$A$4,$A220,101)/100</f>
        <v>0.46552273636029001</v>
      </c>
      <c r="N220" s="32">
        <f>[1]!thsiFinD("ths_int_chg_ratio_index",N$1,$A$4,$A220,101)/100</f>
        <v>0.18424092386247001</v>
      </c>
      <c r="O220" s="33">
        <f t="shared" si="53"/>
        <v>1.4038423023175892</v>
      </c>
      <c r="P220" s="33">
        <f t="shared" si="54"/>
        <v>1.367039884326241</v>
      </c>
      <c r="Q220" s="33">
        <f t="shared" si="55"/>
        <v>1.4406447203089376</v>
      </c>
      <c r="R220" s="33">
        <f t="shared" si="56"/>
        <v>1.4655227363602901</v>
      </c>
      <c r="S220" s="33">
        <f t="shared" si="57"/>
        <v>1.18424092386247</v>
      </c>
      <c r="T220" s="32">
        <f t="shared" si="65"/>
        <v>-5.1893266676640293E-3</v>
      </c>
      <c r="U220" s="32">
        <f t="shared" si="66"/>
        <v>-5.4995292630287684E-3</v>
      </c>
      <c r="V220" s="32">
        <f t="shared" si="67"/>
        <v>-4.8947938269711111E-3</v>
      </c>
      <c r="W220" s="32">
        <f t="shared" si="68"/>
        <v>-1.8740045703162789E-3</v>
      </c>
      <c r="X220" s="32">
        <f t="shared" si="68"/>
        <v>7.9434145334600359E-4</v>
      </c>
      <c r="Y220" s="34">
        <f>MAX(O$4:O220)</f>
        <v>1.5898684592078638</v>
      </c>
      <c r="Z220" s="34">
        <f>MAX(P$4:P220)</f>
        <v>1.6265478360228376</v>
      </c>
      <c r="AA220" s="34">
        <f>MAX(Q$4:Q220)</f>
        <v>1.55318908239289</v>
      </c>
      <c r="AB220" s="34">
        <f>MAX(R$4:R220)</f>
        <v>1.6597850963507801</v>
      </c>
      <c r="AC220" s="34">
        <f>MAX(S$4:S220)</f>
        <v>1.20605674120871</v>
      </c>
      <c r="AD220" s="35">
        <f t="shared" si="61"/>
        <v>-0.11700726296750374</v>
      </c>
      <c r="AE220" s="35">
        <f t="shared" si="62"/>
        <v>-0.15954523190116188</v>
      </c>
      <c r="AF220" s="35">
        <f t="shared" si="63"/>
        <v>-7.2460181029963877E-2</v>
      </c>
      <c r="AG220" s="35">
        <f t="shared" si="64"/>
        <v>-0.11704067015518882</v>
      </c>
      <c r="AH220" s="35">
        <f t="shared" si="64"/>
        <v>-1.80885497347133E-2</v>
      </c>
    </row>
    <row r="221" spans="1:34">
      <c r="A221" s="28">
        <v>44162</v>
      </c>
      <c r="B221" s="12">
        <f>[1]!thsiFinD("ths_int_chg_ratio_index",B$1,$A$4,$A221,101)</f>
        <v>-1.9100598306997001</v>
      </c>
      <c r="C221" s="12">
        <f>[1]!thsiFinD("ths_int_chg_ratio_index",C$1,$A$4,$A221,101)</f>
        <v>52.976241285787999</v>
      </c>
      <c r="D221" s="12">
        <f>[1]!thsiFinD("ths_int_chg_ratio_index",D$1,$A$4,$A221,101)</f>
        <v>36.092669835761001</v>
      </c>
      <c r="E221" s="12">
        <f>[1]!thsiFinD("ths_int_chg_ratio_index",E$1,$A$4,$A221,101)</f>
        <v>60.052253581252003</v>
      </c>
      <c r="F221" s="12">
        <f>[1]!thsiFinD("ths_adjustment_nvg_ratio_fund",F$1,$A$4,$A221,101)</f>
        <v>73.357888275015</v>
      </c>
      <c r="G221" s="12">
        <f>[1]!thsiFinD("ths_adjustment_nvg_ratio_fund",G$1,$A$4,$A221,101)</f>
        <v>28.376844494892001</v>
      </c>
      <c r="H221" s="12">
        <f>[1]!thsiFinD("ths_adjustment_nvg_ratio_fund",H$1,$A$4,$A221,101)</f>
        <v>35.692307692307999</v>
      </c>
      <c r="I221" s="12">
        <f>[1]!thsiFinD("ths_adjustment_nvg_ratio_fund",I$1,$A$4,$A221,101)</f>
        <v>44.853515625</v>
      </c>
      <c r="J221" s="32">
        <f t="shared" si="58"/>
        <v>0.4118645761991454</v>
      </c>
      <c r="K221" s="45">
        <f t="shared" si="59"/>
        <v>0.36802776218025329</v>
      </c>
      <c r="L221" s="45">
        <f t="shared" si="60"/>
        <v>0.45570139021803746</v>
      </c>
      <c r="M221" s="32">
        <f>[1]!thsiFinD("ths_int_chg_ratio_index",M$1,$A$4,$A221,101)/100</f>
        <v>0.47097911088038996</v>
      </c>
      <c r="N221" s="32">
        <f>[1]!thsiFinD("ths_int_chg_ratio_index",N$1,$A$4,$A221,101)/100</f>
        <v>0.19628496122285999</v>
      </c>
      <c r="O221" s="33">
        <f t="shared" si="53"/>
        <v>1.4118645761991453</v>
      </c>
      <c r="P221" s="33">
        <f t="shared" si="54"/>
        <v>1.3680277621802532</v>
      </c>
      <c r="Q221" s="33">
        <f t="shared" si="55"/>
        <v>1.4557013902180373</v>
      </c>
      <c r="R221" s="33">
        <f t="shared" si="56"/>
        <v>1.47097911088039</v>
      </c>
      <c r="S221" s="33">
        <f t="shared" si="57"/>
        <v>1.1962849612228599</v>
      </c>
      <c r="T221" s="32">
        <f t="shared" si="65"/>
        <v>5.7145121416501965E-3</v>
      </c>
      <c r="U221" s="32">
        <f t="shared" si="66"/>
        <v>7.2264011119105298E-4</v>
      </c>
      <c r="V221" s="32">
        <f t="shared" si="67"/>
        <v>1.0451341470137709E-2</v>
      </c>
      <c r="W221" s="32">
        <f t="shared" si="68"/>
        <v>3.7231592419038062E-3</v>
      </c>
      <c r="X221" s="32">
        <f t="shared" si="68"/>
        <v>1.0170259376873769E-2</v>
      </c>
      <c r="Y221" s="34">
        <f>MAX(O$4:O221)</f>
        <v>1.5898684592078638</v>
      </c>
      <c r="Z221" s="34">
        <f>MAX(P$4:P221)</f>
        <v>1.6265478360228376</v>
      </c>
      <c r="AA221" s="34">
        <f>MAX(Q$4:Q221)</f>
        <v>1.55318908239289</v>
      </c>
      <c r="AB221" s="34">
        <f>MAX(R$4:R221)</f>
        <v>1.6597850963507801</v>
      </c>
      <c r="AC221" s="34">
        <f>MAX(S$4:S221)</f>
        <v>1.20605674120871</v>
      </c>
      <c r="AD221" s="35">
        <f t="shared" si="61"/>
        <v>-0.11196139025074259</v>
      </c>
      <c r="AE221" s="35">
        <f t="shared" si="62"/>
        <v>-0.15893788557409172</v>
      </c>
      <c r="AF221" s="35">
        <f t="shared" si="63"/>
        <v>-6.2766145654758354E-2</v>
      </c>
      <c r="AG221" s="35">
        <f t="shared" si="64"/>
        <v>-0.11375327196605201</v>
      </c>
      <c r="AH221" s="35">
        <f t="shared" si="64"/>
        <v>-8.1022556003931268E-3</v>
      </c>
    </row>
    <row r="222" spans="1:34">
      <c r="A222" s="28">
        <v>44165</v>
      </c>
      <c r="B222" s="12">
        <f>[1]!thsiFinD("ths_int_chg_ratio_index",B$1,$A$4,$A222,101)</f>
        <v>-2.2447180452961</v>
      </c>
      <c r="C222" s="12">
        <f>[1]!thsiFinD("ths_int_chg_ratio_index",C$1,$A$4,$A222,101)</f>
        <v>53.926523956079002</v>
      </c>
      <c r="D222" s="12">
        <f>[1]!thsiFinD("ths_int_chg_ratio_index",D$1,$A$4,$A222,101)</f>
        <v>35.868491396784997</v>
      </c>
      <c r="E222" s="12">
        <f>[1]!thsiFinD("ths_int_chg_ratio_index",E$1,$A$4,$A222,101)</f>
        <v>61.323912222935</v>
      </c>
      <c r="F222" s="12">
        <f>[1]!thsiFinD("ths_adjustment_nvg_ratio_fund",F$1,$A$4,$A222,101)</f>
        <v>74.094536525476002</v>
      </c>
      <c r="G222" s="12">
        <f>[1]!thsiFinD("ths_adjustment_nvg_ratio_fund",G$1,$A$4,$A222,101)</f>
        <v>29.057888762769998</v>
      </c>
      <c r="H222" s="12">
        <f>[1]!thsiFinD("ths_adjustment_nvg_ratio_fund",H$1,$A$4,$A222,101)</f>
        <v>36</v>
      </c>
      <c r="I222" s="12">
        <f>[1]!thsiFinD("ths_adjustment_nvg_ratio_fund",I$1,$A$4,$A222,101)</f>
        <v>47.197265625</v>
      </c>
      <c r="J222" s="32">
        <f t="shared" si="58"/>
        <v>0.41902987555468613</v>
      </c>
      <c r="K222" s="45">
        <f t="shared" si="59"/>
        <v>0.37218552382625725</v>
      </c>
      <c r="L222" s="45">
        <f t="shared" si="60"/>
        <v>0.46587422728311501</v>
      </c>
      <c r="M222" s="32">
        <f>[1]!thsiFinD("ths_int_chg_ratio_index",M$1,$A$4,$A222,101)/100</f>
        <v>0.48275716435113997</v>
      </c>
      <c r="N222" s="32">
        <f>[1]!thsiFinD("ths_int_chg_ratio_index",N$1,$A$4,$A222,101)/100</f>
        <v>0.19116129238650997</v>
      </c>
      <c r="O222" s="33">
        <f t="shared" si="53"/>
        <v>1.4190298755546862</v>
      </c>
      <c r="P222" s="33">
        <f t="shared" si="54"/>
        <v>1.3721855238262572</v>
      </c>
      <c r="Q222" s="33">
        <f t="shared" si="55"/>
        <v>1.4658742272831149</v>
      </c>
      <c r="R222" s="33">
        <f t="shared" si="56"/>
        <v>1.4827571643511399</v>
      </c>
      <c r="S222" s="33">
        <f t="shared" si="57"/>
        <v>1.19116129238651</v>
      </c>
      <c r="T222" s="32">
        <f t="shared" si="65"/>
        <v>5.0750613595182958E-3</v>
      </c>
      <c r="U222" s="32">
        <f t="shared" si="66"/>
        <v>3.0392377705681373E-3</v>
      </c>
      <c r="V222" s="32">
        <f t="shared" si="67"/>
        <v>6.9882718622353845E-3</v>
      </c>
      <c r="W222" s="32">
        <f t="shared" si="68"/>
        <v>8.0069481501343631E-3</v>
      </c>
      <c r="X222" s="32">
        <f t="shared" si="68"/>
        <v>-4.2829835720014087E-3</v>
      </c>
      <c r="Y222" s="34">
        <f>MAX(O$4:O222)</f>
        <v>1.5898684592078638</v>
      </c>
      <c r="Z222" s="34">
        <f>MAX(P$4:P222)</f>
        <v>1.6265478360228376</v>
      </c>
      <c r="AA222" s="34">
        <f>MAX(Q$4:Q222)</f>
        <v>1.55318908239289</v>
      </c>
      <c r="AB222" s="34">
        <f>MAX(R$4:R222)</f>
        <v>1.6597850963507801</v>
      </c>
      <c r="AC222" s="34">
        <f>MAX(S$4:S222)</f>
        <v>1.20605674120871</v>
      </c>
      <c r="AD222" s="35">
        <f t="shared" si="61"/>
        <v>-0.10745453981664388</v>
      </c>
      <c r="AE222" s="35">
        <f t="shared" si="62"/>
        <v>-0.15638169782853462</v>
      </c>
      <c r="AF222" s="35">
        <f t="shared" si="63"/>
        <v>-5.6216500682103154E-2</v>
      </c>
      <c r="AG222" s="35">
        <f t="shared" si="64"/>
        <v>-0.10665714036645801</v>
      </c>
      <c r="AH222" s="35">
        <f t="shared" si="64"/>
        <v>-1.235053734476188E-2</v>
      </c>
    </row>
    <row r="223" spans="1:34">
      <c r="A223" s="28">
        <v>44166</v>
      </c>
      <c r="B223" s="12">
        <f>[1]!thsiFinD("ths_int_chg_ratio_index",B$1,$A$4,$A223,101)</f>
        <v>-1.1909044937132001</v>
      </c>
      <c r="C223" s="12">
        <f>[1]!thsiFinD("ths_int_chg_ratio_index",C$1,$A$4,$A223,101)</f>
        <v>54.719661406306997</v>
      </c>
      <c r="D223" s="12">
        <f>[1]!thsiFinD("ths_int_chg_ratio_index",D$1,$A$4,$A223,101)</f>
        <v>37.707686221576999</v>
      </c>
      <c r="E223" s="12">
        <f>[1]!thsiFinD("ths_int_chg_ratio_index",E$1,$A$4,$A223,101)</f>
        <v>65.665854214836997</v>
      </c>
      <c r="F223" s="12">
        <f>[1]!thsiFinD("ths_adjustment_nvg_ratio_fund",F$1,$A$4,$A223,101)</f>
        <v>77.839165131982995</v>
      </c>
      <c r="G223" s="12">
        <f>[1]!thsiFinD("ths_adjustment_nvg_ratio_fund",G$1,$A$4,$A223,101)</f>
        <v>31.214528944381001</v>
      </c>
      <c r="H223" s="12">
        <f>[1]!thsiFinD("ths_adjustment_nvg_ratio_fund",H$1,$A$4,$A223,101)</f>
        <v>38.230769230768999</v>
      </c>
      <c r="I223" s="12">
        <f>[1]!thsiFinD("ths_adjustment_nvg_ratio_fund",I$1,$A$4,$A223,101)</f>
        <v>49.462890625</v>
      </c>
      <c r="J223" s="32">
        <f t="shared" si="58"/>
        <v>0.44206206410142601</v>
      </c>
      <c r="K223" s="45">
        <f t="shared" si="59"/>
        <v>0.39225574337251951</v>
      </c>
      <c r="L223" s="45">
        <f t="shared" si="60"/>
        <v>0.49186838483033246</v>
      </c>
      <c r="M223" s="32">
        <f>[1]!thsiFinD("ths_int_chg_ratio_index",M$1,$A$4,$A223,101)/100</f>
        <v>0.51867057329473998</v>
      </c>
      <c r="N223" s="32">
        <f>[1]!thsiFinD("ths_int_chg_ratio_index",N$1,$A$4,$A223,101)/100</f>
        <v>0.21548901151506999</v>
      </c>
      <c r="O223" s="33">
        <f t="shared" si="53"/>
        <v>1.4420620641014259</v>
      </c>
      <c r="P223" s="33">
        <f t="shared" si="54"/>
        <v>1.3922557433725196</v>
      </c>
      <c r="Q223" s="33">
        <f t="shared" si="55"/>
        <v>1.4918683848303325</v>
      </c>
      <c r="R223" s="33">
        <f t="shared" si="56"/>
        <v>1.5186705732947399</v>
      </c>
      <c r="S223" s="33">
        <f t="shared" si="57"/>
        <v>1.2154890115150701</v>
      </c>
      <c r="T223" s="32">
        <f t="shared" si="65"/>
        <v>1.6230939843839831E-2</v>
      </c>
      <c r="U223" s="32">
        <f t="shared" si="66"/>
        <v>1.462646209114471E-2</v>
      </c>
      <c r="V223" s="32">
        <f t="shared" si="67"/>
        <v>1.7732870299108638E-2</v>
      </c>
      <c r="W223" s="32">
        <f t="shared" si="68"/>
        <v>2.4220694937134857E-2</v>
      </c>
      <c r="X223" s="32">
        <f t="shared" si="68"/>
        <v>2.0423530620122143E-2</v>
      </c>
      <c r="Y223" s="34">
        <f>MAX(O$4:O223)</f>
        <v>1.5898684592078638</v>
      </c>
      <c r="Z223" s="34">
        <f>MAX(P$4:P223)</f>
        <v>1.6265478360228376</v>
      </c>
      <c r="AA223" s="34">
        <f>MAX(Q$4:Q223)</f>
        <v>1.55318908239289</v>
      </c>
      <c r="AB223" s="34">
        <f>MAX(R$4:R223)</f>
        <v>1.6597850963507801</v>
      </c>
      <c r="AC223" s="34">
        <f>MAX(S$4:S223)</f>
        <v>1.2154890115150701</v>
      </c>
      <c r="AD223" s="35">
        <f t="shared" si="61"/>
        <v>-9.2967688144515392E-2</v>
      </c>
      <c r="AE223" s="35">
        <f t="shared" si="62"/>
        <v>-0.14404254671242789</v>
      </c>
      <c r="AF223" s="35">
        <f t="shared" si="63"/>
        <v>-3.9480510298260052E-2</v>
      </c>
      <c r="AG223" s="35">
        <f t="shared" si="64"/>
        <v>-8.5019755489006421E-2</v>
      </c>
      <c r="AH223" s="35">
        <f t="shared" si="64"/>
        <v>0</v>
      </c>
    </row>
    <row r="224" spans="1:34">
      <c r="A224" s="28">
        <v>44167</v>
      </c>
      <c r="B224" s="12">
        <f>[1]!thsiFinD("ths_int_chg_ratio_index",B$1,$A$4,$A224,101)</f>
        <v>-0.59583310102608</v>
      </c>
      <c r="C224" s="12">
        <f>[1]!thsiFinD("ths_int_chg_ratio_index",C$1,$A$4,$A224,101)</f>
        <v>57.788346871385002</v>
      </c>
      <c r="D224" s="12">
        <f>[1]!thsiFinD("ths_int_chg_ratio_index",D$1,$A$4,$A224,101)</f>
        <v>38.124534555155002</v>
      </c>
      <c r="E224" s="12">
        <f>[1]!thsiFinD("ths_int_chg_ratio_index",E$1,$A$4,$A224,101)</f>
        <v>64.189083254823004</v>
      </c>
      <c r="F224" s="12">
        <f>[1]!thsiFinD("ths_adjustment_nvg_ratio_fund",F$1,$A$4,$A224,101)</f>
        <v>77.900552486188005</v>
      </c>
      <c r="G224" s="12">
        <f>[1]!thsiFinD("ths_adjustment_nvg_ratio_fund",G$1,$A$4,$A224,101)</f>
        <v>31.384790011351001</v>
      </c>
      <c r="H224" s="12">
        <f>[1]!thsiFinD("ths_adjustment_nvg_ratio_fund",H$1,$A$4,$A224,101)</f>
        <v>38.846153846154003</v>
      </c>
      <c r="I224" s="12">
        <f>[1]!thsiFinD("ths_adjustment_nvg_ratio_fund",I$1,$A$4,$A224,101)</f>
        <v>49.04296875</v>
      </c>
      <c r="J224" s="32">
        <f t="shared" si="58"/>
        <v>0.44585074584253742</v>
      </c>
      <c r="K224" s="45">
        <f t="shared" si="59"/>
        <v>0.39876532895084232</v>
      </c>
      <c r="L224" s="45">
        <f t="shared" si="60"/>
        <v>0.49293616273423252</v>
      </c>
      <c r="M224" s="32">
        <f>[1]!thsiFinD("ths_int_chg_ratio_index",M$1,$A$4,$A224,101)/100</f>
        <v>0.52669265219571992</v>
      </c>
      <c r="N224" s="32">
        <f>[1]!thsiFinD("ths_int_chg_ratio_index",N$1,$A$4,$A224,101)/100</f>
        <v>0.21586260804927998</v>
      </c>
      <c r="O224" s="33">
        <f t="shared" si="53"/>
        <v>1.4458507458425374</v>
      </c>
      <c r="P224" s="33">
        <f t="shared" si="54"/>
        <v>1.3987653289508424</v>
      </c>
      <c r="Q224" s="33">
        <f t="shared" si="55"/>
        <v>1.4929361627342326</v>
      </c>
      <c r="R224" s="33">
        <f t="shared" si="56"/>
        <v>1.5266926521957198</v>
      </c>
      <c r="S224" s="33">
        <f t="shared" si="57"/>
        <v>1.21586260804928</v>
      </c>
      <c r="T224" s="32">
        <f t="shared" si="65"/>
        <v>2.6272667698752361E-3</v>
      </c>
      <c r="U224" s="32">
        <f t="shared" si="66"/>
        <v>4.6755674087251009E-3</v>
      </c>
      <c r="V224" s="32">
        <f t="shared" si="67"/>
        <v>7.1573197391772148E-4</v>
      </c>
      <c r="W224" s="32">
        <f t="shared" si="68"/>
        <v>5.28230351074499E-3</v>
      </c>
      <c r="X224" s="32">
        <f t="shared" si="68"/>
        <v>3.0736315233670375E-4</v>
      </c>
      <c r="Y224" s="34">
        <f>MAX(O$4:O224)</f>
        <v>1.5898684592078638</v>
      </c>
      <c r="Z224" s="34">
        <f>MAX(P$4:P224)</f>
        <v>1.6265478360228376</v>
      </c>
      <c r="AA224" s="34">
        <f>MAX(Q$4:Q224)</f>
        <v>1.55318908239289</v>
      </c>
      <c r="AB224" s="34">
        <f>MAX(R$4:R224)</f>
        <v>1.6597850963507801</v>
      </c>
      <c r="AC224" s="34">
        <f>MAX(S$4:S224)</f>
        <v>1.21586260804928</v>
      </c>
      <c r="AD224" s="35">
        <f t="shared" si="61"/>
        <v>-9.0584672292374324E-2</v>
      </c>
      <c r="AE224" s="35">
        <f t="shared" si="62"/>
        <v>-0.14004045994058123</v>
      </c>
      <c r="AF224" s="35">
        <f t="shared" si="63"/>
        <v>-3.8793035787909269E-2</v>
      </c>
      <c r="AG224" s="35">
        <f t="shared" si="64"/>
        <v>-8.0186552131163658E-2</v>
      </c>
      <c r="AH224" s="35">
        <f t="shared" si="64"/>
        <v>0</v>
      </c>
    </row>
    <row r="225" spans="1:34">
      <c r="A225" s="28">
        <v>44168</v>
      </c>
      <c r="B225" s="12">
        <f>[1]!thsiFinD("ths_int_chg_ratio_index",B$1,$A$4,$A225,101)</f>
        <v>-1.4579776521065999</v>
      </c>
      <c r="C225" s="12">
        <f>[1]!thsiFinD("ths_int_chg_ratio_index",C$1,$A$4,$A225,101)</f>
        <v>55.135645935169002</v>
      </c>
      <c r="D225" s="12">
        <f>[1]!thsiFinD("ths_int_chg_ratio_index",D$1,$A$4,$A225,101)</f>
        <v>38.354116420197997</v>
      </c>
      <c r="E225" s="12">
        <f>[1]!thsiFinD("ths_int_chg_ratio_index",E$1,$A$4,$A225,101)</f>
        <v>66.054291888574994</v>
      </c>
      <c r="F225" s="12">
        <f>[1]!thsiFinD("ths_adjustment_nvg_ratio_fund",F$1,$A$4,$A225,101)</f>
        <v>76.734192756292003</v>
      </c>
      <c r="G225" s="12">
        <f>[1]!thsiFinD("ths_adjustment_nvg_ratio_fund",G$1,$A$4,$A225,101)</f>
        <v>31.441543700341001</v>
      </c>
      <c r="H225" s="12">
        <f>[1]!thsiFinD("ths_adjustment_nvg_ratio_fund",H$1,$A$4,$A225,101)</f>
        <v>37.769230769231001</v>
      </c>
      <c r="I225" s="12">
        <f>[1]!thsiFinD("ths_adjustment_nvg_ratio_fund",I$1,$A$4,$A225,101)</f>
        <v>48.2421875</v>
      </c>
      <c r="J225" s="32">
        <f t="shared" si="58"/>
        <v>0.44034153914712426</v>
      </c>
      <c r="K225" s="45">
        <f t="shared" si="59"/>
        <v>0.3952151914795885</v>
      </c>
      <c r="L225" s="45">
        <f t="shared" si="60"/>
        <v>0.48546788681465997</v>
      </c>
      <c r="M225" s="32">
        <f>[1]!thsiFinD("ths_int_chg_ratio_index",M$1,$A$4,$A225,101)/100</f>
        <v>0.53320457884965999</v>
      </c>
      <c r="N225" s="32">
        <f>[1]!thsiFinD("ths_int_chg_ratio_index",N$1,$A$4,$A225,101)/100</f>
        <v>0.21425955854713</v>
      </c>
      <c r="O225" s="33">
        <f t="shared" si="53"/>
        <v>1.4403415391471244</v>
      </c>
      <c r="P225" s="33">
        <f t="shared" si="54"/>
        <v>1.3952151914795885</v>
      </c>
      <c r="Q225" s="33">
        <f t="shared" si="55"/>
        <v>1.48546788681466</v>
      </c>
      <c r="R225" s="33">
        <f t="shared" si="56"/>
        <v>1.53320457884966</v>
      </c>
      <c r="S225" s="33">
        <f t="shared" si="57"/>
        <v>1.2142595585471301</v>
      </c>
      <c r="T225" s="32">
        <f t="shared" si="65"/>
        <v>-3.8103564363434206E-3</v>
      </c>
      <c r="U225" s="32">
        <f t="shared" si="66"/>
        <v>-2.5380508065042662E-3</v>
      </c>
      <c r="V225" s="32">
        <f t="shared" si="67"/>
        <v>-5.0024080774456747E-3</v>
      </c>
      <c r="W225" s="32">
        <f t="shared" si="68"/>
        <v>4.265381538697044E-3</v>
      </c>
      <c r="X225" s="32">
        <f t="shared" si="68"/>
        <v>-1.3184462549776788E-3</v>
      </c>
      <c r="Y225" s="34">
        <f>MAX(O$4:O225)</f>
        <v>1.5898684592078638</v>
      </c>
      <c r="Z225" s="34">
        <f>MAX(P$4:P225)</f>
        <v>1.6265478360228376</v>
      </c>
      <c r="AA225" s="34">
        <f>MAX(Q$4:Q225)</f>
        <v>1.55318908239289</v>
      </c>
      <c r="AB225" s="34">
        <f>MAX(R$4:R225)</f>
        <v>1.6597850963507801</v>
      </c>
      <c r="AC225" s="34">
        <f>MAX(S$4:S225)</f>
        <v>1.21586260804928</v>
      </c>
      <c r="AD225" s="35">
        <f t="shared" si="61"/>
        <v>-9.4049868839614414E-2</v>
      </c>
      <c r="AE225" s="35">
        <f t="shared" si="62"/>
        <v>-0.14222308094479008</v>
      </c>
      <c r="AF225" s="35">
        <f t="shared" si="63"/>
        <v>-4.3601385269780968E-2</v>
      </c>
      <c r="AG225" s="35">
        <f t="shared" si="64"/>
        <v>-7.6263196831578561E-2</v>
      </c>
      <c r="AH225" s="35">
        <f t="shared" si="64"/>
        <v>-1.3184462549776788E-3</v>
      </c>
    </row>
    <row r="226" spans="1:34">
      <c r="A226" s="28">
        <v>44169</v>
      </c>
      <c r="B226" s="12">
        <f>[1]!thsiFinD("ths_int_chg_ratio_index",B$1,$A$4,$A226,101)</f>
        <v>-1.5551203036354999</v>
      </c>
      <c r="C226" s="12">
        <f>[1]!thsiFinD("ths_int_chg_ratio_index",C$1,$A$4,$A226,101)</f>
        <v>56.109401541182997</v>
      </c>
      <c r="D226" s="12">
        <f>[1]!thsiFinD("ths_int_chg_ratio_index",D$1,$A$4,$A226,101)</f>
        <v>37.769310775843998</v>
      </c>
      <c r="E226" s="12">
        <f>[1]!thsiFinD("ths_int_chg_ratio_index",E$1,$A$4,$A226,101)</f>
        <v>67.278538351755003</v>
      </c>
      <c r="F226" s="12">
        <f>[1]!thsiFinD("ths_adjustment_nvg_ratio_fund",F$1,$A$4,$A226,101)</f>
        <v>77.655003069367993</v>
      </c>
      <c r="G226" s="12">
        <f>[1]!thsiFinD("ths_adjustment_nvg_ratio_fund",G$1,$A$4,$A226,101)</f>
        <v>31.838819523268999</v>
      </c>
      <c r="H226" s="12">
        <f>[1]!thsiFinD("ths_adjustment_nvg_ratio_fund",H$1,$A$4,$A226,101)</f>
        <v>39.153846153845997</v>
      </c>
      <c r="I226" s="12">
        <f>[1]!thsiFinD("ths_adjustment_nvg_ratio_fund",I$1,$A$4,$A226,101)</f>
        <v>49.4921875</v>
      </c>
      <c r="J226" s="32">
        <f t="shared" si="58"/>
        <v>0.44717748326453688</v>
      </c>
      <c r="K226" s="45">
        <f t="shared" si="59"/>
        <v>0.39900532591286625</v>
      </c>
      <c r="L226" s="45">
        <f t="shared" si="60"/>
        <v>0.49534964061620745</v>
      </c>
      <c r="M226" s="32">
        <f>[1]!thsiFinD("ths_int_chg_ratio_index",M$1,$A$4,$A226,101)/100</f>
        <v>0.54505292425189</v>
      </c>
      <c r="N226" s="32">
        <f>[1]!thsiFinD("ths_int_chg_ratio_index",N$1,$A$4,$A226,101)/100</f>
        <v>0.21693477782060999</v>
      </c>
      <c r="O226" s="33">
        <f t="shared" si="53"/>
        <v>1.4471774832645368</v>
      </c>
      <c r="P226" s="33">
        <f t="shared" si="54"/>
        <v>1.3990053259128663</v>
      </c>
      <c r="Q226" s="33">
        <f t="shared" si="55"/>
        <v>1.4953496406162075</v>
      </c>
      <c r="R226" s="33">
        <f t="shared" si="56"/>
        <v>1.54505292425189</v>
      </c>
      <c r="S226" s="33">
        <f t="shared" si="57"/>
        <v>1.2169347778206099</v>
      </c>
      <c r="T226" s="32">
        <f t="shared" si="65"/>
        <v>4.7460577450679775E-3</v>
      </c>
      <c r="U226" s="32">
        <f t="shared" si="66"/>
        <v>2.7165231975854187E-3</v>
      </c>
      <c r="V226" s="32">
        <f t="shared" si="67"/>
        <v>6.6522836940872132E-3</v>
      </c>
      <c r="W226" s="32">
        <f t="shared" si="68"/>
        <v>7.7278306924439821E-3</v>
      </c>
      <c r="X226" s="32">
        <f t="shared" si="68"/>
        <v>2.2031692109392154E-3</v>
      </c>
      <c r="Y226" s="34">
        <f>MAX(O$4:O226)</f>
        <v>1.5898684592078638</v>
      </c>
      <c r="Z226" s="34">
        <f>MAX(P$4:P226)</f>
        <v>1.6265478360228376</v>
      </c>
      <c r="AA226" s="34">
        <f>MAX(Q$4:Q226)</f>
        <v>1.55318908239289</v>
      </c>
      <c r="AB226" s="34">
        <f>MAX(R$4:R226)</f>
        <v>1.6597850963507801</v>
      </c>
      <c r="AC226" s="34">
        <f>MAX(S$4:S226)</f>
        <v>1.2169347778206099</v>
      </c>
      <c r="AD226" s="35">
        <f t="shared" si="61"/>
        <v>-8.975017720297529E-2</v>
      </c>
      <c r="AE226" s="35">
        <f t="shared" si="62"/>
        <v>-0.13989291004582327</v>
      </c>
      <c r="AF226" s="35">
        <f t="shared" si="63"/>
        <v>-3.7239150359963502E-2</v>
      </c>
      <c r="AG226" s="35">
        <f t="shared" si="64"/>
        <v>-6.9124715212313559E-2</v>
      </c>
      <c r="AH226" s="35">
        <f t="shared" si="64"/>
        <v>0</v>
      </c>
    </row>
    <row r="227" spans="1:34">
      <c r="A227" s="28">
        <v>44172</v>
      </c>
      <c r="B227" s="12">
        <f>[1]!thsiFinD("ths_int_chg_ratio_index",B$1,$A$4,$A227,101)</f>
        <v>-2.2585645781877002</v>
      </c>
      <c r="C227" s="12">
        <f>[1]!thsiFinD("ths_int_chg_ratio_index",C$1,$A$4,$A227,101)</f>
        <v>58.797630388907002</v>
      </c>
      <c r="D227" s="12">
        <f>[1]!thsiFinD("ths_int_chg_ratio_index",D$1,$A$4,$A227,101)</f>
        <v>37.899561783126998</v>
      </c>
      <c r="E227" s="12">
        <f>[1]!thsiFinD("ths_int_chg_ratio_index",E$1,$A$4,$A227,101)</f>
        <v>66.530638559034003</v>
      </c>
      <c r="F227" s="12">
        <f>[1]!thsiFinD("ths_adjustment_nvg_ratio_fund",F$1,$A$4,$A227,101)</f>
        <v>77.900552486188005</v>
      </c>
      <c r="G227" s="12">
        <f>[1]!thsiFinD("ths_adjustment_nvg_ratio_fund",G$1,$A$4,$A227,101)</f>
        <v>32.860385925084998</v>
      </c>
      <c r="H227" s="12">
        <f>[1]!thsiFinD("ths_adjustment_nvg_ratio_fund",H$1,$A$4,$A227,101)</f>
        <v>39.076923076923002</v>
      </c>
      <c r="I227" s="12">
        <f>[1]!thsiFinD("ths_adjustment_nvg_ratio_fund",I$1,$A$4,$A227,101)</f>
        <v>50.78125</v>
      </c>
      <c r="J227" s="32">
        <f t="shared" si="58"/>
        <v>0.45198547205134543</v>
      </c>
      <c r="K227" s="45">
        <f t="shared" si="59"/>
        <v>0.40242316538220074</v>
      </c>
      <c r="L227" s="45">
        <f t="shared" si="60"/>
        <v>0.50154777872049006</v>
      </c>
      <c r="M227" s="32">
        <f>[1]!thsiFinD("ths_int_chg_ratio_index",M$1,$A$4,$A227,101)/100</f>
        <v>0.55145242292083996</v>
      </c>
      <c r="N227" s="32">
        <f>[1]!thsiFinD("ths_int_chg_ratio_index",N$1,$A$4,$A227,101)/100</f>
        <v>0.20712644659256998</v>
      </c>
      <c r="O227" s="33">
        <f t="shared" si="53"/>
        <v>1.4519854720513454</v>
      </c>
      <c r="P227" s="33">
        <f t="shared" si="54"/>
        <v>1.4024231653822008</v>
      </c>
      <c r="Q227" s="33">
        <f t="shared" si="55"/>
        <v>1.5015477787204901</v>
      </c>
      <c r="R227" s="33">
        <f t="shared" si="56"/>
        <v>1.55145242292084</v>
      </c>
      <c r="S227" s="33">
        <f t="shared" si="57"/>
        <v>1.20712644659257</v>
      </c>
      <c r="T227" s="32">
        <f t="shared" si="65"/>
        <v>3.3223214446114202E-3</v>
      </c>
      <c r="U227" s="32">
        <f t="shared" si="66"/>
        <v>2.4430496482237274E-3</v>
      </c>
      <c r="V227" s="32">
        <f t="shared" si="67"/>
        <v>4.1449423839954314E-3</v>
      </c>
      <c r="W227" s="32">
        <f t="shared" si="68"/>
        <v>4.1419284533885659E-3</v>
      </c>
      <c r="X227" s="32">
        <f t="shared" si="68"/>
        <v>-8.0598659901933711E-3</v>
      </c>
      <c r="Y227" s="34">
        <f>MAX(O$4:O227)</f>
        <v>1.5898684592078638</v>
      </c>
      <c r="Z227" s="34">
        <f>MAX(P$4:P227)</f>
        <v>1.6265478360228376</v>
      </c>
      <c r="AA227" s="34">
        <f>MAX(Q$4:Q227)</f>
        <v>1.55318908239289</v>
      </c>
      <c r="AB227" s="34">
        <f>MAX(R$4:R227)</f>
        <v>1.6597850963507801</v>
      </c>
      <c r="AC227" s="34">
        <f>MAX(S$4:S227)</f>
        <v>1.2169347778206099</v>
      </c>
      <c r="AD227" s="35">
        <f t="shared" si="61"/>
        <v>-8.6726034696742893E-2</v>
      </c>
      <c r="AE227" s="35">
        <f t="shared" si="62"/>
        <v>-0.13779162572227599</v>
      </c>
      <c r="AF227" s="35">
        <f t="shared" si="63"/>
        <v>-3.3248562108638913E-2</v>
      </c>
      <c r="AG227" s="35">
        <f t="shared" si="64"/>
        <v>-6.526909638369538E-2</v>
      </c>
      <c r="AH227" s="35">
        <f t="shared" si="64"/>
        <v>-8.0598659901933711E-3</v>
      </c>
    </row>
    <row r="228" spans="1:34">
      <c r="A228" s="28">
        <v>44173</v>
      </c>
      <c r="B228" s="12">
        <f>[1]!thsiFinD("ths_int_chg_ratio_index",B$1,$A$4,$A228,101)</f>
        <v>-2.6168158806386002</v>
      </c>
      <c r="C228" s="12">
        <f>[1]!thsiFinD("ths_int_chg_ratio_index",C$1,$A$4,$A228,101)</f>
        <v>58.845200096562998</v>
      </c>
      <c r="D228" s="12">
        <f>[1]!thsiFinD("ths_int_chg_ratio_index",D$1,$A$4,$A228,101)</f>
        <v>37.167569166305</v>
      </c>
      <c r="E228" s="12">
        <f>[1]!thsiFinD("ths_int_chg_ratio_index",E$1,$A$4,$A228,101)</f>
        <v>68.184053712638004</v>
      </c>
      <c r="F228" s="12">
        <f>[1]!thsiFinD("ths_adjustment_nvg_ratio_fund",F$1,$A$4,$A228,101)</f>
        <v>77.593615715162997</v>
      </c>
      <c r="G228" s="12">
        <f>[1]!thsiFinD("ths_adjustment_nvg_ratio_fund",G$1,$A$4,$A228,101)</f>
        <v>34.165720771849998</v>
      </c>
      <c r="H228" s="12">
        <f>[1]!thsiFinD("ths_adjustment_nvg_ratio_fund",H$1,$A$4,$A228,101)</f>
        <v>39.538461538462002</v>
      </c>
      <c r="I228" s="12">
        <f>[1]!thsiFinD("ths_adjustment_nvg_ratio_fund",I$1,$A$4,$A228,101)</f>
        <v>52.138671875</v>
      </c>
      <c r="J228" s="32">
        <f t="shared" si="58"/>
        <v>0.45627059624417804</v>
      </c>
      <c r="K228" s="45">
        <f t="shared" si="59"/>
        <v>0.40395001773716854</v>
      </c>
      <c r="L228" s="45">
        <f t="shared" si="60"/>
        <v>0.50859117475118754</v>
      </c>
      <c r="M228" s="32">
        <f>[1]!thsiFinD("ths_int_chg_ratio_index",M$1,$A$4,$A228,101)/100</f>
        <v>0.56155432178062004</v>
      </c>
      <c r="N228" s="32">
        <f>[1]!thsiFinD("ths_int_chg_ratio_index",N$1,$A$4,$A228,101)/100</f>
        <v>0.20480133156152</v>
      </c>
      <c r="O228" s="33">
        <f t="shared" si="53"/>
        <v>1.456270596244178</v>
      </c>
      <c r="P228" s="33">
        <f t="shared" si="54"/>
        <v>1.4039500177371687</v>
      </c>
      <c r="Q228" s="33">
        <f t="shared" si="55"/>
        <v>1.5085911747511875</v>
      </c>
      <c r="R228" s="33">
        <f t="shared" si="56"/>
        <v>1.56155432178062</v>
      </c>
      <c r="S228" s="33">
        <f t="shared" si="57"/>
        <v>1.20480133156152</v>
      </c>
      <c r="T228" s="32">
        <f t="shared" si="65"/>
        <v>2.951216988954064E-3</v>
      </c>
      <c r="U228" s="32">
        <f t="shared" si="66"/>
        <v>1.0887244254496053E-3</v>
      </c>
      <c r="V228" s="32">
        <f t="shared" si="67"/>
        <v>4.6907571843630702E-3</v>
      </c>
      <c r="W228" s="32">
        <f t="shared" si="68"/>
        <v>6.5112527529278541E-3</v>
      </c>
      <c r="X228" s="32">
        <f t="shared" si="68"/>
        <v>-1.926156980168181E-3</v>
      </c>
      <c r="Y228" s="34">
        <f>MAX(O$4:O228)</f>
        <v>1.5898684592078638</v>
      </c>
      <c r="Z228" s="34">
        <f>MAX(P$4:P228)</f>
        <v>1.6265478360228376</v>
      </c>
      <c r="AA228" s="34">
        <f>MAX(Q$4:Q228)</f>
        <v>1.55318908239289</v>
      </c>
      <c r="AB228" s="34">
        <f>MAX(R$4:R228)</f>
        <v>1.6597850963507801</v>
      </c>
      <c r="AC228" s="34">
        <f>MAX(S$4:S228)</f>
        <v>1.2169347778206099</v>
      </c>
      <c r="AD228" s="35">
        <f t="shared" si="61"/>
        <v>-8.4030765054770362E-2</v>
      </c>
      <c r="AE228" s="35">
        <f t="shared" si="62"/>
        <v>-0.13685291840537273</v>
      </c>
      <c r="AF228" s="35">
        <f t="shared" si="63"/>
        <v>-2.8713765855856721E-2</v>
      </c>
      <c r="AG228" s="35">
        <f t="shared" si="64"/>
        <v>-5.9182827214276812E-2</v>
      </c>
      <c r="AH228" s="35">
        <f t="shared" si="64"/>
        <v>-9.9704984032253918E-3</v>
      </c>
    </row>
    <row r="229" spans="1:34">
      <c r="A229" s="28">
        <v>44174</v>
      </c>
      <c r="B229" s="12">
        <f>[1]!thsiFinD("ths_int_chg_ratio_index",B$1,$A$4,$A229,101)</f>
        <v>-4.6721069973690996</v>
      </c>
      <c r="C229" s="12">
        <f>[1]!thsiFinD("ths_int_chg_ratio_index",C$1,$A$4,$A229,101)</f>
        <v>54.234321227762003</v>
      </c>
      <c r="D229" s="12">
        <f>[1]!thsiFinD("ths_int_chg_ratio_index",D$1,$A$4,$A229,101)</f>
        <v>33.863506515589997</v>
      </c>
      <c r="E229" s="12">
        <f>[1]!thsiFinD("ths_int_chg_ratio_index",E$1,$A$4,$A229,101)</f>
        <v>65.262479883327998</v>
      </c>
      <c r="F229" s="12">
        <f>[1]!thsiFinD("ths_adjustment_nvg_ratio_fund",F$1,$A$4,$A229,101)</f>
        <v>74.278698588091004</v>
      </c>
      <c r="G229" s="12">
        <f>[1]!thsiFinD("ths_adjustment_nvg_ratio_fund",G$1,$A$4,$A229,101)</f>
        <v>32.576617480136001</v>
      </c>
      <c r="H229" s="12">
        <f>[1]!thsiFinD("ths_adjustment_nvg_ratio_fund",H$1,$A$4,$A229,101)</f>
        <v>37.846153846154003</v>
      </c>
      <c r="I229" s="12">
        <f>[1]!thsiFinD("ths_adjustment_nvg_ratio_fund",I$1,$A$4,$A229,101)</f>
        <v>49.4140625</v>
      </c>
      <c r="J229" s="32">
        <f t="shared" si="58"/>
        <v>0.42850466630461492</v>
      </c>
      <c r="K229" s="45">
        <f t="shared" si="59"/>
        <v>0.37172050157327724</v>
      </c>
      <c r="L229" s="45">
        <f t="shared" si="60"/>
        <v>0.48528883103595255</v>
      </c>
      <c r="M229" s="32">
        <f>[1]!thsiFinD("ths_int_chg_ratio_index",M$1,$A$4,$A229,101)/100</f>
        <v>0.53618871086162001</v>
      </c>
      <c r="N229" s="32">
        <f>[1]!thsiFinD("ths_int_chg_ratio_index",N$1,$A$4,$A229,101)/100</f>
        <v>0.18732350408168</v>
      </c>
      <c r="O229" s="33">
        <f t="shared" si="53"/>
        <v>1.4285046663046148</v>
      </c>
      <c r="P229" s="33">
        <f t="shared" si="54"/>
        <v>1.3717205015732772</v>
      </c>
      <c r="Q229" s="33">
        <f t="shared" si="55"/>
        <v>1.4852888310359527</v>
      </c>
      <c r="R229" s="33">
        <f t="shared" si="56"/>
        <v>1.5361887108616199</v>
      </c>
      <c r="S229" s="33">
        <f t="shared" si="57"/>
        <v>1.1873235040816801</v>
      </c>
      <c r="T229" s="32">
        <f t="shared" si="65"/>
        <v>-1.9066463342165552E-2</v>
      </c>
      <c r="U229" s="32">
        <f t="shared" si="66"/>
        <v>-2.2956313085730651E-2</v>
      </c>
      <c r="V229" s="32">
        <f t="shared" si="67"/>
        <v>-1.5446427173404498E-2</v>
      </c>
      <c r="W229" s="32">
        <f t="shared" si="68"/>
        <v>-1.6243822302688837E-2</v>
      </c>
      <c r="X229" s="32">
        <f t="shared" si="68"/>
        <v>-1.450681288440081E-2</v>
      </c>
      <c r="Y229" s="34">
        <f>MAX(O$4:O229)</f>
        <v>1.5898684592078638</v>
      </c>
      <c r="Z229" s="34">
        <f>MAX(P$4:P229)</f>
        <v>1.6265478360228376</v>
      </c>
      <c r="AA229" s="34">
        <f>MAX(Q$4:Q229)</f>
        <v>1.55318908239289</v>
      </c>
      <c r="AB229" s="34">
        <f>MAX(R$4:R229)</f>
        <v>1.6597850963507801</v>
      </c>
      <c r="AC229" s="34">
        <f>MAX(S$4:S229)</f>
        <v>1.2169347778206099</v>
      </c>
      <c r="AD229" s="35">
        <f t="shared" si="61"/>
        <v>-0.101495058895405</v>
      </c>
      <c r="AE229" s="35">
        <f t="shared" si="62"/>
        <v>-0.15666759304949363</v>
      </c>
      <c r="AF229" s="35">
        <f t="shared" si="63"/>
        <v>-4.3716667936094522E-2</v>
      </c>
      <c r="AG229" s="35">
        <f t="shared" si="64"/>
        <v>-7.4465294188326148E-2</v>
      </c>
      <c r="AH229" s="35">
        <f t="shared" si="64"/>
        <v>-2.4332671132926476E-2</v>
      </c>
    </row>
    <row r="230" spans="1:34">
      <c r="A230" s="28">
        <v>44175</v>
      </c>
      <c r="B230" s="12">
        <f>[1]!thsiFinD("ths_int_chg_ratio_index",B$1,$A$4,$A230,101)</f>
        <v>-5.1627746709920999</v>
      </c>
      <c r="C230" s="12">
        <f>[1]!thsiFinD("ths_int_chg_ratio_index",C$1,$A$4,$A230,101)</f>
        <v>55.199110286554003</v>
      </c>
      <c r="D230" s="12">
        <f>[1]!thsiFinD("ths_int_chg_ratio_index",D$1,$A$4,$A230,101)</f>
        <v>33.387563725614001</v>
      </c>
      <c r="E230" s="12">
        <f>[1]!thsiFinD("ths_int_chg_ratio_index",E$1,$A$4,$A230,101)</f>
        <v>66.562730254499996</v>
      </c>
      <c r="F230" s="12">
        <f>[1]!thsiFinD("ths_adjustment_nvg_ratio_fund",F$1,$A$4,$A230,101)</f>
        <v>76.365868631062</v>
      </c>
      <c r="G230" s="12">
        <f>[1]!thsiFinD("ths_adjustment_nvg_ratio_fund",G$1,$A$4,$A230,101)</f>
        <v>32.917139614074998</v>
      </c>
      <c r="H230" s="12">
        <f>[1]!thsiFinD("ths_adjustment_nvg_ratio_fund",H$1,$A$4,$A230,101)</f>
        <v>38.384615384615003</v>
      </c>
      <c r="I230" s="12">
        <f>[1]!thsiFinD("ths_adjustment_nvg_ratio_fund",I$1,$A$4,$A230,101)</f>
        <v>49.794921875</v>
      </c>
      <c r="J230" s="32">
        <f t="shared" si="58"/>
        <v>0.43431146887553485</v>
      </c>
      <c r="K230" s="45">
        <f t="shared" si="59"/>
        <v>0.37496657398918976</v>
      </c>
      <c r="L230" s="45">
        <f t="shared" si="60"/>
        <v>0.49365636376187999</v>
      </c>
      <c r="M230" s="32">
        <f>[1]!thsiFinD("ths_int_chg_ratio_index",M$1,$A$4,$A230,101)/100</f>
        <v>0.55279627951357002</v>
      </c>
      <c r="N230" s="32">
        <f>[1]!thsiFinD("ths_int_chg_ratio_index",N$1,$A$4,$A230,101)/100</f>
        <v>0.18748431112205</v>
      </c>
      <c r="O230" s="33">
        <f t="shared" si="53"/>
        <v>1.434311468875535</v>
      </c>
      <c r="P230" s="33">
        <f t="shared" si="54"/>
        <v>1.3749665739891896</v>
      </c>
      <c r="Q230" s="33">
        <f t="shared" si="55"/>
        <v>1.49365636376188</v>
      </c>
      <c r="R230" s="33">
        <f t="shared" si="56"/>
        <v>1.5527962795135699</v>
      </c>
      <c r="S230" s="33">
        <f t="shared" si="57"/>
        <v>1.1874843111220499</v>
      </c>
      <c r="T230" s="32">
        <f t="shared" si="65"/>
        <v>4.0649517694202331E-3</v>
      </c>
      <c r="U230" s="32">
        <f t="shared" si="66"/>
        <v>2.3664240726806174E-3</v>
      </c>
      <c r="V230" s="32">
        <f t="shared" si="67"/>
        <v>5.63360644144284E-3</v>
      </c>
      <c r="W230" s="32">
        <f t="shared" si="68"/>
        <v>1.0810890963151909E-2</v>
      </c>
      <c r="X230" s="32">
        <f t="shared" si="68"/>
        <v>1.3543658473613718E-4</v>
      </c>
      <c r="Y230" s="34">
        <f>MAX(O$4:O230)</f>
        <v>1.5898684592078638</v>
      </c>
      <c r="Z230" s="34">
        <f>MAX(P$4:P230)</f>
        <v>1.6265478360228376</v>
      </c>
      <c r="AA230" s="34">
        <f>MAX(Q$4:Q230)</f>
        <v>1.55318908239289</v>
      </c>
      <c r="AB230" s="34">
        <f>MAX(R$4:R230)</f>
        <v>1.6597850963507801</v>
      </c>
      <c r="AC230" s="34">
        <f>MAX(S$4:S230)</f>
        <v>1.2169347778206099</v>
      </c>
      <c r="AD230" s="35">
        <f t="shared" si="61"/>
        <v>-9.7842679645228969E-2</v>
      </c>
      <c r="AE230" s="35">
        <f t="shared" si="62"/>
        <v>-0.15467191094041433</v>
      </c>
      <c r="AF230" s="35">
        <f t="shared" si="63"/>
        <v>-3.8329343996734822E-2</v>
      </c>
      <c r="AG230" s="35">
        <f t="shared" si="64"/>
        <v>-6.4459439401183261E-2</v>
      </c>
      <c r="AH230" s="35">
        <f t="shared" si="64"/>
        <v>-2.4200530082066019E-2</v>
      </c>
    </row>
    <row r="231" spans="1:34">
      <c r="A231" s="28">
        <v>44176</v>
      </c>
      <c r="B231" s="12">
        <f>[1]!thsiFinD("ths_int_chg_ratio_index",B$1,$A$4,$A231,101)</f>
        <v>-6.7288652305958996</v>
      </c>
      <c r="C231" s="12">
        <f>[1]!thsiFinD("ths_int_chg_ratio_index",C$1,$A$4,$A231,101)</f>
        <v>52.969704185216003</v>
      </c>
      <c r="D231" s="12">
        <f>[1]!thsiFinD("ths_int_chg_ratio_index",D$1,$A$4,$A231,101)</f>
        <v>33.659853250401</v>
      </c>
      <c r="E231" s="12">
        <f>[1]!thsiFinD("ths_int_chg_ratio_index",E$1,$A$4,$A231,101)</f>
        <v>64.841573194372003</v>
      </c>
      <c r="F231" s="12">
        <f>[1]!thsiFinD("ths_adjustment_nvg_ratio_fund",F$1,$A$4,$A231,101)</f>
        <v>73.726212400245998</v>
      </c>
      <c r="G231" s="12">
        <f>[1]!thsiFinD("ths_adjustment_nvg_ratio_fund",G$1,$A$4,$A231,101)</f>
        <v>31.101021566402</v>
      </c>
      <c r="H231" s="12">
        <f>[1]!thsiFinD("ths_adjustment_nvg_ratio_fund",H$1,$A$4,$A231,101)</f>
        <v>36.307692307692001</v>
      </c>
      <c r="I231" s="12">
        <f>[1]!thsiFinD("ths_adjustment_nvg_ratio_fund",I$1,$A$4,$A231,101)</f>
        <v>48.154296875</v>
      </c>
      <c r="J231" s="32">
        <f t="shared" si="58"/>
        <v>0.41753936068591635</v>
      </c>
      <c r="K231" s="45">
        <f t="shared" si="59"/>
        <v>0.36185566349848275</v>
      </c>
      <c r="L231" s="45">
        <f t="shared" si="60"/>
        <v>0.47322305787334995</v>
      </c>
      <c r="M231" s="32">
        <f>[1]!thsiFinD("ths_int_chg_ratio_index",M$1,$A$4,$A231,101)/100</f>
        <v>0.55507612352217994</v>
      </c>
      <c r="N231" s="32">
        <f>[1]!thsiFinD("ths_int_chg_ratio_index",N$1,$A$4,$A231,101)/100</f>
        <v>0.17326237709242001</v>
      </c>
      <c r="O231" s="33">
        <f t="shared" si="53"/>
        <v>1.4175393606859163</v>
      </c>
      <c r="P231" s="33">
        <f t="shared" si="54"/>
        <v>1.3618556634984826</v>
      </c>
      <c r="Q231" s="33">
        <f t="shared" si="55"/>
        <v>1.4732230578733501</v>
      </c>
      <c r="R231" s="33">
        <f t="shared" si="56"/>
        <v>1.5550761235221799</v>
      </c>
      <c r="S231" s="33">
        <f t="shared" si="57"/>
        <v>1.17326237709242</v>
      </c>
      <c r="T231" s="32">
        <f t="shared" si="65"/>
        <v>-1.1693490956164121E-2</v>
      </c>
      <c r="U231" s="32">
        <f t="shared" si="66"/>
        <v>-9.5354394344789872E-3</v>
      </c>
      <c r="V231" s="32">
        <f t="shared" si="67"/>
        <v>-1.3680058134032391E-2</v>
      </c>
      <c r="W231" s="32">
        <f t="shared" si="68"/>
        <v>1.4682183610874588E-3</v>
      </c>
      <c r="X231" s="32">
        <f t="shared" si="68"/>
        <v>-1.1976523728714938E-2</v>
      </c>
      <c r="Y231" s="34">
        <f>MAX(O$4:O231)</f>
        <v>1.5898684592078638</v>
      </c>
      <c r="Z231" s="34">
        <f>MAX(P$4:P231)</f>
        <v>1.6265478360228376</v>
      </c>
      <c r="AA231" s="34">
        <f>MAX(Q$4:Q231)</f>
        <v>1.55318908239289</v>
      </c>
      <c r="AB231" s="34">
        <f>MAX(R$4:R231)</f>
        <v>1.6597850963507801</v>
      </c>
      <c r="AC231" s="34">
        <f>MAX(S$4:S231)</f>
        <v>1.2169347778206099</v>
      </c>
      <c r="AD231" s="35">
        <f t="shared" si="61"/>
        <v>-0.10839204811183478</v>
      </c>
      <c r="AE231" s="35">
        <f t="shared" si="62"/>
        <v>-0.16273248573590582</v>
      </c>
      <c r="AF231" s="35">
        <f t="shared" si="63"/>
        <v>-5.1485054476652525E-2</v>
      </c>
      <c r="AG231" s="35">
        <f t="shared" si="64"/>
        <v>-6.3085861572570012E-2</v>
      </c>
      <c r="AH231" s="35">
        <f t="shared" si="64"/>
        <v>-3.5887215588005561E-2</v>
      </c>
    </row>
    <row r="232" spans="1:34">
      <c r="A232" s="28">
        <v>44179</v>
      </c>
      <c r="B232" s="12">
        <f>[1]!thsiFinD("ths_int_chg_ratio_index",B$1,$A$4,$A232,101)</f>
        <v>-6.8973799534825</v>
      </c>
      <c r="C232" s="12">
        <f>[1]!thsiFinD("ths_int_chg_ratio_index",C$1,$A$4,$A232,101)</f>
        <v>55.221467346238001</v>
      </c>
      <c r="D232" s="12">
        <f>[1]!thsiFinD("ths_int_chg_ratio_index",D$1,$A$4,$A232,101)</f>
        <v>34.846714314882</v>
      </c>
      <c r="E232" s="12">
        <f>[1]!thsiFinD("ths_int_chg_ratio_index",E$1,$A$4,$A232,101)</f>
        <v>66.623387657403001</v>
      </c>
      <c r="F232" s="12">
        <f>[1]!thsiFinD("ths_adjustment_nvg_ratio_fund",F$1,$A$4,$A232,101)</f>
        <v>76.304481276857004</v>
      </c>
      <c r="G232" s="12">
        <f>[1]!thsiFinD("ths_adjustment_nvg_ratio_fund",G$1,$A$4,$A232,101)</f>
        <v>32.406356413167003</v>
      </c>
      <c r="H232" s="12">
        <f>[1]!thsiFinD("ths_adjustment_nvg_ratio_fund",H$1,$A$4,$A232,101)</f>
        <v>36.692307692307999</v>
      </c>
      <c r="I232" s="12">
        <f>[1]!thsiFinD("ths_adjustment_nvg_ratio_fund",I$1,$A$4,$A232,101)</f>
        <v>49.208984375</v>
      </c>
      <c r="J232" s="32">
        <f t="shared" si="58"/>
        <v>0.43050789890296565</v>
      </c>
      <c r="K232" s="45">
        <f t="shared" si="59"/>
        <v>0.37448547341260124</v>
      </c>
      <c r="L232" s="45">
        <f t="shared" si="60"/>
        <v>0.48653032439333005</v>
      </c>
      <c r="M232" s="32">
        <f>[1]!thsiFinD("ths_int_chg_ratio_index",M$1,$A$4,$A232,101)/100</f>
        <v>0.57013081729279003</v>
      </c>
      <c r="N232" s="32">
        <f>[1]!thsiFinD("ths_int_chg_ratio_index",N$1,$A$4,$A232,101)/100</f>
        <v>0.18376941974753</v>
      </c>
      <c r="O232" s="33">
        <f t="shared" si="53"/>
        <v>1.4305078989029656</v>
      </c>
      <c r="P232" s="33">
        <f t="shared" si="54"/>
        <v>1.3744854734126013</v>
      </c>
      <c r="Q232" s="33">
        <f t="shared" si="55"/>
        <v>1.4865303243933301</v>
      </c>
      <c r="R232" s="33">
        <f t="shared" si="56"/>
        <v>1.5701308172927901</v>
      </c>
      <c r="S232" s="33">
        <f t="shared" si="57"/>
        <v>1.1837694197475299</v>
      </c>
      <c r="T232" s="32">
        <f t="shared" si="65"/>
        <v>9.1486265402704881E-3</v>
      </c>
      <c r="U232" s="32">
        <f t="shared" si="66"/>
        <v>9.2739709887270649E-3</v>
      </c>
      <c r="V232" s="32">
        <f t="shared" si="67"/>
        <v>9.0327574285931078E-3</v>
      </c>
      <c r="W232" s="32">
        <f t="shared" si="68"/>
        <v>9.6810011695838138E-3</v>
      </c>
      <c r="X232" s="32">
        <f t="shared" si="68"/>
        <v>8.955407469170229E-3</v>
      </c>
      <c r="Y232" s="34">
        <f>MAX(O$4:O232)</f>
        <v>1.5898684592078638</v>
      </c>
      <c r="Z232" s="34">
        <f>MAX(P$4:P232)</f>
        <v>1.6265478360228376</v>
      </c>
      <c r="AA232" s="34">
        <f>MAX(Q$4:Q232)</f>
        <v>1.55318908239289</v>
      </c>
      <c r="AB232" s="34">
        <f>MAX(R$4:R232)</f>
        <v>1.6597850963507801</v>
      </c>
      <c r="AC232" s="34">
        <f>MAX(S$4:S232)</f>
        <v>1.2169347778206099</v>
      </c>
      <c r="AD232" s="35">
        <f t="shared" si="61"/>
        <v>-0.10023505993967452</v>
      </c>
      <c r="AE232" s="35">
        <f t="shared" si="62"/>
        <v>-0.15496769109881692</v>
      </c>
      <c r="AF232" s="35">
        <f t="shared" si="63"/>
        <v>-4.2917349056345033E-2</v>
      </c>
      <c r="AG232" s="35">
        <f t="shared" si="64"/>
        <v>-5.4015594702654379E-2</v>
      </c>
      <c r="AH232" s="35">
        <f t="shared" si="64"/>
        <v>-2.7253192757359823E-2</v>
      </c>
    </row>
    <row r="233" spans="1:34">
      <c r="A233" s="28">
        <v>44180</v>
      </c>
      <c r="B233" s="12">
        <f>[1]!thsiFinD("ths_int_chg_ratio_index",B$1,$A$4,$A233,101)</f>
        <v>-6.8111694725048997</v>
      </c>
      <c r="C233" s="12">
        <f>[1]!thsiFinD("ths_int_chg_ratio_index",C$1,$A$4,$A233,101)</f>
        <v>52.79470934175</v>
      </c>
      <c r="D233" s="12">
        <f>[1]!thsiFinD("ths_int_chg_ratio_index",D$1,$A$4,$A233,101)</f>
        <v>33.681672892865002</v>
      </c>
      <c r="E233" s="12">
        <f>[1]!thsiFinD("ths_int_chg_ratio_index",E$1,$A$4,$A233,101)</f>
        <v>69.567880408894993</v>
      </c>
      <c r="F233" s="12">
        <f>[1]!thsiFinD("ths_adjustment_nvg_ratio_fund",F$1,$A$4,$A233,101)</f>
        <v>77.777777777777999</v>
      </c>
      <c r="G233" s="12">
        <f>[1]!thsiFinD("ths_adjustment_nvg_ratio_fund",G$1,$A$4,$A233,101)</f>
        <v>32.860385925084998</v>
      </c>
      <c r="H233" s="12">
        <f>[1]!thsiFinD("ths_adjustment_nvg_ratio_fund",H$1,$A$4,$A233,101)</f>
        <v>38</v>
      </c>
      <c r="I233" s="12">
        <f>[1]!thsiFinD("ths_adjustment_nvg_ratio_fund",I$1,$A$4,$A233,101)</f>
        <v>50.390625</v>
      </c>
      <c r="J233" s="32">
        <f t="shared" si="58"/>
        <v>0.43532735234233511</v>
      </c>
      <c r="K233" s="45">
        <f t="shared" si="59"/>
        <v>0.37308273292751276</v>
      </c>
      <c r="L233" s="45">
        <f t="shared" si="60"/>
        <v>0.49757197175715745</v>
      </c>
      <c r="M233" s="32">
        <f>[1]!thsiFinD("ths_int_chg_ratio_index",M$1,$A$4,$A233,101)/100</f>
        <v>0.58129217882501993</v>
      </c>
      <c r="N233" s="32">
        <f>[1]!thsiFinD("ths_int_chg_ratio_index",N$1,$A$4,$A233,101)/100</f>
        <v>0.18595093238718</v>
      </c>
      <c r="O233" s="33">
        <f t="shared" si="53"/>
        <v>1.4353273523423351</v>
      </c>
      <c r="P233" s="33">
        <f t="shared" si="54"/>
        <v>1.3730827329275128</v>
      </c>
      <c r="Q233" s="33">
        <f t="shared" si="55"/>
        <v>1.4975719717571574</v>
      </c>
      <c r="R233" s="33">
        <f t="shared" si="56"/>
        <v>1.58129217882502</v>
      </c>
      <c r="S233" s="33">
        <f t="shared" si="57"/>
        <v>1.18595093238718</v>
      </c>
      <c r="T233" s="32">
        <f t="shared" si="65"/>
        <v>3.3690505610388666E-3</v>
      </c>
      <c r="U233" s="32">
        <f t="shared" si="66"/>
        <v>-1.0205567917758174E-3</v>
      </c>
      <c r="V233" s="32">
        <f t="shared" si="67"/>
        <v>7.4277982646155927E-3</v>
      </c>
      <c r="W233" s="32">
        <f t="shared" si="68"/>
        <v>7.1085551657881219E-3</v>
      </c>
      <c r="X233" s="32">
        <f t="shared" si="68"/>
        <v>1.8428526732134909E-3</v>
      </c>
      <c r="Y233" s="34">
        <f>MAX(O$4:O233)</f>
        <v>1.5898684592078638</v>
      </c>
      <c r="Z233" s="34">
        <f>MAX(P$4:P233)</f>
        <v>1.6265478360228376</v>
      </c>
      <c r="AA233" s="34">
        <f>MAX(Q$4:Q233)</f>
        <v>1.55318908239289</v>
      </c>
      <c r="AB233" s="34">
        <f>MAX(R$4:R233)</f>
        <v>1.6597850963507801</v>
      </c>
      <c r="AC233" s="34">
        <f>MAX(S$4:S233)</f>
        <v>1.2169347778206099</v>
      </c>
      <c r="AD233" s="35">
        <f t="shared" si="61"/>
        <v>-9.7203706363561238E-2</v>
      </c>
      <c r="AE233" s="35">
        <f t="shared" si="62"/>
        <v>-0.15583009456093611</v>
      </c>
      <c r="AF233" s="35">
        <f t="shared" si="63"/>
        <v>-3.5808332202572069E-2</v>
      </c>
      <c r="AG233" s="35">
        <f t="shared" si="64"/>
        <v>-4.729101237162292E-2</v>
      </c>
      <c r="AH233" s="35">
        <f t="shared" si="64"/>
        <v>-2.5460563703272876E-2</v>
      </c>
    </row>
    <row r="234" spans="1:34">
      <c r="A234" s="28">
        <v>44181</v>
      </c>
      <c r="B234" s="12">
        <f>[1]!thsiFinD("ths_int_chg_ratio_index",B$1,$A$4,$A234,101)</f>
        <v>-8.8949749753143994</v>
      </c>
      <c r="C234" s="12">
        <f>[1]!thsiFinD("ths_int_chg_ratio_index",C$1,$A$4,$A234,101)</f>
        <v>50.341789755335</v>
      </c>
      <c r="D234" s="12">
        <f>[1]!thsiFinD("ths_int_chg_ratio_index",D$1,$A$4,$A234,101)</f>
        <v>31.911526204066998</v>
      </c>
      <c r="E234" s="12">
        <f>[1]!thsiFinD("ths_int_chg_ratio_index",E$1,$A$4,$A234,101)</f>
        <v>69.898913436212993</v>
      </c>
      <c r="F234" s="12">
        <f>[1]!thsiFinD("ths_adjustment_nvg_ratio_fund",F$1,$A$4,$A234,101)</f>
        <v>76.734192756292003</v>
      </c>
      <c r="G234" s="12">
        <f>[1]!thsiFinD("ths_adjustment_nvg_ratio_fund",G$1,$A$4,$A234,101)</f>
        <v>32.576617480136001</v>
      </c>
      <c r="H234" s="12">
        <f>[1]!thsiFinD("ths_adjustment_nvg_ratio_fund",H$1,$A$4,$A234,101)</f>
        <v>37.538461538462002</v>
      </c>
      <c r="I234" s="12">
        <f>[1]!thsiFinD("ths_adjustment_nvg_ratio_fund",I$1,$A$4,$A234,101)</f>
        <v>49.4140625</v>
      </c>
      <c r="J234" s="32">
        <f t="shared" si="58"/>
        <v>0.4244007358689883</v>
      </c>
      <c r="K234" s="45">
        <f t="shared" si="59"/>
        <v>0.35814313605075149</v>
      </c>
      <c r="L234" s="45">
        <f t="shared" si="60"/>
        <v>0.49065833568722506</v>
      </c>
      <c r="M234" s="32">
        <f>[1]!thsiFinD("ths_int_chg_ratio_index",M$1,$A$4,$A234,101)/100</f>
        <v>0.57254166434478004</v>
      </c>
      <c r="N234" s="32">
        <f>[1]!thsiFinD("ths_int_chg_ratio_index",N$1,$A$4,$A234,101)/100</f>
        <v>0.18625863534612999</v>
      </c>
      <c r="O234" s="33">
        <f t="shared" si="53"/>
        <v>1.4244007358689883</v>
      </c>
      <c r="P234" s="33">
        <f t="shared" si="54"/>
        <v>1.3581431360507514</v>
      </c>
      <c r="Q234" s="33">
        <f t="shared" si="55"/>
        <v>1.4906583356872249</v>
      </c>
      <c r="R234" s="33">
        <f t="shared" si="56"/>
        <v>1.57254166434478</v>
      </c>
      <c r="S234" s="33">
        <f t="shared" si="57"/>
        <v>1.18625863534613</v>
      </c>
      <c r="T234" s="32">
        <f t="shared" si="65"/>
        <v>-7.6126302864050199E-3</v>
      </c>
      <c r="U234" s="32">
        <f t="shared" si="66"/>
        <v>-1.0880332640196499E-2</v>
      </c>
      <c r="V234" s="32">
        <f t="shared" si="67"/>
        <v>-4.616563477627289E-3</v>
      </c>
      <c r="W234" s="32">
        <f t="shared" si="68"/>
        <v>-5.5337745910702951E-3</v>
      </c>
      <c r="X234" s="32">
        <f t="shared" si="68"/>
        <v>2.5945673682348236E-4</v>
      </c>
      <c r="Y234" s="34">
        <f>MAX(O$4:O234)</f>
        <v>1.5898684592078638</v>
      </c>
      <c r="Z234" s="34">
        <f>MAX(P$4:P234)</f>
        <v>1.6265478360228376</v>
      </c>
      <c r="AA234" s="34">
        <f>MAX(Q$4:Q234)</f>
        <v>1.55318908239289</v>
      </c>
      <c r="AB234" s="34">
        <f>MAX(R$4:R234)</f>
        <v>1.6597850963507801</v>
      </c>
      <c r="AC234" s="34">
        <f>MAX(S$4:S234)</f>
        <v>1.2169347778206099</v>
      </c>
      <c r="AD234" s="35">
        <f t="shared" si="61"/>
        <v>-0.10407636077095217</v>
      </c>
      <c r="AE234" s="35">
        <f t="shared" si="62"/>
        <v>-0.16501494393695626</v>
      </c>
      <c r="AF234" s="35">
        <f t="shared" si="63"/>
        <v>-4.0259584241558177E-2</v>
      </c>
      <c r="AG234" s="35">
        <f t="shared" si="64"/>
        <v>-5.256308916004504E-2</v>
      </c>
      <c r="AH234" s="35">
        <f t="shared" si="64"/>
        <v>-2.5207712881225586E-2</v>
      </c>
    </row>
    <row r="235" spans="1:34">
      <c r="A235" s="28">
        <v>44182</v>
      </c>
      <c r="B235" s="12">
        <f>[1]!thsiFinD("ths_int_chg_ratio_index",B$1,$A$4,$A235,101)</f>
        <v>-8.6006889585690001</v>
      </c>
      <c r="C235" s="12">
        <f>[1]!thsiFinD("ths_int_chg_ratio_index",C$1,$A$4,$A235,101)</f>
        <v>50.964299215570001</v>
      </c>
      <c r="D235" s="12">
        <f>[1]!thsiFinD("ths_int_chg_ratio_index",D$1,$A$4,$A235,101)</f>
        <v>33.698942281798999</v>
      </c>
      <c r="E235" s="12">
        <f>[1]!thsiFinD("ths_int_chg_ratio_index",E$1,$A$4,$A235,101)</f>
        <v>71.523502661861002</v>
      </c>
      <c r="F235" s="12">
        <f>[1]!thsiFinD("ths_adjustment_nvg_ratio_fund",F$1,$A$4,$A235,101)</f>
        <v>76.550030693677002</v>
      </c>
      <c r="G235" s="12">
        <f>[1]!thsiFinD("ths_adjustment_nvg_ratio_fund",G$1,$A$4,$A235,101)</f>
        <v>33.030646992054002</v>
      </c>
      <c r="H235" s="12">
        <f>[1]!thsiFinD("ths_adjustment_nvg_ratio_fund",H$1,$A$4,$A235,101)</f>
        <v>37.769230769231001</v>
      </c>
      <c r="I235" s="12">
        <f>[1]!thsiFinD("ths_adjustment_nvg_ratio_fund",I$1,$A$4,$A235,101)</f>
        <v>50.8984375</v>
      </c>
      <c r="J235" s="32">
        <f t="shared" si="58"/>
        <v>0.43229300144452876</v>
      </c>
      <c r="K235" s="45">
        <f t="shared" si="59"/>
        <v>0.36896513800165254</v>
      </c>
      <c r="L235" s="45">
        <f t="shared" si="60"/>
        <v>0.49562086488740503</v>
      </c>
      <c r="M235" s="32">
        <f>[1]!thsiFinD("ths_int_chg_ratio_index",M$1,$A$4,$A235,101)/100</f>
        <v>0.58807051092164997</v>
      </c>
      <c r="N235" s="32">
        <f>[1]!thsiFinD("ths_int_chg_ratio_index",N$1,$A$4,$A235,101)/100</f>
        <v>0.20120403983582999</v>
      </c>
      <c r="O235" s="33">
        <f t="shared" si="53"/>
        <v>1.4322930014445288</v>
      </c>
      <c r="P235" s="33">
        <f t="shared" si="54"/>
        <v>1.3689651380016525</v>
      </c>
      <c r="Q235" s="33">
        <f t="shared" si="55"/>
        <v>1.495620864887405</v>
      </c>
      <c r="R235" s="33">
        <f t="shared" si="56"/>
        <v>1.58807051092165</v>
      </c>
      <c r="S235" s="33">
        <f t="shared" si="57"/>
        <v>1.2012040398358299</v>
      </c>
      <c r="T235" s="32">
        <f t="shared" si="65"/>
        <v>5.5407620740419716E-3</v>
      </c>
      <c r="U235" s="32">
        <f t="shared" si="66"/>
        <v>7.9682337329847197E-3</v>
      </c>
      <c r="V235" s="32">
        <f t="shared" si="67"/>
        <v>3.3290856002172742E-3</v>
      </c>
      <c r="W235" s="32">
        <f t="shared" si="68"/>
        <v>9.8749985001767016E-3</v>
      </c>
      <c r="X235" s="32">
        <f t="shared" si="68"/>
        <v>1.2598774031549409E-2</v>
      </c>
      <c r="Y235" s="34">
        <f>MAX(O$4:O235)</f>
        <v>1.5898684592078638</v>
      </c>
      <c r="Z235" s="34">
        <f>MAX(P$4:P235)</f>
        <v>1.6265478360228376</v>
      </c>
      <c r="AA235" s="34">
        <f>MAX(Q$4:Q235)</f>
        <v>1.55318908239289</v>
      </c>
      <c r="AB235" s="34">
        <f>MAX(R$4:R235)</f>
        <v>1.6597850963507801</v>
      </c>
      <c r="AC235" s="34">
        <f>MAX(S$4:S235)</f>
        <v>1.2169347778206099</v>
      </c>
      <c r="AD235" s="35">
        <f t="shared" si="61"/>
        <v>-9.9112261049474126E-2</v>
      </c>
      <c r="AE235" s="35">
        <f t="shared" si="62"/>
        <v>-0.15836158784669674</v>
      </c>
      <c r="AF235" s="35">
        <f t="shared" si="63"/>
        <v>-3.706452624351031E-2</v>
      </c>
      <c r="AG235" s="35">
        <f t="shared" si="64"/>
        <v>-4.3207151086488538E-2</v>
      </c>
      <c r="AH235" s="35">
        <f t="shared" si="64"/>
        <v>-1.2926525128118982E-2</v>
      </c>
    </row>
    <row r="236" spans="1:34">
      <c r="A236" s="28">
        <v>44183</v>
      </c>
      <c r="B236" s="12">
        <f>[1]!thsiFinD("ths_int_chg_ratio_index",B$1,$A$4,$A236,101)</f>
        <v>-9.3731638792806002</v>
      </c>
      <c r="C236" s="12">
        <f>[1]!thsiFinD("ths_int_chg_ratio_index",C$1,$A$4,$A236,101)</f>
        <v>50.816832243194</v>
      </c>
      <c r="D236" s="12">
        <f>[1]!thsiFinD("ths_int_chg_ratio_index",D$1,$A$4,$A236,101)</f>
        <v>33.478156919808001</v>
      </c>
      <c r="E236" s="12">
        <f>[1]!thsiFinD("ths_int_chg_ratio_index",E$1,$A$4,$A236,101)</f>
        <v>71.968785507902993</v>
      </c>
      <c r="F236" s="12">
        <f>[1]!thsiFinD("ths_adjustment_nvg_ratio_fund",F$1,$A$4,$A236,101)</f>
        <v>77.777777777777999</v>
      </c>
      <c r="G236" s="12">
        <f>[1]!thsiFinD("ths_adjustment_nvg_ratio_fund",G$1,$A$4,$A236,101)</f>
        <v>32.973893303064997</v>
      </c>
      <c r="H236" s="12">
        <f>[1]!thsiFinD("ths_adjustment_nvg_ratio_fund",H$1,$A$4,$A236,101)</f>
        <v>37.615384615384997</v>
      </c>
      <c r="I236" s="12">
        <f>[1]!thsiFinD("ths_adjustment_nvg_ratio_fund",I$1,$A$4,$A236,101)</f>
        <v>52.392578125</v>
      </c>
      <c r="J236" s="32">
        <f t="shared" si="58"/>
        <v>0.43456280576606549</v>
      </c>
      <c r="K236" s="45">
        <f t="shared" si="59"/>
        <v>0.367226526979061</v>
      </c>
      <c r="L236" s="45">
        <f t="shared" si="60"/>
        <v>0.50189908455306997</v>
      </c>
      <c r="M236" s="32">
        <f>[1]!thsiFinD("ths_int_chg_ratio_index",M$1,$A$4,$A236,101)/100</f>
        <v>0.58877499445192005</v>
      </c>
      <c r="N236" s="32">
        <f>[1]!thsiFinD("ths_int_chg_ratio_index",N$1,$A$4,$A236,101)/100</f>
        <v>0.19723082537841002</v>
      </c>
      <c r="O236" s="33">
        <f t="shared" si="53"/>
        <v>1.4345628057660655</v>
      </c>
      <c r="P236" s="33">
        <f t="shared" si="54"/>
        <v>1.3672265269790609</v>
      </c>
      <c r="Q236" s="33">
        <f t="shared" si="55"/>
        <v>1.50189908455307</v>
      </c>
      <c r="R236" s="33">
        <f t="shared" si="56"/>
        <v>1.5887749944519201</v>
      </c>
      <c r="S236" s="33">
        <f t="shared" si="57"/>
        <v>1.1972308253784101</v>
      </c>
      <c r="T236" s="32">
        <f t="shared" si="65"/>
        <v>1.5847346312853894E-3</v>
      </c>
      <c r="U236" s="32">
        <f t="shared" si="66"/>
        <v>-1.2700184791627489E-3</v>
      </c>
      <c r="V236" s="32">
        <f t="shared" si="67"/>
        <v>4.1977347421786604E-3</v>
      </c>
      <c r="W236" s="32">
        <f t="shared" si="68"/>
        <v>4.4360972981061231E-4</v>
      </c>
      <c r="X236" s="32">
        <f t="shared" si="68"/>
        <v>-3.3076932191826725E-3</v>
      </c>
      <c r="Y236" s="34">
        <f>MAX(O$4:O236)</f>
        <v>1.5898684592078638</v>
      </c>
      <c r="Z236" s="34">
        <f>MAX(P$4:P236)</f>
        <v>1.6265478360228376</v>
      </c>
      <c r="AA236" s="34">
        <f>MAX(Q$4:Q236)</f>
        <v>1.55318908239289</v>
      </c>
      <c r="AB236" s="34">
        <f>MAX(R$4:R236)</f>
        <v>1.6597850963507801</v>
      </c>
      <c r="AC236" s="34">
        <f>MAX(S$4:S236)</f>
        <v>1.2169347778206099</v>
      </c>
      <c r="AD236" s="35">
        <f t="shared" si="61"/>
        <v>-9.7684593050658908E-2</v>
      </c>
      <c r="AE236" s="35">
        <f t="shared" si="62"/>
        <v>-0.15943048418290462</v>
      </c>
      <c r="AF236" s="35">
        <f t="shared" si="63"/>
        <v>-3.3022378550846554E-2</v>
      </c>
      <c r="AG236" s="35">
        <f t="shared" si="64"/>
        <v>-4.2782708469297326E-2</v>
      </c>
      <c r="AH236" s="35">
        <f t="shared" si="64"/>
        <v>-1.6191461367787818E-2</v>
      </c>
    </row>
    <row r="237" spans="1:34">
      <c r="A237" s="28">
        <v>44186</v>
      </c>
      <c r="B237" s="12">
        <f>[1]!thsiFinD("ths_int_chg_ratio_index",B$1,$A$4,$A237,101)</f>
        <v>-8.4676151999825997</v>
      </c>
      <c r="C237" s="12">
        <f>[1]!thsiFinD("ths_int_chg_ratio_index",C$1,$A$4,$A237,101)</f>
        <v>56.689595576210998</v>
      </c>
      <c r="D237" s="12">
        <f>[1]!thsiFinD("ths_int_chg_ratio_index",D$1,$A$4,$A237,101)</f>
        <v>36.180899643962</v>
      </c>
      <c r="E237" s="12">
        <f>[1]!thsiFinD("ths_int_chg_ratio_index",E$1,$A$4,$A237,101)</f>
        <v>79.063340146339996</v>
      </c>
      <c r="F237" s="12">
        <f>[1]!thsiFinD("ths_adjustment_nvg_ratio_fund",F$1,$A$4,$A237,101)</f>
        <v>79.066912216082997</v>
      </c>
      <c r="G237" s="12">
        <f>[1]!thsiFinD("ths_adjustment_nvg_ratio_fund",G$1,$A$4,$A237,101)</f>
        <v>36.606129398410999</v>
      </c>
      <c r="H237" s="12">
        <f>[1]!thsiFinD("ths_adjustment_nvg_ratio_fund",H$1,$A$4,$A237,101)</f>
        <v>40.769230769231001</v>
      </c>
      <c r="I237" s="12">
        <f>[1]!thsiFinD("ths_adjustment_nvg_ratio_fund",I$1,$A$4,$A237,101)</f>
        <v>57.294921875</v>
      </c>
      <c r="J237" s="32">
        <f t="shared" si="58"/>
        <v>0.4715042680315692</v>
      </c>
      <c r="K237" s="45">
        <f t="shared" si="59"/>
        <v>0.40866555041632596</v>
      </c>
      <c r="L237" s="45">
        <f t="shared" si="60"/>
        <v>0.53434298564681249</v>
      </c>
      <c r="M237" s="32">
        <f>[1]!thsiFinD("ths_int_chg_ratio_index",M$1,$A$4,$A237,101)/100</f>
        <v>0.6239865594788</v>
      </c>
      <c r="N237" s="32">
        <f>[1]!thsiFinD("ths_int_chg_ratio_index",N$1,$A$4,$A237,101)/100</f>
        <v>0.21052822256837</v>
      </c>
      <c r="O237" s="33">
        <f t="shared" si="53"/>
        <v>1.4715042680315693</v>
      </c>
      <c r="P237" s="33">
        <f t="shared" si="54"/>
        <v>1.4086655504163259</v>
      </c>
      <c r="Q237" s="33">
        <f t="shared" si="55"/>
        <v>1.5343429856468125</v>
      </c>
      <c r="R237" s="33">
        <f t="shared" si="56"/>
        <v>1.6239865594788001</v>
      </c>
      <c r="S237" s="33">
        <f t="shared" si="57"/>
        <v>1.21052822256837</v>
      </c>
      <c r="T237" s="32">
        <f t="shared" si="65"/>
        <v>2.575102471430446E-2</v>
      </c>
      <c r="U237" s="32">
        <f t="shared" si="66"/>
        <v>3.0308820535267289E-2</v>
      </c>
      <c r="V237" s="32">
        <f t="shared" si="67"/>
        <v>2.160191814977841E-2</v>
      </c>
      <c r="W237" s="32">
        <f t="shared" si="68"/>
        <v>2.2162713505587961E-2</v>
      </c>
      <c r="X237" s="32">
        <f t="shared" si="68"/>
        <v>1.1106794870368475E-2</v>
      </c>
      <c r="Y237" s="34">
        <f>MAX(O$4:O237)</f>
        <v>1.5898684592078638</v>
      </c>
      <c r="Z237" s="34">
        <f>MAX(P$4:P237)</f>
        <v>1.6265478360228376</v>
      </c>
      <c r="AA237" s="34">
        <f>MAX(Q$4:Q237)</f>
        <v>1.55318908239289</v>
      </c>
      <c r="AB237" s="34">
        <f>MAX(R$4:R237)</f>
        <v>1.6597850963507801</v>
      </c>
      <c r="AC237" s="34">
        <f>MAX(S$4:S237)</f>
        <v>1.2169347778206099</v>
      </c>
      <c r="AD237" s="35">
        <f t="shared" si="61"/>
        <v>-7.4449046706208777E-2</v>
      </c>
      <c r="AE237" s="35">
        <f t="shared" si="62"/>
        <v>-0.13395381358058778</v>
      </c>
      <c r="AF237" s="35">
        <f t="shared" si="63"/>
        <v>-1.2133807119634521E-2</v>
      </c>
      <c r="AG237" s="35">
        <f t="shared" si="64"/>
        <v>-2.1568175874507434E-2</v>
      </c>
      <c r="AH237" s="35">
        <f t="shared" si="64"/>
        <v>-5.2645017374828296E-3</v>
      </c>
    </row>
    <row r="238" spans="1:34">
      <c r="A238" s="28">
        <v>44187</v>
      </c>
      <c r="B238" s="12">
        <f>[1]!thsiFinD("ths_int_chg_ratio_index",B$1,$A$4,$A238,101)</f>
        <v>-10.649849979059001</v>
      </c>
      <c r="C238" s="12">
        <f>[1]!thsiFinD("ths_int_chg_ratio_index",C$1,$A$4,$A238,101)</f>
        <v>50.942425409287999</v>
      </c>
      <c r="D238" s="12">
        <f>[1]!thsiFinD("ths_int_chg_ratio_index",D$1,$A$4,$A238,101)</f>
        <v>33.234022088735003</v>
      </c>
      <c r="E238" s="12">
        <f>[1]!thsiFinD("ths_int_chg_ratio_index",E$1,$A$4,$A238,101)</f>
        <v>74.72302453268</v>
      </c>
      <c r="F238" s="12">
        <f>[1]!thsiFinD("ths_adjustment_nvg_ratio_fund",F$1,$A$4,$A238,101)</f>
        <v>74.585635359115997</v>
      </c>
      <c r="G238" s="12">
        <f>[1]!thsiFinD("ths_adjustment_nvg_ratio_fund",G$1,$A$4,$A238,101)</f>
        <v>33.654937570942003</v>
      </c>
      <c r="H238" s="12">
        <f>[1]!thsiFinD("ths_adjustment_nvg_ratio_fund",H$1,$A$4,$A238,101)</f>
        <v>36.615384615384997</v>
      </c>
      <c r="I238" s="12">
        <f>[1]!thsiFinD("ths_adjustment_nvg_ratio_fund",I$1,$A$4,$A238,101)</f>
        <v>54.580078125</v>
      </c>
      <c r="J238" s="32">
        <f t="shared" si="58"/>
        <v>0.43460707215260874</v>
      </c>
      <c r="K238" s="45">
        <f t="shared" si="59"/>
        <v>0.37062405512911001</v>
      </c>
      <c r="L238" s="45">
        <f t="shared" si="60"/>
        <v>0.49859008917610753</v>
      </c>
      <c r="M238" s="32">
        <f>[1]!thsiFinD("ths_int_chg_ratio_index",M$1,$A$4,$A238,101)/100</f>
        <v>0.59363814026515005</v>
      </c>
      <c r="N238" s="32">
        <f>[1]!thsiFinD("ths_int_chg_ratio_index",N$1,$A$4,$A238,101)/100</f>
        <v>0.18890918771325002</v>
      </c>
      <c r="O238" s="33">
        <f t="shared" si="53"/>
        <v>1.4346070721526087</v>
      </c>
      <c r="P238" s="33">
        <f t="shared" si="54"/>
        <v>1.37062405512911</v>
      </c>
      <c r="Q238" s="33">
        <f t="shared" si="55"/>
        <v>1.4985900891761075</v>
      </c>
      <c r="R238" s="33">
        <f t="shared" si="56"/>
        <v>1.59363814026515</v>
      </c>
      <c r="S238" s="33">
        <f t="shared" si="57"/>
        <v>1.18890918771325</v>
      </c>
      <c r="T238" s="32">
        <f t="shared" si="65"/>
        <v>-2.5074474250977197E-2</v>
      </c>
      <c r="U238" s="32">
        <f t="shared" si="66"/>
        <v>-2.7005342237533148E-2</v>
      </c>
      <c r="V238" s="32">
        <f t="shared" si="67"/>
        <v>-2.3301762907745882E-2</v>
      </c>
      <c r="W238" s="32">
        <f t="shared" si="68"/>
        <v>-1.8687604916748812E-2</v>
      </c>
      <c r="X238" s="32">
        <f t="shared" si="68"/>
        <v>-1.7859174575253545E-2</v>
      </c>
      <c r="Y238" s="34">
        <f>MAX(O$4:O238)</f>
        <v>1.5898684592078638</v>
      </c>
      <c r="Z238" s="34">
        <f>MAX(P$4:P238)</f>
        <v>1.6265478360228376</v>
      </c>
      <c r="AA238" s="34">
        <f>MAX(Q$4:Q238)</f>
        <v>1.55318908239289</v>
      </c>
      <c r="AB238" s="34">
        <f>MAX(R$4:R238)</f>
        <v>1.6597850963507801</v>
      </c>
      <c r="AC238" s="34">
        <f>MAX(S$4:S238)</f>
        <v>1.2169347778206099</v>
      </c>
      <c r="AD238" s="35">
        <f t="shared" si="61"/>
        <v>-9.765675025254128E-2</v>
      </c>
      <c r="AE238" s="35">
        <f t="shared" si="62"/>
        <v>-0.15734168723835451</v>
      </c>
      <c r="AF238" s="35">
        <f t="shared" si="63"/>
        <v>-3.5152830930710421E-2</v>
      </c>
      <c r="AG238" s="35">
        <f t="shared" si="64"/>
        <v>-3.9852723241738608E-2</v>
      </c>
      <c r="AH238" s="35">
        <f t="shared" si="64"/>
        <v>-2.3029656657154951E-2</v>
      </c>
    </row>
    <row r="239" spans="1:34">
      <c r="A239" s="28">
        <v>44188</v>
      </c>
      <c r="B239" s="12">
        <f>[1]!thsiFinD("ths_int_chg_ratio_index",B$1,$A$4,$A239,101)</f>
        <v>-9.5303953834247999</v>
      </c>
      <c r="C239" s="12">
        <f>[1]!thsiFinD("ths_int_chg_ratio_index",C$1,$A$4,$A239,101)</f>
        <v>55.609366065990002</v>
      </c>
      <c r="D239" s="12">
        <f>[1]!thsiFinD("ths_int_chg_ratio_index",D$1,$A$4,$A239,101)</f>
        <v>34.996931520841997</v>
      </c>
      <c r="E239" s="12">
        <f>[1]!thsiFinD("ths_int_chg_ratio_index",E$1,$A$4,$A239,101)</f>
        <v>76.751892356138995</v>
      </c>
      <c r="F239" s="12">
        <f>[1]!thsiFinD("ths_adjustment_nvg_ratio_fund",F$1,$A$4,$A239,101)</f>
        <v>76.979742173112001</v>
      </c>
      <c r="G239" s="12">
        <f>[1]!thsiFinD("ths_adjustment_nvg_ratio_fund",G$1,$A$4,$A239,101)</f>
        <v>35.641316685584997</v>
      </c>
      <c r="H239" s="12">
        <f>[1]!thsiFinD("ths_adjustment_nvg_ratio_fund",H$1,$A$4,$A239,101)</f>
        <v>38.230769230768999</v>
      </c>
      <c r="I239" s="12">
        <f>[1]!thsiFinD("ths_adjustment_nvg_ratio_fund",I$1,$A$4,$A239,101)</f>
        <v>58.359375</v>
      </c>
      <c r="J239" s="32">
        <f t="shared" si="58"/>
        <v>0.45879874706126522</v>
      </c>
      <c r="K239" s="45">
        <f t="shared" si="59"/>
        <v>0.39456948639886547</v>
      </c>
      <c r="L239" s="45">
        <f t="shared" si="60"/>
        <v>0.52302800772366498</v>
      </c>
      <c r="M239" s="32">
        <f>[1]!thsiFinD("ths_int_chg_ratio_index",M$1,$A$4,$A239,101)/100</f>
        <v>0.60667988428716002</v>
      </c>
      <c r="N239" s="32">
        <f>[1]!thsiFinD("ths_int_chg_ratio_index",N$1,$A$4,$A239,101)/100</f>
        <v>0.19923476393021999</v>
      </c>
      <c r="O239" s="33">
        <f t="shared" si="53"/>
        <v>1.4587987470612651</v>
      </c>
      <c r="P239" s="33">
        <f t="shared" si="54"/>
        <v>1.3945694863988654</v>
      </c>
      <c r="Q239" s="33">
        <f t="shared" si="55"/>
        <v>1.5230280077236649</v>
      </c>
      <c r="R239" s="33">
        <f t="shared" si="56"/>
        <v>1.6066798842871601</v>
      </c>
      <c r="S239" s="33">
        <f t="shared" si="57"/>
        <v>1.1992347639302201</v>
      </c>
      <c r="T239" s="32">
        <f t="shared" si="65"/>
        <v>1.6862927402384154E-2</v>
      </c>
      <c r="U239" s="32">
        <f t="shared" si="66"/>
        <v>1.7470458934488509E-2</v>
      </c>
      <c r="V239" s="32">
        <f t="shared" si="67"/>
        <v>1.6307273566044111E-2</v>
      </c>
      <c r="W239" s="32">
        <f t="shared" si="68"/>
        <v>8.1836294529447073E-3</v>
      </c>
      <c r="X239" s="32">
        <f t="shared" si="68"/>
        <v>8.6849158234114654E-3</v>
      </c>
      <c r="Y239" s="34">
        <f>MAX(O$4:O239)</f>
        <v>1.5898684592078638</v>
      </c>
      <c r="Z239" s="34">
        <f>MAX(P$4:P239)</f>
        <v>1.6265478360228376</v>
      </c>
      <c r="AA239" s="34">
        <f>MAX(Q$4:Q239)</f>
        <v>1.55318908239289</v>
      </c>
      <c r="AB239" s="34">
        <f>MAX(R$4:R239)</f>
        <v>1.6597850963507801</v>
      </c>
      <c r="AC239" s="34">
        <f>MAX(S$4:S239)</f>
        <v>1.2169347778206099</v>
      </c>
      <c r="AD239" s="35">
        <f t="shared" si="61"/>
        <v>-8.2440601540018532E-2</v>
      </c>
      <c r="AE239" s="35">
        <f t="shared" si="62"/>
        <v>-0.1426200597894467</v>
      </c>
      <c r="AF239" s="35">
        <f t="shared" si="63"/>
        <v>-1.9418804195274197E-2</v>
      </c>
      <c r="AG239" s="35">
        <f t="shared" si="64"/>
        <v>-3.1995233708494886E-2</v>
      </c>
      <c r="AH239" s="35">
        <f t="shared" si="64"/>
        <v>-1.4544751463252958E-2</v>
      </c>
    </row>
    <row r="240" spans="1:34">
      <c r="A240" s="28">
        <v>44189</v>
      </c>
      <c r="B240" s="12">
        <f>[1]!thsiFinD("ths_int_chg_ratio_index",B$1,$A$4,$A240,101)</f>
        <v>-11.064866767525</v>
      </c>
      <c r="C240" s="12">
        <f>[1]!thsiFinD("ths_int_chg_ratio_index",C$1,$A$4,$A240,101)</f>
        <v>54.046493809852997</v>
      </c>
      <c r="D240" s="12">
        <f>[1]!thsiFinD("ths_int_chg_ratio_index",D$1,$A$4,$A240,101)</f>
        <v>32.194024379551998</v>
      </c>
      <c r="E240" s="12">
        <f>[1]!thsiFinD("ths_int_chg_ratio_index",E$1,$A$4,$A240,101)</f>
        <v>75.573164967188006</v>
      </c>
      <c r="F240" s="12">
        <f>[1]!thsiFinD("ths_adjustment_nvg_ratio_fund",F$1,$A$4,$A240,101)</f>
        <v>74.892572130141005</v>
      </c>
      <c r="G240" s="12">
        <f>[1]!thsiFinD("ths_adjustment_nvg_ratio_fund",G$1,$A$4,$A240,101)</f>
        <v>34.846765039727998</v>
      </c>
      <c r="H240" s="12">
        <f>[1]!thsiFinD("ths_adjustment_nvg_ratio_fund",H$1,$A$4,$A240,101)</f>
        <v>38.384615384615003</v>
      </c>
      <c r="I240" s="12">
        <f>[1]!thsiFinD("ths_adjustment_nvg_ratio_fund",I$1,$A$4,$A240,101)</f>
        <v>57.32421875</v>
      </c>
      <c r="J240" s="32">
        <f t="shared" si="58"/>
        <v>0.44524623461694002</v>
      </c>
      <c r="K240" s="45">
        <f t="shared" si="59"/>
        <v>0.37687204097267002</v>
      </c>
      <c r="L240" s="45">
        <f t="shared" si="60"/>
        <v>0.51362042826121002</v>
      </c>
      <c r="M240" s="32">
        <f>[1]!thsiFinD("ths_int_chg_ratio_index",M$1,$A$4,$A240,101)/100</f>
        <v>0.58962250593179999</v>
      </c>
      <c r="N240" s="32">
        <f>[1]!thsiFinD("ths_int_chg_ratio_index",N$1,$A$4,$A240,101)/100</f>
        <v>0.19347007797161</v>
      </c>
      <c r="O240" s="33">
        <f t="shared" si="53"/>
        <v>1.4452462346169401</v>
      </c>
      <c r="P240" s="33">
        <f t="shared" si="54"/>
        <v>1.37687204097267</v>
      </c>
      <c r="Q240" s="33">
        <f t="shared" si="55"/>
        <v>1.51362042826121</v>
      </c>
      <c r="R240" s="33">
        <f t="shared" si="56"/>
        <v>1.5896225059317999</v>
      </c>
      <c r="S240" s="33">
        <f t="shared" si="57"/>
        <v>1.1934700779716101</v>
      </c>
      <c r="T240" s="32">
        <f t="shared" si="65"/>
        <v>-9.2901865124482841E-3</v>
      </c>
      <c r="U240" s="32">
        <f t="shared" si="66"/>
        <v>-1.2690257171691477E-2</v>
      </c>
      <c r="V240" s="32">
        <f t="shared" si="67"/>
        <v>-6.1768919643937492E-3</v>
      </c>
      <c r="W240" s="32">
        <f t="shared" si="68"/>
        <v>-1.0616538192938285E-2</v>
      </c>
      <c r="X240" s="32">
        <f t="shared" si="68"/>
        <v>-4.8069703547598541E-3</v>
      </c>
      <c r="Y240" s="34">
        <f>MAX(O$4:O240)</f>
        <v>1.5898684592078638</v>
      </c>
      <c r="Z240" s="34">
        <f>MAX(P$4:P240)</f>
        <v>1.6265478360228376</v>
      </c>
      <c r="AA240" s="34">
        <f>MAX(Q$4:Q240)</f>
        <v>1.55318908239289</v>
      </c>
      <c r="AB240" s="34">
        <f>MAX(R$4:R240)</f>
        <v>1.6597850963507801</v>
      </c>
      <c r="AC240" s="34">
        <f>MAX(S$4:S240)</f>
        <v>1.2169347778206099</v>
      </c>
      <c r="AD240" s="35">
        <f t="shared" si="61"/>
        <v>-9.0964899487961604E-2</v>
      </c>
      <c r="AE240" s="35">
        <f t="shared" si="62"/>
        <v>-0.15350043172456806</v>
      </c>
      <c r="AF240" s="35">
        <f t="shared" si="63"/>
        <v>-2.5475748304075951E-2</v>
      </c>
      <c r="AG240" s="35">
        <f t="shared" si="64"/>
        <v>-4.2272093280774969E-2</v>
      </c>
      <c r="AH240" s="35">
        <f t="shared" si="64"/>
        <v>-1.9281805628911686E-2</v>
      </c>
    </row>
    <row r="241" spans="1:34">
      <c r="A241" s="28">
        <v>44190</v>
      </c>
      <c r="B241" s="12">
        <f>[1]!thsiFinD("ths_int_chg_ratio_index",B$1,$A$4,$A241,101)</f>
        <v>-11.036754762155001</v>
      </c>
      <c r="C241" s="12">
        <f>[1]!thsiFinD("ths_int_chg_ratio_index",C$1,$A$4,$A241,101)</f>
        <v>51.951686960746997</v>
      </c>
      <c r="D241" s="12">
        <f>[1]!thsiFinD("ths_int_chg_ratio_index",D$1,$A$4,$A241,101)</f>
        <v>32.368552099520002</v>
      </c>
      <c r="E241" s="12">
        <f>[1]!thsiFinD("ths_int_chg_ratio_index",E$1,$A$4,$A241,101)</f>
        <v>77.119922235700002</v>
      </c>
      <c r="F241" s="12">
        <f>[1]!thsiFinD("ths_adjustment_nvg_ratio_fund",F$1,$A$4,$A241,101)</f>
        <v>77.163904235727003</v>
      </c>
      <c r="G241" s="12">
        <f>[1]!thsiFinD("ths_adjustment_nvg_ratio_fund",G$1,$A$4,$A241,101)</f>
        <v>35.811577752554001</v>
      </c>
      <c r="H241" s="12">
        <f>[1]!thsiFinD("ths_adjustment_nvg_ratio_fund",H$1,$A$4,$A241,101)</f>
        <v>41.076923076923002</v>
      </c>
      <c r="I241" s="12">
        <f>[1]!thsiFinD("ths_adjustment_nvg_ratio_fund",I$1,$A$4,$A241,101)</f>
        <v>60.80078125</v>
      </c>
      <c r="J241" s="32">
        <f t="shared" si="58"/>
        <v>0.45657074106126999</v>
      </c>
      <c r="K241" s="45">
        <f t="shared" si="59"/>
        <v>0.37600851633453003</v>
      </c>
      <c r="L241" s="45">
        <f t="shared" si="60"/>
        <v>0.53713296578800995</v>
      </c>
      <c r="M241" s="32">
        <f>[1]!thsiFinD("ths_int_chg_ratio_index",M$1,$A$4,$A241,101)/100</f>
        <v>0.60106953230936</v>
      </c>
      <c r="N241" s="32">
        <f>[1]!thsiFinD("ths_int_chg_ratio_index",N$1,$A$4,$A241,101)/100</f>
        <v>0.20441449182361002</v>
      </c>
      <c r="O241" s="33">
        <f t="shared" si="53"/>
        <v>1.45657074106127</v>
      </c>
      <c r="P241" s="33">
        <f t="shared" si="54"/>
        <v>1.3760085163345299</v>
      </c>
      <c r="Q241" s="33">
        <f t="shared" si="55"/>
        <v>1.53713296578801</v>
      </c>
      <c r="R241" s="33">
        <f t="shared" si="56"/>
        <v>1.60106953230936</v>
      </c>
      <c r="S241" s="33">
        <f t="shared" si="57"/>
        <v>1.2044144918236099</v>
      </c>
      <c r="T241" s="32">
        <f t="shared" si="65"/>
        <v>7.8356934431533798E-3</v>
      </c>
      <c r="U241" s="32">
        <f t="shared" si="66"/>
        <v>-6.2716404461959918E-4</v>
      </c>
      <c r="V241" s="32">
        <f t="shared" si="67"/>
        <v>1.5533972115988393E-2</v>
      </c>
      <c r="W241" s="32">
        <f t="shared" si="68"/>
        <v>7.2010973264688971E-3</v>
      </c>
      <c r="X241" s="32">
        <f t="shared" si="68"/>
        <v>9.1702457011746397E-3</v>
      </c>
      <c r="Y241" s="34">
        <f>MAX(O$4:O241)</f>
        <v>1.5898684592078638</v>
      </c>
      <c r="Z241" s="34">
        <f>MAX(P$4:P241)</f>
        <v>1.6265478360228376</v>
      </c>
      <c r="AA241" s="34">
        <f>MAX(Q$4:Q241)</f>
        <v>1.55318908239289</v>
      </c>
      <c r="AB241" s="34">
        <f>MAX(R$4:R241)</f>
        <v>1.6597850963507801</v>
      </c>
      <c r="AC241" s="34">
        <f>MAX(S$4:S241)</f>
        <v>1.2169347778206099</v>
      </c>
      <c r="AD241" s="35">
        <f t="shared" si="61"/>
        <v>-8.3841979111283216E-2</v>
      </c>
      <c r="AE241" s="35">
        <f t="shared" si="62"/>
        <v>-0.1540313258175765</v>
      </c>
      <c r="AF241" s="35">
        <f t="shared" si="63"/>
        <v>-1.0337515751877135E-2</v>
      </c>
      <c r="AG241" s="35">
        <f t="shared" si="64"/>
        <v>-3.5375401412214624E-2</v>
      </c>
      <c r="AH241" s="35">
        <f t="shared" si="64"/>
        <v>-1.0288378822916333E-2</v>
      </c>
    </row>
    <row r="242" spans="1:34">
      <c r="A242" s="28">
        <v>44193</v>
      </c>
      <c r="B242" s="12">
        <f>[1]!thsiFinD("ths_int_chg_ratio_index",B$1,$A$4,$A242,101)</f>
        <v>-12.629225268600999</v>
      </c>
      <c r="C242" s="12">
        <f>[1]!thsiFinD("ths_int_chg_ratio_index",C$1,$A$4,$A242,101)</f>
        <v>49.330784098415002</v>
      </c>
      <c r="D242" s="12">
        <f>[1]!thsiFinD("ths_int_chg_ratio_index",D$1,$A$4,$A242,101)</f>
        <v>31.310784865778</v>
      </c>
      <c r="E242" s="12">
        <f>[1]!thsiFinD("ths_int_chg_ratio_index",E$1,$A$4,$A242,101)</f>
        <v>77.045922025701998</v>
      </c>
      <c r="F242" s="12">
        <f>[1]!thsiFinD("ths_adjustment_nvg_ratio_fund",F$1,$A$4,$A242,101)</f>
        <v>76.120319214242002</v>
      </c>
      <c r="G242" s="12">
        <f>[1]!thsiFinD("ths_adjustment_nvg_ratio_fund",G$1,$A$4,$A242,101)</f>
        <v>35.357548240636</v>
      </c>
      <c r="H242" s="12">
        <f>[1]!thsiFinD("ths_adjustment_nvg_ratio_fund",H$1,$A$4,$A242,101)</f>
        <v>40.615384615384997</v>
      </c>
      <c r="I242" s="12">
        <f>[1]!thsiFinD("ths_adjustment_nvg_ratio_fund",I$1,$A$4,$A242,101)</f>
        <v>59.521484375</v>
      </c>
      <c r="J242" s="32">
        <f t="shared" si="58"/>
        <v>0.44584125270819625</v>
      </c>
      <c r="K242" s="45">
        <f t="shared" si="59"/>
        <v>0.36264566430323497</v>
      </c>
      <c r="L242" s="45">
        <f t="shared" si="60"/>
        <v>0.52903684111315752</v>
      </c>
      <c r="M242" s="32">
        <f>[1]!thsiFinD("ths_int_chg_ratio_index",M$1,$A$4,$A242,101)/100</f>
        <v>0.59096616699759996</v>
      </c>
      <c r="N242" s="32">
        <f>[1]!thsiFinD("ths_int_chg_ratio_index",N$1,$A$4,$A242,101)/100</f>
        <v>0.20707354287274998</v>
      </c>
      <c r="O242" s="33">
        <f t="shared" si="53"/>
        <v>1.4458412527081963</v>
      </c>
      <c r="P242" s="33">
        <f t="shared" si="54"/>
        <v>1.362645664303235</v>
      </c>
      <c r="Q242" s="33">
        <f t="shared" si="55"/>
        <v>1.5290368411131574</v>
      </c>
      <c r="R242" s="33">
        <f t="shared" si="56"/>
        <v>1.5909661669976001</v>
      </c>
      <c r="S242" s="33">
        <f t="shared" si="57"/>
        <v>1.2070735428727499</v>
      </c>
      <c r="T242" s="32">
        <f t="shared" si="65"/>
        <v>-7.3662665674968375E-3</v>
      </c>
      <c r="U242" s="32">
        <f t="shared" si="66"/>
        <v>-9.7113149175060975E-3</v>
      </c>
      <c r="V242" s="32">
        <f t="shared" si="67"/>
        <v>-5.2670294991051803E-3</v>
      </c>
      <c r="W242" s="32">
        <f t="shared" si="68"/>
        <v>-6.3103850943856399E-3</v>
      </c>
      <c r="X242" s="32">
        <f t="shared" si="68"/>
        <v>2.2077541138798562E-3</v>
      </c>
      <c r="Y242" s="34">
        <f>MAX(O$4:O242)</f>
        <v>1.5898684592078638</v>
      </c>
      <c r="Z242" s="34">
        <f>MAX(P$4:P242)</f>
        <v>1.6265478360228376</v>
      </c>
      <c r="AA242" s="34">
        <f>MAX(Q$4:Q242)</f>
        <v>1.55318908239289</v>
      </c>
      <c r="AB242" s="34">
        <f>MAX(R$4:R242)</f>
        <v>1.6597850963507801</v>
      </c>
      <c r="AC242" s="34">
        <f>MAX(S$4:S242)</f>
        <v>1.2169347778206099</v>
      </c>
      <c r="AD242" s="35">
        <f t="shared" si="61"/>
        <v>-9.0590643311099894E-2</v>
      </c>
      <c r="AE242" s="35">
        <f t="shared" si="62"/>
        <v>-0.16224679402290709</v>
      </c>
      <c r="AF242" s="35">
        <f t="shared" si="63"/>
        <v>-1.5550097250569772E-2</v>
      </c>
      <c r="AG242" s="35">
        <f t="shared" si="64"/>
        <v>-4.146255410082067E-2</v>
      </c>
      <c r="AH242" s="35">
        <f t="shared" si="64"/>
        <v>-8.1033389197080474E-3</v>
      </c>
    </row>
    <row r="243" spans="1:34">
      <c r="A243" s="28">
        <v>44194</v>
      </c>
      <c r="B243" s="12">
        <f>[1]!thsiFinD("ths_int_chg_ratio_index",B$1,$A$4,$A243,101)</f>
        <v>-8.9563305820151999</v>
      </c>
      <c r="C243" s="12">
        <f>[1]!thsiFinD("ths_int_chg_ratio_index",C$1,$A$4,$A243,101)</f>
        <v>50.156848678202998</v>
      </c>
      <c r="D243" s="12">
        <f>[1]!thsiFinD("ths_int_chg_ratio_index",D$1,$A$4,$A243,101)</f>
        <v>31.160038104451001</v>
      </c>
      <c r="E243" s="12">
        <f>[1]!thsiFinD("ths_int_chg_ratio_index",E$1,$A$4,$A243,101)</f>
        <v>74.666634746282995</v>
      </c>
      <c r="F243" s="12">
        <f>[1]!thsiFinD("ths_adjustment_nvg_ratio_fund",F$1,$A$4,$A243,101)</f>
        <v>73.971761817065996</v>
      </c>
      <c r="G243" s="12">
        <f>[1]!thsiFinD("ths_adjustment_nvg_ratio_fund",G$1,$A$4,$A243,101)</f>
        <v>33.938706015891</v>
      </c>
      <c r="H243" s="12">
        <f>[1]!thsiFinD("ths_adjustment_nvg_ratio_fund",H$1,$A$4,$A243,101)</f>
        <v>40.307692307692001</v>
      </c>
      <c r="I243" s="12">
        <f>[1]!thsiFinD("ths_adjustment_nvg_ratio_fund",I$1,$A$4,$A243,101)</f>
        <v>57.333984375</v>
      </c>
      <c r="J243" s="32">
        <f t="shared" si="58"/>
        <v>0.44072416932821346</v>
      </c>
      <c r="K243" s="45">
        <f t="shared" si="59"/>
        <v>0.36756797736730445</v>
      </c>
      <c r="L243" s="45">
        <f t="shared" si="60"/>
        <v>0.51388036128912251</v>
      </c>
      <c r="M243" s="32">
        <f>[1]!thsiFinD("ths_int_chg_ratio_index",M$1,$A$4,$A243,101)/100</f>
        <v>0.57324644116545997</v>
      </c>
      <c r="N243" s="32">
        <f>[1]!thsiFinD("ths_int_chg_ratio_index",N$1,$A$4,$A243,101)/100</f>
        <v>0.20116523149109</v>
      </c>
      <c r="O243" s="33">
        <f t="shared" si="53"/>
        <v>1.4407241693282136</v>
      </c>
      <c r="P243" s="33">
        <f t="shared" si="54"/>
        <v>1.3675679773673044</v>
      </c>
      <c r="Q243" s="33">
        <f t="shared" si="55"/>
        <v>1.5138803612891225</v>
      </c>
      <c r="R243" s="33">
        <f t="shared" si="56"/>
        <v>1.5732464411654599</v>
      </c>
      <c r="S243" s="33">
        <f t="shared" si="57"/>
        <v>1.2011652314910899</v>
      </c>
      <c r="T243" s="32">
        <f t="shared" si="65"/>
        <v>-3.5391737304478754E-3</v>
      </c>
      <c r="U243" s="32">
        <f t="shared" si="66"/>
        <v>3.612320644330147E-3</v>
      </c>
      <c r="V243" s="32">
        <f t="shared" si="67"/>
        <v>-9.912435996637492E-3</v>
      </c>
      <c r="W243" s="32">
        <f t="shared" si="68"/>
        <v>-1.1137713799143856E-2</v>
      </c>
      <c r="X243" s="32">
        <f t="shared" si="68"/>
        <v>-4.8947401892337483E-3</v>
      </c>
      <c r="Y243" s="34">
        <f>MAX(O$4:O243)</f>
        <v>1.5898684592078638</v>
      </c>
      <c r="Z243" s="34">
        <f>MAX(P$4:P243)</f>
        <v>1.6265478360228376</v>
      </c>
      <c r="AA243" s="34">
        <f>MAX(Q$4:Q243)</f>
        <v>1.55318908239289</v>
      </c>
      <c r="AB243" s="34">
        <f>MAX(R$4:R243)</f>
        <v>1.6597850963507801</v>
      </c>
      <c r="AC243" s="34">
        <f>MAX(S$4:S243)</f>
        <v>1.2169347778206099</v>
      </c>
      <c r="AD243" s="35">
        <f t="shared" si="61"/>
        <v>-9.3809201016516686E-2</v>
      </c>
      <c r="AE243" s="35">
        <f t="shared" si="62"/>
        <v>-0.15922056082210234</v>
      </c>
      <c r="AF243" s="35">
        <f t="shared" si="63"/>
        <v>-2.5308393903469395E-2</v>
      </c>
      <c r="AG243" s="35">
        <f t="shared" si="64"/>
        <v>-5.213846983900805E-2</v>
      </c>
      <c r="AH243" s="35">
        <f t="shared" si="64"/>
        <v>-1.2958415370264542E-2</v>
      </c>
    </row>
    <row r="244" spans="1:34">
      <c r="A244" s="28">
        <v>44195</v>
      </c>
      <c r="B244" s="12">
        <f>[1]!thsiFinD("ths_int_chg_ratio_index",B$1,$A$4,$A244,101)</f>
        <v>-8.9286060543659005</v>
      </c>
      <c r="C244" s="12">
        <f>[1]!thsiFinD("ths_int_chg_ratio_index",C$1,$A$4,$A244,101)</f>
        <v>51.253192492789999</v>
      </c>
      <c r="D244" s="12">
        <f>[1]!thsiFinD("ths_int_chg_ratio_index",D$1,$A$4,$A244,101)</f>
        <v>33.654940153379002</v>
      </c>
      <c r="E244" s="12">
        <f>[1]!thsiFinD("ths_int_chg_ratio_index",E$1,$A$4,$A244,101)</f>
        <v>81.113702184641994</v>
      </c>
      <c r="F244" s="12">
        <f>[1]!thsiFinD("ths_adjustment_nvg_ratio_fund",F$1,$A$4,$A244,101)</f>
        <v>76.181706568446998</v>
      </c>
      <c r="G244" s="12">
        <f>[1]!thsiFinD("ths_adjustment_nvg_ratio_fund",G$1,$A$4,$A244,101)</f>
        <v>37.173666288309001</v>
      </c>
      <c r="H244" s="12">
        <f>[1]!thsiFinD("ths_adjustment_nvg_ratio_fund",H$1,$A$4,$A244,101)</f>
        <v>40.846153846154003</v>
      </c>
      <c r="I244" s="12">
        <f>[1]!thsiFinD("ths_adjustment_nvg_ratio_fund",I$1,$A$4,$A244,101)</f>
        <v>59.814453125</v>
      </c>
      <c r="J244" s="32">
        <f t="shared" si="58"/>
        <v>0.46388651075544385</v>
      </c>
      <c r="K244" s="45">
        <f t="shared" si="59"/>
        <v>0.39273307194111273</v>
      </c>
      <c r="L244" s="45">
        <f t="shared" si="60"/>
        <v>0.53503994956977496</v>
      </c>
      <c r="M244" s="32">
        <f>[1]!thsiFinD("ths_int_chg_ratio_index",M$1,$A$4,$A244,101)/100</f>
        <v>0.60692087122890004</v>
      </c>
      <c r="N244" s="32">
        <f>[1]!thsiFinD("ths_int_chg_ratio_index",N$1,$A$4,$A244,101)/100</f>
        <v>0.21725689859785</v>
      </c>
      <c r="O244" s="33">
        <f t="shared" si="53"/>
        <v>1.4638865107554437</v>
      </c>
      <c r="P244" s="33">
        <f t="shared" si="54"/>
        <v>1.3927330719411128</v>
      </c>
      <c r="Q244" s="33">
        <f t="shared" si="55"/>
        <v>1.5350399495697751</v>
      </c>
      <c r="R244" s="33">
        <f t="shared" si="56"/>
        <v>1.6069208712289</v>
      </c>
      <c r="S244" s="33">
        <f t="shared" si="57"/>
        <v>1.21725689859785</v>
      </c>
      <c r="T244" s="32">
        <f t="shared" si="65"/>
        <v>1.6076874338847524E-2</v>
      </c>
      <c r="U244" s="32">
        <f t="shared" si="66"/>
        <v>1.840134822566819E-2</v>
      </c>
      <c r="V244" s="32">
        <f t="shared" si="67"/>
        <v>1.3977054476507211E-2</v>
      </c>
      <c r="W244" s="32">
        <f t="shared" si="68"/>
        <v>2.1404421572054577E-2</v>
      </c>
      <c r="X244" s="32">
        <f t="shared" si="68"/>
        <v>1.3396714028081291E-2</v>
      </c>
      <c r="Y244" s="34">
        <f>MAX(O$4:O244)</f>
        <v>1.5898684592078638</v>
      </c>
      <c r="Z244" s="34">
        <f>MAX(P$4:P244)</f>
        <v>1.6265478360228376</v>
      </c>
      <c r="AA244" s="34">
        <f>MAX(Q$4:Q244)</f>
        <v>1.55318908239289</v>
      </c>
      <c r="AB244" s="34">
        <f>MAX(R$4:R244)</f>
        <v>1.6597850963507801</v>
      </c>
      <c r="AC244" s="34">
        <f>MAX(S$4:S244)</f>
        <v>1.21725689859785</v>
      </c>
      <c r="AD244" s="35">
        <f t="shared" si="61"/>
        <v>-7.9240485414239448E-2</v>
      </c>
      <c r="AE244" s="35">
        <f t="shared" si="62"/>
        <v>-0.1437490855808079</v>
      </c>
      <c r="AF244" s="35">
        <f t="shared" si="63"/>
        <v>-1.1685076227263891E-2</v>
      </c>
      <c r="AG244" s="35">
        <f t="shared" si="64"/>
        <v>-3.1850042055509342E-2</v>
      </c>
      <c r="AH244" s="35">
        <f t="shared" si="64"/>
        <v>0</v>
      </c>
    </row>
    <row r="245" spans="1:34">
      <c r="A245" s="28">
        <v>44196</v>
      </c>
      <c r="B245" s="12">
        <f>[1]!thsiFinD("ths_int_chg_ratio_index",B$1,$A$4,$A245,101)</f>
        <v>-8.0507073877710997</v>
      </c>
      <c r="C245" s="12">
        <f>[1]!thsiFinD("ths_int_chg_ratio_index",C$1,$A$4,$A245,101)</f>
        <v>54.578648063461003</v>
      </c>
      <c r="D245" s="12">
        <f>[1]!thsiFinD("ths_int_chg_ratio_index",D$1,$A$4,$A245,101)</f>
        <v>36.608339084892997</v>
      </c>
      <c r="E245" s="12">
        <f>[1]!thsiFinD("ths_int_chg_ratio_index",E$1,$A$4,$A245,101)</f>
        <v>85.614229066137995</v>
      </c>
      <c r="F245" s="12">
        <f>[1]!thsiFinD("ths_adjustment_nvg_ratio_fund",F$1,$A$4,$A245,101)</f>
        <v>79.742173112339003</v>
      </c>
      <c r="G245" s="12">
        <f>[1]!thsiFinD("ths_adjustment_nvg_ratio_fund",G$1,$A$4,$A245,101)</f>
        <v>39.897843359817998</v>
      </c>
      <c r="H245" s="12">
        <f>[1]!thsiFinD("ths_adjustment_nvg_ratio_fund",H$1,$A$4,$A245,101)</f>
        <v>43.461538461537998</v>
      </c>
      <c r="I245" s="12">
        <f>[1]!thsiFinD("ths_adjustment_nvg_ratio_fund",I$1,$A$4,$A245,101)</f>
        <v>62.880859375</v>
      </c>
      <c r="J245" s="32">
        <f t="shared" si="58"/>
        <v>0.49341615391926996</v>
      </c>
      <c r="K245" s="45">
        <f t="shared" si="59"/>
        <v>0.42187627206680228</v>
      </c>
      <c r="L245" s="45">
        <f t="shared" si="60"/>
        <v>0.56495603577173759</v>
      </c>
      <c r="M245" s="32">
        <f>[1]!thsiFinD("ths_int_chg_ratio_index",M$1,$A$4,$A245,101)/100</f>
        <v>0.64166796203258003</v>
      </c>
      <c r="N245" s="32">
        <f>[1]!thsiFinD("ths_int_chg_ratio_index",N$1,$A$4,$A245,101)/100</f>
        <v>0.23953795544788001</v>
      </c>
      <c r="O245" s="33">
        <f t="shared" si="53"/>
        <v>1.4934161539192701</v>
      </c>
      <c r="P245" s="33">
        <f t="shared" si="54"/>
        <v>1.4218762720668023</v>
      </c>
      <c r="Q245" s="33">
        <f t="shared" si="55"/>
        <v>1.5649560357717376</v>
      </c>
      <c r="R245" s="33">
        <f t="shared" si="56"/>
        <v>1.64166796203258</v>
      </c>
      <c r="S245" s="33">
        <f t="shared" si="57"/>
        <v>1.23953795544788</v>
      </c>
      <c r="T245" s="32">
        <f t="shared" si="65"/>
        <v>2.0172085026309405E-2</v>
      </c>
      <c r="U245" s="32">
        <f t="shared" si="66"/>
        <v>2.0925187110744314E-2</v>
      </c>
      <c r="V245" s="32">
        <f t="shared" si="67"/>
        <v>1.9488799760779552E-2</v>
      </c>
      <c r="W245" s="32">
        <f t="shared" si="68"/>
        <v>2.1623398778252811E-2</v>
      </c>
      <c r="X245" s="32">
        <f t="shared" si="68"/>
        <v>1.8304317581354868E-2</v>
      </c>
      <c r="Y245" s="34">
        <f>MAX(O$4:O245)</f>
        <v>1.5898684592078638</v>
      </c>
      <c r="Z245" s="34">
        <f>MAX(P$4:P245)</f>
        <v>1.6265478360228376</v>
      </c>
      <c r="AA245" s="34">
        <f>MAX(Q$4:Q245)</f>
        <v>1.5649560357717376</v>
      </c>
      <c r="AB245" s="34">
        <f>MAX(R$4:R245)</f>
        <v>1.6597850963507801</v>
      </c>
      <c r="AC245" s="34">
        <f>MAX(S$4:S245)</f>
        <v>1.23953795544788</v>
      </c>
      <c r="AD245" s="35">
        <f t="shared" si="61"/>
        <v>-6.0666846197232061E-2</v>
      </c>
      <c r="AE245" s="35">
        <f t="shared" si="62"/>
        <v>-0.12583187498284043</v>
      </c>
      <c r="AF245" s="35">
        <f t="shared" si="63"/>
        <v>0</v>
      </c>
      <c r="AG245" s="35">
        <f t="shared" si="64"/>
        <v>-1.0915349437726984E-2</v>
      </c>
      <c r="AH245" s="35">
        <f t="shared" si="64"/>
        <v>0</v>
      </c>
    </row>
    <row r="246" spans="1:34">
      <c r="A246" s="28">
        <v>44200</v>
      </c>
      <c r="B246" s="12">
        <f>[1]!thsiFinD("ths_int_chg_ratio_index",B$1,$A$4,$A246,101)</f>
        <v>-6.4033392366281996</v>
      </c>
      <c r="C246" s="12">
        <f>[1]!thsiFinD("ths_int_chg_ratio_index",C$1,$A$4,$A246,101)</f>
        <v>59.220995515189003</v>
      </c>
      <c r="D246" s="12">
        <f>[1]!thsiFinD("ths_int_chg_ratio_index",D$1,$A$4,$A246,101)</f>
        <v>39.461799150631997</v>
      </c>
      <c r="E246" s="12">
        <f>[1]!thsiFinD("ths_int_chg_ratio_index",E$1,$A$4,$A246,101)</f>
        <v>92.807693523723003</v>
      </c>
      <c r="F246" s="12">
        <f>[1]!thsiFinD("ths_adjustment_nvg_ratio_fund",F$1,$A$4,$A246,101)</f>
        <v>84.898710865561995</v>
      </c>
      <c r="G246" s="12">
        <f>[1]!thsiFinD("ths_adjustment_nvg_ratio_fund",G$1,$A$4,$A246,101)</f>
        <v>44.721906923950002</v>
      </c>
      <c r="H246" s="12">
        <f>[1]!thsiFinD("ths_adjustment_nvg_ratio_fund",H$1,$A$4,$A246,101)</f>
        <v>44.538461538462002</v>
      </c>
      <c r="I246" s="12">
        <f>[1]!thsiFinD("ths_adjustment_nvg_ratio_fund",I$1,$A$4,$A246,101)</f>
        <v>68.046875</v>
      </c>
      <c r="J246" s="32">
        <f t="shared" si="58"/>
        <v>0.5341163791011122</v>
      </c>
      <c r="K246" s="45">
        <f t="shared" si="59"/>
        <v>0.46271787238228951</v>
      </c>
      <c r="L246" s="45">
        <f t="shared" si="60"/>
        <v>0.60551488581993496</v>
      </c>
      <c r="M246" s="32">
        <f>[1]!thsiFinD("ths_int_chg_ratio_index",M$1,$A$4,$A246,101)/100</f>
        <v>0.67817880351205007</v>
      </c>
      <c r="N246" s="32">
        <f>[1]!thsiFinD("ths_int_chg_ratio_index",N$1,$A$4,$A246,101)/100</f>
        <v>0.25499185289623999</v>
      </c>
      <c r="O246" s="33">
        <f t="shared" si="53"/>
        <v>1.5341163791011123</v>
      </c>
      <c r="P246" s="33">
        <f t="shared" si="54"/>
        <v>1.4627178723822896</v>
      </c>
      <c r="Q246" s="33">
        <f t="shared" si="55"/>
        <v>1.6055148858199351</v>
      </c>
      <c r="R246" s="33">
        <f t="shared" si="56"/>
        <v>1.6781788035120502</v>
      </c>
      <c r="S246" s="33">
        <f t="shared" si="57"/>
        <v>1.25499185289624</v>
      </c>
      <c r="T246" s="32">
        <f t="shared" si="65"/>
        <v>2.7253103614173435E-2</v>
      </c>
      <c r="U246" s="32">
        <f t="shared" si="66"/>
        <v>2.87237371618283E-2</v>
      </c>
      <c r="V246" s="32">
        <f t="shared" si="67"/>
        <v>2.5916926176265731E-2</v>
      </c>
      <c r="W246" s="32">
        <f t="shared" si="68"/>
        <v>2.2240088936294589E-2</v>
      </c>
      <c r="X246" s="32">
        <f t="shared" si="68"/>
        <v>1.246746610738203E-2</v>
      </c>
      <c r="Y246" s="34">
        <f>MAX(O$4:O246)</f>
        <v>1.5898684592078638</v>
      </c>
      <c r="Z246" s="34">
        <f>MAX(P$4:P246)</f>
        <v>1.6265478360228376</v>
      </c>
      <c r="AA246" s="34">
        <f>MAX(Q$4:Q246)</f>
        <v>1.6055148858199351</v>
      </c>
      <c r="AB246" s="34">
        <f>MAX(R$4:R246)</f>
        <v>1.6781788035120502</v>
      </c>
      <c r="AC246" s="34">
        <f>MAX(S$4:S246)</f>
        <v>1.25499185289624</v>
      </c>
      <c r="AD246" s="35">
        <f t="shared" si="61"/>
        <v>-3.506710242841693E-2</v>
      </c>
      <c r="AE246" s="35">
        <f t="shared" si="62"/>
        <v>-0.10072249952459911</v>
      </c>
      <c r="AF246" s="35">
        <f t="shared" si="63"/>
        <v>0</v>
      </c>
      <c r="AG246" s="35">
        <f t="shared" si="64"/>
        <v>0</v>
      </c>
      <c r="AH246" s="35">
        <f t="shared" si="64"/>
        <v>0</v>
      </c>
    </row>
    <row r="247" spans="1:34">
      <c r="A247" s="28">
        <v>44201</v>
      </c>
      <c r="B247" s="12">
        <f>[1]!thsiFinD("ths_int_chg_ratio_index",B$1,$A$4,$A247,101)</f>
        <v>-5.0525157330442996</v>
      </c>
      <c r="C247" s="12">
        <f>[1]!thsiFinD("ths_int_chg_ratio_index",C$1,$A$4,$A247,101)</f>
        <v>63.519130354749997</v>
      </c>
      <c r="D247" s="12">
        <f>[1]!thsiFinD("ths_int_chg_ratio_index",D$1,$A$4,$A247,101)</f>
        <v>39.759468106743</v>
      </c>
      <c r="E247" s="12">
        <f>[1]!thsiFinD("ths_int_chg_ratio_index",E$1,$A$4,$A247,101)</f>
        <v>93.702572370903994</v>
      </c>
      <c r="F247" s="12">
        <f>[1]!thsiFinD("ths_adjustment_nvg_ratio_fund",F$1,$A$4,$A247,101)</f>
        <v>87.170042971148007</v>
      </c>
      <c r="G247" s="12">
        <f>[1]!thsiFinD("ths_adjustment_nvg_ratio_fund",G$1,$A$4,$A247,101)</f>
        <v>47.843359818388002</v>
      </c>
      <c r="H247" s="12">
        <f>[1]!thsiFinD("ths_adjustment_nvg_ratio_fund",H$1,$A$4,$A247,101)</f>
        <v>47.307692307692001</v>
      </c>
      <c r="I247" s="12">
        <f>[1]!thsiFinD("ths_adjustment_nvg_ratio_fund",I$1,$A$4,$A247,101)</f>
        <v>72.44140625</v>
      </c>
      <c r="J247" s="32">
        <f t="shared" si="58"/>
        <v>0.55836394555822588</v>
      </c>
      <c r="K247" s="45">
        <f t="shared" si="59"/>
        <v>0.47982163774838171</v>
      </c>
      <c r="L247" s="45">
        <f t="shared" si="60"/>
        <v>0.63690625336807005</v>
      </c>
      <c r="M247" s="32">
        <f>[1]!thsiFinD("ths_int_chg_ratio_index",M$1,$A$4,$A247,101)/100</f>
        <v>0.70199369034596004</v>
      </c>
      <c r="N247" s="32">
        <f>[1]!thsiFinD("ths_int_chg_ratio_index",N$1,$A$4,$A247,101)/100</f>
        <v>0.27608638778998001</v>
      </c>
      <c r="O247" s="33">
        <f t="shared" si="53"/>
        <v>1.5583639455582259</v>
      </c>
      <c r="P247" s="33">
        <f t="shared" si="54"/>
        <v>1.4798216377483817</v>
      </c>
      <c r="Q247" s="33">
        <f t="shared" si="55"/>
        <v>1.6369062533680701</v>
      </c>
      <c r="R247" s="33">
        <f t="shared" si="56"/>
        <v>1.70199369034596</v>
      </c>
      <c r="S247" s="33">
        <f t="shared" si="57"/>
        <v>1.27608638778998</v>
      </c>
      <c r="T247" s="32">
        <f t="shared" si="65"/>
        <v>1.5805558683442911E-2</v>
      </c>
      <c r="U247" s="32">
        <f t="shared" si="66"/>
        <v>1.1693140344443576E-2</v>
      </c>
      <c r="V247" s="32">
        <f t="shared" si="67"/>
        <v>1.955221208186031E-2</v>
      </c>
      <c r="W247" s="32">
        <f t="shared" si="68"/>
        <v>1.4190911471453793E-2</v>
      </c>
      <c r="X247" s="32">
        <f t="shared" si="68"/>
        <v>1.6808503453674684E-2</v>
      </c>
      <c r="Y247" s="34">
        <f>MAX(O$4:O247)</f>
        <v>1.5898684592078638</v>
      </c>
      <c r="Z247" s="34">
        <f>MAX(P$4:P247)</f>
        <v>1.6265478360228376</v>
      </c>
      <c r="AA247" s="34">
        <f>MAX(Q$4:Q247)</f>
        <v>1.6369062533680701</v>
      </c>
      <c r="AB247" s="34">
        <f>MAX(R$4:R247)</f>
        <v>1.70199369034596</v>
      </c>
      <c r="AC247" s="34">
        <f>MAX(S$4:S247)</f>
        <v>1.27608638778998</v>
      </c>
      <c r="AD247" s="35">
        <f t="shared" si="61"/>
        <v>-1.9815798890264635E-2</v>
      </c>
      <c r="AE247" s="35">
        <f t="shared" si="62"/>
        <v>-9.0207121502939747E-2</v>
      </c>
      <c r="AF247" s="35">
        <f t="shared" si="63"/>
        <v>0</v>
      </c>
      <c r="AG247" s="35">
        <f t="shared" si="64"/>
        <v>0</v>
      </c>
      <c r="AH247" s="35">
        <f t="shared" si="64"/>
        <v>0</v>
      </c>
    </row>
    <row r="248" spans="1:34">
      <c r="A248" s="28">
        <v>44202</v>
      </c>
      <c r="B248" s="12">
        <f>[1]!thsiFinD("ths_int_chg_ratio_index",B$1,$A$4,$A248,101)</f>
        <v>-6.9053778910411996</v>
      </c>
      <c r="C248" s="12">
        <f>[1]!thsiFinD("ths_int_chg_ratio_index",C$1,$A$4,$A248,101)</f>
        <v>60.313780827447999</v>
      </c>
      <c r="D248" s="12">
        <f>[1]!thsiFinD("ths_int_chg_ratio_index",D$1,$A$4,$A248,101)</f>
        <v>38.765286743444001</v>
      </c>
      <c r="E248" s="12">
        <f>[1]!thsiFinD("ths_int_chg_ratio_index",E$1,$A$4,$A248,101)</f>
        <v>95.708618854875994</v>
      </c>
      <c r="F248" s="12">
        <f>[1]!thsiFinD("ths_adjustment_nvg_ratio_fund",F$1,$A$4,$A248,101)</f>
        <v>88.090853284223002</v>
      </c>
      <c r="G248" s="12">
        <f>[1]!thsiFinD("ths_adjustment_nvg_ratio_fund",G$1,$A$4,$A248,101)</f>
        <v>46.311010215663998</v>
      </c>
      <c r="H248" s="12">
        <f>[1]!thsiFinD("ths_adjustment_nvg_ratio_fund",H$1,$A$4,$A248,101)</f>
        <v>46.307692307692001</v>
      </c>
      <c r="I248" s="12">
        <f>[1]!thsiFinD("ths_adjustment_nvg_ratio_fund",I$1,$A$4,$A248,101)</f>
        <v>71.337890625</v>
      </c>
      <c r="J248" s="32">
        <f t="shared" si="58"/>
        <v>0.54991219370913225</v>
      </c>
      <c r="K248" s="45">
        <f t="shared" si="59"/>
        <v>0.46970577133681701</v>
      </c>
      <c r="L248" s="45">
        <f t="shared" si="60"/>
        <v>0.63011861608144748</v>
      </c>
      <c r="M248" s="32">
        <f>[1]!thsiFinD("ths_int_chg_ratio_index",M$1,$A$4,$A248,101)/100</f>
        <v>0.69643593511242996</v>
      </c>
      <c r="N248" s="32">
        <f>[1]!thsiFinD("ths_int_chg_ratio_index",N$1,$A$4,$A248,101)/100</f>
        <v>0.28466441387871999</v>
      </c>
      <c r="O248" s="33">
        <f t="shared" si="53"/>
        <v>1.5499121937091322</v>
      </c>
      <c r="P248" s="33">
        <f t="shared" si="54"/>
        <v>1.4697057713368169</v>
      </c>
      <c r="Q248" s="33">
        <f t="shared" si="55"/>
        <v>1.6301186160814476</v>
      </c>
      <c r="R248" s="33">
        <f t="shared" si="56"/>
        <v>1.6964359351124298</v>
      </c>
      <c r="S248" s="33">
        <f t="shared" si="57"/>
        <v>1.28466441387872</v>
      </c>
      <c r="T248" s="32">
        <f t="shared" si="65"/>
        <v>-5.4234775343612318E-3</v>
      </c>
      <c r="U248" s="32">
        <f t="shared" si="66"/>
        <v>-6.8358686976334182E-3</v>
      </c>
      <c r="V248" s="32">
        <f t="shared" si="67"/>
        <v>-4.1466255459995383E-3</v>
      </c>
      <c r="W248" s="32">
        <f t="shared" si="68"/>
        <v>-3.2654382122888626E-3</v>
      </c>
      <c r="X248" s="32">
        <f t="shared" si="68"/>
        <v>6.7221358763931427E-3</v>
      </c>
      <c r="Y248" s="34">
        <f>MAX(O$4:O248)</f>
        <v>1.5898684592078638</v>
      </c>
      <c r="Z248" s="34">
        <f>MAX(P$4:P248)</f>
        <v>1.6265478360228376</v>
      </c>
      <c r="AA248" s="34">
        <f>MAX(Q$4:Q248)</f>
        <v>1.6369062533680701</v>
      </c>
      <c r="AB248" s="34">
        <f>MAX(R$4:R248)</f>
        <v>1.70199369034596</v>
      </c>
      <c r="AC248" s="34">
        <f>MAX(S$4:S248)</f>
        <v>1.28466441387872</v>
      </c>
      <c r="AD248" s="35">
        <f t="shared" si="61"/>
        <v>-2.5131805884519132E-2</v>
      </c>
      <c r="AE248" s="35">
        <f t="shared" si="62"/>
        <v>-9.6426346162387655E-2</v>
      </c>
      <c r="AF248" s="35">
        <f t="shared" si="63"/>
        <v>-4.1466255459995383E-3</v>
      </c>
      <c r="AG248" s="35">
        <f t="shared" si="64"/>
        <v>-3.2654382122888626E-3</v>
      </c>
      <c r="AH248" s="35">
        <f t="shared" si="64"/>
        <v>0</v>
      </c>
    </row>
    <row r="249" spans="1:34">
      <c r="A249" s="28">
        <v>44203</v>
      </c>
      <c r="B249" s="12">
        <f>[1]!thsiFinD("ths_int_chg_ratio_index",B$1,$A$4,$A249,101)</f>
        <v>-9.0365185994522008</v>
      </c>
      <c r="C249" s="12">
        <f>[1]!thsiFinD("ths_int_chg_ratio_index",C$1,$A$4,$A249,101)</f>
        <v>59.512502753995001</v>
      </c>
      <c r="D249" s="12">
        <f>[1]!thsiFinD("ths_int_chg_ratio_index",D$1,$A$4,$A249,101)</f>
        <v>35.521269787473997</v>
      </c>
      <c r="E249" s="12">
        <f>[1]!thsiFinD("ths_int_chg_ratio_index",E$1,$A$4,$A249,101)</f>
        <v>99.072261806822993</v>
      </c>
      <c r="F249" s="12">
        <f>[1]!thsiFinD("ths_adjustment_nvg_ratio_fund",F$1,$A$4,$A249,101)</f>
        <v>91.835481890731003</v>
      </c>
      <c r="G249" s="12">
        <f>[1]!thsiFinD("ths_adjustment_nvg_ratio_fund",G$1,$A$4,$A249,101)</f>
        <v>47.389330306470001</v>
      </c>
      <c r="H249" s="12">
        <f>[1]!thsiFinD("ths_adjustment_nvg_ratio_fund",H$1,$A$4,$A249,101)</f>
        <v>48.769230769231001</v>
      </c>
      <c r="I249" s="12">
        <f>[1]!thsiFinD("ths_adjustment_nvg_ratio_fund",I$1,$A$4,$A249,101)</f>
        <v>74.267578125</v>
      </c>
      <c r="J249" s="32">
        <f t="shared" si="58"/>
        <v>0.55916392105033974</v>
      </c>
      <c r="K249" s="45">
        <f t="shared" si="59"/>
        <v>0.46267378937209946</v>
      </c>
      <c r="L249" s="45">
        <f t="shared" si="60"/>
        <v>0.65565405272858002</v>
      </c>
      <c r="M249" s="32">
        <f>[1]!thsiFinD("ths_int_chg_ratio_index",M$1,$A$4,$A249,101)/100</f>
        <v>0.69019539983791001</v>
      </c>
      <c r="N249" s="32">
        <f>[1]!thsiFinD("ths_int_chg_ratio_index",N$1,$A$4,$A249,101)/100</f>
        <v>0.30283033519100999</v>
      </c>
      <c r="O249" s="33">
        <f t="shared" si="53"/>
        <v>1.5591639210503399</v>
      </c>
      <c r="P249" s="33">
        <f t="shared" si="54"/>
        <v>1.4626737893720994</v>
      </c>
      <c r="Q249" s="33">
        <f t="shared" si="55"/>
        <v>1.6556540527285799</v>
      </c>
      <c r="R249" s="33">
        <f t="shared" si="56"/>
        <v>1.69019539983791</v>
      </c>
      <c r="S249" s="33">
        <f t="shared" si="57"/>
        <v>1.30283033519101</v>
      </c>
      <c r="T249" s="32">
        <f t="shared" si="65"/>
        <v>5.9691944993780499E-3</v>
      </c>
      <c r="U249" s="32">
        <f t="shared" si="66"/>
        <v>-4.7846188685245483E-3</v>
      </c>
      <c r="V249" s="32">
        <f t="shared" si="67"/>
        <v>1.5664772118556325E-2</v>
      </c>
      <c r="W249" s="32">
        <f t="shared" si="68"/>
        <v>-3.6786153519592357E-3</v>
      </c>
      <c r="X249" s="32">
        <f t="shared" si="68"/>
        <v>1.4140596653909432E-2</v>
      </c>
      <c r="Y249" s="34">
        <f>MAX(O$4:O249)</f>
        <v>1.5898684592078638</v>
      </c>
      <c r="Z249" s="34">
        <f>MAX(P$4:P249)</f>
        <v>1.6265478360228376</v>
      </c>
      <c r="AA249" s="34">
        <f>MAX(Q$4:Q249)</f>
        <v>1.6556540527285799</v>
      </c>
      <c r="AB249" s="34">
        <f>MAX(R$4:R249)</f>
        <v>1.70199369034596</v>
      </c>
      <c r="AC249" s="34">
        <f>MAX(S$4:S249)</f>
        <v>1.30283033519101</v>
      </c>
      <c r="AD249" s="35">
        <f t="shared" si="61"/>
        <v>-1.9312628022586376E-2</v>
      </c>
      <c r="AE249" s="35">
        <f t="shared" si="62"/>
        <v>-0.10074960171564074</v>
      </c>
      <c r="AF249" s="35">
        <f t="shared" si="63"/>
        <v>0</v>
      </c>
      <c r="AG249" s="35">
        <f t="shared" si="64"/>
        <v>-6.9320412731094239E-3</v>
      </c>
      <c r="AH249" s="35">
        <f t="shared" si="64"/>
        <v>0</v>
      </c>
    </row>
    <row r="250" spans="1:34">
      <c r="A250" s="28">
        <v>44204</v>
      </c>
      <c r="B250" s="12">
        <f>[1]!thsiFinD("ths_int_chg_ratio_index",B$1,$A$4,$A250,101)</f>
        <v>-7.8712373119054</v>
      </c>
      <c r="C250" s="12">
        <f>[1]!thsiFinD("ths_int_chg_ratio_index",C$1,$A$4,$A250,101)</f>
        <v>59.133605727168003</v>
      </c>
      <c r="D250" s="12">
        <f>[1]!thsiFinD("ths_int_chg_ratio_index",D$1,$A$4,$A250,101)</f>
        <v>35.207223841289</v>
      </c>
      <c r="E250" s="12">
        <f>[1]!thsiFinD("ths_int_chg_ratio_index",E$1,$A$4,$A250,101)</f>
        <v>98.352114532418</v>
      </c>
      <c r="F250" s="12">
        <f>[1]!thsiFinD("ths_adjustment_nvg_ratio_fund",F$1,$A$4,$A250,101)</f>
        <v>89.748311847758998</v>
      </c>
      <c r="G250" s="12">
        <f>[1]!thsiFinD("ths_adjustment_nvg_ratio_fund",G$1,$A$4,$A250,101)</f>
        <v>46.538024971623003</v>
      </c>
      <c r="H250" s="12">
        <f>[1]!thsiFinD("ths_adjustment_nvg_ratio_fund",H$1,$A$4,$A250,101)</f>
        <v>48.307692307692001</v>
      </c>
      <c r="I250" s="12">
        <f>[1]!thsiFinD("ths_adjustment_nvg_ratio_fund",I$1,$A$4,$A250,101)</f>
        <v>73.14453125</v>
      </c>
      <c r="J250" s="32">
        <f t="shared" si="58"/>
        <v>0.55320033395755452</v>
      </c>
      <c r="K250" s="45">
        <f t="shared" si="59"/>
        <v>0.46205426697242402</v>
      </c>
      <c r="L250" s="45">
        <f t="shared" si="60"/>
        <v>0.64434640094268503</v>
      </c>
      <c r="M250" s="32">
        <f>[1]!thsiFinD("ths_int_chg_ratio_index",M$1,$A$4,$A250,101)/100</f>
        <v>0.69035006163986001</v>
      </c>
      <c r="N250" s="32">
        <f>[1]!thsiFinD("ths_int_chg_ratio_index",N$1,$A$4,$A250,101)/100</f>
        <v>0.30031071780306001</v>
      </c>
      <c r="O250" s="33">
        <f t="shared" si="53"/>
        <v>1.5532003339575544</v>
      </c>
      <c r="P250" s="33">
        <f t="shared" si="54"/>
        <v>1.4620542669724239</v>
      </c>
      <c r="Q250" s="33">
        <f t="shared" si="55"/>
        <v>1.6443464009426849</v>
      </c>
      <c r="R250" s="33">
        <f t="shared" si="56"/>
        <v>1.6903500616398599</v>
      </c>
      <c r="S250" s="33">
        <f t="shared" si="57"/>
        <v>1.30031071780306</v>
      </c>
      <c r="T250" s="32">
        <f t="shared" si="65"/>
        <v>-3.8248621663641291E-3</v>
      </c>
      <c r="U250" s="32">
        <f t="shared" si="66"/>
        <v>-4.2355472845478914E-4</v>
      </c>
      <c r="V250" s="32">
        <f t="shared" si="67"/>
        <v>-6.8297189061081731E-3</v>
      </c>
      <c r="W250" s="32">
        <f t="shared" si="68"/>
        <v>9.1505279191217426E-5</v>
      </c>
      <c r="X250" s="32">
        <f t="shared" si="68"/>
        <v>-1.9339566479933401E-3</v>
      </c>
      <c r="Y250" s="34">
        <f>MAX(O$4:O250)</f>
        <v>1.5898684592078638</v>
      </c>
      <c r="Z250" s="34">
        <f>MAX(P$4:P250)</f>
        <v>1.6265478360228376</v>
      </c>
      <c r="AA250" s="34">
        <f>MAX(Q$4:Q250)</f>
        <v>1.6556540527285799</v>
      </c>
      <c r="AB250" s="34">
        <f>MAX(R$4:R250)</f>
        <v>1.70199369034596</v>
      </c>
      <c r="AC250" s="34">
        <f>MAX(S$4:S250)</f>
        <v>1.30283033519101</v>
      </c>
      <c r="AD250" s="35">
        <f t="shared" si="61"/>
        <v>-2.3063622048693833E-2</v>
      </c>
      <c r="AE250" s="35">
        <f t="shared" si="62"/>
        <v>-0.10113048347389897</v>
      </c>
      <c r="AF250" s="35">
        <f t="shared" si="63"/>
        <v>-6.8297189061081731E-3</v>
      </c>
      <c r="AG250" s="35">
        <f t="shared" si="64"/>
        <v>-6.8411703122902567E-3</v>
      </c>
      <c r="AH250" s="35">
        <f t="shared" si="64"/>
        <v>-1.9339566479933401E-3</v>
      </c>
    </row>
    <row r="251" spans="1:34">
      <c r="A251" s="28">
        <v>44207</v>
      </c>
      <c r="B251" s="12">
        <f>[1]!thsiFinD("ths_int_chg_ratio_index",B$1,$A$4,$A251,101)</f>
        <v>-7.2195858926251004</v>
      </c>
      <c r="C251" s="12">
        <f>[1]!thsiFinD("ths_int_chg_ratio_index",C$1,$A$4,$A251,101)</f>
        <v>60.892160465609997</v>
      </c>
      <c r="D251" s="12">
        <f>[1]!thsiFinD("ths_int_chg_ratio_index",D$1,$A$4,$A251,101)</f>
        <v>36.375736792938</v>
      </c>
      <c r="E251" s="12">
        <f>[1]!thsiFinD("ths_int_chg_ratio_index",E$1,$A$4,$A251,101)</f>
        <v>94.468876259808994</v>
      </c>
      <c r="F251" s="12">
        <f>[1]!thsiFinD("ths_adjustment_nvg_ratio_fund",F$1,$A$4,$A251,101)</f>
        <v>88.090853284223002</v>
      </c>
      <c r="G251" s="12">
        <f>[1]!thsiFinD("ths_adjustment_nvg_ratio_fund",G$1,$A$4,$A251,101)</f>
        <v>46.254256526673998</v>
      </c>
      <c r="H251" s="12">
        <f>[1]!thsiFinD("ths_adjustment_nvg_ratio_fund",H$1,$A$4,$A251,101)</f>
        <v>47.923076923076998</v>
      </c>
      <c r="I251" s="12">
        <f>[1]!thsiFinD("ths_adjustment_nvg_ratio_fund",I$1,$A$4,$A251,101)</f>
        <v>73.154296875</v>
      </c>
      <c r="J251" s="32">
        <f t="shared" si="58"/>
        <v>0.54992458904338237</v>
      </c>
      <c r="K251" s="45">
        <f t="shared" si="59"/>
        <v>0.46129296906432971</v>
      </c>
      <c r="L251" s="45">
        <f t="shared" si="60"/>
        <v>0.63855620902243493</v>
      </c>
      <c r="M251" s="32">
        <f>[1]!thsiFinD("ths_int_chg_ratio_index",M$1,$A$4,$A251,101)/100</f>
        <v>0.67903315843448997</v>
      </c>
      <c r="N251" s="32">
        <f>[1]!thsiFinD("ths_int_chg_ratio_index",N$1,$A$4,$A251,101)/100</f>
        <v>0.28583978851226</v>
      </c>
      <c r="O251" s="33">
        <f t="shared" si="53"/>
        <v>1.5499245890433824</v>
      </c>
      <c r="P251" s="33">
        <f t="shared" si="54"/>
        <v>1.4612929690643297</v>
      </c>
      <c r="Q251" s="33">
        <f t="shared" si="55"/>
        <v>1.6385562090224348</v>
      </c>
      <c r="R251" s="33">
        <f t="shared" si="56"/>
        <v>1.67903315843449</v>
      </c>
      <c r="S251" s="33">
        <f t="shared" si="57"/>
        <v>1.2858397885122601</v>
      </c>
      <c r="T251" s="32">
        <f t="shared" si="65"/>
        <v>-2.1090292363158403E-3</v>
      </c>
      <c r="U251" s="32">
        <f t="shared" si="66"/>
        <v>-5.2070427568373656E-4</v>
      </c>
      <c r="V251" s="32">
        <f t="shared" si="67"/>
        <v>-3.5212725961699665E-3</v>
      </c>
      <c r="W251" s="32">
        <f t="shared" si="68"/>
        <v>-6.6950056453933815E-3</v>
      </c>
      <c r="X251" s="32">
        <f t="shared" si="68"/>
        <v>-1.1128824128473824E-2</v>
      </c>
      <c r="Y251" s="34">
        <f>MAX(O$4:O251)</f>
        <v>1.5898684592078638</v>
      </c>
      <c r="Z251" s="34">
        <f>MAX(P$4:P251)</f>
        <v>1.6265478360228376</v>
      </c>
      <c r="AA251" s="34">
        <f>MAX(Q$4:Q251)</f>
        <v>1.6556540527285799</v>
      </c>
      <c r="AB251" s="34">
        <f>MAX(R$4:R251)</f>
        <v>1.70199369034596</v>
      </c>
      <c r="AC251" s="34">
        <f>MAX(S$4:S251)</f>
        <v>1.30283033519101</v>
      </c>
      <c r="AD251" s="35">
        <f t="shared" si="61"/>
        <v>-2.5124009431813699E-2</v>
      </c>
      <c r="AE251" s="35">
        <f t="shared" si="62"/>
        <v>-0.10159852867443586</v>
      </c>
      <c r="AF251" s="35">
        <f t="shared" si="63"/>
        <v>-1.032694220025443E-2</v>
      </c>
      <c r="AG251" s="35">
        <f t="shared" si="64"/>
        <v>-1.3490374283821827E-2</v>
      </c>
      <c r="AH251" s="35">
        <f t="shared" si="64"/>
        <v>-1.3041258113059562E-2</v>
      </c>
    </row>
    <row r="252" spans="1:34">
      <c r="A252" s="28">
        <v>44208</v>
      </c>
      <c r="B252" s="12">
        <f>[1]!thsiFinD("ths_int_chg_ratio_index",B$1,$A$4,$A252,101)</f>
        <v>-6.3493705449273001</v>
      </c>
      <c r="C252" s="12">
        <f>[1]!thsiFinD("ths_int_chg_ratio_index",C$1,$A$4,$A252,101)</f>
        <v>63.918385529459997</v>
      </c>
      <c r="D252" s="12">
        <f>[1]!thsiFinD("ths_int_chg_ratio_index",D$1,$A$4,$A252,101)</f>
        <v>37.804290849852002</v>
      </c>
      <c r="E252" s="12">
        <f>[1]!thsiFinD("ths_int_chg_ratio_index",E$1,$A$4,$A252,101)</f>
        <v>101.26139294222</v>
      </c>
      <c r="F252" s="12">
        <f>[1]!thsiFinD("ths_adjustment_nvg_ratio_fund",F$1,$A$4,$A252,101)</f>
        <v>94.597912829956996</v>
      </c>
      <c r="G252" s="12">
        <f>[1]!thsiFinD("ths_adjustment_nvg_ratio_fund",G$1,$A$4,$A252,101)</f>
        <v>50.454029511918002</v>
      </c>
      <c r="H252" s="12">
        <f>[1]!thsiFinD("ths_adjustment_nvg_ratio_fund",H$1,$A$4,$A252,101)</f>
        <v>51.923076923076998</v>
      </c>
      <c r="I252" s="12">
        <f>[1]!thsiFinD("ths_adjustment_nvg_ratio_fund",I$1,$A$4,$A252,101)</f>
        <v>77.529296875</v>
      </c>
      <c r="J252" s="32">
        <f t="shared" si="58"/>
        <v>0.58892376864569584</v>
      </c>
      <c r="K252" s="45">
        <f t="shared" si="59"/>
        <v>0.49158674694151172</v>
      </c>
      <c r="L252" s="45">
        <f t="shared" si="60"/>
        <v>0.68626079034987997</v>
      </c>
      <c r="M252" s="32">
        <f>[1]!thsiFinD("ths_int_chg_ratio_index",M$1,$A$4,$A252,101)/100</f>
        <v>0.70706604997472988</v>
      </c>
      <c r="N252" s="32">
        <f>[1]!thsiFinD("ths_int_chg_ratio_index",N$1,$A$4,$A252,101)/100</f>
        <v>0.31832375496554</v>
      </c>
      <c r="O252" s="33">
        <f t="shared" si="53"/>
        <v>1.5889237686456958</v>
      </c>
      <c r="P252" s="33">
        <f t="shared" si="54"/>
        <v>1.4915867469415116</v>
      </c>
      <c r="Q252" s="33">
        <f t="shared" si="55"/>
        <v>1.6862607903498801</v>
      </c>
      <c r="R252" s="33">
        <f t="shared" si="56"/>
        <v>1.7070660499747299</v>
      </c>
      <c r="S252" s="33">
        <f t="shared" si="57"/>
        <v>1.31832375496554</v>
      </c>
      <c r="T252" s="32">
        <f t="shared" si="65"/>
        <v>2.5161985220444771E-2</v>
      </c>
      <c r="U252" s="32">
        <f t="shared" si="66"/>
        <v>2.0730803828187261E-2</v>
      </c>
      <c r="V252" s="32">
        <f t="shared" si="67"/>
        <v>2.9113789972396331E-2</v>
      </c>
      <c r="W252" s="32">
        <f t="shared" si="68"/>
        <v>1.6695853443643438E-2</v>
      </c>
      <c r="X252" s="32">
        <f t="shared" si="68"/>
        <v>2.5262841252458479E-2</v>
      </c>
      <c r="Y252" s="34">
        <f>MAX(O$4:O252)</f>
        <v>1.5898684592078638</v>
      </c>
      <c r="Z252" s="34">
        <f>MAX(P$4:P252)</f>
        <v>1.6265478360228376</v>
      </c>
      <c r="AA252" s="34">
        <f>MAX(Q$4:Q252)</f>
        <v>1.6862607903498801</v>
      </c>
      <c r="AB252" s="34">
        <f>MAX(R$4:R252)</f>
        <v>1.7070660499747299</v>
      </c>
      <c r="AC252" s="34">
        <f>MAX(S$4:S252)</f>
        <v>1.31832375496554</v>
      </c>
      <c r="AD252" s="35">
        <f t="shared" si="61"/>
        <v>-5.9419416537054293E-4</v>
      </c>
      <c r="AE252" s="35">
        <f t="shared" si="62"/>
        <v>-8.2973944013430834E-2</v>
      </c>
      <c r="AF252" s="35">
        <f t="shared" si="63"/>
        <v>0</v>
      </c>
      <c r="AG252" s="35">
        <f t="shared" si="64"/>
        <v>0</v>
      </c>
      <c r="AH252" s="35">
        <f t="shared" si="64"/>
        <v>0</v>
      </c>
    </row>
    <row r="253" spans="1:34">
      <c r="A253" s="28">
        <v>44209</v>
      </c>
      <c r="B253" s="12">
        <f>[1]!thsiFinD("ths_int_chg_ratio_index",B$1,$A$4,$A253,101)</f>
        <v>-5.1864604885574002</v>
      </c>
      <c r="C253" s="12">
        <f>[1]!thsiFinD("ths_int_chg_ratio_index",C$1,$A$4,$A253,101)</f>
        <v>68.664281005703003</v>
      </c>
      <c r="D253" s="12">
        <f>[1]!thsiFinD("ths_int_chg_ratio_index",D$1,$A$4,$A253,101)</f>
        <v>38.019251102798997</v>
      </c>
      <c r="E253" s="12">
        <f>[1]!thsiFinD("ths_int_chg_ratio_index",E$1,$A$4,$A253,101)</f>
        <v>98.603038673062997</v>
      </c>
      <c r="F253" s="12">
        <f>[1]!thsiFinD("ths_adjustment_nvg_ratio_fund",F$1,$A$4,$A253,101)</f>
        <v>93.186003683240997</v>
      </c>
      <c r="G253" s="12">
        <f>[1]!thsiFinD("ths_adjustment_nvg_ratio_fund",G$1,$A$4,$A253,101)</f>
        <v>48.921679909193998</v>
      </c>
      <c r="H253" s="12">
        <f>[1]!thsiFinD("ths_adjustment_nvg_ratio_fund",H$1,$A$4,$A253,101)</f>
        <v>50</v>
      </c>
      <c r="I253" s="12">
        <f>[1]!thsiFinD("ths_adjustment_nvg_ratio_fund",I$1,$A$4,$A253,101)</f>
        <v>77.978515625</v>
      </c>
      <c r="J253" s="32">
        <f t="shared" si="58"/>
        <v>0.58773288688805336</v>
      </c>
      <c r="K253" s="45">
        <f t="shared" si="59"/>
        <v>0.50025027573251901</v>
      </c>
      <c r="L253" s="45">
        <f t="shared" si="60"/>
        <v>0.6752154980435876</v>
      </c>
      <c r="M253" s="32">
        <f>[1]!thsiFinD("ths_int_chg_ratio_index",M$1,$A$4,$A253,101)/100</f>
        <v>0.69114458532160006</v>
      </c>
      <c r="N253" s="32">
        <f>[1]!thsiFinD("ths_int_chg_ratio_index",N$1,$A$4,$A253,101)/100</f>
        <v>0.31291322682128003</v>
      </c>
      <c r="O253" s="33">
        <f t="shared" si="53"/>
        <v>1.5877328868880534</v>
      </c>
      <c r="P253" s="33">
        <f t="shared" si="54"/>
        <v>1.5002502757325189</v>
      </c>
      <c r="Q253" s="33">
        <f t="shared" si="55"/>
        <v>1.6752154980435876</v>
      </c>
      <c r="R253" s="33">
        <f t="shared" si="56"/>
        <v>1.6911445853216001</v>
      </c>
      <c r="S253" s="33">
        <f t="shared" si="57"/>
        <v>1.31291322682128</v>
      </c>
      <c r="T253" s="32">
        <f t="shared" si="65"/>
        <v>-7.494895482981212E-4</v>
      </c>
      <c r="U253" s="32">
        <f t="shared" si="66"/>
        <v>5.8082634541851696E-3</v>
      </c>
      <c r="V253" s="32">
        <f t="shared" si="67"/>
        <v>-6.5501684967724794E-3</v>
      </c>
      <c r="W253" s="32">
        <f t="shared" si="68"/>
        <v>-9.3268005964769474E-3</v>
      </c>
      <c r="X253" s="32">
        <f t="shared" si="68"/>
        <v>-4.1040966787414535E-3</v>
      </c>
      <c r="Y253" s="34">
        <f>MAX(O$4:O253)</f>
        <v>1.5898684592078638</v>
      </c>
      <c r="Z253" s="34">
        <f>MAX(P$4:P253)</f>
        <v>1.6265478360228376</v>
      </c>
      <c r="AA253" s="34">
        <f>MAX(Q$4:Q253)</f>
        <v>1.6862607903498801</v>
      </c>
      <c r="AB253" s="34">
        <f>MAX(R$4:R253)</f>
        <v>1.7070660499747299</v>
      </c>
      <c r="AC253" s="34">
        <f>MAX(S$4:S253)</f>
        <v>1.31832375496554</v>
      </c>
      <c r="AD253" s="35">
        <f t="shared" si="61"/>
        <v>-1.3432383713520846E-3</v>
      </c>
      <c r="AE253" s="35">
        <f t="shared" si="62"/>
        <v>-7.764761508590845E-2</v>
      </c>
      <c r="AF253" s="35">
        <f t="shared" si="63"/>
        <v>-6.5501684967724794E-3</v>
      </c>
      <c r="AG253" s="35">
        <f t="shared" si="64"/>
        <v>-9.3268005964769474E-3</v>
      </c>
      <c r="AH253" s="35">
        <f t="shared" si="64"/>
        <v>-4.1040966787414535E-3</v>
      </c>
    </row>
    <row r="254" spans="1:34">
      <c r="A254" s="28">
        <v>44210</v>
      </c>
      <c r="B254" s="12">
        <f>[1]!thsiFinD("ths_int_chg_ratio_index",B$1,$A$4,$A254,101)</f>
        <v>-4.0382646502304</v>
      </c>
      <c r="C254" s="12">
        <f>[1]!thsiFinD("ths_int_chg_ratio_index",C$1,$A$4,$A254,101)</f>
        <v>69.180079328242996</v>
      </c>
      <c r="D254" s="12">
        <f>[1]!thsiFinD("ths_int_chg_ratio_index",D$1,$A$4,$A254,101)</f>
        <v>41.927389329302002</v>
      </c>
      <c r="E254" s="12">
        <f>[1]!thsiFinD("ths_int_chg_ratio_index",E$1,$A$4,$A254,101)</f>
        <v>95.283060724148996</v>
      </c>
      <c r="F254" s="12">
        <f>[1]!thsiFinD("ths_adjustment_nvg_ratio_fund",F$1,$A$4,$A254,101)</f>
        <v>90.607734806630006</v>
      </c>
      <c r="G254" s="12">
        <f>[1]!thsiFinD("ths_adjustment_nvg_ratio_fund",G$1,$A$4,$A254,101)</f>
        <v>46.935300794551999</v>
      </c>
      <c r="H254" s="12">
        <f>[1]!thsiFinD("ths_adjustment_nvg_ratio_fund",H$1,$A$4,$A254,101)</f>
        <v>48.615384615384997</v>
      </c>
      <c r="I254" s="12">
        <f>[1]!thsiFinD("ths_adjustment_nvg_ratio_fund",I$1,$A$4,$A254,101)</f>
        <v>75.205078125</v>
      </c>
      <c r="J254" s="32">
        <f t="shared" si="58"/>
        <v>0.57964470384128819</v>
      </c>
      <c r="K254" s="45">
        <f t="shared" si="59"/>
        <v>0.50588066182865898</v>
      </c>
      <c r="L254" s="45">
        <f t="shared" si="60"/>
        <v>0.65340874585391751</v>
      </c>
      <c r="M254" s="32">
        <f>[1]!thsiFinD("ths_int_chg_ratio_index",M$1,$A$4,$A254,101)/100</f>
        <v>0.70456213210385998</v>
      </c>
      <c r="N254" s="32">
        <f>[1]!thsiFinD("ths_int_chg_ratio_index",N$1,$A$4,$A254,101)/100</f>
        <v>0.29057532783780998</v>
      </c>
      <c r="O254" s="33">
        <f t="shared" si="53"/>
        <v>1.5796447038412882</v>
      </c>
      <c r="P254" s="33">
        <f t="shared" si="54"/>
        <v>1.5058806618286589</v>
      </c>
      <c r="Q254" s="33">
        <f t="shared" si="55"/>
        <v>1.6534087458539175</v>
      </c>
      <c r="R254" s="33">
        <f t="shared" si="56"/>
        <v>1.70456213210386</v>
      </c>
      <c r="S254" s="33">
        <f t="shared" si="57"/>
        <v>1.29057532783781</v>
      </c>
      <c r="T254" s="32">
        <f t="shared" si="65"/>
        <v>-5.0941711377018306E-3</v>
      </c>
      <c r="U254" s="32">
        <f t="shared" si="66"/>
        <v>3.7529645467926365E-3</v>
      </c>
      <c r="V254" s="32">
        <f t="shared" si="67"/>
        <v>-1.3017281785619339E-2</v>
      </c>
      <c r="W254" s="32">
        <f t="shared" si="68"/>
        <v>7.9340033363903828E-3</v>
      </c>
      <c r="X254" s="32">
        <f t="shared" si="68"/>
        <v>-1.7013994929088061E-2</v>
      </c>
      <c r="Y254" s="34">
        <f>MAX(O$4:O254)</f>
        <v>1.5898684592078638</v>
      </c>
      <c r="Z254" s="34">
        <f>MAX(P$4:P254)</f>
        <v>1.6265478360228376</v>
      </c>
      <c r="AA254" s="34">
        <f>MAX(Q$4:Q254)</f>
        <v>1.6862607903498801</v>
      </c>
      <c r="AB254" s="34">
        <f>MAX(R$4:R254)</f>
        <v>1.7070660499747299</v>
      </c>
      <c r="AC254" s="34">
        <f>MAX(S$4:S254)</f>
        <v>1.31832375496554</v>
      </c>
      <c r="AD254" s="35">
        <f t="shared" si="61"/>
        <v>-6.4305668229115431E-3</v>
      </c>
      <c r="AE254" s="35">
        <f t="shared" si="62"/>
        <v>-7.4186059285676342E-2</v>
      </c>
      <c r="AF254" s="35">
        <f t="shared" si="63"/>
        <v>-1.9482184893326093E-2</v>
      </c>
      <c r="AG254" s="35">
        <f t="shared" si="64"/>
        <v>-1.4667961271369601E-3</v>
      </c>
      <c r="AH254" s="35">
        <f t="shared" si="64"/>
        <v>-2.1048264527748883E-2</v>
      </c>
    </row>
    <row r="255" spans="1:34">
      <c r="A255" s="28">
        <v>44211</v>
      </c>
      <c r="B255" s="12">
        <f>[1]!thsiFinD("ths_int_chg_ratio_index",B$1,$A$4,$A255,101)</f>
        <v>-5.4768982223035003</v>
      </c>
      <c r="C255" s="12">
        <f>[1]!thsiFinD("ths_int_chg_ratio_index",C$1,$A$4,$A255,101)</f>
        <v>67.246810911950007</v>
      </c>
      <c r="D255" s="12">
        <f>[1]!thsiFinD("ths_int_chg_ratio_index",D$1,$A$4,$A255,101)</f>
        <v>41.958378124892</v>
      </c>
      <c r="E255" s="12">
        <f>[1]!thsiFinD("ths_int_chg_ratio_index",E$1,$A$4,$A255,101)</f>
        <v>95.40576770973</v>
      </c>
      <c r="F255" s="12">
        <f>[1]!thsiFinD("ths_adjustment_nvg_ratio_fund",F$1,$A$4,$A255,101)</f>
        <v>91.282995702885003</v>
      </c>
      <c r="G255" s="12">
        <f>[1]!thsiFinD("ths_adjustment_nvg_ratio_fund",G$1,$A$4,$A255,101)</f>
        <v>46.935300794551999</v>
      </c>
      <c r="H255" s="12">
        <f>[1]!thsiFinD("ths_adjustment_nvg_ratio_fund",H$1,$A$4,$A255,101)</f>
        <v>47.615384615384997</v>
      </c>
      <c r="I255" s="12">
        <f>[1]!thsiFinD("ths_adjustment_nvg_ratio_fund",I$1,$A$4,$A255,101)</f>
        <v>74.35546875</v>
      </c>
      <c r="J255" s="32">
        <f t="shared" si="58"/>
        <v>0.57415401048386305</v>
      </c>
      <c r="K255" s="45">
        <f t="shared" si="59"/>
        <v>0.49783514631067122</v>
      </c>
      <c r="L255" s="45">
        <f t="shared" si="60"/>
        <v>0.65047287465705494</v>
      </c>
      <c r="M255" s="32">
        <f>[1]!thsiFinD("ths_int_chg_ratio_index",M$1,$A$4,$A255,101)/100</f>
        <v>0.70132097994187004</v>
      </c>
      <c r="N255" s="32">
        <f>[1]!thsiFinD("ths_int_chg_ratio_index",N$1,$A$4,$A255,101)/100</f>
        <v>0.28731561113227999</v>
      </c>
      <c r="O255" s="33">
        <f t="shared" si="53"/>
        <v>1.5741540104838632</v>
      </c>
      <c r="P255" s="33">
        <f t="shared" si="54"/>
        <v>1.4978351463106712</v>
      </c>
      <c r="Q255" s="33">
        <f t="shared" si="55"/>
        <v>1.6504728746570549</v>
      </c>
      <c r="R255" s="33">
        <f t="shared" si="56"/>
        <v>1.70132097994187</v>
      </c>
      <c r="S255" s="33">
        <f t="shared" si="57"/>
        <v>1.2873156111322799</v>
      </c>
      <c r="T255" s="32">
        <f t="shared" si="65"/>
        <v>-3.4759040080805104E-3</v>
      </c>
      <c r="U255" s="32">
        <f t="shared" si="66"/>
        <v>-5.342731148574309E-3</v>
      </c>
      <c r="V255" s="32">
        <f t="shared" si="67"/>
        <v>-1.7756475549222106E-3</v>
      </c>
      <c r="W255" s="32">
        <f t="shared" si="68"/>
        <v>-1.9014573308568927E-3</v>
      </c>
      <c r="X255" s="32">
        <f t="shared" si="68"/>
        <v>-2.5257856982213722E-3</v>
      </c>
      <c r="Y255" s="34">
        <f>MAX(O$4:O255)</f>
        <v>1.5898684592078638</v>
      </c>
      <c r="Z255" s="34">
        <f>MAX(P$4:P255)</f>
        <v>1.6265478360228376</v>
      </c>
      <c r="AA255" s="34">
        <f>MAX(Q$4:Q255)</f>
        <v>1.6862607903498801</v>
      </c>
      <c r="AB255" s="34">
        <f>MAX(R$4:R255)</f>
        <v>1.7070660499747299</v>
      </c>
      <c r="AC255" s="34">
        <f>MAX(S$4:S255)</f>
        <v>1.31832375496554</v>
      </c>
      <c r="AD255" s="35">
        <f t="shared" si="61"/>
        <v>-9.8841187979979983E-3</v>
      </c>
      <c r="AE255" s="35">
        <f t="shared" si="62"/>
        <v>-7.9132434264515106E-2</v>
      </c>
      <c r="AF255" s="35">
        <f t="shared" si="63"/>
        <v>-2.1223238954278023E-2</v>
      </c>
      <c r="AG255" s="35">
        <f t="shared" si="64"/>
        <v>-3.3654644077449891E-3</v>
      </c>
      <c r="AH255" s="35">
        <f t="shared" si="64"/>
        <v>-2.3520886820453835E-2</v>
      </c>
    </row>
    <row r="256" spans="1:34">
      <c r="A256" s="28">
        <v>44214</v>
      </c>
      <c r="B256" s="12">
        <f>[1]!thsiFinD("ths_int_chg_ratio_index",B$1,$A$4,$A256,101)</f>
        <v>-2.4924587148698998</v>
      </c>
      <c r="C256" s="12">
        <f>[1]!thsiFinD("ths_int_chg_ratio_index",C$1,$A$4,$A256,101)</f>
        <v>75.874105459511</v>
      </c>
      <c r="D256" s="12">
        <f>[1]!thsiFinD("ths_int_chg_ratio_index",D$1,$A$4,$A256,101)</f>
        <v>45.259920484319998</v>
      </c>
      <c r="E256" s="12">
        <f>[1]!thsiFinD("ths_int_chg_ratio_index",E$1,$A$4,$A256,101)</f>
        <v>99.737554595890998</v>
      </c>
      <c r="F256" s="12">
        <f>[1]!thsiFinD("ths_adjustment_nvg_ratio_fund",F$1,$A$4,$A256,101)</f>
        <v>98.772252915899003</v>
      </c>
      <c r="G256" s="12">
        <f>[1]!thsiFinD("ths_adjustment_nvg_ratio_fund",G$1,$A$4,$A256,101)</f>
        <v>51.872871736663001</v>
      </c>
      <c r="H256" s="12">
        <f>[1]!thsiFinD("ths_adjustment_nvg_ratio_fund",H$1,$A$4,$A256,101)</f>
        <v>53.923076923076998</v>
      </c>
      <c r="I256" s="12">
        <f>[1]!thsiFinD("ths_adjustment_nvg_ratio_fund",I$1,$A$4,$A256,101)</f>
        <v>78.45703125</v>
      </c>
      <c r="J256" s="32">
        <f t="shared" si="58"/>
        <v>0.62675544331311395</v>
      </c>
      <c r="K256" s="45">
        <f t="shared" si="59"/>
        <v>0.54594780456213021</v>
      </c>
      <c r="L256" s="45">
        <f t="shared" si="60"/>
        <v>0.70756308206409757</v>
      </c>
      <c r="M256" s="32">
        <f>[1]!thsiFinD("ths_int_chg_ratio_index",M$1,$A$4,$A256,101)/100</f>
        <v>0.73676375556396001</v>
      </c>
      <c r="N256" s="32">
        <f>[1]!thsiFinD("ths_int_chg_ratio_index",N$1,$A$4,$A256,101)/100</f>
        <v>0.30269797224902001</v>
      </c>
      <c r="O256" s="33">
        <f t="shared" si="53"/>
        <v>1.6267554433131139</v>
      </c>
      <c r="P256" s="33">
        <f t="shared" si="54"/>
        <v>1.5459478045621302</v>
      </c>
      <c r="Q256" s="33">
        <f t="shared" si="55"/>
        <v>1.7075630820640977</v>
      </c>
      <c r="R256" s="33">
        <f t="shared" si="56"/>
        <v>1.7367637555639601</v>
      </c>
      <c r="S256" s="33">
        <f t="shared" si="57"/>
        <v>1.30269797224902</v>
      </c>
      <c r="T256" s="32">
        <f t="shared" si="65"/>
        <v>3.3415683903179394E-2</v>
      </c>
      <c r="U256" s="32">
        <f t="shared" si="66"/>
        <v>3.2121464348039641E-2</v>
      </c>
      <c r="V256" s="32">
        <f t="shared" si="67"/>
        <v>3.4590212467990655E-2</v>
      </c>
      <c r="W256" s="32">
        <f t="shared" si="68"/>
        <v>2.0832503707384431E-2</v>
      </c>
      <c r="X256" s="32">
        <f t="shared" si="68"/>
        <v>1.1949176242188386E-2</v>
      </c>
      <c r="Y256" s="34">
        <f>MAX(O$4:O256)</f>
        <v>1.6267554433131139</v>
      </c>
      <c r="Z256" s="34">
        <f>MAX(P$4:P256)</f>
        <v>1.6265478360228376</v>
      </c>
      <c r="AA256" s="34">
        <f>MAX(Q$4:Q256)</f>
        <v>1.7075630820640977</v>
      </c>
      <c r="AB256" s="34">
        <f>MAX(R$4:R256)</f>
        <v>1.7367637555639601</v>
      </c>
      <c r="AC256" s="34">
        <f>MAX(S$4:S256)</f>
        <v>1.31832375496554</v>
      </c>
      <c r="AD256" s="35">
        <f t="shared" si="61"/>
        <v>0</v>
      </c>
      <c r="AE256" s="35">
        <f t="shared" si="62"/>
        <v>-4.9552819582476593E-2</v>
      </c>
      <c r="AF256" s="35">
        <f t="shared" si="63"/>
        <v>0</v>
      </c>
      <c r="AG256" s="35">
        <f t="shared" si="64"/>
        <v>0</v>
      </c>
      <c r="AH256" s="35">
        <f t="shared" si="64"/>
        <v>-1.1852765800255516E-2</v>
      </c>
    </row>
    <row r="257" spans="1:34">
      <c r="A257" s="28">
        <v>44215</v>
      </c>
      <c r="B257" s="12">
        <f>[1]!thsiFinD("ths_int_chg_ratio_index",B$1,$A$4,$A257,101)</f>
        <v>-3.2529715028848001</v>
      </c>
      <c r="C257" s="12">
        <f>[1]!thsiFinD("ths_int_chg_ratio_index",C$1,$A$4,$A257,101)</f>
        <v>71.485716457216995</v>
      </c>
      <c r="D257" s="12">
        <f>[1]!thsiFinD("ths_int_chg_ratio_index",D$1,$A$4,$A257,101)</f>
        <v>41.599231713226999</v>
      </c>
      <c r="E257" s="12">
        <f>[1]!thsiFinD("ths_int_chg_ratio_index",E$1,$A$4,$A257,101)</f>
        <v>95.108160008035995</v>
      </c>
      <c r="F257" s="12">
        <f>[1]!thsiFinD("ths_adjustment_nvg_ratio_fund",F$1,$A$4,$A257,101)</f>
        <v>95.887047268263004</v>
      </c>
      <c r="G257" s="12">
        <f>[1]!thsiFinD("ths_adjustment_nvg_ratio_fund",G$1,$A$4,$A257,101)</f>
        <v>48.808172531215</v>
      </c>
      <c r="H257" s="12">
        <f>[1]!thsiFinD("ths_adjustment_nvg_ratio_fund",H$1,$A$4,$A257,101)</f>
        <v>53.153846153845997</v>
      </c>
      <c r="I257" s="12">
        <f>[1]!thsiFinD("ths_adjustment_nvg_ratio_fund",I$1,$A$4,$A257,101)</f>
        <v>74.619140625</v>
      </c>
      <c r="J257" s="32">
        <f t="shared" si="58"/>
        <v>0.5967604290673989</v>
      </c>
      <c r="K257" s="45">
        <f t="shared" si="59"/>
        <v>0.51235034168898796</v>
      </c>
      <c r="L257" s="45">
        <f t="shared" si="60"/>
        <v>0.68117051644580995</v>
      </c>
      <c r="M257" s="32">
        <f>[1]!thsiFinD("ths_int_chg_ratio_index",M$1,$A$4,$A257,101)/100</f>
        <v>0.70390545490806999</v>
      </c>
      <c r="N257" s="32">
        <f>[1]!thsiFinD("ths_int_chg_ratio_index",N$1,$A$4,$A257,101)/100</f>
        <v>0.2860818973075</v>
      </c>
      <c r="O257" s="33">
        <f t="shared" si="53"/>
        <v>1.5967604290673989</v>
      </c>
      <c r="P257" s="33">
        <f t="shared" si="54"/>
        <v>1.5123503416889879</v>
      </c>
      <c r="Q257" s="33">
        <f t="shared" si="55"/>
        <v>1.6811705164458099</v>
      </c>
      <c r="R257" s="33">
        <f t="shared" si="56"/>
        <v>1.7039054549080701</v>
      </c>
      <c r="S257" s="33">
        <f t="shared" si="57"/>
        <v>1.2860818973075001</v>
      </c>
      <c r="T257" s="32">
        <f t="shared" si="65"/>
        <v>-1.8438551639099465E-2</v>
      </c>
      <c r="U257" s="32">
        <f t="shared" si="66"/>
        <v>-2.1732598457719909E-2</v>
      </c>
      <c r="V257" s="32">
        <f t="shared" si="67"/>
        <v>-1.5456275610259973E-2</v>
      </c>
      <c r="W257" s="32">
        <f t="shared" si="68"/>
        <v>-1.8919268985562399E-2</v>
      </c>
      <c r="X257" s="32">
        <f t="shared" si="68"/>
        <v>-1.2755124591798728E-2</v>
      </c>
      <c r="Y257" s="34">
        <f>MAX(O$4:O257)</f>
        <v>1.6267554433131139</v>
      </c>
      <c r="Z257" s="34">
        <f>MAX(P$4:P257)</f>
        <v>1.6265478360228376</v>
      </c>
      <c r="AA257" s="34">
        <f>MAX(Q$4:Q257)</f>
        <v>1.7075630820640977</v>
      </c>
      <c r="AB257" s="34">
        <f>MAX(R$4:R257)</f>
        <v>1.7367637555639601</v>
      </c>
      <c r="AC257" s="34">
        <f>MAX(S$4:S257)</f>
        <v>1.31832375496554</v>
      </c>
      <c r="AD257" s="35">
        <f t="shared" si="61"/>
        <v>-1.8438551639099465E-2</v>
      </c>
      <c r="AE257" s="35">
        <f t="shared" si="62"/>
        <v>-7.0208506509762625E-2</v>
      </c>
      <c r="AF257" s="35">
        <f t="shared" si="63"/>
        <v>-1.5456275610259973E-2</v>
      </c>
      <c r="AG257" s="35">
        <f t="shared" si="64"/>
        <v>-1.8919268985562399E-2</v>
      </c>
      <c r="AH257" s="35">
        <f t="shared" si="64"/>
        <v>-2.4456706887514668E-2</v>
      </c>
    </row>
    <row r="258" spans="1:34">
      <c r="A258" s="28">
        <v>44216</v>
      </c>
      <c r="B258" s="12">
        <f>[1]!thsiFinD("ths_int_chg_ratio_index",B$1,$A$4,$A258,101)</f>
        <v>-2.7603979025268002</v>
      </c>
      <c r="C258" s="12">
        <f>[1]!thsiFinD("ths_int_chg_ratio_index",C$1,$A$4,$A258,101)</f>
        <v>72.854285699851005</v>
      </c>
      <c r="D258" s="12">
        <f>[1]!thsiFinD("ths_int_chg_ratio_index",D$1,$A$4,$A258,101)</f>
        <v>45.279847456672996</v>
      </c>
      <c r="E258" s="12">
        <f>[1]!thsiFinD("ths_int_chg_ratio_index",E$1,$A$4,$A258,101)</f>
        <v>103.54646738285</v>
      </c>
      <c r="F258" s="12">
        <f>[1]!thsiFinD("ths_adjustment_nvg_ratio_fund",F$1,$A$4,$A258,101)</f>
        <v>100.61387354205</v>
      </c>
      <c r="G258" s="12">
        <f>[1]!thsiFinD("ths_adjustment_nvg_ratio_fund",G$1,$A$4,$A258,101)</f>
        <v>51.986379114641998</v>
      </c>
      <c r="H258" s="12">
        <f>[1]!thsiFinD("ths_adjustment_nvg_ratio_fund",H$1,$A$4,$A258,101)</f>
        <v>57.076923076923002</v>
      </c>
      <c r="I258" s="12">
        <f>[1]!thsiFinD("ths_adjustment_nvg_ratio_fund",I$1,$A$4,$A258,101)</f>
        <v>76.767578125</v>
      </c>
      <c r="J258" s="32">
        <f t="shared" si="58"/>
        <v>0.63170619561932773</v>
      </c>
      <c r="K258" s="45">
        <f t="shared" si="59"/>
        <v>0.54730050659211793</v>
      </c>
      <c r="L258" s="45">
        <f t="shared" si="60"/>
        <v>0.71611188464653752</v>
      </c>
      <c r="M258" s="32">
        <f>[1]!thsiFinD("ths_int_chg_ratio_index",M$1,$A$4,$A258,101)/100</f>
        <v>0.77065942434916002</v>
      </c>
      <c r="N258" s="32">
        <f>[1]!thsiFinD("ths_int_chg_ratio_index",N$1,$A$4,$A258,101)/100</f>
        <v>0.29583794667051999</v>
      </c>
      <c r="O258" s="33">
        <f t="shared" si="53"/>
        <v>1.6317061956193277</v>
      </c>
      <c r="P258" s="33">
        <f t="shared" si="54"/>
        <v>1.5473005065921179</v>
      </c>
      <c r="Q258" s="33">
        <f t="shared" si="55"/>
        <v>1.7161118846465375</v>
      </c>
      <c r="R258" s="33">
        <f t="shared" si="56"/>
        <v>1.77065942434916</v>
      </c>
      <c r="S258" s="33">
        <f t="shared" si="57"/>
        <v>1.2958379466705199</v>
      </c>
      <c r="T258" s="32">
        <f t="shared" si="65"/>
        <v>2.1885416193798912E-2</v>
      </c>
      <c r="U258" s="32">
        <f t="shared" si="66"/>
        <v>2.3109833706982164E-2</v>
      </c>
      <c r="V258" s="32">
        <f t="shared" si="67"/>
        <v>2.0783952525290417E-2</v>
      </c>
      <c r="W258" s="32">
        <f t="shared" si="68"/>
        <v>3.9177038402457232E-2</v>
      </c>
      <c r="X258" s="32">
        <f t="shared" si="68"/>
        <v>7.5858694406978344E-3</v>
      </c>
      <c r="Y258" s="34">
        <f>MAX(O$4:O258)</f>
        <v>1.6317061956193277</v>
      </c>
      <c r="Z258" s="34">
        <f>MAX(P$4:P258)</f>
        <v>1.6265478360228376</v>
      </c>
      <c r="AA258" s="34">
        <f>MAX(Q$4:Q258)</f>
        <v>1.7161118846465375</v>
      </c>
      <c r="AB258" s="34">
        <f>MAX(R$4:R258)</f>
        <v>1.77065942434916</v>
      </c>
      <c r="AC258" s="34">
        <f>MAX(S$4:S258)</f>
        <v>1.31832375496554</v>
      </c>
      <c r="AD258" s="35">
        <f t="shared" si="61"/>
        <v>0</v>
      </c>
      <c r="AE258" s="35">
        <f t="shared" si="62"/>
        <v>-4.8721179713036689E-2</v>
      </c>
      <c r="AF258" s="35">
        <f t="shared" si="63"/>
        <v>0</v>
      </c>
      <c r="AG258" s="35">
        <f t="shared" si="64"/>
        <v>0</v>
      </c>
      <c r="AH258" s="35">
        <f t="shared" si="64"/>
        <v>-1.7056362832214789E-2</v>
      </c>
    </row>
    <row r="259" spans="1:34">
      <c r="A259" s="28">
        <v>44217</v>
      </c>
      <c r="B259" s="12">
        <f>[1]!thsiFinD("ths_int_chg_ratio_index",B$1,$A$4,$A259,101)</f>
        <v>-2.6113663542398</v>
      </c>
      <c r="C259" s="12">
        <f>[1]!thsiFinD("ths_int_chg_ratio_index",C$1,$A$4,$A259,101)</f>
        <v>72.859342287725994</v>
      </c>
      <c r="D259" s="12">
        <f>[1]!thsiFinD("ths_int_chg_ratio_index",D$1,$A$4,$A259,101)</f>
        <v>45.361448016197002</v>
      </c>
      <c r="E259" s="12">
        <f>[1]!thsiFinD("ths_int_chg_ratio_index",E$1,$A$4,$A259,101)</f>
        <v>108.85262397914001</v>
      </c>
      <c r="F259" s="12">
        <f>[1]!thsiFinD("ths_adjustment_nvg_ratio_fund",F$1,$A$4,$A259,101)</f>
        <v>101.90300798036</v>
      </c>
      <c r="G259" s="12">
        <f>[1]!thsiFinD("ths_adjustment_nvg_ratio_fund",G$1,$A$4,$A259,101)</f>
        <v>54.994324631101001</v>
      </c>
      <c r="H259" s="12">
        <f>[1]!thsiFinD("ths_adjustment_nvg_ratio_fund",H$1,$A$4,$A259,101)</f>
        <v>60.615384615384997</v>
      </c>
      <c r="I259" s="12">
        <f>[1]!thsiFinD("ths_adjustment_nvg_ratio_fund",I$1,$A$4,$A259,101)</f>
        <v>79.70703125</v>
      </c>
      <c r="J259" s="32">
        <f t="shared" si="58"/>
        <v>0.65210224550708651</v>
      </c>
      <c r="K259" s="45">
        <f t="shared" si="59"/>
        <v>0.56115511982205801</v>
      </c>
      <c r="L259" s="45">
        <f t="shared" si="60"/>
        <v>0.743049371192115</v>
      </c>
      <c r="M259" s="32">
        <f>[1]!thsiFinD("ths_int_chg_ratio_index",M$1,$A$4,$A259,101)/100</f>
        <v>0.81185479779093994</v>
      </c>
      <c r="N259" s="32">
        <f>[1]!thsiFinD("ths_int_chg_ratio_index",N$1,$A$4,$A259,101)/100</f>
        <v>0.31597839510657999</v>
      </c>
      <c r="O259" s="33">
        <f t="shared" si="53"/>
        <v>1.6521022455070864</v>
      </c>
      <c r="P259" s="33">
        <f t="shared" si="54"/>
        <v>1.5611551198220579</v>
      </c>
      <c r="Q259" s="33">
        <f t="shared" si="55"/>
        <v>1.7430493711921149</v>
      </c>
      <c r="R259" s="33">
        <f t="shared" si="56"/>
        <v>1.8118547977909398</v>
      </c>
      <c r="S259" s="33">
        <f t="shared" si="57"/>
        <v>1.31597839510658</v>
      </c>
      <c r="T259" s="32">
        <f t="shared" si="65"/>
        <v>1.2499829897389736E-2</v>
      </c>
      <c r="U259" s="32">
        <f t="shared" si="66"/>
        <v>8.9540546073072491E-3</v>
      </c>
      <c r="V259" s="32">
        <f t="shared" si="67"/>
        <v>1.5696812536861948E-2</v>
      </c>
      <c r="W259" s="32">
        <f t="shared" si="68"/>
        <v>2.3265554558535184E-2</v>
      </c>
      <c r="X259" s="32">
        <f t="shared" si="68"/>
        <v>1.554241291344205E-2</v>
      </c>
      <c r="Y259" s="34">
        <f>MAX(O$4:O259)</f>
        <v>1.6521022455070864</v>
      </c>
      <c r="Z259" s="34">
        <f>MAX(P$4:P259)</f>
        <v>1.6265478360228376</v>
      </c>
      <c r="AA259" s="34">
        <f>MAX(Q$4:Q259)</f>
        <v>1.7430493711921149</v>
      </c>
      <c r="AB259" s="34">
        <f>MAX(R$4:R259)</f>
        <v>1.8118547977909398</v>
      </c>
      <c r="AC259" s="34">
        <f>MAX(S$4:S259)</f>
        <v>1.31832375496554</v>
      </c>
      <c r="AD259" s="35">
        <f t="shared" si="61"/>
        <v>0</v>
      </c>
      <c r="AE259" s="35">
        <f t="shared" si="62"/>
        <v>-4.0203377209412472E-2</v>
      </c>
      <c r="AF259" s="35">
        <f t="shared" si="63"/>
        <v>0</v>
      </c>
      <c r="AG259" s="35">
        <f t="shared" si="64"/>
        <v>0</v>
      </c>
      <c r="AH259" s="35">
        <f t="shared" si="64"/>
        <v>-1.7790469527125818E-3</v>
      </c>
    </row>
    <row r="260" spans="1:34">
      <c r="A260" s="28">
        <v>44218</v>
      </c>
      <c r="B260" s="12">
        <f>[1]!thsiFinD("ths_int_chg_ratio_index",B$1,$A$4,$A260,101)</f>
        <v>-4.7742454620687003</v>
      </c>
      <c r="C260" s="12">
        <f>[1]!thsiFinD("ths_int_chg_ratio_index",C$1,$A$4,$A260,101)</f>
        <v>70.231704630248998</v>
      </c>
      <c r="D260" s="12">
        <f>[1]!thsiFinD("ths_int_chg_ratio_index",D$1,$A$4,$A260,101)</f>
        <v>45.755947151942998</v>
      </c>
      <c r="E260" s="12">
        <f>[1]!thsiFinD("ths_int_chg_ratio_index",E$1,$A$4,$A260,101)</f>
        <v>113.75200386063</v>
      </c>
      <c r="F260" s="12">
        <f>[1]!thsiFinD("ths_adjustment_nvg_ratio_fund",F$1,$A$4,$A260,101)</f>
        <v>103.56046654389</v>
      </c>
      <c r="G260" s="12">
        <f>[1]!thsiFinD("ths_adjustment_nvg_ratio_fund",G$1,$A$4,$A260,101)</f>
        <v>56.242905788876001</v>
      </c>
      <c r="H260" s="12">
        <f>[1]!thsiFinD("ths_adjustment_nvg_ratio_fund",H$1,$A$4,$A260,101)</f>
        <v>62</v>
      </c>
      <c r="I260" s="12">
        <f>[1]!thsiFinD("ths_adjustment_nvg_ratio_fund",I$1,$A$4,$A260,101)</f>
        <v>78.974609375</v>
      </c>
      <c r="J260" s="32">
        <f t="shared" si="58"/>
        <v>0.65717923986064908</v>
      </c>
      <c r="K260" s="45">
        <f t="shared" si="59"/>
        <v>0.56241352545188317</v>
      </c>
      <c r="L260" s="45">
        <f t="shared" si="60"/>
        <v>0.75194495426941499</v>
      </c>
      <c r="M260" s="32">
        <f>[1]!thsiFinD("ths_int_chg_ratio_index",M$1,$A$4,$A260,101)/100</f>
        <v>0.84336063866916999</v>
      </c>
      <c r="N260" s="32">
        <f>[1]!thsiFinD("ths_int_chg_ratio_index",N$1,$A$4,$A260,101)/100</f>
        <v>0.31753257142918001</v>
      </c>
      <c r="O260" s="33">
        <f t="shared" ref="O260:O323" si="69">J260+1</f>
        <v>1.6571792398606491</v>
      </c>
      <c r="P260" s="33">
        <f t="shared" ref="P260:P323" si="70">K260+1</f>
        <v>1.5624135254518832</v>
      </c>
      <c r="Q260" s="33">
        <f t="shared" ref="Q260:Q323" si="71">L260+1</f>
        <v>1.751944954269415</v>
      </c>
      <c r="R260" s="33">
        <f t="shared" ref="R260:R323" si="72">M260+1</f>
        <v>1.8433606386691701</v>
      </c>
      <c r="S260" s="33">
        <f t="shared" ref="S260:S323" si="73">N260+1</f>
        <v>1.3175325714291799</v>
      </c>
      <c r="T260" s="32">
        <f t="shared" si="65"/>
        <v>3.0730509369922832E-3</v>
      </c>
      <c r="U260" s="32">
        <f t="shared" si="66"/>
        <v>8.0607340926430737E-4</v>
      </c>
      <c r="V260" s="32">
        <f t="shared" si="67"/>
        <v>5.1034601912716138E-3</v>
      </c>
      <c r="W260" s="32">
        <f t="shared" si="68"/>
        <v>1.7388722825164127E-2</v>
      </c>
      <c r="X260" s="32">
        <f t="shared" si="68"/>
        <v>1.18100443622704E-3</v>
      </c>
      <c r="Y260" s="34">
        <f>MAX(O$4:O260)</f>
        <v>1.6571792398606491</v>
      </c>
      <c r="Z260" s="34">
        <f>MAX(P$4:P260)</f>
        <v>1.6265478360228376</v>
      </c>
      <c r="AA260" s="34">
        <f>MAX(Q$4:Q260)</f>
        <v>1.751944954269415</v>
      </c>
      <c r="AB260" s="34">
        <f>MAX(R$4:R260)</f>
        <v>1.8433606386691701</v>
      </c>
      <c r="AC260" s="34">
        <f>MAX(S$4:S260)</f>
        <v>1.31832375496554</v>
      </c>
      <c r="AD260" s="35">
        <f t="shared" si="61"/>
        <v>0</v>
      </c>
      <c r="AE260" s="35">
        <f t="shared" si="62"/>
        <v>-3.9429710673479335E-2</v>
      </c>
      <c r="AF260" s="35">
        <f t="shared" si="63"/>
        <v>0</v>
      </c>
      <c r="AG260" s="35">
        <f t="shared" si="64"/>
        <v>0</v>
      </c>
      <c r="AH260" s="35">
        <f t="shared" si="64"/>
        <v>-6.0014357882887115E-4</v>
      </c>
    </row>
    <row r="261" spans="1:34">
      <c r="A261" s="28">
        <v>44221</v>
      </c>
      <c r="B261" s="12">
        <f>[1]!thsiFinD("ths_int_chg_ratio_index",B$1,$A$4,$A261,101)</f>
        <v>-6.1028469528081004</v>
      </c>
      <c r="C261" s="12">
        <f>[1]!thsiFinD("ths_int_chg_ratio_index",C$1,$A$4,$A261,101)</f>
        <v>69.855931177686003</v>
      </c>
      <c r="D261" s="12">
        <f>[1]!thsiFinD("ths_int_chg_ratio_index",D$1,$A$4,$A261,101)</f>
        <v>46.960930777895001</v>
      </c>
      <c r="E261" s="12">
        <f>[1]!thsiFinD("ths_int_chg_ratio_index",E$1,$A$4,$A261,101)</f>
        <v>113.17337751530999</v>
      </c>
      <c r="F261" s="12">
        <f>[1]!thsiFinD("ths_adjustment_nvg_ratio_fund",F$1,$A$4,$A261,101)</f>
        <v>103.80601596071</v>
      </c>
      <c r="G261" s="12">
        <f>[1]!thsiFinD("ths_adjustment_nvg_ratio_fund",G$1,$A$4,$A261,101)</f>
        <v>56.072644721906997</v>
      </c>
      <c r="H261" s="12">
        <f>[1]!thsiFinD("ths_adjustment_nvg_ratio_fund",H$1,$A$4,$A261,101)</f>
        <v>64.153846153846004</v>
      </c>
      <c r="I261" s="12">
        <f>[1]!thsiFinD("ths_adjustment_nvg_ratio_fund",I$1,$A$4,$A261,101)</f>
        <v>77.79296875</v>
      </c>
      <c r="J261" s="32">
        <f t="shared" ref="J261:J324" si="74">50%*K261+50%*L261</f>
        <v>0.65714108513068237</v>
      </c>
      <c r="K261" s="45">
        <f t="shared" ref="K261:K324" si="75">SUMPRODUCT(B261:E261,B$3:E$3)/100</f>
        <v>0.55971848129520718</v>
      </c>
      <c r="L261" s="45">
        <f t="shared" ref="L261:L324" si="76">SUMPRODUCT(F261:I261,F$3:I$3)/100</f>
        <v>0.75456368896615755</v>
      </c>
      <c r="M261" s="32">
        <f>[1]!thsiFinD("ths_int_chg_ratio_index",M$1,$A$4,$A261,101)/100</f>
        <v>0.84062560796655006</v>
      </c>
      <c r="N261" s="32">
        <f>[1]!thsiFinD("ths_int_chg_ratio_index",N$1,$A$4,$A261,101)/100</f>
        <v>0.32822679237377</v>
      </c>
      <c r="O261" s="33">
        <f t="shared" si="69"/>
        <v>1.6571410851306823</v>
      </c>
      <c r="P261" s="33">
        <f t="shared" si="70"/>
        <v>1.5597184812952072</v>
      </c>
      <c r="Q261" s="33">
        <f t="shared" si="71"/>
        <v>1.7545636889661576</v>
      </c>
      <c r="R261" s="33">
        <f t="shared" si="72"/>
        <v>1.8406256079665502</v>
      </c>
      <c r="S261" s="33">
        <f t="shared" si="73"/>
        <v>1.3282267923737701</v>
      </c>
      <c r="T261" s="32">
        <f t="shared" si="65"/>
        <v>-2.302390052266734E-5</v>
      </c>
      <c r="U261" s="32">
        <f t="shared" si="66"/>
        <v>-1.7249237239523874E-3</v>
      </c>
      <c r="V261" s="32">
        <f t="shared" si="67"/>
        <v>1.4947585484126336E-3</v>
      </c>
      <c r="W261" s="32">
        <f t="shared" si="68"/>
        <v>-1.483719813283213E-3</v>
      </c>
      <c r="X261" s="32">
        <f t="shared" si="68"/>
        <v>8.1168550793317973E-3</v>
      </c>
      <c r="Y261" s="34">
        <f>MAX(O$4:O261)</f>
        <v>1.6571792398606491</v>
      </c>
      <c r="Z261" s="34">
        <f>MAX(P$4:P261)</f>
        <v>1.6265478360228376</v>
      </c>
      <c r="AA261" s="34">
        <f>MAX(Q$4:Q261)</f>
        <v>1.7545636889661576</v>
      </c>
      <c r="AB261" s="34">
        <f>MAX(R$4:R261)</f>
        <v>1.8433606386691701</v>
      </c>
      <c r="AC261" s="34">
        <f>MAX(S$4:S261)</f>
        <v>1.3282267923737701</v>
      </c>
      <c r="AD261" s="35">
        <f t="shared" si="61"/>
        <v>-2.302390052266734E-5</v>
      </c>
      <c r="AE261" s="35">
        <f t="shared" si="62"/>
        <v>-4.1086621154062475E-2</v>
      </c>
      <c r="AF261" s="35">
        <f t="shared" si="63"/>
        <v>0</v>
      </c>
      <c r="AG261" s="35">
        <f t="shared" si="64"/>
        <v>-1.483719813283213E-3</v>
      </c>
      <c r="AH261" s="35">
        <f t="shared" si="64"/>
        <v>0</v>
      </c>
    </row>
    <row r="262" spans="1:34">
      <c r="A262" s="28">
        <v>44222</v>
      </c>
      <c r="B262" s="12">
        <f>[1]!thsiFinD("ths_int_chg_ratio_index",B$1,$A$4,$A262,101)</f>
        <v>-7.6904574288744003</v>
      </c>
      <c r="C262" s="12">
        <f>[1]!thsiFinD("ths_int_chg_ratio_index",C$1,$A$4,$A262,101)</f>
        <v>68.547333682301002</v>
      </c>
      <c r="D262" s="12">
        <f>[1]!thsiFinD("ths_int_chg_ratio_index",D$1,$A$4,$A262,101)</f>
        <v>44.985493124900003</v>
      </c>
      <c r="E262" s="12">
        <f>[1]!thsiFinD("ths_int_chg_ratio_index",E$1,$A$4,$A262,101)</f>
        <v>106.44773100067999</v>
      </c>
      <c r="F262" s="12">
        <f>[1]!thsiFinD("ths_adjustment_nvg_ratio_fund",F$1,$A$4,$A262,101)</f>
        <v>97.298956414979003</v>
      </c>
      <c r="G262" s="12">
        <f>[1]!thsiFinD("ths_adjustment_nvg_ratio_fund",G$1,$A$4,$A262,101)</f>
        <v>51.135073779796002</v>
      </c>
      <c r="H262" s="12">
        <f>[1]!thsiFinD("ths_adjustment_nvg_ratio_fund",H$1,$A$4,$A262,101)</f>
        <v>59.769230769231001</v>
      </c>
      <c r="I262" s="12">
        <f>[1]!thsiFinD("ths_adjustment_nvg_ratio_fund",I$1,$A$4,$A262,101)</f>
        <v>72.294921875</v>
      </c>
      <c r="J262" s="32">
        <f t="shared" si="74"/>
        <v>0.61598535402251575</v>
      </c>
      <c r="K262" s="45">
        <f t="shared" si="75"/>
        <v>0.53072525094751644</v>
      </c>
      <c r="L262" s="45">
        <f t="shared" si="76"/>
        <v>0.70124545709751507</v>
      </c>
      <c r="M262" s="32">
        <f>[1]!thsiFinD("ths_int_chg_ratio_index",M$1,$A$4,$A262,101)/100</f>
        <v>0.80435350486911006</v>
      </c>
      <c r="N262" s="32">
        <f>[1]!thsiFinD("ths_int_chg_ratio_index",N$1,$A$4,$A262,101)/100</f>
        <v>0.30247679923144</v>
      </c>
      <c r="O262" s="33">
        <f t="shared" si="69"/>
        <v>1.6159853540225158</v>
      </c>
      <c r="P262" s="33">
        <f t="shared" si="70"/>
        <v>1.5307252509475164</v>
      </c>
      <c r="Q262" s="33">
        <f t="shared" si="71"/>
        <v>1.7012454570975151</v>
      </c>
      <c r="R262" s="33">
        <f t="shared" si="72"/>
        <v>1.8043535048691099</v>
      </c>
      <c r="S262" s="33">
        <f t="shared" si="73"/>
        <v>1.3024767992314401</v>
      </c>
      <c r="T262" s="32">
        <f t="shared" si="65"/>
        <v>-2.4835381535978862E-2</v>
      </c>
      <c r="U262" s="32">
        <f t="shared" si="66"/>
        <v>-1.8588758609575762E-2</v>
      </c>
      <c r="V262" s="32">
        <f t="shared" si="67"/>
        <v>-3.0388313746569806E-2</v>
      </c>
      <c r="W262" s="32">
        <f t="shared" si="68"/>
        <v>-1.9706399248412221E-2</v>
      </c>
      <c r="X262" s="32">
        <f t="shared" si="68"/>
        <v>-1.9386744259472621E-2</v>
      </c>
      <c r="Y262" s="34">
        <f>MAX(O$4:O262)</f>
        <v>1.6571792398606491</v>
      </c>
      <c r="Z262" s="34">
        <f>MAX(P$4:P262)</f>
        <v>1.6265478360228376</v>
      </c>
      <c r="AA262" s="34">
        <f>MAX(Q$4:Q262)</f>
        <v>1.7545636889661576</v>
      </c>
      <c r="AB262" s="34">
        <f>MAX(R$4:R262)</f>
        <v>1.8433606386691701</v>
      </c>
      <c r="AC262" s="34">
        <f>MAX(S$4:S262)</f>
        <v>1.3282267923737701</v>
      </c>
      <c r="AD262" s="35">
        <f t="shared" ref="AD262:AD325" si="77">O262/Y262-1</f>
        <v>-2.4857833629147619E-2</v>
      </c>
      <c r="AE262" s="35">
        <f t="shared" ref="AE262:AE325" si="78">P262/Z262-1</f>
        <v>-5.8911630480922295E-2</v>
      </c>
      <c r="AF262" s="35">
        <f t="shared" ref="AF262:AF325" si="79">Q262/AA262-1</f>
        <v>-3.0388313746569806E-2</v>
      </c>
      <c r="AG262" s="35">
        <f t="shared" ref="AG262:AH325" si="80">R262/AB262-1</f>
        <v>-2.116088028668206E-2</v>
      </c>
      <c r="AH262" s="35">
        <f t="shared" si="80"/>
        <v>-1.9386744259472621E-2</v>
      </c>
    </row>
    <row r="263" spans="1:34">
      <c r="A263" s="28">
        <v>44223</v>
      </c>
      <c r="B263" s="12">
        <f>[1]!thsiFinD("ths_int_chg_ratio_index",B$1,$A$4,$A263,101)</f>
        <v>-7.8100671646263002</v>
      </c>
      <c r="C263" s="12">
        <f>[1]!thsiFinD("ths_int_chg_ratio_index",C$1,$A$4,$A263,101)</f>
        <v>67.478671501251</v>
      </c>
      <c r="D263" s="12">
        <f>[1]!thsiFinD("ths_int_chg_ratio_index",D$1,$A$4,$A263,101)</f>
        <v>43.016459169222003</v>
      </c>
      <c r="E263" s="12">
        <f>[1]!thsiFinD("ths_int_chg_ratio_index",E$1,$A$4,$A263,101)</f>
        <v>108.77135711116</v>
      </c>
      <c r="F263" s="12">
        <f>[1]!thsiFinD("ths_adjustment_nvg_ratio_fund",F$1,$A$4,$A263,101)</f>
        <v>101.28913443831</v>
      </c>
      <c r="G263" s="12">
        <f>[1]!thsiFinD("ths_adjustment_nvg_ratio_fund",G$1,$A$4,$A263,101)</f>
        <v>52.837684449488997</v>
      </c>
      <c r="H263" s="12">
        <f>[1]!thsiFinD("ths_adjustment_nvg_ratio_fund",H$1,$A$4,$A263,101)</f>
        <v>59.692307692307999</v>
      </c>
      <c r="I263" s="12">
        <f>[1]!thsiFinD("ths_adjustment_nvg_ratio_fund",I$1,$A$4,$A263,101)</f>
        <v>72.71484375</v>
      </c>
      <c r="J263" s="32">
        <f t="shared" si="74"/>
        <v>0.6224879886838921</v>
      </c>
      <c r="K263" s="45">
        <f t="shared" si="75"/>
        <v>0.52864105154251673</v>
      </c>
      <c r="L263" s="45">
        <f t="shared" si="76"/>
        <v>0.71633492582526737</v>
      </c>
      <c r="M263" s="32">
        <f>[1]!thsiFinD("ths_int_chg_ratio_index",M$1,$A$4,$A263,101)/100</f>
        <v>0.79578688346692994</v>
      </c>
      <c r="N263" s="32">
        <f>[1]!thsiFinD("ths_int_chg_ratio_index",N$1,$A$4,$A263,101)/100</f>
        <v>0.30630714831055</v>
      </c>
      <c r="O263" s="33">
        <f t="shared" si="69"/>
        <v>1.6224879886838921</v>
      </c>
      <c r="P263" s="33">
        <f t="shared" si="70"/>
        <v>1.5286410515425168</v>
      </c>
      <c r="Q263" s="33">
        <f t="shared" si="71"/>
        <v>1.7163349258252674</v>
      </c>
      <c r="R263" s="33">
        <f t="shared" si="72"/>
        <v>1.7957868834669299</v>
      </c>
      <c r="S263" s="33">
        <f t="shared" si="73"/>
        <v>1.3063071483105499</v>
      </c>
      <c r="T263" s="32">
        <f t="shared" ref="T263:T326" si="81">O263/O262-1</f>
        <v>4.0239440569123097E-3</v>
      </c>
      <c r="U263" s="32">
        <f t="shared" ref="U263:U326" si="82">P263/P262-1</f>
        <v>-1.3615764185699319E-3</v>
      </c>
      <c r="V263" s="32">
        <f t="shared" ref="V263:V326" si="83">Q263/Q262-1</f>
        <v>8.869659968701038E-3</v>
      </c>
      <c r="W263" s="32">
        <f t="shared" ref="W263:X326" si="84">R263/R262-1</f>
        <v>-4.74775113582937E-3</v>
      </c>
      <c r="X263" s="32">
        <f t="shared" si="84"/>
        <v>2.9408194306186353E-3</v>
      </c>
      <c r="Y263" s="34">
        <f>MAX(O$4:O263)</f>
        <v>1.6571792398606491</v>
      </c>
      <c r="Z263" s="34">
        <f>MAX(P$4:P263)</f>
        <v>1.6265478360228376</v>
      </c>
      <c r="AA263" s="34">
        <f>MAX(Q$4:Q263)</f>
        <v>1.7545636889661576</v>
      </c>
      <c r="AB263" s="34">
        <f>MAX(R$4:R263)</f>
        <v>1.8433606386691701</v>
      </c>
      <c r="AC263" s="34">
        <f>MAX(S$4:S263)</f>
        <v>1.3282267923737701</v>
      </c>
      <c r="AD263" s="35">
        <f t="shared" si="77"/>
        <v>-2.0933916104134975E-2</v>
      </c>
      <c r="AE263" s="35">
        <f t="shared" si="78"/>
        <v>-6.0192994212649786E-2</v>
      </c>
      <c r="AF263" s="35">
        <f t="shared" si="79"/>
        <v>-2.1788187787823099E-2</v>
      </c>
      <c r="AG263" s="35">
        <f t="shared" si="80"/>
        <v>-2.5808164829095204E-2</v>
      </c>
      <c r="AH263" s="35">
        <f t="shared" si="80"/>
        <v>-1.6502937743068657E-2</v>
      </c>
    </row>
    <row r="264" spans="1:34">
      <c r="A264" s="28">
        <v>44224</v>
      </c>
      <c r="B264" s="12">
        <f>[1]!thsiFinD("ths_int_chg_ratio_index",B$1,$A$4,$A264,101)</f>
        <v>-11.158081653445</v>
      </c>
      <c r="C264" s="12">
        <f>[1]!thsiFinD("ths_int_chg_ratio_index",C$1,$A$4,$A264,101)</f>
        <v>59.971233242914003</v>
      </c>
      <c r="D264" s="12">
        <f>[1]!thsiFinD("ths_int_chg_ratio_index",D$1,$A$4,$A264,101)</f>
        <v>39.409098584969001</v>
      </c>
      <c r="E264" s="12">
        <f>[1]!thsiFinD("ths_int_chg_ratio_index",E$1,$A$4,$A264,101)</f>
        <v>100.73888315175</v>
      </c>
      <c r="F264" s="12">
        <f>[1]!thsiFinD("ths_adjustment_nvg_ratio_fund",F$1,$A$4,$A264,101)</f>
        <v>94.720687538367002</v>
      </c>
      <c r="G264" s="12">
        <f>[1]!thsiFinD("ths_adjustment_nvg_ratio_fund",G$1,$A$4,$A264,101)</f>
        <v>46.140749148695001</v>
      </c>
      <c r="H264" s="12">
        <f>[1]!thsiFinD("ths_adjustment_nvg_ratio_fund",H$1,$A$4,$A264,101)</f>
        <v>53.461538461537998</v>
      </c>
      <c r="I264" s="12">
        <f>[1]!thsiFinD("ths_adjustment_nvg_ratio_fund",I$1,$A$4,$A264,101)</f>
        <v>65.498046875</v>
      </c>
      <c r="J264" s="32">
        <f t="shared" si="74"/>
        <v>0.56097769418723509</v>
      </c>
      <c r="K264" s="45">
        <f t="shared" si="75"/>
        <v>0.47240283331547006</v>
      </c>
      <c r="L264" s="45">
        <f t="shared" si="76"/>
        <v>0.649552555059</v>
      </c>
      <c r="M264" s="32">
        <f>[1]!thsiFinD("ths_int_chg_ratio_index",M$1,$A$4,$A264,101)/100</f>
        <v>0.73960740147642001</v>
      </c>
      <c r="N264" s="32">
        <f>[1]!thsiFinD("ths_int_chg_ratio_index",N$1,$A$4,$A264,101)/100</f>
        <v>0.27223335252714997</v>
      </c>
      <c r="O264" s="33">
        <f t="shared" si="69"/>
        <v>1.5609776941872351</v>
      </c>
      <c r="P264" s="33">
        <f t="shared" si="70"/>
        <v>1.4724028333154702</v>
      </c>
      <c r="Q264" s="33">
        <f t="shared" si="71"/>
        <v>1.649552555059</v>
      </c>
      <c r="R264" s="33">
        <f t="shared" si="72"/>
        <v>1.73960740147642</v>
      </c>
      <c r="S264" s="33">
        <f t="shared" si="73"/>
        <v>1.2722333525271501</v>
      </c>
      <c r="T264" s="32">
        <f t="shared" si="81"/>
        <v>-3.7911093903722604E-2</v>
      </c>
      <c r="U264" s="32">
        <f t="shared" si="82"/>
        <v>-3.6789682031826865E-2</v>
      </c>
      <c r="V264" s="32">
        <f t="shared" si="83"/>
        <v>-3.8909871122127515E-2</v>
      </c>
      <c r="W264" s="32">
        <f t="shared" si="84"/>
        <v>-3.1284047404361415E-2</v>
      </c>
      <c r="X264" s="32">
        <f t="shared" si="84"/>
        <v>-2.6084061338458975E-2</v>
      </c>
      <c r="Y264" s="34">
        <f>MAX(O$4:O264)</f>
        <v>1.6571792398606491</v>
      </c>
      <c r="Z264" s="34">
        <f>MAX(P$4:P264)</f>
        <v>1.6265478360228376</v>
      </c>
      <c r="AA264" s="34">
        <f>MAX(Q$4:Q264)</f>
        <v>1.7545636889661576</v>
      </c>
      <c r="AB264" s="34">
        <f>MAX(R$4:R264)</f>
        <v>1.8433606386691701</v>
      </c>
      <c r="AC264" s="34">
        <f>MAX(S$4:S264)</f>
        <v>1.3282267923737701</v>
      </c>
      <c r="AD264" s="35">
        <f t="shared" si="77"/>
        <v>-5.8051382348661029E-2</v>
      </c>
      <c r="AE264" s="35">
        <f t="shared" si="78"/>
        <v>-9.4768195126849752E-2</v>
      </c>
      <c r="AF264" s="35">
        <f t="shared" si="79"/>
        <v>-5.9850283331141618E-2</v>
      </c>
      <c r="AG264" s="35">
        <f t="shared" si="80"/>
        <v>-5.628482838152371E-2</v>
      </c>
      <c r="AH264" s="35">
        <f t="shared" si="80"/>
        <v>-4.2156535441172704E-2</v>
      </c>
    </row>
    <row r="265" spans="1:34">
      <c r="A265" s="28">
        <v>44225</v>
      </c>
      <c r="B265" s="12">
        <f>[1]!thsiFinD("ths_int_chg_ratio_index",B$1,$A$4,$A265,101)</f>
        <v>-11.781377651865</v>
      </c>
      <c r="C265" s="12">
        <f>[1]!thsiFinD("ths_int_chg_ratio_index",C$1,$A$4,$A265,101)</f>
        <v>56.906853126331001</v>
      </c>
      <c r="D265" s="12">
        <f>[1]!thsiFinD("ths_int_chg_ratio_index",D$1,$A$4,$A265,101)</f>
        <v>39.445834036956001</v>
      </c>
      <c r="E265" s="12">
        <f>[1]!thsiFinD("ths_int_chg_ratio_index",E$1,$A$4,$A265,101)</f>
        <v>97.930993161535</v>
      </c>
      <c r="F265" s="12">
        <f>[1]!thsiFinD("ths_adjustment_nvg_ratio_fund",F$1,$A$4,$A265,101)</f>
        <v>92.817679558010994</v>
      </c>
      <c r="G265" s="12">
        <f>[1]!thsiFinD("ths_adjustment_nvg_ratio_fund",G$1,$A$4,$A265,101)</f>
        <v>45.232690124858003</v>
      </c>
      <c r="H265" s="12">
        <f>[1]!thsiFinD("ths_adjustment_nvg_ratio_fund",H$1,$A$4,$A265,101)</f>
        <v>53.846153846154003</v>
      </c>
      <c r="I265" s="12">
        <f>[1]!thsiFinD("ths_adjustment_nvg_ratio_fund",I$1,$A$4,$A265,101)</f>
        <v>63.115234375</v>
      </c>
      <c r="J265" s="32">
        <f t="shared" si="74"/>
        <v>0.54689257572122507</v>
      </c>
      <c r="K265" s="45">
        <f t="shared" si="75"/>
        <v>0.45625575668239249</v>
      </c>
      <c r="L265" s="45">
        <f t="shared" si="76"/>
        <v>0.63752939476005754</v>
      </c>
      <c r="M265" s="32">
        <f>[1]!thsiFinD("ths_int_chg_ratio_index",M$1,$A$4,$A265,101)/100</f>
        <v>0.72723396850257005</v>
      </c>
      <c r="N265" s="32">
        <f>[1]!thsiFinD("ths_int_chg_ratio_index",N$1,$A$4,$A265,101)/100</f>
        <v>0.26461192334686001</v>
      </c>
      <c r="O265" s="33">
        <f t="shared" si="69"/>
        <v>1.5468925757212251</v>
      </c>
      <c r="P265" s="33">
        <f t="shared" si="70"/>
        <v>1.4562557566823924</v>
      </c>
      <c r="Q265" s="33">
        <f t="shared" si="71"/>
        <v>1.6375293947600575</v>
      </c>
      <c r="R265" s="33">
        <f t="shared" si="72"/>
        <v>1.7272339685025702</v>
      </c>
      <c r="S265" s="33">
        <f t="shared" si="73"/>
        <v>1.26461192334686</v>
      </c>
      <c r="T265" s="32">
        <f t="shared" si="81"/>
        <v>-9.0232669681701294E-3</v>
      </c>
      <c r="U265" s="32">
        <f t="shared" si="82"/>
        <v>-1.0966480278171375E-2</v>
      </c>
      <c r="V265" s="32">
        <f t="shared" si="83"/>
        <v>-7.2887403690586883E-3</v>
      </c>
      <c r="W265" s="32">
        <f t="shared" si="84"/>
        <v>-7.1127732403003519E-3</v>
      </c>
      <c r="X265" s="32">
        <f t="shared" si="84"/>
        <v>-5.9905906138609799E-3</v>
      </c>
      <c r="Y265" s="34">
        <f>MAX(O$4:O265)</f>
        <v>1.6571792398606491</v>
      </c>
      <c r="Z265" s="34">
        <f>MAX(P$4:P265)</f>
        <v>1.6265478360228376</v>
      </c>
      <c r="AA265" s="34">
        <f>MAX(Q$4:Q265)</f>
        <v>1.7545636889661576</v>
      </c>
      <c r="AB265" s="34">
        <f>MAX(R$4:R265)</f>
        <v>1.8433606386691701</v>
      </c>
      <c r="AC265" s="34">
        <f>MAX(S$4:S265)</f>
        <v>1.3282267923737701</v>
      </c>
      <c r="AD265" s="35">
        <f t="shared" si="77"/>
        <v>-6.6550836196027863E-2</v>
      </c>
      <c r="AE265" s="35">
        <f t="shared" si="78"/>
        <v>-0.10469540186216464</v>
      </c>
      <c r="AF265" s="35">
        <f t="shared" si="79"/>
        <v>-6.6702790523984978E-2</v>
      </c>
      <c r="AG265" s="35">
        <f t="shared" si="80"/>
        <v>-6.2997260400676991E-2</v>
      </c>
      <c r="AH265" s="35">
        <f t="shared" si="80"/>
        <v>-4.7894583509506927E-2</v>
      </c>
    </row>
    <row r="266" spans="1:34">
      <c r="A266" s="28">
        <v>44228</v>
      </c>
      <c r="B266" s="12">
        <f>[1]!thsiFinD("ths_int_chg_ratio_index",B$1,$A$4,$A266,101)</f>
        <v>-12.663525326281</v>
      </c>
      <c r="C266" s="12">
        <f>[1]!thsiFinD("ths_int_chg_ratio_index",C$1,$A$4,$A266,101)</f>
        <v>58.176575082093002</v>
      </c>
      <c r="D266" s="12">
        <f>[1]!thsiFinD("ths_int_chg_ratio_index",D$1,$A$4,$A266,101)</f>
        <v>39.398654576329001</v>
      </c>
      <c r="E266" s="12">
        <f>[1]!thsiFinD("ths_int_chg_ratio_index",E$1,$A$4,$A266,101)</f>
        <v>100.24449018832</v>
      </c>
      <c r="F266" s="12">
        <f>[1]!thsiFinD("ths_adjustment_nvg_ratio_fund",F$1,$A$4,$A266,101)</f>
        <v>96.071209330878006</v>
      </c>
      <c r="G266" s="12">
        <f>[1]!thsiFinD("ths_adjustment_nvg_ratio_fund",G$1,$A$4,$A266,101)</f>
        <v>45.970488081725001</v>
      </c>
      <c r="H266" s="12">
        <f>[1]!thsiFinD("ths_adjustment_nvg_ratio_fund",H$1,$A$4,$A266,101)</f>
        <v>59</v>
      </c>
      <c r="I266" s="12">
        <f>[1]!thsiFinD("ths_adjustment_nvg_ratio_fund",I$1,$A$4,$A266,101)</f>
        <v>64.521484375</v>
      </c>
      <c r="J266" s="32">
        <f t="shared" si="74"/>
        <v>0.56339922038507995</v>
      </c>
      <c r="K266" s="45">
        <f t="shared" si="75"/>
        <v>0.46289048630115248</v>
      </c>
      <c r="L266" s="45">
        <f t="shared" si="76"/>
        <v>0.66390795446900752</v>
      </c>
      <c r="M266" s="32">
        <f>[1]!thsiFinD("ths_int_chg_ratio_index",M$1,$A$4,$A266,101)/100</f>
        <v>0.74643803702693001</v>
      </c>
      <c r="N266" s="32">
        <f>[1]!thsiFinD("ths_int_chg_ratio_index",N$1,$A$4,$A266,101)/100</f>
        <v>0.27879316043574998</v>
      </c>
      <c r="O266" s="33">
        <f t="shared" si="69"/>
        <v>1.5633992203850799</v>
      </c>
      <c r="P266" s="33">
        <f t="shared" si="70"/>
        <v>1.4628904863011525</v>
      </c>
      <c r="Q266" s="33">
        <f t="shared" si="71"/>
        <v>1.6639079544690074</v>
      </c>
      <c r="R266" s="33">
        <f t="shared" si="72"/>
        <v>1.7464380370269299</v>
      </c>
      <c r="S266" s="33">
        <f t="shared" si="73"/>
        <v>1.2787931604357499</v>
      </c>
      <c r="T266" s="32">
        <f t="shared" si="81"/>
        <v>1.0670840963961981E-2</v>
      </c>
      <c r="U266" s="32">
        <f t="shared" si="82"/>
        <v>4.5560194961049572E-3</v>
      </c>
      <c r="V266" s="32">
        <f t="shared" si="83"/>
        <v>1.6108754928833013E-2</v>
      </c>
      <c r="W266" s="32">
        <f t="shared" si="84"/>
        <v>1.1118394424010081E-2</v>
      </c>
      <c r="X266" s="32">
        <f t="shared" si="84"/>
        <v>1.1213904303035926E-2</v>
      </c>
      <c r="Y266" s="34">
        <f>MAX(O$4:O266)</f>
        <v>1.6571792398606491</v>
      </c>
      <c r="Z266" s="34">
        <f>MAX(P$4:P266)</f>
        <v>1.6265478360228376</v>
      </c>
      <c r="AA266" s="34">
        <f>MAX(Q$4:Q266)</f>
        <v>1.7545636889661576</v>
      </c>
      <c r="AB266" s="34">
        <f>MAX(R$4:R266)</f>
        <v>1.8433606386691701</v>
      </c>
      <c r="AC266" s="34">
        <f>MAX(S$4:S266)</f>
        <v>1.3282267923737701</v>
      </c>
      <c r="AD266" s="35">
        <f t="shared" si="77"/>
        <v>-5.6590148621132319E-2</v>
      </c>
      <c r="AE266" s="35">
        <f t="shared" si="78"/>
        <v>-0.1006163766580962</v>
      </c>
      <c r="AF266" s="35">
        <f t="shared" si="79"/>
        <v>-5.1668534500772245E-2</v>
      </c>
      <c r="AG266" s="35">
        <f t="shared" si="80"/>
        <v>-5.2579294365433737E-2</v>
      </c>
      <c r="AH266" s="35">
        <f t="shared" si="80"/>
        <v>-3.7217764482580407E-2</v>
      </c>
    </row>
    <row r="267" spans="1:34">
      <c r="A267" s="28">
        <v>44229</v>
      </c>
      <c r="B267" s="12">
        <f>[1]!thsiFinD("ths_int_chg_ratio_index",B$1,$A$4,$A267,101)</f>
        <v>-12.216336295821</v>
      </c>
      <c r="C267" s="12">
        <f>[1]!thsiFinD("ths_int_chg_ratio_index",C$1,$A$4,$A267,101)</f>
        <v>59.352036265092998</v>
      </c>
      <c r="D267" s="12">
        <f>[1]!thsiFinD("ths_int_chg_ratio_index",D$1,$A$4,$A267,101)</f>
        <v>41.024360135306999</v>
      </c>
      <c r="E267" s="12">
        <f>[1]!thsiFinD("ths_int_chg_ratio_index",E$1,$A$4,$A267,101)</f>
        <v>105.46457884805</v>
      </c>
      <c r="F267" s="12">
        <f>[1]!thsiFinD("ths_adjustment_nvg_ratio_fund",F$1,$A$4,$A267,101)</f>
        <v>100.61387354205</v>
      </c>
      <c r="G267" s="12">
        <f>[1]!thsiFinD("ths_adjustment_nvg_ratio_fund",G$1,$A$4,$A267,101)</f>
        <v>49.602724177071998</v>
      </c>
      <c r="H267" s="12">
        <f>[1]!thsiFinD("ths_adjustment_nvg_ratio_fund",H$1,$A$4,$A267,101)</f>
        <v>61.769230769231001</v>
      </c>
      <c r="I267" s="12">
        <f>[1]!thsiFinD("ths_adjustment_nvg_ratio_fund",I$1,$A$4,$A267,101)</f>
        <v>65.537109375</v>
      </c>
      <c r="J267" s="32">
        <f t="shared" si="74"/>
        <v>0.58893447101997753</v>
      </c>
      <c r="K267" s="45">
        <f t="shared" si="75"/>
        <v>0.48406159738157251</v>
      </c>
      <c r="L267" s="45">
        <f t="shared" si="76"/>
        <v>0.69380734465838256</v>
      </c>
      <c r="M267" s="32">
        <f>[1]!thsiFinD("ths_int_chg_ratio_index",M$1,$A$4,$A267,101)/100</f>
        <v>0.78016574817890993</v>
      </c>
      <c r="N267" s="32">
        <f>[1]!thsiFinD("ths_int_chg_ratio_index",N$1,$A$4,$A267,101)/100</f>
        <v>0.29687927705097999</v>
      </c>
      <c r="O267" s="33">
        <f t="shared" si="69"/>
        <v>1.5889344710199775</v>
      </c>
      <c r="P267" s="33">
        <f t="shared" si="70"/>
        <v>1.4840615973815725</v>
      </c>
      <c r="Q267" s="33">
        <f t="shared" si="71"/>
        <v>1.6938073446583826</v>
      </c>
      <c r="R267" s="33">
        <f t="shared" si="72"/>
        <v>1.7801657481789099</v>
      </c>
      <c r="S267" s="33">
        <f t="shared" si="73"/>
        <v>1.2968792770509801</v>
      </c>
      <c r="T267" s="32">
        <f t="shared" si="81"/>
        <v>1.633316065528545E-2</v>
      </c>
      <c r="U267" s="32">
        <f t="shared" si="82"/>
        <v>1.4472109346988837E-2</v>
      </c>
      <c r="V267" s="32">
        <f t="shared" si="83"/>
        <v>1.7969377518191276E-2</v>
      </c>
      <c r="W267" s="32">
        <f t="shared" si="84"/>
        <v>1.9312286171570658E-2</v>
      </c>
      <c r="X267" s="32">
        <f t="shared" si="84"/>
        <v>1.4143113346858582E-2</v>
      </c>
      <c r="Y267" s="34">
        <f>MAX(O$4:O267)</f>
        <v>1.6571792398606491</v>
      </c>
      <c r="Z267" s="34">
        <f>MAX(P$4:P267)</f>
        <v>1.6265478360228376</v>
      </c>
      <c r="AA267" s="34">
        <f>MAX(Q$4:Q267)</f>
        <v>1.7545636889661576</v>
      </c>
      <c r="AB267" s="34">
        <f>MAX(R$4:R267)</f>
        <v>1.8433606386691701</v>
      </c>
      <c r="AC267" s="34">
        <f>MAX(S$4:S267)</f>
        <v>1.3282267923737701</v>
      </c>
      <c r="AD267" s="35">
        <f t="shared" si="77"/>
        <v>-4.1181283954782266E-2</v>
      </c>
      <c r="AE267" s="35">
        <f t="shared" si="78"/>
        <v>-8.760039851620105E-2</v>
      </c>
      <c r="AF267" s="35">
        <f t="shared" si="79"/>
        <v>-3.4627608384836916E-2</v>
      </c>
      <c r="AG267" s="35">
        <f t="shared" si="80"/>
        <v>-3.4282434573347675E-2</v>
      </c>
      <c r="AH267" s="35">
        <f t="shared" si="80"/>
        <v>-2.3601026197315744E-2</v>
      </c>
    </row>
    <row r="268" spans="1:34">
      <c r="A268" s="28">
        <v>44230</v>
      </c>
      <c r="B268" s="12">
        <f>[1]!thsiFinD("ths_int_chg_ratio_index",B$1,$A$4,$A268,101)</f>
        <v>-14.06768994013</v>
      </c>
      <c r="C268" s="12">
        <f>[1]!thsiFinD("ths_int_chg_ratio_index",C$1,$A$4,$A268,101)</f>
        <v>53.026763232412002</v>
      </c>
      <c r="D268" s="12">
        <f>[1]!thsiFinD("ths_int_chg_ratio_index",D$1,$A$4,$A268,101)</f>
        <v>38.287157085931</v>
      </c>
      <c r="E268" s="12">
        <f>[1]!thsiFinD("ths_int_chg_ratio_index",E$1,$A$4,$A268,101)</f>
        <v>105.94877767266</v>
      </c>
      <c r="F268" s="12">
        <f>[1]!thsiFinD("ths_adjustment_nvg_ratio_fund",F$1,$A$4,$A268,101)</f>
        <v>98.710865561694007</v>
      </c>
      <c r="G268" s="12">
        <f>[1]!thsiFinD("ths_adjustment_nvg_ratio_fund",G$1,$A$4,$A268,101)</f>
        <v>47.275822928490001</v>
      </c>
      <c r="H268" s="12">
        <f>[1]!thsiFinD("ths_adjustment_nvg_ratio_fund",H$1,$A$4,$A268,101)</f>
        <v>61</v>
      </c>
      <c r="I268" s="12">
        <f>[1]!thsiFinD("ths_adjustment_nvg_ratio_fund",I$1,$A$4,$A268,101)</f>
        <v>61.7578125</v>
      </c>
      <c r="J268" s="32">
        <f t="shared" si="74"/>
        <v>0.56492438630132125</v>
      </c>
      <c r="K268" s="45">
        <f t="shared" si="75"/>
        <v>0.45798752012718252</v>
      </c>
      <c r="L268" s="45">
        <f t="shared" si="76"/>
        <v>0.67186125247546002</v>
      </c>
      <c r="M268" s="32">
        <f>[1]!thsiFinD("ths_int_chg_ratio_index",M$1,$A$4,$A268,101)/100</f>
        <v>0.7639523618186701</v>
      </c>
      <c r="N268" s="32">
        <f>[1]!thsiFinD("ths_int_chg_ratio_index",N$1,$A$4,$A268,101)/100</f>
        <v>0.29153008221358001</v>
      </c>
      <c r="O268" s="33">
        <f t="shared" si="69"/>
        <v>1.5649243863013211</v>
      </c>
      <c r="P268" s="33">
        <f t="shared" si="70"/>
        <v>1.4579875201271826</v>
      </c>
      <c r="Q268" s="33">
        <f t="shared" si="71"/>
        <v>1.6718612524754599</v>
      </c>
      <c r="R268" s="33">
        <f t="shared" si="72"/>
        <v>1.7639523618186701</v>
      </c>
      <c r="S268" s="33">
        <f t="shared" si="73"/>
        <v>1.29153008221358</v>
      </c>
      <c r="T268" s="32">
        <f t="shared" si="81"/>
        <v>-1.5110808630920847E-2</v>
      </c>
      <c r="U268" s="32">
        <f t="shared" si="82"/>
        <v>-1.7569403655747218E-2</v>
      </c>
      <c r="V268" s="32">
        <f t="shared" si="83"/>
        <v>-1.2956663726918061E-2</v>
      </c>
      <c r="W268" s="32">
        <f t="shared" si="84"/>
        <v>-9.1077959323877522E-3</v>
      </c>
      <c r="X268" s="32">
        <f t="shared" si="84"/>
        <v>-4.1246667535345116E-3</v>
      </c>
      <c r="Y268" s="34">
        <f>MAX(O$4:O268)</f>
        <v>1.6571792398606491</v>
      </c>
      <c r="Z268" s="34">
        <f>MAX(P$4:P268)</f>
        <v>1.6265478360228376</v>
      </c>
      <c r="AA268" s="34">
        <f>MAX(Q$4:Q268)</f>
        <v>1.7545636889661576</v>
      </c>
      <c r="AB268" s="34">
        <f>MAX(R$4:R268)</f>
        <v>1.8433606386691701</v>
      </c>
      <c r="AC268" s="34">
        <f>MAX(S$4:S268)</f>
        <v>1.3282267923737701</v>
      </c>
      <c r="AD268" s="35">
        <f t="shared" si="77"/>
        <v>-5.5669810084686744E-2</v>
      </c>
      <c r="AE268" s="35">
        <f t="shared" si="78"/>
        <v>-0.1036307154100129</v>
      </c>
      <c r="AF268" s="35">
        <f t="shared" si="79"/>
        <v>-4.7135613834245249E-2</v>
      </c>
      <c r="AG268" s="35">
        <f t="shared" si="80"/>
        <v>-4.3077993087575872E-2</v>
      </c>
      <c r="AH268" s="35">
        <f t="shared" si="80"/>
        <v>-2.7628346582744934E-2</v>
      </c>
    </row>
    <row r="269" spans="1:34">
      <c r="A269" s="28">
        <v>44231</v>
      </c>
      <c r="B269" s="12">
        <f>[1]!thsiFinD("ths_int_chg_ratio_index",B$1,$A$4,$A269,101)</f>
        <v>-14.429597442606999</v>
      </c>
      <c r="C269" s="12">
        <f>[1]!thsiFinD("ths_int_chg_ratio_index",C$1,$A$4,$A269,101)</f>
        <v>52.973948028732003</v>
      </c>
      <c r="D269" s="12">
        <f>[1]!thsiFinD("ths_int_chg_ratio_index",D$1,$A$4,$A269,101)</f>
        <v>36.713210660851999</v>
      </c>
      <c r="E269" s="12">
        <f>[1]!thsiFinD("ths_int_chg_ratio_index",E$1,$A$4,$A269,101)</f>
        <v>105.2393384726</v>
      </c>
      <c r="F269" s="12">
        <f>[1]!thsiFinD("ths_adjustment_nvg_ratio_fund",F$1,$A$4,$A269,101)</f>
        <v>93.984039287906995</v>
      </c>
      <c r="G269" s="12">
        <f>[1]!thsiFinD("ths_adjustment_nvg_ratio_fund",G$1,$A$4,$A269,101)</f>
        <v>44.721906923950002</v>
      </c>
      <c r="H269" s="12">
        <f>[1]!thsiFinD("ths_adjustment_nvg_ratio_fund",H$1,$A$4,$A269,101)</f>
        <v>59.769230769231001</v>
      </c>
      <c r="I269" s="12">
        <f>[1]!thsiFinD("ths_adjustment_nvg_ratio_fund",I$1,$A$4,$A269,101)</f>
        <v>56.6796875</v>
      </c>
      <c r="J269" s="32">
        <f t="shared" si="74"/>
        <v>0.54456470525083134</v>
      </c>
      <c r="K269" s="45">
        <f t="shared" si="75"/>
        <v>0.45124224929894252</v>
      </c>
      <c r="L269" s="45">
        <f t="shared" si="76"/>
        <v>0.63788716120272004</v>
      </c>
      <c r="M269" s="32">
        <f>[1]!thsiFinD("ths_int_chg_ratio_index",M$1,$A$4,$A269,101)/100</f>
        <v>0.74397918811352992</v>
      </c>
      <c r="N269" s="32">
        <f>[1]!thsiFinD("ths_int_chg_ratio_index",N$1,$A$4,$A269,101)/100</f>
        <v>0.28638001909646998</v>
      </c>
      <c r="O269" s="33">
        <f t="shared" si="69"/>
        <v>1.5445647052508313</v>
      </c>
      <c r="P269" s="33">
        <f t="shared" si="70"/>
        <v>1.4512422492989425</v>
      </c>
      <c r="Q269" s="33">
        <f t="shared" si="71"/>
        <v>1.6378871612027202</v>
      </c>
      <c r="R269" s="33">
        <f t="shared" si="72"/>
        <v>1.74397918811353</v>
      </c>
      <c r="S269" s="33">
        <f t="shared" si="73"/>
        <v>1.28638001909647</v>
      </c>
      <c r="T269" s="32">
        <f t="shared" si="81"/>
        <v>-1.301000944755526E-2</v>
      </c>
      <c r="U269" s="32">
        <f t="shared" si="82"/>
        <v>-4.6264256278761851E-3</v>
      </c>
      <c r="V269" s="32">
        <f t="shared" si="83"/>
        <v>-2.032111888617294E-2</v>
      </c>
      <c r="W269" s="32">
        <f t="shared" si="84"/>
        <v>-1.132296661603005E-2</v>
      </c>
      <c r="X269" s="32">
        <f t="shared" si="84"/>
        <v>-3.9875672955934638E-3</v>
      </c>
      <c r="Y269" s="34">
        <f>MAX(O$4:O269)</f>
        <v>1.6571792398606491</v>
      </c>
      <c r="Z269" s="34">
        <f>MAX(P$4:P269)</f>
        <v>1.6265478360228376</v>
      </c>
      <c r="AA269" s="34">
        <f>MAX(Q$4:Q269)</f>
        <v>1.7545636889661576</v>
      </c>
      <c r="AB269" s="34">
        <f>MAX(R$4:R269)</f>
        <v>1.8433606386691701</v>
      </c>
      <c r="AC269" s="34">
        <f>MAX(S$4:S269)</f>
        <v>1.3282267923737701</v>
      </c>
      <c r="AD269" s="35">
        <f t="shared" si="77"/>
        <v>-6.7955554777096694E-2</v>
      </c>
      <c r="AE269" s="35">
        <f t="shared" si="78"/>
        <v>-0.10777770124028108</v>
      </c>
      <c r="AF269" s="35">
        <f t="shared" si="79"/>
        <v>-6.6498884307919726E-2</v>
      </c>
      <c r="AG269" s="35">
        <f t="shared" si="80"/>
        <v>-5.3913189025989738E-2</v>
      </c>
      <c r="AH269" s="35">
        <f t="shared" si="80"/>
        <v>-3.150574398707362E-2</v>
      </c>
    </row>
    <row r="270" spans="1:34">
      <c r="A270" s="28">
        <v>44232</v>
      </c>
      <c r="B270" s="12">
        <f>[1]!thsiFinD("ths_int_chg_ratio_index",B$1,$A$4,$A270,101)</f>
        <v>-15.083899938085001</v>
      </c>
      <c r="C270" s="12">
        <f>[1]!thsiFinD("ths_int_chg_ratio_index",C$1,$A$4,$A270,101)</f>
        <v>48.803673253044003</v>
      </c>
      <c r="D270" s="12">
        <f>[1]!thsiFinD("ths_int_chg_ratio_index",D$1,$A$4,$A270,101)</f>
        <v>34.232508541042002</v>
      </c>
      <c r="E270" s="12">
        <f>[1]!thsiFinD("ths_int_chg_ratio_index",E$1,$A$4,$A270,101)</f>
        <v>105.05786718839001</v>
      </c>
      <c r="F270" s="12">
        <f>[1]!thsiFinD("ths_adjustment_nvg_ratio_fund",F$1,$A$4,$A270,101)</f>
        <v>92.142418661755997</v>
      </c>
      <c r="G270" s="12">
        <f>[1]!thsiFinD("ths_adjustment_nvg_ratio_fund",G$1,$A$4,$A270,101)</f>
        <v>42.111237230420002</v>
      </c>
      <c r="H270" s="12">
        <f>[1]!thsiFinD("ths_adjustment_nvg_ratio_fund",H$1,$A$4,$A270,101)</f>
        <v>51.153846153845997</v>
      </c>
      <c r="I270" s="12">
        <f>[1]!thsiFinD("ths_adjustment_nvg_ratio_fund",I$1,$A$4,$A270,101)</f>
        <v>54.16015625</v>
      </c>
      <c r="J270" s="32">
        <f t="shared" si="74"/>
        <v>0.51572225917551628</v>
      </c>
      <c r="K270" s="45">
        <f t="shared" si="75"/>
        <v>0.43252537261097757</v>
      </c>
      <c r="L270" s="45">
        <f t="shared" si="76"/>
        <v>0.598919145740055</v>
      </c>
      <c r="M270" s="32">
        <f>[1]!thsiFinD("ths_int_chg_ratio_index",M$1,$A$4,$A270,101)/100</f>
        <v>0.7305777723030199</v>
      </c>
      <c r="N270" s="32">
        <f>[1]!thsiFinD("ths_int_chg_ratio_index",N$1,$A$4,$A270,101)/100</f>
        <v>0.28425571709679004</v>
      </c>
      <c r="O270" s="33">
        <f t="shared" si="69"/>
        <v>1.5157222591755164</v>
      </c>
      <c r="P270" s="33">
        <f t="shared" si="70"/>
        <v>1.4325253726109777</v>
      </c>
      <c r="Q270" s="33">
        <f t="shared" si="71"/>
        <v>1.5989191457400551</v>
      </c>
      <c r="R270" s="33">
        <f t="shared" si="72"/>
        <v>1.73057777230302</v>
      </c>
      <c r="S270" s="33">
        <f t="shared" si="73"/>
        <v>1.2842557170967901</v>
      </c>
      <c r="T270" s="32">
        <f t="shared" si="81"/>
        <v>-1.8673511039882906E-2</v>
      </c>
      <c r="U270" s="32">
        <f t="shared" si="82"/>
        <v>-1.2897141533059986E-2</v>
      </c>
      <c r="V270" s="32">
        <f t="shared" si="83"/>
        <v>-2.3791636191867083E-2</v>
      </c>
      <c r="W270" s="32">
        <f t="shared" si="84"/>
        <v>-7.6843897575442632E-3</v>
      </c>
      <c r="X270" s="32">
        <f t="shared" si="84"/>
        <v>-1.6513798163407811E-3</v>
      </c>
      <c r="Y270" s="34">
        <f>MAX(O$4:O270)</f>
        <v>1.6571792398606491</v>
      </c>
      <c r="Z270" s="34">
        <f>MAX(P$4:P270)</f>
        <v>1.6265478360228376</v>
      </c>
      <c r="AA270" s="34">
        <f>MAX(Q$4:Q270)</f>
        <v>1.7545636889661576</v>
      </c>
      <c r="AB270" s="34">
        <f>MAX(R$4:R270)</f>
        <v>1.8433606386691701</v>
      </c>
      <c r="AC270" s="34">
        <f>MAX(S$4:S270)</f>
        <v>1.3282267923737701</v>
      </c>
      <c r="AD270" s="35">
        <f t="shared" si="77"/>
        <v>-8.53600970146281E-2</v>
      </c>
      <c r="AE270" s="35">
        <f t="shared" si="78"/>
        <v>-0.11928481850633732</v>
      </c>
      <c r="AF270" s="35">
        <f t="shared" si="79"/>
        <v>-8.8708403237167777E-2</v>
      </c>
      <c r="AG270" s="35">
        <f t="shared" si="80"/>
        <v>-6.1183288825986115E-2</v>
      </c>
      <c r="AH270" s="35">
        <f t="shared" si="80"/>
        <v>-3.3105095853695365E-2</v>
      </c>
    </row>
    <row r="271" spans="1:34">
      <c r="A271" s="28">
        <v>44235</v>
      </c>
      <c r="B271" s="12">
        <f>[1]!thsiFinD("ths_int_chg_ratio_index",B$1,$A$4,$A271,101)</f>
        <v>-13.953259821082</v>
      </c>
      <c r="C271" s="12">
        <f>[1]!thsiFinD("ths_int_chg_ratio_index",C$1,$A$4,$A271,101)</f>
        <v>52.031401806094003</v>
      </c>
      <c r="D271" s="12">
        <f>[1]!thsiFinD("ths_int_chg_ratio_index",D$1,$A$4,$A271,101)</f>
        <v>35.574176291335</v>
      </c>
      <c r="E271" s="12">
        <f>[1]!thsiFinD("ths_int_chg_ratio_index",E$1,$A$4,$A271,101)</f>
        <v>111.20667637376</v>
      </c>
      <c r="F271" s="12">
        <f>[1]!thsiFinD("ths_adjustment_nvg_ratio_fund",F$1,$A$4,$A271,101)</f>
        <v>94.843462246776994</v>
      </c>
      <c r="G271" s="12">
        <f>[1]!thsiFinD("ths_adjustment_nvg_ratio_fund",G$1,$A$4,$A271,101)</f>
        <v>44.892167990918999</v>
      </c>
      <c r="H271" s="12">
        <f>[1]!thsiFinD("ths_adjustment_nvg_ratio_fund",H$1,$A$4,$A271,101)</f>
        <v>58.307692307692001</v>
      </c>
      <c r="I271" s="12">
        <f>[1]!thsiFinD("ths_adjustment_nvg_ratio_fund",I$1,$A$4,$A271,101)</f>
        <v>56.240234375</v>
      </c>
      <c r="J271" s="32">
        <f t="shared" si="74"/>
        <v>0.54892818946311883</v>
      </c>
      <c r="K271" s="45">
        <f t="shared" si="75"/>
        <v>0.4621474866252675</v>
      </c>
      <c r="L271" s="45">
        <f t="shared" si="76"/>
        <v>0.63570889230097005</v>
      </c>
      <c r="M271" s="32">
        <f>[1]!thsiFinD("ths_int_chg_ratio_index",M$1,$A$4,$A271,101)/100</f>
        <v>0.77059499822559008</v>
      </c>
      <c r="N271" s="32">
        <f>[1]!thsiFinD("ths_int_chg_ratio_index",N$1,$A$4,$A271,101)/100</f>
        <v>0.30286695552818999</v>
      </c>
      <c r="O271" s="33">
        <f t="shared" si="69"/>
        <v>1.5489281894631188</v>
      </c>
      <c r="P271" s="33">
        <f t="shared" si="70"/>
        <v>1.4621474866252675</v>
      </c>
      <c r="Q271" s="33">
        <f t="shared" si="71"/>
        <v>1.6357088923009702</v>
      </c>
      <c r="R271" s="33">
        <f t="shared" si="72"/>
        <v>1.7705949982255902</v>
      </c>
      <c r="S271" s="33">
        <f t="shared" si="73"/>
        <v>1.30286695552819</v>
      </c>
      <c r="T271" s="32">
        <f t="shared" si="81"/>
        <v>2.190766156964985E-2</v>
      </c>
      <c r="U271" s="32">
        <f t="shared" si="82"/>
        <v>2.067824736695556E-2</v>
      </c>
      <c r="V271" s="32">
        <f t="shared" si="83"/>
        <v>2.3009135051595742E-2</v>
      </c>
      <c r="W271" s="32">
        <f t="shared" si="84"/>
        <v>2.312362181175831E-2</v>
      </c>
      <c r="X271" s="32">
        <f t="shared" si="84"/>
        <v>1.4491847833446148E-2</v>
      </c>
      <c r="Y271" s="34">
        <f>MAX(O$4:O271)</f>
        <v>1.6571792398606491</v>
      </c>
      <c r="Z271" s="34">
        <f>MAX(P$4:P271)</f>
        <v>1.6265478360228376</v>
      </c>
      <c r="AA271" s="34">
        <f>MAX(Q$4:Q271)</f>
        <v>1.7545636889661576</v>
      </c>
      <c r="AB271" s="34">
        <f>MAX(R$4:R271)</f>
        <v>1.8433606386691701</v>
      </c>
      <c r="AC271" s="34">
        <f>MAX(S$4:S271)</f>
        <v>1.3282267923737701</v>
      </c>
      <c r="AD271" s="35">
        <f t="shared" si="77"/>
        <v>-6.5322475561927162E-2</v>
      </c>
      <c r="AE271" s="35">
        <f t="shared" si="78"/>
        <v>-0.10107317212357836</v>
      </c>
      <c r="AF271" s="35">
        <f t="shared" si="79"/>
        <v>-6.774037181586734E-2</v>
      </c>
      <c r="AG271" s="35">
        <f t="shared" si="80"/>
        <v>-3.9474446246239525E-2</v>
      </c>
      <c r="AH271" s="35">
        <f t="shared" si="80"/>
        <v>-1.9093002031872697E-2</v>
      </c>
    </row>
    <row r="272" spans="1:34">
      <c r="A272" s="28">
        <v>44236</v>
      </c>
      <c r="B272" s="12">
        <f>[1]!thsiFinD("ths_int_chg_ratio_index",B$1,$A$4,$A272,101)</f>
        <v>-12.002147222690001</v>
      </c>
      <c r="C272" s="12">
        <f>[1]!thsiFinD("ths_int_chg_ratio_index",C$1,$A$4,$A272,101)</f>
        <v>55.345751334932999</v>
      </c>
      <c r="D272" s="12">
        <f>[1]!thsiFinD("ths_int_chg_ratio_index",D$1,$A$4,$A272,101)</f>
        <v>40.006819496345997</v>
      </c>
      <c r="E272" s="12">
        <f>[1]!thsiFinD("ths_int_chg_ratio_index",E$1,$A$4,$A272,101)</f>
        <v>114.75316327314999</v>
      </c>
      <c r="F272" s="12">
        <f>[1]!thsiFinD("ths_adjustment_nvg_ratio_fund",F$1,$A$4,$A272,101)</f>
        <v>99.508901166360005</v>
      </c>
      <c r="G272" s="12">
        <f>[1]!thsiFinD("ths_adjustment_nvg_ratio_fund",G$1,$A$4,$A272,101)</f>
        <v>48.864926220203998</v>
      </c>
      <c r="H272" s="12">
        <f>[1]!thsiFinD("ths_adjustment_nvg_ratio_fund",H$1,$A$4,$A272,101)</f>
        <v>64.461538461537998</v>
      </c>
      <c r="I272" s="12">
        <f>[1]!thsiFinD("ths_adjustment_nvg_ratio_fund",I$1,$A$4,$A272,101)</f>
        <v>61.19140625</v>
      </c>
      <c r="J272" s="32">
        <f t="shared" si="74"/>
        <v>0.59016294872480124</v>
      </c>
      <c r="K272" s="45">
        <f t="shared" si="75"/>
        <v>0.49525896720434742</v>
      </c>
      <c r="L272" s="45">
        <f t="shared" si="76"/>
        <v>0.685066930245255</v>
      </c>
      <c r="M272" s="32">
        <f>[1]!thsiFinD("ths_int_chg_ratio_index",M$1,$A$4,$A272,101)/100</f>
        <v>0.80962266235334002</v>
      </c>
      <c r="N272" s="32">
        <f>[1]!thsiFinD("ths_int_chg_ratio_index",N$1,$A$4,$A272,101)/100</f>
        <v>0.33120363424832999</v>
      </c>
      <c r="O272" s="33">
        <f t="shared" si="69"/>
        <v>1.5901629487248012</v>
      </c>
      <c r="P272" s="33">
        <f t="shared" si="70"/>
        <v>1.4952589672043475</v>
      </c>
      <c r="Q272" s="33">
        <f t="shared" si="71"/>
        <v>1.685066930245255</v>
      </c>
      <c r="R272" s="33">
        <f t="shared" si="72"/>
        <v>1.80962266235334</v>
      </c>
      <c r="S272" s="33">
        <f t="shared" si="73"/>
        <v>1.33120363424833</v>
      </c>
      <c r="T272" s="32">
        <f t="shared" si="81"/>
        <v>2.662147899572731E-2</v>
      </c>
      <c r="U272" s="32">
        <f t="shared" si="82"/>
        <v>2.2645787023512609E-2</v>
      </c>
      <c r="V272" s="32">
        <f t="shared" si="83"/>
        <v>3.0175319200504092E-2</v>
      </c>
      <c r="W272" s="32">
        <f t="shared" si="84"/>
        <v>2.2042118139304456E-2</v>
      </c>
      <c r="X272" s="32">
        <f t="shared" si="84"/>
        <v>2.174947994490517E-2</v>
      </c>
      <c r="Y272" s="34">
        <f>MAX(O$4:O272)</f>
        <v>1.6571792398606491</v>
      </c>
      <c r="Z272" s="34">
        <f>MAX(P$4:P272)</f>
        <v>1.6265478360228376</v>
      </c>
      <c r="AA272" s="34">
        <f>MAX(Q$4:Q272)</f>
        <v>1.7545636889661576</v>
      </c>
      <c r="AB272" s="34">
        <f>MAX(R$4:R272)</f>
        <v>1.8433606386691701</v>
      </c>
      <c r="AC272" s="34">
        <f>MAX(S$4:S272)</f>
        <v>1.33120363424833</v>
      </c>
      <c r="AD272" s="35">
        <f t="shared" si="77"/>
        <v>-4.0439977477320532E-2</v>
      </c>
      <c r="AE272" s="35">
        <f t="shared" si="78"/>
        <v>-8.0716266629767164E-2</v>
      </c>
      <c r="AF272" s="35">
        <f t="shared" si="79"/>
        <v>-3.9609139957667905E-2</v>
      </c>
      <c r="AG272" s="35">
        <f t="shared" si="80"/>
        <v>-1.8302428514578417E-2</v>
      </c>
      <c r="AH272" s="35">
        <f t="shared" si="80"/>
        <v>0</v>
      </c>
    </row>
    <row r="273" spans="1:34">
      <c r="A273" s="28">
        <v>44237</v>
      </c>
      <c r="B273" s="12">
        <f>[1]!thsiFinD("ths_int_chg_ratio_index",B$1,$A$4,$A273,101)</f>
        <v>-10.667902466691</v>
      </c>
      <c r="C273" s="12">
        <f>[1]!thsiFinD("ths_int_chg_ratio_index",C$1,$A$4,$A273,101)</f>
        <v>55.84133648561</v>
      </c>
      <c r="D273" s="12">
        <f>[1]!thsiFinD("ths_int_chg_ratio_index",D$1,$A$4,$A273,101)</f>
        <v>40.922989508724001</v>
      </c>
      <c r="E273" s="12">
        <f>[1]!thsiFinD("ths_int_chg_ratio_index",E$1,$A$4,$A273,101)</f>
        <v>120.22526899971</v>
      </c>
      <c r="F273" s="12">
        <f>[1]!thsiFinD("ths_adjustment_nvg_ratio_fund",F$1,$A$4,$A273,101)</f>
        <v>101.65745856354</v>
      </c>
      <c r="G273" s="12">
        <f>[1]!thsiFinD("ths_adjustment_nvg_ratio_fund",G$1,$A$4,$A273,101)</f>
        <v>51.362088535754999</v>
      </c>
      <c r="H273" s="12">
        <f>[1]!thsiFinD("ths_adjustment_nvg_ratio_fund",H$1,$A$4,$A273,101)</f>
        <v>66.692307692308006</v>
      </c>
      <c r="I273" s="12">
        <f>[1]!thsiFinD("ths_adjustment_nvg_ratio_fund",I$1,$A$4,$A273,101)</f>
        <v>63.974609375</v>
      </c>
      <c r="J273" s="32">
        <f t="shared" si="74"/>
        <v>0.61251019586744504</v>
      </c>
      <c r="K273" s="45">
        <f t="shared" si="75"/>
        <v>0.51580423131838249</v>
      </c>
      <c r="L273" s="45">
        <f t="shared" si="76"/>
        <v>0.70921616041650748</v>
      </c>
      <c r="M273" s="32">
        <f>[1]!thsiFinD("ths_int_chg_ratio_index",M$1,$A$4,$A273,101)/100</f>
        <v>0.85199589002392007</v>
      </c>
      <c r="N273" s="32">
        <f>[1]!thsiFinD("ths_int_chg_ratio_index",N$1,$A$4,$A273,101)/100</f>
        <v>0.35656264195418996</v>
      </c>
      <c r="O273" s="33">
        <f t="shared" si="69"/>
        <v>1.612510195867445</v>
      </c>
      <c r="P273" s="33">
        <f t="shared" si="70"/>
        <v>1.5158042313183824</v>
      </c>
      <c r="Q273" s="33">
        <f t="shared" si="71"/>
        <v>1.7092161604165075</v>
      </c>
      <c r="R273" s="33">
        <f t="shared" si="72"/>
        <v>1.85199589002392</v>
      </c>
      <c r="S273" s="33">
        <f t="shared" si="73"/>
        <v>1.3565626419541901</v>
      </c>
      <c r="T273" s="32">
        <f t="shared" si="81"/>
        <v>1.4053432172196345E-2</v>
      </c>
      <c r="U273" s="32">
        <f t="shared" si="82"/>
        <v>1.3740271461102127E-2</v>
      </c>
      <c r="V273" s="32">
        <f t="shared" si="83"/>
        <v>1.4331318084639832E-2</v>
      </c>
      <c r="W273" s="32">
        <f t="shared" si="84"/>
        <v>2.3415504542519061E-2</v>
      </c>
      <c r="X273" s="32">
        <f t="shared" si="84"/>
        <v>1.9049683349293911E-2</v>
      </c>
      <c r="Y273" s="34">
        <f>MAX(O$4:O273)</f>
        <v>1.6571792398606491</v>
      </c>
      <c r="Z273" s="34">
        <f>MAX(P$4:P273)</f>
        <v>1.6265478360228376</v>
      </c>
      <c r="AA273" s="34">
        <f>MAX(Q$4:Q273)</f>
        <v>1.7545636889661576</v>
      </c>
      <c r="AB273" s="34">
        <f>MAX(R$4:R273)</f>
        <v>1.85199589002392</v>
      </c>
      <c r="AC273" s="34">
        <f>MAX(S$4:S273)</f>
        <v>1.3565626419541901</v>
      </c>
      <c r="AD273" s="35">
        <f t="shared" si="77"/>
        <v>-2.6954865785646875E-2</v>
      </c>
      <c r="AE273" s="35">
        <f t="shared" si="78"/>
        <v>-6.8085058583484681E-2</v>
      </c>
      <c r="AF273" s="35">
        <f t="shared" si="79"/>
        <v>-2.5845473056820278E-2</v>
      </c>
      <c r="AG273" s="35">
        <f t="shared" si="80"/>
        <v>0</v>
      </c>
      <c r="AH273" s="35">
        <f t="shared" si="80"/>
        <v>0</v>
      </c>
    </row>
    <row r="274" spans="1:34">
      <c r="A274" s="28">
        <v>44245</v>
      </c>
      <c r="B274" s="12">
        <f>[1]!thsiFinD("ths_int_chg_ratio_index",B$1,$A$4,$A274,101)</f>
        <v>-9.4807634615927991</v>
      </c>
      <c r="C274" s="12">
        <f>[1]!thsiFinD("ths_int_chg_ratio_index",C$1,$A$4,$A274,101)</f>
        <v>60.037368667651002</v>
      </c>
      <c r="D274" s="12">
        <f>[1]!thsiFinD("ths_int_chg_ratio_index",D$1,$A$4,$A274,101)</f>
        <v>40.208609511166998</v>
      </c>
      <c r="E274" s="12">
        <f>[1]!thsiFinD("ths_int_chg_ratio_index",E$1,$A$4,$A274,101)</f>
        <v>113.26394726683</v>
      </c>
      <c r="F274" s="12">
        <f>[1]!thsiFinD("ths_adjustment_nvg_ratio_fund",F$1,$A$4,$A274,101)</f>
        <v>102.08717004297</v>
      </c>
      <c r="G274" s="12">
        <f>[1]!thsiFinD("ths_adjustment_nvg_ratio_fund",G$1,$A$4,$A274,101)</f>
        <v>50.11350737798</v>
      </c>
      <c r="H274" s="12">
        <f>[1]!thsiFinD("ths_adjustment_nvg_ratio_fund",H$1,$A$4,$A274,101)</f>
        <v>74</v>
      </c>
      <c r="I274" s="12">
        <f>[1]!thsiFinD("ths_adjustment_nvg_ratio_fund",I$1,$A$4,$A274,101)</f>
        <v>61.865234375</v>
      </c>
      <c r="J274" s="32">
        <f t="shared" si="74"/>
        <v>0.61511884222500646</v>
      </c>
      <c r="K274" s="45">
        <f t="shared" si="75"/>
        <v>0.51007290496013802</v>
      </c>
      <c r="L274" s="45">
        <f t="shared" si="76"/>
        <v>0.72016477948987501</v>
      </c>
      <c r="M274" s="32">
        <f>[1]!thsiFinD("ths_int_chg_ratio_index",M$1,$A$4,$A274,101)/100</f>
        <v>0.81891644840972999</v>
      </c>
      <c r="N274" s="32">
        <f>[1]!thsiFinD("ths_int_chg_ratio_index",N$1,$A$4,$A274,101)/100</f>
        <v>0.35319262663560003</v>
      </c>
      <c r="O274" s="33">
        <f t="shared" si="69"/>
        <v>1.6151188422250065</v>
      </c>
      <c r="P274" s="33">
        <f t="shared" si="70"/>
        <v>1.510072904960138</v>
      </c>
      <c r="Q274" s="33">
        <f t="shared" si="71"/>
        <v>1.7201647794898749</v>
      </c>
      <c r="R274" s="33">
        <f t="shared" si="72"/>
        <v>1.81891644840973</v>
      </c>
      <c r="S274" s="33">
        <f t="shared" si="73"/>
        <v>1.3531926266356</v>
      </c>
      <c r="T274" s="32">
        <f t="shared" si="81"/>
        <v>1.6177549538891611E-3</v>
      </c>
      <c r="U274" s="32">
        <f t="shared" si="82"/>
        <v>-3.781046549302447E-3</v>
      </c>
      <c r="V274" s="32">
        <f t="shared" si="83"/>
        <v>6.4056374652456949E-3</v>
      </c>
      <c r="W274" s="32">
        <f t="shared" si="84"/>
        <v>-1.7861509192529934E-2</v>
      </c>
      <c r="X274" s="32">
        <f t="shared" si="84"/>
        <v>-2.4842312580091175E-3</v>
      </c>
      <c r="Y274" s="34">
        <f>MAX(O$4:O274)</f>
        <v>1.6571792398606491</v>
      </c>
      <c r="Z274" s="34">
        <f>MAX(P$4:P274)</f>
        <v>1.6265478360228376</v>
      </c>
      <c r="AA274" s="34">
        <f>MAX(Q$4:Q274)</f>
        <v>1.7545636889661576</v>
      </c>
      <c r="AB274" s="34">
        <f>MAX(R$4:R274)</f>
        <v>1.85199589002392</v>
      </c>
      <c r="AC274" s="34">
        <f>MAX(S$4:S274)</f>
        <v>1.3565626419541901</v>
      </c>
      <c r="AD274" s="35">
        <f t="shared" si="77"/>
        <v>-2.5380717199413816E-2</v>
      </c>
      <c r="AE274" s="35">
        <f t="shared" si="78"/>
        <v>-7.1608672356970993E-2</v>
      </c>
      <c r="AF274" s="35">
        <f t="shared" si="79"/>
        <v>-1.960539232209435E-2</v>
      </c>
      <c r="AG274" s="35">
        <f t="shared" si="80"/>
        <v>-1.7861509192529934E-2</v>
      </c>
      <c r="AH274" s="35">
        <f t="shared" si="80"/>
        <v>-2.4842312580091175E-3</v>
      </c>
    </row>
    <row r="275" spans="1:34">
      <c r="A275" s="28">
        <v>44246</v>
      </c>
      <c r="B275" s="12">
        <f>[1]!thsiFinD("ths_int_chg_ratio_index",B$1,$A$4,$A275,101)</f>
        <v>-8.3502458802797008</v>
      </c>
      <c r="C275" s="12">
        <f>[1]!thsiFinD("ths_int_chg_ratio_index",C$1,$A$4,$A275,101)</f>
        <v>58.844580653564996</v>
      </c>
      <c r="D275" s="12">
        <f>[1]!thsiFinD("ths_int_chg_ratio_index",D$1,$A$4,$A275,101)</f>
        <v>40.028815657265</v>
      </c>
      <c r="E275" s="12">
        <f>[1]!thsiFinD("ths_int_chg_ratio_index",E$1,$A$4,$A275,101)</f>
        <v>109.81368340973</v>
      </c>
      <c r="F275" s="12">
        <f>[1]!thsiFinD("ths_adjustment_nvg_ratio_fund",F$1,$A$4,$A275,101)</f>
        <v>98.219766728053997</v>
      </c>
      <c r="G275" s="12">
        <f>[1]!thsiFinD("ths_adjustment_nvg_ratio_fund",G$1,$A$4,$A275,101)</f>
        <v>47.219069239501003</v>
      </c>
      <c r="H275" s="12">
        <f>[1]!thsiFinD("ths_adjustment_nvg_ratio_fund",H$1,$A$4,$A275,101)</f>
        <v>75</v>
      </c>
      <c r="I275" s="12">
        <f>[1]!thsiFinD("ths_adjustment_nvg_ratio_fund",I$1,$A$4,$A275,101)</f>
        <v>61.728515625</v>
      </c>
      <c r="J275" s="32">
        <f t="shared" si="74"/>
        <v>0.60313023179104408</v>
      </c>
      <c r="K275" s="45">
        <f t="shared" si="75"/>
        <v>0.50084208460070068</v>
      </c>
      <c r="L275" s="45">
        <f t="shared" si="76"/>
        <v>0.70541837898138748</v>
      </c>
      <c r="M275" s="32">
        <f>[1]!thsiFinD("ths_int_chg_ratio_index",M$1,$A$4,$A275,101)/100</f>
        <v>0.79623092512589</v>
      </c>
      <c r="N275" s="32">
        <f>[1]!thsiFinD("ths_int_chg_ratio_index",N$1,$A$4,$A275,101)/100</f>
        <v>0.35899867745307001</v>
      </c>
      <c r="O275" s="33">
        <f t="shared" si="69"/>
        <v>1.6031302317910441</v>
      </c>
      <c r="P275" s="33">
        <f t="shared" si="70"/>
        <v>1.5008420846007007</v>
      </c>
      <c r="Q275" s="33">
        <f t="shared" si="71"/>
        <v>1.7054183789813875</v>
      </c>
      <c r="R275" s="33">
        <f t="shared" si="72"/>
        <v>1.7962309251258901</v>
      </c>
      <c r="S275" s="33">
        <f t="shared" si="73"/>
        <v>1.35899867745307</v>
      </c>
      <c r="T275" s="32">
        <f t="shared" si="81"/>
        <v>-7.4227419806747186E-3</v>
      </c>
      <c r="U275" s="32">
        <f t="shared" si="82"/>
        <v>-6.1128309296305527E-3</v>
      </c>
      <c r="V275" s="32">
        <f t="shared" si="83"/>
        <v>-8.5726673887954741E-3</v>
      </c>
      <c r="W275" s="32">
        <f t="shared" si="84"/>
        <v>-1.2471998537191609E-2</v>
      </c>
      <c r="X275" s="32">
        <f t="shared" si="84"/>
        <v>4.2906314320565464E-3</v>
      </c>
      <c r="Y275" s="34">
        <f>MAX(O$4:O275)</f>
        <v>1.6571792398606491</v>
      </c>
      <c r="Z275" s="34">
        <f>MAX(P$4:P275)</f>
        <v>1.6265478360228376</v>
      </c>
      <c r="AA275" s="34">
        <f>MAX(Q$4:Q275)</f>
        <v>1.7545636889661576</v>
      </c>
      <c r="AB275" s="34">
        <f>MAX(R$4:R275)</f>
        <v>1.85199589002392</v>
      </c>
      <c r="AC275" s="34">
        <f>MAX(S$4:S275)</f>
        <v>1.35899867745307</v>
      </c>
      <c r="AD275" s="35">
        <f t="shared" si="77"/>
        <v>-3.2615064665032834E-2</v>
      </c>
      <c r="AE275" s="35">
        <f t="shared" si="78"/>
        <v>-7.7283771579388039E-2</v>
      </c>
      <c r="AF275" s="35">
        <f t="shared" si="79"/>
        <v>-2.800998920348563E-2</v>
      </c>
      <c r="AG275" s="35">
        <f t="shared" si="80"/>
        <v>-3.0110739013200272E-2</v>
      </c>
      <c r="AH275" s="35">
        <f t="shared" si="80"/>
        <v>0</v>
      </c>
    </row>
    <row r="276" spans="1:34">
      <c r="A276" s="28">
        <v>44249</v>
      </c>
      <c r="B276" s="12">
        <f>[1]!thsiFinD("ths_int_chg_ratio_index",B$1,$A$4,$A276,101)</f>
        <v>-9.9894289785545993</v>
      </c>
      <c r="C276" s="12">
        <f>[1]!thsiFinD("ths_int_chg_ratio_index",C$1,$A$4,$A276,101)</f>
        <v>56.073008166763003</v>
      </c>
      <c r="D276" s="12">
        <f>[1]!thsiFinD("ths_int_chg_ratio_index",D$1,$A$4,$A276,101)</f>
        <v>36.303226933891999</v>
      </c>
      <c r="E276" s="12">
        <f>[1]!thsiFinD("ths_int_chg_ratio_index",E$1,$A$4,$A276,101)</f>
        <v>99.558067493135994</v>
      </c>
      <c r="F276" s="12">
        <f>[1]!thsiFinD("ths_adjustment_nvg_ratio_fund",F$1,$A$4,$A276,101)</f>
        <v>95.395948434621999</v>
      </c>
      <c r="G276" s="12">
        <f>[1]!thsiFinD("ths_adjustment_nvg_ratio_fund",G$1,$A$4,$A276,101)</f>
        <v>41.884222474460998</v>
      </c>
      <c r="H276" s="12">
        <f>[1]!thsiFinD("ths_adjustment_nvg_ratio_fund",H$1,$A$4,$A276,101)</f>
        <v>79.230769230768999</v>
      </c>
      <c r="I276" s="12">
        <f>[1]!thsiFinD("ths_adjustment_nvg_ratio_fund",I$1,$A$4,$A276,101)</f>
        <v>58.134765625</v>
      </c>
      <c r="J276" s="32">
        <f t="shared" si="74"/>
        <v>0.57073822422511045</v>
      </c>
      <c r="K276" s="45">
        <f t="shared" si="75"/>
        <v>0.45486218403809103</v>
      </c>
      <c r="L276" s="45">
        <f t="shared" si="76"/>
        <v>0.68661426441212992</v>
      </c>
      <c r="M276" s="32">
        <f>[1]!thsiFinD("ths_int_chg_ratio_index",M$1,$A$4,$A276,101)/100</f>
        <v>0.72909988199950004</v>
      </c>
      <c r="N276" s="32">
        <f>[1]!thsiFinD("ths_int_chg_ratio_index",N$1,$A$4,$A276,101)/100</f>
        <v>0.32346389143778997</v>
      </c>
      <c r="O276" s="33">
        <f t="shared" si="69"/>
        <v>1.5707382242251104</v>
      </c>
      <c r="P276" s="33">
        <f t="shared" si="70"/>
        <v>1.4548621840380911</v>
      </c>
      <c r="Q276" s="33">
        <f t="shared" si="71"/>
        <v>1.68661426441213</v>
      </c>
      <c r="R276" s="33">
        <f t="shared" si="72"/>
        <v>1.7290998819995</v>
      </c>
      <c r="S276" s="33">
        <f t="shared" si="73"/>
        <v>1.3234638914377901</v>
      </c>
      <c r="T276" s="32">
        <f t="shared" si="81"/>
        <v>-2.020547484139501E-2</v>
      </c>
      <c r="U276" s="32">
        <f t="shared" si="82"/>
        <v>-3.0636068267530292E-2</v>
      </c>
      <c r="V276" s="32">
        <f t="shared" si="83"/>
        <v>-1.1026100575091013E-2</v>
      </c>
      <c r="W276" s="32">
        <f t="shared" si="84"/>
        <v>-3.7373281011563231E-2</v>
      </c>
      <c r="X276" s="32">
        <f t="shared" si="84"/>
        <v>-2.6147770858671038E-2</v>
      </c>
      <c r="Y276" s="34">
        <f>MAX(O$4:O276)</f>
        <v>1.6571792398606491</v>
      </c>
      <c r="Z276" s="34">
        <f>MAX(P$4:P276)</f>
        <v>1.6265478360228376</v>
      </c>
      <c r="AA276" s="34">
        <f>MAX(Q$4:Q276)</f>
        <v>1.7545636889661576</v>
      </c>
      <c r="AB276" s="34">
        <f>MAX(R$4:R276)</f>
        <v>1.85199589002392</v>
      </c>
      <c r="AC276" s="34">
        <f>MAX(S$4:S276)</f>
        <v>1.35899867745307</v>
      </c>
      <c r="AD276" s="35">
        <f t="shared" si="77"/>
        <v>-5.2161536637888029E-2</v>
      </c>
      <c r="AE276" s="35">
        <f t="shared" si="78"/>
        <v>-0.10555216894483999</v>
      </c>
      <c r="AF276" s="35">
        <f t="shared" si="79"/>
        <v>-3.8727248820511817E-2</v>
      </c>
      <c r="AG276" s="35">
        <f t="shared" si="80"/>
        <v>-6.6358682914157363E-2</v>
      </c>
      <c r="AH276" s="35">
        <f t="shared" si="80"/>
        <v>-2.6147770858671038E-2</v>
      </c>
    </row>
    <row r="277" spans="1:34">
      <c r="A277" s="28">
        <v>44250</v>
      </c>
      <c r="B277" s="12">
        <f>[1]!thsiFinD("ths_int_chg_ratio_index",B$1,$A$4,$A277,101)</f>
        <v>-10.056975949341</v>
      </c>
      <c r="C277" s="12">
        <f>[1]!thsiFinD("ths_int_chg_ratio_index",C$1,$A$4,$A277,101)</f>
        <v>54.630509939973003</v>
      </c>
      <c r="D277" s="12">
        <f>[1]!thsiFinD("ths_int_chg_ratio_index",D$1,$A$4,$A277,101)</f>
        <v>36.363105916761</v>
      </c>
      <c r="E277" s="12">
        <f>[1]!thsiFinD("ths_int_chg_ratio_index",E$1,$A$4,$A277,101)</f>
        <v>98.511018192147006</v>
      </c>
      <c r="F277" s="12">
        <f>[1]!thsiFinD("ths_adjustment_nvg_ratio_fund",F$1,$A$4,$A277,101)</f>
        <v>94.045426642112005</v>
      </c>
      <c r="G277" s="12">
        <f>[1]!thsiFinD("ths_adjustment_nvg_ratio_fund",G$1,$A$4,$A277,101)</f>
        <v>40.578887627695998</v>
      </c>
      <c r="H277" s="12">
        <f>[1]!thsiFinD("ths_adjustment_nvg_ratio_fund",H$1,$A$4,$A277,101)</f>
        <v>75.615384615384997</v>
      </c>
      <c r="I277" s="12">
        <f>[1]!thsiFinD("ths_adjustment_nvg_ratio_fund",I$1,$A$4,$A277,101)</f>
        <v>56.85546875</v>
      </c>
      <c r="J277" s="32">
        <f t="shared" si="74"/>
        <v>0.55817853216841617</v>
      </c>
      <c r="K277" s="45">
        <f t="shared" si="75"/>
        <v>0.44861914524884999</v>
      </c>
      <c r="L277" s="45">
        <f t="shared" si="76"/>
        <v>0.66773791908798241</v>
      </c>
      <c r="M277" s="32">
        <f>[1]!thsiFinD("ths_int_chg_ratio_index",M$1,$A$4,$A277,101)/100</f>
        <v>0.72026607304690993</v>
      </c>
      <c r="N277" s="32">
        <f>[1]!thsiFinD("ths_int_chg_ratio_index",N$1,$A$4,$A277,101)/100</f>
        <v>0.31907728174007999</v>
      </c>
      <c r="O277" s="33">
        <f t="shared" si="69"/>
        <v>1.5581785321684163</v>
      </c>
      <c r="P277" s="33">
        <f t="shared" si="70"/>
        <v>1.4486191452488499</v>
      </c>
      <c r="Q277" s="33">
        <f t="shared" si="71"/>
        <v>1.6677379190879824</v>
      </c>
      <c r="R277" s="33">
        <f t="shared" si="72"/>
        <v>1.7202660730469099</v>
      </c>
      <c r="S277" s="33">
        <f t="shared" si="73"/>
        <v>1.31907728174008</v>
      </c>
      <c r="T277" s="32">
        <f t="shared" si="81"/>
        <v>-7.9960440657705911E-3</v>
      </c>
      <c r="U277" s="32">
        <f t="shared" si="82"/>
        <v>-4.2911547621047319E-3</v>
      </c>
      <c r="V277" s="32">
        <f t="shared" si="83"/>
        <v>-1.1191856800005784E-2</v>
      </c>
      <c r="W277" s="32">
        <f t="shared" si="84"/>
        <v>-5.1089061103716249E-3</v>
      </c>
      <c r="X277" s="32">
        <f t="shared" si="84"/>
        <v>-3.3144914085601052E-3</v>
      </c>
      <c r="Y277" s="34">
        <f>MAX(O$4:O277)</f>
        <v>1.6571792398606491</v>
      </c>
      <c r="Z277" s="34">
        <f>MAX(P$4:P277)</f>
        <v>1.6265478360228376</v>
      </c>
      <c r="AA277" s="34">
        <f>MAX(Q$4:Q277)</f>
        <v>1.7545636889661576</v>
      </c>
      <c r="AB277" s="34">
        <f>MAX(R$4:R277)</f>
        <v>1.85199589002392</v>
      </c>
      <c r="AC277" s="34">
        <f>MAX(S$4:S277)</f>
        <v>1.35899867745307</v>
      </c>
      <c r="AD277" s="35">
        <f t="shared" si="77"/>
        <v>-5.9740494758163676E-2</v>
      </c>
      <c r="AE277" s="35">
        <f t="shared" si="78"/>
        <v>-0.10939038301452664</v>
      </c>
      <c r="AF277" s="35">
        <f t="shared" si="79"/>
        <v>-4.9485675797460216E-2</v>
      </c>
      <c r="AG277" s="35">
        <f t="shared" si="80"/>
        <v>-7.1128568743912601E-2</v>
      </c>
      <c r="AH277" s="35">
        <f t="shared" si="80"/>
        <v>-2.9375595705367186E-2</v>
      </c>
    </row>
    <row r="278" spans="1:34">
      <c r="A278" s="28">
        <v>44251</v>
      </c>
      <c r="B278" s="12">
        <f>[1]!thsiFinD("ths_int_chg_ratio_index",B$1,$A$4,$A278,101)</f>
        <v>-10.678510083255</v>
      </c>
      <c r="C278" s="12">
        <f>[1]!thsiFinD("ths_int_chg_ratio_index",C$1,$A$4,$A278,101)</f>
        <v>54.891497529806003</v>
      </c>
      <c r="D278" s="12">
        <f>[1]!thsiFinD("ths_int_chg_ratio_index",D$1,$A$4,$A278,101)</f>
        <v>33.922316581143001</v>
      </c>
      <c r="E278" s="12">
        <f>[1]!thsiFinD("ths_int_chg_ratio_index",E$1,$A$4,$A278,101)</f>
        <v>90.694559790804007</v>
      </c>
      <c r="F278" s="12">
        <f>[1]!thsiFinD("ths_adjustment_nvg_ratio_fund",F$1,$A$4,$A278,101)</f>
        <v>89.502762430939001</v>
      </c>
      <c r="G278" s="12">
        <f>[1]!thsiFinD("ths_adjustment_nvg_ratio_fund",G$1,$A$4,$A278,101)</f>
        <v>36.265607264472003</v>
      </c>
      <c r="H278" s="12">
        <f>[1]!thsiFinD("ths_adjustment_nvg_ratio_fund",H$1,$A$4,$A278,101)</f>
        <v>69.384615384615003</v>
      </c>
      <c r="I278" s="12">
        <f>[1]!thsiFinD("ths_adjustment_nvg_ratio_fund",I$1,$A$4,$A278,101)</f>
        <v>54.04296875</v>
      </c>
      <c r="J278" s="32">
        <f t="shared" si="74"/>
        <v>0.522532272060655</v>
      </c>
      <c r="K278" s="45">
        <f t="shared" si="75"/>
        <v>0.42207465954624501</v>
      </c>
      <c r="L278" s="45">
        <f t="shared" si="76"/>
        <v>0.62298988457506499</v>
      </c>
      <c r="M278" s="32">
        <f>[1]!thsiFinD("ths_int_chg_ratio_index",M$1,$A$4,$A278,101)/100</f>
        <v>0.66987790320829999</v>
      </c>
      <c r="N278" s="32">
        <f>[1]!thsiFinD("ths_int_chg_ratio_index",N$1,$A$4,$A278,101)/100</f>
        <v>0.28870009019428</v>
      </c>
      <c r="O278" s="33">
        <f t="shared" si="69"/>
        <v>1.5225322720606549</v>
      </c>
      <c r="P278" s="33">
        <f t="shared" si="70"/>
        <v>1.422074659546245</v>
      </c>
      <c r="Q278" s="33">
        <f t="shared" si="71"/>
        <v>1.622989884575065</v>
      </c>
      <c r="R278" s="33">
        <f t="shared" si="72"/>
        <v>1.6698779032083</v>
      </c>
      <c r="S278" s="33">
        <f t="shared" si="73"/>
        <v>1.28870009019428</v>
      </c>
      <c r="T278" s="32">
        <f t="shared" si="81"/>
        <v>-2.2876877951947372E-2</v>
      </c>
      <c r="U278" s="32">
        <f t="shared" si="82"/>
        <v>-1.8323992051095694E-2</v>
      </c>
      <c r="V278" s="32">
        <f t="shared" si="83"/>
        <v>-2.6831574674147984E-2</v>
      </c>
      <c r="W278" s="32">
        <f t="shared" si="84"/>
        <v>-2.9290916462337169E-2</v>
      </c>
      <c r="X278" s="32">
        <f t="shared" si="84"/>
        <v>-2.3029121922051088E-2</v>
      </c>
      <c r="Y278" s="34">
        <f>MAX(O$4:O278)</f>
        <v>1.6571792398606491</v>
      </c>
      <c r="Z278" s="34">
        <f>MAX(P$4:P278)</f>
        <v>1.6265478360228376</v>
      </c>
      <c r="AA278" s="34">
        <f>MAX(Q$4:Q278)</f>
        <v>1.7545636889661576</v>
      </c>
      <c r="AB278" s="34">
        <f>MAX(R$4:R278)</f>
        <v>1.85199589002392</v>
      </c>
      <c r="AC278" s="34">
        <f>MAX(S$4:S278)</f>
        <v>1.35899867745307</v>
      </c>
      <c r="AD278" s="35">
        <f t="shared" si="77"/>
        <v>-8.1250696702739655E-2</v>
      </c>
      <c r="AE278" s="35">
        <f t="shared" si="78"/>
        <v>-0.12570990655679781</v>
      </c>
      <c r="AF278" s="35">
        <f t="shared" si="79"/>
        <v>-7.4989471866148016E-2</v>
      </c>
      <c r="AG278" s="35">
        <f t="shared" si="80"/>
        <v>-9.8336064241086318E-2</v>
      </c>
      <c r="AH278" s="35">
        <f t="shared" si="80"/>
        <v>-5.1728223452386368E-2</v>
      </c>
    </row>
    <row r="279" spans="1:34">
      <c r="A279" s="28">
        <v>44252</v>
      </c>
      <c r="B279" s="12">
        <f>[1]!thsiFinD("ths_int_chg_ratio_index",B$1,$A$4,$A279,101)</f>
        <v>-11.223071933632999</v>
      </c>
      <c r="C279" s="12">
        <f>[1]!thsiFinD("ths_int_chg_ratio_index",C$1,$A$4,$A279,101)</f>
        <v>52.070215840739003</v>
      </c>
      <c r="D279" s="12">
        <f>[1]!thsiFinD("ths_int_chg_ratio_index",D$1,$A$4,$A279,101)</f>
        <v>32.360500896616003</v>
      </c>
      <c r="E279" s="12">
        <f>[1]!thsiFinD("ths_int_chg_ratio_index",E$1,$A$4,$A279,101)</f>
        <v>88.814739774927006</v>
      </c>
      <c r="F279" s="12">
        <f>[1]!thsiFinD("ths_adjustment_nvg_ratio_fund",F$1,$A$4,$A279,101)</f>
        <v>90.178023327195007</v>
      </c>
      <c r="G279" s="12">
        <f>[1]!thsiFinD("ths_adjustment_nvg_ratio_fund",G$1,$A$4,$A279,101)</f>
        <v>35.244040862656</v>
      </c>
      <c r="H279" s="12">
        <f>[1]!thsiFinD("ths_adjustment_nvg_ratio_fund",H$1,$A$4,$A279,101)</f>
        <v>67.384615384615003</v>
      </c>
      <c r="I279" s="12">
        <f>[1]!thsiFinD("ths_adjustment_nvg_ratio_fund",I$1,$A$4,$A279,101)</f>
        <v>54.462890625</v>
      </c>
      <c r="J279" s="32">
        <f t="shared" si="74"/>
        <v>0.5116149434726438</v>
      </c>
      <c r="K279" s="45">
        <f t="shared" si="75"/>
        <v>0.40505596144662248</v>
      </c>
      <c r="L279" s="45">
        <f t="shared" si="76"/>
        <v>0.61817392549866501</v>
      </c>
      <c r="M279" s="32">
        <f>[1]!thsiFinD("ths_int_chg_ratio_index",M$1,$A$4,$A279,101)/100</f>
        <v>0.65990065276665999</v>
      </c>
      <c r="N279" s="32">
        <f>[1]!thsiFinD("ths_int_chg_ratio_index",N$1,$A$4,$A279,101)/100</f>
        <v>0.29299360592791002</v>
      </c>
      <c r="O279" s="33">
        <f t="shared" si="69"/>
        <v>1.5116149434726438</v>
      </c>
      <c r="P279" s="33">
        <f t="shared" si="70"/>
        <v>1.4050559614466225</v>
      </c>
      <c r="Q279" s="33">
        <f t="shared" si="71"/>
        <v>1.6181739254986649</v>
      </c>
      <c r="R279" s="33">
        <f t="shared" si="72"/>
        <v>1.65990065276666</v>
      </c>
      <c r="S279" s="33">
        <f t="shared" si="73"/>
        <v>1.2929936059279101</v>
      </c>
      <c r="T279" s="32">
        <f t="shared" si="81"/>
        <v>-7.1705071796180908E-3</v>
      </c>
      <c r="U279" s="32">
        <f t="shared" si="82"/>
        <v>-1.1967513790768769E-2</v>
      </c>
      <c r="V279" s="32">
        <f t="shared" si="83"/>
        <v>-2.9673377031927961E-3</v>
      </c>
      <c r="W279" s="32">
        <f t="shared" si="84"/>
        <v>-5.9748382935488342E-3</v>
      </c>
      <c r="X279" s="32">
        <f t="shared" si="84"/>
        <v>3.331664028193515E-3</v>
      </c>
      <c r="Y279" s="34">
        <f>MAX(O$4:O279)</f>
        <v>1.6571792398606491</v>
      </c>
      <c r="Z279" s="34">
        <f>MAX(P$4:P279)</f>
        <v>1.6265478360228376</v>
      </c>
      <c r="AA279" s="34">
        <f>MAX(Q$4:Q279)</f>
        <v>1.7545636889661576</v>
      </c>
      <c r="AB279" s="34">
        <f>MAX(R$4:R279)</f>
        <v>1.85199589002392</v>
      </c>
      <c r="AC279" s="34">
        <f>MAX(S$4:S279)</f>
        <v>1.35899867745307</v>
      </c>
      <c r="AD279" s="35">
        <f t="shared" si="77"/>
        <v>-8.7838595178301726E-2</v>
      </c>
      <c r="AE279" s="35">
        <f t="shared" si="78"/>
        <v>-0.13617298530721189</v>
      </c>
      <c r="AF279" s="35">
        <f t="shared" si="79"/>
        <v>-7.7734290482129875E-2</v>
      </c>
      <c r="AG279" s="35">
        <f t="shared" si="80"/>
        <v>-0.10372336045237063</v>
      </c>
      <c r="AH279" s="35">
        <f t="shared" si="80"/>
        <v>-4.8568900485511546E-2</v>
      </c>
    </row>
    <row r="280" spans="1:34">
      <c r="A280" s="28">
        <v>44253</v>
      </c>
      <c r="B280" s="12">
        <f>[1]!thsiFinD("ths_int_chg_ratio_index",B$1,$A$4,$A280,101)</f>
        <v>-11.099908662891</v>
      </c>
      <c r="C280" s="12">
        <f>[1]!thsiFinD("ths_int_chg_ratio_index",C$1,$A$4,$A280,101)</f>
        <v>48.008176647569996</v>
      </c>
      <c r="D280" s="12">
        <f>[1]!thsiFinD("ths_int_chg_ratio_index",D$1,$A$4,$A280,101)</f>
        <v>29.994712291588002</v>
      </c>
      <c r="E280" s="12">
        <f>[1]!thsiFinD("ths_int_chg_ratio_index",E$1,$A$4,$A280,101)</f>
        <v>84.71951285678</v>
      </c>
      <c r="F280" s="12">
        <f>[1]!thsiFinD("ths_adjustment_nvg_ratio_fund",F$1,$A$4,$A280,101)</f>
        <v>87.108655616942997</v>
      </c>
      <c r="G280" s="12">
        <f>[1]!thsiFinD("ths_adjustment_nvg_ratio_fund",G$1,$A$4,$A280,101)</f>
        <v>32.179341657207999</v>
      </c>
      <c r="H280" s="12">
        <f>[1]!thsiFinD("ths_adjustment_nvg_ratio_fund",H$1,$A$4,$A280,101)</f>
        <v>60.153846153845997</v>
      </c>
      <c r="I280" s="12">
        <f>[1]!thsiFinD("ths_adjustment_nvg_ratio_fund",I$1,$A$4,$A280,101)</f>
        <v>50.390625</v>
      </c>
      <c r="J280" s="32">
        <f t="shared" si="74"/>
        <v>0.47681870195130499</v>
      </c>
      <c r="K280" s="45">
        <f t="shared" si="75"/>
        <v>0.37905623283261747</v>
      </c>
      <c r="L280" s="45">
        <f t="shared" si="76"/>
        <v>0.57458117106999251</v>
      </c>
      <c r="M280" s="32">
        <f>[1]!thsiFinD("ths_int_chg_ratio_index",M$1,$A$4,$A280,101)/100</f>
        <v>0.62512863227935</v>
      </c>
      <c r="N280" s="32">
        <f>[1]!thsiFinD("ths_int_chg_ratio_index",N$1,$A$4,$A280,101)/100</f>
        <v>0.26260215778543</v>
      </c>
      <c r="O280" s="33">
        <f t="shared" si="69"/>
        <v>1.476818701951305</v>
      </c>
      <c r="P280" s="33">
        <f t="shared" si="70"/>
        <v>1.3790562328326175</v>
      </c>
      <c r="Q280" s="33">
        <f t="shared" si="71"/>
        <v>1.5745811710699926</v>
      </c>
      <c r="R280" s="33">
        <f t="shared" si="72"/>
        <v>1.6251286322793499</v>
      </c>
      <c r="S280" s="33">
        <f t="shared" si="73"/>
        <v>1.2626021577854301</v>
      </c>
      <c r="T280" s="32">
        <f t="shared" si="81"/>
        <v>-2.3019249493128946E-2</v>
      </c>
      <c r="U280" s="32">
        <f t="shared" si="82"/>
        <v>-1.8504407886527297E-2</v>
      </c>
      <c r="V280" s="32">
        <f t="shared" si="83"/>
        <v>-2.6939474021767218E-2</v>
      </c>
      <c r="W280" s="32">
        <f t="shared" si="84"/>
        <v>-2.0948253999028998E-2</v>
      </c>
      <c r="X280" s="32">
        <f t="shared" si="84"/>
        <v>-2.3504716499096578E-2</v>
      </c>
      <c r="Y280" s="34">
        <f>MAX(O$4:O280)</f>
        <v>1.6571792398606491</v>
      </c>
      <c r="Z280" s="34">
        <f>MAX(P$4:P280)</f>
        <v>1.6265478360228376</v>
      </c>
      <c r="AA280" s="34">
        <f>MAX(Q$4:Q280)</f>
        <v>1.7545636889661576</v>
      </c>
      <c r="AB280" s="34">
        <f>MAX(R$4:R280)</f>
        <v>1.85199589002392</v>
      </c>
      <c r="AC280" s="34">
        <f>MAX(S$4:S280)</f>
        <v>1.35899867745307</v>
      </c>
      <c r="AD280" s="35">
        <f t="shared" si="77"/>
        <v>-0.10883586613389529</v>
      </c>
      <c r="AE280" s="35">
        <f t="shared" si="78"/>
        <v>-0.15215759273048834</v>
      </c>
      <c r="AF280" s="35">
        <f t="shared" si="79"/>
        <v>-0.10257964360485317</v>
      </c>
      <c r="AG280" s="35">
        <f t="shared" si="80"/>
        <v>-0.12249879115101059</v>
      </c>
      <c r="AH280" s="35">
        <f t="shared" si="80"/>
        <v>-7.093201874802324E-2</v>
      </c>
    </row>
    <row r="281" spans="1:34">
      <c r="A281" s="28">
        <v>44256</v>
      </c>
      <c r="B281" s="12">
        <f>[1]!thsiFinD("ths_int_chg_ratio_index",B$1,$A$4,$A281,101)</f>
        <v>-9.3556545228112995</v>
      </c>
      <c r="C281" s="12">
        <f>[1]!thsiFinD("ths_int_chg_ratio_index",C$1,$A$4,$A281,101)</f>
        <v>53.518934856782003</v>
      </c>
      <c r="D281" s="12">
        <f>[1]!thsiFinD("ths_int_chg_ratio_index",D$1,$A$4,$A281,101)</f>
        <v>33.187215278182002</v>
      </c>
      <c r="E281" s="12">
        <f>[1]!thsiFinD("ths_int_chg_ratio_index",E$1,$A$4,$A281,101)</f>
        <v>90.682394481556003</v>
      </c>
      <c r="F281" s="12">
        <f>[1]!thsiFinD("ths_adjustment_nvg_ratio_fund",F$1,$A$4,$A281,101)</f>
        <v>93.738489871086998</v>
      </c>
      <c r="G281" s="12">
        <f>[1]!thsiFinD("ths_adjustment_nvg_ratio_fund",G$1,$A$4,$A281,101)</f>
        <v>35.300794551646</v>
      </c>
      <c r="H281" s="12">
        <f>[1]!thsiFinD("ths_adjustment_nvg_ratio_fund",H$1,$A$4,$A281,101)</f>
        <v>64.615384615384997</v>
      </c>
      <c r="I281" s="12">
        <f>[1]!thsiFinD("ths_adjustment_nvg_ratio_fund",I$1,$A$4,$A281,101)</f>
        <v>55.9765625</v>
      </c>
      <c r="J281" s="32">
        <f t="shared" si="74"/>
        <v>0.52208015203978342</v>
      </c>
      <c r="K281" s="45">
        <f t="shared" si="75"/>
        <v>0.4200822252342718</v>
      </c>
      <c r="L281" s="45">
        <f t="shared" si="76"/>
        <v>0.62407807884529509</v>
      </c>
      <c r="M281" s="32">
        <f>[1]!thsiFinD("ths_int_chg_ratio_index",M$1,$A$4,$A281,101)/100</f>
        <v>0.66673197266141992</v>
      </c>
      <c r="N281" s="32">
        <f>[1]!thsiFinD("ths_int_chg_ratio_index",N$1,$A$4,$A281,101)/100</f>
        <v>0.28315187879488002</v>
      </c>
      <c r="O281" s="33">
        <f t="shared" si="69"/>
        <v>1.5220801520397833</v>
      </c>
      <c r="P281" s="33">
        <f t="shared" si="70"/>
        <v>1.4200822252342717</v>
      </c>
      <c r="Q281" s="33">
        <f t="shared" si="71"/>
        <v>1.6240780788452951</v>
      </c>
      <c r="R281" s="33">
        <f t="shared" si="72"/>
        <v>1.6667319726614198</v>
      </c>
      <c r="S281" s="33">
        <f t="shared" si="73"/>
        <v>1.2831518787948801</v>
      </c>
      <c r="T281" s="32">
        <f t="shared" si="81"/>
        <v>3.0647939404257807E-2</v>
      </c>
      <c r="U281" s="32">
        <f t="shared" si="82"/>
        <v>2.9749325244979863E-2</v>
      </c>
      <c r="V281" s="32">
        <f t="shared" si="83"/>
        <v>3.1434967396229752E-2</v>
      </c>
      <c r="W281" s="32">
        <f t="shared" si="84"/>
        <v>2.5600029164287497E-2</v>
      </c>
      <c r="X281" s="32">
        <f t="shared" si="84"/>
        <v>1.6275689759229994E-2</v>
      </c>
      <c r="Y281" s="34">
        <f>MAX(O$4:O281)</f>
        <v>1.6571792398606491</v>
      </c>
      <c r="Z281" s="34">
        <f>MAX(P$4:P281)</f>
        <v>1.6265478360228376</v>
      </c>
      <c r="AA281" s="34">
        <f>MAX(Q$4:Q281)</f>
        <v>1.7545636889661576</v>
      </c>
      <c r="AB281" s="34">
        <f>MAX(R$4:R281)</f>
        <v>1.85199589002392</v>
      </c>
      <c r="AC281" s="34">
        <f>MAX(S$4:S281)</f>
        <v>1.35899867745307</v>
      </c>
      <c r="AD281" s="35">
        <f t="shared" si="77"/>
        <v>-8.152352175991906E-2</v>
      </c>
      <c r="AE281" s="35">
        <f t="shared" si="78"/>
        <v>-0.12693485320014097</v>
      </c>
      <c r="AF281" s="35">
        <f t="shared" si="79"/>
        <v>-7.4369263960858856E-2</v>
      </c>
      <c r="AG281" s="35">
        <f t="shared" si="80"/>
        <v>-0.1000347346127789</v>
      </c>
      <c r="AH281" s="35">
        <f t="shared" si="80"/>
        <v>-5.5810796519931927E-2</v>
      </c>
    </row>
    <row r="282" spans="1:34">
      <c r="A282" s="28">
        <v>44257</v>
      </c>
      <c r="B282" s="12">
        <f>[1]!thsiFinD("ths_int_chg_ratio_index",B$1,$A$4,$A282,101)</f>
        <v>-9.982272231944</v>
      </c>
      <c r="C282" s="12">
        <f>[1]!thsiFinD("ths_int_chg_ratio_index",C$1,$A$4,$A282,101)</f>
        <v>55.241979256566999</v>
      </c>
      <c r="D282" s="12">
        <f>[1]!thsiFinD("ths_int_chg_ratio_index",D$1,$A$4,$A282,101)</f>
        <v>32.589249202284002</v>
      </c>
      <c r="E282" s="12">
        <f>[1]!thsiFinD("ths_int_chg_ratio_index",E$1,$A$4,$A282,101)</f>
        <v>88.728255485546001</v>
      </c>
      <c r="F282" s="12">
        <f>[1]!thsiFinD("ths_adjustment_nvg_ratio_fund",F$1,$A$4,$A282,101)</f>
        <v>92.694904849601002</v>
      </c>
      <c r="G282" s="12">
        <f>[1]!thsiFinD("ths_adjustment_nvg_ratio_fund",G$1,$A$4,$A282,101)</f>
        <v>34.676503972757999</v>
      </c>
      <c r="H282" s="12">
        <f>[1]!thsiFinD("ths_adjustment_nvg_ratio_fund",H$1,$A$4,$A282,101)</f>
        <v>58.615384615384997</v>
      </c>
      <c r="I282" s="12">
        <f>[1]!thsiFinD("ths_adjustment_nvg_ratio_fund",I$1,$A$4,$A282,101)</f>
        <v>56.34765625</v>
      </c>
      <c r="J282" s="32">
        <f t="shared" si="74"/>
        <v>0.51113957675024624</v>
      </c>
      <c r="K282" s="45">
        <f t="shared" si="75"/>
        <v>0.41644302928113247</v>
      </c>
      <c r="L282" s="45">
        <f t="shared" si="76"/>
        <v>0.60583612421935995</v>
      </c>
      <c r="M282" s="32">
        <f>[1]!thsiFinD("ths_int_chg_ratio_index",M$1,$A$4,$A282,101)/100</f>
        <v>0.65280410059077998</v>
      </c>
      <c r="N282" s="32">
        <f>[1]!thsiFinD("ths_int_chg_ratio_index",N$1,$A$4,$A282,101)/100</f>
        <v>0.26798281386848</v>
      </c>
      <c r="O282" s="33">
        <f t="shared" si="69"/>
        <v>1.5111395767502462</v>
      </c>
      <c r="P282" s="33">
        <f t="shared" si="70"/>
        <v>1.4164430292811325</v>
      </c>
      <c r="Q282" s="33">
        <f t="shared" si="71"/>
        <v>1.60583612421936</v>
      </c>
      <c r="R282" s="33">
        <f t="shared" si="72"/>
        <v>1.6528041005907799</v>
      </c>
      <c r="S282" s="33">
        <f t="shared" si="73"/>
        <v>1.2679828138684801</v>
      </c>
      <c r="T282" s="32">
        <f t="shared" si="81"/>
        <v>-7.1879100945343444E-3</v>
      </c>
      <c r="U282" s="32">
        <f t="shared" si="82"/>
        <v>-2.562665660109098E-3</v>
      </c>
      <c r="V282" s="32">
        <f t="shared" si="83"/>
        <v>-1.1232190658533536E-2</v>
      </c>
      <c r="W282" s="32">
        <f t="shared" si="84"/>
        <v>-8.3563958087394807E-3</v>
      </c>
      <c r="X282" s="32">
        <f t="shared" si="84"/>
        <v>-1.1821722102489218E-2</v>
      </c>
      <c r="Y282" s="34">
        <f>MAX(O$4:O282)</f>
        <v>1.6571792398606491</v>
      </c>
      <c r="Z282" s="34">
        <f>MAX(P$4:P282)</f>
        <v>1.6265478360228376</v>
      </c>
      <c r="AA282" s="34">
        <f>MAX(Q$4:Q282)</f>
        <v>1.7545636889661576</v>
      </c>
      <c r="AB282" s="34">
        <f>MAX(R$4:R282)</f>
        <v>1.85199589002392</v>
      </c>
      <c r="AC282" s="34">
        <f>MAX(S$4:S282)</f>
        <v>1.35899867745307</v>
      </c>
      <c r="AD282" s="35">
        <f t="shared" si="77"/>
        <v>-8.8125448109453219E-2</v>
      </c>
      <c r="AE282" s="35">
        <f t="shared" si="78"/>
        <v>-0.12917222727088307</v>
      </c>
      <c r="AF282" s="35">
        <f t="shared" si="79"/>
        <v>-8.4766124867449166E-2</v>
      </c>
      <c r="AG282" s="35">
        <f t="shared" si="80"/>
        <v>-0.10755520058447177</v>
      </c>
      <c r="AH282" s="35">
        <f t="shared" si="80"/>
        <v>-6.6972738895643924E-2</v>
      </c>
    </row>
    <row r="283" spans="1:34">
      <c r="A283" s="28">
        <v>44258</v>
      </c>
      <c r="B283" s="12">
        <f>[1]!thsiFinD("ths_int_chg_ratio_index",B$1,$A$4,$A283,101)</f>
        <v>-9.2652712048466004</v>
      </c>
      <c r="C283" s="12">
        <f>[1]!thsiFinD("ths_int_chg_ratio_index",C$1,$A$4,$A283,101)</f>
        <v>54.416995407115998</v>
      </c>
      <c r="D283" s="12">
        <f>[1]!thsiFinD("ths_int_chg_ratio_index",D$1,$A$4,$A283,101)</f>
        <v>33.310444773553002</v>
      </c>
      <c r="E283" s="12">
        <f>[1]!thsiFinD("ths_int_chg_ratio_index",E$1,$A$4,$A283,101)</f>
        <v>90.442776922446996</v>
      </c>
      <c r="F283" s="12">
        <f>[1]!thsiFinD("ths_adjustment_nvg_ratio_fund",F$1,$A$4,$A283,101)</f>
        <v>95.518723143033</v>
      </c>
      <c r="G283" s="12">
        <f>[1]!thsiFinD("ths_adjustment_nvg_ratio_fund",G$1,$A$4,$A283,101)</f>
        <v>35.925085130532999</v>
      </c>
      <c r="H283" s="12">
        <f>[1]!thsiFinD("ths_adjustment_nvg_ratio_fund",H$1,$A$4,$A283,101)</f>
        <v>62.076923076923002</v>
      </c>
      <c r="I283" s="12">
        <f>[1]!thsiFinD("ths_adjustment_nvg_ratio_fund",I$1,$A$4,$A283,101)</f>
        <v>57.236328125</v>
      </c>
      <c r="J283" s="32">
        <f t="shared" si="74"/>
        <v>0.52457750671719805</v>
      </c>
      <c r="K283" s="45">
        <f t="shared" si="75"/>
        <v>0.42226236474567352</v>
      </c>
      <c r="L283" s="45">
        <f t="shared" si="76"/>
        <v>0.62689264868872252</v>
      </c>
      <c r="M283" s="32">
        <f>[1]!thsiFinD("ths_int_chg_ratio_index",M$1,$A$4,$A283,101)/100</f>
        <v>0.66261202471069003</v>
      </c>
      <c r="N283" s="32">
        <f>[1]!thsiFinD("ths_int_chg_ratio_index",N$1,$A$4,$A283,101)/100</f>
        <v>0.29090587820208996</v>
      </c>
      <c r="O283" s="33">
        <f t="shared" si="69"/>
        <v>1.524577506717198</v>
      </c>
      <c r="P283" s="33">
        <f t="shared" si="70"/>
        <v>1.4222623647456736</v>
      </c>
      <c r="Q283" s="33">
        <f t="shared" si="71"/>
        <v>1.6268926486887225</v>
      </c>
      <c r="R283" s="33">
        <f t="shared" si="72"/>
        <v>1.6626120247106901</v>
      </c>
      <c r="S283" s="33">
        <f t="shared" si="73"/>
        <v>1.2909058782020899</v>
      </c>
      <c r="T283" s="32">
        <f t="shared" si="81"/>
        <v>8.8925802577750623E-3</v>
      </c>
      <c r="U283" s="32">
        <f t="shared" si="82"/>
        <v>4.1084147715382269E-3</v>
      </c>
      <c r="V283" s="32">
        <f t="shared" si="83"/>
        <v>1.3112498935468064E-2</v>
      </c>
      <c r="W283" s="32">
        <f t="shared" si="84"/>
        <v>5.9341116811149064E-3</v>
      </c>
      <c r="X283" s="32">
        <f t="shared" si="84"/>
        <v>1.80783714754571E-2</v>
      </c>
      <c r="Y283" s="34">
        <f>MAX(O$4:O283)</f>
        <v>1.6571792398606491</v>
      </c>
      <c r="Z283" s="34">
        <f>MAX(P$4:P283)</f>
        <v>1.6265478360228376</v>
      </c>
      <c r="AA283" s="34">
        <f>MAX(Q$4:Q283)</f>
        <v>1.7545636889661576</v>
      </c>
      <c r="AB283" s="34">
        <f>MAX(R$4:R283)</f>
        <v>1.85199589002392</v>
      </c>
      <c r="AC283" s="34">
        <f>MAX(S$4:S283)</f>
        <v>1.35899867745307</v>
      </c>
      <c r="AD283" s="35">
        <f t="shared" si="77"/>
        <v>-8.0016530471743952E-2</v>
      </c>
      <c r="AE283" s="35">
        <f t="shared" si="78"/>
        <v>-0.12559450558593699</v>
      </c>
      <c r="AF283" s="35">
        <f t="shared" si="79"/>
        <v>-7.2765121654069231E-2</v>
      </c>
      <c r="AG283" s="35">
        <f t="shared" si="80"/>
        <v>-0.10225933347550986</v>
      </c>
      <c r="AH283" s="35">
        <f t="shared" si="80"/>
        <v>-5.0105125472671097E-2</v>
      </c>
    </row>
    <row r="284" spans="1:34">
      <c r="A284" s="28">
        <v>44259</v>
      </c>
      <c r="B284" s="12">
        <f>[1]!thsiFinD("ths_int_chg_ratio_index",B$1,$A$4,$A284,101)</f>
        <v>-11.229114267825</v>
      </c>
      <c r="C284" s="12">
        <f>[1]!thsiFinD("ths_int_chg_ratio_index",C$1,$A$4,$A284,101)</f>
        <v>49.911856775993002</v>
      </c>
      <c r="D284" s="12">
        <f>[1]!thsiFinD("ths_int_chg_ratio_index",D$1,$A$4,$A284,101)</f>
        <v>29.854664510003001</v>
      </c>
      <c r="E284" s="12">
        <f>[1]!thsiFinD("ths_int_chg_ratio_index",E$1,$A$4,$A284,101)</f>
        <v>79.730129203391002</v>
      </c>
      <c r="F284" s="12">
        <f>[1]!thsiFinD("ths_adjustment_nvg_ratio_fund",F$1,$A$4,$A284,101)</f>
        <v>88.643339472069002</v>
      </c>
      <c r="G284" s="12">
        <f>[1]!thsiFinD("ths_adjustment_nvg_ratio_fund",G$1,$A$4,$A284,101)</f>
        <v>29.398410896708</v>
      </c>
      <c r="H284" s="12">
        <f>[1]!thsiFinD("ths_adjustment_nvg_ratio_fund",H$1,$A$4,$A284,101)</f>
        <v>56</v>
      </c>
      <c r="I284" s="12">
        <f>[1]!thsiFinD("ths_adjustment_nvg_ratio_fund",I$1,$A$4,$A284,101)</f>
        <v>50.9765625</v>
      </c>
      <c r="J284" s="32">
        <f t="shared" si="74"/>
        <v>0.46660731136292377</v>
      </c>
      <c r="K284" s="45">
        <f t="shared" si="75"/>
        <v>0.37066884055390503</v>
      </c>
      <c r="L284" s="45">
        <f t="shared" si="76"/>
        <v>0.56254578217194251</v>
      </c>
      <c r="M284" s="32">
        <f>[1]!thsiFinD("ths_int_chg_ratio_index",M$1,$A$4,$A284,101)/100</f>
        <v>0.59201956833519997</v>
      </c>
      <c r="N284" s="32">
        <f>[1]!thsiFinD("ths_int_chg_ratio_index",N$1,$A$4,$A284,101)/100</f>
        <v>0.25389167662805001</v>
      </c>
      <c r="O284" s="33">
        <f t="shared" si="69"/>
        <v>1.4666073113629237</v>
      </c>
      <c r="P284" s="33">
        <f t="shared" si="70"/>
        <v>1.3706688405539049</v>
      </c>
      <c r="Q284" s="33">
        <f t="shared" si="71"/>
        <v>1.5625457821719424</v>
      </c>
      <c r="R284" s="33">
        <f t="shared" si="72"/>
        <v>1.5920195683351999</v>
      </c>
      <c r="S284" s="33">
        <f t="shared" si="73"/>
        <v>1.2538916766280499</v>
      </c>
      <c r="T284" s="32">
        <f t="shared" si="81"/>
        <v>-3.8023777144068571E-2</v>
      </c>
      <c r="U284" s="32">
        <f t="shared" si="82"/>
        <v>-3.6275672808789072E-2</v>
      </c>
      <c r="V284" s="32">
        <f t="shared" si="83"/>
        <v>-3.9552005209835928E-2</v>
      </c>
      <c r="W284" s="32">
        <f t="shared" si="84"/>
        <v>-4.2458766883857968E-2</v>
      </c>
      <c r="X284" s="32">
        <f t="shared" si="84"/>
        <v>-2.8673044409396886E-2</v>
      </c>
      <c r="Y284" s="34">
        <f>MAX(O$4:O284)</f>
        <v>1.6571792398606491</v>
      </c>
      <c r="Z284" s="34">
        <f>MAX(P$4:P284)</f>
        <v>1.6265478360228376</v>
      </c>
      <c r="AA284" s="34">
        <f>MAX(Q$4:Q284)</f>
        <v>1.7545636889661576</v>
      </c>
      <c r="AB284" s="34">
        <f>MAX(R$4:R284)</f>
        <v>1.85199589002392</v>
      </c>
      <c r="AC284" s="34">
        <f>MAX(S$4:S284)</f>
        <v>1.35899867745307</v>
      </c>
      <c r="AD284" s="35">
        <f t="shared" si="77"/>
        <v>-0.11499777689331325</v>
      </c>
      <c r="AE284" s="35">
        <f t="shared" si="78"/>
        <v>-0.15731415320350894</v>
      </c>
      <c r="AF284" s="35">
        <f t="shared" si="79"/>
        <v>-0.10943912039314907</v>
      </c>
      <c r="AG284" s="35">
        <f t="shared" si="80"/>
        <v>-0.1403762951576325</v>
      </c>
      <c r="AH284" s="35">
        <f t="shared" si="80"/>
        <v>-7.7341503394251609E-2</v>
      </c>
    </row>
    <row r="285" spans="1:34">
      <c r="A285" s="28">
        <v>44260</v>
      </c>
      <c r="B285" s="12">
        <f>[1]!thsiFinD("ths_int_chg_ratio_index",B$1,$A$4,$A285,101)</f>
        <v>-10.246987406262001</v>
      </c>
      <c r="C285" s="12">
        <f>[1]!thsiFinD("ths_int_chg_ratio_index",C$1,$A$4,$A285,101)</f>
        <v>49.487424099012003</v>
      </c>
      <c r="D285" s="12">
        <f>[1]!thsiFinD("ths_int_chg_ratio_index",D$1,$A$4,$A285,101)</f>
        <v>30.411756756782999</v>
      </c>
      <c r="E285" s="12">
        <f>[1]!thsiFinD("ths_int_chg_ratio_index",E$1,$A$4,$A285,101)</f>
        <v>81.002087098670003</v>
      </c>
      <c r="F285" s="12">
        <f>[1]!thsiFinD("ths_adjustment_nvg_ratio_fund",F$1,$A$4,$A285,101)</f>
        <v>88.581952117864006</v>
      </c>
      <c r="G285" s="12">
        <f>[1]!thsiFinD("ths_adjustment_nvg_ratio_fund",G$1,$A$4,$A285,101)</f>
        <v>28.603859250850999</v>
      </c>
      <c r="H285" s="12">
        <f>[1]!thsiFinD("ths_adjustment_nvg_ratio_fund",H$1,$A$4,$A285,101)</f>
        <v>53.461538461537998</v>
      </c>
      <c r="I285" s="12">
        <f>[1]!thsiFinD("ths_adjustment_nvg_ratio_fund",I$1,$A$4,$A285,101)</f>
        <v>52.2265625</v>
      </c>
      <c r="J285" s="32">
        <f t="shared" si="74"/>
        <v>0.46691024109807</v>
      </c>
      <c r="K285" s="45">
        <f t="shared" si="75"/>
        <v>0.37663570137050756</v>
      </c>
      <c r="L285" s="45">
        <f t="shared" si="76"/>
        <v>0.5571847808256325</v>
      </c>
      <c r="M285" s="32">
        <f>[1]!thsiFinD("ths_int_chg_ratio_index",M$1,$A$4,$A285,101)/100</f>
        <v>0.59575168861945005</v>
      </c>
      <c r="N285" s="32">
        <f>[1]!thsiFinD("ths_int_chg_ratio_index",N$1,$A$4,$A285,101)/100</f>
        <v>0.25065013190116003</v>
      </c>
      <c r="O285" s="33">
        <f t="shared" si="69"/>
        <v>1.4669102410980699</v>
      </c>
      <c r="P285" s="33">
        <f t="shared" si="70"/>
        <v>1.3766357013705075</v>
      </c>
      <c r="Q285" s="33">
        <f t="shared" si="71"/>
        <v>1.5571847808256325</v>
      </c>
      <c r="R285" s="33">
        <f t="shared" si="72"/>
        <v>1.59575168861945</v>
      </c>
      <c r="S285" s="33">
        <f t="shared" si="73"/>
        <v>1.25065013190116</v>
      </c>
      <c r="T285" s="32">
        <f t="shared" si="81"/>
        <v>2.065513602715896E-4</v>
      </c>
      <c r="U285" s="32">
        <f t="shared" si="82"/>
        <v>4.353247582538744E-3</v>
      </c>
      <c r="V285" s="32">
        <f t="shared" si="83"/>
        <v>-3.4309403330621269E-3</v>
      </c>
      <c r="W285" s="32">
        <f t="shared" si="84"/>
        <v>2.3442678459995037E-3</v>
      </c>
      <c r="X285" s="32">
        <f t="shared" si="84"/>
        <v>-2.5851872113921148E-3</v>
      </c>
      <c r="Y285" s="34">
        <f>MAX(O$4:O285)</f>
        <v>1.6571792398606491</v>
      </c>
      <c r="Z285" s="34">
        <f>MAX(P$4:P285)</f>
        <v>1.6265478360228376</v>
      </c>
      <c r="AA285" s="34">
        <f>MAX(Q$4:Q285)</f>
        <v>1.7545636889661576</v>
      </c>
      <c r="AB285" s="34">
        <f>MAX(R$4:R285)</f>
        <v>1.85199589002392</v>
      </c>
      <c r="AC285" s="34">
        <f>MAX(S$4:S285)</f>
        <v>1.35899867745307</v>
      </c>
      <c r="AD285" s="35">
        <f t="shared" si="77"/>
        <v>-0.11481497848028721</v>
      </c>
      <c r="AE285" s="35">
        <f t="shared" si="78"/>
        <v>-0.15364573307810248</v>
      </c>
      <c r="AF285" s="35">
        <f t="shared" si="79"/>
        <v>-0.11249458163403958</v>
      </c>
      <c r="AG285" s="35">
        <f t="shared" si="80"/>
        <v>-0.13836110694671155</v>
      </c>
      <c r="AH285" s="35">
        <f t="shared" si="80"/>
        <v>-7.9726748340159137E-2</v>
      </c>
    </row>
    <row r="286" spans="1:34">
      <c r="A286" s="28">
        <v>44263</v>
      </c>
      <c r="B286" s="12">
        <f>[1]!thsiFinD("ths_int_chg_ratio_index",B$1,$A$4,$A286,101)</f>
        <v>-11.499050456040999</v>
      </c>
      <c r="C286" s="12">
        <f>[1]!thsiFinD("ths_int_chg_ratio_index",C$1,$A$4,$A286,101)</f>
        <v>41.993833247262998</v>
      </c>
      <c r="D286" s="12">
        <f>[1]!thsiFinD("ths_int_chg_ratio_index",D$1,$A$4,$A286,101)</f>
        <v>25.078643875388</v>
      </c>
      <c r="E286" s="12">
        <f>[1]!thsiFinD("ths_int_chg_ratio_index",E$1,$A$4,$A286,101)</f>
        <v>71.377681588708995</v>
      </c>
      <c r="F286" s="12">
        <f>[1]!thsiFinD("ths_adjustment_nvg_ratio_fund",F$1,$A$4,$A286,101)</f>
        <v>82.688766114179998</v>
      </c>
      <c r="G286" s="12">
        <f>[1]!thsiFinD("ths_adjustment_nvg_ratio_fund",G$1,$A$4,$A286,101)</f>
        <v>23.041997729852</v>
      </c>
      <c r="H286" s="12">
        <f>[1]!thsiFinD("ths_adjustment_nvg_ratio_fund",H$1,$A$4,$A286,101)</f>
        <v>50.230769230768999</v>
      </c>
      <c r="I286" s="12">
        <f>[1]!thsiFinD("ths_adjustment_nvg_ratio_fund",I$1,$A$4,$A286,101)</f>
        <v>45.91796875</v>
      </c>
      <c r="J286" s="32">
        <f t="shared" si="74"/>
        <v>0.41103826260014997</v>
      </c>
      <c r="K286" s="45">
        <f t="shared" si="75"/>
        <v>0.31737777063829747</v>
      </c>
      <c r="L286" s="45">
        <f t="shared" si="76"/>
        <v>0.50469875456200253</v>
      </c>
      <c r="M286" s="32">
        <f>[1]!thsiFinD("ths_int_chg_ratio_index",M$1,$A$4,$A286,101)/100</f>
        <v>0.51552151431697002</v>
      </c>
      <c r="N286" s="32">
        <f>[1]!thsiFinD("ths_int_chg_ratio_index",N$1,$A$4,$A286,101)/100</f>
        <v>0.21049577096138999</v>
      </c>
      <c r="O286" s="33">
        <f t="shared" si="69"/>
        <v>1.4110382626001501</v>
      </c>
      <c r="P286" s="33">
        <f t="shared" si="70"/>
        <v>1.3173777706382974</v>
      </c>
      <c r="Q286" s="33">
        <f t="shared" si="71"/>
        <v>1.5046987545620025</v>
      </c>
      <c r="R286" s="33">
        <f t="shared" si="72"/>
        <v>1.51552151431697</v>
      </c>
      <c r="S286" s="33">
        <f t="shared" si="73"/>
        <v>1.2104957709613899</v>
      </c>
      <c r="T286" s="32">
        <f t="shared" si="81"/>
        <v>-3.80882053533802E-2</v>
      </c>
      <c r="U286" s="32">
        <f t="shared" si="82"/>
        <v>-4.3045469962180949E-2</v>
      </c>
      <c r="V286" s="32">
        <f t="shared" si="83"/>
        <v>-3.3705714896469452E-2</v>
      </c>
      <c r="W286" s="32">
        <f t="shared" si="84"/>
        <v>-5.0277355101463472E-2</v>
      </c>
      <c r="X286" s="32">
        <f t="shared" si="84"/>
        <v>-3.2106789833164617E-2</v>
      </c>
      <c r="Y286" s="34">
        <f>MAX(O$4:O286)</f>
        <v>1.6571792398606491</v>
      </c>
      <c r="Z286" s="34">
        <f>MAX(P$4:P286)</f>
        <v>1.6265478360228376</v>
      </c>
      <c r="AA286" s="34">
        <f>MAX(Q$4:Q286)</f>
        <v>1.7545636889661576</v>
      </c>
      <c r="AB286" s="34">
        <f>MAX(R$4:R286)</f>
        <v>1.85199589002392</v>
      </c>
      <c r="AC286" s="34">
        <f>MAX(S$4:S286)</f>
        <v>1.35899867745307</v>
      </c>
      <c r="AD286" s="35">
        <f t="shared" si="77"/>
        <v>-0.14853008735566642</v>
      </c>
      <c r="AE286" s="35">
        <f t="shared" si="78"/>
        <v>-0.19007745025225264</v>
      </c>
      <c r="AF286" s="35">
        <f t="shared" si="79"/>
        <v>-0.14240858623455444</v>
      </c>
      <c r="AG286" s="35">
        <f t="shared" si="80"/>
        <v>-0.1816820315419837</v>
      </c>
      <c r="AH286" s="35">
        <f t="shared" si="80"/>
        <v>-0.10927376822028456</v>
      </c>
    </row>
    <row r="287" spans="1:34">
      <c r="A287" s="28">
        <v>44264</v>
      </c>
      <c r="B287" s="12">
        <f>[1]!thsiFinD("ths_int_chg_ratio_index",B$1,$A$4,$A287,101)</f>
        <v>-14.003153373170001</v>
      </c>
      <c r="C287" s="12">
        <f>[1]!thsiFinD("ths_int_chg_ratio_index",C$1,$A$4,$A287,101)</f>
        <v>34.677319621823003</v>
      </c>
      <c r="D287" s="12">
        <f>[1]!thsiFinD("ths_int_chg_ratio_index",D$1,$A$4,$A287,101)</f>
        <v>20.634389678613001</v>
      </c>
      <c r="E287" s="12">
        <f>[1]!thsiFinD("ths_int_chg_ratio_index",E$1,$A$4,$A287,101)</f>
        <v>65.110361473623996</v>
      </c>
      <c r="F287" s="12">
        <f>[1]!thsiFinD("ths_adjustment_nvg_ratio_fund",F$1,$A$4,$A287,101)</f>
        <v>77.532228360958001</v>
      </c>
      <c r="G287" s="12">
        <f>[1]!thsiFinD("ths_adjustment_nvg_ratio_fund",G$1,$A$4,$A287,101)</f>
        <v>19.239500567537</v>
      </c>
      <c r="H287" s="12">
        <f>[1]!thsiFinD("ths_adjustment_nvg_ratio_fund",H$1,$A$4,$A287,101)</f>
        <v>47.307692307692001</v>
      </c>
      <c r="I287" s="12">
        <f>[1]!thsiFinD("ths_adjustment_nvg_ratio_fund",I$1,$A$4,$A287,101)</f>
        <v>42.44140625</v>
      </c>
      <c r="J287" s="32">
        <f t="shared" si="74"/>
        <v>0.36617468110884627</v>
      </c>
      <c r="K287" s="45">
        <f t="shared" si="75"/>
        <v>0.266047293502225</v>
      </c>
      <c r="L287" s="45">
        <f t="shared" si="76"/>
        <v>0.46630206871546753</v>
      </c>
      <c r="M287" s="32">
        <f>[1]!thsiFinD("ths_int_chg_ratio_index",M$1,$A$4,$A287,101)/100</f>
        <v>0.45950519954989999</v>
      </c>
      <c r="N287" s="32">
        <f>[1]!thsiFinD("ths_int_chg_ratio_index",N$1,$A$4,$A287,101)/100</f>
        <v>0.18390111477143001</v>
      </c>
      <c r="O287" s="33">
        <f t="shared" si="69"/>
        <v>1.3661746811088462</v>
      </c>
      <c r="P287" s="33">
        <f t="shared" si="70"/>
        <v>1.2660472935022251</v>
      </c>
      <c r="Q287" s="33">
        <f t="shared" si="71"/>
        <v>1.4663020687154675</v>
      </c>
      <c r="R287" s="33">
        <f t="shared" si="72"/>
        <v>1.4595051995499</v>
      </c>
      <c r="S287" s="33">
        <f t="shared" si="73"/>
        <v>1.18390111477143</v>
      </c>
      <c r="T287" s="32">
        <f t="shared" si="81"/>
        <v>-3.1794730646518943E-2</v>
      </c>
      <c r="U287" s="32">
        <f t="shared" si="82"/>
        <v>-3.8964128802022824E-2</v>
      </c>
      <c r="V287" s="32">
        <f t="shared" si="83"/>
        <v>-2.5517855803444012E-2</v>
      </c>
      <c r="W287" s="32">
        <f t="shared" si="84"/>
        <v>-3.6961741709299334E-2</v>
      </c>
      <c r="X287" s="32">
        <f t="shared" si="84"/>
        <v>-2.197005295511123E-2</v>
      </c>
      <c r="Y287" s="34">
        <f>MAX(O$4:O287)</f>
        <v>1.6571792398606491</v>
      </c>
      <c r="Z287" s="34">
        <f>MAX(P$4:P287)</f>
        <v>1.6265478360228376</v>
      </c>
      <c r="AA287" s="34">
        <f>MAX(Q$4:Q287)</f>
        <v>1.7545636889661576</v>
      </c>
      <c r="AB287" s="34">
        <f>MAX(R$4:R287)</f>
        <v>1.85199589002392</v>
      </c>
      <c r="AC287" s="34">
        <f>MAX(S$4:S287)</f>
        <v>1.35899867745307</v>
      </c>
      <c r="AD287" s="35">
        <f t="shared" si="77"/>
        <v>-0.17560234388180795</v>
      </c>
      <c r="AE287" s="35">
        <f t="shared" si="78"/>
        <v>-0.22163537680028667</v>
      </c>
      <c r="AF287" s="35">
        <f t="shared" si="79"/>
        <v>-0.16429248026929277</v>
      </c>
      <c r="AG287" s="35">
        <f t="shared" si="80"/>
        <v>-0.21192848892820737</v>
      </c>
      <c r="AH287" s="35">
        <f t="shared" si="80"/>
        <v>-0.12884307070099166</v>
      </c>
    </row>
    <row r="288" spans="1:34">
      <c r="A288" s="28">
        <v>44265</v>
      </c>
      <c r="B288" s="12">
        <f>[1]!thsiFinD("ths_int_chg_ratio_index",B$1,$A$4,$A288,101)</f>
        <v>-14.957140079273</v>
      </c>
      <c r="C288" s="12">
        <f>[1]!thsiFinD("ths_int_chg_ratio_index",C$1,$A$4,$A288,101)</f>
        <v>33.914306431421998</v>
      </c>
      <c r="D288" s="12">
        <f>[1]!thsiFinD("ths_int_chg_ratio_index",D$1,$A$4,$A288,101)</f>
        <v>20.889154843362</v>
      </c>
      <c r="E288" s="12">
        <f>[1]!thsiFinD("ths_int_chg_ratio_index",E$1,$A$4,$A288,101)</f>
        <v>69.090011448401995</v>
      </c>
      <c r="F288" s="12">
        <f>[1]!thsiFinD("ths_adjustment_nvg_ratio_fund",F$1,$A$4,$A288,101)</f>
        <v>78.391651319828</v>
      </c>
      <c r="G288" s="12">
        <f>[1]!thsiFinD("ths_adjustment_nvg_ratio_fund",G$1,$A$4,$A288,101)</f>
        <v>21.566401816117999</v>
      </c>
      <c r="H288" s="12">
        <f>[1]!thsiFinD("ths_adjustment_nvg_ratio_fund",H$1,$A$4,$A288,101)</f>
        <v>46.615384615384997</v>
      </c>
      <c r="I288" s="12">
        <f>[1]!thsiFinD("ths_adjustment_nvg_ratio_fund",I$1,$A$4,$A288,101)</f>
        <v>43.251953125</v>
      </c>
      <c r="J288" s="32">
        <f t="shared" si="74"/>
        <v>0.37345215440030499</v>
      </c>
      <c r="K288" s="45">
        <f t="shared" si="75"/>
        <v>0.27234083160978245</v>
      </c>
      <c r="L288" s="45">
        <f t="shared" si="76"/>
        <v>0.47456347719082748</v>
      </c>
      <c r="M288" s="32">
        <f>[1]!thsiFinD("ths_int_chg_ratio_index",M$1,$A$4,$A288,101)/100</f>
        <v>0.48278776431574999</v>
      </c>
      <c r="N288" s="32">
        <f>[1]!thsiFinD("ths_int_chg_ratio_index",N$1,$A$4,$A288,101)/100</f>
        <v>0.18792829240496001</v>
      </c>
      <c r="O288" s="33">
        <f t="shared" si="69"/>
        <v>1.3734521544003049</v>
      </c>
      <c r="P288" s="33">
        <f t="shared" si="70"/>
        <v>1.2723408316097824</v>
      </c>
      <c r="Q288" s="33">
        <f t="shared" si="71"/>
        <v>1.4745634771908276</v>
      </c>
      <c r="R288" s="33">
        <f t="shared" si="72"/>
        <v>1.4827877643157499</v>
      </c>
      <c r="S288" s="33">
        <f t="shared" si="73"/>
        <v>1.1879282924049601</v>
      </c>
      <c r="T288" s="32">
        <f t="shared" si="81"/>
        <v>5.3268980841834068E-3</v>
      </c>
      <c r="U288" s="32">
        <f t="shared" si="82"/>
        <v>4.9710134367473291E-3</v>
      </c>
      <c r="V288" s="32">
        <f t="shared" si="83"/>
        <v>5.6341791037621825E-3</v>
      </c>
      <c r="W288" s="32">
        <f t="shared" si="84"/>
        <v>1.5952368496549463E-2</v>
      </c>
      <c r="X288" s="32">
        <f t="shared" si="84"/>
        <v>3.4016165567236634E-3</v>
      </c>
      <c r="Y288" s="34">
        <f>MAX(O$4:O288)</f>
        <v>1.6571792398606491</v>
      </c>
      <c r="Z288" s="34">
        <f>MAX(P$4:P288)</f>
        <v>1.6265478360228376</v>
      </c>
      <c r="AA288" s="34">
        <f>MAX(Q$4:Q288)</f>
        <v>1.7545636889661576</v>
      </c>
      <c r="AB288" s="34">
        <f>MAX(R$4:R288)</f>
        <v>1.85199589002392</v>
      </c>
      <c r="AC288" s="34">
        <f>MAX(S$4:S288)</f>
        <v>1.35899867745307</v>
      </c>
      <c r="AD288" s="35">
        <f t="shared" si="77"/>
        <v>-0.17121086158682663</v>
      </c>
      <c r="AE288" s="35">
        <f t="shared" si="78"/>
        <v>-0.21776611579967198</v>
      </c>
      <c r="AF288" s="35">
        <f t="shared" si="79"/>
        <v>-0.15958395442476903</v>
      </c>
      <c r="AG288" s="35">
        <f t="shared" si="80"/>
        <v>-0.19935688178195765</v>
      </c>
      <c r="AH288" s="35">
        <f t="shared" si="80"/>
        <v>-0.12587972886678356</v>
      </c>
    </row>
    <row r="289" spans="1:34">
      <c r="A289" s="28">
        <v>44266</v>
      </c>
      <c r="B289" s="12">
        <f>[1]!thsiFinD("ths_int_chg_ratio_index",B$1,$A$4,$A289,101)</f>
        <v>-14.138614921809999</v>
      </c>
      <c r="C289" s="12">
        <f>[1]!thsiFinD("ths_int_chg_ratio_index",C$1,$A$4,$A289,101)</f>
        <v>38.350374971690997</v>
      </c>
      <c r="D289" s="12">
        <f>[1]!thsiFinD("ths_int_chg_ratio_index",D$1,$A$4,$A289,101)</f>
        <v>24.278887784668001</v>
      </c>
      <c r="E289" s="12">
        <f>[1]!thsiFinD("ths_int_chg_ratio_index",E$1,$A$4,$A289,101)</f>
        <v>74.174883021119001</v>
      </c>
      <c r="F289" s="12">
        <f>[1]!thsiFinD("ths_adjustment_nvg_ratio_fund",F$1,$A$4,$A289,101)</f>
        <v>79.987722529159001</v>
      </c>
      <c r="G289" s="12">
        <f>[1]!thsiFinD("ths_adjustment_nvg_ratio_fund",G$1,$A$4,$A289,101)</f>
        <v>23.041997729852</v>
      </c>
      <c r="H289" s="12">
        <f>[1]!thsiFinD("ths_adjustment_nvg_ratio_fund",H$1,$A$4,$A289,101)</f>
        <v>53.076923076923002</v>
      </c>
      <c r="I289" s="12">
        <f>[1]!thsiFinD("ths_adjustment_nvg_ratio_fund",I$1,$A$4,$A289,101)</f>
        <v>45.703125</v>
      </c>
      <c r="J289" s="32">
        <f t="shared" si="74"/>
        <v>0.40559412398950245</v>
      </c>
      <c r="K289" s="45">
        <f t="shared" si="75"/>
        <v>0.30666382713917001</v>
      </c>
      <c r="L289" s="45">
        <f t="shared" si="76"/>
        <v>0.50452442083983495</v>
      </c>
      <c r="M289" s="32">
        <f>[1]!thsiFinD("ths_int_chg_ratio_index",M$1,$A$4,$A289,101)/100</f>
        <v>0.51975183721992002</v>
      </c>
      <c r="N289" s="32">
        <f>[1]!thsiFinD("ths_int_chg_ratio_index",N$1,$A$4,$A289,101)/100</f>
        <v>0.21753751632627999</v>
      </c>
      <c r="O289" s="33">
        <f t="shared" si="69"/>
        <v>1.4055941239895025</v>
      </c>
      <c r="P289" s="33">
        <f t="shared" si="70"/>
        <v>1.30666382713917</v>
      </c>
      <c r="Q289" s="33">
        <f t="shared" si="71"/>
        <v>1.504524420839835</v>
      </c>
      <c r="R289" s="33">
        <f t="shared" si="72"/>
        <v>1.5197518372199199</v>
      </c>
      <c r="S289" s="33">
        <f t="shared" si="73"/>
        <v>1.21753751632628</v>
      </c>
      <c r="T289" s="32">
        <f t="shared" si="81"/>
        <v>2.3402322014800525E-2</v>
      </c>
      <c r="U289" s="32">
        <f t="shared" si="82"/>
        <v>2.6976258779624063E-2</v>
      </c>
      <c r="V289" s="32">
        <f t="shared" si="83"/>
        <v>2.0318517386640922E-2</v>
      </c>
      <c r="W289" s="32">
        <f t="shared" si="84"/>
        <v>2.4928768495218634E-2</v>
      </c>
      <c r="X289" s="32">
        <f t="shared" si="84"/>
        <v>2.4925093636229523E-2</v>
      </c>
      <c r="Y289" s="34">
        <f>MAX(O$4:O289)</f>
        <v>1.6571792398606491</v>
      </c>
      <c r="Z289" s="34">
        <f>MAX(P$4:P289)</f>
        <v>1.6265478360228376</v>
      </c>
      <c r="AA289" s="34">
        <f>MAX(Q$4:Q289)</f>
        <v>1.7545636889661576</v>
      </c>
      <c r="AB289" s="34">
        <f>MAX(R$4:R289)</f>
        <v>1.85199589002392</v>
      </c>
      <c r="AC289" s="34">
        <f>MAX(S$4:S289)</f>
        <v>1.35899867745307</v>
      </c>
      <c r="AD289" s="35">
        <f t="shared" si="77"/>
        <v>-0.15181527128731243</v>
      </c>
      <c r="AE289" s="35">
        <f t="shared" si="78"/>
        <v>-0.19666437211329346</v>
      </c>
      <c r="AF289" s="35">
        <f t="shared" si="79"/>
        <v>-0.14250794639073683</v>
      </c>
      <c r="AG289" s="35">
        <f t="shared" si="80"/>
        <v>-0.17939783484061023</v>
      </c>
      <c r="AH289" s="35">
        <f t="shared" si="80"/>
        <v>-0.10409219925946178</v>
      </c>
    </row>
    <row r="290" spans="1:34">
      <c r="A290" s="28">
        <v>44267</v>
      </c>
      <c r="B290" s="12">
        <f>[1]!thsiFinD("ths_int_chg_ratio_index",B$1,$A$4,$A290,101)</f>
        <v>-14.998172976314001</v>
      </c>
      <c r="C290" s="12">
        <f>[1]!thsiFinD("ths_int_chg_ratio_index",C$1,$A$4,$A290,101)</f>
        <v>36.717826361340997</v>
      </c>
      <c r="D290" s="12">
        <f>[1]!thsiFinD("ths_int_chg_ratio_index",D$1,$A$4,$A290,101)</f>
        <v>23.69281709138</v>
      </c>
      <c r="E290" s="12">
        <f>[1]!thsiFinD("ths_int_chg_ratio_index",E$1,$A$4,$A290,101)</f>
        <v>75.551664246832999</v>
      </c>
      <c r="F290" s="12">
        <f>[1]!thsiFinD("ths_adjustment_nvg_ratio_fund",F$1,$A$4,$A290,101)</f>
        <v>80.540208717004006</v>
      </c>
      <c r="G290" s="12">
        <f>[1]!thsiFinD("ths_adjustment_nvg_ratio_fund",G$1,$A$4,$A290,101)</f>
        <v>22.644721906924001</v>
      </c>
      <c r="H290" s="12">
        <f>[1]!thsiFinD("ths_adjustment_nvg_ratio_fund",H$1,$A$4,$A290,101)</f>
        <v>53.076923076923002</v>
      </c>
      <c r="I290" s="12">
        <f>[1]!thsiFinD("ths_adjustment_nvg_ratio_fund",I$1,$A$4,$A290,101)</f>
        <v>44.658203125</v>
      </c>
      <c r="J290" s="32">
        <f t="shared" si="74"/>
        <v>0.40235523943636375</v>
      </c>
      <c r="K290" s="45">
        <f t="shared" si="75"/>
        <v>0.30241033680809998</v>
      </c>
      <c r="L290" s="45">
        <f t="shared" si="76"/>
        <v>0.50230014206462759</v>
      </c>
      <c r="M290" s="32">
        <f>[1]!thsiFinD("ths_int_chg_ratio_index",M$1,$A$4,$A290,101)/100</f>
        <v>0.51148593623671001</v>
      </c>
      <c r="N290" s="32">
        <f>[1]!thsiFinD("ths_int_chg_ratio_index",N$1,$A$4,$A290,101)/100</f>
        <v>0.22126320954869003</v>
      </c>
      <c r="O290" s="33">
        <f t="shared" si="69"/>
        <v>1.4023552394363636</v>
      </c>
      <c r="P290" s="33">
        <f t="shared" si="70"/>
        <v>1.3024103368080999</v>
      </c>
      <c r="Q290" s="33">
        <f t="shared" si="71"/>
        <v>1.5023001420646276</v>
      </c>
      <c r="R290" s="33">
        <f t="shared" si="72"/>
        <v>1.5114859362367099</v>
      </c>
      <c r="S290" s="33">
        <f t="shared" si="73"/>
        <v>1.2212632095486899</v>
      </c>
      <c r="T290" s="32">
        <f t="shared" si="81"/>
        <v>-2.3042815118961002E-3</v>
      </c>
      <c r="U290" s="32">
        <f t="shared" si="82"/>
        <v>-3.2552292661094384E-3</v>
      </c>
      <c r="V290" s="32">
        <f t="shared" si="83"/>
        <v>-1.4783932679309775E-3</v>
      </c>
      <c r="W290" s="32">
        <f t="shared" si="84"/>
        <v>-5.4389807472322582E-3</v>
      </c>
      <c r="X290" s="32">
        <f t="shared" si="84"/>
        <v>3.0600233442099611E-3</v>
      </c>
      <c r="Y290" s="34">
        <f>MAX(O$4:O290)</f>
        <v>1.6571792398606491</v>
      </c>
      <c r="Z290" s="34">
        <f>MAX(P$4:P290)</f>
        <v>1.6265478360228376</v>
      </c>
      <c r="AA290" s="34">
        <f>MAX(Q$4:Q290)</f>
        <v>1.7545636889661576</v>
      </c>
      <c r="AB290" s="34">
        <f>MAX(R$4:R290)</f>
        <v>1.85199589002392</v>
      </c>
      <c r="AC290" s="34">
        <f>MAX(S$4:S290)</f>
        <v>1.35899867745307</v>
      </c>
      <c r="AD290" s="35">
        <f t="shared" si="77"/>
        <v>-0.15376972767635766</v>
      </c>
      <c r="AE290" s="35">
        <f t="shared" si="78"/>
        <v>-0.19927941375969871</v>
      </c>
      <c r="AF290" s="35">
        <f t="shared" si="79"/>
        <v>-0.14377565687009708</v>
      </c>
      <c r="AG290" s="35">
        <f t="shared" si="80"/>
        <v>-0.1838610742180492</v>
      </c>
      <c r="AH290" s="35">
        <f t="shared" si="80"/>
        <v>-0.10135070047493588</v>
      </c>
    </row>
    <row r="291" spans="1:34">
      <c r="A291" s="28">
        <v>44270</v>
      </c>
      <c r="B291" s="12">
        <f>[1]!thsiFinD("ths_int_chg_ratio_index",B$1,$A$4,$A291,101)</f>
        <v>-17.428713082666999</v>
      </c>
      <c r="C291" s="12">
        <f>[1]!thsiFinD("ths_int_chg_ratio_index",C$1,$A$4,$A291,101)</f>
        <v>32.280699056799001</v>
      </c>
      <c r="D291" s="12">
        <f>[1]!thsiFinD("ths_int_chg_ratio_index",D$1,$A$4,$A291,101)</f>
        <v>19.972720053301</v>
      </c>
      <c r="E291" s="12">
        <f>[1]!thsiFinD("ths_int_chg_ratio_index",E$1,$A$4,$A291,101)</f>
        <v>67.026078910050998</v>
      </c>
      <c r="F291" s="12">
        <f>[1]!thsiFinD("ths_adjustment_nvg_ratio_fund",F$1,$A$4,$A291,101)</f>
        <v>77.716390423573003</v>
      </c>
      <c r="G291" s="12">
        <f>[1]!thsiFinD("ths_adjustment_nvg_ratio_fund",G$1,$A$4,$A291,101)</f>
        <v>18.955732122588</v>
      </c>
      <c r="H291" s="12">
        <f>[1]!thsiFinD("ths_adjustment_nvg_ratio_fund",H$1,$A$4,$A291,101)</f>
        <v>53.461538461537998</v>
      </c>
      <c r="I291" s="12">
        <f>[1]!thsiFinD("ths_adjustment_nvg_ratio_fund",I$1,$A$4,$A291,101)</f>
        <v>38.671875</v>
      </c>
      <c r="J291" s="32">
        <f t="shared" si="74"/>
        <v>0.36332040118147879</v>
      </c>
      <c r="K291" s="45">
        <f t="shared" si="75"/>
        <v>0.25462696234371002</v>
      </c>
      <c r="L291" s="45">
        <f t="shared" si="76"/>
        <v>0.47201384001924751</v>
      </c>
      <c r="M291" s="32">
        <f>[1]!thsiFinD("ths_int_chg_ratio_index",M$1,$A$4,$A291,101)/100</f>
        <v>0.44847777396499999</v>
      </c>
      <c r="N291" s="32">
        <f>[1]!thsiFinD("ths_int_chg_ratio_index",N$1,$A$4,$A291,101)/100</f>
        <v>0.19868078344581999</v>
      </c>
      <c r="O291" s="33">
        <f t="shared" si="69"/>
        <v>1.3633204011814788</v>
      </c>
      <c r="P291" s="33">
        <f t="shared" si="70"/>
        <v>1.2546269623437101</v>
      </c>
      <c r="Q291" s="33">
        <f t="shared" si="71"/>
        <v>1.4720138400192475</v>
      </c>
      <c r="R291" s="33">
        <f t="shared" si="72"/>
        <v>1.4484777739650001</v>
      </c>
      <c r="S291" s="33">
        <f t="shared" si="73"/>
        <v>1.19868078344582</v>
      </c>
      <c r="T291" s="32">
        <f t="shared" si="81"/>
        <v>-2.7835199781885311E-2</v>
      </c>
      <c r="U291" s="32">
        <f t="shared" si="82"/>
        <v>-3.6688417708274357E-2</v>
      </c>
      <c r="V291" s="32">
        <f t="shared" si="83"/>
        <v>-2.0159954191149354E-2</v>
      </c>
      <c r="W291" s="32">
        <f t="shared" si="84"/>
        <v>-4.1686237867741727E-2</v>
      </c>
      <c r="X291" s="32">
        <f t="shared" si="84"/>
        <v>-1.8491039381441143E-2</v>
      </c>
      <c r="Y291" s="34">
        <f>MAX(O$4:O291)</f>
        <v>1.6571792398606491</v>
      </c>
      <c r="Z291" s="34">
        <f>MAX(P$4:P291)</f>
        <v>1.6265478360228376</v>
      </c>
      <c r="AA291" s="34">
        <f>MAX(Q$4:Q291)</f>
        <v>1.7545636889661576</v>
      </c>
      <c r="AB291" s="34">
        <f>MAX(R$4:R291)</f>
        <v>1.85199589002392</v>
      </c>
      <c r="AC291" s="34">
        <f>MAX(S$4:S291)</f>
        <v>1.35899867745307</v>
      </c>
      <c r="AD291" s="35">
        <f t="shared" si="77"/>
        <v>-0.17732471636796554</v>
      </c>
      <c r="AE291" s="35">
        <f t="shared" si="78"/>
        <v>-0.22865658509529718</v>
      </c>
      <c r="AF291" s="35">
        <f t="shared" si="79"/>
        <v>-0.1610371004049429</v>
      </c>
      <c r="AG291" s="35">
        <f t="shared" si="80"/>
        <v>-0.21788283561131883</v>
      </c>
      <c r="AH291" s="35">
        <f t="shared" si="80"/>
        <v>-0.11796766006255832</v>
      </c>
    </row>
    <row r="292" spans="1:34">
      <c r="A292" s="28">
        <v>44271</v>
      </c>
      <c r="B292" s="12">
        <f>[1]!thsiFinD("ths_int_chg_ratio_index",B$1,$A$4,$A292,101)</f>
        <v>-16.495047430336001</v>
      </c>
      <c r="C292" s="12">
        <f>[1]!thsiFinD("ths_int_chg_ratio_index",C$1,$A$4,$A292,101)</f>
        <v>31.360338558546999</v>
      </c>
      <c r="D292" s="12">
        <f>[1]!thsiFinD("ths_int_chg_ratio_index",D$1,$A$4,$A292,101)</f>
        <v>19.676227886896001</v>
      </c>
      <c r="E292" s="12">
        <f>[1]!thsiFinD("ths_int_chg_ratio_index",E$1,$A$4,$A292,101)</f>
        <v>68.708658278285</v>
      </c>
      <c r="F292" s="12">
        <f>[1]!thsiFinD("ths_adjustment_nvg_ratio_fund",F$1,$A$4,$A292,101)</f>
        <v>78.759975445058004</v>
      </c>
      <c r="G292" s="12">
        <f>[1]!thsiFinD("ths_adjustment_nvg_ratio_fund",G$1,$A$4,$A292,101)</f>
        <v>19.182746878547</v>
      </c>
      <c r="H292" s="12">
        <f>[1]!thsiFinD("ths_adjustment_nvg_ratio_fund",H$1,$A$4,$A292,101)</f>
        <v>52.538461538462002</v>
      </c>
      <c r="I292" s="12">
        <f>[1]!thsiFinD("ths_adjustment_nvg_ratio_fund",I$1,$A$4,$A292,101)</f>
        <v>39.140625</v>
      </c>
      <c r="J292" s="32">
        <f t="shared" si="74"/>
        <v>0.3660899826943238</v>
      </c>
      <c r="K292" s="45">
        <f t="shared" si="75"/>
        <v>0.25812544323348002</v>
      </c>
      <c r="L292" s="45">
        <f t="shared" si="76"/>
        <v>0.47405452215516752</v>
      </c>
      <c r="M292" s="32">
        <f>[1]!thsiFinD("ths_int_chg_ratio_index",M$1,$A$4,$A292,101)/100</f>
        <v>0.45677828321489</v>
      </c>
      <c r="N292" s="32">
        <f>[1]!thsiFinD("ths_int_chg_ratio_index",N$1,$A$4,$A292,101)/100</f>
        <v>0.20770433393859999</v>
      </c>
      <c r="O292" s="33">
        <f t="shared" si="69"/>
        <v>1.3660899826943238</v>
      </c>
      <c r="P292" s="33">
        <f t="shared" si="70"/>
        <v>1.2581254432334801</v>
      </c>
      <c r="Q292" s="33">
        <f t="shared" si="71"/>
        <v>1.4740545221551675</v>
      </c>
      <c r="R292" s="33">
        <f t="shared" si="72"/>
        <v>1.4567782832148901</v>
      </c>
      <c r="S292" s="33">
        <f t="shared" si="73"/>
        <v>1.2077043339386</v>
      </c>
      <c r="T292" s="32">
        <f t="shared" si="81"/>
        <v>2.0314971524264536E-3</v>
      </c>
      <c r="U292" s="32">
        <f t="shared" si="82"/>
        <v>2.7884630210996963E-3</v>
      </c>
      <c r="V292" s="32">
        <f t="shared" si="83"/>
        <v>1.386319938332381E-3</v>
      </c>
      <c r="W292" s="32">
        <f t="shared" si="84"/>
        <v>5.7305050854654649E-3</v>
      </c>
      <c r="X292" s="32">
        <f t="shared" si="84"/>
        <v>7.5279011872035895E-3</v>
      </c>
      <c r="Y292" s="34">
        <f>MAX(O$4:O292)</f>
        <v>1.6571792398606491</v>
      </c>
      <c r="Z292" s="34">
        <f>MAX(P$4:P292)</f>
        <v>1.6265478360228376</v>
      </c>
      <c r="AA292" s="34">
        <f>MAX(Q$4:Q292)</f>
        <v>1.7545636889661576</v>
      </c>
      <c r="AB292" s="34">
        <f>MAX(R$4:R292)</f>
        <v>1.85199589002392</v>
      </c>
      <c r="AC292" s="34">
        <f>MAX(S$4:S292)</f>
        <v>1.35899867745307</v>
      </c>
      <c r="AD292" s="35">
        <f t="shared" si="77"/>
        <v>-0.17565345387189546</v>
      </c>
      <c r="AE292" s="35">
        <f t="shared" si="78"/>
        <v>-0.22650572250626677</v>
      </c>
      <c r="AF292" s="35">
        <f t="shared" si="79"/>
        <v>-0.15987402940971296</v>
      </c>
      <c r="AG292" s="35">
        <f t="shared" si="80"/>
        <v>-0.21340090922335975</v>
      </c>
      <c r="AH292" s="35">
        <f t="shared" si="80"/>
        <v>-0.11132780776359119</v>
      </c>
    </row>
    <row r="293" spans="1:34">
      <c r="A293" s="28">
        <v>44272</v>
      </c>
      <c r="B293" s="12">
        <f>[1]!thsiFinD("ths_int_chg_ratio_index",B$1,$A$4,$A293,101)</f>
        <v>-14.526519861073</v>
      </c>
      <c r="C293" s="12">
        <f>[1]!thsiFinD("ths_int_chg_ratio_index",C$1,$A$4,$A293,101)</f>
        <v>34.495163841575</v>
      </c>
      <c r="D293" s="12">
        <f>[1]!thsiFinD("ths_int_chg_ratio_index",D$1,$A$4,$A293,101)</f>
        <v>21.262354085430999</v>
      </c>
      <c r="E293" s="12">
        <f>[1]!thsiFinD("ths_int_chg_ratio_index",E$1,$A$4,$A293,101)</f>
        <v>70.763053734625998</v>
      </c>
      <c r="F293" s="12">
        <f>[1]!thsiFinD("ths_adjustment_nvg_ratio_fund",F$1,$A$4,$A293,101)</f>
        <v>81.031307550644996</v>
      </c>
      <c r="G293" s="12">
        <f>[1]!thsiFinD("ths_adjustment_nvg_ratio_fund",G$1,$A$4,$A293,101)</f>
        <v>21.566401816117999</v>
      </c>
      <c r="H293" s="12">
        <f>[1]!thsiFinD("ths_adjustment_nvg_ratio_fund",H$1,$A$4,$A293,101)</f>
        <v>52.076923076923002</v>
      </c>
      <c r="I293" s="12">
        <f>[1]!thsiFinD("ths_adjustment_nvg_ratio_fund",I$1,$A$4,$A293,101)</f>
        <v>41.5625</v>
      </c>
      <c r="J293" s="32">
        <f t="shared" si="74"/>
        <v>0.38528898030530623</v>
      </c>
      <c r="K293" s="45">
        <f t="shared" si="75"/>
        <v>0.27998512950139748</v>
      </c>
      <c r="L293" s="45">
        <f t="shared" si="76"/>
        <v>0.49059283110921498</v>
      </c>
      <c r="M293" s="32">
        <f>[1]!thsiFinD("ths_int_chg_ratio_index",M$1,$A$4,$A293,101)/100</f>
        <v>0.47312267261850999</v>
      </c>
      <c r="N293" s="32">
        <f>[1]!thsiFinD("ths_int_chg_ratio_index",N$1,$A$4,$A293,101)/100</f>
        <v>0.21298480230671998</v>
      </c>
      <c r="O293" s="33">
        <f t="shared" si="69"/>
        <v>1.3852889803053063</v>
      </c>
      <c r="P293" s="33">
        <f t="shared" si="70"/>
        <v>1.2799851295013975</v>
      </c>
      <c r="Q293" s="33">
        <f t="shared" si="71"/>
        <v>1.4905928311092149</v>
      </c>
      <c r="R293" s="33">
        <f t="shared" si="72"/>
        <v>1.47312267261851</v>
      </c>
      <c r="S293" s="33">
        <f t="shared" si="73"/>
        <v>1.21298480230672</v>
      </c>
      <c r="T293" s="32">
        <f t="shared" si="81"/>
        <v>1.4053977303249532E-2</v>
      </c>
      <c r="U293" s="32">
        <f t="shared" si="82"/>
        <v>1.7374806610489069E-2</v>
      </c>
      <c r="V293" s="32">
        <f t="shared" si="83"/>
        <v>1.1219604638414094E-2</v>
      </c>
      <c r="W293" s="32">
        <f t="shared" si="84"/>
        <v>1.121954493140187E-2</v>
      </c>
      <c r="X293" s="32">
        <f t="shared" si="84"/>
        <v>4.372318803311126E-3</v>
      </c>
      <c r="Y293" s="34">
        <f>MAX(O$4:O293)</f>
        <v>1.6571792398606491</v>
      </c>
      <c r="Z293" s="34">
        <f>MAX(P$4:P293)</f>
        <v>1.6265478360228376</v>
      </c>
      <c r="AA293" s="34">
        <f>MAX(Q$4:Q293)</f>
        <v>1.7545636889661576</v>
      </c>
      <c r="AB293" s="34">
        <f>MAX(R$4:R293)</f>
        <v>1.85199589002392</v>
      </c>
      <c r="AC293" s="34">
        <f>MAX(S$4:S293)</f>
        <v>1.35899867745307</v>
      </c>
      <c r="AD293" s="35">
        <f t="shared" si="77"/>
        <v>-0.16406810622259893</v>
      </c>
      <c r="AE293" s="35">
        <f t="shared" si="78"/>
        <v>-0.21306640902049323</v>
      </c>
      <c r="AF293" s="35">
        <f t="shared" si="79"/>
        <v>-0.15044814817322605</v>
      </c>
      <c r="AG293" s="35">
        <f t="shared" si="80"/>
        <v>-0.2045756253813914</v>
      </c>
      <c r="AH293" s="35">
        <f t="shared" si="80"/>
        <v>-0.10744224962749627</v>
      </c>
    </row>
    <row r="294" spans="1:34">
      <c r="A294" s="28">
        <v>44273</v>
      </c>
      <c r="B294" s="12">
        <f>[1]!thsiFinD("ths_int_chg_ratio_index",B$1,$A$4,$A294,101)</f>
        <v>-15.057806459812999</v>
      </c>
      <c r="C294" s="12">
        <f>[1]!thsiFinD("ths_int_chg_ratio_index",C$1,$A$4,$A294,101)</f>
        <v>34.540703884940001</v>
      </c>
      <c r="D294" s="12">
        <f>[1]!thsiFinD("ths_int_chg_ratio_index",D$1,$A$4,$A294,101)</f>
        <v>21.730069154047001</v>
      </c>
      <c r="E294" s="12">
        <f>[1]!thsiFinD("ths_int_chg_ratio_index",E$1,$A$4,$A294,101)</f>
        <v>73.824261894257006</v>
      </c>
      <c r="F294" s="12">
        <f>[1]!thsiFinD("ths_adjustment_nvg_ratio_fund",F$1,$A$4,$A294,101)</f>
        <v>82.197667280540003</v>
      </c>
      <c r="G294" s="12">
        <f>[1]!thsiFinD("ths_adjustment_nvg_ratio_fund",G$1,$A$4,$A294,101)</f>
        <v>22.531214528943998</v>
      </c>
      <c r="H294" s="12">
        <f>[1]!thsiFinD("ths_adjustment_nvg_ratio_fund",H$1,$A$4,$A294,101)</f>
        <v>55.923076923076998</v>
      </c>
      <c r="I294" s="12">
        <f>[1]!thsiFinD("ths_adjustment_nvg_ratio_fund",I$1,$A$4,$A294,101)</f>
        <v>42.373046875</v>
      </c>
      <c r="J294" s="32">
        <f t="shared" si="74"/>
        <v>0.39757779260124004</v>
      </c>
      <c r="K294" s="45">
        <f t="shared" si="75"/>
        <v>0.28759307118357752</v>
      </c>
      <c r="L294" s="45">
        <f t="shared" si="76"/>
        <v>0.50756251401890251</v>
      </c>
      <c r="M294" s="32">
        <f>[1]!thsiFinD("ths_int_chg_ratio_index",M$1,$A$4,$A294,101)/100</f>
        <v>0.49180439094828005</v>
      </c>
      <c r="N294" s="32">
        <f>[1]!thsiFinD("ths_int_chg_ratio_index",N$1,$A$4,$A294,101)/100</f>
        <v>0.22265091304289</v>
      </c>
      <c r="O294" s="33">
        <f t="shared" si="69"/>
        <v>1.39757779260124</v>
      </c>
      <c r="P294" s="33">
        <f t="shared" si="70"/>
        <v>1.2875930711835775</v>
      </c>
      <c r="Q294" s="33">
        <f t="shared" si="71"/>
        <v>1.5075625140189026</v>
      </c>
      <c r="R294" s="33">
        <f t="shared" si="72"/>
        <v>1.4918043909482801</v>
      </c>
      <c r="S294" s="33">
        <f t="shared" si="73"/>
        <v>1.22265091304289</v>
      </c>
      <c r="T294" s="32">
        <f t="shared" si="81"/>
        <v>8.8709377398104028E-3</v>
      </c>
      <c r="U294" s="32">
        <f t="shared" si="82"/>
        <v>5.9437734914493667E-3</v>
      </c>
      <c r="V294" s="32">
        <f t="shared" si="83"/>
        <v>1.1384519337222176E-2</v>
      </c>
      <c r="W294" s="32">
        <f t="shared" si="84"/>
        <v>1.2681712580367099E-2</v>
      </c>
      <c r="X294" s="32">
        <f t="shared" si="84"/>
        <v>7.968863845439822E-3</v>
      </c>
      <c r="Y294" s="34">
        <f>MAX(O$4:O294)</f>
        <v>1.6571792398606491</v>
      </c>
      <c r="Z294" s="34">
        <f>MAX(P$4:P294)</f>
        <v>1.6265478360228376</v>
      </c>
      <c r="AA294" s="34">
        <f>MAX(Q$4:Q294)</f>
        <v>1.7545636889661576</v>
      </c>
      <c r="AB294" s="34">
        <f>MAX(R$4:R294)</f>
        <v>1.85199589002392</v>
      </c>
      <c r="AC294" s="34">
        <f>MAX(S$4:S294)</f>
        <v>1.35899867745307</v>
      </c>
      <c r="AD294" s="35">
        <f t="shared" si="77"/>
        <v>-0.15665260643817791</v>
      </c>
      <c r="AE294" s="35">
        <f t="shared" si="78"/>
        <v>-0.20838905400289809</v>
      </c>
      <c r="AF294" s="35">
        <f t="shared" si="79"/>
        <v>-0.14077640868813124</v>
      </c>
      <c r="AG294" s="35">
        <f t="shared" si="80"/>
        <v>-0.19448828208306002</v>
      </c>
      <c r="AH294" s="35">
        <f t="shared" si="80"/>
        <v>-0.10032957844058576</v>
      </c>
    </row>
    <row r="295" spans="1:34">
      <c r="A295" s="28">
        <v>44274</v>
      </c>
      <c r="B295" s="12">
        <f>[1]!thsiFinD("ths_int_chg_ratio_index",B$1,$A$4,$A295,101)</f>
        <v>-15.832144254179999</v>
      </c>
      <c r="C295" s="12">
        <f>[1]!thsiFinD("ths_int_chg_ratio_index",C$1,$A$4,$A295,101)</f>
        <v>33.521654255474999</v>
      </c>
      <c r="D295" s="12">
        <f>[1]!thsiFinD("ths_int_chg_ratio_index",D$1,$A$4,$A295,101)</f>
        <v>20.747665494387999</v>
      </c>
      <c r="E295" s="12">
        <f>[1]!thsiFinD("ths_int_chg_ratio_index",E$1,$A$4,$A295,101)</f>
        <v>68.024701172514995</v>
      </c>
      <c r="F295" s="12">
        <f>[1]!thsiFinD("ths_adjustment_nvg_ratio_fund",F$1,$A$4,$A295,101)</f>
        <v>79.435236341313995</v>
      </c>
      <c r="G295" s="12">
        <f>[1]!thsiFinD("ths_adjustment_nvg_ratio_fund",G$1,$A$4,$A295,101)</f>
        <v>19.353007945516001</v>
      </c>
      <c r="H295" s="12">
        <f>[1]!thsiFinD("ths_adjustment_nvg_ratio_fund",H$1,$A$4,$A295,101)</f>
        <v>50.769230769231001</v>
      </c>
      <c r="I295" s="12">
        <f>[1]!thsiFinD("ths_adjustment_nvg_ratio_fund",I$1,$A$4,$A295,101)</f>
        <v>37.880859375</v>
      </c>
      <c r="J295" s="32">
        <f t="shared" si="74"/>
        <v>0.36737526387407371</v>
      </c>
      <c r="K295" s="45">
        <f t="shared" si="75"/>
        <v>0.26615469167049499</v>
      </c>
      <c r="L295" s="45">
        <f t="shared" si="76"/>
        <v>0.46859583607765243</v>
      </c>
      <c r="M295" s="32">
        <f>[1]!thsiFinD("ths_int_chg_ratio_index",M$1,$A$4,$A295,101)/100</f>
        <v>0.46508192089566996</v>
      </c>
      <c r="N295" s="32">
        <f>[1]!thsiFinD("ths_int_chg_ratio_index",N$1,$A$4,$A295,101)/100</f>
        <v>0.19484847667574001</v>
      </c>
      <c r="O295" s="33">
        <f t="shared" si="69"/>
        <v>1.3673752638740737</v>
      </c>
      <c r="P295" s="33">
        <f t="shared" si="70"/>
        <v>1.2661546916704949</v>
      </c>
      <c r="Q295" s="33">
        <f t="shared" si="71"/>
        <v>1.4685958360776525</v>
      </c>
      <c r="R295" s="33">
        <f t="shared" si="72"/>
        <v>1.46508192089567</v>
      </c>
      <c r="S295" s="33">
        <f t="shared" si="73"/>
        <v>1.1948484766757401</v>
      </c>
      <c r="T295" s="32">
        <f t="shared" si="81"/>
        <v>-2.1610624386748434E-2</v>
      </c>
      <c r="U295" s="32">
        <f t="shared" si="82"/>
        <v>-1.6649964956223395E-2</v>
      </c>
      <c r="V295" s="32">
        <f t="shared" si="83"/>
        <v>-2.5847470721045984E-2</v>
      </c>
      <c r="W295" s="32">
        <f t="shared" si="84"/>
        <v>-1.7912851185284184E-2</v>
      </c>
      <c r="X295" s="32">
        <f t="shared" si="84"/>
        <v>-2.2739472134328254E-2</v>
      </c>
      <c r="Y295" s="34">
        <f>MAX(O$4:O295)</f>
        <v>1.6571792398606491</v>
      </c>
      <c r="Z295" s="34">
        <f>MAX(P$4:P295)</f>
        <v>1.6265478360228376</v>
      </c>
      <c r="AA295" s="34">
        <f>MAX(Q$4:Q295)</f>
        <v>1.7545636889661576</v>
      </c>
      <c r="AB295" s="34">
        <f>MAX(R$4:R295)</f>
        <v>1.85199589002392</v>
      </c>
      <c r="AC295" s="34">
        <f>MAX(S$4:S295)</f>
        <v>1.35899867745307</v>
      </c>
      <c r="AD295" s="35">
        <f t="shared" si="77"/>
        <v>-0.17487787018798573</v>
      </c>
      <c r="AE295" s="35">
        <f t="shared" si="78"/>
        <v>-0.2215693485127127</v>
      </c>
      <c r="AF295" s="35">
        <f t="shared" si="79"/>
        <v>-0.16298516530739671</v>
      </c>
      <c r="AG295" s="35">
        <f t="shared" si="80"/>
        <v>-0.20891729361410871</v>
      </c>
      <c r="AH295" s="35">
        <f t="shared" si="80"/>
        <v>-0.12078760892171536</v>
      </c>
    </row>
    <row r="296" spans="1:34">
      <c r="A296" s="28">
        <v>44277</v>
      </c>
      <c r="B296" s="12">
        <f>[1]!thsiFinD("ths_int_chg_ratio_index",B$1,$A$4,$A296,101)</f>
        <v>-14.475611249829001</v>
      </c>
      <c r="C296" s="12">
        <f>[1]!thsiFinD("ths_int_chg_ratio_index",C$1,$A$4,$A296,101)</f>
        <v>34.119311311182997</v>
      </c>
      <c r="D296" s="12">
        <f>[1]!thsiFinD("ths_int_chg_ratio_index",D$1,$A$4,$A296,101)</f>
        <v>21.871833087285999</v>
      </c>
      <c r="E296" s="12">
        <f>[1]!thsiFinD("ths_int_chg_ratio_index",E$1,$A$4,$A296,101)</f>
        <v>69.607830764024001</v>
      </c>
      <c r="F296" s="12">
        <f>[1]!thsiFinD("ths_adjustment_nvg_ratio_fund",F$1,$A$4,$A296,101)</f>
        <v>81.890730509514995</v>
      </c>
      <c r="G296" s="12">
        <f>[1]!thsiFinD("ths_adjustment_nvg_ratio_fund",G$1,$A$4,$A296,101)</f>
        <v>20.998864926220001</v>
      </c>
      <c r="H296" s="12">
        <f>[1]!thsiFinD("ths_adjustment_nvg_ratio_fund",H$1,$A$4,$A296,101)</f>
        <v>50.538461538462002</v>
      </c>
      <c r="I296" s="12">
        <f>[1]!thsiFinD("ths_adjustment_nvg_ratio_fund",I$1,$A$4,$A296,101)</f>
        <v>37.919921875</v>
      </c>
      <c r="J296" s="32">
        <f t="shared" si="74"/>
        <v>0.37808917845232626</v>
      </c>
      <c r="K296" s="45">
        <f t="shared" si="75"/>
        <v>0.27780840978165999</v>
      </c>
      <c r="L296" s="45">
        <f t="shared" si="76"/>
        <v>0.47836994712299252</v>
      </c>
      <c r="M296" s="32">
        <f>[1]!thsiFinD("ths_int_chg_ratio_index",M$1,$A$4,$A296,101)/100</f>
        <v>0.48089428152163</v>
      </c>
      <c r="N296" s="32">
        <f>[1]!thsiFinD("ths_int_chg_ratio_index",N$1,$A$4,$A296,101)/100</f>
        <v>0.20840546368981999</v>
      </c>
      <c r="O296" s="33">
        <f t="shared" si="69"/>
        <v>1.3780891784523264</v>
      </c>
      <c r="P296" s="33">
        <f t="shared" si="70"/>
        <v>1.27780840978166</v>
      </c>
      <c r="Q296" s="33">
        <f t="shared" si="71"/>
        <v>1.4783699471229925</v>
      </c>
      <c r="R296" s="33">
        <f t="shared" si="72"/>
        <v>1.4808942815216299</v>
      </c>
      <c r="S296" s="33">
        <f t="shared" si="73"/>
        <v>1.20840546368982</v>
      </c>
      <c r="T296" s="32">
        <f t="shared" si="81"/>
        <v>7.8353871547287568E-3</v>
      </c>
      <c r="U296" s="32">
        <f t="shared" si="82"/>
        <v>9.204023953652829E-3</v>
      </c>
      <c r="V296" s="32">
        <f t="shared" si="83"/>
        <v>6.6554124730768827E-3</v>
      </c>
      <c r="W296" s="32">
        <f t="shared" si="84"/>
        <v>1.0792816702217767E-2</v>
      </c>
      <c r="X296" s="32">
        <f t="shared" si="84"/>
        <v>1.1346197680058623E-2</v>
      </c>
      <c r="Y296" s="34">
        <f>MAX(O$4:O296)</f>
        <v>1.6571792398606491</v>
      </c>
      <c r="Z296" s="34">
        <f>MAX(P$4:P296)</f>
        <v>1.6265478360228376</v>
      </c>
      <c r="AA296" s="34">
        <f>MAX(Q$4:Q296)</f>
        <v>1.7545636889661576</v>
      </c>
      <c r="AB296" s="34">
        <f>MAX(R$4:R296)</f>
        <v>1.85199589002392</v>
      </c>
      <c r="AC296" s="34">
        <f>MAX(S$4:S296)</f>
        <v>1.35899867745307</v>
      </c>
      <c r="AD296" s="35">
        <f t="shared" si="77"/>
        <v>-0.1684127188509742</v>
      </c>
      <c r="AE296" s="35">
        <f t="shared" si="78"/>
        <v>-0.21440465415016607</v>
      </c>
      <c r="AF296" s="35">
        <f t="shared" si="79"/>
        <v>-0.15741448633643318</v>
      </c>
      <c r="AG296" s="35">
        <f t="shared" si="80"/>
        <v>-0.20037928296779151</v>
      </c>
      <c r="AH296" s="35">
        <f t="shared" si="80"/>
        <v>-0.1108118913297842</v>
      </c>
    </row>
    <row r="297" spans="1:34">
      <c r="A297" s="28">
        <v>44278</v>
      </c>
      <c r="B297" s="12">
        <f>[1]!thsiFinD("ths_int_chg_ratio_index",B$1,$A$4,$A297,101)</f>
        <v>-14.383078589639</v>
      </c>
      <c r="C297" s="12">
        <f>[1]!thsiFinD("ths_int_chg_ratio_index",C$1,$A$4,$A297,101)</f>
        <v>34.675566729936001</v>
      </c>
      <c r="D297" s="12">
        <f>[1]!thsiFinD("ths_int_chg_ratio_index",D$1,$A$4,$A297,101)</f>
        <v>21.25578367624</v>
      </c>
      <c r="E297" s="12">
        <f>[1]!thsiFinD("ths_int_chg_ratio_index",E$1,$A$4,$A297,101)</f>
        <v>67.424762766710998</v>
      </c>
      <c r="F297" s="12">
        <f>[1]!thsiFinD("ths_adjustment_nvg_ratio_fund",F$1,$A$4,$A297,101)</f>
        <v>78.882750153467995</v>
      </c>
      <c r="G297" s="12">
        <f>[1]!thsiFinD("ths_adjustment_nvg_ratio_fund",G$1,$A$4,$A297,101)</f>
        <v>19.012485811577999</v>
      </c>
      <c r="H297" s="12">
        <f>[1]!thsiFinD("ths_adjustment_nvg_ratio_fund",H$1,$A$4,$A297,101)</f>
        <v>45.384615384615003</v>
      </c>
      <c r="I297" s="12">
        <f>[1]!thsiFinD("ths_adjustment_nvg_ratio_fund",I$1,$A$4,$A297,101)</f>
        <v>35.166015625</v>
      </c>
      <c r="J297" s="32">
        <f t="shared" si="74"/>
        <v>0.35927362694738618</v>
      </c>
      <c r="K297" s="45">
        <f t="shared" si="75"/>
        <v>0.27243258645811996</v>
      </c>
      <c r="L297" s="45">
        <f t="shared" si="76"/>
        <v>0.44611466743665246</v>
      </c>
      <c r="M297" s="32">
        <f>[1]!thsiFinD("ths_int_chg_ratio_index",M$1,$A$4,$A297,101)/100</f>
        <v>0.46410741467449002</v>
      </c>
      <c r="N297" s="32">
        <f>[1]!thsiFinD("ths_int_chg_ratio_index",N$1,$A$4,$A297,101)/100</f>
        <v>0.1957930510584</v>
      </c>
      <c r="O297" s="33">
        <f t="shared" si="69"/>
        <v>1.3592736269473862</v>
      </c>
      <c r="P297" s="33">
        <f t="shared" si="70"/>
        <v>1.2724325864581201</v>
      </c>
      <c r="Q297" s="33">
        <f t="shared" si="71"/>
        <v>1.4461146674366525</v>
      </c>
      <c r="R297" s="33">
        <f t="shared" si="72"/>
        <v>1.4641074146744901</v>
      </c>
      <c r="S297" s="33">
        <f t="shared" si="73"/>
        <v>1.1957930510584001</v>
      </c>
      <c r="T297" s="32">
        <f t="shared" si="81"/>
        <v>-1.3653362786050671E-2</v>
      </c>
      <c r="U297" s="32">
        <f t="shared" si="82"/>
        <v>-4.2070652238535011E-3</v>
      </c>
      <c r="V297" s="32">
        <f t="shared" si="83"/>
        <v>-2.1818138111580954E-2</v>
      </c>
      <c r="W297" s="32">
        <f t="shared" si="84"/>
        <v>-1.1335628111070251E-2</v>
      </c>
      <c r="X297" s="32">
        <f t="shared" si="84"/>
        <v>-1.0437235688183999E-2</v>
      </c>
      <c r="Y297" s="34">
        <f>MAX(O$4:O297)</f>
        <v>1.6571792398606491</v>
      </c>
      <c r="Z297" s="34">
        <f>MAX(P$4:P297)</f>
        <v>1.6265478360228376</v>
      </c>
      <c r="AA297" s="34">
        <f>MAX(Q$4:Q297)</f>
        <v>1.7545636889661576</v>
      </c>
      <c r="AB297" s="34">
        <f>MAX(R$4:R297)</f>
        <v>1.85199589002392</v>
      </c>
      <c r="AC297" s="34">
        <f>MAX(S$4:S297)</f>
        <v>1.35899867745307</v>
      </c>
      <c r="AD297" s="35">
        <f t="shared" si="77"/>
        <v>-0.17976668168876742</v>
      </c>
      <c r="AE297" s="35">
        <f t="shared" si="78"/>
        <v>-0.2177097050097121</v>
      </c>
      <c r="AF297" s="35">
        <f t="shared" si="79"/>
        <v>-0.17579813344436224</v>
      </c>
      <c r="AG297" s="35">
        <f t="shared" si="80"/>
        <v>-0.20944348604597607</v>
      </c>
      <c r="AH297" s="35">
        <f t="shared" si="80"/>
        <v>-0.12009255719110579</v>
      </c>
    </row>
    <row r="298" spans="1:34">
      <c r="A298" s="28">
        <v>44279</v>
      </c>
      <c r="B298" s="12">
        <f>[1]!thsiFinD("ths_int_chg_ratio_index",B$1,$A$4,$A298,101)</f>
        <v>-15.417511631659</v>
      </c>
      <c r="C298" s="12">
        <f>[1]!thsiFinD("ths_int_chg_ratio_index",C$1,$A$4,$A298,101)</f>
        <v>30.985123044003998</v>
      </c>
      <c r="D298" s="12">
        <f>[1]!thsiFinD("ths_int_chg_ratio_index",D$1,$A$4,$A298,101)</f>
        <v>19.782168380171001</v>
      </c>
      <c r="E298" s="12">
        <f>[1]!thsiFinD("ths_int_chg_ratio_index",E$1,$A$4,$A298,101)</f>
        <v>65.233556372677</v>
      </c>
      <c r="F298" s="12">
        <f>[1]!thsiFinD("ths_adjustment_nvg_ratio_fund",F$1,$A$4,$A298,101)</f>
        <v>76.427255985266996</v>
      </c>
      <c r="G298" s="12">
        <f>[1]!thsiFinD("ths_adjustment_nvg_ratio_fund",G$1,$A$4,$A298,101)</f>
        <v>16.799091940975998</v>
      </c>
      <c r="H298" s="12">
        <f>[1]!thsiFinD("ths_adjustment_nvg_ratio_fund",H$1,$A$4,$A298,101)</f>
        <v>37.538461538462002</v>
      </c>
      <c r="I298" s="12">
        <f>[1]!thsiFinD("ths_adjustment_nvg_ratio_fund",I$1,$A$4,$A298,101)</f>
        <v>33.134765625</v>
      </c>
      <c r="J298" s="32">
        <f t="shared" si="74"/>
        <v>0.33060363906862245</v>
      </c>
      <c r="K298" s="45">
        <f t="shared" si="75"/>
        <v>0.25145834041298248</v>
      </c>
      <c r="L298" s="45">
        <f t="shared" si="76"/>
        <v>0.40974893772426246</v>
      </c>
      <c r="M298" s="32">
        <f>[1]!thsiFinD("ths_int_chg_ratio_index",M$1,$A$4,$A298,101)/100</f>
        <v>0.44029370100217002</v>
      </c>
      <c r="N298" s="32">
        <f>[1]!thsiFinD("ths_int_chg_ratio_index",N$1,$A$4,$A298,101)/100</f>
        <v>0.17757943118114</v>
      </c>
      <c r="O298" s="33">
        <f t="shared" si="69"/>
        <v>1.3306036390686224</v>
      </c>
      <c r="P298" s="33">
        <f t="shared" si="70"/>
        <v>1.2514583404129824</v>
      </c>
      <c r="Q298" s="33">
        <f t="shared" si="71"/>
        <v>1.4097489377242625</v>
      </c>
      <c r="R298" s="33">
        <f t="shared" si="72"/>
        <v>1.4402937010021701</v>
      </c>
      <c r="S298" s="33">
        <f t="shared" si="73"/>
        <v>1.1775794311811401</v>
      </c>
      <c r="T298" s="32">
        <f t="shared" si="81"/>
        <v>-2.109213870583948E-2</v>
      </c>
      <c r="U298" s="32">
        <f t="shared" si="82"/>
        <v>-1.6483581345178022E-2</v>
      </c>
      <c r="V298" s="32">
        <f t="shared" si="83"/>
        <v>-2.5147196506104863E-2</v>
      </c>
      <c r="W298" s="32">
        <f t="shared" si="84"/>
        <v>-1.6265004489178447E-2</v>
      </c>
      <c r="X298" s="32">
        <f t="shared" si="84"/>
        <v>-1.5231414717738256E-2</v>
      </c>
      <c r="Y298" s="34">
        <f>MAX(O$4:O298)</f>
        <v>1.6571792398606491</v>
      </c>
      <c r="Z298" s="34">
        <f>MAX(P$4:P298)</f>
        <v>1.6265478360228376</v>
      </c>
      <c r="AA298" s="34">
        <f>MAX(Q$4:Q298)</f>
        <v>1.7545636889661576</v>
      </c>
      <c r="AB298" s="34">
        <f>MAX(R$4:R298)</f>
        <v>1.85199589002392</v>
      </c>
      <c r="AC298" s="34">
        <f>MAX(S$4:S298)</f>
        <v>1.35899867745307</v>
      </c>
      <c r="AD298" s="35">
        <f t="shared" si="77"/>
        <v>-0.19706715660973895</v>
      </c>
      <c r="AE298" s="35">
        <f t="shared" si="78"/>
        <v>-0.23060465072272773</v>
      </c>
      <c r="AF298" s="35">
        <f t="shared" si="79"/>
        <v>-0.1965244997433353</v>
      </c>
      <c r="AG298" s="35">
        <f t="shared" si="80"/>
        <v>-0.22230189129438749</v>
      </c>
      <c r="AH298" s="35">
        <f t="shared" si="80"/>
        <v>-0.13349479236575257</v>
      </c>
    </row>
    <row r="299" spans="1:34">
      <c r="A299" s="28">
        <v>44280</v>
      </c>
      <c r="B299" s="12">
        <f>[1]!thsiFinD("ths_int_chg_ratio_index",B$1,$A$4,$A299,101)</f>
        <v>-15.712504712449</v>
      </c>
      <c r="C299" s="12">
        <f>[1]!thsiFinD("ths_int_chg_ratio_index",C$1,$A$4,$A299,101)</f>
        <v>31.247033208514999</v>
      </c>
      <c r="D299" s="12">
        <f>[1]!thsiFinD("ths_int_chg_ratio_index",D$1,$A$4,$A299,101)</f>
        <v>19.611818263659</v>
      </c>
      <c r="E299" s="12">
        <f>[1]!thsiFinD("ths_int_chg_ratio_index",E$1,$A$4,$A299,101)</f>
        <v>66.051422957357005</v>
      </c>
      <c r="F299" s="12">
        <f>[1]!thsiFinD("ths_adjustment_nvg_ratio_fund",F$1,$A$4,$A299,101)</f>
        <v>74.892572130141005</v>
      </c>
      <c r="G299" s="12">
        <f>[1]!thsiFinD("ths_adjustment_nvg_ratio_fund",G$1,$A$4,$A299,101)</f>
        <v>17.309875141884</v>
      </c>
      <c r="H299" s="12">
        <f>[1]!thsiFinD("ths_adjustment_nvg_ratio_fund",H$1,$A$4,$A299,101)</f>
        <v>38.923076923076998</v>
      </c>
      <c r="I299" s="12">
        <f>[1]!thsiFinD("ths_adjustment_nvg_ratio_fund",I$1,$A$4,$A299,101)</f>
        <v>35.849609375</v>
      </c>
      <c r="J299" s="32">
        <f t="shared" si="74"/>
        <v>0.33521612910898002</v>
      </c>
      <c r="K299" s="45">
        <f t="shared" si="75"/>
        <v>0.25299442429270497</v>
      </c>
      <c r="L299" s="45">
        <f t="shared" si="76"/>
        <v>0.41743783392525502</v>
      </c>
      <c r="M299" s="32">
        <f>[1]!thsiFinD("ths_int_chg_ratio_index",M$1,$A$4,$A299,101)/100</f>
        <v>0.44564703282995</v>
      </c>
      <c r="N299" s="32">
        <f>[1]!thsiFinD("ths_int_chg_ratio_index",N$1,$A$4,$A299,101)/100</f>
        <v>0.17779394804938001</v>
      </c>
      <c r="O299" s="33">
        <f t="shared" si="69"/>
        <v>1.3352161291089799</v>
      </c>
      <c r="P299" s="33">
        <f t="shared" si="70"/>
        <v>1.2529944242927049</v>
      </c>
      <c r="Q299" s="33">
        <f t="shared" si="71"/>
        <v>1.4174378339252551</v>
      </c>
      <c r="R299" s="33">
        <f t="shared" si="72"/>
        <v>1.44564703282995</v>
      </c>
      <c r="S299" s="33">
        <f t="shared" si="73"/>
        <v>1.17779394804938</v>
      </c>
      <c r="T299" s="32">
        <f t="shared" si="81"/>
        <v>3.4664643211002044E-3</v>
      </c>
      <c r="U299" s="32">
        <f t="shared" si="82"/>
        <v>1.2274350892220731E-3</v>
      </c>
      <c r="V299" s="32">
        <f t="shared" si="83"/>
        <v>5.4540890191445701E-3</v>
      </c>
      <c r="W299" s="32">
        <f t="shared" si="84"/>
        <v>3.716833465323699E-3</v>
      </c>
      <c r="X299" s="32">
        <f t="shared" si="84"/>
        <v>1.8216764199485702E-4</v>
      </c>
      <c r="Y299" s="34">
        <f>MAX(O$4:O299)</f>
        <v>1.6571792398606491</v>
      </c>
      <c r="Z299" s="34">
        <f>MAX(P$4:P299)</f>
        <v>1.6265478360228376</v>
      </c>
      <c r="AA299" s="34">
        <f>MAX(Q$4:Q299)</f>
        <v>1.7545636889661576</v>
      </c>
      <c r="AB299" s="34">
        <f>MAX(R$4:R299)</f>
        <v>1.85199589002392</v>
      </c>
      <c r="AC299" s="34">
        <f>MAX(S$4:S299)</f>
        <v>1.35899867745307</v>
      </c>
      <c r="AD299" s="35">
        <f t="shared" si="77"/>
        <v>-0.19428381855588706</v>
      </c>
      <c r="AE299" s="35">
        <f t="shared" si="78"/>
        <v>-0.22966026787354066</v>
      </c>
      <c r="AF299" s="35">
        <f t="shared" si="79"/>
        <v>-0.19214227284023377</v>
      </c>
      <c r="AG299" s="35">
        <f t="shared" si="80"/>
        <v>-0.21941131693803151</v>
      </c>
      <c r="AH299" s="35">
        <f t="shared" si="80"/>
        <v>-0.13333694315530153</v>
      </c>
    </row>
    <row r="300" spans="1:34">
      <c r="A300" s="28">
        <v>44281</v>
      </c>
      <c r="B300" s="12">
        <f>[1]!thsiFinD("ths_int_chg_ratio_index",B$1,$A$4,$A300,101)</f>
        <v>-14.250248246543</v>
      </c>
      <c r="C300" s="12">
        <f>[1]!thsiFinD("ths_int_chg_ratio_index",C$1,$A$4,$A300,101)</f>
        <v>34.435846683026</v>
      </c>
      <c r="D300" s="12">
        <f>[1]!thsiFinD("ths_int_chg_ratio_index",D$1,$A$4,$A300,101)</f>
        <v>23.235751969603001</v>
      </c>
      <c r="E300" s="12">
        <f>[1]!thsiFinD("ths_int_chg_ratio_index",E$1,$A$4,$A300,101)</f>
        <v>72.266503803318002</v>
      </c>
      <c r="F300" s="12">
        <f>[1]!thsiFinD("ths_adjustment_nvg_ratio_fund",F$1,$A$4,$A300,101)</f>
        <v>78.575813382443002</v>
      </c>
      <c r="G300" s="12">
        <f>[1]!thsiFinD("ths_adjustment_nvg_ratio_fund",G$1,$A$4,$A300,101)</f>
        <v>20.998864926220001</v>
      </c>
      <c r="H300" s="12">
        <f>[1]!thsiFinD("ths_adjustment_nvg_ratio_fund",H$1,$A$4,$A300,101)</f>
        <v>41.538461538462002</v>
      </c>
      <c r="I300" s="12">
        <f>[1]!thsiFinD("ths_adjustment_nvg_ratio_fund",I$1,$A$4,$A300,101)</f>
        <v>40.95703125</v>
      </c>
      <c r="J300" s="32">
        <f t="shared" si="74"/>
        <v>0.37219753163316127</v>
      </c>
      <c r="K300" s="45">
        <f t="shared" si="75"/>
        <v>0.28921963552351004</v>
      </c>
      <c r="L300" s="45">
        <f t="shared" si="76"/>
        <v>0.45517542774281256</v>
      </c>
      <c r="M300" s="32">
        <f>[1]!thsiFinD("ths_int_chg_ratio_index",M$1,$A$4,$A300,101)/100</f>
        <v>0.49437469021201996</v>
      </c>
      <c r="N300" s="32">
        <f>[1]!thsiFinD("ths_int_chg_ratio_index",N$1,$A$4,$A300,101)/100</f>
        <v>0.2025208288532</v>
      </c>
      <c r="O300" s="33">
        <f t="shared" si="69"/>
        <v>1.3721975316331614</v>
      </c>
      <c r="P300" s="33">
        <f t="shared" si="70"/>
        <v>1.2892196355235099</v>
      </c>
      <c r="Q300" s="33">
        <f t="shared" si="71"/>
        <v>1.4551754277428126</v>
      </c>
      <c r="R300" s="33">
        <f t="shared" si="72"/>
        <v>1.4943746902120201</v>
      </c>
      <c r="S300" s="33">
        <f t="shared" si="73"/>
        <v>1.2025208288532001</v>
      </c>
      <c r="T300" s="32">
        <f t="shared" si="81"/>
        <v>2.7696941130317176E-2</v>
      </c>
      <c r="U300" s="32">
        <f t="shared" si="82"/>
        <v>2.8910911755456237E-2</v>
      </c>
      <c r="V300" s="32">
        <f t="shared" si="83"/>
        <v>2.6623808758548639E-2</v>
      </c>
      <c r="W300" s="32">
        <f t="shared" si="84"/>
        <v>3.370646933552135E-2</v>
      </c>
      <c r="X300" s="32">
        <f t="shared" si="84"/>
        <v>2.0994233197387357E-2</v>
      </c>
      <c r="Y300" s="34">
        <f>MAX(O$4:O300)</f>
        <v>1.6571792398606491</v>
      </c>
      <c r="Z300" s="34">
        <f>MAX(P$4:P300)</f>
        <v>1.6265478360228376</v>
      </c>
      <c r="AA300" s="34">
        <f>MAX(Q$4:Q300)</f>
        <v>1.7545636889661576</v>
      </c>
      <c r="AB300" s="34">
        <f>MAX(R$4:R300)</f>
        <v>1.85199589002392</v>
      </c>
      <c r="AC300" s="34">
        <f>MAX(S$4:S300)</f>
        <v>1.35899867745307</v>
      </c>
      <c r="AD300" s="35">
        <f t="shared" si="77"/>
        <v>-0.17196794491068546</v>
      </c>
      <c r="AE300" s="35">
        <f t="shared" si="78"/>
        <v>-0.20738904385631074</v>
      </c>
      <c r="AF300" s="35">
        <f t="shared" si="79"/>
        <v>-0.1706340232082163</v>
      </c>
      <c r="AG300" s="35">
        <f t="shared" si="80"/>
        <v>-0.19310042842874831</v>
      </c>
      <c r="AH300" s="35">
        <f t="shared" si="80"/>
        <v>-0.11514201683634351</v>
      </c>
    </row>
    <row r="301" spans="1:34">
      <c r="A301" s="28">
        <v>44284</v>
      </c>
      <c r="B301" s="12">
        <f>[1]!thsiFinD("ths_int_chg_ratio_index",B$1,$A$4,$A301,101)</f>
        <v>-14.644440591378</v>
      </c>
      <c r="C301" s="12">
        <f>[1]!thsiFinD("ths_int_chg_ratio_index",C$1,$A$4,$A301,101)</f>
        <v>34.560152637784</v>
      </c>
      <c r="D301" s="12">
        <f>[1]!thsiFinD("ths_int_chg_ratio_index",D$1,$A$4,$A301,101)</f>
        <v>22.657732479219</v>
      </c>
      <c r="E301" s="12">
        <f>[1]!thsiFinD("ths_int_chg_ratio_index",E$1,$A$4,$A301,101)</f>
        <v>71.390256745274002</v>
      </c>
      <c r="F301" s="12">
        <f>[1]!thsiFinD("ths_adjustment_nvg_ratio_fund",F$1,$A$4,$A301,101)</f>
        <v>78.882750153467995</v>
      </c>
      <c r="G301" s="12">
        <f>[1]!thsiFinD("ths_adjustment_nvg_ratio_fund",G$1,$A$4,$A301,101)</f>
        <v>20.658342792281001</v>
      </c>
      <c r="H301" s="12">
        <f>[1]!thsiFinD("ths_adjustment_nvg_ratio_fund",H$1,$A$4,$A301,101)</f>
        <v>44.230769230768999</v>
      </c>
      <c r="I301" s="12">
        <f>[1]!thsiFinD("ths_adjustment_nvg_ratio_fund",I$1,$A$4,$A301,101)</f>
        <v>41.044921875</v>
      </c>
      <c r="J301" s="32">
        <f t="shared" si="74"/>
        <v>0.37347560665302126</v>
      </c>
      <c r="K301" s="45">
        <f t="shared" si="75"/>
        <v>0.28490925317724752</v>
      </c>
      <c r="L301" s="45">
        <f t="shared" si="76"/>
        <v>0.462041960128795</v>
      </c>
      <c r="M301" s="32">
        <f>[1]!thsiFinD("ths_int_chg_ratio_index",M$1,$A$4,$A301,101)/100</f>
        <v>0.49191691669672999</v>
      </c>
      <c r="N301" s="32">
        <f>[1]!thsiFinD("ths_int_chg_ratio_index",N$1,$A$4,$A301,101)/100</f>
        <v>0.20429928746727</v>
      </c>
      <c r="O301" s="33">
        <f t="shared" si="69"/>
        <v>1.3734756066530212</v>
      </c>
      <c r="P301" s="33">
        <f t="shared" si="70"/>
        <v>1.2849092531772475</v>
      </c>
      <c r="Q301" s="33">
        <f t="shared" si="71"/>
        <v>1.4620419601287951</v>
      </c>
      <c r="R301" s="33">
        <f t="shared" si="72"/>
        <v>1.4919169166967299</v>
      </c>
      <c r="S301" s="33">
        <f t="shared" si="73"/>
        <v>1.20429928746727</v>
      </c>
      <c r="T301" s="32">
        <f t="shared" si="81"/>
        <v>9.3140746167841293E-4</v>
      </c>
      <c r="U301" s="32">
        <f t="shared" si="82"/>
        <v>-3.3434042016526888E-3</v>
      </c>
      <c r="V301" s="32">
        <f t="shared" si="83"/>
        <v>4.7186973165382895E-3</v>
      </c>
      <c r="W301" s="32">
        <f t="shared" si="84"/>
        <v>-1.6446835799537318E-3</v>
      </c>
      <c r="X301" s="32">
        <f t="shared" si="84"/>
        <v>1.4789420452416824E-3</v>
      </c>
      <c r="Y301" s="34">
        <f>MAX(O$4:O301)</f>
        <v>1.6571792398606491</v>
      </c>
      <c r="Z301" s="34">
        <f>MAX(P$4:P301)</f>
        <v>1.6265478360228376</v>
      </c>
      <c r="AA301" s="34">
        <f>MAX(Q$4:Q301)</f>
        <v>1.7545636889661576</v>
      </c>
      <c r="AB301" s="34">
        <f>MAX(R$4:R301)</f>
        <v>1.85199589002392</v>
      </c>
      <c r="AC301" s="34">
        <f>MAX(S$4:S301)</f>
        <v>1.35899867745307</v>
      </c>
      <c r="AD301" s="35">
        <f t="shared" si="77"/>
        <v>-0.17119670967606637</v>
      </c>
      <c r="AE301" s="35">
        <f t="shared" si="78"/>
        <v>-0.2100390626573575</v>
      </c>
      <c r="AF301" s="35">
        <f t="shared" si="79"/>
        <v>-0.16672049619910079</v>
      </c>
      <c r="AG301" s="35">
        <f t="shared" si="80"/>
        <v>-0.19442752290478327</v>
      </c>
      <c r="AH301" s="35">
        <f t="shared" si="80"/>
        <v>-0.11383336316097503</v>
      </c>
    </row>
    <row r="302" spans="1:34">
      <c r="A302" s="28">
        <v>44285</v>
      </c>
      <c r="B302" s="12">
        <f>[1]!thsiFinD("ths_int_chg_ratio_index",B$1,$A$4,$A302,101)</f>
        <v>-14.944389744034</v>
      </c>
      <c r="C302" s="12">
        <f>[1]!thsiFinD("ths_int_chg_ratio_index",C$1,$A$4,$A302,101)</f>
        <v>34.904092870760003</v>
      </c>
      <c r="D302" s="12">
        <f>[1]!thsiFinD("ths_int_chg_ratio_index",D$1,$A$4,$A302,101)</f>
        <v>22.419618888807999</v>
      </c>
      <c r="E302" s="12">
        <f>[1]!thsiFinD("ths_int_chg_ratio_index",E$1,$A$4,$A302,101)</f>
        <v>74.150975260964998</v>
      </c>
      <c r="F302" s="12">
        <f>[1]!thsiFinD("ths_adjustment_nvg_ratio_fund",F$1,$A$4,$A302,101)</f>
        <v>78.391651319828</v>
      </c>
      <c r="G302" s="12">
        <f>[1]!thsiFinD("ths_adjustment_nvg_ratio_fund",G$1,$A$4,$A302,101)</f>
        <v>21.906923950056999</v>
      </c>
      <c r="H302" s="12">
        <f>[1]!thsiFinD("ths_adjustment_nvg_ratio_fund",H$1,$A$4,$A302,101)</f>
        <v>45.461538461537998</v>
      </c>
      <c r="I302" s="12">
        <f>[1]!thsiFinD("ths_adjustment_nvg_ratio_fund",I$1,$A$4,$A302,101)</f>
        <v>42.861328125</v>
      </c>
      <c r="J302" s="32">
        <f t="shared" si="74"/>
        <v>0.38143967391615252</v>
      </c>
      <c r="K302" s="45">
        <f t="shared" si="75"/>
        <v>0.29132574319124749</v>
      </c>
      <c r="L302" s="45">
        <f t="shared" si="76"/>
        <v>0.4715536046410575</v>
      </c>
      <c r="M302" s="32">
        <f>[1]!thsiFinD("ths_int_chg_ratio_index",M$1,$A$4,$A302,101)/100</f>
        <v>0.50861921814646005</v>
      </c>
      <c r="N302" s="32">
        <f>[1]!thsiFinD("ths_int_chg_ratio_index",N$1,$A$4,$A302,101)/100</f>
        <v>0.21424320606952002</v>
      </c>
      <c r="O302" s="33">
        <f t="shared" si="69"/>
        <v>1.3814396739161525</v>
      </c>
      <c r="P302" s="33">
        <f t="shared" si="70"/>
        <v>1.2913257431912475</v>
      </c>
      <c r="Q302" s="33">
        <f t="shared" si="71"/>
        <v>1.4715536046410576</v>
      </c>
      <c r="R302" s="33">
        <f t="shared" si="72"/>
        <v>1.5086192181464599</v>
      </c>
      <c r="S302" s="33">
        <f t="shared" si="73"/>
        <v>1.2142432060695201</v>
      </c>
      <c r="T302" s="32">
        <f t="shared" si="81"/>
        <v>5.7984773989097071E-3</v>
      </c>
      <c r="U302" s="32">
        <f t="shared" si="82"/>
        <v>4.9937301004983059E-3</v>
      </c>
      <c r="V302" s="32">
        <f t="shared" si="83"/>
        <v>6.5057260815035711E-3</v>
      </c>
      <c r="W302" s="32">
        <f t="shared" si="84"/>
        <v>1.119519543133185E-2</v>
      </c>
      <c r="X302" s="32">
        <f t="shared" si="84"/>
        <v>8.2570160970225626E-3</v>
      </c>
      <c r="Y302" s="34">
        <f>MAX(O$4:O302)</f>
        <v>1.6571792398606491</v>
      </c>
      <c r="Z302" s="34">
        <f>MAX(P$4:P302)</f>
        <v>1.6265478360228376</v>
      </c>
      <c r="AA302" s="34">
        <f>MAX(Q$4:Q302)</f>
        <v>1.7545636889661576</v>
      </c>
      <c r="AB302" s="34">
        <f>MAX(R$4:R302)</f>
        <v>1.85199589002392</v>
      </c>
      <c r="AC302" s="34">
        <f>MAX(S$4:S302)</f>
        <v>1.35899867745307</v>
      </c>
      <c r="AD302" s="35">
        <f t="shared" si="77"/>
        <v>-0.16639091252898108</v>
      </c>
      <c r="AE302" s="35">
        <f t="shared" si="78"/>
        <v>-0.20609421094633174</v>
      </c>
      <c r="AF302" s="35">
        <f t="shared" si="79"/>
        <v>-0.16129940799804088</v>
      </c>
      <c r="AG302" s="35">
        <f t="shared" si="80"/>
        <v>-0.18540898158960006</v>
      </c>
      <c r="AH302" s="35">
        <f t="shared" si="80"/>
        <v>-0.10651627097595073</v>
      </c>
    </row>
    <row r="303" spans="1:34">
      <c r="A303" s="28">
        <v>44286</v>
      </c>
      <c r="B303" s="12">
        <f>[1]!thsiFinD("ths_int_chg_ratio_index",B$1,$A$4,$A303,101)</f>
        <v>-14.540853224946</v>
      </c>
      <c r="C303" s="12">
        <f>[1]!thsiFinD("ths_int_chg_ratio_index",C$1,$A$4,$A303,101)</f>
        <v>34.954513773491001</v>
      </c>
      <c r="D303" s="12">
        <f>[1]!thsiFinD("ths_int_chg_ratio_index",D$1,$A$4,$A303,101)</f>
        <v>22.418657843881999</v>
      </c>
      <c r="E303" s="12">
        <f>[1]!thsiFinD("ths_int_chg_ratio_index",E$1,$A$4,$A303,101)</f>
        <v>73.530837237399993</v>
      </c>
      <c r="F303" s="12">
        <f>[1]!thsiFinD("ths_adjustment_nvg_ratio_fund",F$1,$A$4,$A303,101)</f>
        <v>77.655003069367993</v>
      </c>
      <c r="G303" s="12">
        <f>[1]!thsiFinD("ths_adjustment_nvg_ratio_fund",G$1,$A$4,$A303,101)</f>
        <v>21.396140749149001</v>
      </c>
      <c r="H303" s="12">
        <f>[1]!thsiFinD("ths_adjustment_nvg_ratio_fund",H$1,$A$4,$A303,101)</f>
        <v>43.769230769231001</v>
      </c>
      <c r="I303" s="12">
        <f>[1]!thsiFinD("ths_adjustment_nvg_ratio_fund",I$1,$A$4,$A303,101)</f>
        <v>40.849609375</v>
      </c>
      <c r="J303" s="32">
        <f t="shared" si="74"/>
        <v>0.37504142449071876</v>
      </c>
      <c r="K303" s="45">
        <f t="shared" si="75"/>
        <v>0.29090788907456749</v>
      </c>
      <c r="L303" s="45">
        <f t="shared" si="76"/>
        <v>0.45917495990687002</v>
      </c>
      <c r="M303" s="32">
        <f>[1]!thsiFinD("ths_int_chg_ratio_index",M$1,$A$4,$A303,101)/100</f>
        <v>0.50894975642232998</v>
      </c>
      <c r="N303" s="32">
        <f>[1]!thsiFinD("ths_int_chg_ratio_index",N$1,$A$4,$A303,101)/100</f>
        <v>0.20453526984133</v>
      </c>
      <c r="O303" s="33">
        <f t="shared" si="69"/>
        <v>1.3750414244907188</v>
      </c>
      <c r="P303" s="33">
        <f t="shared" si="70"/>
        <v>1.2909078890745675</v>
      </c>
      <c r="Q303" s="33">
        <f t="shared" si="71"/>
        <v>1.45917495990687</v>
      </c>
      <c r="R303" s="33">
        <f t="shared" si="72"/>
        <v>1.50894975642233</v>
      </c>
      <c r="S303" s="33">
        <f t="shared" si="73"/>
        <v>1.2045352698413301</v>
      </c>
      <c r="T303" s="32">
        <f t="shared" si="81"/>
        <v>-4.6315807676898801E-3</v>
      </c>
      <c r="U303" s="32">
        <f t="shared" si="82"/>
        <v>-3.2358536866716747E-4</v>
      </c>
      <c r="V303" s="32">
        <f t="shared" si="83"/>
        <v>-8.4119563807578679E-3</v>
      </c>
      <c r="W303" s="32">
        <f t="shared" si="84"/>
        <v>2.1909987085821925E-4</v>
      </c>
      <c r="X303" s="32">
        <f t="shared" si="84"/>
        <v>-7.9950508923285479E-3</v>
      </c>
      <c r="Y303" s="34">
        <f>MAX(O$4:O303)</f>
        <v>1.6571792398606491</v>
      </c>
      <c r="Z303" s="34">
        <f>MAX(P$4:P303)</f>
        <v>1.6265478360228376</v>
      </c>
      <c r="AA303" s="34">
        <f>MAX(Q$4:Q303)</f>
        <v>1.7545636889661576</v>
      </c>
      <c r="AB303" s="34">
        <f>MAX(R$4:R303)</f>
        <v>1.85199589002392</v>
      </c>
      <c r="AC303" s="34">
        <f>MAX(S$4:S303)</f>
        <v>1.35899867745307</v>
      </c>
      <c r="AD303" s="35">
        <f t="shared" si="77"/>
        <v>-0.17025184034628327</v>
      </c>
      <c r="AE303" s="35">
        <f t="shared" si="78"/>
        <v>-0.2063511072437697</v>
      </c>
      <c r="AF303" s="35">
        <f t="shared" si="79"/>
        <v>-0.16835452079447721</v>
      </c>
      <c r="AG303" s="35">
        <f t="shared" si="80"/>
        <v>-0.18523050480266412</v>
      </c>
      <c r="AH303" s="35">
        <f t="shared" si="80"/>
        <v>-0.1136597188609656</v>
      </c>
    </row>
    <row r="304" spans="1:34">
      <c r="A304" s="28">
        <v>44287</v>
      </c>
      <c r="B304" s="12">
        <f>[1]!thsiFinD("ths_int_chg_ratio_index",B$1,$A$4,$A304,101)</f>
        <v>-14.428502900842</v>
      </c>
      <c r="C304" s="12">
        <f>[1]!thsiFinD("ths_int_chg_ratio_index",C$1,$A$4,$A304,101)</f>
        <v>40.163506592125998</v>
      </c>
      <c r="D304" s="12">
        <f>[1]!thsiFinD("ths_int_chg_ratio_index",D$1,$A$4,$A304,101)</f>
        <v>24.224382808122002</v>
      </c>
      <c r="E304" s="12">
        <f>[1]!thsiFinD("ths_int_chg_ratio_index",E$1,$A$4,$A304,101)</f>
        <v>77.306142544376002</v>
      </c>
      <c r="F304" s="12">
        <f>[1]!thsiFinD("ths_adjustment_nvg_ratio_fund",F$1,$A$4,$A304,101)</f>
        <v>78.391651319828</v>
      </c>
      <c r="G304" s="12">
        <f>[1]!thsiFinD("ths_adjustment_nvg_ratio_fund",G$1,$A$4,$A304,101)</f>
        <v>23.552780930760001</v>
      </c>
      <c r="H304" s="12">
        <f>[1]!thsiFinD("ths_adjustment_nvg_ratio_fund",H$1,$A$4,$A304,101)</f>
        <v>47.153846153845997</v>
      </c>
      <c r="I304" s="12">
        <f>[1]!thsiFinD("ths_adjustment_nvg_ratio_fund",I$1,$A$4,$A304,101)</f>
        <v>43.8671875</v>
      </c>
      <c r="J304" s="32">
        <f t="shared" si="74"/>
        <v>0.40028874368527001</v>
      </c>
      <c r="K304" s="45">
        <f t="shared" si="75"/>
        <v>0.31816382260945503</v>
      </c>
      <c r="L304" s="45">
        <f t="shared" si="76"/>
        <v>0.48241366476108494</v>
      </c>
      <c r="M304" s="32">
        <f>[1]!thsiFinD("ths_int_chg_ratio_index",M$1,$A$4,$A304,101)/100</f>
        <v>0.53865225242135994</v>
      </c>
      <c r="N304" s="32">
        <f>[1]!thsiFinD("ths_int_chg_ratio_index",N$1,$A$4,$A304,101)/100</f>
        <v>0.21856942675837002</v>
      </c>
      <c r="O304" s="33">
        <f t="shared" si="69"/>
        <v>1.40028874368527</v>
      </c>
      <c r="P304" s="33">
        <f t="shared" si="70"/>
        <v>1.318163822609455</v>
      </c>
      <c r="Q304" s="33">
        <f t="shared" si="71"/>
        <v>1.482413664761085</v>
      </c>
      <c r="R304" s="33">
        <f t="shared" si="72"/>
        <v>1.5386522524213599</v>
      </c>
      <c r="S304" s="33">
        <f t="shared" si="73"/>
        <v>1.21856942675837</v>
      </c>
      <c r="T304" s="32">
        <f t="shared" si="81"/>
        <v>1.8361133522869943E-2</v>
      </c>
      <c r="U304" s="32">
        <f t="shared" si="82"/>
        <v>2.111377098673306E-2</v>
      </c>
      <c r="V304" s="32">
        <f t="shared" si="83"/>
        <v>1.592592080643862E-2</v>
      </c>
      <c r="W304" s="32">
        <f t="shared" si="84"/>
        <v>1.9684218028209077E-2</v>
      </c>
      <c r="X304" s="32">
        <f t="shared" si="84"/>
        <v>1.1651096707935071E-2</v>
      </c>
      <c r="Y304" s="34">
        <f>MAX(O$4:O304)</f>
        <v>1.6571792398606491</v>
      </c>
      <c r="Z304" s="34">
        <f>MAX(P$4:P304)</f>
        <v>1.6265478360228376</v>
      </c>
      <c r="AA304" s="34">
        <f>MAX(Q$4:Q304)</f>
        <v>1.7545636889661576</v>
      </c>
      <c r="AB304" s="34">
        <f>MAX(R$4:R304)</f>
        <v>1.85199589002392</v>
      </c>
      <c r="AC304" s="34">
        <f>MAX(S$4:S304)</f>
        <v>1.35899867745307</v>
      </c>
      <c r="AD304" s="35">
        <f t="shared" si="77"/>
        <v>-0.15501672359652585</v>
      </c>
      <c r="AE304" s="35">
        <f t="shared" si="78"/>
        <v>-0.18959418627824032</v>
      </c>
      <c r="AF304" s="35">
        <f t="shared" si="79"/>
        <v>-0.15510980075361736</v>
      </c>
      <c r="AG304" s="35">
        <f t="shared" si="80"/>
        <v>-0.16919240441646599</v>
      </c>
      <c r="AH304" s="35">
        <f t="shared" si="80"/>
        <v>-0.10333288252927642</v>
      </c>
    </row>
    <row r="305" spans="1:34">
      <c r="A305" s="28">
        <v>44288</v>
      </c>
      <c r="B305" s="12">
        <f>[1]!thsiFinD("ths_int_chg_ratio_index",B$1,$A$4,$A305,101)</f>
        <v>-13.47908810066</v>
      </c>
      <c r="C305" s="12">
        <f>[1]!thsiFinD("ths_int_chg_ratio_index",C$1,$A$4,$A305,101)</f>
        <v>47.371991116045002</v>
      </c>
      <c r="D305" s="12">
        <f>[1]!thsiFinD("ths_int_chg_ratio_index",D$1,$A$4,$A305,101)</f>
        <v>27.477686596188999</v>
      </c>
      <c r="E305" s="12">
        <f>[1]!thsiFinD("ths_int_chg_ratio_index",E$1,$A$4,$A305,101)</f>
        <v>79.686607321642995</v>
      </c>
      <c r="F305" s="12">
        <f>[1]!thsiFinD("ths_adjustment_nvg_ratio_fund",F$1,$A$4,$A305,101)</f>
        <v>79.680785758133993</v>
      </c>
      <c r="G305" s="12">
        <f>[1]!thsiFinD("ths_adjustment_nvg_ratio_fund",G$1,$A$4,$A305,101)</f>
        <v>25.993189557320999</v>
      </c>
      <c r="H305" s="12">
        <f>[1]!thsiFinD("ths_adjustment_nvg_ratio_fund",H$1,$A$4,$A305,101)</f>
        <v>48</v>
      </c>
      <c r="I305" s="12">
        <f>[1]!thsiFinD("ths_adjustment_nvg_ratio_fund",I$1,$A$4,$A305,101)</f>
        <v>46.337890625</v>
      </c>
      <c r="J305" s="32">
        <f t="shared" si="74"/>
        <v>0.42633632859208997</v>
      </c>
      <c r="K305" s="45">
        <f t="shared" si="75"/>
        <v>0.35264299233304253</v>
      </c>
      <c r="L305" s="45">
        <f t="shared" si="76"/>
        <v>0.50002966485113742</v>
      </c>
      <c r="M305" s="32">
        <f>[1]!thsiFinD("ths_int_chg_ratio_index",M$1,$A$4,$A305,101)/100</f>
        <v>0.56789144735877006</v>
      </c>
      <c r="N305" s="32">
        <f>[1]!thsiFinD("ths_int_chg_ratio_index",N$1,$A$4,$A305,101)/100</f>
        <v>0.22859870068741001</v>
      </c>
      <c r="O305" s="33">
        <f t="shared" si="69"/>
        <v>1.42633632859209</v>
      </c>
      <c r="P305" s="33">
        <f t="shared" si="70"/>
        <v>1.3526429923330425</v>
      </c>
      <c r="Q305" s="33">
        <f t="shared" si="71"/>
        <v>1.5000296648511373</v>
      </c>
      <c r="R305" s="33">
        <f t="shared" si="72"/>
        <v>1.56789144735877</v>
      </c>
      <c r="S305" s="33">
        <f t="shared" si="73"/>
        <v>1.22859870068741</v>
      </c>
      <c r="T305" s="32">
        <f t="shared" si="81"/>
        <v>1.8601581298345771E-2</v>
      </c>
      <c r="U305" s="32">
        <f t="shared" si="82"/>
        <v>2.6156968604503339E-2</v>
      </c>
      <c r="V305" s="32">
        <f t="shared" si="83"/>
        <v>1.1883322792286544E-2</v>
      </c>
      <c r="W305" s="32">
        <f t="shared" si="84"/>
        <v>1.9003121005020107E-2</v>
      </c>
      <c r="X305" s="32">
        <f t="shared" si="84"/>
        <v>8.2303672723185173E-3</v>
      </c>
      <c r="Y305" s="34">
        <f>MAX(O$4:O305)</f>
        <v>1.6571792398606491</v>
      </c>
      <c r="Z305" s="34">
        <f>MAX(P$4:P305)</f>
        <v>1.6265478360228376</v>
      </c>
      <c r="AA305" s="34">
        <f>MAX(Q$4:Q305)</f>
        <v>1.7545636889661576</v>
      </c>
      <c r="AB305" s="34">
        <f>MAX(R$4:R305)</f>
        <v>1.85199589002392</v>
      </c>
      <c r="AC305" s="34">
        <f>MAX(S$4:S305)</f>
        <v>1.35899867745307</v>
      </c>
      <c r="AD305" s="35">
        <f t="shared" si="77"/>
        <v>-0.13929869848476406</v>
      </c>
      <c r="AE305" s="35">
        <f t="shared" si="78"/>
        <v>-0.16839642685181333</v>
      </c>
      <c r="AF305" s="35">
        <f t="shared" si="79"/>
        <v>-0.14506969779193335</v>
      </c>
      <c r="AG305" s="35">
        <f t="shared" si="80"/>
        <v>-0.15340446714570222</v>
      </c>
      <c r="AH305" s="35">
        <f t="shared" si="80"/>
        <v>-9.5952982831481237E-2</v>
      </c>
    </row>
    <row r="306" spans="1:34">
      <c r="A306" s="28">
        <v>44292</v>
      </c>
      <c r="B306" s="12">
        <f>[1]!thsiFinD("ths_int_chg_ratio_index",B$1,$A$4,$A306,101)</f>
        <v>-13.401125596283</v>
      </c>
      <c r="C306" s="12">
        <f>[1]!thsiFinD("ths_int_chg_ratio_index",C$1,$A$4,$A306,101)</f>
        <v>46.568771242556998</v>
      </c>
      <c r="D306" s="12">
        <f>[1]!thsiFinD("ths_int_chg_ratio_index",D$1,$A$4,$A306,101)</f>
        <v>27.154049813901</v>
      </c>
      <c r="E306" s="12">
        <f>[1]!thsiFinD("ths_int_chg_ratio_index",E$1,$A$4,$A306,101)</f>
        <v>78.351480895454998</v>
      </c>
      <c r="F306" s="12">
        <f>[1]!thsiFinD("ths_adjustment_nvg_ratio_fund",F$1,$A$4,$A306,101)</f>
        <v>80.785758133824004</v>
      </c>
      <c r="G306" s="12">
        <f>[1]!thsiFinD("ths_adjustment_nvg_ratio_fund",G$1,$A$4,$A306,101)</f>
        <v>26.33371169126</v>
      </c>
      <c r="H306" s="12">
        <f>[1]!thsiFinD("ths_adjustment_nvg_ratio_fund",H$1,$A$4,$A306,101)</f>
        <v>48.384615384615003</v>
      </c>
      <c r="I306" s="12">
        <f>[1]!thsiFinD("ths_adjustment_nvg_ratio_fund",I$1,$A$4,$A306,101)</f>
        <v>46.58203125</v>
      </c>
      <c r="J306" s="32">
        <f t="shared" si="74"/>
        <v>0.42594911601916124</v>
      </c>
      <c r="K306" s="45">
        <f t="shared" si="75"/>
        <v>0.34668294088907503</v>
      </c>
      <c r="L306" s="45">
        <f t="shared" si="76"/>
        <v>0.50521529114924746</v>
      </c>
      <c r="M306" s="32">
        <f>[1]!thsiFinD("ths_int_chg_ratio_index",M$1,$A$4,$A306,101)/100</f>
        <v>0.56103324251107001</v>
      </c>
      <c r="N306" s="32">
        <f>[1]!thsiFinD("ths_int_chg_ratio_index",N$1,$A$4,$A306,101)/100</f>
        <v>0.22539762258467999</v>
      </c>
      <c r="O306" s="33">
        <f t="shared" si="69"/>
        <v>1.4259491160191613</v>
      </c>
      <c r="P306" s="33">
        <f t="shared" si="70"/>
        <v>1.346682940889075</v>
      </c>
      <c r="Q306" s="33">
        <f t="shared" si="71"/>
        <v>1.5052152911492476</v>
      </c>
      <c r="R306" s="33">
        <f t="shared" si="72"/>
        <v>1.56103324251107</v>
      </c>
      <c r="S306" s="33">
        <f t="shared" si="73"/>
        <v>1.2253976225846799</v>
      </c>
      <c r="T306" s="32">
        <f t="shared" si="81"/>
        <v>-2.7147354040324423E-4</v>
      </c>
      <c r="U306" s="32">
        <f t="shared" si="82"/>
        <v>-4.4062265340890638E-3</v>
      </c>
      <c r="V306" s="32">
        <f t="shared" si="83"/>
        <v>3.4570158308335763E-3</v>
      </c>
      <c r="W306" s="32">
        <f t="shared" si="84"/>
        <v>-4.3741579554203991E-3</v>
      </c>
      <c r="X306" s="32">
        <f t="shared" si="84"/>
        <v>-2.6054708514171576E-3</v>
      </c>
      <c r="Y306" s="34">
        <f>MAX(O$4:O306)</f>
        <v>1.6571792398606491</v>
      </c>
      <c r="Z306" s="34">
        <f>MAX(P$4:P306)</f>
        <v>1.6265478360228376</v>
      </c>
      <c r="AA306" s="34">
        <f>MAX(Q$4:Q306)</f>
        <v>1.7545636889661576</v>
      </c>
      <c r="AB306" s="34">
        <f>MAX(R$4:R306)</f>
        <v>1.85199589002392</v>
      </c>
      <c r="AC306" s="34">
        <f>MAX(S$4:S306)</f>
        <v>1.35899867745307</v>
      </c>
      <c r="AD306" s="35">
        <f t="shared" si="77"/>
        <v>-0.13953235611431614</v>
      </c>
      <c r="AE306" s="35">
        <f t="shared" si="78"/>
        <v>-0.17206066058166214</v>
      </c>
      <c r="AF306" s="35">
        <f t="shared" si="79"/>
        <v>-0.1421141902029408</v>
      </c>
      <c r="AG306" s="35">
        <f t="shared" si="80"/>
        <v>-0.15710760973076021</v>
      </c>
      <c r="AH306" s="35">
        <f t="shared" si="80"/>
        <v>-9.8308450983024431E-2</v>
      </c>
    </row>
    <row r="307" spans="1:34">
      <c r="A307" s="28">
        <v>44293</v>
      </c>
      <c r="B307" s="12">
        <f>[1]!thsiFinD("ths_int_chg_ratio_index",B$1,$A$4,$A307,101)</f>
        <v>-13.760191595479</v>
      </c>
      <c r="C307" s="12">
        <f>[1]!thsiFinD("ths_int_chg_ratio_index",C$1,$A$4,$A307,101)</f>
        <v>47.276768229691001</v>
      </c>
      <c r="D307" s="12">
        <f>[1]!thsiFinD("ths_int_chg_ratio_index",D$1,$A$4,$A307,101)</f>
        <v>27.366372096589998</v>
      </c>
      <c r="E307" s="12">
        <f>[1]!thsiFinD("ths_int_chg_ratio_index",E$1,$A$4,$A307,101)</f>
        <v>76.359056955636007</v>
      </c>
      <c r="F307" s="12">
        <f>[1]!thsiFinD("ths_adjustment_nvg_ratio_fund",F$1,$A$4,$A307,101)</f>
        <v>79.864947820748995</v>
      </c>
      <c r="G307" s="12">
        <f>[1]!thsiFinD("ths_adjustment_nvg_ratio_fund",G$1,$A$4,$A307,101)</f>
        <v>25.425652667423002</v>
      </c>
      <c r="H307" s="12">
        <f>[1]!thsiFinD("ths_adjustment_nvg_ratio_fund",H$1,$A$4,$A307,101)</f>
        <v>51.846153846154003</v>
      </c>
      <c r="I307" s="12">
        <f>[1]!thsiFinD("ths_adjustment_nvg_ratio_fund",I$1,$A$4,$A307,101)</f>
        <v>46.123046875</v>
      </c>
      <c r="J307" s="32">
        <f t="shared" si="74"/>
        <v>0.42562725861970507</v>
      </c>
      <c r="K307" s="45">
        <f t="shared" si="75"/>
        <v>0.34310501421609502</v>
      </c>
      <c r="L307" s="45">
        <f t="shared" si="76"/>
        <v>0.50814950302331507</v>
      </c>
      <c r="M307" s="32">
        <f>[1]!thsiFinD("ths_int_chg_ratio_index",M$1,$A$4,$A307,101)/100</f>
        <v>0.55589958518962002</v>
      </c>
      <c r="N307" s="32">
        <f>[1]!thsiFinD("ths_int_chg_ratio_index",N$1,$A$4,$A307,101)/100</f>
        <v>0.21885435140696</v>
      </c>
      <c r="O307" s="33">
        <f t="shared" si="69"/>
        <v>1.4256272586197052</v>
      </c>
      <c r="P307" s="33">
        <f t="shared" si="70"/>
        <v>1.343105014216095</v>
      </c>
      <c r="Q307" s="33">
        <f t="shared" si="71"/>
        <v>1.508149503023315</v>
      </c>
      <c r="R307" s="33">
        <f t="shared" si="72"/>
        <v>1.55589958518962</v>
      </c>
      <c r="S307" s="33">
        <f t="shared" si="73"/>
        <v>1.2188543514069601</v>
      </c>
      <c r="T307" s="32">
        <f t="shared" si="81"/>
        <v>-2.2571450540576077E-4</v>
      </c>
      <c r="U307" s="32">
        <f t="shared" si="82"/>
        <v>-2.6568441348324701E-3</v>
      </c>
      <c r="V307" s="32">
        <f t="shared" si="83"/>
        <v>1.9493635836154155E-3</v>
      </c>
      <c r="W307" s="32">
        <f t="shared" si="84"/>
        <v>-3.2886278021805326E-3</v>
      </c>
      <c r="X307" s="32">
        <f t="shared" si="84"/>
        <v>-5.3397126427570107E-3</v>
      </c>
      <c r="Y307" s="34">
        <f>MAX(O$4:O307)</f>
        <v>1.6571792398606491</v>
      </c>
      <c r="Z307" s="34">
        <f>MAX(P$4:P307)</f>
        <v>1.6265478360228376</v>
      </c>
      <c r="AA307" s="34">
        <f>MAX(Q$4:Q307)</f>
        <v>1.7545636889661576</v>
      </c>
      <c r="AB307" s="34">
        <f>MAX(R$4:R307)</f>
        <v>1.85199589002392</v>
      </c>
      <c r="AC307" s="34">
        <f>MAX(S$4:S307)</f>
        <v>1.35899867745307</v>
      </c>
      <c r="AD307" s="35">
        <f t="shared" si="77"/>
        <v>-0.13972657614297346</v>
      </c>
      <c r="AE307" s="35">
        <f t="shared" si="78"/>
        <v>-0.17426036635959286</v>
      </c>
      <c r="AF307" s="35">
        <f t="shared" si="79"/>
        <v>-0.14044185884642202</v>
      </c>
      <c r="AG307" s="35">
        <f t="shared" si="80"/>
        <v>-0.15987956907964607</v>
      </c>
      <c r="AH307" s="35">
        <f t="shared" si="80"/>
        <v>-0.1031232247471775</v>
      </c>
    </row>
    <row r="308" spans="1:34">
      <c r="A308" s="28">
        <v>44294</v>
      </c>
      <c r="B308" s="12">
        <f>[1]!thsiFinD("ths_int_chg_ratio_index",B$1,$A$4,$A308,101)</f>
        <v>-14.733156430435001</v>
      </c>
      <c r="C308" s="12">
        <f>[1]!thsiFinD("ths_int_chg_ratio_index",C$1,$A$4,$A308,101)</f>
        <v>46.795636748961002</v>
      </c>
      <c r="D308" s="12">
        <f>[1]!thsiFinD("ths_int_chg_ratio_index",D$1,$A$4,$A308,101)</f>
        <v>26.686962366461</v>
      </c>
      <c r="E308" s="12">
        <f>[1]!thsiFinD("ths_int_chg_ratio_index",E$1,$A$4,$A308,101)</f>
        <v>77.520564251764</v>
      </c>
      <c r="F308" s="12">
        <f>[1]!thsiFinD("ths_adjustment_nvg_ratio_fund",F$1,$A$4,$A308,101)</f>
        <v>80.724370779618994</v>
      </c>
      <c r="G308" s="12">
        <f>[1]!thsiFinD("ths_adjustment_nvg_ratio_fund",G$1,$A$4,$A308,101)</f>
        <v>25.993189557320999</v>
      </c>
      <c r="H308" s="12">
        <f>[1]!thsiFinD("ths_adjustment_nvg_ratio_fund",H$1,$A$4,$A308,101)</f>
        <v>52.538461538462002</v>
      </c>
      <c r="I308" s="12">
        <f>[1]!thsiFinD("ths_adjustment_nvg_ratio_fund",I$1,$A$4,$A308,101)</f>
        <v>45.76171875</v>
      </c>
      <c r="J308" s="32">
        <f t="shared" si="74"/>
        <v>0.42660968445269121</v>
      </c>
      <c r="K308" s="45">
        <f t="shared" si="75"/>
        <v>0.3406750173418775</v>
      </c>
      <c r="L308" s="45">
        <f t="shared" si="76"/>
        <v>0.51254435156350497</v>
      </c>
      <c r="M308" s="32">
        <f>[1]!thsiFinD("ths_int_chg_ratio_index",M$1,$A$4,$A308,101)/100</f>
        <v>0.56850315336057</v>
      </c>
      <c r="N308" s="32">
        <f>[1]!thsiFinD("ths_int_chg_ratio_index",N$1,$A$4,$A308,101)/100</f>
        <v>0.22079550565742001</v>
      </c>
      <c r="O308" s="33">
        <f t="shared" si="69"/>
        <v>1.4266096844526912</v>
      </c>
      <c r="P308" s="33">
        <f t="shared" si="70"/>
        <v>1.3406750173418776</v>
      </c>
      <c r="Q308" s="33">
        <f t="shared" si="71"/>
        <v>1.5125443515635051</v>
      </c>
      <c r="R308" s="33">
        <f t="shared" si="72"/>
        <v>1.56850315336057</v>
      </c>
      <c r="S308" s="33">
        <f t="shared" si="73"/>
        <v>1.22079550565742</v>
      </c>
      <c r="T308" s="32">
        <f t="shared" si="81"/>
        <v>6.8911830006479491E-4</v>
      </c>
      <c r="U308" s="32">
        <f t="shared" si="82"/>
        <v>-1.8092381820461467E-3</v>
      </c>
      <c r="V308" s="32">
        <f t="shared" si="83"/>
        <v>2.9140668954767968E-3</v>
      </c>
      <c r="W308" s="32">
        <f t="shared" si="84"/>
        <v>8.1005023016404998E-3</v>
      </c>
      <c r="X308" s="32">
        <f t="shared" si="84"/>
        <v>1.5926055875497003E-3</v>
      </c>
      <c r="Y308" s="34">
        <f>MAX(O$4:O308)</f>
        <v>1.6571792398606491</v>
      </c>
      <c r="Z308" s="34">
        <f>MAX(P$4:P308)</f>
        <v>1.6265478360228376</v>
      </c>
      <c r="AA308" s="34">
        <f>MAX(Q$4:Q308)</f>
        <v>1.7545636889661576</v>
      </c>
      <c r="AB308" s="34">
        <f>MAX(R$4:R308)</f>
        <v>1.85199589002392</v>
      </c>
      <c r="AC308" s="34">
        <f>MAX(S$4:S308)</f>
        <v>1.35899867745307</v>
      </c>
      <c r="AD308" s="35">
        <f t="shared" si="77"/>
        <v>-0.13913374598353423</v>
      </c>
      <c r="AE308" s="35">
        <f t="shared" si="78"/>
        <v>-0.17575432603320384</v>
      </c>
      <c r="AF308" s="35">
        <f t="shared" si="79"/>
        <v>-0.13793704892254877</v>
      </c>
      <c r="AG308" s="35">
        <f t="shared" si="80"/>
        <v>-0.15307417159532055</v>
      </c>
      <c r="AH308" s="35">
        <f t="shared" si="80"/>
        <v>-0.10169485378356635</v>
      </c>
    </row>
    <row r="309" spans="1:34">
      <c r="A309" s="28">
        <v>44295</v>
      </c>
      <c r="B309" s="12">
        <f>[1]!thsiFinD("ths_int_chg_ratio_index",B$1,$A$4,$A309,101)</f>
        <v>-16.093509567693999</v>
      </c>
      <c r="C309" s="12">
        <f>[1]!thsiFinD("ths_int_chg_ratio_index",C$1,$A$4,$A309,101)</f>
        <v>45.214172416467001</v>
      </c>
      <c r="D309" s="12">
        <f>[1]!thsiFinD("ths_int_chg_ratio_index",D$1,$A$4,$A309,101)</f>
        <v>24.685066558245001</v>
      </c>
      <c r="E309" s="12">
        <f>[1]!thsiFinD("ths_int_chg_ratio_index",E$1,$A$4,$A309,101)</f>
        <v>74.298910625831994</v>
      </c>
      <c r="F309" s="12">
        <f>[1]!thsiFinD("ths_adjustment_nvg_ratio_fund",F$1,$A$4,$A309,101)</f>
        <v>78.637200736647998</v>
      </c>
      <c r="G309" s="12">
        <f>[1]!thsiFinD("ths_adjustment_nvg_ratio_fund",G$1,$A$4,$A309,101)</f>
        <v>24.801362088535999</v>
      </c>
      <c r="H309" s="12">
        <f>[1]!thsiFinD("ths_adjustment_nvg_ratio_fund",H$1,$A$4,$A309,101)</f>
        <v>51.076923076923002</v>
      </c>
      <c r="I309" s="12">
        <f>[1]!thsiFinD("ths_adjustment_nvg_ratio_fund",I$1,$A$4,$A309,101)</f>
        <v>44.08203125</v>
      </c>
      <c r="J309" s="32">
        <f t="shared" si="74"/>
        <v>0.40837769648119626</v>
      </c>
      <c r="K309" s="45">
        <f t="shared" si="75"/>
        <v>0.32026160008212501</v>
      </c>
      <c r="L309" s="45">
        <f t="shared" si="76"/>
        <v>0.49649379288026751</v>
      </c>
      <c r="M309" s="32">
        <f>[1]!thsiFinD("ths_int_chg_ratio_index",M$1,$A$4,$A309,101)/100</f>
        <v>0.53894876901133004</v>
      </c>
      <c r="N309" s="32">
        <f>[1]!thsiFinD("ths_int_chg_ratio_index",N$1,$A$4,$A309,101)/100</f>
        <v>0.20566200161188999</v>
      </c>
      <c r="O309" s="33">
        <f t="shared" si="69"/>
        <v>1.4083776964811963</v>
      </c>
      <c r="P309" s="33">
        <f t="shared" si="70"/>
        <v>1.320261600082125</v>
      </c>
      <c r="Q309" s="33">
        <f t="shared" si="71"/>
        <v>1.4964937928802675</v>
      </c>
      <c r="R309" s="33">
        <f t="shared" si="72"/>
        <v>1.5389487690113302</v>
      </c>
      <c r="S309" s="33">
        <f t="shared" si="73"/>
        <v>1.20566200161189</v>
      </c>
      <c r="T309" s="32">
        <f t="shared" si="81"/>
        <v>-1.2779941262272776E-2</v>
      </c>
      <c r="U309" s="32">
        <f t="shared" si="82"/>
        <v>-1.5226223354430579E-2</v>
      </c>
      <c r="V309" s="32">
        <f t="shared" si="83"/>
        <v>-1.0611628456809408E-2</v>
      </c>
      <c r="W309" s="32">
        <f t="shared" si="84"/>
        <v>-1.8842413090415899E-2</v>
      </c>
      <c r="X309" s="32">
        <f t="shared" si="84"/>
        <v>-1.2396428374284008E-2</v>
      </c>
      <c r="Y309" s="34">
        <f>MAX(O$4:O309)</f>
        <v>1.6571792398606491</v>
      </c>
      <c r="Z309" s="34">
        <f>MAX(P$4:P309)</f>
        <v>1.6265478360228376</v>
      </c>
      <c r="AA309" s="34">
        <f>MAX(Q$4:Q309)</f>
        <v>1.7545636889661576</v>
      </c>
      <c r="AB309" s="34">
        <f>MAX(R$4:R309)</f>
        <v>1.85199589002392</v>
      </c>
      <c r="AC309" s="34">
        <f>MAX(S$4:S309)</f>
        <v>1.35899867745307</v>
      </c>
      <c r="AD309" s="35">
        <f t="shared" si="77"/>
        <v>-0.15013556614453749</v>
      </c>
      <c r="AE309" s="35">
        <f t="shared" si="78"/>
        <v>-0.18830447476394552</v>
      </c>
      <c r="AF309" s="35">
        <f t="shared" si="79"/>
        <v>-0.14708494066576328</v>
      </c>
      <c r="AG309" s="35">
        <f t="shared" si="80"/>
        <v>-0.16903229791106422</v>
      </c>
      <c r="AH309" s="35">
        <f t="shared" si="80"/>
        <v>-0.11283062918688913</v>
      </c>
    </row>
    <row r="310" spans="1:34">
      <c r="A310" s="28">
        <v>44298</v>
      </c>
      <c r="B310" s="12">
        <f>[1]!thsiFinD("ths_int_chg_ratio_index",B$1,$A$4,$A310,101)</f>
        <v>-17.140825415969001</v>
      </c>
      <c r="C310" s="12">
        <f>[1]!thsiFinD("ths_int_chg_ratio_index",C$1,$A$4,$A310,101)</f>
        <v>42.373279425683997</v>
      </c>
      <c r="D310" s="12">
        <f>[1]!thsiFinD("ths_int_chg_ratio_index",D$1,$A$4,$A310,101)</f>
        <v>21.944431205560001</v>
      </c>
      <c r="E310" s="12">
        <f>[1]!thsiFinD("ths_int_chg_ratio_index",E$1,$A$4,$A310,101)</f>
        <v>70.133053353403</v>
      </c>
      <c r="F310" s="12">
        <f>[1]!thsiFinD("ths_adjustment_nvg_ratio_fund",F$1,$A$4,$A310,101)</f>
        <v>75.015346838550997</v>
      </c>
      <c r="G310" s="12">
        <f>[1]!thsiFinD("ths_adjustment_nvg_ratio_fund",G$1,$A$4,$A310,101)</f>
        <v>22.020431328036</v>
      </c>
      <c r="H310" s="12">
        <f>[1]!thsiFinD("ths_adjustment_nvg_ratio_fund",H$1,$A$4,$A310,101)</f>
        <v>46.076923076923002</v>
      </c>
      <c r="I310" s="12">
        <f>[1]!thsiFinD("ths_adjustment_nvg_ratio_fund",I$1,$A$4,$A310,101)</f>
        <v>39.27734375</v>
      </c>
      <c r="J310" s="32">
        <f t="shared" si="74"/>
        <v>0.37462497945273499</v>
      </c>
      <c r="K310" s="45">
        <f t="shared" si="75"/>
        <v>0.29327484642169499</v>
      </c>
      <c r="L310" s="45">
        <f t="shared" si="76"/>
        <v>0.45597511248377498</v>
      </c>
      <c r="M310" s="32">
        <f>[1]!thsiFinD("ths_int_chg_ratio_index",M$1,$A$4,$A310,101)/100</f>
        <v>0.50310486989148995</v>
      </c>
      <c r="N310" s="32">
        <f>[1]!thsiFinD("ths_int_chg_ratio_index",N$1,$A$4,$A310,101)/100</f>
        <v>0.18474923256785999</v>
      </c>
      <c r="O310" s="33">
        <f t="shared" si="69"/>
        <v>1.374624979452735</v>
      </c>
      <c r="P310" s="33">
        <f t="shared" si="70"/>
        <v>1.293274846421695</v>
      </c>
      <c r="Q310" s="33">
        <f t="shared" si="71"/>
        <v>1.455975112483775</v>
      </c>
      <c r="R310" s="33">
        <f t="shared" si="72"/>
        <v>1.5031048698914899</v>
      </c>
      <c r="S310" s="33">
        <f t="shared" si="73"/>
        <v>1.1847492325678599</v>
      </c>
      <c r="T310" s="32">
        <f t="shared" si="81"/>
        <v>-2.3965671362725871E-2</v>
      </c>
      <c r="U310" s="32">
        <f t="shared" si="82"/>
        <v>-2.0440459420126511E-2</v>
      </c>
      <c r="V310" s="32">
        <f t="shared" si="83"/>
        <v>-2.7075742371444944E-2</v>
      </c>
      <c r="W310" s="32">
        <f t="shared" si="84"/>
        <v>-2.3291158121441224E-2</v>
      </c>
      <c r="X310" s="32">
        <f t="shared" si="84"/>
        <v>-1.734546582381391E-2</v>
      </c>
      <c r="Y310" s="34">
        <f>MAX(O$4:O310)</f>
        <v>1.6571792398606491</v>
      </c>
      <c r="Z310" s="34">
        <f>MAX(P$4:P310)</f>
        <v>1.6265478360228376</v>
      </c>
      <c r="AA310" s="34">
        <f>MAX(Q$4:Q310)</f>
        <v>1.7545636889661576</v>
      </c>
      <c r="AB310" s="34">
        <f>MAX(R$4:R310)</f>
        <v>1.85199589002392</v>
      </c>
      <c r="AC310" s="34">
        <f>MAX(S$4:S310)</f>
        <v>1.35899867745307</v>
      </c>
      <c r="AD310" s="35">
        <f t="shared" si="77"/>
        <v>-0.17050313786918658</v>
      </c>
      <c r="AE310" s="35">
        <f t="shared" si="78"/>
        <v>-0.20489590420903137</v>
      </c>
      <c r="AF310" s="35">
        <f t="shared" si="79"/>
        <v>-0.17017824907702273</v>
      </c>
      <c r="AG310" s="35">
        <f t="shared" si="80"/>
        <v>-0.18838649805422825</v>
      </c>
      <c r="AH310" s="35">
        <f t="shared" si="80"/>
        <v>-0.12821899518826241</v>
      </c>
    </row>
    <row r="311" spans="1:34">
      <c r="A311" s="28">
        <v>44299</v>
      </c>
      <c r="B311" s="12">
        <f>[1]!thsiFinD("ths_int_chg_ratio_index",B$1,$A$4,$A311,101)</f>
        <v>-17.258433183499001</v>
      </c>
      <c r="C311" s="12">
        <f>[1]!thsiFinD("ths_int_chg_ratio_index",C$1,$A$4,$A311,101)</f>
        <v>41.395780802407003</v>
      </c>
      <c r="D311" s="12">
        <f>[1]!thsiFinD("ths_int_chg_ratio_index",D$1,$A$4,$A311,101)</f>
        <v>21.738689138643</v>
      </c>
      <c r="E311" s="12">
        <f>[1]!thsiFinD("ths_int_chg_ratio_index",E$1,$A$4,$A311,101)</f>
        <v>72.055490984724997</v>
      </c>
      <c r="F311" s="12">
        <f>[1]!thsiFinD("ths_adjustment_nvg_ratio_fund",F$1,$A$4,$A311,101)</f>
        <v>73.726212400245998</v>
      </c>
      <c r="G311" s="12">
        <f>[1]!thsiFinD("ths_adjustment_nvg_ratio_fund",G$1,$A$4,$A311,101)</f>
        <v>22.247446083995001</v>
      </c>
      <c r="H311" s="12">
        <f>[1]!thsiFinD("ths_adjustment_nvg_ratio_fund",H$1,$A$4,$A311,101)</f>
        <v>45.538461538462002</v>
      </c>
      <c r="I311" s="12">
        <f>[1]!thsiFinD("ths_adjustment_nvg_ratio_fund",I$1,$A$4,$A311,101)</f>
        <v>40.849609375</v>
      </c>
      <c r="J311" s="32">
        <f t="shared" si="74"/>
        <v>0.37536657142497376</v>
      </c>
      <c r="K311" s="45">
        <f t="shared" si="75"/>
        <v>0.29482881935569</v>
      </c>
      <c r="L311" s="45">
        <f t="shared" si="76"/>
        <v>0.45590432349425752</v>
      </c>
      <c r="M311" s="32">
        <f>[1]!thsiFinD("ths_int_chg_ratio_index",M$1,$A$4,$A311,101)/100</f>
        <v>0.50918722387931004</v>
      </c>
      <c r="N311" s="32">
        <f>[1]!thsiFinD("ths_int_chg_ratio_index",N$1,$A$4,$A311,101)/100</f>
        <v>0.18252888855180999</v>
      </c>
      <c r="O311" s="33">
        <f t="shared" si="69"/>
        <v>1.3753665714249736</v>
      </c>
      <c r="P311" s="33">
        <f t="shared" si="70"/>
        <v>1.2948288193556901</v>
      </c>
      <c r="Q311" s="33">
        <f t="shared" si="71"/>
        <v>1.4559043234942575</v>
      </c>
      <c r="R311" s="33">
        <f t="shared" si="72"/>
        <v>1.50918722387931</v>
      </c>
      <c r="S311" s="33">
        <f t="shared" si="73"/>
        <v>1.1825288885518099</v>
      </c>
      <c r="T311" s="32">
        <f t="shared" si="81"/>
        <v>5.3948675698722859E-4</v>
      </c>
      <c r="U311" s="32">
        <f t="shared" si="82"/>
        <v>1.2015798020774682E-3</v>
      </c>
      <c r="V311" s="32">
        <f t="shared" si="83"/>
        <v>-4.861964254099238E-5</v>
      </c>
      <c r="W311" s="32">
        <f t="shared" si="84"/>
        <v>4.0465266992708582E-3</v>
      </c>
      <c r="X311" s="32">
        <f t="shared" si="84"/>
        <v>-1.8741046248559323E-3</v>
      </c>
      <c r="Y311" s="34">
        <f>MAX(O$4:O311)</f>
        <v>1.6571792398606491</v>
      </c>
      <c r="Z311" s="34">
        <f>MAX(P$4:P311)</f>
        <v>1.6265478360228376</v>
      </c>
      <c r="AA311" s="34">
        <f>MAX(Q$4:Q311)</f>
        <v>1.7545636889661576</v>
      </c>
      <c r="AB311" s="34">
        <f>MAX(R$4:R311)</f>
        <v>1.85199589002392</v>
      </c>
      <c r="AC311" s="34">
        <f>MAX(S$4:S311)</f>
        <v>1.35899867745307</v>
      </c>
      <c r="AD311" s="35">
        <f t="shared" si="77"/>
        <v>-0.17005563529710455</v>
      </c>
      <c r="AE311" s="35">
        <f t="shared" si="78"/>
        <v>-0.20394052318697997</v>
      </c>
      <c r="AF311" s="35">
        <f t="shared" si="79"/>
        <v>-0.17021859471392531</v>
      </c>
      <c r="AG311" s="35">
        <f t="shared" si="80"/>
        <v>-0.18510228234911597</v>
      </c>
      <c r="AH311" s="35">
        <f t="shared" si="80"/>
        <v>-0.12985280400124166</v>
      </c>
    </row>
    <row r="312" spans="1:34">
      <c r="A312" s="28">
        <v>44300</v>
      </c>
      <c r="B312" s="12">
        <f>[1]!thsiFinD("ths_int_chg_ratio_index",B$1,$A$4,$A312,101)</f>
        <v>-16.663345231935001</v>
      </c>
      <c r="C312" s="12">
        <f>[1]!thsiFinD("ths_int_chg_ratio_index",C$1,$A$4,$A312,101)</f>
        <v>42.054072980489998</v>
      </c>
      <c r="D312" s="12">
        <f>[1]!thsiFinD("ths_int_chg_ratio_index",D$1,$A$4,$A312,101)</f>
        <v>23.044121572575001</v>
      </c>
      <c r="E312" s="12">
        <f>[1]!thsiFinD("ths_int_chg_ratio_index",E$1,$A$4,$A312,101)</f>
        <v>76.783847435832996</v>
      </c>
      <c r="F312" s="12">
        <f>[1]!thsiFinD("ths_adjustment_nvg_ratio_fund",F$1,$A$4,$A312,101)</f>
        <v>75.629220380602007</v>
      </c>
      <c r="G312" s="12">
        <f>[1]!thsiFinD("ths_adjustment_nvg_ratio_fund",G$1,$A$4,$A312,101)</f>
        <v>24.687854710556</v>
      </c>
      <c r="H312" s="12">
        <f>[1]!thsiFinD("ths_adjustment_nvg_ratio_fund",H$1,$A$4,$A312,101)</f>
        <v>47.230769230768999</v>
      </c>
      <c r="I312" s="12">
        <f>[1]!thsiFinD("ths_adjustment_nvg_ratio_fund",I$1,$A$4,$A312,101)</f>
        <v>44.70703125</v>
      </c>
      <c r="J312" s="32">
        <f t="shared" si="74"/>
        <v>0.3968419654111125</v>
      </c>
      <c r="K312" s="45">
        <f t="shared" si="75"/>
        <v>0.3130467418924075</v>
      </c>
      <c r="L312" s="45">
        <f t="shared" si="76"/>
        <v>0.48063718892981755</v>
      </c>
      <c r="M312" s="32">
        <f>[1]!thsiFinD("ths_int_chg_ratio_index",M$1,$A$4,$A312,101)/100</f>
        <v>0.52830858451212004</v>
      </c>
      <c r="N312" s="32">
        <f>[1]!thsiFinD("ths_int_chg_ratio_index",N$1,$A$4,$A312,101)/100</f>
        <v>0.19303240736315999</v>
      </c>
      <c r="O312" s="33">
        <f t="shared" si="69"/>
        <v>1.3968419654111126</v>
      </c>
      <c r="P312" s="33">
        <f t="shared" si="70"/>
        <v>1.3130467418924074</v>
      </c>
      <c r="Q312" s="33">
        <f t="shared" si="71"/>
        <v>1.4806371889298175</v>
      </c>
      <c r="R312" s="33">
        <f t="shared" si="72"/>
        <v>1.52830858451212</v>
      </c>
      <c r="S312" s="33">
        <f t="shared" si="73"/>
        <v>1.19303240736316</v>
      </c>
      <c r="T312" s="32">
        <f t="shared" si="81"/>
        <v>1.561430562027466E-2</v>
      </c>
      <c r="U312" s="32">
        <f t="shared" si="82"/>
        <v>1.4069753672753871E-2</v>
      </c>
      <c r="V312" s="32">
        <f t="shared" si="83"/>
        <v>1.6987974440655362E-2</v>
      </c>
      <c r="W312" s="32">
        <f t="shared" si="84"/>
        <v>1.2669972505902294E-2</v>
      </c>
      <c r="X312" s="32">
        <f t="shared" si="84"/>
        <v>8.8822513454307472E-3</v>
      </c>
      <c r="Y312" s="34">
        <f>MAX(O$4:O312)</f>
        <v>1.6571792398606491</v>
      </c>
      <c r="Z312" s="34">
        <f>MAX(P$4:P312)</f>
        <v>1.6265478360228376</v>
      </c>
      <c r="AA312" s="34">
        <f>MAX(Q$4:Q312)</f>
        <v>1.7545636889661576</v>
      </c>
      <c r="AB312" s="34">
        <f>MAX(R$4:R312)</f>
        <v>1.85199589002392</v>
      </c>
      <c r="AC312" s="34">
        <f>MAX(S$4:S312)</f>
        <v>1.35899867745307</v>
      </c>
      <c r="AD312" s="35">
        <f t="shared" si="77"/>
        <v>-0.15709663033880872</v>
      </c>
      <c r="AE312" s="35">
        <f t="shared" si="78"/>
        <v>-0.19274016243935932</v>
      </c>
      <c r="AF312" s="35">
        <f t="shared" si="79"/>
        <v>-0.15612228940959438</v>
      </c>
      <c r="AG312" s="35">
        <f t="shared" si="80"/>
        <v>-0.1747775506713567</v>
      </c>
      <c r="AH312" s="35">
        <f t="shared" si="80"/>
        <v>-0.12212393789885889</v>
      </c>
    </row>
    <row r="313" spans="1:34">
      <c r="A313" s="28">
        <v>44301</v>
      </c>
      <c r="B313" s="12">
        <f>[1]!thsiFinD("ths_int_chg_ratio_index",B$1,$A$4,$A313,101)</f>
        <v>-16.843639939871998</v>
      </c>
      <c r="C313" s="12">
        <f>[1]!thsiFinD("ths_int_chg_ratio_index",C$1,$A$4,$A313,101)</f>
        <v>42.220083703882999</v>
      </c>
      <c r="D313" s="12">
        <f>[1]!thsiFinD("ths_int_chg_ratio_index",D$1,$A$4,$A313,101)</f>
        <v>23.970657140945999</v>
      </c>
      <c r="E313" s="12">
        <f>[1]!thsiFinD("ths_int_chg_ratio_index",E$1,$A$4,$A313,101)</f>
        <v>75.800259413834993</v>
      </c>
      <c r="F313" s="12">
        <f>[1]!thsiFinD("ths_adjustment_nvg_ratio_fund",F$1,$A$4,$A313,101)</f>
        <v>74.708410067526003</v>
      </c>
      <c r="G313" s="12">
        <f>[1]!thsiFinD("ths_adjustment_nvg_ratio_fund",G$1,$A$4,$A313,101)</f>
        <v>24.517593643586999</v>
      </c>
      <c r="H313" s="12">
        <f>[1]!thsiFinD("ths_adjustment_nvg_ratio_fund",H$1,$A$4,$A313,101)</f>
        <v>47.461538461537998</v>
      </c>
      <c r="I313" s="12">
        <f>[1]!thsiFinD("ths_adjustment_nvg_ratio_fund",I$1,$A$4,$A313,101)</f>
        <v>44.74609375</v>
      </c>
      <c r="J313" s="32">
        <f t="shared" si="74"/>
        <v>0.39572624530180378</v>
      </c>
      <c r="K313" s="45">
        <f t="shared" si="75"/>
        <v>0.31286840079697997</v>
      </c>
      <c r="L313" s="45">
        <f t="shared" si="76"/>
        <v>0.47858408980662753</v>
      </c>
      <c r="M313" s="32">
        <f>[1]!thsiFinD("ths_int_chg_ratio_index",M$1,$A$4,$A313,101)/100</f>
        <v>0.52767048237471004</v>
      </c>
      <c r="N313" s="32">
        <f>[1]!thsiFinD("ths_int_chg_ratio_index",N$1,$A$4,$A313,101)/100</f>
        <v>0.18715320799796001</v>
      </c>
      <c r="O313" s="33">
        <f t="shared" si="69"/>
        <v>1.3957262453018038</v>
      </c>
      <c r="P313" s="33">
        <f t="shared" si="70"/>
        <v>1.31286840079698</v>
      </c>
      <c r="Q313" s="33">
        <f t="shared" si="71"/>
        <v>1.4785840898066276</v>
      </c>
      <c r="R313" s="33">
        <f t="shared" si="72"/>
        <v>1.52767048237471</v>
      </c>
      <c r="S313" s="33">
        <f t="shared" si="73"/>
        <v>1.1871532079979601</v>
      </c>
      <c r="T313" s="32">
        <f t="shared" si="81"/>
        <v>-7.9874469477325682E-4</v>
      </c>
      <c r="U313" s="32">
        <f t="shared" si="82"/>
        <v>-1.3582235097775452E-4</v>
      </c>
      <c r="V313" s="32">
        <f t="shared" si="83"/>
        <v>-1.3866321463085196E-3</v>
      </c>
      <c r="W313" s="32">
        <f t="shared" si="84"/>
        <v>-4.1752179100251752E-4</v>
      </c>
      <c r="X313" s="32">
        <f t="shared" si="84"/>
        <v>-4.9279460716361578E-3</v>
      </c>
      <c r="Y313" s="34">
        <f>MAX(O$4:O313)</f>
        <v>1.6571792398606491</v>
      </c>
      <c r="Z313" s="34">
        <f>MAX(P$4:P313)</f>
        <v>1.6265478360228376</v>
      </c>
      <c r="AA313" s="34">
        <f>MAX(Q$4:Q313)</f>
        <v>1.7545636889661576</v>
      </c>
      <c r="AB313" s="34">
        <f>MAX(R$4:R313)</f>
        <v>1.85199589002392</v>
      </c>
      <c r="AC313" s="34">
        <f>MAX(S$4:S313)</f>
        <v>1.35899867745307</v>
      </c>
      <c r="AD313" s="35">
        <f t="shared" si="77"/>
        <v>-0.15776989493353211</v>
      </c>
      <c r="AE313" s="35">
        <f t="shared" si="78"/>
        <v>-0.1928498063683467</v>
      </c>
      <c r="AF313" s="35">
        <f t="shared" si="79"/>
        <v>-0.15729243737065224</v>
      </c>
      <c r="AG313" s="35">
        <f t="shared" si="80"/>
        <v>-0.17512209902637577</v>
      </c>
      <c r="AH313" s="35">
        <f t="shared" si="80"/>
        <v>-0.12645006379047352</v>
      </c>
    </row>
    <row r="314" spans="1:34">
      <c r="A314" s="28">
        <v>44302</v>
      </c>
      <c r="B314" s="12">
        <f>[1]!thsiFinD("ths_int_chg_ratio_index",B$1,$A$4,$A314,101)</f>
        <v>-15.646578855714999</v>
      </c>
      <c r="C314" s="12">
        <f>[1]!thsiFinD("ths_int_chg_ratio_index",C$1,$A$4,$A314,101)</f>
        <v>42.029440236600998</v>
      </c>
      <c r="D314" s="12">
        <f>[1]!thsiFinD("ths_int_chg_ratio_index",D$1,$A$4,$A314,101)</f>
        <v>25.004712062113999</v>
      </c>
      <c r="E314" s="12">
        <f>[1]!thsiFinD("ths_int_chg_ratio_index",E$1,$A$4,$A314,101)</f>
        <v>74.993328596452002</v>
      </c>
      <c r="F314" s="12">
        <f>[1]!thsiFinD("ths_adjustment_nvg_ratio_fund",F$1,$A$4,$A314,101)</f>
        <v>75.322283609576004</v>
      </c>
      <c r="G314" s="12">
        <f>[1]!thsiFinD("ths_adjustment_nvg_ratio_fund",G$1,$A$4,$A314,101)</f>
        <v>24.120317820657998</v>
      </c>
      <c r="H314" s="12">
        <f>[1]!thsiFinD("ths_adjustment_nvg_ratio_fund",H$1,$A$4,$A314,101)</f>
        <v>48.230769230768999</v>
      </c>
      <c r="I314" s="12">
        <f>[1]!thsiFinD("ths_adjustment_nvg_ratio_fund",I$1,$A$4,$A314,101)</f>
        <v>43.681640625</v>
      </c>
      <c r="J314" s="32">
        <f t="shared" si="74"/>
        <v>0.39716989165681871</v>
      </c>
      <c r="K314" s="45">
        <f t="shared" si="75"/>
        <v>0.31595225509863001</v>
      </c>
      <c r="L314" s="45">
        <f t="shared" si="76"/>
        <v>0.47838752821500746</v>
      </c>
      <c r="M314" s="32">
        <f>[1]!thsiFinD("ths_int_chg_ratio_index",M$1,$A$4,$A314,101)/100</f>
        <v>0.52305096311678001</v>
      </c>
      <c r="N314" s="32">
        <f>[1]!thsiFinD("ths_int_chg_ratio_index",N$1,$A$4,$A314,101)/100</f>
        <v>0.19307789488889998</v>
      </c>
      <c r="O314" s="33">
        <f t="shared" si="69"/>
        <v>1.3971698916568187</v>
      </c>
      <c r="P314" s="33">
        <f t="shared" si="70"/>
        <v>1.31595225509863</v>
      </c>
      <c r="Q314" s="33">
        <f t="shared" si="71"/>
        <v>1.4783875282150074</v>
      </c>
      <c r="R314" s="33">
        <f t="shared" si="72"/>
        <v>1.5230509631167801</v>
      </c>
      <c r="S314" s="33">
        <f t="shared" si="73"/>
        <v>1.1930778948889</v>
      </c>
      <c r="T314" s="32">
        <f t="shared" si="81"/>
        <v>1.0343334589246744E-3</v>
      </c>
      <c r="U314" s="32">
        <f t="shared" si="82"/>
        <v>2.3489439610078211E-3</v>
      </c>
      <c r="V314" s="32">
        <f t="shared" si="83"/>
        <v>-1.3293906851508108E-4</v>
      </c>
      <c r="W314" s="32">
        <f t="shared" si="84"/>
        <v>-3.0238976999470424E-3</v>
      </c>
      <c r="X314" s="32">
        <f t="shared" si="84"/>
        <v>4.9906674648434457E-3</v>
      </c>
      <c r="Y314" s="34">
        <f>MAX(O$4:O314)</f>
        <v>1.6571792398606491</v>
      </c>
      <c r="Z314" s="34">
        <f>MAX(P$4:P314)</f>
        <v>1.6265478360228376</v>
      </c>
      <c r="AA314" s="34">
        <f>MAX(Q$4:Q314)</f>
        <v>1.7545636889661576</v>
      </c>
      <c r="AB314" s="34">
        <f>MAX(R$4:R314)</f>
        <v>1.85199589002392</v>
      </c>
      <c r="AC314" s="34">
        <f>MAX(S$4:S314)</f>
        <v>1.35899867745307</v>
      </c>
      <c r="AD314" s="35">
        <f t="shared" si="77"/>
        <v>-0.15689874815574834</v>
      </c>
      <c r="AE314" s="35">
        <f t="shared" si="78"/>
        <v>-0.19095385579538937</v>
      </c>
      <c r="AF314" s="35">
        <f t="shared" si="79"/>
        <v>-0.1574044661290589</v>
      </c>
      <c r="AG314" s="35">
        <f t="shared" si="80"/>
        <v>-0.17761644541386712</v>
      </c>
      <c r="AH314" s="35">
        <f t="shared" si="80"/>
        <v>-0.12209046654491662</v>
      </c>
    </row>
    <row r="315" spans="1:34">
      <c r="A315" s="28">
        <v>44305</v>
      </c>
      <c r="B315" s="12">
        <f>[1]!thsiFinD("ths_int_chg_ratio_index",B$1,$A$4,$A315,101)</f>
        <v>-14.15685618064</v>
      </c>
      <c r="C315" s="12">
        <f>[1]!thsiFinD("ths_int_chg_ratio_index",C$1,$A$4,$A315,101)</f>
        <v>45.411370557170997</v>
      </c>
      <c r="D315" s="12">
        <f>[1]!thsiFinD("ths_int_chg_ratio_index",D$1,$A$4,$A315,101)</f>
        <v>27.388191739054001</v>
      </c>
      <c r="E315" s="12">
        <f>[1]!thsiFinD("ths_int_chg_ratio_index",E$1,$A$4,$A315,101)</f>
        <v>83.315785796357005</v>
      </c>
      <c r="F315" s="12">
        <f>[1]!thsiFinD("ths_adjustment_nvg_ratio_fund",F$1,$A$4,$A315,101)</f>
        <v>78.023327194597996</v>
      </c>
      <c r="G315" s="12">
        <f>[1]!thsiFinD("ths_adjustment_nvg_ratio_fund",G$1,$A$4,$A315,101)</f>
        <v>28.660612939840998</v>
      </c>
      <c r="H315" s="12">
        <f>[1]!thsiFinD("ths_adjustment_nvg_ratio_fund",H$1,$A$4,$A315,101)</f>
        <v>50</v>
      </c>
      <c r="I315" s="12">
        <f>[1]!thsiFinD("ths_adjustment_nvg_ratio_fund",I$1,$A$4,$A315,101)</f>
        <v>50.68359375</v>
      </c>
      <c r="J315" s="32">
        <f t="shared" si="74"/>
        <v>0.43665753224547627</v>
      </c>
      <c r="K315" s="45">
        <f t="shared" si="75"/>
        <v>0.35489622977985502</v>
      </c>
      <c r="L315" s="45">
        <f t="shared" si="76"/>
        <v>0.51841883471109751</v>
      </c>
      <c r="M315" s="32">
        <f>[1]!thsiFinD("ths_int_chg_ratio_index",M$1,$A$4,$A315,101)/100</f>
        <v>0.56957424988536998</v>
      </c>
      <c r="N315" s="32">
        <f>[1]!thsiFinD("ths_int_chg_ratio_index",N$1,$A$4,$A315,101)/100</f>
        <v>0.21912372968599</v>
      </c>
      <c r="O315" s="33">
        <f t="shared" si="69"/>
        <v>1.4366575322454762</v>
      </c>
      <c r="P315" s="33">
        <f t="shared" si="70"/>
        <v>1.354896229779855</v>
      </c>
      <c r="Q315" s="33">
        <f t="shared" si="71"/>
        <v>1.5184188347110976</v>
      </c>
      <c r="R315" s="33">
        <f t="shared" si="72"/>
        <v>1.56957424988537</v>
      </c>
      <c r="S315" s="33">
        <f t="shared" si="73"/>
        <v>1.21912372968599</v>
      </c>
      <c r="T315" s="32">
        <f t="shared" si="81"/>
        <v>2.8262590558569389E-2</v>
      </c>
      <c r="U315" s="32">
        <f t="shared" si="82"/>
        <v>2.9593759599056302E-2</v>
      </c>
      <c r="V315" s="32">
        <f t="shared" si="83"/>
        <v>2.7077681414442001E-2</v>
      </c>
      <c r="W315" s="32">
        <f t="shared" si="84"/>
        <v>3.0546112963537597E-2</v>
      </c>
      <c r="X315" s="32">
        <f t="shared" si="84"/>
        <v>2.1830791525573767E-2</v>
      </c>
      <c r="Y315" s="34">
        <f>MAX(O$4:O315)</f>
        <v>1.6571792398606491</v>
      </c>
      <c r="Z315" s="34">
        <f>MAX(P$4:P315)</f>
        <v>1.6265478360228376</v>
      </c>
      <c r="AA315" s="34">
        <f>MAX(Q$4:Q315)</f>
        <v>1.7545636889661576</v>
      </c>
      <c r="AB315" s="34">
        <f>MAX(R$4:R315)</f>
        <v>1.85199589002392</v>
      </c>
      <c r="AC315" s="34">
        <f>MAX(S$4:S315)</f>
        <v>1.35899867745307</v>
      </c>
      <c r="AD315" s="35">
        <f t="shared" si="77"/>
        <v>-0.13307052267545683</v>
      </c>
      <c r="AE315" s="35">
        <f t="shared" si="78"/>
        <v>-0.16701113869925466</v>
      </c>
      <c r="AF315" s="35">
        <f t="shared" si="79"/>
        <v>-0.13458893270166994</v>
      </c>
      <c r="AG315" s="35">
        <f t="shared" si="80"/>
        <v>-0.15249582445612353</v>
      </c>
      <c r="AH315" s="35">
        <f t="shared" si="80"/>
        <v>-0.10292500654174497</v>
      </c>
    </row>
    <row r="316" spans="1:34">
      <c r="A316" s="28">
        <v>44306</v>
      </c>
      <c r="B316" s="12">
        <f>[1]!thsiFinD("ths_int_chg_ratio_index",B$1,$A$4,$A316,101)</f>
        <v>-15.405345824775999</v>
      </c>
      <c r="C316" s="12">
        <f>[1]!thsiFinD("ths_int_chg_ratio_index",C$1,$A$4,$A316,101)</f>
        <v>43.662564357820997</v>
      </c>
      <c r="D316" s="12">
        <f>[1]!thsiFinD("ths_int_chg_ratio_index",D$1,$A$4,$A316,101)</f>
        <v>26.554181261311001</v>
      </c>
      <c r="E316" s="12">
        <f>[1]!thsiFinD("ths_int_chg_ratio_index",E$1,$A$4,$A316,101)</f>
        <v>82.776550332048004</v>
      </c>
      <c r="F316" s="12">
        <f>[1]!thsiFinD("ths_adjustment_nvg_ratio_fund",F$1,$A$4,$A316,101)</f>
        <v>78.146101903008002</v>
      </c>
      <c r="G316" s="12">
        <f>[1]!thsiFinD("ths_adjustment_nvg_ratio_fund",G$1,$A$4,$A316,101)</f>
        <v>28.320090805902002</v>
      </c>
      <c r="H316" s="12">
        <f>[1]!thsiFinD("ths_adjustment_nvg_ratio_fund",H$1,$A$4,$A316,101)</f>
        <v>50.076923076923002</v>
      </c>
      <c r="I316" s="12">
        <f>[1]!thsiFinD("ths_adjustment_nvg_ratio_fund",I$1,$A$4,$A316,101)</f>
        <v>49.892578125</v>
      </c>
      <c r="J316" s="32">
        <f t="shared" si="74"/>
        <v>0.43002955504654627</v>
      </c>
      <c r="K316" s="45">
        <f t="shared" si="75"/>
        <v>0.34396987531600998</v>
      </c>
      <c r="L316" s="45">
        <f t="shared" si="76"/>
        <v>0.51608923477708257</v>
      </c>
      <c r="M316" s="32">
        <f>[1]!thsiFinD("ths_int_chg_ratio_index",M$1,$A$4,$A316,101)/100</f>
        <v>0.57135090533857003</v>
      </c>
      <c r="N316" s="32">
        <f>[1]!thsiFinD("ths_int_chg_ratio_index",N$1,$A$4,$A316,101)/100</f>
        <v>0.21859206687877999</v>
      </c>
      <c r="O316" s="33">
        <f t="shared" si="69"/>
        <v>1.4300295550465463</v>
      </c>
      <c r="P316" s="33">
        <f t="shared" si="70"/>
        <v>1.3439698753160099</v>
      </c>
      <c r="Q316" s="33">
        <f t="shared" si="71"/>
        <v>1.5160892347770827</v>
      </c>
      <c r="R316" s="33">
        <f t="shared" si="72"/>
        <v>1.5713509053385701</v>
      </c>
      <c r="S316" s="33">
        <f t="shared" si="73"/>
        <v>1.21859206687878</v>
      </c>
      <c r="T316" s="32">
        <f t="shared" si="81"/>
        <v>-4.6134705385009189E-3</v>
      </c>
      <c r="U316" s="32">
        <f t="shared" si="82"/>
        <v>-8.0643478250880252E-3</v>
      </c>
      <c r="V316" s="32">
        <f t="shared" si="83"/>
        <v>-1.5342275008450867E-3</v>
      </c>
      <c r="W316" s="32">
        <f t="shared" si="84"/>
        <v>1.1319346334395242E-3</v>
      </c>
      <c r="X316" s="32">
        <f t="shared" si="84"/>
        <v>-4.3610241869951327E-4</v>
      </c>
      <c r="Y316" s="34">
        <f>MAX(O$4:O316)</f>
        <v>1.6571792398606491</v>
      </c>
      <c r="Z316" s="34">
        <f>MAX(P$4:P316)</f>
        <v>1.6265478360228376</v>
      </c>
      <c r="AA316" s="34">
        <f>MAX(Q$4:Q316)</f>
        <v>1.7545636889661576</v>
      </c>
      <c r="AB316" s="34">
        <f>MAX(R$4:R316)</f>
        <v>1.85199589002392</v>
      </c>
      <c r="AC316" s="34">
        <f>MAX(S$4:S316)</f>
        <v>1.35899867745307</v>
      </c>
      <c r="AD316" s="35">
        <f t="shared" si="77"/>
        <v>-0.13707007627805168</v>
      </c>
      <c r="AE316" s="35">
        <f t="shared" si="78"/>
        <v>-0.17372865061120779</v>
      </c>
      <c r="AF316" s="35">
        <f t="shared" si="79"/>
        <v>-0.13591667016065478</v>
      </c>
      <c r="AG316" s="35">
        <f t="shared" si="80"/>
        <v>-0.15153650512784078</v>
      </c>
      <c r="AH316" s="35">
        <f t="shared" si="80"/>
        <v>-0.10331622311614697</v>
      </c>
    </row>
    <row r="317" spans="1:34">
      <c r="A317" s="28">
        <v>44307</v>
      </c>
      <c r="B317" s="12">
        <f>[1]!thsiFinD("ths_int_chg_ratio_index",B$1,$A$4,$A317,101)</f>
        <v>-16.498261508349</v>
      </c>
      <c r="C317" s="12">
        <f>[1]!thsiFinD("ths_int_chg_ratio_index",C$1,$A$4,$A317,101)</f>
        <v>43.839145151090001</v>
      </c>
      <c r="D317" s="12">
        <f>[1]!thsiFinD("ths_int_chg_ratio_index",D$1,$A$4,$A317,101)</f>
        <v>26.196476417035999</v>
      </c>
      <c r="E317" s="12">
        <f>[1]!thsiFinD("ths_int_chg_ratio_index",E$1,$A$4,$A317,101)</f>
        <v>84.272356423003998</v>
      </c>
      <c r="F317" s="12">
        <f>[1]!thsiFinD("ths_adjustment_nvg_ratio_fund",F$1,$A$4,$A317,101)</f>
        <v>78.453038674032996</v>
      </c>
      <c r="G317" s="12">
        <f>[1]!thsiFinD("ths_adjustment_nvg_ratio_fund",G$1,$A$4,$A317,101)</f>
        <v>28.433598183882001</v>
      </c>
      <c r="H317" s="12">
        <f>[1]!thsiFinD("ths_adjustment_nvg_ratio_fund",H$1,$A$4,$A317,101)</f>
        <v>48.769230769231001</v>
      </c>
      <c r="I317" s="12">
        <f>[1]!thsiFinD("ths_adjustment_nvg_ratio_fund",I$1,$A$4,$A317,101)</f>
        <v>50.4296875</v>
      </c>
      <c r="J317" s="32">
        <f t="shared" si="74"/>
        <v>0.42986908951240876</v>
      </c>
      <c r="K317" s="45">
        <f t="shared" si="75"/>
        <v>0.34452429120695249</v>
      </c>
      <c r="L317" s="45">
        <f t="shared" si="76"/>
        <v>0.51521388781786503</v>
      </c>
      <c r="M317" s="32">
        <f>[1]!thsiFinD("ths_int_chg_ratio_index",M$1,$A$4,$A317,101)/100</f>
        <v>0.58645399202446002</v>
      </c>
      <c r="N317" s="32">
        <f>[1]!thsiFinD("ths_int_chg_ratio_index",N$1,$A$4,$A317,101)/100</f>
        <v>0.22107239225714997</v>
      </c>
      <c r="O317" s="33">
        <f t="shared" si="69"/>
        <v>1.4298690895124087</v>
      </c>
      <c r="P317" s="33">
        <f t="shared" si="70"/>
        <v>1.3445242912069526</v>
      </c>
      <c r="Q317" s="33">
        <f t="shared" si="71"/>
        <v>1.5152138878178651</v>
      </c>
      <c r="R317" s="33">
        <f t="shared" si="72"/>
        <v>1.58645399202446</v>
      </c>
      <c r="S317" s="33">
        <f t="shared" si="73"/>
        <v>1.22107239225715</v>
      </c>
      <c r="T317" s="32">
        <f t="shared" si="81"/>
        <v>-1.1221134106731423E-4</v>
      </c>
      <c r="U317" s="32">
        <f t="shared" si="82"/>
        <v>4.1252106994771331E-4</v>
      </c>
      <c r="V317" s="32">
        <f t="shared" si="83"/>
        <v>-5.7737166067683976E-4</v>
      </c>
      <c r="W317" s="32">
        <f t="shared" si="84"/>
        <v>9.6115302028196847E-3</v>
      </c>
      <c r="X317" s="32">
        <f t="shared" si="84"/>
        <v>2.0354025319753166E-3</v>
      </c>
      <c r="Y317" s="34">
        <f>MAX(O$4:O317)</f>
        <v>1.6571792398606491</v>
      </c>
      <c r="Z317" s="34">
        <f>MAX(P$4:P317)</f>
        <v>1.6265478360228376</v>
      </c>
      <c r="AA317" s="34">
        <f>MAX(Q$4:Q317)</f>
        <v>1.7545636889661576</v>
      </c>
      <c r="AB317" s="34">
        <f>MAX(R$4:R317)</f>
        <v>1.85199589002392</v>
      </c>
      <c r="AC317" s="34">
        <f>MAX(S$4:S317)</f>
        <v>1.35899867745307</v>
      </c>
      <c r="AD317" s="35">
        <f t="shared" si="77"/>
        <v>-0.13716690680203958</v>
      </c>
      <c r="AE317" s="35">
        <f t="shared" si="78"/>
        <v>-0.17338779627009093</v>
      </c>
      <c r="AF317" s="35">
        <f t="shared" si="79"/>
        <v>-0.13641556738776728</v>
      </c>
      <c r="AG317" s="35">
        <f t="shared" si="80"/>
        <v>-0.14338147262088696</v>
      </c>
      <c r="AH317" s="35">
        <f t="shared" si="80"/>
        <v>-0.10149111068629646</v>
      </c>
    </row>
    <row r="318" spans="1:34">
      <c r="A318" s="28">
        <v>44308</v>
      </c>
      <c r="B318" s="12">
        <f>[1]!thsiFinD("ths_int_chg_ratio_index",B$1,$A$4,$A318,101)</f>
        <v>-15.273214266287001</v>
      </c>
      <c r="C318" s="12">
        <f>[1]!thsiFinD("ths_int_chg_ratio_index",C$1,$A$4,$A318,101)</f>
        <v>45.161379178851</v>
      </c>
      <c r="D318" s="12">
        <f>[1]!thsiFinD("ths_int_chg_ratio_index",D$1,$A$4,$A318,101)</f>
        <v>27.993581396681002</v>
      </c>
      <c r="E318" s="12">
        <f>[1]!thsiFinD("ths_int_chg_ratio_index",E$1,$A$4,$A318,101)</f>
        <v>85.864196896376001</v>
      </c>
      <c r="F318" s="12">
        <f>[1]!thsiFinD("ths_adjustment_nvg_ratio_fund",F$1,$A$4,$A318,101)</f>
        <v>80.233271945978998</v>
      </c>
      <c r="G318" s="12">
        <f>[1]!thsiFinD("ths_adjustment_nvg_ratio_fund",G$1,$A$4,$A318,101)</f>
        <v>30.306469920544998</v>
      </c>
      <c r="H318" s="12">
        <f>[1]!thsiFinD("ths_adjustment_nvg_ratio_fund",H$1,$A$4,$A318,101)</f>
        <v>50.076923076923002</v>
      </c>
      <c r="I318" s="12">
        <f>[1]!thsiFinD("ths_adjustment_nvg_ratio_fund",I$1,$A$4,$A318,101)</f>
        <v>52.12890625</v>
      </c>
      <c r="J318" s="32">
        <f t="shared" si="74"/>
        <v>0.44561439299883498</v>
      </c>
      <c r="K318" s="45">
        <f t="shared" si="75"/>
        <v>0.35936485801405255</v>
      </c>
      <c r="L318" s="45">
        <f t="shared" si="76"/>
        <v>0.53186392798361748</v>
      </c>
      <c r="M318" s="32">
        <f>[1]!thsiFinD("ths_int_chg_ratio_index",M$1,$A$4,$A318,101)/100</f>
        <v>0.60796762465085996</v>
      </c>
      <c r="N318" s="32">
        <f>[1]!thsiFinD("ths_int_chg_ratio_index",N$1,$A$4,$A318,101)/100</f>
        <v>0.22041410139092998</v>
      </c>
      <c r="O318" s="33">
        <f t="shared" si="69"/>
        <v>1.445614392998835</v>
      </c>
      <c r="P318" s="33">
        <f t="shared" si="70"/>
        <v>1.3593648580140525</v>
      </c>
      <c r="Q318" s="33">
        <f t="shared" si="71"/>
        <v>1.5318639279836175</v>
      </c>
      <c r="R318" s="33">
        <f t="shared" si="72"/>
        <v>1.6079676246508599</v>
      </c>
      <c r="S318" s="33">
        <f t="shared" si="73"/>
        <v>1.22041410139093</v>
      </c>
      <c r="T318" s="32">
        <f t="shared" si="81"/>
        <v>1.1011709814494619E-2</v>
      </c>
      <c r="U318" s="32">
        <f t="shared" si="82"/>
        <v>1.1037782585376466E-2</v>
      </c>
      <c r="V318" s="32">
        <f t="shared" si="83"/>
        <v>1.0988574154194852E-2</v>
      </c>
      <c r="W318" s="32">
        <f t="shared" si="84"/>
        <v>1.356082983468454E-2</v>
      </c>
      <c r="X318" s="32">
        <f t="shared" si="84"/>
        <v>-5.3910879518226373E-4</v>
      </c>
      <c r="Y318" s="34">
        <f>MAX(O$4:O318)</f>
        <v>1.6571792398606491</v>
      </c>
      <c r="Z318" s="34">
        <f>MAX(P$4:P318)</f>
        <v>1.6265478360228376</v>
      </c>
      <c r="AA318" s="34">
        <f>MAX(Q$4:Q318)</f>
        <v>1.7545636889661576</v>
      </c>
      <c r="AB318" s="34">
        <f>MAX(R$4:R318)</f>
        <v>1.85199589002392</v>
      </c>
      <c r="AC318" s="34">
        <f>MAX(S$4:S318)</f>
        <v>1.35899867745307</v>
      </c>
      <c r="AD318" s="35">
        <f t="shared" si="77"/>
        <v>-0.12766563916140083</v>
      </c>
      <c r="AE318" s="35">
        <f t="shared" si="78"/>
        <v>-0.16426383048290116</v>
      </c>
      <c r="AF318" s="35">
        <f t="shared" si="79"/>
        <v>-0.12692600581159952</v>
      </c>
      <c r="AG318" s="35">
        <f t="shared" si="80"/>
        <v>-0.13176501453786071</v>
      </c>
      <c r="AH318" s="35">
        <f t="shared" si="80"/>
        <v>-0.10197550473107486</v>
      </c>
    </row>
    <row r="319" spans="1:34">
      <c r="A319" s="28">
        <v>44309</v>
      </c>
      <c r="B319" s="12">
        <f>[1]!thsiFinD("ths_int_chg_ratio_index",B$1,$A$4,$A319,101)</f>
        <v>-16.055766919500002</v>
      </c>
      <c r="C319" s="12">
        <f>[1]!thsiFinD("ths_int_chg_ratio_index",C$1,$A$4,$A319,101)</f>
        <v>46.663181384551997</v>
      </c>
      <c r="D319" s="12">
        <f>[1]!thsiFinD("ths_int_chg_ratio_index",D$1,$A$4,$A319,101)</f>
        <v>28.645395408205999</v>
      </c>
      <c r="E319" s="12">
        <f>[1]!thsiFinD("ths_int_chg_ratio_index",E$1,$A$4,$A319,101)</f>
        <v>90.503343248169003</v>
      </c>
      <c r="F319" s="12">
        <f>[1]!thsiFinD("ths_adjustment_nvg_ratio_fund",F$1,$A$4,$A319,101)</f>
        <v>79.680785758133993</v>
      </c>
      <c r="G319" s="12">
        <f>[1]!thsiFinD("ths_adjustment_nvg_ratio_fund",G$1,$A$4,$A319,101)</f>
        <v>30.874006810442999</v>
      </c>
      <c r="H319" s="12">
        <f>[1]!thsiFinD("ths_adjustment_nvg_ratio_fund",H$1,$A$4,$A319,101)</f>
        <v>51.153846153845997</v>
      </c>
      <c r="I319" s="12">
        <f>[1]!thsiFinD("ths_adjustment_nvg_ratio_fund",I$1,$A$4,$A319,101)</f>
        <v>53.466796875</v>
      </c>
      <c r="J319" s="32">
        <f t="shared" si="74"/>
        <v>0.45616448589856251</v>
      </c>
      <c r="K319" s="45">
        <f t="shared" si="75"/>
        <v>0.37439038280356746</v>
      </c>
      <c r="L319" s="45">
        <f t="shared" si="76"/>
        <v>0.53793858899355751</v>
      </c>
      <c r="M319" s="32">
        <f>[1]!thsiFinD("ths_int_chg_ratio_index",M$1,$A$4,$A319,101)/100</f>
        <v>0.62241432743135006</v>
      </c>
      <c r="N319" s="32">
        <f>[1]!thsiFinD("ths_int_chg_ratio_index",N$1,$A$4,$A319,101)/100</f>
        <v>0.22970143346970001</v>
      </c>
      <c r="O319" s="33">
        <f t="shared" si="69"/>
        <v>1.4561644858985625</v>
      </c>
      <c r="P319" s="33">
        <f t="shared" si="70"/>
        <v>1.3743903828035675</v>
      </c>
      <c r="Q319" s="33">
        <f t="shared" si="71"/>
        <v>1.5379385889935575</v>
      </c>
      <c r="R319" s="33">
        <f t="shared" si="72"/>
        <v>1.6224143274313501</v>
      </c>
      <c r="S319" s="33">
        <f t="shared" si="73"/>
        <v>1.2297014334697001</v>
      </c>
      <c r="T319" s="32">
        <f t="shared" si="81"/>
        <v>7.2979993494959317E-3</v>
      </c>
      <c r="U319" s="32">
        <f t="shared" si="82"/>
        <v>1.1053342081732476E-2</v>
      </c>
      <c r="V319" s="32">
        <f t="shared" si="83"/>
        <v>3.9655356451508972E-3</v>
      </c>
      <c r="W319" s="32">
        <f t="shared" si="84"/>
        <v>8.9844487905201831E-3</v>
      </c>
      <c r="X319" s="32">
        <f t="shared" si="84"/>
        <v>7.6099842407466589E-3</v>
      </c>
      <c r="Y319" s="34">
        <f>MAX(O$4:O319)</f>
        <v>1.6571792398606491</v>
      </c>
      <c r="Z319" s="34">
        <f>MAX(P$4:P319)</f>
        <v>1.6265478360228376</v>
      </c>
      <c r="AA319" s="34">
        <f>MAX(Q$4:Q319)</f>
        <v>1.7545636889661576</v>
      </c>
      <c r="AB319" s="34">
        <f>MAX(R$4:R319)</f>
        <v>1.85199589002392</v>
      </c>
      <c r="AC319" s="34">
        <f>MAX(S$4:S319)</f>
        <v>1.35899867745307</v>
      </c>
      <c r="AD319" s="35">
        <f t="shared" si="77"/>
        <v>-0.12129934356345773</v>
      </c>
      <c r="AE319" s="35">
        <f t="shared" si="78"/>
        <v>-0.15502615271115194</v>
      </c>
      <c r="AF319" s="35">
        <f t="shared" si="79"/>
        <v>-0.12346379976679112</v>
      </c>
      <c r="AG319" s="35">
        <f t="shared" si="80"/>
        <v>-0.12396440177283796</v>
      </c>
      <c r="AH319" s="35">
        <f t="shared" si="80"/>
        <v>-9.5141552474273805E-2</v>
      </c>
    </row>
    <row r="320" spans="1:34">
      <c r="A320" s="28">
        <v>44312</v>
      </c>
      <c r="B320" s="12">
        <f>[1]!thsiFinD("ths_int_chg_ratio_index",B$1,$A$4,$A320,101)</f>
        <v>-16.557221045557998</v>
      </c>
      <c r="C320" s="12">
        <f>[1]!thsiFinD("ths_int_chg_ratio_index",C$1,$A$4,$A320,101)</f>
        <v>47.632012199073003</v>
      </c>
      <c r="D320" s="12">
        <f>[1]!thsiFinD("ths_int_chg_ratio_index",D$1,$A$4,$A320,101)</f>
        <v>28.947438099389998</v>
      </c>
      <c r="E320" s="12">
        <f>[1]!thsiFinD("ths_int_chg_ratio_index",E$1,$A$4,$A320,101)</f>
        <v>88.743706078841996</v>
      </c>
      <c r="F320" s="12">
        <f>[1]!thsiFinD("ths_adjustment_nvg_ratio_fund",F$1,$A$4,$A320,101)</f>
        <v>79.496623695519006</v>
      </c>
      <c r="G320" s="12">
        <f>[1]!thsiFinD("ths_adjustment_nvg_ratio_fund",G$1,$A$4,$A320,101)</f>
        <v>29.625425652667001</v>
      </c>
      <c r="H320" s="12">
        <f>[1]!thsiFinD("ths_adjustment_nvg_ratio_fund",H$1,$A$4,$A320,101)</f>
        <v>51.384615384615003</v>
      </c>
      <c r="I320" s="12">
        <f>[1]!thsiFinD("ths_adjustment_nvg_ratio_fund",I$1,$A$4,$A320,101)</f>
        <v>52.431640625</v>
      </c>
      <c r="J320" s="32">
        <f t="shared" si="74"/>
        <v>0.45213030086193506</v>
      </c>
      <c r="K320" s="45">
        <f t="shared" si="75"/>
        <v>0.37191483832936756</v>
      </c>
      <c r="L320" s="45">
        <f t="shared" si="76"/>
        <v>0.53234576339450257</v>
      </c>
      <c r="M320" s="32">
        <f>[1]!thsiFinD("ths_int_chg_ratio_index",M$1,$A$4,$A320,101)/100</f>
        <v>0.63312069779650992</v>
      </c>
      <c r="N320" s="32">
        <f>[1]!thsiFinD("ths_int_chg_ratio_index",N$1,$A$4,$A320,101)/100</f>
        <v>0.21807378546521</v>
      </c>
      <c r="O320" s="33">
        <f t="shared" si="69"/>
        <v>1.4521303008619351</v>
      </c>
      <c r="P320" s="33">
        <f t="shared" si="70"/>
        <v>1.3719148383293676</v>
      </c>
      <c r="Q320" s="33">
        <f t="shared" si="71"/>
        <v>1.5323457633945026</v>
      </c>
      <c r="R320" s="33">
        <f t="shared" si="72"/>
        <v>1.6331206977965098</v>
      </c>
      <c r="S320" s="33">
        <f t="shared" si="73"/>
        <v>1.2180737854652099</v>
      </c>
      <c r="T320" s="32">
        <f t="shared" si="81"/>
        <v>-2.7704185040181573E-3</v>
      </c>
      <c r="U320" s="32">
        <f t="shared" si="82"/>
        <v>-1.8011945551817954E-3</v>
      </c>
      <c r="V320" s="32">
        <f t="shared" si="83"/>
        <v>-3.6365727728536745E-3</v>
      </c>
      <c r="W320" s="32">
        <f t="shared" si="84"/>
        <v>6.5990358838301511E-3</v>
      </c>
      <c r="X320" s="32">
        <f t="shared" si="84"/>
        <v>-9.4556676019168506E-3</v>
      </c>
      <c r="Y320" s="34">
        <f>MAX(O$4:O320)</f>
        <v>1.6571792398606491</v>
      </c>
      <c r="Z320" s="34">
        <f>MAX(P$4:P320)</f>
        <v>1.6265478360228376</v>
      </c>
      <c r="AA320" s="34">
        <f>MAX(Q$4:Q320)</f>
        <v>1.7545636889661576</v>
      </c>
      <c r="AB320" s="34">
        <f>MAX(R$4:R320)</f>
        <v>1.85199589002392</v>
      </c>
      <c r="AC320" s="34">
        <f>MAX(S$4:S320)</f>
        <v>1.35899867745307</v>
      </c>
      <c r="AD320" s="35">
        <f t="shared" si="77"/>
        <v>-0.12373371212154238</v>
      </c>
      <c r="AE320" s="35">
        <f t="shared" si="78"/>
        <v>-0.15654811500415955</v>
      </c>
      <c r="AF320" s="35">
        <f t="shared" si="79"/>
        <v>-0.12665138744697979</v>
      </c>
      <c r="AG320" s="35">
        <f t="shared" si="80"/>
        <v>-0.1181834114246243</v>
      </c>
      <c r="AH320" s="35">
        <f t="shared" si="80"/>
        <v>-0.10369759318086358</v>
      </c>
    </row>
    <row r="321" spans="1:34">
      <c r="A321" s="28">
        <v>44313</v>
      </c>
      <c r="B321" s="12">
        <f>[1]!thsiFinD("ths_int_chg_ratio_index",B$1,$A$4,$A321,101)</f>
        <v>-17.744790581457</v>
      </c>
      <c r="C321" s="12">
        <f>[1]!thsiFinD("ths_int_chg_ratio_index",C$1,$A$4,$A321,101)</f>
        <v>46.339151191757999</v>
      </c>
      <c r="D321" s="12">
        <f>[1]!thsiFinD("ths_int_chg_ratio_index",D$1,$A$4,$A321,101)</f>
        <v>28.653799648022002</v>
      </c>
      <c r="E321" s="12">
        <f>[1]!thsiFinD("ths_int_chg_ratio_index",E$1,$A$4,$A321,101)</f>
        <v>90.082937483712001</v>
      </c>
      <c r="F321" s="12">
        <f>[1]!thsiFinD("ths_adjustment_nvg_ratio_fund",F$1,$A$4,$A321,101)</f>
        <v>79.189686924493998</v>
      </c>
      <c r="G321" s="12">
        <f>[1]!thsiFinD("ths_adjustment_nvg_ratio_fund",G$1,$A$4,$A321,101)</f>
        <v>29.625425652667001</v>
      </c>
      <c r="H321" s="12">
        <f>[1]!thsiFinD("ths_adjustment_nvg_ratio_fund",H$1,$A$4,$A321,101)</f>
        <v>51.384615384615003</v>
      </c>
      <c r="I321" s="12">
        <f>[1]!thsiFinD("ths_adjustment_nvg_ratio_fund",I$1,$A$4,$A321,101)</f>
        <v>52.998046875</v>
      </c>
      <c r="J321" s="32">
        <f t="shared" si="74"/>
        <v>0.45066109072351379</v>
      </c>
      <c r="K321" s="45">
        <f t="shared" si="75"/>
        <v>0.36832774435508753</v>
      </c>
      <c r="L321" s="45">
        <f t="shared" si="76"/>
        <v>0.53299443709194005</v>
      </c>
      <c r="M321" s="32">
        <f>[1]!thsiFinD("ths_int_chg_ratio_index",M$1,$A$4,$A321,101)/100</f>
        <v>0.64262252450686008</v>
      </c>
      <c r="N321" s="32">
        <f>[1]!thsiFinD("ths_int_chg_ratio_index",N$1,$A$4,$A321,101)/100</f>
        <v>0.22068529917100002</v>
      </c>
      <c r="O321" s="33">
        <f t="shared" si="69"/>
        <v>1.4506610907235138</v>
      </c>
      <c r="P321" s="33">
        <f t="shared" si="70"/>
        <v>1.3683277443550876</v>
      </c>
      <c r="Q321" s="33">
        <f t="shared" si="71"/>
        <v>1.5329944370919399</v>
      </c>
      <c r="R321" s="33">
        <f t="shared" si="72"/>
        <v>1.64262252450686</v>
      </c>
      <c r="S321" s="33">
        <f t="shared" si="73"/>
        <v>1.220685299171</v>
      </c>
      <c r="T321" s="32">
        <f t="shared" si="81"/>
        <v>-1.0117619180243231E-3</v>
      </c>
      <c r="U321" s="32">
        <f t="shared" si="82"/>
        <v>-2.6146622764485761E-3</v>
      </c>
      <c r="V321" s="32">
        <f t="shared" si="83"/>
        <v>4.2332071059503207E-4</v>
      </c>
      <c r="W321" s="32">
        <f t="shared" si="84"/>
        <v>5.8182023675106276E-3</v>
      </c>
      <c r="X321" s="32">
        <f t="shared" si="84"/>
        <v>2.1439700426626462E-3</v>
      </c>
      <c r="Y321" s="34">
        <f>MAX(O$4:O321)</f>
        <v>1.6571792398606491</v>
      </c>
      <c r="Z321" s="34">
        <f>MAX(P$4:P321)</f>
        <v>1.6265478360228376</v>
      </c>
      <c r="AA321" s="34">
        <f>MAX(Q$4:Q321)</f>
        <v>1.7545636889661576</v>
      </c>
      <c r="AB321" s="34">
        <f>MAX(R$4:R321)</f>
        <v>1.85199589002392</v>
      </c>
      <c r="AC321" s="34">
        <f>MAX(S$4:S321)</f>
        <v>1.35899867745307</v>
      </c>
      <c r="AD321" s="35">
        <f t="shared" si="77"/>
        <v>-0.12462028498166633</v>
      </c>
      <c r="AE321" s="35">
        <f t="shared" si="78"/>
        <v>-0.15875345682985764</v>
      </c>
      <c r="AF321" s="35">
        <f t="shared" si="79"/>
        <v>-0.12628168089171676</v>
      </c>
      <c r="AG321" s="35">
        <f t="shared" si="80"/>
        <v>-0.11305282406126493</v>
      </c>
      <c r="AH321" s="35">
        <f t="shared" si="80"/>
        <v>-0.10177594767147691</v>
      </c>
    </row>
    <row r="322" spans="1:34">
      <c r="A322" s="28">
        <v>44314</v>
      </c>
      <c r="B322" s="12">
        <f>[1]!thsiFinD("ths_int_chg_ratio_index",B$1,$A$4,$A322,101)</f>
        <v>-17.830532446216999</v>
      </c>
      <c r="C322" s="12">
        <f>[1]!thsiFinD("ths_int_chg_ratio_index",C$1,$A$4,$A322,101)</f>
        <v>48.465075166772003</v>
      </c>
      <c r="D322" s="12">
        <f>[1]!thsiFinD("ths_int_chg_ratio_index",D$1,$A$4,$A322,101)</f>
        <v>29.862254803607001</v>
      </c>
      <c r="E322" s="12">
        <f>[1]!thsiFinD("ths_int_chg_ratio_index",E$1,$A$4,$A322,101)</f>
        <v>95.042090018343998</v>
      </c>
      <c r="F322" s="12">
        <f>[1]!thsiFinD("ths_adjustment_nvg_ratio_fund",F$1,$A$4,$A322,101)</f>
        <v>82.504604051564996</v>
      </c>
      <c r="G322" s="12">
        <f>[1]!thsiFinD("ths_adjustment_nvg_ratio_fund",G$1,$A$4,$A322,101)</f>
        <v>30.817253121453</v>
      </c>
      <c r="H322" s="12">
        <f>[1]!thsiFinD("ths_adjustment_nvg_ratio_fund",H$1,$A$4,$A322,101)</f>
        <v>50.692307692307999</v>
      </c>
      <c r="I322" s="12">
        <f>[1]!thsiFinD("ths_adjustment_nvg_ratio_fund",I$1,$A$4,$A322,101)</f>
        <v>55.41015625</v>
      </c>
      <c r="J322" s="32">
        <f t="shared" si="74"/>
        <v>0.46870401082229002</v>
      </c>
      <c r="K322" s="45">
        <f t="shared" si="75"/>
        <v>0.38884721885626505</v>
      </c>
      <c r="L322" s="45">
        <f t="shared" si="76"/>
        <v>0.54856080278831498</v>
      </c>
      <c r="M322" s="32">
        <f>[1]!thsiFinD("ths_int_chg_ratio_index",M$1,$A$4,$A322,101)/100</f>
        <v>0.65442443226311997</v>
      </c>
      <c r="N322" s="32">
        <f>[1]!thsiFinD("ths_int_chg_ratio_index",N$1,$A$4,$A322,101)/100</f>
        <v>0.22788131058521</v>
      </c>
      <c r="O322" s="33">
        <f t="shared" si="69"/>
        <v>1.46870401082229</v>
      </c>
      <c r="P322" s="33">
        <f t="shared" si="70"/>
        <v>1.3888472188562651</v>
      </c>
      <c r="Q322" s="33">
        <f t="shared" si="71"/>
        <v>1.5485608027883151</v>
      </c>
      <c r="R322" s="33">
        <f t="shared" si="72"/>
        <v>1.6544244322631201</v>
      </c>
      <c r="S322" s="33">
        <f t="shared" si="73"/>
        <v>1.22788131058521</v>
      </c>
      <c r="T322" s="32">
        <f t="shared" si="81"/>
        <v>1.2437722507451676E-2</v>
      </c>
      <c r="U322" s="32">
        <f t="shared" si="82"/>
        <v>1.4996023128105662E-2</v>
      </c>
      <c r="V322" s="32">
        <f t="shared" si="83"/>
        <v>1.0154221906965466E-2</v>
      </c>
      <c r="W322" s="32">
        <f t="shared" si="84"/>
        <v>7.1847960077153772E-3</v>
      </c>
      <c r="X322" s="32">
        <f t="shared" si="84"/>
        <v>5.8950586355852597E-3</v>
      </c>
      <c r="Y322" s="34">
        <f>MAX(O$4:O322)</f>
        <v>1.6571792398606491</v>
      </c>
      <c r="Z322" s="34">
        <f>MAX(P$4:P322)</f>
        <v>1.6265478360228376</v>
      </c>
      <c r="AA322" s="34">
        <f>MAX(Q$4:Q322)</f>
        <v>1.7545636889661576</v>
      </c>
      <c r="AB322" s="34">
        <f>MAX(R$4:R322)</f>
        <v>1.85199589002392</v>
      </c>
      <c r="AC322" s="34">
        <f>MAX(S$4:S322)</f>
        <v>1.35899867745307</v>
      </c>
      <c r="AD322" s="35">
        <f t="shared" si="77"/>
        <v>-0.11373255499761625</v>
      </c>
      <c r="AE322" s="35">
        <f t="shared" si="78"/>
        <v>-0.14613810421203932</v>
      </c>
      <c r="AF322" s="35">
        <f t="shared" si="79"/>
        <v>-0.11740975119531039</v>
      </c>
      <c r="AG322" s="35">
        <f t="shared" si="80"/>
        <v>-0.10668028953252595</v>
      </c>
      <c r="AH322" s="35">
        <f t="shared" si="80"/>
        <v>-9.6480864215107265E-2</v>
      </c>
    </row>
    <row r="323" spans="1:34">
      <c r="A323" s="28">
        <v>44315</v>
      </c>
      <c r="B323" s="12">
        <f>[1]!thsiFinD("ths_int_chg_ratio_index",B$1,$A$4,$A323,101)</f>
        <v>-18.392838789115999</v>
      </c>
      <c r="C323" s="12">
        <f>[1]!thsiFinD("ths_int_chg_ratio_index",C$1,$A$4,$A323,101)</f>
        <v>49.614286903591001</v>
      </c>
      <c r="D323" s="12">
        <f>[1]!thsiFinD("ths_int_chg_ratio_index",D$1,$A$4,$A323,101)</f>
        <v>29.844495085628001</v>
      </c>
      <c r="E323" s="12">
        <f>[1]!thsiFinD("ths_int_chg_ratio_index",E$1,$A$4,$A323,101)</f>
        <v>95.367098940654998</v>
      </c>
      <c r="F323" s="12">
        <f>[1]!thsiFinD("ths_adjustment_nvg_ratio_fund",F$1,$A$4,$A323,101)</f>
        <v>82.381829343155005</v>
      </c>
      <c r="G323" s="12">
        <f>[1]!thsiFinD("ths_adjustment_nvg_ratio_fund",G$1,$A$4,$A323,101)</f>
        <v>30.760499432463</v>
      </c>
      <c r="H323" s="12">
        <f>[1]!thsiFinD("ths_adjustment_nvg_ratio_fund",H$1,$A$4,$A323,101)</f>
        <v>52.923076923076998</v>
      </c>
      <c r="I323" s="12">
        <f>[1]!thsiFinD("ths_adjustment_nvg_ratio_fund",I$1,$A$4,$A323,101)</f>
        <v>55.44921875</v>
      </c>
      <c r="J323" s="32">
        <f t="shared" si="74"/>
        <v>0.47243458323681625</v>
      </c>
      <c r="K323" s="45">
        <f t="shared" si="75"/>
        <v>0.39108260535189499</v>
      </c>
      <c r="L323" s="45">
        <f t="shared" si="76"/>
        <v>0.55378656112173752</v>
      </c>
      <c r="M323" s="32">
        <f>[1]!thsiFinD("ths_int_chg_ratio_index",M$1,$A$4,$A323,101)/100</f>
        <v>0.64917697826816001</v>
      </c>
      <c r="N323" s="32">
        <f>[1]!thsiFinD("ths_int_chg_ratio_index",N$1,$A$4,$A323,101)/100</f>
        <v>0.23627464580360999</v>
      </c>
      <c r="O323" s="33">
        <f t="shared" si="69"/>
        <v>1.4724345832368162</v>
      </c>
      <c r="P323" s="33">
        <f t="shared" si="70"/>
        <v>1.391082605351895</v>
      </c>
      <c r="Q323" s="33">
        <f t="shared" si="71"/>
        <v>1.5537865611217376</v>
      </c>
      <c r="R323" s="33">
        <f t="shared" si="72"/>
        <v>1.64917697826816</v>
      </c>
      <c r="S323" s="33">
        <f t="shared" si="73"/>
        <v>1.23627464580361</v>
      </c>
      <c r="T323" s="32">
        <f t="shared" si="81"/>
        <v>2.5400437304161638E-3</v>
      </c>
      <c r="U323" s="32">
        <f t="shared" si="82"/>
        <v>1.6095265665512226E-3</v>
      </c>
      <c r="V323" s="32">
        <f t="shared" si="83"/>
        <v>3.3745903447983672E-3</v>
      </c>
      <c r="W323" s="32">
        <f t="shared" si="84"/>
        <v>-3.1717701290121525E-3</v>
      </c>
      <c r="X323" s="32">
        <f t="shared" si="84"/>
        <v>6.8356242138742918E-3</v>
      </c>
      <c r="Y323" s="34">
        <f>MAX(O$4:O323)</f>
        <v>1.6571792398606491</v>
      </c>
      <c r="Z323" s="34">
        <f>MAX(P$4:P323)</f>
        <v>1.6265478360228376</v>
      </c>
      <c r="AA323" s="34">
        <f>MAX(Q$4:Q323)</f>
        <v>1.7545636889661576</v>
      </c>
      <c r="AB323" s="34">
        <f>MAX(R$4:R323)</f>
        <v>1.85199589002392</v>
      </c>
      <c r="AC323" s="34">
        <f>MAX(S$4:S323)</f>
        <v>1.35899867745307</v>
      </c>
      <c r="AD323" s="35">
        <f t="shared" si="77"/>
        <v>-0.11148139693046599</v>
      </c>
      <c r="AE323" s="35">
        <f t="shared" si="78"/>
        <v>-0.14476379080660284</v>
      </c>
      <c r="AF323" s="35">
        <f t="shared" si="79"/>
        <v>-0.11443137066328091</v>
      </c>
      <c r="AG323" s="35">
        <f t="shared" si="80"/>
        <v>-0.10951369430584446</v>
      </c>
      <c r="AH323" s="35">
        <f t="shared" si="80"/>
        <v>-9.0304746932837299E-2</v>
      </c>
    </row>
    <row r="324" spans="1:34">
      <c r="A324" s="28">
        <v>44316</v>
      </c>
      <c r="B324" s="12">
        <f>[1]!thsiFinD("ths_int_chg_ratio_index",B$1,$A$4,$A324,101)</f>
        <v>-19.443640280985001</v>
      </c>
      <c r="C324" s="12">
        <f>[1]!thsiFinD("ths_int_chg_ratio_index",C$1,$A$4,$A324,101)</f>
        <v>49.062433484012999</v>
      </c>
      <c r="D324" s="12">
        <f>[1]!thsiFinD("ths_int_chg_ratio_index",D$1,$A$4,$A324,101)</f>
        <v>29.666495836028002</v>
      </c>
      <c r="E324" s="12">
        <f>[1]!thsiFinD("ths_int_chg_ratio_index",E$1,$A$4,$A324,101)</f>
        <v>98.795178998539001</v>
      </c>
      <c r="F324" s="12">
        <f>[1]!thsiFinD("ths_adjustment_nvg_ratio_fund",F$1,$A$4,$A324,101)</f>
        <v>84.100675260895997</v>
      </c>
      <c r="G324" s="12">
        <f>[1]!thsiFinD("ths_adjustment_nvg_ratio_fund",G$1,$A$4,$A324,101)</f>
        <v>31.214528944381001</v>
      </c>
      <c r="H324" s="12">
        <f>[1]!thsiFinD("ths_adjustment_nvg_ratio_fund",H$1,$A$4,$A324,101)</f>
        <v>50.153846153845997</v>
      </c>
      <c r="I324" s="12">
        <f>[1]!thsiFinD("ths_adjustment_nvg_ratio_fund",I$1,$A$4,$A324,101)</f>
        <v>56.474609375</v>
      </c>
      <c r="J324" s="32">
        <f t="shared" si="74"/>
        <v>0.47503015971464752</v>
      </c>
      <c r="K324" s="45">
        <f t="shared" si="75"/>
        <v>0.39520117009398747</v>
      </c>
      <c r="L324" s="45">
        <f t="shared" si="76"/>
        <v>0.55485914933530756</v>
      </c>
      <c r="M324" s="32">
        <f>[1]!thsiFinD("ths_int_chg_ratio_index",M$1,$A$4,$A324,101)/100</f>
        <v>0.66674820139665003</v>
      </c>
      <c r="N324" s="32">
        <f>[1]!thsiFinD("ths_int_chg_ratio_index",N$1,$A$4,$A324,101)/100</f>
        <v>0.22849001429044999</v>
      </c>
      <c r="O324" s="33">
        <f t="shared" ref="O324:O387" si="85">J324+1</f>
        <v>1.4750301597146476</v>
      </c>
      <c r="P324" s="33">
        <f t="shared" ref="P324:P387" si="86">K324+1</f>
        <v>1.3952011700939875</v>
      </c>
      <c r="Q324" s="33">
        <f t="shared" ref="Q324:Q387" si="87">L324+1</f>
        <v>1.5548591493353077</v>
      </c>
      <c r="R324" s="33">
        <f t="shared" ref="R324:R387" si="88">M324+1</f>
        <v>1.6667482013966501</v>
      </c>
      <c r="S324" s="33">
        <f t="shared" ref="S324:S387" si="89">N324+1</f>
        <v>1.22849001429045</v>
      </c>
      <c r="T324" s="32">
        <f t="shared" si="81"/>
        <v>1.7627788068692585E-3</v>
      </c>
      <c r="U324" s="32">
        <f t="shared" si="82"/>
        <v>2.9606902755070497E-3</v>
      </c>
      <c r="V324" s="32">
        <f t="shared" si="83"/>
        <v>6.9030601783270917E-4</v>
      </c>
      <c r="W324" s="32">
        <f t="shared" si="84"/>
        <v>1.0654540634530418E-2</v>
      </c>
      <c r="X324" s="32">
        <f t="shared" si="84"/>
        <v>-6.2968463679038411E-3</v>
      </c>
      <c r="Y324" s="34">
        <f>MAX(O$4:O324)</f>
        <v>1.6571792398606491</v>
      </c>
      <c r="Z324" s="34">
        <f>MAX(P$4:P324)</f>
        <v>1.6265478360228376</v>
      </c>
      <c r="AA324" s="34">
        <f>MAX(Q$4:Q324)</f>
        <v>1.7545636889661576</v>
      </c>
      <c r="AB324" s="34">
        <f>MAX(R$4:R324)</f>
        <v>1.85199589002392</v>
      </c>
      <c r="AC324" s="34">
        <f>MAX(S$4:S324)</f>
        <v>1.35899867745307</v>
      </c>
      <c r="AD324" s="35">
        <f t="shared" si="77"/>
        <v>-0.10991513516746587</v>
      </c>
      <c r="AE324" s="35">
        <f t="shared" si="78"/>
        <v>-0.14223170127878237</v>
      </c>
      <c r="AF324" s="35">
        <f t="shared" si="79"/>
        <v>-0.11382005730924583</v>
      </c>
      <c r="AG324" s="35">
        <f t="shared" si="80"/>
        <v>-0.1000259717773333</v>
      </c>
      <c r="AH324" s="35">
        <f t="shared" si="80"/>
        <v>-9.6032958183012496E-2</v>
      </c>
    </row>
    <row r="325" spans="1:34">
      <c r="A325" s="28">
        <v>44322</v>
      </c>
      <c r="B325" s="12">
        <f>[1]!thsiFinD("ths_int_chg_ratio_index",B$1,$A$4,$A325,101)</f>
        <v>-20.014254212442001</v>
      </c>
      <c r="C325" s="12">
        <f>[1]!thsiFinD("ths_int_chg_ratio_index",C$1,$A$4,$A325,101)</f>
        <v>48.018307396170997</v>
      </c>
      <c r="D325" s="12">
        <f>[1]!thsiFinD("ths_int_chg_ratio_index",D$1,$A$4,$A325,101)</f>
        <v>28.478467788422002</v>
      </c>
      <c r="E325" s="12">
        <f>[1]!thsiFinD("ths_int_chg_ratio_index",E$1,$A$4,$A325,101)</f>
        <v>93.321141134632001</v>
      </c>
      <c r="F325" s="12">
        <f>[1]!thsiFinD("ths_adjustment_nvg_ratio_fund",F$1,$A$4,$A325,101)</f>
        <v>82.44321669736</v>
      </c>
      <c r="G325" s="12">
        <f>[1]!thsiFinD("ths_adjustment_nvg_ratio_fund",G$1,$A$4,$A325,101)</f>
        <v>29.114642451759</v>
      </c>
      <c r="H325" s="12">
        <f>[1]!thsiFinD("ths_adjustment_nvg_ratio_fund",H$1,$A$4,$A325,101)</f>
        <v>54.307692307692001</v>
      </c>
      <c r="I325" s="12">
        <f>[1]!thsiFinD("ths_adjustment_nvg_ratio_fund",I$1,$A$4,$A325,101)</f>
        <v>54.306640625</v>
      </c>
      <c r="J325" s="32">
        <f t="shared" ref="J325:J388" si="90">50%*K325+50%*L325</f>
        <v>0.46246981773574253</v>
      </c>
      <c r="K325" s="45">
        <f t="shared" ref="K325:K388" si="91">SUMPRODUCT(B325:E325,B$3:E$3)/100</f>
        <v>0.37450915526695749</v>
      </c>
      <c r="L325" s="45">
        <f t="shared" ref="L325:L388" si="92">SUMPRODUCT(F325:I325,F$3:I$3)/100</f>
        <v>0.55043048020452756</v>
      </c>
      <c r="M325" s="32">
        <f>[1]!thsiFinD("ths_int_chg_ratio_index",M$1,$A$4,$A325,101)/100</f>
        <v>0.61776459926267002</v>
      </c>
      <c r="N325" s="32">
        <f>[1]!thsiFinD("ths_int_chg_ratio_index",N$1,$A$4,$A325,101)/100</f>
        <v>0.21712904986094</v>
      </c>
      <c r="O325" s="33">
        <f t="shared" si="85"/>
        <v>1.4624698177357425</v>
      </c>
      <c r="P325" s="33">
        <f t="shared" si="86"/>
        <v>1.3745091552669575</v>
      </c>
      <c r="Q325" s="33">
        <f t="shared" si="87"/>
        <v>1.5504304802045277</v>
      </c>
      <c r="R325" s="33">
        <f t="shared" si="88"/>
        <v>1.6177645992626699</v>
      </c>
      <c r="S325" s="33">
        <f t="shared" si="89"/>
        <v>1.2171290498609399</v>
      </c>
      <c r="T325" s="32">
        <f t="shared" si="81"/>
        <v>-8.5153119725599469E-3</v>
      </c>
      <c r="U325" s="32">
        <f t="shared" si="82"/>
        <v>-1.4830846813034149E-2</v>
      </c>
      <c r="V325" s="32">
        <f t="shared" si="83"/>
        <v>-2.8482767282639321E-3</v>
      </c>
      <c r="W325" s="32">
        <f t="shared" si="84"/>
        <v>-2.938872355940414E-2</v>
      </c>
      <c r="X325" s="32">
        <f t="shared" si="84"/>
        <v>-9.2479094639380532E-3</v>
      </c>
      <c r="Y325" s="34">
        <f>MAX(O$4:O325)</f>
        <v>1.6571792398606491</v>
      </c>
      <c r="Z325" s="34">
        <f>MAX(P$4:P325)</f>
        <v>1.6265478360228376</v>
      </c>
      <c r="AA325" s="34">
        <f>MAX(Q$4:Q325)</f>
        <v>1.7545636889661576</v>
      </c>
      <c r="AB325" s="34">
        <f>MAX(R$4:R325)</f>
        <v>1.85199589002392</v>
      </c>
      <c r="AC325" s="34">
        <f>MAX(S$4:S325)</f>
        <v>1.35899867745307</v>
      </c>
      <c r="AD325" s="35">
        <f t="shared" si="77"/>
        <v>-0.11749448547356867</v>
      </c>
      <c r="AE325" s="35">
        <f t="shared" si="78"/>
        <v>-0.15495313151819368</v>
      </c>
      <c r="AF325" s="35">
        <f t="shared" si="79"/>
        <v>-0.11634414301706619</v>
      </c>
      <c r="AG325" s="35">
        <f t="shared" si="80"/>
        <v>-0.12647505970341255</v>
      </c>
      <c r="AH325" s="35">
        <f t="shared" si="80"/>
        <v>-0.10439276354411997</v>
      </c>
    </row>
    <row r="326" spans="1:34">
      <c r="A326" s="28">
        <v>44323</v>
      </c>
      <c r="B326" s="12">
        <f>[1]!thsiFinD("ths_int_chg_ratio_index",B$1,$A$4,$A326,101)</f>
        <v>-21.213161611377</v>
      </c>
      <c r="C326" s="12">
        <f>[1]!thsiFinD("ths_int_chg_ratio_index",C$1,$A$4,$A326,101)</f>
        <v>41.377039356815999</v>
      </c>
      <c r="D326" s="12">
        <f>[1]!thsiFinD("ths_int_chg_ratio_index",D$1,$A$4,$A326,101)</f>
        <v>23.945071771424001</v>
      </c>
      <c r="E326" s="12">
        <f>[1]!thsiFinD("ths_int_chg_ratio_index",E$1,$A$4,$A326,101)</f>
        <v>85.873304614529999</v>
      </c>
      <c r="F326" s="12">
        <f>[1]!thsiFinD("ths_adjustment_nvg_ratio_fund",F$1,$A$4,$A326,101)</f>
        <v>76.058931860037006</v>
      </c>
      <c r="G326" s="12">
        <f>[1]!thsiFinD("ths_adjustment_nvg_ratio_fund",G$1,$A$4,$A326,101)</f>
        <v>24.290578887628001</v>
      </c>
      <c r="H326" s="12">
        <f>[1]!thsiFinD("ths_adjustment_nvg_ratio_fund",H$1,$A$4,$A326,101)</f>
        <v>56.461538461537998</v>
      </c>
      <c r="I326" s="12">
        <f>[1]!thsiFinD("ths_adjustment_nvg_ratio_fund",I$1,$A$4,$A326,101)</f>
        <v>48.427734375</v>
      </c>
      <c r="J326" s="32">
        <f t="shared" si="90"/>
        <v>0.41902629714449502</v>
      </c>
      <c r="K326" s="45">
        <f t="shared" si="91"/>
        <v>0.32495563532848254</v>
      </c>
      <c r="L326" s="45">
        <f t="shared" si="92"/>
        <v>0.51309695896050755</v>
      </c>
      <c r="M326" s="32">
        <f>[1]!thsiFinD("ths_int_chg_ratio_index",M$1,$A$4,$A326,101)/100</f>
        <v>0.55695885233512998</v>
      </c>
      <c r="N326" s="32">
        <f>[1]!thsiFinD("ths_int_chg_ratio_index",N$1,$A$4,$A326,101)/100</f>
        <v>0.20315641050402999</v>
      </c>
      <c r="O326" s="33">
        <f t="shared" si="85"/>
        <v>1.4190262971444949</v>
      </c>
      <c r="P326" s="33">
        <f t="shared" si="86"/>
        <v>1.3249556353284826</v>
      </c>
      <c r="Q326" s="33">
        <f t="shared" si="87"/>
        <v>1.5130969589605074</v>
      </c>
      <c r="R326" s="33">
        <f t="shared" si="88"/>
        <v>1.5569588523351299</v>
      </c>
      <c r="S326" s="33">
        <f t="shared" si="89"/>
        <v>1.20315641050403</v>
      </c>
      <c r="T326" s="32">
        <f t="shared" si="81"/>
        <v>-2.9705584391826023E-2</v>
      </c>
      <c r="U326" s="32">
        <f t="shared" si="82"/>
        <v>-3.6051793288237932E-2</v>
      </c>
      <c r="V326" s="32">
        <f t="shared" si="83"/>
        <v>-2.4079455171118203E-2</v>
      </c>
      <c r="W326" s="32">
        <f t="shared" si="84"/>
        <v>-3.7586276121540529E-2</v>
      </c>
      <c r="X326" s="32">
        <f t="shared" si="84"/>
        <v>-1.1479998245466527E-2</v>
      </c>
      <c r="Y326" s="34">
        <f>MAX(O$4:O326)</f>
        <v>1.6571792398606491</v>
      </c>
      <c r="Z326" s="34">
        <f>MAX(P$4:P326)</f>
        <v>1.6265478360228376</v>
      </c>
      <c r="AA326" s="34">
        <f>MAX(Q$4:Q326)</f>
        <v>1.7545636889661576</v>
      </c>
      <c r="AB326" s="34">
        <f>MAX(R$4:R326)</f>
        <v>1.85199589002392</v>
      </c>
      <c r="AC326" s="34">
        <f>MAX(S$4:S326)</f>
        <v>1.35899867745307</v>
      </c>
      <c r="AD326" s="35">
        <f t="shared" ref="AD326:AD389" si="93">O326/Y326-1</f>
        <v>-0.14370982751158545</v>
      </c>
      <c r="AE326" s="35">
        <f t="shared" ref="AE326:AE389" si="94">P326/Z326-1</f>
        <v>-0.18541858653957255</v>
      </c>
      <c r="AF326" s="35">
        <f t="shared" ref="AF326:AF389" si="95">Q326/AA326-1</f>
        <v>-0.13762209461198283</v>
      </c>
      <c r="AG326" s="35">
        <f t="shared" ref="AG326:AH389" si="96">R326/AB326-1</f>
        <v>-0.15930760930845234</v>
      </c>
      <c r="AH326" s="35">
        <f t="shared" si="96"/>
        <v>-0.1146743330472606</v>
      </c>
    </row>
    <row r="327" spans="1:34">
      <c r="A327" s="28">
        <v>44326</v>
      </c>
      <c r="B327" s="12">
        <f>[1]!thsiFinD("ths_int_chg_ratio_index",B$1,$A$4,$A327,101)</f>
        <v>-22.131596408703999</v>
      </c>
      <c r="C327" s="12">
        <f>[1]!thsiFinD("ths_int_chg_ratio_index",C$1,$A$4,$A327,101)</f>
        <v>38.507748638818001</v>
      </c>
      <c r="D327" s="12">
        <f>[1]!thsiFinD("ths_int_chg_ratio_index",D$1,$A$4,$A327,101)</f>
        <v>23.022174444560001</v>
      </c>
      <c r="E327" s="12">
        <f>[1]!thsiFinD("ths_int_chg_ratio_index",E$1,$A$4,$A327,101)</f>
        <v>86.949778350667998</v>
      </c>
      <c r="F327" s="12">
        <f>[1]!thsiFinD("ths_adjustment_nvg_ratio_fund",F$1,$A$4,$A327,101)</f>
        <v>76.120319214242002</v>
      </c>
      <c r="G327" s="12">
        <f>[1]!thsiFinD("ths_adjustment_nvg_ratio_fund",G$1,$A$4,$A327,101)</f>
        <v>24.006810442679001</v>
      </c>
      <c r="H327" s="12">
        <f>[1]!thsiFinD("ths_adjustment_nvg_ratio_fund",H$1,$A$4,$A327,101)</f>
        <v>60.538461538462002</v>
      </c>
      <c r="I327" s="12">
        <f>[1]!thsiFinD("ths_adjustment_nvg_ratio_fund",I$1,$A$4,$A327,101)</f>
        <v>47.3828125</v>
      </c>
      <c r="J327" s="32">
        <f t="shared" si="90"/>
        <v>0.41799563590090627</v>
      </c>
      <c r="K327" s="45">
        <f t="shared" si="91"/>
        <v>0.31587026256335499</v>
      </c>
      <c r="L327" s="45">
        <f t="shared" si="92"/>
        <v>0.5201210092384575</v>
      </c>
      <c r="M327" s="32">
        <f>[1]!thsiFinD("ths_int_chg_ratio_index",M$1,$A$4,$A327,101)/100</f>
        <v>0.56157788277573994</v>
      </c>
      <c r="N327" s="32">
        <f>[1]!thsiFinD("ths_int_chg_ratio_index",N$1,$A$4,$A327,101)/100</f>
        <v>0.20385839242662002</v>
      </c>
      <c r="O327" s="33">
        <f t="shared" si="85"/>
        <v>1.4179956359009063</v>
      </c>
      <c r="P327" s="33">
        <f t="shared" si="86"/>
        <v>1.3158702625633549</v>
      </c>
      <c r="Q327" s="33">
        <f t="shared" si="87"/>
        <v>1.5201210092384576</v>
      </c>
      <c r="R327" s="33">
        <f t="shared" si="88"/>
        <v>1.5615778827757398</v>
      </c>
      <c r="S327" s="33">
        <f t="shared" si="89"/>
        <v>1.20385839242662</v>
      </c>
      <c r="T327" s="32">
        <f t="shared" ref="T327:T390" si="97">O327/O326-1</f>
        <v>-7.2631581645998811E-4</v>
      </c>
      <c r="U327" s="32">
        <f t="shared" ref="U327:U390" si="98">P327/P326-1</f>
        <v>-6.8571147009577338E-3</v>
      </c>
      <c r="V327" s="32">
        <f t="shared" ref="V327:V390" si="99">Q327/Q326-1</f>
        <v>4.6421679961445861E-3</v>
      </c>
      <c r="W327" s="32">
        <f t="shared" ref="W327:X390" si="100">R327/R326-1</f>
        <v>2.9667003939650716E-3</v>
      </c>
      <c r="X327" s="32">
        <f t="shared" si="100"/>
        <v>5.8345026171280345E-4</v>
      </c>
      <c r="Y327" s="34">
        <f>MAX(O$4:O327)</f>
        <v>1.6571792398606491</v>
      </c>
      <c r="Z327" s="34">
        <f>MAX(P$4:P327)</f>
        <v>1.6265478360228376</v>
      </c>
      <c r="AA327" s="34">
        <f>MAX(Q$4:Q327)</f>
        <v>1.7545636889661576</v>
      </c>
      <c r="AB327" s="34">
        <f>MAX(R$4:R327)</f>
        <v>1.85199589002392</v>
      </c>
      <c r="AC327" s="34">
        <f>MAX(S$4:S327)</f>
        <v>1.35899867745307</v>
      </c>
      <c r="AD327" s="35">
        <f t="shared" si="93"/>
        <v>-0.14433176460734298</v>
      </c>
      <c r="AE327" s="35">
        <f t="shared" si="94"/>
        <v>-0.19100426472493892</v>
      </c>
      <c r="AF327" s="35">
        <f t="shared" si="95"/>
        <v>-0.13361879149900835</v>
      </c>
      <c r="AG327" s="35">
        <f t="shared" si="96"/>
        <v>-0.15681352686178429</v>
      </c>
      <c r="AH327" s="35">
        <f t="shared" si="96"/>
        <v>-0.11415778955517597</v>
      </c>
    </row>
    <row r="328" spans="1:34">
      <c r="A328" s="28">
        <v>44327</v>
      </c>
      <c r="B328" s="12">
        <f>[1]!thsiFinD("ths_int_chg_ratio_index",B$1,$A$4,$A328,101)</f>
        <v>-21.469322469870999</v>
      </c>
      <c r="C328" s="12">
        <f>[1]!thsiFinD("ths_int_chg_ratio_index",C$1,$A$4,$A328,101)</f>
        <v>39.38451089374</v>
      </c>
      <c r="D328" s="12">
        <f>[1]!thsiFinD("ths_int_chg_ratio_index",D$1,$A$4,$A328,101)</f>
        <v>23.377309964643</v>
      </c>
      <c r="E328" s="12">
        <f>[1]!thsiFinD("ths_int_chg_ratio_index",E$1,$A$4,$A328,101)</f>
        <v>86.537615071139996</v>
      </c>
      <c r="F328" s="12">
        <f>[1]!thsiFinD("ths_adjustment_nvg_ratio_fund",F$1,$A$4,$A328,101)</f>
        <v>74.708410067526003</v>
      </c>
      <c r="G328" s="12">
        <f>[1]!thsiFinD("ths_adjustment_nvg_ratio_fund",G$1,$A$4,$A328,101)</f>
        <v>23.893303064699001</v>
      </c>
      <c r="H328" s="12">
        <f>[1]!thsiFinD("ths_adjustment_nvg_ratio_fund",H$1,$A$4,$A328,101)</f>
        <v>55.384615384615003</v>
      </c>
      <c r="I328" s="12">
        <f>[1]!thsiFinD("ths_adjustment_nvg_ratio_fund",I$1,$A$4,$A328,101)</f>
        <v>46.71875</v>
      </c>
      <c r="J328" s="32">
        <f t="shared" si="90"/>
        <v>0.41066898997061502</v>
      </c>
      <c r="K328" s="45">
        <f t="shared" si="91"/>
        <v>0.31957528364913002</v>
      </c>
      <c r="L328" s="45">
        <f t="shared" si="92"/>
        <v>0.50176269629210002</v>
      </c>
      <c r="M328" s="32">
        <f>[1]!thsiFinD("ths_int_chg_ratio_index",M$1,$A$4,$A328,101)/100</f>
        <v>0.56701098959112006</v>
      </c>
      <c r="N328" s="32">
        <f>[1]!thsiFinD("ths_int_chg_ratio_index",N$1,$A$4,$A328,101)/100</f>
        <v>0.20864936895443001</v>
      </c>
      <c r="O328" s="33">
        <f t="shared" si="85"/>
        <v>1.4106689899706151</v>
      </c>
      <c r="P328" s="33">
        <f t="shared" si="86"/>
        <v>1.3195752836491299</v>
      </c>
      <c r="Q328" s="33">
        <f t="shared" si="87"/>
        <v>1.5017626962921</v>
      </c>
      <c r="R328" s="33">
        <f t="shared" si="88"/>
        <v>1.56701098959112</v>
      </c>
      <c r="S328" s="33">
        <f t="shared" si="89"/>
        <v>1.20864936895443</v>
      </c>
      <c r="T328" s="32">
        <f t="shared" si="97"/>
        <v>-5.1669030177489139E-3</v>
      </c>
      <c r="U328" s="32">
        <f t="shared" si="98"/>
        <v>2.8156431459720466E-3</v>
      </c>
      <c r="V328" s="32">
        <f t="shared" si="99"/>
        <v>-1.2076876008413673E-2</v>
      </c>
      <c r="W328" s="32">
        <f t="shared" si="100"/>
        <v>3.479241653783216E-3</v>
      </c>
      <c r="X328" s="32">
        <f t="shared" si="100"/>
        <v>3.9796844528805497E-3</v>
      </c>
      <c r="Y328" s="34">
        <f>MAX(O$4:O328)</f>
        <v>1.6571792398606491</v>
      </c>
      <c r="Z328" s="34">
        <f>MAX(P$4:P328)</f>
        <v>1.6265478360228376</v>
      </c>
      <c r="AA328" s="34">
        <f>MAX(Q$4:Q328)</f>
        <v>1.7545636889661576</v>
      </c>
      <c r="AB328" s="34">
        <f>MAX(R$4:R328)</f>
        <v>1.85199589002392</v>
      </c>
      <c r="AC328" s="34">
        <f>MAX(S$4:S328)</f>
        <v>1.35899867745307</v>
      </c>
      <c r="AD328" s="35">
        <f t="shared" si="93"/>
        <v>-0.14875291939498525</v>
      </c>
      <c r="AE328" s="35">
        <f t="shared" si="94"/>
        <v>-0.18872642142779106</v>
      </c>
      <c r="AF328" s="35">
        <f t="shared" si="95"/>
        <v>-0.14408196993009448</v>
      </c>
      <c r="AG328" s="35">
        <f t="shared" si="96"/>
        <v>-0.15387987736253517</v>
      </c>
      <c r="AH328" s="35">
        <f t="shared" si="96"/>
        <v>-0.11063241708256333</v>
      </c>
    </row>
    <row r="329" spans="1:34">
      <c r="A329" s="28">
        <v>44328</v>
      </c>
      <c r="B329" s="12">
        <f>[1]!thsiFinD("ths_int_chg_ratio_index",B$1,$A$4,$A329,101)</f>
        <v>-20.819237520348999</v>
      </c>
      <c r="C329" s="12">
        <f>[1]!thsiFinD("ths_int_chg_ratio_index",C$1,$A$4,$A329,101)</f>
        <v>41.593216176600002</v>
      </c>
      <c r="D329" s="12">
        <f>[1]!thsiFinD("ths_int_chg_ratio_index",D$1,$A$4,$A329,101)</f>
        <v>24.6325621242</v>
      </c>
      <c r="E329" s="12">
        <f>[1]!thsiFinD("ths_int_chg_ratio_index",E$1,$A$4,$A329,101)</f>
        <v>89.044377877144001</v>
      </c>
      <c r="F329" s="12">
        <f>[1]!thsiFinD("ths_adjustment_nvg_ratio_fund",F$1,$A$4,$A329,101)</f>
        <v>75.076734192756007</v>
      </c>
      <c r="G329" s="12">
        <f>[1]!thsiFinD("ths_adjustment_nvg_ratio_fund",G$1,$A$4,$A329,101)</f>
        <v>24.858115777525999</v>
      </c>
      <c r="H329" s="12">
        <f>[1]!thsiFinD("ths_adjustment_nvg_ratio_fund",H$1,$A$4,$A329,101)</f>
        <v>58.384615384615003</v>
      </c>
      <c r="I329" s="12">
        <f>[1]!thsiFinD("ths_adjustment_nvg_ratio_fund",I$1,$A$4,$A329,101)</f>
        <v>47.568359375</v>
      </c>
      <c r="J329" s="32">
        <f t="shared" si="90"/>
        <v>0.42542342923436505</v>
      </c>
      <c r="K329" s="45">
        <f t="shared" si="91"/>
        <v>0.33612729664398749</v>
      </c>
      <c r="L329" s="45">
        <f t="shared" si="92"/>
        <v>0.51471956182474254</v>
      </c>
      <c r="M329" s="32">
        <f>[1]!thsiFinD("ths_int_chg_ratio_index",M$1,$A$4,$A329,101)/100</f>
        <v>0.59493115985597</v>
      </c>
      <c r="N329" s="32">
        <f>[1]!thsiFinD("ths_int_chg_ratio_index",N$1,$A$4,$A329,101)/100</f>
        <v>0.21505507203530999</v>
      </c>
      <c r="O329" s="33">
        <f t="shared" si="85"/>
        <v>1.425423429234365</v>
      </c>
      <c r="P329" s="33">
        <f t="shared" si="86"/>
        <v>1.3361272966439874</v>
      </c>
      <c r="Q329" s="33">
        <f t="shared" si="87"/>
        <v>1.5147195618247427</v>
      </c>
      <c r="R329" s="33">
        <f t="shared" si="88"/>
        <v>1.5949311598559701</v>
      </c>
      <c r="S329" s="33">
        <f t="shared" si="89"/>
        <v>1.2150550720353099</v>
      </c>
      <c r="T329" s="32">
        <f t="shared" si="97"/>
        <v>1.0459178849644424E-2</v>
      </c>
      <c r="U329" s="32">
        <f t="shared" si="98"/>
        <v>1.2543439696055092E-2</v>
      </c>
      <c r="V329" s="32">
        <f t="shared" si="99"/>
        <v>8.6277715944294009E-3</v>
      </c>
      <c r="W329" s="32">
        <f t="shared" si="100"/>
        <v>1.7817469341510739E-2</v>
      </c>
      <c r="X329" s="32">
        <f t="shared" si="100"/>
        <v>5.2998853475771934E-3</v>
      </c>
      <c r="Y329" s="34">
        <f>MAX(O$4:O329)</f>
        <v>1.6571792398606491</v>
      </c>
      <c r="Z329" s="34">
        <f>MAX(P$4:P329)</f>
        <v>1.6265478360228376</v>
      </c>
      <c r="AA329" s="34">
        <f>MAX(Q$4:Q329)</f>
        <v>1.7545636889661576</v>
      </c>
      <c r="AB329" s="34">
        <f>MAX(R$4:R329)</f>
        <v>1.85199589002392</v>
      </c>
      <c r="AC329" s="34">
        <f>MAX(S$4:S329)</f>
        <v>1.35899867745307</v>
      </c>
      <c r="AD329" s="35">
        <f t="shared" si="93"/>
        <v>-0.13984957393369968</v>
      </c>
      <c r="AE329" s="35">
        <f t="shared" si="94"/>
        <v>-0.17855026021796783</v>
      </c>
      <c r="AF329" s="35">
        <f t="shared" si="95"/>
        <v>-0.13669730466309737</v>
      </c>
      <c r="AG329" s="35">
        <f t="shared" si="96"/>
        <v>-0.13880415801820689</v>
      </c>
      <c r="AH329" s="35">
        <f t="shared" si="96"/>
        <v>-0.10591887086124918</v>
      </c>
    </row>
    <row r="330" spans="1:34">
      <c r="A330" s="28">
        <v>44329</v>
      </c>
      <c r="B330" s="12">
        <f>[1]!thsiFinD("ths_int_chg_ratio_index",B$1,$A$4,$A330,101)</f>
        <v>-21.169042139676002</v>
      </c>
      <c r="C330" s="12">
        <f>[1]!thsiFinD("ths_int_chg_ratio_index",C$1,$A$4,$A330,101)</f>
        <v>41.564616361597999</v>
      </c>
      <c r="D330" s="12">
        <f>[1]!thsiFinD("ths_int_chg_ratio_index",D$1,$A$4,$A330,101)</f>
        <v>25.080644417887999</v>
      </c>
      <c r="E330" s="12">
        <f>[1]!thsiFinD("ths_int_chg_ratio_index",E$1,$A$4,$A330,101)</f>
        <v>87.903694728022998</v>
      </c>
      <c r="F330" s="12">
        <f>[1]!thsiFinD("ths_adjustment_nvg_ratio_fund",F$1,$A$4,$A330,101)</f>
        <v>74.094536525476002</v>
      </c>
      <c r="G330" s="12">
        <f>[1]!thsiFinD("ths_adjustment_nvg_ratio_fund",G$1,$A$4,$A330,101)</f>
        <v>23.382519863791</v>
      </c>
      <c r="H330" s="12">
        <f>[1]!thsiFinD("ths_adjustment_nvg_ratio_fund",H$1,$A$4,$A330,101)</f>
        <v>54.076923076923002</v>
      </c>
      <c r="I330" s="12">
        <f>[1]!thsiFinD("ths_adjustment_nvg_ratio_fund",I$1,$A$4,$A330,101)</f>
        <v>45.390625</v>
      </c>
      <c r="J330" s="32">
        <f t="shared" si="90"/>
        <v>0.41290564729252877</v>
      </c>
      <c r="K330" s="45">
        <f t="shared" si="91"/>
        <v>0.33344978341958253</v>
      </c>
      <c r="L330" s="45">
        <f t="shared" si="92"/>
        <v>0.49236151116547505</v>
      </c>
      <c r="M330" s="32">
        <f>[1]!thsiFinD("ths_int_chg_ratio_index",M$1,$A$4,$A330,101)/100</f>
        <v>0.59208575420114007</v>
      </c>
      <c r="N330" s="32">
        <f>[1]!thsiFinD("ths_int_chg_ratio_index",N$1,$A$4,$A330,101)/100</f>
        <v>0.20235226014386998</v>
      </c>
      <c r="O330" s="33">
        <f t="shared" si="85"/>
        <v>1.4129056472925288</v>
      </c>
      <c r="P330" s="33">
        <f t="shared" si="86"/>
        <v>1.3334497834195824</v>
      </c>
      <c r="Q330" s="33">
        <f t="shared" si="87"/>
        <v>1.4923615111654751</v>
      </c>
      <c r="R330" s="33">
        <f t="shared" si="88"/>
        <v>1.5920857542011402</v>
      </c>
      <c r="S330" s="33">
        <f t="shared" si="89"/>
        <v>1.2023522601438699</v>
      </c>
      <c r="T330" s="32">
        <f t="shared" si="97"/>
        <v>-8.7817989273264452E-3</v>
      </c>
      <c r="U330" s="32">
        <f t="shared" si="98"/>
        <v>-2.0039357261320001E-3</v>
      </c>
      <c r="V330" s="32">
        <f t="shared" si="99"/>
        <v>-1.4760521500318813E-2</v>
      </c>
      <c r="W330" s="32">
        <f t="shared" si="100"/>
        <v>-1.7840303872970198E-3</v>
      </c>
      <c r="X330" s="32">
        <f t="shared" si="100"/>
        <v>-1.0454515341565496E-2</v>
      </c>
      <c r="Y330" s="34">
        <f>MAX(O$4:O330)</f>
        <v>1.6571792398606491</v>
      </c>
      <c r="Z330" s="34">
        <f>MAX(P$4:P330)</f>
        <v>1.6265478360228376</v>
      </c>
      <c r="AA330" s="34">
        <f>MAX(Q$4:Q330)</f>
        <v>1.7545636889661576</v>
      </c>
      <c r="AB330" s="34">
        <f>MAX(R$4:R330)</f>
        <v>1.85199589002392</v>
      </c>
      <c r="AC330" s="34">
        <f>MAX(S$4:S330)</f>
        <v>1.35899867745307</v>
      </c>
      <c r="AD330" s="35">
        <f t="shared" si="93"/>
        <v>-0.14740324202266808</v>
      </c>
      <c r="AE330" s="35">
        <f t="shared" si="94"/>
        <v>-0.18019639269873888</v>
      </c>
      <c r="AF330" s="35">
        <f t="shared" si="95"/>
        <v>-0.14944010265890084</v>
      </c>
      <c r="AG330" s="35">
        <f t="shared" si="96"/>
        <v>-0.1403405575697162</v>
      </c>
      <c r="AH330" s="35">
        <f t="shared" si="96"/>
        <v>-0.11526605574243431</v>
      </c>
    </row>
    <row r="331" spans="1:34">
      <c r="A331" s="28">
        <v>44330</v>
      </c>
      <c r="B331" s="12">
        <f>[1]!thsiFinD("ths_int_chg_ratio_index",B$1,$A$4,$A331,101)</f>
        <v>-19.791875118779</v>
      </c>
      <c r="C331" s="12">
        <f>[1]!thsiFinD("ths_int_chg_ratio_index",C$1,$A$4,$A331,101)</f>
        <v>45.140695933224997</v>
      </c>
      <c r="D331" s="12">
        <f>[1]!thsiFinD("ths_int_chg_ratio_index",D$1,$A$4,$A331,101)</f>
        <v>27.538046101521001</v>
      </c>
      <c r="E331" s="12">
        <f>[1]!thsiFinD("ths_int_chg_ratio_index",E$1,$A$4,$A331,101)</f>
        <v>94.319665814401006</v>
      </c>
      <c r="F331" s="12">
        <f>[1]!thsiFinD("ths_adjustment_nvg_ratio_fund",F$1,$A$4,$A331,101)</f>
        <v>76.427255985266996</v>
      </c>
      <c r="G331" s="12">
        <f>[1]!thsiFinD("ths_adjustment_nvg_ratio_fund",G$1,$A$4,$A331,101)</f>
        <v>26.447219069239999</v>
      </c>
      <c r="H331" s="12">
        <f>[1]!thsiFinD("ths_adjustment_nvg_ratio_fund",H$1,$A$4,$A331,101)</f>
        <v>53.153846153845997</v>
      </c>
      <c r="I331" s="12">
        <f>[1]!thsiFinD("ths_adjustment_nvg_ratio_fund",I$1,$A$4,$A331,101)</f>
        <v>48.80859375</v>
      </c>
      <c r="J331" s="32">
        <f t="shared" si="90"/>
        <v>0.44005430961090125</v>
      </c>
      <c r="K331" s="45">
        <f t="shared" si="91"/>
        <v>0.36801633182591997</v>
      </c>
      <c r="L331" s="45">
        <f t="shared" si="92"/>
        <v>0.51209228739588253</v>
      </c>
      <c r="M331" s="32">
        <f>[1]!thsiFinD("ths_int_chg_ratio_index",M$1,$A$4,$A331,101)/100</f>
        <v>0.63483087409337002</v>
      </c>
      <c r="N331" s="32">
        <f>[1]!thsiFinD("ths_int_chg_ratio_index",N$1,$A$4,$A331,101)/100</f>
        <v>0.22785201431547</v>
      </c>
      <c r="O331" s="33">
        <f t="shared" si="85"/>
        <v>1.4400543096109013</v>
      </c>
      <c r="P331" s="33">
        <f t="shared" si="86"/>
        <v>1.36801633182592</v>
      </c>
      <c r="Q331" s="33">
        <f t="shared" si="87"/>
        <v>1.5120922873958826</v>
      </c>
      <c r="R331" s="33">
        <f t="shared" si="88"/>
        <v>1.6348308740933701</v>
      </c>
      <c r="S331" s="33">
        <f t="shared" si="89"/>
        <v>1.2278520143154701</v>
      </c>
      <c r="T331" s="32">
        <f t="shared" si="97"/>
        <v>1.9214773732694646E-2</v>
      </c>
      <c r="U331" s="32">
        <f t="shared" si="98"/>
        <v>2.5922647283869171E-2</v>
      </c>
      <c r="V331" s="32">
        <f t="shared" si="99"/>
        <v>1.3221177364054704E-2</v>
      </c>
      <c r="W331" s="32">
        <f t="shared" si="100"/>
        <v>2.6848503467502116E-2</v>
      </c>
      <c r="X331" s="32">
        <f t="shared" si="100"/>
        <v>2.120822242938103E-2</v>
      </c>
      <c r="Y331" s="34">
        <f>MAX(O$4:O331)</f>
        <v>1.6571792398606491</v>
      </c>
      <c r="Z331" s="34">
        <f>MAX(P$4:P331)</f>
        <v>1.6265478360228376</v>
      </c>
      <c r="AA331" s="34">
        <f>MAX(Q$4:Q331)</f>
        <v>1.7545636889661576</v>
      </c>
      <c r="AB331" s="34">
        <f>MAX(R$4:R331)</f>
        <v>1.85199589002392</v>
      </c>
      <c r="AC331" s="34">
        <f>MAX(S$4:S331)</f>
        <v>1.35899867745307</v>
      </c>
      <c r="AD331" s="35">
        <f t="shared" si="93"/>
        <v>-0.13102078823290453</v>
      </c>
      <c r="AE331" s="35">
        <f t="shared" si="94"/>
        <v>-0.15894491294462465</v>
      </c>
      <c r="AF331" s="35">
        <f t="shared" si="95"/>
        <v>-0.13819469939740203</v>
      </c>
      <c r="AG331" s="35">
        <f t="shared" si="96"/>
        <v>-0.11725998804875581</v>
      </c>
      <c r="AH331" s="35">
        <f t="shared" si="96"/>
        <v>-9.6502421461796328E-2</v>
      </c>
    </row>
    <row r="332" spans="1:34">
      <c r="A332" s="28">
        <v>44333</v>
      </c>
      <c r="B332" s="12">
        <f>[1]!thsiFinD("ths_int_chg_ratio_index",B$1,$A$4,$A332,101)</f>
        <v>-19.665517640676999</v>
      </c>
      <c r="C332" s="12">
        <f>[1]!thsiFinD("ths_int_chg_ratio_index",C$1,$A$4,$A332,101)</f>
        <v>47.043440307331998</v>
      </c>
      <c r="D332" s="12">
        <f>[1]!thsiFinD("ths_int_chg_ratio_index",D$1,$A$4,$A332,101)</f>
        <v>30.321261628397998</v>
      </c>
      <c r="E332" s="12">
        <f>[1]!thsiFinD("ths_int_chg_ratio_index",E$1,$A$4,$A332,101)</f>
        <v>100.36869344188</v>
      </c>
      <c r="F332" s="12">
        <f>[1]!thsiFinD("ths_adjustment_nvg_ratio_fund",F$1,$A$4,$A332,101)</f>
        <v>79.987722529159001</v>
      </c>
      <c r="G332" s="12">
        <f>[1]!thsiFinD("ths_adjustment_nvg_ratio_fund",G$1,$A$4,$A332,101)</f>
        <v>29.909194097615998</v>
      </c>
      <c r="H332" s="12">
        <f>[1]!thsiFinD("ths_adjustment_nvg_ratio_fund",H$1,$A$4,$A332,101)</f>
        <v>54.846153846154003</v>
      </c>
      <c r="I332" s="12">
        <f>[1]!thsiFinD("ths_adjustment_nvg_ratio_fund",I$1,$A$4,$A332,101)</f>
        <v>53.69140625</v>
      </c>
      <c r="J332" s="32">
        <f t="shared" si="90"/>
        <v>0.47062794307482747</v>
      </c>
      <c r="K332" s="45">
        <f t="shared" si="91"/>
        <v>0.39516969434233246</v>
      </c>
      <c r="L332" s="45">
        <f t="shared" si="92"/>
        <v>0.54608619180732243</v>
      </c>
      <c r="M332" s="32">
        <f>[1]!thsiFinD("ths_int_chg_ratio_index",M$1,$A$4,$A332,101)/100</f>
        <v>0.67913952508464004</v>
      </c>
      <c r="N332" s="32">
        <f>[1]!thsiFinD("ths_int_chg_ratio_index",N$1,$A$4,$A332,101)/100</f>
        <v>0.24387025649460001</v>
      </c>
      <c r="O332" s="33">
        <f t="shared" si="85"/>
        <v>1.4706279430748275</v>
      </c>
      <c r="P332" s="33">
        <f t="shared" si="86"/>
        <v>1.3951696943423324</v>
      </c>
      <c r="Q332" s="33">
        <f t="shared" si="87"/>
        <v>1.5460861918073223</v>
      </c>
      <c r="R332" s="33">
        <f t="shared" si="88"/>
        <v>1.6791395250846399</v>
      </c>
      <c r="S332" s="33">
        <f t="shared" si="89"/>
        <v>1.2438702564946</v>
      </c>
      <c r="T332" s="32">
        <f t="shared" si="97"/>
        <v>2.1230889182358048E-2</v>
      </c>
      <c r="U332" s="32">
        <f t="shared" si="98"/>
        <v>1.9848712244663336E-2</v>
      </c>
      <c r="V332" s="32">
        <f t="shared" si="99"/>
        <v>2.2481368825697734E-2</v>
      </c>
      <c r="W332" s="32">
        <f t="shared" si="100"/>
        <v>2.7102895897927137E-2</v>
      </c>
      <c r="X332" s="32">
        <f t="shared" si="100"/>
        <v>1.3045743291841383E-2</v>
      </c>
      <c r="Y332" s="34">
        <f>MAX(O$4:O332)</f>
        <v>1.6571792398606491</v>
      </c>
      <c r="Z332" s="34">
        <f>MAX(P$4:P332)</f>
        <v>1.6265478360228376</v>
      </c>
      <c r="AA332" s="34">
        <f>MAX(Q$4:Q332)</f>
        <v>1.7545636889661576</v>
      </c>
      <c r="AB332" s="34">
        <f>MAX(R$4:R332)</f>
        <v>1.85199589002392</v>
      </c>
      <c r="AC332" s="34">
        <f>MAX(S$4:S332)</f>
        <v>1.35899867745307</v>
      </c>
      <c r="AD332" s="35">
        <f t="shared" si="93"/>
        <v>-0.11257158688610447</v>
      </c>
      <c r="AE332" s="35">
        <f t="shared" si="94"/>
        <v>-0.14225105253975234</v>
      </c>
      <c r="AF332" s="35">
        <f t="shared" si="95"/>
        <v>-0.11882013657861379</v>
      </c>
      <c r="AG332" s="35">
        <f t="shared" si="96"/>
        <v>-9.3335177399906377E-2</v>
      </c>
      <c r="AH332" s="35">
        <f t="shared" si="96"/>
        <v>-8.4715623987386635E-2</v>
      </c>
    </row>
    <row r="333" spans="1:34">
      <c r="A333" s="28">
        <v>44334</v>
      </c>
      <c r="B333" s="12">
        <f>[1]!thsiFinD("ths_int_chg_ratio_index",B$1,$A$4,$A333,101)</f>
        <v>-19.553995260419001</v>
      </c>
      <c r="C333" s="12">
        <f>[1]!thsiFinD("ths_int_chg_ratio_index",C$1,$A$4,$A333,101)</f>
        <v>47.492751748114003</v>
      </c>
      <c r="D333" s="12">
        <f>[1]!thsiFinD("ths_int_chg_ratio_index",D$1,$A$4,$A333,101)</f>
        <v>29.607803449445001</v>
      </c>
      <c r="E333" s="12">
        <f>[1]!thsiFinD("ths_int_chg_ratio_index",E$1,$A$4,$A333,101)</f>
        <v>98.634226102225995</v>
      </c>
      <c r="F333" s="12">
        <f>[1]!thsiFinD("ths_adjustment_nvg_ratio_fund",F$1,$A$4,$A333,101)</f>
        <v>80.540208717004006</v>
      </c>
      <c r="G333" s="12">
        <f>[1]!thsiFinD("ths_adjustment_nvg_ratio_fund",G$1,$A$4,$A333,101)</f>
        <v>30.079455164586001</v>
      </c>
      <c r="H333" s="12">
        <f>[1]!thsiFinD("ths_adjustment_nvg_ratio_fund",H$1,$A$4,$A333,101)</f>
        <v>56</v>
      </c>
      <c r="I333" s="12">
        <f>[1]!thsiFinD("ths_adjustment_nvg_ratio_fund",I$1,$A$4,$A333,101)</f>
        <v>53.564453125</v>
      </c>
      <c r="J333" s="32">
        <f t="shared" si="90"/>
        <v>0.47045612880744503</v>
      </c>
      <c r="K333" s="45">
        <f t="shared" si="91"/>
        <v>0.39045196509841501</v>
      </c>
      <c r="L333" s="45">
        <f t="shared" si="92"/>
        <v>0.55046029251647499</v>
      </c>
      <c r="M333" s="32">
        <f>[1]!thsiFinD("ths_int_chg_ratio_index",M$1,$A$4,$A333,101)/100</f>
        <v>0.65996195045934003</v>
      </c>
      <c r="N333" s="32">
        <f>[1]!thsiFinD("ths_int_chg_ratio_index",N$1,$A$4,$A333,101)/100</f>
        <v>0.24528686472035002</v>
      </c>
      <c r="O333" s="33">
        <f t="shared" si="85"/>
        <v>1.4704561288074451</v>
      </c>
      <c r="P333" s="33">
        <f t="shared" si="86"/>
        <v>1.3904519650984151</v>
      </c>
      <c r="Q333" s="33">
        <f t="shared" si="87"/>
        <v>1.550460292516475</v>
      </c>
      <c r="R333" s="33">
        <f t="shared" si="88"/>
        <v>1.6599619504593401</v>
      </c>
      <c r="S333" s="33">
        <f t="shared" si="89"/>
        <v>1.2452868647203501</v>
      </c>
      <c r="T333" s="32">
        <f t="shared" si="97"/>
        <v>-1.1683054724442865E-4</v>
      </c>
      <c r="U333" s="32">
        <f t="shared" si="98"/>
        <v>-3.3814734243787781E-3</v>
      </c>
      <c r="V333" s="32">
        <f t="shared" si="99"/>
        <v>2.8291441527199535E-3</v>
      </c>
      <c r="W333" s="32">
        <f t="shared" si="100"/>
        <v>-1.1421072721358949E-2</v>
      </c>
      <c r="X333" s="32">
        <f t="shared" si="100"/>
        <v>1.1388713721174337E-3</v>
      </c>
      <c r="Y333" s="34">
        <f>MAX(O$4:O333)</f>
        <v>1.6571792398606491</v>
      </c>
      <c r="Z333" s="34">
        <f>MAX(P$4:P333)</f>
        <v>1.6265478360228376</v>
      </c>
      <c r="AA333" s="34">
        <f>MAX(Q$4:Q333)</f>
        <v>1.7545636889661576</v>
      </c>
      <c r="AB333" s="34">
        <f>MAX(R$4:R333)</f>
        <v>1.85199589002392</v>
      </c>
      <c r="AC333" s="34">
        <f>MAX(S$4:S333)</f>
        <v>1.35899867745307</v>
      </c>
      <c r="AD333" s="35">
        <f t="shared" si="93"/>
        <v>-0.11267526563324881</v>
      </c>
      <c r="AE333" s="35">
        <f t="shared" si="94"/>
        <v>-0.14515150781037811</v>
      </c>
      <c r="AF333" s="35">
        <f t="shared" si="95"/>
        <v>-0.11632715172052066</v>
      </c>
      <c r="AG333" s="35">
        <f t="shared" si="96"/>
        <v>-0.10369026227272005</v>
      </c>
      <c r="AH333" s="35">
        <f t="shared" si="96"/>
        <v>-8.3673232814199472E-2</v>
      </c>
    </row>
    <row r="334" spans="1:34">
      <c r="A334" s="28">
        <v>44335</v>
      </c>
      <c r="B334" s="12">
        <f>[1]!thsiFinD("ths_int_chg_ratio_index",B$1,$A$4,$A334,101)</f>
        <v>-19.736417784042001</v>
      </c>
      <c r="C334" s="12">
        <f>[1]!thsiFinD("ths_int_chg_ratio_index",C$1,$A$4,$A334,101)</f>
        <v>48.835207734162999</v>
      </c>
      <c r="D334" s="12">
        <f>[1]!thsiFinD("ths_int_chg_ratio_index",D$1,$A$4,$A334,101)</f>
        <v>30.049325140522999</v>
      </c>
      <c r="E334" s="12">
        <f>[1]!thsiFinD("ths_int_chg_ratio_index",E$1,$A$4,$A334,101)</f>
        <v>100.74399648494</v>
      </c>
      <c r="F334" s="12">
        <f>[1]!thsiFinD("ths_adjustment_nvg_ratio_fund",F$1,$A$4,$A334,101)</f>
        <v>81.645181092694997</v>
      </c>
      <c r="G334" s="12">
        <f>[1]!thsiFinD("ths_adjustment_nvg_ratio_fund",G$1,$A$4,$A334,101)</f>
        <v>31.498297389329998</v>
      </c>
      <c r="H334" s="12">
        <f>[1]!thsiFinD("ths_adjustment_nvg_ratio_fund",H$1,$A$4,$A334,101)</f>
        <v>53.307692307692001</v>
      </c>
      <c r="I334" s="12">
        <f>[1]!thsiFinD("ths_adjustment_nvg_ratio_fund",I$1,$A$4,$A334,101)</f>
        <v>57.578125</v>
      </c>
      <c r="J334" s="32">
        <f t="shared" si="90"/>
        <v>0.47990175920662625</v>
      </c>
      <c r="K334" s="45">
        <f t="shared" si="91"/>
        <v>0.39973027893896002</v>
      </c>
      <c r="L334" s="45">
        <f t="shared" si="92"/>
        <v>0.56007323947429244</v>
      </c>
      <c r="M334" s="32">
        <f>[1]!thsiFinD("ths_int_chg_ratio_index",M$1,$A$4,$A334,101)/100</f>
        <v>0.67073636419628002</v>
      </c>
      <c r="N334" s="32">
        <f>[1]!thsiFinD("ths_int_chg_ratio_index",N$1,$A$4,$A334,101)/100</f>
        <v>0.24179367609155</v>
      </c>
      <c r="O334" s="33">
        <f t="shared" si="85"/>
        <v>1.4799017592066264</v>
      </c>
      <c r="P334" s="33">
        <f t="shared" si="86"/>
        <v>1.3997302789389601</v>
      </c>
      <c r="Q334" s="33">
        <f t="shared" si="87"/>
        <v>1.5600732394742924</v>
      </c>
      <c r="R334" s="33">
        <f t="shared" si="88"/>
        <v>1.67073636419628</v>
      </c>
      <c r="S334" s="33">
        <f t="shared" si="89"/>
        <v>1.24179367609155</v>
      </c>
      <c r="T334" s="32">
        <f t="shared" si="97"/>
        <v>6.4236057194320129E-3</v>
      </c>
      <c r="U334" s="32">
        <f t="shared" si="98"/>
        <v>6.6728762110730422E-3</v>
      </c>
      <c r="V334" s="32">
        <f t="shared" si="99"/>
        <v>6.2000600752021295E-3</v>
      </c>
      <c r="W334" s="32">
        <f t="shared" si="100"/>
        <v>6.4907594622625187E-3</v>
      </c>
      <c r="X334" s="32">
        <f t="shared" si="100"/>
        <v>-2.805127659950557E-3</v>
      </c>
      <c r="Y334" s="34">
        <f>MAX(O$4:O334)</f>
        <v>1.6571792398606491</v>
      </c>
      <c r="Z334" s="34">
        <f>MAX(P$4:P334)</f>
        <v>1.6265478360228376</v>
      </c>
      <c r="AA334" s="34">
        <f>MAX(Q$4:Q334)</f>
        <v>1.7545636889661576</v>
      </c>
      <c r="AB334" s="34">
        <f>MAX(R$4:R334)</f>
        <v>1.85199589002392</v>
      </c>
      <c r="AC334" s="34">
        <f>MAX(S$4:S334)</f>
        <v>1.35899867745307</v>
      </c>
      <c r="AD334" s="35">
        <f t="shared" si="93"/>
        <v>-0.10697544139457715</v>
      </c>
      <c r="AE334" s="35">
        <f t="shared" si="94"/>
        <v>-0.13944720964277435</v>
      </c>
      <c r="AF334" s="35">
        <f t="shared" si="95"/>
        <v>-0.11084832697436298</v>
      </c>
      <c r="AG334" s="35">
        <f t="shared" si="96"/>
        <v>-9.7872531361448578E-2</v>
      </c>
      <c r="AH334" s="35">
        <f t="shared" si="96"/>
        <v>-8.6243646374385419E-2</v>
      </c>
    </row>
    <row r="335" spans="1:34">
      <c r="A335" s="28">
        <v>44336</v>
      </c>
      <c r="B335" s="12">
        <f>[1]!thsiFinD("ths_int_chg_ratio_index",B$1,$A$4,$A335,101)</f>
        <v>-19.462073622786999</v>
      </c>
      <c r="C335" s="12">
        <f>[1]!thsiFinD("ths_int_chg_ratio_index",C$1,$A$4,$A335,101)</f>
        <v>47.817594685266997</v>
      </c>
      <c r="D335" s="12">
        <f>[1]!thsiFinD("ths_int_chg_ratio_index",D$1,$A$4,$A335,101)</f>
        <v>30.407010371636002</v>
      </c>
      <c r="E335" s="12">
        <f>[1]!thsiFinD("ths_int_chg_ratio_index",E$1,$A$4,$A335,101)</f>
        <v>102.16066301066</v>
      </c>
      <c r="F335" s="12">
        <f>[1]!thsiFinD("ths_adjustment_nvg_ratio_fund",F$1,$A$4,$A335,101)</f>
        <v>82.320441988949995</v>
      </c>
      <c r="G335" s="12">
        <f>[1]!thsiFinD("ths_adjustment_nvg_ratio_fund",G$1,$A$4,$A335,101)</f>
        <v>32.690124858116</v>
      </c>
      <c r="H335" s="12">
        <f>[1]!thsiFinD("ths_adjustment_nvg_ratio_fund",H$1,$A$4,$A335,101)</f>
        <v>48</v>
      </c>
      <c r="I335" s="12">
        <f>[1]!thsiFinD("ths_adjustment_nvg_ratio_fund",I$1,$A$4,$A335,101)</f>
        <v>58.3984375</v>
      </c>
      <c r="J335" s="32">
        <f t="shared" si="90"/>
        <v>0.47791524848980249</v>
      </c>
      <c r="K335" s="45">
        <f t="shared" si="91"/>
        <v>0.40230798611194002</v>
      </c>
      <c r="L335" s="45">
        <f t="shared" si="92"/>
        <v>0.55352251086766502</v>
      </c>
      <c r="M335" s="32">
        <f>[1]!thsiFinD("ths_int_chg_ratio_index",M$1,$A$4,$A335,101)/100</f>
        <v>0.68393198791252996</v>
      </c>
      <c r="N335" s="32">
        <f>[1]!thsiFinD("ths_int_chg_ratio_index",N$1,$A$4,$A335,101)/100</f>
        <v>0.24285292510240999</v>
      </c>
      <c r="O335" s="33">
        <f t="shared" si="85"/>
        <v>1.4779152484898024</v>
      </c>
      <c r="P335" s="33">
        <f t="shared" si="86"/>
        <v>1.4023079861119401</v>
      </c>
      <c r="Q335" s="33">
        <f t="shared" si="87"/>
        <v>1.5535225108676651</v>
      </c>
      <c r="R335" s="33">
        <f t="shared" si="88"/>
        <v>1.6839319879125298</v>
      </c>
      <c r="S335" s="33">
        <f t="shared" si="89"/>
        <v>1.2428529251024101</v>
      </c>
      <c r="T335" s="32">
        <f t="shared" si="97"/>
        <v>-1.3423260729745756E-3</v>
      </c>
      <c r="U335" s="32">
        <f t="shared" si="98"/>
        <v>1.8415742030915006E-3</v>
      </c>
      <c r="V335" s="32">
        <f t="shared" si="99"/>
        <v>-4.1989878685662063E-3</v>
      </c>
      <c r="W335" s="32">
        <f t="shared" si="100"/>
        <v>7.898088530920111E-3</v>
      </c>
      <c r="X335" s="32">
        <f t="shared" si="100"/>
        <v>8.5299919886372422E-4</v>
      </c>
      <c r="Y335" s="34">
        <f>MAX(O$4:O335)</f>
        <v>1.6571792398606491</v>
      </c>
      <c r="Z335" s="34">
        <f>MAX(P$4:P335)</f>
        <v>1.6265478360228376</v>
      </c>
      <c r="AA335" s="34">
        <f>MAX(Q$4:Q335)</f>
        <v>1.7545636889661576</v>
      </c>
      <c r="AB335" s="34">
        <f>MAX(R$4:R335)</f>
        <v>1.85199589002392</v>
      </c>
      <c r="AC335" s="34">
        <f>MAX(S$4:S335)</f>
        <v>1.35899867745307</v>
      </c>
      <c r="AD335" s="35">
        <f t="shared" si="93"/>
        <v>-0.10817417154339981</v>
      </c>
      <c r="AE335" s="35">
        <f t="shared" si="94"/>
        <v>-0.13786243782365404</v>
      </c>
      <c r="AF335" s="35">
        <f t="shared" si="95"/>
        <v>-0.11458186406271298</v>
      </c>
      <c r="AG335" s="35">
        <f t="shared" si="96"/>
        <v>-9.0747448747966364E-2</v>
      </c>
      <c r="AH335" s="35">
        <f t="shared" si="96"/>
        <v>-8.5464212936786188E-2</v>
      </c>
    </row>
    <row r="336" spans="1:34">
      <c r="A336" s="28">
        <v>44337</v>
      </c>
      <c r="B336" s="12">
        <f>[1]!thsiFinD("ths_int_chg_ratio_index",B$1,$A$4,$A336,101)</f>
        <v>-20.114690424593</v>
      </c>
      <c r="C336" s="12">
        <f>[1]!thsiFinD("ths_int_chg_ratio_index",C$1,$A$4,$A336,101)</f>
        <v>45.776538794155002</v>
      </c>
      <c r="D336" s="12">
        <f>[1]!thsiFinD("ths_int_chg_ratio_index",D$1,$A$4,$A336,101)</f>
        <v>28.976789195972</v>
      </c>
      <c r="E336" s="12">
        <f>[1]!thsiFinD("ths_int_chg_ratio_index",E$1,$A$4,$A336,101)</f>
        <v>100.09202698643</v>
      </c>
      <c r="F336" s="12">
        <f>[1]!thsiFinD("ths_adjustment_nvg_ratio_fund",F$1,$A$4,$A336,101)</f>
        <v>80.417434008594</v>
      </c>
      <c r="G336" s="12">
        <f>[1]!thsiFinD("ths_adjustment_nvg_ratio_fund",G$1,$A$4,$A336,101)</f>
        <v>31.725312145288999</v>
      </c>
      <c r="H336" s="12">
        <f>[1]!thsiFinD("ths_adjustment_nvg_ratio_fund",H$1,$A$4,$A336,101)</f>
        <v>49.846153846154003</v>
      </c>
      <c r="I336" s="12">
        <f>[1]!thsiFinD("ths_adjustment_nvg_ratio_fund",I$1,$A$4,$A336,101)</f>
        <v>57.587890625</v>
      </c>
      <c r="J336" s="32">
        <f t="shared" si="90"/>
        <v>0.46788431897125127</v>
      </c>
      <c r="K336" s="45">
        <f t="shared" si="91"/>
        <v>0.38682666137991001</v>
      </c>
      <c r="L336" s="45">
        <f t="shared" si="92"/>
        <v>0.54894197656259247</v>
      </c>
      <c r="M336" s="32">
        <f>[1]!thsiFinD("ths_int_chg_ratio_index",M$1,$A$4,$A336,101)/100</f>
        <v>0.67481094989916002</v>
      </c>
      <c r="N336" s="32">
        <f>[1]!thsiFinD("ths_int_chg_ratio_index",N$1,$A$4,$A336,101)/100</f>
        <v>0.23229300175913997</v>
      </c>
      <c r="O336" s="33">
        <f t="shared" si="85"/>
        <v>1.4678843189712514</v>
      </c>
      <c r="P336" s="33">
        <f t="shared" si="86"/>
        <v>1.3868266613799101</v>
      </c>
      <c r="Q336" s="33">
        <f t="shared" si="87"/>
        <v>1.5489419765625925</v>
      </c>
      <c r="R336" s="33">
        <f t="shared" si="88"/>
        <v>1.6748109498991601</v>
      </c>
      <c r="S336" s="33">
        <f t="shared" si="89"/>
        <v>1.23229300175914</v>
      </c>
      <c r="T336" s="32">
        <f t="shared" si="97"/>
        <v>-6.7872156598972611E-3</v>
      </c>
      <c r="U336" s="32">
        <f t="shared" si="98"/>
        <v>-1.1039889157982929E-2</v>
      </c>
      <c r="V336" s="32">
        <f t="shared" si="99"/>
        <v>-2.9484827371535349E-3</v>
      </c>
      <c r="W336" s="32">
        <f t="shared" si="100"/>
        <v>-5.4165121150032691E-3</v>
      </c>
      <c r="X336" s="32">
        <f t="shared" si="100"/>
        <v>-8.4965188800596447E-3</v>
      </c>
      <c r="Y336" s="34">
        <f>MAX(O$4:O336)</f>
        <v>1.6571792398606491</v>
      </c>
      <c r="Z336" s="34">
        <f>MAX(P$4:P336)</f>
        <v>1.6265478360228376</v>
      </c>
      <c r="AA336" s="34">
        <f>MAX(Q$4:Q336)</f>
        <v>1.7545636889661576</v>
      </c>
      <c r="AB336" s="34">
        <f>MAX(R$4:R336)</f>
        <v>1.85199589002392</v>
      </c>
      <c r="AC336" s="34">
        <f>MAX(S$4:S336)</f>
        <v>1.35899867745307</v>
      </c>
      <c r="AD336" s="35">
        <f t="shared" si="93"/>
        <v>-0.11422718577220126</v>
      </c>
      <c r="AE336" s="35">
        <f t="shared" si="94"/>
        <v>-0.14738034094901453</v>
      </c>
      <c r="AF336" s="35">
        <f t="shared" si="95"/>
        <v>-0.11719250415168669</v>
      </c>
      <c r="AG336" s="35">
        <f t="shared" si="96"/>
        <v>-9.5672426207420669E-2</v>
      </c>
      <c r="AH336" s="35">
        <f t="shared" si="96"/>
        <v>-9.3234583518059022E-2</v>
      </c>
    </row>
    <row r="337" spans="1:34">
      <c r="A337" s="28">
        <v>44340</v>
      </c>
      <c r="B337" s="12">
        <f>[1]!thsiFinD("ths_int_chg_ratio_index",B$1,$A$4,$A337,101)</f>
        <v>-19.072102135683</v>
      </c>
      <c r="C337" s="12">
        <f>[1]!thsiFinD("ths_int_chg_ratio_index",C$1,$A$4,$A337,101)</f>
        <v>48.161108776607001</v>
      </c>
      <c r="D337" s="12">
        <f>[1]!thsiFinD("ths_int_chg_ratio_index",D$1,$A$4,$A337,101)</f>
        <v>30.51304893072</v>
      </c>
      <c r="E337" s="12">
        <f>[1]!thsiFinD("ths_int_chg_ratio_index",E$1,$A$4,$A337,101)</f>
        <v>101.80123992475001</v>
      </c>
      <c r="F337" s="12">
        <f>[1]!thsiFinD("ths_adjustment_nvg_ratio_fund",F$1,$A$4,$A337,101)</f>
        <v>81.338244321670004</v>
      </c>
      <c r="G337" s="12">
        <f>[1]!thsiFinD("ths_adjustment_nvg_ratio_fund",G$1,$A$4,$A337,101)</f>
        <v>33.144154370034002</v>
      </c>
      <c r="H337" s="12">
        <f>[1]!thsiFinD("ths_adjustment_nvg_ratio_fund",H$1,$A$4,$A337,101)</f>
        <v>49.307692307692001</v>
      </c>
      <c r="I337" s="12">
        <f>[1]!thsiFinD("ths_adjustment_nvg_ratio_fund",I$1,$A$4,$A337,101)</f>
        <v>59.27734375</v>
      </c>
      <c r="J337" s="32">
        <f t="shared" si="90"/>
        <v>0.48058841280723752</v>
      </c>
      <c r="K337" s="45">
        <f t="shared" si="91"/>
        <v>0.40350823874098501</v>
      </c>
      <c r="L337" s="45">
        <f t="shared" si="92"/>
        <v>0.55766858687348997</v>
      </c>
      <c r="M337" s="32">
        <f>[1]!thsiFinD("ths_int_chg_ratio_index",M$1,$A$4,$A337,101)/100</f>
        <v>0.67766867375061002</v>
      </c>
      <c r="N337" s="32">
        <f>[1]!thsiFinD("ths_int_chg_ratio_index",N$1,$A$4,$A337,101)/100</f>
        <v>0.23696013705864</v>
      </c>
      <c r="O337" s="33">
        <f t="shared" si="85"/>
        <v>1.4805884128072375</v>
      </c>
      <c r="P337" s="33">
        <f t="shared" si="86"/>
        <v>1.403508238740985</v>
      </c>
      <c r="Q337" s="33">
        <f t="shared" si="87"/>
        <v>1.5576685868734899</v>
      </c>
      <c r="R337" s="33">
        <f t="shared" si="88"/>
        <v>1.6776686737506101</v>
      </c>
      <c r="S337" s="33">
        <f t="shared" si="89"/>
        <v>1.2369601370586401</v>
      </c>
      <c r="T337" s="32">
        <f t="shared" si="97"/>
        <v>8.6546968802621027E-3</v>
      </c>
      <c r="U337" s="32">
        <f t="shared" si="98"/>
        <v>1.2028595804811415E-2</v>
      </c>
      <c r="V337" s="32">
        <f t="shared" si="99"/>
        <v>5.6339168561132524E-3</v>
      </c>
      <c r="W337" s="32">
        <f t="shared" si="100"/>
        <v>1.7062963742995318E-3</v>
      </c>
      <c r="X337" s="32">
        <f t="shared" si="100"/>
        <v>3.7873584389731541E-3</v>
      </c>
      <c r="Y337" s="34">
        <f>MAX(O$4:O337)</f>
        <v>1.6571792398606491</v>
      </c>
      <c r="Z337" s="34">
        <f>MAX(P$4:P337)</f>
        <v>1.6265478360228376</v>
      </c>
      <c r="AA337" s="34">
        <f>MAX(Q$4:Q337)</f>
        <v>1.7545636889661576</v>
      </c>
      <c r="AB337" s="34">
        <f>MAX(R$4:R337)</f>
        <v>1.85199589002392</v>
      </c>
      <c r="AC337" s="34">
        <f>MAX(S$4:S337)</f>
        <v>1.35899867745307</v>
      </c>
      <c r="AD337" s="35">
        <f t="shared" si="93"/>
        <v>-0.10656109056028296</v>
      </c>
      <c r="AE337" s="35">
        <f t="shared" si="94"/>
        <v>-0.13712452369505412</v>
      </c>
      <c r="AF337" s="35">
        <f t="shared" si="95"/>
        <v>-0.11221884012012373</v>
      </c>
      <c r="AG337" s="35">
        <f t="shared" si="96"/>
        <v>-9.4129375347079325E-2</v>
      </c>
      <c r="AH337" s="35">
        <f t="shared" si="96"/>
        <v>-8.9800337865777125E-2</v>
      </c>
    </row>
    <row r="338" spans="1:34">
      <c r="A338" s="28">
        <v>44341</v>
      </c>
      <c r="B338" s="12">
        <f>[1]!thsiFinD("ths_int_chg_ratio_index",B$1,$A$4,$A338,101)</f>
        <v>-17.393417836484002</v>
      </c>
      <c r="C338" s="12">
        <f>[1]!thsiFinD("ths_int_chg_ratio_index",C$1,$A$4,$A338,101)</f>
        <v>51.987135794426003</v>
      </c>
      <c r="D338" s="12">
        <f>[1]!thsiFinD("ths_int_chg_ratio_index",D$1,$A$4,$A338,101)</f>
        <v>34.362024054758002</v>
      </c>
      <c r="E338" s="12">
        <f>[1]!thsiFinD("ths_int_chg_ratio_index",E$1,$A$4,$A338,101)</f>
        <v>107.98294098368</v>
      </c>
      <c r="F338" s="12">
        <f>[1]!thsiFinD("ths_adjustment_nvg_ratio_fund",F$1,$A$4,$A338,101)</f>
        <v>83.609576427256002</v>
      </c>
      <c r="G338" s="12">
        <f>[1]!thsiFinD("ths_adjustment_nvg_ratio_fund",G$1,$A$4,$A338,101)</f>
        <v>36.322360953462002</v>
      </c>
      <c r="H338" s="12">
        <f>[1]!thsiFinD("ths_adjustment_nvg_ratio_fund",H$1,$A$4,$A338,101)</f>
        <v>51.615384615384997</v>
      </c>
      <c r="I338" s="12">
        <f>[1]!thsiFinD("ths_adjustment_nvg_ratio_fund",I$1,$A$4,$A338,101)</f>
        <v>63.57421875</v>
      </c>
      <c r="J338" s="32">
        <f t="shared" si="90"/>
        <v>0.51507527967810374</v>
      </c>
      <c r="K338" s="45">
        <f t="shared" si="91"/>
        <v>0.44234670749095001</v>
      </c>
      <c r="L338" s="45">
        <f t="shared" si="92"/>
        <v>0.58780385186525752</v>
      </c>
      <c r="M338" s="32">
        <f>[1]!thsiFinD("ths_int_chg_ratio_index",M$1,$A$4,$A338,101)/100</f>
        <v>0.73186121107424995</v>
      </c>
      <c r="N338" s="32">
        <f>[1]!thsiFinD("ths_int_chg_ratio_index",N$1,$A$4,$A338,101)/100</f>
        <v>0.27033231942598002</v>
      </c>
      <c r="O338" s="33">
        <f t="shared" si="85"/>
        <v>1.5150752796781037</v>
      </c>
      <c r="P338" s="33">
        <f t="shared" si="86"/>
        <v>1.44234670749095</v>
      </c>
      <c r="Q338" s="33">
        <f t="shared" si="87"/>
        <v>1.5878038518652575</v>
      </c>
      <c r="R338" s="33">
        <f t="shared" si="88"/>
        <v>1.73186121107425</v>
      </c>
      <c r="S338" s="33">
        <f t="shared" si="89"/>
        <v>1.2703323194259801</v>
      </c>
      <c r="T338" s="32">
        <f t="shared" si="97"/>
        <v>2.3292676460622941E-2</v>
      </c>
      <c r="U338" s="32">
        <f t="shared" si="98"/>
        <v>2.7672419497020595E-2</v>
      </c>
      <c r="V338" s="32">
        <f t="shared" si="99"/>
        <v>1.9346390654416679E-2</v>
      </c>
      <c r="W338" s="32">
        <f t="shared" si="100"/>
        <v>3.2302288390762213E-2</v>
      </c>
      <c r="X338" s="32">
        <f t="shared" si="100"/>
        <v>2.6979189844141382E-2</v>
      </c>
      <c r="Y338" s="34">
        <f>MAX(O$4:O338)</f>
        <v>1.6571792398606491</v>
      </c>
      <c r="Z338" s="34">
        <f>MAX(P$4:P338)</f>
        <v>1.6265478360228376</v>
      </c>
      <c r="AA338" s="34">
        <f>MAX(Q$4:Q338)</f>
        <v>1.7545636889661576</v>
      </c>
      <c r="AB338" s="34">
        <f>MAX(R$4:R338)</f>
        <v>1.85199589002392</v>
      </c>
      <c r="AC338" s="34">
        <f>MAX(S$4:S338)</f>
        <v>1.35899867745307</v>
      </c>
      <c r="AD338" s="35">
        <f t="shared" si="93"/>
        <v>-8.5750507105371909E-2</v>
      </c>
      <c r="AE338" s="35">
        <f t="shared" si="94"/>
        <v>-0.11324667154105228</v>
      </c>
      <c r="AF338" s="35">
        <f t="shared" si="95"/>
        <v>-9.5043478985456509E-2</v>
      </c>
      <c r="AG338" s="35">
        <f t="shared" si="96"/>
        <v>-6.486768118482078E-2</v>
      </c>
      <c r="AH338" s="35">
        <f t="shared" si="96"/>
        <v>-6.5243888384984627E-2</v>
      </c>
    </row>
    <row r="339" spans="1:34">
      <c r="A339" s="28">
        <v>44342</v>
      </c>
      <c r="B339" s="12">
        <f>[1]!thsiFinD("ths_int_chg_ratio_index",B$1,$A$4,$A339,101)</f>
        <v>-17.546267861791002</v>
      </c>
      <c r="C339" s="12">
        <f>[1]!thsiFinD("ths_int_chg_ratio_index",C$1,$A$4,$A339,101)</f>
        <v>50.344364178006998</v>
      </c>
      <c r="D339" s="12">
        <f>[1]!thsiFinD("ths_int_chg_ratio_index",D$1,$A$4,$A339,101)</f>
        <v>33.765372060697999</v>
      </c>
      <c r="E339" s="12">
        <f>[1]!thsiFinD("ths_int_chg_ratio_index",E$1,$A$4,$A339,101)</f>
        <v>105.83609568256</v>
      </c>
      <c r="F339" s="12">
        <f>[1]!thsiFinD("ths_adjustment_nvg_ratio_fund",F$1,$A$4,$A339,101)</f>
        <v>82.320441988949995</v>
      </c>
      <c r="G339" s="12">
        <f>[1]!thsiFinD("ths_adjustment_nvg_ratio_fund",G$1,$A$4,$A339,101)</f>
        <v>34.279228149829997</v>
      </c>
      <c r="H339" s="12">
        <f>[1]!thsiFinD("ths_adjustment_nvg_ratio_fund",H$1,$A$4,$A339,101)</f>
        <v>53.076923076923002</v>
      </c>
      <c r="I339" s="12">
        <f>[1]!thsiFinD("ths_adjustment_nvg_ratio_fund",I$1,$A$4,$A339,101)</f>
        <v>60.869140625</v>
      </c>
      <c r="J339" s="32">
        <f t="shared" si="90"/>
        <v>0.50368162237522118</v>
      </c>
      <c r="K339" s="45">
        <f t="shared" si="91"/>
        <v>0.43099891014868497</v>
      </c>
      <c r="L339" s="45">
        <f t="shared" si="92"/>
        <v>0.57636433460175751</v>
      </c>
      <c r="M339" s="32">
        <f>[1]!thsiFinD("ths_int_chg_ratio_index",M$1,$A$4,$A339,101)/100</f>
        <v>0.72229173204597996</v>
      </c>
      <c r="N339" s="32">
        <f>[1]!thsiFinD("ths_int_chg_ratio_index",N$1,$A$4,$A339,101)/100</f>
        <v>0.27109429881922997</v>
      </c>
      <c r="O339" s="33">
        <f t="shared" si="85"/>
        <v>1.5036816223752212</v>
      </c>
      <c r="P339" s="33">
        <f t="shared" si="86"/>
        <v>1.4309989101486851</v>
      </c>
      <c r="Q339" s="33">
        <f t="shared" si="87"/>
        <v>1.5763643346017575</v>
      </c>
      <c r="R339" s="33">
        <f t="shared" si="88"/>
        <v>1.7222917320459801</v>
      </c>
      <c r="S339" s="33">
        <f t="shared" si="89"/>
        <v>1.27109429881923</v>
      </c>
      <c r="T339" s="32">
        <f t="shared" si="97"/>
        <v>-7.5201922014748179E-3</v>
      </c>
      <c r="U339" s="32">
        <f t="shared" si="98"/>
        <v>-7.8675933347572835E-3</v>
      </c>
      <c r="V339" s="32">
        <f t="shared" si="99"/>
        <v>-7.2046161432732791E-3</v>
      </c>
      <c r="W339" s="32">
        <f t="shared" si="100"/>
        <v>-5.5255461390777416E-3</v>
      </c>
      <c r="X339" s="32">
        <f t="shared" si="100"/>
        <v>5.9982681822523531E-4</v>
      </c>
      <c r="Y339" s="34">
        <f>MAX(O$4:O339)</f>
        <v>1.6571792398606491</v>
      </c>
      <c r="Z339" s="34">
        <f>MAX(P$4:P339)</f>
        <v>1.6265478360228376</v>
      </c>
      <c r="AA339" s="34">
        <f>MAX(Q$4:Q339)</f>
        <v>1.7545636889661576</v>
      </c>
      <c r="AB339" s="34">
        <f>MAX(R$4:R339)</f>
        <v>1.85199589002392</v>
      </c>
      <c r="AC339" s="34">
        <f>MAX(S$4:S339)</f>
        <v>1.35899867745307</v>
      </c>
      <c r="AD339" s="35">
        <f t="shared" si="93"/>
        <v>-9.2625839012040356E-2</v>
      </c>
      <c r="AE339" s="35">
        <f t="shared" si="94"/>
        <v>-0.12022328611760968</v>
      </c>
      <c r="AF339" s="35">
        <f t="shared" si="95"/>
        <v>-0.10156334334571837</v>
      </c>
      <c r="AG339" s="35">
        <f t="shared" si="96"/>
        <v>-7.0034797958576811E-2</v>
      </c>
      <c r="AH339" s="35">
        <f t="shared" si="96"/>
        <v>-6.468319660073818E-2</v>
      </c>
    </row>
    <row r="340" spans="1:34">
      <c r="A340" s="28">
        <v>44343</v>
      </c>
      <c r="B340" s="12">
        <f>[1]!thsiFinD("ths_int_chg_ratio_index",B$1,$A$4,$A340,101)</f>
        <v>-15.837708036829</v>
      </c>
      <c r="C340" s="12">
        <f>[1]!thsiFinD("ths_int_chg_ratio_index",C$1,$A$4,$A340,101)</f>
        <v>58.427655977175</v>
      </c>
      <c r="D340" s="12">
        <f>[1]!thsiFinD("ths_int_chg_ratio_index",D$1,$A$4,$A340,101)</f>
        <v>37.073298504280999</v>
      </c>
      <c r="E340" s="12">
        <f>[1]!thsiFinD("ths_int_chg_ratio_index",E$1,$A$4,$A340,101)</f>
        <v>107.46259102351</v>
      </c>
      <c r="F340" s="12">
        <f>[1]!thsiFinD("ths_adjustment_nvg_ratio_fund",F$1,$A$4,$A340,101)</f>
        <v>84.837323511356999</v>
      </c>
      <c r="G340" s="12">
        <f>[1]!thsiFinD("ths_adjustment_nvg_ratio_fund",G$1,$A$4,$A340,101)</f>
        <v>35.981838819522999</v>
      </c>
      <c r="H340" s="12">
        <f>[1]!thsiFinD("ths_adjustment_nvg_ratio_fund",H$1,$A$4,$A340,101)</f>
        <v>54.615384615384997</v>
      </c>
      <c r="I340" s="12">
        <f>[1]!thsiFinD("ths_adjustment_nvg_ratio_fund",I$1,$A$4,$A340,101)</f>
        <v>63.720703125</v>
      </c>
      <c r="J340" s="32">
        <f t="shared" si="90"/>
        <v>0.53285135942425255</v>
      </c>
      <c r="K340" s="45">
        <f t="shared" si="91"/>
        <v>0.46781459367034245</v>
      </c>
      <c r="L340" s="45">
        <f t="shared" si="92"/>
        <v>0.59788812517816259</v>
      </c>
      <c r="M340" s="32">
        <f>[1]!thsiFinD("ths_int_chg_ratio_index",M$1,$A$4,$A340,101)/100</f>
        <v>0.75361250668458002</v>
      </c>
      <c r="N340" s="32">
        <f>[1]!thsiFinD("ths_int_chg_ratio_index",N$1,$A$4,$A340,101)/100</f>
        <v>0.27684161890726</v>
      </c>
      <c r="O340" s="33">
        <f t="shared" si="85"/>
        <v>1.5328513594242525</v>
      </c>
      <c r="P340" s="33">
        <f t="shared" si="86"/>
        <v>1.4678145936703424</v>
      </c>
      <c r="Q340" s="33">
        <f t="shared" si="87"/>
        <v>1.5978881251781627</v>
      </c>
      <c r="R340" s="33">
        <f t="shared" si="88"/>
        <v>1.75361250668458</v>
      </c>
      <c r="S340" s="33">
        <f t="shared" si="89"/>
        <v>1.27684161890726</v>
      </c>
      <c r="T340" s="32">
        <f t="shared" si="97"/>
        <v>1.9398878469336411E-2</v>
      </c>
      <c r="U340" s="32">
        <f t="shared" si="98"/>
        <v>2.5727261747412467E-2</v>
      </c>
      <c r="V340" s="32">
        <f t="shared" si="99"/>
        <v>1.3654071018958103E-2</v>
      </c>
      <c r="W340" s="32">
        <f t="shared" si="100"/>
        <v>1.8185522264217546E-2</v>
      </c>
      <c r="X340" s="32">
        <f t="shared" si="100"/>
        <v>4.5215528803559391E-3</v>
      </c>
      <c r="Y340" s="34">
        <f>MAX(O$4:O340)</f>
        <v>1.6571792398606491</v>
      </c>
      <c r="Z340" s="34">
        <f>MAX(P$4:P340)</f>
        <v>1.6265478360228376</v>
      </c>
      <c r="AA340" s="34">
        <f>MAX(Q$4:Q340)</f>
        <v>1.7545636889661576</v>
      </c>
      <c r="AB340" s="34">
        <f>MAX(R$4:R340)</f>
        <v>1.85199589002392</v>
      </c>
      <c r="AC340" s="34">
        <f>MAX(S$4:S340)</f>
        <v>1.35899867745307</v>
      </c>
      <c r="AD340" s="35">
        <f t="shared" si="93"/>
        <v>-7.5023797936818903E-2</v>
      </c>
      <c r="AE340" s="35">
        <f t="shared" si="94"/>
        <v>-9.758904032027893E-2</v>
      </c>
      <c r="AF340" s="35">
        <f t="shared" si="95"/>
        <v>-8.9296025429725479E-2</v>
      </c>
      <c r="AG340" s="35">
        <f t="shared" si="96"/>
        <v>-5.312289507190493E-2</v>
      </c>
      <c r="AH340" s="35">
        <f t="shared" si="96"/>
        <v>-6.0454112214282985E-2</v>
      </c>
    </row>
    <row r="341" spans="1:34">
      <c r="A341" s="28">
        <v>44344</v>
      </c>
      <c r="B341" s="12">
        <f>[1]!thsiFinD("ths_int_chg_ratio_index",B$1,$A$4,$A341,101)</f>
        <v>-16.395331529332001</v>
      </c>
      <c r="C341" s="12">
        <f>[1]!thsiFinD("ths_int_chg_ratio_index",C$1,$A$4,$A341,101)</f>
        <v>56.769613553237001</v>
      </c>
      <c r="D341" s="12">
        <f>[1]!thsiFinD("ths_int_chg_ratio_index",D$1,$A$4,$A341,101)</f>
        <v>35.922986566749003</v>
      </c>
      <c r="E341" s="12">
        <f>[1]!thsiFinD("ths_int_chg_ratio_index",E$1,$A$4,$A341,101)</f>
        <v>108.69932807159</v>
      </c>
      <c r="F341" s="12">
        <f>[1]!thsiFinD("ths_adjustment_nvg_ratio_fund",F$1,$A$4,$A341,101)</f>
        <v>84.898710865561995</v>
      </c>
      <c r="G341" s="12">
        <f>[1]!thsiFinD("ths_adjustment_nvg_ratio_fund",G$1,$A$4,$A341,101)</f>
        <v>36.776390465379997</v>
      </c>
      <c r="H341" s="12">
        <f>[1]!thsiFinD("ths_adjustment_nvg_ratio_fund",H$1,$A$4,$A341,101)</f>
        <v>55.538461538462002</v>
      </c>
      <c r="I341" s="12">
        <f>[1]!thsiFinD("ths_adjustment_nvg_ratio_fund",I$1,$A$4,$A341,101)</f>
        <v>66.30859375</v>
      </c>
      <c r="J341" s="32">
        <f t="shared" si="90"/>
        <v>0.53564844160205993</v>
      </c>
      <c r="K341" s="45">
        <f t="shared" si="91"/>
        <v>0.46249149165560999</v>
      </c>
      <c r="L341" s="45">
        <f t="shared" si="92"/>
        <v>0.60880539154850999</v>
      </c>
      <c r="M341" s="32">
        <f>[1]!thsiFinD("ths_int_chg_ratio_index",M$1,$A$4,$A341,101)/100</f>
        <v>0.73614589046386003</v>
      </c>
      <c r="N341" s="32">
        <f>[1]!thsiFinD("ths_int_chg_ratio_index",N$1,$A$4,$A341,101)/100</f>
        <v>0.27292522355161003</v>
      </c>
      <c r="O341" s="33">
        <f t="shared" si="85"/>
        <v>1.5356484416020599</v>
      </c>
      <c r="P341" s="33">
        <f t="shared" si="86"/>
        <v>1.46249149165561</v>
      </c>
      <c r="Q341" s="33">
        <f t="shared" si="87"/>
        <v>1.6088053915485099</v>
      </c>
      <c r="R341" s="33">
        <f t="shared" si="88"/>
        <v>1.73614589046386</v>
      </c>
      <c r="S341" s="33">
        <f t="shared" si="89"/>
        <v>1.27292522355161</v>
      </c>
      <c r="T341" s="32">
        <f t="shared" si="97"/>
        <v>1.8247576065417714E-3</v>
      </c>
      <c r="U341" s="32">
        <f t="shared" si="98"/>
        <v>-3.6265493187540576E-3</v>
      </c>
      <c r="V341" s="32">
        <f t="shared" si="99"/>
        <v>6.8323095955982183E-3</v>
      </c>
      <c r="W341" s="32">
        <f t="shared" si="100"/>
        <v>-9.9603624826688497E-3</v>
      </c>
      <c r="X341" s="32">
        <f t="shared" si="100"/>
        <v>-3.0672522712736905E-3</v>
      </c>
      <c r="Y341" s="34">
        <f>MAX(O$4:O341)</f>
        <v>1.6571792398606491</v>
      </c>
      <c r="Z341" s="34">
        <f>MAX(P$4:P341)</f>
        <v>1.6265478360228376</v>
      </c>
      <c r="AA341" s="34">
        <f>MAX(Q$4:Q341)</f>
        <v>1.7545636889661576</v>
      </c>
      <c r="AB341" s="34">
        <f>MAX(R$4:R341)</f>
        <v>1.85199589002392</v>
      </c>
      <c r="AC341" s="34">
        <f>MAX(S$4:S341)</f>
        <v>1.35899867745307</v>
      </c>
      <c r="AD341" s="35">
        <f t="shared" si="93"/>
        <v>-7.3335940576233938E-2</v>
      </c>
      <c r="AE341" s="35">
        <f t="shared" si="94"/>
        <v>-0.10086167817134162</v>
      </c>
      <c r="AF341" s="35">
        <f t="shared" si="95"/>
        <v>-8.3073813925519491E-2</v>
      </c>
      <c r="AG341" s="35">
        <f t="shared" si="96"/>
        <v>-6.2554134263528849E-2</v>
      </c>
      <c r="AH341" s="35">
        <f t="shared" si="96"/>
        <v>-6.3335936472559529E-2</v>
      </c>
    </row>
    <row r="342" spans="1:34">
      <c r="A342" s="28">
        <v>44347</v>
      </c>
      <c r="B342" s="12">
        <f>[1]!thsiFinD("ths_int_chg_ratio_index",B$1,$A$4,$A342,101)</f>
        <v>-15.277638798204</v>
      </c>
      <c r="C342" s="12">
        <f>[1]!thsiFinD("ths_int_chg_ratio_index",C$1,$A$4,$A342,101)</f>
        <v>60.647761647121001</v>
      </c>
      <c r="D342" s="12">
        <f>[1]!thsiFinD("ths_int_chg_ratio_index",D$1,$A$4,$A342,101)</f>
        <v>41.476423900834</v>
      </c>
      <c r="E342" s="12">
        <f>[1]!thsiFinD("ths_int_chg_ratio_index",E$1,$A$4,$A342,101)</f>
        <v>114.73142184882001</v>
      </c>
      <c r="F342" s="12">
        <f>[1]!thsiFinD("ths_adjustment_nvg_ratio_fund",F$1,$A$4,$A342,101)</f>
        <v>89.502762430939001</v>
      </c>
      <c r="G342" s="12">
        <f>[1]!thsiFinD("ths_adjustment_nvg_ratio_fund",G$1,$A$4,$A342,101)</f>
        <v>39.954597048807997</v>
      </c>
      <c r="H342" s="12">
        <f>[1]!thsiFinD("ths_adjustment_nvg_ratio_fund",H$1,$A$4,$A342,101)</f>
        <v>56.615384615384997</v>
      </c>
      <c r="I342" s="12">
        <f>[1]!thsiFinD("ths_adjustment_nvg_ratio_fund",I$1,$A$4,$A342,101)</f>
        <v>72.48046875</v>
      </c>
      <c r="J342" s="32">
        <f t="shared" si="90"/>
        <v>0.57516397680462883</v>
      </c>
      <c r="K342" s="45">
        <f t="shared" si="91"/>
        <v>0.50394492149642756</v>
      </c>
      <c r="L342" s="45">
        <f t="shared" si="92"/>
        <v>0.64638303211282999</v>
      </c>
      <c r="M342" s="32">
        <f>[1]!thsiFinD("ths_int_chg_ratio_index",M$1,$A$4,$A342,101)/100</f>
        <v>0.78326504555289</v>
      </c>
      <c r="N342" s="32">
        <f>[1]!thsiFinD("ths_int_chg_ratio_index",N$1,$A$4,$A342,101)/100</f>
        <v>0.27750803994896001</v>
      </c>
      <c r="O342" s="33">
        <f t="shared" si="85"/>
        <v>1.5751639768046288</v>
      </c>
      <c r="P342" s="33">
        <f t="shared" si="86"/>
        <v>1.5039449214964276</v>
      </c>
      <c r="Q342" s="33">
        <f t="shared" si="87"/>
        <v>1.6463830321128299</v>
      </c>
      <c r="R342" s="33">
        <f t="shared" si="88"/>
        <v>1.78326504555289</v>
      </c>
      <c r="S342" s="33">
        <f t="shared" si="89"/>
        <v>1.27750803994896</v>
      </c>
      <c r="T342" s="32">
        <f t="shared" si="97"/>
        <v>2.5732149450393926E-2</v>
      </c>
      <c r="U342" s="32">
        <f t="shared" si="98"/>
        <v>2.8344390430531829E-2</v>
      </c>
      <c r="V342" s="32">
        <f t="shared" si="99"/>
        <v>2.3357480501821737E-2</v>
      </c>
      <c r="W342" s="32">
        <f t="shared" si="100"/>
        <v>2.7140089636384701E-2</v>
      </c>
      <c r="X342" s="32">
        <f t="shared" si="100"/>
        <v>3.6002243592623273E-3</v>
      </c>
      <c r="Y342" s="34">
        <f>MAX(O$4:O342)</f>
        <v>1.6571792398606491</v>
      </c>
      <c r="Z342" s="34">
        <f>MAX(P$4:P342)</f>
        <v>1.6265478360228376</v>
      </c>
      <c r="AA342" s="34">
        <f>MAX(Q$4:Q342)</f>
        <v>1.7545636889661576</v>
      </c>
      <c r="AB342" s="34">
        <f>MAX(R$4:R342)</f>
        <v>1.85199589002392</v>
      </c>
      <c r="AC342" s="34">
        <f>MAX(S$4:S342)</f>
        <v>1.35899867745307</v>
      </c>
      <c r="AD342" s="35">
        <f t="shared" si="93"/>
        <v>-4.9490882508832823E-2</v>
      </c>
      <c r="AE342" s="35">
        <f t="shared" si="94"/>
        <v>-7.5376150526376917E-2</v>
      </c>
      <c r="AF342" s="35">
        <f t="shared" si="95"/>
        <v>-6.165672841267511E-2</v>
      </c>
      <c r="AG342" s="35">
        <f t="shared" si="96"/>
        <v>-3.711176943818284E-2</v>
      </c>
      <c r="AH342" s="35">
        <f t="shared" si="96"/>
        <v>-5.9963735694602338E-2</v>
      </c>
    </row>
    <row r="343" spans="1:34">
      <c r="A343" s="28">
        <v>44348</v>
      </c>
      <c r="B343" s="12">
        <f>[1]!thsiFinD("ths_int_chg_ratio_index",B$1,$A$4,$A343,101)</f>
        <v>-15.020984485176999</v>
      </c>
      <c r="C343" s="12">
        <f>[1]!thsiFinD("ths_int_chg_ratio_index",C$1,$A$4,$A343,101)</f>
        <v>64.141305930814994</v>
      </c>
      <c r="D343" s="12">
        <f>[1]!thsiFinD("ths_int_chg_ratio_index",D$1,$A$4,$A343,101)</f>
        <v>43.229350233603</v>
      </c>
      <c r="E343" s="12">
        <f>[1]!thsiFinD("ths_int_chg_ratio_index",E$1,$A$4,$A343,101)</f>
        <v>113.82684978732</v>
      </c>
      <c r="F343" s="12">
        <f>[1]!thsiFinD("ths_adjustment_nvg_ratio_fund",F$1,$A$4,$A343,101)</f>
        <v>90.239410681400003</v>
      </c>
      <c r="G343" s="12">
        <f>[1]!thsiFinD("ths_adjustment_nvg_ratio_fund",G$1,$A$4,$A343,101)</f>
        <v>39.160045402950999</v>
      </c>
      <c r="H343" s="12">
        <f>[1]!thsiFinD("ths_adjustment_nvg_ratio_fund",H$1,$A$4,$A343,101)</f>
        <v>58.615384615384997</v>
      </c>
      <c r="I343" s="12">
        <f>[1]!thsiFinD("ths_adjustment_nvg_ratio_fund",I$1,$A$4,$A343,101)</f>
        <v>72.021484375</v>
      </c>
      <c r="J343" s="32">
        <f t="shared" si="90"/>
        <v>0.58276605817662119</v>
      </c>
      <c r="K343" s="45">
        <f t="shared" si="91"/>
        <v>0.51544130366640251</v>
      </c>
      <c r="L343" s="45">
        <f t="shared" si="92"/>
        <v>0.65009081268683999</v>
      </c>
      <c r="M343" s="32">
        <f>[1]!thsiFinD("ths_int_chg_ratio_index",M$1,$A$4,$A343,101)/100</f>
        <v>0.79360949556985005</v>
      </c>
      <c r="N343" s="32">
        <f>[1]!thsiFinD("ths_int_chg_ratio_index",N$1,$A$4,$A343,101)/100</f>
        <v>0.27984400289121003</v>
      </c>
      <c r="O343" s="33">
        <f t="shared" si="85"/>
        <v>1.5827660581766212</v>
      </c>
      <c r="P343" s="33">
        <f t="shared" si="86"/>
        <v>1.5154413036664025</v>
      </c>
      <c r="Q343" s="33">
        <f t="shared" si="87"/>
        <v>1.6500908126868401</v>
      </c>
      <c r="R343" s="33">
        <f t="shared" si="88"/>
        <v>1.7936094955698501</v>
      </c>
      <c r="S343" s="33">
        <f t="shared" si="89"/>
        <v>1.2798440028912101</v>
      </c>
      <c r="T343" s="32">
        <f t="shared" si="97"/>
        <v>4.8262158631979801E-3</v>
      </c>
      <c r="U343" s="32">
        <f t="shared" si="98"/>
        <v>7.6441510627502929E-3</v>
      </c>
      <c r="V343" s="32">
        <f t="shared" si="99"/>
        <v>2.2520765227105333E-3</v>
      </c>
      <c r="W343" s="32">
        <f t="shared" si="100"/>
        <v>5.8008483050553394E-3</v>
      </c>
      <c r="X343" s="32">
        <f t="shared" si="100"/>
        <v>1.828530912684867E-3</v>
      </c>
      <c r="Y343" s="34">
        <f>MAX(O$4:O343)</f>
        <v>1.6571792398606491</v>
      </c>
      <c r="Z343" s="34">
        <f>MAX(P$4:P343)</f>
        <v>1.6265478360228376</v>
      </c>
      <c r="AA343" s="34">
        <f>MAX(Q$4:Q343)</f>
        <v>1.7545636889661576</v>
      </c>
      <c r="AB343" s="34">
        <f>MAX(R$4:R343)</f>
        <v>1.85199589002392</v>
      </c>
      <c r="AC343" s="34">
        <f>MAX(S$4:S343)</f>
        <v>1.35899867745307</v>
      </c>
      <c r="AD343" s="35">
        <f t="shared" si="93"/>
        <v>-4.4903520327882696E-2</v>
      </c>
      <c r="AE343" s="35">
        <f t="shared" si="94"/>
        <v>-6.8308186144778738E-2</v>
      </c>
      <c r="AF343" s="35">
        <f t="shared" si="95"/>
        <v>-5.9543507560489872E-2</v>
      </c>
      <c r="AG343" s="35">
        <f t="shared" si="96"/>
        <v>-3.1526200877970534E-2</v>
      </c>
      <c r="AH343" s="35">
        <f t="shared" si="96"/>
        <v>-5.8244850326275133E-2</v>
      </c>
    </row>
    <row r="344" spans="1:34">
      <c r="A344" s="28">
        <v>44349</v>
      </c>
      <c r="B344" s="12">
        <f>[1]!thsiFinD("ths_int_chg_ratio_index",B$1,$A$4,$A344,101)</f>
        <v>-16.593072670005999</v>
      </c>
      <c r="C344" s="12">
        <f>[1]!thsiFinD("ths_int_chg_ratio_index",C$1,$A$4,$A344,101)</f>
        <v>62.755554833116001</v>
      </c>
      <c r="D344" s="12">
        <f>[1]!thsiFinD("ths_int_chg_ratio_index",D$1,$A$4,$A344,101)</f>
        <v>39.924865899910003</v>
      </c>
      <c r="E344" s="12">
        <f>[1]!thsiFinD("ths_int_chg_ratio_index",E$1,$A$4,$A344,101)</f>
        <v>109.80951337592001</v>
      </c>
      <c r="F344" s="12">
        <f>[1]!thsiFinD("ths_adjustment_nvg_ratio_fund",F$1,$A$4,$A344,101)</f>
        <v>88.090853284223002</v>
      </c>
      <c r="G344" s="12">
        <f>[1]!thsiFinD("ths_adjustment_nvg_ratio_fund",G$1,$A$4,$A344,101)</f>
        <v>37.627695800227002</v>
      </c>
      <c r="H344" s="12">
        <f>[1]!thsiFinD("ths_adjustment_nvg_ratio_fund",H$1,$A$4,$A344,101)</f>
        <v>56.076923076923002</v>
      </c>
      <c r="I344" s="12">
        <f>[1]!thsiFinD("ths_adjustment_nvg_ratio_fund",I$1,$A$4,$A344,101)</f>
        <v>69.873046875</v>
      </c>
      <c r="J344" s="32">
        <f t="shared" si="90"/>
        <v>0.55945672559414117</v>
      </c>
      <c r="K344" s="45">
        <f t="shared" si="91"/>
        <v>0.48974215359734996</v>
      </c>
      <c r="L344" s="45">
        <f t="shared" si="92"/>
        <v>0.62917129759093249</v>
      </c>
      <c r="M344" s="32">
        <f>[1]!thsiFinD("ths_int_chg_ratio_index",M$1,$A$4,$A344,101)/100</f>
        <v>0.75098501579369004</v>
      </c>
      <c r="N344" s="32">
        <f>[1]!thsiFinD("ths_int_chg_ratio_index",N$1,$A$4,$A344,101)/100</f>
        <v>0.26775597506289001</v>
      </c>
      <c r="O344" s="33">
        <f t="shared" si="85"/>
        <v>1.5594567255941412</v>
      </c>
      <c r="P344" s="33">
        <f t="shared" si="86"/>
        <v>1.4897421535973501</v>
      </c>
      <c r="Q344" s="33">
        <f t="shared" si="87"/>
        <v>1.6291712975909325</v>
      </c>
      <c r="R344" s="33">
        <f t="shared" si="88"/>
        <v>1.7509850157936899</v>
      </c>
      <c r="S344" s="33">
        <f t="shared" si="89"/>
        <v>1.26775597506289</v>
      </c>
      <c r="T344" s="32">
        <f t="shared" si="97"/>
        <v>-1.4726960097522501E-2</v>
      </c>
      <c r="U344" s="32">
        <f t="shared" si="98"/>
        <v>-1.6958195613961946E-2</v>
      </c>
      <c r="V344" s="32">
        <f t="shared" si="99"/>
        <v>-1.2677796237071548E-2</v>
      </c>
      <c r="W344" s="32">
        <f t="shared" si="100"/>
        <v>-2.3764637665802391E-2</v>
      </c>
      <c r="X344" s="32">
        <f t="shared" si="100"/>
        <v>-9.4449228195100376E-3</v>
      </c>
      <c r="Y344" s="34">
        <f>MAX(O$4:O344)</f>
        <v>1.6571792398606491</v>
      </c>
      <c r="Z344" s="34">
        <f>MAX(P$4:P344)</f>
        <v>1.6265478360228376</v>
      </c>
      <c r="AA344" s="34">
        <f>MAX(Q$4:Q344)</f>
        <v>1.7545636889661576</v>
      </c>
      <c r="AB344" s="34">
        <f>MAX(R$4:R344)</f>
        <v>1.85199589002392</v>
      </c>
      <c r="AC344" s="34">
        <f>MAX(S$4:S344)</f>
        <v>1.35899867745307</v>
      </c>
      <c r="AD344" s="35">
        <f t="shared" si="93"/>
        <v>-5.8969188073298207E-2</v>
      </c>
      <c r="AE344" s="35">
        <f t="shared" si="94"/>
        <v>-8.4107998176062626E-2</v>
      </c>
      <c r="AF344" s="35">
        <f t="shared" si="95"/>
        <v>-7.1466423341469021E-2</v>
      </c>
      <c r="AG344" s="35">
        <f t="shared" si="96"/>
        <v>-5.4541629802928648E-2</v>
      </c>
      <c r="AH344" s="35">
        <f t="shared" si="96"/>
        <v>-6.7139655029819556E-2</v>
      </c>
    </row>
    <row r="345" spans="1:34">
      <c r="A345" s="28">
        <v>44350</v>
      </c>
      <c r="B345" s="12">
        <f>[1]!thsiFinD("ths_int_chg_ratio_index",B$1,$A$4,$A345,101)</f>
        <v>-15.645434637318999</v>
      </c>
      <c r="C345" s="12">
        <f>[1]!thsiFinD("ths_int_chg_ratio_index",C$1,$A$4,$A345,101)</f>
        <v>60.322141111312</v>
      </c>
      <c r="D345" s="12">
        <f>[1]!thsiFinD("ths_int_chg_ratio_index",D$1,$A$4,$A345,101)</f>
        <v>38.717440435317997</v>
      </c>
      <c r="E345" s="12">
        <f>[1]!thsiFinD("ths_int_chg_ratio_index",E$1,$A$4,$A345,101)</f>
        <v>106.58393692567</v>
      </c>
      <c r="F345" s="12">
        <f>[1]!thsiFinD("ths_adjustment_nvg_ratio_fund",F$1,$A$4,$A345,101)</f>
        <v>85.573971761817006</v>
      </c>
      <c r="G345" s="12">
        <f>[1]!thsiFinD("ths_adjustment_nvg_ratio_fund",G$1,$A$4,$A345,101)</f>
        <v>36.833144154369997</v>
      </c>
      <c r="H345" s="12">
        <f>[1]!thsiFinD("ths_adjustment_nvg_ratio_fund",H$1,$A$4,$A345,101)</f>
        <v>56.230769230768999</v>
      </c>
      <c r="I345" s="12">
        <f>[1]!thsiFinD("ths_adjustment_nvg_ratio_fund",I$1,$A$4,$A345,101)</f>
        <v>69.16015625</v>
      </c>
      <c r="J345" s="32">
        <f t="shared" si="90"/>
        <v>0.54722015653992129</v>
      </c>
      <c r="K345" s="45">
        <f t="shared" si="91"/>
        <v>0.47494520958745245</v>
      </c>
      <c r="L345" s="45">
        <f t="shared" si="92"/>
        <v>0.61949510349239001</v>
      </c>
      <c r="M345" s="32">
        <f>[1]!thsiFinD("ths_int_chg_ratio_index",M$1,$A$4,$A345,101)/100</f>
        <v>0.72678846039161993</v>
      </c>
      <c r="N345" s="32">
        <f>[1]!thsiFinD("ths_int_chg_ratio_index",N$1,$A$4,$A345,101)/100</f>
        <v>0.26075342958094999</v>
      </c>
      <c r="O345" s="33">
        <f t="shared" si="85"/>
        <v>1.5472201565399213</v>
      </c>
      <c r="P345" s="33">
        <f t="shared" si="86"/>
        <v>1.4749452095874525</v>
      </c>
      <c r="Q345" s="33">
        <f t="shared" si="87"/>
        <v>1.6194951034923899</v>
      </c>
      <c r="R345" s="33">
        <f t="shared" si="88"/>
        <v>1.7267884603916199</v>
      </c>
      <c r="S345" s="33">
        <f t="shared" si="89"/>
        <v>1.2607534295809499</v>
      </c>
      <c r="T345" s="32">
        <f t="shared" si="97"/>
        <v>-7.8466871528979354E-3</v>
      </c>
      <c r="U345" s="32">
        <f t="shared" si="98"/>
        <v>-9.9325537470807967E-3</v>
      </c>
      <c r="V345" s="32">
        <f t="shared" si="99"/>
        <v>-5.9393349937179041E-3</v>
      </c>
      <c r="W345" s="32">
        <f t="shared" si="100"/>
        <v>-1.3818824937860574E-2</v>
      </c>
      <c r="X345" s="32">
        <f t="shared" si="100"/>
        <v>-5.5235752145381678E-3</v>
      </c>
      <c r="Y345" s="34">
        <f>MAX(O$4:O345)</f>
        <v>1.6571792398606491</v>
      </c>
      <c r="Z345" s="34">
        <f>MAX(P$4:P345)</f>
        <v>1.6265478360228376</v>
      </c>
      <c r="AA345" s="34">
        <f>MAX(Q$4:Q345)</f>
        <v>1.7545636889661576</v>
      </c>
      <c r="AB345" s="34">
        <f>MAX(R$4:R345)</f>
        <v>1.85199589002392</v>
      </c>
      <c r="AC345" s="34">
        <f>MAX(S$4:S345)</f>
        <v>1.35899867745307</v>
      </c>
      <c r="AD345" s="35">
        <f t="shared" si="93"/>
        <v>-6.6353162455724535E-2</v>
      </c>
      <c r="AE345" s="35">
        <f t="shared" si="94"/>
        <v>-9.3205144710700405E-2</v>
      </c>
      <c r="AF345" s="35">
        <f t="shared" si="95"/>
        <v>-7.6981295306159048E-2</v>
      </c>
      <c r="AG345" s="35">
        <f t="shared" si="96"/>
        <v>-6.7606753506716966E-2</v>
      </c>
      <c r="AH345" s="35">
        <f t="shared" si="96"/>
        <v>-7.2292379309922272E-2</v>
      </c>
    </row>
    <row r="346" spans="1:34">
      <c r="A346" s="28">
        <v>44351</v>
      </c>
      <c r="B346" s="12">
        <f>[1]!thsiFinD("ths_int_chg_ratio_index",B$1,$A$4,$A346,101)</f>
        <v>-15.524005080992</v>
      </c>
      <c r="C346" s="12">
        <f>[1]!thsiFinD("ths_int_chg_ratio_index",C$1,$A$4,$A346,101)</f>
        <v>64.260634375527999</v>
      </c>
      <c r="D346" s="12">
        <f>[1]!thsiFinD("ths_int_chg_ratio_index",D$1,$A$4,$A346,101)</f>
        <v>40.383362782496</v>
      </c>
      <c r="E346" s="12">
        <f>[1]!thsiFinD("ths_int_chg_ratio_index",E$1,$A$4,$A346,101)</f>
        <v>109.47314582797</v>
      </c>
      <c r="F346" s="12">
        <f>[1]!thsiFinD("ths_adjustment_nvg_ratio_fund",F$1,$A$4,$A346,101)</f>
        <v>86.433394720688</v>
      </c>
      <c r="G346" s="12">
        <f>[1]!thsiFinD("ths_adjustment_nvg_ratio_fund",G$1,$A$4,$A346,101)</f>
        <v>38.706015891032997</v>
      </c>
      <c r="H346" s="12">
        <f>[1]!thsiFinD("ths_adjustment_nvg_ratio_fund",H$1,$A$4,$A346,101)</f>
        <v>54.846153846154003</v>
      </c>
      <c r="I346" s="12">
        <f>[1]!thsiFinD("ths_adjustment_nvg_ratio_fund",I$1,$A$4,$A346,101)</f>
        <v>71.97265625</v>
      </c>
      <c r="J346" s="32">
        <f t="shared" si="90"/>
        <v>0.56318919826609626</v>
      </c>
      <c r="K346" s="45">
        <f t="shared" si="91"/>
        <v>0.49648284476250504</v>
      </c>
      <c r="L346" s="45">
        <f t="shared" si="92"/>
        <v>0.62989555176968748</v>
      </c>
      <c r="M346" s="32">
        <f>[1]!thsiFinD("ths_int_chg_ratio_index",M$1,$A$4,$A346,101)/100</f>
        <v>0.74603270970018998</v>
      </c>
      <c r="N346" s="32">
        <f>[1]!thsiFinD("ths_int_chg_ratio_index",N$1,$A$4,$A346,101)/100</f>
        <v>0.26684076604494</v>
      </c>
      <c r="O346" s="33">
        <f t="shared" si="85"/>
        <v>1.5631891982660964</v>
      </c>
      <c r="P346" s="33">
        <f t="shared" si="86"/>
        <v>1.4964828447625051</v>
      </c>
      <c r="Q346" s="33">
        <f t="shared" si="87"/>
        <v>1.6298955517696876</v>
      </c>
      <c r="R346" s="33">
        <f t="shared" si="88"/>
        <v>1.74603270970019</v>
      </c>
      <c r="S346" s="33">
        <f t="shared" si="89"/>
        <v>1.2668407660449401</v>
      </c>
      <c r="T346" s="32">
        <f t="shared" si="97"/>
        <v>1.0321117947355907E-2</v>
      </c>
      <c r="U346" s="32">
        <f t="shared" si="98"/>
        <v>1.4602328978089218E-2</v>
      </c>
      <c r="V346" s="32">
        <f t="shared" si="99"/>
        <v>6.422031320051147E-3</v>
      </c>
      <c r="W346" s="32">
        <f t="shared" si="100"/>
        <v>1.1144532031564403E-2</v>
      </c>
      <c r="X346" s="32">
        <f t="shared" si="100"/>
        <v>4.8283322663762451E-3</v>
      </c>
      <c r="Y346" s="34">
        <f>MAX(O$4:O346)</f>
        <v>1.6571792398606491</v>
      </c>
      <c r="Z346" s="34">
        <f>MAX(P$4:P346)</f>
        <v>1.6265478360228376</v>
      </c>
      <c r="AA346" s="34">
        <f>MAX(Q$4:Q346)</f>
        <v>1.7545636889661576</v>
      </c>
      <c r="AB346" s="34">
        <f>MAX(R$4:R346)</f>
        <v>1.85199589002392</v>
      </c>
      <c r="AC346" s="34">
        <f>MAX(S$4:S346)</f>
        <v>1.35899867745307</v>
      </c>
      <c r="AD346" s="35">
        <f t="shared" si="93"/>
        <v>-5.6716883324254175E-2</v>
      </c>
      <c r="AE346" s="35">
        <f t="shared" si="94"/>
        <v>-7.9963827918127284E-2</v>
      </c>
      <c r="AF346" s="35">
        <f t="shared" si="95"/>
        <v>-7.105364027562211E-2</v>
      </c>
      <c r="AG346" s="35">
        <f t="shared" si="96"/>
        <v>-5.7215667105158352E-2</v>
      </c>
      <c r="AH346" s="35">
        <f t="shared" si="96"/>
        <v>-6.7813098671181238E-2</v>
      </c>
    </row>
    <row r="347" spans="1:34">
      <c r="A347" s="28">
        <v>44354</v>
      </c>
      <c r="B347" s="12">
        <f>[1]!thsiFinD("ths_int_chg_ratio_index",B$1,$A$4,$A347,101)</f>
        <v>-13.93901918692</v>
      </c>
      <c r="C347" s="12">
        <f>[1]!thsiFinD("ths_int_chg_ratio_index",C$1,$A$4,$A347,101)</f>
        <v>68.647731773274003</v>
      </c>
      <c r="D347" s="12">
        <f>[1]!thsiFinD("ths_int_chg_ratio_index",D$1,$A$4,$A347,101)</f>
        <v>40.583711229927999</v>
      </c>
      <c r="E347" s="12">
        <f>[1]!thsiFinD("ths_int_chg_ratio_index",E$1,$A$4,$A347,101)</f>
        <v>107.78244107403999</v>
      </c>
      <c r="F347" s="12">
        <f>[1]!thsiFinD("ths_adjustment_nvg_ratio_fund",F$1,$A$4,$A347,101)</f>
        <v>86.372007366481995</v>
      </c>
      <c r="G347" s="12">
        <f>[1]!thsiFinD("ths_adjustment_nvg_ratio_fund",G$1,$A$4,$A347,101)</f>
        <v>38.876276958002002</v>
      </c>
      <c r="H347" s="12">
        <f>[1]!thsiFinD("ths_adjustment_nvg_ratio_fund",H$1,$A$4,$A347,101)</f>
        <v>56.846153846154003</v>
      </c>
      <c r="I347" s="12">
        <f>[1]!thsiFinD("ths_adjustment_nvg_ratio_fund",I$1,$A$4,$A347,101)</f>
        <v>72.63671875</v>
      </c>
      <c r="J347" s="32">
        <f t="shared" si="90"/>
        <v>0.57225752726369994</v>
      </c>
      <c r="K347" s="45">
        <f t="shared" si="91"/>
        <v>0.5076871622258049</v>
      </c>
      <c r="L347" s="45">
        <f t="shared" si="92"/>
        <v>0.63682789230159498</v>
      </c>
      <c r="M347" s="32">
        <f>[1]!thsiFinD("ths_int_chg_ratio_index",M$1,$A$4,$A347,101)/100</f>
        <v>0.75233796438867995</v>
      </c>
      <c r="N347" s="32">
        <f>[1]!thsiFinD("ths_int_chg_ratio_index",N$1,$A$4,$A347,101)/100</f>
        <v>0.26722002836717001</v>
      </c>
      <c r="O347" s="33">
        <f t="shared" si="85"/>
        <v>1.5722575272636998</v>
      </c>
      <c r="P347" s="33">
        <f t="shared" si="86"/>
        <v>1.507687162225805</v>
      </c>
      <c r="Q347" s="33">
        <f t="shared" si="87"/>
        <v>1.6368278923015951</v>
      </c>
      <c r="R347" s="33">
        <f t="shared" si="88"/>
        <v>1.7523379643886798</v>
      </c>
      <c r="S347" s="33">
        <f t="shared" si="89"/>
        <v>1.26722002836717</v>
      </c>
      <c r="T347" s="32">
        <f t="shared" si="97"/>
        <v>5.8011717376642569E-3</v>
      </c>
      <c r="U347" s="32">
        <f t="shared" si="98"/>
        <v>7.487100505370714E-3</v>
      </c>
      <c r="V347" s="32">
        <f t="shared" si="99"/>
        <v>4.2532421935752573E-3</v>
      </c>
      <c r="W347" s="32">
        <f t="shared" si="100"/>
        <v>3.6111893285049046E-3</v>
      </c>
      <c r="X347" s="32">
        <f t="shared" si="100"/>
        <v>2.9937647445144044E-4</v>
      </c>
      <c r="Y347" s="34">
        <f>MAX(O$4:O347)</f>
        <v>1.6571792398606491</v>
      </c>
      <c r="Z347" s="34">
        <f>MAX(P$4:P347)</f>
        <v>1.6265478360228376</v>
      </c>
      <c r="AA347" s="34">
        <f>MAX(Q$4:Q347)</f>
        <v>1.7545636889661576</v>
      </c>
      <c r="AB347" s="34">
        <f>MAX(R$4:R347)</f>
        <v>1.85199589002392</v>
      </c>
      <c r="AC347" s="34">
        <f>MAX(S$4:S347)</f>
        <v>1.35899867745307</v>
      </c>
      <c r="AD347" s="35">
        <f t="shared" si="93"/>
        <v>-5.1244735967178934E-2</v>
      </c>
      <c r="AE347" s="35">
        <f t="shared" si="94"/>
        <v>-7.3075424629173824E-2</v>
      </c>
      <c r="AF347" s="35">
        <f t="shared" si="95"/>
        <v>-6.7102606422874245E-2</v>
      </c>
      <c r="AG347" s="35">
        <f t="shared" si="96"/>
        <v>-5.3811094383126812E-2</v>
      </c>
      <c r="AH347" s="35">
        <f t="shared" si="96"/>
        <v>-6.7534023843131674E-2</v>
      </c>
    </row>
    <row r="348" spans="1:34">
      <c r="A348" s="28">
        <v>44355</v>
      </c>
      <c r="B348" s="12">
        <f>[1]!thsiFinD("ths_int_chg_ratio_index",B$1,$A$4,$A348,101)</f>
        <v>-13.404081355816</v>
      </c>
      <c r="C348" s="12">
        <f>[1]!thsiFinD("ths_int_chg_ratio_index",C$1,$A$4,$A348,101)</f>
        <v>67.622790845511005</v>
      </c>
      <c r="D348" s="12">
        <f>[1]!thsiFinD("ths_int_chg_ratio_index",D$1,$A$4,$A348,101)</f>
        <v>39.162747466616999</v>
      </c>
      <c r="E348" s="12">
        <f>[1]!thsiFinD("ths_int_chg_ratio_index",E$1,$A$4,$A348,101)</f>
        <v>106.490537276</v>
      </c>
      <c r="F348" s="12">
        <f>[1]!thsiFinD("ths_adjustment_nvg_ratio_fund",F$1,$A$4,$A348,101)</f>
        <v>83.548189073051006</v>
      </c>
      <c r="G348" s="12">
        <f>[1]!thsiFinD("ths_adjustment_nvg_ratio_fund",G$1,$A$4,$A348,101)</f>
        <v>37.627695800227002</v>
      </c>
      <c r="H348" s="12">
        <f>[1]!thsiFinD("ths_adjustment_nvg_ratio_fund",H$1,$A$4,$A348,101)</f>
        <v>55.384615384615003</v>
      </c>
      <c r="I348" s="12">
        <f>[1]!thsiFinD("ths_adjustment_nvg_ratio_fund",I$1,$A$4,$A348,101)</f>
        <v>70.498046875</v>
      </c>
      <c r="J348" s="32">
        <f t="shared" si="90"/>
        <v>0.55866317670650623</v>
      </c>
      <c r="K348" s="45">
        <f t="shared" si="91"/>
        <v>0.49967998558078003</v>
      </c>
      <c r="L348" s="45">
        <f t="shared" si="92"/>
        <v>0.61764636783223248</v>
      </c>
      <c r="M348" s="32">
        <f>[1]!thsiFinD("ths_int_chg_ratio_index",M$1,$A$4,$A348,101)/100</f>
        <v>0.73940972374977998</v>
      </c>
      <c r="N348" s="32">
        <f>[1]!thsiFinD("ths_int_chg_ratio_index",N$1,$A$4,$A348,101)/100</f>
        <v>0.25720740632730998</v>
      </c>
      <c r="O348" s="33">
        <f t="shared" si="85"/>
        <v>1.5586631767065062</v>
      </c>
      <c r="P348" s="33">
        <f t="shared" si="86"/>
        <v>1.4996799855807801</v>
      </c>
      <c r="Q348" s="33">
        <f t="shared" si="87"/>
        <v>1.6176463678322324</v>
      </c>
      <c r="R348" s="33">
        <f t="shared" si="88"/>
        <v>1.7394097237497799</v>
      </c>
      <c r="S348" s="33">
        <f t="shared" si="89"/>
        <v>1.25720740632731</v>
      </c>
      <c r="T348" s="32">
        <f t="shared" si="97"/>
        <v>-8.6463892342450999E-3</v>
      </c>
      <c r="U348" s="32">
        <f t="shared" si="98"/>
        <v>-5.3109005937305165E-3</v>
      </c>
      <c r="V348" s="32">
        <f t="shared" si="99"/>
        <v>-1.1718717990802929E-2</v>
      </c>
      <c r="W348" s="32">
        <f t="shared" si="100"/>
        <v>-7.3777096094646E-3</v>
      </c>
      <c r="X348" s="32">
        <f t="shared" si="100"/>
        <v>-7.9012498348541849E-3</v>
      </c>
      <c r="Y348" s="34">
        <f>MAX(O$4:O348)</f>
        <v>1.6571792398606491</v>
      </c>
      <c r="Z348" s="34">
        <f>MAX(P$4:P348)</f>
        <v>1.6265478360228376</v>
      </c>
      <c r="AA348" s="34">
        <f>MAX(Q$4:Q348)</f>
        <v>1.7545636889661576</v>
      </c>
      <c r="AB348" s="34">
        <f>MAX(R$4:R348)</f>
        <v>1.85199589002392</v>
      </c>
      <c r="AC348" s="34">
        <f>MAX(S$4:S348)</f>
        <v>1.35899867745307</v>
      </c>
      <c r="AD348" s="35">
        <f t="shared" si="93"/>
        <v>-5.9448043268045647E-2</v>
      </c>
      <c r="AE348" s="35">
        <f t="shared" si="94"/>
        <v>-7.799822890685415E-2</v>
      </c>
      <c r="AF348" s="35">
        <f t="shared" si="95"/>
        <v>-7.8034967892559703E-2</v>
      </c>
      <c r="AG348" s="35">
        <f t="shared" si="96"/>
        <v>-6.0791801364465159E-2</v>
      </c>
      <c r="AH348" s="35">
        <f t="shared" si="96"/>
        <v>-7.490167048324825E-2</v>
      </c>
    </row>
    <row r="349" spans="1:34">
      <c r="A349" s="28">
        <v>44356</v>
      </c>
      <c r="B349" s="12">
        <f>[1]!thsiFinD("ths_int_chg_ratio_index",B$1,$A$4,$A349,101)</f>
        <v>-13.449724244194</v>
      </c>
      <c r="C349" s="12">
        <f>[1]!thsiFinD("ths_int_chg_ratio_index",C$1,$A$4,$A349,101)</f>
        <v>68.990376008488994</v>
      </c>
      <c r="D349" s="12">
        <f>[1]!thsiFinD("ths_int_chg_ratio_index",D$1,$A$4,$A349,101)</f>
        <v>39.971388319616999</v>
      </c>
      <c r="E349" s="12">
        <f>[1]!thsiFinD("ths_int_chg_ratio_index",E$1,$A$4,$A349,101)</f>
        <v>106.2297507777</v>
      </c>
      <c r="F349" s="12">
        <f>[1]!thsiFinD("ths_adjustment_nvg_ratio_fund",F$1,$A$4,$A349,101)</f>
        <v>84.407612031921005</v>
      </c>
      <c r="G349" s="12">
        <f>[1]!thsiFinD("ths_adjustment_nvg_ratio_fund",G$1,$A$4,$A349,101)</f>
        <v>38.989784335982002</v>
      </c>
      <c r="H349" s="12">
        <f>[1]!thsiFinD("ths_adjustment_nvg_ratio_fund",H$1,$A$4,$A349,101)</f>
        <v>59.769230769231001</v>
      </c>
      <c r="I349" s="12">
        <f>[1]!thsiFinD("ths_adjustment_nvg_ratio_fund",I$1,$A$4,$A349,101)</f>
        <v>71.943359375</v>
      </c>
      <c r="J349" s="32">
        <f t="shared" si="90"/>
        <v>0.57106472171718248</v>
      </c>
      <c r="K349" s="45">
        <f t="shared" si="91"/>
        <v>0.50435447715403003</v>
      </c>
      <c r="L349" s="45">
        <f t="shared" si="92"/>
        <v>0.63777496628033503</v>
      </c>
      <c r="M349" s="32">
        <f>[1]!thsiFinD("ths_int_chg_ratio_index",M$1,$A$4,$A349,101)/100</f>
        <v>0.74973471883716003</v>
      </c>
      <c r="N349" s="32">
        <f>[1]!thsiFinD("ths_int_chg_ratio_index",N$1,$A$4,$A349,101)/100</f>
        <v>0.25837068934008001</v>
      </c>
      <c r="O349" s="33">
        <f t="shared" si="85"/>
        <v>1.5710647217171825</v>
      </c>
      <c r="P349" s="33">
        <f t="shared" si="86"/>
        <v>1.50435447715403</v>
      </c>
      <c r="Q349" s="33">
        <f t="shared" si="87"/>
        <v>1.6377749662803351</v>
      </c>
      <c r="R349" s="33">
        <f t="shared" si="88"/>
        <v>1.7497347188371601</v>
      </c>
      <c r="S349" s="33">
        <f t="shared" si="89"/>
        <v>1.2583706893400799</v>
      </c>
      <c r="T349" s="32">
        <f t="shared" si="97"/>
        <v>7.9565265902290516E-3</v>
      </c>
      <c r="U349" s="32">
        <f t="shared" si="98"/>
        <v>3.1169927039065293E-3</v>
      </c>
      <c r="V349" s="32">
        <f t="shared" si="99"/>
        <v>1.2443138901289341E-2</v>
      </c>
      <c r="W349" s="32">
        <f t="shared" si="100"/>
        <v>5.9359189191616757E-3</v>
      </c>
      <c r="X349" s="32">
        <f t="shared" si="100"/>
        <v>9.252912502069055E-4</v>
      </c>
      <c r="Y349" s="34">
        <f>MAX(O$4:O349)</f>
        <v>1.6571792398606491</v>
      </c>
      <c r="Z349" s="34">
        <f>MAX(P$4:P349)</f>
        <v>1.6265478360228376</v>
      </c>
      <c r="AA349" s="34">
        <f>MAX(Q$4:Q349)</f>
        <v>1.7545636889661576</v>
      </c>
      <c r="AB349" s="34">
        <f>MAX(R$4:R349)</f>
        <v>1.85199589002392</v>
      </c>
      <c r="AC349" s="34">
        <f>MAX(S$4:S349)</f>
        <v>1.35899867745307</v>
      </c>
      <c r="AD349" s="35">
        <f t="shared" si="93"/>
        <v>-5.1964516614815826E-2</v>
      </c>
      <c r="AE349" s="35">
        <f t="shared" si="94"/>
        <v>-7.5124356113367874E-2</v>
      </c>
      <c r="AF349" s="35">
        <f t="shared" si="95"/>
        <v>-6.656282893591503E-2</v>
      </c>
      <c r="AG349" s="35">
        <f t="shared" si="96"/>
        <v>-5.5216737649152692E-2</v>
      </c>
      <c r="AH349" s="35">
        <f t="shared" si="96"/>
        <v>-7.4045685093365399E-2</v>
      </c>
    </row>
    <row r="350" spans="1:34">
      <c r="A350" s="28">
        <v>44357</v>
      </c>
      <c r="B350" s="12">
        <f>[1]!thsiFinD("ths_int_chg_ratio_index",B$1,$A$4,$A350,101)</f>
        <v>-11.800261395119</v>
      </c>
      <c r="C350" s="12">
        <f>[1]!thsiFinD("ths_int_chg_ratio_index",C$1,$A$4,$A350,101)</f>
        <v>72.138587410765993</v>
      </c>
      <c r="D350" s="12">
        <f>[1]!thsiFinD("ths_int_chg_ratio_index",D$1,$A$4,$A350,101)</f>
        <v>42.235021771589999</v>
      </c>
      <c r="E350" s="12">
        <f>[1]!thsiFinD("ths_int_chg_ratio_index",E$1,$A$4,$A350,101)</f>
        <v>112.22348805048</v>
      </c>
      <c r="F350" s="12">
        <f>[1]!thsiFinD("ths_adjustment_nvg_ratio_fund",F$1,$A$4,$A350,101)</f>
        <v>86.310620012276999</v>
      </c>
      <c r="G350" s="12">
        <f>[1]!thsiFinD("ths_adjustment_nvg_ratio_fund",G$1,$A$4,$A350,101)</f>
        <v>42.281498297389</v>
      </c>
      <c r="H350" s="12">
        <f>[1]!thsiFinD("ths_adjustment_nvg_ratio_fund",H$1,$A$4,$A350,101)</f>
        <v>59.461538461537998</v>
      </c>
      <c r="I350" s="12">
        <f>[1]!thsiFinD("ths_adjustment_nvg_ratio_fund",I$1,$A$4,$A350,101)</f>
        <v>75.029296875</v>
      </c>
      <c r="J350" s="32">
        <f t="shared" si="90"/>
        <v>0.59734973685490123</v>
      </c>
      <c r="K350" s="45">
        <f t="shared" si="91"/>
        <v>0.53699208959429245</v>
      </c>
      <c r="L350" s="45">
        <f t="shared" si="92"/>
        <v>0.65770738411551011</v>
      </c>
      <c r="M350" s="32">
        <f>[1]!thsiFinD("ths_int_chg_ratio_index",M$1,$A$4,$A350,101)/100</f>
        <v>0.78423867190287988</v>
      </c>
      <c r="N350" s="32">
        <f>[1]!thsiFinD("ths_int_chg_ratio_index",N$1,$A$4,$A350,101)/100</f>
        <v>0.26800388783610002</v>
      </c>
      <c r="O350" s="33">
        <f t="shared" si="85"/>
        <v>1.5973497368549012</v>
      </c>
      <c r="P350" s="33">
        <f t="shared" si="86"/>
        <v>1.5369920895942926</v>
      </c>
      <c r="Q350" s="33">
        <f t="shared" si="87"/>
        <v>1.6577073841155101</v>
      </c>
      <c r="R350" s="33">
        <f t="shared" si="88"/>
        <v>1.7842386719028798</v>
      </c>
      <c r="S350" s="33">
        <f t="shared" si="89"/>
        <v>1.2680038878361</v>
      </c>
      <c r="T350" s="32">
        <f t="shared" si="97"/>
        <v>1.6730701653709712E-2</v>
      </c>
      <c r="U350" s="32">
        <f t="shared" si="98"/>
        <v>2.1695426799943407E-2</v>
      </c>
      <c r="V350" s="32">
        <f t="shared" si="99"/>
        <v>1.2170425269379281E-2</v>
      </c>
      <c r="W350" s="32">
        <f t="shared" si="100"/>
        <v>1.9719533878055584E-2</v>
      </c>
      <c r="X350" s="32">
        <f t="shared" si="100"/>
        <v>7.6552947216785849E-3</v>
      </c>
      <c r="Y350" s="34">
        <f>MAX(O$4:O350)</f>
        <v>1.6571792398606491</v>
      </c>
      <c r="Z350" s="34">
        <f>MAX(P$4:P350)</f>
        <v>1.6265478360228376</v>
      </c>
      <c r="AA350" s="34">
        <f>MAX(Q$4:Q350)</f>
        <v>1.7545636889661576</v>
      </c>
      <c r="AB350" s="34">
        <f>MAX(R$4:R350)</f>
        <v>1.85199589002392</v>
      </c>
      <c r="AC350" s="34">
        <f>MAX(S$4:S350)</f>
        <v>1.35899867745307</v>
      </c>
      <c r="AD350" s="35">
        <f t="shared" si="93"/>
        <v>-3.6103217785167785E-2</v>
      </c>
      <c r="AE350" s="35">
        <f t="shared" si="94"/>
        <v>-5.5058784282374873E-2</v>
      </c>
      <c r="AF350" s="35">
        <f t="shared" si="95"/>
        <v>-5.5202501601818832E-2</v>
      </c>
      <c r="AG350" s="35">
        <f t="shared" si="96"/>
        <v>-3.6586052099805144E-2</v>
      </c>
      <c r="AH350" s="35">
        <f t="shared" si="96"/>
        <v>-6.6957231913945203E-2</v>
      </c>
    </row>
    <row r="351" spans="1:34">
      <c r="A351" s="28">
        <v>44358</v>
      </c>
      <c r="B351" s="12">
        <f>[1]!thsiFinD("ths_int_chg_ratio_index",B$1,$A$4,$A351,101)</f>
        <v>-13.477207012240999</v>
      </c>
      <c r="C351" s="12">
        <f>[1]!thsiFinD("ths_int_chg_ratio_index",C$1,$A$4,$A351,101)</f>
        <v>67.614817164369995</v>
      </c>
      <c r="D351" s="12">
        <f>[1]!thsiFinD("ths_int_chg_ratio_index",D$1,$A$4,$A351,101)</f>
        <v>40.84950879817</v>
      </c>
      <c r="E351" s="12">
        <f>[1]!thsiFinD("ths_int_chg_ratio_index",E$1,$A$4,$A351,101)</f>
        <v>113.58820805515001</v>
      </c>
      <c r="F351" s="12">
        <f>[1]!thsiFinD("ths_adjustment_nvg_ratio_fund",F$1,$A$4,$A351,101)</f>
        <v>84.837323511356999</v>
      </c>
      <c r="G351" s="12">
        <f>[1]!thsiFinD("ths_adjustment_nvg_ratio_fund",G$1,$A$4,$A351,101)</f>
        <v>41.713961407490999</v>
      </c>
      <c r="H351" s="12">
        <f>[1]!thsiFinD("ths_adjustment_nvg_ratio_fund",H$1,$A$4,$A351,101)</f>
        <v>59.769230769231001</v>
      </c>
      <c r="I351" s="12">
        <f>[1]!thsiFinD("ths_adjustment_nvg_ratio_fund",I$1,$A$4,$A351,101)</f>
        <v>74.462890625</v>
      </c>
      <c r="J351" s="32">
        <f t="shared" si="90"/>
        <v>0.58669841664815991</v>
      </c>
      <c r="K351" s="45">
        <f t="shared" si="91"/>
        <v>0.52143831751362246</v>
      </c>
      <c r="L351" s="45">
        <f t="shared" si="92"/>
        <v>0.65195851578269748</v>
      </c>
      <c r="M351" s="32">
        <f>[1]!thsiFinD("ths_int_chg_ratio_index",M$1,$A$4,$A351,101)/100</f>
        <v>0.79367753894163007</v>
      </c>
      <c r="N351" s="32">
        <f>[1]!thsiFinD("ths_int_chg_ratio_index",N$1,$A$4,$A351,101)/100</f>
        <v>0.2576387662613</v>
      </c>
      <c r="O351" s="33">
        <f t="shared" si="85"/>
        <v>1.5866984166481599</v>
      </c>
      <c r="P351" s="33">
        <f t="shared" si="86"/>
        <v>1.5214383175136224</v>
      </c>
      <c r="Q351" s="33">
        <f t="shared" si="87"/>
        <v>1.6519585157826975</v>
      </c>
      <c r="R351" s="33">
        <f t="shared" si="88"/>
        <v>1.7936775389416302</v>
      </c>
      <c r="S351" s="33">
        <f t="shared" si="89"/>
        <v>1.2576387662613</v>
      </c>
      <c r="T351" s="32">
        <f t="shared" si="97"/>
        <v>-6.6681203001374145E-3</v>
      </c>
      <c r="U351" s="32">
        <f t="shared" si="98"/>
        <v>-1.0119617521763491E-2</v>
      </c>
      <c r="V351" s="32">
        <f t="shared" si="99"/>
        <v>-3.4679632774151647E-3</v>
      </c>
      <c r="W351" s="32">
        <f t="shared" si="100"/>
        <v>5.2901370132751868E-3</v>
      </c>
      <c r="X351" s="32">
        <f t="shared" si="100"/>
        <v>-8.1743610364543029E-3</v>
      </c>
      <c r="Y351" s="34">
        <f>MAX(O$4:O351)</f>
        <v>1.6571792398606491</v>
      </c>
      <c r="Z351" s="34">
        <f>MAX(P$4:P351)</f>
        <v>1.6265478360228376</v>
      </c>
      <c r="AA351" s="34">
        <f>MAX(Q$4:Q351)</f>
        <v>1.7545636889661576</v>
      </c>
      <c r="AB351" s="34">
        <f>MAX(R$4:R351)</f>
        <v>1.85199589002392</v>
      </c>
      <c r="AC351" s="34">
        <f>MAX(S$4:S351)</f>
        <v>1.35899867745307</v>
      </c>
      <c r="AD351" s="35">
        <f t="shared" si="93"/>
        <v>-4.2530597485891608E-2</v>
      </c>
      <c r="AE351" s="35">
        <f t="shared" si="94"/>
        <v>-6.4621227965987349E-2</v>
      </c>
      <c r="AF351" s="35">
        <f t="shared" si="95"/>
        <v>-5.8479024630857523E-2</v>
      </c>
      <c r="AG351" s="35">
        <f t="shared" si="96"/>
        <v>-3.1489460314912732E-2</v>
      </c>
      <c r="AH351" s="35">
        <f t="shared" si="96"/>
        <v>-7.4584260362733357E-2</v>
      </c>
    </row>
    <row r="352" spans="1:34">
      <c r="A352" s="28">
        <v>44362</v>
      </c>
      <c r="B352" s="12">
        <f>[1]!thsiFinD("ths_int_chg_ratio_index",B$1,$A$4,$A352,101)</f>
        <v>-12.806865588566</v>
      </c>
      <c r="C352" s="12">
        <f>[1]!thsiFinD("ths_int_chg_ratio_index",C$1,$A$4,$A352,101)</f>
        <v>70.888837000164997</v>
      </c>
      <c r="D352" s="12">
        <f>[1]!thsiFinD("ths_int_chg_ratio_index",D$1,$A$4,$A352,101)</f>
        <v>42.018943568422998</v>
      </c>
      <c r="E352" s="12">
        <f>[1]!thsiFinD("ths_int_chg_ratio_index",E$1,$A$4,$A352,101)</f>
        <v>111.44260530702</v>
      </c>
      <c r="F352" s="12">
        <f>[1]!thsiFinD("ths_adjustment_nvg_ratio_fund",F$1,$A$4,$A352,101)</f>
        <v>83.855125844075999</v>
      </c>
      <c r="G352" s="12">
        <f>[1]!thsiFinD("ths_adjustment_nvg_ratio_fund",G$1,$A$4,$A352,101)</f>
        <v>42.792281498297001</v>
      </c>
      <c r="H352" s="12">
        <f>[1]!thsiFinD("ths_adjustment_nvg_ratio_fund",H$1,$A$4,$A352,101)</f>
        <v>57.384615384615003</v>
      </c>
      <c r="I352" s="12">
        <f>[1]!thsiFinD("ths_adjustment_nvg_ratio_fund",I$1,$A$4,$A352,101)</f>
        <v>75</v>
      </c>
      <c r="J352" s="32">
        <f t="shared" si="90"/>
        <v>0.58821942876753741</v>
      </c>
      <c r="K352" s="45">
        <f t="shared" si="91"/>
        <v>0.52885880071760494</v>
      </c>
      <c r="L352" s="45">
        <f t="shared" si="92"/>
        <v>0.64758005681746988</v>
      </c>
      <c r="M352" s="32">
        <f>[1]!thsiFinD("ths_int_chg_ratio_index",M$1,$A$4,$A352,101)/100</f>
        <v>0.78235985362853999</v>
      </c>
      <c r="N352" s="32">
        <f>[1]!thsiFinD("ths_int_chg_ratio_index",N$1,$A$4,$A352,101)/100</f>
        <v>0.24416255127393999</v>
      </c>
      <c r="O352" s="33">
        <f t="shared" si="85"/>
        <v>1.5882194287675375</v>
      </c>
      <c r="P352" s="33">
        <f t="shared" si="86"/>
        <v>1.5288588007176049</v>
      </c>
      <c r="Q352" s="33">
        <f t="shared" si="87"/>
        <v>1.6475800568174699</v>
      </c>
      <c r="R352" s="33">
        <f t="shared" si="88"/>
        <v>1.7823598536285399</v>
      </c>
      <c r="S352" s="33">
        <f t="shared" si="89"/>
        <v>1.24416255127394</v>
      </c>
      <c r="T352" s="32">
        <f t="shared" si="97"/>
        <v>9.5860190154506419E-4</v>
      </c>
      <c r="U352" s="32">
        <f t="shared" si="98"/>
        <v>4.8772816607571823E-3</v>
      </c>
      <c r="V352" s="32">
        <f t="shared" si="99"/>
        <v>-2.6504654465570043E-3</v>
      </c>
      <c r="W352" s="32">
        <f t="shared" si="100"/>
        <v>-6.3097658678206159E-3</v>
      </c>
      <c r="X352" s="32">
        <f t="shared" si="100"/>
        <v>-1.0715489494190766E-2</v>
      </c>
      <c r="Y352" s="34">
        <f>MAX(O$4:O352)</f>
        <v>1.6571792398606491</v>
      </c>
      <c r="Z352" s="34">
        <f>MAX(P$4:P352)</f>
        <v>1.6265478360228376</v>
      </c>
      <c r="AA352" s="34">
        <f>MAX(Q$4:Q352)</f>
        <v>1.7545636889661576</v>
      </c>
      <c r="AB352" s="34">
        <f>MAX(R$4:R352)</f>
        <v>1.85199589002392</v>
      </c>
      <c r="AC352" s="34">
        <f>MAX(S$4:S352)</f>
        <v>1.35899867745307</v>
      </c>
      <c r="AD352" s="35">
        <f t="shared" si="93"/>
        <v>-4.1612765495970372E-2</v>
      </c>
      <c r="AE352" s="35">
        <f t="shared" si="94"/>
        <v>-6.0059122235284201E-2</v>
      </c>
      <c r="AF352" s="35">
        <f t="shared" si="95"/>
        <v>-6.0974493443281985E-2</v>
      </c>
      <c r="AG352" s="35">
        <f t="shared" si="96"/>
        <v>-3.7600535060842155E-2</v>
      </c>
      <c r="AH352" s="35">
        <f t="shared" si="96"/>
        <v>-8.4500542998575234E-2</v>
      </c>
    </row>
    <row r="353" spans="1:34">
      <c r="A353" s="28">
        <v>44363</v>
      </c>
      <c r="B353" s="12">
        <f>[1]!thsiFinD("ths_int_chg_ratio_index",B$1,$A$4,$A353,101)</f>
        <v>-13.667746697336</v>
      </c>
      <c r="C353" s="12">
        <f>[1]!thsiFinD("ths_int_chg_ratio_index",C$1,$A$4,$A353,101)</f>
        <v>67.131247450564004</v>
      </c>
      <c r="D353" s="12">
        <f>[1]!thsiFinD("ths_int_chg_ratio_index",D$1,$A$4,$A353,101)</f>
        <v>37.926627946362999</v>
      </c>
      <c r="E353" s="12">
        <f>[1]!thsiFinD("ths_int_chg_ratio_index",E$1,$A$4,$A353,101)</f>
        <v>101.67410268483999</v>
      </c>
      <c r="F353" s="12">
        <f>[1]!thsiFinD("ths_adjustment_nvg_ratio_fund",F$1,$A$4,$A353,101)</f>
        <v>77.163904235727003</v>
      </c>
      <c r="G353" s="12">
        <f>[1]!thsiFinD("ths_adjustment_nvg_ratio_fund",G$1,$A$4,$A353,101)</f>
        <v>36.776390465379997</v>
      </c>
      <c r="H353" s="12">
        <f>[1]!thsiFinD("ths_adjustment_nvg_ratio_fund",H$1,$A$4,$A353,101)</f>
        <v>51.615384615384997</v>
      </c>
      <c r="I353" s="12">
        <f>[1]!thsiFinD("ths_adjustment_nvg_ratio_fund",I$1,$A$4,$A353,101)</f>
        <v>67.1484375</v>
      </c>
      <c r="J353" s="32">
        <f t="shared" si="90"/>
        <v>0.53221043525115375</v>
      </c>
      <c r="K353" s="45">
        <f t="shared" si="91"/>
        <v>0.48266057846107752</v>
      </c>
      <c r="L353" s="45">
        <f t="shared" si="92"/>
        <v>0.58176029204122992</v>
      </c>
      <c r="M353" s="32">
        <f>[1]!thsiFinD("ths_int_chg_ratio_index",M$1,$A$4,$A353,101)/100</f>
        <v>0.72656243126006004</v>
      </c>
      <c r="N353" s="32">
        <f>[1]!thsiFinD("ths_int_chg_ratio_index",N$1,$A$4,$A353,101)/100</f>
        <v>0.22399842629283001</v>
      </c>
      <c r="O353" s="33">
        <f t="shared" si="85"/>
        <v>1.5322104352511539</v>
      </c>
      <c r="P353" s="33">
        <f t="shared" si="86"/>
        <v>1.4826605784610776</v>
      </c>
      <c r="Q353" s="33">
        <f t="shared" si="87"/>
        <v>1.5817602920412299</v>
      </c>
      <c r="R353" s="33">
        <f t="shared" si="88"/>
        <v>1.72656243126006</v>
      </c>
      <c r="S353" s="33">
        <f t="shared" si="89"/>
        <v>1.2239984262928301</v>
      </c>
      <c r="T353" s="32">
        <f t="shared" si="97"/>
        <v>-3.526527411885827E-2</v>
      </c>
      <c r="U353" s="32">
        <f t="shared" si="98"/>
        <v>-3.021745515991614E-2</v>
      </c>
      <c r="V353" s="32">
        <f t="shared" si="99"/>
        <v>-3.994935754647333E-2</v>
      </c>
      <c r="W353" s="32">
        <f t="shared" si="100"/>
        <v>-3.1305363086408744E-2</v>
      </c>
      <c r="X353" s="32">
        <f t="shared" si="100"/>
        <v>-1.6206985944451802E-2</v>
      </c>
      <c r="Y353" s="34">
        <f>MAX(O$4:O353)</f>
        <v>1.6571792398606491</v>
      </c>
      <c r="Z353" s="34">
        <f>MAX(P$4:P353)</f>
        <v>1.6265478360228376</v>
      </c>
      <c r="AA353" s="34">
        <f>MAX(Q$4:Q353)</f>
        <v>1.7545636889661576</v>
      </c>
      <c r="AB353" s="34">
        <f>MAX(R$4:R353)</f>
        <v>1.85199589002392</v>
      </c>
      <c r="AC353" s="34">
        <f>MAX(S$4:S353)</f>
        <v>1.35899867745307</v>
      </c>
      <c r="AD353" s="35">
        <f t="shared" si="93"/>
        <v>-7.5410554032769417E-2</v>
      </c>
      <c r="AE353" s="35">
        <f t="shared" si="94"/>
        <v>-8.8461743562111783E-2</v>
      </c>
      <c r="AF353" s="35">
        <f t="shared" si="95"/>
        <v>-9.8487959149974547E-2</v>
      </c>
      <c r="AG353" s="35">
        <f t="shared" si="96"/>
        <v>-6.772879974492807E-2</v>
      </c>
      <c r="AH353" s="35">
        <f t="shared" si="96"/>
        <v>-9.9338029830350449E-2</v>
      </c>
    </row>
    <row r="354" spans="1:34">
      <c r="A354" s="28">
        <v>44364</v>
      </c>
      <c r="B354" s="12">
        <f>[1]!thsiFinD("ths_int_chg_ratio_index",B$1,$A$4,$A354,101)</f>
        <v>-11.560131185384</v>
      </c>
      <c r="C354" s="12">
        <f>[1]!thsiFinD("ths_int_chg_ratio_index",C$1,$A$4,$A354,101)</f>
        <v>81.482028355113002</v>
      </c>
      <c r="D354" s="12">
        <f>[1]!thsiFinD("ths_int_chg_ratio_index",D$1,$A$4,$A354,101)</f>
        <v>44.501136288527</v>
      </c>
      <c r="E354" s="12">
        <f>[1]!thsiFinD("ths_int_chg_ratio_index",E$1,$A$4,$A354,101)</f>
        <v>106.00380130134</v>
      </c>
      <c r="F354" s="12">
        <f>[1]!thsiFinD("ths_adjustment_nvg_ratio_fund",F$1,$A$4,$A354,101)</f>
        <v>79.251074278698994</v>
      </c>
      <c r="G354" s="12">
        <f>[1]!thsiFinD("ths_adjustment_nvg_ratio_fund",G$1,$A$4,$A354,101)</f>
        <v>42.565266742337997</v>
      </c>
      <c r="H354" s="12">
        <f>[1]!thsiFinD("ths_adjustment_nvg_ratio_fund",H$1,$A$4,$A354,101)</f>
        <v>52.615384615384997</v>
      </c>
      <c r="I354" s="12">
        <f>[1]!thsiFinD("ths_adjustment_nvg_ratio_fund",I$1,$A$4,$A354,101)</f>
        <v>74.306640625</v>
      </c>
      <c r="J354" s="32">
        <f t="shared" si="90"/>
        <v>0.58645650127627258</v>
      </c>
      <c r="K354" s="45">
        <f t="shared" si="91"/>
        <v>0.55106708689899009</v>
      </c>
      <c r="L354" s="45">
        <f t="shared" si="92"/>
        <v>0.62184591565355496</v>
      </c>
      <c r="M354" s="32">
        <f>[1]!thsiFinD("ths_int_chg_ratio_index",M$1,$A$4,$A354,101)/100</f>
        <v>0.77853016540601006</v>
      </c>
      <c r="N354" s="32">
        <f>[1]!thsiFinD("ths_int_chg_ratio_index",N$1,$A$4,$A354,101)/100</f>
        <v>0.23007116068527</v>
      </c>
      <c r="O354" s="33">
        <f t="shared" si="85"/>
        <v>1.5864565012762726</v>
      </c>
      <c r="P354" s="33">
        <f t="shared" si="86"/>
        <v>1.55106708689899</v>
      </c>
      <c r="Q354" s="33">
        <f t="shared" si="87"/>
        <v>1.621845915653555</v>
      </c>
      <c r="R354" s="33">
        <f t="shared" si="88"/>
        <v>1.7785301654060102</v>
      </c>
      <c r="S354" s="33">
        <f t="shared" si="89"/>
        <v>1.2300711606852701</v>
      </c>
      <c r="T354" s="32">
        <f t="shared" si="97"/>
        <v>3.5403796226088913E-2</v>
      </c>
      <c r="U354" s="32">
        <f t="shared" si="98"/>
        <v>4.6137672662015961E-2</v>
      </c>
      <c r="V354" s="32">
        <f t="shared" si="99"/>
        <v>2.5342413647642781E-2</v>
      </c>
      <c r="W354" s="32">
        <f t="shared" si="100"/>
        <v>3.0098960341691017E-2</v>
      </c>
      <c r="X354" s="32">
        <f t="shared" si="100"/>
        <v>4.9613906864511836E-3</v>
      </c>
      <c r="Y354" s="34">
        <f>MAX(O$4:O354)</f>
        <v>1.6571792398606491</v>
      </c>
      <c r="Z354" s="34">
        <f>MAX(P$4:P354)</f>
        <v>1.6265478360228376</v>
      </c>
      <c r="AA354" s="34">
        <f>MAX(Q$4:Q354)</f>
        <v>1.7545636889661576</v>
      </c>
      <c r="AB354" s="34">
        <f>MAX(R$4:R354)</f>
        <v>1.85199589002392</v>
      </c>
      <c r="AC354" s="34">
        <f>MAX(S$4:S354)</f>
        <v>1.35899867745307</v>
      </c>
      <c r="AD354" s="35">
        <f t="shared" si="93"/>
        <v>-4.2676577694953255E-2</v>
      </c>
      <c r="AE354" s="35">
        <f t="shared" si="94"/>
        <v>-4.6405489867675676E-2</v>
      </c>
      <c r="AF354" s="35">
        <f t="shared" si="95"/>
        <v>-7.5641468102422671E-2</v>
      </c>
      <c r="AG354" s="35">
        <f t="shared" si="96"/>
        <v>-3.9668405860750044E-2</v>
      </c>
      <c r="AH354" s="35">
        <f t="shared" si="96"/>
        <v>-9.4869493919910064E-2</v>
      </c>
    </row>
    <row r="355" spans="1:34">
      <c r="A355" s="28">
        <v>44365</v>
      </c>
      <c r="B355" s="12">
        <f>[1]!thsiFinD("ths_int_chg_ratio_index",B$1,$A$4,$A355,101)</f>
        <v>-10.707178466888999</v>
      </c>
      <c r="C355" s="12">
        <f>[1]!thsiFinD("ths_int_chg_ratio_index",C$1,$A$4,$A355,101)</f>
        <v>83.820654118625995</v>
      </c>
      <c r="D355" s="12">
        <f>[1]!thsiFinD("ths_int_chg_ratio_index",D$1,$A$4,$A355,101)</f>
        <v>46.579052711745</v>
      </c>
      <c r="E355" s="12">
        <f>[1]!thsiFinD("ths_int_chg_ratio_index",E$1,$A$4,$A355,101)</f>
        <v>110.1966174195</v>
      </c>
      <c r="F355" s="12">
        <f>[1]!thsiFinD("ths_adjustment_nvg_ratio_fund",F$1,$A$4,$A355,101)</f>
        <v>81.645181092694997</v>
      </c>
      <c r="G355" s="12">
        <f>[1]!thsiFinD("ths_adjustment_nvg_ratio_fund",G$1,$A$4,$A355,101)</f>
        <v>44.211123723042</v>
      </c>
      <c r="H355" s="12">
        <f>[1]!thsiFinD("ths_adjustment_nvg_ratio_fund",H$1,$A$4,$A355,101)</f>
        <v>52.076923076923002</v>
      </c>
      <c r="I355" s="12">
        <f>[1]!thsiFinD("ths_adjustment_nvg_ratio_fund",I$1,$A$4,$A355,101)</f>
        <v>79.306640625</v>
      </c>
      <c r="J355" s="32">
        <f t="shared" si="90"/>
        <v>0.60891126787580241</v>
      </c>
      <c r="K355" s="45">
        <f t="shared" si="91"/>
        <v>0.57472286445745491</v>
      </c>
      <c r="L355" s="45">
        <f t="shared" si="92"/>
        <v>0.64309967129415002</v>
      </c>
      <c r="M355" s="32">
        <f>[1]!thsiFinD("ths_int_chg_ratio_index",M$1,$A$4,$A355,101)/100</f>
        <v>0.79851663494242009</v>
      </c>
      <c r="N355" s="32">
        <f>[1]!thsiFinD("ths_int_chg_ratio_index",N$1,$A$4,$A355,101)/100</f>
        <v>0.23189377098889</v>
      </c>
      <c r="O355" s="33">
        <f t="shared" si="85"/>
        <v>1.6089112678758024</v>
      </c>
      <c r="P355" s="33">
        <f t="shared" si="86"/>
        <v>1.5747228644574549</v>
      </c>
      <c r="Q355" s="33">
        <f t="shared" si="87"/>
        <v>1.6430996712941499</v>
      </c>
      <c r="R355" s="33">
        <f t="shared" si="88"/>
        <v>1.7985166349424202</v>
      </c>
      <c r="S355" s="33">
        <f t="shared" si="89"/>
        <v>1.23189377098889</v>
      </c>
      <c r="T355" s="32">
        <f t="shared" si="97"/>
        <v>1.4154038627258503E-2</v>
      </c>
      <c r="U355" s="32">
        <f t="shared" si="98"/>
        <v>1.5251292325310972E-2</v>
      </c>
      <c r="V355" s="32">
        <f t="shared" si="99"/>
        <v>1.3104670077138891E-2</v>
      </c>
      <c r="W355" s="32">
        <f t="shared" si="100"/>
        <v>1.1237633145146919E-2</v>
      </c>
      <c r="X355" s="32">
        <f t="shared" si="100"/>
        <v>1.4817112715694858E-3</v>
      </c>
      <c r="Y355" s="34">
        <f>MAX(O$4:O355)</f>
        <v>1.6571792398606491</v>
      </c>
      <c r="Z355" s="34">
        <f>MAX(P$4:P355)</f>
        <v>1.6265478360228376</v>
      </c>
      <c r="AA355" s="34">
        <f>MAX(Q$4:Q355)</f>
        <v>1.7545636889661576</v>
      </c>
      <c r="AB355" s="34">
        <f>MAX(R$4:R355)</f>
        <v>1.85199589002392</v>
      </c>
      <c r="AC355" s="34">
        <f>MAX(S$4:S355)</f>
        <v>1.35899867745307</v>
      </c>
      <c r="AD355" s="35">
        <f t="shared" si="93"/>
        <v>-2.9126584996868266E-2</v>
      </c>
      <c r="AE355" s="35">
        <f t="shared" si="94"/>
        <v>-3.18619412338359E-2</v>
      </c>
      <c r="AF355" s="35">
        <f t="shared" si="95"/>
        <v>-6.3528054508916521E-2</v>
      </c>
      <c r="AG355" s="35">
        <f t="shared" si="96"/>
        <v>-2.8876551708119091E-2</v>
      </c>
      <c r="AH355" s="35">
        <f t="shared" si="96"/>
        <v>-9.3528351846809854E-2</v>
      </c>
    </row>
    <row r="356" spans="1:34">
      <c r="A356" s="28">
        <v>44368</v>
      </c>
      <c r="B356" s="12">
        <f>[1]!thsiFinD("ths_int_chg_ratio_index",B$1,$A$4,$A356,101)</f>
        <v>-10.181392727065999</v>
      </c>
      <c r="C356" s="12">
        <f>[1]!thsiFinD("ths_int_chg_ratio_index",C$1,$A$4,$A356,101)</f>
        <v>85.572083065987997</v>
      </c>
      <c r="D356" s="12">
        <f>[1]!thsiFinD("ths_int_chg_ratio_index",D$1,$A$4,$A356,101)</f>
        <v>49.856980824407998</v>
      </c>
      <c r="E356" s="12">
        <f>[1]!thsiFinD("ths_int_chg_ratio_index",E$1,$A$4,$A356,101)</f>
        <v>112.35538082037</v>
      </c>
      <c r="F356" s="12">
        <f>[1]!thsiFinD("ths_adjustment_nvg_ratio_fund",F$1,$A$4,$A356,101)</f>
        <v>86.065070595457001</v>
      </c>
      <c r="G356" s="12">
        <f>[1]!thsiFinD("ths_adjustment_nvg_ratio_fund",G$1,$A$4,$A356,101)</f>
        <v>45.629965947786999</v>
      </c>
      <c r="H356" s="12">
        <f>[1]!thsiFinD("ths_adjustment_nvg_ratio_fund",H$1,$A$4,$A356,101)</f>
        <v>50.692307692307999</v>
      </c>
      <c r="I356" s="12">
        <f>[1]!thsiFinD("ths_adjustment_nvg_ratio_fund",I$1,$A$4,$A356,101)</f>
        <v>82.03125</v>
      </c>
      <c r="J356" s="32">
        <f t="shared" si="90"/>
        <v>0.62752705777406503</v>
      </c>
      <c r="K356" s="45">
        <f t="shared" si="91"/>
        <v>0.59400762995925005</v>
      </c>
      <c r="L356" s="45">
        <f t="shared" si="92"/>
        <v>0.66104648558887991</v>
      </c>
      <c r="M356" s="32">
        <f>[1]!thsiFinD("ths_int_chg_ratio_index",M$1,$A$4,$A356,101)/100</f>
        <v>0.82186108398174995</v>
      </c>
      <c r="N356" s="32">
        <f>[1]!thsiFinD("ths_int_chg_ratio_index",N$1,$A$4,$A356,101)/100</f>
        <v>0.23166490539735002</v>
      </c>
      <c r="O356" s="33">
        <f t="shared" si="85"/>
        <v>1.627527057774065</v>
      </c>
      <c r="P356" s="33">
        <f t="shared" si="86"/>
        <v>1.59400762995925</v>
      </c>
      <c r="Q356" s="33">
        <f t="shared" si="87"/>
        <v>1.66104648558888</v>
      </c>
      <c r="R356" s="33">
        <f t="shared" si="88"/>
        <v>1.82186108398175</v>
      </c>
      <c r="S356" s="33">
        <f t="shared" si="89"/>
        <v>1.2316649053973501</v>
      </c>
      <c r="T356" s="32">
        <f t="shared" si="97"/>
        <v>1.157042670404107E-2</v>
      </c>
      <c r="U356" s="32">
        <f t="shared" si="98"/>
        <v>1.2246450430780653E-2</v>
      </c>
      <c r="V356" s="32">
        <f t="shared" si="99"/>
        <v>1.0922535381310494E-2</v>
      </c>
      <c r="W356" s="32">
        <f t="shared" si="100"/>
        <v>1.2979834929398359E-2</v>
      </c>
      <c r="X356" s="32">
        <f t="shared" si="100"/>
        <v>-1.8578354475817793E-4</v>
      </c>
      <c r="Y356" s="34">
        <f>MAX(O$4:O356)</f>
        <v>1.6571792398606491</v>
      </c>
      <c r="Z356" s="34">
        <f>MAX(P$4:P356)</f>
        <v>1.6265478360228376</v>
      </c>
      <c r="AA356" s="34">
        <f>MAX(Q$4:Q356)</f>
        <v>1.7545636889661576</v>
      </c>
      <c r="AB356" s="34">
        <f>MAX(R$4:R356)</f>
        <v>1.85199589002392</v>
      </c>
      <c r="AC356" s="34">
        <f>MAX(S$4:S356)</f>
        <v>1.35899867745307</v>
      </c>
      <c r="AD356" s="35">
        <f t="shared" si="93"/>
        <v>-1.7893165309672554E-2</v>
      </c>
      <c r="AE356" s="35">
        <f t="shared" si="94"/>
        <v>-2.000568648700396E-2</v>
      </c>
      <c r="AF356" s="35">
        <f t="shared" si="95"/>
        <v>-5.3299406550685435E-2</v>
      </c>
      <c r="AG356" s="35">
        <f t="shared" si="96"/>
        <v>-1.6271529653222316E-2</v>
      </c>
      <c r="AH356" s="35">
        <f t="shared" si="96"/>
        <v>-9.369675936282662E-2</v>
      </c>
    </row>
    <row r="357" spans="1:34">
      <c r="A357" s="28">
        <v>44369</v>
      </c>
      <c r="B357" s="12">
        <f>[1]!thsiFinD("ths_int_chg_ratio_index",B$1,$A$4,$A357,101)</f>
        <v>-11.07929948466</v>
      </c>
      <c r="C357" s="12">
        <f>[1]!thsiFinD("ths_int_chg_ratio_index",C$1,$A$4,$A357,101)</f>
        <v>83.940307661082002</v>
      </c>
      <c r="D357" s="12">
        <f>[1]!thsiFinD("ths_int_chg_ratio_index",D$1,$A$4,$A357,101)</f>
        <v>49.389805117740998</v>
      </c>
      <c r="E357" s="12">
        <f>[1]!thsiFinD("ths_int_chg_ratio_index",E$1,$A$4,$A357,101)</f>
        <v>113.18646660740001</v>
      </c>
      <c r="F357" s="12">
        <f>[1]!thsiFinD("ths_adjustment_nvg_ratio_fund",F$1,$A$4,$A357,101)</f>
        <v>85.880908532842</v>
      </c>
      <c r="G357" s="12">
        <f>[1]!thsiFinD("ths_adjustment_nvg_ratio_fund",G$1,$A$4,$A357,101)</f>
        <v>44.494892167990997</v>
      </c>
      <c r="H357" s="12">
        <f>[1]!thsiFinD("ths_adjustment_nvg_ratio_fund",H$1,$A$4,$A357,101)</f>
        <v>50.076923076923002</v>
      </c>
      <c r="I357" s="12">
        <f>[1]!thsiFinD("ths_adjustment_nvg_ratio_fund",I$1,$A$4,$A357,101)</f>
        <v>83.037109375</v>
      </c>
      <c r="J357" s="32">
        <f t="shared" si="90"/>
        <v>0.62365889131789876</v>
      </c>
      <c r="K357" s="45">
        <f t="shared" si="91"/>
        <v>0.58859319975390756</v>
      </c>
      <c r="L357" s="45">
        <f t="shared" si="92"/>
        <v>0.65872458288188995</v>
      </c>
      <c r="M357" s="32">
        <f>[1]!thsiFinD("ths_int_chg_ratio_index",M$1,$A$4,$A357,101)/100</f>
        <v>0.82080250118048992</v>
      </c>
      <c r="N357" s="32">
        <f>[1]!thsiFinD("ths_int_chg_ratio_index",N$1,$A$4,$A357,101)/100</f>
        <v>0.23897130755125001</v>
      </c>
      <c r="O357" s="33">
        <f t="shared" si="85"/>
        <v>1.6236588913178989</v>
      </c>
      <c r="P357" s="33">
        <f t="shared" si="86"/>
        <v>1.5885931997539076</v>
      </c>
      <c r="Q357" s="33">
        <f t="shared" si="87"/>
        <v>1.65872458288189</v>
      </c>
      <c r="R357" s="33">
        <f t="shared" si="88"/>
        <v>1.82080250118049</v>
      </c>
      <c r="S357" s="33">
        <f t="shared" si="89"/>
        <v>1.2389713075512501</v>
      </c>
      <c r="T357" s="32">
        <f t="shared" si="97"/>
        <v>-2.3767140691698385E-3</v>
      </c>
      <c r="U357" s="32">
        <f t="shared" si="98"/>
        <v>-3.3967404569330562E-3</v>
      </c>
      <c r="V357" s="32">
        <f t="shared" si="99"/>
        <v>-1.3978553442872688E-3</v>
      </c>
      <c r="W357" s="32">
        <f t="shared" si="100"/>
        <v>-5.810447407693653E-4</v>
      </c>
      <c r="X357" s="32">
        <f t="shared" si="100"/>
        <v>5.9321347242111688E-3</v>
      </c>
      <c r="Y357" s="34">
        <f>MAX(O$4:O357)</f>
        <v>1.6571792398606491</v>
      </c>
      <c r="Z357" s="34">
        <f>MAX(P$4:P357)</f>
        <v>1.6265478360228376</v>
      </c>
      <c r="AA357" s="34">
        <f>MAX(Q$4:Q357)</f>
        <v>1.7545636889661576</v>
      </c>
      <c r="AB357" s="34">
        <f>MAX(R$4:R357)</f>
        <v>1.85199589002392</v>
      </c>
      <c r="AC357" s="34">
        <f>MAX(S$4:S357)</f>
        <v>1.35899867745307</v>
      </c>
      <c r="AD357" s="35">
        <f t="shared" si="93"/>
        <v>-2.0227352441108848E-2</v>
      </c>
      <c r="AE357" s="35">
        <f t="shared" si="94"/>
        <v>-2.3334472819277807E-2</v>
      </c>
      <c r="AF357" s="35">
        <f t="shared" si="95"/>
        <v>-5.4622757034678449E-2</v>
      </c>
      <c r="AG357" s="35">
        <f t="shared" si="96"/>
        <v>-1.6843119907262394E-2</v>
      </c>
      <c r="AH357" s="35">
        <f t="shared" si="96"/>
        <v>-8.8320446438377664E-2</v>
      </c>
    </row>
    <row r="358" spans="1:34">
      <c r="A358" s="28">
        <v>44370</v>
      </c>
      <c r="B358" s="12">
        <f>[1]!thsiFinD("ths_int_chg_ratio_index",B$1,$A$4,$A358,101)</f>
        <v>-10.046047090565001</v>
      </c>
      <c r="C358" s="12">
        <f>[1]!thsiFinD("ths_int_chg_ratio_index",C$1,$A$4,$A358,101)</f>
        <v>92.511861125273001</v>
      </c>
      <c r="D358" s="12">
        <f>[1]!thsiFinD("ths_int_chg_ratio_index",D$1,$A$4,$A358,101)</f>
        <v>50.462448934682001</v>
      </c>
      <c r="E358" s="12">
        <f>[1]!thsiFinD("ths_int_chg_ratio_index",E$1,$A$4,$A358,101)</f>
        <v>115.83369644938</v>
      </c>
      <c r="F358" s="12">
        <f>[1]!thsiFinD("ths_adjustment_nvg_ratio_fund",F$1,$A$4,$A358,101)</f>
        <v>88.152240638427998</v>
      </c>
      <c r="G358" s="12">
        <f>[1]!thsiFinD("ths_adjustment_nvg_ratio_fund",G$1,$A$4,$A358,101)</f>
        <v>48.751418842225</v>
      </c>
      <c r="H358" s="12">
        <f>[1]!thsiFinD("ths_adjustment_nvg_ratio_fund",H$1,$A$4,$A358,101)</f>
        <v>53.615384615384997</v>
      </c>
      <c r="I358" s="12">
        <f>[1]!thsiFinD("ths_adjustment_nvg_ratio_fund",I$1,$A$4,$A358,101)</f>
        <v>89.1796875</v>
      </c>
      <c r="J358" s="32">
        <f t="shared" si="90"/>
        <v>0.66057586376850996</v>
      </c>
      <c r="K358" s="45">
        <f t="shared" si="91"/>
        <v>0.62190489854692499</v>
      </c>
      <c r="L358" s="45">
        <f t="shared" si="92"/>
        <v>0.69924682899009494</v>
      </c>
      <c r="M358" s="32">
        <f>[1]!thsiFinD("ths_int_chg_ratio_index",M$1,$A$4,$A358,101)/100</f>
        <v>0.84111814030426002</v>
      </c>
      <c r="N358" s="32">
        <f>[1]!thsiFinD("ths_int_chg_ratio_index",N$1,$A$4,$A358,101)/100</f>
        <v>0.24577428371138998</v>
      </c>
      <c r="O358" s="33">
        <f t="shared" si="85"/>
        <v>1.66057586376851</v>
      </c>
      <c r="P358" s="33">
        <f t="shared" si="86"/>
        <v>1.6219048985469251</v>
      </c>
      <c r="Q358" s="33">
        <f t="shared" si="87"/>
        <v>1.6992468289900948</v>
      </c>
      <c r="R358" s="33">
        <f t="shared" si="88"/>
        <v>1.84111814030426</v>
      </c>
      <c r="S358" s="33">
        <f t="shared" si="89"/>
        <v>1.2457742837113899</v>
      </c>
      <c r="T358" s="32">
        <f t="shared" si="97"/>
        <v>2.2736901604157866E-2</v>
      </c>
      <c r="U358" s="32">
        <f t="shared" si="98"/>
        <v>2.0969307182089114E-2</v>
      </c>
      <c r="V358" s="32">
        <f t="shared" si="99"/>
        <v>2.4429761592970944E-2</v>
      </c>
      <c r="W358" s="32">
        <f t="shared" si="100"/>
        <v>1.1157519341388644E-2</v>
      </c>
      <c r="X358" s="32">
        <f t="shared" si="100"/>
        <v>5.4908262351818227E-3</v>
      </c>
      <c r="Y358" s="34">
        <f>MAX(O$4:O358)</f>
        <v>1.66057586376851</v>
      </c>
      <c r="Z358" s="34">
        <f>MAX(P$4:P358)</f>
        <v>1.6265478360228376</v>
      </c>
      <c r="AA358" s="34">
        <f>MAX(Q$4:Q358)</f>
        <v>1.7545636889661576</v>
      </c>
      <c r="AB358" s="34">
        <f>MAX(R$4:R358)</f>
        <v>1.85199589002392</v>
      </c>
      <c r="AC358" s="34">
        <f>MAX(S$4:S358)</f>
        <v>1.35899867745307</v>
      </c>
      <c r="AD358" s="35">
        <f t="shared" si="93"/>
        <v>0</v>
      </c>
      <c r="AE358" s="35">
        <f t="shared" si="94"/>
        <v>-2.8544733656682419E-3</v>
      </c>
      <c r="AF358" s="35">
        <f t="shared" si="95"/>
        <v>-3.1527416373615447E-2</v>
      </c>
      <c r="AG358" s="35">
        <f t="shared" si="96"/>
        <v>-5.8735280020083547E-3</v>
      </c>
      <c r="AH358" s="35">
        <f t="shared" si="96"/>
        <v>-8.3314572427602762E-2</v>
      </c>
    </row>
    <row r="359" spans="1:34">
      <c r="A359" s="28">
        <v>44371</v>
      </c>
      <c r="B359" s="12">
        <f>[1]!thsiFinD("ths_int_chg_ratio_index",B$1,$A$4,$A359,101)</f>
        <v>-10.336696777936</v>
      </c>
      <c r="C359" s="12">
        <f>[1]!thsiFinD("ths_int_chg_ratio_index",C$1,$A$4,$A359,101)</f>
        <v>87.799424357332995</v>
      </c>
      <c r="D359" s="12">
        <f>[1]!thsiFinD("ths_int_chg_ratio_index",D$1,$A$4,$A359,101)</f>
        <v>47.570203841552001</v>
      </c>
      <c r="E359" s="12">
        <f>[1]!thsiFinD("ths_int_chg_ratio_index",E$1,$A$4,$A359,101)</f>
        <v>113.0072592417</v>
      </c>
      <c r="F359" s="12">
        <f>[1]!thsiFinD("ths_adjustment_nvg_ratio_fund",F$1,$A$4,$A359,101)</f>
        <v>86.494782074892996</v>
      </c>
      <c r="G359" s="12">
        <f>[1]!thsiFinD("ths_adjustment_nvg_ratio_fund",G$1,$A$4,$A359,101)</f>
        <v>46.197502837683999</v>
      </c>
      <c r="H359" s="12">
        <f>[1]!thsiFinD("ths_adjustment_nvg_ratio_fund",H$1,$A$4,$A359,101)</f>
        <v>52.538461538462002</v>
      </c>
      <c r="I359" s="12">
        <f>[1]!thsiFinD("ths_adjustment_nvg_ratio_fund",I$1,$A$4,$A359,101)</f>
        <v>86.8359375</v>
      </c>
      <c r="J359" s="32">
        <f t="shared" si="90"/>
        <v>0.63763359326711</v>
      </c>
      <c r="K359" s="45">
        <f t="shared" si="91"/>
        <v>0.59510047665662247</v>
      </c>
      <c r="L359" s="45">
        <f t="shared" si="92"/>
        <v>0.68016670987759753</v>
      </c>
      <c r="M359" s="32">
        <f>[1]!thsiFinD("ths_int_chg_ratio_index",M$1,$A$4,$A359,101)/100</f>
        <v>0.81081742966163006</v>
      </c>
      <c r="N359" s="32">
        <f>[1]!thsiFinD("ths_int_chg_ratio_index",N$1,$A$4,$A359,101)/100</f>
        <v>0.24593741694927998</v>
      </c>
      <c r="O359" s="33">
        <f t="shared" si="85"/>
        <v>1.63763359326711</v>
      </c>
      <c r="P359" s="33">
        <f t="shared" si="86"/>
        <v>1.5951004766566226</v>
      </c>
      <c r="Q359" s="33">
        <f t="shared" si="87"/>
        <v>1.6801667098775974</v>
      </c>
      <c r="R359" s="33">
        <f t="shared" si="88"/>
        <v>1.81081742966163</v>
      </c>
      <c r="S359" s="33">
        <f t="shared" si="89"/>
        <v>1.2459374169492801</v>
      </c>
      <c r="T359" s="32">
        <f t="shared" si="97"/>
        <v>-1.381585207997349E-2</v>
      </c>
      <c r="U359" s="32">
        <f t="shared" si="98"/>
        <v>-1.6526506525947782E-2</v>
      </c>
      <c r="V359" s="32">
        <f t="shared" si="99"/>
        <v>-1.1228574205336184E-2</v>
      </c>
      <c r="W359" s="32">
        <f t="shared" si="100"/>
        <v>-1.6457776380185307E-2</v>
      </c>
      <c r="X359" s="32">
        <f t="shared" si="100"/>
        <v>1.3094927389589728E-4</v>
      </c>
      <c r="Y359" s="34">
        <f>MAX(O$4:O359)</f>
        <v>1.66057586376851</v>
      </c>
      <c r="Z359" s="34">
        <f>MAX(P$4:P359)</f>
        <v>1.6265478360228376</v>
      </c>
      <c r="AA359" s="34">
        <f>MAX(Q$4:Q359)</f>
        <v>1.7545636889661576</v>
      </c>
      <c r="AB359" s="34">
        <f>MAX(R$4:R359)</f>
        <v>1.85199589002392</v>
      </c>
      <c r="AC359" s="34">
        <f>MAX(S$4:S359)</f>
        <v>1.35899867745307</v>
      </c>
      <c r="AD359" s="35">
        <f t="shared" si="93"/>
        <v>-1.381585207997349E-2</v>
      </c>
      <c r="AE359" s="35">
        <f t="shared" si="94"/>
        <v>-1.9333805418910166E-2</v>
      </c>
      <c r="AF359" s="35">
        <f t="shared" si="95"/>
        <v>-4.2401982644697855E-2</v>
      </c>
      <c r="AG359" s="35">
        <f t="shared" si="96"/>
        <v>-2.2234639171773818E-2</v>
      </c>
      <c r="AH359" s="35">
        <f t="shared" si="96"/>
        <v>-8.3194533136471183E-2</v>
      </c>
    </row>
    <row r="360" spans="1:34">
      <c r="A360" s="28">
        <v>44372</v>
      </c>
      <c r="B360" s="12">
        <f>[1]!thsiFinD("ths_int_chg_ratio_index",B$1,$A$4,$A360,101)</f>
        <v>-10.716888592323</v>
      </c>
      <c r="C360" s="12">
        <f>[1]!thsiFinD("ths_int_chg_ratio_index",C$1,$A$4,$A360,101)</f>
        <v>90.349385620180001</v>
      </c>
      <c r="D360" s="12">
        <f>[1]!thsiFinD("ths_int_chg_ratio_index",D$1,$A$4,$A360,101)</f>
        <v>50.516247837404002</v>
      </c>
      <c r="E360" s="12">
        <f>[1]!thsiFinD("ths_int_chg_ratio_index",E$1,$A$4,$A360,101)</f>
        <v>118.2943611905</v>
      </c>
      <c r="F360" s="12">
        <f>[1]!thsiFinD("ths_adjustment_nvg_ratio_fund",F$1,$A$4,$A360,101)</f>
        <v>86.985880908533005</v>
      </c>
      <c r="G360" s="12">
        <f>[1]!thsiFinD("ths_adjustment_nvg_ratio_fund",G$1,$A$4,$A360,101)</f>
        <v>47.900113507378002</v>
      </c>
      <c r="H360" s="12">
        <f>[1]!thsiFinD("ths_adjustment_nvg_ratio_fund",H$1,$A$4,$A360,101)</f>
        <v>56.153846153845997</v>
      </c>
      <c r="I360" s="12">
        <f>[1]!thsiFinD("ths_adjustment_nvg_ratio_fund",I$1,$A$4,$A360,101)</f>
        <v>88.349609375</v>
      </c>
      <c r="J360" s="32">
        <f t="shared" si="90"/>
        <v>0.65979069500064735</v>
      </c>
      <c r="K360" s="45">
        <f t="shared" si="91"/>
        <v>0.62110776513940247</v>
      </c>
      <c r="L360" s="45">
        <f t="shared" si="92"/>
        <v>0.69847362486189235</v>
      </c>
      <c r="M360" s="32">
        <f>[1]!thsiFinD("ths_int_chg_ratio_index",M$1,$A$4,$A360,101)/100</f>
        <v>0.84960449790151005</v>
      </c>
      <c r="N360" s="32">
        <f>[1]!thsiFinD("ths_int_chg_ratio_index",N$1,$A$4,$A360,101)/100</f>
        <v>0.26411179088027997</v>
      </c>
      <c r="O360" s="33">
        <f t="shared" si="85"/>
        <v>1.6597906950006474</v>
      </c>
      <c r="P360" s="33">
        <f t="shared" si="86"/>
        <v>1.6211077651394024</v>
      </c>
      <c r="Q360" s="33">
        <f t="shared" si="87"/>
        <v>1.6984736248618924</v>
      </c>
      <c r="R360" s="33">
        <f t="shared" si="88"/>
        <v>1.84960449790151</v>
      </c>
      <c r="S360" s="33">
        <f t="shared" si="89"/>
        <v>1.2641117908802799</v>
      </c>
      <c r="T360" s="32">
        <f t="shared" si="97"/>
        <v>1.3529950670670754E-2</v>
      </c>
      <c r="U360" s="32">
        <f t="shared" si="98"/>
        <v>1.6304482923415575E-2</v>
      </c>
      <c r="V360" s="32">
        <f t="shared" si="99"/>
        <v>1.0895891983021544E-2</v>
      </c>
      <c r="W360" s="32">
        <f t="shared" si="100"/>
        <v>2.1419645959078304E-2</v>
      </c>
      <c r="X360" s="32">
        <f t="shared" si="100"/>
        <v>1.4586907563543861E-2</v>
      </c>
      <c r="Y360" s="34">
        <f>MAX(O$4:O360)</f>
        <v>1.66057586376851</v>
      </c>
      <c r="Z360" s="34">
        <f>MAX(P$4:P360)</f>
        <v>1.6265478360228376</v>
      </c>
      <c r="AA360" s="34">
        <f>MAX(Q$4:Q360)</f>
        <v>1.7545636889661576</v>
      </c>
      <c r="AB360" s="34">
        <f>MAX(R$4:R360)</f>
        <v>1.85199589002392</v>
      </c>
      <c r="AC360" s="34">
        <f>MAX(S$4:S360)</f>
        <v>1.35899867745307</v>
      </c>
      <c r="AD360" s="35">
        <f t="shared" si="93"/>
        <v>-4.7282920641800175E-4</v>
      </c>
      <c r="AE360" s="35">
        <f t="shared" si="94"/>
        <v>-3.3445501957920509E-3</v>
      </c>
      <c r="AF360" s="35">
        <f t="shared" si="95"/>
        <v>-3.1968098084439012E-2</v>
      </c>
      <c r="AG360" s="35">
        <f t="shared" si="96"/>
        <v>-1.2912513117828706E-3</v>
      </c>
      <c r="AH360" s="35">
        <f t="shared" si="96"/>
        <v>-6.9821176537581131E-2</v>
      </c>
    </row>
    <row r="361" spans="1:34">
      <c r="A361" s="28">
        <v>44375</v>
      </c>
      <c r="B361" s="12">
        <f>[1]!thsiFinD("ths_int_chg_ratio_index",B$1,$A$4,$A361,101)</f>
        <v>-9.4803114042525003</v>
      </c>
      <c r="C361" s="12">
        <f>[1]!thsiFinD("ths_int_chg_ratio_index",C$1,$A$4,$A361,101)</f>
        <v>94.461735885761001</v>
      </c>
      <c r="D361" s="12">
        <f>[1]!thsiFinD("ths_int_chg_ratio_index",D$1,$A$4,$A361,101)</f>
        <v>53.274848846266003</v>
      </c>
      <c r="E361" s="12">
        <f>[1]!thsiFinD("ths_int_chg_ratio_index",E$1,$A$4,$A361,101)</f>
        <v>123.18274024957</v>
      </c>
      <c r="F361" s="12">
        <f>[1]!thsiFinD("ths_adjustment_nvg_ratio_fund",F$1,$A$4,$A361,101)</f>
        <v>89.809699201963994</v>
      </c>
      <c r="G361" s="12">
        <f>[1]!thsiFinD("ths_adjustment_nvg_ratio_fund",G$1,$A$4,$A361,101)</f>
        <v>51.532349602723997</v>
      </c>
      <c r="H361" s="12">
        <f>[1]!thsiFinD("ths_adjustment_nvg_ratio_fund",H$1,$A$4,$A361,101)</f>
        <v>53.923076923076998</v>
      </c>
      <c r="I361" s="12">
        <f>[1]!thsiFinD("ths_adjustment_nvg_ratio_fund",I$1,$A$4,$A361,101)</f>
        <v>91.455078125</v>
      </c>
      <c r="J361" s="32">
        <f t="shared" si="90"/>
        <v>0.68519902178763681</v>
      </c>
      <c r="K361" s="45">
        <f t="shared" si="91"/>
        <v>0.65359753394336129</v>
      </c>
      <c r="L361" s="45">
        <f t="shared" si="92"/>
        <v>0.71680050963191233</v>
      </c>
      <c r="M361" s="32">
        <f>[1]!thsiFinD("ths_int_chg_ratio_index",M$1,$A$4,$A361,101)/100</f>
        <v>0.87977694287779007</v>
      </c>
      <c r="N361" s="32">
        <f>[1]!thsiFinD("ths_int_chg_ratio_index",N$1,$A$4,$A361,101)/100</f>
        <v>0.26694703411774001</v>
      </c>
      <c r="O361" s="33">
        <f t="shared" si="85"/>
        <v>1.6851990217876369</v>
      </c>
      <c r="P361" s="33">
        <f t="shared" si="86"/>
        <v>1.6535975339433613</v>
      </c>
      <c r="Q361" s="33">
        <f t="shared" si="87"/>
        <v>1.7168005096319123</v>
      </c>
      <c r="R361" s="33">
        <f t="shared" si="88"/>
        <v>1.8797769428777902</v>
      </c>
      <c r="S361" s="33">
        <f t="shared" si="89"/>
        <v>1.26694703411774</v>
      </c>
      <c r="T361" s="32">
        <f t="shared" si="97"/>
        <v>1.5308151120210667E-2</v>
      </c>
      <c r="U361" s="32">
        <f t="shared" si="98"/>
        <v>2.004170820880935E-2</v>
      </c>
      <c r="V361" s="32">
        <f t="shared" si="99"/>
        <v>1.0790208633066234E-2</v>
      </c>
      <c r="W361" s="32">
        <f t="shared" si="100"/>
        <v>1.6312917172569996E-2</v>
      </c>
      <c r="X361" s="32">
        <f t="shared" si="100"/>
        <v>2.2428738169475437E-3</v>
      </c>
      <c r="Y361" s="34">
        <f>MAX(O$4:O361)</f>
        <v>1.6851990217876369</v>
      </c>
      <c r="Z361" s="34">
        <f>MAX(P$4:P361)</f>
        <v>1.6535975339433613</v>
      </c>
      <c r="AA361" s="34">
        <f>MAX(Q$4:Q361)</f>
        <v>1.7545636889661576</v>
      </c>
      <c r="AB361" s="34">
        <f>MAX(R$4:R361)</f>
        <v>1.8797769428777902</v>
      </c>
      <c r="AC361" s="34">
        <f>MAX(S$4:S361)</f>
        <v>1.35899867745307</v>
      </c>
      <c r="AD361" s="35">
        <f t="shared" si="93"/>
        <v>0</v>
      </c>
      <c r="AE361" s="35">
        <f t="shared" si="94"/>
        <v>0</v>
      </c>
      <c r="AF361" s="35">
        <f t="shared" si="95"/>
        <v>-2.1522831899306261E-2</v>
      </c>
      <c r="AG361" s="35">
        <f t="shared" si="96"/>
        <v>0</v>
      </c>
      <c r="AH361" s="35">
        <f t="shared" si="96"/>
        <v>-6.7734902809358233E-2</v>
      </c>
    </row>
    <row r="362" spans="1:34">
      <c r="A362" s="28">
        <v>44376</v>
      </c>
      <c r="B362" s="12">
        <f>[1]!thsiFinD("ths_int_chg_ratio_index",B$1,$A$4,$A362,101)</f>
        <v>-11.485018463727</v>
      </c>
      <c r="C362" s="12">
        <f>[1]!thsiFinD("ths_int_chg_ratio_index",C$1,$A$4,$A362,101)</f>
        <v>92.681421564567998</v>
      </c>
      <c r="D362" s="12">
        <f>[1]!thsiFinD("ths_int_chg_ratio_index",D$1,$A$4,$A362,101)</f>
        <v>53.186471939351001</v>
      </c>
      <c r="E362" s="12">
        <f>[1]!thsiFinD("ths_int_chg_ratio_index",E$1,$A$4,$A362,101)</f>
        <v>123.10175962416</v>
      </c>
      <c r="F362" s="12">
        <f>[1]!thsiFinD("ths_adjustment_nvg_ratio_fund",F$1,$A$4,$A362,101)</f>
        <v>89.257213014119003</v>
      </c>
      <c r="G362" s="12">
        <f>[1]!thsiFinD("ths_adjustment_nvg_ratio_fund",G$1,$A$4,$A362,101)</f>
        <v>51.362088535754999</v>
      </c>
      <c r="H362" s="12">
        <f>[1]!thsiFinD("ths_adjustment_nvg_ratio_fund",H$1,$A$4,$A362,101)</f>
        <v>52.923076923076998</v>
      </c>
      <c r="I362" s="12">
        <f>[1]!thsiFinD("ths_adjustment_nvg_ratio_fund",I$1,$A$4,$A362,101)</f>
        <v>89.990234375</v>
      </c>
      <c r="J362" s="32">
        <f t="shared" si="90"/>
        <v>0.67627155939037875</v>
      </c>
      <c r="K362" s="45">
        <f t="shared" si="91"/>
        <v>0.64371158666088002</v>
      </c>
      <c r="L362" s="45">
        <f t="shared" si="92"/>
        <v>0.70883153211987748</v>
      </c>
      <c r="M362" s="32">
        <f>[1]!thsiFinD("ths_int_chg_ratio_index",M$1,$A$4,$A362,101)/100</f>
        <v>0.8725837026348201</v>
      </c>
      <c r="N362" s="32">
        <f>[1]!thsiFinD("ths_int_chg_ratio_index",N$1,$A$4,$A362,101)/100</f>
        <v>0.25285925949947002</v>
      </c>
      <c r="O362" s="33">
        <f t="shared" si="85"/>
        <v>1.6762715593903788</v>
      </c>
      <c r="P362" s="33">
        <f t="shared" si="86"/>
        <v>1.64371158666088</v>
      </c>
      <c r="Q362" s="33">
        <f t="shared" si="87"/>
        <v>1.7088315321198775</v>
      </c>
      <c r="R362" s="33">
        <f t="shared" si="88"/>
        <v>1.8725837026348202</v>
      </c>
      <c r="S362" s="33">
        <f t="shared" si="89"/>
        <v>1.2528592594994701</v>
      </c>
      <c r="T362" s="32">
        <f t="shared" si="97"/>
        <v>-5.297571551986846E-3</v>
      </c>
      <c r="U362" s="32">
        <f t="shared" si="98"/>
        <v>-5.9784482496814118E-3</v>
      </c>
      <c r="V362" s="32">
        <f t="shared" si="99"/>
        <v>-4.6417609194112641E-3</v>
      </c>
      <c r="W362" s="32">
        <f t="shared" si="100"/>
        <v>-3.8266456401777615E-3</v>
      </c>
      <c r="X362" s="32">
        <f t="shared" si="100"/>
        <v>-1.1119466117287313E-2</v>
      </c>
      <c r="Y362" s="34">
        <f>MAX(O$4:O362)</f>
        <v>1.6851990217876369</v>
      </c>
      <c r="Z362" s="34">
        <f>MAX(P$4:P362)</f>
        <v>1.6535975339433613</v>
      </c>
      <c r="AA362" s="34">
        <f>MAX(Q$4:Q362)</f>
        <v>1.7545636889661576</v>
      </c>
      <c r="AB362" s="34">
        <f>MAX(R$4:R362)</f>
        <v>1.8797769428777902</v>
      </c>
      <c r="AC362" s="34">
        <f>MAX(S$4:S362)</f>
        <v>1.35899867745307</v>
      </c>
      <c r="AD362" s="35">
        <f t="shared" si="93"/>
        <v>-5.297571551986846E-3</v>
      </c>
      <c r="AE362" s="35">
        <f t="shared" si="94"/>
        <v>-5.9784482496814118E-3</v>
      </c>
      <c r="AF362" s="35">
        <f t="shared" si="95"/>
        <v>-2.6064688978732264E-2</v>
      </c>
      <c r="AG362" s="35">
        <f t="shared" si="96"/>
        <v>-3.8266456401777615E-3</v>
      </c>
      <c r="AH362" s="35">
        <f t="shared" si="96"/>
        <v>-7.8101192969899147E-2</v>
      </c>
    </row>
    <row r="363" spans="1:34">
      <c r="A363" s="28">
        <v>44377</v>
      </c>
      <c r="B363" s="12">
        <f>[1]!thsiFinD("ths_int_chg_ratio_index",B$1,$A$4,$A363,101)</f>
        <v>-9.8254646350491992</v>
      </c>
      <c r="C363" s="12">
        <f>[1]!thsiFinD("ths_int_chg_ratio_index",C$1,$A$4,$A363,101)</f>
        <v>100.37772403901999</v>
      </c>
      <c r="D363" s="12">
        <f>[1]!thsiFinD("ths_int_chg_ratio_index",D$1,$A$4,$A363,101)</f>
        <v>55.749755276774003</v>
      </c>
      <c r="E363" s="12">
        <f>[1]!thsiFinD("ths_int_chg_ratio_index",E$1,$A$4,$A363,101)</f>
        <v>128.50214207024999</v>
      </c>
      <c r="F363" s="12">
        <f>[1]!thsiFinD("ths_adjustment_nvg_ratio_fund",F$1,$A$4,$A363,101)</f>
        <v>92.203806015961007</v>
      </c>
      <c r="G363" s="12">
        <f>[1]!thsiFinD("ths_adjustment_nvg_ratio_fund",G$1,$A$4,$A363,101)</f>
        <v>56.072644721906997</v>
      </c>
      <c r="H363" s="12">
        <f>[1]!thsiFinD("ths_adjustment_nvg_ratio_fund",H$1,$A$4,$A363,101)</f>
        <v>53.846153846154003</v>
      </c>
      <c r="I363" s="12">
        <f>[1]!thsiFinD("ths_adjustment_nvg_ratio_fund",I$1,$A$4,$A363,101)</f>
        <v>94.599609375</v>
      </c>
      <c r="J363" s="32">
        <f t="shared" si="90"/>
        <v>0.71440796338752111</v>
      </c>
      <c r="K363" s="45">
        <f t="shared" si="91"/>
        <v>0.68701039187748703</v>
      </c>
      <c r="L363" s="45">
        <f t="shared" si="92"/>
        <v>0.74180553489755507</v>
      </c>
      <c r="M363" s="32">
        <f>[1]!thsiFinD("ths_int_chg_ratio_index",M$1,$A$4,$A363,101)/100</f>
        <v>0.90756562128192997</v>
      </c>
      <c r="N363" s="32">
        <f>[1]!thsiFinD("ths_int_chg_ratio_index",N$1,$A$4,$A363,101)/100</f>
        <v>0.26090746531369002</v>
      </c>
      <c r="O363" s="33">
        <f t="shared" si="85"/>
        <v>1.7144079633875211</v>
      </c>
      <c r="P363" s="33">
        <f t="shared" si="86"/>
        <v>1.687010391877487</v>
      </c>
      <c r="Q363" s="33">
        <f t="shared" si="87"/>
        <v>1.741805534897555</v>
      </c>
      <c r="R363" s="33">
        <f t="shared" si="88"/>
        <v>1.9075656212819299</v>
      </c>
      <c r="S363" s="33">
        <f t="shared" si="89"/>
        <v>1.26090746531369</v>
      </c>
      <c r="T363" s="32">
        <f t="shared" si="97"/>
        <v>2.2750731397609414E-2</v>
      </c>
      <c r="U363" s="32">
        <f t="shared" si="98"/>
        <v>2.6342094055908261E-2</v>
      </c>
      <c r="V363" s="32">
        <f t="shared" si="99"/>
        <v>1.9296227953361722E-2</v>
      </c>
      <c r="W363" s="32">
        <f t="shared" si="100"/>
        <v>1.8681097457960538E-2</v>
      </c>
      <c r="X363" s="32">
        <f t="shared" si="100"/>
        <v>6.4238706408534796E-3</v>
      </c>
      <c r="Y363" s="34">
        <f>MAX(O$4:O363)</f>
        <v>1.7144079633875211</v>
      </c>
      <c r="Z363" s="34">
        <f>MAX(P$4:P363)</f>
        <v>1.687010391877487</v>
      </c>
      <c r="AA363" s="34">
        <f>MAX(Q$4:Q363)</f>
        <v>1.7545636889661576</v>
      </c>
      <c r="AB363" s="34">
        <f>MAX(R$4:R363)</f>
        <v>1.9075656212819299</v>
      </c>
      <c r="AC363" s="34">
        <f>MAX(S$4:S363)</f>
        <v>1.35899867745307</v>
      </c>
      <c r="AD363" s="35">
        <f t="shared" si="93"/>
        <v>0</v>
      </c>
      <c r="AE363" s="35">
        <f t="shared" si="94"/>
        <v>0</v>
      </c>
      <c r="AF363" s="35">
        <f t="shared" si="95"/>
        <v>-7.2714112054377278E-3</v>
      </c>
      <c r="AG363" s="35">
        <f t="shared" si="96"/>
        <v>0</v>
      </c>
      <c r="AH363" s="35">
        <f t="shared" si="96"/>
        <v>-7.2179034289580724E-2</v>
      </c>
    </row>
    <row r="364" spans="1:34">
      <c r="A364" s="28">
        <v>44378</v>
      </c>
      <c r="B364" s="12">
        <f>[1]!thsiFinD("ths_int_chg_ratio_index",B$1,$A$4,$A364,101)</f>
        <v>-11.840714731466999</v>
      </c>
      <c r="C364" s="12">
        <f>[1]!thsiFinD("ths_int_chg_ratio_index",C$1,$A$4,$A364,101)</f>
        <v>94.694418005846003</v>
      </c>
      <c r="D364" s="12">
        <f>[1]!thsiFinD("ths_int_chg_ratio_index",D$1,$A$4,$A364,101)</f>
        <v>54.924766853443003</v>
      </c>
      <c r="E364" s="12">
        <f>[1]!thsiFinD("ths_int_chg_ratio_index",E$1,$A$4,$A364,101)</f>
        <v>127.42341742663</v>
      </c>
      <c r="F364" s="12">
        <f>[1]!thsiFinD("ths_adjustment_nvg_ratio_fund",F$1,$A$4,$A364,101)</f>
        <v>89.625537139349007</v>
      </c>
      <c r="G364" s="12">
        <f>[1]!thsiFinD("ths_adjustment_nvg_ratio_fund",G$1,$A$4,$A364,101)</f>
        <v>54.426787741203</v>
      </c>
      <c r="H364" s="12">
        <f>[1]!thsiFinD("ths_adjustment_nvg_ratio_fund",H$1,$A$4,$A364,101)</f>
        <v>50</v>
      </c>
      <c r="I364" s="12">
        <f>[1]!thsiFinD("ths_adjustment_nvg_ratio_fund",I$1,$A$4,$A364,101)</f>
        <v>92.59765625</v>
      </c>
      <c r="J364" s="32">
        <f t="shared" si="90"/>
        <v>0.68981483585625503</v>
      </c>
      <c r="K364" s="45">
        <f t="shared" si="91"/>
        <v>0.66300471888613</v>
      </c>
      <c r="L364" s="45">
        <f t="shared" si="92"/>
        <v>0.71662495282638006</v>
      </c>
      <c r="M364" s="32">
        <f>[1]!thsiFinD("ths_int_chg_ratio_index",M$1,$A$4,$A364,101)/100</f>
        <v>0.90138941436750997</v>
      </c>
      <c r="N364" s="32">
        <f>[1]!thsiFinD("ths_int_chg_ratio_index",N$1,$A$4,$A364,101)/100</f>
        <v>0.25819000597832997</v>
      </c>
      <c r="O364" s="33">
        <f t="shared" si="85"/>
        <v>1.689814835856255</v>
      </c>
      <c r="P364" s="33">
        <f t="shared" si="86"/>
        <v>1.6630047188861301</v>
      </c>
      <c r="Q364" s="33">
        <f t="shared" si="87"/>
        <v>1.7166249528263799</v>
      </c>
      <c r="R364" s="33">
        <f t="shared" si="88"/>
        <v>1.9013894143675101</v>
      </c>
      <c r="S364" s="33">
        <f t="shared" si="89"/>
        <v>1.25819000597833</v>
      </c>
      <c r="T364" s="32">
        <f t="shared" si="97"/>
        <v>-1.4344968091884125E-2</v>
      </c>
      <c r="U364" s="32">
        <f t="shared" si="98"/>
        <v>-1.4229712577313092E-2</v>
      </c>
      <c r="V364" s="32">
        <f t="shared" si="99"/>
        <v>-1.4456597804218152E-2</v>
      </c>
      <c r="W364" s="32">
        <f t="shared" si="100"/>
        <v>-3.2377428307127643E-3</v>
      </c>
      <c r="X364" s="32">
        <f t="shared" si="100"/>
        <v>-2.1551615880741615E-3</v>
      </c>
      <c r="Y364" s="34">
        <f>MAX(O$4:O364)</f>
        <v>1.7144079633875211</v>
      </c>
      <c r="Z364" s="34">
        <f>MAX(P$4:P364)</f>
        <v>1.687010391877487</v>
      </c>
      <c r="AA364" s="34">
        <f>MAX(Q$4:Q364)</f>
        <v>1.7545636889661576</v>
      </c>
      <c r="AB364" s="34">
        <f>MAX(R$4:R364)</f>
        <v>1.9075656212819299</v>
      </c>
      <c r="AC364" s="34">
        <f>MAX(S$4:S364)</f>
        <v>1.35899867745307</v>
      </c>
      <c r="AD364" s="35">
        <f t="shared" si="93"/>
        <v>-1.4344968091884125E-2</v>
      </c>
      <c r="AE364" s="35">
        <f t="shared" si="94"/>
        <v>-1.4229712577313092E-2</v>
      </c>
      <c r="AF364" s="35">
        <f t="shared" si="95"/>
        <v>-2.1622889142389745E-2</v>
      </c>
      <c r="AG364" s="35">
        <f t="shared" si="96"/>
        <v>-3.2377428307127643E-3</v>
      </c>
      <c r="AH364" s="35">
        <f t="shared" si="96"/>
        <v>-7.417863839548966E-2</v>
      </c>
    </row>
    <row r="365" spans="1:34">
      <c r="A365" s="28">
        <v>44379</v>
      </c>
      <c r="B365" s="12">
        <f>[1]!thsiFinD("ths_int_chg_ratio_index",B$1,$A$4,$A365,101)</f>
        <v>-13.842043780048</v>
      </c>
      <c r="C365" s="12">
        <f>[1]!thsiFinD("ths_int_chg_ratio_index",C$1,$A$4,$A365,101)</f>
        <v>92.013921212561996</v>
      </c>
      <c r="D365" s="12">
        <f>[1]!thsiFinD("ths_int_chg_ratio_index",D$1,$A$4,$A365,101)</f>
        <v>50.840678952742998</v>
      </c>
      <c r="E365" s="12">
        <f>[1]!thsiFinD("ths_int_chg_ratio_index",E$1,$A$4,$A365,101)</f>
        <v>119.47053841837</v>
      </c>
      <c r="F365" s="12">
        <f>[1]!thsiFinD("ths_adjustment_nvg_ratio_fund",F$1,$A$4,$A365,101)</f>
        <v>85.819521178637004</v>
      </c>
      <c r="G365" s="12">
        <f>[1]!thsiFinD("ths_adjustment_nvg_ratio_fund",G$1,$A$4,$A365,101)</f>
        <v>52.440408626561002</v>
      </c>
      <c r="H365" s="12">
        <f>[1]!thsiFinD("ths_adjustment_nvg_ratio_fund",H$1,$A$4,$A365,101)</f>
        <v>48.692307692307999</v>
      </c>
      <c r="I365" s="12">
        <f>[1]!thsiFinD("ths_adjustment_nvg_ratio_fund",I$1,$A$4,$A365,101)</f>
        <v>89.931640625</v>
      </c>
      <c r="J365" s="32">
        <f t="shared" si="90"/>
        <v>0.65670871615766613</v>
      </c>
      <c r="K365" s="45">
        <f t="shared" si="91"/>
        <v>0.62120773700906751</v>
      </c>
      <c r="L365" s="45">
        <f t="shared" si="92"/>
        <v>0.69220969530626486</v>
      </c>
      <c r="M365" s="32">
        <f>[1]!thsiFinD("ths_int_chg_ratio_index",M$1,$A$4,$A365,101)/100</f>
        <v>0.83100529193636996</v>
      </c>
      <c r="N365" s="32">
        <f>[1]!thsiFinD("ths_int_chg_ratio_index",N$1,$A$4,$A365,101)/100</f>
        <v>0.22789911405731</v>
      </c>
      <c r="O365" s="33">
        <f t="shared" si="85"/>
        <v>1.6567087161576661</v>
      </c>
      <c r="P365" s="33">
        <f t="shared" si="86"/>
        <v>1.6212077370090676</v>
      </c>
      <c r="Q365" s="33">
        <f t="shared" si="87"/>
        <v>1.6922096953062649</v>
      </c>
      <c r="R365" s="33">
        <f t="shared" si="88"/>
        <v>1.83100529193637</v>
      </c>
      <c r="S365" s="33">
        <f t="shared" si="89"/>
        <v>1.2278991140573101</v>
      </c>
      <c r="T365" s="32">
        <f t="shared" si="97"/>
        <v>-1.9591566481787615E-2</v>
      </c>
      <c r="U365" s="32">
        <f t="shared" si="98"/>
        <v>-2.5133411470448452E-2</v>
      </c>
      <c r="V365" s="32">
        <f t="shared" si="99"/>
        <v>-1.4222825713861353E-2</v>
      </c>
      <c r="W365" s="32">
        <f t="shared" si="100"/>
        <v>-3.7017205365347583E-2</v>
      </c>
      <c r="X365" s="32">
        <f t="shared" si="100"/>
        <v>-2.4074974190775422E-2</v>
      </c>
      <c r="Y365" s="34">
        <f>MAX(O$4:O365)</f>
        <v>1.7144079633875211</v>
      </c>
      <c r="Z365" s="34">
        <f>MAX(P$4:P365)</f>
        <v>1.687010391877487</v>
      </c>
      <c r="AA365" s="34">
        <f>MAX(Q$4:Q365)</f>
        <v>1.7545636889661576</v>
      </c>
      <c r="AB365" s="34">
        <f>MAX(R$4:R365)</f>
        <v>1.9075656212819299</v>
      </c>
      <c r="AC365" s="34">
        <f>MAX(S$4:S365)</f>
        <v>1.35899867745307</v>
      </c>
      <c r="AD365" s="35">
        <f t="shared" si="93"/>
        <v>-3.3655494177620482E-2</v>
      </c>
      <c r="AE365" s="35">
        <f t="shared" si="94"/>
        <v>-3.9005482826449667E-2</v>
      </c>
      <c r="AF365" s="35">
        <f t="shared" si="95"/>
        <v>-3.5538176272548738E-2</v>
      </c>
      <c r="AG365" s="35">
        <f t="shared" si="96"/>
        <v>-4.0135096004775717E-2</v>
      </c>
      <c r="AH365" s="35">
        <f t="shared" si="96"/>
        <v>-9.6467763781386884E-2</v>
      </c>
    </row>
    <row r="366" spans="1:34">
      <c r="A366" s="28">
        <v>44382</v>
      </c>
      <c r="B366" s="12">
        <f>[1]!thsiFinD("ths_int_chg_ratio_index",B$1,$A$4,$A366,101)</f>
        <v>-11.417921894394</v>
      </c>
      <c r="C366" s="12">
        <f>[1]!thsiFinD("ths_int_chg_ratio_index",C$1,$A$4,$A366,101)</f>
        <v>100.9111435379</v>
      </c>
      <c r="D366" s="12">
        <f>[1]!thsiFinD("ths_int_chg_ratio_index",D$1,$A$4,$A366,101)</f>
        <v>54.541358960674998</v>
      </c>
      <c r="E366" s="12">
        <f>[1]!thsiFinD("ths_int_chg_ratio_index",E$1,$A$4,$A366,101)</f>
        <v>120.65489307604</v>
      </c>
      <c r="F366" s="12">
        <f>[1]!thsiFinD("ths_adjustment_nvg_ratio_fund",F$1,$A$4,$A366,101)</f>
        <v>88.643339472069002</v>
      </c>
      <c r="G366" s="12">
        <f>[1]!thsiFinD("ths_adjustment_nvg_ratio_fund",G$1,$A$4,$A366,101)</f>
        <v>57.548240635641001</v>
      </c>
      <c r="H366" s="12">
        <f>[1]!thsiFinD("ths_adjustment_nvg_ratio_fund",H$1,$A$4,$A366,101)</f>
        <v>53.307692307692001</v>
      </c>
      <c r="I366" s="12">
        <f>[1]!thsiFinD("ths_adjustment_nvg_ratio_fund",I$1,$A$4,$A366,101)</f>
        <v>95.771484375</v>
      </c>
      <c r="J366" s="32">
        <f t="shared" si="90"/>
        <v>0.69995028808827875</v>
      </c>
      <c r="K366" s="45">
        <f t="shared" si="91"/>
        <v>0.6617236842005525</v>
      </c>
      <c r="L366" s="45">
        <f t="shared" si="92"/>
        <v>0.738176891976005</v>
      </c>
      <c r="M366" s="32">
        <f>[1]!thsiFinD("ths_int_chg_ratio_index",M$1,$A$4,$A366,101)/100</f>
        <v>0.85464537769448001</v>
      </c>
      <c r="N366" s="32">
        <f>[1]!thsiFinD("ths_int_chg_ratio_index",N$1,$A$4,$A366,101)/100</f>
        <v>0.23095997542246</v>
      </c>
      <c r="O366" s="33">
        <f t="shared" si="85"/>
        <v>1.6999502880882789</v>
      </c>
      <c r="P366" s="33">
        <f t="shared" si="86"/>
        <v>1.6617236842005525</v>
      </c>
      <c r="Q366" s="33">
        <f t="shared" si="87"/>
        <v>1.738176891976005</v>
      </c>
      <c r="R366" s="33">
        <f t="shared" si="88"/>
        <v>1.85464537769448</v>
      </c>
      <c r="S366" s="33">
        <f t="shared" si="89"/>
        <v>1.2309599754224601</v>
      </c>
      <c r="T366" s="32">
        <f t="shared" si="97"/>
        <v>2.6100889980769315E-2</v>
      </c>
      <c r="U366" s="32">
        <f t="shared" si="98"/>
        <v>2.4991212579722699E-2</v>
      </c>
      <c r="V366" s="32">
        <f t="shared" si="99"/>
        <v>2.7164007390597433E-2</v>
      </c>
      <c r="W366" s="32">
        <f t="shared" si="100"/>
        <v>1.291098712943084E-2</v>
      </c>
      <c r="X366" s="32">
        <f t="shared" si="100"/>
        <v>2.4927629070730095E-3</v>
      </c>
      <c r="Y366" s="34">
        <f>MAX(O$4:O366)</f>
        <v>1.7144079633875211</v>
      </c>
      <c r="Z366" s="34">
        <f>MAX(P$4:P366)</f>
        <v>1.687010391877487</v>
      </c>
      <c r="AA366" s="34">
        <f>MAX(Q$4:Q366)</f>
        <v>1.7545636889661576</v>
      </c>
      <c r="AB366" s="34">
        <f>MAX(R$4:R366)</f>
        <v>1.9075656212819299</v>
      </c>
      <c r="AC366" s="34">
        <f>MAX(S$4:S366)</f>
        <v>1.35899867745307</v>
      </c>
      <c r="AD366" s="35">
        <f t="shared" si="93"/>
        <v>-8.4330425476297766E-3</v>
      </c>
      <c r="AE366" s="35">
        <f t="shared" si="94"/>
        <v>-1.4989064559817411E-2</v>
      </c>
      <c r="AF366" s="35">
        <f t="shared" si="95"/>
        <v>-9.3395281648670503E-3</v>
      </c>
      <c r="AG366" s="35">
        <f t="shared" si="96"/>
        <v>-2.7742292583301076E-2</v>
      </c>
      <c r="AH366" s="35">
        <f t="shared" si="96"/>
        <v>-9.421547213759629E-2</v>
      </c>
    </row>
    <row r="367" spans="1:34">
      <c r="A367" s="28">
        <v>44383</v>
      </c>
      <c r="B367" s="12">
        <f>[1]!thsiFinD("ths_int_chg_ratio_index",B$1,$A$4,$A367,101)</f>
        <v>-11.326331434301</v>
      </c>
      <c r="C367" s="12">
        <f>[1]!thsiFinD("ths_int_chg_ratio_index",C$1,$A$4,$A367,101)</f>
        <v>98.445000381111001</v>
      </c>
      <c r="D367" s="12">
        <f>[1]!thsiFinD("ths_int_chg_ratio_index",D$1,$A$4,$A367,101)</f>
        <v>50.314457822582</v>
      </c>
      <c r="E367" s="12">
        <f>[1]!thsiFinD("ths_int_chg_ratio_index",E$1,$A$4,$A367,101)</f>
        <v>116.27971441839</v>
      </c>
      <c r="F367" s="12">
        <f>[1]!thsiFinD("ths_adjustment_nvg_ratio_fund",F$1,$A$4,$A367,101)</f>
        <v>86.924493554327995</v>
      </c>
      <c r="G367" s="12">
        <f>[1]!thsiFinD("ths_adjustment_nvg_ratio_fund",G$1,$A$4,$A367,101)</f>
        <v>57.094211123722999</v>
      </c>
      <c r="H367" s="12">
        <f>[1]!thsiFinD("ths_adjustment_nvg_ratio_fund",H$1,$A$4,$A367,101)</f>
        <v>55.615384615384997</v>
      </c>
      <c r="I367" s="12">
        <f>[1]!thsiFinD("ths_adjustment_nvg_ratio_fund",I$1,$A$4,$A367,101)</f>
        <v>93.75</v>
      </c>
      <c r="J367" s="32">
        <f t="shared" si="90"/>
        <v>0.68387116310152241</v>
      </c>
      <c r="K367" s="45">
        <f t="shared" si="91"/>
        <v>0.63428210296945498</v>
      </c>
      <c r="L367" s="45">
        <f t="shared" si="92"/>
        <v>0.73346022323358995</v>
      </c>
      <c r="M367" s="32">
        <f>[1]!thsiFinD("ths_int_chg_ratio_index",M$1,$A$4,$A367,101)/100</f>
        <v>0.81227625608943999</v>
      </c>
      <c r="N367" s="32">
        <f>[1]!thsiFinD("ths_int_chg_ratio_index",N$1,$A$4,$A367,101)/100</f>
        <v>0.23039314327256</v>
      </c>
      <c r="O367" s="33">
        <f t="shared" si="85"/>
        <v>1.6838711631015224</v>
      </c>
      <c r="P367" s="33">
        <f t="shared" si="86"/>
        <v>1.634282102969455</v>
      </c>
      <c r="Q367" s="33">
        <f t="shared" si="87"/>
        <v>1.7334602232335898</v>
      </c>
      <c r="R367" s="33">
        <f t="shared" si="88"/>
        <v>1.8122762560894401</v>
      </c>
      <c r="S367" s="33">
        <f t="shared" si="89"/>
        <v>1.2303931432725599</v>
      </c>
      <c r="T367" s="32">
        <f t="shared" si="97"/>
        <v>-9.4585854065406538E-3</v>
      </c>
      <c r="U367" s="32">
        <f t="shared" si="98"/>
        <v>-1.6513925565368348E-2</v>
      </c>
      <c r="V367" s="32">
        <f t="shared" si="99"/>
        <v>-2.7135723436371162E-3</v>
      </c>
      <c r="W367" s="32">
        <f t="shared" si="100"/>
        <v>-2.2844864098876538E-2</v>
      </c>
      <c r="X367" s="32">
        <f t="shared" si="100"/>
        <v>-4.6047975662699692E-4</v>
      </c>
      <c r="Y367" s="34">
        <f>MAX(O$4:O367)</f>
        <v>1.7144079633875211</v>
      </c>
      <c r="Z367" s="34">
        <f>MAX(P$4:P367)</f>
        <v>1.687010391877487</v>
      </c>
      <c r="AA367" s="34">
        <f>MAX(Q$4:Q367)</f>
        <v>1.7545636889661576</v>
      </c>
      <c r="AB367" s="34">
        <f>MAX(R$4:R367)</f>
        <v>1.9075656212819299</v>
      </c>
      <c r="AC367" s="34">
        <f>MAX(S$4:S367)</f>
        <v>1.35899867745307</v>
      </c>
      <c r="AD367" s="35">
        <f t="shared" si="93"/>
        <v>-1.7811863300996711E-2</v>
      </c>
      <c r="AE367" s="35">
        <f t="shared" si="94"/>
        <v>-3.1255461828750386E-2</v>
      </c>
      <c r="AF367" s="35">
        <f t="shared" si="95"/>
        <v>-1.202775702317338E-2</v>
      </c>
      <c r="AG367" s="35">
        <f t="shared" si="96"/>
        <v>-4.9953387778320812E-2</v>
      </c>
      <c r="AH367" s="35">
        <f t="shared" si="96"/>
        <v>-9.4632567576542925E-2</v>
      </c>
    </row>
    <row r="368" spans="1:34">
      <c r="A368" s="28">
        <v>44384</v>
      </c>
      <c r="B368" s="12">
        <f>[1]!thsiFinD("ths_int_chg_ratio_index",B$1,$A$4,$A368,101)</f>
        <v>-10.858702126155</v>
      </c>
      <c r="C368" s="12">
        <f>[1]!thsiFinD("ths_int_chg_ratio_index",C$1,$A$4,$A368,101)</f>
        <v>103.30925779526</v>
      </c>
      <c r="D368" s="12">
        <f>[1]!thsiFinD("ths_int_chg_ratio_index",D$1,$A$4,$A368,101)</f>
        <v>53.966065699776998</v>
      </c>
      <c r="E368" s="12">
        <f>[1]!thsiFinD("ths_int_chg_ratio_index",E$1,$A$4,$A368,101)</f>
        <v>124.97644028479</v>
      </c>
      <c r="F368" s="12">
        <f>[1]!thsiFinD("ths_adjustment_nvg_ratio_fund",F$1,$A$4,$A368,101)</f>
        <v>93.063228974831006</v>
      </c>
      <c r="G368" s="12">
        <f>[1]!thsiFinD("ths_adjustment_nvg_ratio_fund",G$1,$A$4,$A368,101)</f>
        <v>61.975028376844001</v>
      </c>
      <c r="H368" s="12">
        <f>[1]!thsiFinD("ths_adjustment_nvg_ratio_fund",H$1,$A$4,$A368,101)</f>
        <v>56.076923076923002</v>
      </c>
      <c r="I368" s="12">
        <f>[1]!thsiFinD("ths_adjustment_nvg_ratio_fund",I$1,$A$4,$A368,101)</f>
        <v>102.392578125</v>
      </c>
      <c r="J368" s="32">
        <f t="shared" si="90"/>
        <v>0.73112602525908754</v>
      </c>
      <c r="K368" s="45">
        <f t="shared" si="91"/>
        <v>0.67848265413418007</v>
      </c>
      <c r="L368" s="45">
        <f t="shared" si="92"/>
        <v>0.78376939638399501</v>
      </c>
      <c r="M368" s="32">
        <f>[1]!thsiFinD("ths_int_chg_ratio_index",M$1,$A$4,$A368,101)/100</f>
        <v>0.8516437460222499</v>
      </c>
      <c r="N368" s="32">
        <f>[1]!thsiFinD("ths_int_chg_ratio_index",N$1,$A$4,$A368,101)/100</f>
        <v>0.24341319322960001</v>
      </c>
      <c r="O368" s="33">
        <f t="shared" si="85"/>
        <v>1.7311260252590874</v>
      </c>
      <c r="P368" s="33">
        <f t="shared" si="86"/>
        <v>1.67848265413418</v>
      </c>
      <c r="Q368" s="33">
        <f t="shared" si="87"/>
        <v>1.7837693963839949</v>
      </c>
      <c r="R368" s="33">
        <f t="shared" si="88"/>
        <v>1.8516437460222499</v>
      </c>
      <c r="S368" s="33">
        <f t="shared" si="89"/>
        <v>1.2434131932296</v>
      </c>
      <c r="T368" s="32">
        <f t="shared" si="97"/>
        <v>2.8063229059951622E-2</v>
      </c>
      <c r="U368" s="32">
        <f t="shared" si="98"/>
        <v>2.704585156039685E-2</v>
      </c>
      <c r="V368" s="32">
        <f t="shared" si="99"/>
        <v>2.9022398366060242E-2</v>
      </c>
      <c r="W368" s="32">
        <f t="shared" si="100"/>
        <v>2.1722675999605867E-2</v>
      </c>
      <c r="X368" s="32">
        <f t="shared" si="100"/>
        <v>1.0582024150760372E-2</v>
      </c>
      <c r="Y368" s="34">
        <f>MAX(O$4:O368)</f>
        <v>1.7311260252590874</v>
      </c>
      <c r="Z368" s="34">
        <f>MAX(P$4:P368)</f>
        <v>1.687010391877487</v>
      </c>
      <c r="AA368" s="34">
        <f>MAX(Q$4:Q368)</f>
        <v>1.7837693963839949</v>
      </c>
      <c r="AB368" s="34">
        <f>MAX(R$4:R368)</f>
        <v>1.9075656212819299</v>
      </c>
      <c r="AC368" s="34">
        <f>MAX(S$4:S368)</f>
        <v>1.35899867745307</v>
      </c>
      <c r="AD368" s="35">
        <f t="shared" si="93"/>
        <v>0</v>
      </c>
      <c r="AE368" s="35">
        <f t="shared" si="94"/>
        <v>-5.0549408494255932E-3</v>
      </c>
      <c r="AF368" s="35">
        <f t="shared" si="95"/>
        <v>0</v>
      </c>
      <c r="AG368" s="35">
        <f t="shared" si="96"/>
        <v>-2.9315833036505978E-2</v>
      </c>
      <c r="AH368" s="35">
        <f t="shared" si="96"/>
        <v>-8.5051947541326056E-2</v>
      </c>
    </row>
    <row r="369" spans="1:34">
      <c r="A369" s="28">
        <v>44385</v>
      </c>
      <c r="B369" s="12">
        <f>[1]!thsiFinD("ths_int_chg_ratio_index",B$1,$A$4,$A369,101)</f>
        <v>-11.186281420862001</v>
      </c>
      <c r="C369" s="12">
        <f>[1]!thsiFinD("ths_int_chg_ratio_index",C$1,$A$4,$A369,101)</f>
        <v>112.65182009706</v>
      </c>
      <c r="D369" s="12">
        <f>[1]!thsiFinD("ths_int_chg_ratio_index",D$1,$A$4,$A369,101)</f>
        <v>57.961943405436998</v>
      </c>
      <c r="E369" s="12">
        <f>[1]!thsiFinD("ths_int_chg_ratio_index",E$1,$A$4,$A369,101)</f>
        <v>126.91551901827999</v>
      </c>
      <c r="F369" s="12">
        <f>[1]!thsiFinD("ths_adjustment_nvg_ratio_fund",F$1,$A$4,$A369,101)</f>
        <v>98.035604665438996</v>
      </c>
      <c r="G369" s="12">
        <f>[1]!thsiFinD("ths_adjustment_nvg_ratio_fund",G$1,$A$4,$A369,101)</f>
        <v>66.742338251985998</v>
      </c>
      <c r="H369" s="12">
        <f>[1]!thsiFinD("ths_adjustment_nvg_ratio_fund",H$1,$A$4,$A369,101)</f>
        <v>55.923076923076998</v>
      </c>
      <c r="I369" s="12">
        <f>[1]!thsiFinD("ths_adjustment_nvg_ratio_fund",I$1,$A$4,$A369,101)</f>
        <v>106.103515625</v>
      </c>
      <c r="J369" s="32">
        <f t="shared" si="90"/>
        <v>0.76643442070677126</v>
      </c>
      <c r="K369" s="45">
        <f t="shared" si="91"/>
        <v>0.71585750274978754</v>
      </c>
      <c r="L369" s="45">
        <f t="shared" si="92"/>
        <v>0.81701133866375497</v>
      </c>
      <c r="M369" s="32">
        <f>[1]!thsiFinD("ths_int_chg_ratio_index",M$1,$A$4,$A369,101)/100</f>
        <v>0.86086479606051991</v>
      </c>
      <c r="N369" s="32">
        <f>[1]!thsiFinD("ths_int_chg_ratio_index",N$1,$A$4,$A369,101)/100</f>
        <v>0.23297549889854999</v>
      </c>
      <c r="O369" s="33">
        <f t="shared" si="85"/>
        <v>1.7664344207067713</v>
      </c>
      <c r="P369" s="33">
        <f t="shared" si="86"/>
        <v>1.7158575027497875</v>
      </c>
      <c r="Q369" s="33">
        <f t="shared" si="87"/>
        <v>1.817011338663755</v>
      </c>
      <c r="R369" s="33">
        <f t="shared" si="88"/>
        <v>1.86086479606052</v>
      </c>
      <c r="S369" s="33">
        <f t="shared" si="89"/>
        <v>1.23297549889855</v>
      </c>
      <c r="T369" s="32">
        <f t="shared" si="97"/>
        <v>2.0396201623968713E-2</v>
      </c>
      <c r="U369" s="32">
        <f t="shared" si="98"/>
        <v>2.2267044895311505E-2</v>
      </c>
      <c r="V369" s="32">
        <f t="shared" si="99"/>
        <v>1.8635784618318496E-2</v>
      </c>
      <c r="W369" s="32">
        <f t="shared" si="100"/>
        <v>4.9799266506200812E-3</v>
      </c>
      <c r="X369" s="32">
        <f t="shared" si="100"/>
        <v>-8.3943892407474241E-3</v>
      </c>
      <c r="Y369" s="34">
        <f>MAX(O$4:O369)</f>
        <v>1.7664344207067713</v>
      </c>
      <c r="Z369" s="34">
        <f>MAX(P$4:P369)</f>
        <v>1.7158575027497875</v>
      </c>
      <c r="AA369" s="34">
        <f>MAX(Q$4:Q369)</f>
        <v>1.817011338663755</v>
      </c>
      <c r="AB369" s="34">
        <f>MAX(R$4:R369)</f>
        <v>1.9075656212819299</v>
      </c>
      <c r="AC369" s="34">
        <f>MAX(S$4:S369)</f>
        <v>1.35899867745307</v>
      </c>
      <c r="AD369" s="35">
        <f t="shared" si="93"/>
        <v>0</v>
      </c>
      <c r="AE369" s="35">
        <f t="shared" si="94"/>
        <v>0</v>
      </c>
      <c r="AF369" s="35">
        <f t="shared" si="95"/>
        <v>0</v>
      </c>
      <c r="AG369" s="35">
        <f t="shared" si="96"/>
        <v>-2.4481897084109638E-2</v>
      </c>
      <c r="AH369" s="35">
        <f t="shared" si="96"/>
        <v>-9.2732377628727991E-2</v>
      </c>
    </row>
    <row r="370" spans="1:34">
      <c r="A370" s="28">
        <v>44386</v>
      </c>
      <c r="B370" s="12">
        <f>[1]!thsiFinD("ths_int_chg_ratio_index",B$1,$A$4,$A370,101)</f>
        <v>-11.606280775397</v>
      </c>
      <c r="C370" s="12">
        <f>[1]!thsiFinD("ths_int_chg_ratio_index",C$1,$A$4,$A370,101)</f>
        <v>110.80296726376</v>
      </c>
      <c r="D370" s="12">
        <f>[1]!thsiFinD("ths_int_chg_ratio_index",D$1,$A$4,$A370,101)</f>
        <v>55.308213972533999</v>
      </c>
      <c r="E370" s="12">
        <f>[1]!thsiFinD("ths_int_chg_ratio_index",E$1,$A$4,$A370,101)</f>
        <v>125.22315535855</v>
      </c>
      <c r="F370" s="12">
        <f>[1]!thsiFinD("ths_adjustment_nvg_ratio_fund",F$1,$A$4,$A370,101)</f>
        <v>97.053406998157996</v>
      </c>
      <c r="G370" s="12">
        <f>[1]!thsiFinD("ths_adjustment_nvg_ratio_fund",G$1,$A$4,$A370,101)</f>
        <v>65.664018161179996</v>
      </c>
      <c r="H370" s="12">
        <f>[1]!thsiFinD("ths_adjustment_nvg_ratio_fund",H$1,$A$4,$A370,101)</f>
        <v>63.153846153845997</v>
      </c>
      <c r="I370" s="12">
        <f>[1]!thsiFinD("ths_adjustment_nvg_ratio_fund",I$1,$A$4,$A370,101)</f>
        <v>106.923828125</v>
      </c>
      <c r="J370" s="32">
        <f t="shared" si="90"/>
        <v>0.76565394407203891</v>
      </c>
      <c r="K370" s="45">
        <f t="shared" si="91"/>
        <v>0.6993201395486176</v>
      </c>
      <c r="L370" s="45">
        <f t="shared" si="92"/>
        <v>0.8319877485954601</v>
      </c>
      <c r="M370" s="32">
        <f>[1]!thsiFinD("ths_int_chg_ratio_index",M$1,$A$4,$A370,101)/100</f>
        <v>0.84520709723651999</v>
      </c>
      <c r="N370" s="32">
        <f>[1]!thsiFinD("ths_int_chg_ratio_index",N$1,$A$4,$A370,101)/100</f>
        <v>0.23175007647086002</v>
      </c>
      <c r="O370" s="33">
        <f t="shared" si="85"/>
        <v>1.7656539440720389</v>
      </c>
      <c r="P370" s="33">
        <f t="shared" si="86"/>
        <v>1.6993201395486177</v>
      </c>
      <c r="Q370" s="33">
        <f t="shared" si="87"/>
        <v>1.8319877485954601</v>
      </c>
      <c r="R370" s="33">
        <f t="shared" si="88"/>
        <v>1.84520709723652</v>
      </c>
      <c r="S370" s="33">
        <f t="shared" si="89"/>
        <v>1.23175007647086</v>
      </c>
      <c r="T370" s="32">
        <f t="shared" si="97"/>
        <v>-4.418373111299001E-4</v>
      </c>
      <c r="U370" s="32">
        <f t="shared" si="98"/>
        <v>-9.6379583821311066E-3</v>
      </c>
      <c r="V370" s="32">
        <f t="shared" si="99"/>
        <v>8.2423315765980387E-3</v>
      </c>
      <c r="W370" s="32">
        <f t="shared" si="100"/>
        <v>-8.4142055119467152E-3</v>
      </c>
      <c r="X370" s="32">
        <f t="shared" si="100"/>
        <v>-9.9387411086815369E-4</v>
      </c>
      <c r="Y370" s="34">
        <f>MAX(O$4:O370)</f>
        <v>1.7664344207067713</v>
      </c>
      <c r="Z370" s="34">
        <f>MAX(P$4:P370)</f>
        <v>1.7158575027497875</v>
      </c>
      <c r="AA370" s="34">
        <f>MAX(Q$4:Q370)</f>
        <v>1.8319877485954601</v>
      </c>
      <c r="AB370" s="34">
        <f>MAX(R$4:R370)</f>
        <v>1.9075656212819299</v>
      </c>
      <c r="AC370" s="34">
        <f>MAX(S$4:S370)</f>
        <v>1.35899867745307</v>
      </c>
      <c r="AD370" s="35">
        <f t="shared" si="93"/>
        <v>-4.418373111299001E-4</v>
      </c>
      <c r="AE370" s="35">
        <f t="shared" si="94"/>
        <v>-9.6379583821311066E-3</v>
      </c>
      <c r="AF370" s="35">
        <f t="shared" si="95"/>
        <v>0</v>
      </c>
      <c r="AG370" s="35">
        <f t="shared" si="96"/>
        <v>-3.2690106882668268E-2</v>
      </c>
      <c r="AH370" s="35">
        <f t="shared" si="96"/>
        <v>-9.3634087430231716E-2</v>
      </c>
    </row>
    <row r="371" spans="1:34">
      <c r="A371" s="28">
        <v>44389</v>
      </c>
      <c r="B371" s="12">
        <f>[1]!thsiFinD("ths_int_chg_ratio_index",B$1,$A$4,$A371,101)</f>
        <v>-9.3074698468233006</v>
      </c>
      <c r="C371" s="12">
        <f>[1]!thsiFinD("ths_int_chg_ratio_index",C$1,$A$4,$A371,101)</f>
        <v>113.66914319391</v>
      </c>
      <c r="D371" s="12">
        <f>[1]!thsiFinD("ths_int_chg_ratio_index",D$1,$A$4,$A371,101)</f>
        <v>57.062768197729</v>
      </c>
      <c r="E371" s="12">
        <f>[1]!thsiFinD("ths_int_chg_ratio_index",E$1,$A$4,$A371,101)</f>
        <v>133.38863453056001</v>
      </c>
      <c r="F371" s="12">
        <f>[1]!thsiFinD("ths_adjustment_nvg_ratio_fund",F$1,$A$4,$A371,101)</f>
        <v>102.02578268876999</v>
      </c>
      <c r="G371" s="12">
        <f>[1]!thsiFinD("ths_adjustment_nvg_ratio_fund",G$1,$A$4,$A371,101)</f>
        <v>72.814982973892995</v>
      </c>
      <c r="H371" s="12">
        <f>[1]!thsiFinD("ths_adjustment_nvg_ratio_fund",H$1,$A$4,$A371,101)</f>
        <v>68.307692307691994</v>
      </c>
      <c r="I371" s="12">
        <f>[1]!thsiFinD("ths_adjustment_nvg_ratio_fund",I$1,$A$4,$A371,101)</f>
        <v>113.2421875</v>
      </c>
      <c r="J371" s="32">
        <f t="shared" si="90"/>
        <v>0.81400465193216331</v>
      </c>
      <c r="K371" s="45">
        <f t="shared" si="91"/>
        <v>0.73703269018843931</v>
      </c>
      <c r="L371" s="45">
        <f t="shared" si="92"/>
        <v>0.89097661367588743</v>
      </c>
      <c r="M371" s="32">
        <f>[1]!thsiFinD("ths_int_chg_ratio_index",M$1,$A$4,$A371,101)/100</f>
        <v>0.88934700848685</v>
      </c>
      <c r="N371" s="32">
        <f>[1]!thsiFinD("ths_int_chg_ratio_index",N$1,$A$4,$A371,101)/100</f>
        <v>0.24773948301343002</v>
      </c>
      <c r="O371" s="33">
        <f t="shared" si="85"/>
        <v>1.8140046519321633</v>
      </c>
      <c r="P371" s="33">
        <f t="shared" si="86"/>
        <v>1.7370326901884394</v>
      </c>
      <c r="Q371" s="33">
        <f t="shared" si="87"/>
        <v>1.8909766136758874</v>
      </c>
      <c r="R371" s="33">
        <f t="shared" si="88"/>
        <v>1.88934700848685</v>
      </c>
      <c r="S371" s="33">
        <f t="shared" si="89"/>
        <v>1.2477394830134301</v>
      </c>
      <c r="T371" s="32">
        <f t="shared" si="97"/>
        <v>2.7384022799289642E-2</v>
      </c>
      <c r="U371" s="32">
        <f t="shared" si="98"/>
        <v>2.2192728587233201E-2</v>
      </c>
      <c r="V371" s="32">
        <f t="shared" si="99"/>
        <v>3.2199377493464576E-2</v>
      </c>
      <c r="W371" s="32">
        <f t="shared" si="100"/>
        <v>2.3921386014846835E-2</v>
      </c>
      <c r="X371" s="32">
        <f t="shared" si="100"/>
        <v>1.2981047736877027E-2</v>
      </c>
      <c r="Y371" s="34">
        <f>MAX(O$4:O371)</f>
        <v>1.8140046519321633</v>
      </c>
      <c r="Z371" s="34">
        <f>MAX(P$4:P371)</f>
        <v>1.7370326901884394</v>
      </c>
      <c r="AA371" s="34">
        <f>MAX(Q$4:Q371)</f>
        <v>1.8909766136758874</v>
      </c>
      <c r="AB371" s="34">
        <f>MAX(R$4:R371)</f>
        <v>1.9075656212819299</v>
      </c>
      <c r="AC371" s="34">
        <f>MAX(S$4:S371)</f>
        <v>1.35899867745307</v>
      </c>
      <c r="AD371" s="35">
        <f t="shared" si="93"/>
        <v>0</v>
      </c>
      <c r="AE371" s="35">
        <f t="shared" si="94"/>
        <v>0</v>
      </c>
      <c r="AF371" s="35">
        <f t="shared" si="95"/>
        <v>0</v>
      </c>
      <c r="AG371" s="35">
        <f t="shared" si="96"/>
        <v>-9.55071353342829E-3</v>
      </c>
      <c r="AH371" s="35">
        <f t="shared" si="96"/>
        <v>-8.186850825208547E-2</v>
      </c>
    </row>
    <row r="372" spans="1:34">
      <c r="A372" s="28">
        <v>44390</v>
      </c>
      <c r="B372" s="12">
        <f>[1]!thsiFinD("ths_int_chg_ratio_index",B$1,$A$4,$A372,101)</f>
        <v>-8.6478453282994998</v>
      </c>
      <c r="C372" s="12">
        <f>[1]!thsiFinD("ths_int_chg_ratio_index",C$1,$A$4,$A372,101)</f>
        <v>105.09094719205</v>
      </c>
      <c r="D372" s="12">
        <f>[1]!thsiFinD("ths_int_chg_ratio_index",D$1,$A$4,$A372,101)</f>
        <v>56.020465942039003</v>
      </c>
      <c r="E372" s="12">
        <f>[1]!thsiFinD("ths_int_chg_ratio_index",E$1,$A$4,$A372,101)</f>
        <v>131.50775411607</v>
      </c>
      <c r="F372" s="12">
        <f>[1]!thsiFinD("ths_adjustment_nvg_ratio_fund",F$1,$A$4,$A372,101)</f>
        <v>100.06138735421</v>
      </c>
      <c r="G372" s="12">
        <f>[1]!thsiFinD("ths_adjustment_nvg_ratio_fund",G$1,$A$4,$A372,101)</f>
        <v>69.296254256527007</v>
      </c>
      <c r="H372" s="12">
        <f>[1]!thsiFinD("ths_adjustment_nvg_ratio_fund",H$1,$A$4,$A372,101)</f>
        <v>72.846153846153996</v>
      </c>
      <c r="I372" s="12">
        <f>[1]!thsiFinD("ths_adjustment_nvg_ratio_fund",I$1,$A$4,$A372,101)</f>
        <v>110.60546875</v>
      </c>
      <c r="J372" s="32">
        <f t="shared" si="90"/>
        <v>0.79597573266093813</v>
      </c>
      <c r="K372" s="45">
        <f t="shared" si="91"/>
        <v>0.70992830480464875</v>
      </c>
      <c r="L372" s="45">
        <f t="shared" si="92"/>
        <v>0.88202316051722751</v>
      </c>
      <c r="M372" s="32">
        <f>[1]!thsiFinD("ths_int_chg_ratio_index",M$1,$A$4,$A372,101)/100</f>
        <v>0.86332667564134991</v>
      </c>
      <c r="N372" s="32">
        <f>[1]!thsiFinD("ths_int_chg_ratio_index",N$1,$A$4,$A372,101)/100</f>
        <v>0.25187306690971001</v>
      </c>
      <c r="O372" s="33">
        <f t="shared" si="85"/>
        <v>1.795975732660938</v>
      </c>
      <c r="P372" s="33">
        <f t="shared" si="86"/>
        <v>1.7099283048046487</v>
      </c>
      <c r="Q372" s="33">
        <f t="shared" si="87"/>
        <v>1.8820231605172275</v>
      </c>
      <c r="R372" s="33">
        <f t="shared" si="88"/>
        <v>1.8633266756413498</v>
      </c>
      <c r="S372" s="33">
        <f t="shared" si="89"/>
        <v>1.25187306690971</v>
      </c>
      <c r="T372" s="32">
        <f t="shared" si="97"/>
        <v>-9.9387392706088429E-3</v>
      </c>
      <c r="U372" s="32">
        <f t="shared" si="98"/>
        <v>-1.5603843000128181E-2</v>
      </c>
      <c r="V372" s="32">
        <f t="shared" si="99"/>
        <v>-4.7348301898113565E-3</v>
      </c>
      <c r="W372" s="32">
        <f t="shared" si="100"/>
        <v>-1.3772130121474935E-2</v>
      </c>
      <c r="X372" s="32">
        <f t="shared" si="100"/>
        <v>3.3128581346939523E-3</v>
      </c>
      <c r="Y372" s="34">
        <f>MAX(O$4:O372)</f>
        <v>1.8140046519321633</v>
      </c>
      <c r="Z372" s="34">
        <f>MAX(P$4:P372)</f>
        <v>1.7370326901884394</v>
      </c>
      <c r="AA372" s="34">
        <f>MAX(Q$4:Q372)</f>
        <v>1.8909766136758874</v>
      </c>
      <c r="AB372" s="34">
        <f>MAX(R$4:R372)</f>
        <v>1.9075656212819299</v>
      </c>
      <c r="AC372" s="34">
        <f>MAX(S$4:S372)</f>
        <v>1.35899867745307</v>
      </c>
      <c r="AD372" s="35">
        <f t="shared" si="93"/>
        <v>-9.9387392706088429E-3</v>
      </c>
      <c r="AE372" s="35">
        <f t="shared" si="94"/>
        <v>-1.5603843000128181E-2</v>
      </c>
      <c r="AF372" s="35">
        <f t="shared" si="95"/>
        <v>-4.7348301898113565E-3</v>
      </c>
      <c r="AG372" s="35">
        <f t="shared" si="96"/>
        <v>-2.3191309985367892E-2</v>
      </c>
      <c r="AH372" s="35">
        <f t="shared" si="96"/>
        <v>-7.8826868870929712E-2</v>
      </c>
    </row>
    <row r="373" spans="1:34">
      <c r="A373" s="28">
        <v>44391</v>
      </c>
      <c r="B373" s="12">
        <f>[1]!thsiFinD("ths_int_chg_ratio_index",B$1,$A$4,$A373,101)</f>
        <v>-10.064023407363001</v>
      </c>
      <c r="C373" s="12">
        <f>[1]!thsiFinD("ths_int_chg_ratio_index",C$1,$A$4,$A373,101)</f>
        <v>102.92765015617</v>
      </c>
      <c r="D373" s="12">
        <f>[1]!thsiFinD("ths_int_chg_ratio_index",D$1,$A$4,$A373,101)</f>
        <v>52.660966689593998</v>
      </c>
      <c r="E373" s="12">
        <f>[1]!thsiFinD("ths_int_chg_ratio_index",E$1,$A$4,$A373,101)</f>
        <v>129.95758795876</v>
      </c>
      <c r="F373" s="12">
        <f>[1]!thsiFinD("ths_adjustment_nvg_ratio_fund",F$1,$A$4,$A373,101)</f>
        <v>95.887047268263004</v>
      </c>
      <c r="G373" s="12">
        <f>[1]!thsiFinD("ths_adjustment_nvg_ratio_fund",G$1,$A$4,$A373,101)</f>
        <v>65.834279228149995</v>
      </c>
      <c r="H373" s="12">
        <f>[1]!thsiFinD("ths_adjustment_nvg_ratio_fund",H$1,$A$4,$A373,101)</f>
        <v>71.153846153846004</v>
      </c>
      <c r="I373" s="12">
        <f>[1]!thsiFinD("ths_adjustment_nvg_ratio_fund",I$1,$A$4,$A373,101)</f>
        <v>107.01171875</v>
      </c>
      <c r="J373" s="32">
        <f t="shared" si="90"/>
        <v>0.76921134099677502</v>
      </c>
      <c r="K373" s="45">
        <f t="shared" si="91"/>
        <v>0.68870545349290258</v>
      </c>
      <c r="L373" s="45">
        <f t="shared" si="92"/>
        <v>0.84971722850064746</v>
      </c>
      <c r="M373" s="32">
        <f>[1]!thsiFinD("ths_int_chg_ratio_index",M$1,$A$4,$A373,101)/100</f>
        <v>0.85259957942157005</v>
      </c>
      <c r="N373" s="32">
        <f>[1]!thsiFinD("ths_int_chg_ratio_index",N$1,$A$4,$A373,101)/100</f>
        <v>0.2381993093865</v>
      </c>
      <c r="O373" s="33">
        <f t="shared" si="85"/>
        <v>1.7692113409967751</v>
      </c>
      <c r="P373" s="33">
        <f t="shared" si="86"/>
        <v>1.6887054534929025</v>
      </c>
      <c r="Q373" s="33">
        <f t="shared" si="87"/>
        <v>1.8497172285006473</v>
      </c>
      <c r="R373" s="33">
        <f t="shared" si="88"/>
        <v>1.8525995794215699</v>
      </c>
      <c r="S373" s="33">
        <f t="shared" si="89"/>
        <v>1.2381993093865</v>
      </c>
      <c r="T373" s="32">
        <f t="shared" si="97"/>
        <v>-1.4902423889942229E-2</v>
      </c>
      <c r="U373" s="32">
        <f t="shared" si="98"/>
        <v>-1.241154453792781E-2</v>
      </c>
      <c r="V373" s="32">
        <f t="shared" si="99"/>
        <v>-1.7165533716227865E-2</v>
      </c>
      <c r="W373" s="32">
        <f t="shared" si="100"/>
        <v>-5.7569595068924784E-3</v>
      </c>
      <c r="X373" s="32">
        <f t="shared" si="100"/>
        <v>-1.0922638951698316E-2</v>
      </c>
      <c r="Y373" s="34">
        <f>MAX(O$4:O373)</f>
        <v>1.8140046519321633</v>
      </c>
      <c r="Z373" s="34">
        <f>MAX(P$4:P373)</f>
        <v>1.7370326901884394</v>
      </c>
      <c r="AA373" s="34">
        <f>MAX(Q$4:Q373)</f>
        <v>1.8909766136758874</v>
      </c>
      <c r="AB373" s="34">
        <f>MAX(R$4:R373)</f>
        <v>1.9075656212819299</v>
      </c>
      <c r="AC373" s="34">
        <f>MAX(S$4:S373)</f>
        <v>1.35899867745307</v>
      </c>
      <c r="AD373" s="35">
        <f t="shared" si="93"/>
        <v>-2.4693051855008807E-2</v>
      </c>
      <c r="AE373" s="35">
        <f t="shared" si="94"/>
        <v>-2.7821719745697027E-2</v>
      </c>
      <c r="AF373" s="35">
        <f t="shared" si="95"/>
        <v>-2.1819088018775412E-2</v>
      </c>
      <c r="AG373" s="35">
        <f t="shared" si="96"/>
        <v>-2.8814758059762746E-2</v>
      </c>
      <c r="AH373" s="35">
        <f t="shared" si="96"/>
        <v>-8.8888510394257936E-2</v>
      </c>
    </row>
    <row r="374" spans="1:34">
      <c r="A374" s="28">
        <v>44392</v>
      </c>
      <c r="B374" s="12">
        <f>[1]!thsiFinD("ths_int_chg_ratio_index",B$1,$A$4,$A374,101)</f>
        <v>-10.687506521093001</v>
      </c>
      <c r="C374" s="12">
        <f>[1]!thsiFinD("ths_int_chg_ratio_index",C$1,$A$4,$A374,101)</f>
        <v>104.59633294139</v>
      </c>
      <c r="D374" s="12">
        <f>[1]!thsiFinD("ths_int_chg_ratio_index",D$1,$A$4,$A374,101)</f>
        <v>53.051680485120002</v>
      </c>
      <c r="E374" s="12">
        <f>[1]!thsiFinD("ths_int_chg_ratio_index",E$1,$A$4,$A374,101)</f>
        <v>133.55352326222001</v>
      </c>
      <c r="F374" s="12">
        <f>[1]!thsiFinD("ths_adjustment_nvg_ratio_fund",F$1,$A$4,$A374,101)</f>
        <v>98.465316144873995</v>
      </c>
      <c r="G374" s="12">
        <f>[1]!thsiFinD("ths_adjustment_nvg_ratio_fund",G$1,$A$4,$A374,101)</f>
        <v>68.161180476731005</v>
      </c>
      <c r="H374" s="12">
        <f>[1]!thsiFinD("ths_adjustment_nvg_ratio_fund",H$1,$A$4,$A374,101)</f>
        <v>74.384615384615003</v>
      </c>
      <c r="I374" s="12">
        <f>[1]!thsiFinD("ths_adjustment_nvg_ratio_fund",I$1,$A$4,$A374,101)</f>
        <v>109.7265625</v>
      </c>
      <c r="J374" s="32">
        <f t="shared" si="90"/>
        <v>0.78906463084232126</v>
      </c>
      <c r="K374" s="45">
        <f t="shared" si="91"/>
        <v>0.70128507541909246</v>
      </c>
      <c r="L374" s="45">
        <f t="shared" si="92"/>
        <v>0.87684418626555005</v>
      </c>
      <c r="M374" s="32">
        <f>[1]!thsiFinD("ths_int_chg_ratio_index",M$1,$A$4,$A374,101)/100</f>
        <v>0.85699375389221</v>
      </c>
      <c r="N374" s="32">
        <f>[1]!thsiFinD("ths_int_chg_ratio_index",N$1,$A$4,$A374,101)/100</f>
        <v>0.25241391934870999</v>
      </c>
      <c r="O374" s="33">
        <f t="shared" si="85"/>
        <v>1.7890646308423213</v>
      </c>
      <c r="P374" s="33">
        <f t="shared" si="86"/>
        <v>1.7012850754190925</v>
      </c>
      <c r="Q374" s="33">
        <f t="shared" si="87"/>
        <v>1.8768441862655501</v>
      </c>
      <c r="R374" s="33">
        <f t="shared" si="88"/>
        <v>1.8569937538922101</v>
      </c>
      <c r="S374" s="33">
        <f t="shared" si="89"/>
        <v>1.25241391934871</v>
      </c>
      <c r="T374" s="32">
        <f t="shared" si="97"/>
        <v>1.1221547921098418E-2</v>
      </c>
      <c r="U374" s="32">
        <f t="shared" si="98"/>
        <v>7.4492694390075886E-3</v>
      </c>
      <c r="V374" s="32">
        <f t="shared" si="99"/>
        <v>1.4665462021398401E-2</v>
      </c>
      <c r="W374" s="32">
        <f t="shared" si="100"/>
        <v>2.3718965066439335E-3</v>
      </c>
      <c r="X374" s="32">
        <f t="shared" si="100"/>
        <v>1.1480066136729583E-2</v>
      </c>
      <c r="Y374" s="34">
        <f>MAX(O$4:O374)</f>
        <v>1.8140046519321633</v>
      </c>
      <c r="Z374" s="34">
        <f>MAX(P$4:P374)</f>
        <v>1.7370326901884394</v>
      </c>
      <c r="AA374" s="34">
        <f>MAX(Q$4:Q374)</f>
        <v>1.8909766136758874</v>
      </c>
      <c r="AB374" s="34">
        <f>MAX(R$4:R374)</f>
        <v>1.9075656212819299</v>
      </c>
      <c r="AC374" s="34">
        <f>MAX(S$4:S374)</f>
        <v>1.35899867745307</v>
      </c>
      <c r="AD374" s="35">
        <f t="shared" si="93"/>
        <v>-1.3748598198619622E-2</v>
      </c>
      <c r="AE374" s="35">
        <f t="shared" si="94"/>
        <v>-2.0579701793331795E-2</v>
      </c>
      <c r="AF374" s="35">
        <f t="shared" si="95"/>
        <v>-7.4736130040577997E-3</v>
      </c>
      <c r="AG374" s="35">
        <f t="shared" si="96"/>
        <v>-2.6511207177100538E-2</v>
      </c>
      <c r="AH374" s="35">
        <f t="shared" si="96"/>
        <v>-7.8428890235649695E-2</v>
      </c>
    </row>
    <row r="375" spans="1:34">
      <c r="A375" s="28">
        <v>44393</v>
      </c>
      <c r="B375" s="12">
        <f>[1]!thsiFinD("ths_int_chg_ratio_index",B$1,$A$4,$A375,101)</f>
        <v>-11.139209501404</v>
      </c>
      <c r="C375" s="12">
        <f>[1]!thsiFinD("ths_int_chg_ratio_index",C$1,$A$4,$A375,101)</f>
        <v>102.13277299369</v>
      </c>
      <c r="D375" s="12">
        <f>[1]!thsiFinD("ths_int_chg_ratio_index",D$1,$A$4,$A375,101)</f>
        <v>49.573315665796997</v>
      </c>
      <c r="E375" s="12">
        <f>[1]!thsiFinD("ths_int_chg_ratio_index",E$1,$A$4,$A375,101)</f>
        <v>125.70460885668</v>
      </c>
      <c r="F375" s="12">
        <f>[1]!thsiFinD("ths_adjustment_nvg_ratio_fund",F$1,$A$4,$A375,101)</f>
        <v>95.027624309391996</v>
      </c>
      <c r="G375" s="12">
        <f>[1]!thsiFinD("ths_adjustment_nvg_ratio_fund",G$1,$A$4,$A375,101)</f>
        <v>64.301929625425998</v>
      </c>
      <c r="H375" s="12">
        <f>[1]!thsiFinD("ths_adjustment_nvg_ratio_fund",H$1,$A$4,$A375,101)</f>
        <v>79.769230769231001</v>
      </c>
      <c r="I375" s="12">
        <f>[1]!thsiFinD("ths_adjustment_nvg_ratio_fund",I$1,$A$4,$A375,101)</f>
        <v>106.7578125</v>
      </c>
      <c r="J375" s="32">
        <f t="shared" si="90"/>
        <v>0.76516010652351496</v>
      </c>
      <c r="K375" s="45">
        <f t="shared" si="91"/>
        <v>0.66567872003690753</v>
      </c>
      <c r="L375" s="45">
        <f t="shared" si="92"/>
        <v>0.86464149301012239</v>
      </c>
      <c r="M375" s="32">
        <f>[1]!thsiFinD("ths_int_chg_ratio_index",M$1,$A$4,$A375,101)/100</f>
        <v>0.81045766010967002</v>
      </c>
      <c r="N375" s="32">
        <f>[1]!thsiFinD("ths_int_chg_ratio_index",N$1,$A$4,$A375,101)/100</f>
        <v>0.24148026128127001</v>
      </c>
      <c r="O375" s="33">
        <f t="shared" si="85"/>
        <v>1.765160106523515</v>
      </c>
      <c r="P375" s="33">
        <f t="shared" si="86"/>
        <v>1.6656787200369076</v>
      </c>
      <c r="Q375" s="33">
        <f t="shared" si="87"/>
        <v>1.8646414930101223</v>
      </c>
      <c r="R375" s="33">
        <f t="shared" si="88"/>
        <v>1.81045766010967</v>
      </c>
      <c r="S375" s="33">
        <f t="shared" si="89"/>
        <v>1.2414802612812701</v>
      </c>
      <c r="T375" s="32">
        <f t="shared" si="97"/>
        <v>-1.3361464927933664E-2</v>
      </c>
      <c r="U375" s="32">
        <f t="shared" si="98"/>
        <v>-2.0929094069324972E-2</v>
      </c>
      <c r="V375" s="32">
        <f t="shared" si="99"/>
        <v>-6.5017082103698831E-3</v>
      </c>
      <c r="W375" s="32">
        <f t="shared" si="100"/>
        <v>-2.5059908621125726E-2</v>
      </c>
      <c r="X375" s="32">
        <f t="shared" si="100"/>
        <v>-8.7300675108479275E-3</v>
      </c>
      <c r="Y375" s="34">
        <f>MAX(O$4:O375)</f>
        <v>1.8140046519321633</v>
      </c>
      <c r="Z375" s="34">
        <f>MAX(P$4:P375)</f>
        <v>1.7370326901884394</v>
      </c>
      <c r="AA375" s="34">
        <f>MAX(Q$4:Q375)</f>
        <v>1.8909766136758874</v>
      </c>
      <c r="AB375" s="34">
        <f>MAX(R$4:R375)</f>
        <v>1.9075656212819299</v>
      </c>
      <c r="AC375" s="34">
        <f>MAX(S$4:S375)</f>
        <v>1.35899867745307</v>
      </c>
      <c r="AD375" s="35">
        <f t="shared" si="93"/>
        <v>-2.692636171391416E-2</v>
      </c>
      <c r="AE375" s="35">
        <f t="shared" si="94"/>
        <v>-4.1078081347905471E-2</v>
      </c>
      <c r="AF375" s="35">
        <f t="shared" si="95"/>
        <v>-1.3926729963398166E-2</v>
      </c>
      <c r="AG375" s="35">
        <f t="shared" si="96"/>
        <v>-5.0906747368932415E-2</v>
      </c>
      <c r="AH375" s="35">
        <f t="shared" si="96"/>
        <v>-8.6474268239939645E-2</v>
      </c>
    </row>
    <row r="376" spans="1:34">
      <c r="A376" s="28">
        <v>44396</v>
      </c>
      <c r="B376" s="12">
        <f>[1]!thsiFinD("ths_int_chg_ratio_index",B$1,$A$4,$A376,101)</f>
        <v>-10.033485526523</v>
      </c>
      <c r="C376" s="12">
        <f>[1]!thsiFinD("ths_int_chg_ratio_index",C$1,$A$4,$A376,101)</f>
        <v>102.24334576539</v>
      </c>
      <c r="D376" s="12">
        <f>[1]!thsiFinD("ths_int_chg_ratio_index",D$1,$A$4,$A376,101)</f>
        <v>48.489364861098998</v>
      </c>
      <c r="E376" s="12">
        <f>[1]!thsiFinD("ths_int_chg_ratio_index",E$1,$A$4,$A376,101)</f>
        <v>127.06609562141</v>
      </c>
      <c r="F376" s="12">
        <f>[1]!thsiFinD("ths_adjustment_nvg_ratio_fund",F$1,$A$4,$A376,101)</f>
        <v>92.817679558010994</v>
      </c>
      <c r="G376" s="12">
        <f>[1]!thsiFinD("ths_adjustment_nvg_ratio_fund",G$1,$A$4,$A376,101)</f>
        <v>63.110102156639996</v>
      </c>
      <c r="H376" s="12">
        <f>[1]!thsiFinD("ths_adjustment_nvg_ratio_fund",H$1,$A$4,$A376,101)</f>
        <v>75.769230769231001</v>
      </c>
      <c r="I376" s="12">
        <f>[1]!thsiFinD("ths_adjustment_nvg_ratio_fund",I$1,$A$4,$A376,101)</f>
        <v>105.068359375</v>
      </c>
      <c r="J376" s="32">
        <f t="shared" si="90"/>
        <v>0.75566336572532244</v>
      </c>
      <c r="K376" s="45">
        <f t="shared" si="91"/>
        <v>0.66941330180344005</v>
      </c>
      <c r="L376" s="45">
        <f t="shared" si="92"/>
        <v>0.84191342964720495</v>
      </c>
      <c r="M376" s="32">
        <f>[1]!thsiFinD("ths_int_chg_ratio_index",M$1,$A$4,$A376,101)/100</f>
        <v>0.80549743517549</v>
      </c>
      <c r="N376" s="32">
        <f>[1]!thsiFinD("ths_int_chg_ratio_index",N$1,$A$4,$A376,101)/100</f>
        <v>0.24351450949579997</v>
      </c>
      <c r="O376" s="33">
        <f t="shared" si="85"/>
        <v>1.7556633657253224</v>
      </c>
      <c r="P376" s="33">
        <f t="shared" si="86"/>
        <v>1.6694133018034401</v>
      </c>
      <c r="Q376" s="33">
        <f t="shared" si="87"/>
        <v>1.8419134296472048</v>
      </c>
      <c r="R376" s="33">
        <f t="shared" si="88"/>
        <v>1.80549743517549</v>
      </c>
      <c r="S376" s="33">
        <f t="shared" si="89"/>
        <v>1.2435145094958</v>
      </c>
      <c r="T376" s="32">
        <f t="shared" si="97"/>
        <v>-5.380101648057467E-3</v>
      </c>
      <c r="U376" s="32">
        <f t="shared" si="98"/>
        <v>2.2420780920162642E-3</v>
      </c>
      <c r="V376" s="32">
        <f t="shared" si="99"/>
        <v>-1.2188972222337058E-2</v>
      </c>
      <c r="W376" s="32">
        <f t="shared" si="100"/>
        <v>-2.739763013225871E-3</v>
      </c>
      <c r="X376" s="32">
        <f t="shared" si="100"/>
        <v>1.6385666997480453E-3</v>
      </c>
      <c r="Y376" s="34">
        <f>MAX(O$4:O376)</f>
        <v>1.8140046519321633</v>
      </c>
      <c r="Z376" s="34">
        <f>MAX(P$4:P376)</f>
        <v>1.7370326901884394</v>
      </c>
      <c r="AA376" s="34">
        <f>MAX(Q$4:Q376)</f>
        <v>1.8909766136758874</v>
      </c>
      <c r="AB376" s="34">
        <f>MAX(R$4:R376)</f>
        <v>1.9075656212819299</v>
      </c>
      <c r="AC376" s="34">
        <f>MAX(S$4:S376)</f>
        <v>1.35899867745307</v>
      </c>
      <c r="AD376" s="35">
        <f t="shared" si="93"/>
        <v>-3.2161596798938374E-2</v>
      </c>
      <c r="AE376" s="35">
        <f t="shared" si="94"/>
        <v>-3.8928103522141377E-2</v>
      </c>
      <c r="AF376" s="35">
        <f t="shared" si="95"/>
        <v>-2.5945949661063339E-2</v>
      </c>
      <c r="AG376" s="35">
        <f t="shared" si="96"/>
        <v>-5.3507037958593351E-2</v>
      </c>
      <c r="AH376" s="35">
        <f t="shared" si="96"/>
        <v>-8.497739539651461E-2</v>
      </c>
    </row>
    <row r="377" spans="1:34">
      <c r="A377" s="28">
        <v>44397</v>
      </c>
      <c r="B377" s="12">
        <f>[1]!thsiFinD("ths_int_chg_ratio_index",B$1,$A$4,$A377,101)</f>
        <v>-9.8840598769651997</v>
      </c>
      <c r="C377" s="12">
        <f>[1]!thsiFinD("ths_int_chg_ratio_index",C$1,$A$4,$A377,101)</f>
        <v>104.83892175622</v>
      </c>
      <c r="D377" s="12">
        <f>[1]!thsiFinD("ths_int_chg_ratio_index",D$1,$A$4,$A377,101)</f>
        <v>49.317599262701997</v>
      </c>
      <c r="E377" s="12">
        <f>[1]!thsiFinD("ths_int_chg_ratio_index",E$1,$A$4,$A377,101)</f>
        <v>128.15118916223</v>
      </c>
      <c r="F377" s="12">
        <f>[1]!thsiFinD("ths_adjustment_nvg_ratio_fund",F$1,$A$4,$A377,101)</f>
        <v>95.948434622468</v>
      </c>
      <c r="G377" s="12">
        <f>[1]!thsiFinD("ths_adjustment_nvg_ratio_fund",G$1,$A$4,$A377,101)</f>
        <v>64.358683314415003</v>
      </c>
      <c r="H377" s="12">
        <f>[1]!thsiFinD("ths_adjustment_nvg_ratio_fund",H$1,$A$4,$A377,101)</f>
        <v>76.846153846153996</v>
      </c>
      <c r="I377" s="12">
        <f>[1]!thsiFinD("ths_adjustment_nvg_ratio_fund",I$1,$A$4,$A377,101)</f>
        <v>110.068359375</v>
      </c>
      <c r="J377" s="32">
        <f t="shared" si="90"/>
        <v>0.77455660182777974</v>
      </c>
      <c r="K377" s="45">
        <f t="shared" si="91"/>
        <v>0.68105912576046701</v>
      </c>
      <c r="L377" s="45">
        <f t="shared" si="92"/>
        <v>0.86805407789509248</v>
      </c>
      <c r="M377" s="32">
        <f>[1]!thsiFinD("ths_int_chg_ratio_index",M$1,$A$4,$A377,101)/100</f>
        <v>0.81079680157046996</v>
      </c>
      <c r="N377" s="32">
        <f>[1]!thsiFinD("ths_int_chg_ratio_index",N$1,$A$4,$A377,101)/100</f>
        <v>0.24315728847085999</v>
      </c>
      <c r="O377" s="33">
        <f t="shared" si="85"/>
        <v>1.7745566018277796</v>
      </c>
      <c r="P377" s="33">
        <f t="shared" si="86"/>
        <v>1.681059125760467</v>
      </c>
      <c r="Q377" s="33">
        <f t="shared" si="87"/>
        <v>1.8680540778950925</v>
      </c>
      <c r="R377" s="33">
        <f t="shared" si="88"/>
        <v>1.8107968015704698</v>
      </c>
      <c r="S377" s="33">
        <f t="shared" si="89"/>
        <v>1.2431572884708599</v>
      </c>
      <c r="T377" s="32">
        <f t="shared" si="97"/>
        <v>1.0761309070575598E-2</v>
      </c>
      <c r="U377" s="32">
        <f t="shared" si="98"/>
        <v>6.9759980613826045E-3</v>
      </c>
      <c r="V377" s="32">
        <f t="shared" si="99"/>
        <v>1.4192115561530327E-2</v>
      </c>
      <c r="W377" s="32">
        <f t="shared" si="100"/>
        <v>2.9351281767202586E-3</v>
      </c>
      <c r="X377" s="32">
        <f t="shared" si="100"/>
        <v>-2.8726727530092866E-4</v>
      </c>
      <c r="Y377" s="34">
        <f>MAX(O$4:O377)</f>
        <v>1.8140046519321633</v>
      </c>
      <c r="Z377" s="34">
        <f>MAX(P$4:P377)</f>
        <v>1.7370326901884394</v>
      </c>
      <c r="AA377" s="34">
        <f>MAX(Q$4:Q377)</f>
        <v>1.8909766136758874</v>
      </c>
      <c r="AB377" s="34">
        <f>MAX(R$4:R377)</f>
        <v>1.9075656212819299</v>
      </c>
      <c r="AC377" s="34">
        <f>MAX(S$4:S377)</f>
        <v>1.35899867745307</v>
      </c>
      <c r="AD377" s="35">
        <f t="shared" si="93"/>
        <v>-2.1746388611719403E-2</v>
      </c>
      <c r="AE377" s="35">
        <f t="shared" si="94"/>
        <v>-3.222366783546271E-2</v>
      </c>
      <c r="AF377" s="35">
        <f t="shared" si="95"/>
        <v>-1.2122062015476498E-2</v>
      </c>
      <c r="AG377" s="35">
        <f t="shared" si="96"/>
        <v>-5.0728959796638051E-2</v>
      </c>
      <c r="AH377" s="35">
        <f t="shared" si="96"/>
        <v>-8.5240251446977888E-2</v>
      </c>
    </row>
    <row r="378" spans="1:34">
      <c r="A378" s="28">
        <v>44398</v>
      </c>
      <c r="B378" s="12">
        <f>[1]!thsiFinD("ths_int_chg_ratio_index",B$1,$A$4,$A378,101)</f>
        <v>-9.9197541920825003</v>
      </c>
      <c r="C378" s="12">
        <f>[1]!thsiFinD("ths_int_chg_ratio_index",C$1,$A$4,$A378,101)</f>
        <v>116.04274332413</v>
      </c>
      <c r="D378" s="12">
        <f>[1]!thsiFinD("ths_int_chg_ratio_index",D$1,$A$4,$A378,101)</f>
        <v>53.535566605611002</v>
      </c>
      <c r="E378" s="12">
        <f>[1]!thsiFinD("ths_int_chg_ratio_index",E$1,$A$4,$A378,101)</f>
        <v>135.65731507852001</v>
      </c>
      <c r="F378" s="12">
        <f>[1]!thsiFinD("ths_adjustment_nvg_ratio_fund",F$1,$A$4,$A378,101)</f>
        <v>104.17434008594</v>
      </c>
      <c r="G378" s="12">
        <f>[1]!thsiFinD("ths_adjustment_nvg_ratio_fund",G$1,$A$4,$A378,101)</f>
        <v>72.928490351872995</v>
      </c>
      <c r="H378" s="12">
        <f>[1]!thsiFinD("ths_adjustment_nvg_ratio_fund",H$1,$A$4,$A378,101)</f>
        <v>82.615384615384997</v>
      </c>
      <c r="I378" s="12">
        <f>[1]!thsiFinD("ths_adjustment_nvg_ratio_fund",I$1,$A$4,$A378,101)</f>
        <v>115.48828125</v>
      </c>
      <c r="J378" s="32">
        <f t="shared" si="90"/>
        <v>0.8381529588992207</v>
      </c>
      <c r="K378" s="45">
        <f t="shared" si="91"/>
        <v>0.73828967704044635</v>
      </c>
      <c r="L378" s="45">
        <f t="shared" si="92"/>
        <v>0.93801624075799495</v>
      </c>
      <c r="M378" s="32">
        <f>[1]!thsiFinD("ths_int_chg_ratio_index",M$1,$A$4,$A378,101)/100</f>
        <v>0.84701845871987003</v>
      </c>
      <c r="N378" s="32">
        <f>[1]!thsiFinD("ths_int_chg_ratio_index",N$1,$A$4,$A378,101)/100</f>
        <v>0.25317449381078</v>
      </c>
      <c r="O378" s="33">
        <f t="shared" si="85"/>
        <v>1.8381529588992207</v>
      </c>
      <c r="P378" s="33">
        <f t="shared" si="86"/>
        <v>1.7382896770404463</v>
      </c>
      <c r="Q378" s="33">
        <f t="shared" si="87"/>
        <v>1.9380162407579951</v>
      </c>
      <c r="R378" s="33">
        <f t="shared" si="88"/>
        <v>1.8470184587198699</v>
      </c>
      <c r="S378" s="33">
        <f t="shared" si="89"/>
        <v>1.2531744938107801</v>
      </c>
      <c r="T378" s="32">
        <f t="shared" si="97"/>
        <v>3.5837885929328683E-2</v>
      </c>
      <c r="U378" s="32">
        <f t="shared" si="98"/>
        <v>3.4044341690890656E-2</v>
      </c>
      <c r="V378" s="32">
        <f t="shared" si="99"/>
        <v>3.745189375980762E-2</v>
      </c>
      <c r="W378" s="32">
        <f t="shared" si="100"/>
        <v>2.0003159447810948E-2</v>
      </c>
      <c r="X378" s="32">
        <f t="shared" si="100"/>
        <v>8.0578744402020064E-3</v>
      </c>
      <c r="Y378" s="34">
        <f>MAX(O$4:O378)</f>
        <v>1.8381529588992207</v>
      </c>
      <c r="Z378" s="34">
        <f>MAX(P$4:P378)</f>
        <v>1.7382896770404463</v>
      </c>
      <c r="AA378" s="34">
        <f>MAX(Q$4:Q378)</f>
        <v>1.9380162407579951</v>
      </c>
      <c r="AB378" s="34">
        <f>MAX(R$4:R378)</f>
        <v>1.9075656212819299</v>
      </c>
      <c r="AC378" s="34">
        <f>MAX(S$4:S378)</f>
        <v>1.35899867745307</v>
      </c>
      <c r="AD378" s="35">
        <f t="shared" si="93"/>
        <v>0</v>
      </c>
      <c r="AE378" s="35">
        <f t="shared" si="94"/>
        <v>0</v>
      </c>
      <c r="AF378" s="35">
        <f t="shared" si="95"/>
        <v>0</v>
      </c>
      <c r="AG378" s="35">
        <f t="shared" si="96"/>
        <v>-3.1740539820260927E-2</v>
      </c>
      <c r="AH378" s="35">
        <f t="shared" si="96"/>
        <v>-7.7869232250186937E-2</v>
      </c>
    </row>
    <row r="379" spans="1:34">
      <c r="A379" s="28">
        <v>44399</v>
      </c>
      <c r="B379" s="12">
        <f>[1]!thsiFinD("ths_int_chg_ratio_index",B$1,$A$4,$A379,101)</f>
        <v>-11.183413423377001</v>
      </c>
      <c r="C379" s="12">
        <f>[1]!thsiFinD("ths_int_chg_ratio_index",C$1,$A$4,$A379,101)</f>
        <v>127.02311291194</v>
      </c>
      <c r="D379" s="12">
        <f>[1]!thsiFinD("ths_int_chg_ratio_index",D$1,$A$4,$A379,101)</f>
        <v>55.153005216905001</v>
      </c>
      <c r="E379" s="12">
        <f>[1]!thsiFinD("ths_int_chg_ratio_index",E$1,$A$4,$A379,101)</f>
        <v>134.39645558836</v>
      </c>
      <c r="F379" s="12">
        <f>[1]!thsiFinD("ths_adjustment_nvg_ratio_fund",F$1,$A$4,$A379,101)</f>
        <v>108.10313075505999</v>
      </c>
      <c r="G379" s="12">
        <f>[1]!thsiFinD("ths_adjustment_nvg_ratio_fund",G$1,$A$4,$A379,101)</f>
        <v>76.958002270148</v>
      </c>
      <c r="H379" s="12">
        <f>[1]!thsiFinD("ths_adjustment_nvg_ratio_fund",H$1,$A$4,$A379,101)</f>
        <v>86</v>
      </c>
      <c r="I379" s="12">
        <f>[1]!thsiFinD("ths_adjustment_nvg_ratio_fund",I$1,$A$4,$A379,101)</f>
        <v>117.94921875</v>
      </c>
      <c r="J379" s="32">
        <f t="shared" si="90"/>
        <v>0.86799939008629501</v>
      </c>
      <c r="K379" s="45">
        <f t="shared" si="91"/>
        <v>0.76347290073457008</v>
      </c>
      <c r="L379" s="45">
        <f t="shared" si="92"/>
        <v>0.97252587943801994</v>
      </c>
      <c r="M379" s="32">
        <f>[1]!thsiFinD("ths_int_chg_ratio_index",M$1,$A$4,$A379,101)/100</f>
        <v>0.85672891266495999</v>
      </c>
      <c r="N379" s="32">
        <f>[1]!thsiFinD("ths_int_chg_ratio_index",N$1,$A$4,$A379,101)/100</f>
        <v>0.25635449794588999</v>
      </c>
      <c r="O379" s="33">
        <f t="shared" si="85"/>
        <v>1.867999390086295</v>
      </c>
      <c r="P379" s="33">
        <f t="shared" si="86"/>
        <v>1.7634729007345702</v>
      </c>
      <c r="Q379" s="33">
        <f t="shared" si="87"/>
        <v>1.9725258794380198</v>
      </c>
      <c r="R379" s="33">
        <f t="shared" si="88"/>
        <v>1.85672891266496</v>
      </c>
      <c r="S379" s="33">
        <f t="shared" si="89"/>
        <v>1.25635449794589</v>
      </c>
      <c r="T379" s="32">
        <f t="shared" si="97"/>
        <v>1.6237185835148216E-2</v>
      </c>
      <c r="U379" s="32">
        <f t="shared" si="98"/>
        <v>1.4487357329878492E-2</v>
      </c>
      <c r="V379" s="32">
        <f t="shared" si="99"/>
        <v>1.7806681881328057E-2</v>
      </c>
      <c r="W379" s="32">
        <f t="shared" si="100"/>
        <v>5.2573670280589013E-3</v>
      </c>
      <c r="X379" s="32">
        <f t="shared" si="100"/>
        <v>2.5375589359786233E-3</v>
      </c>
      <c r="Y379" s="34">
        <f>MAX(O$4:O379)</f>
        <v>1.867999390086295</v>
      </c>
      <c r="Z379" s="34">
        <f>MAX(P$4:P379)</f>
        <v>1.7634729007345702</v>
      </c>
      <c r="AA379" s="34">
        <f>MAX(Q$4:Q379)</f>
        <v>1.9725258794380198</v>
      </c>
      <c r="AB379" s="34">
        <f>MAX(R$4:R379)</f>
        <v>1.9075656212819299</v>
      </c>
      <c r="AC379" s="34">
        <f>MAX(S$4:S379)</f>
        <v>1.35899867745307</v>
      </c>
      <c r="AD379" s="35">
        <f t="shared" si="93"/>
        <v>0</v>
      </c>
      <c r="AE379" s="35">
        <f t="shared" si="94"/>
        <v>0</v>
      </c>
      <c r="AF379" s="35">
        <f t="shared" si="95"/>
        <v>0</v>
      </c>
      <c r="AG379" s="35">
        <f t="shared" si="96"/>
        <v>-2.6650044459705868E-2</v>
      </c>
      <c r="AH379" s="35">
        <f t="shared" si="96"/>
        <v>-7.5529271080342575E-2</v>
      </c>
    </row>
    <row r="380" spans="1:34">
      <c r="A380" s="28">
        <v>44400</v>
      </c>
      <c r="B380" s="12">
        <f>[1]!thsiFinD("ths_int_chg_ratio_index",B$1,$A$4,$A380,101)</f>
        <v>-12.160960099581001</v>
      </c>
      <c r="C380" s="12">
        <f>[1]!thsiFinD("ths_int_chg_ratio_index",C$1,$A$4,$A380,101)</f>
        <v>128.41565591655001</v>
      </c>
      <c r="D380" s="12">
        <f>[1]!thsiFinD("ths_int_chg_ratio_index",D$1,$A$4,$A380,101)</f>
        <v>53.324921248251997</v>
      </c>
      <c r="E380" s="12">
        <f>[1]!thsiFinD("ths_int_chg_ratio_index",E$1,$A$4,$A380,101)</f>
        <v>128.89186783555999</v>
      </c>
      <c r="F380" s="12">
        <f>[1]!thsiFinD("ths_adjustment_nvg_ratio_fund",F$1,$A$4,$A380,101)</f>
        <v>108.5942295887</v>
      </c>
      <c r="G380" s="12">
        <f>[1]!thsiFinD("ths_adjustment_nvg_ratio_fund",G$1,$A$4,$A380,101)</f>
        <v>74.517593643587006</v>
      </c>
      <c r="H380" s="12">
        <f>[1]!thsiFinD("ths_adjustment_nvg_ratio_fund",H$1,$A$4,$A380,101)</f>
        <v>84.923076923077005</v>
      </c>
      <c r="I380" s="12">
        <f>[1]!thsiFinD("ths_adjustment_nvg_ratio_fund",I$1,$A$4,$A380,101)</f>
        <v>117.099609375</v>
      </c>
      <c r="J380" s="32">
        <f t="shared" si="90"/>
        <v>0.85450749303893125</v>
      </c>
      <c r="K380" s="45">
        <f t="shared" si="91"/>
        <v>0.74617871225195243</v>
      </c>
      <c r="L380" s="45">
        <f t="shared" si="92"/>
        <v>0.96283627382591008</v>
      </c>
      <c r="M380" s="32">
        <f>[1]!thsiFinD("ths_int_chg_ratio_index",M$1,$A$4,$A380,101)/100</f>
        <v>0.81479151452227006</v>
      </c>
      <c r="N380" s="32">
        <f>[1]!thsiFinD("ths_int_chg_ratio_index",N$1,$A$4,$A380,101)/100</f>
        <v>0.24294309404584</v>
      </c>
      <c r="O380" s="33">
        <f t="shared" si="85"/>
        <v>1.8545074930389314</v>
      </c>
      <c r="P380" s="33">
        <f t="shared" si="86"/>
        <v>1.7461787122519525</v>
      </c>
      <c r="Q380" s="33">
        <f t="shared" si="87"/>
        <v>1.9628362738259102</v>
      </c>
      <c r="R380" s="33">
        <f t="shared" si="88"/>
        <v>1.8147915145222702</v>
      </c>
      <c r="S380" s="33">
        <f t="shared" si="89"/>
        <v>1.2429430940458399</v>
      </c>
      <c r="T380" s="32">
        <f t="shared" si="97"/>
        <v>-7.2226453172130611E-3</v>
      </c>
      <c r="U380" s="32">
        <f t="shared" si="98"/>
        <v>-9.8068921135185949E-3</v>
      </c>
      <c r="V380" s="32">
        <f t="shared" si="99"/>
        <v>-4.9122831356058771E-3</v>
      </c>
      <c r="W380" s="32">
        <f t="shared" si="100"/>
        <v>-2.2586710346690908E-2</v>
      </c>
      <c r="X380" s="32">
        <f t="shared" si="100"/>
        <v>-1.0674856437396851E-2</v>
      </c>
      <c r="Y380" s="34">
        <f>MAX(O$4:O380)</f>
        <v>1.867999390086295</v>
      </c>
      <c r="Z380" s="34">
        <f>MAX(P$4:P380)</f>
        <v>1.7634729007345702</v>
      </c>
      <c r="AA380" s="34">
        <f>MAX(Q$4:Q380)</f>
        <v>1.9725258794380198</v>
      </c>
      <c r="AB380" s="34">
        <f>MAX(R$4:R380)</f>
        <v>1.9075656212819299</v>
      </c>
      <c r="AC380" s="34">
        <f>MAX(S$4:S380)</f>
        <v>1.35899867745307</v>
      </c>
      <c r="AD380" s="35">
        <f t="shared" si="93"/>
        <v>-7.2226453172130611E-3</v>
      </c>
      <c r="AE380" s="35">
        <f t="shared" si="94"/>
        <v>-9.8068921135185949E-3</v>
      </c>
      <c r="AF380" s="35">
        <f t="shared" si="95"/>
        <v>-4.9122831356058771E-3</v>
      </c>
      <c r="AG380" s="35">
        <f t="shared" si="96"/>
        <v>-4.8634817971458966E-2</v>
      </c>
      <c r="AH380" s="35">
        <f t="shared" si="96"/>
        <v>-8.5397863392135509E-2</v>
      </c>
    </row>
    <row r="381" spans="1:34">
      <c r="A381" s="28">
        <v>44403</v>
      </c>
      <c r="B381" s="12">
        <f>[1]!thsiFinD("ths_int_chg_ratio_index",B$1,$A$4,$A381,101)</f>
        <v>-14.374274234773001</v>
      </c>
      <c r="C381" s="12">
        <f>[1]!thsiFinD("ths_int_chg_ratio_index",C$1,$A$4,$A381,101)</f>
        <v>133.83626100692001</v>
      </c>
      <c r="D381" s="12">
        <f>[1]!thsiFinD("ths_int_chg_ratio_index",D$1,$A$4,$A381,101)</f>
        <v>52.686404960403998</v>
      </c>
      <c r="E381" s="12">
        <f>[1]!thsiFinD("ths_int_chg_ratio_index",E$1,$A$4,$A381,101)</f>
        <v>121.69907344581</v>
      </c>
      <c r="F381" s="12">
        <f>[1]!thsiFinD("ths_adjustment_nvg_ratio_fund",F$1,$A$4,$A381,101)</f>
        <v>107.85758133824</v>
      </c>
      <c r="G381" s="12">
        <f>[1]!thsiFinD("ths_adjustment_nvg_ratio_fund",G$1,$A$4,$A381,101)</f>
        <v>75.936435868331003</v>
      </c>
      <c r="H381" s="12">
        <f>[1]!thsiFinD("ths_adjustment_nvg_ratio_fund",H$1,$A$4,$A381,101)</f>
        <v>84.692307692308006</v>
      </c>
      <c r="I381" s="12">
        <f>[1]!thsiFinD("ths_adjustment_nvg_ratio_fund",I$1,$A$4,$A381,101)</f>
        <v>120.56640625</v>
      </c>
      <c r="J381" s="32">
        <f t="shared" si="90"/>
        <v>0.85362524540905005</v>
      </c>
      <c r="K381" s="45">
        <f t="shared" si="91"/>
        <v>0.7346186629459025</v>
      </c>
      <c r="L381" s="45">
        <f t="shared" si="92"/>
        <v>0.97263182787219749</v>
      </c>
      <c r="M381" s="32">
        <f>[1]!thsiFinD("ths_int_chg_ratio_index",M$1,$A$4,$A381,101)/100</f>
        <v>0.76807993531968999</v>
      </c>
      <c r="N381" s="32">
        <f>[1]!thsiFinD("ths_int_chg_ratio_index",N$1,$A$4,$A381,101)/100</f>
        <v>0.20734317450003001</v>
      </c>
      <c r="O381" s="33">
        <f t="shared" si="85"/>
        <v>1.85362524540905</v>
      </c>
      <c r="P381" s="33">
        <f t="shared" si="86"/>
        <v>1.7346186629459024</v>
      </c>
      <c r="Q381" s="33">
        <f t="shared" si="87"/>
        <v>1.9726318278721975</v>
      </c>
      <c r="R381" s="33">
        <f t="shared" si="88"/>
        <v>1.7680799353196899</v>
      </c>
      <c r="S381" s="33">
        <f t="shared" si="89"/>
        <v>1.20734317450003</v>
      </c>
      <c r="T381" s="32">
        <f t="shared" si="97"/>
        <v>-4.7573149916779744E-4</v>
      </c>
      <c r="U381" s="32">
        <f t="shared" si="98"/>
        <v>-6.6201982792137848E-3</v>
      </c>
      <c r="V381" s="32">
        <f t="shared" si="99"/>
        <v>4.9905099966356392E-3</v>
      </c>
      <c r="W381" s="32">
        <f t="shared" si="100"/>
        <v>-2.5739363904220602E-2</v>
      </c>
      <c r="X381" s="32">
        <f t="shared" si="100"/>
        <v>-2.8641632683223173E-2</v>
      </c>
      <c r="Y381" s="34">
        <f>MAX(O$4:O381)</f>
        <v>1.867999390086295</v>
      </c>
      <c r="Z381" s="34">
        <f>MAX(P$4:P381)</f>
        <v>1.7634729007345702</v>
      </c>
      <c r="AA381" s="34">
        <f>MAX(Q$4:Q381)</f>
        <v>1.9726318278721975</v>
      </c>
      <c r="AB381" s="34">
        <f>MAX(R$4:R381)</f>
        <v>1.9075656212819299</v>
      </c>
      <c r="AC381" s="34">
        <f>MAX(S$4:S381)</f>
        <v>1.35899867745307</v>
      </c>
      <c r="AD381" s="35">
        <f t="shared" si="93"/>
        <v>-7.6949407764961286E-3</v>
      </c>
      <c r="AE381" s="35">
        <f t="shared" si="94"/>
        <v>-1.6362166822438073E-2</v>
      </c>
      <c r="AF381" s="35">
        <f t="shared" si="95"/>
        <v>0</v>
      </c>
      <c r="AG381" s="35">
        <f t="shared" si="96"/>
        <v>-7.3122352597496665E-2</v>
      </c>
      <c r="AH381" s="35">
        <f t="shared" si="96"/>
        <v>-0.11159356184014912</v>
      </c>
    </row>
    <row r="382" spans="1:34">
      <c r="A382" s="28">
        <v>44404</v>
      </c>
      <c r="B382" s="12">
        <f>[1]!thsiFinD("ths_int_chg_ratio_index",B$1,$A$4,$A382,101)</f>
        <v>-12.759407847275</v>
      </c>
      <c r="C382" s="12">
        <f>[1]!thsiFinD("ths_int_chg_ratio_index",C$1,$A$4,$A382,101)</f>
        <v>133.74270754141</v>
      </c>
      <c r="D382" s="12">
        <f>[1]!thsiFinD("ths_int_chg_ratio_index",D$1,$A$4,$A382,101)</f>
        <v>51.540045074967999</v>
      </c>
      <c r="E382" s="12">
        <f>[1]!thsiFinD("ths_int_chg_ratio_index",E$1,$A$4,$A382,101)</f>
        <v>111.77179076865001</v>
      </c>
      <c r="F382" s="12">
        <f>[1]!thsiFinD("ths_adjustment_nvg_ratio_fund",F$1,$A$4,$A382,101)</f>
        <v>99.693063228975006</v>
      </c>
      <c r="G382" s="12">
        <f>[1]!thsiFinD("ths_adjustment_nvg_ratio_fund",G$1,$A$4,$A382,101)</f>
        <v>71.225879682178999</v>
      </c>
      <c r="H382" s="12">
        <f>[1]!thsiFinD("ths_adjustment_nvg_ratio_fund",H$1,$A$4,$A382,101)</f>
        <v>74.538461538462002</v>
      </c>
      <c r="I382" s="12">
        <f>[1]!thsiFinD("ths_adjustment_nvg_ratio_fund",I$1,$A$4,$A382,101)</f>
        <v>113.310546875</v>
      </c>
      <c r="J382" s="32">
        <f t="shared" si="90"/>
        <v>0.80382885857796127</v>
      </c>
      <c r="K382" s="45">
        <f t="shared" si="91"/>
        <v>0.71073783884438257</v>
      </c>
      <c r="L382" s="45">
        <f t="shared" si="92"/>
        <v>0.89691987831153996</v>
      </c>
      <c r="M382" s="32">
        <f>[1]!thsiFinD("ths_int_chg_ratio_index",M$1,$A$4,$A382,101)/100</f>
        <v>0.73552538575019</v>
      </c>
      <c r="N382" s="32">
        <f>[1]!thsiFinD("ths_int_chg_ratio_index",N$1,$A$4,$A382,101)/100</f>
        <v>0.16856032579847</v>
      </c>
      <c r="O382" s="33">
        <f t="shared" si="85"/>
        <v>1.8038288585779614</v>
      </c>
      <c r="P382" s="33">
        <f t="shared" si="86"/>
        <v>1.7107378388443826</v>
      </c>
      <c r="Q382" s="33">
        <f t="shared" si="87"/>
        <v>1.89691987831154</v>
      </c>
      <c r="R382" s="33">
        <f t="shared" si="88"/>
        <v>1.73552538575019</v>
      </c>
      <c r="S382" s="33">
        <f t="shared" si="89"/>
        <v>1.16856032579847</v>
      </c>
      <c r="T382" s="32">
        <f t="shared" si="97"/>
        <v>-2.6864322739680757E-2</v>
      </c>
      <c r="U382" s="32">
        <f t="shared" si="98"/>
        <v>-1.3767189649028122E-2</v>
      </c>
      <c r="V382" s="32">
        <f t="shared" si="99"/>
        <v>-3.8381186236017051E-2</v>
      </c>
      <c r="W382" s="32">
        <f t="shared" si="100"/>
        <v>-1.8412374304566548E-2</v>
      </c>
      <c r="X382" s="32">
        <f t="shared" si="100"/>
        <v>-3.2122473146560249E-2</v>
      </c>
      <c r="Y382" s="34">
        <f>MAX(O$4:O382)</f>
        <v>1.867999390086295</v>
      </c>
      <c r="Z382" s="34">
        <f>MAX(P$4:P382)</f>
        <v>1.7634729007345702</v>
      </c>
      <c r="AA382" s="34">
        <f>MAX(Q$4:Q382)</f>
        <v>1.9726318278721975</v>
      </c>
      <c r="AB382" s="34">
        <f>MAX(R$4:R382)</f>
        <v>1.9075656212819299</v>
      </c>
      <c r="AC382" s="34">
        <f>MAX(S$4:S382)</f>
        <v>1.35899867745307</v>
      </c>
      <c r="AD382" s="35">
        <f t="shared" si="93"/>
        <v>-3.4352544143694375E-2</v>
      </c>
      <c r="AE382" s="35">
        <f t="shared" si="94"/>
        <v>-2.990409541775263E-2</v>
      </c>
      <c r="AF382" s="35">
        <f t="shared" si="95"/>
        <v>-3.8381186236017051E-2</v>
      </c>
      <c r="AG382" s="35">
        <f t="shared" si="96"/>
        <v>-9.0188370776007498E-2</v>
      </c>
      <c r="AH382" s="35">
        <f t="shared" si="96"/>
        <v>-0.14013137379317009</v>
      </c>
    </row>
    <row r="383" spans="1:34">
      <c r="A383" s="28">
        <v>44405</v>
      </c>
      <c r="B383" s="12">
        <f>[1]!thsiFinD("ths_int_chg_ratio_index",B$1,$A$4,$A383,101)</f>
        <v>-13.207996102835001</v>
      </c>
      <c r="C383" s="12">
        <f>[1]!thsiFinD("ths_int_chg_ratio_index",C$1,$A$4,$A383,101)</f>
        <v>129.92168878613001</v>
      </c>
      <c r="D383" s="12">
        <f>[1]!thsiFinD("ths_int_chg_ratio_index",D$1,$A$4,$A383,101)</f>
        <v>48.932808642029997</v>
      </c>
      <c r="E383" s="12">
        <f>[1]!thsiFinD("ths_int_chg_ratio_index",E$1,$A$4,$A383,101)</f>
        <v>115.87462913697</v>
      </c>
      <c r="F383" s="12">
        <f>[1]!thsiFinD("ths_adjustment_nvg_ratio_fund",F$1,$A$4,$A383,101)</f>
        <v>97.851442602823994</v>
      </c>
      <c r="G383" s="12">
        <f>[1]!thsiFinD("ths_adjustment_nvg_ratio_fund",G$1,$A$4,$A383,101)</f>
        <v>72.020431328035997</v>
      </c>
      <c r="H383" s="12">
        <f>[1]!thsiFinD("ths_adjustment_nvg_ratio_fund",H$1,$A$4,$A383,101)</f>
        <v>67.923076923077005</v>
      </c>
      <c r="I383" s="12">
        <f>[1]!thsiFinD("ths_adjustment_nvg_ratio_fund",I$1,$A$4,$A383,101)</f>
        <v>110.908203125</v>
      </c>
      <c r="J383" s="32">
        <f t="shared" si="90"/>
        <v>0.78778035555154002</v>
      </c>
      <c r="K383" s="45">
        <f t="shared" si="91"/>
        <v>0.70380282615573753</v>
      </c>
      <c r="L383" s="45">
        <f t="shared" si="92"/>
        <v>0.87175788494734252</v>
      </c>
      <c r="M383" s="32">
        <f>[1]!thsiFinD("ths_int_chg_ratio_index",M$1,$A$4,$A383,101)/100</f>
        <v>0.74291669477365996</v>
      </c>
      <c r="N383" s="32">
        <f>[1]!thsiFinD("ths_int_chg_ratio_index",N$1,$A$4,$A383,101)/100</f>
        <v>0.16626496767035001</v>
      </c>
      <c r="O383" s="33">
        <f t="shared" si="85"/>
        <v>1.7877803555515399</v>
      </c>
      <c r="P383" s="33">
        <f t="shared" si="86"/>
        <v>1.7038028261557376</v>
      </c>
      <c r="Q383" s="33">
        <f t="shared" si="87"/>
        <v>1.8717578849473426</v>
      </c>
      <c r="R383" s="33">
        <f t="shared" si="88"/>
        <v>1.7429166947736601</v>
      </c>
      <c r="S383" s="33">
        <f t="shared" si="89"/>
        <v>1.16626496767035</v>
      </c>
      <c r="T383" s="32">
        <f t="shared" si="97"/>
        <v>-8.8969100090089404E-3</v>
      </c>
      <c r="U383" s="32">
        <f t="shared" si="98"/>
        <v>-4.0538138171595239E-3</v>
      </c>
      <c r="V383" s="32">
        <f t="shared" si="99"/>
        <v>-1.3264657960458615E-2</v>
      </c>
      <c r="W383" s="32">
        <f t="shared" si="100"/>
        <v>4.2588308325293145E-3</v>
      </c>
      <c r="X383" s="32">
        <f t="shared" si="100"/>
        <v>-1.9642615596687785E-3</v>
      </c>
      <c r="Y383" s="34">
        <f>MAX(O$4:O383)</f>
        <v>1.867999390086295</v>
      </c>
      <c r="Z383" s="34">
        <f>MAX(P$4:P383)</f>
        <v>1.7634729007345702</v>
      </c>
      <c r="AA383" s="34">
        <f>MAX(Q$4:Q383)</f>
        <v>1.9726318278721975</v>
      </c>
      <c r="AB383" s="34">
        <f>MAX(R$4:R383)</f>
        <v>1.9075656212819299</v>
      </c>
      <c r="AC383" s="34">
        <f>MAX(S$4:S383)</f>
        <v>1.35899867745307</v>
      </c>
      <c r="AD383" s="35">
        <f t="shared" si="93"/>
        <v>-4.2943822658876418E-2</v>
      </c>
      <c r="AE383" s="35">
        <f t="shared" si="94"/>
        <v>-3.3836683599718032E-2</v>
      </c>
      <c r="AF383" s="35">
        <f t="shared" si="95"/>
        <v>-5.113673088893822E-2</v>
      </c>
      <c r="AG383" s="35">
        <f t="shared" si="96"/>
        <v>-8.63136369576748E-2</v>
      </c>
      <c r="AH383" s="35">
        <f t="shared" si="96"/>
        <v>-0.14182038068199343</v>
      </c>
    </row>
    <row r="384" spans="1:34">
      <c r="A384" s="28">
        <v>44406</v>
      </c>
      <c r="B384" s="12">
        <f>[1]!thsiFinD("ths_int_chg_ratio_index",B$1,$A$4,$A384,101)</f>
        <v>-10.328856149708001</v>
      </c>
      <c r="C384" s="12">
        <f>[1]!thsiFinD("ths_int_chg_ratio_index",C$1,$A$4,$A384,101)</f>
        <v>148.29849771893001</v>
      </c>
      <c r="D384" s="12">
        <f>[1]!thsiFinD("ths_int_chg_ratio_index",D$1,$A$4,$A384,101)</f>
        <v>55.774134436848001</v>
      </c>
      <c r="E384" s="12">
        <f>[1]!thsiFinD("ths_int_chg_ratio_index",E$1,$A$4,$A384,101)</f>
        <v>128.39046192915001</v>
      </c>
      <c r="F384" s="12">
        <f>[1]!thsiFinD("ths_adjustment_nvg_ratio_fund",F$1,$A$4,$A384,101)</f>
        <v>109.26949048496</v>
      </c>
      <c r="G384" s="12">
        <f>[1]!thsiFinD("ths_adjustment_nvg_ratio_fund",G$1,$A$4,$A384,101)</f>
        <v>81.668558456300005</v>
      </c>
      <c r="H384" s="12">
        <f>[1]!thsiFinD("ths_adjustment_nvg_ratio_fund",H$1,$A$4,$A384,101)</f>
        <v>76.307692307691994</v>
      </c>
      <c r="I384" s="12">
        <f>[1]!thsiFinD("ths_adjustment_nvg_ratio_fund",I$1,$A$4,$A384,101)</f>
        <v>122.900390625</v>
      </c>
      <c r="J384" s="32">
        <f t="shared" si="90"/>
        <v>0.89035046226146497</v>
      </c>
      <c r="K384" s="45">
        <f t="shared" si="91"/>
        <v>0.80533559483804995</v>
      </c>
      <c r="L384" s="45">
        <f t="shared" si="92"/>
        <v>0.97536532968487999</v>
      </c>
      <c r="M384" s="32">
        <f>[1]!thsiFinD("ths_int_chg_ratio_index",M$1,$A$4,$A384,101)/100</f>
        <v>0.82687527434871999</v>
      </c>
      <c r="N384" s="32">
        <f>[1]!thsiFinD("ths_int_chg_ratio_index",N$1,$A$4,$A384,101)/100</f>
        <v>0.18875826125441</v>
      </c>
      <c r="O384" s="33">
        <f t="shared" si="85"/>
        <v>1.8903504622614649</v>
      </c>
      <c r="P384" s="33">
        <f t="shared" si="86"/>
        <v>1.8053355948380498</v>
      </c>
      <c r="Q384" s="33">
        <f t="shared" si="87"/>
        <v>1.9753653296848799</v>
      </c>
      <c r="R384" s="33">
        <f t="shared" si="88"/>
        <v>1.82687527434872</v>
      </c>
      <c r="S384" s="33">
        <f t="shared" si="89"/>
        <v>1.1887582612544101</v>
      </c>
      <c r="T384" s="32">
        <f t="shared" si="97"/>
        <v>5.7372879387234121E-2</v>
      </c>
      <c r="U384" s="32">
        <f t="shared" si="98"/>
        <v>5.9591853660319938E-2</v>
      </c>
      <c r="V384" s="32">
        <f t="shared" si="99"/>
        <v>5.5353016311963765E-2</v>
      </c>
      <c r="W384" s="32">
        <f t="shared" si="100"/>
        <v>4.8171309522032635E-2</v>
      </c>
      <c r="X384" s="32">
        <f t="shared" si="100"/>
        <v>1.928660656676584E-2</v>
      </c>
      <c r="Y384" s="34">
        <f>MAX(O$4:O384)</f>
        <v>1.8903504622614649</v>
      </c>
      <c r="Z384" s="34">
        <f>MAX(P$4:P384)</f>
        <v>1.8053355948380498</v>
      </c>
      <c r="AA384" s="34">
        <f>MAX(Q$4:Q384)</f>
        <v>1.9753653296848799</v>
      </c>
      <c r="AB384" s="34">
        <f>MAX(R$4:R384)</f>
        <v>1.9075656212819299</v>
      </c>
      <c r="AC384" s="34">
        <f>MAX(S$4:S384)</f>
        <v>1.35899867745307</v>
      </c>
      <c r="AD384" s="35">
        <f t="shared" si="93"/>
        <v>0</v>
      </c>
      <c r="AE384" s="35">
        <f t="shared" si="94"/>
        <v>0</v>
      </c>
      <c r="AF384" s="35">
        <f t="shared" si="95"/>
        <v>0</v>
      </c>
      <c r="AG384" s="35">
        <f t="shared" si="96"/>
        <v>-4.2300168357502721E-2</v>
      </c>
      <c r="AH384" s="35">
        <f t="shared" si="96"/>
        <v>-0.12526900800059004</v>
      </c>
    </row>
    <row r="385" spans="1:34">
      <c r="A385" s="28">
        <v>44407</v>
      </c>
      <c r="B385" s="12">
        <f>[1]!thsiFinD("ths_int_chg_ratio_index",B$1,$A$4,$A385,101)</f>
        <v>-8.9673836323682004</v>
      </c>
      <c r="C385" s="12">
        <f>[1]!thsiFinD("ths_int_chg_ratio_index",C$1,$A$4,$A385,101)</f>
        <v>157.47216295656</v>
      </c>
      <c r="D385" s="12">
        <f>[1]!thsiFinD("ths_int_chg_ratio_index",D$1,$A$4,$A385,101)</f>
        <v>56.044168448032003</v>
      </c>
      <c r="E385" s="12">
        <f>[1]!thsiFinD("ths_int_chg_ratio_index",E$1,$A$4,$A385,101)</f>
        <v>126.83754393986</v>
      </c>
      <c r="F385" s="12">
        <f>[1]!thsiFinD("ths_adjustment_nvg_ratio_fund",F$1,$A$4,$A385,101)</f>
        <v>109.7605893186</v>
      </c>
      <c r="G385" s="12">
        <f>[1]!thsiFinD("ths_adjustment_nvg_ratio_fund",G$1,$A$4,$A385,101)</f>
        <v>83.484676503973006</v>
      </c>
      <c r="H385" s="12">
        <f>[1]!thsiFinD("ths_adjustment_nvg_ratio_fund",H$1,$A$4,$A385,101)</f>
        <v>75.076923076922995</v>
      </c>
      <c r="I385" s="12">
        <f>[1]!thsiFinD("ths_adjustment_nvg_ratio_fund",I$1,$A$4,$A385,101)</f>
        <v>125.3515625</v>
      </c>
      <c r="J385" s="32">
        <f t="shared" si="90"/>
        <v>0.90632530388947474</v>
      </c>
      <c r="K385" s="45">
        <f t="shared" si="91"/>
        <v>0.82846622928020952</v>
      </c>
      <c r="L385" s="45">
        <f t="shared" si="92"/>
        <v>0.98418437849873996</v>
      </c>
      <c r="M385" s="32">
        <f>[1]!thsiFinD("ths_int_chg_ratio_index",M$1,$A$4,$A385,101)/100</f>
        <v>0.84713147328564009</v>
      </c>
      <c r="N385" s="32">
        <f>[1]!thsiFinD("ths_int_chg_ratio_index",N$1,$A$4,$A385,101)/100</f>
        <v>0.18177112395207998</v>
      </c>
      <c r="O385" s="33">
        <f t="shared" si="85"/>
        <v>1.9063253038894747</v>
      </c>
      <c r="P385" s="33">
        <f t="shared" si="86"/>
        <v>1.8284662292802096</v>
      </c>
      <c r="Q385" s="33">
        <f t="shared" si="87"/>
        <v>1.9841843784987399</v>
      </c>
      <c r="R385" s="33">
        <f t="shared" si="88"/>
        <v>1.8471314732856401</v>
      </c>
      <c r="S385" s="33">
        <f t="shared" si="89"/>
        <v>1.1817711239520801</v>
      </c>
      <c r="T385" s="32">
        <f t="shared" si="97"/>
        <v>8.4507301407479307E-3</v>
      </c>
      <c r="U385" s="32">
        <f t="shared" si="98"/>
        <v>1.2812373781526665E-2</v>
      </c>
      <c r="V385" s="32">
        <f t="shared" si="99"/>
        <v>4.4645153386724257E-3</v>
      </c>
      <c r="W385" s="32">
        <f t="shared" si="100"/>
        <v>1.1087893750240552E-2</v>
      </c>
      <c r="X385" s="32">
        <f t="shared" si="100"/>
        <v>-5.8776771779966985E-3</v>
      </c>
      <c r="Y385" s="34">
        <f>MAX(O$4:O385)</f>
        <v>1.9063253038894747</v>
      </c>
      <c r="Z385" s="34">
        <f>MAX(P$4:P385)</f>
        <v>1.8284662292802096</v>
      </c>
      <c r="AA385" s="34">
        <f>MAX(Q$4:Q385)</f>
        <v>1.9841843784987399</v>
      </c>
      <c r="AB385" s="34">
        <f>MAX(R$4:R385)</f>
        <v>1.9075656212819299</v>
      </c>
      <c r="AC385" s="34">
        <f>MAX(S$4:S385)</f>
        <v>1.35899867745307</v>
      </c>
      <c r="AD385" s="35">
        <f t="shared" si="93"/>
        <v>0</v>
      </c>
      <c r="AE385" s="35">
        <f t="shared" si="94"/>
        <v>0</v>
      </c>
      <c r="AF385" s="35">
        <f t="shared" si="95"/>
        <v>0</v>
      </c>
      <c r="AG385" s="35">
        <f t="shared" si="96"/>
        <v>-3.1681294379627412E-2</v>
      </c>
      <c r="AH385" s="35">
        <f t="shared" si="96"/>
        <v>-0.13041039438915136</v>
      </c>
    </row>
    <row r="386" spans="1:34">
      <c r="A386" s="28">
        <v>44410</v>
      </c>
      <c r="B386" s="12">
        <f>[1]!thsiFinD("ths_int_chg_ratio_index",B$1,$A$4,$A386,101)</f>
        <v>-5.9091130603522002</v>
      </c>
      <c r="C386" s="12">
        <f>[1]!thsiFinD("ths_int_chg_ratio_index",C$1,$A$4,$A386,101)</f>
        <v>149.42606409653001</v>
      </c>
      <c r="D386" s="12">
        <f>[1]!thsiFinD("ths_int_chg_ratio_index",D$1,$A$4,$A386,101)</f>
        <v>56.853701699892</v>
      </c>
      <c r="E386" s="12">
        <f>[1]!thsiFinD("ths_int_chg_ratio_index",E$1,$A$4,$A386,101)</f>
        <v>129.57019767260999</v>
      </c>
      <c r="F386" s="12">
        <f>[1]!thsiFinD("ths_adjustment_nvg_ratio_fund",F$1,$A$4,$A386,101)</f>
        <v>110.80417434009</v>
      </c>
      <c r="G386" s="12">
        <f>[1]!thsiFinD("ths_adjustment_nvg_ratio_fund",G$1,$A$4,$A386,101)</f>
        <v>81.101021566401997</v>
      </c>
      <c r="H386" s="12">
        <f>[1]!thsiFinD("ths_adjustment_nvg_ratio_fund",H$1,$A$4,$A386,101)</f>
        <v>75.923076923077005</v>
      </c>
      <c r="I386" s="12">
        <f>[1]!thsiFinD("ths_adjustment_nvg_ratio_fund",I$1,$A$4,$A386,101)</f>
        <v>126.494140625</v>
      </c>
      <c r="J386" s="32">
        <f t="shared" si="90"/>
        <v>0.90532907982906097</v>
      </c>
      <c r="K386" s="45">
        <f t="shared" si="91"/>
        <v>0.82485212602169955</v>
      </c>
      <c r="L386" s="45">
        <f t="shared" si="92"/>
        <v>0.9858060336364225</v>
      </c>
      <c r="M386" s="32">
        <f>[1]!thsiFinD("ths_int_chg_ratio_index",M$1,$A$4,$A386,101)/100</f>
        <v>0.8630954650461401</v>
      </c>
      <c r="N386" s="32">
        <f>[1]!thsiFinD("ths_int_chg_ratio_index",N$1,$A$4,$A386,101)/100</f>
        <v>0.20908220291458002</v>
      </c>
      <c r="O386" s="33">
        <f t="shared" si="85"/>
        <v>1.905329079829061</v>
      </c>
      <c r="P386" s="33">
        <f t="shared" si="86"/>
        <v>1.8248521260216997</v>
      </c>
      <c r="Q386" s="33">
        <f t="shared" si="87"/>
        <v>1.9858060336364225</v>
      </c>
      <c r="R386" s="33">
        <f t="shared" si="88"/>
        <v>1.8630954650461402</v>
      </c>
      <c r="S386" s="33">
        <f t="shared" si="89"/>
        <v>1.20908220291458</v>
      </c>
      <c r="T386" s="32">
        <f t="shared" si="97"/>
        <v>-5.2258869899124427E-4</v>
      </c>
      <c r="U386" s="32">
        <f t="shared" si="98"/>
        <v>-1.9765764336444613E-3</v>
      </c>
      <c r="V386" s="32">
        <f t="shared" si="99"/>
        <v>8.172905478218695E-4</v>
      </c>
      <c r="W386" s="32">
        <f t="shared" si="100"/>
        <v>8.6425855394600681E-3</v>
      </c>
      <c r="X386" s="32">
        <f t="shared" si="100"/>
        <v>2.3110294716938373E-2</v>
      </c>
      <c r="Y386" s="34">
        <f>MAX(O$4:O386)</f>
        <v>1.9063253038894747</v>
      </c>
      <c r="Z386" s="34">
        <f>MAX(P$4:P386)</f>
        <v>1.8284662292802096</v>
      </c>
      <c r="AA386" s="34">
        <f>MAX(Q$4:Q386)</f>
        <v>1.9858060336364225</v>
      </c>
      <c r="AB386" s="34">
        <f>MAX(R$4:R386)</f>
        <v>1.9075656212819299</v>
      </c>
      <c r="AC386" s="34">
        <f>MAX(S$4:S386)</f>
        <v>1.35899867745307</v>
      </c>
      <c r="AD386" s="35">
        <f t="shared" si="93"/>
        <v>-5.2258869899124427E-4</v>
      </c>
      <c r="AE386" s="35">
        <f t="shared" si="94"/>
        <v>-1.9765764336444613E-3</v>
      </c>
      <c r="AF386" s="35">
        <f t="shared" si="95"/>
        <v>0</v>
      </c>
      <c r="AG386" s="35">
        <f t="shared" si="96"/>
        <v>-2.3312517136844124E-2</v>
      </c>
      <c r="AH386" s="35">
        <f t="shared" si="96"/>
        <v>-0.11031392232069848</v>
      </c>
    </row>
    <row r="387" spans="1:34">
      <c r="A387" s="28">
        <v>44411</v>
      </c>
      <c r="B387" s="12">
        <f>[1]!thsiFinD("ths_int_chg_ratio_index",B$1,$A$4,$A387,101)</f>
        <v>-7.5492863794676</v>
      </c>
      <c r="C387" s="12">
        <f>[1]!thsiFinD("ths_int_chg_ratio_index",C$1,$A$4,$A387,101)</f>
        <v>129.49351309188</v>
      </c>
      <c r="D387" s="12">
        <f>[1]!thsiFinD("ths_int_chg_ratio_index",D$1,$A$4,$A387,101)</f>
        <v>53.393812478953002</v>
      </c>
      <c r="E387" s="12">
        <f>[1]!thsiFinD("ths_int_chg_ratio_index",E$1,$A$4,$A387,101)</f>
        <v>127.79390639009</v>
      </c>
      <c r="F387" s="12">
        <f>[1]!thsiFinD("ths_adjustment_nvg_ratio_fund",F$1,$A$4,$A387,101)</f>
        <v>103.99017802333</v>
      </c>
      <c r="G387" s="12">
        <f>[1]!thsiFinD("ths_adjustment_nvg_ratio_fund",G$1,$A$4,$A387,101)</f>
        <v>72.020431328035997</v>
      </c>
      <c r="H387" s="12">
        <f>[1]!thsiFinD("ths_adjustment_nvg_ratio_fund",H$1,$A$4,$A387,101)</f>
        <v>66.846153846153996</v>
      </c>
      <c r="I387" s="12">
        <f>[1]!thsiFinD("ths_adjustment_nvg_ratio_fund",I$1,$A$4,$A387,101)</f>
        <v>115.166015625</v>
      </c>
      <c r="J387" s="32">
        <f t="shared" si="90"/>
        <v>0.8264434055049692</v>
      </c>
      <c r="K387" s="45">
        <f t="shared" si="91"/>
        <v>0.75782986395363849</v>
      </c>
      <c r="L387" s="45">
        <f t="shared" si="92"/>
        <v>0.8950569470562999</v>
      </c>
      <c r="M387" s="32">
        <f>[1]!thsiFinD("ths_int_chg_ratio_index",M$1,$A$4,$A387,101)/100</f>
        <v>0.84726560475990997</v>
      </c>
      <c r="N387" s="32">
        <f>[1]!thsiFinD("ths_int_chg_ratio_index",N$1,$A$4,$A387,101)/100</f>
        <v>0.20690667850617001</v>
      </c>
      <c r="O387" s="33">
        <f t="shared" si="85"/>
        <v>1.8264434055049692</v>
      </c>
      <c r="P387" s="33">
        <f t="shared" si="86"/>
        <v>1.7578298639536385</v>
      </c>
      <c r="Q387" s="33">
        <f t="shared" si="87"/>
        <v>1.8950569470562999</v>
      </c>
      <c r="R387" s="33">
        <f t="shared" si="88"/>
        <v>1.8472656047599099</v>
      </c>
      <c r="S387" s="33">
        <f t="shared" si="89"/>
        <v>1.2069066785061699</v>
      </c>
      <c r="T387" s="32">
        <f t="shared" si="97"/>
        <v>-4.140265068077853E-2</v>
      </c>
      <c r="U387" s="32">
        <f t="shared" si="98"/>
        <v>-3.6727503074002077E-2</v>
      </c>
      <c r="V387" s="32">
        <f t="shared" si="99"/>
        <v>-4.5698867383307418E-2</v>
      </c>
      <c r="W387" s="32">
        <f t="shared" si="100"/>
        <v>-8.4965373933956201E-3</v>
      </c>
      <c r="X387" s="32">
        <f t="shared" si="100"/>
        <v>-1.7993188578624419E-3</v>
      </c>
      <c r="Y387" s="34">
        <f>MAX(O$4:O387)</f>
        <v>1.9063253038894747</v>
      </c>
      <c r="Z387" s="34">
        <f>MAX(P$4:P387)</f>
        <v>1.8284662292802096</v>
      </c>
      <c r="AA387" s="34">
        <f>MAX(Q$4:Q387)</f>
        <v>1.9858060336364225</v>
      </c>
      <c r="AB387" s="34">
        <f>MAX(R$4:R387)</f>
        <v>1.9075656212819299</v>
      </c>
      <c r="AC387" s="34">
        <f>MAX(S$4:S387)</f>
        <v>1.35899867745307</v>
      </c>
      <c r="AD387" s="35">
        <f t="shared" si="93"/>
        <v>-4.1903602822415786E-2</v>
      </c>
      <c r="AE387" s="35">
        <f t="shared" si="94"/>
        <v>-3.8631484790603854E-2</v>
      </c>
      <c r="AF387" s="35">
        <f t="shared" si="95"/>
        <v>-4.5698867383307418E-2</v>
      </c>
      <c r="AG387" s="35">
        <f t="shared" si="96"/>
        <v>-3.1610978856652316E-2</v>
      </c>
      <c r="AH387" s="35">
        <f t="shared" si="96"/>
        <v>-0.11191475125784456</v>
      </c>
    </row>
    <row r="388" spans="1:34">
      <c r="A388" s="28">
        <v>44412</v>
      </c>
      <c r="B388" s="12">
        <f>[1]!thsiFinD("ths_int_chg_ratio_index",B$1,$A$4,$A388,101)</f>
        <v>-6.1651828450234003</v>
      </c>
      <c r="C388" s="12">
        <f>[1]!thsiFinD("ths_int_chg_ratio_index",C$1,$A$4,$A388,101)</f>
        <v>139.9664051021</v>
      </c>
      <c r="D388" s="12">
        <f>[1]!thsiFinD("ths_int_chg_ratio_index",D$1,$A$4,$A388,101)</f>
        <v>57.483284192557001</v>
      </c>
      <c r="E388" s="12">
        <f>[1]!thsiFinD("ths_int_chg_ratio_index",E$1,$A$4,$A388,101)</f>
        <v>134.41286249205999</v>
      </c>
      <c r="F388" s="12">
        <f>[1]!thsiFinD("ths_adjustment_nvg_ratio_fund",F$1,$A$4,$A388,101)</f>
        <v>112.89134438306</v>
      </c>
      <c r="G388" s="12">
        <f>[1]!thsiFinD("ths_adjustment_nvg_ratio_fund",G$1,$A$4,$A388,101)</f>
        <v>80.136208853574999</v>
      </c>
      <c r="H388" s="12">
        <f>[1]!thsiFinD("ths_adjustment_nvg_ratio_fund",H$1,$A$4,$A388,101)</f>
        <v>72.692307692308006</v>
      </c>
      <c r="I388" s="12">
        <f>[1]!thsiFinD("ths_adjustment_nvg_ratio_fund",I$1,$A$4,$A388,101)</f>
        <v>126.611328125</v>
      </c>
      <c r="J388" s="32">
        <f t="shared" si="90"/>
        <v>0.89753569749454576</v>
      </c>
      <c r="K388" s="45">
        <f t="shared" si="91"/>
        <v>0.81424342235423397</v>
      </c>
      <c r="L388" s="45">
        <f t="shared" si="92"/>
        <v>0.98082797263485755</v>
      </c>
      <c r="M388" s="32">
        <f>[1]!thsiFinD("ths_int_chg_ratio_index",M$1,$A$4,$A388,101)/100</f>
        <v>0.88753242080914996</v>
      </c>
      <c r="N388" s="32">
        <f>[1]!thsiFinD("ths_int_chg_ratio_index",N$1,$A$4,$A388,101)/100</f>
        <v>0.21999299054502</v>
      </c>
      <c r="O388" s="33">
        <f t="shared" ref="O388:O451" si="101">J388+1</f>
        <v>1.8975356974945456</v>
      </c>
      <c r="P388" s="33">
        <f t="shared" ref="P388:P451" si="102">K388+1</f>
        <v>1.8142434223542341</v>
      </c>
      <c r="Q388" s="33">
        <f t="shared" ref="Q388:Q451" si="103">L388+1</f>
        <v>1.9808279726348577</v>
      </c>
      <c r="R388" s="33">
        <f t="shared" ref="R388:R451" si="104">M388+1</f>
        <v>1.88753242080915</v>
      </c>
      <c r="S388" s="33">
        <f t="shared" ref="S388:S451" si="105">N388+1</f>
        <v>1.21999299054502</v>
      </c>
      <c r="T388" s="32">
        <f t="shared" si="97"/>
        <v>3.8923895356024474E-2</v>
      </c>
      <c r="U388" s="32">
        <f t="shared" si="98"/>
        <v>3.2092729539656695E-2</v>
      </c>
      <c r="V388" s="32">
        <f t="shared" si="99"/>
        <v>4.5260394792774328E-2</v>
      </c>
      <c r="W388" s="32">
        <f t="shared" si="100"/>
        <v>2.1798065175621328E-2</v>
      </c>
      <c r="X388" s="32">
        <f t="shared" si="100"/>
        <v>1.0842853280957465E-2</v>
      </c>
      <c r="Y388" s="34">
        <f>MAX(O$4:O388)</f>
        <v>1.9063253038894747</v>
      </c>
      <c r="Z388" s="34">
        <f>MAX(P$4:P388)</f>
        <v>1.8284662292802096</v>
      </c>
      <c r="AA388" s="34">
        <f>MAX(Q$4:Q388)</f>
        <v>1.9858060336364225</v>
      </c>
      <c r="AB388" s="34">
        <f>MAX(R$4:R388)</f>
        <v>1.9075656212819299</v>
      </c>
      <c r="AC388" s="34">
        <f>MAX(S$4:S388)</f>
        <v>1.35899867745307</v>
      </c>
      <c r="AD388" s="35">
        <f t="shared" si="93"/>
        <v>-4.6107589176913599E-3</v>
      </c>
      <c r="AE388" s="35">
        <f t="shared" si="94"/>
        <v>-7.7785450440474024E-3</v>
      </c>
      <c r="AF388" s="35">
        <f t="shared" si="95"/>
        <v>-2.5068213698842268E-3</v>
      </c>
      <c r="AG388" s="35">
        <f t="shared" si="96"/>
        <v>-1.0501971858413506E-2</v>
      </c>
      <c r="AH388" s="35">
        <f t="shared" si="96"/>
        <v>-0.10228537320475084</v>
      </c>
    </row>
    <row r="389" spans="1:34">
      <c r="A389" s="28">
        <v>44413</v>
      </c>
      <c r="B389" s="12">
        <f>[1]!thsiFinD("ths_int_chg_ratio_index",B$1,$A$4,$A389,101)</f>
        <v>-6.9934694604383996</v>
      </c>
      <c r="C389" s="12">
        <f>[1]!thsiFinD("ths_int_chg_ratio_index",C$1,$A$4,$A389,101)</f>
        <v>137.21821329355001</v>
      </c>
      <c r="D389" s="12">
        <f>[1]!thsiFinD("ths_int_chg_ratio_index",D$1,$A$4,$A389,101)</f>
        <v>57.376667045201003</v>
      </c>
      <c r="E389" s="12">
        <f>[1]!thsiFinD("ths_int_chg_ratio_index",E$1,$A$4,$A389,101)</f>
        <v>132.44742992554001</v>
      </c>
      <c r="F389" s="12">
        <f>[1]!thsiFinD("ths_adjustment_nvg_ratio_fund",F$1,$A$4,$A389,101)</f>
        <v>111.41804788214</v>
      </c>
      <c r="G389" s="12">
        <f>[1]!thsiFinD("ths_adjustment_nvg_ratio_fund",G$1,$A$4,$A389,101)</f>
        <v>78.887627695800006</v>
      </c>
      <c r="H389" s="12">
        <f>[1]!thsiFinD("ths_adjustment_nvg_ratio_fund",H$1,$A$4,$A389,101)</f>
        <v>72.846153846153996</v>
      </c>
      <c r="I389" s="12">
        <f>[1]!thsiFinD("ths_adjustment_nvg_ratio_fund",I$1,$A$4,$A389,101)</f>
        <v>126.689453125</v>
      </c>
      <c r="J389" s="32">
        <f t="shared" ref="J389:J452" si="106">50%*K389+50%*L389</f>
        <v>0.88736265419118321</v>
      </c>
      <c r="K389" s="45">
        <f t="shared" ref="K389:K452" si="107">SUMPRODUCT(B389:E389,B$3:E$3)/100</f>
        <v>0.80012210200963152</v>
      </c>
      <c r="L389" s="45">
        <f t="shared" ref="L389:L452" si="108">SUMPRODUCT(F389:I389,F$3:I$3)/100</f>
        <v>0.97460320637273501</v>
      </c>
      <c r="M389" s="32">
        <f>[1]!thsiFinD("ths_int_chg_ratio_index",M$1,$A$4,$A389,101)/100</f>
        <v>0.89123452770959011</v>
      </c>
      <c r="N389" s="32">
        <f>[1]!thsiFinD("ths_int_chg_ratio_index",N$1,$A$4,$A389,101)/100</f>
        <v>0.21352724393016001</v>
      </c>
      <c r="O389" s="33">
        <f t="shared" si="101"/>
        <v>1.8873626541911832</v>
      </c>
      <c r="P389" s="33">
        <f t="shared" si="102"/>
        <v>1.8001221020096314</v>
      </c>
      <c r="Q389" s="33">
        <f t="shared" si="103"/>
        <v>1.974603206372735</v>
      </c>
      <c r="R389" s="33">
        <f t="shared" si="104"/>
        <v>1.8912345277095901</v>
      </c>
      <c r="S389" s="33">
        <f t="shared" si="105"/>
        <v>1.2135272439301601</v>
      </c>
      <c r="T389" s="32">
        <f t="shared" si="97"/>
        <v>-5.3611867838874172E-3</v>
      </c>
      <c r="U389" s="32">
        <f t="shared" si="98"/>
        <v>-7.7835863537419892E-3</v>
      </c>
      <c r="V389" s="32">
        <f t="shared" si="99"/>
        <v>-3.1425072485434802E-3</v>
      </c>
      <c r="W389" s="32">
        <f t="shared" si="100"/>
        <v>1.9613474500497219E-3</v>
      </c>
      <c r="X389" s="32">
        <f t="shared" si="100"/>
        <v>-5.2998227571547929E-3</v>
      </c>
      <c r="Y389" s="34">
        <f>MAX(O$4:O389)</f>
        <v>1.9063253038894747</v>
      </c>
      <c r="Z389" s="34">
        <f>MAX(P$4:P389)</f>
        <v>1.8284662292802096</v>
      </c>
      <c r="AA389" s="34">
        <f>MAX(Q$4:Q389)</f>
        <v>1.9858060336364225</v>
      </c>
      <c r="AB389" s="34">
        <f>MAX(R$4:R389)</f>
        <v>1.9075656212819299</v>
      </c>
      <c r="AC389" s="34">
        <f>MAX(S$4:S389)</f>
        <v>1.35899867745307</v>
      </c>
      <c r="AD389" s="35">
        <f t="shared" si="93"/>
        <v>-9.9472265618055777E-3</v>
      </c>
      <c r="AE389" s="35">
        <f t="shared" si="94"/>
        <v>-1.5501586420732627E-2</v>
      </c>
      <c r="AF389" s="35">
        <f t="shared" si="95"/>
        <v>-5.6414509141020641E-3</v>
      </c>
      <c r="AG389" s="35">
        <f t="shared" si="96"/>
        <v>-8.5612224240888546E-3</v>
      </c>
      <c r="AH389" s="35">
        <f t="shared" si="96"/>
        <v>-0.10704310161327102</v>
      </c>
    </row>
    <row r="390" spans="1:34">
      <c r="A390" s="28">
        <v>44414</v>
      </c>
      <c r="B390" s="12">
        <f>[1]!thsiFinD("ths_int_chg_ratio_index",B$1,$A$4,$A390,101)</f>
        <v>-6.4584836085913002</v>
      </c>
      <c r="C390" s="12">
        <f>[1]!thsiFinD("ths_int_chg_ratio_index",C$1,$A$4,$A390,101)</f>
        <v>134.43573245949</v>
      </c>
      <c r="D390" s="12">
        <f>[1]!thsiFinD("ths_int_chg_ratio_index",D$1,$A$4,$A390,101)</f>
        <v>55.598390700850999</v>
      </c>
      <c r="E390" s="12">
        <f>[1]!thsiFinD("ths_int_chg_ratio_index",E$1,$A$4,$A390,101)</f>
        <v>129.86528123528001</v>
      </c>
      <c r="F390" s="12">
        <f>[1]!thsiFinD("ths_adjustment_nvg_ratio_fund",F$1,$A$4,$A390,101)</f>
        <v>112.52302025783</v>
      </c>
      <c r="G390" s="12">
        <f>[1]!thsiFinD("ths_adjustment_nvg_ratio_fund",G$1,$A$4,$A390,101)</f>
        <v>78.320090805901998</v>
      </c>
      <c r="H390" s="12">
        <f>[1]!thsiFinD("ths_adjustment_nvg_ratio_fund",H$1,$A$4,$A390,101)</f>
        <v>76.923076923077005</v>
      </c>
      <c r="I390" s="12">
        <f>[1]!thsiFinD("ths_adjustment_nvg_ratio_fund",I$1,$A$4,$A390,101)</f>
        <v>130.01953125</v>
      </c>
      <c r="J390" s="32">
        <f t="shared" si="106"/>
        <v>0.88903330002979841</v>
      </c>
      <c r="K390" s="45">
        <f t="shared" si="107"/>
        <v>0.7836023019675743</v>
      </c>
      <c r="L390" s="45">
        <f t="shared" si="108"/>
        <v>0.99446429809202253</v>
      </c>
      <c r="M390" s="32">
        <f>[1]!thsiFinD("ths_int_chg_ratio_index",M$1,$A$4,$A390,101)/100</f>
        <v>0.86008757651213008</v>
      </c>
      <c r="N390" s="32">
        <f>[1]!thsiFinD("ths_int_chg_ratio_index",N$1,$A$4,$A390,101)/100</f>
        <v>0.20955884308939002</v>
      </c>
      <c r="O390" s="33">
        <f t="shared" si="101"/>
        <v>1.8890333000297983</v>
      </c>
      <c r="P390" s="33">
        <f t="shared" si="102"/>
        <v>1.7836023019675742</v>
      </c>
      <c r="Q390" s="33">
        <f t="shared" si="103"/>
        <v>1.9944642980920224</v>
      </c>
      <c r="R390" s="33">
        <f t="shared" si="104"/>
        <v>1.8600875765121301</v>
      </c>
      <c r="S390" s="33">
        <f t="shared" si="105"/>
        <v>1.20955884308939</v>
      </c>
      <c r="T390" s="32">
        <f t="shared" si="97"/>
        <v>8.8517478869531985E-4</v>
      </c>
      <c r="U390" s="32">
        <f t="shared" si="98"/>
        <v>-9.1770441702897498E-3</v>
      </c>
      <c r="V390" s="32">
        <f t="shared" si="99"/>
        <v>1.0058269760318872E-2</v>
      </c>
      <c r="W390" s="32">
        <f t="shared" si="100"/>
        <v>-1.6469110912003648E-2</v>
      </c>
      <c r="X390" s="32">
        <f t="shared" si="100"/>
        <v>-3.2701374119281645E-3</v>
      </c>
      <c r="Y390" s="34">
        <f>MAX(O$4:O390)</f>
        <v>1.9063253038894747</v>
      </c>
      <c r="Z390" s="34">
        <f>MAX(P$4:P390)</f>
        <v>1.8284662292802096</v>
      </c>
      <c r="AA390" s="34">
        <f>MAX(Q$4:Q390)</f>
        <v>1.9944642980920224</v>
      </c>
      <c r="AB390" s="34">
        <f>MAX(R$4:R390)</f>
        <v>1.9075656212819299</v>
      </c>
      <c r="AC390" s="34">
        <f>MAX(S$4:S390)</f>
        <v>1.35899867745307</v>
      </c>
      <c r="AD390" s="35">
        <f t="shared" ref="AD390:AD453" si="109">O390/Y390-1</f>
        <v>-9.0708568072802587E-3</v>
      </c>
      <c r="AE390" s="35">
        <f t="shared" ref="AE390:AE453" si="110">P390/Z390-1</f>
        <v>-2.4536371847729721E-2</v>
      </c>
      <c r="AF390" s="35">
        <f t="shared" ref="AF390:AF453" si="111">Q390/AA390-1</f>
        <v>0</v>
      </c>
      <c r="AG390" s="35">
        <f t="shared" ref="AG390:AH453" si="112">R390/AB390-1</f>
        <v>-2.4889337614447782E-2</v>
      </c>
      <c r="AH390" s="35">
        <f t="shared" si="112"/>
        <v>-0.10996319337392479</v>
      </c>
    </row>
    <row r="391" spans="1:34">
      <c r="A391" s="28">
        <v>44417</v>
      </c>
      <c r="B391" s="12">
        <f>[1]!thsiFinD("ths_int_chg_ratio_index",B$1,$A$4,$A391,101)</f>
        <v>-6.1994497849489996</v>
      </c>
      <c r="C391" s="12">
        <f>[1]!thsiFinD("ths_int_chg_ratio_index",C$1,$A$4,$A391,101)</f>
        <v>129.29274766243</v>
      </c>
      <c r="D391" s="12">
        <f>[1]!thsiFinD("ths_int_chg_ratio_index",D$1,$A$4,$A391,101)</f>
        <v>54.398516303538997</v>
      </c>
      <c r="E391" s="12">
        <f>[1]!thsiFinD("ths_int_chg_ratio_index",E$1,$A$4,$A391,101)</f>
        <v>126.24187315056</v>
      </c>
      <c r="F391" s="12">
        <f>[1]!thsiFinD("ths_adjustment_nvg_ratio_fund",F$1,$A$4,$A391,101)</f>
        <v>109.02394106814</v>
      </c>
      <c r="G391" s="12">
        <f>[1]!thsiFinD("ths_adjustment_nvg_ratio_fund",G$1,$A$4,$A391,101)</f>
        <v>75.595913734392994</v>
      </c>
      <c r="H391" s="12">
        <f>[1]!thsiFinD("ths_adjustment_nvg_ratio_fund",H$1,$A$4,$A391,101)</f>
        <v>80.692307692308006</v>
      </c>
      <c r="I391" s="12">
        <f>[1]!thsiFinD("ths_adjustment_nvg_ratio_fund",I$1,$A$4,$A391,101)</f>
        <v>123.583984375</v>
      </c>
      <c r="J391" s="32">
        <f t="shared" si="106"/>
        <v>0.86578729275177624</v>
      </c>
      <c r="K391" s="45">
        <f t="shared" si="107"/>
        <v>0.75933421832894998</v>
      </c>
      <c r="L391" s="45">
        <f t="shared" si="108"/>
        <v>0.97224036717460249</v>
      </c>
      <c r="M391" s="32">
        <f>[1]!thsiFinD("ths_int_chg_ratio_index",M$1,$A$4,$A391,101)/100</f>
        <v>0.85325948281172004</v>
      </c>
      <c r="N391" s="32">
        <f>[1]!thsiFinD("ths_int_chg_ratio_index",N$1,$A$4,$A391,101)/100</f>
        <v>0.2232414447695</v>
      </c>
      <c r="O391" s="33">
        <f t="shared" si="101"/>
        <v>1.8657872927517762</v>
      </c>
      <c r="P391" s="33">
        <f t="shared" si="102"/>
        <v>1.75933421832895</v>
      </c>
      <c r="Q391" s="33">
        <f t="shared" si="103"/>
        <v>1.9722403671746025</v>
      </c>
      <c r="R391" s="33">
        <f t="shared" si="104"/>
        <v>1.8532594828117199</v>
      </c>
      <c r="S391" s="33">
        <f t="shared" si="105"/>
        <v>1.2232414447694999</v>
      </c>
      <c r="T391" s="32">
        <f t="shared" ref="T391:T454" si="113">O391/O390-1</f>
        <v>-1.2305768923001725E-2</v>
      </c>
      <c r="U391" s="32">
        <f t="shared" ref="U391:U454" si="114">P391/P390-1</f>
        <v>-1.3606219061195968E-2</v>
      </c>
      <c r="V391" s="32">
        <f t="shared" ref="V391:V454" si="115">Q391/Q390-1</f>
        <v>-1.1142807087938467E-2</v>
      </c>
      <c r="W391" s="32">
        <f t="shared" ref="W391:X454" si="116">R391/R390-1</f>
        <v>-3.6708452798838165E-3</v>
      </c>
      <c r="X391" s="32">
        <f t="shared" si="116"/>
        <v>1.1312059564760446E-2</v>
      </c>
      <c r="Y391" s="34">
        <f>MAX(O$4:O391)</f>
        <v>1.9063253038894747</v>
      </c>
      <c r="Z391" s="34">
        <f>MAX(P$4:P391)</f>
        <v>1.8284662292802096</v>
      </c>
      <c r="AA391" s="34">
        <f>MAX(Q$4:Q391)</f>
        <v>1.9944642980920224</v>
      </c>
      <c r="AB391" s="34">
        <f>MAX(R$4:R391)</f>
        <v>1.9075656212819299</v>
      </c>
      <c r="AC391" s="34">
        <f>MAX(S$4:S391)</f>
        <v>1.35899867745307</v>
      </c>
      <c r="AD391" s="35">
        <f t="shared" si="109"/>
        <v>-2.1265001862477928E-2</v>
      </c>
      <c r="AE391" s="35">
        <f t="shared" si="110"/>
        <v>-3.7808743658598543E-2</v>
      </c>
      <c r="AF391" s="35">
        <f t="shared" si="111"/>
        <v>-1.1142807087938467E-2</v>
      </c>
      <c r="AG391" s="35">
        <f t="shared" si="112"/>
        <v>-2.8468817986830208E-2</v>
      </c>
      <c r="AH391" s="35">
        <f t="shared" si="112"/>
        <v>-9.9895044002541455E-2</v>
      </c>
    </row>
    <row r="392" spans="1:34">
      <c r="A392" s="28">
        <v>44418</v>
      </c>
      <c r="B392" s="12">
        <f>[1]!thsiFinD("ths_int_chg_ratio_index",B$1,$A$4,$A392,101)</f>
        <v>-5.5979237420333003</v>
      </c>
      <c r="C392" s="12">
        <f>[1]!thsiFinD("ths_int_chg_ratio_index",C$1,$A$4,$A392,101)</f>
        <v>127.52337244098</v>
      </c>
      <c r="D392" s="12">
        <f>[1]!thsiFinD("ths_int_chg_ratio_index",D$1,$A$4,$A392,101)</f>
        <v>55.747607635561003</v>
      </c>
      <c r="E392" s="12">
        <f>[1]!thsiFinD("ths_int_chg_ratio_index",E$1,$A$4,$A392,101)</f>
        <v>126.49567923345001</v>
      </c>
      <c r="F392" s="12">
        <f>[1]!thsiFinD("ths_adjustment_nvg_ratio_fund",F$1,$A$4,$A392,101)</f>
        <v>108.77839165132001</v>
      </c>
      <c r="G392" s="12">
        <f>[1]!thsiFinD("ths_adjustment_nvg_ratio_fund",G$1,$A$4,$A392,101)</f>
        <v>73.382519863791003</v>
      </c>
      <c r="H392" s="12">
        <f>[1]!thsiFinD("ths_adjustment_nvg_ratio_fund",H$1,$A$4,$A392,101)</f>
        <v>80.538461538462002</v>
      </c>
      <c r="I392" s="12">
        <f>[1]!thsiFinD("ths_adjustment_nvg_ratio_fund",I$1,$A$4,$A392,101)</f>
        <v>121.8359375</v>
      </c>
      <c r="J392" s="32">
        <f t="shared" si="106"/>
        <v>0.86088005765191333</v>
      </c>
      <c r="K392" s="45">
        <f t="shared" si="107"/>
        <v>0.76042183891989423</v>
      </c>
      <c r="L392" s="45">
        <f t="shared" si="108"/>
        <v>0.96133827638393254</v>
      </c>
      <c r="M392" s="32">
        <f>[1]!thsiFinD("ths_int_chg_ratio_index",M$1,$A$4,$A392,101)/100</f>
        <v>0.85565810943055998</v>
      </c>
      <c r="N392" s="32">
        <f>[1]!thsiFinD("ths_int_chg_ratio_index",N$1,$A$4,$A392,101)/100</f>
        <v>0.23568206425939001</v>
      </c>
      <c r="O392" s="33">
        <f t="shared" si="101"/>
        <v>1.8608800576519133</v>
      </c>
      <c r="P392" s="33">
        <f t="shared" si="102"/>
        <v>1.7604218389198942</v>
      </c>
      <c r="Q392" s="33">
        <f t="shared" si="103"/>
        <v>1.9613382763839327</v>
      </c>
      <c r="R392" s="33">
        <f t="shared" si="104"/>
        <v>1.85565810943056</v>
      </c>
      <c r="S392" s="33">
        <f t="shared" si="105"/>
        <v>1.23568206425939</v>
      </c>
      <c r="T392" s="32">
        <f t="shared" si="113"/>
        <v>-2.6301149755529885E-3</v>
      </c>
      <c r="U392" s="32">
        <f t="shared" si="114"/>
        <v>6.1820010070468001E-4</v>
      </c>
      <c r="V392" s="32">
        <f t="shared" si="115"/>
        <v>-5.5277698256871455E-3</v>
      </c>
      <c r="W392" s="32">
        <f t="shared" si="116"/>
        <v>1.2942745692583468E-3</v>
      </c>
      <c r="X392" s="32">
        <f t="shared" si="116"/>
        <v>1.017020764223231E-2</v>
      </c>
      <c r="Y392" s="34">
        <f>MAX(O$4:O392)</f>
        <v>1.9063253038894747</v>
      </c>
      <c r="Z392" s="34">
        <f>MAX(P$4:P392)</f>
        <v>1.8284662292802096</v>
      </c>
      <c r="AA392" s="34">
        <f>MAX(Q$4:Q392)</f>
        <v>1.9944642980920224</v>
      </c>
      <c r="AB392" s="34">
        <f>MAX(R$4:R392)</f>
        <v>1.9075656212819299</v>
      </c>
      <c r="AC392" s="34">
        <f>MAX(S$4:S392)</f>
        <v>1.35899867745307</v>
      </c>
      <c r="AD392" s="35">
        <f t="shared" si="109"/>
        <v>-2.3839187438177256E-2</v>
      </c>
      <c r="AE392" s="35">
        <f t="shared" si="110"/>
        <v>-3.7213916927031021E-2</v>
      </c>
      <c r="AF392" s="35">
        <f t="shared" si="111"/>
        <v>-1.6608982040831388E-2</v>
      </c>
      <c r="AG392" s="35">
        <f t="shared" si="112"/>
        <v>-2.7211389884709059E-2</v>
      </c>
      <c r="AH392" s="35">
        <f t="shared" si="112"/>
        <v>-9.0740789700244906E-2</v>
      </c>
    </row>
    <row r="393" spans="1:34">
      <c r="A393" s="28">
        <v>44419</v>
      </c>
      <c r="B393" s="12">
        <f>[1]!thsiFinD("ths_int_chg_ratio_index",B$1,$A$4,$A393,101)</f>
        <v>-6.9621268181792004</v>
      </c>
      <c r="C393" s="12">
        <f>[1]!thsiFinD("ths_int_chg_ratio_index",C$1,$A$4,$A393,101)</f>
        <v>129.20929858624001</v>
      </c>
      <c r="D393" s="12">
        <f>[1]!thsiFinD("ths_int_chg_ratio_index",D$1,$A$4,$A393,101)</f>
        <v>54.825239864064997</v>
      </c>
      <c r="E393" s="12">
        <f>[1]!thsiFinD("ths_int_chg_ratio_index",E$1,$A$4,$A393,101)</f>
        <v>124.70955812084</v>
      </c>
      <c r="F393" s="12">
        <f>[1]!thsiFinD("ths_adjustment_nvg_ratio_fund",F$1,$A$4,$A393,101)</f>
        <v>109.7605893186</v>
      </c>
      <c r="G393" s="12">
        <f>[1]!thsiFinD("ths_adjustment_nvg_ratio_fund",G$1,$A$4,$A393,101)</f>
        <v>73.836549375708998</v>
      </c>
      <c r="H393" s="12">
        <f>[1]!thsiFinD("ths_adjustment_nvg_ratio_fund",H$1,$A$4,$A393,101)</f>
        <v>83.384615384615003</v>
      </c>
      <c r="I393" s="12">
        <f>[1]!thsiFinD("ths_adjustment_nvg_ratio_fund",I$1,$A$4,$A393,101)</f>
        <v>123.69140625</v>
      </c>
      <c r="J393" s="32">
        <f t="shared" si="106"/>
        <v>0.86556891260236224</v>
      </c>
      <c r="K393" s="45">
        <f t="shared" si="107"/>
        <v>0.75445492438241446</v>
      </c>
      <c r="L393" s="45">
        <f t="shared" si="108"/>
        <v>0.97668290082230991</v>
      </c>
      <c r="M393" s="32">
        <f>[1]!thsiFinD("ths_int_chg_ratio_index",M$1,$A$4,$A393,101)/100</f>
        <v>0.83716272826547</v>
      </c>
      <c r="N393" s="32">
        <f>[1]!thsiFinD("ths_int_chg_ratio_index",N$1,$A$4,$A393,101)/100</f>
        <v>0.23270618971449</v>
      </c>
      <c r="O393" s="33">
        <f t="shared" si="101"/>
        <v>1.8655689126023622</v>
      </c>
      <c r="P393" s="33">
        <f t="shared" si="102"/>
        <v>1.7544549243824146</v>
      </c>
      <c r="Q393" s="33">
        <f t="shared" si="103"/>
        <v>1.9766829008223099</v>
      </c>
      <c r="R393" s="33">
        <f t="shared" si="104"/>
        <v>1.8371627282654699</v>
      </c>
      <c r="S393" s="33">
        <f t="shared" si="105"/>
        <v>1.23270618971449</v>
      </c>
      <c r="T393" s="32">
        <f t="shared" si="113"/>
        <v>2.5196975652290732E-3</v>
      </c>
      <c r="U393" s="32">
        <f t="shared" si="114"/>
        <v>-3.3894799562022015E-3</v>
      </c>
      <c r="V393" s="32">
        <f t="shared" si="115"/>
        <v>7.8235481472719304E-3</v>
      </c>
      <c r="W393" s="32">
        <f t="shared" si="116"/>
        <v>-9.9670198249858233E-3</v>
      </c>
      <c r="X393" s="32">
        <f t="shared" si="116"/>
        <v>-2.4082849714935906E-3</v>
      </c>
      <c r="Y393" s="34">
        <f>MAX(O$4:O393)</f>
        <v>1.9063253038894747</v>
      </c>
      <c r="Z393" s="34">
        <f>MAX(P$4:P393)</f>
        <v>1.8284662292802096</v>
      </c>
      <c r="AA393" s="34">
        <f>MAX(Q$4:Q393)</f>
        <v>1.9944642980920224</v>
      </c>
      <c r="AB393" s="34">
        <f>MAX(R$4:R393)</f>
        <v>1.9075656212819299</v>
      </c>
      <c r="AC393" s="34">
        <f>MAX(S$4:S393)</f>
        <v>1.35899867745307</v>
      </c>
      <c r="AD393" s="35">
        <f t="shared" si="109"/>
        <v>-2.1379557415493133E-2</v>
      </c>
      <c r="AE393" s="35">
        <f t="shared" si="110"/>
        <v>-4.0477261057717318E-2</v>
      </c>
      <c r="AF393" s="35">
        <f t="shared" si="111"/>
        <v>-8.915375064233011E-3</v>
      </c>
      <c r="AG393" s="35">
        <f t="shared" si="112"/>
        <v>-3.690719324724856E-2</v>
      </c>
      <c r="AH393" s="35">
        <f t="shared" si="112"/>
        <v>-9.2930544991601916E-2</v>
      </c>
    </row>
    <row r="394" spans="1:34">
      <c r="A394" s="28">
        <v>44420</v>
      </c>
      <c r="B394" s="12">
        <f>[1]!thsiFinD("ths_int_chg_ratio_index",B$1,$A$4,$A394,101)</f>
        <v>-5.9056688139500997</v>
      </c>
      <c r="C394" s="12">
        <f>[1]!thsiFinD("ths_int_chg_ratio_index",C$1,$A$4,$A394,101)</f>
        <v>132.38989675291</v>
      </c>
      <c r="D394" s="12">
        <f>[1]!thsiFinD("ths_int_chg_ratio_index",D$1,$A$4,$A394,101)</f>
        <v>55.581464542246998</v>
      </c>
      <c r="E394" s="12">
        <f>[1]!thsiFinD("ths_int_chg_ratio_index",E$1,$A$4,$A394,101)</f>
        <v>120.90202450261999</v>
      </c>
      <c r="F394" s="12">
        <f>[1]!thsiFinD("ths_adjustment_nvg_ratio_fund",F$1,$A$4,$A394,101)</f>
        <v>109.02394106814</v>
      </c>
      <c r="G394" s="12">
        <f>[1]!thsiFinD("ths_adjustment_nvg_ratio_fund",G$1,$A$4,$A394,101)</f>
        <v>74.631101021565996</v>
      </c>
      <c r="H394" s="12">
        <f>[1]!thsiFinD("ths_adjustment_nvg_ratio_fund",H$1,$A$4,$A394,101)</f>
        <v>90.076923076922995</v>
      </c>
      <c r="I394" s="12">
        <f>[1]!thsiFinD("ths_adjustment_nvg_ratio_fund",I$1,$A$4,$A394,101)</f>
        <v>123.88671875</v>
      </c>
      <c r="J394" s="32">
        <f t="shared" si="106"/>
        <v>0.87573300112556995</v>
      </c>
      <c r="K394" s="45">
        <f t="shared" si="107"/>
        <v>0.75741929245956729</v>
      </c>
      <c r="L394" s="45">
        <f t="shared" si="108"/>
        <v>0.9940467097915725</v>
      </c>
      <c r="M394" s="32">
        <f>[1]!thsiFinD("ths_int_chg_ratio_index",M$1,$A$4,$A394,101)/100</f>
        <v>0.82657602038172995</v>
      </c>
      <c r="N394" s="32">
        <f>[1]!thsiFinD("ths_int_chg_ratio_index",N$1,$A$4,$A394,101)/100</f>
        <v>0.22572451091524001</v>
      </c>
      <c r="O394" s="33">
        <f t="shared" si="101"/>
        <v>1.87573300112557</v>
      </c>
      <c r="P394" s="33">
        <f t="shared" si="102"/>
        <v>1.7574192924595673</v>
      </c>
      <c r="Q394" s="33">
        <f t="shared" si="103"/>
        <v>1.9940467097915726</v>
      </c>
      <c r="R394" s="33">
        <f t="shared" si="104"/>
        <v>1.8265760203817298</v>
      </c>
      <c r="S394" s="33">
        <f t="shared" si="105"/>
        <v>1.2257245109152399</v>
      </c>
      <c r="T394" s="32">
        <f t="shared" si="113"/>
        <v>5.4482514446649866E-3</v>
      </c>
      <c r="U394" s="32">
        <f t="shared" si="114"/>
        <v>1.6896233901229074E-3</v>
      </c>
      <c r="V394" s="32">
        <f t="shared" si="115"/>
        <v>8.7843168785641801E-3</v>
      </c>
      <c r="W394" s="32">
        <f t="shared" si="116"/>
        <v>-5.7625313865012906E-3</v>
      </c>
      <c r="X394" s="32">
        <f t="shared" si="116"/>
        <v>-5.6637006104974796E-3</v>
      </c>
      <c r="Y394" s="34">
        <f>MAX(O$4:O394)</f>
        <v>1.9063253038894747</v>
      </c>
      <c r="Z394" s="34">
        <f>MAX(P$4:P394)</f>
        <v>1.8284662292802096</v>
      </c>
      <c r="AA394" s="34">
        <f>MAX(Q$4:Q394)</f>
        <v>1.9944642980920224</v>
      </c>
      <c r="AB394" s="34">
        <f>MAX(R$4:R394)</f>
        <v>1.9075656212819299</v>
      </c>
      <c r="AC394" s="34">
        <f>MAX(S$4:S394)</f>
        <v>1.35899867745307</v>
      </c>
      <c r="AD394" s="35">
        <f t="shared" si="109"/>
        <v>-1.6047787175403561E-2</v>
      </c>
      <c r="AE394" s="35">
        <f t="shared" si="110"/>
        <v>-3.8856028994645686E-2</v>
      </c>
      <c r="AF394" s="35">
        <f t="shared" si="111"/>
        <v>-2.0937366532425283E-4</v>
      </c>
      <c r="AG394" s="35">
        <f t="shared" si="112"/>
        <v>-4.2457045774274893E-2</v>
      </c>
      <c r="AH394" s="35">
        <f t="shared" si="112"/>
        <v>-9.8067914817696611E-2</v>
      </c>
    </row>
    <row r="395" spans="1:34">
      <c r="A395" s="28">
        <v>44421</v>
      </c>
      <c r="B395" s="12">
        <f>[1]!thsiFinD("ths_int_chg_ratio_index",B$1,$A$4,$A395,101)</f>
        <v>-7.0932234468597004</v>
      </c>
      <c r="C395" s="12">
        <f>[1]!thsiFinD("ths_int_chg_ratio_index",C$1,$A$4,$A395,101)</f>
        <v>121.98697983536999</v>
      </c>
      <c r="D395" s="12">
        <f>[1]!thsiFinD("ths_int_chg_ratio_index",D$1,$A$4,$A395,101)</f>
        <v>52.274695275208998</v>
      </c>
      <c r="E395" s="12">
        <f>[1]!thsiFinD("ths_int_chg_ratio_index",E$1,$A$4,$A395,101)</f>
        <v>117.99465220812</v>
      </c>
      <c r="F395" s="12">
        <f>[1]!thsiFinD("ths_adjustment_nvg_ratio_fund",F$1,$A$4,$A395,101)</f>
        <v>106.99815837937</v>
      </c>
      <c r="G395" s="12">
        <f>[1]!thsiFinD("ths_adjustment_nvg_ratio_fund",G$1,$A$4,$A395,101)</f>
        <v>69.977298524404006</v>
      </c>
      <c r="H395" s="12">
        <f>[1]!thsiFinD("ths_adjustment_nvg_ratio_fund",H$1,$A$4,$A395,101)</f>
        <v>93.538461538462002</v>
      </c>
      <c r="I395" s="12">
        <f>[1]!thsiFinD("ths_adjustment_nvg_ratio_fund",I$1,$A$4,$A395,101)</f>
        <v>119.853515625</v>
      </c>
      <c r="J395" s="32">
        <f t="shared" si="106"/>
        <v>0.84441317242384406</v>
      </c>
      <c r="K395" s="45">
        <f t="shared" si="107"/>
        <v>0.71290775967959819</v>
      </c>
      <c r="L395" s="45">
        <f t="shared" si="108"/>
        <v>0.97591858516808994</v>
      </c>
      <c r="M395" s="32">
        <f>[1]!thsiFinD("ths_int_chg_ratio_index",M$1,$A$4,$A395,101)/100</f>
        <v>0.78186477944073007</v>
      </c>
      <c r="N395" s="32">
        <f>[1]!thsiFinD("ths_int_chg_ratio_index",N$1,$A$4,$A395,101)/100</f>
        <v>0.22033019705863999</v>
      </c>
      <c r="O395" s="33">
        <f t="shared" si="101"/>
        <v>1.8444131724238439</v>
      </c>
      <c r="P395" s="33">
        <f t="shared" si="102"/>
        <v>1.7129077596795983</v>
      </c>
      <c r="Q395" s="33">
        <f t="shared" si="103"/>
        <v>1.97591858516809</v>
      </c>
      <c r="R395" s="33">
        <f t="shared" si="104"/>
        <v>1.7818647794407301</v>
      </c>
      <c r="S395" s="33">
        <f t="shared" si="105"/>
        <v>1.22033019705864</v>
      </c>
      <c r="T395" s="32">
        <f t="shared" si="113"/>
        <v>-1.6697381068058181E-2</v>
      </c>
      <c r="U395" s="32">
        <f t="shared" si="114"/>
        <v>-2.5327782032979473E-2</v>
      </c>
      <c r="V395" s="32">
        <f t="shared" si="115"/>
        <v>-9.0911233595813989E-3</v>
      </c>
      <c r="W395" s="32">
        <f t="shared" si="116"/>
        <v>-2.4478171421332795E-2</v>
      </c>
      <c r="X395" s="32">
        <f t="shared" si="116"/>
        <v>-4.4009186473492612E-3</v>
      </c>
      <c r="Y395" s="34">
        <f>MAX(O$4:O395)</f>
        <v>1.9063253038894747</v>
      </c>
      <c r="Z395" s="34">
        <f>MAX(P$4:P395)</f>
        <v>1.8284662292802096</v>
      </c>
      <c r="AA395" s="34">
        <f>MAX(Q$4:Q395)</f>
        <v>1.9944642980920224</v>
      </c>
      <c r="AB395" s="34">
        <f>MAX(R$4:R395)</f>
        <v>1.9075656212819299</v>
      </c>
      <c r="AC395" s="34">
        <f>MAX(S$4:S395)</f>
        <v>1.35899867745307</v>
      </c>
      <c r="AD395" s="35">
        <f t="shared" si="109"/>
        <v>-3.2477212225694885E-2</v>
      </c>
      <c r="AE395" s="35">
        <f t="shared" si="110"/>
        <v>-6.3199673994581707E-2</v>
      </c>
      <c r="AF395" s="35">
        <f t="shared" si="111"/>
        <v>-9.2985935830859345E-3</v>
      </c>
      <c r="AG395" s="35">
        <f t="shared" si="112"/>
        <v>-6.589594635110152E-2</v>
      </c>
      <c r="AH395" s="35">
        <f t="shared" si="112"/>
        <v>-0.10203724455001806</v>
      </c>
    </row>
    <row r="396" spans="1:34">
      <c r="A396" s="28">
        <v>44424</v>
      </c>
      <c r="B396" s="12">
        <f>[1]!thsiFinD("ths_int_chg_ratio_index",B$1,$A$4,$A396,101)</f>
        <v>-6.8057596874108004</v>
      </c>
      <c r="C396" s="12">
        <f>[1]!thsiFinD("ths_int_chg_ratio_index",C$1,$A$4,$A396,101)</f>
        <v>123.91347391761001</v>
      </c>
      <c r="D396" s="12">
        <f>[1]!thsiFinD("ths_int_chg_ratio_index",D$1,$A$4,$A396,101)</f>
        <v>51.799105522144998</v>
      </c>
      <c r="E396" s="12">
        <f>[1]!thsiFinD("ths_int_chg_ratio_index",E$1,$A$4,$A396,101)</f>
        <v>114.31511455752999</v>
      </c>
      <c r="F396" s="12">
        <f>[1]!thsiFinD("ths_adjustment_nvg_ratio_fund",F$1,$A$4,$A396,101)</f>
        <v>103.99017802333</v>
      </c>
      <c r="G396" s="12">
        <f>[1]!thsiFinD("ths_adjustment_nvg_ratio_fund",G$1,$A$4,$A396,101)</f>
        <v>67.934165720772</v>
      </c>
      <c r="H396" s="12">
        <f>[1]!thsiFinD("ths_adjustment_nvg_ratio_fund",H$1,$A$4,$A396,101)</f>
        <v>92.384615384615003</v>
      </c>
      <c r="I396" s="12">
        <f>[1]!thsiFinD("ths_adjustment_nvg_ratio_fund",I$1,$A$4,$A396,101)</f>
        <v>112.578125</v>
      </c>
      <c r="J396" s="32">
        <f t="shared" si="106"/>
        <v>0.825136273048239</v>
      </c>
      <c r="K396" s="45">
        <f t="shared" si="107"/>
        <v>0.70805483577468553</v>
      </c>
      <c r="L396" s="45">
        <f t="shared" si="108"/>
        <v>0.94221771032179247</v>
      </c>
      <c r="M396" s="32">
        <f>[1]!thsiFinD("ths_int_chg_ratio_index",M$1,$A$4,$A396,101)/100</f>
        <v>0.77624015399700996</v>
      </c>
      <c r="N396" s="32">
        <f>[1]!thsiFinD("ths_int_chg_ratio_index",N$1,$A$4,$A396,101)/100</f>
        <v>0.21790595376896998</v>
      </c>
      <c r="O396" s="33">
        <f t="shared" si="101"/>
        <v>1.825136273048239</v>
      </c>
      <c r="P396" s="33">
        <f t="shared" si="102"/>
        <v>1.7080548357746856</v>
      </c>
      <c r="Q396" s="33">
        <f t="shared" si="103"/>
        <v>1.9422177103217924</v>
      </c>
      <c r="R396" s="33">
        <f t="shared" si="104"/>
        <v>1.7762401539970099</v>
      </c>
      <c r="S396" s="33">
        <f t="shared" si="105"/>
        <v>1.21790595376897</v>
      </c>
      <c r="T396" s="32">
        <f t="shared" si="113"/>
        <v>-1.0451508189063818E-2</v>
      </c>
      <c r="U396" s="32">
        <f t="shared" si="114"/>
        <v>-2.8331495829176934E-3</v>
      </c>
      <c r="V396" s="32">
        <f t="shared" si="115"/>
        <v>-1.7055801336789744E-2</v>
      </c>
      <c r="W396" s="32">
        <f t="shared" si="116"/>
        <v>-3.1565949945346894E-3</v>
      </c>
      <c r="X396" s="32">
        <f t="shared" si="116"/>
        <v>-1.9865469981100725E-3</v>
      </c>
      <c r="Y396" s="34">
        <f>MAX(O$4:O396)</f>
        <v>1.9063253038894747</v>
      </c>
      <c r="Z396" s="34">
        <f>MAX(P$4:P396)</f>
        <v>1.8284662292802096</v>
      </c>
      <c r="AA396" s="34">
        <f>MAX(Q$4:Q396)</f>
        <v>1.9944642980920224</v>
      </c>
      <c r="AB396" s="34">
        <f>MAX(R$4:R396)</f>
        <v>1.9075656212819299</v>
      </c>
      <c r="AC396" s="34">
        <f>MAX(S$4:S396)</f>
        <v>1.35899867745307</v>
      </c>
      <c r="AD396" s="35">
        <f t="shared" si="109"/>
        <v>-4.2589284565223928E-2</v>
      </c>
      <c r="AE396" s="35">
        <f t="shared" si="110"/>
        <v>-6.5853769447481114E-2</v>
      </c>
      <c r="AF396" s="35">
        <f t="shared" si="111"/>
        <v>-2.6195799955010979E-2</v>
      </c>
      <c r="AG396" s="35">
        <f t="shared" si="112"/>
        <v>-6.8844534531224189E-2</v>
      </c>
      <c r="AH396" s="35">
        <f t="shared" si="112"/>
        <v>-0.10382108976627191</v>
      </c>
    </row>
    <row r="397" spans="1:34">
      <c r="A397" s="28">
        <v>44425</v>
      </c>
      <c r="B397" s="12">
        <f>[1]!thsiFinD("ths_int_chg_ratio_index",B$1,$A$4,$A397,101)</f>
        <v>-9.7933486932371991</v>
      </c>
      <c r="C397" s="12">
        <f>[1]!thsiFinD("ths_int_chg_ratio_index",C$1,$A$4,$A397,101)</f>
        <v>114.07711010951</v>
      </c>
      <c r="D397" s="12">
        <f>[1]!thsiFinD("ths_int_chg_ratio_index",D$1,$A$4,$A397,101)</f>
        <v>48.005566999834997</v>
      </c>
      <c r="E397" s="12">
        <f>[1]!thsiFinD("ths_int_chg_ratio_index",E$1,$A$4,$A397,101)</f>
        <v>109.38207515195</v>
      </c>
      <c r="F397" s="12">
        <f>[1]!thsiFinD("ths_adjustment_nvg_ratio_fund",F$1,$A$4,$A397,101)</f>
        <v>98.710865561694007</v>
      </c>
      <c r="G397" s="12">
        <f>[1]!thsiFinD("ths_adjustment_nvg_ratio_fund",G$1,$A$4,$A397,101)</f>
        <v>62.712826333712002</v>
      </c>
      <c r="H397" s="12">
        <f>[1]!thsiFinD("ths_adjustment_nvg_ratio_fund",H$1,$A$4,$A397,101)</f>
        <v>85.923076923077005</v>
      </c>
      <c r="I397" s="12">
        <f>[1]!thsiFinD("ths_adjustment_nvg_ratio_fund",I$1,$A$4,$A397,101)</f>
        <v>109.1015625</v>
      </c>
      <c r="J397" s="32">
        <f t="shared" si="106"/>
        <v>0.77264966860817608</v>
      </c>
      <c r="K397" s="45">
        <f t="shared" si="107"/>
        <v>0.65417850892014462</v>
      </c>
      <c r="L397" s="45">
        <f t="shared" si="108"/>
        <v>0.89112082829620765</v>
      </c>
      <c r="M397" s="32">
        <f>[1]!thsiFinD("ths_int_chg_ratio_index",M$1,$A$4,$A397,101)/100</f>
        <v>0.72589157836181994</v>
      </c>
      <c r="N397" s="32">
        <f>[1]!thsiFinD("ths_int_chg_ratio_index",N$1,$A$4,$A397,101)/100</f>
        <v>0.19193642285683002</v>
      </c>
      <c r="O397" s="33">
        <f t="shared" si="101"/>
        <v>1.7726496686081761</v>
      </c>
      <c r="P397" s="33">
        <f t="shared" si="102"/>
        <v>1.6541785089201446</v>
      </c>
      <c r="Q397" s="33">
        <f t="shared" si="103"/>
        <v>1.8911208282962075</v>
      </c>
      <c r="R397" s="33">
        <f t="shared" si="104"/>
        <v>1.7258915783618201</v>
      </c>
      <c r="S397" s="33">
        <f t="shared" si="105"/>
        <v>1.1919364228568301</v>
      </c>
      <c r="T397" s="32">
        <f t="shared" si="113"/>
        <v>-2.8757635917455504E-2</v>
      </c>
      <c r="U397" s="32">
        <f t="shared" si="114"/>
        <v>-3.1542504213634026E-2</v>
      </c>
      <c r="V397" s="32">
        <f t="shared" si="115"/>
        <v>-2.6308524401787547E-2</v>
      </c>
      <c r="W397" s="32">
        <f t="shared" si="116"/>
        <v>-2.834559027499306E-2</v>
      </c>
      <c r="X397" s="32">
        <f t="shared" si="116"/>
        <v>-2.132310038535723E-2</v>
      </c>
      <c r="Y397" s="34">
        <f>MAX(O$4:O397)</f>
        <v>1.9063253038894747</v>
      </c>
      <c r="Z397" s="34">
        <f>MAX(P$4:P397)</f>
        <v>1.8284662292802096</v>
      </c>
      <c r="AA397" s="34">
        <f>MAX(Q$4:Q397)</f>
        <v>1.9944642980920224</v>
      </c>
      <c r="AB397" s="34">
        <f>MAX(R$4:R397)</f>
        <v>1.9075656212819299</v>
      </c>
      <c r="AC397" s="34">
        <f>MAX(S$4:S397)</f>
        <v>1.35899867745307</v>
      </c>
      <c r="AD397" s="35">
        <f t="shared" si="109"/>
        <v>-7.0122153343167737E-2</v>
      </c>
      <c r="AE397" s="35">
        <f t="shared" si="110"/>
        <v>-9.5319080860834293E-2</v>
      </c>
      <c r="AF397" s="35">
        <f t="shared" si="111"/>
        <v>-5.1815151514457813E-2</v>
      </c>
      <c r="AG397" s="35">
        <f t="shared" si="112"/>
        <v>-9.5238685837722548E-2</v>
      </c>
      <c r="AH397" s="35">
        <f t="shared" si="112"/>
        <v>-0.12293040263242572</v>
      </c>
    </row>
    <row r="398" spans="1:34">
      <c r="A398" s="28">
        <v>44426</v>
      </c>
      <c r="B398" s="12">
        <f>[1]!thsiFinD("ths_int_chg_ratio_index",B$1,$A$4,$A398,101)</f>
        <v>-10.002851604197</v>
      </c>
      <c r="C398" s="12">
        <f>[1]!thsiFinD("ths_int_chg_ratio_index",C$1,$A$4,$A398,101)</f>
        <v>114.86253307814999</v>
      </c>
      <c r="D398" s="12">
        <f>[1]!thsiFinD("ths_int_chg_ratio_index",D$1,$A$4,$A398,101)</f>
        <v>47.882121759684999</v>
      </c>
      <c r="E398" s="12">
        <f>[1]!thsiFinD("ths_int_chg_ratio_index",E$1,$A$4,$A398,101)</f>
        <v>111.44390640960999</v>
      </c>
      <c r="F398" s="12">
        <f>[1]!thsiFinD("ths_adjustment_nvg_ratio_fund",F$1,$A$4,$A398,101)</f>
        <v>98.895027624308995</v>
      </c>
      <c r="G398" s="12">
        <f>[1]!thsiFinD("ths_adjustment_nvg_ratio_fund",G$1,$A$4,$A398,101)</f>
        <v>63.734392735527997</v>
      </c>
      <c r="H398" s="12">
        <f>[1]!thsiFinD("ths_adjustment_nvg_ratio_fund",H$1,$A$4,$A398,101)</f>
        <v>86.461538461537998</v>
      </c>
      <c r="I398" s="12">
        <f>[1]!thsiFinD("ths_adjustment_nvg_ratio_fund",I$1,$A$4,$A398,101)</f>
        <v>113.3984375</v>
      </c>
      <c r="J398" s="32">
        <f t="shared" si="106"/>
        <v>0.78334388245577879</v>
      </c>
      <c r="K398" s="45">
        <f t="shared" si="107"/>
        <v>0.66046427410812003</v>
      </c>
      <c r="L398" s="45">
        <f t="shared" si="108"/>
        <v>0.90622349080343756</v>
      </c>
      <c r="M398" s="32">
        <f>[1]!thsiFinD("ths_int_chg_ratio_index",M$1,$A$4,$A398,101)/100</f>
        <v>0.72966935418432999</v>
      </c>
      <c r="N398" s="32">
        <f>[1]!thsiFinD("ths_int_chg_ratio_index",N$1,$A$4,$A398,101)/100</f>
        <v>0.20452089808636001</v>
      </c>
      <c r="O398" s="33">
        <f t="shared" si="101"/>
        <v>1.7833438824557788</v>
      </c>
      <c r="P398" s="33">
        <f t="shared" si="102"/>
        <v>1.6604642741081199</v>
      </c>
      <c r="Q398" s="33">
        <f t="shared" si="103"/>
        <v>1.9062234908034377</v>
      </c>
      <c r="R398" s="33">
        <f t="shared" si="104"/>
        <v>1.72966935418433</v>
      </c>
      <c r="S398" s="33">
        <f t="shared" si="105"/>
        <v>1.20452089808636</v>
      </c>
      <c r="T398" s="32">
        <f t="shared" si="113"/>
        <v>6.0328975527350615E-3</v>
      </c>
      <c r="U398" s="32">
        <f t="shared" si="114"/>
        <v>3.7999315999328598E-3</v>
      </c>
      <c r="V398" s="32">
        <f t="shared" si="115"/>
        <v>7.9860907252746749E-3</v>
      </c>
      <c r="W398" s="32">
        <f t="shared" si="116"/>
        <v>2.1888836296981573E-3</v>
      </c>
      <c r="X398" s="32">
        <f t="shared" si="116"/>
        <v>1.0558008789904649E-2</v>
      </c>
      <c r="Y398" s="34">
        <f>MAX(O$4:O398)</f>
        <v>1.9063253038894747</v>
      </c>
      <c r="Z398" s="34">
        <f>MAX(P$4:P398)</f>
        <v>1.8284662292802096</v>
      </c>
      <c r="AA398" s="34">
        <f>MAX(Q$4:Q398)</f>
        <v>1.9944642980920224</v>
      </c>
      <c r="AB398" s="34">
        <f>MAX(R$4:R398)</f>
        <v>1.9075656212819299</v>
      </c>
      <c r="AC398" s="34">
        <f>MAX(S$4:S398)</f>
        <v>1.35899867745307</v>
      </c>
      <c r="AD398" s="35">
        <f t="shared" si="109"/>
        <v>-6.4512295557729304E-2</v>
      </c>
      <c r="AE398" s="35">
        <f t="shared" si="110"/>
        <v>-9.1881355248341179E-2</v>
      </c>
      <c r="AF398" s="35">
        <f t="shared" si="111"/>
        <v>-4.4242861290121449E-2</v>
      </c>
      <c r="AG398" s="35">
        <f t="shared" si="112"/>
        <v>-9.3258268608368611E-2</v>
      </c>
      <c r="AH398" s="35">
        <f t="shared" si="112"/>
        <v>-0.11367029411406071</v>
      </c>
    </row>
    <row r="399" spans="1:34">
      <c r="A399" s="28">
        <v>44427</v>
      </c>
      <c r="B399" s="12">
        <f>[1]!thsiFinD("ths_int_chg_ratio_index",B$1,$A$4,$A399,101)</f>
        <v>-9.0492010432952998</v>
      </c>
      <c r="C399" s="12">
        <f>[1]!thsiFinD("ths_int_chg_ratio_index",C$1,$A$4,$A399,101)</f>
        <v>121.40684730532</v>
      </c>
      <c r="D399" s="12">
        <f>[1]!thsiFinD("ths_int_chg_ratio_index",D$1,$A$4,$A399,101)</f>
        <v>51.620527684271998</v>
      </c>
      <c r="E399" s="12">
        <f>[1]!thsiFinD("ths_int_chg_ratio_index",E$1,$A$4,$A399,101)</f>
        <v>113.15284611638</v>
      </c>
      <c r="F399" s="12">
        <f>[1]!thsiFinD("ths_adjustment_nvg_ratio_fund",F$1,$A$4,$A399,101)</f>
        <v>102.02578268876999</v>
      </c>
      <c r="G399" s="12">
        <f>[1]!thsiFinD("ths_adjustment_nvg_ratio_fund",G$1,$A$4,$A399,101)</f>
        <v>67.480136208854006</v>
      </c>
      <c r="H399" s="12">
        <f>[1]!thsiFinD("ths_adjustment_nvg_ratio_fund",H$1,$A$4,$A399,101)</f>
        <v>83</v>
      </c>
      <c r="I399" s="12">
        <f>[1]!thsiFinD("ths_adjustment_nvg_ratio_fund",I$1,$A$4,$A399,101)</f>
        <v>121.2890625</v>
      </c>
      <c r="J399" s="32">
        <f t="shared" si="106"/>
        <v>0.81365750182537588</v>
      </c>
      <c r="K399" s="45">
        <f t="shared" si="107"/>
        <v>0.69282755015669184</v>
      </c>
      <c r="L399" s="45">
        <f t="shared" si="108"/>
        <v>0.93448745349405993</v>
      </c>
      <c r="M399" s="32">
        <f>[1]!thsiFinD("ths_int_chg_ratio_index",M$1,$A$4,$A399,101)/100</f>
        <v>0.74869715518093005</v>
      </c>
      <c r="N399" s="32">
        <f>[1]!thsiFinD("ths_int_chg_ratio_index",N$1,$A$4,$A399,101)/100</f>
        <v>0.19874937172513998</v>
      </c>
      <c r="O399" s="33">
        <f t="shared" si="101"/>
        <v>1.813657501825376</v>
      </c>
      <c r="P399" s="33">
        <f t="shared" si="102"/>
        <v>1.6928275501566918</v>
      </c>
      <c r="Q399" s="33">
        <f t="shared" si="103"/>
        <v>1.9344874534940599</v>
      </c>
      <c r="R399" s="33">
        <f t="shared" si="104"/>
        <v>1.7486971551809301</v>
      </c>
      <c r="S399" s="33">
        <f t="shared" si="105"/>
        <v>1.1987493717251401</v>
      </c>
      <c r="T399" s="32">
        <f t="shared" si="113"/>
        <v>1.6998190684262893E-2</v>
      </c>
      <c r="U399" s="32">
        <f t="shared" si="114"/>
        <v>1.9490498261972578E-2</v>
      </c>
      <c r="V399" s="32">
        <f t="shared" si="115"/>
        <v>1.4827203015271628E-2</v>
      </c>
      <c r="W399" s="32">
        <f t="shared" si="116"/>
        <v>1.1000831430914237E-2</v>
      </c>
      <c r="X399" s="32">
        <f t="shared" si="116"/>
        <v>-4.7915535300294687E-3</v>
      </c>
      <c r="Y399" s="34">
        <f>MAX(O$4:O399)</f>
        <v>1.9063253038894747</v>
      </c>
      <c r="Z399" s="34">
        <f>MAX(P$4:P399)</f>
        <v>1.8284662292802096</v>
      </c>
      <c r="AA399" s="34">
        <f>MAX(Q$4:Q399)</f>
        <v>1.9944642980920224</v>
      </c>
      <c r="AB399" s="34">
        <f>MAX(R$4:R399)</f>
        <v>1.9075656212819299</v>
      </c>
      <c r="AC399" s="34">
        <f>MAX(S$4:S399)</f>
        <v>1.35899867745307</v>
      </c>
      <c r="AD399" s="35">
        <f t="shared" si="109"/>
        <v>-4.8610697174836126E-2</v>
      </c>
      <c r="AE399" s="35">
        <f t="shared" si="110"/>
        <v>-7.4181670381143983E-2</v>
      </c>
      <c r="AF399" s="35">
        <f t="shared" si="111"/>
        <v>-3.007165616117502E-2</v>
      </c>
      <c r="AG399" s="35">
        <f t="shared" si="112"/>
        <v>-8.328335566995404E-2</v>
      </c>
      <c r="AH399" s="35">
        <f t="shared" si="112"/>
        <v>-0.11791719034506842</v>
      </c>
    </row>
    <row r="400" spans="1:34">
      <c r="A400" s="28">
        <v>44428</v>
      </c>
      <c r="B400" s="12">
        <f>[1]!thsiFinD("ths_int_chg_ratio_index",B$1,$A$4,$A400,101)</f>
        <v>-10.144305810399</v>
      </c>
      <c r="C400" s="12">
        <f>[1]!thsiFinD("ths_int_chg_ratio_index",C$1,$A$4,$A400,101)</f>
        <v>124.46441794214</v>
      </c>
      <c r="D400" s="12">
        <f>[1]!thsiFinD("ths_int_chg_ratio_index",D$1,$A$4,$A400,101)</f>
        <v>49.951084774557003</v>
      </c>
      <c r="E400" s="12">
        <f>[1]!thsiFinD("ths_int_chg_ratio_index",E$1,$A$4,$A400,101)</f>
        <v>106.58409305798</v>
      </c>
      <c r="F400" s="12">
        <f>[1]!thsiFinD("ths_adjustment_nvg_ratio_fund",F$1,$A$4,$A400,101)</f>
        <v>101.78023327195</v>
      </c>
      <c r="G400" s="12">
        <f>[1]!thsiFinD("ths_adjustment_nvg_ratio_fund",G$1,$A$4,$A400,101)</f>
        <v>67.253121452894007</v>
      </c>
      <c r="H400" s="12">
        <f>[1]!thsiFinD("ths_adjustment_nvg_ratio_fund",H$1,$A$4,$A400,101)</f>
        <v>85.230769230768999</v>
      </c>
      <c r="I400" s="12">
        <f>[1]!thsiFinD("ths_adjustment_nvg_ratio_fund",I$1,$A$4,$A400,101)</f>
        <v>123.6328125</v>
      </c>
      <c r="J400" s="32">
        <f t="shared" si="106"/>
        <v>0.81094028302486376</v>
      </c>
      <c r="K400" s="45">
        <f t="shared" si="107"/>
        <v>0.67713822491069497</v>
      </c>
      <c r="L400" s="45">
        <f t="shared" si="108"/>
        <v>0.94474234113903255</v>
      </c>
      <c r="M400" s="32">
        <f>[1]!thsiFinD("ths_int_chg_ratio_index",M$1,$A$4,$A400,101)/100</f>
        <v>0.71116028613411009</v>
      </c>
      <c r="N400" s="32">
        <f>[1]!thsiFinD("ths_int_chg_ratio_index",N$1,$A$4,$A400,101)/100</f>
        <v>0.18021289405756999</v>
      </c>
      <c r="O400" s="33">
        <f t="shared" si="101"/>
        <v>1.8109402830248638</v>
      </c>
      <c r="P400" s="33">
        <f t="shared" si="102"/>
        <v>1.677138224910695</v>
      </c>
      <c r="Q400" s="33">
        <f t="shared" si="103"/>
        <v>1.9447423411390325</v>
      </c>
      <c r="R400" s="33">
        <f t="shared" si="104"/>
        <v>1.7111602861341102</v>
      </c>
      <c r="S400" s="33">
        <f t="shared" si="105"/>
        <v>1.18021289405757</v>
      </c>
      <c r="T400" s="32">
        <f t="shared" si="113"/>
        <v>-1.4981984182667052E-3</v>
      </c>
      <c r="U400" s="32">
        <f t="shared" si="114"/>
        <v>-9.2681178567448619E-3</v>
      </c>
      <c r="V400" s="32">
        <f t="shared" si="115"/>
        <v>5.301087699716156E-3</v>
      </c>
      <c r="W400" s="32">
        <f t="shared" si="116"/>
        <v>-2.1465620239392469E-2</v>
      </c>
      <c r="X400" s="32">
        <f t="shared" si="116"/>
        <v>-1.546318029839211E-2</v>
      </c>
      <c r="Y400" s="34">
        <f>MAX(O$4:O400)</f>
        <v>1.9063253038894747</v>
      </c>
      <c r="Z400" s="34">
        <f>MAX(P$4:P400)</f>
        <v>1.8284662292802096</v>
      </c>
      <c r="AA400" s="34">
        <f>MAX(Q$4:Q400)</f>
        <v>1.9944642980920224</v>
      </c>
      <c r="AB400" s="34">
        <f>MAX(R$4:R400)</f>
        <v>1.9075656212819299</v>
      </c>
      <c r="AC400" s="34">
        <f>MAX(S$4:S400)</f>
        <v>1.35899867745307</v>
      </c>
      <c r="AD400" s="35">
        <f t="shared" si="109"/>
        <v>-5.0036067123484629E-2</v>
      </c>
      <c r="AE400" s="35">
        <f t="shared" si="110"/>
        <v>-8.2762263773986211E-2</v>
      </c>
      <c r="AF400" s="35">
        <f t="shared" si="111"/>
        <v>-2.4929980948044883E-2</v>
      </c>
      <c r="AG400" s="35">
        <f t="shared" si="112"/>
        <v>-0.10296124702427301</v>
      </c>
      <c r="AH400" s="35">
        <f t="shared" si="112"/>
        <v>-0.13155699586887493</v>
      </c>
    </row>
    <row r="401" spans="1:34">
      <c r="A401" s="28">
        <v>44431</v>
      </c>
      <c r="B401" s="12">
        <f>[1]!thsiFinD("ths_int_chg_ratio_index",B$1,$A$4,$A401,101)</f>
        <v>-7.7894977276997999</v>
      </c>
      <c r="C401" s="12">
        <f>[1]!thsiFinD("ths_int_chg_ratio_index",C$1,$A$4,$A401,101)</f>
        <v>131.03003925115999</v>
      </c>
      <c r="D401" s="12">
        <f>[1]!thsiFinD("ths_int_chg_ratio_index",D$1,$A$4,$A401,101)</f>
        <v>53.385790695791002</v>
      </c>
      <c r="E401" s="12">
        <f>[1]!thsiFinD("ths_int_chg_ratio_index",E$1,$A$4,$A401,101)</f>
        <v>113.59240411102</v>
      </c>
      <c r="F401" s="12">
        <f>[1]!thsiFinD("ths_adjustment_nvg_ratio_fund",F$1,$A$4,$A401,101)</f>
        <v>106.0773480663</v>
      </c>
      <c r="G401" s="12">
        <f>[1]!thsiFinD("ths_adjustment_nvg_ratio_fund",G$1,$A$4,$A401,101)</f>
        <v>72.758229284904004</v>
      </c>
      <c r="H401" s="12">
        <f>[1]!thsiFinD("ths_adjustment_nvg_ratio_fund",H$1,$A$4,$A401,101)</f>
        <v>89.615384615384997</v>
      </c>
      <c r="I401" s="12">
        <f>[1]!thsiFinD("ths_adjustment_nvg_ratio_fund",I$1,$A$4,$A401,101)</f>
        <v>128.525390625</v>
      </c>
      <c r="J401" s="32">
        <f t="shared" si="106"/>
        <v>0.85899386115232523</v>
      </c>
      <c r="K401" s="45">
        <f t="shared" si="107"/>
        <v>0.725546840825678</v>
      </c>
      <c r="L401" s="45">
        <f t="shared" si="108"/>
        <v>0.99244088147897247</v>
      </c>
      <c r="M401" s="32">
        <f>[1]!thsiFinD("ths_int_chg_ratio_index",M$1,$A$4,$A401,101)/100</f>
        <v>0.75755824014031004</v>
      </c>
      <c r="N401" s="32">
        <f>[1]!thsiFinD("ths_int_chg_ratio_index",N$1,$A$4,$A401,101)/100</f>
        <v>0.19702211248814</v>
      </c>
      <c r="O401" s="33">
        <f t="shared" si="101"/>
        <v>1.8589938611523253</v>
      </c>
      <c r="P401" s="33">
        <f t="shared" si="102"/>
        <v>1.725546840825678</v>
      </c>
      <c r="Q401" s="33">
        <f t="shared" si="103"/>
        <v>1.9924408814789725</v>
      </c>
      <c r="R401" s="33">
        <f t="shared" si="104"/>
        <v>1.75755824014031</v>
      </c>
      <c r="S401" s="33">
        <f t="shared" si="105"/>
        <v>1.1970221124881399</v>
      </c>
      <c r="T401" s="32">
        <f t="shared" si="113"/>
        <v>2.6535153355358831E-2</v>
      </c>
      <c r="U401" s="32">
        <f t="shared" si="114"/>
        <v>2.8863820045339939E-2</v>
      </c>
      <c r="V401" s="32">
        <f t="shared" si="115"/>
        <v>2.45269202664673E-2</v>
      </c>
      <c r="W401" s="32">
        <f t="shared" si="116"/>
        <v>2.7114908160370543E-2</v>
      </c>
      <c r="X401" s="32">
        <f t="shared" si="116"/>
        <v>1.4242530746109594E-2</v>
      </c>
      <c r="Y401" s="34">
        <f>MAX(O$4:O401)</f>
        <v>1.9063253038894747</v>
      </c>
      <c r="Z401" s="34">
        <f>MAX(P$4:P401)</f>
        <v>1.8284662292802096</v>
      </c>
      <c r="AA401" s="34">
        <f>MAX(Q$4:Q401)</f>
        <v>1.9944642980920224</v>
      </c>
      <c r="AB401" s="34">
        <f>MAX(R$4:R401)</f>
        <v>1.9075656212819299</v>
      </c>
      <c r="AC401" s="34">
        <f>MAX(S$4:S401)</f>
        <v>1.35899867745307</v>
      </c>
      <c r="AD401" s="35">
        <f t="shared" si="109"/>
        <v>-2.4828628482546522E-2</v>
      </c>
      <c r="AE401" s="35">
        <f t="shared" si="110"/>
        <v>-5.6287278816763653E-2</v>
      </c>
      <c r="AF401" s="35">
        <f t="shared" si="111"/>
        <v>-1.0145163365349319E-3</v>
      </c>
      <c r="AG401" s="35">
        <f t="shared" si="112"/>
        <v>-7.8638123621042832E-2</v>
      </c>
      <c r="AH401" s="35">
        <f t="shared" si="112"/>
        <v>-0.11918816968129353</v>
      </c>
    </row>
    <row r="402" spans="1:34">
      <c r="A402" s="28">
        <v>44432</v>
      </c>
      <c r="B402" s="12">
        <f>[1]!thsiFinD("ths_int_chg_ratio_index",B$1,$A$4,$A402,101)</f>
        <v>-7.8764881317809996</v>
      </c>
      <c r="C402" s="12">
        <f>[1]!thsiFinD("ths_int_chg_ratio_index",C$1,$A$4,$A402,101)</f>
        <v>132.99134515122</v>
      </c>
      <c r="D402" s="12">
        <f>[1]!thsiFinD("ths_int_chg_ratio_index",D$1,$A$4,$A402,101)</f>
        <v>54.750847141489999</v>
      </c>
      <c r="E402" s="12">
        <f>[1]!thsiFinD("ths_int_chg_ratio_index",E$1,$A$4,$A402,101)</f>
        <v>116.74473499077</v>
      </c>
      <c r="F402" s="12">
        <f>[1]!thsiFinD("ths_adjustment_nvg_ratio_fund",F$1,$A$4,$A402,101)</f>
        <v>108.28729281768</v>
      </c>
      <c r="G402" s="12">
        <f>[1]!thsiFinD("ths_adjustment_nvg_ratio_fund",G$1,$A$4,$A402,101)</f>
        <v>75.198637911464004</v>
      </c>
      <c r="H402" s="12">
        <f>[1]!thsiFinD("ths_adjustment_nvg_ratio_fund",H$1,$A$4,$A402,101)</f>
        <v>92.384615384615003</v>
      </c>
      <c r="I402" s="12">
        <f>[1]!thsiFinD("ths_adjustment_nvg_ratio_fund",I$1,$A$4,$A402,101)</f>
        <v>131.513671875</v>
      </c>
      <c r="J402" s="32">
        <f t="shared" si="106"/>
        <v>0.87999332142557252</v>
      </c>
      <c r="K402" s="45">
        <f t="shared" si="107"/>
        <v>0.7415260978792475</v>
      </c>
      <c r="L402" s="45">
        <f t="shared" si="108"/>
        <v>1.0184605449718975</v>
      </c>
      <c r="M402" s="32">
        <f>[1]!thsiFinD("ths_int_chg_ratio_index",M$1,$A$4,$A402,101)/100</f>
        <v>0.76914252642302006</v>
      </c>
      <c r="N402" s="32">
        <f>[1]!thsiFinD("ths_int_chg_ratio_index",N$1,$A$4,$A402,101)/100</f>
        <v>0.20960476821663998</v>
      </c>
      <c r="O402" s="33">
        <f t="shared" si="101"/>
        <v>1.8799933214255726</v>
      </c>
      <c r="P402" s="33">
        <f t="shared" si="102"/>
        <v>1.7415260978792475</v>
      </c>
      <c r="Q402" s="33">
        <f t="shared" si="103"/>
        <v>2.0184605449718975</v>
      </c>
      <c r="R402" s="33">
        <f t="shared" si="104"/>
        <v>1.7691425264230201</v>
      </c>
      <c r="S402" s="33">
        <f t="shared" si="105"/>
        <v>1.20960476821664</v>
      </c>
      <c r="T402" s="32">
        <f t="shared" si="113"/>
        <v>1.1296142882489368E-2</v>
      </c>
      <c r="U402" s="32">
        <f t="shared" si="114"/>
        <v>9.2604017900339564E-3</v>
      </c>
      <c r="V402" s="32">
        <f t="shared" si="115"/>
        <v>1.3059189727933518E-2</v>
      </c>
      <c r="W402" s="32">
        <f t="shared" si="116"/>
        <v>6.5911251292505302E-3</v>
      </c>
      <c r="X402" s="32">
        <f t="shared" si="116"/>
        <v>1.0511631821358502E-2</v>
      </c>
      <c r="Y402" s="34">
        <f>MAX(O$4:O402)</f>
        <v>1.9063253038894747</v>
      </c>
      <c r="Z402" s="34">
        <f>MAX(P$4:P402)</f>
        <v>1.8284662292802096</v>
      </c>
      <c r="AA402" s="34">
        <f>MAX(Q$4:Q402)</f>
        <v>2.0184605449718975</v>
      </c>
      <c r="AB402" s="34">
        <f>MAX(R$4:R402)</f>
        <v>1.9075656212819299</v>
      </c>
      <c r="AC402" s="34">
        <f>MAX(S$4:S402)</f>
        <v>1.35899867745307</v>
      </c>
      <c r="AD402" s="35">
        <f t="shared" si="109"/>
        <v>-1.3812953334972233E-2</v>
      </c>
      <c r="AE402" s="35">
        <f t="shared" si="110"/>
        <v>-4.7548119844240566E-2</v>
      </c>
      <c r="AF402" s="35">
        <f t="shared" si="111"/>
        <v>0</v>
      </c>
      <c r="AG402" s="35">
        <f t="shared" si="112"/>
        <v>-7.2565312204508126E-2</v>
      </c>
      <c r="AH402" s="35">
        <f t="shared" si="112"/>
        <v>-0.10992940001708651</v>
      </c>
    </row>
    <row r="403" spans="1:34">
      <c r="A403" s="28">
        <v>44433</v>
      </c>
      <c r="B403" s="12">
        <f>[1]!thsiFinD("ths_int_chg_ratio_index",B$1,$A$4,$A403,101)</f>
        <v>-9.1725315586941996</v>
      </c>
      <c r="C403" s="12">
        <f>[1]!thsiFinD("ths_int_chg_ratio_index",C$1,$A$4,$A403,101)</f>
        <v>131.90135831548</v>
      </c>
      <c r="D403" s="12">
        <f>[1]!thsiFinD("ths_int_chg_ratio_index",D$1,$A$4,$A403,101)</f>
        <v>51.293527244741</v>
      </c>
      <c r="E403" s="12">
        <f>[1]!thsiFinD("ths_int_chg_ratio_index",E$1,$A$4,$A403,101)</f>
        <v>117.91220784229</v>
      </c>
      <c r="F403" s="12">
        <f>[1]!thsiFinD("ths_adjustment_nvg_ratio_fund",F$1,$A$4,$A403,101)</f>
        <v>108.5942295887</v>
      </c>
      <c r="G403" s="12">
        <f>[1]!thsiFinD("ths_adjustment_nvg_ratio_fund",G$1,$A$4,$A403,101)</f>
        <v>74.517593643587006</v>
      </c>
      <c r="H403" s="12">
        <f>[1]!thsiFinD("ths_adjustment_nvg_ratio_fund",H$1,$A$4,$A403,101)</f>
        <v>97.923076923077005</v>
      </c>
      <c r="I403" s="12">
        <f>[1]!thsiFinD("ths_adjustment_nvg_ratio_fund",I$1,$A$4,$A403,101)</f>
        <v>128.876953125</v>
      </c>
      <c r="J403" s="32">
        <f t="shared" si="106"/>
        <v>0.87730801890522603</v>
      </c>
      <c r="K403" s="45">
        <f t="shared" si="107"/>
        <v>0.72983640460954202</v>
      </c>
      <c r="L403" s="45">
        <f t="shared" si="108"/>
        <v>1.02477963320091</v>
      </c>
      <c r="M403" s="32">
        <f>[1]!thsiFinD("ths_int_chg_ratio_index",M$1,$A$4,$A403,101)/100</f>
        <v>0.75562477208892009</v>
      </c>
      <c r="N403" s="32">
        <f>[1]!thsiFinD("ths_int_chg_ratio_index",N$1,$A$4,$A403,101)/100</f>
        <v>0.21400648668239</v>
      </c>
      <c r="O403" s="33">
        <f t="shared" si="101"/>
        <v>1.877308018905226</v>
      </c>
      <c r="P403" s="33">
        <f t="shared" si="102"/>
        <v>1.729836404609542</v>
      </c>
      <c r="Q403" s="33">
        <f t="shared" si="103"/>
        <v>2.02477963320091</v>
      </c>
      <c r="R403" s="33">
        <f t="shared" si="104"/>
        <v>1.75562477208892</v>
      </c>
      <c r="S403" s="33">
        <f t="shared" si="105"/>
        <v>1.2140064866823901</v>
      </c>
      <c r="T403" s="32">
        <f t="shared" si="113"/>
        <v>-1.4283574785841635E-3</v>
      </c>
      <c r="U403" s="32">
        <f t="shared" si="114"/>
        <v>-6.7123273569891229E-3</v>
      </c>
      <c r="V403" s="32">
        <f t="shared" si="115"/>
        <v>3.1306473860752693E-3</v>
      </c>
      <c r="W403" s="32">
        <f t="shared" si="116"/>
        <v>-7.6408509389185308E-3</v>
      </c>
      <c r="X403" s="32">
        <f t="shared" si="116"/>
        <v>3.6389724820939939E-3</v>
      </c>
      <c r="Y403" s="34">
        <f>MAX(O$4:O403)</f>
        <v>1.9063253038894747</v>
      </c>
      <c r="Z403" s="34">
        <f>MAX(P$4:P403)</f>
        <v>1.8284662292802096</v>
      </c>
      <c r="AA403" s="34">
        <f>MAX(Q$4:Q403)</f>
        <v>2.02477963320091</v>
      </c>
      <c r="AB403" s="34">
        <f>MAX(R$4:R403)</f>
        <v>1.9075656212819299</v>
      </c>
      <c r="AC403" s="34">
        <f>MAX(S$4:S403)</f>
        <v>1.35899867745307</v>
      </c>
      <c r="AD403" s="35">
        <f t="shared" si="109"/>
        <v>-1.5221580978359128E-2</v>
      </c>
      <c r="AE403" s="35">
        <f t="shared" si="110"/>
        <v>-5.3941288655625863E-2</v>
      </c>
      <c r="AF403" s="35">
        <f t="shared" si="111"/>
        <v>0</v>
      </c>
      <c r="AG403" s="35">
        <f t="shared" si="112"/>
        <v>-7.9651702409536007E-2</v>
      </c>
      <c r="AH403" s="35">
        <f t="shared" si="112"/>
        <v>-0.10669045759662776</v>
      </c>
    </row>
    <row r="404" spans="1:34">
      <c r="A404" s="28">
        <v>44434</v>
      </c>
      <c r="B404" s="12">
        <f>[1]!thsiFinD("ths_int_chg_ratio_index",B$1,$A$4,$A404,101)</f>
        <v>-11.194872166214999</v>
      </c>
      <c r="C404" s="12">
        <f>[1]!thsiFinD("ths_int_chg_ratio_index",C$1,$A$4,$A404,101)</f>
        <v>125.8898836831</v>
      </c>
      <c r="D404" s="12">
        <f>[1]!thsiFinD("ths_int_chg_ratio_index",D$1,$A$4,$A404,101)</f>
        <v>46.837613023296001</v>
      </c>
      <c r="E404" s="12">
        <f>[1]!thsiFinD("ths_int_chg_ratio_index",E$1,$A$4,$A404,101)</f>
        <v>112.35875067609</v>
      </c>
      <c r="F404" s="12">
        <f>[1]!thsiFinD("ths_adjustment_nvg_ratio_fund",F$1,$A$4,$A404,101)</f>
        <v>105.77041129526999</v>
      </c>
      <c r="G404" s="12">
        <f>[1]!thsiFinD("ths_adjustment_nvg_ratio_fund",G$1,$A$4,$A404,101)</f>
        <v>70.998864926219994</v>
      </c>
      <c r="H404" s="12">
        <f>[1]!thsiFinD("ths_adjustment_nvg_ratio_fund",H$1,$A$4,$A404,101)</f>
        <v>97.769230769231001</v>
      </c>
      <c r="I404" s="12">
        <f>[1]!thsiFinD("ths_adjustment_nvg_ratio_fund",I$1,$A$4,$A404,101)</f>
        <v>126.220703125</v>
      </c>
      <c r="J404" s="32">
        <f t="shared" si="106"/>
        <v>0.84331323166498995</v>
      </c>
      <c r="K404" s="45">
        <f t="shared" si="107"/>
        <v>0.68472843804067751</v>
      </c>
      <c r="L404" s="45">
        <f t="shared" si="108"/>
        <v>1.0018980252893024</v>
      </c>
      <c r="M404" s="32">
        <f>[1]!thsiFinD("ths_int_chg_ratio_index",M$1,$A$4,$A404,101)/100</f>
        <v>0.70124482220247009</v>
      </c>
      <c r="N404" s="32">
        <f>[1]!thsiFinD("ths_int_chg_ratio_index",N$1,$A$4,$A404,101)/100</f>
        <v>0.19448957433971001</v>
      </c>
      <c r="O404" s="33">
        <f t="shared" si="101"/>
        <v>1.8433132316649901</v>
      </c>
      <c r="P404" s="33">
        <f t="shared" si="102"/>
        <v>1.6847284380406775</v>
      </c>
      <c r="Q404" s="33">
        <f t="shared" si="103"/>
        <v>2.0018980252893024</v>
      </c>
      <c r="R404" s="33">
        <f t="shared" si="104"/>
        <v>1.7012448222024701</v>
      </c>
      <c r="S404" s="33">
        <f t="shared" si="105"/>
        <v>1.1944895743397099</v>
      </c>
      <c r="T404" s="32">
        <f t="shared" si="113"/>
        <v>-1.8108262947739595E-2</v>
      </c>
      <c r="U404" s="32">
        <f t="shared" si="114"/>
        <v>-2.6076435001982867E-2</v>
      </c>
      <c r="V404" s="32">
        <f t="shared" si="115"/>
        <v>-1.1300789249561349E-2</v>
      </c>
      <c r="W404" s="32">
        <f t="shared" si="116"/>
        <v>-3.0974699577601794E-2</v>
      </c>
      <c r="X404" s="32">
        <f t="shared" si="116"/>
        <v>-1.60764481547504E-2</v>
      </c>
      <c r="Y404" s="34">
        <f>MAX(O$4:O404)</f>
        <v>1.9063253038894747</v>
      </c>
      <c r="Z404" s="34">
        <f>MAX(P$4:P404)</f>
        <v>1.8284662292802096</v>
      </c>
      <c r="AA404" s="34">
        <f>MAX(Q$4:Q404)</f>
        <v>2.02477963320091</v>
      </c>
      <c r="AB404" s="34">
        <f>MAX(R$4:R404)</f>
        <v>1.9075656212819299</v>
      </c>
      <c r="AC404" s="34">
        <f>MAX(S$4:S404)</f>
        <v>1.35899867745307</v>
      </c>
      <c r="AD404" s="35">
        <f t="shared" si="109"/>
        <v>-3.3054207535262337E-2</v>
      </c>
      <c r="AE404" s="35">
        <f t="shared" si="110"/>
        <v>-7.8611127150057136E-2</v>
      </c>
      <c r="AF404" s="35">
        <f t="shared" si="111"/>
        <v>-1.1300789249561349E-2</v>
      </c>
      <c r="AG404" s="35">
        <f t="shared" si="112"/>
        <v>-0.10815921443415788</v>
      </c>
      <c r="AH404" s="35">
        <f t="shared" si="112"/>
        <v>-0.12105170214121941</v>
      </c>
    </row>
    <row r="405" spans="1:34">
      <c r="A405" s="28">
        <v>44435</v>
      </c>
      <c r="B405" s="12">
        <f>[1]!thsiFinD("ths_int_chg_ratio_index",B$1,$A$4,$A405,101)</f>
        <v>-11.34486744114</v>
      </c>
      <c r="C405" s="12">
        <f>[1]!thsiFinD("ths_int_chg_ratio_index",C$1,$A$4,$A405,101)</f>
        <v>128.10536769324</v>
      </c>
      <c r="D405" s="12">
        <f>[1]!thsiFinD("ths_int_chg_ratio_index",D$1,$A$4,$A405,101)</f>
        <v>45.168140693839</v>
      </c>
      <c r="E405" s="12">
        <f>[1]!thsiFinD("ths_int_chg_ratio_index",E$1,$A$4,$A405,101)</f>
        <v>111.76545439902</v>
      </c>
      <c r="F405" s="12">
        <f>[1]!thsiFinD("ths_adjustment_nvg_ratio_fund",F$1,$A$4,$A405,101)</f>
        <v>106.0773480663</v>
      </c>
      <c r="G405" s="12">
        <f>[1]!thsiFinD("ths_adjustment_nvg_ratio_fund",G$1,$A$4,$A405,101)</f>
        <v>71.906923950057006</v>
      </c>
      <c r="H405" s="12">
        <f>[1]!thsiFinD("ths_adjustment_nvg_ratio_fund",H$1,$A$4,$A405,101)</f>
        <v>107.76923076923001</v>
      </c>
      <c r="I405" s="12">
        <f>[1]!thsiFinD("ths_adjustment_nvg_ratio_fund",I$1,$A$4,$A405,101)</f>
        <v>132.421875</v>
      </c>
      <c r="J405" s="32">
        <f t="shared" si="106"/>
        <v>0.86483684141318251</v>
      </c>
      <c r="K405" s="45">
        <f t="shared" si="107"/>
        <v>0.68423523836239752</v>
      </c>
      <c r="L405" s="45">
        <f t="shared" si="108"/>
        <v>1.0454384444639675</v>
      </c>
      <c r="M405" s="32">
        <f>[1]!thsiFinD("ths_int_chg_ratio_index",M$1,$A$4,$A405,101)/100</f>
        <v>0.69447167156950007</v>
      </c>
      <c r="N405" s="32">
        <f>[1]!thsiFinD("ths_int_chg_ratio_index",N$1,$A$4,$A405,101)/100</f>
        <v>0.2017896427875</v>
      </c>
      <c r="O405" s="33">
        <f t="shared" si="101"/>
        <v>1.8648368414131826</v>
      </c>
      <c r="P405" s="33">
        <f t="shared" si="102"/>
        <v>1.6842352383623975</v>
      </c>
      <c r="Q405" s="33">
        <f t="shared" si="103"/>
        <v>2.0454384444639677</v>
      </c>
      <c r="R405" s="33">
        <f t="shared" si="104"/>
        <v>1.6944716715695001</v>
      </c>
      <c r="S405" s="33">
        <f t="shared" si="105"/>
        <v>1.2017896427874999</v>
      </c>
      <c r="T405" s="32">
        <f t="shared" si="113"/>
        <v>1.167658831849816E-2</v>
      </c>
      <c r="U405" s="32">
        <f t="shared" si="114"/>
        <v>-2.9274728623540636E-4</v>
      </c>
      <c r="V405" s="32">
        <f t="shared" si="115"/>
        <v>2.1749568971363153E-2</v>
      </c>
      <c r="W405" s="32">
        <f t="shared" si="116"/>
        <v>-3.9812909609336922E-3</v>
      </c>
      <c r="X405" s="32">
        <f t="shared" si="116"/>
        <v>6.1114543019977763E-3</v>
      </c>
      <c r="Y405" s="34">
        <f>MAX(O$4:O405)</f>
        <v>1.9063253038894747</v>
      </c>
      <c r="Z405" s="34">
        <f>MAX(P$4:P405)</f>
        <v>1.8284662292802096</v>
      </c>
      <c r="AA405" s="34">
        <f>MAX(Q$4:Q405)</f>
        <v>2.0454384444639677</v>
      </c>
      <c r="AB405" s="34">
        <f>MAX(R$4:R405)</f>
        <v>1.9075656212819299</v>
      </c>
      <c r="AC405" s="34">
        <f>MAX(S$4:S405)</f>
        <v>1.35899867745307</v>
      </c>
      <c r="AD405" s="35">
        <f t="shared" si="109"/>
        <v>-2.1763579590347581E-2</v>
      </c>
      <c r="AE405" s="35">
        <f t="shared" si="110"/>
        <v>-7.8880861242151434E-2</v>
      </c>
      <c r="AF405" s="35">
        <f t="shared" si="111"/>
        <v>0</v>
      </c>
      <c r="AG405" s="35">
        <f t="shared" si="112"/>
        <v>-0.11170989209232318</v>
      </c>
      <c r="AH405" s="35">
        <f t="shared" si="112"/>
        <v>-0.11568004978503665</v>
      </c>
    </row>
    <row r="406" spans="1:34">
      <c r="A406" s="28">
        <v>44438</v>
      </c>
      <c r="B406" s="12">
        <f>[1]!thsiFinD("ths_int_chg_ratio_index",B$1,$A$4,$A406,101)</f>
        <v>-10.898531192842</v>
      </c>
      <c r="C406" s="12">
        <f>[1]!thsiFinD("ths_int_chg_ratio_index",C$1,$A$4,$A406,101)</f>
        <v>122.42095896366</v>
      </c>
      <c r="D406" s="12">
        <f>[1]!thsiFinD("ths_int_chg_ratio_index",D$1,$A$4,$A406,101)</f>
        <v>44.299414919771003</v>
      </c>
      <c r="E406" s="12">
        <f>[1]!thsiFinD("ths_int_chg_ratio_index",E$1,$A$4,$A406,101)</f>
        <v>112.92657136437001</v>
      </c>
      <c r="F406" s="12">
        <f>[1]!thsiFinD("ths_adjustment_nvg_ratio_fund",F$1,$A$4,$A406,101)</f>
        <v>105.58624923265999</v>
      </c>
      <c r="G406" s="12">
        <f>[1]!thsiFinD("ths_adjustment_nvg_ratio_fund",G$1,$A$4,$A406,101)</f>
        <v>71.679909194098002</v>
      </c>
      <c r="H406" s="12">
        <f>[1]!thsiFinD("ths_adjustment_nvg_ratio_fund",H$1,$A$4,$A406,101)</f>
        <v>114.76923076923001</v>
      </c>
      <c r="I406" s="12">
        <f>[1]!thsiFinD("ths_adjustment_nvg_ratio_fund",I$1,$A$4,$A406,101)</f>
        <v>137.421875</v>
      </c>
      <c r="J406" s="32">
        <f t="shared" si="106"/>
        <v>0.87275709781368382</v>
      </c>
      <c r="K406" s="45">
        <f t="shared" si="107"/>
        <v>0.67187103513739743</v>
      </c>
      <c r="L406" s="45">
        <f t="shared" si="108"/>
        <v>1.0736431604899701</v>
      </c>
      <c r="M406" s="32">
        <f>[1]!thsiFinD("ths_int_chg_ratio_index",M$1,$A$4,$A406,101)/100</f>
        <v>0.68887862372504005</v>
      </c>
      <c r="N406" s="32">
        <f>[1]!thsiFinD("ths_int_chg_ratio_index",N$1,$A$4,$A406,101)/100</f>
        <v>0.20113858386208</v>
      </c>
      <c r="O406" s="33">
        <f t="shared" si="101"/>
        <v>1.8727570978136838</v>
      </c>
      <c r="P406" s="33">
        <f t="shared" si="102"/>
        <v>1.6718710351373973</v>
      </c>
      <c r="Q406" s="33">
        <f t="shared" si="103"/>
        <v>2.0736431604899703</v>
      </c>
      <c r="R406" s="33">
        <f t="shared" si="104"/>
        <v>1.6888786237250399</v>
      </c>
      <c r="S406" s="33">
        <f t="shared" si="105"/>
        <v>1.2011385838620801</v>
      </c>
      <c r="T406" s="32">
        <f t="shared" si="113"/>
        <v>4.2471578341938265E-3</v>
      </c>
      <c r="U406" s="32">
        <f t="shared" si="114"/>
        <v>-7.3411379499588314E-3</v>
      </c>
      <c r="V406" s="32">
        <f t="shared" si="115"/>
        <v>1.3789080821444033E-2</v>
      </c>
      <c r="W406" s="32">
        <f t="shared" si="116"/>
        <v>-3.3007620831333462E-3</v>
      </c>
      <c r="X406" s="32">
        <f t="shared" si="116"/>
        <v>-5.4174116853744625E-4</v>
      </c>
      <c r="Y406" s="34">
        <f>MAX(O$4:O406)</f>
        <v>1.9063253038894747</v>
      </c>
      <c r="Z406" s="34">
        <f>MAX(P$4:P406)</f>
        <v>1.8284662292802096</v>
      </c>
      <c r="AA406" s="34">
        <f>MAX(Q$4:Q406)</f>
        <v>2.0736431604899703</v>
      </c>
      <c r="AB406" s="34">
        <f>MAX(R$4:R406)</f>
        <v>1.9075656212819299</v>
      </c>
      <c r="AC406" s="34">
        <f>MAX(S$4:S406)</f>
        <v>1.35899867745307</v>
      </c>
      <c r="AD406" s="35">
        <f t="shared" si="109"/>
        <v>-1.7608855113711019E-2</v>
      </c>
      <c r="AE406" s="35">
        <f t="shared" si="110"/>
        <v>-8.5642923908120117E-2</v>
      </c>
      <c r="AF406" s="35">
        <f t="shared" si="111"/>
        <v>0</v>
      </c>
      <c r="AG406" s="35">
        <f t="shared" si="112"/>
        <v>-0.11464192639932724</v>
      </c>
      <c r="AH406" s="35">
        <f t="shared" si="112"/>
        <v>-0.116159122308227</v>
      </c>
    </row>
    <row r="407" spans="1:34">
      <c r="A407" s="28">
        <v>44439</v>
      </c>
      <c r="B407" s="12">
        <f>[1]!thsiFinD("ths_int_chg_ratio_index",B$1,$A$4,$A407,101)</f>
        <v>-11.942093143716001</v>
      </c>
      <c r="C407" s="12">
        <f>[1]!thsiFinD("ths_int_chg_ratio_index",C$1,$A$4,$A407,101)</f>
        <v>118.21867084666</v>
      </c>
      <c r="D407" s="12">
        <f>[1]!thsiFinD("ths_int_chg_ratio_index",D$1,$A$4,$A407,101)</f>
        <v>41.329835129800998</v>
      </c>
      <c r="E407" s="12">
        <f>[1]!thsiFinD("ths_int_chg_ratio_index",E$1,$A$4,$A407,101)</f>
        <v>108.92251921045001</v>
      </c>
      <c r="F407" s="12">
        <f>[1]!thsiFinD("ths_adjustment_nvg_ratio_fund",F$1,$A$4,$A407,101)</f>
        <v>103.06936771025001</v>
      </c>
      <c r="G407" s="12">
        <f>[1]!thsiFinD("ths_adjustment_nvg_ratio_fund",G$1,$A$4,$A407,101)</f>
        <v>68.388195232689995</v>
      </c>
      <c r="H407" s="12">
        <f>[1]!thsiFinD("ths_adjustment_nvg_ratio_fund",H$1,$A$4,$A407,101)</f>
        <v>120.38461538462001</v>
      </c>
      <c r="I407" s="12">
        <f>[1]!thsiFinD("ths_adjustment_nvg_ratio_fund",I$1,$A$4,$A407,101)</f>
        <v>134.013671875</v>
      </c>
      <c r="J407" s="32">
        <f t="shared" si="106"/>
        <v>0.85298097780719373</v>
      </c>
      <c r="K407" s="45">
        <f t="shared" si="107"/>
        <v>0.64132233010798745</v>
      </c>
      <c r="L407" s="45">
        <f t="shared" si="108"/>
        <v>1.0646396255064001</v>
      </c>
      <c r="M407" s="32">
        <f>[1]!thsiFinD("ths_int_chg_ratio_index",M$1,$A$4,$A407,101)/100</f>
        <v>0.64873674938433001</v>
      </c>
      <c r="N407" s="32">
        <f>[1]!thsiFinD("ths_int_chg_ratio_index",N$1,$A$4,$A407,101)/100</f>
        <v>0.20087742788517002</v>
      </c>
      <c r="O407" s="33">
        <f t="shared" si="101"/>
        <v>1.8529809778071937</v>
      </c>
      <c r="P407" s="33">
        <f t="shared" si="102"/>
        <v>1.6413223301079873</v>
      </c>
      <c r="Q407" s="33">
        <f t="shared" si="103"/>
        <v>2.0646396255064001</v>
      </c>
      <c r="R407" s="33">
        <f t="shared" si="104"/>
        <v>1.6487367493843301</v>
      </c>
      <c r="S407" s="33">
        <f t="shared" si="105"/>
        <v>1.2008774278851699</v>
      </c>
      <c r="T407" s="32">
        <f t="shared" si="113"/>
        <v>-1.0559895904053596E-2</v>
      </c>
      <c r="U407" s="32">
        <f t="shared" si="114"/>
        <v>-1.8272165966975673E-2</v>
      </c>
      <c r="V407" s="32">
        <f t="shared" si="115"/>
        <v>-4.3418921611579897E-3</v>
      </c>
      <c r="W407" s="32">
        <f t="shared" si="116"/>
        <v>-2.376835953561407E-2</v>
      </c>
      <c r="X407" s="32">
        <f t="shared" si="116"/>
        <v>-2.1742368484278796E-4</v>
      </c>
      <c r="Y407" s="34">
        <f>MAX(O$4:O407)</f>
        <v>1.9063253038894747</v>
      </c>
      <c r="Z407" s="34">
        <f>MAX(P$4:P407)</f>
        <v>1.8284662292802096</v>
      </c>
      <c r="AA407" s="34">
        <f>MAX(Q$4:Q407)</f>
        <v>2.0736431604899703</v>
      </c>
      <c r="AB407" s="34">
        <f>MAX(R$4:R407)</f>
        <v>1.9075656212819299</v>
      </c>
      <c r="AC407" s="34">
        <f>MAX(S$4:S407)</f>
        <v>1.35899867745307</v>
      </c>
      <c r="AD407" s="35">
        <f t="shared" si="109"/>
        <v>-2.7982803340774298E-2</v>
      </c>
      <c r="AE407" s="35">
        <f t="shared" si="110"/>
        <v>-0.10235020815554963</v>
      </c>
      <c r="AF407" s="35">
        <f t="shared" si="111"/>
        <v>-4.3418921611579897E-3</v>
      </c>
      <c r="AG407" s="35">
        <f t="shared" si="112"/>
        <v>-0.13568543541042666</v>
      </c>
      <c r="AH407" s="35">
        <f t="shared" si="112"/>
        <v>-0.11635129024866941</v>
      </c>
    </row>
    <row r="408" spans="1:34">
      <c r="A408" s="28">
        <v>44440</v>
      </c>
      <c r="B408" s="12">
        <f>[1]!thsiFinD("ths_int_chg_ratio_index",B$1,$A$4,$A408,101)</f>
        <v>-11.752982489700001</v>
      </c>
      <c r="C408" s="12">
        <f>[1]!thsiFinD("ths_int_chg_ratio_index",C$1,$A$4,$A408,101)</f>
        <v>114.87424099012</v>
      </c>
      <c r="D408" s="12">
        <f>[1]!thsiFinD("ths_int_chg_ratio_index",D$1,$A$4,$A408,101)</f>
        <v>39.710847078726999</v>
      </c>
      <c r="E408" s="12">
        <f>[1]!thsiFinD("ths_int_chg_ratio_index",E$1,$A$4,$A408,101)</f>
        <v>107.56216440498</v>
      </c>
      <c r="F408" s="12">
        <f>[1]!thsiFinD("ths_adjustment_nvg_ratio_fund",F$1,$A$4,$A408,101)</f>
        <v>100.06138735421</v>
      </c>
      <c r="G408" s="12">
        <f>[1]!thsiFinD("ths_adjustment_nvg_ratio_fund",G$1,$A$4,$A408,101)</f>
        <v>65.153234960272002</v>
      </c>
      <c r="H408" s="12">
        <f>[1]!thsiFinD("ths_adjustment_nvg_ratio_fund",H$1,$A$4,$A408,101)</f>
        <v>110.53846153846</v>
      </c>
      <c r="I408" s="12">
        <f>[1]!thsiFinD("ths_adjustment_nvg_ratio_fund",I$1,$A$4,$A408,101)</f>
        <v>126.50390625</v>
      </c>
      <c r="J408" s="32">
        <f t="shared" si="106"/>
        <v>0.81581407510883619</v>
      </c>
      <c r="K408" s="45">
        <f t="shared" si="107"/>
        <v>0.62598567496031743</v>
      </c>
      <c r="L408" s="45">
        <f t="shared" si="108"/>
        <v>1.005642475257355</v>
      </c>
      <c r="M408" s="32">
        <f>[1]!thsiFinD("ths_int_chg_ratio_index",M$1,$A$4,$A408,101)/100</f>
        <v>0.63774539851809997</v>
      </c>
      <c r="N408" s="32">
        <f>[1]!thsiFinD("ths_int_chg_ratio_index",N$1,$A$4,$A408,101)/100</f>
        <v>0.21028056314339999</v>
      </c>
      <c r="O408" s="33">
        <f t="shared" si="101"/>
        <v>1.8158140751088361</v>
      </c>
      <c r="P408" s="33">
        <f t="shared" si="102"/>
        <v>1.6259856749603174</v>
      </c>
      <c r="Q408" s="33">
        <f t="shared" si="103"/>
        <v>2.0056424752573552</v>
      </c>
      <c r="R408" s="33">
        <f t="shared" si="104"/>
        <v>1.6377453985181001</v>
      </c>
      <c r="S408" s="33">
        <f t="shared" si="105"/>
        <v>1.2102805631433999</v>
      </c>
      <c r="T408" s="32">
        <f t="shared" si="113"/>
        <v>-2.0057897595009755E-2</v>
      </c>
      <c r="U408" s="32">
        <f t="shared" si="114"/>
        <v>-9.3440848676328292E-3</v>
      </c>
      <c r="V408" s="32">
        <f t="shared" si="115"/>
        <v>-2.857503533313932E-2</v>
      </c>
      <c r="W408" s="32">
        <f t="shared" si="116"/>
        <v>-6.6665287046792088E-3</v>
      </c>
      <c r="X408" s="32">
        <f t="shared" si="116"/>
        <v>7.8302206702223209E-3</v>
      </c>
      <c r="Y408" s="34">
        <f>MAX(O$4:O408)</f>
        <v>1.9063253038894747</v>
      </c>
      <c r="Z408" s="34">
        <f>MAX(P$4:P408)</f>
        <v>1.8284662292802096</v>
      </c>
      <c r="AA408" s="34">
        <f>MAX(Q$4:Q408)</f>
        <v>2.0736431604899703</v>
      </c>
      <c r="AB408" s="34">
        <f>MAX(R$4:R408)</f>
        <v>1.9075656212819299</v>
      </c>
      <c r="AC408" s="34">
        <f>MAX(S$4:S408)</f>
        <v>1.35899867745307</v>
      </c>
      <c r="AD408" s="35">
        <f t="shared" si="109"/>
        <v>-4.7479424731953435E-2</v>
      </c>
      <c r="AE408" s="35">
        <f t="shared" si="110"/>
        <v>-0.11073792399195703</v>
      </c>
      <c r="AF408" s="35">
        <f t="shared" si="111"/>
        <v>-3.2792857772379502E-2</v>
      </c>
      <c r="AG408" s="35">
        <f t="shared" si="112"/>
        <v>-0.14144741326513532</v>
      </c>
      <c r="AH408" s="35">
        <f t="shared" si="112"/>
        <v>-0.1094321258563592</v>
      </c>
    </row>
    <row r="409" spans="1:34">
      <c r="A409" s="28">
        <v>44441</v>
      </c>
      <c r="B409" s="12">
        <f>[1]!thsiFinD("ths_int_chg_ratio_index",B$1,$A$4,$A409,101)</f>
        <v>-12.261258873054</v>
      </c>
      <c r="C409" s="12">
        <f>[1]!thsiFinD("ths_int_chg_ratio_index",C$1,$A$4,$A409,101)</f>
        <v>107.23555550088</v>
      </c>
      <c r="D409" s="12">
        <f>[1]!thsiFinD("ths_int_chg_ratio_index",D$1,$A$4,$A409,101)</f>
        <v>37.241304847961999</v>
      </c>
      <c r="E409" s="12">
        <f>[1]!thsiFinD("ths_int_chg_ratio_index",E$1,$A$4,$A409,101)</f>
        <v>104.38487837748001</v>
      </c>
      <c r="F409" s="12">
        <f>[1]!thsiFinD("ths_adjustment_nvg_ratio_fund",F$1,$A$4,$A409,101)</f>
        <v>100.55248618784999</v>
      </c>
      <c r="G409" s="12">
        <f>[1]!thsiFinD("ths_adjustment_nvg_ratio_fund",G$1,$A$4,$A409,101)</f>
        <v>63.904653802497002</v>
      </c>
      <c r="H409" s="12">
        <f>[1]!thsiFinD("ths_adjustment_nvg_ratio_fund",H$1,$A$4,$A409,101)</f>
        <v>122.76923076923001</v>
      </c>
      <c r="I409" s="12">
        <f>[1]!thsiFinD("ths_adjustment_nvg_ratio_fund",I$1,$A$4,$A409,101)</f>
        <v>124.6875</v>
      </c>
      <c r="J409" s="32">
        <f t="shared" si="106"/>
        <v>0.81064293826605627</v>
      </c>
      <c r="K409" s="45">
        <f t="shared" si="107"/>
        <v>0.59150119963316994</v>
      </c>
      <c r="L409" s="45">
        <f t="shared" si="108"/>
        <v>1.0297846768989425</v>
      </c>
      <c r="M409" s="32">
        <f>[1]!thsiFinD("ths_int_chg_ratio_index",M$1,$A$4,$A409,101)/100</f>
        <v>0.60551630352427999</v>
      </c>
      <c r="N409" s="32">
        <f>[1]!thsiFinD("ths_int_chg_ratio_index",N$1,$A$4,$A409,101)/100</f>
        <v>0.21497630376288998</v>
      </c>
      <c r="O409" s="33">
        <f t="shared" si="101"/>
        <v>1.8106429382660563</v>
      </c>
      <c r="P409" s="33">
        <f t="shared" si="102"/>
        <v>1.59150119963317</v>
      </c>
      <c r="Q409" s="33">
        <f t="shared" si="103"/>
        <v>2.0297846768989425</v>
      </c>
      <c r="R409" s="33">
        <f t="shared" si="104"/>
        <v>1.6055163035242801</v>
      </c>
      <c r="S409" s="33">
        <f t="shared" si="105"/>
        <v>1.21497630376289</v>
      </c>
      <c r="T409" s="32">
        <f t="shared" si="113"/>
        <v>-2.847833879947137E-3</v>
      </c>
      <c r="U409" s="32">
        <f t="shared" si="114"/>
        <v>-2.1208351253149238E-2</v>
      </c>
      <c r="V409" s="32">
        <f t="shared" si="115"/>
        <v>1.2037141185140543E-2</v>
      </c>
      <c r="W409" s="32">
        <f t="shared" si="116"/>
        <v>-1.9678940953204438E-2</v>
      </c>
      <c r="X409" s="32">
        <f t="shared" si="116"/>
        <v>3.8798777428055153E-3</v>
      </c>
      <c r="Y409" s="34">
        <f>MAX(O$4:O409)</f>
        <v>1.9063253038894747</v>
      </c>
      <c r="Z409" s="34">
        <f>MAX(P$4:P409)</f>
        <v>1.8284662292802096</v>
      </c>
      <c r="AA409" s="34">
        <f>MAX(Q$4:Q409)</f>
        <v>2.0736431604899703</v>
      </c>
      <c r="AB409" s="34">
        <f>MAX(R$4:R409)</f>
        <v>1.9075656212819299</v>
      </c>
      <c r="AC409" s="34">
        <f>MAX(S$4:S409)</f>
        <v>1.35899867745307</v>
      </c>
      <c r="AD409" s="35">
        <f t="shared" si="109"/>
        <v>-5.0192045097548599E-2</v>
      </c>
      <c r="AE409" s="35">
        <f t="shared" si="110"/>
        <v>-0.12959770645604041</v>
      </c>
      <c r="AF409" s="35">
        <f t="shared" si="111"/>
        <v>-2.1150448846109393E-2</v>
      </c>
      <c r="AG409" s="35">
        <f t="shared" si="112"/>
        <v>-0.15834281892471169</v>
      </c>
      <c r="AH409" s="35">
        <f t="shared" si="112"/>
        <v>-0.10597683138301173</v>
      </c>
    </row>
    <row r="410" spans="1:34">
      <c r="A410" s="28">
        <v>44442</v>
      </c>
      <c r="B410" s="12">
        <f>[1]!thsiFinD("ths_int_chg_ratio_index",B$1,$A$4,$A410,101)</f>
        <v>-11.844698797257999</v>
      </c>
      <c r="C410" s="12">
        <f>[1]!thsiFinD("ths_int_chg_ratio_index",C$1,$A$4,$A410,101)</f>
        <v>108.2961078112</v>
      </c>
      <c r="D410" s="12">
        <f>[1]!thsiFinD("ths_int_chg_ratio_index",D$1,$A$4,$A410,101)</f>
        <v>37.379430539692997</v>
      </c>
      <c r="E410" s="12">
        <f>[1]!thsiFinD("ths_int_chg_ratio_index",E$1,$A$4,$A410,101)</f>
        <v>101.88580508781</v>
      </c>
      <c r="F410" s="12">
        <f>[1]!thsiFinD("ths_adjustment_nvg_ratio_fund",F$1,$A$4,$A410,101)</f>
        <v>99.631675874769996</v>
      </c>
      <c r="G410" s="12">
        <f>[1]!thsiFinD("ths_adjustment_nvg_ratio_fund",G$1,$A$4,$A410,101)</f>
        <v>62.769580022701</v>
      </c>
      <c r="H410" s="12">
        <f>[1]!thsiFinD("ths_adjustment_nvg_ratio_fund",H$1,$A$4,$A410,101)</f>
        <v>114.61538461537999</v>
      </c>
      <c r="I410" s="12">
        <f>[1]!thsiFinD("ths_adjustment_nvg_ratio_fund",I$1,$A$4,$A410,101)</f>
        <v>117.470703125</v>
      </c>
      <c r="J410" s="32">
        <f t="shared" si="106"/>
        <v>0.78775498534911992</v>
      </c>
      <c r="K410" s="45">
        <f t="shared" si="107"/>
        <v>0.58929161160361243</v>
      </c>
      <c r="L410" s="45">
        <f t="shared" si="108"/>
        <v>0.98621835909462741</v>
      </c>
      <c r="M410" s="32">
        <f>[1]!thsiFinD("ths_int_chg_ratio_index",M$1,$A$4,$A410,101)/100</f>
        <v>0.60840922222320004</v>
      </c>
      <c r="N410" s="32">
        <f>[1]!thsiFinD("ths_int_chg_ratio_index",N$1,$A$4,$A410,101)/100</f>
        <v>0.20886499134228001</v>
      </c>
      <c r="O410" s="33">
        <f t="shared" si="101"/>
        <v>1.7877549853491199</v>
      </c>
      <c r="P410" s="33">
        <f t="shared" si="102"/>
        <v>1.5892916116036124</v>
      </c>
      <c r="Q410" s="33">
        <f t="shared" si="103"/>
        <v>1.9862183590946274</v>
      </c>
      <c r="R410" s="33">
        <f t="shared" si="104"/>
        <v>1.6084092222232</v>
      </c>
      <c r="S410" s="33">
        <f t="shared" si="105"/>
        <v>1.20886499134228</v>
      </c>
      <c r="T410" s="32">
        <f t="shared" si="113"/>
        <v>-1.2640787663444453E-2</v>
      </c>
      <c r="U410" s="32">
        <f t="shared" si="114"/>
        <v>-1.3883671781503848E-3</v>
      </c>
      <c r="V410" s="32">
        <f t="shared" si="115"/>
        <v>-2.1463516943518668E-2</v>
      </c>
      <c r="W410" s="32">
        <f t="shared" si="116"/>
        <v>1.8018619260169455E-3</v>
      </c>
      <c r="X410" s="32">
        <f t="shared" si="116"/>
        <v>-5.029984866110393E-3</v>
      </c>
      <c r="Y410" s="34">
        <f>MAX(O$4:O410)</f>
        <v>1.9063253038894747</v>
      </c>
      <c r="Z410" s="34">
        <f>MAX(P$4:P410)</f>
        <v>1.8284662292802096</v>
      </c>
      <c r="AA410" s="34">
        <f>MAX(Q$4:Q410)</f>
        <v>2.0736431604899703</v>
      </c>
      <c r="AB410" s="34">
        <f>MAX(R$4:R410)</f>
        <v>1.9075656212819299</v>
      </c>
      <c r="AC410" s="34">
        <f>MAX(S$4:S410)</f>
        <v>1.35899867745307</v>
      </c>
      <c r="AD410" s="35">
        <f t="shared" si="109"/>
        <v>-6.2198365776520825E-2</v>
      </c>
      <c r="AE410" s="35">
        <f t="shared" si="110"/>
        <v>-0.13080614443218364</v>
      </c>
      <c r="AF410" s="35">
        <f t="shared" si="111"/>
        <v>-4.2160002772456684E-2</v>
      </c>
      <c r="AG410" s="35">
        <f t="shared" si="112"/>
        <v>-0.15682626889537332</v>
      </c>
      <c r="AH410" s="35">
        <f t="shared" si="112"/>
        <v>-0.11047375439110729</v>
      </c>
    </row>
    <row r="411" spans="1:34">
      <c r="A411" s="28">
        <v>44445</v>
      </c>
      <c r="B411" s="12">
        <f>[1]!thsiFinD("ths_int_chg_ratio_index",B$1,$A$4,$A411,101)</f>
        <v>-10.442676902083999</v>
      </c>
      <c r="C411" s="12">
        <f>[1]!thsiFinD("ths_int_chg_ratio_index",C$1,$A$4,$A411,101)</f>
        <v>112.70257927717</v>
      </c>
      <c r="D411" s="12">
        <f>[1]!thsiFinD("ths_int_chg_ratio_index",D$1,$A$4,$A411,101)</f>
        <v>41.116237991597004</v>
      </c>
      <c r="E411" s="12">
        <f>[1]!thsiFinD("ths_int_chg_ratio_index",E$1,$A$4,$A411,101)</f>
        <v>110.92009551654</v>
      </c>
      <c r="F411" s="12">
        <f>[1]!thsiFinD("ths_adjustment_nvg_ratio_fund",F$1,$A$4,$A411,101)</f>
        <v>101.53468385513</v>
      </c>
      <c r="G411" s="12">
        <f>[1]!thsiFinD("ths_adjustment_nvg_ratio_fund",G$1,$A$4,$A411,101)</f>
        <v>66.742338251985998</v>
      </c>
      <c r="H411" s="12">
        <f>[1]!thsiFinD("ths_adjustment_nvg_ratio_fund",H$1,$A$4,$A411,101)</f>
        <v>107.07692307692</v>
      </c>
      <c r="I411" s="12">
        <f>[1]!thsiFinD("ths_adjustment_nvg_ratio_fund",I$1,$A$4,$A411,101)</f>
        <v>123.18359375</v>
      </c>
      <c r="J411" s="32">
        <f t="shared" si="106"/>
        <v>0.81604221852157366</v>
      </c>
      <c r="K411" s="45">
        <f t="shared" si="107"/>
        <v>0.63574058970805747</v>
      </c>
      <c r="L411" s="45">
        <f t="shared" si="108"/>
        <v>0.99634384733508996</v>
      </c>
      <c r="M411" s="32">
        <f>[1]!thsiFinD("ths_int_chg_ratio_index",M$1,$A$4,$A411,101)/100</f>
        <v>0.65620754010502003</v>
      </c>
      <c r="N411" s="32">
        <f>[1]!thsiFinD("ths_int_chg_ratio_index",N$1,$A$4,$A411,101)/100</f>
        <v>0.22903630220088</v>
      </c>
      <c r="O411" s="33">
        <f t="shared" si="101"/>
        <v>1.8160422185215737</v>
      </c>
      <c r="P411" s="33">
        <f t="shared" si="102"/>
        <v>1.6357405897080575</v>
      </c>
      <c r="Q411" s="33">
        <f t="shared" si="103"/>
        <v>1.9963438473350901</v>
      </c>
      <c r="R411" s="33">
        <f t="shared" si="104"/>
        <v>1.65620754010502</v>
      </c>
      <c r="S411" s="33">
        <f t="shared" si="105"/>
        <v>1.2290363022008801</v>
      </c>
      <c r="T411" s="32">
        <f t="shared" si="113"/>
        <v>1.5822768446611013E-2</v>
      </c>
      <c r="U411" s="32">
        <f t="shared" si="114"/>
        <v>2.9226214852777987E-2</v>
      </c>
      <c r="V411" s="32">
        <f t="shared" si="115"/>
        <v>5.0978726453208001E-3</v>
      </c>
      <c r="W411" s="32">
        <f t="shared" si="116"/>
        <v>2.9717759150716283E-2</v>
      </c>
      <c r="X411" s="32">
        <f t="shared" si="116"/>
        <v>1.6686156852141698E-2</v>
      </c>
      <c r="Y411" s="34">
        <f>MAX(O$4:O411)</f>
        <v>1.9063253038894747</v>
      </c>
      <c r="Z411" s="34">
        <f>MAX(P$4:P411)</f>
        <v>1.8284662292802096</v>
      </c>
      <c r="AA411" s="34">
        <f>MAX(Q$4:Q411)</f>
        <v>2.0736431604899703</v>
      </c>
      <c r="AB411" s="34">
        <f>MAX(R$4:R411)</f>
        <v>1.9075656212819299</v>
      </c>
      <c r="AC411" s="34">
        <f>MAX(S$4:S411)</f>
        <v>1.35899867745307</v>
      </c>
      <c r="AD411" s="35">
        <f t="shared" si="109"/>
        <v>-4.735974766934925E-2</v>
      </c>
      <c r="AE411" s="35">
        <f t="shared" si="110"/>
        <v>-0.10540289806064407</v>
      </c>
      <c r="AF411" s="35">
        <f t="shared" si="111"/>
        <v>-3.7277056451996082E-2</v>
      </c>
      <c r="AG411" s="35">
        <f t="shared" si="112"/>
        <v>-0.13176903503219517</v>
      </c>
      <c r="AH411" s="35">
        <f t="shared" si="112"/>
        <v>-9.563097993278058E-2</v>
      </c>
    </row>
    <row r="412" spans="1:34">
      <c r="A412" s="28">
        <v>44446</v>
      </c>
      <c r="B412" s="12">
        <f>[1]!thsiFinD("ths_int_chg_ratio_index",B$1,$A$4,$A412,101)</f>
        <v>-10.40079950232</v>
      </c>
      <c r="C412" s="12">
        <f>[1]!thsiFinD("ths_int_chg_ratio_index",C$1,$A$4,$A412,101)</f>
        <v>111.65471017207</v>
      </c>
      <c r="D412" s="12">
        <f>[1]!thsiFinD("ths_int_chg_ratio_index",D$1,$A$4,$A412,101)</f>
        <v>41.074442343874999</v>
      </c>
      <c r="E412" s="12">
        <f>[1]!thsiFinD("ths_int_chg_ratio_index",E$1,$A$4,$A412,101)</f>
        <v>112.96233867466</v>
      </c>
      <c r="F412" s="12">
        <f>[1]!thsiFinD("ths_adjustment_nvg_ratio_fund",F$1,$A$4,$A412,101)</f>
        <v>102.08717004297</v>
      </c>
      <c r="G412" s="12">
        <f>[1]!thsiFinD("ths_adjustment_nvg_ratio_fund",G$1,$A$4,$A412,101)</f>
        <v>68.161180476731005</v>
      </c>
      <c r="H412" s="12">
        <f>[1]!thsiFinD("ths_adjustment_nvg_ratio_fund",H$1,$A$4,$A412,101)</f>
        <v>115.23076923076999</v>
      </c>
      <c r="I412" s="12">
        <f>[1]!thsiFinD("ths_adjustment_nvg_ratio_fund",I$1,$A$4,$A412,101)</f>
        <v>128.0859375</v>
      </c>
      <c r="J412" s="32">
        <f t="shared" si="106"/>
        <v>0.83606968617344501</v>
      </c>
      <c r="K412" s="45">
        <f t="shared" si="107"/>
        <v>0.63822672922071244</v>
      </c>
      <c r="L412" s="45">
        <f t="shared" si="108"/>
        <v>1.0339126431261776</v>
      </c>
      <c r="M412" s="32">
        <f>[1]!thsiFinD("ths_int_chg_ratio_index",M$1,$A$4,$A412,101)/100</f>
        <v>0.65452307559950995</v>
      </c>
      <c r="N412" s="32">
        <f>[1]!thsiFinD("ths_int_chg_ratio_index",N$1,$A$4,$A412,101)/100</f>
        <v>0.24604902836687001</v>
      </c>
      <c r="O412" s="33">
        <f t="shared" si="101"/>
        <v>1.8360696861734449</v>
      </c>
      <c r="P412" s="33">
        <f t="shared" si="102"/>
        <v>1.6382267292207124</v>
      </c>
      <c r="Q412" s="33">
        <f t="shared" si="103"/>
        <v>2.0339126431261776</v>
      </c>
      <c r="R412" s="33">
        <f t="shared" si="104"/>
        <v>1.65452307559951</v>
      </c>
      <c r="S412" s="33">
        <f t="shared" si="105"/>
        <v>1.2460490283668699</v>
      </c>
      <c r="T412" s="32">
        <f t="shared" si="113"/>
        <v>1.1028084836141927E-2</v>
      </c>
      <c r="U412" s="32">
        <f t="shared" si="114"/>
        <v>1.5198861777334649E-3</v>
      </c>
      <c r="V412" s="32">
        <f t="shared" si="115"/>
        <v>1.8818800098609145E-2</v>
      </c>
      <c r="W412" s="32">
        <f t="shared" si="116"/>
        <v>-1.0170612466861018E-3</v>
      </c>
      <c r="X412" s="32">
        <f t="shared" si="116"/>
        <v>1.3842330072370013E-2</v>
      </c>
      <c r="Y412" s="34">
        <f>MAX(O$4:O412)</f>
        <v>1.9063253038894747</v>
      </c>
      <c r="Z412" s="34">
        <f>MAX(P$4:P412)</f>
        <v>1.8284662292802096</v>
      </c>
      <c r="AA412" s="34">
        <f>MAX(Q$4:Q412)</f>
        <v>2.0736431604899703</v>
      </c>
      <c r="AB412" s="34">
        <f>MAX(R$4:R412)</f>
        <v>1.9075656212819299</v>
      </c>
      <c r="AC412" s="34">
        <f>MAX(S$4:S412)</f>
        <v>1.35899867745307</v>
      </c>
      <c r="AD412" s="35">
        <f t="shared" si="109"/>
        <v>-3.6853950148323267E-2</v>
      </c>
      <c r="AE412" s="35">
        <f t="shared" si="110"/>
        <v>-0.10404321229076596</v>
      </c>
      <c r="AF412" s="35">
        <f t="shared" si="111"/>
        <v>-1.9159765827021613E-2</v>
      </c>
      <c r="AG412" s="35">
        <f t="shared" si="112"/>
        <v>-0.13265207909983678</v>
      </c>
      <c r="AH412" s="35">
        <f t="shared" si="112"/>
        <v>-8.3112405449784266E-2</v>
      </c>
    </row>
    <row r="413" spans="1:34">
      <c r="A413" s="28">
        <v>44447</v>
      </c>
      <c r="B413" s="12">
        <f>[1]!thsiFinD("ths_int_chg_ratio_index",B$1,$A$4,$A413,101)</f>
        <v>-9.9289708629836007</v>
      </c>
      <c r="C413" s="12">
        <f>[1]!thsiFinD("ths_int_chg_ratio_index",C$1,$A$4,$A413,101)</f>
        <v>111.29873692936999</v>
      </c>
      <c r="D413" s="12">
        <f>[1]!thsiFinD("ths_int_chg_ratio_index",D$1,$A$4,$A413,101)</f>
        <v>38.539843255534002</v>
      </c>
      <c r="E413" s="12">
        <f>[1]!thsiFinD("ths_int_chg_ratio_index",E$1,$A$4,$A413,101)</f>
        <v>111.0585458435</v>
      </c>
      <c r="F413" s="12">
        <f>[1]!thsiFinD("ths_adjustment_nvg_ratio_fund",F$1,$A$4,$A413,101)</f>
        <v>100.73664825045999</v>
      </c>
      <c r="G413" s="12">
        <f>[1]!thsiFinD("ths_adjustment_nvg_ratio_fund",G$1,$A$4,$A413,101)</f>
        <v>66.685584562996993</v>
      </c>
      <c r="H413" s="12">
        <f>[1]!thsiFinD("ths_adjustment_nvg_ratio_fund",H$1,$A$4,$A413,101)</f>
        <v>118.61538461537999</v>
      </c>
      <c r="I413" s="12">
        <f>[1]!thsiFinD("ths_adjustment_nvg_ratio_fund",I$1,$A$4,$A413,101)</f>
        <v>127.87109375</v>
      </c>
      <c r="J413" s="32">
        <f t="shared" si="106"/>
        <v>0.83109608293032178</v>
      </c>
      <c r="K413" s="45">
        <f t="shared" si="107"/>
        <v>0.62742038791355104</v>
      </c>
      <c r="L413" s="45">
        <f t="shared" si="108"/>
        <v>1.0347717779470924</v>
      </c>
      <c r="M413" s="32">
        <f>[1]!thsiFinD("ths_int_chg_ratio_index",M$1,$A$4,$A413,101)/100</f>
        <v>0.63665386942906999</v>
      </c>
      <c r="N413" s="32">
        <f>[1]!thsiFinD("ths_int_chg_ratio_index",N$1,$A$4,$A413,101)/100</f>
        <v>0.24403336670083001</v>
      </c>
      <c r="O413" s="33">
        <f t="shared" si="101"/>
        <v>1.8310960829303218</v>
      </c>
      <c r="P413" s="33">
        <f t="shared" si="102"/>
        <v>1.6274203879135509</v>
      </c>
      <c r="Q413" s="33">
        <f t="shared" si="103"/>
        <v>2.0347717779470926</v>
      </c>
      <c r="R413" s="33">
        <f t="shared" si="104"/>
        <v>1.63665386942907</v>
      </c>
      <c r="S413" s="33">
        <f t="shared" si="105"/>
        <v>1.2440333667008301</v>
      </c>
      <c r="T413" s="32">
        <f t="shared" si="113"/>
        <v>-2.7088314134136038E-3</v>
      </c>
      <c r="U413" s="32">
        <f t="shared" si="114"/>
        <v>-6.596364907500929E-3</v>
      </c>
      <c r="V413" s="32">
        <f t="shared" si="115"/>
        <v>4.2240497585699366E-4</v>
      </c>
      <c r="W413" s="32">
        <f t="shared" si="116"/>
        <v>-1.0800215744325659E-2</v>
      </c>
      <c r="X413" s="32">
        <f t="shared" si="116"/>
        <v>-1.6176423400302564E-3</v>
      </c>
      <c r="Y413" s="34">
        <f>MAX(O$4:O413)</f>
        <v>1.9063253038894747</v>
      </c>
      <c r="Z413" s="34">
        <f>MAX(P$4:P413)</f>
        <v>1.8284662292802096</v>
      </c>
      <c r="AA413" s="34">
        <f>MAX(Q$4:Q413)</f>
        <v>2.0736431604899703</v>
      </c>
      <c r="AB413" s="34">
        <f>MAX(R$4:R413)</f>
        <v>1.9075656212819299</v>
      </c>
      <c r="AC413" s="34">
        <f>MAX(S$4:S413)</f>
        <v>1.35899867745307</v>
      </c>
      <c r="AD413" s="35">
        <f t="shared" si="109"/>
        <v>-3.9462950423866716E-2</v>
      </c>
      <c r="AE413" s="35">
        <f t="shared" si="110"/>
        <v>-0.10995327020384837</v>
      </c>
      <c r="AF413" s="35">
        <f t="shared" si="111"/>
        <v>-1.8745454031586117E-2</v>
      </c>
      <c r="AG413" s="35">
        <f t="shared" si="112"/>
        <v>-0.1420196237709509</v>
      </c>
      <c r="AH413" s="35">
        <f t="shared" si="112"/>
        <v>-8.4595601643777218E-2</v>
      </c>
    </row>
    <row r="414" spans="1:34">
      <c r="A414" s="28">
        <v>44448</v>
      </c>
      <c r="B414" s="12">
        <f>[1]!thsiFinD("ths_int_chg_ratio_index",B$1,$A$4,$A414,101)</f>
        <v>-10.361210539348001</v>
      </c>
      <c r="C414" s="12">
        <f>[1]!thsiFinD("ths_int_chg_ratio_index",C$1,$A$4,$A414,101)</f>
        <v>108.63408645446999</v>
      </c>
      <c r="D414" s="12">
        <f>[1]!thsiFinD("ths_int_chg_ratio_index",D$1,$A$4,$A414,101)</f>
        <v>37.506974930653001</v>
      </c>
      <c r="E414" s="12">
        <f>[1]!thsiFinD("ths_int_chg_ratio_index",E$1,$A$4,$A414,101)</f>
        <v>111.39973397656</v>
      </c>
      <c r="F414" s="12">
        <f>[1]!thsiFinD("ths_adjustment_nvg_ratio_fund",F$1,$A$4,$A414,101)</f>
        <v>98.710865561694007</v>
      </c>
      <c r="G414" s="12">
        <f>[1]!thsiFinD("ths_adjustment_nvg_ratio_fund",G$1,$A$4,$A414,101)</f>
        <v>65.493757094211006</v>
      </c>
      <c r="H414" s="12">
        <f>[1]!thsiFinD("ths_adjustment_nvg_ratio_fund",H$1,$A$4,$A414,101)</f>
        <v>120.23076923076999</v>
      </c>
      <c r="I414" s="12">
        <f>[1]!thsiFinD("ths_adjustment_nvg_ratio_fund",I$1,$A$4,$A414,101)</f>
        <v>127.265625</v>
      </c>
      <c r="J414" s="32">
        <f t="shared" si="106"/>
        <v>0.82360075213626249</v>
      </c>
      <c r="K414" s="45">
        <f t="shared" si="107"/>
        <v>0.61794896205583749</v>
      </c>
      <c r="L414" s="45">
        <f t="shared" si="108"/>
        <v>1.0292525422166876</v>
      </c>
      <c r="M414" s="32">
        <f>[1]!thsiFinD("ths_int_chg_ratio_index",M$1,$A$4,$A414,101)/100</f>
        <v>0.62968069474628996</v>
      </c>
      <c r="N414" s="32">
        <f>[1]!thsiFinD("ths_int_chg_ratio_index",N$1,$A$4,$A414,101)/100</f>
        <v>0.24667033038937</v>
      </c>
      <c r="O414" s="33">
        <f t="shared" si="101"/>
        <v>1.8236007521362625</v>
      </c>
      <c r="P414" s="33">
        <f t="shared" si="102"/>
        <v>1.6179489620558374</v>
      </c>
      <c r="Q414" s="33">
        <f t="shared" si="103"/>
        <v>2.0292525422166876</v>
      </c>
      <c r="R414" s="33">
        <f t="shared" si="104"/>
        <v>1.6296806947462898</v>
      </c>
      <c r="S414" s="33">
        <f t="shared" si="105"/>
        <v>1.24667033038937</v>
      </c>
      <c r="T414" s="32">
        <f t="shared" si="113"/>
        <v>-4.0933574507266979E-3</v>
      </c>
      <c r="U414" s="32">
        <f t="shared" si="114"/>
        <v>-5.819901193358179E-3</v>
      </c>
      <c r="V414" s="32">
        <f t="shared" si="115"/>
        <v>-2.7124593481306913E-3</v>
      </c>
      <c r="W414" s="32">
        <f t="shared" si="116"/>
        <v>-4.26062884341738E-3</v>
      </c>
      <c r="X414" s="32">
        <f t="shared" si="116"/>
        <v>2.1196888758161503E-3</v>
      </c>
      <c r="Y414" s="34">
        <f>MAX(O$4:O414)</f>
        <v>1.9063253038894747</v>
      </c>
      <c r="Z414" s="34">
        <f>MAX(P$4:P414)</f>
        <v>1.8284662292802096</v>
      </c>
      <c r="AA414" s="34">
        <f>MAX(Q$4:Q414)</f>
        <v>2.0736431604899703</v>
      </c>
      <c r="AB414" s="34">
        <f>MAX(R$4:R414)</f>
        <v>1.9075656212819299</v>
      </c>
      <c r="AC414" s="34">
        <f>MAX(S$4:S414)</f>
        <v>1.35899867745307</v>
      </c>
      <c r="AD414" s="35">
        <f t="shared" si="109"/>
        <v>-4.3394771912448227E-2</v>
      </c>
      <c r="AE414" s="35">
        <f t="shared" si="110"/>
        <v>-0.11513325422873355</v>
      </c>
      <c r="AF414" s="35">
        <f t="shared" si="111"/>
        <v>-2.1407067097693799E-2</v>
      </c>
      <c r="AG414" s="35">
        <f t="shared" si="112"/>
        <v>-0.14567515970899847</v>
      </c>
      <c r="AH414" s="35">
        <f t="shared" si="112"/>
        <v>-8.2655229123708263E-2</v>
      </c>
    </row>
    <row r="415" spans="1:34">
      <c r="A415" s="28">
        <v>44449</v>
      </c>
      <c r="B415" s="12">
        <f>[1]!thsiFinD("ths_int_chg_ratio_index",B$1,$A$4,$A415,101)</f>
        <v>-10.199266378828</v>
      </c>
      <c r="C415" s="12">
        <f>[1]!thsiFinD("ths_int_chg_ratio_index",C$1,$A$4,$A415,101)</f>
        <v>119.67110652069</v>
      </c>
      <c r="D415" s="12">
        <f>[1]!thsiFinD("ths_int_chg_ratio_index",D$1,$A$4,$A415,101)</f>
        <v>39.921668954542</v>
      </c>
      <c r="E415" s="12">
        <f>[1]!thsiFinD("ths_int_chg_ratio_index",E$1,$A$4,$A415,101)</f>
        <v>112.14419885844001</v>
      </c>
      <c r="F415" s="12">
        <f>[1]!thsiFinD("ths_adjustment_nvg_ratio_fund",F$1,$A$4,$A415,101)</f>
        <v>101.59607120933001</v>
      </c>
      <c r="G415" s="12">
        <f>[1]!thsiFinD("ths_adjustment_nvg_ratio_fund",G$1,$A$4,$A415,101)</f>
        <v>68.955732122588003</v>
      </c>
      <c r="H415" s="12">
        <f>[1]!thsiFinD("ths_adjustment_nvg_ratio_fund",H$1,$A$4,$A415,101)</f>
        <v>124.30769230769</v>
      </c>
      <c r="I415" s="12">
        <f>[1]!thsiFinD("ths_adjustment_nvg_ratio_fund",I$1,$A$4,$A415,101)</f>
        <v>130.3515625</v>
      </c>
      <c r="J415" s="32">
        <f t="shared" si="106"/>
        <v>0.8584359576180649</v>
      </c>
      <c r="K415" s="45">
        <f t="shared" si="107"/>
        <v>0.65384426988710997</v>
      </c>
      <c r="L415" s="45">
        <f t="shared" si="108"/>
        <v>1.0630276453490199</v>
      </c>
      <c r="M415" s="32">
        <f>[1]!thsiFinD("ths_int_chg_ratio_index",M$1,$A$4,$A415,101)/100</f>
        <v>0.64831255370880003</v>
      </c>
      <c r="N415" s="32">
        <f>[1]!thsiFinD("ths_int_chg_ratio_index",N$1,$A$4,$A415,101)/100</f>
        <v>0.25442359278351001</v>
      </c>
      <c r="O415" s="33">
        <f t="shared" si="101"/>
        <v>1.8584359576180649</v>
      </c>
      <c r="P415" s="33">
        <f t="shared" si="102"/>
        <v>1.6538442698871099</v>
      </c>
      <c r="Q415" s="33">
        <f t="shared" si="103"/>
        <v>2.0630276453490199</v>
      </c>
      <c r="R415" s="33">
        <f t="shared" si="104"/>
        <v>1.6483125537087999</v>
      </c>
      <c r="S415" s="33">
        <f t="shared" si="105"/>
        <v>1.2544235927835099</v>
      </c>
      <c r="T415" s="32">
        <f t="shared" si="113"/>
        <v>1.9102429871776794E-2</v>
      </c>
      <c r="U415" s="32">
        <f t="shared" si="114"/>
        <v>2.2185686120569814E-2</v>
      </c>
      <c r="V415" s="32">
        <f t="shared" si="115"/>
        <v>1.6644110296610837E-2</v>
      </c>
      <c r="W415" s="32">
        <f t="shared" si="116"/>
        <v>1.1432827929161116E-2</v>
      </c>
      <c r="X415" s="32">
        <f t="shared" si="116"/>
        <v>6.2191761567937931E-3</v>
      </c>
      <c r="Y415" s="34">
        <f>MAX(O$4:O415)</f>
        <v>1.9063253038894747</v>
      </c>
      <c r="Z415" s="34">
        <f>MAX(P$4:P415)</f>
        <v>1.8284662292802096</v>
      </c>
      <c r="AA415" s="34">
        <f>MAX(Q$4:Q415)</f>
        <v>2.0736431604899703</v>
      </c>
      <c r="AB415" s="34">
        <f>MAX(R$4:R415)</f>
        <v>1.9075656212819299</v>
      </c>
      <c r="AC415" s="34">
        <f>MAX(S$4:S415)</f>
        <v>1.35899867745307</v>
      </c>
      <c r="AD415" s="35">
        <f t="shared" si="109"/>
        <v>-2.5121287627930644E-2</v>
      </c>
      <c r="AE415" s="35">
        <f t="shared" si="110"/>
        <v>-9.5501878348522196E-2</v>
      </c>
      <c r="AF415" s="35">
        <f t="shared" si="111"/>
        <v>-5.1192583869840158E-3</v>
      </c>
      <c r="AG415" s="35">
        <f t="shared" si="112"/>
        <v>-0.13590781081434344</v>
      </c>
      <c r="AH415" s="35">
        <f t="shared" si="112"/>
        <v>-7.6950100397114918E-2</v>
      </c>
    </row>
    <row r="416" spans="1:34">
      <c r="A416" s="28">
        <v>44452</v>
      </c>
      <c r="B416" s="12">
        <f>[1]!thsiFinD("ths_int_chg_ratio_index",B$1,$A$4,$A416,101)</f>
        <v>-11.645465701772</v>
      </c>
      <c r="C416" s="12">
        <f>[1]!thsiFinD("ths_int_chg_ratio_index",C$1,$A$4,$A416,101)</f>
        <v>109.78878092079999</v>
      </c>
      <c r="D416" s="12">
        <f>[1]!thsiFinD("ths_int_chg_ratio_index",D$1,$A$4,$A416,101)</f>
        <v>35.765630169906999</v>
      </c>
      <c r="E416" s="12">
        <f>[1]!thsiFinD("ths_int_chg_ratio_index",E$1,$A$4,$A416,101)</f>
        <v>110.00551147058999</v>
      </c>
      <c r="F416" s="12">
        <f>[1]!thsiFinD("ths_adjustment_nvg_ratio_fund",F$1,$A$4,$A416,101)</f>
        <v>98.342541436464003</v>
      </c>
      <c r="G416" s="12">
        <f>[1]!thsiFinD("ths_adjustment_nvg_ratio_fund",G$1,$A$4,$A416,101)</f>
        <v>64.642451759363993</v>
      </c>
      <c r="H416" s="12">
        <f>[1]!thsiFinD("ths_adjustment_nvg_ratio_fund",H$1,$A$4,$A416,101)</f>
        <v>128.69230769231001</v>
      </c>
      <c r="I416" s="12">
        <f>[1]!thsiFinD("ths_adjustment_nvg_ratio_fund",I$1,$A$4,$A416,101)</f>
        <v>129.169921875</v>
      </c>
      <c r="J416" s="32">
        <f t="shared" si="106"/>
        <v>0.83095209952832871</v>
      </c>
      <c r="K416" s="45">
        <f t="shared" si="107"/>
        <v>0.60978614214881244</v>
      </c>
      <c r="L416" s="45">
        <f t="shared" si="108"/>
        <v>1.052118056907845</v>
      </c>
      <c r="M416" s="32">
        <f>[1]!thsiFinD("ths_int_chg_ratio_index",M$1,$A$4,$A416,101)/100</f>
        <v>0.61881389453473001</v>
      </c>
      <c r="N416" s="32">
        <f>[1]!thsiFinD("ths_int_chg_ratio_index",N$1,$A$4,$A416,101)/100</f>
        <v>0.25202576680625</v>
      </c>
      <c r="O416" s="33">
        <f t="shared" si="101"/>
        <v>1.8309520995283286</v>
      </c>
      <c r="P416" s="33">
        <f t="shared" si="102"/>
        <v>1.6097861421488124</v>
      </c>
      <c r="Q416" s="33">
        <f t="shared" si="103"/>
        <v>2.0521180569078448</v>
      </c>
      <c r="R416" s="33">
        <f t="shared" si="104"/>
        <v>1.6188138945347301</v>
      </c>
      <c r="S416" s="33">
        <f t="shared" si="105"/>
        <v>1.25202576680625</v>
      </c>
      <c r="T416" s="32">
        <f t="shared" si="113"/>
        <v>-1.4788703359443156E-2</v>
      </c>
      <c r="U416" s="32">
        <f t="shared" si="114"/>
        <v>-2.6639828513784325E-2</v>
      </c>
      <c r="V416" s="32">
        <f t="shared" si="115"/>
        <v>-5.2881445703213403E-3</v>
      </c>
      <c r="W416" s="32">
        <f t="shared" si="116"/>
        <v>-1.7896277685743534E-2</v>
      </c>
      <c r="X416" s="32">
        <f t="shared" si="116"/>
        <v>-1.9114962370400113E-3</v>
      </c>
      <c r="Y416" s="34">
        <f>MAX(O$4:O416)</f>
        <v>1.9063253038894747</v>
      </c>
      <c r="Z416" s="34">
        <f>MAX(P$4:P416)</f>
        <v>1.8284662292802096</v>
      </c>
      <c r="AA416" s="34">
        <f>MAX(Q$4:Q416)</f>
        <v>2.0736431604899703</v>
      </c>
      <c r="AB416" s="34">
        <f>MAX(R$4:R416)</f>
        <v>1.9075656212819299</v>
      </c>
      <c r="AC416" s="34">
        <f>MAX(S$4:S416)</f>
        <v>1.35899867745307</v>
      </c>
      <c r="AD416" s="35">
        <f t="shared" si="109"/>
        <v>-3.9538479716637154E-2</v>
      </c>
      <c r="AE416" s="35">
        <f t="shared" si="110"/>
        <v>-0.11959755320035759</v>
      </c>
      <c r="AF416" s="35">
        <f t="shared" si="111"/>
        <v>-1.0380331578862201E-2</v>
      </c>
      <c r="AG416" s="35">
        <f t="shared" si="112"/>
        <v>-0.15137184457809194</v>
      </c>
      <c r="AH416" s="35">
        <f t="shared" si="112"/>
        <v>-7.8714506806806028E-2</v>
      </c>
    </row>
    <row r="417" spans="1:34">
      <c r="A417" s="28">
        <v>44453</v>
      </c>
      <c r="B417" s="12">
        <f>[1]!thsiFinD("ths_int_chg_ratio_index",B$1,$A$4,$A417,101)</f>
        <v>-12.852975437274001</v>
      </c>
      <c r="C417" s="12">
        <f>[1]!thsiFinD("ths_int_chg_ratio_index",C$1,$A$4,$A417,101)</f>
        <v>112.80780111574001</v>
      </c>
      <c r="D417" s="12">
        <f>[1]!thsiFinD("ths_int_chg_ratio_index",D$1,$A$4,$A417,101)</f>
        <v>36.965445727734</v>
      </c>
      <c r="E417" s="12">
        <f>[1]!thsiFinD("ths_int_chg_ratio_index",E$1,$A$4,$A417,101)</f>
        <v>113.49689667515</v>
      </c>
      <c r="F417" s="12">
        <f>[1]!thsiFinD("ths_adjustment_nvg_ratio_fund",F$1,$A$4,$A417,101)</f>
        <v>100.24554941682</v>
      </c>
      <c r="G417" s="12">
        <f>[1]!thsiFinD("ths_adjustment_nvg_ratio_fund",G$1,$A$4,$A417,101)</f>
        <v>65.947786606129</v>
      </c>
      <c r="H417" s="12">
        <f>[1]!thsiFinD("ths_adjustment_nvg_ratio_fund",H$1,$A$4,$A417,101)</f>
        <v>126.76923076923001</v>
      </c>
      <c r="I417" s="12">
        <f>[1]!thsiFinD("ths_adjustment_nvg_ratio_fund",I$1,$A$4,$A417,101)</f>
        <v>132.158203125</v>
      </c>
      <c r="J417" s="32">
        <f t="shared" si="106"/>
        <v>0.84442242249816124</v>
      </c>
      <c r="K417" s="45">
        <f t="shared" si="107"/>
        <v>0.62604292020337504</v>
      </c>
      <c r="L417" s="45">
        <f t="shared" si="108"/>
        <v>1.0628019247929474</v>
      </c>
      <c r="M417" s="32">
        <f>[1]!thsiFinD("ths_int_chg_ratio_index",M$1,$A$4,$A417,101)/100</f>
        <v>0.62391695189158003</v>
      </c>
      <c r="N417" s="32">
        <f>[1]!thsiFinD("ths_int_chg_ratio_index",N$1,$A$4,$A417,101)/100</f>
        <v>0.23425110731032001</v>
      </c>
      <c r="O417" s="33">
        <f t="shared" si="101"/>
        <v>1.8444224224981611</v>
      </c>
      <c r="P417" s="33">
        <f t="shared" si="102"/>
        <v>1.626042920203375</v>
      </c>
      <c r="Q417" s="33">
        <f t="shared" si="103"/>
        <v>2.0628019247929474</v>
      </c>
      <c r="R417" s="33">
        <f t="shared" si="104"/>
        <v>1.6239169518915801</v>
      </c>
      <c r="S417" s="33">
        <f t="shared" si="105"/>
        <v>1.23425110731032</v>
      </c>
      <c r="T417" s="32">
        <f t="shared" si="113"/>
        <v>7.3570045733597489E-3</v>
      </c>
      <c r="U417" s="32">
        <f t="shared" si="114"/>
        <v>1.0098719096228725E-2</v>
      </c>
      <c r="V417" s="32">
        <f t="shared" si="115"/>
        <v>5.2062637669108014E-3</v>
      </c>
      <c r="W417" s="32">
        <f t="shared" si="116"/>
        <v>3.1523434374256531E-3</v>
      </c>
      <c r="X417" s="32">
        <f t="shared" si="116"/>
        <v>-1.4196720201111179E-2</v>
      </c>
      <c r="Y417" s="34">
        <f>MAX(O$4:O417)</f>
        <v>1.9063253038894747</v>
      </c>
      <c r="Z417" s="34">
        <f>MAX(P$4:P417)</f>
        <v>1.8284662292802096</v>
      </c>
      <c r="AA417" s="34">
        <f>MAX(Q$4:Q417)</f>
        <v>2.0736431604899703</v>
      </c>
      <c r="AB417" s="34">
        <f>MAX(R$4:R417)</f>
        <v>1.9075656212819299</v>
      </c>
      <c r="AC417" s="34">
        <f>MAX(S$4:S417)</f>
        <v>1.35899867745307</v>
      </c>
      <c r="AD417" s="35">
        <f t="shared" si="109"/>
        <v>-3.2472359919376359E-2</v>
      </c>
      <c r="AE417" s="35">
        <f t="shared" si="110"/>
        <v>-0.11070661619849553</v>
      </c>
      <c r="AF417" s="35">
        <f t="shared" si="111"/>
        <v>-5.2281105561389207E-3</v>
      </c>
      <c r="AG417" s="35">
        <f t="shared" si="112"/>
        <v>-0.14869667718153312</v>
      </c>
      <c r="AH417" s="35">
        <f t="shared" si="112"/>
        <v>-9.1793739179012568E-2</v>
      </c>
    </row>
    <row r="418" spans="1:34">
      <c r="A418" s="28">
        <v>44454</v>
      </c>
      <c r="B418" s="12">
        <f>[1]!thsiFinD("ths_int_chg_ratio_index",B$1,$A$4,$A418,101)</f>
        <v>-12.786908830086</v>
      </c>
      <c r="C418" s="12">
        <f>[1]!thsiFinD("ths_int_chg_ratio_index",C$1,$A$4,$A418,101)</f>
        <v>112.34062687191999</v>
      </c>
      <c r="D418" s="12">
        <f>[1]!thsiFinD("ths_int_chg_ratio_index",D$1,$A$4,$A418,101)</f>
        <v>35.774201121597997</v>
      </c>
      <c r="E418" s="12">
        <f>[1]!thsiFinD("ths_int_chg_ratio_index",E$1,$A$4,$A418,101)</f>
        <v>110.58722142905999</v>
      </c>
      <c r="F418" s="12">
        <f>[1]!thsiFinD("ths_adjustment_nvg_ratio_fund",F$1,$A$4,$A418,101)</f>
        <v>100.92081031308</v>
      </c>
      <c r="G418" s="12">
        <f>[1]!thsiFinD("ths_adjustment_nvg_ratio_fund",G$1,$A$4,$A418,101)</f>
        <v>66.118047673098999</v>
      </c>
      <c r="H418" s="12">
        <f>[1]!thsiFinD("ths_adjustment_nvg_ratio_fund",H$1,$A$4,$A418,101)</f>
        <v>129.69230769231001</v>
      </c>
      <c r="I418" s="12">
        <f>[1]!thsiFinD("ths_adjustment_nvg_ratio_fund",I$1,$A$4,$A418,101)</f>
        <v>134.560546875</v>
      </c>
      <c r="J418" s="32">
        <f t="shared" si="106"/>
        <v>0.84650856643247618</v>
      </c>
      <c r="K418" s="45">
        <f t="shared" si="107"/>
        <v>0.61478785148122994</v>
      </c>
      <c r="L418" s="45">
        <f t="shared" si="108"/>
        <v>1.0782292813837224</v>
      </c>
      <c r="M418" s="32">
        <f>[1]!thsiFinD("ths_int_chg_ratio_index",M$1,$A$4,$A418,101)/100</f>
        <v>0.59737417108802005</v>
      </c>
      <c r="N418" s="32">
        <f>[1]!thsiFinD("ths_int_chg_ratio_index",N$1,$A$4,$A418,101)/100</f>
        <v>0.22638637168855</v>
      </c>
      <c r="O418" s="33">
        <f t="shared" si="101"/>
        <v>1.8465085664324761</v>
      </c>
      <c r="P418" s="33">
        <f t="shared" si="102"/>
        <v>1.6147878514812299</v>
      </c>
      <c r="Q418" s="33">
        <f t="shared" si="103"/>
        <v>2.0782292813837224</v>
      </c>
      <c r="R418" s="33">
        <f t="shared" si="104"/>
        <v>1.59737417108802</v>
      </c>
      <c r="S418" s="33">
        <f t="shared" si="105"/>
        <v>1.2263863716885499</v>
      </c>
      <c r="T418" s="32">
        <f t="shared" si="113"/>
        <v>1.1310553964580805E-3</v>
      </c>
      <c r="U418" s="32">
        <f t="shared" si="114"/>
        <v>-6.9217537755629222E-3</v>
      </c>
      <c r="V418" s="32">
        <f t="shared" si="115"/>
        <v>7.4788356581174664E-3</v>
      </c>
      <c r="W418" s="32">
        <f t="shared" si="116"/>
        <v>-1.634491269559224E-2</v>
      </c>
      <c r="X418" s="32">
        <f t="shared" si="116"/>
        <v>-6.3720709466559278E-3</v>
      </c>
      <c r="Y418" s="34">
        <f>MAX(O$4:O418)</f>
        <v>1.9063253038894747</v>
      </c>
      <c r="Z418" s="34">
        <f>MAX(P$4:P418)</f>
        <v>1.8284662292802096</v>
      </c>
      <c r="AA418" s="34">
        <f>MAX(Q$4:Q418)</f>
        <v>2.0782292813837224</v>
      </c>
      <c r="AB418" s="34">
        <f>MAX(R$4:R418)</f>
        <v>1.9075656212819299</v>
      </c>
      <c r="AC418" s="34">
        <f>MAX(S$4:S418)</f>
        <v>1.35899867745307</v>
      </c>
      <c r="AD418" s="35">
        <f t="shared" si="109"/>
        <v>-3.1378032560840818E-2</v>
      </c>
      <c r="AE418" s="35">
        <f t="shared" si="110"/>
        <v>-0.11686208603540682</v>
      </c>
      <c r="AF418" s="35">
        <f t="shared" si="111"/>
        <v>0</v>
      </c>
      <c r="AG418" s="35">
        <f t="shared" si="112"/>
        <v>-0.16261115567046847</v>
      </c>
      <c r="AH418" s="35">
        <f t="shared" si="112"/>
        <v>-9.7580893907160959E-2</v>
      </c>
    </row>
    <row r="419" spans="1:34">
      <c r="A419" s="28">
        <v>44455</v>
      </c>
      <c r="B419" s="12">
        <f>[1]!thsiFinD("ths_int_chg_ratio_index",B$1,$A$4,$A419,101)</f>
        <v>-14.169318391419999</v>
      </c>
      <c r="C419" s="12">
        <f>[1]!thsiFinD("ths_int_chg_ratio_index",C$1,$A$4,$A419,101)</f>
        <v>105.17637760718</v>
      </c>
      <c r="D419" s="12">
        <f>[1]!thsiFinD("ths_int_chg_ratio_index",D$1,$A$4,$A419,101)</f>
        <v>32.528605306106002</v>
      </c>
      <c r="E419" s="12">
        <f>[1]!thsiFinD("ths_int_chg_ratio_index",E$1,$A$4,$A419,101)</f>
        <v>105.28343934500001</v>
      </c>
      <c r="F419" s="12">
        <f>[1]!thsiFinD("ths_adjustment_nvg_ratio_fund",F$1,$A$4,$A419,101)</f>
        <v>98.219766728053997</v>
      </c>
      <c r="G419" s="12">
        <f>[1]!thsiFinD("ths_adjustment_nvg_ratio_fund",G$1,$A$4,$A419,101)</f>
        <v>60.442678774119997</v>
      </c>
      <c r="H419" s="12">
        <f>[1]!thsiFinD("ths_adjustment_nvg_ratio_fund",H$1,$A$4,$A419,101)</f>
        <v>122.76923076923001</v>
      </c>
      <c r="I419" s="12">
        <f>[1]!thsiFinD("ths_adjustment_nvg_ratio_fund",I$1,$A$4,$A419,101)</f>
        <v>123.06640625</v>
      </c>
      <c r="J419" s="32">
        <f t="shared" si="106"/>
        <v>0.79164648298533746</v>
      </c>
      <c r="K419" s="45">
        <f t="shared" si="107"/>
        <v>0.57204775966716492</v>
      </c>
      <c r="L419" s="45">
        <f t="shared" si="108"/>
        <v>1.01124520630351</v>
      </c>
      <c r="M419" s="32">
        <f>[1]!thsiFinD("ths_int_chg_ratio_index",M$1,$A$4,$A419,101)/100</f>
        <v>0.57930269230806997</v>
      </c>
      <c r="N419" s="32">
        <f>[1]!thsiFinD("ths_int_chg_ratio_index",N$1,$A$4,$A419,101)/100</f>
        <v>0.20919706179604</v>
      </c>
      <c r="O419" s="33">
        <f t="shared" si="101"/>
        <v>1.7916464829853376</v>
      </c>
      <c r="P419" s="33">
        <f t="shared" si="102"/>
        <v>1.5720477596671649</v>
      </c>
      <c r="Q419" s="33">
        <f t="shared" si="103"/>
        <v>2.01124520630351</v>
      </c>
      <c r="R419" s="33">
        <f t="shared" si="104"/>
        <v>1.57930269230807</v>
      </c>
      <c r="S419" s="33">
        <f t="shared" si="105"/>
        <v>1.2091970617960399</v>
      </c>
      <c r="T419" s="32">
        <f t="shared" si="113"/>
        <v>-2.9711253142537086E-2</v>
      </c>
      <c r="U419" s="32">
        <f t="shared" si="114"/>
        <v>-2.6467929997652573E-2</v>
      </c>
      <c r="V419" s="32">
        <f t="shared" si="115"/>
        <v>-3.2231321000160906E-2</v>
      </c>
      <c r="W419" s="32">
        <f t="shared" si="116"/>
        <v>-1.1313240884345266E-2</v>
      </c>
      <c r="X419" s="32">
        <f t="shared" si="116"/>
        <v>-1.4016227095579148E-2</v>
      </c>
      <c r="Y419" s="34">
        <f>MAX(O$4:O419)</f>
        <v>1.9063253038894747</v>
      </c>
      <c r="Z419" s="34">
        <f>MAX(P$4:P419)</f>
        <v>1.8284662292802096</v>
      </c>
      <c r="AA419" s="34">
        <f>MAX(Q$4:Q419)</f>
        <v>2.0782292813837224</v>
      </c>
      <c r="AB419" s="34">
        <f>MAX(R$4:R419)</f>
        <v>1.9075656212819299</v>
      </c>
      <c r="AC419" s="34">
        <f>MAX(S$4:S419)</f>
        <v>1.35899867745307</v>
      </c>
      <c r="AD419" s="35">
        <f t="shared" si="109"/>
        <v>-6.0157005034847999E-2</v>
      </c>
      <c r="AE419" s="35">
        <f t="shared" si="110"/>
        <v>-0.14023691852049458</v>
      </c>
      <c r="AF419" s="35">
        <f t="shared" si="111"/>
        <v>-3.2231321000160906E-2</v>
      </c>
      <c r="AG419" s="35">
        <f t="shared" si="112"/>
        <v>-0.172084737380232</v>
      </c>
      <c r="AH419" s="35">
        <f t="shared" si="112"/>
        <v>-0.11022940503354772</v>
      </c>
    </row>
    <row r="420" spans="1:34">
      <c r="A420" s="28">
        <v>44456</v>
      </c>
      <c r="B420" s="12">
        <f>[1]!thsiFinD("ths_int_chg_ratio_index",B$1,$A$4,$A420,101)</f>
        <v>-14.511674827902</v>
      </c>
      <c r="C420" s="12">
        <f>[1]!thsiFinD("ths_int_chg_ratio_index",C$1,$A$4,$A420,101)</f>
        <v>105.15702989822999</v>
      </c>
      <c r="D420" s="12">
        <f>[1]!thsiFinD("ths_int_chg_ratio_index",D$1,$A$4,$A420,101)</f>
        <v>32.357931572424</v>
      </c>
      <c r="E420" s="12">
        <f>[1]!thsiFinD("ths_int_chg_ratio_index",E$1,$A$4,$A420,101)</f>
        <v>110.20143800461</v>
      </c>
      <c r="F420" s="12">
        <f>[1]!thsiFinD("ths_adjustment_nvg_ratio_fund",F$1,$A$4,$A420,101)</f>
        <v>99.570288520565001</v>
      </c>
      <c r="G420" s="12">
        <f>[1]!thsiFinD("ths_adjustment_nvg_ratio_fund",G$1,$A$4,$A420,101)</f>
        <v>61.520998864926</v>
      </c>
      <c r="H420" s="12">
        <f>[1]!thsiFinD("ths_adjustment_nvg_ratio_fund",H$1,$A$4,$A420,101)</f>
        <v>119.53846153846</v>
      </c>
      <c r="I420" s="12">
        <f>[1]!thsiFinD("ths_adjustment_nvg_ratio_fund",I$1,$A$4,$A420,101)</f>
        <v>124.111328125</v>
      </c>
      <c r="J420" s="32">
        <f t="shared" si="106"/>
        <v>0.79743225212039115</v>
      </c>
      <c r="K420" s="45">
        <f t="shared" si="107"/>
        <v>0.58301181161840498</v>
      </c>
      <c r="L420" s="45">
        <f t="shared" si="108"/>
        <v>1.0118526926223774</v>
      </c>
      <c r="M420" s="32">
        <f>[1]!thsiFinD("ths_int_chg_ratio_index",M$1,$A$4,$A420,101)/100</f>
        <v>0.61139061685814</v>
      </c>
      <c r="N420" s="32">
        <f>[1]!thsiFinD("ths_int_chg_ratio_index",N$1,$A$4,$A420,101)/100</f>
        <v>0.21611296217831</v>
      </c>
      <c r="O420" s="33">
        <f t="shared" si="101"/>
        <v>1.7974322521203911</v>
      </c>
      <c r="P420" s="33">
        <f t="shared" si="102"/>
        <v>1.5830118116184049</v>
      </c>
      <c r="Q420" s="33">
        <f t="shared" si="103"/>
        <v>2.0118526926223774</v>
      </c>
      <c r="R420" s="33">
        <f t="shared" si="104"/>
        <v>1.61139061685814</v>
      </c>
      <c r="S420" s="33">
        <f t="shared" si="105"/>
        <v>1.21611296217831</v>
      </c>
      <c r="T420" s="32">
        <f t="shared" si="113"/>
        <v>3.2293028730829842E-3</v>
      </c>
      <c r="U420" s="32">
        <f t="shared" si="114"/>
        <v>6.9743758634668307E-3</v>
      </c>
      <c r="V420" s="32">
        <f t="shared" si="115"/>
        <v>3.0204488093410475E-4</v>
      </c>
      <c r="W420" s="32">
        <f t="shared" si="116"/>
        <v>2.0317779933101576E-2</v>
      </c>
      <c r="X420" s="32">
        <f t="shared" si="116"/>
        <v>5.7194154706246003E-3</v>
      </c>
      <c r="Y420" s="34">
        <f>MAX(O$4:O420)</f>
        <v>1.9063253038894747</v>
      </c>
      <c r="Z420" s="34">
        <f>MAX(P$4:P420)</f>
        <v>1.8284662292802096</v>
      </c>
      <c r="AA420" s="34">
        <f>MAX(Q$4:Q420)</f>
        <v>2.0782292813837224</v>
      </c>
      <c r="AB420" s="34">
        <f>MAX(R$4:R420)</f>
        <v>1.9075656212819299</v>
      </c>
      <c r="AC420" s="34">
        <f>MAX(S$4:S420)</f>
        <v>1.35899867745307</v>
      </c>
      <c r="AD420" s="35">
        <f t="shared" si="109"/>
        <v>-5.712196735096009E-2</v>
      </c>
      <c r="AE420" s="35">
        <f t="shared" si="110"/>
        <v>-0.13424060763672396</v>
      </c>
      <c r="AF420" s="35">
        <f t="shared" si="111"/>
        <v>-3.1939011424740538E-2</v>
      </c>
      <c r="AG420" s="35">
        <f t="shared" si="112"/>
        <v>-0.15526333727106756</v>
      </c>
      <c r="AH420" s="35">
        <f t="shared" si="112"/>
        <v>-0.10514043732738976</v>
      </c>
    </row>
    <row r="421" spans="1:34">
      <c r="A421" s="28">
        <v>44461</v>
      </c>
      <c r="B421" s="12">
        <f>[1]!thsiFinD("ths_int_chg_ratio_index",B$1,$A$4,$A421,101)</f>
        <v>-14.410130826885</v>
      </c>
      <c r="C421" s="12">
        <f>[1]!thsiFinD("ths_int_chg_ratio_index",C$1,$A$4,$A421,101)</f>
        <v>108.8534834992</v>
      </c>
      <c r="D421" s="12">
        <f>[1]!thsiFinD("ths_int_chg_ratio_index",D$1,$A$4,$A421,101)</f>
        <v>32.906747064938997</v>
      </c>
      <c r="E421" s="12">
        <f>[1]!thsiFinD("ths_int_chg_ratio_index",E$1,$A$4,$A421,101)</f>
        <v>108.12303720542</v>
      </c>
      <c r="F421" s="12">
        <f>[1]!thsiFinD("ths_adjustment_nvg_ratio_fund",F$1,$A$4,$A421,101)</f>
        <v>101.04358502149</v>
      </c>
      <c r="G421" s="12">
        <f>[1]!thsiFinD("ths_adjustment_nvg_ratio_fund",G$1,$A$4,$A421,101)</f>
        <v>62.599318955732002</v>
      </c>
      <c r="H421" s="12">
        <f>[1]!thsiFinD("ths_adjustment_nvg_ratio_fund",H$1,$A$4,$A421,101)</f>
        <v>123.38461538462001</v>
      </c>
      <c r="I421" s="12">
        <f>[1]!thsiFinD("ths_adjustment_nvg_ratio_fund",I$1,$A$4,$A421,101)</f>
        <v>122.294921875</v>
      </c>
      <c r="J421" s="32">
        <f t="shared" si="106"/>
        <v>0.80599447272439495</v>
      </c>
      <c r="K421" s="45">
        <f t="shared" si="107"/>
        <v>0.588682842356685</v>
      </c>
      <c r="L421" s="45">
        <f t="shared" si="108"/>
        <v>1.0233061030921049</v>
      </c>
      <c r="M421" s="32">
        <f>[1]!thsiFinD("ths_int_chg_ratio_index",M$1,$A$4,$A421,101)/100</f>
        <v>0.59524947769868997</v>
      </c>
      <c r="N421" s="32">
        <f>[1]!thsiFinD("ths_int_chg_ratio_index",N$1,$A$4,$A421,101)/100</f>
        <v>0.21211079692601997</v>
      </c>
      <c r="O421" s="33">
        <f t="shared" si="101"/>
        <v>1.8059944727243948</v>
      </c>
      <c r="P421" s="33">
        <f t="shared" si="102"/>
        <v>1.588682842356685</v>
      </c>
      <c r="Q421" s="33">
        <f t="shared" si="103"/>
        <v>2.0233061030921049</v>
      </c>
      <c r="R421" s="33">
        <f t="shared" si="104"/>
        <v>1.5952494776986899</v>
      </c>
      <c r="S421" s="33">
        <f t="shared" si="105"/>
        <v>1.2121107969260199</v>
      </c>
      <c r="T421" s="32">
        <f t="shared" si="113"/>
        <v>4.7635846045952501E-3</v>
      </c>
      <c r="U421" s="32">
        <f t="shared" si="114"/>
        <v>3.5824310953702643E-3</v>
      </c>
      <c r="V421" s="32">
        <f t="shared" si="115"/>
        <v>5.6929667424101549E-3</v>
      </c>
      <c r="W421" s="32">
        <f t="shared" si="116"/>
        <v>-1.0016900303740028E-2</v>
      </c>
      <c r="X421" s="32">
        <f t="shared" si="116"/>
        <v>-3.2909486016179379E-3</v>
      </c>
      <c r="Y421" s="34">
        <f>MAX(O$4:O421)</f>
        <v>1.9063253038894747</v>
      </c>
      <c r="Z421" s="34">
        <f>MAX(P$4:P421)</f>
        <v>1.8284662292802096</v>
      </c>
      <c r="AA421" s="34">
        <f>MAX(Q$4:Q421)</f>
        <v>2.0782292813837224</v>
      </c>
      <c r="AB421" s="34">
        <f>MAX(R$4:R421)</f>
        <v>1.9075656212819299</v>
      </c>
      <c r="AC421" s="34">
        <f>MAX(S$4:S421)</f>
        <v>1.35899867745307</v>
      </c>
      <c r="AD421" s="35">
        <f t="shared" si="109"/>
        <v>-5.2630488070621984E-2</v>
      </c>
      <c r="AE421" s="35">
        <f t="shared" si="110"/>
        <v>-0.13113908426841292</v>
      </c>
      <c r="AF421" s="35">
        <f t="shared" si="111"/>
        <v>-2.6427872412156939E-2</v>
      </c>
      <c r="AG421" s="35">
        <f t="shared" si="112"/>
        <v>-0.16372498020453741</v>
      </c>
      <c r="AH421" s="35">
        <f t="shared" si="112"/>
        <v>-0.10808537415381159</v>
      </c>
    </row>
    <row r="422" spans="1:34">
      <c r="A422" s="28">
        <v>44462</v>
      </c>
      <c r="B422" s="12">
        <f>[1]!thsiFinD("ths_int_chg_ratio_index",B$1,$A$4,$A422,101)</f>
        <v>-13.171076430825</v>
      </c>
      <c r="C422" s="12">
        <f>[1]!thsiFinD("ths_int_chg_ratio_index",C$1,$A$4,$A422,101)</f>
        <v>113.06379362268</v>
      </c>
      <c r="D422" s="12">
        <f>[1]!thsiFinD("ths_int_chg_ratio_index",D$1,$A$4,$A422,101)</f>
        <v>33.740865415072001</v>
      </c>
      <c r="E422" s="12">
        <f>[1]!thsiFinD("ths_int_chg_ratio_index",E$1,$A$4,$A422,101)</f>
        <v>109.02054427984</v>
      </c>
      <c r="F422" s="12">
        <f>[1]!thsiFinD("ths_adjustment_nvg_ratio_fund",F$1,$A$4,$A422,101)</f>
        <v>100.18416206262</v>
      </c>
      <c r="G422" s="12">
        <f>[1]!thsiFinD("ths_adjustment_nvg_ratio_fund",G$1,$A$4,$A422,101)</f>
        <v>63.847900113507002</v>
      </c>
      <c r="H422" s="12">
        <f>[1]!thsiFinD("ths_adjustment_nvg_ratio_fund",H$1,$A$4,$A422,101)</f>
        <v>111.23076923076999</v>
      </c>
      <c r="I422" s="12">
        <f>[1]!thsiFinD("ths_adjustment_nvg_ratio_fund",I$1,$A$4,$A422,101)</f>
        <v>122.05078125</v>
      </c>
      <c r="J422" s="32">
        <f t="shared" si="106"/>
        <v>0.79995967442958005</v>
      </c>
      <c r="K422" s="45">
        <f t="shared" si="107"/>
        <v>0.60663531721691755</v>
      </c>
      <c r="L422" s="45">
        <f t="shared" si="108"/>
        <v>0.99328403164224255</v>
      </c>
      <c r="M422" s="32">
        <f>[1]!thsiFinD("ths_int_chg_ratio_index",M$1,$A$4,$A422,101)/100</f>
        <v>0.60871991451563001</v>
      </c>
      <c r="N422" s="32">
        <f>[1]!thsiFinD("ths_int_chg_ratio_index",N$1,$A$4,$A422,101)/100</f>
        <v>0.22003746467778001</v>
      </c>
      <c r="O422" s="33">
        <f t="shared" si="101"/>
        <v>1.79995967442958</v>
      </c>
      <c r="P422" s="33">
        <f t="shared" si="102"/>
        <v>1.6066353172169174</v>
      </c>
      <c r="Q422" s="33">
        <f t="shared" si="103"/>
        <v>1.9932840316422427</v>
      </c>
      <c r="R422" s="33">
        <f t="shared" si="104"/>
        <v>1.6087199145156301</v>
      </c>
      <c r="S422" s="33">
        <f t="shared" si="105"/>
        <v>1.2200374646777801</v>
      </c>
      <c r="T422" s="32">
        <f t="shared" si="113"/>
        <v>-3.3415375218237564E-3</v>
      </c>
      <c r="U422" s="32">
        <f t="shared" si="114"/>
        <v>1.1300225810710884E-2</v>
      </c>
      <c r="V422" s="32">
        <f t="shared" si="115"/>
        <v>-1.4838126274606345E-2</v>
      </c>
      <c r="W422" s="32">
        <f t="shared" si="116"/>
        <v>8.4440941716357187E-3</v>
      </c>
      <c r="X422" s="32">
        <f t="shared" si="116"/>
        <v>6.5395570865820485E-3</v>
      </c>
      <c r="Y422" s="34">
        <f>MAX(O$4:O422)</f>
        <v>1.9063253038894747</v>
      </c>
      <c r="Z422" s="34">
        <f>MAX(P$4:P422)</f>
        <v>1.8284662292802096</v>
      </c>
      <c r="AA422" s="34">
        <f>MAX(Q$4:Q422)</f>
        <v>2.0782292813837224</v>
      </c>
      <c r="AB422" s="34">
        <f>MAX(R$4:R422)</f>
        <v>1.9075656212819299</v>
      </c>
      <c r="AC422" s="34">
        <f>MAX(S$4:S422)</f>
        <v>1.35899867745307</v>
      </c>
      <c r="AD422" s="35">
        <f t="shared" si="109"/>
        <v>-5.5796158841765808E-2</v>
      </c>
      <c r="AE422" s="35">
        <f t="shared" si="110"/>
        <v>-0.12132075972254497</v>
      </c>
      <c r="AF422" s="35">
        <f t="shared" si="111"/>
        <v>-4.0873858578742372E-2</v>
      </c>
      <c r="AG422" s="35">
        <f t="shared" si="112"/>
        <v>-0.15666339518399808</v>
      </c>
      <c r="AH422" s="35">
        <f t="shared" si="112"/>
        <v>-0.10225264754173291</v>
      </c>
    </row>
    <row r="423" spans="1:34">
      <c r="A423" s="28">
        <v>44463</v>
      </c>
      <c r="B423" s="12">
        <f>[1]!thsiFinD("ths_int_chg_ratio_index",B$1,$A$4,$A423,101)</f>
        <v>-13.800098488888001</v>
      </c>
      <c r="C423" s="12">
        <f>[1]!thsiFinD("ths_int_chg_ratio_index",C$1,$A$4,$A423,101)</f>
        <v>110.82522327955</v>
      </c>
      <c r="D423" s="12">
        <f>[1]!thsiFinD("ths_int_chg_ratio_index",D$1,$A$4,$A423,101)</f>
        <v>34.840438103117002</v>
      </c>
      <c r="E423" s="12">
        <f>[1]!thsiFinD("ths_int_chg_ratio_index",E$1,$A$4,$A423,101)</f>
        <v>110.6932027408</v>
      </c>
      <c r="F423" s="12">
        <f>[1]!thsiFinD("ths_adjustment_nvg_ratio_fund",F$1,$A$4,$A423,101)</f>
        <v>99.140577041130001</v>
      </c>
      <c r="G423" s="12">
        <f>[1]!thsiFinD("ths_adjustment_nvg_ratio_fund",G$1,$A$4,$A423,101)</f>
        <v>63.847900113507002</v>
      </c>
      <c r="H423" s="12">
        <f>[1]!thsiFinD("ths_adjustment_nvg_ratio_fund",H$1,$A$4,$A423,101)</f>
        <v>103.15384615385</v>
      </c>
      <c r="I423" s="12">
        <f>[1]!thsiFinD("ths_adjustment_nvg_ratio_fund",I$1,$A$4,$A423,101)</f>
        <v>121.044921875</v>
      </c>
      <c r="J423" s="32">
        <f t="shared" si="106"/>
        <v>0.78718251352258251</v>
      </c>
      <c r="K423" s="45">
        <f t="shared" si="107"/>
        <v>0.60639691408644747</v>
      </c>
      <c r="L423" s="45">
        <f t="shared" si="108"/>
        <v>0.96796811295871743</v>
      </c>
      <c r="M423" s="32">
        <f>[1]!thsiFinD("ths_int_chg_ratio_index",M$1,$A$4,$A423,101)/100</f>
        <v>0.61727099152683995</v>
      </c>
      <c r="N423" s="32">
        <f>[1]!thsiFinD("ths_int_chg_ratio_index",N$1,$A$4,$A423,101)/100</f>
        <v>0.21426239144114001</v>
      </c>
      <c r="O423" s="33">
        <f t="shared" si="101"/>
        <v>1.7871825135225825</v>
      </c>
      <c r="P423" s="33">
        <f t="shared" si="102"/>
        <v>1.6063969140864476</v>
      </c>
      <c r="Q423" s="33">
        <f t="shared" si="103"/>
        <v>1.9679681129587174</v>
      </c>
      <c r="R423" s="33">
        <f t="shared" si="104"/>
        <v>1.61727099152684</v>
      </c>
      <c r="S423" s="33">
        <f t="shared" si="105"/>
        <v>1.2142623914411401</v>
      </c>
      <c r="T423" s="32">
        <f t="shared" si="113"/>
        <v>-7.0985817563089526E-3</v>
      </c>
      <c r="U423" s="32">
        <f t="shared" si="114"/>
        <v>-1.4838658649851677E-4</v>
      </c>
      <c r="V423" s="32">
        <f t="shared" si="115"/>
        <v>-1.2700607781755857E-2</v>
      </c>
      <c r="W423" s="32">
        <f t="shared" si="116"/>
        <v>5.3154541906597075E-3</v>
      </c>
      <c r="X423" s="32">
        <f t="shared" si="116"/>
        <v>-4.7335212268789784E-3</v>
      </c>
      <c r="Y423" s="34">
        <f>MAX(O$4:O423)</f>
        <v>1.9063253038894747</v>
      </c>
      <c r="Z423" s="34">
        <f>MAX(P$4:P423)</f>
        <v>1.8284662292802096</v>
      </c>
      <c r="AA423" s="34">
        <f>MAX(Q$4:Q423)</f>
        <v>2.0782292813837224</v>
      </c>
      <c r="AB423" s="34">
        <f>MAX(R$4:R423)</f>
        <v>1.9075656212819299</v>
      </c>
      <c r="AC423" s="34">
        <f>MAX(S$4:S423)</f>
        <v>1.35899867745307</v>
      </c>
      <c r="AD423" s="35">
        <f t="shared" si="109"/>
        <v>-6.2498667002848451E-2</v>
      </c>
      <c r="AE423" s="35">
        <f t="shared" si="110"/>
        <v>-0.12145114393563694</v>
      </c>
      <c r="AF423" s="35">
        <f t="shared" si="111"/>
        <v>-5.3055343514162745E-2</v>
      </c>
      <c r="AG423" s="35">
        <f t="shared" si="112"/>
        <v>-0.1521806780937921</v>
      </c>
      <c r="AH423" s="35">
        <f t="shared" si="112"/>
        <v>-0.1065021536909686</v>
      </c>
    </row>
    <row r="424" spans="1:34">
      <c r="A424" s="28">
        <v>44466</v>
      </c>
      <c r="B424" s="12">
        <f>[1]!thsiFinD("ths_int_chg_ratio_index",B$1,$A$4,$A424,101)</f>
        <v>-14.910814965164001</v>
      </c>
      <c r="C424" s="12">
        <f>[1]!thsiFinD("ths_int_chg_ratio_index",C$1,$A$4,$A424,101)</f>
        <v>108.09206504503</v>
      </c>
      <c r="D424" s="12">
        <f>[1]!thsiFinD("ths_int_chg_ratio_index",D$1,$A$4,$A424,101)</f>
        <v>34.221740915232999</v>
      </c>
      <c r="E424" s="12">
        <f>[1]!thsiFinD("ths_int_chg_ratio_index",E$1,$A$4,$A424,101)</f>
        <v>112.21238964536001</v>
      </c>
      <c r="F424" s="12">
        <f>[1]!thsiFinD("ths_adjustment_nvg_ratio_fund",F$1,$A$4,$A424,101)</f>
        <v>96.807857581337998</v>
      </c>
      <c r="G424" s="12">
        <f>[1]!thsiFinD("ths_adjustment_nvg_ratio_fund",G$1,$A$4,$A424,101)</f>
        <v>61.691259931895999</v>
      </c>
      <c r="H424" s="12">
        <f>[1]!thsiFinD("ths_adjustment_nvg_ratio_fund",H$1,$A$4,$A424,101)</f>
        <v>94.153846153846004</v>
      </c>
      <c r="I424" s="12">
        <f>[1]!thsiFinD("ths_adjustment_nvg_ratio_fund",I$1,$A$4,$A424,101)</f>
        <v>116.93359375</v>
      </c>
      <c r="J424" s="32">
        <f t="shared" si="106"/>
        <v>0.7615024225719238</v>
      </c>
      <c r="K424" s="45">
        <f t="shared" si="107"/>
        <v>0.59903845160114755</v>
      </c>
      <c r="L424" s="45">
        <f t="shared" si="108"/>
        <v>0.92396639354270005</v>
      </c>
      <c r="M424" s="32">
        <f>[1]!thsiFinD("ths_int_chg_ratio_index",M$1,$A$4,$A424,101)/100</f>
        <v>0.62349627570079003</v>
      </c>
      <c r="N424" s="32">
        <f>[1]!thsiFinD("ths_int_chg_ratio_index",N$1,$A$4,$A424,101)/100</f>
        <v>0.21081425273657001</v>
      </c>
      <c r="O424" s="33">
        <f t="shared" si="101"/>
        <v>1.7615024225719238</v>
      </c>
      <c r="P424" s="33">
        <f t="shared" si="102"/>
        <v>1.5990384516011475</v>
      </c>
      <c r="Q424" s="33">
        <f t="shared" si="103"/>
        <v>1.9239663935427</v>
      </c>
      <c r="R424" s="33">
        <f t="shared" si="104"/>
        <v>1.62349627570079</v>
      </c>
      <c r="S424" s="33">
        <f t="shared" si="105"/>
        <v>1.21081425273657</v>
      </c>
      <c r="T424" s="32">
        <f t="shared" si="113"/>
        <v>-1.4369036601663332E-2</v>
      </c>
      <c r="U424" s="32">
        <f t="shared" si="114"/>
        <v>-4.5807249881856249E-3</v>
      </c>
      <c r="V424" s="32">
        <f t="shared" si="115"/>
        <v>-2.2358959541200818E-2</v>
      </c>
      <c r="W424" s="32">
        <f t="shared" si="116"/>
        <v>3.849252355706323E-3</v>
      </c>
      <c r="X424" s="32">
        <f t="shared" si="116"/>
        <v>-2.8396981812783828E-3</v>
      </c>
      <c r="Y424" s="34">
        <f>MAX(O$4:O424)</f>
        <v>1.9063253038894747</v>
      </c>
      <c r="Z424" s="34">
        <f>MAX(P$4:P424)</f>
        <v>1.8284662292802096</v>
      </c>
      <c r="AA424" s="34">
        <f>MAX(Q$4:Q424)</f>
        <v>2.0782292813837224</v>
      </c>
      <c r="AB424" s="34">
        <f>MAX(R$4:R424)</f>
        <v>1.9075656212819299</v>
      </c>
      <c r="AC424" s="34">
        <f>MAX(S$4:S424)</f>
        <v>1.35899867745307</v>
      </c>
      <c r="AD424" s="35">
        <f t="shared" si="109"/>
        <v>-7.5969657970792803E-2</v>
      </c>
      <c r="AE424" s="35">
        <f t="shared" si="110"/>
        <v>-0.12547553463395278</v>
      </c>
      <c r="AF424" s="35">
        <f t="shared" si="111"/>
        <v>-7.4228040776285975E-2</v>
      </c>
      <c r="AG424" s="35">
        <f t="shared" si="112"/>
        <v>-0.14891720757173132</v>
      </c>
      <c r="AH424" s="35">
        <f t="shared" si="112"/>
        <v>-0.10903941790010852</v>
      </c>
    </row>
    <row r="425" spans="1:34">
      <c r="A425" s="28">
        <v>44467</v>
      </c>
      <c r="B425" s="12">
        <f>[1]!thsiFinD("ths_int_chg_ratio_index",B$1,$A$4,$A425,101)</f>
        <v>-14.75165269597</v>
      </c>
      <c r="C425" s="12">
        <f>[1]!thsiFinD("ths_int_chg_ratio_index",C$1,$A$4,$A425,101)</f>
        <v>108.47835584891</v>
      </c>
      <c r="D425" s="12">
        <f>[1]!thsiFinD("ths_int_chg_ratio_index",D$1,$A$4,$A425,101)</f>
        <v>32.790509661738</v>
      </c>
      <c r="E425" s="12">
        <f>[1]!thsiFinD("ths_int_chg_ratio_index",E$1,$A$4,$A425,101)</f>
        <v>110.80505202524</v>
      </c>
      <c r="F425" s="12">
        <f>[1]!thsiFinD("ths_adjustment_nvg_ratio_fund",F$1,$A$4,$A425,101)</f>
        <v>97.360343769183999</v>
      </c>
      <c r="G425" s="12">
        <f>[1]!thsiFinD("ths_adjustment_nvg_ratio_fund",G$1,$A$4,$A425,101)</f>
        <v>61.861520998864997</v>
      </c>
      <c r="H425" s="12">
        <f>[1]!thsiFinD("ths_adjustment_nvg_ratio_fund",H$1,$A$4,$A425,101)</f>
        <v>92.846153846153996</v>
      </c>
      <c r="I425" s="12">
        <f>[1]!thsiFinD("ths_adjustment_nvg_ratio_fund",I$1,$A$4,$A425,101)</f>
        <v>113.603515625</v>
      </c>
      <c r="J425" s="32">
        <f t="shared" si="106"/>
        <v>0.75374224884890118</v>
      </c>
      <c r="K425" s="45">
        <f t="shared" si="107"/>
        <v>0.59330566209979496</v>
      </c>
      <c r="L425" s="45">
        <f t="shared" si="108"/>
        <v>0.91417883559800739</v>
      </c>
      <c r="M425" s="32">
        <f>[1]!thsiFinD("ths_int_chg_ratio_index",M$1,$A$4,$A425,101)/100</f>
        <v>0.61334373536603004</v>
      </c>
      <c r="N425" s="32">
        <f>[1]!thsiFinD("ths_int_chg_ratio_index",N$1,$A$4,$A425,101)/100</f>
        <v>0.21319604867944</v>
      </c>
      <c r="O425" s="33">
        <f t="shared" si="101"/>
        <v>1.7537422488489012</v>
      </c>
      <c r="P425" s="33">
        <f t="shared" si="102"/>
        <v>1.593305662099795</v>
      </c>
      <c r="Q425" s="33">
        <f t="shared" si="103"/>
        <v>1.9141788355980074</v>
      </c>
      <c r="R425" s="33">
        <f t="shared" si="104"/>
        <v>1.61334373536603</v>
      </c>
      <c r="S425" s="33">
        <f t="shared" si="105"/>
        <v>1.21319604867944</v>
      </c>
      <c r="T425" s="32">
        <f t="shared" si="113"/>
        <v>-4.4054289245268885E-3</v>
      </c>
      <c r="U425" s="32">
        <f t="shared" si="114"/>
        <v>-3.5851479966677591E-3</v>
      </c>
      <c r="V425" s="32">
        <f t="shared" si="115"/>
        <v>-5.0871771864321458E-3</v>
      </c>
      <c r="W425" s="32">
        <f t="shared" si="116"/>
        <v>-6.2535039265042558E-3</v>
      </c>
      <c r="X425" s="32">
        <f t="shared" si="116"/>
        <v>1.9671026645804446E-3</v>
      </c>
      <c r="Y425" s="34">
        <f>MAX(O$4:O425)</f>
        <v>1.9063253038894747</v>
      </c>
      <c r="Z425" s="34">
        <f>MAX(P$4:P425)</f>
        <v>1.8284662292802096</v>
      </c>
      <c r="AA425" s="34">
        <f>MAX(Q$4:Q425)</f>
        <v>2.0782292813837224</v>
      </c>
      <c r="AB425" s="34">
        <f>MAX(R$4:R425)</f>
        <v>1.9075656212819299</v>
      </c>
      <c r="AC425" s="34">
        <f>MAX(S$4:S425)</f>
        <v>1.35899867745307</v>
      </c>
      <c r="AD425" s="35">
        <f t="shared" si="109"/>
        <v>-8.0040407966708749E-2</v>
      </c>
      <c r="AE425" s="35">
        <f t="shared" si="110"/>
        <v>-0.12861083426899689</v>
      </c>
      <c r="AF425" s="35">
        <f t="shared" si="111"/>
        <v>-7.8937606767087498E-2</v>
      </c>
      <c r="AG425" s="35">
        <f t="shared" si="112"/>
        <v>-0.15423945715596177</v>
      </c>
      <c r="AH425" s="35">
        <f t="shared" si="112"/>
        <v>-0.10728680696502368</v>
      </c>
    </row>
    <row r="426" spans="1:34">
      <c r="A426" s="28">
        <v>44468</v>
      </c>
      <c r="B426" s="12">
        <f>[1]!thsiFinD("ths_int_chg_ratio_index",B$1,$A$4,$A426,101)</f>
        <v>-16.639367978136001</v>
      </c>
      <c r="C426" s="12">
        <f>[1]!thsiFinD("ths_int_chg_ratio_index",C$1,$A$4,$A426,101)</f>
        <v>103.55259345627</v>
      </c>
      <c r="D426" s="12">
        <f>[1]!thsiFinD("ths_int_chg_ratio_index",D$1,$A$4,$A426,101)</f>
        <v>31.973994124289</v>
      </c>
      <c r="E426" s="12">
        <f>[1]!thsiFinD("ths_int_chg_ratio_index",E$1,$A$4,$A426,101)</f>
        <v>108.42875728177999</v>
      </c>
      <c r="F426" s="12">
        <f>[1]!thsiFinD("ths_adjustment_nvg_ratio_fund",F$1,$A$4,$A426,101)</f>
        <v>93.984039287906995</v>
      </c>
      <c r="G426" s="12">
        <f>[1]!thsiFinD("ths_adjustment_nvg_ratio_fund",G$1,$A$4,$A426,101)</f>
        <v>58.115777525539002</v>
      </c>
      <c r="H426" s="12">
        <f>[1]!thsiFinD("ths_adjustment_nvg_ratio_fund",H$1,$A$4,$A426,101)</f>
        <v>79.461538461537998</v>
      </c>
      <c r="I426" s="12">
        <f>[1]!thsiFinD("ths_adjustment_nvg_ratio_fund",I$1,$A$4,$A426,101)</f>
        <v>109.609375</v>
      </c>
      <c r="J426" s="32">
        <f t="shared" si="106"/>
        <v>0.71060838394898374</v>
      </c>
      <c r="K426" s="45">
        <f t="shared" si="107"/>
        <v>0.56828994221050744</v>
      </c>
      <c r="L426" s="45">
        <f t="shared" si="108"/>
        <v>0.85292682568746003</v>
      </c>
      <c r="M426" s="32">
        <f>[1]!thsiFinD("ths_int_chg_ratio_index",M$1,$A$4,$A426,101)/100</f>
        <v>0.59410427646725994</v>
      </c>
      <c r="N426" s="32">
        <f>[1]!thsiFinD("ths_int_chg_ratio_index",N$1,$A$4,$A426,101)/100</f>
        <v>0.19603598899335001</v>
      </c>
      <c r="O426" s="33">
        <f t="shared" si="101"/>
        <v>1.7106083839489838</v>
      </c>
      <c r="P426" s="33">
        <f t="shared" si="102"/>
        <v>1.5682899422105074</v>
      </c>
      <c r="Q426" s="33">
        <f t="shared" si="103"/>
        <v>1.85292682568746</v>
      </c>
      <c r="R426" s="33">
        <f t="shared" si="104"/>
        <v>1.5941042764672599</v>
      </c>
      <c r="S426" s="33">
        <f t="shared" si="105"/>
        <v>1.1960359889933501</v>
      </c>
      <c r="T426" s="32">
        <f t="shared" si="113"/>
        <v>-2.4595327465155692E-2</v>
      </c>
      <c r="U426" s="32">
        <f t="shared" si="114"/>
        <v>-1.5700515277350946E-2</v>
      </c>
      <c r="V426" s="32">
        <f t="shared" si="115"/>
        <v>-3.199910518883764E-2</v>
      </c>
      <c r="W426" s="32">
        <f t="shared" si="116"/>
        <v>-1.1925207553122652E-2</v>
      </c>
      <c r="X426" s="32">
        <f t="shared" si="116"/>
        <v>-1.4144506738847817E-2</v>
      </c>
      <c r="Y426" s="34">
        <f>MAX(O$4:O426)</f>
        <v>1.9063253038894747</v>
      </c>
      <c r="Z426" s="34">
        <f>MAX(P$4:P426)</f>
        <v>1.8284662292802096</v>
      </c>
      <c r="AA426" s="34">
        <f>MAX(Q$4:Q426)</f>
        <v>2.0782292813837224</v>
      </c>
      <c r="AB426" s="34">
        <f>MAX(R$4:R426)</f>
        <v>1.9075656212819299</v>
      </c>
      <c r="AC426" s="34">
        <f>MAX(S$4:S426)</f>
        <v>1.35899867745307</v>
      </c>
      <c r="AD426" s="35">
        <f t="shared" si="109"/>
        <v>-0.10266711538747864</v>
      </c>
      <c r="AE426" s="35">
        <f t="shared" si="110"/>
        <v>-0.14229209317807456</v>
      </c>
      <c r="AF426" s="35">
        <f t="shared" si="111"/>
        <v>-0.10841077917362996</v>
      </c>
      <c r="AG426" s="35">
        <f t="shared" si="112"/>
        <v>-0.16432532716961856</v>
      </c>
      <c r="AH426" s="35">
        <f t="shared" si="112"/>
        <v>-0.11991379473976527</v>
      </c>
    </row>
    <row r="427" spans="1:34">
      <c r="A427" s="28">
        <v>44469</v>
      </c>
      <c r="B427" s="12">
        <f>[1]!thsiFinD("ths_int_chg_ratio_index",B$1,$A$4,$A427,101)</f>
        <v>-15.988703467921001</v>
      </c>
      <c r="C427" s="12">
        <f>[1]!thsiFinD("ths_int_chg_ratio_index",C$1,$A$4,$A427,101)</f>
        <v>106.43512531749001</v>
      </c>
      <c r="D427" s="12">
        <f>[1]!thsiFinD("ths_int_chg_ratio_index",D$1,$A$4,$A427,101)</f>
        <v>34.224221980195999</v>
      </c>
      <c r="E427" s="12">
        <f>[1]!thsiFinD("ths_int_chg_ratio_index",E$1,$A$4,$A427,101)</f>
        <v>113.56835973509</v>
      </c>
      <c r="F427" s="12">
        <f>[1]!thsiFinD("ths_adjustment_nvg_ratio_fund",F$1,$A$4,$A427,101)</f>
        <v>97.483118477594005</v>
      </c>
      <c r="G427" s="12">
        <f>[1]!thsiFinD("ths_adjustment_nvg_ratio_fund",G$1,$A$4,$A427,101)</f>
        <v>61.918274687855003</v>
      </c>
      <c r="H427" s="12">
        <f>[1]!thsiFinD("ths_adjustment_nvg_ratio_fund",H$1,$A$4,$A427,101)</f>
        <v>87.538461538462002</v>
      </c>
      <c r="I427" s="12">
        <f>[1]!thsiFinD("ths_adjustment_nvg_ratio_fund",I$1,$A$4,$A427,101)</f>
        <v>116.6796875</v>
      </c>
      <c r="J427" s="32">
        <f t="shared" si="106"/>
        <v>0.75232318221095751</v>
      </c>
      <c r="K427" s="45">
        <f t="shared" si="107"/>
        <v>0.59559750891213747</v>
      </c>
      <c r="L427" s="45">
        <f t="shared" si="108"/>
        <v>0.90904885550977754</v>
      </c>
      <c r="M427" s="32">
        <f>[1]!thsiFinD("ths_int_chg_ratio_index",M$1,$A$4,$A427,101)/100</f>
        <v>0.61297829553309002</v>
      </c>
      <c r="N427" s="32">
        <f>[1]!thsiFinD("ths_int_chg_ratio_index",N$1,$A$4,$A427,101)/100</f>
        <v>0.20598310899615002</v>
      </c>
      <c r="O427" s="33">
        <f t="shared" si="101"/>
        <v>1.7523231822109575</v>
      </c>
      <c r="P427" s="33">
        <f t="shared" si="102"/>
        <v>1.5955975089121375</v>
      </c>
      <c r="Q427" s="33">
        <f t="shared" si="103"/>
        <v>1.9090488555097775</v>
      </c>
      <c r="R427" s="33">
        <f t="shared" si="104"/>
        <v>1.61297829553309</v>
      </c>
      <c r="S427" s="33">
        <f t="shared" si="105"/>
        <v>1.2059831089961501</v>
      </c>
      <c r="T427" s="32">
        <f t="shared" si="113"/>
        <v>2.4385942833785146E-2</v>
      </c>
      <c r="U427" s="32">
        <f t="shared" si="114"/>
        <v>1.7412320239164503E-2</v>
      </c>
      <c r="V427" s="32">
        <f t="shared" si="115"/>
        <v>3.0288314165614949E-2</v>
      </c>
      <c r="W427" s="32">
        <f t="shared" si="116"/>
        <v>1.1839889864455611E-2</v>
      </c>
      <c r="X427" s="32">
        <f t="shared" si="116"/>
        <v>8.3167397087875461E-3</v>
      </c>
      <c r="Y427" s="34">
        <f>MAX(O$4:O427)</f>
        <v>1.9063253038894747</v>
      </c>
      <c r="Z427" s="34">
        <f>MAX(P$4:P427)</f>
        <v>1.8284662292802096</v>
      </c>
      <c r="AA427" s="34">
        <f>MAX(Q$4:Q427)</f>
        <v>2.0782292813837224</v>
      </c>
      <c r="AB427" s="34">
        <f>MAX(R$4:R427)</f>
        <v>1.9075656212819299</v>
      </c>
      <c r="AC427" s="34">
        <f>MAX(S$4:S427)</f>
        <v>1.35899867745307</v>
      </c>
      <c r="AD427" s="35">
        <f t="shared" si="109"/>
        <v>-8.078480696044199E-2</v>
      </c>
      <c r="AE427" s="35">
        <f t="shared" si="110"/>
        <v>-0.12735740843282772</v>
      </c>
      <c r="AF427" s="35">
        <f t="shared" si="111"/>
        <v>-8.1406044746564987E-2</v>
      </c>
      <c r="AG427" s="35">
        <f t="shared" si="112"/>
        <v>-0.15443103108079193</v>
      </c>
      <c r="AH427" s="35">
        <f t="shared" si="112"/>
        <v>-0.11259434684932135</v>
      </c>
    </row>
    <row r="428" spans="1:34">
      <c r="A428" s="28">
        <v>44477</v>
      </c>
      <c r="B428" s="12">
        <f>[1]!thsiFinD("ths_int_chg_ratio_index",B$1,$A$4,$A428,101)</f>
        <v>-14.733833688501999</v>
      </c>
      <c r="C428" s="12">
        <f>[1]!thsiFinD("ths_int_chg_ratio_index",C$1,$A$4,$A428,101)</f>
        <v>103.92087208788</v>
      </c>
      <c r="D428" s="12">
        <f>[1]!thsiFinD("ths_int_chg_ratio_index",D$1,$A$4,$A428,101)</f>
        <v>33.806687185957003</v>
      </c>
      <c r="E428" s="12">
        <f>[1]!thsiFinD("ths_int_chg_ratio_index",E$1,$A$4,$A428,101)</f>
        <v>113.03857027561</v>
      </c>
      <c r="F428" s="12">
        <f>[1]!thsiFinD("ths_adjustment_nvg_ratio_fund",F$1,$A$4,$A428,101)</f>
        <v>96.807857581337998</v>
      </c>
      <c r="G428" s="12">
        <f>[1]!thsiFinD("ths_adjustment_nvg_ratio_fund",G$1,$A$4,$A428,101)</f>
        <v>60.272417707151</v>
      </c>
      <c r="H428" s="12">
        <f>[1]!thsiFinD("ths_adjustment_nvg_ratio_fund",H$1,$A$4,$A428,101)</f>
        <v>83.923076923077005</v>
      </c>
      <c r="I428" s="12">
        <f>[1]!thsiFinD("ths_adjustment_nvg_ratio_fund",I$1,$A$4,$A428,101)</f>
        <v>110.9375</v>
      </c>
      <c r="J428" s="32">
        <f t="shared" si="106"/>
        <v>0.73496643509063875</v>
      </c>
      <c r="K428" s="45">
        <f t="shared" si="107"/>
        <v>0.59008073965236252</v>
      </c>
      <c r="L428" s="45">
        <f t="shared" si="108"/>
        <v>0.87985213052891498</v>
      </c>
      <c r="M428" s="32">
        <f>[1]!thsiFinD("ths_int_chg_ratio_index",M$1,$A$4,$A428,101)/100</f>
        <v>0.61939803123934001</v>
      </c>
      <c r="N428" s="32">
        <f>[1]!thsiFinD("ths_int_chg_ratio_index",N$1,$A$4,$A428,101)/100</f>
        <v>0.2173863365192</v>
      </c>
      <c r="O428" s="33">
        <f t="shared" si="101"/>
        <v>1.7349664350906386</v>
      </c>
      <c r="P428" s="33">
        <f t="shared" si="102"/>
        <v>1.5900807396523624</v>
      </c>
      <c r="Q428" s="33">
        <f t="shared" si="103"/>
        <v>1.8798521305289149</v>
      </c>
      <c r="R428" s="33">
        <f t="shared" si="104"/>
        <v>1.6193980312393399</v>
      </c>
      <c r="S428" s="33">
        <f t="shared" si="105"/>
        <v>1.2173863365191999</v>
      </c>
      <c r="T428" s="32">
        <f t="shared" si="113"/>
        <v>-9.904992010902558E-3</v>
      </c>
      <c r="U428" s="32">
        <f t="shared" si="114"/>
        <v>-3.4574942797048758E-3</v>
      </c>
      <c r="V428" s="32">
        <f t="shared" si="115"/>
        <v>-1.5293859503174523E-2</v>
      </c>
      <c r="W428" s="32">
        <f t="shared" si="116"/>
        <v>3.9800508934486611E-3</v>
      </c>
      <c r="X428" s="32">
        <f t="shared" si="116"/>
        <v>9.4555449723849883E-3</v>
      </c>
      <c r="Y428" s="34">
        <f>MAX(O$4:O428)</f>
        <v>1.9063253038894747</v>
      </c>
      <c r="Z428" s="34">
        <f>MAX(P$4:P428)</f>
        <v>1.8284662292802096</v>
      </c>
      <c r="AA428" s="34">
        <f>MAX(Q$4:Q428)</f>
        <v>2.0782292813837224</v>
      </c>
      <c r="AB428" s="34">
        <f>MAX(R$4:R428)</f>
        <v>1.9075656212819299</v>
      </c>
      <c r="AC428" s="34">
        <f>MAX(S$4:S428)</f>
        <v>1.35899867745307</v>
      </c>
      <c r="AD428" s="35">
        <f t="shared" si="109"/>
        <v>-8.9889626103799136E-2</v>
      </c>
      <c r="AE428" s="35">
        <f t="shared" si="110"/>
        <v>-0.13037456520139812</v>
      </c>
      <c r="AF428" s="35">
        <f t="shared" si="111"/>
        <v>-9.5454891638676376E-2</v>
      </c>
      <c r="AG428" s="35">
        <f t="shared" si="112"/>
        <v>-0.15106562355057251</v>
      </c>
      <c r="AH428" s="35">
        <f t="shared" si="112"/>
        <v>-0.10420344278720639</v>
      </c>
    </row>
    <row r="429" spans="1:34">
      <c r="A429" s="28">
        <v>44480</v>
      </c>
      <c r="B429" s="12">
        <f>[1]!thsiFinD("ths_int_chg_ratio_index",B$1,$A$4,$A429,101)</f>
        <v>-12.832079790471999</v>
      </c>
      <c r="C429" s="12">
        <f>[1]!thsiFinD("ths_int_chg_ratio_index",C$1,$A$4,$A429,101)</f>
        <v>101.03224244735</v>
      </c>
      <c r="D429" s="12">
        <f>[1]!thsiFinD("ths_int_chg_ratio_index",D$1,$A$4,$A429,101)</f>
        <v>32.366355425403</v>
      </c>
      <c r="E429" s="12">
        <f>[1]!thsiFinD("ths_int_chg_ratio_index",E$1,$A$4,$A429,101)</f>
        <v>109.34330229466001</v>
      </c>
      <c r="F429" s="12">
        <f>[1]!thsiFinD("ths_adjustment_nvg_ratio_fund",F$1,$A$4,$A429,101)</f>
        <v>96.378146101902999</v>
      </c>
      <c r="G429" s="12">
        <f>[1]!thsiFinD("ths_adjustment_nvg_ratio_fund",G$1,$A$4,$A429,101)</f>
        <v>59.137343927354998</v>
      </c>
      <c r="H429" s="12">
        <f>[1]!thsiFinD("ths_adjustment_nvg_ratio_fund",H$1,$A$4,$A429,101)</f>
        <v>82.076923076922995</v>
      </c>
      <c r="I429" s="12">
        <f>[1]!thsiFinD("ths_adjustment_nvg_ratio_fund",I$1,$A$4,$A429,101)</f>
        <v>111.240234375</v>
      </c>
      <c r="J429" s="32">
        <f t="shared" si="106"/>
        <v>0.72342808482265242</v>
      </c>
      <c r="K429" s="45">
        <f t="shared" si="107"/>
        <v>0.57477455094235252</v>
      </c>
      <c r="L429" s="45">
        <f t="shared" si="108"/>
        <v>0.87208161870295242</v>
      </c>
      <c r="M429" s="32">
        <f>[1]!thsiFinD("ths_int_chg_ratio_index",M$1,$A$4,$A429,101)/100</f>
        <v>0.60019425600537002</v>
      </c>
      <c r="N429" s="32">
        <f>[1]!thsiFinD("ths_int_chg_ratio_index",N$1,$A$4,$A429,101)/100</f>
        <v>0.21852184335169</v>
      </c>
      <c r="O429" s="33">
        <f t="shared" si="101"/>
        <v>1.7234280848226524</v>
      </c>
      <c r="P429" s="33">
        <f t="shared" si="102"/>
        <v>1.5747745509423525</v>
      </c>
      <c r="Q429" s="33">
        <f t="shared" si="103"/>
        <v>1.8720816187029525</v>
      </c>
      <c r="R429" s="33">
        <f t="shared" si="104"/>
        <v>1.6001942560053699</v>
      </c>
      <c r="S429" s="33">
        <f t="shared" si="105"/>
        <v>1.21852184335169</v>
      </c>
      <c r="T429" s="32">
        <f t="shared" si="113"/>
        <v>-6.650474634331105E-3</v>
      </c>
      <c r="U429" s="32">
        <f t="shared" si="114"/>
        <v>-9.6260449726321973E-3</v>
      </c>
      <c r="V429" s="32">
        <f t="shared" si="115"/>
        <v>-4.1335760934431143E-3</v>
      </c>
      <c r="W429" s="32">
        <f t="shared" si="116"/>
        <v>-1.1858588724646735E-2</v>
      </c>
      <c r="X429" s="32">
        <f t="shared" si="116"/>
        <v>9.3274156151346155E-4</v>
      </c>
      <c r="Y429" s="34">
        <f>MAX(O$4:O429)</f>
        <v>1.9063253038894747</v>
      </c>
      <c r="Z429" s="34">
        <f>MAX(P$4:P429)</f>
        <v>1.8284662292802096</v>
      </c>
      <c r="AA429" s="34">
        <f>MAX(Q$4:Q429)</f>
        <v>2.0782292813837224</v>
      </c>
      <c r="AB429" s="34">
        <f>MAX(R$4:R429)</f>
        <v>1.9075656212819299</v>
      </c>
      <c r="AC429" s="34">
        <f>MAX(S$4:S429)</f>
        <v>1.35899867745307</v>
      </c>
      <c r="AD429" s="35">
        <f t="shared" si="109"/>
        <v>-9.5942292059837397E-2</v>
      </c>
      <c r="AE429" s="35">
        <f t="shared" si="110"/>
        <v>-0.13874561874611424</v>
      </c>
      <c r="AF429" s="35">
        <f t="shared" si="111"/>
        <v>-9.9193897674039633E-2</v>
      </c>
      <c r="AG429" s="35">
        <f t="shared" si="112"/>
        <v>-0.16113278717510071</v>
      </c>
      <c r="AH429" s="35">
        <f t="shared" si="112"/>
        <v>-0.10336789610763331</v>
      </c>
    </row>
    <row r="430" spans="1:34">
      <c r="A430" s="28">
        <v>44481</v>
      </c>
      <c r="B430" s="12">
        <f>[1]!thsiFinD("ths_int_chg_ratio_index",B$1,$A$4,$A430,101)</f>
        <v>-14.536743311692</v>
      </c>
      <c r="C430" s="12">
        <f>[1]!thsiFinD("ths_int_chg_ratio_index",C$1,$A$4,$A430,101)</f>
        <v>95.263664154701004</v>
      </c>
      <c r="D430" s="12">
        <f>[1]!thsiFinD("ths_int_chg_ratio_index",D$1,$A$4,$A430,101)</f>
        <v>29.386988667711002</v>
      </c>
      <c r="E430" s="12">
        <f>[1]!thsiFinD("ths_int_chg_ratio_index",E$1,$A$4,$A430,101)</f>
        <v>105.10603400639999</v>
      </c>
      <c r="F430" s="12">
        <f>[1]!thsiFinD("ths_adjustment_nvg_ratio_fund",F$1,$A$4,$A430,101)</f>
        <v>92.756292203805998</v>
      </c>
      <c r="G430" s="12">
        <f>[1]!thsiFinD("ths_adjustment_nvg_ratio_fund",G$1,$A$4,$A430,101)</f>
        <v>54.710556186151997</v>
      </c>
      <c r="H430" s="12">
        <f>[1]!thsiFinD("ths_adjustment_nvg_ratio_fund",H$1,$A$4,$A430,101)</f>
        <v>74.230769230768999</v>
      </c>
      <c r="I430" s="12">
        <f>[1]!thsiFinD("ths_adjustment_nvg_ratio_fund",I$1,$A$4,$A430,101)</f>
        <v>103.7890625</v>
      </c>
      <c r="J430" s="32">
        <f t="shared" si="106"/>
        <v>0.67588327954730865</v>
      </c>
      <c r="K430" s="45">
        <f t="shared" si="107"/>
        <v>0.53804985879279998</v>
      </c>
      <c r="L430" s="45">
        <f t="shared" si="108"/>
        <v>0.81371670030181742</v>
      </c>
      <c r="M430" s="32">
        <f>[1]!thsiFinD("ths_int_chg_ratio_index",M$1,$A$4,$A430,101)/100</f>
        <v>0.57276935545524998</v>
      </c>
      <c r="N430" s="32">
        <f>[1]!thsiFinD("ths_int_chg_ratio_index",N$1,$A$4,$A430,101)/100</f>
        <v>0.20298735812988</v>
      </c>
      <c r="O430" s="33">
        <f t="shared" si="101"/>
        <v>1.6758832795473086</v>
      </c>
      <c r="P430" s="33">
        <f t="shared" si="102"/>
        <v>1.5380498587928</v>
      </c>
      <c r="Q430" s="33">
        <f t="shared" si="103"/>
        <v>1.8137167003018173</v>
      </c>
      <c r="R430" s="33">
        <f t="shared" si="104"/>
        <v>1.57276935545525</v>
      </c>
      <c r="S430" s="33">
        <f t="shared" si="105"/>
        <v>1.20298735812988</v>
      </c>
      <c r="T430" s="32">
        <f t="shared" si="113"/>
        <v>-2.7587345067686009E-2</v>
      </c>
      <c r="U430" s="32">
        <f t="shared" si="114"/>
        <v>-2.3320603020652309E-2</v>
      </c>
      <c r="V430" s="32">
        <f t="shared" si="115"/>
        <v>-3.1176481739921491E-2</v>
      </c>
      <c r="W430" s="32">
        <f t="shared" si="116"/>
        <v>-1.7138482060660487E-2</v>
      </c>
      <c r="X430" s="32">
        <f t="shared" si="116"/>
        <v>-1.2748630897810198E-2</v>
      </c>
      <c r="Y430" s="34">
        <f>MAX(O$4:O430)</f>
        <v>1.9063253038894747</v>
      </c>
      <c r="Z430" s="34">
        <f>MAX(P$4:P430)</f>
        <v>1.8284662292802096</v>
      </c>
      <c r="AA430" s="34">
        <f>MAX(Q$4:Q430)</f>
        <v>2.0782292813837224</v>
      </c>
      <c r="AB430" s="34">
        <f>MAX(R$4:R430)</f>
        <v>1.9075656212819299</v>
      </c>
      <c r="AC430" s="34">
        <f>MAX(S$4:S430)</f>
        <v>1.35899867745307</v>
      </c>
      <c r="AD430" s="35">
        <f t="shared" si="109"/>
        <v>-0.12088284400988403</v>
      </c>
      <c r="AE430" s="35">
        <f t="shared" si="110"/>
        <v>-0.15883059027113366</v>
      </c>
      <c r="AF430" s="35">
        <f t="shared" si="111"/>
        <v>-0.12727786267441477</v>
      </c>
      <c r="AG430" s="35">
        <f t="shared" si="112"/>
        <v>-0.17550969785337645</v>
      </c>
      <c r="AH430" s="35">
        <f t="shared" si="112"/>
        <v>-0.11479872785128409</v>
      </c>
    </row>
    <row r="431" spans="1:34">
      <c r="A431" s="28">
        <v>44482</v>
      </c>
      <c r="B431" s="12">
        <f>[1]!thsiFinD("ths_int_chg_ratio_index",B$1,$A$4,$A431,101)</f>
        <v>-14.270867360101001</v>
      </c>
      <c r="C431" s="12">
        <f>[1]!thsiFinD("ths_int_chg_ratio_index",C$1,$A$4,$A431,101)</f>
        <v>99.569473936936006</v>
      </c>
      <c r="D431" s="12">
        <f>[1]!thsiFinD("ths_int_chg_ratio_index",D$1,$A$4,$A431,101)</f>
        <v>31.875261467963</v>
      </c>
      <c r="E431" s="12">
        <f>[1]!thsiFinD("ths_int_chg_ratio_index",E$1,$A$4,$A431,101)</f>
        <v>110.05918195256</v>
      </c>
      <c r="F431" s="12">
        <f>[1]!thsiFinD("ths_adjustment_nvg_ratio_fund",F$1,$A$4,$A431,101)</f>
        <v>95.395948434621999</v>
      </c>
      <c r="G431" s="12">
        <f>[1]!thsiFinD("ths_adjustment_nvg_ratio_fund",G$1,$A$4,$A431,101)</f>
        <v>57.718501702611</v>
      </c>
      <c r="H431" s="12">
        <f>[1]!thsiFinD("ths_adjustment_nvg_ratio_fund",H$1,$A$4,$A431,101)</f>
        <v>74.307692307691994</v>
      </c>
      <c r="I431" s="12">
        <f>[1]!thsiFinD("ths_adjustment_nvg_ratio_fund",I$1,$A$4,$A431,101)</f>
        <v>112.021484375</v>
      </c>
      <c r="J431" s="32">
        <f t="shared" si="106"/>
        <v>0.70834584602160366</v>
      </c>
      <c r="K431" s="45">
        <f t="shared" si="107"/>
        <v>0.56808262499339501</v>
      </c>
      <c r="L431" s="45">
        <f t="shared" si="108"/>
        <v>0.84860906704981243</v>
      </c>
      <c r="M431" s="32">
        <f>[1]!thsiFinD("ths_int_chg_ratio_index",M$1,$A$4,$A431,101)/100</f>
        <v>0.59434702315137</v>
      </c>
      <c r="N431" s="32">
        <f>[1]!thsiFinD("ths_int_chg_ratio_index",N$1,$A$4,$A431,101)/100</f>
        <v>0.21474997165379001</v>
      </c>
      <c r="O431" s="33">
        <f t="shared" si="101"/>
        <v>1.7083458460216037</v>
      </c>
      <c r="P431" s="33">
        <f t="shared" si="102"/>
        <v>1.568082624993395</v>
      </c>
      <c r="Q431" s="33">
        <f t="shared" si="103"/>
        <v>1.8486090670498125</v>
      </c>
      <c r="R431" s="33">
        <f t="shared" si="104"/>
        <v>1.5943470231513701</v>
      </c>
      <c r="S431" s="33">
        <f t="shared" si="105"/>
        <v>1.21474997165379</v>
      </c>
      <c r="T431" s="32">
        <f t="shared" si="113"/>
        <v>1.937042207561368E-2</v>
      </c>
      <c r="U431" s="32">
        <f t="shared" si="114"/>
        <v>1.9526523167569865E-2</v>
      </c>
      <c r="V431" s="32">
        <f t="shared" si="115"/>
        <v>1.9238046792086516E-2</v>
      </c>
      <c r="W431" s="32">
        <f t="shared" si="116"/>
        <v>1.3719537210765687E-2</v>
      </c>
      <c r="X431" s="32">
        <f t="shared" si="116"/>
        <v>9.7778363541538571E-3</v>
      </c>
      <c r="Y431" s="34">
        <f>MAX(O$4:O431)</f>
        <v>1.9063253038894747</v>
      </c>
      <c r="Z431" s="34">
        <f>MAX(P$4:P431)</f>
        <v>1.8284662292802096</v>
      </c>
      <c r="AA431" s="34">
        <f>MAX(Q$4:Q431)</f>
        <v>2.0782292813837224</v>
      </c>
      <c r="AB431" s="34">
        <f>MAX(R$4:R431)</f>
        <v>1.9075656212819299</v>
      </c>
      <c r="AC431" s="34">
        <f>MAX(S$4:S431)</f>
        <v>1.35899867745307</v>
      </c>
      <c r="AD431" s="35">
        <f t="shared" si="109"/>
        <v>-0.10385397364444238</v>
      </c>
      <c r="AE431" s="35">
        <f t="shared" si="110"/>
        <v>-0.14240547630421196</v>
      </c>
      <c r="AF431" s="35">
        <f t="shared" si="111"/>
        <v>-0.11048839336005534</v>
      </c>
      <c r="AG431" s="35">
        <f t="shared" si="112"/>
        <v>-0.16419807247316054</v>
      </c>
      <c r="AH431" s="35">
        <f t="shared" si="112"/>
        <v>-0.10614337467172508</v>
      </c>
    </row>
    <row r="432" spans="1:34">
      <c r="A432" s="28">
        <v>44483</v>
      </c>
      <c r="B432" s="12">
        <f>[1]!thsiFinD("ths_int_chg_ratio_index",B$1,$A$4,$A432,101)</f>
        <v>-14.622208643206999</v>
      </c>
      <c r="C432" s="12">
        <f>[1]!thsiFinD("ths_int_chg_ratio_index",C$1,$A$4,$A432,101)</f>
        <v>99.498347822515001</v>
      </c>
      <c r="D432" s="12">
        <f>[1]!thsiFinD("ths_int_chg_ratio_index",D$1,$A$4,$A432,101)</f>
        <v>32.120926125653</v>
      </c>
      <c r="E432" s="12">
        <f>[1]!thsiFinD("ths_int_chg_ratio_index",E$1,$A$4,$A432,101)</f>
        <v>110.36791408143</v>
      </c>
      <c r="F432" s="12">
        <f>[1]!thsiFinD("ths_adjustment_nvg_ratio_fund",F$1,$A$4,$A432,101)</f>
        <v>96.193984039287997</v>
      </c>
      <c r="G432" s="12">
        <f>[1]!thsiFinD("ths_adjustment_nvg_ratio_fund",G$1,$A$4,$A432,101)</f>
        <v>58.399545970487999</v>
      </c>
      <c r="H432" s="12">
        <f>[1]!thsiFinD("ths_adjustment_nvg_ratio_fund",H$1,$A$4,$A432,101)</f>
        <v>76.461538461537998</v>
      </c>
      <c r="I432" s="12">
        <f>[1]!thsiFinD("ths_adjustment_nvg_ratio_fund",I$1,$A$4,$A432,101)</f>
        <v>114.150390625</v>
      </c>
      <c r="J432" s="32">
        <f t="shared" si="106"/>
        <v>0.71571304810338132</v>
      </c>
      <c r="K432" s="45">
        <f t="shared" si="107"/>
        <v>0.56841244846597749</v>
      </c>
      <c r="L432" s="45">
        <f t="shared" si="108"/>
        <v>0.86301364774078504</v>
      </c>
      <c r="M432" s="32">
        <f>[1]!thsiFinD("ths_int_chg_ratio_index",M$1,$A$4,$A432,101)/100</f>
        <v>0.58442803973498003</v>
      </c>
      <c r="N432" s="32">
        <f>[1]!thsiFinD("ths_int_chg_ratio_index",N$1,$A$4,$A432,101)/100</f>
        <v>0.21089097119138001</v>
      </c>
      <c r="O432" s="33">
        <f t="shared" si="101"/>
        <v>1.7157130481033813</v>
      </c>
      <c r="P432" s="33">
        <f t="shared" si="102"/>
        <v>1.5684124484659776</v>
      </c>
      <c r="Q432" s="33">
        <f t="shared" si="103"/>
        <v>1.863013647740785</v>
      </c>
      <c r="R432" s="33">
        <f t="shared" si="104"/>
        <v>1.5844280397349801</v>
      </c>
      <c r="S432" s="33">
        <f t="shared" si="105"/>
        <v>1.21089097119138</v>
      </c>
      <c r="T432" s="32">
        <f t="shared" si="113"/>
        <v>4.3124769489353287E-3</v>
      </c>
      <c r="U432" s="32">
        <f t="shared" si="114"/>
        <v>2.1033551888494095E-4</v>
      </c>
      <c r="V432" s="32">
        <f t="shared" si="115"/>
        <v>7.7921183811786587E-3</v>
      </c>
      <c r="W432" s="32">
        <f t="shared" si="116"/>
        <v>-6.221345335963413E-3</v>
      </c>
      <c r="X432" s="32">
        <f t="shared" si="116"/>
        <v>-3.1767858015722128E-3</v>
      </c>
      <c r="Y432" s="34">
        <f>MAX(O$4:O432)</f>
        <v>1.9063253038894747</v>
      </c>
      <c r="Z432" s="34">
        <f>MAX(P$4:P432)</f>
        <v>1.8284662292802096</v>
      </c>
      <c r="AA432" s="34">
        <f>MAX(Q$4:Q432)</f>
        <v>2.0782292813837224</v>
      </c>
      <c r="AB432" s="34">
        <f>MAX(R$4:R432)</f>
        <v>1.9075656212819299</v>
      </c>
      <c r="AC432" s="34">
        <f>MAX(S$4:S432)</f>
        <v>1.35899867745307</v>
      </c>
      <c r="AD432" s="35">
        <f t="shared" si="109"/>
        <v>-9.9989364562903971E-2</v>
      </c>
      <c r="AE432" s="35">
        <f t="shared" si="110"/>
        <v>-0.14222509371507741</v>
      </c>
      <c r="AF432" s="35">
        <f t="shared" si="111"/>
        <v>-0.1035572136196844</v>
      </c>
      <c r="AG432" s="35">
        <f t="shared" si="112"/>
        <v>-0.16939788489676888</v>
      </c>
      <c r="AH432" s="35">
        <f t="shared" si="112"/>
        <v>-0.10898296570770916</v>
      </c>
    </row>
    <row r="433" spans="1:34">
      <c r="A433" s="28">
        <v>44484</v>
      </c>
      <c r="B433" s="12">
        <f>[1]!thsiFinD("ths_int_chg_ratio_index",B$1,$A$4,$A433,101)</f>
        <v>-14.694234790204</v>
      </c>
      <c r="C433" s="12">
        <f>[1]!thsiFinD("ths_int_chg_ratio_index",C$1,$A$4,$A433,101)</f>
        <v>107.28301977143001</v>
      </c>
      <c r="D433" s="12">
        <f>[1]!thsiFinD("ths_int_chg_ratio_index",D$1,$A$4,$A433,101)</f>
        <v>33.679731189850003</v>
      </c>
      <c r="E433" s="12">
        <f>[1]!thsiFinD("ths_int_chg_ratio_index",E$1,$A$4,$A433,101)</f>
        <v>115.32808147609001</v>
      </c>
      <c r="F433" s="12">
        <f>[1]!thsiFinD("ths_adjustment_nvg_ratio_fund",F$1,$A$4,$A433,101)</f>
        <v>97.483118477594005</v>
      </c>
      <c r="G433" s="12">
        <f>[1]!thsiFinD("ths_adjustment_nvg_ratio_fund",G$1,$A$4,$A433,101)</f>
        <v>63.337116912599001</v>
      </c>
      <c r="H433" s="12">
        <f>[1]!thsiFinD("ths_adjustment_nvg_ratio_fund",H$1,$A$4,$A433,101)</f>
        <v>78.692307692308006</v>
      </c>
      <c r="I433" s="12">
        <f>[1]!thsiFinD("ths_adjustment_nvg_ratio_fund",I$1,$A$4,$A433,101)</f>
        <v>120.56640625</v>
      </c>
      <c r="J433" s="32">
        <f t="shared" si="106"/>
        <v>0.75209443372458384</v>
      </c>
      <c r="K433" s="45">
        <f t="shared" si="107"/>
        <v>0.60399149411791508</v>
      </c>
      <c r="L433" s="45">
        <f t="shared" si="108"/>
        <v>0.90019737333125249</v>
      </c>
      <c r="M433" s="32">
        <f>[1]!thsiFinD("ths_int_chg_ratio_index",M$1,$A$4,$A433,101)/100</f>
        <v>0.59330251828909997</v>
      </c>
      <c r="N433" s="32">
        <f>[1]!thsiFinD("ths_int_chg_ratio_index",N$1,$A$4,$A433,101)/100</f>
        <v>0.21501186464377001</v>
      </c>
      <c r="O433" s="33">
        <f t="shared" si="101"/>
        <v>1.7520944337245838</v>
      </c>
      <c r="P433" s="33">
        <f t="shared" si="102"/>
        <v>1.6039914941179152</v>
      </c>
      <c r="Q433" s="33">
        <f t="shared" si="103"/>
        <v>1.9001973733312525</v>
      </c>
      <c r="R433" s="33">
        <f t="shared" si="104"/>
        <v>1.5933025182891001</v>
      </c>
      <c r="S433" s="33">
        <f t="shared" si="105"/>
        <v>1.21501186464377</v>
      </c>
      <c r="T433" s="32">
        <f t="shared" si="113"/>
        <v>2.1204819571326361E-2</v>
      </c>
      <c r="U433" s="32">
        <f t="shared" si="114"/>
        <v>2.2684750868138259E-2</v>
      </c>
      <c r="V433" s="32">
        <f t="shared" si="115"/>
        <v>1.9958912075367152E-2</v>
      </c>
      <c r="W433" s="32">
        <f t="shared" si="116"/>
        <v>5.6010612861940867E-3</v>
      </c>
      <c r="X433" s="32">
        <f t="shared" si="116"/>
        <v>3.4031911628966682E-3</v>
      </c>
      <c r="Y433" s="34">
        <f>MAX(O$4:O433)</f>
        <v>1.9063253038894747</v>
      </c>
      <c r="Z433" s="34">
        <f>MAX(P$4:P433)</f>
        <v>1.8284662292802096</v>
      </c>
      <c r="AA433" s="34">
        <f>MAX(Q$4:Q433)</f>
        <v>2.0782292813837224</v>
      </c>
      <c r="AB433" s="34">
        <f>MAX(R$4:R433)</f>
        <v>1.9075656212819299</v>
      </c>
      <c r="AC433" s="34">
        <f>MAX(S$4:S433)</f>
        <v>1.35899867745307</v>
      </c>
      <c r="AD433" s="35">
        <f t="shared" si="109"/>
        <v>-8.0904801426185613E-2</v>
      </c>
      <c r="AE433" s="35">
        <f t="shared" si="110"/>
        <v>-0.12276668366506316</v>
      </c>
      <c r="AF433" s="35">
        <f t="shared" si="111"/>
        <v>-8.5665190865722551E-2</v>
      </c>
      <c r="AG433" s="35">
        <f t="shared" si="112"/>
        <v>-0.16474563154563326</v>
      </c>
      <c r="AH433" s="35">
        <f t="shared" si="112"/>
        <v>-0.10595066441061518</v>
      </c>
    </row>
    <row r="434" spans="1:34">
      <c r="A434" s="28">
        <v>44487</v>
      </c>
      <c r="B434" s="12">
        <f>[1]!thsiFinD("ths_int_chg_ratio_index",B$1,$A$4,$A434,101)</f>
        <v>-15.10439154829</v>
      </c>
      <c r="C434" s="12">
        <f>[1]!thsiFinD("ths_int_chg_ratio_index",C$1,$A$4,$A434,101)</f>
        <v>106.33940160488</v>
      </c>
      <c r="D434" s="12">
        <f>[1]!thsiFinD("ths_int_chg_ratio_index",D$1,$A$4,$A434,101)</f>
        <v>32.641351566513002</v>
      </c>
      <c r="E434" s="12">
        <f>[1]!thsiFinD("ths_int_chg_ratio_index",E$1,$A$4,$A434,101)</f>
        <v>115.83722243741001</v>
      </c>
      <c r="F434" s="12">
        <f>[1]!thsiFinD("ths_adjustment_nvg_ratio_fund",F$1,$A$4,$A434,101)</f>
        <v>97.114794352363006</v>
      </c>
      <c r="G434" s="12">
        <f>[1]!thsiFinD("ths_adjustment_nvg_ratio_fund",G$1,$A$4,$A434,101)</f>
        <v>64.018161180476994</v>
      </c>
      <c r="H434" s="12">
        <f>[1]!thsiFinD("ths_adjustment_nvg_ratio_fund",H$1,$A$4,$A434,101)</f>
        <v>83.230769230768999</v>
      </c>
      <c r="I434" s="12">
        <f>[1]!thsiFinD("ths_adjustment_nvg_ratio_fund",I$1,$A$4,$A434,101)</f>
        <v>123.515625</v>
      </c>
      <c r="J434" s="32">
        <f t="shared" si="106"/>
        <v>0.75949116728015253</v>
      </c>
      <c r="K434" s="45">
        <f t="shared" si="107"/>
        <v>0.5992839601512826</v>
      </c>
      <c r="L434" s="45">
        <f t="shared" si="108"/>
        <v>0.91969837440902258</v>
      </c>
      <c r="M434" s="32">
        <f>[1]!thsiFinD("ths_int_chg_ratio_index",M$1,$A$4,$A434,101)/100</f>
        <v>0.56695282032933003</v>
      </c>
      <c r="N434" s="32">
        <f>[1]!thsiFinD("ths_int_chg_ratio_index",N$1,$A$4,$A434,101)/100</f>
        <v>0.20609110444334</v>
      </c>
      <c r="O434" s="33">
        <f t="shared" si="101"/>
        <v>1.7594911672801525</v>
      </c>
      <c r="P434" s="33">
        <f t="shared" si="102"/>
        <v>1.5992839601512827</v>
      </c>
      <c r="Q434" s="33">
        <f t="shared" si="103"/>
        <v>1.9196983744090226</v>
      </c>
      <c r="R434" s="33">
        <f t="shared" si="104"/>
        <v>1.5669528203293299</v>
      </c>
      <c r="S434" s="33">
        <f t="shared" si="105"/>
        <v>1.20609110444334</v>
      </c>
      <c r="T434" s="32">
        <f t="shared" si="113"/>
        <v>4.2216523340268264E-3</v>
      </c>
      <c r="U434" s="32">
        <f t="shared" si="114"/>
        <v>-2.9348871137382382E-3</v>
      </c>
      <c r="V434" s="32">
        <f t="shared" si="115"/>
        <v>1.0262618689753644E-2</v>
      </c>
      <c r="W434" s="32">
        <f t="shared" si="116"/>
        <v>-1.653778717933907E-2</v>
      </c>
      <c r="X434" s="32">
        <f t="shared" si="116"/>
        <v>-7.3421177685746297E-3</v>
      </c>
      <c r="Y434" s="34">
        <f>MAX(O$4:O434)</f>
        <v>1.9063253038894747</v>
      </c>
      <c r="Z434" s="34">
        <f>MAX(P$4:P434)</f>
        <v>1.8284662292802096</v>
      </c>
      <c r="AA434" s="34">
        <f>MAX(Q$4:Q434)</f>
        <v>2.0782292813837224</v>
      </c>
      <c r="AB434" s="34">
        <f>MAX(R$4:R434)</f>
        <v>1.9075656212819299</v>
      </c>
      <c r="AC434" s="34">
        <f>MAX(S$4:S434)</f>
        <v>1.35899867745307</v>
      </c>
      <c r="AD434" s="35">
        <f t="shared" si="109"/>
        <v>-7.7024701035933729E-2</v>
      </c>
      <c r="AE434" s="35">
        <f t="shared" si="110"/>
        <v>-0.12534126442091653</v>
      </c>
      <c r="AF434" s="35">
        <f t="shared" si="111"/>
        <v>-7.6281721364808708E-2</v>
      </c>
      <c r="AG434" s="35">
        <f t="shared" si="112"/>
        <v>-0.17855889053174478</v>
      </c>
      <c r="AH434" s="35">
        <f t="shared" si="112"/>
        <v>-0.11251487992342823</v>
      </c>
    </row>
    <row r="435" spans="1:34">
      <c r="A435" s="28">
        <v>44488</v>
      </c>
      <c r="B435" s="12">
        <f>[1]!thsiFinD("ths_int_chg_ratio_index",B$1,$A$4,$A435,101)</f>
        <v>-14.64698734665</v>
      </c>
      <c r="C435" s="12">
        <f>[1]!thsiFinD("ths_int_chg_ratio_index",C$1,$A$4,$A435,101)</f>
        <v>105.75054415431001</v>
      </c>
      <c r="D435" s="12">
        <f>[1]!thsiFinD("ths_int_chg_ratio_index",D$1,$A$4,$A435,101)</f>
        <v>34.035474717947999</v>
      </c>
      <c r="E435" s="12">
        <f>[1]!thsiFinD("ths_int_chg_ratio_index",E$1,$A$4,$A435,101)</f>
        <v>116.9181394389</v>
      </c>
      <c r="F435" s="12">
        <f>[1]!thsiFinD("ths_adjustment_nvg_ratio_fund",F$1,$A$4,$A435,101)</f>
        <v>97.237569060772998</v>
      </c>
      <c r="G435" s="12">
        <f>[1]!thsiFinD("ths_adjustment_nvg_ratio_fund",G$1,$A$4,$A435,101)</f>
        <v>63.791146424517997</v>
      </c>
      <c r="H435" s="12">
        <f>[1]!thsiFinD("ths_adjustment_nvg_ratio_fund",H$1,$A$4,$A435,101)</f>
        <v>85.230769230768999</v>
      </c>
      <c r="I435" s="12">
        <f>[1]!thsiFinD("ths_adjustment_nvg_ratio_fund",I$1,$A$4,$A435,101)</f>
        <v>125.5078125</v>
      </c>
      <c r="J435" s="32">
        <f t="shared" si="106"/>
        <v>0.76728058522570997</v>
      </c>
      <c r="K435" s="45">
        <f t="shared" si="107"/>
        <v>0.60514292741126996</v>
      </c>
      <c r="L435" s="45">
        <f t="shared" si="108"/>
        <v>0.92941824304014997</v>
      </c>
      <c r="M435" s="32">
        <f>[1]!thsiFinD("ths_int_chg_ratio_index",M$1,$A$4,$A435,101)/100</f>
        <v>0.58594562200538003</v>
      </c>
      <c r="N435" s="32">
        <f>[1]!thsiFinD("ths_int_chg_ratio_index",N$1,$A$4,$A435,101)/100</f>
        <v>0.21723967091721</v>
      </c>
      <c r="O435" s="33">
        <f t="shared" si="101"/>
        <v>1.7672805852257101</v>
      </c>
      <c r="P435" s="33">
        <f t="shared" si="102"/>
        <v>1.6051429274112698</v>
      </c>
      <c r="Q435" s="33">
        <f t="shared" si="103"/>
        <v>1.9294182430401499</v>
      </c>
      <c r="R435" s="33">
        <f t="shared" si="104"/>
        <v>1.58594562200538</v>
      </c>
      <c r="S435" s="33">
        <f t="shared" si="105"/>
        <v>1.21723967091721</v>
      </c>
      <c r="T435" s="32">
        <f t="shared" si="113"/>
        <v>4.4270855633783412E-3</v>
      </c>
      <c r="U435" s="32">
        <f t="shared" si="114"/>
        <v>3.6634940423168061E-3</v>
      </c>
      <c r="V435" s="32">
        <f t="shared" si="115"/>
        <v>5.0632269947716857E-3</v>
      </c>
      <c r="W435" s="32">
        <f t="shared" si="116"/>
        <v>1.2120851010726907E-2</v>
      </c>
      <c r="X435" s="32">
        <f t="shared" si="116"/>
        <v>9.2435525250105233E-3</v>
      </c>
      <c r="Y435" s="34">
        <f>MAX(O$4:O435)</f>
        <v>1.9063253038894747</v>
      </c>
      <c r="Z435" s="34">
        <f>MAX(P$4:P435)</f>
        <v>1.8284662292802096</v>
      </c>
      <c r="AA435" s="34">
        <f>MAX(Q$4:Q435)</f>
        <v>2.0782292813837224</v>
      </c>
      <c r="AB435" s="34">
        <f>MAX(R$4:R435)</f>
        <v>1.9075656212819299</v>
      </c>
      <c r="AC435" s="34">
        <f>MAX(S$4:S435)</f>
        <v>1.35899867745307</v>
      </c>
      <c r="AD435" s="35">
        <f t="shared" si="109"/>
        <v>-7.2938610414535088E-2</v>
      </c>
      <c r="AE435" s="35">
        <f t="shared" si="110"/>
        <v>-0.12213695735406216</v>
      </c>
      <c r="AF435" s="35">
        <f t="shared" si="111"/>
        <v>-7.1604726040858879E-2</v>
      </c>
      <c r="AG435" s="35">
        <f t="shared" si="112"/>
        <v>-0.1686023252297939</v>
      </c>
      <c r="AH435" s="35">
        <f t="shared" si="112"/>
        <v>-0.10431136460083523</v>
      </c>
    </row>
    <row r="436" spans="1:34">
      <c r="A436" s="28">
        <v>44489</v>
      </c>
      <c r="B436" s="12">
        <f>[1]!thsiFinD("ths_int_chg_ratio_index",B$1,$A$4,$A436,101)</f>
        <v>-15.042289136239001</v>
      </c>
      <c r="C436" s="12">
        <f>[1]!thsiFinD("ths_int_chg_ratio_index",C$1,$A$4,$A436,101)</f>
        <v>104.83583772087</v>
      </c>
      <c r="D436" s="12">
        <f>[1]!thsiFinD("ths_int_chg_ratio_index",D$1,$A$4,$A436,101)</f>
        <v>34.702508543002999</v>
      </c>
      <c r="E436" s="12">
        <f>[1]!thsiFinD("ths_int_chg_ratio_index",E$1,$A$4,$A436,101)</f>
        <v>115.91406555656999</v>
      </c>
      <c r="F436" s="12">
        <f>[1]!thsiFinD("ths_adjustment_nvg_ratio_fund",F$1,$A$4,$A436,101)</f>
        <v>97.360343769183999</v>
      </c>
      <c r="G436" s="12">
        <f>[1]!thsiFinD("ths_adjustment_nvg_ratio_fund",G$1,$A$4,$A436,101)</f>
        <v>64.755959137344007</v>
      </c>
      <c r="H436" s="12">
        <f>[1]!thsiFinD("ths_adjustment_nvg_ratio_fund",H$1,$A$4,$A436,101)</f>
        <v>86.923076923077005</v>
      </c>
      <c r="I436" s="12">
        <f>[1]!thsiFinD("ths_adjustment_nvg_ratio_fund",I$1,$A$4,$A436,101)</f>
        <v>129.12109375</v>
      </c>
      <c r="J436" s="32">
        <f t="shared" si="106"/>
        <v>0.77321324532976132</v>
      </c>
      <c r="K436" s="45">
        <f t="shared" si="107"/>
        <v>0.60102530671051002</v>
      </c>
      <c r="L436" s="45">
        <f t="shared" si="108"/>
        <v>0.94540118394901251</v>
      </c>
      <c r="M436" s="32">
        <f>[1]!thsiFinD("ths_int_chg_ratio_index",M$1,$A$4,$A436,101)/100</f>
        <v>0.57616321414989002</v>
      </c>
      <c r="N436" s="32">
        <f>[1]!thsiFinD("ths_int_chg_ratio_index",N$1,$A$4,$A436,101)/100</f>
        <v>0.21482496273420001</v>
      </c>
      <c r="O436" s="33">
        <f t="shared" si="101"/>
        <v>1.7732132453297613</v>
      </c>
      <c r="P436" s="33">
        <f t="shared" si="102"/>
        <v>1.60102530671051</v>
      </c>
      <c r="Q436" s="33">
        <f t="shared" si="103"/>
        <v>1.9454011839490124</v>
      </c>
      <c r="R436" s="33">
        <f t="shared" si="104"/>
        <v>1.57616321414989</v>
      </c>
      <c r="S436" s="33">
        <f t="shared" si="105"/>
        <v>1.2148249627342</v>
      </c>
      <c r="T436" s="32">
        <f t="shared" si="113"/>
        <v>3.3569429515876159E-3</v>
      </c>
      <c r="U436" s="32">
        <f t="shared" si="114"/>
        <v>-2.5652673232038348E-3</v>
      </c>
      <c r="V436" s="32">
        <f t="shared" si="115"/>
        <v>8.2838135103762145E-3</v>
      </c>
      <c r="W436" s="32">
        <f t="shared" si="116"/>
        <v>-6.1681861721843978E-3</v>
      </c>
      <c r="X436" s="32">
        <f t="shared" si="116"/>
        <v>-1.9837573821352983E-3</v>
      </c>
      <c r="Y436" s="34">
        <f>MAX(O$4:O436)</f>
        <v>1.9063253038894747</v>
      </c>
      <c r="Z436" s="34">
        <f>MAX(P$4:P436)</f>
        <v>1.8284662292802096</v>
      </c>
      <c r="AA436" s="34">
        <f>MAX(Q$4:Q436)</f>
        <v>2.0782292813837224</v>
      </c>
      <c r="AB436" s="34">
        <f>MAX(R$4:R436)</f>
        <v>1.9075656212819299</v>
      </c>
      <c r="AC436" s="34">
        <f>MAX(S$4:S436)</f>
        <v>1.35899867745307</v>
      </c>
      <c r="AD436" s="35">
        <f t="shared" si="109"/>
        <v>-6.9826518217077083E-2</v>
      </c>
      <c r="AE436" s="35">
        <f t="shared" si="110"/>
        <v>-0.12438891073161007</v>
      </c>
      <c r="AF436" s="35">
        <f t="shared" si="111"/>
        <v>-6.3914072727466631E-2</v>
      </c>
      <c r="AG436" s="35">
        <f t="shared" si="112"/>
        <v>-0.17373054087089779</v>
      </c>
      <c r="AH436" s="35">
        <f t="shared" si="112"/>
        <v>-0.10608819354340293</v>
      </c>
    </row>
    <row r="437" spans="1:34">
      <c r="A437" s="28">
        <v>44490</v>
      </c>
      <c r="B437" s="12">
        <f>[1]!thsiFinD("ths_int_chg_ratio_index",B$1,$A$4,$A437,101)</f>
        <v>-16.184856612297001</v>
      </c>
      <c r="C437" s="12">
        <f>[1]!thsiFinD("ths_int_chg_ratio_index",C$1,$A$4,$A437,101)</f>
        <v>100.51252537904</v>
      </c>
      <c r="D437" s="12">
        <f>[1]!thsiFinD("ths_int_chg_ratio_index",D$1,$A$4,$A437,101)</f>
        <v>33.605338467274997</v>
      </c>
      <c r="E437" s="12">
        <f>[1]!thsiFinD("ths_int_chg_ratio_index",E$1,$A$4,$A437,101)</f>
        <v>116.20926621847001</v>
      </c>
      <c r="F437" s="12">
        <f>[1]!thsiFinD("ths_adjustment_nvg_ratio_fund",F$1,$A$4,$A437,101)</f>
        <v>96.378146101902999</v>
      </c>
      <c r="G437" s="12">
        <f>[1]!thsiFinD("ths_adjustment_nvg_ratio_fund",G$1,$A$4,$A437,101)</f>
        <v>62.315550510782998</v>
      </c>
      <c r="H437" s="12">
        <f>[1]!thsiFinD("ths_adjustment_nvg_ratio_fund",H$1,$A$4,$A437,101)</f>
        <v>90.153846153846004</v>
      </c>
      <c r="I437" s="12">
        <f>[1]!thsiFinD("ths_adjustment_nvg_ratio_fund",I$1,$A$4,$A437,101)</f>
        <v>125.966796875</v>
      </c>
      <c r="J437" s="32">
        <f t="shared" si="106"/>
        <v>0.76119576636752495</v>
      </c>
      <c r="K437" s="45">
        <f t="shared" si="107"/>
        <v>0.58535568363121993</v>
      </c>
      <c r="L437" s="45">
        <f t="shared" si="108"/>
        <v>0.93703584910382998</v>
      </c>
      <c r="M437" s="32">
        <f>[1]!thsiFinD("ths_int_chg_ratio_index",M$1,$A$4,$A437,101)/100</f>
        <v>0.56819226554121005</v>
      </c>
      <c r="N437" s="32">
        <f>[1]!thsiFinD("ths_int_chg_ratio_index",N$1,$A$4,$A437,101)/100</f>
        <v>0.21731461593431001</v>
      </c>
      <c r="O437" s="33">
        <f t="shared" si="101"/>
        <v>1.7611957663675248</v>
      </c>
      <c r="P437" s="33">
        <f t="shared" si="102"/>
        <v>1.5853556836312199</v>
      </c>
      <c r="Q437" s="33">
        <f t="shared" si="103"/>
        <v>1.93703584910383</v>
      </c>
      <c r="R437" s="33">
        <f t="shared" si="104"/>
        <v>1.5681922655412102</v>
      </c>
      <c r="S437" s="33">
        <f t="shared" si="105"/>
        <v>1.21731461593431</v>
      </c>
      <c r="T437" s="32">
        <f t="shared" si="113"/>
        <v>-6.7772327969508606E-3</v>
      </c>
      <c r="U437" s="32">
        <f t="shared" si="114"/>
        <v>-9.7872425961118559E-3</v>
      </c>
      <c r="V437" s="32">
        <f t="shared" si="115"/>
        <v>-4.3000564172586131E-3</v>
      </c>
      <c r="W437" s="32">
        <f t="shared" si="116"/>
        <v>-5.0571847744708132E-3</v>
      </c>
      <c r="X437" s="32">
        <f t="shared" si="116"/>
        <v>2.0493925268925128E-3</v>
      </c>
      <c r="Y437" s="34">
        <f>MAX(O$4:O437)</f>
        <v>1.9063253038894747</v>
      </c>
      <c r="Z437" s="34">
        <f>MAX(P$4:P437)</f>
        <v>1.8284662292802096</v>
      </c>
      <c r="AA437" s="34">
        <f>MAX(Q$4:Q437)</f>
        <v>2.0782292813837224</v>
      </c>
      <c r="AB437" s="34">
        <f>MAX(R$4:R437)</f>
        <v>1.9075656212819299</v>
      </c>
      <c r="AC437" s="34">
        <f>MAX(S$4:S437)</f>
        <v>1.35899867745307</v>
      </c>
      <c r="AD437" s="35">
        <f t="shared" si="109"/>
        <v>-7.613052044467028E-2</v>
      </c>
      <c r="AE437" s="35">
        <f t="shared" si="110"/>
        <v>-0.13295872888212545</v>
      </c>
      <c r="AF437" s="35">
        <f t="shared" si="111"/>
        <v>-6.7939295026140378E-2</v>
      </c>
      <c r="AG437" s="35">
        <f t="shared" si="112"/>
        <v>-0.17790913819921572</v>
      </c>
      <c r="AH437" s="35">
        <f t="shared" si="112"/>
        <v>-0.10425621736754986</v>
      </c>
    </row>
    <row r="438" spans="1:34">
      <c r="A438" s="28">
        <v>44491</v>
      </c>
      <c r="B438" s="12">
        <f>[1]!thsiFinD("ths_int_chg_ratio_index",B$1,$A$4,$A438,101)</f>
        <v>-16.190710175292001</v>
      </c>
      <c r="C438" s="12">
        <f>[1]!thsiFinD("ths_int_chg_ratio_index",C$1,$A$4,$A438,101)</f>
        <v>107.21792114490999</v>
      </c>
      <c r="D438" s="12">
        <f>[1]!thsiFinD("ths_int_chg_ratio_index",D$1,$A$4,$A438,101)</f>
        <v>34.167373230819003</v>
      </c>
      <c r="E438" s="12">
        <f>[1]!thsiFinD("ths_int_chg_ratio_index",E$1,$A$4,$A438,101)</f>
        <v>116.5592693216</v>
      </c>
      <c r="F438" s="12">
        <f>[1]!thsiFinD("ths_adjustment_nvg_ratio_fund",F$1,$A$4,$A438,101)</f>
        <v>95.211786372006998</v>
      </c>
      <c r="G438" s="12">
        <f>[1]!thsiFinD("ths_adjustment_nvg_ratio_fund",G$1,$A$4,$A438,101)</f>
        <v>63.450624290579</v>
      </c>
      <c r="H438" s="12">
        <f>[1]!thsiFinD("ths_adjustment_nvg_ratio_fund",H$1,$A$4,$A438,101)</f>
        <v>86.384615384615003</v>
      </c>
      <c r="I438" s="12">
        <f>[1]!thsiFinD("ths_adjustment_nvg_ratio_fund",I$1,$A$4,$A438,101)</f>
        <v>125.087890625</v>
      </c>
      <c r="J438" s="32">
        <f t="shared" si="106"/>
        <v>0.76486096274279758</v>
      </c>
      <c r="K438" s="45">
        <f t="shared" si="107"/>
        <v>0.60438463380509244</v>
      </c>
      <c r="L438" s="45">
        <f t="shared" si="108"/>
        <v>0.9253372916805026</v>
      </c>
      <c r="M438" s="32">
        <f>[1]!thsiFinD("ths_int_chg_ratio_index",M$1,$A$4,$A438,101)/100</f>
        <v>0.57441285706884004</v>
      </c>
      <c r="N438" s="32">
        <f>[1]!thsiFinD("ths_int_chg_ratio_index",N$1,$A$4,$A438,101)/100</f>
        <v>0.22026566235122999</v>
      </c>
      <c r="O438" s="33">
        <f t="shared" si="101"/>
        <v>1.7648609627427976</v>
      </c>
      <c r="P438" s="33">
        <f t="shared" si="102"/>
        <v>1.6043846338050924</v>
      </c>
      <c r="Q438" s="33">
        <f t="shared" si="103"/>
        <v>1.9253372916805027</v>
      </c>
      <c r="R438" s="33">
        <f t="shared" si="104"/>
        <v>1.57441285706884</v>
      </c>
      <c r="S438" s="33">
        <f t="shared" si="105"/>
        <v>1.22026566235123</v>
      </c>
      <c r="T438" s="32">
        <f t="shared" si="113"/>
        <v>2.081084025560731E-3</v>
      </c>
      <c r="U438" s="32">
        <f t="shared" si="114"/>
        <v>1.2002953261748273E-2</v>
      </c>
      <c r="V438" s="32">
        <f t="shared" si="115"/>
        <v>-6.0394119338263996E-3</v>
      </c>
      <c r="W438" s="32">
        <f t="shared" si="116"/>
        <v>3.966727590945629E-3</v>
      </c>
      <c r="X438" s="32">
        <f t="shared" si="116"/>
        <v>2.4242265543283903E-3</v>
      </c>
      <c r="Y438" s="34">
        <f>MAX(O$4:O438)</f>
        <v>1.9063253038894747</v>
      </c>
      <c r="Z438" s="34">
        <f>MAX(P$4:P438)</f>
        <v>1.8284662292802096</v>
      </c>
      <c r="AA438" s="34">
        <f>MAX(Q$4:Q438)</f>
        <v>2.0782292813837224</v>
      </c>
      <c r="AB438" s="34">
        <f>MAX(R$4:R438)</f>
        <v>1.9075656212819299</v>
      </c>
      <c r="AC438" s="34">
        <f>MAX(S$4:S438)</f>
        <v>1.35899867745307</v>
      </c>
      <c r="AD438" s="35">
        <f t="shared" si="109"/>
        <v>-7.4207870429064515E-2</v>
      </c>
      <c r="AE438" s="35">
        <f t="shared" si="110"/>
        <v>-0.12255167302889081</v>
      </c>
      <c r="AF438" s="35">
        <f t="shared" si="111"/>
        <v>-7.3568393570810131E-2</v>
      </c>
      <c r="AG438" s="35">
        <f t="shared" si="112"/>
        <v>-0.17464812769544624</v>
      </c>
      <c r="AH438" s="35">
        <f t="shared" si="112"/>
        <v>-0.10208473150381769</v>
      </c>
    </row>
    <row r="439" spans="1:34">
      <c r="A439" s="28">
        <v>44494</v>
      </c>
      <c r="B439" s="12">
        <f>[1]!thsiFinD("ths_int_chg_ratio_index",B$1,$A$4,$A439,101)</f>
        <v>-14.870439455538</v>
      </c>
      <c r="C439" s="12">
        <f>[1]!thsiFinD("ths_int_chg_ratio_index",C$1,$A$4,$A439,101)</f>
        <v>109.26232027092</v>
      </c>
      <c r="D439" s="12">
        <f>[1]!thsiFinD("ths_int_chg_ratio_index",D$1,$A$4,$A439,101)</f>
        <v>35.361098901917998</v>
      </c>
      <c r="E439" s="12">
        <f>[1]!thsiFinD("ths_int_chg_ratio_index",E$1,$A$4,$A439,101)</f>
        <v>120.55119519935</v>
      </c>
      <c r="F439" s="12">
        <f>[1]!thsiFinD("ths_adjustment_nvg_ratio_fund",F$1,$A$4,$A439,101)</f>
        <v>98.956414978514005</v>
      </c>
      <c r="G439" s="12">
        <f>[1]!thsiFinD("ths_adjustment_nvg_ratio_fund",G$1,$A$4,$A439,101)</f>
        <v>66.345062429058004</v>
      </c>
      <c r="H439" s="12">
        <f>[1]!thsiFinD("ths_adjustment_nvg_ratio_fund",H$1,$A$4,$A439,101)</f>
        <v>90.923076923077005</v>
      </c>
      <c r="I439" s="12">
        <f>[1]!thsiFinD("ths_adjustment_nvg_ratio_fund",I$1,$A$4,$A439,101)</f>
        <v>130.087890625</v>
      </c>
      <c r="J439" s="32">
        <f t="shared" si="106"/>
        <v>0.79577077484037373</v>
      </c>
      <c r="K439" s="45">
        <f t="shared" si="107"/>
        <v>0.62576043729162489</v>
      </c>
      <c r="L439" s="45">
        <f t="shared" si="108"/>
        <v>0.96578111238912256</v>
      </c>
      <c r="M439" s="32">
        <f>[1]!thsiFinD("ths_int_chg_ratio_index",M$1,$A$4,$A439,101)/100</f>
        <v>0.58288758081372005</v>
      </c>
      <c r="N439" s="32">
        <f>[1]!thsiFinD("ths_int_chg_ratio_index",N$1,$A$4,$A439,101)/100</f>
        <v>0.22720229122624999</v>
      </c>
      <c r="O439" s="33">
        <f t="shared" si="101"/>
        <v>1.7957707748403737</v>
      </c>
      <c r="P439" s="33">
        <f t="shared" si="102"/>
        <v>1.6257604372916248</v>
      </c>
      <c r="Q439" s="33">
        <f t="shared" si="103"/>
        <v>1.9657811123891227</v>
      </c>
      <c r="R439" s="33">
        <f t="shared" si="104"/>
        <v>1.5828875808137202</v>
      </c>
      <c r="S439" s="33">
        <f t="shared" si="105"/>
        <v>1.2272022912262499</v>
      </c>
      <c r="T439" s="32">
        <f t="shared" si="113"/>
        <v>1.7514021075937247E-2</v>
      </c>
      <c r="U439" s="32">
        <f t="shared" si="114"/>
        <v>1.3323365878814108E-2</v>
      </c>
      <c r="V439" s="32">
        <f t="shared" si="115"/>
        <v>2.1006096377699679E-2</v>
      </c>
      <c r="W439" s="32">
        <f t="shared" si="116"/>
        <v>5.3827836242761329E-3</v>
      </c>
      <c r="X439" s="32">
        <f t="shared" si="116"/>
        <v>5.684523533715069E-3</v>
      </c>
      <c r="Y439" s="34">
        <f>MAX(O$4:O439)</f>
        <v>1.9063253038894747</v>
      </c>
      <c r="Z439" s="34">
        <f>MAX(P$4:P439)</f>
        <v>1.8284662292802096</v>
      </c>
      <c r="AA439" s="34">
        <f>MAX(Q$4:Q439)</f>
        <v>2.0782292813837224</v>
      </c>
      <c r="AB439" s="34">
        <f>MAX(R$4:R439)</f>
        <v>1.9075656212819299</v>
      </c>
      <c r="AC439" s="34">
        <f>MAX(S$4:S439)</f>
        <v>1.35899867745307</v>
      </c>
      <c r="AD439" s="35">
        <f t="shared" si="109"/>
        <v>-5.7993527559822344E-2</v>
      </c>
      <c r="AE439" s="35">
        <f t="shared" si="110"/>
        <v>-0.11086110792890147</v>
      </c>
      <c r="AF439" s="35">
        <f t="shared" si="111"/>
        <v>-5.4107681958811438E-2</v>
      </c>
      <c r="AG439" s="35">
        <f t="shared" si="112"/>
        <v>-0.17020543715293956</v>
      </c>
      <c r="AH439" s="35">
        <f t="shared" si="112"/>
        <v>-9.6980511028769145E-2</v>
      </c>
    </row>
    <row r="440" spans="1:34">
      <c r="A440" s="28">
        <v>44495</v>
      </c>
      <c r="B440" s="12">
        <f>[1]!thsiFinD("ths_int_chg_ratio_index",B$1,$A$4,$A440,101)</f>
        <v>-14.045724589878001</v>
      </c>
      <c r="C440" s="12">
        <f>[1]!thsiFinD("ths_int_chg_ratio_index",C$1,$A$4,$A440,101)</f>
        <v>108.97370815932</v>
      </c>
      <c r="D440" s="12">
        <f>[1]!thsiFinD("ths_int_chg_ratio_index",D$1,$A$4,$A440,101)</f>
        <v>34.950889623598002</v>
      </c>
      <c r="E440" s="12">
        <f>[1]!thsiFinD("ths_int_chg_ratio_index",E$1,$A$4,$A440,101)</f>
        <v>120.04233397508</v>
      </c>
      <c r="F440" s="12">
        <f>[1]!thsiFinD("ths_adjustment_nvg_ratio_fund",F$1,$A$4,$A440,101)</f>
        <v>97.360343769183999</v>
      </c>
      <c r="G440" s="12">
        <f>[1]!thsiFinD("ths_adjustment_nvg_ratio_fund",G$1,$A$4,$A440,101)</f>
        <v>66.345062429058004</v>
      </c>
      <c r="H440" s="12">
        <f>[1]!thsiFinD("ths_adjustment_nvg_ratio_fund",H$1,$A$4,$A440,101)</f>
        <v>88.615384615384997</v>
      </c>
      <c r="I440" s="12">
        <f>[1]!thsiFinD("ths_adjustment_nvg_ratio_fund",I$1,$A$4,$A440,101)</f>
        <v>132.28515625</v>
      </c>
      <c r="J440" s="32">
        <f t="shared" si="106"/>
        <v>0.7931589427896838</v>
      </c>
      <c r="K440" s="45">
        <f t="shared" si="107"/>
        <v>0.62480301792030002</v>
      </c>
      <c r="L440" s="45">
        <f t="shared" si="108"/>
        <v>0.96151486765906757</v>
      </c>
      <c r="M440" s="32">
        <f>[1]!thsiFinD("ths_int_chg_ratio_index",M$1,$A$4,$A440,101)/100</f>
        <v>0.58719005315399997</v>
      </c>
      <c r="N440" s="32">
        <f>[1]!thsiFinD("ths_int_chg_ratio_index",N$1,$A$4,$A440,101)/100</f>
        <v>0.22406061177106001</v>
      </c>
      <c r="O440" s="33">
        <f t="shared" si="101"/>
        <v>1.7931589427896837</v>
      </c>
      <c r="P440" s="33">
        <f t="shared" si="102"/>
        <v>1.6248030179202999</v>
      </c>
      <c r="Q440" s="33">
        <f t="shared" si="103"/>
        <v>1.9615148676590675</v>
      </c>
      <c r="R440" s="33">
        <f t="shared" si="104"/>
        <v>1.587190053154</v>
      </c>
      <c r="S440" s="33">
        <f t="shared" si="105"/>
        <v>1.22406061177106</v>
      </c>
      <c r="T440" s="32">
        <f t="shared" si="113"/>
        <v>-1.4544351023433322E-3</v>
      </c>
      <c r="U440" s="32">
        <f t="shared" si="114"/>
        <v>-5.8890556650514903E-4</v>
      </c>
      <c r="V440" s="32">
        <f t="shared" si="115"/>
        <v>-2.1702542074332198E-3</v>
      </c>
      <c r="W440" s="32">
        <f t="shared" si="116"/>
        <v>2.7181161773144336E-3</v>
      </c>
      <c r="X440" s="32">
        <f t="shared" si="116"/>
        <v>-2.5600338898086328E-3</v>
      </c>
      <c r="Y440" s="34">
        <f>MAX(O$4:O440)</f>
        <v>1.9063253038894747</v>
      </c>
      <c r="Z440" s="34">
        <f>MAX(P$4:P440)</f>
        <v>1.8284662292802096</v>
      </c>
      <c r="AA440" s="34">
        <f>MAX(Q$4:Q440)</f>
        <v>2.0782292813837224</v>
      </c>
      <c r="AB440" s="34">
        <f>MAX(R$4:R440)</f>
        <v>1.9075656212819299</v>
      </c>
      <c r="AC440" s="34">
        <f>MAX(S$4:S440)</f>
        <v>1.35899867745307</v>
      </c>
      <c r="AD440" s="35">
        <f t="shared" si="109"/>
        <v>-5.9363614839973988E-2</v>
      </c>
      <c r="AE440" s="35">
        <f t="shared" si="110"/>
        <v>-0.11138472677183842</v>
      </c>
      <c r="AF440" s="35">
        <f t="shared" si="111"/>
        <v>-5.6160508741819104E-2</v>
      </c>
      <c r="AG440" s="35">
        <f t="shared" si="112"/>
        <v>-0.16794995912781752</v>
      </c>
      <c r="AH440" s="35">
        <f t="shared" si="112"/>
        <v>-9.9292271523693132E-2</v>
      </c>
    </row>
    <row r="441" spans="1:34">
      <c r="A441" s="28">
        <v>44496</v>
      </c>
      <c r="B441" s="12">
        <f>[1]!thsiFinD("ths_int_chg_ratio_index",B$1,$A$4,$A441,101)</f>
        <v>-14.804154271173999</v>
      </c>
      <c r="C441" s="12">
        <f>[1]!thsiFinD("ths_int_chg_ratio_index",C$1,$A$4,$A441,101)</f>
        <v>106.02819080689</v>
      </c>
      <c r="D441" s="12">
        <f>[1]!thsiFinD("ths_int_chg_ratio_index",D$1,$A$4,$A441,101)</f>
        <v>33.547705191426999</v>
      </c>
      <c r="E441" s="12">
        <f>[1]!thsiFinD("ths_int_chg_ratio_index",E$1,$A$4,$A441,101)</f>
        <v>119.38919998975</v>
      </c>
      <c r="F441" s="12">
        <f>[1]!thsiFinD("ths_adjustment_nvg_ratio_fund",F$1,$A$4,$A441,101)</f>
        <v>98.403928790668999</v>
      </c>
      <c r="G441" s="12">
        <f>[1]!thsiFinD("ths_adjustment_nvg_ratio_fund",G$1,$A$4,$A441,101)</f>
        <v>67.480136208854006</v>
      </c>
      <c r="H441" s="12">
        <f>[1]!thsiFinD("ths_adjustment_nvg_ratio_fund",H$1,$A$4,$A441,101)</f>
        <v>90.384615384615003</v>
      </c>
      <c r="I441" s="12">
        <f>[1]!thsiFinD("ths_adjustment_nvg_ratio_fund",I$1,$A$4,$A441,101)</f>
        <v>134.501953125</v>
      </c>
      <c r="J441" s="32">
        <f t="shared" si="106"/>
        <v>0.79366446903253873</v>
      </c>
      <c r="K441" s="45">
        <f t="shared" si="107"/>
        <v>0.61040235429223244</v>
      </c>
      <c r="L441" s="45">
        <f t="shared" si="108"/>
        <v>0.97692658377284503</v>
      </c>
      <c r="M441" s="32">
        <f>[1]!thsiFinD("ths_int_chg_ratio_index",M$1,$A$4,$A441,101)/100</f>
        <v>0.55092019861625996</v>
      </c>
      <c r="N441" s="32">
        <f>[1]!thsiFinD("ths_int_chg_ratio_index",N$1,$A$4,$A441,101)/100</f>
        <v>0.20966545663706002</v>
      </c>
      <c r="O441" s="33">
        <f t="shared" si="101"/>
        <v>1.7936644690325387</v>
      </c>
      <c r="P441" s="33">
        <f t="shared" si="102"/>
        <v>1.6104023542922326</v>
      </c>
      <c r="Q441" s="33">
        <f t="shared" si="103"/>
        <v>1.9769265837728449</v>
      </c>
      <c r="R441" s="33">
        <f t="shared" si="104"/>
        <v>1.55092019861626</v>
      </c>
      <c r="S441" s="33">
        <f t="shared" si="105"/>
        <v>1.2096654566370599</v>
      </c>
      <c r="T441" s="32">
        <f t="shared" si="113"/>
        <v>2.8191937189259164E-4</v>
      </c>
      <c r="U441" s="32">
        <f t="shared" si="114"/>
        <v>-8.863021221181544E-3</v>
      </c>
      <c r="V441" s="32">
        <f t="shared" si="115"/>
        <v>7.8570478194592841E-3</v>
      </c>
      <c r="W441" s="32">
        <f t="shared" si="116"/>
        <v>-2.2851614062012304E-2</v>
      </c>
      <c r="X441" s="32">
        <f t="shared" si="116"/>
        <v>-1.1760165301922476E-2</v>
      </c>
      <c r="Y441" s="34">
        <f>MAX(O$4:O441)</f>
        <v>1.9063253038894747</v>
      </c>
      <c r="Z441" s="34">
        <f>MAX(P$4:P441)</f>
        <v>1.8284662292802096</v>
      </c>
      <c r="AA441" s="34">
        <f>MAX(Q$4:Q441)</f>
        <v>2.0782292813837224</v>
      </c>
      <c r="AB441" s="34">
        <f>MAX(R$4:R441)</f>
        <v>1.9075656212819299</v>
      </c>
      <c r="AC441" s="34">
        <f>MAX(S$4:S441)</f>
        <v>1.35899867745307</v>
      </c>
      <c r="AD441" s="35">
        <f t="shared" si="109"/>
        <v>-5.9098431221090153E-2</v>
      </c>
      <c r="AE441" s="35">
        <f t="shared" si="110"/>
        <v>-0.11926054279592557</v>
      </c>
      <c r="AF441" s="35">
        <f t="shared" si="111"/>
        <v>-4.8744716725109494E-2</v>
      </c>
      <c r="AG441" s="35">
        <f t="shared" si="112"/>
        <v>-0.1869636455421102</v>
      </c>
      <c r="AH441" s="35">
        <f t="shared" si="112"/>
        <v>-0.10988474329929354</v>
      </c>
    </row>
    <row r="442" spans="1:34">
      <c r="A442" s="28">
        <v>44497</v>
      </c>
      <c r="B442" s="12">
        <f>[1]!thsiFinD("ths_int_chg_ratio_index",B$1,$A$4,$A442,101)</f>
        <v>-15.672554765959999</v>
      </c>
      <c r="C442" s="12">
        <f>[1]!thsiFinD("ths_int_chg_ratio_index",C$1,$A$4,$A442,101)</f>
        <v>103.30794861786001</v>
      </c>
      <c r="D442" s="12">
        <f>[1]!thsiFinD("ths_int_chg_ratio_index",D$1,$A$4,$A442,101)</f>
        <v>33.013982026891</v>
      </c>
      <c r="E442" s="12">
        <f>[1]!thsiFinD("ths_int_chg_ratio_index",E$1,$A$4,$A442,101)</f>
        <v>117.68909476958</v>
      </c>
      <c r="F442" s="12">
        <f>[1]!thsiFinD("ths_adjustment_nvg_ratio_fund",F$1,$A$4,$A442,101)</f>
        <v>96.009821976672995</v>
      </c>
      <c r="G442" s="12">
        <f>[1]!thsiFinD("ths_adjustment_nvg_ratio_fund",G$1,$A$4,$A442,101)</f>
        <v>65.947786606129</v>
      </c>
      <c r="H442" s="12">
        <f>[1]!thsiFinD("ths_adjustment_nvg_ratio_fund",H$1,$A$4,$A442,101)</f>
        <v>83.923076923077005</v>
      </c>
      <c r="I442" s="12">
        <f>[1]!thsiFinD("ths_adjustment_nvg_ratio_fund",I$1,$A$4,$A442,101)</f>
        <v>132.041015625</v>
      </c>
      <c r="J442" s="32">
        <f t="shared" si="106"/>
        <v>0.77032521472406246</v>
      </c>
      <c r="K442" s="45">
        <f t="shared" si="107"/>
        <v>0.59584617662092754</v>
      </c>
      <c r="L442" s="45">
        <f t="shared" si="108"/>
        <v>0.94480425282719749</v>
      </c>
      <c r="M442" s="32">
        <f>[1]!thsiFinD("ths_int_chg_ratio_index",M$1,$A$4,$A442,101)/100</f>
        <v>0.54460829601213001</v>
      </c>
      <c r="N442" s="32">
        <f>[1]!thsiFinD("ths_int_chg_ratio_index",N$1,$A$4,$A442,101)/100</f>
        <v>0.19921712167972999</v>
      </c>
      <c r="O442" s="33">
        <f t="shared" si="101"/>
        <v>1.7703252147240625</v>
      </c>
      <c r="P442" s="33">
        <f t="shared" si="102"/>
        <v>1.5958461766209275</v>
      </c>
      <c r="Q442" s="33">
        <f t="shared" si="103"/>
        <v>1.9448042528271974</v>
      </c>
      <c r="R442" s="33">
        <f t="shared" si="104"/>
        <v>1.5446082960121301</v>
      </c>
      <c r="S442" s="33">
        <f t="shared" si="105"/>
        <v>1.19921712167973</v>
      </c>
      <c r="T442" s="32">
        <f t="shared" si="113"/>
        <v>-1.301205142401296E-2</v>
      </c>
      <c r="U442" s="32">
        <f t="shared" si="114"/>
        <v>-9.0388452503861183E-3</v>
      </c>
      <c r="V442" s="32">
        <f t="shared" si="115"/>
        <v>-1.6248621071372371E-2</v>
      </c>
      <c r="W442" s="32">
        <f t="shared" si="116"/>
        <v>-4.0697790961529146E-3</v>
      </c>
      <c r="X442" s="32">
        <f t="shared" si="116"/>
        <v>-8.6373756479555253E-3</v>
      </c>
      <c r="Y442" s="34">
        <f>MAX(O$4:O442)</f>
        <v>1.9063253038894747</v>
      </c>
      <c r="Z442" s="34">
        <f>MAX(P$4:P442)</f>
        <v>1.8284662292802096</v>
      </c>
      <c r="AA442" s="34">
        <f>MAX(Q$4:Q442)</f>
        <v>2.0782292813837224</v>
      </c>
      <c r="AB442" s="34">
        <f>MAX(R$4:R442)</f>
        <v>1.9075656212819299</v>
      </c>
      <c r="AC442" s="34">
        <f>MAX(S$4:S442)</f>
        <v>1.35899867745307</v>
      </c>
      <c r="AD442" s="35">
        <f t="shared" si="109"/>
        <v>-7.1341490818975783E-2</v>
      </c>
      <c r="AE442" s="35">
        <f t="shared" si="110"/>
        <v>-0.12722141045550228</v>
      </c>
      <c r="AF442" s="35">
        <f t="shared" si="111"/>
        <v>-6.4201303365184148E-2</v>
      </c>
      <c r="AG442" s="35">
        <f t="shared" si="112"/>
        <v>-0.19027252390189531</v>
      </c>
      <c r="AH442" s="35">
        <f t="shared" si="112"/>
        <v>-0.11757300314139396</v>
      </c>
    </row>
    <row r="443" spans="1:34">
      <c r="A443" s="28">
        <v>44498</v>
      </c>
      <c r="B443" s="12">
        <f>[1]!thsiFinD("ths_int_chg_ratio_index",B$1,$A$4,$A443,101)</f>
        <v>-14.458192967183001</v>
      </c>
      <c r="C443" s="12">
        <f>[1]!thsiFinD("ths_int_chg_ratio_index",C$1,$A$4,$A443,101)</f>
        <v>108.22558796014</v>
      </c>
      <c r="D443" s="12">
        <f>[1]!thsiFinD("ths_int_chg_ratio_index",D$1,$A$4,$A443,101)</f>
        <v>36.919011567254003</v>
      </c>
      <c r="E443" s="12">
        <f>[1]!thsiFinD("ths_int_chg_ratio_index",E$1,$A$4,$A443,101)</f>
        <v>122.67482232467999</v>
      </c>
      <c r="F443" s="12">
        <f>[1]!thsiFinD("ths_adjustment_nvg_ratio_fund",F$1,$A$4,$A443,101)</f>
        <v>97.237569060772998</v>
      </c>
      <c r="G443" s="12">
        <f>[1]!thsiFinD("ths_adjustment_nvg_ratio_fund",G$1,$A$4,$A443,101)</f>
        <v>69.977298524404006</v>
      </c>
      <c r="H443" s="12">
        <f>[1]!thsiFinD("ths_adjustment_nvg_ratio_fund",H$1,$A$4,$A443,101)</f>
        <v>87.461538461537998</v>
      </c>
      <c r="I443" s="12">
        <f>[1]!thsiFinD("ths_adjustment_nvg_ratio_fund",I$1,$A$4,$A443,101)</f>
        <v>135.966796875</v>
      </c>
      <c r="J443" s="32">
        <f t="shared" si="106"/>
        <v>0.8050055397582575</v>
      </c>
      <c r="K443" s="45">
        <f t="shared" si="107"/>
        <v>0.63340307221222758</v>
      </c>
      <c r="L443" s="45">
        <f t="shared" si="108"/>
        <v>0.97660800730428743</v>
      </c>
      <c r="M443" s="32">
        <f>[1]!thsiFinD("ths_int_chg_ratio_index",M$1,$A$4,$A443,101)/100</f>
        <v>0.57615294898604996</v>
      </c>
      <c r="N443" s="32">
        <f>[1]!thsiFinD("ths_int_chg_ratio_index",N$1,$A$4,$A443,101)/100</f>
        <v>0.21057096932673999</v>
      </c>
      <c r="O443" s="33">
        <f t="shared" si="101"/>
        <v>1.8050055397582576</v>
      </c>
      <c r="P443" s="33">
        <f t="shared" si="102"/>
        <v>1.6334030722122277</v>
      </c>
      <c r="Q443" s="33">
        <f t="shared" si="103"/>
        <v>1.9766080073042875</v>
      </c>
      <c r="R443" s="33">
        <f t="shared" si="104"/>
        <v>1.57615294898605</v>
      </c>
      <c r="S443" s="33">
        <f t="shared" si="105"/>
        <v>1.2105709693267399</v>
      </c>
      <c r="T443" s="32">
        <f t="shared" si="113"/>
        <v>1.9589804599603244E-2</v>
      </c>
      <c r="U443" s="32">
        <f t="shared" si="114"/>
        <v>2.3534157703610115E-2</v>
      </c>
      <c r="V443" s="32">
        <f t="shared" si="115"/>
        <v>1.635319052334272E-2</v>
      </c>
      <c r="W443" s="32">
        <f t="shared" si="116"/>
        <v>2.0422428816005755E-2</v>
      </c>
      <c r="X443" s="32">
        <f t="shared" si="116"/>
        <v>9.4677164307883643E-3</v>
      </c>
      <c r="Y443" s="34">
        <f>MAX(O$4:O443)</f>
        <v>1.9063253038894747</v>
      </c>
      <c r="Z443" s="34">
        <f>MAX(P$4:P443)</f>
        <v>1.8284662292802096</v>
      </c>
      <c r="AA443" s="34">
        <f>MAX(Q$4:Q443)</f>
        <v>2.0782292813837224</v>
      </c>
      <c r="AB443" s="34">
        <f>MAX(R$4:R443)</f>
        <v>1.9075656212819299</v>
      </c>
      <c r="AC443" s="34">
        <f>MAX(S$4:S443)</f>
        <v>1.35899867745307</v>
      </c>
      <c r="AD443" s="35">
        <f t="shared" si="109"/>
        <v>-5.314925208436061E-2</v>
      </c>
      <c r="AE443" s="35">
        <f t="shared" si="110"/>
        <v>-0.10668130148882771</v>
      </c>
      <c r="AF443" s="35">
        <f t="shared" si="111"/>
        <v>-4.8898008987619312E-2</v>
      </c>
      <c r="AG443" s="35">
        <f t="shared" si="112"/>
        <v>-0.17373592216091771</v>
      </c>
      <c r="AH443" s="35">
        <f t="shared" si="112"/>
        <v>-0.1092184345642645</v>
      </c>
    </row>
    <row r="444" spans="1:34">
      <c r="A444" s="28">
        <v>44501</v>
      </c>
      <c r="B444" s="12">
        <f>[1]!thsiFinD("ths_int_chg_ratio_index",B$1,$A$4,$A444,101)</f>
        <v>-12.804509260378</v>
      </c>
      <c r="C444" s="12">
        <f>[1]!thsiFinD("ths_int_chg_ratio_index",C$1,$A$4,$A444,101)</f>
        <v>110.17090695900001</v>
      </c>
      <c r="D444" s="12">
        <f>[1]!thsiFinD("ths_int_chg_ratio_index",D$1,$A$4,$A444,101)</f>
        <v>37.704773667055001</v>
      </c>
      <c r="E444" s="12">
        <f>[1]!thsiFinD("ths_int_chg_ratio_index",E$1,$A$4,$A444,101)</f>
        <v>121.02034026695</v>
      </c>
      <c r="F444" s="12">
        <f>[1]!thsiFinD("ths_adjustment_nvg_ratio_fund",F$1,$A$4,$A444,101)</f>
        <v>96.255371393492993</v>
      </c>
      <c r="G444" s="12">
        <f>[1]!thsiFinD("ths_adjustment_nvg_ratio_fund",G$1,$A$4,$A444,101)</f>
        <v>70.998864926219994</v>
      </c>
      <c r="H444" s="12">
        <f>[1]!thsiFinD("ths_adjustment_nvg_ratio_fund",H$1,$A$4,$A444,101)</f>
        <v>88.923076923077005</v>
      </c>
      <c r="I444" s="12">
        <f>[1]!thsiFinD("ths_adjustment_nvg_ratio_fund",I$1,$A$4,$A444,101)</f>
        <v>134.775390625</v>
      </c>
      <c r="J444" s="32">
        <f t="shared" si="106"/>
        <v>0.80880526937552122</v>
      </c>
      <c r="K444" s="45">
        <f t="shared" si="107"/>
        <v>0.64022877908156739</v>
      </c>
      <c r="L444" s="45">
        <f t="shared" si="108"/>
        <v>0.97738175966947494</v>
      </c>
      <c r="M444" s="32">
        <f>[1]!thsiFinD("ths_int_chg_ratio_index",M$1,$A$4,$A444,101)/100</f>
        <v>0.57564770739785998</v>
      </c>
      <c r="N444" s="32">
        <f>[1]!thsiFinD("ths_int_chg_ratio_index",N$1,$A$4,$A444,101)/100</f>
        <v>0.20876860385103002</v>
      </c>
      <c r="O444" s="33">
        <f t="shared" si="101"/>
        <v>1.8088052693755212</v>
      </c>
      <c r="P444" s="33">
        <f t="shared" si="102"/>
        <v>1.6402287790815673</v>
      </c>
      <c r="Q444" s="33">
        <f t="shared" si="103"/>
        <v>1.9773817596694749</v>
      </c>
      <c r="R444" s="33">
        <f t="shared" si="104"/>
        <v>1.5756477073978599</v>
      </c>
      <c r="S444" s="33">
        <f t="shared" si="105"/>
        <v>1.2087686038510301</v>
      </c>
      <c r="T444" s="32">
        <f t="shared" si="113"/>
        <v>2.1051069005431078E-3</v>
      </c>
      <c r="U444" s="32">
        <f t="shared" si="114"/>
        <v>4.1788257812538365E-3</v>
      </c>
      <c r="V444" s="32">
        <f t="shared" si="115"/>
        <v>3.9145463457002094E-4</v>
      </c>
      <c r="W444" s="32">
        <f t="shared" si="116"/>
        <v>-3.2055365471672648E-4</v>
      </c>
      <c r="X444" s="32">
        <f t="shared" si="116"/>
        <v>-1.4888556898998706E-3</v>
      </c>
      <c r="Y444" s="34">
        <f>MAX(O$4:O444)</f>
        <v>1.9063253038894747</v>
      </c>
      <c r="Z444" s="34">
        <f>MAX(P$4:P444)</f>
        <v>1.8284662292802096</v>
      </c>
      <c r="AA444" s="34">
        <f>MAX(Q$4:Q444)</f>
        <v>2.0782292813837224</v>
      </c>
      <c r="AB444" s="34">
        <f>MAX(R$4:R444)</f>
        <v>1.9075656212819299</v>
      </c>
      <c r="AC444" s="34">
        <f>MAX(S$4:S444)</f>
        <v>1.35899867745307</v>
      </c>
      <c r="AD444" s="35">
        <f t="shared" si="109"/>
        <v>-5.1156030041139111E-2</v>
      </c>
      <c r="AE444" s="35">
        <f t="shared" si="110"/>
        <v>-0.10294827828061315</v>
      </c>
      <c r="AF444" s="35">
        <f t="shared" si="111"/>
        <v>-4.8525695705288752E-2</v>
      </c>
      <c r="AG444" s="35">
        <f t="shared" si="112"/>
        <v>-0.1740007841308302</v>
      </c>
      <c r="AH444" s="35">
        <f t="shared" si="112"/>
        <v>-0.11054467976642146</v>
      </c>
    </row>
    <row r="445" spans="1:34">
      <c r="A445" s="28">
        <v>44502</v>
      </c>
      <c r="B445" s="12">
        <f>[1]!thsiFinD("ths_int_chg_ratio_index",B$1,$A$4,$A445,101)</f>
        <v>-12.185632826212</v>
      </c>
      <c r="C445" s="12">
        <f>[1]!thsiFinD("ths_int_chg_ratio_index",C$1,$A$4,$A445,101)</f>
        <v>114.99687313083</v>
      </c>
      <c r="D445" s="12">
        <f>[1]!thsiFinD("ths_int_chg_ratio_index",D$1,$A$4,$A445,101)</f>
        <v>37.845272551359997</v>
      </c>
      <c r="E445" s="12">
        <f>[1]!thsiFinD("ths_int_chg_ratio_index",E$1,$A$4,$A445,101)</f>
        <v>121.60856874942</v>
      </c>
      <c r="F445" s="12">
        <f>[1]!thsiFinD("ths_adjustment_nvg_ratio_fund",F$1,$A$4,$A445,101)</f>
        <v>95.764272559852998</v>
      </c>
      <c r="G445" s="12">
        <f>[1]!thsiFinD("ths_adjustment_nvg_ratio_fund",G$1,$A$4,$A445,101)</f>
        <v>71.793416572077007</v>
      </c>
      <c r="H445" s="12">
        <f>[1]!thsiFinD("ths_adjustment_nvg_ratio_fund",H$1,$A$4,$A445,101)</f>
        <v>85.461538461537998</v>
      </c>
      <c r="I445" s="12">
        <f>[1]!thsiFinD("ths_adjustment_nvg_ratio_fund",I$1,$A$4,$A445,101)</f>
        <v>136.826171875</v>
      </c>
      <c r="J445" s="32">
        <f t="shared" si="106"/>
        <v>0.81513810134233255</v>
      </c>
      <c r="K445" s="45">
        <f t="shared" si="107"/>
        <v>0.65566270401349502</v>
      </c>
      <c r="L445" s="45">
        <f t="shared" si="108"/>
        <v>0.97461349867117009</v>
      </c>
      <c r="M445" s="32">
        <f>[1]!thsiFinD("ths_int_chg_ratio_index",M$1,$A$4,$A445,101)/100</f>
        <v>0.57676592591289</v>
      </c>
      <c r="N445" s="32">
        <f>[1]!thsiFinD("ths_int_chg_ratio_index",N$1,$A$4,$A445,101)/100</f>
        <v>0.19610962120591002</v>
      </c>
      <c r="O445" s="33">
        <f t="shared" si="101"/>
        <v>1.8151381013423324</v>
      </c>
      <c r="P445" s="33">
        <f t="shared" si="102"/>
        <v>1.655662704013495</v>
      </c>
      <c r="Q445" s="33">
        <f t="shared" si="103"/>
        <v>1.9746134986711701</v>
      </c>
      <c r="R445" s="33">
        <f t="shared" si="104"/>
        <v>1.5767659259128899</v>
      </c>
      <c r="S445" s="33">
        <f t="shared" si="105"/>
        <v>1.1961096212059101</v>
      </c>
      <c r="T445" s="32">
        <f t="shared" si="113"/>
        <v>3.5011131789757233E-3</v>
      </c>
      <c r="U445" s="32">
        <f t="shared" si="114"/>
        <v>9.4096172002113843E-3</v>
      </c>
      <c r="V445" s="32">
        <f t="shared" si="115"/>
        <v>-1.3999628472185499E-3</v>
      </c>
      <c r="W445" s="32">
        <f t="shared" si="116"/>
        <v>7.0968815540428665E-4</v>
      </c>
      <c r="X445" s="32">
        <f t="shared" si="116"/>
        <v>-1.0472626940168372E-2</v>
      </c>
      <c r="Y445" s="34">
        <f>MAX(O$4:O445)</f>
        <v>1.9063253038894747</v>
      </c>
      <c r="Z445" s="34">
        <f>MAX(P$4:P445)</f>
        <v>1.8284662292802096</v>
      </c>
      <c r="AA445" s="34">
        <f>MAX(Q$4:Q445)</f>
        <v>2.0782292813837224</v>
      </c>
      <c r="AB445" s="34">
        <f>MAX(R$4:R445)</f>
        <v>1.9075656212819299</v>
      </c>
      <c r="AC445" s="34">
        <f>MAX(S$4:S445)</f>
        <v>1.35899867745307</v>
      </c>
      <c r="AD445" s="35">
        <f t="shared" si="109"/>
        <v>-4.7834019913124526E-2</v>
      </c>
      <c r="AE445" s="35">
        <f t="shared" si="110"/>
        <v>-9.4507364970443097E-2</v>
      </c>
      <c r="AF445" s="35">
        <f t="shared" si="111"/>
        <v>-4.9857724381384472E-2</v>
      </c>
      <c r="AG445" s="35">
        <f t="shared" si="112"/>
        <v>-0.17341458227095463</v>
      </c>
      <c r="AH445" s="35">
        <f t="shared" si="112"/>
        <v>-0.11985961351517571</v>
      </c>
    </row>
    <row r="446" spans="1:34">
      <c r="A446" s="28">
        <v>44503</v>
      </c>
      <c r="B446" s="12">
        <f>[1]!thsiFinD("ths_int_chg_ratio_index",B$1,$A$4,$A446,101)</f>
        <v>-12.114833691995999</v>
      </c>
      <c r="C446" s="12">
        <f>[1]!thsiFinD("ths_int_chg_ratio_index",C$1,$A$4,$A446,101)</f>
        <v>114.46213566812</v>
      </c>
      <c r="D446" s="12">
        <f>[1]!thsiFinD("ths_int_chg_ratio_index",D$1,$A$4,$A446,101)</f>
        <v>37.247963516380999</v>
      </c>
      <c r="E446" s="12">
        <f>[1]!thsiFinD("ths_int_chg_ratio_index",E$1,$A$4,$A446,101)</f>
        <v>119.90154166345</v>
      </c>
      <c r="F446" s="12">
        <f>[1]!thsiFinD("ths_adjustment_nvg_ratio_fund",F$1,$A$4,$A446,101)</f>
        <v>94.536525475752001</v>
      </c>
      <c r="G446" s="12">
        <f>[1]!thsiFinD("ths_adjustment_nvg_ratio_fund",G$1,$A$4,$A446,101)</f>
        <v>70.715096481271004</v>
      </c>
      <c r="H446" s="12">
        <f>[1]!thsiFinD("ths_adjustment_nvg_ratio_fund",H$1,$A$4,$A446,101)</f>
        <v>84.307692307691994</v>
      </c>
      <c r="I446" s="12">
        <f>[1]!thsiFinD("ths_adjustment_nvg_ratio_fund",I$1,$A$4,$A446,101)</f>
        <v>133.7890625</v>
      </c>
      <c r="J446" s="32">
        <f t="shared" si="106"/>
        <v>0.80355647990083756</v>
      </c>
      <c r="K446" s="45">
        <f t="shared" si="107"/>
        <v>0.64874201788988761</v>
      </c>
      <c r="L446" s="45">
        <f t="shared" si="108"/>
        <v>0.95837094191178751</v>
      </c>
      <c r="M446" s="32">
        <f>[1]!thsiFinD("ths_int_chg_ratio_index",M$1,$A$4,$A446,101)/100</f>
        <v>0.57952353997597006</v>
      </c>
      <c r="N446" s="32">
        <f>[1]!thsiFinD("ths_int_chg_ratio_index",N$1,$A$4,$A446,101)/100</f>
        <v>0.19395950071693999</v>
      </c>
      <c r="O446" s="33">
        <f t="shared" si="101"/>
        <v>1.8035564799008377</v>
      </c>
      <c r="P446" s="33">
        <f t="shared" si="102"/>
        <v>1.6487420178898877</v>
      </c>
      <c r="Q446" s="33">
        <f t="shared" si="103"/>
        <v>1.9583709419117876</v>
      </c>
      <c r="R446" s="33">
        <f t="shared" si="104"/>
        <v>1.5795235399759702</v>
      </c>
      <c r="S446" s="33">
        <f t="shared" si="105"/>
        <v>1.1939595007169399</v>
      </c>
      <c r="T446" s="32">
        <f t="shared" si="113"/>
        <v>-6.3805731546981992E-3</v>
      </c>
      <c r="U446" s="32">
        <f t="shared" si="114"/>
        <v>-4.1800096763856542E-3</v>
      </c>
      <c r="V446" s="32">
        <f t="shared" si="115"/>
        <v>-8.225689113496415E-3</v>
      </c>
      <c r="W446" s="32">
        <f t="shared" si="116"/>
        <v>1.7489051594539173E-3</v>
      </c>
      <c r="X446" s="32">
        <f t="shared" si="116"/>
        <v>-1.7975948448625267E-3</v>
      </c>
      <c r="Y446" s="34">
        <f>MAX(O$4:O446)</f>
        <v>1.9063253038894747</v>
      </c>
      <c r="Z446" s="34">
        <f>MAX(P$4:P446)</f>
        <v>1.8284662292802096</v>
      </c>
      <c r="AA446" s="34">
        <f>MAX(Q$4:Q446)</f>
        <v>2.0782292813837224</v>
      </c>
      <c r="AB446" s="34">
        <f>MAX(R$4:R446)</f>
        <v>1.9075656212819299</v>
      </c>
      <c r="AC446" s="34">
        <f>MAX(S$4:S446)</f>
        <v>1.35899867745307</v>
      </c>
      <c r="AD446" s="35">
        <f t="shared" si="109"/>
        <v>-5.3909384604483801E-2</v>
      </c>
      <c r="AE446" s="35">
        <f t="shared" si="110"/>
        <v>-9.829233294676254E-2</v>
      </c>
      <c r="AF446" s="35">
        <f t="shared" si="111"/>
        <v>-5.767329935421317E-2</v>
      </c>
      <c r="AG446" s="35">
        <f t="shared" si="112"/>
        <v>-0.17196896276915896</v>
      </c>
      <c r="AH446" s="35">
        <f t="shared" si="112"/>
        <v>-0.12144174933667617</v>
      </c>
    </row>
    <row r="447" spans="1:34">
      <c r="A447" s="28">
        <v>44504</v>
      </c>
      <c r="B447" s="12">
        <f>[1]!thsiFinD("ths_int_chg_ratio_index",B$1,$A$4,$A447,101)</f>
        <v>-9.9424266063795006</v>
      </c>
      <c r="C447" s="12">
        <f>[1]!thsiFinD("ths_int_chg_ratio_index",C$1,$A$4,$A447,101)</f>
        <v>116.17345018986001</v>
      </c>
      <c r="D447" s="12">
        <f>[1]!thsiFinD("ths_int_chg_ratio_index",D$1,$A$4,$A447,101)</f>
        <v>38.345565081667999</v>
      </c>
      <c r="E447" s="12">
        <f>[1]!thsiFinD("ths_int_chg_ratio_index",E$1,$A$4,$A447,101)</f>
        <v>122.2750715639</v>
      </c>
      <c r="F447" s="12">
        <f>[1]!thsiFinD("ths_adjustment_nvg_ratio_fund",F$1,$A$4,$A447,101)</f>
        <v>95.887047268263004</v>
      </c>
      <c r="G447" s="12">
        <f>[1]!thsiFinD("ths_adjustment_nvg_ratio_fund",G$1,$A$4,$A447,101)</f>
        <v>73.212258796821999</v>
      </c>
      <c r="H447" s="12">
        <f>[1]!thsiFinD("ths_adjustment_nvg_ratio_fund",H$1,$A$4,$A447,101)</f>
        <v>86.615384615384997</v>
      </c>
      <c r="I447" s="12">
        <f>[1]!thsiFinD("ths_adjustment_nvg_ratio_fund",I$1,$A$4,$A447,101)</f>
        <v>137.021484375</v>
      </c>
      <c r="J447" s="32">
        <f t="shared" si="106"/>
        <v>0.82448479410564812</v>
      </c>
      <c r="K447" s="45">
        <f t="shared" si="107"/>
        <v>0.66712915057262123</v>
      </c>
      <c r="L447" s="45">
        <f t="shared" si="108"/>
        <v>0.9818404376386749</v>
      </c>
      <c r="M447" s="32">
        <f>[1]!thsiFinD("ths_int_chg_ratio_index",M$1,$A$4,$A447,101)/100</f>
        <v>0.59446981406367005</v>
      </c>
      <c r="N447" s="32">
        <f>[1]!thsiFinD("ths_int_chg_ratio_index",N$1,$A$4,$A447,101)/100</f>
        <v>0.20520219757951999</v>
      </c>
      <c r="O447" s="33">
        <f t="shared" si="101"/>
        <v>1.8244847941056481</v>
      </c>
      <c r="P447" s="33">
        <f t="shared" si="102"/>
        <v>1.6671291505726211</v>
      </c>
      <c r="Q447" s="33">
        <f t="shared" si="103"/>
        <v>1.9818404376386749</v>
      </c>
      <c r="R447" s="33">
        <f t="shared" si="104"/>
        <v>1.5944698140636699</v>
      </c>
      <c r="S447" s="33">
        <f t="shared" si="105"/>
        <v>1.20520219757952</v>
      </c>
      <c r="T447" s="32">
        <f t="shared" si="113"/>
        <v>1.1603913954477907E-2</v>
      </c>
      <c r="U447" s="32">
        <f t="shared" si="114"/>
        <v>1.115221937890909E-2</v>
      </c>
      <c r="V447" s="32">
        <f t="shared" si="115"/>
        <v>1.1984193200893722E-2</v>
      </c>
      <c r="W447" s="32">
        <f t="shared" si="116"/>
        <v>9.4625206332330514E-3</v>
      </c>
      <c r="X447" s="32">
        <f t="shared" si="116"/>
        <v>9.4163134141729277E-3</v>
      </c>
      <c r="Y447" s="34">
        <f>MAX(O$4:O447)</f>
        <v>1.9063253038894747</v>
      </c>
      <c r="Z447" s="34">
        <f>MAX(P$4:P447)</f>
        <v>1.8284662292802096</v>
      </c>
      <c r="AA447" s="34">
        <f>MAX(Q$4:Q447)</f>
        <v>2.0782292813837224</v>
      </c>
      <c r="AB447" s="34">
        <f>MAX(R$4:R447)</f>
        <v>1.9075656212819299</v>
      </c>
      <c r="AC447" s="34">
        <f>MAX(S$4:S447)</f>
        <v>1.35899867745307</v>
      </c>
      <c r="AD447" s="35">
        <f t="shared" si="109"/>
        <v>-4.2931030510295121E-2</v>
      </c>
      <c r="AE447" s="35">
        <f t="shared" si="110"/>
        <v>-8.8236291228140473E-2</v>
      </c>
      <c r="AF447" s="35">
        <f t="shared" si="111"/>
        <v>-4.6380274115313203E-2</v>
      </c>
      <c r="AG447" s="35">
        <f t="shared" si="112"/>
        <v>-0.1641337019944048</v>
      </c>
      <c r="AH447" s="35">
        <f t="shared" si="112"/>
        <v>-0.11316896949582278</v>
      </c>
    </row>
    <row r="448" spans="1:34">
      <c r="A448" s="28">
        <v>44505</v>
      </c>
      <c r="B448" s="12">
        <f>[1]!thsiFinD("ths_int_chg_ratio_index",B$1,$A$4,$A448,101)</f>
        <v>-9.9263595280912007</v>
      </c>
      <c r="C448" s="12">
        <f>[1]!thsiFinD("ths_int_chg_ratio_index",C$1,$A$4,$A448,101)</f>
        <v>116.59957864697</v>
      </c>
      <c r="D448" s="12">
        <f>[1]!thsiFinD("ths_int_chg_ratio_index",D$1,$A$4,$A448,101)</f>
        <v>36.972261301446999</v>
      </c>
      <c r="E448" s="12">
        <f>[1]!thsiFinD("ths_int_chg_ratio_index",E$1,$A$4,$A448,101)</f>
        <v>121.77641098396001</v>
      </c>
      <c r="F448" s="12">
        <f>[1]!thsiFinD("ths_adjustment_nvg_ratio_fund",F$1,$A$4,$A448,101)</f>
        <v>92.879066912216004</v>
      </c>
      <c r="G448" s="12">
        <f>[1]!thsiFinD("ths_adjustment_nvg_ratio_fund",G$1,$A$4,$A448,101)</f>
        <v>71.566401816118002</v>
      </c>
      <c r="H448" s="12">
        <f>[1]!thsiFinD("ths_adjustment_nvg_ratio_fund",H$1,$A$4,$A448,101)</f>
        <v>81.538461538462002</v>
      </c>
      <c r="I448" s="12">
        <f>[1]!thsiFinD("ths_adjustment_nvg_ratio_fund",I$1,$A$4,$A448,101)</f>
        <v>136.6015625</v>
      </c>
      <c r="J448" s="32">
        <f t="shared" si="106"/>
        <v>0.81000923021385218</v>
      </c>
      <c r="K448" s="45">
        <f t="shared" si="107"/>
        <v>0.66355472851071451</v>
      </c>
      <c r="L448" s="45">
        <f t="shared" si="108"/>
        <v>0.95646373191698997</v>
      </c>
      <c r="M448" s="32">
        <f>[1]!thsiFinD("ths_int_chg_ratio_index",M$1,$A$4,$A448,101)/100</f>
        <v>0.59523559528662995</v>
      </c>
      <c r="N448" s="32">
        <f>[1]!thsiFinD("ths_int_chg_ratio_index",N$1,$A$4,$A448,101)/100</f>
        <v>0.19686022295981001</v>
      </c>
      <c r="O448" s="33">
        <f t="shared" si="101"/>
        <v>1.8100092302138522</v>
      </c>
      <c r="P448" s="33">
        <f t="shared" si="102"/>
        <v>1.6635547285107144</v>
      </c>
      <c r="Q448" s="33">
        <f t="shared" si="103"/>
        <v>1.95646373191699</v>
      </c>
      <c r="R448" s="33">
        <f t="shared" si="104"/>
        <v>1.5952355952866299</v>
      </c>
      <c r="S448" s="33">
        <f t="shared" si="105"/>
        <v>1.19686022295981</v>
      </c>
      <c r="T448" s="32">
        <f t="shared" si="113"/>
        <v>-7.9340556515252736E-3</v>
      </c>
      <c r="U448" s="32">
        <f t="shared" si="114"/>
        <v>-2.1440582816748543E-3</v>
      </c>
      <c r="V448" s="32">
        <f t="shared" si="115"/>
        <v>-1.2804615971970357E-2</v>
      </c>
      <c r="W448" s="32">
        <f t="shared" si="116"/>
        <v>4.8027326463362385E-4</v>
      </c>
      <c r="X448" s="32">
        <f t="shared" si="116"/>
        <v>-6.9216390714053055E-3</v>
      </c>
      <c r="Y448" s="34">
        <f>MAX(O$4:O448)</f>
        <v>1.9063253038894747</v>
      </c>
      <c r="Z448" s="34">
        <f>MAX(P$4:P448)</f>
        <v>1.8284662292802096</v>
      </c>
      <c r="AA448" s="34">
        <f>MAX(Q$4:Q448)</f>
        <v>2.0782292813837224</v>
      </c>
      <c r="AB448" s="34">
        <f>MAX(R$4:R448)</f>
        <v>1.9075656212819299</v>
      </c>
      <c r="AC448" s="34">
        <f>MAX(S$4:S448)</f>
        <v>1.35899867745307</v>
      </c>
      <c r="AD448" s="35">
        <f t="shared" si="109"/>
        <v>-5.0524468976574366E-2</v>
      </c>
      <c r="AE448" s="35">
        <f t="shared" si="110"/>
        <v>-9.0191165758863323E-2</v>
      </c>
      <c r="AF448" s="35">
        <f t="shared" si="111"/>
        <v>-5.8591008488562357E-2</v>
      </c>
      <c r="AG448" s="35">
        <f t="shared" si="112"/>
        <v>-0.16373225775866451</v>
      </c>
      <c r="AH448" s="35">
        <f t="shared" si="112"/>
        <v>-0.11930729380629523</v>
      </c>
    </row>
    <row r="449" spans="1:34">
      <c r="A449" s="28">
        <v>44508</v>
      </c>
      <c r="B449" s="12">
        <f>[1]!thsiFinD("ths_int_chg_ratio_index",B$1,$A$4,$A449,101)</f>
        <v>-10.098495677362999</v>
      </c>
      <c r="C449" s="12">
        <f>[1]!thsiFinD("ths_int_chg_ratio_index",C$1,$A$4,$A449,101)</f>
        <v>113.96159497346</v>
      </c>
      <c r="D449" s="12">
        <f>[1]!thsiFinD("ths_int_chg_ratio_index",D$1,$A$4,$A449,101)</f>
        <v>37.370104481273998</v>
      </c>
      <c r="E449" s="12">
        <f>[1]!thsiFinD("ths_int_chg_ratio_index",E$1,$A$4,$A449,101)</f>
        <v>124.42790193694</v>
      </c>
      <c r="F449" s="12">
        <f>[1]!thsiFinD("ths_adjustment_nvg_ratio_fund",F$1,$A$4,$A449,101)</f>
        <v>96.316758747698003</v>
      </c>
      <c r="G449" s="12">
        <f>[1]!thsiFinD("ths_adjustment_nvg_ratio_fund",G$1,$A$4,$A449,101)</f>
        <v>72.758229284904004</v>
      </c>
      <c r="H449" s="12">
        <f>[1]!thsiFinD("ths_adjustment_nvg_ratio_fund",H$1,$A$4,$A449,101)</f>
        <v>82.923076923077005</v>
      </c>
      <c r="I449" s="12">
        <f>[1]!thsiFinD("ths_adjustment_nvg_ratio_fund",I$1,$A$4,$A449,101)</f>
        <v>140.498046875</v>
      </c>
      <c r="J449" s="32">
        <f t="shared" si="106"/>
        <v>0.82269652193123755</v>
      </c>
      <c r="K449" s="45">
        <f t="shared" si="107"/>
        <v>0.66415276428577752</v>
      </c>
      <c r="L449" s="45">
        <f t="shared" si="108"/>
        <v>0.98124027957669757</v>
      </c>
      <c r="M449" s="32">
        <f>[1]!thsiFinD("ths_int_chg_ratio_index",M$1,$A$4,$A449,101)/100</f>
        <v>0.58780322560776999</v>
      </c>
      <c r="N449" s="32">
        <f>[1]!thsiFinD("ths_int_chg_ratio_index",N$1,$A$4,$A449,101)/100</f>
        <v>0.19940662616672</v>
      </c>
      <c r="O449" s="33">
        <f t="shared" si="101"/>
        <v>1.8226965219312374</v>
      </c>
      <c r="P449" s="33">
        <f t="shared" si="102"/>
        <v>1.6641527642857774</v>
      </c>
      <c r="Q449" s="33">
        <f t="shared" si="103"/>
        <v>1.9812402795766975</v>
      </c>
      <c r="R449" s="33">
        <f t="shared" si="104"/>
        <v>1.5878032256077699</v>
      </c>
      <c r="S449" s="33">
        <f t="shared" si="105"/>
        <v>1.19940662616672</v>
      </c>
      <c r="T449" s="32">
        <f t="shared" si="113"/>
        <v>7.0095176895237365E-3</v>
      </c>
      <c r="U449" s="32">
        <f t="shared" si="114"/>
        <v>3.5949269646118331E-4</v>
      </c>
      <c r="V449" s="32">
        <f t="shared" si="115"/>
        <v>1.2663944266133154E-2</v>
      </c>
      <c r="W449" s="32">
        <f t="shared" si="116"/>
        <v>-4.6591047120689844E-3</v>
      </c>
      <c r="X449" s="32">
        <f t="shared" si="116"/>
        <v>2.1275694170976855E-3</v>
      </c>
      <c r="Y449" s="34">
        <f>MAX(O$4:O449)</f>
        <v>1.9063253038894747</v>
      </c>
      <c r="Z449" s="34">
        <f>MAX(P$4:P449)</f>
        <v>1.8284662292802096</v>
      </c>
      <c r="AA449" s="34">
        <f>MAX(Q$4:Q449)</f>
        <v>2.0782292813837224</v>
      </c>
      <c r="AB449" s="34">
        <f>MAX(R$4:R449)</f>
        <v>1.9075656212819299</v>
      </c>
      <c r="AC449" s="34">
        <f>MAX(S$4:S449)</f>
        <v>1.35899867745307</v>
      </c>
      <c r="AD449" s="35">
        <f t="shared" si="109"/>
        <v>-4.3869103446095736E-2</v>
      </c>
      <c r="AE449" s="35">
        <f t="shared" si="110"/>
        <v>-8.9864096127777793E-2</v>
      </c>
      <c r="AF449" s="35">
        <f t="shared" si="111"/>
        <v>-4.6669057488424981E-2</v>
      </c>
      <c r="AG449" s="35">
        <f t="shared" si="112"/>
        <v>-0.16762851673709234</v>
      </c>
      <c r="AH449" s="35">
        <f t="shared" si="112"/>
        <v>-0.11743355893873642</v>
      </c>
    </row>
    <row r="450" spans="1:34">
      <c r="A450" s="28">
        <v>44509</v>
      </c>
      <c r="B450" s="12">
        <f>[1]!thsiFinD("ths_int_chg_ratio_index",B$1,$A$4,$A450,101)</f>
        <v>-9.4661403173730996</v>
      </c>
      <c r="C450" s="12">
        <f>[1]!thsiFinD("ths_int_chg_ratio_index",C$1,$A$4,$A450,101)</f>
        <v>120.24436806600001</v>
      </c>
      <c r="D450" s="12">
        <f>[1]!thsiFinD("ths_int_chg_ratio_index",D$1,$A$4,$A450,101)</f>
        <v>39.303344416731001</v>
      </c>
      <c r="E450" s="12">
        <f>[1]!thsiFinD("ths_int_chg_ratio_index",E$1,$A$4,$A450,101)</f>
        <v>126.08406241701</v>
      </c>
      <c r="F450" s="12">
        <f>[1]!thsiFinD("ths_adjustment_nvg_ratio_fund",F$1,$A$4,$A450,101)</f>
        <v>99.570288520565001</v>
      </c>
      <c r="G450" s="12">
        <f>[1]!thsiFinD("ths_adjustment_nvg_ratio_fund",G$1,$A$4,$A450,101)</f>
        <v>74.914869466515</v>
      </c>
      <c r="H450" s="12">
        <f>[1]!thsiFinD("ths_adjustment_nvg_ratio_fund",H$1,$A$4,$A450,101)</f>
        <v>85.615384615384997</v>
      </c>
      <c r="I450" s="12">
        <f>[1]!thsiFinD("ths_adjustment_nvg_ratio_fund",I$1,$A$4,$A450,101)</f>
        <v>142.890625</v>
      </c>
      <c r="J450" s="32">
        <f t="shared" si="106"/>
        <v>0.84894600273104115</v>
      </c>
      <c r="K450" s="45">
        <f t="shared" si="107"/>
        <v>0.69041408645591973</v>
      </c>
      <c r="L450" s="45">
        <f t="shared" si="108"/>
        <v>1.0074779190061625</v>
      </c>
      <c r="M450" s="32">
        <f>[1]!thsiFinD("ths_int_chg_ratio_index",M$1,$A$4,$A450,101)/100</f>
        <v>0.60755946218362999</v>
      </c>
      <c r="N450" s="32">
        <f>[1]!thsiFinD("ths_int_chg_ratio_index",N$1,$A$4,$A450,101)/100</f>
        <v>0.20140844580594</v>
      </c>
      <c r="O450" s="33">
        <f t="shared" si="101"/>
        <v>1.8489460027310411</v>
      </c>
      <c r="P450" s="33">
        <f t="shared" si="102"/>
        <v>1.6904140864559198</v>
      </c>
      <c r="Q450" s="33">
        <f t="shared" si="103"/>
        <v>2.0074779190061625</v>
      </c>
      <c r="R450" s="33">
        <f t="shared" si="104"/>
        <v>1.60755946218363</v>
      </c>
      <c r="S450" s="33">
        <f t="shared" si="105"/>
        <v>1.20140844580594</v>
      </c>
      <c r="T450" s="32">
        <f t="shared" si="113"/>
        <v>1.4401454374857181E-2</v>
      </c>
      <c r="U450" s="32">
        <f t="shared" si="114"/>
        <v>1.5780595828540633E-2</v>
      </c>
      <c r="V450" s="32">
        <f t="shared" si="115"/>
        <v>1.3243037555783488E-2</v>
      </c>
      <c r="W450" s="32">
        <f t="shared" si="116"/>
        <v>1.2442496813985127E-2</v>
      </c>
      <c r="X450" s="32">
        <f t="shared" si="116"/>
        <v>1.6690083209043305E-3</v>
      </c>
      <c r="Y450" s="34">
        <f>MAX(O$4:O450)</f>
        <v>1.9063253038894747</v>
      </c>
      <c r="Z450" s="34">
        <f>MAX(P$4:P450)</f>
        <v>1.8284662292802096</v>
      </c>
      <c r="AA450" s="34">
        <f>MAX(Q$4:Q450)</f>
        <v>2.0782292813837224</v>
      </c>
      <c r="AB450" s="34">
        <f>MAX(R$4:R450)</f>
        <v>1.9075656212819299</v>
      </c>
      <c r="AC450" s="34">
        <f>MAX(S$4:S450)</f>
        <v>1.35899867745307</v>
      </c>
      <c r="AD450" s="35">
        <f t="shared" si="109"/>
        <v>-3.0099427962983372E-2</v>
      </c>
      <c r="AE450" s="35">
        <f t="shared" si="110"/>
        <v>-7.5501609279726822E-2</v>
      </c>
      <c r="AF450" s="35">
        <f t="shared" si="111"/>
        <v>-3.4044060013653787E-2</v>
      </c>
      <c r="AG450" s="35">
        <f t="shared" si="112"/>
        <v>-0.15727173720854148</v>
      </c>
      <c r="AH450" s="35">
        <f t="shared" si="112"/>
        <v>-0.11596054820485435</v>
      </c>
    </row>
    <row r="451" spans="1:34">
      <c r="A451" s="28">
        <v>44510</v>
      </c>
      <c r="B451" s="12">
        <f>[1]!thsiFinD("ths_int_chg_ratio_index",B$1,$A$4,$A451,101)</f>
        <v>-9.2120211684046005</v>
      </c>
      <c r="C451" s="12">
        <f>[1]!thsiFinD("ths_int_chg_ratio_index",C$1,$A$4,$A451,101)</f>
        <v>123.41496728045</v>
      </c>
      <c r="D451" s="12">
        <f>[1]!thsiFinD("ths_int_chg_ratio_index",D$1,$A$4,$A451,101)</f>
        <v>39.297764472209003</v>
      </c>
      <c r="E451" s="12">
        <f>[1]!thsiFinD("ths_int_chg_ratio_index",E$1,$A$4,$A451,101)</f>
        <v>125.50064801415</v>
      </c>
      <c r="F451" s="12">
        <f>[1]!thsiFinD("ths_adjustment_nvg_ratio_fund",F$1,$A$4,$A451,101)</f>
        <v>99.079189686923996</v>
      </c>
      <c r="G451" s="12">
        <f>[1]!thsiFinD("ths_adjustment_nvg_ratio_fund",G$1,$A$4,$A451,101)</f>
        <v>75.255391600454004</v>
      </c>
      <c r="H451" s="12">
        <f>[1]!thsiFinD("ths_adjustment_nvg_ratio_fund",H$1,$A$4,$A451,101)</f>
        <v>85.307692307691994</v>
      </c>
      <c r="I451" s="12">
        <f>[1]!thsiFinD("ths_adjustment_nvg_ratio_fund",I$1,$A$4,$A451,101)</f>
        <v>139.5703125</v>
      </c>
      <c r="J451" s="32">
        <f t="shared" si="106"/>
        <v>0.84776743086684303</v>
      </c>
      <c r="K451" s="45">
        <f t="shared" si="107"/>
        <v>0.69750339649601101</v>
      </c>
      <c r="L451" s="45">
        <f t="shared" si="108"/>
        <v>0.99803146523767494</v>
      </c>
      <c r="M451" s="32">
        <f>[1]!thsiFinD("ths_int_chg_ratio_index",M$1,$A$4,$A451,101)/100</f>
        <v>0.61207241926448996</v>
      </c>
      <c r="N451" s="32">
        <f>[1]!thsiFinD("ths_int_chg_ratio_index",N$1,$A$4,$A451,101)/100</f>
        <v>0.19581707307832003</v>
      </c>
      <c r="O451" s="33">
        <f t="shared" si="101"/>
        <v>1.847767430866843</v>
      </c>
      <c r="P451" s="33">
        <f t="shared" si="102"/>
        <v>1.6975033964960109</v>
      </c>
      <c r="Q451" s="33">
        <f t="shared" si="103"/>
        <v>1.9980314652376749</v>
      </c>
      <c r="R451" s="33">
        <f t="shared" si="104"/>
        <v>1.61207241926449</v>
      </c>
      <c r="S451" s="33">
        <f t="shared" si="105"/>
        <v>1.19581707307832</v>
      </c>
      <c r="T451" s="32">
        <f t="shared" si="113"/>
        <v>-6.3742903386976302E-4</v>
      </c>
      <c r="U451" s="32">
        <f t="shared" si="114"/>
        <v>4.1938304329647291E-3</v>
      </c>
      <c r="V451" s="32">
        <f t="shared" si="115"/>
        <v>-4.7056327140894139E-3</v>
      </c>
      <c r="W451" s="32">
        <f t="shared" si="116"/>
        <v>2.8073344638399611E-3</v>
      </c>
      <c r="X451" s="32">
        <f t="shared" si="116"/>
        <v>-4.6540148332894216E-3</v>
      </c>
      <c r="Y451" s="34">
        <f>MAX(O$4:O451)</f>
        <v>1.9063253038894747</v>
      </c>
      <c r="Z451" s="34">
        <f>MAX(P$4:P451)</f>
        <v>1.8284662292802096</v>
      </c>
      <c r="AA451" s="34">
        <f>MAX(Q$4:Q451)</f>
        <v>2.0782292813837224</v>
      </c>
      <c r="AB451" s="34">
        <f>MAX(R$4:R451)</f>
        <v>1.9075656212819299</v>
      </c>
      <c r="AC451" s="34">
        <f>MAX(S$4:S451)</f>
        <v>1.35899867745307</v>
      </c>
      <c r="AD451" s="35">
        <f t="shared" si="109"/>
        <v>-3.0717670747566594E-2</v>
      </c>
      <c r="AE451" s="35">
        <f t="shared" si="110"/>
        <v>-7.1624419793497207E-2</v>
      </c>
      <c r="AF451" s="35">
        <f t="shared" si="111"/>
        <v>-3.8589493885222481E-2</v>
      </c>
      <c r="AG451" s="35">
        <f t="shared" si="112"/>
        <v>-0.15490591711275514</v>
      </c>
      <c r="AH451" s="35">
        <f t="shared" si="112"/>
        <v>-0.12007488092672203</v>
      </c>
    </row>
    <row r="452" spans="1:34">
      <c r="A452" s="28">
        <v>44511</v>
      </c>
      <c r="B452" s="12">
        <f>[1]!thsiFinD("ths_int_chg_ratio_index",B$1,$A$4,$A452,101)</f>
        <v>-8.0072469593721003</v>
      </c>
      <c r="C452" s="12">
        <f>[1]!thsiFinD("ths_int_chg_ratio_index",C$1,$A$4,$A452,101)</f>
        <v>132.69344578786001</v>
      </c>
      <c r="D452" s="12">
        <f>[1]!thsiFinD("ths_int_chg_ratio_index",D$1,$A$4,$A452,101)</f>
        <v>40.935228121664998</v>
      </c>
      <c r="E452" s="12">
        <f>[1]!thsiFinD("ths_int_chg_ratio_index",E$1,$A$4,$A452,101)</f>
        <v>128.08558106396001</v>
      </c>
      <c r="F452" s="12">
        <f>[1]!thsiFinD("ths_adjustment_nvg_ratio_fund",F$1,$A$4,$A452,101)</f>
        <v>100.49109883364</v>
      </c>
      <c r="G452" s="12">
        <f>[1]!thsiFinD("ths_adjustment_nvg_ratio_fund",G$1,$A$4,$A452,101)</f>
        <v>78.547105561861997</v>
      </c>
      <c r="H452" s="12">
        <f>[1]!thsiFinD("ths_adjustment_nvg_ratio_fund",H$1,$A$4,$A452,101)</f>
        <v>87.153846153846004</v>
      </c>
      <c r="I452" s="12">
        <f>[1]!thsiFinD("ths_adjustment_nvg_ratio_fund",I$1,$A$4,$A452,101)</f>
        <v>140.419921875</v>
      </c>
      <c r="J452" s="32">
        <f t="shared" si="106"/>
        <v>0.87539872554807618</v>
      </c>
      <c r="K452" s="45">
        <f t="shared" si="107"/>
        <v>0.73426752003528239</v>
      </c>
      <c r="L452" s="45">
        <f t="shared" si="108"/>
        <v>1.01652993106087</v>
      </c>
      <c r="M452" s="32">
        <f>[1]!thsiFinD("ths_int_chg_ratio_index",M$1,$A$4,$A452,101)/100</f>
        <v>0.62665569760586992</v>
      </c>
      <c r="N452" s="32">
        <f>[1]!thsiFinD("ths_int_chg_ratio_index",N$1,$A$4,$A452,101)/100</f>
        <v>0.21271084072763</v>
      </c>
      <c r="O452" s="33">
        <f t="shared" ref="O452:O515" si="117">J452+1</f>
        <v>1.8753987255480762</v>
      </c>
      <c r="P452" s="33">
        <f t="shared" ref="P452:P515" si="118">K452+1</f>
        <v>1.7342675200352824</v>
      </c>
      <c r="Q452" s="33">
        <f t="shared" ref="Q452:Q515" si="119">L452+1</f>
        <v>2.01652993106087</v>
      </c>
      <c r="R452" s="33">
        <f t="shared" ref="R452:R515" si="120">M452+1</f>
        <v>1.6266556976058699</v>
      </c>
      <c r="S452" s="33">
        <f t="shared" ref="S452:S515" si="121">N452+1</f>
        <v>1.2127108407276299</v>
      </c>
      <c r="T452" s="32">
        <f t="shared" si="113"/>
        <v>1.4953881218845E-2</v>
      </c>
      <c r="U452" s="32">
        <f t="shared" si="114"/>
        <v>2.1657761401338016E-2</v>
      </c>
      <c r="V452" s="32">
        <f t="shared" si="115"/>
        <v>9.2583455991743779E-3</v>
      </c>
      <c r="W452" s="32">
        <f t="shared" si="116"/>
        <v>9.0462923173348919E-3</v>
      </c>
      <c r="X452" s="32">
        <f t="shared" si="116"/>
        <v>1.41273845554164E-2</v>
      </c>
      <c r="Y452" s="34">
        <f>MAX(O$4:O452)</f>
        <v>1.9063253038894747</v>
      </c>
      <c r="Z452" s="34">
        <f>MAX(P$4:P452)</f>
        <v>1.8284662292802096</v>
      </c>
      <c r="AA452" s="34">
        <f>MAX(Q$4:Q452)</f>
        <v>2.0782292813837224</v>
      </c>
      <c r="AB452" s="34">
        <f>MAX(R$4:R452)</f>
        <v>1.9075656212819299</v>
      </c>
      <c r="AC452" s="34">
        <f>MAX(S$4:S452)</f>
        <v>1.35899867745307</v>
      </c>
      <c r="AD452" s="35">
        <f t="shared" si="109"/>
        <v>-1.6223137928400244E-2</v>
      </c>
      <c r="AE452" s="35">
        <f t="shared" si="110"/>
        <v>-5.1517882986556018E-2</v>
      </c>
      <c r="AF452" s="35">
        <f t="shared" si="111"/>
        <v>-2.9688423156934762E-2</v>
      </c>
      <c r="AG452" s="35">
        <f t="shared" si="112"/>
        <v>-0.147260949003307</v>
      </c>
      <c r="AH452" s="35">
        <f t="shared" si="112"/>
        <v>-0.10764384038960317</v>
      </c>
    </row>
    <row r="453" spans="1:34">
      <c r="A453" s="28">
        <v>44512</v>
      </c>
      <c r="B453" s="12">
        <f>[1]!thsiFinD("ths_int_chg_ratio_index",B$1,$A$4,$A453,101)</f>
        <v>-6.2969136786905002</v>
      </c>
      <c r="C453" s="12">
        <f>[1]!thsiFinD("ths_int_chg_ratio_index",C$1,$A$4,$A453,101)</f>
        <v>130.89277331879001</v>
      </c>
      <c r="D453" s="12">
        <f>[1]!thsiFinD("ths_int_chg_ratio_index",D$1,$A$4,$A453,101)</f>
        <v>41.230131621966997</v>
      </c>
      <c r="E453" s="12">
        <f>[1]!thsiFinD("ths_int_chg_ratio_index",E$1,$A$4,$A453,101)</f>
        <v>127.0385968181</v>
      </c>
      <c r="F453" s="12">
        <f>[1]!thsiFinD("ths_adjustment_nvg_ratio_fund",F$1,$A$4,$A453,101)</f>
        <v>101.28913443831</v>
      </c>
      <c r="G453" s="12">
        <f>[1]!thsiFinD("ths_adjustment_nvg_ratio_fund",G$1,$A$4,$A453,101)</f>
        <v>79.625425652667005</v>
      </c>
      <c r="H453" s="12">
        <f>[1]!thsiFinD("ths_adjustment_nvg_ratio_fund",H$1,$A$4,$A453,101)</f>
        <v>88.230769230768999</v>
      </c>
      <c r="I453" s="12">
        <f>[1]!thsiFinD("ths_adjustment_nvg_ratio_fund",I$1,$A$4,$A453,101)</f>
        <v>139.580078125</v>
      </c>
      <c r="J453" s="32">
        <f t="shared" ref="J453:J516" si="122">50%*K453+50%*L453</f>
        <v>0.87698749440864066</v>
      </c>
      <c r="K453" s="45">
        <f t="shared" ref="K453:K516" si="123">SUMPRODUCT(B453:E453,B$3:E$3)/100</f>
        <v>0.73216147020041633</v>
      </c>
      <c r="L453" s="45">
        <f t="shared" ref="L453:L516" si="124">SUMPRODUCT(F453:I453,F$3:I$3)/100</f>
        <v>1.0218135186168649</v>
      </c>
      <c r="M453" s="32">
        <f>[1]!thsiFinD("ths_int_chg_ratio_index",M$1,$A$4,$A453,101)/100</f>
        <v>0.61863860464161002</v>
      </c>
      <c r="N453" s="32">
        <f>[1]!thsiFinD("ths_int_chg_ratio_index",N$1,$A$4,$A453,101)/100</f>
        <v>0.21230930679153001</v>
      </c>
      <c r="O453" s="33">
        <f t="shared" si="117"/>
        <v>1.8769874944086407</v>
      </c>
      <c r="P453" s="33">
        <f t="shared" si="118"/>
        <v>1.7321614702004164</v>
      </c>
      <c r="Q453" s="33">
        <f t="shared" si="119"/>
        <v>2.0218135186168649</v>
      </c>
      <c r="R453" s="33">
        <f t="shared" si="120"/>
        <v>1.6186386046416099</v>
      </c>
      <c r="S453" s="33">
        <f t="shared" si="121"/>
        <v>1.21230930679153</v>
      </c>
      <c r="T453" s="32">
        <f t="shared" si="113"/>
        <v>8.4716323996647525E-4</v>
      </c>
      <c r="U453" s="32">
        <f t="shared" si="114"/>
        <v>-1.2143742591818052E-3</v>
      </c>
      <c r="V453" s="32">
        <f t="shared" si="115"/>
        <v>2.6201384242361403E-3</v>
      </c>
      <c r="W453" s="32">
        <f t="shared" si="116"/>
        <v>-4.9285739914474158E-3</v>
      </c>
      <c r="X453" s="32">
        <f t="shared" si="116"/>
        <v>-3.3110443364958719E-4</v>
      </c>
      <c r="Y453" s="34">
        <f>MAX(O$4:O453)</f>
        <v>1.9063253038894747</v>
      </c>
      <c r="Z453" s="34">
        <f>MAX(P$4:P453)</f>
        <v>1.8284662292802096</v>
      </c>
      <c r="AA453" s="34">
        <f>MAX(Q$4:Q453)</f>
        <v>2.0782292813837224</v>
      </c>
      <c r="AB453" s="34">
        <f>MAX(R$4:R453)</f>
        <v>1.9075656212819299</v>
      </c>
      <c r="AC453" s="34">
        <f>MAX(S$4:S453)</f>
        <v>1.35899867745307</v>
      </c>
      <c r="AD453" s="35">
        <f t="shared" si="109"/>
        <v>-1.5389718334523628E-2</v>
      </c>
      <c r="AE453" s="35">
        <f t="shared" si="110"/>
        <v>-5.2669695254751514E-2</v>
      </c>
      <c r="AF453" s="35">
        <f t="shared" si="111"/>
        <v>-2.7146072510967123E-2</v>
      </c>
      <c r="AG453" s="35">
        <f t="shared" si="112"/>
        <v>-0.15146373651154088</v>
      </c>
      <c r="AH453" s="35">
        <f t="shared" si="112"/>
        <v>-0.10793930347044478</v>
      </c>
    </row>
    <row r="454" spans="1:34">
      <c r="A454" s="28">
        <v>44515</v>
      </c>
      <c r="B454" s="12">
        <f>[1]!thsiFinD("ths_int_chg_ratio_index",B$1,$A$4,$A454,101)</f>
        <v>-6.3770354606196999</v>
      </c>
      <c r="C454" s="12">
        <f>[1]!thsiFinD("ths_int_chg_ratio_index",C$1,$A$4,$A454,101)</f>
        <v>124.75123322973</v>
      </c>
      <c r="D454" s="12">
        <f>[1]!thsiFinD("ths_int_chg_ratio_index",D$1,$A$4,$A454,101)</f>
        <v>40.489018884925002</v>
      </c>
      <c r="E454" s="12">
        <f>[1]!thsiFinD("ths_int_chg_ratio_index",E$1,$A$4,$A454,101)</f>
        <v>124.71553668724999</v>
      </c>
      <c r="F454" s="12">
        <f>[1]!thsiFinD("ths_adjustment_nvg_ratio_fund",F$1,$A$4,$A454,101)</f>
        <v>98.035604665438996</v>
      </c>
      <c r="G454" s="12">
        <f>[1]!thsiFinD("ths_adjustment_nvg_ratio_fund",G$1,$A$4,$A454,101)</f>
        <v>75.482406356412994</v>
      </c>
      <c r="H454" s="12">
        <f>[1]!thsiFinD("ths_adjustment_nvg_ratio_fund",H$1,$A$4,$A454,101)</f>
        <v>83.846153846153996</v>
      </c>
      <c r="I454" s="12">
        <f>[1]!thsiFinD("ths_adjustment_nvg_ratio_fund",I$1,$A$4,$A454,101)</f>
        <v>136.669921875</v>
      </c>
      <c r="J454" s="32">
        <f t="shared" si="122"/>
        <v>0.84701605010536407</v>
      </c>
      <c r="K454" s="45">
        <f t="shared" si="123"/>
        <v>0.70894688335321321</v>
      </c>
      <c r="L454" s="45">
        <f t="shared" si="124"/>
        <v>0.98508521685751493</v>
      </c>
      <c r="M454" s="32">
        <f>[1]!thsiFinD("ths_int_chg_ratio_index",M$1,$A$4,$A454,101)/100</f>
        <v>0.63109122602228995</v>
      </c>
      <c r="N454" s="32">
        <f>[1]!thsiFinD("ths_int_chg_ratio_index",N$1,$A$4,$A454,101)/100</f>
        <v>0.20876503394394</v>
      </c>
      <c r="O454" s="33">
        <f t="shared" si="117"/>
        <v>1.8470160501053641</v>
      </c>
      <c r="P454" s="33">
        <f t="shared" si="118"/>
        <v>1.7089468833532133</v>
      </c>
      <c r="Q454" s="33">
        <f t="shared" si="119"/>
        <v>1.9850852168575148</v>
      </c>
      <c r="R454" s="33">
        <f t="shared" si="120"/>
        <v>1.6310912260222898</v>
      </c>
      <c r="S454" s="33">
        <f t="shared" si="121"/>
        <v>1.20876503394394</v>
      </c>
      <c r="T454" s="32">
        <f t="shared" si="113"/>
        <v>-1.5967844427604683E-2</v>
      </c>
      <c r="U454" s="32">
        <f t="shared" si="114"/>
        <v>-1.3402091690976725E-2</v>
      </c>
      <c r="V454" s="32">
        <f t="shared" si="115"/>
        <v>-1.8166018488429247E-2</v>
      </c>
      <c r="W454" s="32">
        <f t="shared" si="116"/>
        <v>7.6932684942585539E-3</v>
      </c>
      <c r="X454" s="32">
        <f t="shared" si="116"/>
        <v>-2.9235714249941092E-3</v>
      </c>
      <c r="Y454" s="34">
        <f>MAX(O$4:O454)</f>
        <v>1.9063253038894747</v>
      </c>
      <c r="Z454" s="34">
        <f>MAX(P$4:P454)</f>
        <v>1.8284662292802096</v>
      </c>
      <c r="AA454" s="34">
        <f>MAX(Q$4:Q454)</f>
        <v>2.0782292813837224</v>
      </c>
      <c r="AB454" s="34">
        <f>MAX(R$4:R454)</f>
        <v>1.9075656212819299</v>
      </c>
      <c r="AC454" s="34">
        <f>MAX(S$4:S454)</f>
        <v>1.35899867745307</v>
      </c>
      <c r="AD454" s="35">
        <f t="shared" ref="AD454:AD517" si="125">O454/Y454-1</f>
        <v>-3.1111822133977896E-2</v>
      </c>
      <c r="AE454" s="35">
        <f t="shared" ref="AE454:AE517" si="126">P454/Z454-1</f>
        <v>-6.5365902860588299E-2</v>
      </c>
      <c r="AF454" s="35">
        <f t="shared" ref="AF454:AF517" si="127">Q454/AA454-1</f>
        <v>-4.4818954944273792E-2</v>
      </c>
      <c r="AG454" s="35">
        <f t="shared" ref="AG454:AH517" si="128">R454/AB454-1</f>
        <v>-0.14493571920940918</v>
      </c>
      <c r="AH454" s="35">
        <f t="shared" si="128"/>
        <v>-0.11054730663217882</v>
      </c>
    </row>
    <row r="455" spans="1:34">
      <c r="A455" s="28">
        <v>44516</v>
      </c>
      <c r="B455" s="12">
        <f>[1]!thsiFinD("ths_int_chg_ratio_index",B$1,$A$4,$A455,101)</f>
        <v>-5.6976711049038</v>
      </c>
      <c r="C455" s="12">
        <f>[1]!thsiFinD("ths_int_chg_ratio_index",C$1,$A$4,$A455,101)</f>
        <v>121.11602980092</v>
      </c>
      <c r="D455" s="12">
        <f>[1]!thsiFinD("ths_int_chg_ratio_index",D$1,$A$4,$A455,101)</f>
        <v>39.378472632872999</v>
      </c>
      <c r="E455" s="12">
        <f>[1]!thsiFinD("ths_int_chg_ratio_index",E$1,$A$4,$A455,101)</f>
        <v>124.30377674953</v>
      </c>
      <c r="F455" s="12">
        <f>[1]!thsiFinD("ths_adjustment_nvg_ratio_fund",F$1,$A$4,$A455,101)</f>
        <v>94.966236955187</v>
      </c>
      <c r="G455" s="12">
        <f>[1]!thsiFinD("ths_adjustment_nvg_ratio_fund",G$1,$A$4,$A455,101)</f>
        <v>72.814982973892995</v>
      </c>
      <c r="H455" s="12">
        <f>[1]!thsiFinD("ths_adjustment_nvg_ratio_fund",H$1,$A$4,$A455,101)</f>
        <v>79.230769230768999</v>
      </c>
      <c r="I455" s="12">
        <f>[1]!thsiFinD("ths_adjustment_nvg_ratio_fund",I$1,$A$4,$A455,101)</f>
        <v>136.015625</v>
      </c>
      <c r="J455" s="32">
        <f t="shared" si="122"/>
        <v>0.82766027779783524</v>
      </c>
      <c r="K455" s="45">
        <f t="shared" si="123"/>
        <v>0.69775152019604803</v>
      </c>
      <c r="L455" s="45">
        <f t="shared" si="124"/>
        <v>0.95756903539962257</v>
      </c>
      <c r="M455" s="32">
        <f>[1]!thsiFinD("ths_int_chg_ratio_index",M$1,$A$4,$A455,101)/100</f>
        <v>0.62947656463094004</v>
      </c>
      <c r="N455" s="32">
        <f>[1]!thsiFinD("ths_int_chg_ratio_index",N$1,$A$4,$A455,101)/100</f>
        <v>0.20677502954558999</v>
      </c>
      <c r="O455" s="33">
        <f t="shared" si="117"/>
        <v>1.8276602777978352</v>
      </c>
      <c r="P455" s="33">
        <f t="shared" si="118"/>
        <v>1.697751520196048</v>
      </c>
      <c r="Q455" s="33">
        <f t="shared" si="119"/>
        <v>1.9575690353996227</v>
      </c>
      <c r="R455" s="33">
        <f t="shared" si="120"/>
        <v>1.6294765646309401</v>
      </c>
      <c r="S455" s="33">
        <f t="shared" si="121"/>
        <v>1.2067750295455899</v>
      </c>
      <c r="T455" s="32">
        <f t="shared" ref="T455:T518" si="129">O455/O454-1</f>
        <v>-1.0479482463850109E-2</v>
      </c>
      <c r="U455" s="32">
        <f t="shared" ref="U455:U518" si="130">P455/P454-1</f>
        <v>-6.5510305008417147E-3</v>
      </c>
      <c r="V455" s="32">
        <f t="shared" ref="V455:V518" si="131">Q455/Q454-1</f>
        <v>-1.3861461071908776E-2</v>
      </c>
      <c r="W455" s="32">
        <f t="shared" ref="W455:X518" si="132">R455/R454-1</f>
        <v>-9.8992709027523329E-4</v>
      </c>
      <c r="X455" s="32">
        <f t="shared" si="132"/>
        <v>-1.6463120147156562E-3</v>
      </c>
      <c r="Y455" s="34">
        <f>MAX(O$4:O455)</f>
        <v>1.9063253038894747</v>
      </c>
      <c r="Z455" s="34">
        <f>MAX(P$4:P455)</f>
        <v>1.8284662292802096</v>
      </c>
      <c r="AA455" s="34">
        <f>MAX(Q$4:Q455)</f>
        <v>2.0782292813837224</v>
      </c>
      <c r="AB455" s="34">
        <f>MAX(R$4:R455)</f>
        <v>1.9075656212819299</v>
      </c>
      <c r="AC455" s="34">
        <f>MAX(S$4:S455)</f>
        <v>1.35899867745307</v>
      </c>
      <c r="AD455" s="35">
        <f t="shared" si="125"/>
        <v>-4.126526880335657E-2</v>
      </c>
      <c r="AE455" s="35">
        <f t="shared" si="126"/>
        <v>-7.1488719338075213E-2</v>
      </c>
      <c r="AF455" s="35">
        <f t="shared" si="127"/>
        <v>-5.8059159816938988E-2</v>
      </c>
      <c r="AG455" s="35">
        <f t="shared" si="128"/>
        <v>-0.14578217050489051</v>
      </c>
      <c r="AH455" s="35">
        <f t="shared" si="128"/>
        <v>-0.11201162328779146</v>
      </c>
    </row>
    <row r="456" spans="1:34">
      <c r="A456" s="28">
        <v>44517</v>
      </c>
      <c r="B456" s="12">
        <f>[1]!thsiFinD("ths_int_chg_ratio_index",B$1,$A$4,$A456,101)</f>
        <v>-4.2092582369939002</v>
      </c>
      <c r="C456" s="12">
        <f>[1]!thsiFinD("ths_int_chg_ratio_index",C$1,$A$4,$A456,101)</f>
        <v>123.05152118286</v>
      </c>
      <c r="D456" s="12">
        <f>[1]!thsiFinD("ths_int_chg_ratio_index",D$1,$A$4,$A456,101)</f>
        <v>40.838025291957003</v>
      </c>
      <c r="E456" s="12">
        <f>[1]!thsiFinD("ths_int_chg_ratio_index",E$1,$A$4,$A456,101)</f>
        <v>126.24897717072</v>
      </c>
      <c r="F456" s="12">
        <f>[1]!thsiFinD("ths_adjustment_nvg_ratio_fund",F$1,$A$4,$A456,101)</f>
        <v>99.140577041130001</v>
      </c>
      <c r="G456" s="12">
        <f>[1]!thsiFinD("ths_adjustment_nvg_ratio_fund",G$1,$A$4,$A456,101)</f>
        <v>75.312145289444004</v>
      </c>
      <c r="H456" s="12">
        <f>[1]!thsiFinD("ths_adjustment_nvg_ratio_fund",H$1,$A$4,$A456,101)</f>
        <v>80.538461538462002</v>
      </c>
      <c r="I456" s="12">
        <f>[1]!thsiFinD("ths_adjustment_nvg_ratio_fund",I$1,$A$4,$A456,101)</f>
        <v>139.091796875</v>
      </c>
      <c r="J456" s="32">
        <f t="shared" si="122"/>
        <v>0.85001530769072386</v>
      </c>
      <c r="K456" s="45">
        <f t="shared" si="123"/>
        <v>0.71482316352135766</v>
      </c>
      <c r="L456" s="45">
        <f t="shared" si="124"/>
        <v>0.98520745186009007</v>
      </c>
      <c r="M456" s="32">
        <f>[1]!thsiFinD("ths_int_chg_ratio_index",M$1,$A$4,$A456,101)/100</f>
        <v>0.63331886434048001</v>
      </c>
      <c r="N456" s="32">
        <f>[1]!thsiFinD("ths_int_chg_ratio_index",N$1,$A$4,$A456,101)/100</f>
        <v>0.20965956053245999</v>
      </c>
      <c r="O456" s="33">
        <f t="shared" si="117"/>
        <v>1.850015307690724</v>
      </c>
      <c r="P456" s="33">
        <f t="shared" si="118"/>
        <v>1.7148231635213578</v>
      </c>
      <c r="Q456" s="33">
        <f t="shared" si="119"/>
        <v>1.9852074518600902</v>
      </c>
      <c r="R456" s="33">
        <f t="shared" si="120"/>
        <v>1.6333188643404801</v>
      </c>
      <c r="S456" s="33">
        <f t="shared" si="121"/>
        <v>1.20965956053246</v>
      </c>
      <c r="T456" s="32">
        <f t="shared" si="129"/>
        <v>1.2231501753610541E-2</v>
      </c>
      <c r="U456" s="32">
        <f t="shared" si="130"/>
        <v>1.0055442814940641E-2</v>
      </c>
      <c r="V456" s="32">
        <f t="shared" si="131"/>
        <v>1.4118744197864519E-2</v>
      </c>
      <c r="W456" s="32">
        <f t="shared" si="132"/>
        <v>2.357996299511278E-3</v>
      </c>
      <c r="X456" s="32">
        <f t="shared" si="132"/>
        <v>2.3902806374409558E-3</v>
      </c>
      <c r="Y456" s="34">
        <f>MAX(O$4:O456)</f>
        <v>1.9063253038894747</v>
      </c>
      <c r="Z456" s="34">
        <f>MAX(P$4:P456)</f>
        <v>1.8284662292802096</v>
      </c>
      <c r="AA456" s="34">
        <f>MAX(Q$4:Q456)</f>
        <v>2.0782292813837224</v>
      </c>
      <c r="AB456" s="34">
        <f>MAX(R$4:R456)</f>
        <v>1.9075656212819299</v>
      </c>
      <c r="AC456" s="34">
        <f>MAX(S$4:S456)</f>
        <v>1.35899867745307</v>
      </c>
      <c r="AD456" s="35">
        <f t="shared" si="125"/>
        <v>-2.9538503257477311E-2</v>
      </c>
      <c r="AE456" s="35">
        <f t="shared" si="126"/>
        <v>-6.2152127252351974E-2</v>
      </c>
      <c r="AF456" s="35">
        <f t="shared" si="127"/>
        <v>-4.4760138044872777E-2</v>
      </c>
      <c r="AG456" s="35">
        <f t="shared" si="128"/>
        <v>-0.14376792802396454</v>
      </c>
      <c r="AH456" s="35">
        <f t="shared" si="128"/>
        <v>-0.10988908186466362</v>
      </c>
    </row>
    <row r="457" spans="1:34">
      <c r="A457" s="28">
        <v>44518</v>
      </c>
      <c r="B457" s="12">
        <f>[1]!thsiFinD("ths_int_chg_ratio_index",B$1,$A$4,$A457,101)</f>
        <v>-5.9177981913037003</v>
      </c>
      <c r="C457" s="12">
        <f>[1]!thsiFinD("ths_int_chg_ratio_index",C$1,$A$4,$A457,101)</f>
        <v>119.99235580982</v>
      </c>
      <c r="D457" s="12">
        <f>[1]!thsiFinD("ths_int_chg_ratio_index",D$1,$A$4,$A457,101)</f>
        <v>39.642809020564002</v>
      </c>
      <c r="E457" s="12">
        <f>[1]!thsiFinD("ths_int_chg_ratio_index",E$1,$A$4,$A457,101)</f>
        <v>123.30611730299</v>
      </c>
      <c r="F457" s="12">
        <f>[1]!thsiFinD("ths_adjustment_nvg_ratio_fund",F$1,$A$4,$A457,101)</f>
        <v>97.912829957029004</v>
      </c>
      <c r="G457" s="12">
        <f>[1]!thsiFinD("ths_adjustment_nvg_ratio_fund",G$1,$A$4,$A457,101)</f>
        <v>75.198637911464004</v>
      </c>
      <c r="H457" s="12">
        <f>[1]!thsiFinD("ths_adjustment_nvg_ratio_fund",H$1,$A$4,$A457,101)</f>
        <v>81</v>
      </c>
      <c r="I457" s="12">
        <f>[1]!thsiFinD("ths_adjustment_nvg_ratio_fund",I$1,$A$4,$A457,101)</f>
        <v>138.14453125</v>
      </c>
      <c r="J457" s="32">
        <f t="shared" si="122"/>
        <v>0.83659935382570416</v>
      </c>
      <c r="K457" s="45">
        <f t="shared" si="123"/>
        <v>0.69255870985517576</v>
      </c>
      <c r="L457" s="45">
        <f t="shared" si="124"/>
        <v>0.98063999779623257</v>
      </c>
      <c r="M457" s="32">
        <f>[1]!thsiFinD("ths_int_chg_ratio_index",M$1,$A$4,$A457,101)/100</f>
        <v>0.60969344310215001</v>
      </c>
      <c r="N457" s="32">
        <f>[1]!thsiFinD("ths_int_chg_ratio_index",N$1,$A$4,$A457,101)/100</f>
        <v>0.19981997534369</v>
      </c>
      <c r="O457" s="33">
        <f t="shared" si="117"/>
        <v>1.8365993538257042</v>
      </c>
      <c r="P457" s="33">
        <f t="shared" si="118"/>
        <v>1.6925587098551758</v>
      </c>
      <c r="Q457" s="33">
        <f t="shared" si="119"/>
        <v>1.9806399977962326</v>
      </c>
      <c r="R457" s="33">
        <f t="shared" si="120"/>
        <v>1.6096934431021501</v>
      </c>
      <c r="S457" s="33">
        <f t="shared" si="121"/>
        <v>1.19981997534369</v>
      </c>
      <c r="T457" s="32">
        <f t="shared" si="129"/>
        <v>-7.2518069495145498E-3</v>
      </c>
      <c r="U457" s="32">
        <f t="shared" si="130"/>
        <v>-1.2983527479569545E-2</v>
      </c>
      <c r="V457" s="32">
        <f t="shared" si="131"/>
        <v>-2.3007439648576877E-3</v>
      </c>
      <c r="W457" s="32">
        <f t="shared" si="132"/>
        <v>-1.4464671751568736E-2</v>
      </c>
      <c r="X457" s="32">
        <f t="shared" si="132"/>
        <v>-8.1341771766255677E-3</v>
      </c>
      <c r="Y457" s="34">
        <f>MAX(O$4:O457)</f>
        <v>1.9063253038894747</v>
      </c>
      <c r="Z457" s="34">
        <f>MAX(P$4:P457)</f>
        <v>1.8284662292802096</v>
      </c>
      <c r="AA457" s="34">
        <f>MAX(Q$4:Q457)</f>
        <v>2.0782292813837224</v>
      </c>
      <c r="AB457" s="34">
        <f>MAX(R$4:R457)</f>
        <v>1.9075656212819299</v>
      </c>
      <c r="AC457" s="34">
        <f>MAX(S$4:S457)</f>
        <v>1.35899867745307</v>
      </c>
      <c r="AD457" s="35">
        <f t="shared" si="125"/>
        <v>-3.6576102683791079E-2</v>
      </c>
      <c r="AE457" s="35">
        <f t="shared" si="126"/>
        <v>-7.4328700879827014E-2</v>
      </c>
      <c r="AF457" s="35">
        <f t="shared" si="127"/>
        <v>-4.6957900392257557E-2</v>
      </c>
      <c r="AG457" s="35">
        <f t="shared" si="128"/>
        <v>-0.15615304388826345</v>
      </c>
      <c r="AH457" s="35">
        <f t="shared" si="128"/>
        <v>-0.11712940177962528</v>
      </c>
    </row>
    <row r="458" spans="1:34">
      <c r="A458" s="28">
        <v>44519</v>
      </c>
      <c r="B458" s="12">
        <f>[1]!thsiFinD("ths_int_chg_ratio_index",B$1,$A$4,$A458,101)</f>
        <v>-5.1660930699294996</v>
      </c>
      <c r="C458" s="12">
        <f>[1]!thsiFinD("ths_int_chg_ratio_index",C$1,$A$4,$A458,101)</f>
        <v>120.28624416993</v>
      </c>
      <c r="D458" s="12">
        <f>[1]!thsiFinD("ths_int_chg_ratio_index",D$1,$A$4,$A458,101)</f>
        <v>41.683901732568003</v>
      </c>
      <c r="E458" s="12">
        <f>[1]!thsiFinD("ths_int_chg_ratio_index",E$1,$A$4,$A458,101)</f>
        <v>125.72086613358999</v>
      </c>
      <c r="F458" s="12">
        <f>[1]!thsiFinD("ths_adjustment_nvg_ratio_fund",F$1,$A$4,$A458,101)</f>
        <v>100</v>
      </c>
      <c r="G458" s="12">
        <f>[1]!thsiFinD("ths_adjustment_nvg_ratio_fund",G$1,$A$4,$A458,101)</f>
        <v>76.503972758228997</v>
      </c>
      <c r="H458" s="12">
        <f>[1]!thsiFinD("ths_adjustment_nvg_ratio_fund",H$1,$A$4,$A458,101)</f>
        <v>82.384615384615003</v>
      </c>
      <c r="I458" s="12">
        <f>[1]!thsiFinD("ths_adjustment_nvg_ratio_fund",I$1,$A$4,$A458,101)</f>
        <v>140.9375</v>
      </c>
      <c r="J458" s="32">
        <f t="shared" si="122"/>
        <v>0.85293875888625315</v>
      </c>
      <c r="K458" s="45">
        <f t="shared" si="123"/>
        <v>0.70631229741539625</v>
      </c>
      <c r="L458" s="45">
        <f t="shared" si="124"/>
        <v>0.99956522035711004</v>
      </c>
      <c r="M458" s="32">
        <f>[1]!thsiFinD("ths_int_chg_ratio_index",M$1,$A$4,$A458,101)/100</f>
        <v>0.62899996773806</v>
      </c>
      <c r="N458" s="32">
        <f>[1]!thsiFinD("ths_int_chg_ratio_index",N$1,$A$4,$A458,101)/100</f>
        <v>0.21317389222386002</v>
      </c>
      <c r="O458" s="33">
        <f t="shared" si="117"/>
        <v>1.8529387588862531</v>
      </c>
      <c r="P458" s="33">
        <f t="shared" si="118"/>
        <v>1.7063122974153964</v>
      </c>
      <c r="Q458" s="33">
        <f t="shared" si="119"/>
        <v>1.9995652203571099</v>
      </c>
      <c r="R458" s="33">
        <f t="shared" si="120"/>
        <v>1.62899996773806</v>
      </c>
      <c r="S458" s="33">
        <f t="shared" si="121"/>
        <v>1.21317389222386</v>
      </c>
      <c r="T458" s="32">
        <f t="shared" si="129"/>
        <v>8.8965538545537903E-3</v>
      </c>
      <c r="U458" s="32">
        <f t="shared" si="130"/>
        <v>8.1259146168095597E-3</v>
      </c>
      <c r="V458" s="32">
        <f t="shared" si="131"/>
        <v>9.5551047045068227E-3</v>
      </c>
      <c r="W458" s="32">
        <f t="shared" si="132"/>
        <v>1.1993913945939294E-2</v>
      </c>
      <c r="X458" s="32">
        <f t="shared" si="132"/>
        <v>1.1129933785562152E-2</v>
      </c>
      <c r="Y458" s="34">
        <f>MAX(O$4:O458)</f>
        <v>1.9063253038894747</v>
      </c>
      <c r="Z458" s="34">
        <f>MAX(P$4:P458)</f>
        <v>1.8284662292802096</v>
      </c>
      <c r="AA458" s="34">
        <f>MAX(Q$4:Q458)</f>
        <v>2.0782292813837224</v>
      </c>
      <c r="AB458" s="34">
        <f>MAX(R$4:R458)</f>
        <v>1.9075656212819299</v>
      </c>
      <c r="AC458" s="34">
        <f>MAX(S$4:S458)</f>
        <v>1.35899867745307</v>
      </c>
      <c r="AD458" s="35">
        <f t="shared" si="125"/>
        <v>-2.8004950096553349E-2</v>
      </c>
      <c r="AE458" s="35">
        <f t="shared" si="126"/>
        <v>-6.6806774939945246E-2</v>
      </c>
      <c r="AF458" s="35">
        <f t="shared" si="127"/>
        <v>-3.7851483342702497E-2</v>
      </c>
      <c r="AG458" s="35">
        <f t="shared" si="128"/>
        <v>-0.14603201611311645</v>
      </c>
      <c r="AH458" s="35">
        <f t="shared" si="128"/>
        <v>-0.1073031104802129</v>
      </c>
    </row>
    <row r="459" spans="1:34">
      <c r="A459" s="28">
        <v>44522</v>
      </c>
      <c r="B459" s="12">
        <f>[1]!thsiFinD("ths_int_chg_ratio_index",B$1,$A$4,$A459,101)</f>
        <v>-3.4241190872037999</v>
      </c>
      <c r="C459" s="12">
        <f>[1]!thsiFinD("ths_int_chg_ratio_index",C$1,$A$4,$A459,101)</f>
        <v>129.63755335830999</v>
      </c>
      <c r="D459" s="12">
        <f>[1]!thsiFinD("ths_int_chg_ratio_index",D$1,$A$4,$A459,101)</f>
        <v>45.136161433581002</v>
      </c>
      <c r="E459" s="12">
        <f>[1]!thsiFinD("ths_int_chg_ratio_index",E$1,$A$4,$A459,101)</f>
        <v>132.44903028172999</v>
      </c>
      <c r="F459" s="12">
        <f>[1]!thsiFinD("ths_adjustment_nvg_ratio_fund",F$1,$A$4,$A459,101)</f>
        <v>106.50705954573</v>
      </c>
      <c r="G459" s="12">
        <f>[1]!thsiFinD("ths_adjustment_nvg_ratio_fund",G$1,$A$4,$A459,101)</f>
        <v>83.314415437003007</v>
      </c>
      <c r="H459" s="12">
        <f>[1]!thsiFinD("ths_adjustment_nvg_ratio_fund",H$1,$A$4,$A459,101)</f>
        <v>86</v>
      </c>
      <c r="I459" s="12">
        <f>[1]!thsiFinD("ths_adjustment_nvg_ratio_fund",I$1,$A$4,$A459,101)</f>
        <v>151.71875</v>
      </c>
      <c r="J459" s="32">
        <f t="shared" si="122"/>
        <v>0.91417356371143765</v>
      </c>
      <c r="K459" s="45">
        <f t="shared" si="123"/>
        <v>0.7594965649660429</v>
      </c>
      <c r="L459" s="45">
        <f t="shared" si="124"/>
        <v>1.0688505624568325</v>
      </c>
      <c r="M459" s="32">
        <f>[1]!thsiFinD("ths_int_chg_ratio_index",M$1,$A$4,$A459,101)/100</f>
        <v>0.65957304739475009</v>
      </c>
      <c r="N459" s="32">
        <f>[1]!thsiFinD("ths_int_chg_ratio_index",N$1,$A$4,$A459,101)/100</f>
        <v>0.22089046518583999</v>
      </c>
      <c r="O459" s="33">
        <f t="shared" si="117"/>
        <v>1.9141735637114377</v>
      </c>
      <c r="P459" s="33">
        <f t="shared" si="118"/>
        <v>1.7594965649660428</v>
      </c>
      <c r="Q459" s="33">
        <f t="shared" si="119"/>
        <v>2.0688505624568325</v>
      </c>
      <c r="R459" s="33">
        <f t="shared" si="120"/>
        <v>1.6595730473947501</v>
      </c>
      <c r="S459" s="33">
        <f t="shared" si="121"/>
        <v>1.2208904651858399</v>
      </c>
      <c r="T459" s="32">
        <f t="shared" si="129"/>
        <v>3.3047398102887593E-2</v>
      </c>
      <c r="U459" s="32">
        <f t="shared" si="130"/>
        <v>3.116912867076338E-2</v>
      </c>
      <c r="V459" s="32">
        <f t="shared" si="131"/>
        <v>3.4650203651446221E-2</v>
      </c>
      <c r="W459" s="32">
        <f t="shared" si="132"/>
        <v>1.8768005071935212E-2</v>
      </c>
      <c r="X459" s="32">
        <f t="shared" si="132"/>
        <v>6.3606487177487736E-3</v>
      </c>
      <c r="Y459" s="34">
        <f>MAX(O$4:O459)</f>
        <v>1.9141735637114377</v>
      </c>
      <c r="Z459" s="34">
        <f>MAX(P$4:P459)</f>
        <v>1.8284662292802096</v>
      </c>
      <c r="AA459" s="34">
        <f>MAX(Q$4:Q459)</f>
        <v>2.0782292813837224</v>
      </c>
      <c r="AB459" s="34">
        <f>MAX(R$4:R459)</f>
        <v>1.9075656212819299</v>
      </c>
      <c r="AC459" s="34">
        <f>MAX(S$4:S459)</f>
        <v>1.35899867745307</v>
      </c>
      <c r="AD459" s="35">
        <f t="shared" si="125"/>
        <v>0</v>
      </c>
      <c r="AE459" s="35">
        <f t="shared" si="126"/>
        <v>-3.7719955233363689E-2</v>
      </c>
      <c r="AF459" s="35">
        <f t="shared" si="127"/>
        <v>-4.5128412975903309E-3</v>
      </c>
      <c r="AG459" s="35">
        <f t="shared" si="128"/>
        <v>-0.13000474066025725</v>
      </c>
      <c r="AH459" s="35">
        <f t="shared" si="128"/>
        <v>-0.1016249791545506</v>
      </c>
    </row>
    <row r="460" spans="1:34">
      <c r="A460" s="28">
        <v>44523</v>
      </c>
      <c r="B460" s="12">
        <f>[1]!thsiFinD("ths_int_chg_ratio_index",B$1,$A$4,$A460,101)</f>
        <v>-3.4273066710135001</v>
      </c>
      <c r="C460" s="12">
        <f>[1]!thsiFinD("ths_int_chg_ratio_index",C$1,$A$4,$A460,101)</f>
        <v>126.72511689789999</v>
      </c>
      <c r="D460" s="12">
        <f>[1]!thsiFinD("ths_int_chg_ratio_index",D$1,$A$4,$A460,101)</f>
        <v>44.769924863939004</v>
      </c>
      <c r="E460" s="12">
        <f>[1]!thsiFinD("ths_int_chg_ratio_index",E$1,$A$4,$A460,101)</f>
        <v>131.53790066316</v>
      </c>
      <c r="F460" s="12">
        <f>[1]!thsiFinD("ths_adjustment_nvg_ratio_fund",F$1,$A$4,$A460,101)</f>
        <v>105.03376304481</v>
      </c>
      <c r="G460" s="12">
        <f>[1]!thsiFinD("ths_adjustment_nvg_ratio_fund",G$1,$A$4,$A460,101)</f>
        <v>81.838819523268995</v>
      </c>
      <c r="H460" s="12">
        <f>[1]!thsiFinD("ths_adjustment_nvg_ratio_fund",H$1,$A$4,$A460,101)</f>
        <v>84.307692307691994</v>
      </c>
      <c r="I460" s="12">
        <f>[1]!thsiFinD("ths_adjustment_nvg_ratio_fund",I$1,$A$4,$A460,101)</f>
        <v>151.15234375</v>
      </c>
      <c r="J460" s="32">
        <f t="shared" si="122"/>
        <v>0.90242281797469559</v>
      </c>
      <c r="K460" s="45">
        <f t="shared" si="123"/>
        <v>0.74901408938496372</v>
      </c>
      <c r="L460" s="45">
        <f t="shared" si="124"/>
        <v>1.0558315465644275</v>
      </c>
      <c r="M460" s="32">
        <f>[1]!thsiFinD("ths_int_chg_ratio_index",M$1,$A$4,$A460,101)/100</f>
        <v>0.65922344524317</v>
      </c>
      <c r="N460" s="32">
        <f>[1]!thsiFinD("ths_int_chg_ratio_index",N$1,$A$4,$A460,101)/100</f>
        <v>0.22132912615561001</v>
      </c>
      <c r="O460" s="33">
        <f t="shared" si="117"/>
        <v>1.9024228179746956</v>
      </c>
      <c r="P460" s="33">
        <f t="shared" si="118"/>
        <v>1.7490140893849637</v>
      </c>
      <c r="Q460" s="33">
        <f t="shared" si="119"/>
        <v>2.0558315465644275</v>
      </c>
      <c r="R460" s="33">
        <f t="shared" si="120"/>
        <v>1.65922344524317</v>
      </c>
      <c r="S460" s="33">
        <f t="shared" si="121"/>
        <v>1.2213291261556101</v>
      </c>
      <c r="T460" s="32">
        <f t="shared" si="129"/>
        <v>-6.1388089144635005E-3</v>
      </c>
      <c r="U460" s="32">
        <f t="shared" si="130"/>
        <v>-5.957656178363413E-3</v>
      </c>
      <c r="V460" s="32">
        <f t="shared" si="131"/>
        <v>-6.2928739893830521E-3</v>
      </c>
      <c r="W460" s="32">
        <f t="shared" si="132"/>
        <v>-2.1065788705654231E-4</v>
      </c>
      <c r="X460" s="32">
        <f t="shared" si="132"/>
        <v>3.5929592562045087E-4</v>
      </c>
      <c r="Y460" s="34">
        <f>MAX(O$4:O460)</f>
        <v>1.9141735637114377</v>
      </c>
      <c r="Z460" s="34">
        <f>MAX(P$4:P460)</f>
        <v>1.8284662292802096</v>
      </c>
      <c r="AA460" s="34">
        <f>MAX(Q$4:Q460)</f>
        <v>2.0782292813837224</v>
      </c>
      <c r="AB460" s="34">
        <f>MAX(R$4:R460)</f>
        <v>1.9075656212819299</v>
      </c>
      <c r="AC460" s="34">
        <f>MAX(S$4:S460)</f>
        <v>1.35899867745307</v>
      </c>
      <c r="AD460" s="35">
        <f t="shared" si="125"/>
        <v>-6.1388089144635005E-3</v>
      </c>
      <c r="AE460" s="35">
        <f t="shared" si="126"/>
        <v>-4.3452888887383412E-2</v>
      </c>
      <c r="AF460" s="35">
        <f t="shared" si="127"/>
        <v>-1.0777316545353521E-2</v>
      </c>
      <c r="AG460" s="35">
        <f t="shared" si="128"/>
        <v>-0.13018801202333896</v>
      </c>
      <c r="AH460" s="35">
        <f t="shared" si="128"/>
        <v>-0.10130219666988161</v>
      </c>
    </row>
    <row r="461" spans="1:34">
      <c r="A461" s="28">
        <v>44524</v>
      </c>
      <c r="B461" s="12">
        <f>[1]!thsiFinD("ths_int_chg_ratio_index",B$1,$A$4,$A461,101)</f>
        <v>-2.6620265823293998</v>
      </c>
      <c r="C461" s="12">
        <f>[1]!thsiFinD("ths_int_chg_ratio_index",C$1,$A$4,$A461,101)</f>
        <v>124.7605951661</v>
      </c>
      <c r="D461" s="12">
        <f>[1]!thsiFinD("ths_int_chg_ratio_index",D$1,$A$4,$A461,101)</f>
        <v>44.374905979406002</v>
      </c>
      <c r="E461" s="12">
        <f>[1]!thsiFinD("ths_int_chg_ratio_index",E$1,$A$4,$A461,101)</f>
        <v>130.51025730735</v>
      </c>
      <c r="F461" s="12">
        <f>[1]!thsiFinD("ths_adjustment_nvg_ratio_fund",F$1,$A$4,$A461,101)</f>
        <v>103.80601596071</v>
      </c>
      <c r="G461" s="12">
        <f>[1]!thsiFinD("ths_adjustment_nvg_ratio_fund",G$1,$A$4,$A461,101)</f>
        <v>79.114642451758996</v>
      </c>
      <c r="H461" s="12">
        <f>[1]!thsiFinD("ths_adjustment_nvg_ratio_fund",H$1,$A$4,$A461,101)</f>
        <v>82.538461538462002</v>
      </c>
      <c r="I461" s="12">
        <f>[1]!thsiFinD("ths_adjustment_nvg_ratio_fund",I$1,$A$4,$A461,101)</f>
        <v>148.0859375</v>
      </c>
      <c r="J461" s="32">
        <f t="shared" si="122"/>
        <v>0.88816098665182208</v>
      </c>
      <c r="K461" s="45">
        <f t="shared" si="123"/>
        <v>0.74245932967631656</v>
      </c>
      <c r="L461" s="45">
        <f t="shared" si="124"/>
        <v>1.0338626436273275</v>
      </c>
      <c r="M461" s="32">
        <f>[1]!thsiFinD("ths_int_chg_ratio_index",M$1,$A$4,$A461,101)/100</f>
        <v>0.66841340649950998</v>
      </c>
      <c r="N461" s="32">
        <f>[1]!thsiFinD("ths_int_chg_ratio_index",N$1,$A$4,$A461,101)/100</f>
        <v>0.22173132800981002</v>
      </c>
      <c r="O461" s="33">
        <f t="shared" si="117"/>
        <v>1.8881609866518221</v>
      </c>
      <c r="P461" s="33">
        <f t="shared" si="118"/>
        <v>1.7424593296763167</v>
      </c>
      <c r="Q461" s="33">
        <f t="shared" si="119"/>
        <v>2.0338626436273275</v>
      </c>
      <c r="R461" s="33">
        <f t="shared" si="120"/>
        <v>1.66841340649951</v>
      </c>
      <c r="S461" s="33">
        <f t="shared" si="121"/>
        <v>1.2217313280098101</v>
      </c>
      <c r="T461" s="32">
        <f t="shared" si="129"/>
        <v>-7.4966675063624644E-3</v>
      </c>
      <c r="U461" s="32">
        <f t="shared" si="130"/>
        <v>-3.7476883396360128E-3</v>
      </c>
      <c r="V461" s="32">
        <f t="shared" si="131"/>
        <v>-1.0686139617719692E-2</v>
      </c>
      <c r="W461" s="32">
        <f t="shared" si="132"/>
        <v>5.5387122709040781E-3</v>
      </c>
      <c r="X461" s="32">
        <f t="shared" si="132"/>
        <v>3.293148796557066E-4</v>
      </c>
      <c r="Y461" s="34">
        <f>MAX(O$4:O461)</f>
        <v>1.9141735637114377</v>
      </c>
      <c r="Z461" s="34">
        <f>MAX(P$4:P461)</f>
        <v>1.8284662292802096</v>
      </c>
      <c r="AA461" s="34">
        <f>MAX(Q$4:Q461)</f>
        <v>2.0782292813837224</v>
      </c>
      <c r="AB461" s="34">
        <f>MAX(R$4:R461)</f>
        <v>1.9075656212819299</v>
      </c>
      <c r="AC461" s="34">
        <f>MAX(S$4:S461)</f>
        <v>1.35899867745307</v>
      </c>
      <c r="AD461" s="35">
        <f t="shared" si="125"/>
        <v>-1.3589455811509166E-2</v>
      </c>
      <c r="AE461" s="35">
        <f t="shared" si="126"/>
        <v>-4.7037729342012669E-2</v>
      </c>
      <c r="AF461" s="35">
        <f t="shared" si="127"/>
        <v>-2.1348288253765113E-2</v>
      </c>
      <c r="AG461" s="35">
        <f t="shared" si="128"/>
        <v>-0.1253703736921532</v>
      </c>
      <c r="AH461" s="35">
        <f t="shared" si="128"/>
        <v>-0.10100624211093112</v>
      </c>
    </row>
    <row r="462" spans="1:34">
      <c r="A462" s="28">
        <v>44525</v>
      </c>
      <c r="B462" s="12">
        <f>[1]!thsiFinD("ths_int_chg_ratio_index",B$1,$A$4,$A462,101)</f>
        <v>-4.0901585146514998</v>
      </c>
      <c r="C462" s="12">
        <f>[1]!thsiFinD("ths_int_chg_ratio_index",C$1,$A$4,$A462,101)</f>
        <v>125.49705577864999</v>
      </c>
      <c r="D462" s="12">
        <f>[1]!thsiFinD("ths_int_chg_ratio_index",D$1,$A$4,$A462,101)</f>
        <v>43.967668095093003</v>
      </c>
      <c r="E462" s="12">
        <f>[1]!thsiFinD("ths_int_chg_ratio_index",E$1,$A$4,$A462,101)</f>
        <v>130.19511724821001</v>
      </c>
      <c r="F462" s="12">
        <f>[1]!thsiFinD("ths_adjustment_nvg_ratio_fund",F$1,$A$4,$A462,101)</f>
        <v>102.02578268876999</v>
      </c>
      <c r="G462" s="12">
        <f>[1]!thsiFinD("ths_adjustment_nvg_ratio_fund",G$1,$A$4,$A462,101)</f>
        <v>77.866061293984004</v>
      </c>
      <c r="H462" s="12">
        <f>[1]!thsiFinD("ths_adjustment_nvg_ratio_fund",H$1,$A$4,$A462,101)</f>
        <v>82.615384615384997</v>
      </c>
      <c r="I462" s="12">
        <f>[1]!thsiFinD("ths_adjustment_nvg_ratio_fund",I$1,$A$4,$A462,101)</f>
        <v>148.203125</v>
      </c>
      <c r="J462" s="32">
        <f t="shared" si="122"/>
        <v>0.88285004525680055</v>
      </c>
      <c r="K462" s="45">
        <f t="shared" si="123"/>
        <v>0.73892420651825375</v>
      </c>
      <c r="L462" s="45">
        <f t="shared" si="124"/>
        <v>1.0267758839953474</v>
      </c>
      <c r="M462" s="32">
        <f>[1]!thsiFinD("ths_int_chg_ratio_index",M$1,$A$4,$A462,101)/100</f>
        <v>0.67861727265351002</v>
      </c>
      <c r="N462" s="32">
        <f>[1]!thsiFinD("ths_int_chg_ratio_index",N$1,$A$4,$A462,101)/100</f>
        <v>0.21700893976132002</v>
      </c>
      <c r="O462" s="33">
        <f t="shared" si="117"/>
        <v>1.8828500452568004</v>
      </c>
      <c r="P462" s="33">
        <f t="shared" si="118"/>
        <v>1.7389242065182537</v>
      </c>
      <c r="Q462" s="33">
        <f t="shared" si="119"/>
        <v>2.0267758839953474</v>
      </c>
      <c r="R462" s="33">
        <f t="shared" si="120"/>
        <v>1.67861727265351</v>
      </c>
      <c r="S462" s="33">
        <f t="shared" si="121"/>
        <v>1.21700893976132</v>
      </c>
      <c r="T462" s="32">
        <f t="shared" si="129"/>
        <v>-2.8127587809338994E-3</v>
      </c>
      <c r="U462" s="32">
        <f t="shared" si="130"/>
        <v>-2.0288124364541416E-3</v>
      </c>
      <c r="V462" s="32">
        <f t="shared" si="131"/>
        <v>-3.4843845793544048E-3</v>
      </c>
      <c r="W462" s="32">
        <f t="shared" si="132"/>
        <v>6.1159099502854364E-3</v>
      </c>
      <c r="X462" s="32">
        <f t="shared" si="132"/>
        <v>-3.8653246750927073E-3</v>
      </c>
      <c r="Y462" s="34">
        <f>MAX(O$4:O462)</f>
        <v>1.9141735637114377</v>
      </c>
      <c r="Z462" s="34">
        <f>MAX(P$4:P462)</f>
        <v>1.8284662292802096</v>
      </c>
      <c r="AA462" s="34">
        <f>MAX(Q$4:Q462)</f>
        <v>2.0782292813837224</v>
      </c>
      <c r="AB462" s="34">
        <f>MAX(R$4:R462)</f>
        <v>1.9075656212819299</v>
      </c>
      <c r="AC462" s="34">
        <f>MAX(S$4:S462)</f>
        <v>1.35899867745307</v>
      </c>
      <c r="AD462" s="35">
        <f t="shared" si="125"/>
        <v>-1.6363990731281031E-2</v>
      </c>
      <c r="AE462" s="35">
        <f t="shared" si="126"/>
        <v>-4.8971111048195182E-2</v>
      </c>
      <c r="AF462" s="35">
        <f t="shared" si="127"/>
        <v>-2.4758287186732564E-2</v>
      </c>
      <c r="AG462" s="35">
        <f t="shared" si="128"/>
        <v>-0.12002121765780249</v>
      </c>
      <c r="AH462" s="35">
        <f t="shared" si="128"/>
        <v>-0.10448114486605409</v>
      </c>
    </row>
    <row r="463" spans="1:34">
      <c r="A463" s="28">
        <v>44526</v>
      </c>
      <c r="B463" s="12">
        <f>[1]!thsiFinD("ths_int_chg_ratio_index",B$1,$A$4,$A463,101)</f>
        <v>-5.3014751359604002</v>
      </c>
      <c r="C463" s="12">
        <f>[1]!thsiFinD("ths_int_chg_ratio_index",C$1,$A$4,$A463,101)</f>
        <v>119.49891015375</v>
      </c>
      <c r="D463" s="12">
        <f>[1]!thsiFinD("ths_int_chg_ratio_index",D$1,$A$4,$A463,101)</f>
        <v>43.169382991505003</v>
      </c>
      <c r="E463" s="12">
        <f>[1]!thsiFinD("ths_int_chg_ratio_index",E$1,$A$4,$A463,101)</f>
        <v>130.06459063604001</v>
      </c>
      <c r="F463" s="12">
        <f>[1]!thsiFinD("ths_adjustment_nvg_ratio_fund",F$1,$A$4,$A463,101)</f>
        <v>101.96439533456</v>
      </c>
      <c r="G463" s="12">
        <f>[1]!thsiFinD("ths_adjustment_nvg_ratio_fund",G$1,$A$4,$A463,101)</f>
        <v>76.617480136208997</v>
      </c>
      <c r="H463" s="12">
        <f>[1]!thsiFinD("ths_adjustment_nvg_ratio_fund",H$1,$A$4,$A463,101)</f>
        <v>84.153846153846004</v>
      </c>
      <c r="I463" s="12">
        <f>[1]!thsiFinD("ths_adjustment_nvg_ratio_fund",I$1,$A$4,$A463,101)</f>
        <v>147.734375</v>
      </c>
      <c r="J463" s="32">
        <f t="shared" si="122"/>
        <v>0.87237688158743709</v>
      </c>
      <c r="K463" s="45">
        <f t="shared" si="123"/>
        <v>0.71857852161333657</v>
      </c>
      <c r="L463" s="45">
        <f t="shared" si="124"/>
        <v>1.0261752415615375</v>
      </c>
      <c r="M463" s="32">
        <f>[1]!thsiFinD("ths_int_chg_ratio_index",M$1,$A$4,$A463,101)/100</f>
        <v>0.66068168509018999</v>
      </c>
      <c r="N463" s="32">
        <f>[1]!thsiFinD("ths_int_chg_ratio_index",N$1,$A$4,$A463,101)/100</f>
        <v>0.20963915448293999</v>
      </c>
      <c r="O463" s="33">
        <f t="shared" si="117"/>
        <v>1.8723768815874371</v>
      </c>
      <c r="P463" s="33">
        <f t="shared" si="118"/>
        <v>1.7185785216133365</v>
      </c>
      <c r="Q463" s="33">
        <f t="shared" si="119"/>
        <v>2.0261752415615373</v>
      </c>
      <c r="R463" s="33">
        <f t="shared" si="120"/>
        <v>1.66068168509019</v>
      </c>
      <c r="S463" s="33">
        <f t="shared" si="121"/>
        <v>1.2096391544829399</v>
      </c>
      <c r="T463" s="32">
        <f t="shared" si="129"/>
        <v>-5.5623992445638093E-3</v>
      </c>
      <c r="U463" s="32">
        <f t="shared" si="130"/>
        <v>-1.1700156239502935E-2</v>
      </c>
      <c r="V463" s="32">
        <f t="shared" si="131"/>
        <v>-2.9635365140923131E-4</v>
      </c>
      <c r="W463" s="32">
        <f t="shared" si="132"/>
        <v>-1.0684739073945071E-2</v>
      </c>
      <c r="X463" s="32">
        <f t="shared" si="132"/>
        <v>-6.0556541842867739E-3</v>
      </c>
      <c r="Y463" s="34">
        <f>MAX(O$4:O463)</f>
        <v>1.9141735637114377</v>
      </c>
      <c r="Z463" s="34">
        <f>MAX(P$4:P463)</f>
        <v>1.8284662292802096</v>
      </c>
      <c r="AA463" s="34">
        <f>MAX(Q$4:Q463)</f>
        <v>2.0782292813837224</v>
      </c>
      <c r="AB463" s="34">
        <f>MAX(R$4:R463)</f>
        <v>1.9075656212819299</v>
      </c>
      <c r="AC463" s="34">
        <f>MAX(S$4:S463)</f>
        <v>1.35899867745307</v>
      </c>
      <c r="AD463" s="35">
        <f t="shared" si="125"/>
        <v>-2.1835366926163169E-2</v>
      </c>
      <c r="AE463" s="35">
        <f t="shared" si="126"/>
        <v>-6.0098297637212195E-2</v>
      </c>
      <c r="AF463" s="35">
        <f t="shared" si="127"/>
        <v>-2.5047303629331275E-2</v>
      </c>
      <c r="AG463" s="35">
        <f t="shared" si="128"/>
        <v>-0.1294235613377368</v>
      </c>
      <c r="AH463" s="35">
        <f t="shared" si="128"/>
        <v>-0.10990409736825357</v>
      </c>
    </row>
    <row r="464" spans="1:34">
      <c r="A464" s="28">
        <v>44529</v>
      </c>
      <c r="B464" s="12">
        <f>[1]!thsiFinD("ths_int_chg_ratio_index",B$1,$A$4,$A464,101)</f>
        <v>-5.7531681809456003</v>
      </c>
      <c r="C464" s="12">
        <f>[1]!thsiFinD("ths_int_chg_ratio_index",C$1,$A$4,$A464,101)</f>
        <v>121.08132342019999</v>
      </c>
      <c r="D464" s="12">
        <f>[1]!thsiFinD("ths_int_chg_ratio_index",D$1,$A$4,$A464,101)</f>
        <v>44.277271660137998</v>
      </c>
      <c r="E464" s="12">
        <f>[1]!thsiFinD("ths_int_chg_ratio_index",E$1,$A$4,$A464,101)</f>
        <v>132.43984449742001</v>
      </c>
      <c r="F464" s="12">
        <f>[1]!thsiFinD("ths_adjustment_nvg_ratio_fund",F$1,$A$4,$A464,101)</f>
        <v>103.80601596071</v>
      </c>
      <c r="G464" s="12">
        <f>[1]!thsiFinD("ths_adjustment_nvg_ratio_fund",G$1,$A$4,$A464,101)</f>
        <v>80.760499432463007</v>
      </c>
      <c r="H464" s="12">
        <f>[1]!thsiFinD("ths_adjustment_nvg_ratio_fund",H$1,$A$4,$A464,101)</f>
        <v>86.692307692308006</v>
      </c>
      <c r="I464" s="12">
        <f>[1]!thsiFinD("ths_adjustment_nvg_ratio_fund",I$1,$A$4,$A464,101)</f>
        <v>152.666015625</v>
      </c>
      <c r="J464" s="32">
        <f t="shared" si="122"/>
        <v>0.89496263763411676</v>
      </c>
      <c r="K464" s="45">
        <f t="shared" si="123"/>
        <v>0.73011317849203095</v>
      </c>
      <c r="L464" s="45">
        <f t="shared" si="124"/>
        <v>1.0598120967762026</v>
      </c>
      <c r="M464" s="32">
        <f>[1]!thsiFinD("ths_int_chg_ratio_index",M$1,$A$4,$A464,101)/100</f>
        <v>0.66280716058725009</v>
      </c>
      <c r="N464" s="32">
        <f>[1]!thsiFinD("ths_int_chg_ratio_index",N$1,$A$4,$A464,101)/100</f>
        <v>0.20809308530416998</v>
      </c>
      <c r="O464" s="33">
        <f t="shared" si="117"/>
        <v>1.8949626376341167</v>
      </c>
      <c r="P464" s="33">
        <f t="shared" si="118"/>
        <v>1.7301131784920309</v>
      </c>
      <c r="Q464" s="33">
        <f t="shared" si="119"/>
        <v>2.0598120967762026</v>
      </c>
      <c r="R464" s="33">
        <f t="shared" si="120"/>
        <v>1.6628071605872501</v>
      </c>
      <c r="S464" s="33">
        <f t="shared" si="121"/>
        <v>1.20809308530417</v>
      </c>
      <c r="T464" s="32">
        <f t="shared" si="129"/>
        <v>1.2062612110191662E-2</v>
      </c>
      <c r="U464" s="32">
        <f t="shared" si="130"/>
        <v>6.7117427185499068E-3</v>
      </c>
      <c r="V464" s="32">
        <f t="shared" si="131"/>
        <v>1.6601157947592871E-2</v>
      </c>
      <c r="W464" s="32">
        <f t="shared" si="132"/>
        <v>1.2798813379728546E-3</v>
      </c>
      <c r="X464" s="32">
        <f t="shared" si="132"/>
        <v>-1.2781242844530638E-3</v>
      </c>
      <c r="Y464" s="34">
        <f>MAX(O$4:O464)</f>
        <v>1.9141735637114377</v>
      </c>
      <c r="Z464" s="34">
        <f>MAX(P$4:P464)</f>
        <v>1.8284662292802096</v>
      </c>
      <c r="AA464" s="34">
        <f>MAX(Q$4:Q464)</f>
        <v>2.0782292813837224</v>
      </c>
      <c r="AB464" s="34">
        <f>MAX(R$4:R464)</f>
        <v>1.9075656212819299</v>
      </c>
      <c r="AC464" s="34">
        <f>MAX(S$4:S464)</f>
        <v>1.35899867745307</v>
      </c>
      <c r="AD464" s="35">
        <f t="shared" si="125"/>
        <v>-1.0036146377485511E-2</v>
      </c>
      <c r="AE464" s="35">
        <f t="shared" si="126"/>
        <v>-5.3789919230226135E-2</v>
      </c>
      <c r="AF464" s="35">
        <f t="shared" si="127"/>
        <v>-8.8619599254502468E-3</v>
      </c>
      <c r="AG464" s="35">
        <f t="shared" si="128"/>
        <v>-0.12830932680061413</v>
      </c>
      <c r="AH464" s="35">
        <f t="shared" si="128"/>
        <v>-0.11104175055689935</v>
      </c>
    </row>
    <row r="465" spans="1:34">
      <c r="A465" s="28">
        <v>44530</v>
      </c>
      <c r="B465" s="12">
        <f>[1]!thsiFinD("ths_int_chg_ratio_index",B$1,$A$4,$A465,101)</f>
        <v>-4.4559159560161996</v>
      </c>
      <c r="C465" s="12">
        <f>[1]!thsiFinD("ths_int_chg_ratio_index",C$1,$A$4,$A465,101)</f>
        <v>124.06582614256</v>
      </c>
      <c r="D465" s="12">
        <f>[1]!thsiFinD("ths_int_chg_ratio_index",D$1,$A$4,$A465,101)</f>
        <v>44.716979133753</v>
      </c>
      <c r="E465" s="12">
        <f>[1]!thsiFinD("ths_int_chg_ratio_index",E$1,$A$4,$A465,101)</f>
        <v>131.66510946371</v>
      </c>
      <c r="F465" s="12">
        <f>[1]!thsiFinD("ths_adjustment_nvg_ratio_fund",F$1,$A$4,$A465,101)</f>
        <v>102.88520564764001</v>
      </c>
      <c r="G465" s="12">
        <f>[1]!thsiFinD("ths_adjustment_nvg_ratio_fund",G$1,$A$4,$A465,101)</f>
        <v>81.725312145288996</v>
      </c>
      <c r="H465" s="12">
        <f>[1]!thsiFinD("ths_adjustment_nvg_ratio_fund",H$1,$A$4,$A465,101)</f>
        <v>85.923076923077005</v>
      </c>
      <c r="I465" s="12">
        <f>[1]!thsiFinD("ths_adjustment_nvg_ratio_fund",I$1,$A$4,$A465,101)</f>
        <v>150.673828125</v>
      </c>
      <c r="J465" s="32">
        <f t="shared" si="122"/>
        <v>0.89649927703126608</v>
      </c>
      <c r="K465" s="45">
        <f t="shared" si="123"/>
        <v>0.73997999696001704</v>
      </c>
      <c r="L465" s="45">
        <f t="shared" si="124"/>
        <v>1.053018557102515</v>
      </c>
      <c r="M465" s="32">
        <f>[1]!thsiFinD("ths_int_chg_ratio_index",M$1,$A$4,$A465,101)/100</f>
        <v>0.66489832110801006</v>
      </c>
      <c r="N465" s="32">
        <f>[1]!thsiFinD("ths_int_chg_ratio_index",N$1,$A$4,$A465,101)/100</f>
        <v>0.20573823640187</v>
      </c>
      <c r="O465" s="33">
        <f t="shared" si="117"/>
        <v>1.8964992770312661</v>
      </c>
      <c r="P465" s="33">
        <f t="shared" si="118"/>
        <v>1.7399799969600172</v>
      </c>
      <c r="Q465" s="33">
        <f t="shared" si="119"/>
        <v>2.053018557102515</v>
      </c>
      <c r="R465" s="33">
        <f t="shared" si="120"/>
        <v>1.6648983211080099</v>
      </c>
      <c r="S465" s="33">
        <f t="shared" si="121"/>
        <v>1.2057382364018701</v>
      </c>
      <c r="T465" s="32">
        <f t="shared" si="129"/>
        <v>8.1090749053913669E-4</v>
      </c>
      <c r="U465" s="32">
        <f t="shared" si="130"/>
        <v>5.7029901804379612E-3</v>
      </c>
      <c r="V465" s="32">
        <f t="shared" si="131"/>
        <v>-3.2981356330124001E-3</v>
      </c>
      <c r="W465" s="32">
        <f t="shared" si="132"/>
        <v>1.2576085611883947E-3</v>
      </c>
      <c r="X465" s="32">
        <f t="shared" si="132"/>
        <v>-1.949228027993466E-3</v>
      </c>
      <c r="Y465" s="34">
        <f>MAX(O$4:O465)</f>
        <v>1.9141735637114377</v>
      </c>
      <c r="Z465" s="34">
        <f>MAX(P$4:P465)</f>
        <v>1.8284662292802096</v>
      </c>
      <c r="AA465" s="34">
        <f>MAX(Q$4:Q465)</f>
        <v>2.0782292813837224</v>
      </c>
      <c r="AB465" s="34">
        <f>MAX(R$4:R465)</f>
        <v>1.9075656212819299</v>
      </c>
      <c r="AC465" s="34">
        <f>MAX(S$4:S465)</f>
        <v>1.35899867745307</v>
      </c>
      <c r="AD465" s="35">
        <f t="shared" si="125"/>
        <v>-9.2333772732199337E-3</v>
      </c>
      <c r="AE465" s="35">
        <f t="shared" si="126"/>
        <v>-4.8393692430964808E-2</v>
      </c>
      <c r="AF465" s="35">
        <f t="shared" si="127"/>
        <v>-1.213086761265425E-2</v>
      </c>
      <c r="AG465" s="35">
        <f t="shared" si="128"/>
        <v>-0.12721308114729057</v>
      </c>
      <c r="AH465" s="35">
        <f t="shared" si="128"/>
        <v>-0.11277453289242989</v>
      </c>
    </row>
    <row r="466" spans="1:34">
      <c r="A466" s="28">
        <v>44531</v>
      </c>
      <c r="B466" s="12">
        <f>[1]!thsiFinD("ths_int_chg_ratio_index",B$1,$A$4,$A466,101)</f>
        <v>-3.6632176789061002</v>
      </c>
      <c r="C466" s="12">
        <f>[1]!thsiFinD("ths_int_chg_ratio_index",C$1,$A$4,$A466,101)</f>
        <v>122.54152629437</v>
      </c>
      <c r="D466" s="12">
        <f>[1]!thsiFinD("ths_int_chg_ratio_index",D$1,$A$4,$A466,101)</f>
        <v>42.831173630026001</v>
      </c>
      <c r="E466" s="12">
        <f>[1]!thsiFinD("ths_int_chg_ratio_index",E$1,$A$4,$A466,101)</f>
        <v>129.56703599330999</v>
      </c>
      <c r="F466" s="12">
        <f>[1]!thsiFinD("ths_adjustment_nvg_ratio_fund",F$1,$A$4,$A466,101)</f>
        <v>101.35052179250999</v>
      </c>
      <c r="G466" s="12">
        <f>[1]!thsiFinD("ths_adjustment_nvg_ratio_fund",G$1,$A$4,$A466,101)</f>
        <v>79.852440408627004</v>
      </c>
      <c r="H466" s="12">
        <f>[1]!thsiFinD("ths_adjustment_nvg_ratio_fund",H$1,$A$4,$A466,101)</f>
        <v>85.461538461537998</v>
      </c>
      <c r="I466" s="12">
        <f>[1]!thsiFinD("ths_adjustment_nvg_ratio_fund",I$1,$A$4,$A466,101)</f>
        <v>148.3203125</v>
      </c>
      <c r="J466" s="32">
        <f t="shared" si="122"/>
        <v>0.88282666425184364</v>
      </c>
      <c r="K466" s="45">
        <f t="shared" si="123"/>
        <v>0.72819129559699969</v>
      </c>
      <c r="L466" s="45">
        <f t="shared" si="124"/>
        <v>1.0374620329066875</v>
      </c>
      <c r="M466" s="32">
        <f>[1]!thsiFinD("ths_int_chg_ratio_index",M$1,$A$4,$A466,101)/100</f>
        <v>0.64167539205593993</v>
      </c>
      <c r="N466" s="32">
        <f>[1]!thsiFinD("ths_int_chg_ratio_index",N$1,$A$4,$A466,101)/100</f>
        <v>0.20878564727839</v>
      </c>
      <c r="O466" s="33">
        <f t="shared" si="117"/>
        <v>1.8828266642518436</v>
      </c>
      <c r="P466" s="33">
        <f t="shared" si="118"/>
        <v>1.7281912955969996</v>
      </c>
      <c r="Q466" s="33">
        <f t="shared" si="119"/>
        <v>2.0374620329066877</v>
      </c>
      <c r="R466" s="33">
        <f t="shared" si="120"/>
        <v>1.6416753920559399</v>
      </c>
      <c r="S466" s="33">
        <f t="shared" si="121"/>
        <v>1.20878564727839</v>
      </c>
      <c r="T466" s="32">
        <f t="shared" si="129"/>
        <v>-7.2093951972527215E-3</v>
      </c>
      <c r="U466" s="32">
        <f t="shared" si="130"/>
        <v>-6.7751936134978763E-3</v>
      </c>
      <c r="V466" s="32">
        <f t="shared" si="131"/>
        <v>-7.5773909310311582E-3</v>
      </c>
      <c r="W466" s="32">
        <f t="shared" si="132"/>
        <v>-1.3948556952483981E-2</v>
      </c>
      <c r="X466" s="32">
        <f t="shared" si="132"/>
        <v>2.5274232702563459E-3</v>
      </c>
      <c r="Y466" s="34">
        <f>MAX(O$4:O466)</f>
        <v>1.9141735637114377</v>
      </c>
      <c r="Z466" s="34">
        <f>MAX(P$4:P466)</f>
        <v>1.8284662292802096</v>
      </c>
      <c r="AA466" s="34">
        <f>MAX(Q$4:Q466)</f>
        <v>2.0782292813837224</v>
      </c>
      <c r="AB466" s="34">
        <f>MAX(R$4:R466)</f>
        <v>1.9075656212819299</v>
      </c>
      <c r="AC466" s="34">
        <f>MAX(S$4:S466)</f>
        <v>1.35899867745307</v>
      </c>
      <c r="AD466" s="35">
        <f t="shared" si="125"/>
        <v>-1.6376205404704636E-2</v>
      </c>
      <c r="AE466" s="35">
        <f t="shared" si="126"/>
        <v>-5.484100940857084E-2</v>
      </c>
      <c r="AF466" s="35">
        <f t="shared" si="127"/>
        <v>-1.9616338217451679E-2</v>
      </c>
      <c r="AG466" s="35">
        <f t="shared" si="128"/>
        <v>-0.13938719919229059</v>
      </c>
      <c r="AH466" s="35">
        <f t="shared" si="128"/>
        <v>-0.11053213860089817</v>
      </c>
    </row>
    <row r="467" spans="1:34">
      <c r="A467" s="28">
        <v>44532</v>
      </c>
      <c r="B467" s="12">
        <f>[1]!thsiFinD("ths_int_chg_ratio_index",B$1,$A$4,$A467,101)</f>
        <v>-5.1952416609950998</v>
      </c>
      <c r="C467" s="12">
        <f>[1]!thsiFinD("ths_int_chg_ratio_index",C$1,$A$4,$A467,101)</f>
        <v>119.77648212171</v>
      </c>
      <c r="D467" s="12">
        <f>[1]!thsiFinD("ths_int_chg_ratio_index",D$1,$A$4,$A467,101)</f>
        <v>40.185083523629999</v>
      </c>
      <c r="E467" s="12">
        <f>[1]!thsiFinD("ths_int_chg_ratio_index",E$1,$A$4,$A467,101)</f>
        <v>129.94380277678999</v>
      </c>
      <c r="F467" s="12">
        <f>[1]!thsiFinD("ths_adjustment_nvg_ratio_fund",F$1,$A$4,$A467,101)</f>
        <v>99.508901166360005</v>
      </c>
      <c r="G467" s="12">
        <f>[1]!thsiFinD("ths_adjustment_nvg_ratio_fund",G$1,$A$4,$A467,101)</f>
        <v>78.433598183881998</v>
      </c>
      <c r="H467" s="12">
        <f>[1]!thsiFinD("ths_adjustment_nvg_ratio_fund",H$1,$A$4,$A467,101)</f>
        <v>85.538461538462002</v>
      </c>
      <c r="I467" s="12">
        <f>[1]!thsiFinD("ths_adjustment_nvg_ratio_fund",I$1,$A$4,$A467,101)</f>
        <v>150.390625</v>
      </c>
      <c r="J467" s="32">
        <f t="shared" si="122"/>
        <v>0.87322714081229869</v>
      </c>
      <c r="K467" s="45">
        <f t="shared" si="123"/>
        <v>0.71177531690283724</v>
      </c>
      <c r="L467" s="45">
        <f t="shared" si="124"/>
        <v>1.03467896472176</v>
      </c>
      <c r="M467" s="32">
        <f>[1]!thsiFinD("ths_int_chg_ratio_index",M$1,$A$4,$A467,101)/100</f>
        <v>0.61694583024156002</v>
      </c>
      <c r="N467" s="32">
        <f>[1]!thsiFinD("ths_int_chg_ratio_index",N$1,$A$4,$A467,101)/100</f>
        <v>0.20931567483784999</v>
      </c>
      <c r="O467" s="33">
        <f t="shared" si="117"/>
        <v>1.8732271408122987</v>
      </c>
      <c r="P467" s="33">
        <f t="shared" si="118"/>
        <v>1.7117753169028371</v>
      </c>
      <c r="Q467" s="33">
        <f t="shared" si="119"/>
        <v>2.0346789647217598</v>
      </c>
      <c r="R467" s="33">
        <f t="shared" si="120"/>
        <v>1.61694583024156</v>
      </c>
      <c r="S467" s="33">
        <f t="shared" si="121"/>
        <v>1.20931567483785</v>
      </c>
      <c r="T467" s="32">
        <f t="shared" si="129"/>
        <v>-5.0984637204293248E-3</v>
      </c>
      <c r="U467" s="32">
        <f t="shared" si="130"/>
        <v>-9.4989361050401566E-3</v>
      </c>
      <c r="V467" s="32">
        <f t="shared" si="131"/>
        <v>-1.3659484888449702E-3</v>
      </c>
      <c r="W467" s="32">
        <f t="shared" si="132"/>
        <v>-1.5063612413298122E-2</v>
      </c>
      <c r="X467" s="32">
        <f t="shared" si="132"/>
        <v>4.384793620384464E-4</v>
      </c>
      <c r="Y467" s="34">
        <f>MAX(O$4:O467)</f>
        <v>1.9141735637114377</v>
      </c>
      <c r="Z467" s="34">
        <f>MAX(P$4:P467)</f>
        <v>1.8284662292802096</v>
      </c>
      <c r="AA467" s="34">
        <f>MAX(Q$4:Q467)</f>
        <v>2.0782292813837224</v>
      </c>
      <c r="AB467" s="34">
        <f>MAX(R$4:R467)</f>
        <v>1.9075656212819299</v>
      </c>
      <c r="AC467" s="34">
        <f>MAX(S$4:S467)</f>
        <v>1.35899867745307</v>
      </c>
      <c r="AD467" s="35">
        <f t="shared" si="125"/>
        <v>-2.1391175635999793E-2</v>
      </c>
      <c r="AE467" s="35">
        <f t="shared" si="126"/>
        <v>-6.3819014269303032E-2</v>
      </c>
      <c r="AF467" s="35">
        <f t="shared" si="127"/>
        <v>-2.0955491798751891E-2</v>
      </c>
      <c r="AG467" s="35">
        <f t="shared" si="128"/>
        <v>-0.15235113686158086</v>
      </c>
      <c r="AH467" s="35">
        <f t="shared" si="128"/>
        <v>-0.11014212530047807</v>
      </c>
    </row>
    <row r="468" spans="1:34">
      <c r="A468" s="28">
        <v>44533</v>
      </c>
      <c r="B468" s="12">
        <f>[1]!thsiFinD("ths_int_chg_ratio_index",B$1,$A$4,$A468,101)</f>
        <v>-4.2894230720032001</v>
      </c>
      <c r="C468" s="12">
        <f>[1]!thsiFinD("ths_int_chg_ratio_index",C$1,$A$4,$A468,101)</f>
        <v>124.42279664455</v>
      </c>
      <c r="D468" s="12">
        <f>[1]!thsiFinD("ths_int_chg_ratio_index",D$1,$A$4,$A468,101)</f>
        <v>41.688805023009003</v>
      </c>
      <c r="E468" s="12">
        <f>[1]!thsiFinD("ths_int_chg_ratio_index",E$1,$A$4,$A468,101)</f>
        <v>130.50513096313</v>
      </c>
      <c r="F468" s="12">
        <f>[1]!thsiFinD("ths_adjustment_nvg_ratio_fund",F$1,$A$4,$A468,101)</f>
        <v>100.67526089626</v>
      </c>
      <c r="G468" s="12">
        <f>[1]!thsiFinD("ths_adjustment_nvg_ratio_fund",G$1,$A$4,$A468,101)</f>
        <v>79.965947786605994</v>
      </c>
      <c r="H468" s="12">
        <f>[1]!thsiFinD("ths_adjustment_nvg_ratio_fund",H$1,$A$4,$A468,101)</f>
        <v>87.923076923077005</v>
      </c>
      <c r="I468" s="12">
        <f>[1]!thsiFinD("ths_adjustment_nvg_ratio_fund",I$1,$A$4,$A468,101)</f>
        <v>152.216796875</v>
      </c>
      <c r="J468" s="32">
        <f t="shared" si="122"/>
        <v>0.89138549004953593</v>
      </c>
      <c r="K468" s="45">
        <f t="shared" si="123"/>
        <v>0.7308182738967145</v>
      </c>
      <c r="L468" s="45">
        <f t="shared" si="124"/>
        <v>1.0519527062023575</v>
      </c>
      <c r="M468" s="32">
        <f>[1]!thsiFinD("ths_int_chg_ratio_index",M$1,$A$4,$A468,101)/100</f>
        <v>0.62689179637434</v>
      </c>
      <c r="N468" s="32">
        <f>[1]!thsiFinD("ths_int_chg_ratio_index",N$1,$A$4,$A468,101)/100</f>
        <v>0.22069909513450001</v>
      </c>
      <c r="O468" s="33">
        <f t="shared" si="117"/>
        <v>1.8913854900495359</v>
      </c>
      <c r="P468" s="33">
        <f t="shared" si="118"/>
        <v>1.7308182738967144</v>
      </c>
      <c r="Q468" s="33">
        <f t="shared" si="119"/>
        <v>2.0519527062023575</v>
      </c>
      <c r="R468" s="33">
        <f t="shared" si="120"/>
        <v>1.6268917963743399</v>
      </c>
      <c r="S468" s="33">
        <f t="shared" si="121"/>
        <v>1.2206990951345</v>
      </c>
      <c r="T468" s="32">
        <f t="shared" si="129"/>
        <v>9.6936184841753814E-3</v>
      </c>
      <c r="U468" s="32">
        <f t="shared" si="130"/>
        <v>1.1124682547901221E-2</v>
      </c>
      <c r="V468" s="32">
        <f t="shared" si="131"/>
        <v>8.4896643549661199E-3</v>
      </c>
      <c r="W468" s="32">
        <f t="shared" si="132"/>
        <v>6.1510818400725142E-3</v>
      </c>
      <c r="X468" s="32">
        <f t="shared" si="132"/>
        <v>9.4131090281091012E-3</v>
      </c>
      <c r="Y468" s="34">
        <f>MAX(O$4:O468)</f>
        <v>1.9141735637114377</v>
      </c>
      <c r="Z468" s="34">
        <f>MAX(P$4:P468)</f>
        <v>1.8284662292802096</v>
      </c>
      <c r="AA468" s="34">
        <f>MAX(Q$4:Q468)</f>
        <v>2.0782292813837224</v>
      </c>
      <c r="AB468" s="34">
        <f>MAX(R$4:R468)</f>
        <v>1.9075656212819299</v>
      </c>
      <c r="AC468" s="34">
        <f>MAX(S$4:S468)</f>
        <v>1.35899867745307</v>
      </c>
      <c r="AD468" s="35">
        <f t="shared" si="125"/>
        <v>-1.1904915047367681E-2</v>
      </c>
      <c r="AE468" s="35">
        <f t="shared" si="126"/>
        <v>-5.3404297995667704E-2</v>
      </c>
      <c r="AF468" s="35">
        <f t="shared" si="127"/>
        <v>-1.26437325355504E-2</v>
      </c>
      <c r="AG468" s="35">
        <f t="shared" si="128"/>
        <v>-0.14713717933277204</v>
      </c>
      <c r="AH468" s="35">
        <f t="shared" si="128"/>
        <v>-0.10176579610641001</v>
      </c>
    </row>
    <row r="469" spans="1:34">
      <c r="A469" s="28">
        <v>44536</v>
      </c>
      <c r="B469" s="12">
        <f>[1]!thsiFinD("ths_int_chg_ratio_index",B$1,$A$4,$A469,101)</f>
        <v>-5.7067105958216997</v>
      </c>
      <c r="C469" s="12">
        <f>[1]!thsiFinD("ths_int_chg_ratio_index",C$1,$A$4,$A469,101)</f>
        <v>119.43885054224</v>
      </c>
      <c r="D469" s="12">
        <f>[1]!thsiFinD("ths_int_chg_ratio_index",D$1,$A$4,$A469,101)</f>
        <v>37.858060332831002</v>
      </c>
      <c r="E469" s="12">
        <f>[1]!thsiFinD("ths_int_chg_ratio_index",E$1,$A$4,$A469,101)</f>
        <v>125.33567471082</v>
      </c>
      <c r="F469" s="12">
        <f>[1]!thsiFinD("ths_adjustment_nvg_ratio_fund",F$1,$A$4,$A469,101)</f>
        <v>96.193984039287997</v>
      </c>
      <c r="G469" s="12">
        <f>[1]!thsiFinD("ths_adjustment_nvg_ratio_fund",G$1,$A$4,$A469,101)</f>
        <v>76.333711691260007</v>
      </c>
      <c r="H469" s="12">
        <f>[1]!thsiFinD("ths_adjustment_nvg_ratio_fund",H$1,$A$4,$A469,101)</f>
        <v>84.384615384615003</v>
      </c>
      <c r="I469" s="12">
        <f>[1]!thsiFinD("ths_adjustment_nvg_ratio_fund",I$1,$A$4,$A469,101)</f>
        <v>147.890625</v>
      </c>
      <c r="J469" s="32">
        <f t="shared" si="122"/>
        <v>0.85216101388154031</v>
      </c>
      <c r="K469" s="45">
        <f t="shared" si="123"/>
        <v>0.69231468747517322</v>
      </c>
      <c r="L469" s="45">
        <f t="shared" si="124"/>
        <v>1.0120073402879075</v>
      </c>
      <c r="M469" s="32">
        <f>[1]!thsiFinD("ths_int_chg_ratio_index",M$1,$A$4,$A469,101)/100</f>
        <v>0.59627951356810005</v>
      </c>
      <c r="N469" s="32">
        <f>[1]!thsiFinD("ths_int_chg_ratio_index",N$1,$A$4,$A469,101)/100</f>
        <v>0.21657861625195998</v>
      </c>
      <c r="O469" s="33">
        <f t="shared" si="117"/>
        <v>1.8521610138815403</v>
      </c>
      <c r="P469" s="33">
        <f t="shared" si="118"/>
        <v>1.6923146874751733</v>
      </c>
      <c r="Q469" s="33">
        <f t="shared" si="119"/>
        <v>2.0120073402879077</v>
      </c>
      <c r="R469" s="33">
        <f t="shared" si="120"/>
        <v>1.5962795135681001</v>
      </c>
      <c r="S469" s="33">
        <f t="shared" si="121"/>
        <v>1.2165786162519601</v>
      </c>
      <c r="T469" s="32">
        <f t="shared" si="129"/>
        <v>-2.0738488464859817E-2</v>
      </c>
      <c r="U469" s="32">
        <f t="shared" si="130"/>
        <v>-2.2245886239030233E-2</v>
      </c>
      <c r="V469" s="32">
        <f t="shared" si="131"/>
        <v>-1.9467001258707595E-2</v>
      </c>
      <c r="W469" s="32">
        <f t="shared" si="132"/>
        <v>-1.8816422133581256E-2</v>
      </c>
      <c r="X469" s="32">
        <f t="shared" si="132"/>
        <v>-3.3755074440240396E-3</v>
      </c>
      <c r="Y469" s="34">
        <f>MAX(O$4:O469)</f>
        <v>1.9141735637114377</v>
      </c>
      <c r="Z469" s="34">
        <f>MAX(P$4:P469)</f>
        <v>1.8284662292802096</v>
      </c>
      <c r="AA469" s="34">
        <f>MAX(Q$4:Q469)</f>
        <v>2.0782292813837224</v>
      </c>
      <c r="AB469" s="34">
        <f>MAX(R$4:R469)</f>
        <v>1.9075656212819299</v>
      </c>
      <c r="AC469" s="34">
        <f>MAX(S$4:S469)</f>
        <v>1.35899867745307</v>
      </c>
      <c r="AD469" s="35">
        <f t="shared" si="125"/>
        <v>-3.2396513568842544E-2</v>
      </c>
      <c r="AE469" s="35">
        <f t="shared" si="126"/>
        <v>-7.4462158296811132E-2</v>
      </c>
      <c r="AF469" s="35">
        <f t="shared" si="127"/>
        <v>-3.186459823707366E-2</v>
      </c>
      <c r="AG469" s="35">
        <f t="shared" si="128"/>
        <v>-0.16318500618848331</v>
      </c>
      <c r="AH469" s="35">
        <f t="shared" si="128"/>
        <v>-0.10479779234812991</v>
      </c>
    </row>
    <row r="470" spans="1:34">
      <c r="A470" s="28">
        <v>44537</v>
      </c>
      <c r="B470" s="12">
        <f>[1]!thsiFinD("ths_int_chg_ratio_index",B$1,$A$4,$A470,101)</f>
        <v>-6.7582158399600001</v>
      </c>
      <c r="C470" s="12">
        <f>[1]!thsiFinD("ths_int_chg_ratio_index",C$1,$A$4,$A470,101)</f>
        <v>112.96250810273</v>
      </c>
      <c r="D470" s="12">
        <f>[1]!thsiFinD("ths_int_chg_ratio_index",D$1,$A$4,$A470,101)</f>
        <v>36.256263218045</v>
      </c>
      <c r="E470" s="12">
        <f>[1]!thsiFinD("ths_int_chg_ratio_index",E$1,$A$4,$A470,101)</f>
        <v>122.42676711526001</v>
      </c>
      <c r="F470" s="12">
        <f>[1]!thsiFinD("ths_adjustment_nvg_ratio_fund",F$1,$A$4,$A470,101)</f>
        <v>91.835481890731003</v>
      </c>
      <c r="G470" s="12">
        <f>[1]!thsiFinD("ths_adjustment_nvg_ratio_fund",G$1,$A$4,$A470,101)</f>
        <v>71.906923950057006</v>
      </c>
      <c r="H470" s="12">
        <f>[1]!thsiFinD("ths_adjustment_nvg_ratio_fund",H$1,$A$4,$A470,101)</f>
        <v>80.076923076922995</v>
      </c>
      <c r="I470" s="12">
        <f>[1]!thsiFinD("ths_adjustment_nvg_ratio_fund",I$1,$A$4,$A470,101)</f>
        <v>141.23046875</v>
      </c>
      <c r="J470" s="32">
        <f t="shared" si="122"/>
        <v>0.81242140032973253</v>
      </c>
      <c r="K470" s="45">
        <f t="shared" si="123"/>
        <v>0.66221830649018754</v>
      </c>
      <c r="L470" s="45">
        <f t="shared" si="124"/>
        <v>0.96262449416927753</v>
      </c>
      <c r="M470" s="32">
        <f>[1]!thsiFinD("ths_int_chg_ratio_index",M$1,$A$4,$A470,101)/100</f>
        <v>0.58789228812456995</v>
      </c>
      <c r="N470" s="32">
        <f>[1]!thsiFinD("ths_int_chg_ratio_index",N$1,$A$4,$A470,101)/100</f>
        <v>0.22070669558184</v>
      </c>
      <c r="O470" s="33">
        <f t="shared" si="117"/>
        <v>1.8124214003297325</v>
      </c>
      <c r="P470" s="33">
        <f t="shared" si="118"/>
        <v>1.6622183064901876</v>
      </c>
      <c r="Q470" s="33">
        <f t="shared" si="119"/>
        <v>1.9626244941692774</v>
      </c>
      <c r="R470" s="33">
        <f t="shared" si="120"/>
        <v>1.5878922881245701</v>
      </c>
      <c r="S470" s="33">
        <f t="shared" si="121"/>
        <v>1.22070669558184</v>
      </c>
      <c r="T470" s="32">
        <f t="shared" si="129"/>
        <v>-2.1455809324334219E-2</v>
      </c>
      <c r="U470" s="32">
        <f t="shared" si="130"/>
        <v>-1.7784151616557553E-2</v>
      </c>
      <c r="V470" s="32">
        <f t="shared" si="131"/>
        <v>-2.4544068567644461E-2</v>
      </c>
      <c r="W470" s="32">
        <f t="shared" si="132"/>
        <v>-5.2542335927010519E-3</v>
      </c>
      <c r="X470" s="32">
        <f t="shared" si="132"/>
        <v>3.3931874806394369E-3</v>
      </c>
      <c r="Y470" s="34">
        <f>MAX(O$4:O470)</f>
        <v>1.9141735637114377</v>
      </c>
      <c r="Z470" s="34">
        <f>MAX(P$4:P470)</f>
        <v>1.8284662292802096</v>
      </c>
      <c r="AA470" s="34">
        <f>MAX(Q$4:Q470)</f>
        <v>2.0782292813837224</v>
      </c>
      <c r="AB470" s="34">
        <f>MAX(R$4:R470)</f>
        <v>1.9075656212819299</v>
      </c>
      <c r="AC470" s="34">
        <f>MAX(S$4:S470)</f>
        <v>1.35899867745307</v>
      </c>
      <c r="AD470" s="35">
        <f t="shared" si="125"/>
        <v>-5.3157229475270462E-2</v>
      </c>
      <c r="AE470" s="35">
        <f t="shared" si="126"/>
        <v>-9.0922063600522018E-2</v>
      </c>
      <c r="AF470" s="35">
        <f t="shared" si="127"/>
        <v>-5.5626579920706964E-2</v>
      </c>
      <c r="AG470" s="35">
        <f t="shared" si="128"/>
        <v>-0.16758182763984375</v>
      </c>
      <c r="AH470" s="35">
        <f t="shared" si="128"/>
        <v>-0.10176020342448466</v>
      </c>
    </row>
    <row r="471" spans="1:34">
      <c r="A471" s="28">
        <v>44538</v>
      </c>
      <c r="B471" s="12">
        <f>[1]!thsiFinD("ths_int_chg_ratio_index",B$1,$A$4,$A471,101)</f>
        <v>-4.5774150596262997</v>
      </c>
      <c r="C471" s="12">
        <f>[1]!thsiFinD("ths_int_chg_ratio_index",C$1,$A$4,$A471,101)</f>
        <v>118.35357323057001</v>
      </c>
      <c r="D471" s="12">
        <f>[1]!thsiFinD("ths_int_chg_ratio_index",D$1,$A$4,$A471,101)</f>
        <v>38.799776488409002</v>
      </c>
      <c r="E471" s="12">
        <f>[1]!thsiFinD("ths_int_chg_ratio_index",E$1,$A$4,$A471,101)</f>
        <v>126.16132188901</v>
      </c>
      <c r="F471" s="12">
        <f>[1]!thsiFinD("ths_adjustment_nvg_ratio_fund",F$1,$A$4,$A471,101)</f>
        <v>96.500920810313005</v>
      </c>
      <c r="G471" s="12">
        <f>[1]!thsiFinD("ths_adjustment_nvg_ratio_fund",G$1,$A$4,$A471,101)</f>
        <v>76.276958002270007</v>
      </c>
      <c r="H471" s="12">
        <f>[1]!thsiFinD("ths_adjustment_nvg_ratio_fund",H$1,$A$4,$A471,101)</f>
        <v>83.769230769231001</v>
      </c>
      <c r="I471" s="12">
        <f>[1]!thsiFinD("ths_adjustment_nvg_ratio_fund",I$1,$A$4,$A471,101)</f>
        <v>148.92578125</v>
      </c>
      <c r="J471" s="32">
        <f t="shared" si="122"/>
        <v>0.85526268422522089</v>
      </c>
      <c r="K471" s="45">
        <f t="shared" si="123"/>
        <v>0.69684314137090664</v>
      </c>
      <c r="L471" s="45">
        <f t="shared" si="124"/>
        <v>1.0136822270795351</v>
      </c>
      <c r="M471" s="32">
        <f>[1]!thsiFinD("ths_int_chg_ratio_index",M$1,$A$4,$A471,101)/100</f>
        <v>0.61565144196222998</v>
      </c>
      <c r="N471" s="32">
        <f>[1]!thsiFinD("ths_int_chg_ratio_index",N$1,$A$4,$A471,101)/100</f>
        <v>0.23852184473359</v>
      </c>
      <c r="O471" s="33">
        <f t="shared" si="117"/>
        <v>1.8552626842252209</v>
      </c>
      <c r="P471" s="33">
        <f t="shared" si="118"/>
        <v>1.6968431413709066</v>
      </c>
      <c r="Q471" s="33">
        <f t="shared" si="119"/>
        <v>2.0136822270795349</v>
      </c>
      <c r="R471" s="33">
        <f t="shared" si="120"/>
        <v>1.6156514419622301</v>
      </c>
      <c r="S471" s="33">
        <f t="shared" si="121"/>
        <v>1.2385218447335899</v>
      </c>
      <c r="T471" s="32">
        <f t="shared" si="129"/>
        <v>2.3637595477351114E-2</v>
      </c>
      <c r="U471" s="32">
        <f t="shared" si="130"/>
        <v>2.0830497862720732E-2</v>
      </c>
      <c r="V471" s="32">
        <f t="shared" si="131"/>
        <v>2.601502888705598E-2</v>
      </c>
      <c r="W471" s="32">
        <f t="shared" si="132"/>
        <v>1.7481761228556492E-2</v>
      </c>
      <c r="X471" s="32">
        <f t="shared" si="132"/>
        <v>1.4594127496989406E-2</v>
      </c>
      <c r="Y471" s="34">
        <f>MAX(O$4:O471)</f>
        <v>1.9141735637114377</v>
      </c>
      <c r="Z471" s="34">
        <f>MAX(P$4:P471)</f>
        <v>1.8284662292802096</v>
      </c>
      <c r="AA471" s="34">
        <f>MAX(Q$4:Q471)</f>
        <v>2.0782292813837224</v>
      </c>
      <c r="AB471" s="34">
        <f>MAX(R$4:R471)</f>
        <v>1.9075656212819299</v>
      </c>
      <c r="AC471" s="34">
        <f>MAX(S$4:S471)</f>
        <v>1.35899867745307</v>
      </c>
      <c r="AD471" s="35">
        <f t="shared" si="125"/>
        <v>-3.0776143084952579E-2</v>
      </c>
      <c r="AE471" s="35">
        <f t="shared" si="126"/>
        <v>-7.1985517589306269E-2</v>
      </c>
      <c r="AF471" s="35">
        <f t="shared" si="127"/>
        <v>-3.1058678117176219E-2</v>
      </c>
      <c r="AG471" s="35">
        <f t="shared" si="128"/>
        <v>-0.15302969190833204</v>
      </c>
      <c r="AH471" s="35">
        <f t="shared" si="128"/>
        <v>-8.8651177310391849E-2</v>
      </c>
    </row>
    <row r="472" spans="1:34">
      <c r="A472" s="28">
        <v>44539</v>
      </c>
      <c r="B472" s="12">
        <f>[1]!thsiFinD("ths_int_chg_ratio_index",B$1,$A$4,$A472,101)</f>
        <v>-4.2990288765121996</v>
      </c>
      <c r="C472" s="12">
        <f>[1]!thsiFinD("ths_int_chg_ratio_index",C$1,$A$4,$A472,101)</f>
        <v>118.22599433232</v>
      </c>
      <c r="D472" s="12">
        <f>[1]!thsiFinD("ths_int_chg_ratio_index",D$1,$A$4,$A472,101)</f>
        <v>40.677589628717001</v>
      </c>
      <c r="E472" s="12">
        <f>[1]!thsiFinD("ths_int_chg_ratio_index",E$1,$A$4,$A472,101)</f>
        <v>128.57693595283001</v>
      </c>
      <c r="F472" s="12">
        <f>[1]!thsiFinD("ths_adjustment_nvg_ratio_fund",F$1,$A$4,$A472,101)</f>
        <v>96.746470227133003</v>
      </c>
      <c r="G472" s="12">
        <f>[1]!thsiFinD("ths_adjustment_nvg_ratio_fund",G$1,$A$4,$A472,101)</f>
        <v>75.141884222474005</v>
      </c>
      <c r="H472" s="12">
        <f>[1]!thsiFinD("ths_adjustment_nvg_ratio_fund",H$1,$A$4,$A472,101)</f>
        <v>82.615384615384997</v>
      </c>
      <c r="I472" s="12">
        <f>[1]!thsiFinD("ths_adjustment_nvg_ratio_fund",I$1,$A$4,$A472,101)</f>
        <v>147.67578125</v>
      </c>
      <c r="J472" s="32">
        <f t="shared" si="122"/>
        <v>0.85670126419043346</v>
      </c>
      <c r="K472" s="45">
        <f t="shared" si="123"/>
        <v>0.70795372759338704</v>
      </c>
      <c r="L472" s="45">
        <f t="shared" si="124"/>
        <v>1.00544880078748</v>
      </c>
      <c r="M472" s="32">
        <f>[1]!thsiFinD("ths_int_chg_ratio_index",M$1,$A$4,$A472,101)/100</f>
        <v>0.64358578792954002</v>
      </c>
      <c r="N472" s="32">
        <f>[1]!thsiFinD("ths_int_chg_ratio_index",N$1,$A$4,$A472,101)/100</f>
        <v>0.25474244306521998</v>
      </c>
      <c r="O472" s="33">
        <f t="shared" si="117"/>
        <v>1.8567012641904335</v>
      </c>
      <c r="P472" s="33">
        <f t="shared" si="118"/>
        <v>1.7079537275933871</v>
      </c>
      <c r="Q472" s="33">
        <f t="shared" si="119"/>
        <v>2.0054488007874802</v>
      </c>
      <c r="R472" s="33">
        <f t="shared" si="120"/>
        <v>1.6435857879295401</v>
      </c>
      <c r="S472" s="33">
        <f t="shared" si="121"/>
        <v>1.2547424430652199</v>
      </c>
      <c r="T472" s="32">
        <f t="shared" si="129"/>
        <v>7.7540500191397577E-4</v>
      </c>
      <c r="U472" s="32">
        <f t="shared" si="130"/>
        <v>6.5477980560442184E-3</v>
      </c>
      <c r="V472" s="32">
        <f t="shared" si="131"/>
        <v>-4.0887416005035426E-3</v>
      </c>
      <c r="W472" s="32">
        <f t="shared" si="132"/>
        <v>1.7289834454257802E-2</v>
      </c>
      <c r="X472" s="32">
        <f t="shared" si="132"/>
        <v>1.3096739795589896E-2</v>
      </c>
      <c r="Y472" s="34">
        <f>MAX(O$4:O472)</f>
        <v>1.9141735637114377</v>
      </c>
      <c r="Z472" s="34">
        <f>MAX(P$4:P472)</f>
        <v>1.8284662292802096</v>
      </c>
      <c r="AA472" s="34">
        <f>MAX(Q$4:Q472)</f>
        <v>2.0782292813837224</v>
      </c>
      <c r="AB472" s="34">
        <f>MAX(R$4:R472)</f>
        <v>1.9075656212819299</v>
      </c>
      <c r="AC472" s="34">
        <f>MAX(S$4:S472)</f>
        <v>1.35899867745307</v>
      </c>
      <c r="AD472" s="35">
        <f t="shared" si="125"/>
        <v>-3.0024602058326244E-2</v>
      </c>
      <c r="AE472" s="35">
        <f t="shared" si="126"/>
        <v>-6.5909066165396601E-2</v>
      </c>
      <c r="AF472" s="35">
        <f t="shared" si="127"/>
        <v>-3.5020428808405391E-2</v>
      </c>
      <c r="AG472" s="35">
        <f t="shared" si="128"/>
        <v>-0.13838571549375533</v>
      </c>
      <c r="AH472" s="35">
        <f t="shared" si="128"/>
        <v>-7.6715478916608681E-2</v>
      </c>
    </row>
    <row r="473" spans="1:34">
      <c r="A473" s="28">
        <v>44540</v>
      </c>
      <c r="B473" s="12">
        <f>[1]!thsiFinD("ths_int_chg_ratio_index",B$1,$A$4,$A473,101)</f>
        <v>-4.1184890971966004</v>
      </c>
      <c r="C473" s="12">
        <f>[1]!thsiFinD("ths_int_chg_ratio_index",C$1,$A$4,$A473,101)</f>
        <v>117.80763746856999</v>
      </c>
      <c r="D473" s="12">
        <f>[1]!thsiFinD("ths_int_chg_ratio_index",D$1,$A$4,$A473,101)</f>
        <v>40.793356316035997</v>
      </c>
      <c r="E473" s="12">
        <f>[1]!thsiFinD("ths_int_chg_ratio_index",E$1,$A$4,$A473,101)</f>
        <v>129.08800905151</v>
      </c>
      <c r="F473" s="12">
        <f>[1]!thsiFinD("ths_adjustment_nvg_ratio_fund",F$1,$A$4,$A473,101)</f>
        <v>96.930632289748004</v>
      </c>
      <c r="G473" s="12">
        <f>[1]!thsiFinD("ths_adjustment_nvg_ratio_fund",G$1,$A$4,$A473,101)</f>
        <v>75.993189557321003</v>
      </c>
      <c r="H473" s="12">
        <f>[1]!thsiFinD("ths_adjustment_nvg_ratio_fund",H$1,$A$4,$A473,101)</f>
        <v>83.461538461537998</v>
      </c>
      <c r="I473" s="12">
        <f>[1]!thsiFinD("ths_adjustment_nvg_ratio_fund",I$1,$A$4,$A473,101)</f>
        <v>147.861328125</v>
      </c>
      <c r="J473" s="32">
        <f t="shared" si="122"/>
        <v>0.85977150271565805</v>
      </c>
      <c r="K473" s="45">
        <f t="shared" si="123"/>
        <v>0.70892628434729854</v>
      </c>
      <c r="L473" s="45">
        <f t="shared" si="124"/>
        <v>1.0106167210840176</v>
      </c>
      <c r="M473" s="32">
        <f>[1]!thsiFinD("ths_int_chg_ratio_index",M$1,$A$4,$A473,101)/100</f>
        <v>0.64985702093214004</v>
      </c>
      <c r="N473" s="32">
        <f>[1]!thsiFinD("ths_int_chg_ratio_index",N$1,$A$4,$A473,101)/100</f>
        <v>0.24976016558104</v>
      </c>
      <c r="O473" s="33">
        <f t="shared" si="117"/>
        <v>1.8597715027156581</v>
      </c>
      <c r="P473" s="33">
        <f t="shared" si="118"/>
        <v>1.7089262843472985</v>
      </c>
      <c r="Q473" s="33">
        <f t="shared" si="119"/>
        <v>2.0106167210840176</v>
      </c>
      <c r="R473" s="33">
        <f t="shared" si="120"/>
        <v>1.6498570209321399</v>
      </c>
      <c r="S473" s="33">
        <f t="shared" si="121"/>
        <v>1.24976016558104</v>
      </c>
      <c r="T473" s="32">
        <f t="shared" si="129"/>
        <v>1.6535985537573517E-3</v>
      </c>
      <c r="U473" s="32">
        <f t="shared" si="130"/>
        <v>5.6942804608750563E-4</v>
      </c>
      <c r="V473" s="32">
        <f t="shared" si="131"/>
        <v>2.5769395331898259E-3</v>
      </c>
      <c r="W473" s="32">
        <f t="shared" si="132"/>
        <v>3.8155799646453215E-3</v>
      </c>
      <c r="X473" s="32">
        <f t="shared" si="132"/>
        <v>-3.9707571157062693E-3</v>
      </c>
      <c r="Y473" s="34">
        <f>MAX(O$4:O473)</f>
        <v>1.9141735637114377</v>
      </c>
      <c r="Z473" s="34">
        <f>MAX(P$4:P473)</f>
        <v>1.8284662292802096</v>
      </c>
      <c r="AA473" s="34">
        <f>MAX(Q$4:Q473)</f>
        <v>2.0782292813837224</v>
      </c>
      <c r="AB473" s="34">
        <f>MAX(R$4:R473)</f>
        <v>1.9075656212819299</v>
      </c>
      <c r="AC473" s="34">
        <f>MAX(S$4:S473)</f>
        <v>1.35899867745307</v>
      </c>
      <c r="AD473" s="35">
        <f t="shared" si="125"/>
        <v>-2.8420652143109848E-2</v>
      </c>
      <c r="AE473" s="35">
        <f t="shared" si="126"/>
        <v>-6.537716859007503E-2</v>
      </c>
      <c r="AF473" s="35">
        <f t="shared" si="127"/>
        <v>-3.2533734802681291E-2</v>
      </c>
      <c r="AG473" s="35">
        <f t="shared" si="128"/>
        <v>-0.13509815729254104</v>
      </c>
      <c r="AH473" s="35">
        <f t="shared" si="128"/>
        <v>-8.0381617498522018E-2</v>
      </c>
    </row>
    <row r="474" spans="1:34">
      <c r="A474" s="28">
        <v>44543</v>
      </c>
      <c r="B474" s="12">
        <f>[1]!thsiFinD("ths_int_chg_ratio_index",B$1,$A$4,$A474,101)</f>
        <v>-3.0296700797769001</v>
      </c>
      <c r="C474" s="12">
        <f>[1]!thsiFinD("ths_int_chg_ratio_index",C$1,$A$4,$A474,101)</f>
        <v>118.70858435968</v>
      </c>
      <c r="D474" s="12">
        <f>[1]!thsiFinD("ths_int_chg_ratio_index",D$1,$A$4,$A474,101)</f>
        <v>41.774406667534002</v>
      </c>
      <c r="E474" s="12">
        <f>[1]!thsiFinD("ths_int_chg_ratio_index",E$1,$A$4,$A474,101)</f>
        <v>131.26885216338999</v>
      </c>
      <c r="F474" s="12">
        <f>[1]!thsiFinD("ths_adjustment_nvg_ratio_fund",F$1,$A$4,$A474,101)</f>
        <v>97.298956414979003</v>
      </c>
      <c r="G474" s="12">
        <f>[1]!thsiFinD("ths_adjustment_nvg_ratio_fund",G$1,$A$4,$A474,101)</f>
        <v>77.695800227014999</v>
      </c>
      <c r="H474" s="12">
        <f>[1]!thsiFinD("ths_adjustment_nvg_ratio_fund",H$1,$A$4,$A474,101)</f>
        <v>82.230769230768999</v>
      </c>
      <c r="I474" s="12">
        <f>[1]!thsiFinD("ths_adjustment_nvg_ratio_fund",I$1,$A$4,$A474,101)</f>
        <v>149.19921875</v>
      </c>
      <c r="J474" s="32">
        <f t="shared" si="122"/>
        <v>0.86893364716698762</v>
      </c>
      <c r="K474" s="45">
        <f t="shared" si="123"/>
        <v>0.72180543277706777</v>
      </c>
      <c r="L474" s="45">
        <f t="shared" si="124"/>
        <v>1.0160618615569075</v>
      </c>
      <c r="M474" s="32">
        <f>[1]!thsiFinD("ths_int_chg_ratio_index",M$1,$A$4,$A474,101)/100</f>
        <v>0.65434191989848001</v>
      </c>
      <c r="N474" s="32">
        <f>[1]!thsiFinD("ths_int_chg_ratio_index",N$1,$A$4,$A474,101)/100</f>
        <v>0.25704906367440999</v>
      </c>
      <c r="O474" s="33">
        <f t="shared" si="117"/>
        <v>1.8689336471669877</v>
      </c>
      <c r="P474" s="33">
        <f t="shared" si="118"/>
        <v>1.7218054327770678</v>
      </c>
      <c r="Q474" s="33">
        <f t="shared" si="119"/>
        <v>2.0160618615569073</v>
      </c>
      <c r="R474" s="33">
        <f t="shared" si="120"/>
        <v>1.6543419198984801</v>
      </c>
      <c r="S474" s="33">
        <f t="shared" si="121"/>
        <v>1.25704906367441</v>
      </c>
      <c r="T474" s="32">
        <f t="shared" si="129"/>
        <v>4.926489322989891E-3</v>
      </c>
      <c r="U474" s="32">
        <f t="shared" si="130"/>
        <v>7.5363978819531496E-3</v>
      </c>
      <c r="V474" s="32">
        <f t="shared" si="131"/>
        <v>2.7081941653972486E-3</v>
      </c>
      <c r="W474" s="32">
        <f t="shared" si="132"/>
        <v>2.7183561420409674E-3</v>
      </c>
      <c r="X474" s="32">
        <f t="shared" si="132"/>
        <v>5.8322374917281206E-3</v>
      </c>
      <c r="Y474" s="34">
        <f>MAX(O$4:O474)</f>
        <v>1.9141735637114377</v>
      </c>
      <c r="Z474" s="34">
        <f>MAX(P$4:P474)</f>
        <v>1.8284662292802096</v>
      </c>
      <c r="AA474" s="34">
        <f>MAX(Q$4:Q474)</f>
        <v>2.0782292813837224</v>
      </c>
      <c r="AB474" s="34">
        <f>MAX(R$4:R474)</f>
        <v>1.9075656212819299</v>
      </c>
      <c r="AC474" s="34">
        <f>MAX(S$4:S474)</f>
        <v>1.35899867745307</v>
      </c>
      <c r="AD474" s="35">
        <f t="shared" si="125"/>
        <v>-2.3634176859455236E-2</v>
      </c>
      <c r="AE474" s="35">
        <f t="shared" si="126"/>
        <v>-5.8333479063012117E-2</v>
      </c>
      <c r="AF474" s="35">
        <f t="shared" si="127"/>
        <v>-2.9913648308055318E-2</v>
      </c>
      <c r="AG474" s="35">
        <f t="shared" si="128"/>
        <v>-0.13274704605615473</v>
      </c>
      <c r="AH474" s="35">
        <f t="shared" si="128"/>
        <v>-7.5018184690014533E-2</v>
      </c>
    </row>
    <row r="475" spans="1:34">
      <c r="A475" s="28">
        <v>44544</v>
      </c>
      <c r="B475" s="12">
        <f>[1]!thsiFinD("ths_int_chg_ratio_index",B$1,$A$4,$A475,101)</f>
        <v>-2.3150286926424002</v>
      </c>
      <c r="C475" s="12">
        <f>[1]!thsiFinD("ths_int_chg_ratio_index",C$1,$A$4,$A475,101)</f>
        <v>117.73913410215999</v>
      </c>
      <c r="D475" s="12">
        <f>[1]!thsiFinD("ths_int_chg_ratio_index",D$1,$A$4,$A475,101)</f>
        <v>41.162730991560998</v>
      </c>
      <c r="E475" s="12">
        <f>[1]!thsiFinD("ths_int_chg_ratio_index",E$1,$A$4,$A475,101)</f>
        <v>130.80992075114</v>
      </c>
      <c r="F475" s="12">
        <f>[1]!thsiFinD("ths_adjustment_nvg_ratio_fund",F$1,$A$4,$A475,101)</f>
        <v>96.623695518722997</v>
      </c>
      <c r="G475" s="12">
        <f>[1]!thsiFinD("ths_adjustment_nvg_ratio_fund",G$1,$A$4,$A475,101)</f>
        <v>77.979568671964003</v>
      </c>
      <c r="H475" s="12">
        <f>[1]!thsiFinD("ths_adjustment_nvg_ratio_fund",H$1,$A$4,$A475,101)</f>
        <v>81</v>
      </c>
      <c r="I475" s="12">
        <f>[1]!thsiFinD("ths_adjustment_nvg_ratio_fund",I$1,$A$4,$A475,101)</f>
        <v>148.3984375</v>
      </c>
      <c r="J475" s="32">
        <f t="shared" si="122"/>
        <v>0.86424807355363198</v>
      </c>
      <c r="K475" s="45">
        <f t="shared" si="123"/>
        <v>0.71849189288054649</v>
      </c>
      <c r="L475" s="45">
        <f t="shared" si="124"/>
        <v>1.0100042542267176</v>
      </c>
      <c r="M475" s="32">
        <f>[1]!thsiFinD("ths_int_chg_ratio_index",M$1,$A$4,$A475,101)/100</f>
        <v>0.65398439890621995</v>
      </c>
      <c r="N475" s="32">
        <f>[1]!thsiFinD("ths_int_chg_ratio_index",N$1,$A$4,$A475,101)/100</f>
        <v>0.24943541919473</v>
      </c>
      <c r="O475" s="33">
        <f t="shared" si="117"/>
        <v>1.864248073553632</v>
      </c>
      <c r="P475" s="33">
        <f t="shared" si="118"/>
        <v>1.7184918928805466</v>
      </c>
      <c r="Q475" s="33">
        <f t="shared" si="119"/>
        <v>2.0100042542267174</v>
      </c>
      <c r="R475" s="33">
        <f t="shared" si="120"/>
        <v>1.65398439890622</v>
      </c>
      <c r="S475" s="33">
        <f t="shared" si="121"/>
        <v>1.2494354191947301</v>
      </c>
      <c r="T475" s="32">
        <f t="shared" si="129"/>
        <v>-2.5070839836707215E-3</v>
      </c>
      <c r="U475" s="32">
        <f t="shared" si="130"/>
        <v>-1.9244566392015994E-3</v>
      </c>
      <c r="V475" s="32">
        <f t="shared" si="131"/>
        <v>-3.0046733414776927E-3</v>
      </c>
      <c r="W475" s="32">
        <f t="shared" si="132"/>
        <v>-2.1611070115545861E-4</v>
      </c>
      <c r="X475" s="32">
        <f t="shared" si="132"/>
        <v>-6.0567599942558115E-3</v>
      </c>
      <c r="Y475" s="34">
        <f>MAX(O$4:O475)</f>
        <v>1.9141735637114377</v>
      </c>
      <c r="Z475" s="34">
        <f>MAX(P$4:P475)</f>
        <v>1.8284662292802096</v>
      </c>
      <c r="AA475" s="34">
        <f>MAX(Q$4:Q475)</f>
        <v>2.0782292813837224</v>
      </c>
      <c r="AB475" s="34">
        <f>MAX(R$4:R475)</f>
        <v>1.9075656212819299</v>
      </c>
      <c r="AC475" s="34">
        <f>MAX(S$4:S475)</f>
        <v>1.35899867745307</v>
      </c>
      <c r="AD475" s="35">
        <f t="shared" si="125"/>
        <v>-2.6082007976854449E-2</v>
      </c>
      <c r="AE475" s="35">
        <f t="shared" si="126"/>
        <v>-6.0145675451143132E-2</v>
      </c>
      <c r="AF475" s="35">
        <f t="shared" si="127"/>
        <v>-3.2828440907915479E-2</v>
      </c>
      <c r="AG475" s="35">
        <f t="shared" si="128"/>
        <v>-0.13293446870011072</v>
      </c>
      <c r="AH475" s="35">
        <f t="shared" si="128"/>
        <v>-8.062057754439822E-2</v>
      </c>
    </row>
    <row r="476" spans="1:34">
      <c r="A476" s="28">
        <v>44545</v>
      </c>
      <c r="B476" s="12">
        <f>[1]!thsiFinD("ths_int_chg_ratio_index",B$1,$A$4,$A476,101)</f>
        <v>-2.3967417826449</v>
      </c>
      <c r="C476" s="12">
        <f>[1]!thsiFinD("ths_int_chg_ratio_index",C$1,$A$4,$A476,101)</f>
        <v>114.81914570903</v>
      </c>
      <c r="D476" s="12">
        <f>[1]!thsiFinD("ths_int_chg_ratio_index",D$1,$A$4,$A476,101)</f>
        <v>39.733921963543999</v>
      </c>
      <c r="E476" s="12">
        <f>[1]!thsiFinD("ths_int_chg_ratio_index",E$1,$A$4,$A476,101)</f>
        <v>128.52984254447</v>
      </c>
      <c r="F476" s="12">
        <f>[1]!thsiFinD("ths_adjustment_nvg_ratio_fund",F$1,$A$4,$A476,101)</f>
        <v>95.395948434621999</v>
      </c>
      <c r="G476" s="12">
        <f>[1]!thsiFinD("ths_adjustment_nvg_ratio_fund",G$1,$A$4,$A476,101)</f>
        <v>77.525539160045</v>
      </c>
      <c r="H476" s="12">
        <f>[1]!thsiFinD("ths_adjustment_nvg_ratio_fund",H$1,$A$4,$A476,101)</f>
        <v>79.307692307691994</v>
      </c>
      <c r="I476" s="12">
        <f>[1]!thsiFinD("ths_adjustment_nvg_ratio_fund",I$1,$A$4,$A476,101)</f>
        <v>145.4296875</v>
      </c>
      <c r="J476" s="32">
        <f t="shared" si="122"/>
        <v>0.84793129479594764</v>
      </c>
      <c r="K476" s="45">
        <f t="shared" si="123"/>
        <v>0.70171542108599771</v>
      </c>
      <c r="L476" s="45">
        <f t="shared" si="124"/>
        <v>0.99414716850589746</v>
      </c>
      <c r="M476" s="32">
        <f>[1]!thsiFinD("ths_int_chg_ratio_index",M$1,$A$4,$A476,101)/100</f>
        <v>0.63337458951564996</v>
      </c>
      <c r="N476" s="32">
        <f>[1]!thsiFinD("ths_int_chg_ratio_index",N$1,$A$4,$A476,101)/100</f>
        <v>0.24075080258997</v>
      </c>
      <c r="O476" s="33">
        <f t="shared" si="117"/>
        <v>1.8479312947959476</v>
      </c>
      <c r="P476" s="33">
        <f t="shared" si="118"/>
        <v>1.7017154210859977</v>
      </c>
      <c r="Q476" s="33">
        <f t="shared" si="119"/>
        <v>1.9941471685058976</v>
      </c>
      <c r="R476" s="33">
        <f t="shared" si="120"/>
        <v>1.63337458951565</v>
      </c>
      <c r="S476" s="33">
        <f t="shared" si="121"/>
        <v>1.2407508025899701</v>
      </c>
      <c r="T476" s="32">
        <f t="shared" si="129"/>
        <v>-8.7524718352430808E-3</v>
      </c>
      <c r="U476" s="32">
        <f t="shared" si="130"/>
        <v>-9.7623223385873148E-3</v>
      </c>
      <c r="V476" s="32">
        <f t="shared" si="131"/>
        <v>-7.8890806760606447E-3</v>
      </c>
      <c r="W476" s="32">
        <f t="shared" si="132"/>
        <v>-1.2460703622234393E-2</v>
      </c>
      <c r="X476" s="32">
        <f t="shared" si="132"/>
        <v>-6.9508327291997185E-3</v>
      </c>
      <c r="Y476" s="34">
        <f>MAX(O$4:O476)</f>
        <v>1.9141735637114377</v>
      </c>
      <c r="Z476" s="34">
        <f>MAX(P$4:P476)</f>
        <v>1.8284662292802096</v>
      </c>
      <c r="AA476" s="34">
        <f>MAX(Q$4:Q476)</f>
        <v>2.0782292813837224</v>
      </c>
      <c r="AB476" s="34">
        <f>MAX(R$4:R476)</f>
        <v>1.9075656212819299</v>
      </c>
      <c r="AC476" s="34">
        <f>MAX(S$4:S476)</f>
        <v>1.35899867745307</v>
      </c>
      <c r="AD476" s="35">
        <f t="shared" si="125"/>
        <v>-3.460619777187357E-2</v>
      </c>
      <c r="AE476" s="35">
        <f t="shared" si="126"/>
        <v>-6.9320836318704337E-2</v>
      </c>
      <c r="AF476" s="35">
        <f t="shared" si="127"/>
        <v>-4.0458535365184289E-2</v>
      </c>
      <c r="AG476" s="35">
        <f t="shared" si="128"/>
        <v>-0.1437387153066938</v>
      </c>
      <c r="AH476" s="35">
        <f t="shared" si="128"/>
        <v>-8.7011030124555355E-2</v>
      </c>
    </row>
    <row r="477" spans="1:34">
      <c r="A477" s="28">
        <v>44546</v>
      </c>
      <c r="B477" s="12">
        <f>[1]!thsiFinD("ths_int_chg_ratio_index",B$1,$A$4,$A477,101)</f>
        <v>-2.1461976952063</v>
      </c>
      <c r="C477" s="12">
        <f>[1]!thsiFinD("ths_int_chg_ratio_index",C$1,$A$4,$A477,101)</f>
        <v>115.76847505215</v>
      </c>
      <c r="D477" s="12">
        <f>[1]!thsiFinD("ths_int_chg_ratio_index",D$1,$A$4,$A477,101)</f>
        <v>39.834870907149998</v>
      </c>
      <c r="E477" s="12">
        <f>[1]!thsiFinD("ths_int_chg_ratio_index",E$1,$A$4,$A477,101)</f>
        <v>130.70903976157001</v>
      </c>
      <c r="F477" s="12">
        <f>[1]!thsiFinD("ths_adjustment_nvg_ratio_fund",F$1,$A$4,$A477,101)</f>
        <v>96.255371393492993</v>
      </c>
      <c r="G477" s="12">
        <f>[1]!thsiFinD("ths_adjustment_nvg_ratio_fund",G$1,$A$4,$A477,101)</f>
        <v>78.093076049942994</v>
      </c>
      <c r="H477" s="12">
        <f>[1]!thsiFinD("ths_adjustment_nvg_ratio_fund",H$1,$A$4,$A477,101)</f>
        <v>79.230769230768999</v>
      </c>
      <c r="I477" s="12">
        <f>[1]!thsiFinD("ths_adjustment_nvg_ratio_fund",I$1,$A$4,$A477,101)</f>
        <v>146.943359375</v>
      </c>
      <c r="J477" s="32">
        <f t="shared" si="122"/>
        <v>0.85586095509358584</v>
      </c>
      <c r="K477" s="45">
        <f t="shared" si="123"/>
        <v>0.71041547006415928</v>
      </c>
      <c r="L477" s="45">
        <f t="shared" si="124"/>
        <v>1.0013064401230125</v>
      </c>
      <c r="M477" s="32">
        <f>[1]!thsiFinD("ths_int_chg_ratio_index",M$1,$A$4,$A477,101)/100</f>
        <v>0.63774080363523999</v>
      </c>
      <c r="N477" s="32">
        <f>[1]!thsiFinD("ths_int_chg_ratio_index",N$1,$A$4,$A477,101)/100</f>
        <v>0.24888563047219001</v>
      </c>
      <c r="O477" s="33">
        <f t="shared" si="117"/>
        <v>1.8558609550935858</v>
      </c>
      <c r="P477" s="33">
        <f t="shared" si="118"/>
        <v>1.7104154700641594</v>
      </c>
      <c r="Q477" s="33">
        <f t="shared" si="119"/>
        <v>2.0013064401230123</v>
      </c>
      <c r="R477" s="33">
        <f t="shared" si="120"/>
        <v>1.6377408036352401</v>
      </c>
      <c r="S477" s="33">
        <f t="shared" si="121"/>
        <v>1.24888563047219</v>
      </c>
      <c r="T477" s="32">
        <f t="shared" si="129"/>
        <v>4.2911012546675842E-3</v>
      </c>
      <c r="U477" s="32">
        <f t="shared" si="130"/>
        <v>5.112516975728898E-3</v>
      </c>
      <c r="V477" s="32">
        <f t="shared" si="131"/>
        <v>3.5901420568065223E-3</v>
      </c>
      <c r="W477" s="32">
        <f t="shared" si="132"/>
        <v>2.6731247979587813E-3</v>
      </c>
      <c r="X477" s="32">
        <f t="shared" si="132"/>
        <v>6.5563752731323532E-3</v>
      </c>
      <c r="Y477" s="34">
        <f>MAX(O$4:O477)</f>
        <v>1.9141735637114377</v>
      </c>
      <c r="Z477" s="34">
        <f>MAX(P$4:P477)</f>
        <v>1.8284662292802096</v>
      </c>
      <c r="AA477" s="34">
        <f>MAX(Q$4:Q477)</f>
        <v>2.0782292813837224</v>
      </c>
      <c r="AB477" s="34">
        <f>MAX(R$4:R477)</f>
        <v>1.9075656212819299</v>
      </c>
      <c r="AC477" s="34">
        <f>MAX(S$4:S477)</f>
        <v>1.35899867745307</v>
      </c>
      <c r="AD477" s="35">
        <f t="shared" si="125"/>
        <v>-3.0463595215884265E-2</v>
      </c>
      <c r="AE477" s="35">
        <f t="shared" si="126"/>
        <v>-6.4562723295426561E-2</v>
      </c>
      <c r="AF477" s="35">
        <f t="shared" si="127"/>
        <v>-3.7013645197749079E-2</v>
      </c>
      <c r="AG477" s="35">
        <f t="shared" si="128"/>
        <v>-0.14144982203304812</v>
      </c>
      <c r="AH477" s="35">
        <f t="shared" si="128"/>
        <v>-8.102513181782145E-2</v>
      </c>
    </row>
    <row r="478" spans="1:34">
      <c r="A478" s="28">
        <v>44547</v>
      </c>
      <c r="B478" s="12">
        <f>[1]!thsiFinD("ths_int_chg_ratio_index",B$1,$A$4,$A478,101)</f>
        <v>-3.1355326358987998</v>
      </c>
      <c r="C478" s="12">
        <f>[1]!thsiFinD("ths_int_chg_ratio_index",C$1,$A$4,$A478,101)</f>
        <v>108.34369948491999</v>
      </c>
      <c r="D478" s="12">
        <f>[1]!thsiFinD("ths_int_chg_ratio_index",D$1,$A$4,$A478,101)</f>
        <v>37.199891656894003</v>
      </c>
      <c r="E478" s="12">
        <f>[1]!thsiFinD("ths_int_chg_ratio_index",E$1,$A$4,$A478,101)</f>
        <v>126.68470341822</v>
      </c>
      <c r="F478" s="12">
        <f>[1]!thsiFinD("ths_adjustment_nvg_ratio_fund",F$1,$A$4,$A478,101)</f>
        <v>92.387968078575994</v>
      </c>
      <c r="G478" s="12">
        <f>[1]!thsiFinD("ths_adjustment_nvg_ratio_fund",G$1,$A$4,$A478,101)</f>
        <v>74.404086265607006</v>
      </c>
      <c r="H478" s="12">
        <f>[1]!thsiFinD("ths_adjustment_nvg_ratio_fund",H$1,$A$4,$A478,101)</f>
        <v>76</v>
      </c>
      <c r="I478" s="12">
        <f>[1]!thsiFinD("ths_adjustment_nvg_ratio_fund",I$1,$A$4,$A478,101)</f>
        <v>141.328125</v>
      </c>
      <c r="J478" s="32">
        <f t="shared" si="122"/>
        <v>0.81651617658539766</v>
      </c>
      <c r="K478" s="45">
        <f t="shared" si="123"/>
        <v>0.67273190481033796</v>
      </c>
      <c r="L478" s="45">
        <f t="shared" si="124"/>
        <v>0.96030044836045747</v>
      </c>
      <c r="M478" s="32">
        <f>[1]!thsiFinD("ths_int_chg_ratio_index",M$1,$A$4,$A478,101)/100</f>
        <v>0.61014804321535998</v>
      </c>
      <c r="N478" s="32">
        <f>[1]!thsiFinD("ths_int_chg_ratio_index",N$1,$A$4,$A478,101)/100</f>
        <v>0.23108929818551999</v>
      </c>
      <c r="O478" s="33">
        <f t="shared" si="117"/>
        <v>1.8165161765853977</v>
      </c>
      <c r="P478" s="33">
        <f t="shared" si="118"/>
        <v>1.672731904810338</v>
      </c>
      <c r="Q478" s="33">
        <f t="shared" si="119"/>
        <v>1.9603004483604574</v>
      </c>
      <c r="R478" s="33">
        <f t="shared" si="120"/>
        <v>1.6101480432153599</v>
      </c>
      <c r="S478" s="33">
        <f t="shared" si="121"/>
        <v>1.2310892981855199</v>
      </c>
      <c r="T478" s="32">
        <f t="shared" si="129"/>
        <v>-2.120028356661241E-2</v>
      </c>
      <c r="U478" s="32">
        <f t="shared" si="130"/>
        <v>-2.203181970308532E-2</v>
      </c>
      <c r="V478" s="32">
        <f t="shared" si="131"/>
        <v>-2.048961165589136E-2</v>
      </c>
      <c r="W478" s="32">
        <f t="shared" si="132"/>
        <v>-1.6848063111472467E-2</v>
      </c>
      <c r="X478" s="32">
        <f t="shared" si="132"/>
        <v>-1.4249769436406656E-2</v>
      </c>
      <c r="Y478" s="34">
        <f>MAX(O$4:O478)</f>
        <v>1.9141735637114377</v>
      </c>
      <c r="Z478" s="34">
        <f>MAX(P$4:P478)</f>
        <v>1.8284662292802096</v>
      </c>
      <c r="AA478" s="34">
        <f>MAX(Q$4:Q478)</f>
        <v>2.0782292813837224</v>
      </c>
      <c r="AB478" s="34">
        <f>MAX(R$4:R478)</f>
        <v>1.9075656212819299</v>
      </c>
      <c r="AC478" s="34">
        <f>MAX(S$4:S478)</f>
        <v>1.35899867745307</v>
      </c>
      <c r="AD478" s="35">
        <f t="shared" si="125"/>
        <v>-5.1018041925461444E-2</v>
      </c>
      <c r="AE478" s="35">
        <f t="shared" si="126"/>
        <v>-8.51721087193269E-2</v>
      </c>
      <c r="AF478" s="35">
        <f t="shared" si="127"/>
        <v>-5.6744861637569644E-2</v>
      </c>
      <c r="AG478" s="35">
        <f t="shared" si="128"/>
        <v>-0.15591472961580122</v>
      </c>
      <c r="AH478" s="35">
        <f t="shared" si="128"/>
        <v>-9.4120311807269652E-2</v>
      </c>
    </row>
    <row r="479" spans="1:34">
      <c r="A479" s="28">
        <v>44550</v>
      </c>
      <c r="B479" s="12">
        <f>[1]!thsiFinD("ths_int_chg_ratio_index",B$1,$A$4,$A479,101)</f>
        <v>-5.1362192000542004</v>
      </c>
      <c r="C479" s="12">
        <f>[1]!thsiFinD("ths_int_chg_ratio_index",C$1,$A$4,$A479,101)</f>
        <v>104.42959294468</v>
      </c>
      <c r="D479" s="12">
        <f>[1]!thsiFinD("ths_int_chg_ratio_index",D$1,$A$4,$A479,101)</f>
        <v>33.757467956507</v>
      </c>
      <c r="E479" s="12">
        <f>[1]!thsiFinD("ths_int_chg_ratio_index",E$1,$A$4,$A479,101)</f>
        <v>119.19079485528</v>
      </c>
      <c r="F479" s="12">
        <f>[1]!thsiFinD("ths_adjustment_nvg_ratio_fund",F$1,$A$4,$A479,101)</f>
        <v>88.213627992634002</v>
      </c>
      <c r="G479" s="12">
        <f>[1]!thsiFinD("ths_adjustment_nvg_ratio_fund",G$1,$A$4,$A479,101)</f>
        <v>70.090805902384005</v>
      </c>
      <c r="H479" s="12">
        <f>[1]!thsiFinD("ths_adjustment_nvg_ratio_fund",H$1,$A$4,$A479,101)</f>
        <v>73.076923076922995</v>
      </c>
      <c r="I479" s="12">
        <f>[1]!thsiFinD("ths_adjustment_nvg_ratio_fund",I$1,$A$4,$A479,101)</f>
        <v>132.87109375</v>
      </c>
      <c r="J479" s="32">
        <f t="shared" si="122"/>
        <v>0.77061760909794219</v>
      </c>
      <c r="K479" s="45">
        <f t="shared" si="123"/>
        <v>0.63060409139103202</v>
      </c>
      <c r="L479" s="45">
        <f t="shared" si="124"/>
        <v>0.91063112680485248</v>
      </c>
      <c r="M479" s="32">
        <f>[1]!thsiFinD("ths_int_chg_ratio_index",M$1,$A$4,$A479,101)/100</f>
        <v>0.57376869359659</v>
      </c>
      <c r="N479" s="32">
        <f>[1]!thsiFinD("ths_int_chg_ratio_index",N$1,$A$4,$A479,101)/100</f>
        <v>0.21226273677782997</v>
      </c>
      <c r="O479" s="33">
        <f t="shared" si="117"/>
        <v>1.7706176090979422</v>
      </c>
      <c r="P479" s="33">
        <f t="shared" si="118"/>
        <v>1.630604091391032</v>
      </c>
      <c r="Q479" s="33">
        <f t="shared" si="119"/>
        <v>1.9106311268048524</v>
      </c>
      <c r="R479" s="33">
        <f t="shared" si="120"/>
        <v>1.57376869359659</v>
      </c>
      <c r="S479" s="33">
        <f t="shared" si="121"/>
        <v>1.21226273677783</v>
      </c>
      <c r="T479" s="32">
        <f t="shared" si="129"/>
        <v>-2.5267359618967644E-2</v>
      </c>
      <c r="U479" s="32">
        <f t="shared" si="130"/>
        <v>-2.5185036106597503E-2</v>
      </c>
      <c r="V479" s="32">
        <f t="shared" si="131"/>
        <v>-2.5337606588391681E-2</v>
      </c>
      <c r="W479" s="32">
        <f t="shared" si="132"/>
        <v>-2.2593791777135386E-2</v>
      </c>
      <c r="X479" s="32">
        <f t="shared" si="132"/>
        <v>-1.5292604228984819E-2</v>
      </c>
      <c r="Y479" s="34">
        <f>MAX(O$4:O479)</f>
        <v>1.9141735637114377</v>
      </c>
      <c r="Z479" s="34">
        <f>MAX(P$4:P479)</f>
        <v>1.8284662292802096</v>
      </c>
      <c r="AA479" s="34">
        <f>MAX(Q$4:Q479)</f>
        <v>2.0782292813837224</v>
      </c>
      <c r="AB479" s="34">
        <f>MAX(R$4:R479)</f>
        <v>1.9075656212819299</v>
      </c>
      <c r="AC479" s="34">
        <f>MAX(S$4:S479)</f>
        <v>1.35899867745307</v>
      </c>
      <c r="AD479" s="35">
        <f t="shared" si="125"/>
        <v>-7.4996310332042904E-2</v>
      </c>
      <c r="AE479" s="35">
        <f t="shared" si="126"/>
        <v>-0.10821208219255307</v>
      </c>
      <c r="AF479" s="35">
        <f t="shared" si="127"/>
        <v>-8.0644689245875756E-2</v>
      </c>
      <c r="AG479" s="35">
        <f t="shared" si="128"/>
        <v>-0.17498581645700884</v>
      </c>
      <c r="AH479" s="35">
        <f t="shared" si="128"/>
        <v>-0.10797357135787733</v>
      </c>
    </row>
    <row r="480" spans="1:34">
      <c r="A480" s="28">
        <v>44551</v>
      </c>
      <c r="B480" s="12">
        <f>[1]!thsiFinD("ths_int_chg_ratio_index",B$1,$A$4,$A480,101)</f>
        <v>-3.7832960308753001</v>
      </c>
      <c r="C480" s="12">
        <f>[1]!thsiFinD("ths_int_chg_ratio_index",C$1,$A$4,$A480,101)</f>
        <v>105.89554214112</v>
      </c>
      <c r="D480" s="12">
        <f>[1]!thsiFinD("ths_int_chg_ratio_index",D$1,$A$4,$A480,101)</f>
        <v>34.806115070028</v>
      </c>
      <c r="E480" s="12">
        <f>[1]!thsiFinD("ths_int_chg_ratio_index",E$1,$A$4,$A480,101)</f>
        <v>119.97715524067</v>
      </c>
      <c r="F480" s="12">
        <f>[1]!thsiFinD("ths_adjustment_nvg_ratio_fund",F$1,$A$4,$A480,101)</f>
        <v>90.239410681400003</v>
      </c>
      <c r="G480" s="12">
        <f>[1]!thsiFinD("ths_adjustment_nvg_ratio_fund",G$1,$A$4,$A480,101)</f>
        <v>72.077185017025997</v>
      </c>
      <c r="H480" s="12">
        <f>[1]!thsiFinD("ths_adjustment_nvg_ratio_fund",H$1,$A$4,$A480,101)</f>
        <v>74.769230769231001</v>
      </c>
      <c r="I480" s="12">
        <f>[1]!thsiFinD("ths_adjustment_nvg_ratio_fund",I$1,$A$4,$A480,101)</f>
        <v>136.669921875</v>
      </c>
      <c r="J480" s="32">
        <f t="shared" si="122"/>
        <v>0.78831408095449973</v>
      </c>
      <c r="K480" s="45">
        <f t="shared" si="123"/>
        <v>0.64223879105235682</v>
      </c>
      <c r="L480" s="45">
        <f t="shared" si="124"/>
        <v>0.93438937085664253</v>
      </c>
      <c r="M480" s="32">
        <f>[1]!thsiFinD("ths_int_chg_ratio_index",M$1,$A$4,$A480,101)/100</f>
        <v>0.59281399425346004</v>
      </c>
      <c r="N480" s="32">
        <f>[1]!thsiFinD("ths_int_chg_ratio_index",N$1,$A$4,$A480,101)/100</f>
        <v>0.22171168200501998</v>
      </c>
      <c r="O480" s="33">
        <f t="shared" si="117"/>
        <v>1.7883140809544997</v>
      </c>
      <c r="P480" s="33">
        <f t="shared" si="118"/>
        <v>1.6422387910523568</v>
      </c>
      <c r="Q480" s="33">
        <f t="shared" si="119"/>
        <v>1.9343893708566426</v>
      </c>
      <c r="R480" s="33">
        <f t="shared" si="120"/>
        <v>1.59281399425346</v>
      </c>
      <c r="S480" s="33">
        <f t="shared" si="121"/>
        <v>1.22171168200502</v>
      </c>
      <c r="T480" s="32">
        <f t="shared" si="129"/>
        <v>9.9945192940744665E-3</v>
      </c>
      <c r="U480" s="32">
        <f t="shared" si="130"/>
        <v>7.1352081861879579E-3</v>
      </c>
      <c r="V480" s="32">
        <f t="shared" si="131"/>
        <v>1.2434762376933195E-2</v>
      </c>
      <c r="W480" s="32">
        <f t="shared" si="132"/>
        <v>1.2101715286599868E-2</v>
      </c>
      <c r="X480" s="32">
        <f t="shared" si="132"/>
        <v>7.7944697469667368E-3</v>
      </c>
      <c r="Y480" s="34">
        <f>MAX(O$4:O480)</f>
        <v>1.9141735637114377</v>
      </c>
      <c r="Z480" s="34">
        <f>MAX(P$4:P480)</f>
        <v>1.8284662292802096</v>
      </c>
      <c r="AA480" s="34">
        <f>MAX(Q$4:Q480)</f>
        <v>2.0782292813837224</v>
      </c>
      <c r="AB480" s="34">
        <f>MAX(R$4:R480)</f>
        <v>1.9075656212819299</v>
      </c>
      <c r="AC480" s="34">
        <f>MAX(S$4:S480)</f>
        <v>1.35899867745307</v>
      </c>
      <c r="AD480" s="35">
        <f t="shared" si="125"/>
        <v>-6.575134310856634E-2</v>
      </c>
      <c r="AE480" s="35">
        <f t="shared" si="126"/>
        <v>-0.10184898974106993</v>
      </c>
      <c r="AF480" s="35">
        <f t="shared" si="127"/>
        <v>-6.9212724416676807E-2</v>
      </c>
      <c r="AG480" s="35">
        <f t="shared" si="128"/>
        <v>-0.16500172970036497</v>
      </c>
      <c r="AH480" s="35">
        <f t="shared" si="128"/>
        <v>-0.10102069834633143</v>
      </c>
    </row>
    <row r="481" spans="1:34">
      <c r="A481" s="28">
        <v>44552</v>
      </c>
      <c r="B481" s="12">
        <f>[1]!thsiFinD("ths_int_chg_ratio_index",B$1,$A$4,$A481,101)</f>
        <v>-2.7863572538950998</v>
      </c>
      <c r="C481" s="12">
        <f>[1]!thsiFinD("ths_int_chg_ratio_index",C$1,$A$4,$A481,101)</f>
        <v>106.24348898413</v>
      </c>
      <c r="D481" s="12">
        <f>[1]!thsiFinD("ths_int_chg_ratio_index",D$1,$A$4,$A481,101)</f>
        <v>34.843419303704998</v>
      </c>
      <c r="E481" s="12">
        <f>[1]!thsiFinD("ths_int_chg_ratio_index",E$1,$A$4,$A481,101)</f>
        <v>121.03363753546</v>
      </c>
      <c r="F481" s="12">
        <f>[1]!thsiFinD("ths_adjustment_nvg_ratio_fund",F$1,$A$4,$A481,101)</f>
        <v>92.387968078575994</v>
      </c>
      <c r="G481" s="12">
        <f>[1]!thsiFinD("ths_adjustment_nvg_ratio_fund",G$1,$A$4,$A481,101)</f>
        <v>73.439273552781003</v>
      </c>
      <c r="H481" s="12">
        <f>[1]!thsiFinD("ths_adjustment_nvg_ratio_fund",H$1,$A$4,$A481,101)</f>
        <v>76.923076923077005</v>
      </c>
      <c r="I481" s="12">
        <f>[1]!thsiFinD("ths_adjustment_nvg_ratio_fund",I$1,$A$4,$A481,101)</f>
        <v>143.8671875</v>
      </c>
      <c r="J481" s="32">
        <f t="shared" si="122"/>
        <v>0.80743961827979227</v>
      </c>
      <c r="K481" s="45">
        <f t="shared" si="123"/>
        <v>0.64833547142349968</v>
      </c>
      <c r="L481" s="45">
        <f t="shared" si="124"/>
        <v>0.96654376513608498</v>
      </c>
      <c r="M481" s="32">
        <f>[1]!thsiFinD("ths_int_chg_ratio_index",M$1,$A$4,$A481,101)/100</f>
        <v>0.59309457539860999</v>
      </c>
      <c r="N481" s="32">
        <f>[1]!thsiFinD("ths_int_chg_ratio_index",N$1,$A$4,$A481,101)/100</f>
        <v>0.2229797820961</v>
      </c>
      <c r="O481" s="33">
        <f t="shared" si="117"/>
        <v>1.8074396182797923</v>
      </c>
      <c r="P481" s="33">
        <f t="shared" si="118"/>
        <v>1.6483354714234997</v>
      </c>
      <c r="Q481" s="33">
        <f t="shared" si="119"/>
        <v>1.9665437651360849</v>
      </c>
      <c r="R481" s="33">
        <f t="shared" si="120"/>
        <v>1.5930945753986099</v>
      </c>
      <c r="S481" s="33">
        <f t="shared" si="121"/>
        <v>1.2229797820960999</v>
      </c>
      <c r="T481" s="32">
        <f t="shared" si="129"/>
        <v>1.0694730600725677E-2</v>
      </c>
      <c r="U481" s="32">
        <f t="shared" si="130"/>
        <v>3.7124201452067851E-3</v>
      </c>
      <c r="V481" s="32">
        <f t="shared" si="131"/>
        <v>1.662250359926376E-2</v>
      </c>
      <c r="W481" s="32">
        <f t="shared" si="132"/>
        <v>1.7615436966411657E-4</v>
      </c>
      <c r="X481" s="32">
        <f t="shared" si="132"/>
        <v>1.0379700135132452E-3</v>
      </c>
      <c r="Y481" s="34">
        <f>MAX(O$4:O481)</f>
        <v>1.9141735637114377</v>
      </c>
      <c r="Z481" s="34">
        <f>MAX(P$4:P481)</f>
        <v>1.8284662292802096</v>
      </c>
      <c r="AA481" s="34">
        <f>MAX(Q$4:Q481)</f>
        <v>2.0782292813837224</v>
      </c>
      <c r="AB481" s="34">
        <f>MAX(R$4:R481)</f>
        <v>1.9075656212819299</v>
      </c>
      <c r="AC481" s="34">
        <f>MAX(S$4:S481)</f>
        <v>1.35899867745307</v>
      </c>
      <c r="AD481" s="35">
        <f t="shared" si="125"/>
        <v>-5.57598054090227E-2</v>
      </c>
      <c r="AE481" s="35">
        <f t="shared" si="126"/>
        <v>-9.8514675837146792E-2</v>
      </c>
      <c r="AF481" s="35">
        <f t="shared" si="127"/>
        <v>-5.374070957814403E-2</v>
      </c>
      <c r="AG481" s="35">
        <f t="shared" si="128"/>
        <v>-0.16485464110638981</v>
      </c>
      <c r="AH481" s="35">
        <f t="shared" si="128"/>
        <v>-0.10008758478844593</v>
      </c>
    </row>
    <row r="482" spans="1:34">
      <c r="A482" s="28">
        <v>44553</v>
      </c>
      <c r="B482" s="12">
        <f>[1]!thsiFinD("ths_int_chg_ratio_index",B$1,$A$4,$A482,101)</f>
        <v>-2.9079954520713001</v>
      </c>
      <c r="C482" s="12">
        <f>[1]!thsiFinD("ths_int_chg_ratio_index",C$1,$A$4,$A482,101)</f>
        <v>106.06174177267</v>
      </c>
      <c r="D482" s="12">
        <f>[1]!thsiFinD("ths_int_chg_ratio_index",D$1,$A$4,$A482,101)</f>
        <v>34.935434452126998</v>
      </c>
      <c r="E482" s="12">
        <f>[1]!thsiFinD("ths_int_chg_ratio_index",E$1,$A$4,$A482,101)</f>
        <v>121.4342210019</v>
      </c>
      <c r="F482" s="12">
        <f>[1]!thsiFinD("ths_adjustment_nvg_ratio_fund",F$1,$A$4,$A482,101)</f>
        <v>93.247391037445993</v>
      </c>
      <c r="G482" s="12">
        <f>[1]!thsiFinD("ths_adjustment_nvg_ratio_fund",G$1,$A$4,$A482,101)</f>
        <v>75.198637911464004</v>
      </c>
      <c r="H482" s="12">
        <f>[1]!thsiFinD("ths_adjustment_nvg_ratio_fund",H$1,$A$4,$A482,101)</f>
        <v>78.923076923077005</v>
      </c>
      <c r="I482" s="12">
        <f>[1]!thsiFinD("ths_adjustment_nvg_ratio_fund",I$1,$A$4,$A482,101)</f>
        <v>146.4453125</v>
      </c>
      <c r="J482" s="32">
        <f t="shared" si="122"/>
        <v>0.81667227518326579</v>
      </c>
      <c r="K482" s="45">
        <f t="shared" si="123"/>
        <v>0.64880850443656413</v>
      </c>
      <c r="L482" s="45">
        <f t="shared" si="124"/>
        <v>0.98453604592996757</v>
      </c>
      <c r="M482" s="32">
        <f>[1]!thsiFinD("ths_int_chg_ratio_index",M$1,$A$4,$A482,101)/100</f>
        <v>0.5861967763475</v>
      </c>
      <c r="N482" s="32">
        <f>[1]!thsiFinD("ths_int_chg_ratio_index",N$1,$A$4,$A482,101)/100</f>
        <v>0.23085955739094</v>
      </c>
      <c r="O482" s="33">
        <f t="shared" si="117"/>
        <v>1.8166722751832658</v>
      </c>
      <c r="P482" s="33">
        <f t="shared" si="118"/>
        <v>1.6488085044365641</v>
      </c>
      <c r="Q482" s="33">
        <f t="shared" si="119"/>
        <v>1.9845360459299677</v>
      </c>
      <c r="R482" s="33">
        <f t="shared" si="120"/>
        <v>1.5861967763475</v>
      </c>
      <c r="S482" s="33">
        <f t="shared" si="121"/>
        <v>1.23085955739094</v>
      </c>
      <c r="T482" s="32">
        <f t="shared" si="129"/>
        <v>5.1081412679558902E-3</v>
      </c>
      <c r="U482" s="32">
        <f t="shared" si="130"/>
        <v>2.8697617764428252E-4</v>
      </c>
      <c r="V482" s="32">
        <f t="shared" si="131"/>
        <v>9.1491891067259079E-3</v>
      </c>
      <c r="W482" s="32">
        <f t="shared" si="132"/>
        <v>-4.3298113982869202E-3</v>
      </c>
      <c r="X482" s="32">
        <f t="shared" si="132"/>
        <v>6.4430953072132091E-3</v>
      </c>
      <c r="Y482" s="34">
        <f>MAX(O$4:O482)</f>
        <v>1.9141735637114377</v>
      </c>
      <c r="Z482" s="34">
        <f>MAX(P$4:P482)</f>
        <v>1.8284662292802096</v>
      </c>
      <c r="AA482" s="34">
        <f>MAX(Q$4:Q482)</f>
        <v>2.0782292813837224</v>
      </c>
      <c r="AB482" s="34">
        <f>MAX(R$4:R482)</f>
        <v>1.9075656212819299</v>
      </c>
      <c r="AC482" s="34">
        <f>MAX(S$4:S482)</f>
        <v>1.35899867745307</v>
      </c>
      <c r="AD482" s="35">
        <f t="shared" si="125"/>
        <v>-5.0936493104169811E-2</v>
      </c>
      <c r="AE482" s="35">
        <f t="shared" si="126"/>
        <v>-9.825597102461614E-2</v>
      </c>
      <c r="AF482" s="35">
        <f t="shared" si="127"/>
        <v>-4.5083204386078157E-2</v>
      </c>
      <c r="AG482" s="35">
        <f t="shared" si="128"/>
        <v>-0.16847066300055369</v>
      </c>
      <c r="AH482" s="35">
        <f t="shared" si="128"/>
        <v>-9.4289363329093434E-2</v>
      </c>
    </row>
    <row r="483" spans="1:34">
      <c r="A483" s="28">
        <v>44554</v>
      </c>
      <c r="B483" s="12">
        <f>[1]!thsiFinD("ths_int_chg_ratio_index",B$1,$A$4,$A483,101)</f>
        <v>-4.1818665427708996</v>
      </c>
      <c r="C483" s="12">
        <f>[1]!thsiFinD("ths_int_chg_ratio_index",C$1,$A$4,$A483,101)</f>
        <v>104.59219014176</v>
      </c>
      <c r="D483" s="12">
        <f>[1]!thsiFinD("ths_int_chg_ratio_index",D$1,$A$4,$A483,101)</f>
        <v>33.244976039580997</v>
      </c>
      <c r="E483" s="12">
        <f>[1]!thsiFinD("ths_int_chg_ratio_index",E$1,$A$4,$A483,101)</f>
        <v>115.39705292456</v>
      </c>
      <c r="F483" s="12">
        <f>[1]!thsiFinD("ths_adjustment_nvg_ratio_fund",F$1,$A$4,$A483,101)</f>
        <v>89.011663597299005</v>
      </c>
      <c r="G483" s="12">
        <f>[1]!thsiFinD("ths_adjustment_nvg_ratio_fund",G$1,$A$4,$A483,101)</f>
        <v>72.985244040862995</v>
      </c>
      <c r="H483" s="12">
        <f>[1]!thsiFinD("ths_adjustment_nvg_ratio_fund",H$1,$A$4,$A483,101)</f>
        <v>77.769230769231001</v>
      </c>
      <c r="I483" s="12">
        <f>[1]!thsiFinD("ths_adjustment_nvg_ratio_fund",I$1,$A$4,$A483,101)</f>
        <v>143.916015625</v>
      </c>
      <c r="J483" s="32">
        <f t="shared" si="122"/>
        <v>0.79091813324440385</v>
      </c>
      <c r="K483" s="45">
        <f t="shared" si="123"/>
        <v>0.62263088140782519</v>
      </c>
      <c r="L483" s="45">
        <f t="shared" si="124"/>
        <v>0.95920538508098252</v>
      </c>
      <c r="M483" s="32">
        <f>[1]!thsiFinD("ths_int_chg_ratio_index",M$1,$A$4,$A483,101)/100</f>
        <v>0.57381190504821</v>
      </c>
      <c r="N483" s="32">
        <f>[1]!thsiFinD("ths_int_chg_ratio_index",N$1,$A$4,$A483,101)/100</f>
        <v>0.22332931054707</v>
      </c>
      <c r="O483" s="33">
        <f t="shared" si="117"/>
        <v>1.790918133244404</v>
      </c>
      <c r="P483" s="33">
        <f t="shared" si="118"/>
        <v>1.6226308814078252</v>
      </c>
      <c r="Q483" s="33">
        <f t="shared" si="119"/>
        <v>1.9592053850809825</v>
      </c>
      <c r="R483" s="33">
        <f t="shared" si="120"/>
        <v>1.57381190504821</v>
      </c>
      <c r="S483" s="33">
        <f t="shared" si="121"/>
        <v>1.2233293105470699</v>
      </c>
      <c r="T483" s="32">
        <f t="shared" si="129"/>
        <v>-1.4176548126306199E-2</v>
      </c>
      <c r="U483" s="32">
        <f t="shared" si="130"/>
        <v>-1.5876690930633264E-2</v>
      </c>
      <c r="V483" s="32">
        <f t="shared" si="131"/>
        <v>-1.2764021545960347E-2</v>
      </c>
      <c r="W483" s="32">
        <f t="shared" si="132"/>
        <v>-7.8079034606338693E-3</v>
      </c>
      <c r="X483" s="32">
        <f t="shared" si="132"/>
        <v>-6.1178765673575164E-3</v>
      </c>
      <c r="Y483" s="34">
        <f>MAX(O$4:O483)</f>
        <v>1.9141735637114377</v>
      </c>
      <c r="Z483" s="34">
        <f>MAX(P$4:P483)</f>
        <v>1.8284662292802096</v>
      </c>
      <c r="AA483" s="34">
        <f>MAX(Q$4:Q483)</f>
        <v>2.0782292813837224</v>
      </c>
      <c r="AB483" s="34">
        <f>MAX(R$4:R483)</f>
        <v>1.9075656212819299</v>
      </c>
      <c r="AC483" s="34">
        <f>MAX(S$4:S483)</f>
        <v>1.35899867745307</v>
      </c>
      <c r="AD483" s="35">
        <f t="shared" si="125"/>
        <v>-6.4390937584599572E-2</v>
      </c>
      <c r="AE483" s="35">
        <f t="shared" si="126"/>
        <v>-0.11257268227120232</v>
      </c>
      <c r="AF483" s="35">
        <f t="shared" si="127"/>
        <v>-5.7271782939893767E-2</v>
      </c>
      <c r="AG483" s="35">
        <f t="shared" si="128"/>
        <v>-0.17496316378853027</v>
      </c>
      <c r="AH483" s="35">
        <f t="shared" si="128"/>
        <v>-9.9830389209988879E-2</v>
      </c>
    </row>
    <row r="484" spans="1:34">
      <c r="A484" s="28">
        <v>44557</v>
      </c>
      <c r="B484" s="12">
        <f>[1]!thsiFinD("ths_int_chg_ratio_index",B$1,$A$4,$A484,101)</f>
        <v>-4.1705485503870996</v>
      </c>
      <c r="C484" s="12">
        <f>[1]!thsiFinD("ths_int_chg_ratio_index",C$1,$A$4,$A484,101)</f>
        <v>103.17733840280999</v>
      </c>
      <c r="D484" s="12">
        <f>[1]!thsiFinD("ths_int_chg_ratio_index",D$1,$A$4,$A484,101)</f>
        <v>32.941521200749001</v>
      </c>
      <c r="E484" s="12">
        <f>[1]!thsiFinD("ths_int_chg_ratio_index",E$1,$A$4,$A484,101)</f>
        <v>115.54427918851</v>
      </c>
      <c r="F484" s="12">
        <f>[1]!thsiFinD("ths_adjustment_nvg_ratio_fund",F$1,$A$4,$A484,101)</f>
        <v>89.195825659913993</v>
      </c>
      <c r="G484" s="12">
        <f>[1]!thsiFinD("ths_adjustment_nvg_ratio_fund",G$1,$A$4,$A484,101)</f>
        <v>71.906923950057006</v>
      </c>
      <c r="H484" s="12">
        <f>[1]!thsiFinD("ths_adjustment_nvg_ratio_fund",H$1,$A$4,$A484,101)</f>
        <v>78.230769230768999</v>
      </c>
      <c r="I484" s="12">
        <f>[1]!thsiFinD("ths_adjustment_nvg_ratio_fund",I$1,$A$4,$A484,101)</f>
        <v>140.99609375</v>
      </c>
      <c r="J484" s="32">
        <f t="shared" si="122"/>
        <v>0.78477775354052737</v>
      </c>
      <c r="K484" s="45">
        <f t="shared" si="123"/>
        <v>0.61873147560420483</v>
      </c>
      <c r="L484" s="45">
        <f t="shared" si="124"/>
        <v>0.95082403147685002</v>
      </c>
      <c r="M484" s="32">
        <f>[1]!thsiFinD("ths_int_chg_ratio_index",M$1,$A$4,$A484,101)/100</f>
        <v>0.56935848591766003</v>
      </c>
      <c r="N484" s="32">
        <f>[1]!thsiFinD("ths_int_chg_ratio_index",N$1,$A$4,$A484,101)/100</f>
        <v>0.22270554413709998</v>
      </c>
      <c r="O484" s="33">
        <f t="shared" si="117"/>
        <v>1.7847777535405274</v>
      </c>
      <c r="P484" s="33">
        <f t="shared" si="118"/>
        <v>1.6187314756042048</v>
      </c>
      <c r="Q484" s="33">
        <f t="shared" si="119"/>
        <v>1.9508240314768499</v>
      </c>
      <c r="R484" s="33">
        <f t="shared" si="120"/>
        <v>1.5693584859176601</v>
      </c>
      <c r="S484" s="33">
        <f t="shared" si="121"/>
        <v>1.2227055441371</v>
      </c>
      <c r="T484" s="32">
        <f t="shared" si="129"/>
        <v>-3.4286211021565816E-3</v>
      </c>
      <c r="U484" s="32">
        <f t="shared" si="130"/>
        <v>-2.4031379214458637E-3</v>
      </c>
      <c r="V484" s="32">
        <f t="shared" si="131"/>
        <v>-4.2779351608336347E-3</v>
      </c>
      <c r="W484" s="32">
        <f t="shared" si="132"/>
        <v>-2.8297022765331192E-3</v>
      </c>
      <c r="X484" s="32">
        <f t="shared" si="132"/>
        <v>-5.098924750613909E-4</v>
      </c>
      <c r="Y484" s="34">
        <f>MAX(O$4:O484)</f>
        <v>1.9141735637114377</v>
      </c>
      <c r="Z484" s="34">
        <f>MAX(P$4:P484)</f>
        <v>1.8284662292802096</v>
      </c>
      <c r="AA484" s="34">
        <f>MAX(Q$4:Q484)</f>
        <v>2.0782292813837224</v>
      </c>
      <c r="AB484" s="34">
        <f>MAX(R$4:R484)</f>
        <v>1.9075656212819299</v>
      </c>
      <c r="AC484" s="34">
        <f>MAX(S$4:S484)</f>
        <v>1.35899867745307</v>
      </c>
      <c r="AD484" s="35">
        <f t="shared" si="125"/>
        <v>-6.7598786559365909E-2</v>
      </c>
      <c r="AE484" s="35">
        <f t="shared" si="126"/>
        <v>-0.1147052925109634</v>
      </c>
      <c r="AF484" s="35">
        <f t="shared" si="127"/>
        <v>-6.130471312676522E-2</v>
      </c>
      <c r="AG484" s="35">
        <f t="shared" si="128"/>
        <v>-0.17729777240218159</v>
      </c>
      <c r="AH484" s="35">
        <f t="shared" si="128"/>
        <v>-0.10028937892080958</v>
      </c>
    </row>
    <row r="485" spans="1:34">
      <c r="A485" s="28">
        <v>44558</v>
      </c>
      <c r="B485" s="12">
        <f>[1]!thsiFinD("ths_int_chg_ratio_index",B$1,$A$4,$A485,101)</f>
        <v>-3.7813255245202</v>
      </c>
      <c r="C485" s="12">
        <f>[1]!thsiFinD("ths_int_chg_ratio_index",C$1,$A$4,$A485,101)</f>
        <v>105.53903731968001</v>
      </c>
      <c r="D485" s="12">
        <f>[1]!thsiFinD("ths_int_chg_ratio_index",D$1,$A$4,$A485,101)</f>
        <v>34.312824438470003</v>
      </c>
      <c r="E485" s="12">
        <f>[1]!thsiFinD("ths_int_chg_ratio_index",E$1,$A$4,$A485,101)</f>
        <v>117.99860756</v>
      </c>
      <c r="F485" s="12">
        <f>[1]!thsiFinD("ths_adjustment_nvg_ratio_fund",F$1,$A$4,$A485,101)</f>
        <v>91.098833640270001</v>
      </c>
      <c r="G485" s="12">
        <f>[1]!thsiFinD("ths_adjustment_nvg_ratio_fund",G$1,$A$4,$A485,101)</f>
        <v>72.758229284904004</v>
      </c>
      <c r="H485" s="12">
        <f>[1]!thsiFinD("ths_adjustment_nvg_ratio_fund",H$1,$A$4,$A485,101)</f>
        <v>77.615384615384997</v>
      </c>
      <c r="I485" s="12">
        <f>[1]!thsiFinD("ths_adjustment_nvg_ratio_fund",I$1,$A$4,$A485,101)</f>
        <v>144.296875</v>
      </c>
      <c r="J485" s="32">
        <f t="shared" si="122"/>
        <v>0.79979808291773602</v>
      </c>
      <c r="K485" s="45">
        <f t="shared" si="123"/>
        <v>0.63517285948407443</v>
      </c>
      <c r="L485" s="45">
        <f t="shared" si="124"/>
        <v>0.9644233063513975</v>
      </c>
      <c r="M485" s="32">
        <f>[1]!thsiFinD("ths_int_chg_ratio_index",M$1,$A$4,$A485,101)/100</f>
        <v>0.57762673322403002</v>
      </c>
      <c r="N485" s="32">
        <f>[1]!thsiFinD("ths_int_chg_ratio_index",N$1,$A$4,$A485,101)/100</f>
        <v>0.23016782455643001</v>
      </c>
      <c r="O485" s="33">
        <f t="shared" si="117"/>
        <v>1.799798082917736</v>
      </c>
      <c r="P485" s="33">
        <f t="shared" si="118"/>
        <v>1.6351728594840744</v>
      </c>
      <c r="Q485" s="33">
        <f t="shared" si="119"/>
        <v>1.9644233063513976</v>
      </c>
      <c r="R485" s="33">
        <f t="shared" si="120"/>
        <v>1.5776267332240299</v>
      </c>
      <c r="S485" s="33">
        <f t="shared" si="121"/>
        <v>1.23016782455643</v>
      </c>
      <c r="T485" s="32">
        <f t="shared" si="129"/>
        <v>8.4157981840664586E-3</v>
      </c>
      <c r="U485" s="32">
        <f t="shared" si="130"/>
        <v>1.0156955695034497E-2</v>
      </c>
      <c r="V485" s="32">
        <f t="shared" si="131"/>
        <v>6.9710412908192687E-3</v>
      </c>
      <c r="W485" s="32">
        <f t="shared" si="132"/>
        <v>5.2685523292246295E-3</v>
      </c>
      <c r="X485" s="32">
        <f t="shared" si="132"/>
        <v>6.1030887241100285E-3</v>
      </c>
      <c r="Y485" s="34">
        <f>MAX(O$4:O485)</f>
        <v>1.9141735637114377</v>
      </c>
      <c r="Z485" s="34">
        <f>MAX(P$4:P485)</f>
        <v>1.8284662292802096</v>
      </c>
      <c r="AA485" s="34">
        <f>MAX(Q$4:Q485)</f>
        <v>2.0782292813837224</v>
      </c>
      <c r="AB485" s="34">
        <f>MAX(R$4:R485)</f>
        <v>1.9075656212819299</v>
      </c>
      <c r="AC485" s="34">
        <f>MAX(S$4:S485)</f>
        <v>1.35899867745307</v>
      </c>
      <c r="AD485" s="35">
        <f t="shared" si="125"/>
        <v>-5.9751886120470776E-2</v>
      </c>
      <c r="AE485" s="35">
        <f t="shared" si="126"/>
        <v>-0.1057133933899489</v>
      </c>
      <c r="AF485" s="35">
        <f t="shared" si="127"/>
        <v>-5.4761029522474414E-2</v>
      </c>
      <c r="AG485" s="35">
        <f t="shared" si="128"/>
        <v>-0.17296332266471293</v>
      </c>
      <c r="AH485" s="35">
        <f t="shared" si="128"/>
        <v>-9.4798365174339039E-2</v>
      </c>
    </row>
    <row r="486" spans="1:34">
      <c r="A486" s="28">
        <v>44559</v>
      </c>
      <c r="B486" s="12">
        <f>[1]!thsiFinD("ths_int_chg_ratio_index",B$1,$A$4,$A486,101)</f>
        <v>-4.4009537316994001</v>
      </c>
      <c r="C486" s="12">
        <f>[1]!thsiFinD("ths_int_chg_ratio_index",C$1,$A$4,$A486,101)</f>
        <v>102.67084929809</v>
      </c>
      <c r="D486" s="12">
        <f>[1]!thsiFinD("ths_int_chg_ratio_index",D$1,$A$4,$A486,101)</f>
        <v>32.998232657993</v>
      </c>
      <c r="E486" s="12">
        <f>[1]!thsiFinD("ths_int_chg_ratio_index",E$1,$A$4,$A486,101)</f>
        <v>114.40038231599</v>
      </c>
      <c r="F486" s="12">
        <f>[1]!thsiFinD("ths_adjustment_nvg_ratio_fund",F$1,$A$4,$A486,101)</f>
        <v>90.669122160835002</v>
      </c>
      <c r="G486" s="12">
        <f>[1]!thsiFinD("ths_adjustment_nvg_ratio_fund",G$1,$A$4,$A486,101)</f>
        <v>70.658342792281999</v>
      </c>
      <c r="H486" s="12">
        <f>[1]!thsiFinD("ths_adjustment_nvg_ratio_fund",H$1,$A$4,$A486,101)</f>
        <v>76.153846153846004</v>
      </c>
      <c r="I486" s="12">
        <f>[1]!thsiFinD("ths_adjustment_nvg_ratio_fund",I$1,$A$4,$A486,101)</f>
        <v>142.59765625</v>
      </c>
      <c r="J486" s="32">
        <f t="shared" si="122"/>
        <v>0.78218434737167075</v>
      </c>
      <c r="K486" s="45">
        <f t="shared" si="123"/>
        <v>0.61417127635093394</v>
      </c>
      <c r="L486" s="45">
        <f t="shared" si="124"/>
        <v>0.95019741839240757</v>
      </c>
      <c r="M486" s="32">
        <f>[1]!thsiFinD("ths_int_chg_ratio_index",M$1,$A$4,$A486,101)/100</f>
        <v>0.55610811466089993</v>
      </c>
      <c r="N486" s="32">
        <f>[1]!thsiFinD("ths_int_chg_ratio_index",N$1,$A$4,$A486,101)/100</f>
        <v>0.2149238837079</v>
      </c>
      <c r="O486" s="33">
        <f t="shared" si="117"/>
        <v>1.7821843473716708</v>
      </c>
      <c r="P486" s="33">
        <f t="shared" si="118"/>
        <v>1.6141712763509339</v>
      </c>
      <c r="Q486" s="33">
        <f t="shared" si="119"/>
        <v>1.9501974183924076</v>
      </c>
      <c r="R486" s="33">
        <f t="shared" si="120"/>
        <v>1.5561081146608999</v>
      </c>
      <c r="S486" s="33">
        <f t="shared" si="121"/>
        <v>1.2149238837078999</v>
      </c>
      <c r="T486" s="32">
        <f t="shared" si="129"/>
        <v>-9.7865064493850573E-3</v>
      </c>
      <c r="U486" s="32">
        <f t="shared" si="130"/>
        <v>-1.2843647086808185E-2</v>
      </c>
      <c r="V486" s="32">
        <f t="shared" si="131"/>
        <v>-7.2417629708396714E-3</v>
      </c>
      <c r="W486" s="32">
        <f t="shared" si="132"/>
        <v>-1.3639866839195047E-2</v>
      </c>
      <c r="X486" s="32">
        <f t="shared" si="132"/>
        <v>-1.239175707918283E-2</v>
      </c>
      <c r="Y486" s="34">
        <f>MAX(O$4:O486)</f>
        <v>1.9141735637114377</v>
      </c>
      <c r="Z486" s="34">
        <f>MAX(P$4:P486)</f>
        <v>1.8284662292802096</v>
      </c>
      <c r="AA486" s="34">
        <f>MAX(Q$4:Q486)</f>
        <v>2.0782292813837224</v>
      </c>
      <c r="AB486" s="34">
        <f>MAX(R$4:R486)</f>
        <v>1.9075656212819299</v>
      </c>
      <c r="AC486" s="34">
        <f>MAX(S$4:S486)</f>
        <v>1.35899867745307</v>
      </c>
      <c r="AD486" s="35">
        <f t="shared" si="125"/>
        <v>-6.8953630350975015E-2</v>
      </c>
      <c r="AE486" s="35">
        <f t="shared" si="126"/>
        <v>-0.1171992949597076</v>
      </c>
      <c r="AF486" s="35">
        <f t="shared" si="127"/>
        <v>-6.1606226097473238E-2</v>
      </c>
      <c r="AG486" s="35">
        <f t="shared" si="128"/>
        <v>-0.1842439928146965</v>
      </c>
      <c r="AH486" s="35">
        <f t="shared" si="128"/>
        <v>-0.1060154039407778</v>
      </c>
    </row>
    <row r="487" spans="1:34">
      <c r="A487" s="28">
        <v>44560</v>
      </c>
      <c r="B487" s="12">
        <f>[1]!thsiFinD("ths_int_chg_ratio_index",B$1,$A$4,$A487,101)</f>
        <v>-3.240535786308</v>
      </c>
      <c r="C487" s="12">
        <f>[1]!thsiFinD("ths_int_chg_ratio_index",C$1,$A$4,$A487,101)</f>
        <v>107.3955079839</v>
      </c>
      <c r="D487" s="12">
        <f>[1]!thsiFinD("ths_int_chg_ratio_index",D$1,$A$4,$A487,101)</f>
        <v>34.895423602126002</v>
      </c>
      <c r="E487" s="12">
        <f>[1]!thsiFinD("ths_int_chg_ratio_index",E$1,$A$4,$A487,101)</f>
        <v>117.19852704778</v>
      </c>
      <c r="F487" s="12">
        <f>[1]!thsiFinD("ths_adjustment_nvg_ratio_fund",F$1,$A$4,$A487,101)</f>
        <v>93.738489871086998</v>
      </c>
      <c r="G487" s="12">
        <f>[1]!thsiFinD("ths_adjustment_nvg_ratio_fund",G$1,$A$4,$A487,101)</f>
        <v>73.950056753688997</v>
      </c>
      <c r="H487" s="12">
        <f>[1]!thsiFinD("ths_adjustment_nvg_ratio_fund",H$1,$A$4,$A487,101)</f>
        <v>76.538461538462002</v>
      </c>
      <c r="I487" s="12">
        <f>[1]!thsiFinD("ths_adjustment_nvg_ratio_fund",I$1,$A$4,$A487,101)</f>
        <v>145.322265625</v>
      </c>
      <c r="J487" s="32">
        <f t="shared" si="122"/>
        <v>0.80724774579466996</v>
      </c>
      <c r="K487" s="45">
        <f t="shared" si="123"/>
        <v>0.6406223071187449</v>
      </c>
      <c r="L487" s="45">
        <f t="shared" si="124"/>
        <v>0.97387318447059501</v>
      </c>
      <c r="M487" s="32">
        <f>[1]!thsiFinD("ths_int_chg_ratio_index",M$1,$A$4,$A487,101)/100</f>
        <v>0.56904525177513998</v>
      </c>
      <c r="N487" s="32">
        <f>[1]!thsiFinD("ths_int_chg_ratio_index",N$1,$A$4,$A487,101)/100</f>
        <v>0.22465644077915001</v>
      </c>
      <c r="O487" s="33">
        <f t="shared" si="117"/>
        <v>1.8072477457946698</v>
      </c>
      <c r="P487" s="33">
        <f t="shared" si="118"/>
        <v>1.6406223071187449</v>
      </c>
      <c r="Q487" s="33">
        <f t="shared" si="119"/>
        <v>1.973873184470595</v>
      </c>
      <c r="R487" s="33">
        <f t="shared" si="120"/>
        <v>1.5690452517751399</v>
      </c>
      <c r="S487" s="33">
        <f t="shared" si="121"/>
        <v>1.22465644077915</v>
      </c>
      <c r="T487" s="32">
        <f t="shared" si="129"/>
        <v>1.4063302968608138E-2</v>
      </c>
      <c r="U487" s="32">
        <f t="shared" si="130"/>
        <v>1.6386755950463572E-2</v>
      </c>
      <c r="V487" s="32">
        <f t="shared" si="131"/>
        <v>1.2140189426413928E-2</v>
      </c>
      <c r="W487" s="32">
        <f t="shared" si="132"/>
        <v>8.3137778103927751E-3</v>
      </c>
      <c r="X487" s="32">
        <f t="shared" si="132"/>
        <v>8.0108368941984587E-3</v>
      </c>
      <c r="Y487" s="34">
        <f>MAX(O$4:O487)</f>
        <v>1.9141735637114377</v>
      </c>
      <c r="Z487" s="34">
        <f>MAX(P$4:P487)</f>
        <v>1.8284662292802096</v>
      </c>
      <c r="AA487" s="34">
        <f>MAX(Q$4:Q487)</f>
        <v>2.0782292813837224</v>
      </c>
      <c r="AB487" s="34">
        <f>MAX(R$4:R487)</f>
        <v>1.9075656212819299</v>
      </c>
      <c r="AC487" s="34">
        <f>MAX(S$4:S487)</f>
        <v>1.35899867745307</v>
      </c>
      <c r="AD487" s="35">
        <f t="shared" si="125"/>
        <v>-5.5860043176777952E-2</v>
      </c>
      <c r="AE487" s="35">
        <f t="shared" si="126"/>
        <v>-0.10273305525331522</v>
      </c>
      <c r="AF487" s="35">
        <f t="shared" si="127"/>
        <v>-5.0213947925728974E-2</v>
      </c>
      <c r="AG487" s="35">
        <f t="shared" si="128"/>
        <v>-0.17746197862346469</v>
      </c>
      <c r="AH487" s="35">
        <f t="shared" si="128"/>
        <v>-9.8853839155821577E-2</v>
      </c>
    </row>
    <row r="488" spans="1:34">
      <c r="A488" s="28">
        <v>44561</v>
      </c>
      <c r="B488" s="12">
        <f>[1]!thsiFinD("ths_int_chg_ratio_index",B$1,$A$4,$A488,101)</f>
        <v>-2.8871312671354001</v>
      </c>
      <c r="C488" s="12">
        <f>[1]!thsiFinD("ths_int_chg_ratio_index",C$1,$A$4,$A488,101)</f>
        <v>107.78967142502999</v>
      </c>
      <c r="D488" s="12">
        <f>[1]!thsiFinD("ths_int_chg_ratio_index",D$1,$A$4,$A488,101)</f>
        <v>37.115035312517001</v>
      </c>
      <c r="E488" s="12">
        <f>[1]!thsiFinD("ths_int_chg_ratio_index",E$1,$A$4,$A488,101)</f>
        <v>116.94703042198999</v>
      </c>
      <c r="F488" s="12">
        <f>[1]!thsiFinD("ths_adjustment_nvg_ratio_fund",F$1,$A$4,$A488,101)</f>
        <v>95.764272559852998</v>
      </c>
      <c r="G488" s="12">
        <f>[1]!thsiFinD("ths_adjustment_nvg_ratio_fund",G$1,$A$4,$A488,101)</f>
        <v>74.574347332577005</v>
      </c>
      <c r="H488" s="12">
        <f>[1]!thsiFinD("ths_adjustment_nvg_ratio_fund",H$1,$A$4,$A488,101)</f>
        <v>79</v>
      </c>
      <c r="I488" s="12">
        <f>[1]!thsiFinD("ths_adjustment_nvg_ratio_fund",I$1,$A$4,$A488,101)</f>
        <v>146.0546875</v>
      </c>
      <c r="J488" s="32">
        <f t="shared" si="122"/>
        <v>0.81794739160603958</v>
      </c>
      <c r="K488" s="45">
        <f t="shared" si="123"/>
        <v>0.647411514731004</v>
      </c>
      <c r="L488" s="45">
        <f t="shared" si="124"/>
        <v>0.98848326848107504</v>
      </c>
      <c r="M488" s="32">
        <f>[1]!thsiFinD("ths_int_chg_ratio_index",M$1,$A$4,$A488,101)/100</f>
        <v>0.57961778395643004</v>
      </c>
      <c r="N488" s="32">
        <f>[1]!thsiFinD("ths_int_chg_ratio_index",N$1,$A$4,$A488,101)/100</f>
        <v>0.23017157871679</v>
      </c>
      <c r="O488" s="33">
        <f t="shared" si="117"/>
        <v>1.8179473916060396</v>
      </c>
      <c r="P488" s="33">
        <f t="shared" si="118"/>
        <v>1.647411514731004</v>
      </c>
      <c r="Q488" s="33">
        <f t="shared" si="119"/>
        <v>1.9884832684810752</v>
      </c>
      <c r="R488" s="33">
        <f t="shared" si="120"/>
        <v>1.57961778395643</v>
      </c>
      <c r="S488" s="33">
        <f t="shared" si="121"/>
        <v>1.2301715787167899</v>
      </c>
      <c r="T488" s="32">
        <f t="shared" si="129"/>
        <v>5.9204089955386952E-3</v>
      </c>
      <c r="U488" s="32">
        <f t="shared" si="130"/>
        <v>4.1381904797956892E-3</v>
      </c>
      <c r="V488" s="32">
        <f t="shared" si="131"/>
        <v>7.4017338729888138E-3</v>
      </c>
      <c r="W488" s="32">
        <f t="shared" si="132"/>
        <v>6.7381945608828708E-3</v>
      </c>
      <c r="X488" s="32">
        <f t="shared" si="132"/>
        <v>4.5034164309225577E-3</v>
      </c>
      <c r="Y488" s="34">
        <f>MAX(O$4:O488)</f>
        <v>1.9141735637114377</v>
      </c>
      <c r="Z488" s="34">
        <f>MAX(P$4:P488)</f>
        <v>1.8284662292802096</v>
      </c>
      <c r="AA488" s="34">
        <f>MAX(Q$4:Q488)</f>
        <v>2.0782292813837224</v>
      </c>
      <c r="AB488" s="34">
        <f>MAX(R$4:R488)</f>
        <v>1.9075656212819299</v>
      </c>
      <c r="AC488" s="34">
        <f>MAX(S$4:S488)</f>
        <v>1.35899867745307</v>
      </c>
      <c r="AD488" s="35">
        <f t="shared" si="125"/>
        <v>-5.027034848335421E-2</v>
      </c>
      <c r="AE488" s="35">
        <f t="shared" si="126"/>
        <v>-9.9019993724729249E-2</v>
      </c>
      <c r="AF488" s="35">
        <f t="shared" si="127"/>
        <v>-4.3183884331998601E-2</v>
      </c>
      <c r="AG488" s="35">
        <f t="shared" si="128"/>
        <v>-0.17191955740170606</v>
      </c>
      <c r="AH488" s="35">
        <f t="shared" si="128"/>
        <v>-9.4795602728413142E-2</v>
      </c>
    </row>
    <row r="489" spans="1:34">
      <c r="A489" s="28">
        <v>44565</v>
      </c>
      <c r="B489" s="12">
        <f>[1]!thsiFinD("ths_int_chg_ratio_index",B$1,$A$4,$A489,101)</f>
        <v>-2.4569051502065</v>
      </c>
      <c r="C489" s="12">
        <f>[1]!thsiFinD("ths_int_chg_ratio_index",C$1,$A$4,$A489,101)</f>
        <v>101.69314858702</v>
      </c>
      <c r="D489" s="12">
        <f>[1]!thsiFinD("ths_int_chg_ratio_index",D$1,$A$4,$A489,101)</f>
        <v>33.858789550186003</v>
      </c>
      <c r="E489" s="12">
        <f>[1]!thsiFinD("ths_int_chg_ratio_index",E$1,$A$4,$A489,101)</f>
        <v>110.78342770014</v>
      </c>
      <c r="F489" s="12">
        <f>[1]!thsiFinD("ths_adjustment_nvg_ratio_fund",F$1,$A$4,$A489,101)</f>
        <v>91.958256599140995</v>
      </c>
      <c r="G489" s="12">
        <f>[1]!thsiFinD("ths_adjustment_nvg_ratio_fund",G$1,$A$4,$A489,101)</f>
        <v>70.544835414302</v>
      </c>
      <c r="H489" s="12">
        <f>[1]!thsiFinD("ths_adjustment_nvg_ratio_fund",H$1,$A$4,$A489,101)</f>
        <v>85.384615384615003</v>
      </c>
      <c r="I489" s="12">
        <f>[1]!thsiFinD("ths_adjustment_nvg_ratio_fund",I$1,$A$4,$A489,101)</f>
        <v>142.685546875</v>
      </c>
      <c r="J489" s="32">
        <f t="shared" si="122"/>
        <v>0.79306464370024687</v>
      </c>
      <c r="K489" s="45">
        <f t="shared" si="123"/>
        <v>0.60969615171784886</v>
      </c>
      <c r="L489" s="45">
        <f t="shared" si="124"/>
        <v>0.976433135682645</v>
      </c>
      <c r="M489" s="32">
        <f>[1]!thsiFinD("ths_int_chg_ratio_index",M$1,$A$4,$A489,101)/100</f>
        <v>0.54523877259925002</v>
      </c>
      <c r="N489" s="32">
        <f>[1]!thsiFinD("ths_int_chg_ratio_index",N$1,$A$4,$A489,101)/100</f>
        <v>0.22569781722291998</v>
      </c>
      <c r="O489" s="33">
        <f t="shared" si="117"/>
        <v>1.7930646437002469</v>
      </c>
      <c r="P489" s="33">
        <f t="shared" si="118"/>
        <v>1.609696151717849</v>
      </c>
      <c r="Q489" s="33">
        <f t="shared" si="119"/>
        <v>1.976433135682645</v>
      </c>
      <c r="R489" s="33">
        <f t="shared" si="120"/>
        <v>1.54523877259925</v>
      </c>
      <c r="S489" s="33">
        <f t="shared" si="121"/>
        <v>1.22569781722292</v>
      </c>
      <c r="T489" s="32">
        <f t="shared" si="129"/>
        <v>-1.3687276111884805E-2</v>
      </c>
      <c r="U489" s="32">
        <f t="shared" si="130"/>
        <v>-2.2893710937375245E-2</v>
      </c>
      <c r="V489" s="32">
        <f t="shared" si="131"/>
        <v>-6.0599618761865148E-3</v>
      </c>
      <c r="W489" s="32">
        <f t="shared" si="132"/>
        <v>-2.1764132884774079E-2</v>
      </c>
      <c r="X489" s="32">
        <f t="shared" si="132"/>
        <v>-3.6366971658835512E-3</v>
      </c>
      <c r="Y489" s="34">
        <f>MAX(O$4:O489)</f>
        <v>1.9141735637114377</v>
      </c>
      <c r="Z489" s="34">
        <f>MAX(P$4:P489)</f>
        <v>1.8284662292802096</v>
      </c>
      <c r="AA489" s="34">
        <f>MAX(Q$4:Q489)</f>
        <v>2.0782292813837224</v>
      </c>
      <c r="AB489" s="34">
        <f>MAX(R$4:R489)</f>
        <v>1.9075656212819299</v>
      </c>
      <c r="AC489" s="34">
        <f>MAX(S$4:S489)</f>
        <v>1.35899867745307</v>
      </c>
      <c r="AD489" s="35">
        <f t="shared" si="125"/>
        <v>-6.3269560455306739E-2</v>
      </c>
      <c r="AE489" s="35">
        <f t="shared" si="126"/>
        <v>-0.11964676954874975</v>
      </c>
      <c r="AF489" s="35">
        <f t="shared" si="127"/>
        <v>-4.8982153515467641E-2</v>
      </c>
      <c r="AG489" s="35">
        <f t="shared" si="128"/>
        <v>-0.18994201019369783</v>
      </c>
      <c r="AH489" s="35">
        <f t="shared" si="128"/>
        <v>-9.8087556994516101E-2</v>
      </c>
    </row>
    <row r="490" spans="1:34">
      <c r="A490" s="28">
        <v>44566</v>
      </c>
      <c r="B490" s="12">
        <f>[1]!thsiFinD("ths_int_chg_ratio_index",B$1,$A$4,$A490,101)</f>
        <v>-4.2699680474942996</v>
      </c>
      <c r="C490" s="12">
        <f>[1]!thsiFinD("ths_int_chg_ratio_index",C$1,$A$4,$A490,101)</f>
        <v>94.401518118598005</v>
      </c>
      <c r="D490" s="12">
        <f>[1]!thsiFinD("ths_int_chg_ratio_index",D$1,$A$4,$A490,101)</f>
        <v>30.754555598115999</v>
      </c>
      <c r="E490" s="12">
        <f>[1]!thsiFinD("ths_int_chg_ratio_index",E$1,$A$4,$A490,101)</f>
        <v>104.49038478678</v>
      </c>
      <c r="F490" s="12">
        <f>[1]!thsiFinD("ths_adjustment_nvg_ratio_fund",F$1,$A$4,$A490,101)</f>
        <v>87.906691221608</v>
      </c>
      <c r="G490" s="12">
        <f>[1]!thsiFinD("ths_adjustment_nvg_ratio_fund",G$1,$A$4,$A490,101)</f>
        <v>65.096481271282997</v>
      </c>
      <c r="H490" s="12">
        <f>[1]!thsiFinD("ths_adjustment_nvg_ratio_fund",H$1,$A$4,$A490,101)</f>
        <v>85.384615384615003</v>
      </c>
      <c r="I490" s="12">
        <f>[1]!thsiFinD("ths_adjustment_nvg_ratio_fund",I$1,$A$4,$A490,101)</f>
        <v>132.041015625</v>
      </c>
      <c r="J490" s="32">
        <f t="shared" si="122"/>
        <v>0.74475661744813215</v>
      </c>
      <c r="K490" s="45">
        <f t="shared" si="123"/>
        <v>0.56344122613999925</v>
      </c>
      <c r="L490" s="45">
        <f t="shared" si="124"/>
        <v>0.92607200875626505</v>
      </c>
      <c r="M490" s="32">
        <f>[1]!thsiFinD("ths_int_chg_ratio_index",M$1,$A$4,$A490,101)/100</f>
        <v>0.51343807710996003</v>
      </c>
      <c r="N490" s="32">
        <f>[1]!thsiFinD("ths_int_chg_ratio_index",N$1,$A$4,$A490,101)/100</f>
        <v>0.21100983758142999</v>
      </c>
      <c r="O490" s="33">
        <f t="shared" si="117"/>
        <v>1.7447566174481322</v>
      </c>
      <c r="P490" s="33">
        <f t="shared" si="118"/>
        <v>1.5634412261399993</v>
      </c>
      <c r="Q490" s="33">
        <f t="shared" si="119"/>
        <v>1.9260720087562651</v>
      </c>
      <c r="R490" s="33">
        <f t="shared" si="120"/>
        <v>1.51343807710996</v>
      </c>
      <c r="S490" s="33">
        <f t="shared" si="121"/>
        <v>1.21100983758143</v>
      </c>
      <c r="T490" s="32">
        <f t="shared" si="129"/>
        <v>-2.694159768407689E-2</v>
      </c>
      <c r="U490" s="32">
        <f t="shared" si="130"/>
        <v>-2.8735190506908426E-2</v>
      </c>
      <c r="V490" s="32">
        <f t="shared" si="131"/>
        <v>-2.5480814917113626E-2</v>
      </c>
      <c r="W490" s="32">
        <f t="shared" si="132"/>
        <v>-2.0579793914825228E-2</v>
      </c>
      <c r="X490" s="32">
        <f t="shared" si="132"/>
        <v>-1.1983361180138874E-2</v>
      </c>
      <c r="Y490" s="34">
        <f>MAX(O$4:O490)</f>
        <v>1.9141735637114377</v>
      </c>
      <c r="Z490" s="34">
        <f>MAX(P$4:P490)</f>
        <v>1.8284662292802096</v>
      </c>
      <c r="AA490" s="34">
        <f>MAX(Q$4:Q490)</f>
        <v>2.0782292813837224</v>
      </c>
      <c r="AB490" s="34">
        <f>MAX(R$4:R490)</f>
        <v>1.9075656212819299</v>
      </c>
      <c r="AC490" s="34">
        <f>MAX(S$4:S490)</f>
        <v>1.35899867745307</v>
      </c>
      <c r="AD490" s="35">
        <f t="shared" si="125"/>
        <v>-8.8506575095948392E-2</v>
      </c>
      <c r="AE490" s="35">
        <f t="shared" si="126"/>
        <v>-0.14494388733913866</v>
      </c>
      <c r="AF490" s="35">
        <f t="shared" si="127"/>
        <v>-7.3214863244611905E-2</v>
      </c>
      <c r="AG490" s="35">
        <f t="shared" si="128"/>
        <v>-0.20661283668296904</v>
      </c>
      <c r="AH490" s="35">
        <f t="shared" si="128"/>
        <v>-0.10889549955191213</v>
      </c>
    </row>
    <row r="491" spans="1:34">
      <c r="A491" s="28">
        <v>44567</v>
      </c>
      <c r="B491" s="12">
        <f>[1]!thsiFinD("ths_int_chg_ratio_index",B$1,$A$4,$A491,101)</f>
        <v>-4.2018762896570996</v>
      </c>
      <c r="C491" s="12">
        <f>[1]!thsiFinD("ths_int_chg_ratio_index",C$1,$A$4,$A491,101)</f>
        <v>93.107330361031998</v>
      </c>
      <c r="D491" s="12">
        <f>[1]!thsiFinD("ths_int_chg_ratio_index",D$1,$A$4,$A491,101)</f>
        <v>29.538559181833001</v>
      </c>
      <c r="E491" s="12">
        <f>[1]!thsiFinD("ths_int_chg_ratio_index",E$1,$A$4,$A491,101)</f>
        <v>102.05847441297</v>
      </c>
      <c r="F491" s="12">
        <f>[1]!thsiFinD("ths_adjustment_nvg_ratio_fund",F$1,$A$4,$A491,101)</f>
        <v>88.643339472069002</v>
      </c>
      <c r="G491" s="12">
        <f>[1]!thsiFinD("ths_adjustment_nvg_ratio_fund",G$1,$A$4,$A491,101)</f>
        <v>64.926220204312997</v>
      </c>
      <c r="H491" s="12">
        <f>[1]!thsiFinD("ths_adjustment_nvg_ratio_fund",H$1,$A$4,$A491,101)</f>
        <v>85.384615384615003</v>
      </c>
      <c r="I491" s="12">
        <f>[1]!thsiFinD("ths_adjustment_nvg_ratio_fund",I$1,$A$4,$A491,101)</f>
        <v>131.66015625</v>
      </c>
      <c r="J491" s="32">
        <f t="shared" si="122"/>
        <v>0.73889602372146856</v>
      </c>
      <c r="K491" s="45">
        <f t="shared" si="123"/>
        <v>0.55125621916544476</v>
      </c>
      <c r="L491" s="45">
        <f t="shared" si="124"/>
        <v>0.92653582827749248</v>
      </c>
      <c r="M491" s="32">
        <f>[1]!thsiFinD("ths_int_chg_ratio_index",M$1,$A$4,$A491,101)/100</f>
        <v>0.49889077572377</v>
      </c>
      <c r="N491" s="32">
        <f>[1]!thsiFinD("ths_int_chg_ratio_index",N$1,$A$4,$A491,101)/100</f>
        <v>0.20186993114939</v>
      </c>
      <c r="O491" s="33">
        <f t="shared" si="117"/>
        <v>1.7388960237214686</v>
      </c>
      <c r="P491" s="33">
        <f t="shared" si="118"/>
        <v>1.5512562191654449</v>
      </c>
      <c r="Q491" s="33">
        <f t="shared" si="119"/>
        <v>1.9265358282774925</v>
      </c>
      <c r="R491" s="33">
        <f t="shared" si="120"/>
        <v>1.4988907757237699</v>
      </c>
      <c r="S491" s="33">
        <f t="shared" si="121"/>
        <v>1.2018699311493899</v>
      </c>
      <c r="T491" s="32">
        <f t="shared" si="129"/>
        <v>-3.3589749240987565E-3</v>
      </c>
      <c r="U491" s="32">
        <f t="shared" si="130"/>
        <v>-7.7937096520335203E-3</v>
      </c>
      <c r="V491" s="32">
        <f t="shared" si="131"/>
        <v>2.4081110110052428E-4</v>
      </c>
      <c r="W491" s="32">
        <f t="shared" si="132"/>
        <v>-9.6120889293134226E-3</v>
      </c>
      <c r="X491" s="32">
        <f t="shared" si="132"/>
        <v>-7.5473428442942581E-3</v>
      </c>
      <c r="Y491" s="34">
        <f>MAX(O$4:O491)</f>
        <v>1.9141735637114377</v>
      </c>
      <c r="Z491" s="34">
        <f>MAX(P$4:P491)</f>
        <v>1.8284662292802096</v>
      </c>
      <c r="AA491" s="34">
        <f>MAX(Q$4:Q491)</f>
        <v>2.0782292813837224</v>
      </c>
      <c r="AB491" s="34">
        <f>MAX(R$4:R491)</f>
        <v>1.9075656212819299</v>
      </c>
      <c r="AC491" s="34">
        <f>MAX(S$4:S491)</f>
        <v>1.35899867745307</v>
      </c>
      <c r="AD491" s="35">
        <f t="shared" si="125"/>
        <v>-9.1568258653682011E-2</v>
      </c>
      <c r="AE491" s="35">
        <f t="shared" si="126"/>
        <v>-0.15160794641741382</v>
      </c>
      <c r="AF491" s="35">
        <f t="shared" si="127"/>
        <v>-7.2991683095346316E-2</v>
      </c>
      <c r="AG491" s="35">
        <f t="shared" si="128"/>
        <v>-0.2142389446521481</v>
      </c>
      <c r="AH491" s="35">
        <f t="shared" si="128"/>
        <v>-0.11562097072688737</v>
      </c>
    </row>
    <row r="492" spans="1:34">
      <c r="A492" s="28">
        <v>44568</v>
      </c>
      <c r="B492" s="12">
        <f>[1]!thsiFinD("ths_int_chg_ratio_index",B$1,$A$4,$A492,101)</f>
        <v>-5.4074701630978002</v>
      </c>
      <c r="C492" s="12">
        <f>[1]!thsiFinD("ths_int_chg_ratio_index",C$1,$A$4,$A492,101)</f>
        <v>90.839061899708994</v>
      </c>
      <c r="D492" s="12">
        <f>[1]!thsiFinD("ths_int_chg_ratio_index",D$1,$A$4,$A492,101)</f>
        <v>28.024109282967999</v>
      </c>
      <c r="E492" s="12">
        <f>[1]!thsiFinD("ths_int_chg_ratio_index",E$1,$A$4,$A492,101)</f>
        <v>100.22924126593</v>
      </c>
      <c r="F492" s="12">
        <f>[1]!thsiFinD("ths_adjustment_nvg_ratio_fund",F$1,$A$4,$A492,101)</f>
        <v>86.003683241252006</v>
      </c>
      <c r="G492" s="12">
        <f>[1]!thsiFinD("ths_adjustment_nvg_ratio_fund",G$1,$A$4,$A492,101)</f>
        <v>62.712826333712002</v>
      </c>
      <c r="H492" s="12">
        <f>[1]!thsiFinD("ths_adjustment_nvg_ratio_fund",H$1,$A$4,$A492,101)</f>
        <v>82.153846153846004</v>
      </c>
      <c r="I492" s="12">
        <f>[1]!thsiFinD("ths_adjustment_nvg_ratio_fund",I$1,$A$4,$A492,101)</f>
        <v>125.13671875</v>
      </c>
      <c r="J492" s="32">
        <f t="shared" si="122"/>
        <v>0.71211502095539903</v>
      </c>
      <c r="K492" s="45">
        <f t="shared" si="123"/>
        <v>0.5342123557137729</v>
      </c>
      <c r="L492" s="45">
        <f t="shared" si="124"/>
        <v>0.89001768619702504</v>
      </c>
      <c r="M492" s="32">
        <f>[1]!thsiFinD("ths_int_chg_ratio_index",M$1,$A$4,$A492,101)/100</f>
        <v>0.48977227956048996</v>
      </c>
      <c r="N492" s="32">
        <f>[1]!thsiFinD("ths_int_chg_ratio_index",N$1,$A$4,$A492,101)/100</f>
        <v>0.20046854684998</v>
      </c>
      <c r="O492" s="33">
        <f t="shared" si="117"/>
        <v>1.712115020955399</v>
      </c>
      <c r="P492" s="33">
        <f t="shared" si="118"/>
        <v>1.5342123557137728</v>
      </c>
      <c r="Q492" s="33">
        <f t="shared" si="119"/>
        <v>1.890017686197025</v>
      </c>
      <c r="R492" s="33">
        <f t="shared" si="120"/>
        <v>1.48977227956049</v>
      </c>
      <c r="S492" s="33">
        <f t="shared" si="121"/>
        <v>1.2004685468499801</v>
      </c>
      <c r="T492" s="32">
        <f t="shared" si="129"/>
        <v>-1.5401152455771672E-2</v>
      </c>
      <c r="U492" s="32">
        <f t="shared" si="130"/>
        <v>-1.0987136258407082E-2</v>
      </c>
      <c r="V492" s="32">
        <f t="shared" si="131"/>
        <v>-1.8955340224904194E-2</v>
      </c>
      <c r="W492" s="32">
        <f t="shared" si="132"/>
        <v>-6.0834960832132357E-3</v>
      </c>
      <c r="X492" s="32">
        <f t="shared" si="132"/>
        <v>-1.1660032946074761E-3</v>
      </c>
      <c r="Y492" s="34">
        <f>MAX(O$4:O492)</f>
        <v>1.9141735637114377</v>
      </c>
      <c r="Z492" s="34">
        <f>MAX(P$4:P492)</f>
        <v>1.8284662292802096</v>
      </c>
      <c r="AA492" s="34">
        <f>MAX(Q$4:Q492)</f>
        <v>2.0782292813837224</v>
      </c>
      <c r="AB492" s="34">
        <f>MAX(R$4:R492)</f>
        <v>1.9075656212819299</v>
      </c>
      <c r="AC492" s="34">
        <f>MAX(S$4:S492)</f>
        <v>1.35899867745307</v>
      </c>
      <c r="AD492" s="35">
        <f t="shared" si="125"/>
        <v>-0.10555915439781882</v>
      </c>
      <c r="AE492" s="35">
        <f t="shared" si="126"/>
        <v>-0.1609293455106755</v>
      </c>
      <c r="AF492" s="35">
        <f t="shared" si="127"/>
        <v>-9.0563441133589828E-2</v>
      </c>
      <c r="AG492" s="35">
        <f t="shared" si="128"/>
        <v>-0.21901911895469828</v>
      </c>
      <c r="AH492" s="35">
        <f t="shared" si="128"/>
        <v>-0.11665215958870156</v>
      </c>
    </row>
    <row r="493" spans="1:34">
      <c r="A493" s="28">
        <v>44571</v>
      </c>
      <c r="B493" s="12">
        <f>[1]!thsiFinD("ths_int_chg_ratio_index",B$1,$A$4,$A493,101)</f>
        <v>-4.7183907142852002</v>
      </c>
      <c r="C493" s="12">
        <f>[1]!thsiFinD("ths_int_chg_ratio_index",C$1,$A$4,$A493,101)</f>
        <v>89.531786761361005</v>
      </c>
      <c r="D493" s="12">
        <f>[1]!thsiFinD("ths_int_chg_ratio_index",D$1,$A$4,$A493,101)</f>
        <v>29.276870570980002</v>
      </c>
      <c r="E493" s="12">
        <f>[1]!thsiFinD("ths_int_chg_ratio_index",E$1,$A$4,$A493,101)</f>
        <v>99.249712684019997</v>
      </c>
      <c r="F493" s="12">
        <f>[1]!thsiFinD("ths_adjustment_nvg_ratio_fund",F$1,$A$4,$A493,101)</f>
        <v>87.292817679557999</v>
      </c>
      <c r="G493" s="12">
        <f>[1]!thsiFinD("ths_adjustment_nvg_ratio_fund",G$1,$A$4,$A493,101)</f>
        <v>63.223609534620003</v>
      </c>
      <c r="H493" s="12">
        <f>[1]!thsiFinD("ths_adjustment_nvg_ratio_fund",H$1,$A$4,$A493,101)</f>
        <v>88.769230769231001</v>
      </c>
      <c r="I493" s="12">
        <f>[1]!thsiFinD("ths_adjustment_nvg_ratio_fund",I$1,$A$4,$A493,101)</f>
        <v>125.751953125</v>
      </c>
      <c r="J493" s="32">
        <f t="shared" si="122"/>
        <v>0.72297198801310603</v>
      </c>
      <c r="K493" s="45">
        <f t="shared" si="123"/>
        <v>0.53334994825518944</v>
      </c>
      <c r="L493" s="45">
        <f t="shared" si="124"/>
        <v>0.9125940277710225</v>
      </c>
      <c r="M493" s="32">
        <f>[1]!thsiFinD("ths_int_chg_ratio_index",M$1,$A$4,$A493,101)/100</f>
        <v>0.50350599338922997</v>
      </c>
      <c r="N493" s="32">
        <f>[1]!thsiFinD("ths_int_chg_ratio_index",N$1,$A$4,$A493,101)/100</f>
        <v>0.20520187513629998</v>
      </c>
      <c r="O493" s="33">
        <f t="shared" si="117"/>
        <v>1.722971988013106</v>
      </c>
      <c r="P493" s="33">
        <f t="shared" si="118"/>
        <v>1.5333499482551893</v>
      </c>
      <c r="Q493" s="33">
        <f t="shared" si="119"/>
        <v>1.9125940277710225</v>
      </c>
      <c r="R493" s="33">
        <f t="shared" si="120"/>
        <v>1.5035059933892301</v>
      </c>
      <c r="S493" s="33">
        <f t="shared" si="121"/>
        <v>1.2052018751363001</v>
      </c>
      <c r="T493" s="32">
        <f t="shared" si="129"/>
        <v>6.3412603270360801E-3</v>
      </c>
      <c r="U493" s="32">
        <f t="shared" si="130"/>
        <v>-5.6211739878875289E-4</v>
      </c>
      <c r="V493" s="32">
        <f t="shared" si="131"/>
        <v>1.1945042492921942E-2</v>
      </c>
      <c r="W493" s="32">
        <f t="shared" si="132"/>
        <v>9.2186665151212654E-3</v>
      </c>
      <c r="X493" s="32">
        <f t="shared" si="132"/>
        <v>3.9429007105102887E-3</v>
      </c>
      <c r="Y493" s="34">
        <f>MAX(O$4:O493)</f>
        <v>1.9141735637114377</v>
      </c>
      <c r="Z493" s="34">
        <f>MAX(P$4:P493)</f>
        <v>1.8284662292802096</v>
      </c>
      <c r="AA493" s="34">
        <f>MAX(Q$4:Q493)</f>
        <v>2.0782292813837224</v>
      </c>
      <c r="AB493" s="34">
        <f>MAX(R$4:R493)</f>
        <v>1.9075656212819299</v>
      </c>
      <c r="AC493" s="34">
        <f>MAX(S$4:S493)</f>
        <v>1.35899867745307</v>
      </c>
      <c r="AD493" s="35">
        <f t="shared" si="125"/>
        <v>-9.9887272148721062E-2</v>
      </c>
      <c r="AE493" s="35">
        <f t="shared" si="126"/>
        <v>-0.16140100172437699</v>
      </c>
      <c r="AF493" s="35">
        <f t="shared" si="127"/>
        <v>-7.9700182793313812E-2</v>
      </c>
      <c r="AG493" s="35">
        <f t="shared" si="128"/>
        <v>-0.21181951665765608</v>
      </c>
      <c r="AH493" s="35">
        <f t="shared" si="128"/>
        <v>-0.11316920676111619</v>
      </c>
    </row>
    <row r="494" spans="1:34">
      <c r="A494" s="28">
        <v>44572</v>
      </c>
      <c r="B494" s="12">
        <f>[1]!thsiFinD("ths_int_chg_ratio_index",B$1,$A$4,$A494,101)</f>
        <v>-6.5094286493641</v>
      </c>
      <c r="C494" s="12">
        <f>[1]!thsiFinD("ths_int_chg_ratio_index",C$1,$A$4,$A494,101)</f>
        <v>85.978187259376</v>
      </c>
      <c r="D494" s="12">
        <f>[1]!thsiFinD("ths_int_chg_ratio_index",D$1,$A$4,$A494,101)</f>
        <v>26.936755594703001</v>
      </c>
      <c r="E494" s="12">
        <f>[1]!thsiFinD("ths_int_chg_ratio_index",E$1,$A$4,$A494,101)</f>
        <v>97.125571623160994</v>
      </c>
      <c r="F494" s="12">
        <f>[1]!thsiFinD("ths_adjustment_nvg_ratio_fund",F$1,$A$4,$A494,101)</f>
        <v>84.162062615100993</v>
      </c>
      <c r="G494" s="12">
        <f>[1]!thsiFinD("ths_adjustment_nvg_ratio_fund",G$1,$A$4,$A494,101)</f>
        <v>59.591373439274001</v>
      </c>
      <c r="H494" s="12">
        <f>[1]!thsiFinD("ths_adjustment_nvg_ratio_fund",H$1,$A$4,$A494,101)</f>
        <v>84.076923076922995</v>
      </c>
      <c r="I494" s="12">
        <f>[1]!thsiFinD("ths_adjustment_nvg_ratio_fund",I$1,$A$4,$A494,101)</f>
        <v>121.865234375</v>
      </c>
      <c r="J494" s="32">
        <f t="shared" si="122"/>
        <v>0.69153334916771736</v>
      </c>
      <c r="K494" s="45">
        <f t="shared" si="123"/>
        <v>0.50882771456968978</v>
      </c>
      <c r="L494" s="45">
        <f t="shared" si="124"/>
        <v>0.87423898376574494</v>
      </c>
      <c r="M494" s="32">
        <f>[1]!thsiFinD("ths_int_chg_ratio_index",M$1,$A$4,$A494,101)/100</f>
        <v>0.48899809067951999</v>
      </c>
      <c r="N494" s="32">
        <f>[1]!thsiFinD("ths_int_chg_ratio_index",N$1,$A$4,$A494,101)/100</f>
        <v>0.19419078463264</v>
      </c>
      <c r="O494" s="33">
        <f t="shared" si="117"/>
        <v>1.6915333491677174</v>
      </c>
      <c r="P494" s="33">
        <f t="shared" si="118"/>
        <v>1.5088277145696898</v>
      </c>
      <c r="Q494" s="33">
        <f t="shared" si="119"/>
        <v>1.8742389837657449</v>
      </c>
      <c r="R494" s="33">
        <f t="shared" si="120"/>
        <v>1.4889980906795199</v>
      </c>
      <c r="S494" s="33">
        <f t="shared" si="121"/>
        <v>1.1941907846326401</v>
      </c>
      <c r="T494" s="32">
        <f t="shared" si="129"/>
        <v>-1.8246749839295417E-2</v>
      </c>
      <c r="U494" s="32">
        <f t="shared" si="130"/>
        <v>-1.5992587806458403E-2</v>
      </c>
      <c r="V494" s="32">
        <f t="shared" si="131"/>
        <v>-2.0053939021224099E-2</v>
      </c>
      <c r="W494" s="32">
        <f t="shared" si="132"/>
        <v>-9.6493813616307378E-3</v>
      </c>
      <c r="X494" s="32">
        <f t="shared" si="132"/>
        <v>-9.1363038266222274E-3</v>
      </c>
      <c r="Y494" s="34">
        <f>MAX(O$4:O494)</f>
        <v>1.9141735637114377</v>
      </c>
      <c r="Z494" s="34">
        <f>MAX(P$4:P494)</f>
        <v>1.8284662292802096</v>
      </c>
      <c r="AA494" s="34">
        <f>MAX(Q$4:Q494)</f>
        <v>2.0782292813837224</v>
      </c>
      <c r="AB494" s="34">
        <f>MAX(R$4:R494)</f>
        <v>1.9075656212819299</v>
      </c>
      <c r="AC494" s="34">
        <f>MAX(S$4:S494)</f>
        <v>1.35899867745307</v>
      </c>
      <c r="AD494" s="35">
        <f t="shared" si="125"/>
        <v>-0.11631140392098915</v>
      </c>
      <c r="AE494" s="35">
        <f t="shared" si="126"/>
        <v>-0.17481236983870796</v>
      </c>
      <c r="AF494" s="35">
        <f t="shared" si="127"/>
        <v>-9.8155819208820438E-2</v>
      </c>
      <c r="AG494" s="35">
        <f t="shared" si="128"/>
        <v>-0.21942497072322076</v>
      </c>
      <c r="AH494" s="35">
        <f t="shared" si="128"/>
        <v>-0.12127156233095104</v>
      </c>
    </row>
    <row r="495" spans="1:34">
      <c r="A495" s="28">
        <v>44573</v>
      </c>
      <c r="B495" s="12">
        <f>[1]!thsiFinD("ths_int_chg_ratio_index",B$1,$A$4,$A495,101)</f>
        <v>-6.0369078489722003</v>
      </c>
      <c r="C495" s="12">
        <f>[1]!thsiFinD("ths_int_chg_ratio_index",C$1,$A$4,$A495,101)</f>
        <v>89.925572386197999</v>
      </c>
      <c r="D495" s="12">
        <f>[1]!thsiFinD("ths_int_chg_ratio_index",D$1,$A$4,$A495,101)</f>
        <v>29.089231452372001</v>
      </c>
      <c r="E495" s="12">
        <f>[1]!thsiFinD("ths_int_chg_ratio_index",E$1,$A$4,$A495,101)</f>
        <v>102.81246336583</v>
      </c>
      <c r="F495" s="12">
        <f>[1]!thsiFinD("ths_adjustment_nvg_ratio_fund",F$1,$A$4,$A495,101)</f>
        <v>87.783916513197994</v>
      </c>
      <c r="G495" s="12">
        <f>[1]!thsiFinD("ths_adjustment_nvg_ratio_fund",G$1,$A$4,$A495,101)</f>
        <v>62.599318955732002</v>
      </c>
      <c r="H495" s="12">
        <f>[1]!thsiFinD("ths_adjustment_nvg_ratio_fund",H$1,$A$4,$A495,101)</f>
        <v>87.230769230768999</v>
      </c>
      <c r="I495" s="12">
        <f>[1]!thsiFinD("ths_adjustment_nvg_ratio_fund",I$1,$A$4,$A495,101)</f>
        <v>128.02734375</v>
      </c>
      <c r="J495" s="32">
        <f t="shared" si="122"/>
        <v>0.72678963475640845</v>
      </c>
      <c r="K495" s="45">
        <f t="shared" si="123"/>
        <v>0.53947589838856946</v>
      </c>
      <c r="L495" s="45">
        <f t="shared" si="124"/>
        <v>0.91410337112424744</v>
      </c>
      <c r="M495" s="32">
        <f>[1]!thsiFinD("ths_int_chg_ratio_index",M$1,$A$4,$A495,101)/100</f>
        <v>0.51749408775444006</v>
      </c>
      <c r="N495" s="32">
        <f>[1]!thsiFinD("ths_int_chg_ratio_index",N$1,$A$4,$A495,101)/100</f>
        <v>0.20571230275428001</v>
      </c>
      <c r="O495" s="33">
        <f t="shared" si="117"/>
        <v>1.7267896347564085</v>
      </c>
      <c r="P495" s="33">
        <f t="shared" si="118"/>
        <v>1.5394758983885695</v>
      </c>
      <c r="Q495" s="33">
        <f t="shared" si="119"/>
        <v>1.9141033711242474</v>
      </c>
      <c r="R495" s="33">
        <f t="shared" si="120"/>
        <v>1.5174940877544401</v>
      </c>
      <c r="S495" s="33">
        <f t="shared" si="121"/>
        <v>1.20571230275428</v>
      </c>
      <c r="T495" s="32">
        <f t="shared" si="129"/>
        <v>2.0842796629483074E-2</v>
      </c>
      <c r="U495" s="32">
        <f t="shared" si="130"/>
        <v>2.0312580106351286E-2</v>
      </c>
      <c r="V495" s="32">
        <f t="shared" si="131"/>
        <v>2.1269639413009411E-2</v>
      </c>
      <c r="W495" s="32">
        <f t="shared" si="132"/>
        <v>1.9137698868314734E-2</v>
      </c>
      <c r="X495" s="32">
        <f t="shared" si="132"/>
        <v>9.6479710527863638E-3</v>
      </c>
      <c r="Y495" s="34">
        <f>MAX(O$4:O495)</f>
        <v>1.9141735637114377</v>
      </c>
      <c r="Z495" s="34">
        <f>MAX(P$4:P495)</f>
        <v>1.8284662292802096</v>
      </c>
      <c r="AA495" s="34">
        <f>MAX(Q$4:Q495)</f>
        <v>2.0782292813837224</v>
      </c>
      <c r="AB495" s="34">
        <f>MAX(R$4:R495)</f>
        <v>1.9075656212819299</v>
      </c>
      <c r="AC495" s="34">
        <f>MAX(S$4:S495)</f>
        <v>1.35899867745307</v>
      </c>
      <c r="AD495" s="35">
        <f t="shared" si="125"/>
        <v>-9.7892862229120969E-2</v>
      </c>
      <c r="AE495" s="35">
        <f t="shared" si="126"/>
        <v>-0.15805067999828659</v>
      </c>
      <c r="AF495" s="35">
        <f t="shared" si="127"/>
        <v>-7.8973918676671251E-2</v>
      </c>
      <c r="AG495" s="35">
        <f t="shared" si="128"/>
        <v>-0.20448656086879591</v>
      </c>
      <c r="AH495" s="35">
        <f t="shared" si="128"/>
        <v>-0.11279361580105984</v>
      </c>
    </row>
    <row r="496" spans="1:34">
      <c r="A496" s="28">
        <v>44574</v>
      </c>
      <c r="B496" s="12">
        <f>[1]!thsiFinD("ths_int_chg_ratio_index",B$1,$A$4,$A496,101)</f>
        <v>-7.4559936668256999</v>
      </c>
      <c r="C496" s="12">
        <f>[1]!thsiFinD("ths_int_chg_ratio_index",C$1,$A$4,$A496,101)</f>
        <v>86.788919526666007</v>
      </c>
      <c r="D496" s="12">
        <f>[1]!thsiFinD("ths_int_chg_ratio_index",D$1,$A$4,$A496,101)</f>
        <v>26.96116417452</v>
      </c>
      <c r="E496" s="12">
        <f>[1]!thsiFinD("ths_int_chg_ratio_index",E$1,$A$4,$A496,101)</f>
        <v>99.827551862275001</v>
      </c>
      <c r="F496" s="12">
        <f>[1]!thsiFinD("ths_adjustment_nvg_ratio_fund",F$1,$A$4,$A496,101)</f>
        <v>85.267034990791998</v>
      </c>
      <c r="G496" s="12">
        <f>[1]!thsiFinD("ths_adjustment_nvg_ratio_fund",G$1,$A$4,$A496,101)</f>
        <v>59.534619750284001</v>
      </c>
      <c r="H496" s="12">
        <f>[1]!thsiFinD("ths_adjustment_nvg_ratio_fund",H$1,$A$4,$A496,101)</f>
        <v>81.384615384615003</v>
      </c>
      <c r="I496" s="12">
        <f>[1]!thsiFinD("ths_adjustment_nvg_ratio_fund",I$1,$A$4,$A496,101)</f>
        <v>122.87109375</v>
      </c>
      <c r="J496" s="32">
        <f t="shared" si="122"/>
        <v>0.69397375721540788</v>
      </c>
      <c r="K496" s="45">
        <f t="shared" si="123"/>
        <v>0.51530410474158828</v>
      </c>
      <c r="L496" s="45">
        <f t="shared" si="124"/>
        <v>0.87264340968922749</v>
      </c>
      <c r="M496" s="32">
        <f>[1]!thsiFinD("ths_int_chg_ratio_index",M$1,$A$4,$A496,101)/100</f>
        <v>0.49534157088291003</v>
      </c>
      <c r="N496" s="32">
        <f>[1]!thsiFinD("ths_int_chg_ratio_index",N$1,$A$4,$A496,101)/100</f>
        <v>0.18666065294706002</v>
      </c>
      <c r="O496" s="33">
        <f t="shared" si="117"/>
        <v>1.6939737572154079</v>
      </c>
      <c r="P496" s="33">
        <f t="shared" si="118"/>
        <v>1.5153041047415883</v>
      </c>
      <c r="Q496" s="33">
        <f t="shared" si="119"/>
        <v>1.8726434096892275</v>
      </c>
      <c r="R496" s="33">
        <f t="shared" si="120"/>
        <v>1.4953415708829101</v>
      </c>
      <c r="S496" s="33">
        <f t="shared" si="121"/>
        <v>1.18666065294706</v>
      </c>
      <c r="T496" s="32">
        <f t="shared" si="129"/>
        <v>-1.9003981075917054E-2</v>
      </c>
      <c r="U496" s="32">
        <f t="shared" si="130"/>
        <v>-1.5701313461472632E-2</v>
      </c>
      <c r="V496" s="32">
        <f t="shared" si="131"/>
        <v>-2.1660252032610128E-2</v>
      </c>
      <c r="W496" s="32">
        <f t="shared" si="132"/>
        <v>-1.4598091057020812E-2</v>
      </c>
      <c r="X496" s="32">
        <f t="shared" si="132"/>
        <v>-1.580115734383658E-2</v>
      </c>
      <c r="Y496" s="34">
        <f>MAX(O$4:O496)</f>
        <v>1.9141735637114377</v>
      </c>
      <c r="Z496" s="34">
        <f>MAX(P$4:P496)</f>
        <v>1.8284662292802096</v>
      </c>
      <c r="AA496" s="34">
        <f>MAX(Q$4:Q496)</f>
        <v>2.0782292813837224</v>
      </c>
      <c r="AB496" s="34">
        <f>MAX(R$4:R496)</f>
        <v>1.9075656212819299</v>
      </c>
      <c r="AC496" s="34">
        <f>MAX(S$4:S496)</f>
        <v>1.35899867745307</v>
      </c>
      <c r="AD496" s="35">
        <f t="shared" si="125"/>
        <v>-0.11503648920376841</v>
      </c>
      <c r="AE496" s="35">
        <f t="shared" si="126"/>
        <v>-0.17127039019030732</v>
      </c>
      <c r="AF496" s="35">
        <f t="shared" si="127"/>
        <v>-9.8923575726741819E-2</v>
      </c>
      <c r="AG496" s="35">
        <f t="shared" si="128"/>
        <v>-0.21609953849031693</v>
      </c>
      <c r="AH496" s="35">
        <f t="shared" si="128"/>
        <v>-0.12681250347424367</v>
      </c>
    </row>
    <row r="497" spans="1:34">
      <c r="A497" s="28">
        <v>44575</v>
      </c>
      <c r="B497" s="12">
        <f>[1]!thsiFinD("ths_int_chg_ratio_index",B$1,$A$4,$A497,101)</f>
        <v>-7.2668333361787001</v>
      </c>
      <c r="C497" s="12">
        <f>[1]!thsiFinD("ths_int_chg_ratio_index",C$1,$A$4,$A497,101)</f>
        <v>89.070574107238997</v>
      </c>
      <c r="D497" s="12">
        <f>[1]!thsiFinD("ths_int_chg_ratio_index",D$1,$A$4,$A497,101)</f>
        <v>28.691005815891</v>
      </c>
      <c r="E497" s="12">
        <f>[1]!thsiFinD("ths_int_chg_ratio_index",E$1,$A$4,$A497,101)</f>
        <v>102.21104170306999</v>
      </c>
      <c r="F497" s="12">
        <f>[1]!thsiFinD("ths_adjustment_nvg_ratio_fund",F$1,$A$4,$A497,101)</f>
        <v>87.231430325353003</v>
      </c>
      <c r="G497" s="12">
        <f>[1]!thsiFinD("ths_adjustment_nvg_ratio_fund",G$1,$A$4,$A497,101)</f>
        <v>61.520998864926</v>
      </c>
      <c r="H497" s="12">
        <f>[1]!thsiFinD("ths_adjustment_nvg_ratio_fund",H$1,$A$4,$A497,101)</f>
        <v>79.923076923077005</v>
      </c>
      <c r="I497" s="12">
        <f>[1]!thsiFinD("ths_adjustment_nvg_ratio_fund",I$1,$A$4,$A497,101)</f>
        <v>128.251953125</v>
      </c>
      <c r="J497" s="32">
        <f t="shared" si="122"/>
        <v>0.71204155941047165</v>
      </c>
      <c r="K497" s="45">
        <f t="shared" si="123"/>
        <v>0.53176447072505328</v>
      </c>
      <c r="L497" s="45">
        <f t="shared" si="124"/>
        <v>0.89231864809589001</v>
      </c>
      <c r="M497" s="32">
        <f>[1]!thsiFinD("ths_int_chg_ratio_index",M$1,$A$4,$A497,101)/100</f>
        <v>0.51682597223322002</v>
      </c>
      <c r="N497" s="32">
        <f>[1]!thsiFinD("ths_int_chg_ratio_index",N$1,$A$4,$A497,101)/100</f>
        <v>0.17858225262840999</v>
      </c>
      <c r="O497" s="33">
        <f t="shared" si="117"/>
        <v>1.7120415594104716</v>
      </c>
      <c r="P497" s="33">
        <f t="shared" si="118"/>
        <v>1.5317644707250533</v>
      </c>
      <c r="Q497" s="33">
        <f t="shared" si="119"/>
        <v>1.89231864809589</v>
      </c>
      <c r="R497" s="33">
        <f t="shared" si="120"/>
        <v>1.51682597223322</v>
      </c>
      <c r="S497" s="33">
        <f t="shared" si="121"/>
        <v>1.17858225262841</v>
      </c>
      <c r="T497" s="32">
        <f t="shared" si="129"/>
        <v>1.0665928039383488E-2</v>
      </c>
      <c r="U497" s="32">
        <f t="shared" si="130"/>
        <v>1.0862747571235509E-2</v>
      </c>
      <c r="V497" s="32">
        <f t="shared" si="131"/>
        <v>1.0506665767150869E-2</v>
      </c>
      <c r="W497" s="32">
        <f t="shared" si="132"/>
        <v>1.4367554389345782E-2</v>
      </c>
      <c r="X497" s="32">
        <f t="shared" si="132"/>
        <v>-6.80767521749992E-3</v>
      </c>
      <c r="Y497" s="34">
        <f>MAX(O$4:O497)</f>
        <v>1.9141735637114377</v>
      </c>
      <c r="Z497" s="34">
        <f>MAX(P$4:P497)</f>
        <v>1.8284662292802096</v>
      </c>
      <c r="AA497" s="34">
        <f>MAX(Q$4:Q497)</f>
        <v>2.0782292813837224</v>
      </c>
      <c r="AB497" s="34">
        <f>MAX(R$4:R497)</f>
        <v>1.9075656212819299</v>
      </c>
      <c r="AC497" s="34">
        <f>MAX(S$4:S497)</f>
        <v>1.35899867745307</v>
      </c>
      <c r="AD497" s="35">
        <f t="shared" si="125"/>
        <v>-0.10559753208013556</v>
      </c>
      <c r="AE497" s="35">
        <f t="shared" si="126"/>
        <v>-0.16226810963413607</v>
      </c>
      <c r="AF497" s="35">
        <f t="shared" si="127"/>
        <v>-8.9456266906243309E-2</v>
      </c>
      <c r="AG497" s="35">
        <f t="shared" si="128"/>
        <v>-0.20483680597374332</v>
      </c>
      <c r="AH497" s="35">
        <f t="shared" si="128"/>
        <v>-0.13275688035457289</v>
      </c>
    </row>
    <row r="498" spans="1:34">
      <c r="A498" s="28">
        <v>44578</v>
      </c>
      <c r="B498" s="12">
        <f>[1]!thsiFinD("ths_int_chg_ratio_index",B$1,$A$4,$A498,101)</f>
        <v>-4.3347000092018</v>
      </c>
      <c r="C498" s="12">
        <f>[1]!thsiFinD("ths_int_chg_ratio_index",C$1,$A$4,$A498,101)</f>
        <v>93.295693750897001</v>
      </c>
      <c r="D498" s="12">
        <f>[1]!thsiFinD("ths_int_chg_ratio_index",D$1,$A$4,$A498,101)</f>
        <v>31.243158684011998</v>
      </c>
      <c r="E498" s="12">
        <f>[1]!thsiFinD("ths_int_chg_ratio_index",E$1,$A$4,$A498,101)</f>
        <v>105.37481578014</v>
      </c>
      <c r="F498" s="12">
        <f>[1]!thsiFinD("ths_adjustment_nvg_ratio_fund",F$1,$A$4,$A498,101)</f>
        <v>91.651319828115007</v>
      </c>
      <c r="G498" s="12">
        <f>[1]!thsiFinD("ths_adjustment_nvg_ratio_fund",G$1,$A$4,$A498,101)</f>
        <v>65.720771850169996</v>
      </c>
      <c r="H498" s="12">
        <f>[1]!thsiFinD("ths_adjustment_nvg_ratio_fund",H$1,$A$4,$A498,101)</f>
        <v>81.615384615384997</v>
      </c>
      <c r="I498" s="12">
        <f>[1]!thsiFinD("ths_adjustment_nvg_ratio_fund",I$1,$A$4,$A498,101)</f>
        <v>133.681640625</v>
      </c>
      <c r="J498" s="32">
        <f t="shared" si="122"/>
        <v>0.74781010640564649</v>
      </c>
      <c r="K498" s="45">
        <f t="shared" si="123"/>
        <v>0.56394742051461799</v>
      </c>
      <c r="L498" s="45">
        <f t="shared" si="124"/>
        <v>0.93167279229667499</v>
      </c>
      <c r="M498" s="32">
        <f>[1]!thsiFinD("ths_int_chg_ratio_index",M$1,$A$4,$A498,101)/100</f>
        <v>0.53759376738357001</v>
      </c>
      <c r="N498" s="32">
        <f>[1]!thsiFinD("ths_int_chg_ratio_index",N$1,$A$4,$A498,101)/100</f>
        <v>0.18933439819438999</v>
      </c>
      <c r="O498" s="33">
        <f t="shared" si="117"/>
        <v>1.7478101064056464</v>
      </c>
      <c r="P498" s="33">
        <f t="shared" si="118"/>
        <v>1.563947420514618</v>
      </c>
      <c r="Q498" s="33">
        <f t="shared" si="119"/>
        <v>1.931672792296675</v>
      </c>
      <c r="R498" s="33">
        <f t="shared" si="120"/>
        <v>1.53759376738357</v>
      </c>
      <c r="S498" s="33">
        <f t="shared" si="121"/>
        <v>1.18933439819439</v>
      </c>
      <c r="T498" s="32">
        <f t="shared" si="129"/>
        <v>2.089233570211424E-2</v>
      </c>
      <c r="U498" s="32">
        <f t="shared" si="130"/>
        <v>2.1010377512105993E-2</v>
      </c>
      <c r="V498" s="32">
        <f t="shared" si="131"/>
        <v>2.0796785065974044E-2</v>
      </c>
      <c r="W498" s="32">
        <f t="shared" si="132"/>
        <v>1.3691613626429122E-2</v>
      </c>
      <c r="X498" s="32">
        <f t="shared" si="132"/>
        <v>9.1229488158346417E-3</v>
      </c>
      <c r="Y498" s="34">
        <f>MAX(O$4:O498)</f>
        <v>1.9141735637114377</v>
      </c>
      <c r="Z498" s="34">
        <f>MAX(P$4:P498)</f>
        <v>1.8284662292802096</v>
      </c>
      <c r="AA498" s="34">
        <f>MAX(Q$4:Q498)</f>
        <v>2.0782292813837224</v>
      </c>
      <c r="AB498" s="34">
        <f>MAX(R$4:R498)</f>
        <v>1.9075656212819299</v>
      </c>
      <c r="AC498" s="34">
        <f>MAX(S$4:S498)</f>
        <v>1.35899867745307</v>
      </c>
      <c r="AD498" s="35">
        <f t="shared" si="125"/>
        <v>-8.6911375467554342E-2</v>
      </c>
      <c r="AE498" s="35">
        <f t="shared" si="126"/>
        <v>-0.14466704636361893</v>
      </c>
      <c r="AF498" s="35">
        <f t="shared" si="127"/>
        <v>-7.0519884595922733E-2</v>
      </c>
      <c r="AG498" s="35">
        <f t="shared" si="128"/>
        <v>-0.19394973875117849</v>
      </c>
      <c r="AH498" s="35">
        <f t="shared" si="128"/>
        <v>-0.1248450657631629</v>
      </c>
    </row>
    <row r="499" spans="1:34">
      <c r="A499" s="28">
        <v>44579</v>
      </c>
      <c r="B499" s="12">
        <f>[1]!thsiFinD("ths_int_chg_ratio_index",B$1,$A$4,$A499,101)</f>
        <v>-4.6297013694307001</v>
      </c>
      <c r="C499" s="12">
        <f>[1]!thsiFinD("ths_int_chg_ratio_index",C$1,$A$4,$A499,101)</f>
        <v>95.124495961210002</v>
      </c>
      <c r="D499" s="12">
        <f>[1]!thsiFinD("ths_int_chg_ratio_index",D$1,$A$4,$A499,101)</f>
        <v>31.639226872698998</v>
      </c>
      <c r="E499" s="12">
        <f>[1]!thsiFinD("ths_int_chg_ratio_index",E$1,$A$4,$A499,101)</f>
        <v>103.63476020484001</v>
      </c>
      <c r="F499" s="12">
        <f>[1]!thsiFinD("ths_adjustment_nvg_ratio_fund",F$1,$A$4,$A499,101)</f>
        <v>90.055248618785001</v>
      </c>
      <c r="G499" s="12">
        <f>[1]!thsiFinD("ths_adjustment_nvg_ratio_fund",G$1,$A$4,$A499,101)</f>
        <v>66.061293984109</v>
      </c>
      <c r="H499" s="12">
        <f>[1]!thsiFinD("ths_adjustment_nvg_ratio_fund",H$1,$A$4,$A499,101)</f>
        <v>81</v>
      </c>
      <c r="I499" s="12">
        <f>[1]!thsiFinD("ths_adjustment_nvg_ratio_fund",I$1,$A$4,$A499,101)</f>
        <v>133.41796875</v>
      </c>
      <c r="J499" s="32">
        <f t="shared" si="122"/>
        <v>0.74537911627776543</v>
      </c>
      <c r="K499" s="45">
        <f t="shared" si="123"/>
        <v>0.56442195417329577</v>
      </c>
      <c r="L499" s="45">
        <f t="shared" si="124"/>
        <v>0.92633627838223509</v>
      </c>
      <c r="M499" s="32">
        <f>[1]!thsiFinD("ths_int_chg_ratio_index",M$1,$A$4,$A499,101)/100</f>
        <v>0.53271488165243996</v>
      </c>
      <c r="N499" s="32">
        <f>[1]!thsiFinD("ths_int_chg_ratio_index",N$1,$A$4,$A499,101)/100</f>
        <v>0.19825895861848999</v>
      </c>
      <c r="O499" s="33">
        <f t="shared" si="117"/>
        <v>1.7453791162777654</v>
      </c>
      <c r="P499" s="33">
        <f t="shared" si="118"/>
        <v>1.5644219541732958</v>
      </c>
      <c r="Q499" s="33">
        <f t="shared" si="119"/>
        <v>1.9263362783822351</v>
      </c>
      <c r="R499" s="33">
        <f t="shared" si="120"/>
        <v>1.5327148816524399</v>
      </c>
      <c r="S499" s="33">
        <f t="shared" si="121"/>
        <v>1.19825895861849</v>
      </c>
      <c r="T499" s="32">
        <f t="shared" si="129"/>
        <v>-1.3908777154746366E-3</v>
      </c>
      <c r="U499" s="32">
        <f t="shared" si="130"/>
        <v>3.0342046826725699E-4</v>
      </c>
      <c r="V499" s="32">
        <f t="shared" si="131"/>
        <v>-2.7626386496312216E-3</v>
      </c>
      <c r="W499" s="32">
        <f t="shared" si="132"/>
        <v>-3.1730654966377614E-3</v>
      </c>
      <c r="X499" s="32">
        <f t="shared" si="132"/>
        <v>7.5038277188055336E-3</v>
      </c>
      <c r="Y499" s="34">
        <f>MAX(O$4:O499)</f>
        <v>1.9141735637114377</v>
      </c>
      <c r="Z499" s="34">
        <f>MAX(P$4:P499)</f>
        <v>1.8284662292802096</v>
      </c>
      <c r="AA499" s="34">
        <f>MAX(Q$4:Q499)</f>
        <v>2.0782292813837224</v>
      </c>
      <c r="AB499" s="34">
        <f>MAX(R$4:R499)</f>
        <v>1.9075656212819299</v>
      </c>
      <c r="AC499" s="34">
        <f>MAX(S$4:S499)</f>
        <v>1.35899867745307</v>
      </c>
      <c r="AD499" s="35">
        <f t="shared" si="125"/>
        <v>-8.8181370087669908E-2</v>
      </c>
      <c r="AE499" s="35">
        <f t="shared" si="126"/>
        <v>-0.14440752083830233</v>
      </c>
      <c r="AF499" s="35">
        <f t="shared" si="127"/>
        <v>-7.3087702286801726E-2</v>
      </c>
      <c r="AG499" s="35">
        <f t="shared" si="128"/>
        <v>-0.19650738902370302</v>
      </c>
      <c r="AH499" s="35">
        <f t="shared" si="128"/>
        <v>-0.11827805390938717</v>
      </c>
    </row>
    <row r="500" spans="1:34">
      <c r="A500" s="28">
        <v>44580</v>
      </c>
      <c r="B500" s="12">
        <f>[1]!thsiFinD("ths_int_chg_ratio_index",B$1,$A$4,$A500,101)</f>
        <v>-5.3595504291407003</v>
      </c>
      <c r="C500" s="12">
        <f>[1]!thsiFinD("ths_int_chg_ratio_index",C$1,$A$4,$A500,101)</f>
        <v>91.640748541948</v>
      </c>
      <c r="D500" s="12">
        <f>[1]!thsiFinD("ths_int_chg_ratio_index",D$1,$A$4,$A500,101)</f>
        <v>29.847848936289999</v>
      </c>
      <c r="E500" s="12">
        <f>[1]!thsiFinD("ths_int_chg_ratio_index",E$1,$A$4,$A500,101)</f>
        <v>98.732680535466002</v>
      </c>
      <c r="F500" s="12">
        <f>[1]!thsiFinD("ths_adjustment_nvg_ratio_fund",F$1,$A$4,$A500,101)</f>
        <v>86.924493554327995</v>
      </c>
      <c r="G500" s="12">
        <f>[1]!thsiFinD("ths_adjustment_nvg_ratio_fund",G$1,$A$4,$A500,101)</f>
        <v>63.450624290579</v>
      </c>
      <c r="H500" s="12">
        <f>[1]!thsiFinD("ths_adjustment_nvg_ratio_fund",H$1,$A$4,$A500,101)</f>
        <v>80.076923076922995</v>
      </c>
      <c r="I500" s="12">
        <f>[1]!thsiFinD("ths_adjustment_nvg_ratio_fund",I$1,$A$4,$A500,101)</f>
        <v>127.587890625</v>
      </c>
      <c r="J500" s="32">
        <f t="shared" si="122"/>
        <v>0.71612707391424157</v>
      </c>
      <c r="K500" s="45">
        <f t="shared" si="123"/>
        <v>0.53715431896140831</v>
      </c>
      <c r="L500" s="45">
        <f t="shared" si="124"/>
        <v>0.89509982886707495</v>
      </c>
      <c r="M500" s="32">
        <f>[1]!thsiFinD("ths_int_chg_ratio_index",M$1,$A$4,$A500,101)/100</f>
        <v>0.50645033567086006</v>
      </c>
      <c r="N500" s="32">
        <f>[1]!thsiFinD("ths_int_chg_ratio_index",N$1,$A$4,$A500,101)/100</f>
        <v>0.19023928902928</v>
      </c>
      <c r="O500" s="33">
        <f t="shared" si="117"/>
        <v>1.7161270739142416</v>
      </c>
      <c r="P500" s="33">
        <f t="shared" si="118"/>
        <v>1.5371543189614083</v>
      </c>
      <c r="Q500" s="33">
        <f t="shared" si="119"/>
        <v>1.8950998288670751</v>
      </c>
      <c r="R500" s="33">
        <f t="shared" si="120"/>
        <v>1.5064503356708601</v>
      </c>
      <c r="S500" s="33">
        <f t="shared" si="121"/>
        <v>1.1902392890292801</v>
      </c>
      <c r="T500" s="32">
        <f t="shared" si="129"/>
        <v>-1.6759706868675894E-2</v>
      </c>
      <c r="U500" s="32">
        <f t="shared" si="130"/>
        <v>-1.7429846940684723E-2</v>
      </c>
      <c r="V500" s="32">
        <f t="shared" si="131"/>
        <v>-1.6215470718016545E-2</v>
      </c>
      <c r="W500" s="32">
        <f t="shared" si="132"/>
        <v>-1.7135963313192115E-2</v>
      </c>
      <c r="X500" s="32">
        <f t="shared" si="132"/>
        <v>-6.6927683131665638E-3</v>
      </c>
      <c r="Y500" s="34">
        <f>MAX(O$4:O500)</f>
        <v>1.9141735637114377</v>
      </c>
      <c r="Z500" s="34">
        <f>MAX(P$4:P500)</f>
        <v>1.8284662292802096</v>
      </c>
      <c r="AA500" s="34">
        <f>MAX(Q$4:Q500)</f>
        <v>2.0782292813837224</v>
      </c>
      <c r="AB500" s="34">
        <f>MAX(R$4:R500)</f>
        <v>1.9075656212819299</v>
      </c>
      <c r="AC500" s="34">
        <f>MAX(S$4:S500)</f>
        <v>1.35899867745307</v>
      </c>
      <c r="AD500" s="35">
        <f t="shared" si="125"/>
        <v>-0.10346318304239821</v>
      </c>
      <c r="AE500" s="35">
        <f t="shared" si="126"/>
        <v>-0.15932036679369166</v>
      </c>
      <c r="AF500" s="35">
        <f t="shared" si="127"/>
        <v>-8.8118021508539424E-2</v>
      </c>
      <c r="AG500" s="35">
        <f t="shared" si="128"/>
        <v>-0.21027600892781384</v>
      </c>
      <c r="AH500" s="35">
        <f t="shared" si="128"/>
        <v>-0.12417921461120596</v>
      </c>
    </row>
    <row r="501" spans="1:34">
      <c r="A501" s="28">
        <v>44581</v>
      </c>
      <c r="B501" s="12">
        <f>[1]!thsiFinD("ths_int_chg_ratio_index",B$1,$A$4,$A501,101)</f>
        <v>-6.9287921430247996</v>
      </c>
      <c r="C501" s="12">
        <f>[1]!thsiFinD("ths_int_chg_ratio_index",C$1,$A$4,$A501,101)</f>
        <v>89.690184047057997</v>
      </c>
      <c r="D501" s="12">
        <f>[1]!thsiFinD("ths_int_chg_ratio_index",D$1,$A$4,$A501,101)</f>
        <v>28.076201840616999</v>
      </c>
      <c r="E501" s="12">
        <f>[1]!thsiFinD("ths_int_chg_ratio_index",E$1,$A$4,$A501,101)</f>
        <v>98.565638479016002</v>
      </c>
      <c r="F501" s="12">
        <f>[1]!thsiFinD("ths_adjustment_nvg_ratio_fund",F$1,$A$4,$A501,101)</f>
        <v>83.670963781460998</v>
      </c>
      <c r="G501" s="12">
        <f>[1]!thsiFinD("ths_adjustment_nvg_ratio_fund",G$1,$A$4,$A501,101)</f>
        <v>62.429057888762998</v>
      </c>
      <c r="H501" s="12">
        <f>[1]!thsiFinD("ths_adjustment_nvg_ratio_fund",H$1,$A$4,$A501,101)</f>
        <v>84.692307692308006</v>
      </c>
      <c r="I501" s="12">
        <f>[1]!thsiFinD("ths_adjustment_nvg_ratio_fund",I$1,$A$4,$A501,101)</f>
        <v>125.390625</v>
      </c>
      <c r="J501" s="32">
        <f t="shared" si="122"/>
        <v>0.70698273323274785</v>
      </c>
      <c r="K501" s="45">
        <f t="shared" si="123"/>
        <v>0.52350808055916553</v>
      </c>
      <c r="L501" s="45">
        <f t="shared" si="124"/>
        <v>0.89045738590633006</v>
      </c>
      <c r="M501" s="32">
        <f>[1]!thsiFinD("ths_int_chg_ratio_index",M$1,$A$4,$A501,101)/100</f>
        <v>0.49485705514934997</v>
      </c>
      <c r="N501" s="32">
        <f>[1]!thsiFinD("ths_int_chg_ratio_index",N$1,$A$4,$A501,101)/100</f>
        <v>0.19590187564530001</v>
      </c>
      <c r="O501" s="33">
        <f t="shared" si="117"/>
        <v>1.7069827332327479</v>
      </c>
      <c r="P501" s="33">
        <f t="shared" si="118"/>
        <v>1.5235080805591656</v>
      </c>
      <c r="Q501" s="33">
        <f t="shared" si="119"/>
        <v>1.8904573859063301</v>
      </c>
      <c r="R501" s="33">
        <f t="shared" si="120"/>
        <v>1.4948570551493501</v>
      </c>
      <c r="S501" s="33">
        <f t="shared" si="121"/>
        <v>1.1959018756452999</v>
      </c>
      <c r="T501" s="32">
        <f t="shared" si="129"/>
        <v>-5.3284752746408648E-3</v>
      </c>
      <c r="U501" s="32">
        <f t="shared" si="130"/>
        <v>-8.8775981916134894E-3</v>
      </c>
      <c r="V501" s="32">
        <f t="shared" si="131"/>
        <v>-2.449708922996563E-3</v>
      </c>
      <c r="W501" s="32">
        <f t="shared" si="132"/>
        <v>-7.6957601900279338E-3</v>
      </c>
      <c r="X501" s="32">
        <f t="shared" si="132"/>
        <v>4.7575194905875584E-3</v>
      </c>
      <c r="Y501" s="34">
        <f>MAX(O$4:O501)</f>
        <v>1.9141735637114377</v>
      </c>
      <c r="Z501" s="34">
        <f>MAX(P$4:P501)</f>
        <v>1.8284662292802096</v>
      </c>
      <c r="AA501" s="34">
        <f>MAX(Q$4:Q501)</f>
        <v>2.0782292813837224</v>
      </c>
      <c r="AB501" s="34">
        <f>MAX(R$4:R501)</f>
        <v>1.9075656212819299</v>
      </c>
      <c r="AC501" s="34">
        <f>MAX(S$4:S501)</f>
        <v>1.35899867745307</v>
      </c>
      <c r="AD501" s="35">
        <f t="shared" si="125"/>
        <v>-0.10824035730436188</v>
      </c>
      <c r="AE501" s="35">
        <f t="shared" si="126"/>
        <v>-0.16678358278517025</v>
      </c>
      <c r="AF501" s="35">
        <f t="shared" si="127"/>
        <v>-9.0351866927969815E-2</v>
      </c>
      <c r="AG501" s="35">
        <f t="shared" si="128"/>
        <v>-0.21635353537941715</v>
      </c>
      <c r="AH501" s="35">
        <f t="shared" si="128"/>
        <v>-0.1200124801544572</v>
      </c>
    </row>
    <row r="502" spans="1:34">
      <c r="A502" s="28">
        <v>44582</v>
      </c>
      <c r="B502" s="12">
        <f>[1]!thsiFinD("ths_int_chg_ratio_index",B$1,$A$4,$A502,101)</f>
        <v>-8.6322220279130004</v>
      </c>
      <c r="C502" s="12">
        <f>[1]!thsiFinD("ths_int_chg_ratio_index",C$1,$A$4,$A502,101)</f>
        <v>86.328748063966003</v>
      </c>
      <c r="D502" s="12">
        <f>[1]!thsiFinD("ths_int_chg_ratio_index",D$1,$A$4,$A502,101)</f>
        <v>26.544678684434999</v>
      </c>
      <c r="E502" s="12">
        <f>[1]!thsiFinD("ths_int_chg_ratio_index",E$1,$A$4,$A502,101)</f>
        <v>96.924655360692</v>
      </c>
      <c r="F502" s="12">
        <f>[1]!thsiFinD("ths_adjustment_nvg_ratio_fund",F$1,$A$4,$A502,101)</f>
        <v>81.092694904850006</v>
      </c>
      <c r="G502" s="12">
        <f>[1]!thsiFinD("ths_adjustment_nvg_ratio_fund",G$1,$A$4,$A502,101)</f>
        <v>59.931895573212003</v>
      </c>
      <c r="H502" s="12">
        <f>[1]!thsiFinD("ths_adjustment_nvg_ratio_fund",H$1,$A$4,$A502,101)</f>
        <v>81.615384615384997</v>
      </c>
      <c r="I502" s="12">
        <f>[1]!thsiFinD("ths_adjustment_nvg_ratio_fund",I$1,$A$4,$A502,101)</f>
        <v>122.65625</v>
      </c>
      <c r="J502" s="32">
        <f t="shared" si="122"/>
        <v>0.68307760646828375</v>
      </c>
      <c r="K502" s="45">
        <f t="shared" si="123"/>
        <v>0.50291465020295001</v>
      </c>
      <c r="L502" s="45">
        <f t="shared" si="124"/>
        <v>0.86324056273361749</v>
      </c>
      <c r="M502" s="32">
        <f>[1]!thsiFinD("ths_int_chg_ratio_index",M$1,$A$4,$A502,101)/100</f>
        <v>0.46225528582615999</v>
      </c>
      <c r="N502" s="32">
        <f>[1]!thsiFinD("ths_int_chg_ratio_index",N$1,$A$4,$A502,101)/100</f>
        <v>0.18432061340124001</v>
      </c>
      <c r="O502" s="33">
        <f t="shared" si="117"/>
        <v>1.6830776064682837</v>
      </c>
      <c r="P502" s="33">
        <f t="shared" si="118"/>
        <v>1.50291465020295</v>
      </c>
      <c r="Q502" s="33">
        <f t="shared" si="119"/>
        <v>1.8632405627336175</v>
      </c>
      <c r="R502" s="33">
        <f t="shared" si="120"/>
        <v>1.4622552858261599</v>
      </c>
      <c r="S502" s="33">
        <f t="shared" si="121"/>
        <v>1.1843206134012401</v>
      </c>
      <c r="T502" s="32">
        <f t="shared" si="129"/>
        <v>-1.4004316680574558E-2</v>
      </c>
      <c r="U502" s="32">
        <f t="shared" si="130"/>
        <v>-1.3517112655324626E-2</v>
      </c>
      <c r="V502" s="32">
        <f t="shared" si="131"/>
        <v>-1.4396951433879646E-2</v>
      </c>
      <c r="W502" s="32">
        <f t="shared" si="132"/>
        <v>-2.1809288862026266E-2</v>
      </c>
      <c r="X502" s="32">
        <f t="shared" si="132"/>
        <v>-9.6841241576034465E-3</v>
      </c>
      <c r="Y502" s="34">
        <f>MAX(O$4:O502)</f>
        <v>1.9141735637114377</v>
      </c>
      <c r="Z502" s="34">
        <f>MAX(P$4:P502)</f>
        <v>1.8284662292802096</v>
      </c>
      <c r="AA502" s="34">
        <f>MAX(Q$4:Q502)</f>
        <v>2.0782292813837224</v>
      </c>
      <c r="AB502" s="34">
        <f>MAX(R$4:R502)</f>
        <v>1.9075656212819299</v>
      </c>
      <c r="AC502" s="34">
        <f>MAX(S$4:S502)</f>
        <v>1.35899867745307</v>
      </c>
      <c r="AD502" s="35">
        <f t="shared" si="125"/>
        <v>-0.12072884174362764</v>
      </c>
      <c r="AE502" s="35">
        <f t="shared" si="126"/>
        <v>-0.17804626296292914</v>
      </c>
      <c r="AF502" s="35">
        <f t="shared" si="127"/>
        <v>-0.10344802692172717</v>
      </c>
      <c r="AG502" s="35">
        <f t="shared" si="128"/>
        <v>-0.23344430749203304</v>
      </c>
      <c r="AH502" s="35">
        <f t="shared" si="128"/>
        <v>-0.12853438855378285</v>
      </c>
    </row>
    <row r="503" spans="1:34">
      <c r="A503" s="28">
        <v>44585</v>
      </c>
      <c r="B503" s="12">
        <f>[1]!thsiFinD("ths_int_chg_ratio_index",B$1,$A$4,$A503,101)</f>
        <v>-8.3131606194999996</v>
      </c>
      <c r="C503" s="12">
        <f>[1]!thsiFinD("ths_int_chg_ratio_index",C$1,$A$4,$A503,101)</f>
        <v>88.845672366933002</v>
      </c>
      <c r="D503" s="12">
        <f>[1]!thsiFinD("ths_int_chg_ratio_index",D$1,$A$4,$A503,101)</f>
        <v>28.244747546246</v>
      </c>
      <c r="E503" s="12">
        <f>[1]!thsiFinD("ths_int_chg_ratio_index",E$1,$A$4,$A503,101)</f>
        <v>98.805848039804005</v>
      </c>
      <c r="F503" s="12">
        <f>[1]!thsiFinD("ths_adjustment_nvg_ratio_fund",F$1,$A$4,$A503,101)</f>
        <v>82.074892572129997</v>
      </c>
      <c r="G503" s="12">
        <f>[1]!thsiFinD("ths_adjustment_nvg_ratio_fund",G$1,$A$4,$A503,101)</f>
        <v>60.556186152099997</v>
      </c>
      <c r="H503" s="12">
        <f>[1]!thsiFinD("ths_adjustment_nvg_ratio_fund",H$1,$A$4,$A503,101)</f>
        <v>81.615384615384997</v>
      </c>
      <c r="I503" s="12">
        <f>[1]!thsiFinD("ths_adjustment_nvg_ratio_fund",I$1,$A$4,$A503,101)</f>
        <v>129.82421875</v>
      </c>
      <c r="J503" s="32">
        <f t="shared" si="122"/>
        <v>0.70206723677887251</v>
      </c>
      <c r="K503" s="45">
        <f t="shared" si="123"/>
        <v>0.51895776833370755</v>
      </c>
      <c r="L503" s="45">
        <f t="shared" si="124"/>
        <v>0.88517670522403746</v>
      </c>
      <c r="M503" s="32">
        <f>[1]!thsiFinD("ths_int_chg_ratio_index",M$1,$A$4,$A503,101)/100</f>
        <v>0.47352399164317999</v>
      </c>
      <c r="N503" s="32">
        <f>[1]!thsiFinD("ths_int_chg_ratio_index",N$1,$A$4,$A503,101)/100</f>
        <v>0.18583008527448999</v>
      </c>
      <c r="O503" s="33">
        <f t="shared" si="117"/>
        <v>1.7020672367788725</v>
      </c>
      <c r="P503" s="33">
        <f t="shared" si="118"/>
        <v>1.5189577683337077</v>
      </c>
      <c r="Q503" s="33">
        <f t="shared" si="119"/>
        <v>1.8851767052240374</v>
      </c>
      <c r="R503" s="33">
        <f t="shared" si="120"/>
        <v>1.4735239916431799</v>
      </c>
      <c r="S503" s="33">
        <f t="shared" si="121"/>
        <v>1.1858300852744901</v>
      </c>
      <c r="T503" s="32">
        <f t="shared" si="129"/>
        <v>1.1282682532052668E-2</v>
      </c>
      <c r="U503" s="32">
        <f t="shared" si="130"/>
        <v>1.0674670134189768E-2</v>
      </c>
      <c r="V503" s="32">
        <f t="shared" si="131"/>
        <v>1.1773113428915849E-2</v>
      </c>
      <c r="W503" s="32">
        <f t="shared" si="132"/>
        <v>7.7063874730007864E-3</v>
      </c>
      <c r="X503" s="32">
        <f t="shared" si="132"/>
        <v>1.2745466524601845E-3</v>
      </c>
      <c r="Y503" s="34">
        <f>MAX(O$4:O503)</f>
        <v>1.9141735637114377</v>
      </c>
      <c r="Z503" s="34">
        <f>MAX(P$4:P503)</f>
        <v>1.8284662292802096</v>
      </c>
      <c r="AA503" s="34">
        <f>MAX(Q$4:Q503)</f>
        <v>2.0782292813837224</v>
      </c>
      <c r="AB503" s="34">
        <f>MAX(R$4:R503)</f>
        <v>1.9075656212819299</v>
      </c>
      <c r="AC503" s="34">
        <f>MAX(S$4:S503)</f>
        <v>1.35899867745307</v>
      </c>
      <c r="AD503" s="35">
        <f t="shared" si="125"/>
        <v>-0.11080830440543077</v>
      </c>
      <c r="AE503" s="35">
        <f t="shared" si="126"/>
        <v>-0.16927217795449379</v>
      </c>
      <c r="AF503" s="35">
        <f t="shared" si="127"/>
        <v>-9.2892818847758352E-2</v>
      </c>
      <c r="AG503" s="35">
        <f t="shared" si="128"/>
        <v>-0.22753693230593219</v>
      </c>
      <c r="AH503" s="35">
        <f t="shared" si="128"/>
        <v>-0.12742366497598001</v>
      </c>
    </row>
    <row r="504" spans="1:34">
      <c r="A504" s="28">
        <v>44586</v>
      </c>
      <c r="B504" s="12">
        <f>[1]!thsiFinD("ths_int_chg_ratio_index",B$1,$A$4,$A504,101)</f>
        <v>-11.809766190478999</v>
      </c>
      <c r="C504" s="12">
        <f>[1]!thsiFinD("ths_int_chg_ratio_index",C$1,$A$4,$A504,101)</f>
        <v>84.790086803294002</v>
      </c>
      <c r="D504" s="12">
        <f>[1]!thsiFinD("ths_int_chg_ratio_index",D$1,$A$4,$A504,101)</f>
        <v>25.230420327708</v>
      </c>
      <c r="E504" s="12">
        <f>[1]!thsiFinD("ths_int_chg_ratio_index",E$1,$A$4,$A504,101)</f>
        <v>94.017959639536997</v>
      </c>
      <c r="F504" s="12">
        <f>[1]!thsiFinD("ths_adjustment_nvg_ratio_fund",F$1,$A$4,$A504,101)</f>
        <v>76.734192756292003</v>
      </c>
      <c r="G504" s="12">
        <f>[1]!thsiFinD("ths_adjustment_nvg_ratio_fund",G$1,$A$4,$A504,101)</f>
        <v>56.242905788876001</v>
      </c>
      <c r="H504" s="12">
        <f>[1]!thsiFinD("ths_adjustment_nvg_ratio_fund",H$1,$A$4,$A504,101)</f>
        <v>77.846153846153996</v>
      </c>
      <c r="I504" s="12">
        <f>[1]!thsiFinD("ths_adjustment_nvg_ratio_fund",I$1,$A$4,$A504,101)</f>
        <v>123.984375</v>
      </c>
      <c r="J504" s="32">
        <f t="shared" si="122"/>
        <v>0.65879540996422747</v>
      </c>
      <c r="K504" s="45">
        <f t="shared" si="123"/>
        <v>0.48057175145015002</v>
      </c>
      <c r="L504" s="45">
        <f t="shared" si="124"/>
        <v>0.83701906847830498</v>
      </c>
      <c r="M504" s="32">
        <f>[1]!thsiFinD("ths_int_chg_ratio_index",M$1,$A$4,$A504,101)/100</f>
        <v>0.43400731466247</v>
      </c>
      <c r="N504" s="32">
        <f>[1]!thsiFinD("ths_int_chg_ratio_index",N$1,$A$4,$A504,101)/100</f>
        <v>0.1558907485904</v>
      </c>
      <c r="O504" s="33">
        <f t="shared" si="117"/>
        <v>1.6587954099642275</v>
      </c>
      <c r="P504" s="33">
        <f t="shared" si="118"/>
        <v>1.48057175145015</v>
      </c>
      <c r="Q504" s="33">
        <f t="shared" si="119"/>
        <v>1.837019068478305</v>
      </c>
      <c r="R504" s="33">
        <f t="shared" si="120"/>
        <v>1.4340073146624701</v>
      </c>
      <c r="S504" s="33">
        <f t="shared" si="121"/>
        <v>1.1558907485904</v>
      </c>
      <c r="T504" s="32">
        <f t="shared" si="129"/>
        <v>-2.5423100732810067E-2</v>
      </c>
      <c r="U504" s="32">
        <f t="shared" si="130"/>
        <v>-2.5271286459574882E-2</v>
      </c>
      <c r="V504" s="32">
        <f t="shared" si="131"/>
        <v>-2.5545423202123274E-2</v>
      </c>
      <c r="W504" s="32">
        <f t="shared" si="132"/>
        <v>-2.6817803581632438E-2</v>
      </c>
      <c r="X504" s="32">
        <f t="shared" si="132"/>
        <v>-2.5247577250631092E-2</v>
      </c>
      <c r="Y504" s="34">
        <f>MAX(O$4:O504)</f>
        <v>1.9141735637114377</v>
      </c>
      <c r="Z504" s="34">
        <f>MAX(P$4:P504)</f>
        <v>1.8284662292802096</v>
      </c>
      <c r="AA504" s="34">
        <f>MAX(Q$4:Q504)</f>
        <v>2.0782292813837224</v>
      </c>
      <c r="AB504" s="34">
        <f>MAX(R$4:R504)</f>
        <v>1.9075656212819299</v>
      </c>
      <c r="AC504" s="34">
        <f>MAX(S$4:S504)</f>
        <v>1.35899867745307</v>
      </c>
      <c r="AD504" s="35">
        <f t="shared" si="125"/>
        <v>-0.13341431445330965</v>
      </c>
      <c r="AE504" s="35">
        <f t="shared" si="126"/>
        <v>-0.19026573871534458</v>
      </c>
      <c r="AF504" s="35">
        <f t="shared" si="127"/>
        <v>-0.11606525567997739</v>
      </c>
      <c r="AG504" s="35">
        <f t="shared" si="128"/>
        <v>-0.24825269512941694</v>
      </c>
      <c r="AH504" s="35">
        <f t="shared" si="128"/>
        <v>-0.1494541034015715</v>
      </c>
    </row>
    <row r="505" spans="1:34">
      <c r="A505" s="28">
        <v>44587</v>
      </c>
      <c r="B505" s="12">
        <f>[1]!thsiFinD("ths_int_chg_ratio_index",B$1,$A$4,$A505,101)</f>
        <v>-11.323552854751</v>
      </c>
      <c r="C505" s="12">
        <f>[1]!thsiFinD("ths_int_chg_ratio_index",C$1,$A$4,$A505,101)</f>
        <v>87.729655745651996</v>
      </c>
      <c r="D505" s="12">
        <f>[1]!thsiFinD("ths_int_chg_ratio_index",D$1,$A$4,$A505,101)</f>
        <v>25.167491498185001</v>
      </c>
      <c r="E505" s="12">
        <f>[1]!thsiFinD("ths_int_chg_ratio_index",E$1,$A$4,$A505,101)</f>
        <v>96.167088375701994</v>
      </c>
      <c r="F505" s="12">
        <f>[1]!thsiFinD("ths_adjustment_nvg_ratio_fund",F$1,$A$4,$A505,101)</f>
        <v>79.251074278698994</v>
      </c>
      <c r="G505" s="12">
        <f>[1]!thsiFinD("ths_adjustment_nvg_ratio_fund",G$1,$A$4,$A505,101)</f>
        <v>58.115777525539002</v>
      </c>
      <c r="H505" s="12">
        <f>[1]!thsiFinD("ths_adjustment_nvg_ratio_fund",H$1,$A$4,$A505,101)</f>
        <v>78</v>
      </c>
      <c r="I505" s="12">
        <f>[1]!thsiFinD("ths_adjustment_nvg_ratio_fund",I$1,$A$4,$A505,101)</f>
        <v>126.23046875</v>
      </c>
      <c r="J505" s="32">
        <f t="shared" si="122"/>
        <v>0.67417250414878249</v>
      </c>
      <c r="K505" s="45">
        <f t="shared" si="123"/>
        <v>0.49435170691197</v>
      </c>
      <c r="L505" s="45">
        <f t="shared" si="124"/>
        <v>0.85399330138559493</v>
      </c>
      <c r="M505" s="32">
        <f>[1]!thsiFinD("ths_int_chg_ratio_index",M$1,$A$4,$A505,101)/100</f>
        <v>0.43262757887801001</v>
      </c>
      <c r="N505" s="32">
        <f>[1]!thsiFinD("ths_int_chg_ratio_index",N$1,$A$4,$A505,101)/100</f>
        <v>0.16384657442196002</v>
      </c>
      <c r="O505" s="33">
        <f t="shared" si="117"/>
        <v>1.6741725041487825</v>
      </c>
      <c r="P505" s="33">
        <f t="shared" si="118"/>
        <v>1.4943517069119701</v>
      </c>
      <c r="Q505" s="33">
        <f t="shared" si="119"/>
        <v>1.8539933013855949</v>
      </c>
      <c r="R505" s="33">
        <f t="shared" si="120"/>
        <v>1.4326275788780101</v>
      </c>
      <c r="S505" s="33">
        <f t="shared" si="121"/>
        <v>1.1638465744219599</v>
      </c>
      <c r="T505" s="32">
        <f t="shared" si="129"/>
        <v>9.2700366134281786E-3</v>
      </c>
      <c r="U505" s="32">
        <f t="shared" si="130"/>
        <v>9.3071851791872717E-3</v>
      </c>
      <c r="V505" s="32">
        <f t="shared" si="131"/>
        <v>9.2400961963614581E-3</v>
      </c>
      <c r="W505" s="32">
        <f t="shared" si="132"/>
        <v>-9.6215393767695723E-4</v>
      </c>
      <c r="X505" s="32">
        <f t="shared" si="132"/>
        <v>6.8828527620470314E-3</v>
      </c>
      <c r="Y505" s="34">
        <f>MAX(O$4:O505)</f>
        <v>1.9141735637114377</v>
      </c>
      <c r="Z505" s="34">
        <f>MAX(P$4:P505)</f>
        <v>1.8284662292802096</v>
      </c>
      <c r="AA505" s="34">
        <f>MAX(Q$4:Q505)</f>
        <v>2.0782292813837224</v>
      </c>
      <c r="AB505" s="34">
        <f>MAX(R$4:R505)</f>
        <v>1.9075656212819299</v>
      </c>
      <c r="AC505" s="34">
        <f>MAX(S$4:S505)</f>
        <v>1.35899867745307</v>
      </c>
      <c r="AD505" s="35">
        <f t="shared" si="125"/>
        <v>-0.12538103341961915</v>
      </c>
      <c r="AE505" s="35">
        <f t="shared" si="126"/>
        <v>-0.18272939199963589</v>
      </c>
      <c r="AF505" s="35">
        <f t="shared" si="127"/>
        <v>-0.10789761361115413</v>
      </c>
      <c r="AG505" s="35">
        <f t="shared" si="128"/>
        <v>-0.24897599175893625</v>
      </c>
      <c r="AH505" s="35">
        <f t="shared" si="128"/>
        <v>-0.14359992122792131</v>
      </c>
    </row>
    <row r="506" spans="1:34">
      <c r="A506" s="28">
        <v>44588</v>
      </c>
      <c r="B506" s="12">
        <f>[1]!thsiFinD("ths_int_chg_ratio_index",B$1,$A$4,$A506,101)</f>
        <v>-13.988184148422</v>
      </c>
      <c r="C506" s="12">
        <f>[1]!thsiFinD("ths_int_chg_ratio_index",C$1,$A$4,$A506,101)</f>
        <v>81.291898893723001</v>
      </c>
      <c r="D506" s="12">
        <f>[1]!thsiFinD("ths_int_chg_ratio_index",D$1,$A$4,$A506,101)</f>
        <v>21.655960822316999</v>
      </c>
      <c r="E506" s="12">
        <f>[1]!thsiFinD("ths_int_chg_ratio_index",E$1,$A$4,$A506,101)</f>
        <v>89.324075901640995</v>
      </c>
      <c r="F506" s="12">
        <f>[1]!thsiFinD("ths_adjustment_nvg_ratio_fund",F$1,$A$4,$A506,101)</f>
        <v>73.173726212399998</v>
      </c>
      <c r="G506" s="12">
        <f>[1]!thsiFinD("ths_adjustment_nvg_ratio_fund",G$1,$A$4,$A506,101)</f>
        <v>54.143019296254003</v>
      </c>
      <c r="H506" s="12">
        <f>[1]!thsiFinD("ths_adjustment_nvg_ratio_fund",H$1,$A$4,$A506,101)</f>
        <v>75.692307692308006</v>
      </c>
      <c r="I506" s="12">
        <f>[1]!thsiFinD("ths_adjustment_nvg_ratio_fund",I$1,$A$4,$A506,101)</f>
        <v>121.171875</v>
      </c>
      <c r="J506" s="32">
        <f t="shared" si="122"/>
        <v>0.62808084958777621</v>
      </c>
      <c r="K506" s="45">
        <f t="shared" si="123"/>
        <v>0.44570937867314747</v>
      </c>
      <c r="L506" s="45">
        <f t="shared" si="124"/>
        <v>0.81045232050240501</v>
      </c>
      <c r="M506" s="32">
        <f>[1]!thsiFinD("ths_int_chg_ratio_index",M$1,$A$4,$A506,101)/100</f>
        <v>0.38706442710121003</v>
      </c>
      <c r="N506" s="32">
        <f>[1]!thsiFinD("ths_int_chg_ratio_index",N$1,$A$4,$A506,101)/100</f>
        <v>0.13926398695929001</v>
      </c>
      <c r="O506" s="33">
        <f t="shared" si="117"/>
        <v>1.6280808495877763</v>
      </c>
      <c r="P506" s="33">
        <f t="shared" si="118"/>
        <v>1.4457093786731474</v>
      </c>
      <c r="Q506" s="33">
        <f t="shared" si="119"/>
        <v>1.810452320502405</v>
      </c>
      <c r="R506" s="33">
        <f t="shared" si="120"/>
        <v>1.38706442710121</v>
      </c>
      <c r="S506" s="33">
        <f t="shared" si="121"/>
        <v>1.13926398695929</v>
      </c>
      <c r="T506" s="32">
        <f t="shared" si="129"/>
        <v>-2.7531006779042189E-2</v>
      </c>
      <c r="U506" s="32">
        <f t="shared" si="130"/>
        <v>-3.2550789759755006E-2</v>
      </c>
      <c r="V506" s="32">
        <f t="shared" si="131"/>
        <v>-2.3484972060389464E-2</v>
      </c>
      <c r="W506" s="32">
        <f t="shared" si="132"/>
        <v>-3.1803905249739528E-2</v>
      </c>
      <c r="X506" s="32">
        <f t="shared" si="132"/>
        <v>-2.1121845441594567E-2</v>
      </c>
      <c r="Y506" s="34">
        <f>MAX(O$4:O506)</f>
        <v>1.9141735637114377</v>
      </c>
      <c r="Z506" s="34">
        <f>MAX(P$4:P506)</f>
        <v>1.8284662292802096</v>
      </c>
      <c r="AA506" s="34">
        <f>MAX(Q$4:Q506)</f>
        <v>2.0782292813837224</v>
      </c>
      <c r="AB506" s="34">
        <f>MAX(R$4:R506)</f>
        <v>1.9075656212819299</v>
      </c>
      <c r="AC506" s="34">
        <f>MAX(S$4:S506)</f>
        <v>1.35899867745307</v>
      </c>
      <c r="AD506" s="35">
        <f t="shared" si="125"/>
        <v>-0.14946017411762247</v>
      </c>
      <c r="AE506" s="35">
        <f t="shared" si="126"/>
        <v>-0.20933219573748296</v>
      </c>
      <c r="AF506" s="35">
        <f t="shared" si="127"/>
        <v>-0.12884861323050301</v>
      </c>
      <c r="AG506" s="35">
        <f t="shared" si="128"/>
        <v>-0.27286148815731459</v>
      </c>
      <c r="AH506" s="35">
        <f t="shared" si="128"/>
        <v>-0.16168867132791453</v>
      </c>
    </row>
    <row r="507" spans="1:34">
      <c r="A507" s="28">
        <v>44589</v>
      </c>
      <c r="B507" s="12">
        <f>[1]!thsiFinD("ths_int_chg_ratio_index",B$1,$A$4,$A507,101)</f>
        <v>-13.301527263304999</v>
      </c>
      <c r="C507" s="12">
        <f>[1]!thsiFinD("ths_int_chg_ratio_index",C$1,$A$4,$A507,101)</f>
        <v>78.328101383049002</v>
      </c>
      <c r="D507" s="12">
        <f>[1]!thsiFinD("ths_int_chg_ratio_index",D$1,$A$4,$A507,101)</f>
        <v>20.544806562249999</v>
      </c>
      <c r="E507" s="12">
        <f>[1]!thsiFinD("ths_int_chg_ratio_index",E$1,$A$4,$A507,101)</f>
        <v>89.417573134001003</v>
      </c>
      <c r="F507" s="12">
        <f>[1]!thsiFinD("ths_adjustment_nvg_ratio_fund",F$1,$A$4,$A507,101)</f>
        <v>72.437077961940005</v>
      </c>
      <c r="G507" s="12">
        <f>[1]!thsiFinD("ths_adjustment_nvg_ratio_fund",G$1,$A$4,$A507,101)</f>
        <v>52.837684449488997</v>
      </c>
      <c r="H507" s="12">
        <f>[1]!thsiFinD("ths_adjustment_nvg_ratio_fund",H$1,$A$4,$A507,101)</f>
        <v>79.461538461537998</v>
      </c>
      <c r="I507" s="12">
        <f>[1]!thsiFinD("ths_adjustment_nvg_ratio_fund",I$1,$A$4,$A507,101)</f>
        <v>117.79296875</v>
      </c>
      <c r="J507" s="32">
        <f t="shared" si="122"/>
        <v>0.6218977792987026</v>
      </c>
      <c r="K507" s="45">
        <f t="shared" si="123"/>
        <v>0.43747238453998749</v>
      </c>
      <c r="L507" s="45">
        <f t="shared" si="124"/>
        <v>0.8063231740574176</v>
      </c>
      <c r="M507" s="32">
        <f>[1]!thsiFinD("ths_int_chg_ratio_index",M$1,$A$4,$A507,101)/100</f>
        <v>0.37039184574488998</v>
      </c>
      <c r="N507" s="32">
        <f>[1]!thsiFinD("ths_int_chg_ratio_index",N$1,$A$4,$A507,101)/100</f>
        <v>0.12763274601606001</v>
      </c>
      <c r="O507" s="33">
        <f t="shared" si="117"/>
        <v>1.6218977792987026</v>
      </c>
      <c r="P507" s="33">
        <f t="shared" si="118"/>
        <v>1.4374723845399875</v>
      </c>
      <c r="Q507" s="33">
        <f t="shared" si="119"/>
        <v>1.8063231740574177</v>
      </c>
      <c r="R507" s="33">
        <f t="shared" si="120"/>
        <v>1.37039184574489</v>
      </c>
      <c r="S507" s="33">
        <f t="shared" si="121"/>
        <v>1.12763274601606</v>
      </c>
      <c r="T507" s="32">
        <f t="shared" si="129"/>
        <v>-3.7977661187030831E-3</v>
      </c>
      <c r="U507" s="32">
        <f t="shared" si="130"/>
        <v>-5.6975449247758103E-3</v>
      </c>
      <c r="V507" s="32">
        <f t="shared" si="131"/>
        <v>-2.2807264230197966E-3</v>
      </c>
      <c r="W507" s="32">
        <f t="shared" si="132"/>
        <v>-1.2020048262043281E-2</v>
      </c>
      <c r="X507" s="32">
        <f t="shared" si="132"/>
        <v>-1.0209434403587125E-2</v>
      </c>
      <c r="Y507" s="34">
        <f>MAX(O$4:O507)</f>
        <v>1.9141735637114377</v>
      </c>
      <c r="Z507" s="34">
        <f>MAX(P$4:P507)</f>
        <v>1.8284662292802096</v>
      </c>
      <c r="AA507" s="34">
        <f>MAX(Q$4:Q507)</f>
        <v>2.0782292813837224</v>
      </c>
      <c r="AB507" s="34">
        <f>MAX(R$4:R507)</f>
        <v>1.9075656212819299</v>
      </c>
      <c r="AC507" s="34">
        <f>MAX(S$4:S507)</f>
        <v>1.35899867745307</v>
      </c>
      <c r="AD507" s="35">
        <f t="shared" si="125"/>
        <v>-0.15269032545096617</v>
      </c>
      <c r="AE507" s="35">
        <f t="shared" si="126"/>
        <v>-0.2138370610728425</v>
      </c>
      <c r="AF507" s="35">
        <f t="shared" si="127"/>
        <v>-0.13083547121675854</v>
      </c>
      <c r="AG507" s="35">
        <f t="shared" si="128"/>
        <v>-0.281601728162854</v>
      </c>
      <c r="AH507" s="35">
        <f t="shared" si="128"/>
        <v>-0.17024735584777617</v>
      </c>
    </row>
    <row r="508" spans="1:34">
      <c r="A508" s="28">
        <v>44599</v>
      </c>
      <c r="B508" s="12">
        <f>[1]!thsiFinD("ths_int_chg_ratio_index",B$1,$A$4,$A508,101)</f>
        <v>-13.152576853515001</v>
      </c>
      <c r="C508" s="12">
        <f>[1]!thsiFinD("ths_int_chg_ratio_index",C$1,$A$4,$A508,101)</f>
        <v>80.220253721215997</v>
      </c>
      <c r="D508" s="12">
        <f>[1]!thsiFinD("ths_int_chg_ratio_index",D$1,$A$4,$A508,101)</f>
        <v>20.975776372298998</v>
      </c>
      <c r="E508" s="12">
        <f>[1]!thsiFinD("ths_int_chg_ratio_index",E$1,$A$4,$A508,101)</f>
        <v>89.897218099534001</v>
      </c>
      <c r="F508" s="12">
        <f>[1]!thsiFinD("ths_adjustment_nvg_ratio_fund",F$1,$A$4,$A508,101)</f>
        <v>72.375690607734995</v>
      </c>
      <c r="G508" s="12">
        <f>[1]!thsiFinD("ths_adjustment_nvg_ratio_fund",G$1,$A$4,$A508,101)</f>
        <v>52.610669693529999</v>
      </c>
      <c r="H508" s="12">
        <f>[1]!thsiFinD("ths_adjustment_nvg_ratio_fund",H$1,$A$4,$A508,101)</f>
        <v>80.769230769231001</v>
      </c>
      <c r="I508" s="12">
        <f>[1]!thsiFinD("ths_adjustment_nvg_ratio_fund",I$1,$A$4,$A508,101)</f>
        <v>116.494140625</v>
      </c>
      <c r="J508" s="32">
        <f t="shared" si="122"/>
        <v>0.62523800379378747</v>
      </c>
      <c r="K508" s="45">
        <f t="shared" si="123"/>
        <v>0.44485167834883499</v>
      </c>
      <c r="L508" s="45">
        <f t="shared" si="124"/>
        <v>0.80562432923873994</v>
      </c>
      <c r="M508" s="32">
        <f>[1]!thsiFinD("ths_int_chg_ratio_index",M$1,$A$4,$A508,101)/100</f>
        <v>0.37730479813311002</v>
      </c>
      <c r="N508" s="32">
        <f>[1]!thsiFinD("ths_int_chg_ratio_index",N$1,$A$4,$A508,101)/100</f>
        <v>0.14479375000014</v>
      </c>
      <c r="O508" s="33">
        <f t="shared" si="117"/>
        <v>1.6252380037937875</v>
      </c>
      <c r="P508" s="33">
        <f t="shared" si="118"/>
        <v>1.444851678348835</v>
      </c>
      <c r="Q508" s="33">
        <f t="shared" si="119"/>
        <v>1.8056243292387399</v>
      </c>
      <c r="R508" s="33">
        <f t="shared" si="120"/>
        <v>1.3773047981331099</v>
      </c>
      <c r="S508" s="33">
        <f t="shared" si="121"/>
        <v>1.1447937500001399</v>
      </c>
      <c r="T508" s="32">
        <f t="shared" si="129"/>
        <v>2.0594543859164816E-3</v>
      </c>
      <c r="U508" s="32">
        <f t="shared" si="130"/>
        <v>5.1335203988693845E-3</v>
      </c>
      <c r="V508" s="32">
        <f t="shared" si="131"/>
        <v>-3.8688803239350644E-4</v>
      </c>
      <c r="W508" s="32">
        <f t="shared" si="132"/>
        <v>5.0445078243019914E-3</v>
      </c>
      <c r="X508" s="32">
        <f t="shared" si="132"/>
        <v>1.5218610886132966E-2</v>
      </c>
      <c r="Y508" s="34">
        <f>MAX(O$4:O508)</f>
        <v>1.9141735637114377</v>
      </c>
      <c r="Z508" s="34">
        <f>MAX(P$4:P508)</f>
        <v>1.8284662292802096</v>
      </c>
      <c r="AA508" s="34">
        <f>MAX(Q$4:Q508)</f>
        <v>2.0782292813837224</v>
      </c>
      <c r="AB508" s="34">
        <f>MAX(R$4:R508)</f>
        <v>1.9075656212819299</v>
      </c>
      <c r="AC508" s="34">
        <f>MAX(S$4:S508)</f>
        <v>1.35899867745307</v>
      </c>
      <c r="AD508" s="35">
        <f t="shared" si="125"/>
        <v>-0.1509453298254867</v>
      </c>
      <c r="AE508" s="35">
        <f t="shared" si="126"/>
        <v>-0.20980127758902478</v>
      </c>
      <c r="AF508" s="35">
        <f t="shared" si="127"/>
        <v>-0.13117174057112568</v>
      </c>
      <c r="AG508" s="35">
        <f t="shared" si="128"/>
        <v>-0.27797776245960648</v>
      </c>
      <c r="AH508" s="35">
        <f t="shared" si="128"/>
        <v>-0.15761967322468362</v>
      </c>
    </row>
    <row r="509" spans="1:34">
      <c r="A509" s="28">
        <v>44600</v>
      </c>
      <c r="B509" s="12">
        <f>[1]!thsiFinD("ths_int_chg_ratio_index",B$1,$A$4,$A509,101)</f>
        <v>-12.78671177945</v>
      </c>
      <c r="C509" s="12">
        <f>[1]!thsiFinD("ths_int_chg_ratio_index",C$1,$A$4,$A509,101)</f>
        <v>75.082602284426997</v>
      </c>
      <c r="D509" s="12">
        <f>[1]!thsiFinD("ths_int_chg_ratio_index",D$1,$A$4,$A509,101)</f>
        <v>18.076548993580001</v>
      </c>
      <c r="E509" s="12">
        <f>[1]!thsiFinD("ths_int_chg_ratio_index",E$1,$A$4,$A509,101)</f>
        <v>84.117551236444001</v>
      </c>
      <c r="F509" s="12">
        <f>[1]!thsiFinD("ths_adjustment_nvg_ratio_fund",F$1,$A$4,$A509,101)</f>
        <v>68.753836709637994</v>
      </c>
      <c r="G509" s="12">
        <f>[1]!thsiFinD("ths_adjustment_nvg_ratio_fund",G$1,$A$4,$A509,101)</f>
        <v>48.637911464245001</v>
      </c>
      <c r="H509" s="12">
        <f>[1]!thsiFinD("ths_adjustment_nvg_ratio_fund",H$1,$A$4,$A509,101)</f>
        <v>84.615384615384997</v>
      </c>
      <c r="I509" s="12">
        <f>[1]!thsiFinD("ths_adjustment_nvg_ratio_fund",I$1,$A$4,$A509,101)</f>
        <v>107.548828125</v>
      </c>
      <c r="J509" s="32">
        <f t="shared" si="122"/>
        <v>0.59255743956158624</v>
      </c>
      <c r="K509" s="45">
        <f t="shared" si="123"/>
        <v>0.41122497683750253</v>
      </c>
      <c r="L509" s="45">
        <f t="shared" si="124"/>
        <v>0.77388990228567001</v>
      </c>
      <c r="M509" s="32">
        <f>[1]!thsiFinD("ths_int_chg_ratio_index",M$1,$A$4,$A509,101)/100</f>
        <v>0.35340270628824</v>
      </c>
      <c r="N509" s="32">
        <f>[1]!thsiFinD("ths_int_chg_ratio_index",N$1,$A$4,$A509,101)/100</f>
        <v>0.14264070449052998</v>
      </c>
      <c r="O509" s="33">
        <f t="shared" si="117"/>
        <v>1.5925574395615862</v>
      </c>
      <c r="P509" s="33">
        <f t="shared" si="118"/>
        <v>1.4112249768375025</v>
      </c>
      <c r="Q509" s="33">
        <f t="shared" si="119"/>
        <v>1.77388990228567</v>
      </c>
      <c r="R509" s="33">
        <f t="shared" si="120"/>
        <v>1.3534027062882399</v>
      </c>
      <c r="S509" s="33">
        <f t="shared" si="121"/>
        <v>1.14264070449053</v>
      </c>
      <c r="T509" s="32">
        <f t="shared" si="129"/>
        <v>-2.0108171329931479E-2</v>
      </c>
      <c r="U509" s="32">
        <f t="shared" si="130"/>
        <v>-2.3273462608813134E-2</v>
      </c>
      <c r="V509" s="32">
        <f t="shared" si="131"/>
        <v>-1.7575320867796118E-2</v>
      </c>
      <c r="W509" s="32">
        <f t="shared" si="132"/>
        <v>-1.7354250037659447E-2</v>
      </c>
      <c r="X509" s="32">
        <f t="shared" si="132"/>
        <v>-1.8807278687621443E-3</v>
      </c>
      <c r="Y509" s="34">
        <f>MAX(O$4:O509)</f>
        <v>1.9141735637114377</v>
      </c>
      <c r="Z509" s="34">
        <f>MAX(P$4:P509)</f>
        <v>1.8284662292802096</v>
      </c>
      <c r="AA509" s="34">
        <f>MAX(Q$4:Q509)</f>
        <v>2.0782292813837224</v>
      </c>
      <c r="AB509" s="34">
        <f>MAX(R$4:R509)</f>
        <v>1.9075656212819299</v>
      </c>
      <c r="AC509" s="34">
        <f>MAX(S$4:S509)</f>
        <v>1.35899867745307</v>
      </c>
      <c r="AD509" s="35">
        <f t="shared" si="125"/>
        <v>-0.16801826660183417</v>
      </c>
      <c r="AE509" s="35">
        <f t="shared" si="126"/>
        <v>-0.2281919380085885</v>
      </c>
      <c r="AF509" s="35">
        <f t="shared" si="127"/>
        <v>-0.1464416760095969</v>
      </c>
      <c r="AG509" s="35">
        <f t="shared" si="128"/>
        <v>-0.29050791690263278</v>
      </c>
      <c r="AH509" s="35">
        <f t="shared" si="128"/>
        <v>-0.15920396138134685</v>
      </c>
    </row>
    <row r="510" spans="1:34">
      <c r="A510" s="28">
        <v>44601</v>
      </c>
      <c r="B510" s="12">
        <f>[1]!thsiFinD("ths_int_chg_ratio_index",B$1,$A$4,$A510,101)</f>
        <v>-11.055239436476</v>
      </c>
      <c r="C510" s="12">
        <f>[1]!thsiFinD("ths_int_chg_ratio_index",C$1,$A$4,$A510,101)</f>
        <v>76.209865530347997</v>
      </c>
      <c r="D510" s="12">
        <f>[1]!thsiFinD("ths_int_chg_ratio_index",D$1,$A$4,$A510,101)</f>
        <v>18.687704920765999</v>
      </c>
      <c r="E510" s="12">
        <f>[1]!thsiFinD("ths_int_chg_ratio_index",E$1,$A$4,$A510,101)</f>
        <v>86.398045795949002</v>
      </c>
      <c r="F510" s="12">
        <f>[1]!thsiFinD("ths_adjustment_nvg_ratio_fund",F$1,$A$4,$A510,101)</f>
        <v>71.270718232044004</v>
      </c>
      <c r="G510" s="12">
        <f>[1]!thsiFinD("ths_adjustment_nvg_ratio_fund",G$1,$A$4,$A510,101)</f>
        <v>50.908059023836998</v>
      </c>
      <c r="H510" s="12">
        <f>[1]!thsiFinD("ths_adjustment_nvg_ratio_fund",H$1,$A$4,$A510,101)</f>
        <v>92</v>
      </c>
      <c r="I510" s="12">
        <f>[1]!thsiFinD("ths_adjustment_nvg_ratio_fund",I$1,$A$4,$A510,101)</f>
        <v>109.62890625</v>
      </c>
      <c r="J510" s="32">
        <f t="shared" si="122"/>
        <v>0.617560075395585</v>
      </c>
      <c r="K510" s="45">
        <f t="shared" si="123"/>
        <v>0.42560094202646753</v>
      </c>
      <c r="L510" s="45">
        <f t="shared" si="124"/>
        <v>0.80951920876470251</v>
      </c>
      <c r="M510" s="32">
        <f>[1]!thsiFinD("ths_int_chg_ratio_index",M$1,$A$4,$A510,101)/100</f>
        <v>0.36590274294954001</v>
      </c>
      <c r="N510" s="32">
        <f>[1]!thsiFinD("ths_int_chg_ratio_index",N$1,$A$4,$A510,101)/100</f>
        <v>0.15488011941086</v>
      </c>
      <c r="O510" s="33">
        <f t="shared" si="117"/>
        <v>1.617560075395585</v>
      </c>
      <c r="P510" s="33">
        <f t="shared" si="118"/>
        <v>1.4256009420264675</v>
      </c>
      <c r="Q510" s="33">
        <f t="shared" si="119"/>
        <v>1.8095192087647025</v>
      </c>
      <c r="R510" s="33">
        <f t="shared" si="120"/>
        <v>1.3659027429495401</v>
      </c>
      <c r="S510" s="33">
        <f t="shared" si="121"/>
        <v>1.15488011941086</v>
      </c>
      <c r="T510" s="32">
        <f t="shared" si="129"/>
        <v>1.5699676013495534E-2</v>
      </c>
      <c r="U510" s="32">
        <f t="shared" si="130"/>
        <v>1.0186869864775794E-2</v>
      </c>
      <c r="V510" s="32">
        <f t="shared" si="131"/>
        <v>2.0085410280042737E-2</v>
      </c>
      <c r="W510" s="32">
        <f t="shared" si="132"/>
        <v>9.2360068464634182E-3</v>
      </c>
      <c r="X510" s="32">
        <f t="shared" si="132"/>
        <v>1.0711516640558694E-2</v>
      </c>
      <c r="Y510" s="34">
        <f>MAX(O$4:O510)</f>
        <v>1.9141735637114377</v>
      </c>
      <c r="Z510" s="34">
        <f>MAX(P$4:P510)</f>
        <v>1.8284662292802096</v>
      </c>
      <c r="AA510" s="34">
        <f>MAX(Q$4:Q510)</f>
        <v>2.0782292813837224</v>
      </c>
      <c r="AB510" s="34">
        <f>MAX(R$4:R510)</f>
        <v>1.9075656212819299</v>
      </c>
      <c r="AC510" s="34">
        <f>MAX(S$4:S510)</f>
        <v>1.35899867745307</v>
      </c>
      <c r="AD510" s="35">
        <f t="shared" si="125"/>
        <v>-0.15495642293833667</v>
      </c>
      <c r="AE510" s="35">
        <f t="shared" si="126"/>
        <v>-0.22032962972049708</v>
      </c>
      <c r="AF510" s="35">
        <f t="shared" si="127"/>
        <v>-0.12929760687430403</v>
      </c>
      <c r="AG510" s="35">
        <f t="shared" si="128"/>
        <v>-0.28395504316563402</v>
      </c>
      <c r="AH510" s="35">
        <f t="shared" si="128"/>
        <v>-0.15019776062236734</v>
      </c>
    </row>
    <row r="511" spans="1:34">
      <c r="A511" s="28">
        <v>44602</v>
      </c>
      <c r="B511" s="12">
        <f>[1]!thsiFinD("ths_int_chg_ratio_index",B$1,$A$4,$A511,101)</f>
        <v>-11.668427896415</v>
      </c>
      <c r="C511" s="12">
        <f>[1]!thsiFinD("ths_int_chg_ratio_index",C$1,$A$4,$A511,101)</f>
        <v>76.417576629162994</v>
      </c>
      <c r="D511" s="12">
        <f>[1]!thsiFinD("ths_int_chg_ratio_index",D$1,$A$4,$A511,101)</f>
        <v>16.521539076185</v>
      </c>
      <c r="E511" s="12">
        <f>[1]!thsiFinD("ths_int_chg_ratio_index",E$1,$A$4,$A511,101)</f>
        <v>81.922610677967</v>
      </c>
      <c r="F511" s="12">
        <f>[1]!thsiFinD("ths_adjustment_nvg_ratio_fund",F$1,$A$4,$A511,101)</f>
        <v>69.244935543278004</v>
      </c>
      <c r="G511" s="12">
        <f>[1]!thsiFinD("ths_adjustment_nvg_ratio_fund",G$1,$A$4,$A511,101)</f>
        <v>49.716231555051003</v>
      </c>
      <c r="H511" s="12">
        <f>[1]!thsiFinD("ths_adjustment_nvg_ratio_fund",H$1,$A$4,$A511,101)</f>
        <v>99.153846153846004</v>
      </c>
      <c r="I511" s="12">
        <f>[1]!thsiFinD("ths_adjustment_nvg_ratio_fund",I$1,$A$4,$A511,101)</f>
        <v>105.908203125</v>
      </c>
      <c r="J511" s="32">
        <f t="shared" si="122"/>
        <v>0.60902064358009378</v>
      </c>
      <c r="K511" s="45">
        <f t="shared" si="123"/>
        <v>0.40798324621725002</v>
      </c>
      <c r="L511" s="45">
        <f t="shared" si="124"/>
        <v>0.81005804094293754</v>
      </c>
      <c r="M511" s="32">
        <f>[1]!thsiFinD("ths_int_chg_ratio_index",M$1,$A$4,$A511,101)/100</f>
        <v>0.34834393578114003</v>
      </c>
      <c r="N511" s="32">
        <f>[1]!thsiFinD("ths_int_chg_ratio_index",N$1,$A$4,$A511,101)/100</f>
        <v>0.15247070850931999</v>
      </c>
      <c r="O511" s="33">
        <f t="shared" si="117"/>
        <v>1.6090206435800938</v>
      </c>
      <c r="P511" s="33">
        <f t="shared" si="118"/>
        <v>1.4079832462172499</v>
      </c>
      <c r="Q511" s="33">
        <f t="shared" si="119"/>
        <v>1.8100580409429377</v>
      </c>
      <c r="R511" s="33">
        <f t="shared" si="120"/>
        <v>1.34834393578114</v>
      </c>
      <c r="S511" s="33">
        <f t="shared" si="121"/>
        <v>1.15247070850932</v>
      </c>
      <c r="T511" s="32">
        <f t="shared" si="129"/>
        <v>-5.2792053571196762E-3</v>
      </c>
      <c r="U511" s="32">
        <f t="shared" si="130"/>
        <v>-1.2358083731464409E-2</v>
      </c>
      <c r="V511" s="32">
        <f t="shared" si="131"/>
        <v>2.9777643454975689E-4</v>
      </c>
      <c r="W511" s="32">
        <f t="shared" si="132"/>
        <v>-1.2855093277346685E-2</v>
      </c>
      <c r="X511" s="32">
        <f t="shared" si="132"/>
        <v>-2.0862865859784252E-3</v>
      </c>
      <c r="Y511" s="34">
        <f>MAX(O$4:O511)</f>
        <v>1.9141735637114377</v>
      </c>
      <c r="Z511" s="34">
        <f>MAX(P$4:P511)</f>
        <v>1.8284662292802096</v>
      </c>
      <c r="AA511" s="34">
        <f>MAX(Q$4:Q511)</f>
        <v>2.0782292813837224</v>
      </c>
      <c r="AB511" s="34">
        <f>MAX(R$4:R511)</f>
        <v>1.9075656212819299</v>
      </c>
      <c r="AC511" s="34">
        <f>MAX(S$4:S511)</f>
        <v>1.35899867745307</v>
      </c>
      <c r="AD511" s="35">
        <f t="shared" si="125"/>
        <v>-0.15941758151736019</v>
      </c>
      <c r="AE511" s="35">
        <f t="shared" si="126"/>
        <v>-0.22996486143935302</v>
      </c>
      <c r="AF511" s="35">
        <f t="shared" si="127"/>
        <v>-0.12903833222012517</v>
      </c>
      <c r="AG511" s="35">
        <f t="shared" si="128"/>
        <v>-0.29315986787651349</v>
      </c>
      <c r="AH511" s="35">
        <f t="shared" si="128"/>
        <v>-0.15197069163511534</v>
      </c>
    </row>
    <row r="512" spans="1:34">
      <c r="A512" s="28">
        <v>44603</v>
      </c>
      <c r="B512" s="12">
        <f>[1]!thsiFinD("ths_int_chg_ratio_index",B$1,$A$4,$A512,101)</f>
        <v>-13.261968106311</v>
      </c>
      <c r="C512" s="12">
        <f>[1]!thsiFinD("ths_int_chg_ratio_index",C$1,$A$4,$A512,101)</f>
        <v>73.072821674881993</v>
      </c>
      <c r="D512" s="12">
        <f>[1]!thsiFinD("ths_int_chg_ratio_index",D$1,$A$4,$A512,101)</f>
        <v>14.696750118709</v>
      </c>
      <c r="E512" s="12">
        <f>[1]!thsiFinD("ths_int_chg_ratio_index",E$1,$A$4,$A512,101)</f>
        <v>76.288745371489995</v>
      </c>
      <c r="F512" s="12">
        <f>[1]!thsiFinD("ths_adjustment_nvg_ratio_fund",F$1,$A$4,$A512,101)</f>
        <v>63.167587476980003</v>
      </c>
      <c r="G512" s="12">
        <f>[1]!thsiFinD("ths_adjustment_nvg_ratio_fund",G$1,$A$4,$A512,101)</f>
        <v>45.800227014755997</v>
      </c>
      <c r="H512" s="12">
        <f>[1]!thsiFinD("ths_adjustment_nvg_ratio_fund",H$1,$A$4,$A512,101)</f>
        <v>96.153846153846004</v>
      </c>
      <c r="I512" s="12">
        <f>[1]!thsiFinD("ths_adjustment_nvg_ratio_fund",I$1,$A$4,$A512,101)</f>
        <v>103.408203125</v>
      </c>
      <c r="J512" s="32">
        <f t="shared" si="122"/>
        <v>0.57415776603669</v>
      </c>
      <c r="K512" s="45">
        <f t="shared" si="123"/>
        <v>0.37699087264692493</v>
      </c>
      <c r="L512" s="45">
        <f t="shared" si="124"/>
        <v>0.77132465942645501</v>
      </c>
      <c r="M512" s="32">
        <f>[1]!thsiFinD("ths_int_chg_ratio_index",M$1,$A$4,$A512,101)/100</f>
        <v>0.31511530711904001</v>
      </c>
      <c r="N512" s="32">
        <f>[1]!thsiFinD("ths_int_chg_ratio_index",N$1,$A$4,$A512,101)/100</f>
        <v>0.14135915391082998</v>
      </c>
      <c r="O512" s="33">
        <f t="shared" si="117"/>
        <v>1.5741577660366901</v>
      </c>
      <c r="P512" s="33">
        <f t="shared" si="118"/>
        <v>1.3769908726469249</v>
      </c>
      <c r="Q512" s="33">
        <f t="shared" si="119"/>
        <v>1.7713246594264551</v>
      </c>
      <c r="R512" s="33">
        <f t="shared" si="120"/>
        <v>1.31511530711904</v>
      </c>
      <c r="S512" s="33">
        <f t="shared" si="121"/>
        <v>1.1413591539108299</v>
      </c>
      <c r="T512" s="32">
        <f t="shared" si="129"/>
        <v>-2.1667141240545695E-2</v>
      </c>
      <c r="U512" s="32">
        <f t="shared" si="130"/>
        <v>-2.2011890875541673E-2</v>
      </c>
      <c r="V512" s="32">
        <f t="shared" si="131"/>
        <v>-2.1398972099427649E-2</v>
      </c>
      <c r="W512" s="32">
        <f t="shared" si="132"/>
        <v>-2.464403019163619E-2</v>
      </c>
      <c r="X512" s="32">
        <f t="shared" si="132"/>
        <v>-9.6415071692906862E-3</v>
      </c>
      <c r="Y512" s="34">
        <f>MAX(O$4:O512)</f>
        <v>1.9141735637114377</v>
      </c>
      <c r="Z512" s="34">
        <f>MAX(P$4:P512)</f>
        <v>1.8284662292802096</v>
      </c>
      <c r="AA512" s="34">
        <f>MAX(Q$4:Q512)</f>
        <v>2.0782292813837224</v>
      </c>
      <c r="AB512" s="34">
        <f>MAX(R$4:R512)</f>
        <v>1.9075656212819299</v>
      </c>
      <c r="AC512" s="34">
        <f>MAX(S$4:S512)</f>
        <v>1.35899867745307</v>
      </c>
      <c r="AD512" s="35">
        <f t="shared" si="125"/>
        <v>-0.17763059950294302</v>
      </c>
      <c r="AE512" s="35">
        <f t="shared" si="126"/>
        <v>-0.2469147908796826</v>
      </c>
      <c r="AF512" s="35">
        <f t="shared" si="127"/>
        <v>-0.14767601664861763</v>
      </c>
      <c r="AG512" s="35">
        <f t="shared" si="128"/>
        <v>-0.31057925743322479</v>
      </c>
      <c r="AH512" s="35">
        <f t="shared" si="128"/>
        <v>-0.160146972291484</v>
      </c>
    </row>
    <row r="513" spans="1:34">
      <c r="A513" s="28">
        <v>44606</v>
      </c>
      <c r="B513" s="12">
        <f>[1]!thsiFinD("ths_int_chg_ratio_index",B$1,$A$4,$A513,101)</f>
        <v>-13.684037320463</v>
      </c>
      <c r="C513" s="12">
        <f>[1]!thsiFinD("ths_int_chg_ratio_index",C$1,$A$4,$A513,101)</f>
        <v>72.032983362684007</v>
      </c>
      <c r="D513" s="12">
        <f>[1]!thsiFinD("ths_int_chg_ratio_index",D$1,$A$4,$A513,101)</f>
        <v>14.682285411906999</v>
      </c>
      <c r="E513" s="12">
        <f>[1]!thsiFinD("ths_int_chg_ratio_index",E$1,$A$4,$A513,101)</f>
        <v>75.341412573257003</v>
      </c>
      <c r="F513" s="12">
        <f>[1]!thsiFinD("ths_adjustment_nvg_ratio_fund",F$1,$A$4,$A513,101)</f>
        <v>62.246777163904</v>
      </c>
      <c r="G513" s="12">
        <f>[1]!thsiFinD("ths_adjustment_nvg_ratio_fund",G$1,$A$4,$A513,101)</f>
        <v>44.551645856980997</v>
      </c>
      <c r="H513" s="12">
        <f>[1]!thsiFinD("ths_adjustment_nvg_ratio_fund",H$1,$A$4,$A513,101)</f>
        <v>92.230769230768999</v>
      </c>
      <c r="I513" s="12">
        <f>[1]!thsiFinD("ths_adjustment_nvg_ratio_fund",I$1,$A$4,$A513,101)</f>
        <v>105.419921875</v>
      </c>
      <c r="J513" s="32">
        <f t="shared" si="122"/>
        <v>0.56602719769254872</v>
      </c>
      <c r="K513" s="45">
        <f t="shared" si="123"/>
        <v>0.37093161006846254</v>
      </c>
      <c r="L513" s="45">
        <f t="shared" si="124"/>
        <v>0.76112278531663491</v>
      </c>
      <c r="M513" s="32">
        <f>[1]!thsiFinD("ths_int_chg_ratio_index",M$1,$A$4,$A513,101)/100</f>
        <v>0.31185900161994001</v>
      </c>
      <c r="N513" s="32">
        <f>[1]!thsiFinD("ths_int_chg_ratio_index",N$1,$A$4,$A513,101)/100</f>
        <v>0.12997506569608</v>
      </c>
      <c r="O513" s="33">
        <f t="shared" si="117"/>
        <v>1.5660271976925486</v>
      </c>
      <c r="P513" s="33">
        <f t="shared" si="118"/>
        <v>1.3709316100684625</v>
      </c>
      <c r="Q513" s="33">
        <f t="shared" si="119"/>
        <v>1.7611227853166349</v>
      </c>
      <c r="R513" s="33">
        <f t="shared" si="120"/>
        <v>1.3118590016199401</v>
      </c>
      <c r="S513" s="33">
        <f t="shared" si="121"/>
        <v>1.1299750656960801</v>
      </c>
      <c r="T513" s="32">
        <f t="shared" si="129"/>
        <v>-5.1650276227471759E-3</v>
      </c>
      <c r="U513" s="32">
        <f t="shared" si="130"/>
        <v>-4.4003650995992905E-3</v>
      </c>
      <c r="V513" s="32">
        <f t="shared" si="131"/>
        <v>-5.759460331300037E-3</v>
      </c>
      <c r="W513" s="32">
        <f t="shared" si="132"/>
        <v>-2.4760608301589437E-3</v>
      </c>
      <c r="X513" s="32">
        <f t="shared" si="132"/>
        <v>-9.974150709478713E-3</v>
      </c>
      <c r="Y513" s="34">
        <f>MAX(O$4:O513)</f>
        <v>1.9141735637114377</v>
      </c>
      <c r="Z513" s="34">
        <f>MAX(P$4:P513)</f>
        <v>1.8284662292802096</v>
      </c>
      <c r="AA513" s="34">
        <f>MAX(Q$4:Q513)</f>
        <v>2.0782292813837224</v>
      </c>
      <c r="AB513" s="34">
        <f>MAX(R$4:R513)</f>
        <v>1.9075656212819299</v>
      </c>
      <c r="AC513" s="34">
        <f>MAX(S$4:S513)</f>
        <v>1.35899867745307</v>
      </c>
      <c r="AD513" s="35">
        <f t="shared" si="125"/>
        <v>-0.18187816017261238</v>
      </c>
      <c r="AE513" s="35">
        <f t="shared" si="126"/>
        <v>-0.25022864075092011</v>
      </c>
      <c r="AF513" s="35">
        <f t="shared" si="127"/>
        <v>-0.15258494282014556</v>
      </c>
      <c r="AG513" s="35">
        <f t="shared" si="128"/>
        <v>-0.31228630512939348</v>
      </c>
      <c r="AH513" s="35">
        <f t="shared" si="128"/>
        <v>-0.16852379296366071</v>
      </c>
    </row>
    <row r="514" spans="1:34">
      <c r="A514" s="28">
        <v>44607</v>
      </c>
      <c r="B514" s="12">
        <f>[1]!thsiFinD("ths_int_chg_ratio_index",B$1,$A$4,$A514,101)</f>
        <v>-12.101570031572001</v>
      </c>
      <c r="C514" s="12">
        <f>[1]!thsiFinD("ths_int_chg_ratio_index",C$1,$A$4,$A514,101)</f>
        <v>78.608862823470005</v>
      </c>
      <c r="D514" s="12">
        <f>[1]!thsiFinD("ths_int_chg_ratio_index",D$1,$A$4,$A514,101)</f>
        <v>17.985357597953001</v>
      </c>
      <c r="E514" s="12">
        <f>[1]!thsiFinD("ths_int_chg_ratio_index",E$1,$A$4,$A514,101)</f>
        <v>81.269177439036994</v>
      </c>
      <c r="F514" s="12">
        <f>[1]!thsiFinD("ths_adjustment_nvg_ratio_fund",F$1,$A$4,$A514,101)</f>
        <v>66.359729895640996</v>
      </c>
      <c r="G514" s="12">
        <f>[1]!thsiFinD("ths_adjustment_nvg_ratio_fund",G$1,$A$4,$A514,101)</f>
        <v>49.262202043133001</v>
      </c>
      <c r="H514" s="12">
        <f>[1]!thsiFinD("ths_adjustment_nvg_ratio_fund",H$1,$A$4,$A514,101)</f>
        <v>91.384615384615003</v>
      </c>
      <c r="I514" s="12">
        <f>[1]!thsiFinD("ths_adjustment_nvg_ratio_fund",I$1,$A$4,$A514,101)</f>
        <v>113.291015625</v>
      </c>
      <c r="J514" s="32">
        <f t="shared" si="122"/>
        <v>0.6075742384715962</v>
      </c>
      <c r="K514" s="45">
        <f t="shared" si="123"/>
        <v>0.41440456957221999</v>
      </c>
      <c r="L514" s="45">
        <f t="shared" si="124"/>
        <v>0.80074390737097245</v>
      </c>
      <c r="M514" s="32">
        <f>[1]!thsiFinD("ths_int_chg_ratio_index",M$1,$A$4,$A514,101)/100</f>
        <v>0.34605724832996004</v>
      </c>
      <c r="N514" s="32">
        <f>[1]!thsiFinD("ths_int_chg_ratio_index",N$1,$A$4,$A514,101)/100</f>
        <v>0.14172752225853999</v>
      </c>
      <c r="O514" s="33">
        <f t="shared" si="117"/>
        <v>1.6075742384715963</v>
      </c>
      <c r="P514" s="33">
        <f t="shared" si="118"/>
        <v>1.41440456957222</v>
      </c>
      <c r="Q514" s="33">
        <f t="shared" si="119"/>
        <v>1.8007439073709723</v>
      </c>
      <c r="R514" s="33">
        <f t="shared" si="120"/>
        <v>1.34605724832996</v>
      </c>
      <c r="S514" s="33">
        <f t="shared" si="121"/>
        <v>1.1417275222585399</v>
      </c>
      <c r="T514" s="32">
        <f t="shared" si="129"/>
        <v>2.6530216614542024E-2</v>
      </c>
      <c r="U514" s="32">
        <f t="shared" si="130"/>
        <v>3.1710523839760807E-2</v>
      </c>
      <c r="V514" s="32">
        <f t="shared" si="131"/>
        <v>2.2497648877567444E-2</v>
      </c>
      <c r="W514" s="32">
        <f t="shared" si="132"/>
        <v>2.6068538362575833E-2</v>
      </c>
      <c r="X514" s="32">
        <f t="shared" si="132"/>
        <v>1.040063353541365E-2</v>
      </c>
      <c r="Y514" s="34">
        <f>MAX(O$4:O514)</f>
        <v>1.9141735637114377</v>
      </c>
      <c r="Z514" s="34">
        <f>MAX(P$4:P514)</f>
        <v>1.8284662292802096</v>
      </c>
      <c r="AA514" s="34">
        <f>MAX(Q$4:Q514)</f>
        <v>2.0782292813837224</v>
      </c>
      <c r="AB514" s="34">
        <f>MAX(R$4:R514)</f>
        <v>1.9075656212819299</v>
      </c>
      <c r="AC514" s="34">
        <f>MAX(S$4:S514)</f>
        <v>1.35899867745307</v>
      </c>
      <c r="AD514" s="35">
        <f t="shared" si="125"/>
        <v>-0.16017321054490397</v>
      </c>
      <c r="AE514" s="35">
        <f t="shared" si="126"/>
        <v>-0.22645299818908238</v>
      </c>
      <c r="AF514" s="35">
        <f t="shared" si="127"/>
        <v>-0.13352009641014939</v>
      </c>
      <c r="AG514" s="35">
        <f t="shared" si="128"/>
        <v>-0.29435861429219023</v>
      </c>
      <c r="AH514" s="35">
        <f t="shared" si="128"/>
        <v>-0.15987591364086007</v>
      </c>
    </row>
    <row r="515" spans="1:34">
      <c r="A515" s="28">
        <v>44608</v>
      </c>
      <c r="B515" s="12">
        <f>[1]!thsiFinD("ths_int_chg_ratio_index",B$1,$A$4,$A515,101)</f>
        <v>-11.776661683714</v>
      </c>
      <c r="C515" s="12">
        <f>[1]!thsiFinD("ths_int_chg_ratio_index",C$1,$A$4,$A515,101)</f>
        <v>77.515216441511001</v>
      </c>
      <c r="D515" s="12">
        <f>[1]!thsiFinD("ths_int_chg_ratio_index",D$1,$A$4,$A515,101)</f>
        <v>17.439837116614001</v>
      </c>
      <c r="E515" s="12">
        <f>[1]!thsiFinD("ths_int_chg_ratio_index",E$1,$A$4,$A515,101)</f>
        <v>81.814313403607997</v>
      </c>
      <c r="F515" s="12">
        <f>[1]!thsiFinD("ths_adjustment_nvg_ratio_fund",F$1,$A$4,$A515,101)</f>
        <v>66.973603437692006</v>
      </c>
      <c r="G515" s="12">
        <f>[1]!thsiFinD("ths_adjustment_nvg_ratio_fund",G$1,$A$4,$A515,101)</f>
        <v>48.297389330305997</v>
      </c>
      <c r="H515" s="12">
        <f>[1]!thsiFinD("ths_adjustment_nvg_ratio_fund",H$1,$A$4,$A515,101)</f>
        <v>86.692307692308006</v>
      </c>
      <c r="I515" s="12">
        <f>[1]!thsiFinD("ths_adjustment_nvg_ratio_fund",I$1,$A$4,$A515,101)</f>
        <v>112.91015625</v>
      </c>
      <c r="J515" s="32">
        <f t="shared" si="122"/>
        <v>0.59983270248540621</v>
      </c>
      <c r="K515" s="45">
        <f t="shared" si="123"/>
        <v>0.41248176319504748</v>
      </c>
      <c r="L515" s="45">
        <f t="shared" si="124"/>
        <v>0.78718364177576505</v>
      </c>
      <c r="M515" s="32">
        <f>[1]!thsiFinD("ths_int_chg_ratio_index",M$1,$A$4,$A515,101)/100</f>
        <v>0.3454114228788</v>
      </c>
      <c r="N515" s="32">
        <f>[1]!thsiFinD("ths_int_chg_ratio_index",N$1,$A$4,$A515,101)/100</f>
        <v>0.14558313706713999</v>
      </c>
      <c r="O515" s="33">
        <f t="shared" si="117"/>
        <v>1.5998327024854062</v>
      </c>
      <c r="P515" s="33">
        <f t="shared" si="118"/>
        <v>1.4124817631950475</v>
      </c>
      <c r="Q515" s="33">
        <f t="shared" si="119"/>
        <v>1.7871836417757652</v>
      </c>
      <c r="R515" s="33">
        <f t="shared" si="120"/>
        <v>1.3454114228787999</v>
      </c>
      <c r="S515" s="33">
        <f t="shared" si="121"/>
        <v>1.1455831370671401</v>
      </c>
      <c r="T515" s="32">
        <f t="shared" si="129"/>
        <v>-4.815663128285963E-3</v>
      </c>
      <c r="U515" s="32">
        <f t="shared" si="130"/>
        <v>-1.3594458180760105E-3</v>
      </c>
      <c r="V515" s="32">
        <f t="shared" si="131"/>
        <v>-7.5303687213384984E-3</v>
      </c>
      <c r="W515" s="32">
        <f t="shared" si="132"/>
        <v>-4.7979047842239275E-4</v>
      </c>
      <c r="X515" s="32">
        <f t="shared" si="132"/>
        <v>3.3770008460276557E-3</v>
      </c>
      <c r="Y515" s="34">
        <f>MAX(O$4:O515)</f>
        <v>1.9141735637114377</v>
      </c>
      <c r="Z515" s="34">
        <f>MAX(P$4:P515)</f>
        <v>1.8284662292802096</v>
      </c>
      <c r="AA515" s="34">
        <f>MAX(Q$4:Q515)</f>
        <v>2.0782292813837224</v>
      </c>
      <c r="AB515" s="34">
        <f>MAX(R$4:R515)</f>
        <v>1.9075656212819299</v>
      </c>
      <c r="AC515" s="34">
        <f>MAX(S$4:S515)</f>
        <v>1.35899867745307</v>
      </c>
      <c r="AD515" s="35">
        <f t="shared" si="125"/>
        <v>-0.16421753344902967</v>
      </c>
      <c r="AE515" s="35">
        <f t="shared" si="126"/>
        <v>-0.22750459342577944</v>
      </c>
      <c r="AF515" s="35">
        <f t="shared" si="127"/>
        <v>-0.14004500957381072</v>
      </c>
      <c r="AG515" s="35">
        <f t="shared" si="128"/>
        <v>-0.29469717431023357</v>
      </c>
      <c r="AH515" s="35">
        <f t="shared" si="128"/>
        <v>-0.15703881389045704</v>
      </c>
    </row>
    <row r="516" spans="1:34">
      <c r="A516" s="28">
        <v>44609</v>
      </c>
      <c r="B516" s="12">
        <f>[1]!thsiFinD("ths_int_chg_ratio_index",B$1,$A$4,$A516,101)</f>
        <v>-11.759884229604999</v>
      </c>
      <c r="C516" s="12">
        <f>[1]!thsiFinD("ths_int_chg_ratio_index",C$1,$A$4,$A516,101)</f>
        <v>79.666752846856994</v>
      </c>
      <c r="D516" s="12">
        <f>[1]!thsiFinD("ths_int_chg_ratio_index",D$1,$A$4,$A516,101)</f>
        <v>18.445953088846998</v>
      </c>
      <c r="E516" s="12">
        <f>[1]!thsiFinD("ths_int_chg_ratio_index",E$1,$A$4,$A516,101)</f>
        <v>83.589427188282002</v>
      </c>
      <c r="F516" s="12">
        <f>[1]!thsiFinD("ths_adjustment_nvg_ratio_fund",F$1,$A$4,$A516,101)</f>
        <v>67.587476979741993</v>
      </c>
      <c r="G516" s="12">
        <f>[1]!thsiFinD("ths_adjustment_nvg_ratio_fund",G$1,$A$4,$A516,101)</f>
        <v>49.148694665153002</v>
      </c>
      <c r="H516" s="12">
        <f>[1]!thsiFinD("ths_adjustment_nvg_ratio_fund",H$1,$A$4,$A516,101)</f>
        <v>89.230769230768999</v>
      </c>
      <c r="I516" s="12">
        <f>[1]!thsiFinD("ths_adjustment_nvg_ratio_fund",I$1,$A$4,$A516,101)</f>
        <v>121.044921875</v>
      </c>
      <c r="J516" s="32">
        <f t="shared" si="122"/>
        <v>0.62119263955630633</v>
      </c>
      <c r="K516" s="45">
        <f t="shared" si="123"/>
        <v>0.42485562223595252</v>
      </c>
      <c r="L516" s="45">
        <f t="shared" si="124"/>
        <v>0.81752965687666002</v>
      </c>
      <c r="M516" s="32">
        <f>[1]!thsiFinD("ths_int_chg_ratio_index",M$1,$A$4,$A516,101)/100</f>
        <v>0.35213021702512004</v>
      </c>
      <c r="N516" s="32">
        <f>[1]!thsiFinD("ths_int_chg_ratio_index",N$1,$A$4,$A516,101)/100</f>
        <v>0.14756676169605998</v>
      </c>
      <c r="O516" s="33">
        <f t="shared" ref="O516:O579" si="133">J516+1</f>
        <v>1.6211926395563063</v>
      </c>
      <c r="P516" s="33">
        <f t="shared" ref="P516:P579" si="134">K516+1</f>
        <v>1.4248556222359525</v>
      </c>
      <c r="Q516" s="33">
        <f t="shared" ref="Q516:Q579" si="135">L516+1</f>
        <v>1.8175296568766601</v>
      </c>
      <c r="R516" s="33">
        <f t="shared" ref="R516:R579" si="136">M516+1</f>
        <v>1.3521302170251199</v>
      </c>
      <c r="S516" s="33">
        <f t="shared" ref="S516:S579" si="137">N516+1</f>
        <v>1.1475667616960599</v>
      </c>
      <c r="T516" s="32">
        <f t="shared" si="129"/>
        <v>1.3351356699807804E-2</v>
      </c>
      <c r="U516" s="32">
        <f t="shared" si="130"/>
        <v>8.760367293461746E-3</v>
      </c>
      <c r="V516" s="32">
        <f t="shared" si="131"/>
        <v>1.6979796810775882E-2</v>
      </c>
      <c r="W516" s="32">
        <f t="shared" si="132"/>
        <v>4.99385840796851E-3</v>
      </c>
      <c r="X516" s="32">
        <f t="shared" si="132"/>
        <v>1.7315413999530183E-3</v>
      </c>
      <c r="Y516" s="34">
        <f>MAX(O$4:O516)</f>
        <v>1.9141735637114377</v>
      </c>
      <c r="Z516" s="34">
        <f>MAX(P$4:P516)</f>
        <v>1.8284662292802096</v>
      </c>
      <c r="AA516" s="34">
        <f>MAX(Q$4:Q516)</f>
        <v>2.0782292813837224</v>
      </c>
      <c r="AB516" s="34">
        <f>MAX(R$4:R516)</f>
        <v>1.9075656212819299</v>
      </c>
      <c r="AC516" s="34">
        <f>MAX(S$4:S516)</f>
        <v>1.35899867745307</v>
      </c>
      <c r="AD516" s="35">
        <f t="shared" si="125"/>
        <v>-0.15305870361466256</v>
      </c>
      <c r="AE516" s="35">
        <f t="shared" si="126"/>
        <v>-0.2207372499316772</v>
      </c>
      <c r="AF516" s="35">
        <f t="shared" si="127"/>
        <v>-0.1254431485699613</v>
      </c>
      <c r="AG516" s="35">
        <f t="shared" si="128"/>
        <v>-0.29117499186399887</v>
      </c>
      <c r="AH516" s="35">
        <f t="shared" si="128"/>
        <v>-0.15557919169815493</v>
      </c>
    </row>
    <row r="517" spans="1:34">
      <c r="A517" s="28">
        <v>44610</v>
      </c>
      <c r="B517" s="12">
        <f>[1]!thsiFinD("ths_int_chg_ratio_index",B$1,$A$4,$A517,101)</f>
        <v>-11.157613037228</v>
      </c>
      <c r="C517" s="12">
        <f>[1]!thsiFinD("ths_int_chg_ratio_index",C$1,$A$4,$A517,101)</f>
        <v>77.956927624236002</v>
      </c>
      <c r="D517" s="12">
        <f>[1]!thsiFinD("ths_int_chg_ratio_index",D$1,$A$4,$A517,101)</f>
        <v>18.107567208911998</v>
      </c>
      <c r="E517" s="12">
        <f>[1]!thsiFinD("ths_int_chg_ratio_index",E$1,$A$4,$A517,101)</f>
        <v>82.098422165895997</v>
      </c>
      <c r="F517" s="12">
        <f>[1]!thsiFinD("ths_adjustment_nvg_ratio_fund",F$1,$A$4,$A517,101)</f>
        <v>67.096378146101998</v>
      </c>
      <c r="G517" s="12">
        <f>[1]!thsiFinD("ths_adjustment_nvg_ratio_fund",G$1,$A$4,$A517,101)</f>
        <v>49.035187287173997</v>
      </c>
      <c r="H517" s="12">
        <f>[1]!thsiFinD("ths_adjustment_nvg_ratio_fund",H$1,$A$4,$A517,101)</f>
        <v>92.615384615384997</v>
      </c>
      <c r="I517" s="12">
        <f>[1]!thsiFinD("ths_adjustment_nvg_ratio_fund",I$1,$A$4,$A517,101)</f>
        <v>117.87109375</v>
      </c>
      <c r="J517" s="32">
        <f t="shared" ref="J517:J580" si="138">50%*K517+50%*L517</f>
        <v>0.6170291847005962</v>
      </c>
      <c r="K517" s="45">
        <f t="shared" ref="K517:K580" si="139">SUMPRODUCT(B517:E517,B$3:E$3)/100</f>
        <v>0.41751325990453997</v>
      </c>
      <c r="L517" s="45">
        <f t="shared" ref="L517:L580" si="140">SUMPRODUCT(F517:I517,F$3:I$3)/100</f>
        <v>0.81654510949665249</v>
      </c>
      <c r="M517" s="32">
        <f>[1]!thsiFinD("ths_int_chg_ratio_index",M$1,$A$4,$A517,101)/100</f>
        <v>0.34923954688588998</v>
      </c>
      <c r="N517" s="32">
        <f>[1]!thsiFinD("ths_int_chg_ratio_index",N$1,$A$4,$A517,101)/100</f>
        <v>0.1544023967481</v>
      </c>
      <c r="O517" s="33">
        <f t="shared" si="133"/>
        <v>1.6170291847005962</v>
      </c>
      <c r="P517" s="33">
        <f t="shared" si="134"/>
        <v>1.4175132599045399</v>
      </c>
      <c r="Q517" s="33">
        <f t="shared" si="135"/>
        <v>1.8165451094966525</v>
      </c>
      <c r="R517" s="33">
        <f t="shared" si="136"/>
        <v>1.34923954688589</v>
      </c>
      <c r="S517" s="33">
        <f t="shared" si="137"/>
        <v>1.1544023967481001</v>
      </c>
      <c r="T517" s="32">
        <f t="shared" si="129"/>
        <v>-2.5681432015689509E-3</v>
      </c>
      <c r="U517" s="32">
        <f t="shared" si="130"/>
        <v>-5.1530570654524377E-3</v>
      </c>
      <c r="V517" s="32">
        <f t="shared" si="131"/>
        <v>-5.416953590179352E-4</v>
      </c>
      <c r="W517" s="32">
        <f t="shared" si="132"/>
        <v>-2.137863722615263E-3</v>
      </c>
      <c r="X517" s="32">
        <f t="shared" si="132"/>
        <v>5.9566338797905072E-3</v>
      </c>
      <c r="Y517" s="34">
        <f>MAX(O$4:O517)</f>
        <v>1.9141735637114377</v>
      </c>
      <c r="Z517" s="34">
        <f>MAX(P$4:P517)</f>
        <v>1.8284662292802096</v>
      </c>
      <c r="AA517" s="34">
        <f>MAX(Q$4:Q517)</f>
        <v>2.0782292813837224</v>
      </c>
      <c r="AB517" s="34">
        <f>MAX(R$4:R517)</f>
        <v>1.9075656212819299</v>
      </c>
      <c r="AC517" s="34">
        <f>MAX(S$4:S517)</f>
        <v>1.35899867745307</v>
      </c>
      <c r="AD517" s="35">
        <f t="shared" si="125"/>
        <v>-0.15523377014710249</v>
      </c>
      <c r="AE517" s="35">
        <f t="shared" si="126"/>
        <v>-0.22475283535176072</v>
      </c>
      <c r="AF517" s="35">
        <f t="shared" si="127"/>
        <v>-0.12591689195757838</v>
      </c>
      <c r="AG517" s="35">
        <f t="shared" si="128"/>
        <v>-0.2926903631345753</v>
      </c>
      <c r="AH517" s="35">
        <f t="shared" si="128"/>
        <v>-0.15054928610262408</v>
      </c>
    </row>
    <row r="518" spans="1:34">
      <c r="A518" s="28">
        <v>44613</v>
      </c>
      <c r="B518" s="12">
        <f>[1]!thsiFinD("ths_int_chg_ratio_index",B$1,$A$4,$A518,101)</f>
        <v>-9.7517445149424002</v>
      </c>
      <c r="C518" s="12">
        <f>[1]!thsiFinD("ths_int_chg_ratio_index",C$1,$A$4,$A518,101)</f>
        <v>77.131399016404004</v>
      </c>
      <c r="D518" s="12">
        <f>[1]!thsiFinD("ths_int_chg_ratio_index",D$1,$A$4,$A518,101)</f>
        <v>17.051467093919999</v>
      </c>
      <c r="E518" s="12">
        <f>[1]!thsiFinD("ths_int_chg_ratio_index",E$1,$A$4,$A518,101)</f>
        <v>79.845595553039999</v>
      </c>
      <c r="F518" s="12">
        <f>[1]!thsiFinD("ths_adjustment_nvg_ratio_fund",F$1,$A$4,$A518,101)</f>
        <v>67.587476979741993</v>
      </c>
      <c r="G518" s="12">
        <f>[1]!thsiFinD("ths_adjustment_nvg_ratio_fund",G$1,$A$4,$A518,101)</f>
        <v>48.808172531215</v>
      </c>
      <c r="H518" s="12">
        <f>[1]!thsiFinD("ths_adjustment_nvg_ratio_fund",H$1,$A$4,$A518,101)</f>
        <v>92.615384615384997</v>
      </c>
      <c r="I518" s="12">
        <f>[1]!thsiFinD("ths_adjustment_nvg_ratio_fund",I$1,$A$4,$A518,101)</f>
        <v>117.01171875</v>
      </c>
      <c r="J518" s="32">
        <f t="shared" si="138"/>
        <v>0.61287433753095455</v>
      </c>
      <c r="K518" s="45">
        <f t="shared" si="139"/>
        <v>0.41069179287105401</v>
      </c>
      <c r="L518" s="45">
        <f t="shared" si="140"/>
        <v>0.81505688219085504</v>
      </c>
      <c r="M518" s="32">
        <f>[1]!thsiFinD("ths_int_chg_ratio_index",M$1,$A$4,$A518,101)/100</f>
        <v>0.34822065605151004</v>
      </c>
      <c r="N518" s="32">
        <f>[1]!thsiFinD("ths_int_chg_ratio_index",N$1,$A$4,$A518,101)/100</f>
        <v>0.15249010116587</v>
      </c>
      <c r="O518" s="33">
        <f t="shared" si="133"/>
        <v>1.6128743375309544</v>
      </c>
      <c r="P518" s="33">
        <f t="shared" si="134"/>
        <v>1.4106917928710541</v>
      </c>
      <c r="Q518" s="33">
        <f t="shared" si="135"/>
        <v>1.815056882190855</v>
      </c>
      <c r="R518" s="33">
        <f t="shared" si="136"/>
        <v>1.34822065605151</v>
      </c>
      <c r="S518" s="33">
        <f t="shared" si="137"/>
        <v>1.1524901011658699</v>
      </c>
      <c r="T518" s="32">
        <f t="shared" si="129"/>
        <v>-2.5694323942651032E-3</v>
      </c>
      <c r="U518" s="32">
        <f t="shared" si="130"/>
        <v>-4.8122774061000184E-3</v>
      </c>
      <c r="V518" s="32">
        <f t="shared" si="131"/>
        <v>-8.1926250992458982E-4</v>
      </c>
      <c r="W518" s="32">
        <f t="shared" si="132"/>
        <v>-7.5515933158920578E-4</v>
      </c>
      <c r="X518" s="32">
        <f t="shared" si="132"/>
        <v>-1.656524265383541E-3</v>
      </c>
      <c r="Y518" s="34">
        <f>MAX(O$4:O518)</f>
        <v>1.9141735637114377</v>
      </c>
      <c r="Z518" s="34">
        <f>MAX(P$4:P518)</f>
        <v>1.8284662292802096</v>
      </c>
      <c r="AA518" s="34">
        <f>MAX(Q$4:Q518)</f>
        <v>2.0782292813837224</v>
      </c>
      <c r="AB518" s="34">
        <f>MAX(R$4:R518)</f>
        <v>1.9075656212819299</v>
      </c>
      <c r="AC518" s="34">
        <f>MAX(S$4:S518)</f>
        <v>1.35899867745307</v>
      </c>
      <c r="AD518" s="35">
        <f t="shared" ref="AD518:AD581" si="141">O518/Y518-1</f>
        <v>-0.15740433986366775</v>
      </c>
      <c r="AE518" s="35">
        <f t="shared" ref="AE518:AE581" si="142">P518/Z518-1</f>
        <v>-0.22848353976634062</v>
      </c>
      <c r="AF518" s="35">
        <f t="shared" ref="AF518:AF581" si="143">Q518/AA518-1</f>
        <v>-0.12663299547855589</v>
      </c>
      <c r="AG518" s="35">
        <f t="shared" ref="AG518:AH581" si="144">R518/AB518-1</f>
        <v>-0.29322449460717726</v>
      </c>
      <c r="AH518" s="35">
        <f t="shared" si="144"/>
        <v>-0.1519564218224424</v>
      </c>
    </row>
    <row r="519" spans="1:34">
      <c r="A519" s="28">
        <v>44614</v>
      </c>
      <c r="B519" s="12">
        <f>[1]!thsiFinD("ths_int_chg_ratio_index",B$1,$A$4,$A519,101)</f>
        <v>-11.31835667917</v>
      </c>
      <c r="C519" s="12">
        <f>[1]!thsiFinD("ths_int_chg_ratio_index",C$1,$A$4,$A519,101)</f>
        <v>78.352343131002996</v>
      </c>
      <c r="D519" s="12">
        <f>[1]!thsiFinD("ths_int_chg_ratio_index",D$1,$A$4,$A519,101)</f>
        <v>16.108132852497</v>
      </c>
      <c r="E519" s="12">
        <f>[1]!thsiFinD("ths_int_chg_ratio_index",E$1,$A$4,$A519,101)</f>
        <v>77.529619925814004</v>
      </c>
      <c r="F519" s="12">
        <f>[1]!thsiFinD("ths_adjustment_nvg_ratio_fund",F$1,$A$4,$A519,101)</f>
        <v>65.254757519950999</v>
      </c>
      <c r="G519" s="12">
        <f>[1]!thsiFinD("ths_adjustment_nvg_ratio_fund",G$1,$A$4,$A519,101)</f>
        <v>46.935300794551999</v>
      </c>
      <c r="H519" s="12">
        <f>[1]!thsiFinD("ths_adjustment_nvg_ratio_fund",H$1,$A$4,$A519,101)</f>
        <v>90.615384615384997</v>
      </c>
      <c r="I519" s="12">
        <f>[1]!thsiFinD("ths_adjustment_nvg_ratio_fund",I$1,$A$4,$A519,101)</f>
        <v>118.7890625</v>
      </c>
      <c r="J519" s="32">
        <f t="shared" si="138"/>
        <v>0.60283280582503995</v>
      </c>
      <c r="K519" s="45">
        <f t="shared" si="139"/>
        <v>0.40167934807535999</v>
      </c>
      <c r="L519" s="45">
        <f t="shared" si="140"/>
        <v>0.80398626357471992</v>
      </c>
      <c r="M519" s="32">
        <f>[1]!thsiFinD("ths_int_chg_ratio_index",M$1,$A$4,$A519,101)/100</f>
        <v>0.33473154641271996</v>
      </c>
      <c r="N519" s="32">
        <f>[1]!thsiFinD("ths_int_chg_ratio_index",N$1,$A$4,$A519,101)/100</f>
        <v>0.13780170695453001</v>
      </c>
      <c r="O519" s="33">
        <f t="shared" si="133"/>
        <v>1.6028328058250398</v>
      </c>
      <c r="P519" s="33">
        <f t="shared" si="134"/>
        <v>1.40167934807536</v>
      </c>
      <c r="Q519" s="33">
        <f t="shared" si="135"/>
        <v>1.8039862635747199</v>
      </c>
      <c r="R519" s="33">
        <f t="shared" si="136"/>
        <v>1.3347315464127201</v>
      </c>
      <c r="S519" s="33">
        <f t="shared" si="137"/>
        <v>1.1378017069545301</v>
      </c>
      <c r="T519" s="32">
        <f t="shared" ref="T519:T582" si="145">O519/O518-1</f>
        <v>-6.225861167390434E-3</v>
      </c>
      <c r="U519" s="32">
        <f t="shared" ref="U519:U582" si="146">P519/P518-1</f>
        <v>-6.3886703256079702E-3</v>
      </c>
      <c r="V519" s="32">
        <f t="shared" ref="V519:V582" si="147">Q519/Q518-1</f>
        <v>-6.0993232359596306E-3</v>
      </c>
      <c r="W519" s="32">
        <f t="shared" ref="W519:X582" si="148">R519/R518-1</f>
        <v>-1.0005120139825685E-2</v>
      </c>
      <c r="X519" s="32">
        <f t="shared" si="148"/>
        <v>-1.2744920061769638E-2</v>
      </c>
      <c r="Y519" s="34">
        <f>MAX(O$4:O519)</f>
        <v>1.9141735637114377</v>
      </c>
      <c r="Z519" s="34">
        <f>MAX(P$4:P519)</f>
        <v>1.8284662292802096</v>
      </c>
      <c r="AA519" s="34">
        <f>MAX(Q$4:Q519)</f>
        <v>2.0782292813837224</v>
      </c>
      <c r="AB519" s="34">
        <f>MAX(R$4:R519)</f>
        <v>1.9075656212819299</v>
      </c>
      <c r="AC519" s="34">
        <f>MAX(S$4:S519)</f>
        <v>1.35899867745307</v>
      </c>
      <c r="AD519" s="35">
        <f t="shared" si="141"/>
        <v>-0.16265022346392233</v>
      </c>
      <c r="AE519" s="35">
        <f t="shared" si="142"/>
        <v>-0.23341250408155345</v>
      </c>
      <c r="AF519" s="35">
        <f t="shared" si="143"/>
        <v>-0.13195994314275394</v>
      </c>
      <c r="AG519" s="35">
        <f t="shared" si="144"/>
        <v>-0.30029586845051837</v>
      </c>
      <c r="AH519" s="35">
        <f t="shared" si="144"/>
        <v>-0.16276466943521251</v>
      </c>
    </row>
    <row r="520" spans="1:34">
      <c r="A520" s="28">
        <v>44615</v>
      </c>
      <c r="B520" s="12">
        <f>[1]!thsiFinD("ths_int_chg_ratio_index",B$1,$A$4,$A520,101)</f>
        <v>-9.0465036022429004</v>
      </c>
      <c r="C520" s="12">
        <f>[1]!thsiFinD("ths_int_chg_ratio_index",C$1,$A$4,$A520,101)</f>
        <v>89.340734725293999</v>
      </c>
      <c r="D520" s="12">
        <f>[1]!thsiFinD("ths_int_chg_ratio_index",D$1,$A$4,$A520,101)</f>
        <v>20.726561732328999</v>
      </c>
      <c r="E520" s="12">
        <f>[1]!thsiFinD("ths_int_chg_ratio_index",E$1,$A$4,$A520,101)</f>
        <v>83.286387383260006</v>
      </c>
      <c r="F520" s="12">
        <f>[1]!thsiFinD("ths_adjustment_nvg_ratio_fund",F$1,$A$4,$A520,101)</f>
        <v>69.981583793737997</v>
      </c>
      <c r="G520" s="12">
        <f>[1]!thsiFinD("ths_adjustment_nvg_ratio_fund",G$1,$A$4,$A520,101)</f>
        <v>51.872871736663001</v>
      </c>
      <c r="H520" s="12">
        <f>[1]!thsiFinD("ths_adjustment_nvg_ratio_fund",H$1,$A$4,$A520,101)</f>
        <v>87.846153846153996</v>
      </c>
      <c r="I520" s="12">
        <f>[1]!thsiFinD("ths_adjustment_nvg_ratio_fund",I$1,$A$4,$A520,101)</f>
        <v>127.724609375</v>
      </c>
      <c r="J520" s="32">
        <f t="shared" si="138"/>
        <v>0.65216549873774388</v>
      </c>
      <c r="K520" s="45">
        <f t="shared" si="139"/>
        <v>0.46076795059660031</v>
      </c>
      <c r="L520" s="45">
        <f t="shared" si="140"/>
        <v>0.8435630468788875</v>
      </c>
      <c r="M520" s="32">
        <f>[1]!thsiFinD("ths_int_chg_ratio_index",M$1,$A$4,$A520,101)/100</f>
        <v>0.37674050741194004</v>
      </c>
      <c r="N520" s="32">
        <f>[1]!thsiFinD("ths_int_chg_ratio_index",N$1,$A$4,$A520,101)/100</f>
        <v>0.15117416431987998</v>
      </c>
      <c r="O520" s="33">
        <f t="shared" si="133"/>
        <v>1.6521654987377439</v>
      </c>
      <c r="P520" s="33">
        <f t="shared" si="134"/>
        <v>1.4607679505966003</v>
      </c>
      <c r="Q520" s="33">
        <f t="shared" si="135"/>
        <v>1.8435630468788875</v>
      </c>
      <c r="R520" s="33">
        <f t="shared" si="136"/>
        <v>1.3767405074119401</v>
      </c>
      <c r="S520" s="33">
        <f t="shared" si="137"/>
        <v>1.1511741643198801</v>
      </c>
      <c r="T520" s="32">
        <f t="shared" si="145"/>
        <v>3.0778439730843044E-2</v>
      </c>
      <c r="U520" s="32">
        <f t="shared" si="146"/>
        <v>4.2155577595100135E-2</v>
      </c>
      <c r="V520" s="32">
        <f t="shared" si="147"/>
        <v>2.1938516996101498E-2</v>
      </c>
      <c r="W520" s="32">
        <f t="shared" si="148"/>
        <v>3.1473715528882895E-2</v>
      </c>
      <c r="X520" s="32">
        <f t="shared" si="148"/>
        <v>1.1752889175340675E-2</v>
      </c>
      <c r="Y520" s="34">
        <f>MAX(O$4:O520)</f>
        <v>1.9141735637114377</v>
      </c>
      <c r="Z520" s="34">
        <f>MAX(P$4:P520)</f>
        <v>1.8284662292802096</v>
      </c>
      <c r="AA520" s="34">
        <f>MAX(Q$4:Q520)</f>
        <v>2.0782292813837224</v>
      </c>
      <c r="AB520" s="34">
        <f>MAX(R$4:R520)</f>
        <v>1.9075656212819299</v>
      </c>
      <c r="AC520" s="34">
        <f>MAX(S$4:S520)</f>
        <v>1.35899867745307</v>
      </c>
      <c r="AD520" s="35">
        <f t="shared" si="141"/>
        <v>-0.13687790383317178</v>
      </c>
      <c r="AE520" s="35">
        <f t="shared" si="142"/>
        <v>-0.20109656541392984</v>
      </c>
      <c r="AF520" s="35">
        <f t="shared" si="143"/>
        <v>-0.11291643160209441</v>
      </c>
      <c r="AG520" s="35">
        <f t="shared" si="144"/>
        <v>-0.27827357965974586</v>
      </c>
      <c r="AH520" s="35">
        <f t="shared" si="144"/>
        <v>-0.15292473538140494</v>
      </c>
    </row>
    <row r="521" spans="1:34">
      <c r="A521" s="28">
        <v>44616</v>
      </c>
      <c r="B521" s="12">
        <f>[1]!thsiFinD("ths_int_chg_ratio_index",B$1,$A$4,$A521,101)</f>
        <v>-11.085449451553</v>
      </c>
      <c r="C521" s="12">
        <f>[1]!thsiFinD("ths_int_chg_ratio_index",C$1,$A$4,$A521,101)</f>
        <v>87.315019933105006</v>
      </c>
      <c r="D521" s="12">
        <f>[1]!thsiFinD("ths_int_chg_ratio_index",D$1,$A$4,$A521,101)</f>
        <v>19.148869193351999</v>
      </c>
      <c r="E521" s="12">
        <f>[1]!thsiFinD("ths_int_chg_ratio_index",E$1,$A$4,$A521,101)</f>
        <v>79.495475350676003</v>
      </c>
      <c r="F521" s="12">
        <f>[1]!thsiFinD("ths_adjustment_nvg_ratio_fund",F$1,$A$4,$A521,101)</f>
        <v>66.666666666666998</v>
      </c>
      <c r="G521" s="12">
        <f>[1]!thsiFinD("ths_adjustment_nvg_ratio_fund",G$1,$A$4,$A521,101)</f>
        <v>48.921679909193998</v>
      </c>
      <c r="H521" s="12">
        <f>[1]!thsiFinD("ths_adjustment_nvg_ratio_fund",H$1,$A$4,$A521,101)</f>
        <v>84.230769230768999</v>
      </c>
      <c r="I521" s="12">
        <f>[1]!thsiFinD("ths_adjustment_nvg_ratio_fund",I$1,$A$4,$A521,101)</f>
        <v>124.2578125</v>
      </c>
      <c r="J521" s="32">
        <f t="shared" si="138"/>
        <v>0.62368855416526248</v>
      </c>
      <c r="K521" s="45">
        <f t="shared" si="139"/>
        <v>0.43718478756395002</v>
      </c>
      <c r="L521" s="45">
        <f t="shared" si="140"/>
        <v>0.81019232076657499</v>
      </c>
      <c r="M521" s="32">
        <f>[1]!thsiFinD("ths_int_chg_ratio_index",M$1,$A$4,$A521,101)/100</f>
        <v>0.35029627218130999</v>
      </c>
      <c r="N521" s="32">
        <f>[1]!thsiFinD("ths_int_chg_ratio_index",N$1,$A$4,$A521,101)/100</f>
        <v>0.12852156075324001</v>
      </c>
      <c r="O521" s="33">
        <f t="shared" si="133"/>
        <v>1.6236885541652626</v>
      </c>
      <c r="P521" s="33">
        <f t="shared" si="134"/>
        <v>1.4371847875639501</v>
      </c>
      <c r="Q521" s="33">
        <f t="shared" si="135"/>
        <v>1.8101923207665749</v>
      </c>
      <c r="R521" s="33">
        <f t="shared" si="136"/>
        <v>1.3502962721813101</v>
      </c>
      <c r="S521" s="33">
        <f t="shared" si="137"/>
        <v>1.1285215607532399</v>
      </c>
      <c r="T521" s="32">
        <f t="shared" si="145"/>
        <v>-1.7236133180506208E-2</v>
      </c>
      <c r="U521" s="32">
        <f t="shared" si="146"/>
        <v>-1.6144359563076693E-2</v>
      </c>
      <c r="V521" s="32">
        <f t="shared" si="147"/>
        <v>-1.8101212306684378E-2</v>
      </c>
      <c r="W521" s="32">
        <f t="shared" si="148"/>
        <v>-1.9207857318254584E-2</v>
      </c>
      <c r="X521" s="32">
        <f t="shared" si="148"/>
        <v>-1.9677824840712455E-2</v>
      </c>
      <c r="Y521" s="34">
        <f>MAX(O$4:O521)</f>
        <v>1.9141735637114377</v>
      </c>
      <c r="Z521" s="34">
        <f>MAX(P$4:P521)</f>
        <v>1.8284662292802096</v>
      </c>
      <c r="AA521" s="34">
        <f>MAX(Q$4:Q521)</f>
        <v>2.0782292813837224</v>
      </c>
      <c r="AB521" s="34">
        <f>MAX(R$4:R521)</f>
        <v>1.9075656212819299</v>
      </c>
      <c r="AC521" s="34">
        <f>MAX(S$4:S521)</f>
        <v>1.35899867745307</v>
      </c>
      <c r="AD521" s="35">
        <f t="shared" si="141"/>
        <v>-0.15175479123374092</v>
      </c>
      <c r="AE521" s="35">
        <f t="shared" si="142"/>
        <v>-0.2139943497180643</v>
      </c>
      <c r="AF521" s="35">
        <f t="shared" si="143"/>
        <v>-0.12897371960743609</v>
      </c>
      <c r="AG521" s="35">
        <f t="shared" si="144"/>
        <v>-0.2921363977644561</v>
      </c>
      <c r="AH521" s="35">
        <f t="shared" si="144"/>
        <v>-0.16959333406546973</v>
      </c>
    </row>
    <row r="522" spans="1:34">
      <c r="A522" s="28">
        <v>44617</v>
      </c>
      <c r="B522" s="12">
        <f>[1]!thsiFinD("ths_int_chg_ratio_index",B$1,$A$4,$A522,101)</f>
        <v>-9.9261128008248996</v>
      </c>
      <c r="C522" s="12">
        <f>[1]!thsiFinD("ths_int_chg_ratio_index",C$1,$A$4,$A522,101)</f>
        <v>88.842952968240994</v>
      </c>
      <c r="D522" s="12">
        <f>[1]!thsiFinD("ths_int_chg_ratio_index",D$1,$A$4,$A522,101)</f>
        <v>21.687665498310999</v>
      </c>
      <c r="E522" s="12">
        <f>[1]!thsiFinD("ths_int_chg_ratio_index",E$1,$A$4,$A522,101)</f>
        <v>84.671007752099001</v>
      </c>
      <c r="F522" s="12">
        <f>[1]!thsiFinD("ths_adjustment_nvg_ratio_fund",F$1,$A$4,$A522,101)</f>
        <v>68.385512584408005</v>
      </c>
      <c r="G522" s="12">
        <f>[1]!thsiFinD("ths_adjustment_nvg_ratio_fund",G$1,$A$4,$A522,101)</f>
        <v>51.078320090806002</v>
      </c>
      <c r="H522" s="12">
        <f>[1]!thsiFinD("ths_adjustment_nvg_ratio_fund",H$1,$A$4,$A522,101)</f>
        <v>84.846153846153996</v>
      </c>
      <c r="I522" s="12">
        <f>[1]!thsiFinD("ths_adjustment_nvg_ratio_fund",I$1,$A$4,$A522,101)</f>
        <v>127.353515625</v>
      </c>
      <c r="J522" s="32">
        <f t="shared" si="138"/>
        <v>0.64617376945524263</v>
      </c>
      <c r="K522" s="45">
        <f t="shared" si="139"/>
        <v>0.46318878354456522</v>
      </c>
      <c r="L522" s="45">
        <f t="shared" si="140"/>
        <v>0.82915875536591999</v>
      </c>
      <c r="M522" s="32">
        <f>[1]!thsiFinD("ths_int_chg_ratio_index",M$1,$A$4,$A522,101)/100</f>
        <v>0.38040262905511002</v>
      </c>
      <c r="N522" s="32">
        <f>[1]!thsiFinD("ths_int_chg_ratio_index",N$1,$A$4,$A522,101)/100</f>
        <v>0.13905628746199999</v>
      </c>
      <c r="O522" s="33">
        <f t="shared" si="133"/>
        <v>1.6461737694552427</v>
      </c>
      <c r="P522" s="33">
        <f t="shared" si="134"/>
        <v>1.4631887835445652</v>
      </c>
      <c r="Q522" s="33">
        <f t="shared" si="135"/>
        <v>1.8291587553659201</v>
      </c>
      <c r="R522" s="33">
        <f t="shared" si="136"/>
        <v>1.3804026290551099</v>
      </c>
      <c r="S522" s="33">
        <f t="shared" si="137"/>
        <v>1.139056287462</v>
      </c>
      <c r="T522" s="32">
        <f t="shared" si="145"/>
        <v>1.3848231689691071E-2</v>
      </c>
      <c r="U522" s="32">
        <f t="shared" si="146"/>
        <v>1.8093703889457524E-2</v>
      </c>
      <c r="V522" s="32">
        <f t="shared" si="147"/>
        <v>1.0477579858096719E-2</v>
      </c>
      <c r="W522" s="32">
        <f t="shared" si="148"/>
        <v>2.2296111967461174E-2</v>
      </c>
      <c r="X522" s="32">
        <f t="shared" si="148"/>
        <v>9.334980451528585E-3</v>
      </c>
      <c r="Y522" s="34">
        <f>MAX(O$4:O522)</f>
        <v>1.9141735637114377</v>
      </c>
      <c r="Z522" s="34">
        <f>MAX(P$4:P522)</f>
        <v>1.8284662292802096</v>
      </c>
      <c r="AA522" s="34">
        <f>MAX(Q$4:Q522)</f>
        <v>2.0782292813837224</v>
      </c>
      <c r="AB522" s="34">
        <f>MAX(R$4:R522)</f>
        <v>1.9075656212819299</v>
      </c>
      <c r="AC522" s="34">
        <f>MAX(S$4:S522)</f>
        <v>1.35899867745307</v>
      </c>
      <c r="AD522" s="35">
        <f t="shared" si="141"/>
        <v>-0.14000809505307532</v>
      </c>
      <c r="AE522" s="35">
        <f t="shared" si="142"/>
        <v>-0.19977259622642241</v>
      </c>
      <c r="AF522" s="35">
        <f t="shared" si="143"/>
        <v>-0.11984747219612202</v>
      </c>
      <c r="AG522" s="35">
        <f t="shared" si="144"/>
        <v>-0.27635379163132212</v>
      </c>
      <c r="AH522" s="35">
        <f t="shared" si="144"/>
        <v>-0.16184150407215181</v>
      </c>
    </row>
    <row r="523" spans="1:34">
      <c r="A523" s="28">
        <v>44620</v>
      </c>
      <c r="B523" s="12">
        <f>[1]!thsiFinD("ths_int_chg_ratio_index",B$1,$A$4,$A523,101)</f>
        <v>-9.9387770299035001</v>
      </c>
      <c r="C523" s="12">
        <f>[1]!thsiFinD("ths_int_chg_ratio_index",C$1,$A$4,$A523,101)</f>
        <v>89.867450181517</v>
      </c>
      <c r="D523" s="12">
        <f>[1]!thsiFinD("ths_int_chg_ratio_index",D$1,$A$4,$A523,101)</f>
        <v>22.541583335245999</v>
      </c>
      <c r="E523" s="12">
        <f>[1]!thsiFinD("ths_int_chg_ratio_index",E$1,$A$4,$A523,101)</f>
        <v>86.251346478545997</v>
      </c>
      <c r="F523" s="12">
        <f>[1]!thsiFinD("ths_adjustment_nvg_ratio_fund",F$1,$A$4,$A523,101)</f>
        <v>69.306322897483</v>
      </c>
      <c r="G523" s="12">
        <f>[1]!thsiFinD("ths_adjustment_nvg_ratio_fund",G$1,$A$4,$A523,101)</f>
        <v>52.383654937571002</v>
      </c>
      <c r="H523" s="12">
        <f>[1]!thsiFinD("ths_adjustment_nvg_ratio_fund",H$1,$A$4,$A523,101)</f>
        <v>85.615384615384997</v>
      </c>
      <c r="I523" s="12">
        <f>[1]!thsiFinD("ths_adjustment_nvg_ratio_fund",I$1,$A$4,$A523,101)</f>
        <v>128.69140625</v>
      </c>
      <c r="J523" s="32">
        <f t="shared" si="138"/>
        <v>0.65589796458230565</v>
      </c>
      <c r="K523" s="45">
        <f t="shared" si="139"/>
        <v>0.47180400741351375</v>
      </c>
      <c r="L523" s="45">
        <f t="shared" si="140"/>
        <v>0.8399919217510976</v>
      </c>
      <c r="M523" s="32">
        <f>[1]!thsiFinD("ths_int_chg_ratio_index",M$1,$A$4,$A523,101)/100</f>
        <v>0.38965955828511001</v>
      </c>
      <c r="N523" s="32">
        <f>[1]!thsiFinD("ths_int_chg_ratio_index",N$1,$A$4,$A523,101)/100</f>
        <v>0.14197209544125999</v>
      </c>
      <c r="O523" s="33">
        <f t="shared" si="133"/>
        <v>1.6558979645823055</v>
      </c>
      <c r="P523" s="33">
        <f t="shared" si="134"/>
        <v>1.4718040074135137</v>
      </c>
      <c r="Q523" s="33">
        <f t="shared" si="135"/>
        <v>1.8399919217510976</v>
      </c>
      <c r="R523" s="33">
        <f t="shared" si="136"/>
        <v>1.3896595582851101</v>
      </c>
      <c r="S523" s="33">
        <f t="shared" si="137"/>
        <v>1.14197209544126</v>
      </c>
      <c r="T523" s="32">
        <f t="shared" si="145"/>
        <v>5.9071498449891902E-3</v>
      </c>
      <c r="U523" s="32">
        <f t="shared" si="146"/>
        <v>5.8879783428069654E-3</v>
      </c>
      <c r="V523" s="32">
        <f t="shared" si="147"/>
        <v>5.9224855980366531E-3</v>
      </c>
      <c r="W523" s="32">
        <f t="shared" si="148"/>
        <v>6.7059631988215518E-3</v>
      </c>
      <c r="X523" s="32">
        <f t="shared" si="148"/>
        <v>2.5598453837227808E-3</v>
      </c>
      <c r="Y523" s="34">
        <f>MAX(O$4:O523)</f>
        <v>1.9141735637114377</v>
      </c>
      <c r="Z523" s="34">
        <f>MAX(P$4:P523)</f>
        <v>1.8284662292802096</v>
      </c>
      <c r="AA523" s="34">
        <f>MAX(Q$4:Q523)</f>
        <v>2.0782292813837224</v>
      </c>
      <c r="AB523" s="34">
        <f>MAX(R$4:R523)</f>
        <v>1.9075656212819299</v>
      </c>
      <c r="AC523" s="34">
        <f>MAX(S$4:S523)</f>
        <v>1.35899867745307</v>
      </c>
      <c r="AD523" s="35">
        <f t="shared" si="141"/>
        <v>-0.13492799400507616</v>
      </c>
      <c r="AE523" s="35">
        <f t="shared" si="142"/>
        <v>-0.19506087460368293</v>
      </c>
      <c r="AF523" s="35">
        <f t="shared" si="143"/>
        <v>-0.11463478152612794</v>
      </c>
      <c r="AG523" s="35">
        <f t="shared" si="144"/>
        <v>-0.27150104678903497</v>
      </c>
      <c r="AH523" s="35">
        <f t="shared" si="144"/>
        <v>-0.15969594791552288</v>
      </c>
    </row>
    <row r="524" spans="1:34">
      <c r="A524" s="28">
        <v>44621</v>
      </c>
      <c r="B524" s="12">
        <f>[1]!thsiFinD("ths_int_chg_ratio_index",B$1,$A$4,$A524,101)</f>
        <v>-8.8923934464005008</v>
      </c>
      <c r="C524" s="12">
        <f>[1]!thsiFinD("ths_int_chg_ratio_index",C$1,$A$4,$A524,101)</f>
        <v>89.293358318998997</v>
      </c>
      <c r="D524" s="12">
        <f>[1]!thsiFinD("ths_int_chg_ratio_index",D$1,$A$4,$A524,101)</f>
        <v>21.505400386026</v>
      </c>
      <c r="E524" s="12">
        <f>[1]!thsiFinD("ths_int_chg_ratio_index",E$1,$A$4,$A524,101)</f>
        <v>86.400134065610999</v>
      </c>
      <c r="F524" s="12">
        <f>[1]!thsiFinD("ths_adjustment_nvg_ratio_fund",F$1,$A$4,$A524,101)</f>
        <v>69.613259668507993</v>
      </c>
      <c r="G524" s="12">
        <f>[1]!thsiFinD("ths_adjustment_nvg_ratio_fund",G$1,$A$4,$A524,101)</f>
        <v>53.121452894438001</v>
      </c>
      <c r="H524" s="12">
        <f>[1]!thsiFinD("ths_adjustment_nvg_ratio_fund",H$1,$A$4,$A524,101)</f>
        <v>94</v>
      </c>
      <c r="I524" s="12">
        <f>[1]!thsiFinD("ths_adjustment_nvg_ratio_fund",I$1,$A$4,$A524,101)</f>
        <v>126.103515625</v>
      </c>
      <c r="J524" s="32">
        <f t="shared" si="138"/>
        <v>0.66393090939022692</v>
      </c>
      <c r="K524" s="45">
        <f t="shared" si="139"/>
        <v>0.47076624831058872</v>
      </c>
      <c r="L524" s="45">
        <f t="shared" si="140"/>
        <v>0.85709557046986506</v>
      </c>
      <c r="M524" s="32">
        <f>[1]!thsiFinD("ths_int_chg_ratio_index",M$1,$A$4,$A524,101)/100</f>
        <v>0.38361376783327999</v>
      </c>
      <c r="N524" s="32">
        <f>[1]!thsiFinD("ths_int_chg_ratio_index",N$1,$A$4,$A524,101)/100</f>
        <v>0.15000116194718</v>
      </c>
      <c r="O524" s="33">
        <f t="shared" si="133"/>
        <v>1.6639309093902268</v>
      </c>
      <c r="P524" s="33">
        <f t="shared" si="134"/>
        <v>1.4707662483105888</v>
      </c>
      <c r="Q524" s="33">
        <f t="shared" si="135"/>
        <v>1.8570955704698651</v>
      </c>
      <c r="R524" s="33">
        <f t="shared" si="136"/>
        <v>1.3836137678332801</v>
      </c>
      <c r="S524" s="33">
        <f t="shared" si="137"/>
        <v>1.1500011619471799</v>
      </c>
      <c r="T524" s="32">
        <f t="shared" si="145"/>
        <v>4.8511109861455459E-3</v>
      </c>
      <c r="U524" s="32">
        <f t="shared" si="146"/>
        <v>-7.0509327172485481E-4</v>
      </c>
      <c r="V524" s="32">
        <f t="shared" si="147"/>
        <v>9.2955020707319314E-3</v>
      </c>
      <c r="W524" s="32">
        <f t="shared" si="148"/>
        <v>-4.3505550807644289E-3</v>
      </c>
      <c r="X524" s="32">
        <f t="shared" si="148"/>
        <v>7.0308780205505794E-3</v>
      </c>
      <c r="Y524" s="34">
        <f>MAX(O$4:O524)</f>
        <v>1.9141735637114377</v>
      </c>
      <c r="Z524" s="34">
        <f>MAX(P$4:P524)</f>
        <v>1.8284662292802096</v>
      </c>
      <c r="AA524" s="34">
        <f>MAX(Q$4:Q524)</f>
        <v>2.0782292813837224</v>
      </c>
      <c r="AB524" s="34">
        <f>MAX(R$4:R524)</f>
        <v>1.9075656212819299</v>
      </c>
      <c r="AC524" s="34">
        <f>MAX(S$4:S524)</f>
        <v>1.35899867745307</v>
      </c>
      <c r="AD524" s="35">
        <f t="shared" si="141"/>
        <v>-0.13073143369298723</v>
      </c>
      <c r="AE524" s="35">
        <f t="shared" si="142"/>
        <v>-0.19562843176514799</v>
      </c>
      <c r="AF524" s="35">
        <f t="shared" si="143"/>
        <v>-0.10640486730444998</v>
      </c>
      <c r="AG524" s="35">
        <f t="shared" si="144"/>
        <v>-0.27467042161125843</v>
      </c>
      <c r="AH524" s="35">
        <f t="shared" si="144"/>
        <v>-0.15378787262514271</v>
      </c>
    </row>
    <row r="525" spans="1:34">
      <c r="A525" s="28">
        <v>44622</v>
      </c>
      <c r="B525" s="12">
        <f>[1]!thsiFinD("ths_int_chg_ratio_index",B$1,$A$4,$A525,101)</f>
        <v>-9.3286618975223998</v>
      </c>
      <c r="C525" s="12">
        <f>[1]!thsiFinD("ths_int_chg_ratio_index",C$1,$A$4,$A525,101)</f>
        <v>86.50840410616</v>
      </c>
      <c r="D525" s="12">
        <f>[1]!thsiFinD("ths_int_chg_ratio_index",D$1,$A$4,$A525,101)</f>
        <v>20.648226764238</v>
      </c>
      <c r="E525" s="12">
        <f>[1]!thsiFinD("ths_int_chg_ratio_index",E$1,$A$4,$A525,101)</f>
        <v>82.488577295056999</v>
      </c>
      <c r="F525" s="12">
        <f>[1]!thsiFinD("ths_adjustment_nvg_ratio_fund",F$1,$A$4,$A525,101)</f>
        <v>68.262737875997999</v>
      </c>
      <c r="G525" s="12">
        <f>[1]!thsiFinD("ths_adjustment_nvg_ratio_fund",G$1,$A$4,$A525,101)</f>
        <v>51.191827468785</v>
      </c>
      <c r="H525" s="12">
        <f>[1]!thsiFinD("ths_adjustment_nvg_ratio_fund",H$1,$A$4,$A525,101)</f>
        <v>92.769230769231001</v>
      </c>
      <c r="I525" s="12">
        <f>[1]!thsiFinD("ths_adjustment_nvg_ratio_fund",I$1,$A$4,$A525,101)</f>
        <v>121.58203125</v>
      </c>
      <c r="J525" s="32">
        <f t="shared" si="138"/>
        <v>0.64265296703993324</v>
      </c>
      <c r="K525" s="45">
        <f t="shared" si="139"/>
        <v>0.45079136566983152</v>
      </c>
      <c r="L525" s="45">
        <f t="shared" si="140"/>
        <v>0.83451456841003502</v>
      </c>
      <c r="M525" s="32">
        <f>[1]!thsiFinD("ths_int_chg_ratio_index",M$1,$A$4,$A525,101)/100</f>
        <v>0.37008164226978996</v>
      </c>
      <c r="N525" s="32">
        <f>[1]!thsiFinD("ths_int_chg_ratio_index",N$1,$A$4,$A525,101)/100</f>
        <v>0.14227687337955999</v>
      </c>
      <c r="O525" s="33">
        <f t="shared" si="133"/>
        <v>1.6426529670399332</v>
      </c>
      <c r="P525" s="33">
        <f t="shared" si="134"/>
        <v>1.4507913656698315</v>
      </c>
      <c r="Q525" s="33">
        <f t="shared" si="135"/>
        <v>1.834514568410035</v>
      </c>
      <c r="R525" s="33">
        <f t="shared" si="136"/>
        <v>1.3700816422697899</v>
      </c>
      <c r="S525" s="33">
        <f t="shared" si="137"/>
        <v>1.1422768733795601</v>
      </c>
      <c r="T525" s="32">
        <f t="shared" si="145"/>
        <v>-1.2787755927973765E-2</v>
      </c>
      <c r="U525" s="32">
        <f t="shared" si="146"/>
        <v>-1.3581276197833336E-2</v>
      </c>
      <c r="V525" s="32">
        <f t="shared" si="147"/>
        <v>-1.215931071017351E-2</v>
      </c>
      <c r="W525" s="32">
        <f t="shared" si="148"/>
        <v>-9.7802767492558562E-3</v>
      </c>
      <c r="X525" s="32">
        <f t="shared" si="148"/>
        <v>-6.7167658809501596E-3</v>
      </c>
      <c r="Y525" s="34">
        <f>MAX(O$4:O525)</f>
        <v>1.9141735637114377</v>
      </c>
      <c r="Z525" s="34">
        <f>MAX(P$4:P525)</f>
        <v>1.8284662292802096</v>
      </c>
      <c r="AA525" s="34">
        <f>MAX(Q$4:Q525)</f>
        <v>2.0782292813837224</v>
      </c>
      <c r="AB525" s="34">
        <f>MAX(R$4:R525)</f>
        <v>1.9075656212819299</v>
      </c>
      <c r="AC525" s="34">
        <f>MAX(S$4:S525)</f>
        <v>1.35899867745307</v>
      </c>
      <c r="AD525" s="35">
        <f t="shared" si="141"/>
        <v>-0.14184742795478089</v>
      </c>
      <c r="AE525" s="35">
        <f t="shared" si="142"/>
        <v>-0.20655282419902987</v>
      </c>
      <c r="AF525" s="35">
        <f t="shared" si="143"/>
        <v>-0.11727036817199388</v>
      </c>
      <c r="AG525" s="35">
        <f t="shared" si="144"/>
        <v>-0.28176434562232144</v>
      </c>
      <c r="AH525" s="35">
        <f t="shared" si="144"/>
        <v>-0.1594716813703404</v>
      </c>
    </row>
    <row r="526" spans="1:34">
      <c r="A526" s="28">
        <v>44623</v>
      </c>
      <c r="B526" s="12">
        <f>[1]!thsiFinD("ths_int_chg_ratio_index",B$1,$A$4,$A526,101)</f>
        <v>-10.890018274211</v>
      </c>
      <c r="C526" s="12">
        <f>[1]!thsiFinD("ths_int_chg_ratio_index",C$1,$A$4,$A526,101)</f>
        <v>82.479248110423995</v>
      </c>
      <c r="D526" s="12">
        <f>[1]!thsiFinD("ths_int_chg_ratio_index",D$1,$A$4,$A526,101)</f>
        <v>18.641849348558999</v>
      </c>
      <c r="E526" s="12">
        <f>[1]!thsiFinD("ths_int_chg_ratio_index",E$1,$A$4,$A526,101)</f>
        <v>79.636846652958994</v>
      </c>
      <c r="F526" s="12">
        <f>[1]!thsiFinD("ths_adjustment_nvg_ratio_fund",F$1,$A$4,$A526,101)</f>
        <v>65.316144874155995</v>
      </c>
      <c r="G526" s="12">
        <f>[1]!thsiFinD("ths_adjustment_nvg_ratio_fund",G$1,$A$4,$A526,101)</f>
        <v>48.070374574346999</v>
      </c>
      <c r="H526" s="12">
        <f>[1]!thsiFinD("ths_adjustment_nvg_ratio_fund",H$1,$A$4,$A526,101)</f>
        <v>91.076923076922995</v>
      </c>
      <c r="I526" s="12">
        <f>[1]!thsiFinD("ths_adjustment_nvg_ratio_fund",I$1,$A$4,$A526,101)</f>
        <v>116.005859375</v>
      </c>
      <c r="J526" s="32">
        <f t="shared" si="138"/>
        <v>0.61292153467269617</v>
      </c>
      <c r="K526" s="45">
        <f t="shared" si="139"/>
        <v>0.42466981459432745</v>
      </c>
      <c r="L526" s="45">
        <f t="shared" si="140"/>
        <v>0.80117325475106493</v>
      </c>
      <c r="M526" s="32">
        <f>[1]!thsiFinD("ths_int_chg_ratio_index",M$1,$A$4,$A526,101)/100</f>
        <v>0.35173867434695999</v>
      </c>
      <c r="N526" s="32">
        <f>[1]!thsiFinD("ths_int_chg_ratio_index",N$1,$A$4,$A526,101)/100</f>
        <v>0.13654433961636001</v>
      </c>
      <c r="O526" s="33">
        <f t="shared" si="133"/>
        <v>1.6129215346726962</v>
      </c>
      <c r="P526" s="33">
        <f t="shared" si="134"/>
        <v>1.4246698145943275</v>
      </c>
      <c r="Q526" s="33">
        <f t="shared" si="135"/>
        <v>1.801173254751065</v>
      </c>
      <c r="R526" s="33">
        <f t="shared" si="136"/>
        <v>1.3517386743469599</v>
      </c>
      <c r="S526" s="33">
        <f t="shared" si="137"/>
        <v>1.1365443396163599</v>
      </c>
      <c r="T526" s="32">
        <f t="shared" si="145"/>
        <v>-1.8099643055351611E-2</v>
      </c>
      <c r="U526" s="32">
        <f t="shared" si="146"/>
        <v>-1.8005036212387138E-2</v>
      </c>
      <c r="V526" s="32">
        <f t="shared" si="147"/>
        <v>-1.8174461098919847E-2</v>
      </c>
      <c r="W526" s="32">
        <f t="shared" si="148"/>
        <v>-1.338822983748722E-2</v>
      </c>
      <c r="X526" s="32">
        <f t="shared" si="148"/>
        <v>-5.0185151225550229E-3</v>
      </c>
      <c r="Y526" s="34">
        <f>MAX(O$4:O526)</f>
        <v>1.9141735637114377</v>
      </c>
      <c r="Z526" s="34">
        <f>MAX(P$4:P526)</f>
        <v>1.8284662292802096</v>
      </c>
      <c r="AA526" s="34">
        <f>MAX(Q$4:Q526)</f>
        <v>2.0782292813837224</v>
      </c>
      <c r="AB526" s="34">
        <f>MAX(R$4:R526)</f>
        <v>1.9075656212819299</v>
      </c>
      <c r="AC526" s="34">
        <f>MAX(S$4:S526)</f>
        <v>1.35899867745307</v>
      </c>
      <c r="AD526" s="35">
        <f t="shared" si="141"/>
        <v>-0.15737968319583129</v>
      </c>
      <c r="AE526" s="35">
        <f t="shared" si="142"/>
        <v>-0.22083886933194263</v>
      </c>
      <c r="AF526" s="35">
        <f t="shared" si="143"/>
        <v>-0.13331350352651583</v>
      </c>
      <c r="AG526" s="35">
        <f t="shared" si="144"/>
        <v>-0.29138024964060782</v>
      </c>
      <c r="AH526" s="35">
        <f t="shared" si="144"/>
        <v>-0.16368988544831908</v>
      </c>
    </row>
    <row r="527" spans="1:34">
      <c r="A527" s="28">
        <v>44624</v>
      </c>
      <c r="B527" s="12">
        <f>[1]!thsiFinD("ths_int_chg_ratio_index",B$1,$A$4,$A527,101)</f>
        <v>-11.864321066423001</v>
      </c>
      <c r="C527" s="12">
        <f>[1]!thsiFinD("ths_int_chg_ratio_index",C$1,$A$4,$A527,101)</f>
        <v>84.915078099241001</v>
      </c>
      <c r="D527" s="12">
        <f>[1]!thsiFinD("ths_int_chg_ratio_index",D$1,$A$4,$A527,101)</f>
        <v>17.981905681482001</v>
      </c>
      <c r="E527" s="12">
        <f>[1]!thsiFinD("ths_int_chg_ratio_index",E$1,$A$4,$A527,101)</f>
        <v>76.059647226848995</v>
      </c>
      <c r="F527" s="12">
        <f>[1]!thsiFinD("ths_adjustment_nvg_ratio_fund",F$1,$A$4,$A527,101)</f>
        <v>62.860650705955003</v>
      </c>
      <c r="G527" s="12">
        <f>[1]!thsiFinD("ths_adjustment_nvg_ratio_fund",G$1,$A$4,$A527,101)</f>
        <v>46.651532349603002</v>
      </c>
      <c r="H527" s="12">
        <f>[1]!thsiFinD("ths_adjustment_nvg_ratio_fund",H$1,$A$4,$A527,101)</f>
        <v>92.538461538462002</v>
      </c>
      <c r="I527" s="12">
        <f>[1]!thsiFinD("ths_adjustment_nvg_ratio_fund",I$1,$A$4,$A527,101)</f>
        <v>113.125</v>
      </c>
      <c r="J527" s="32">
        <f t="shared" si="138"/>
        <v>0.60283494316896125</v>
      </c>
      <c r="K527" s="45">
        <f t="shared" si="139"/>
        <v>0.41773077485287247</v>
      </c>
      <c r="L527" s="45">
        <f t="shared" si="140"/>
        <v>0.78793911148505003</v>
      </c>
      <c r="M527" s="32">
        <f>[1]!thsiFinD("ths_int_chg_ratio_index",M$1,$A$4,$A527,101)/100</f>
        <v>0.34354462951067999</v>
      </c>
      <c r="N527" s="32">
        <f>[1]!thsiFinD("ths_int_chg_ratio_index",N$1,$A$4,$A527,101)/100</f>
        <v>0.12386449028855001</v>
      </c>
      <c r="O527" s="33">
        <f t="shared" si="133"/>
        <v>1.6028349431689612</v>
      </c>
      <c r="P527" s="33">
        <f t="shared" si="134"/>
        <v>1.4177307748528725</v>
      </c>
      <c r="Q527" s="33">
        <f t="shared" si="135"/>
        <v>1.78793911148505</v>
      </c>
      <c r="R527" s="33">
        <f t="shared" si="136"/>
        <v>1.3435446295106801</v>
      </c>
      <c r="S527" s="33">
        <f t="shared" si="137"/>
        <v>1.12386449028855</v>
      </c>
      <c r="T527" s="32">
        <f t="shared" si="145"/>
        <v>-6.2536157444148532E-3</v>
      </c>
      <c r="U527" s="32">
        <f t="shared" si="146"/>
        <v>-4.8706301420662346E-3</v>
      </c>
      <c r="V527" s="32">
        <f t="shared" si="147"/>
        <v>-7.3475126454972672E-3</v>
      </c>
      <c r="W527" s="32">
        <f t="shared" si="148"/>
        <v>-6.0618557357163816E-3</v>
      </c>
      <c r="X527" s="32">
        <f t="shared" si="148"/>
        <v>-1.1156493315597427E-2</v>
      </c>
      <c r="Y527" s="34">
        <f>MAX(O$4:O527)</f>
        <v>1.9141735637114377</v>
      </c>
      <c r="Z527" s="34">
        <f>MAX(P$4:P527)</f>
        <v>1.8284662292802096</v>
      </c>
      <c r="AA527" s="34">
        <f>MAX(Q$4:Q527)</f>
        <v>2.0782292813837224</v>
      </c>
      <c r="AB527" s="34">
        <f>MAX(R$4:R527)</f>
        <v>1.9075656212819299</v>
      </c>
      <c r="AC527" s="34">
        <f>MAX(S$4:S527)</f>
        <v>1.35899867745307</v>
      </c>
      <c r="AD527" s="35">
        <f t="shared" si="141"/>
        <v>-0.16264910687556167</v>
      </c>
      <c r="AE527" s="35">
        <f t="shared" si="142"/>
        <v>-0.22463387502050092</v>
      </c>
      <c r="AF527" s="35">
        <f t="shared" si="143"/>
        <v>-0.13968149351903658</v>
      </c>
      <c r="AG527" s="35">
        <f t="shared" si="144"/>
        <v>-0.29567580033876584</v>
      </c>
      <c r="AH527" s="35">
        <f t="shared" si="144"/>
        <v>-0.17302017365108135</v>
      </c>
    </row>
    <row r="528" spans="1:34">
      <c r="A528" s="28">
        <v>44627</v>
      </c>
      <c r="B528" s="12">
        <f>[1]!thsiFinD("ths_int_chg_ratio_index",B$1,$A$4,$A528,101)</f>
        <v>-15.12026323183</v>
      </c>
      <c r="C528" s="12">
        <f>[1]!thsiFinD("ths_int_chg_ratio_index",C$1,$A$4,$A528,101)</f>
        <v>78.042151558371003</v>
      </c>
      <c r="D528" s="12">
        <f>[1]!thsiFinD("ths_int_chg_ratio_index",D$1,$A$4,$A528,101)</f>
        <v>14.735280174995999</v>
      </c>
      <c r="E528" s="12">
        <f>[1]!thsiFinD("ths_int_chg_ratio_index",E$1,$A$4,$A528,101)</f>
        <v>67.842299599949996</v>
      </c>
      <c r="F528" s="12">
        <f>[1]!thsiFinD("ths_adjustment_nvg_ratio_fund",F$1,$A$4,$A528,101)</f>
        <v>58.686310620012001</v>
      </c>
      <c r="G528" s="12">
        <f>[1]!thsiFinD("ths_adjustment_nvg_ratio_fund",G$1,$A$4,$A528,101)</f>
        <v>41.940976163450998</v>
      </c>
      <c r="H528" s="12">
        <f>[1]!thsiFinD("ths_adjustment_nvg_ratio_fund",H$1,$A$4,$A528,101)</f>
        <v>87.846153846153996</v>
      </c>
      <c r="I528" s="12">
        <f>[1]!thsiFinD("ths_adjustment_nvg_ratio_fund",I$1,$A$4,$A528,101)</f>
        <v>104.462890625</v>
      </c>
      <c r="J528" s="32">
        <f t="shared" si="138"/>
        <v>0.54804474919513002</v>
      </c>
      <c r="K528" s="45">
        <f t="shared" si="139"/>
        <v>0.36374867025371749</v>
      </c>
      <c r="L528" s="45">
        <f t="shared" si="140"/>
        <v>0.73234082813654255</v>
      </c>
      <c r="M528" s="32">
        <f>[1]!thsiFinD("ths_int_chg_ratio_index",M$1,$A$4,$A528,101)/100</f>
        <v>0.30315619571072999</v>
      </c>
      <c r="N528" s="32">
        <f>[1]!thsiFinD("ths_int_chg_ratio_index",N$1,$A$4,$A528,101)/100</f>
        <v>9.0888014847680998E-2</v>
      </c>
      <c r="O528" s="33">
        <f t="shared" si="133"/>
        <v>1.5480447491951299</v>
      </c>
      <c r="P528" s="33">
        <f t="shared" si="134"/>
        <v>1.3637486702537176</v>
      </c>
      <c r="Q528" s="33">
        <f t="shared" si="135"/>
        <v>1.7323408281365427</v>
      </c>
      <c r="R528" s="33">
        <f t="shared" si="136"/>
        <v>1.30315619571073</v>
      </c>
      <c r="S528" s="33">
        <f t="shared" si="137"/>
        <v>1.0908880148476809</v>
      </c>
      <c r="T528" s="32">
        <f t="shared" si="145"/>
        <v>-3.4183303906206164E-2</v>
      </c>
      <c r="U528" s="32">
        <f t="shared" si="146"/>
        <v>-3.8076414476335918E-2</v>
      </c>
      <c r="V528" s="32">
        <f t="shared" si="147"/>
        <v>-3.1096295724706069E-2</v>
      </c>
      <c r="W528" s="32">
        <f t="shared" si="148"/>
        <v>-3.0061103228598784E-2</v>
      </c>
      <c r="X528" s="32">
        <f t="shared" si="148"/>
        <v>-2.9342038765191703E-2</v>
      </c>
      <c r="Y528" s="34">
        <f>MAX(O$4:O528)</f>
        <v>1.9141735637114377</v>
      </c>
      <c r="Z528" s="34">
        <f>MAX(P$4:P528)</f>
        <v>1.8284662292802096</v>
      </c>
      <c r="AA528" s="34">
        <f>MAX(Q$4:Q528)</f>
        <v>2.0782292813837224</v>
      </c>
      <c r="AB528" s="34">
        <f>MAX(R$4:R528)</f>
        <v>1.9075656212819299</v>
      </c>
      <c r="AC528" s="34">
        <f>MAX(S$4:S528)</f>
        <v>1.35899867745307</v>
      </c>
      <c r="AD528" s="35">
        <f t="shared" si="141"/>
        <v>-0.19127252693136754</v>
      </c>
      <c r="AE528" s="35">
        <f t="shared" si="142"/>
        <v>-0.25415703696613079</v>
      </c>
      <c r="AF528" s="35">
        <f t="shared" si="143"/>
        <v>-0.16643421221400601</v>
      </c>
      <c r="AG528" s="35">
        <f t="shared" si="144"/>
        <v>-0.31684856281118245</v>
      </c>
      <c r="AH528" s="35">
        <f t="shared" si="144"/>
        <v>-0.19728544777384283</v>
      </c>
    </row>
    <row r="529" spans="1:34">
      <c r="A529" s="28">
        <v>44628</v>
      </c>
      <c r="B529" s="12">
        <f>[1]!thsiFinD("ths_int_chg_ratio_index",B$1,$A$4,$A529,101)</f>
        <v>-16.923799807218</v>
      </c>
      <c r="C529" s="12">
        <f>[1]!thsiFinD("ths_int_chg_ratio_index",C$1,$A$4,$A529,101)</f>
        <v>79.309892175182995</v>
      </c>
      <c r="D529" s="12">
        <f>[1]!thsiFinD("ths_int_chg_ratio_index",D$1,$A$4,$A529,101)</f>
        <v>11.508169764468001</v>
      </c>
      <c r="E529" s="12">
        <f>[1]!thsiFinD("ths_int_chg_ratio_index",E$1,$A$4,$A529,101)</f>
        <v>65.344690050690005</v>
      </c>
      <c r="F529" s="12">
        <f>[1]!thsiFinD("ths_adjustment_nvg_ratio_fund",F$1,$A$4,$A529,101)</f>
        <v>56.537753222836002</v>
      </c>
      <c r="G529" s="12">
        <f>[1]!thsiFinD("ths_adjustment_nvg_ratio_fund",G$1,$A$4,$A529,101)</f>
        <v>40.692395005675003</v>
      </c>
      <c r="H529" s="12">
        <f>[1]!thsiFinD("ths_adjustment_nvg_ratio_fund",H$1,$A$4,$A529,101)</f>
        <v>81.461538461537998</v>
      </c>
      <c r="I529" s="12">
        <f>[1]!thsiFinD("ths_adjustment_nvg_ratio_fund",I$1,$A$4,$A529,101)</f>
        <v>100.78125</v>
      </c>
      <c r="J529" s="32">
        <f t="shared" si="138"/>
        <v>0.5233898610914649</v>
      </c>
      <c r="K529" s="45">
        <f t="shared" si="139"/>
        <v>0.34809738045780747</v>
      </c>
      <c r="L529" s="45">
        <f t="shared" si="140"/>
        <v>0.69868234172512245</v>
      </c>
      <c r="M529" s="32">
        <f>[1]!thsiFinD("ths_int_chg_ratio_index",M$1,$A$4,$A529,101)/100</f>
        <v>0.27061269341279998</v>
      </c>
      <c r="N529" s="32">
        <f>[1]!thsiFinD("ths_int_chg_ratio_index",N$1,$A$4,$A529,101)/100</f>
        <v>6.5139656953118005E-2</v>
      </c>
      <c r="O529" s="33">
        <f t="shared" si="133"/>
        <v>1.5233898610914649</v>
      </c>
      <c r="P529" s="33">
        <f t="shared" si="134"/>
        <v>1.3480973804578076</v>
      </c>
      <c r="Q529" s="33">
        <f t="shared" si="135"/>
        <v>1.6986823417251224</v>
      </c>
      <c r="R529" s="33">
        <f t="shared" si="136"/>
        <v>1.2706126934127999</v>
      </c>
      <c r="S529" s="33">
        <f t="shared" si="137"/>
        <v>1.065139656953118</v>
      </c>
      <c r="T529" s="32">
        <f t="shared" si="145"/>
        <v>-1.592646990113411E-2</v>
      </c>
      <c r="U529" s="32">
        <f t="shared" si="146"/>
        <v>-1.1476667319498257E-2</v>
      </c>
      <c r="V529" s="32">
        <f t="shared" si="147"/>
        <v>-1.9429482850453983E-2</v>
      </c>
      <c r="W529" s="32">
        <f t="shared" si="148"/>
        <v>-2.4972833191481802E-2</v>
      </c>
      <c r="X529" s="32">
        <f t="shared" si="148"/>
        <v>-2.3603117409038754E-2</v>
      </c>
      <c r="Y529" s="34">
        <f>MAX(O$4:O529)</f>
        <v>1.9141735637114377</v>
      </c>
      <c r="Z529" s="34">
        <f>MAX(P$4:P529)</f>
        <v>1.8284662292802096</v>
      </c>
      <c r="AA529" s="34">
        <f>MAX(Q$4:Q529)</f>
        <v>2.0782292813837224</v>
      </c>
      <c r="AB529" s="34">
        <f>MAX(R$4:R529)</f>
        <v>1.9075656212819299</v>
      </c>
      <c r="AC529" s="34">
        <f>MAX(S$4:S529)</f>
        <v>1.35899867745307</v>
      </c>
      <c r="AD529" s="35">
        <f t="shared" si="141"/>
        <v>-0.20415270068941538</v>
      </c>
      <c r="AE529" s="35">
        <f t="shared" si="142"/>
        <v>-0.2627168285254593</v>
      </c>
      <c r="AF529" s="35">
        <f t="shared" si="143"/>
        <v>-0.18262996439251922</v>
      </c>
      <c r="AG529" s="35">
        <f t="shared" si="144"/>
        <v>-0.33390878969661986</v>
      </c>
      <c r="AH529" s="35">
        <f t="shared" si="144"/>
        <v>-0.21623201359598077</v>
      </c>
    </row>
    <row r="530" spans="1:34">
      <c r="A530" s="28">
        <v>44629</v>
      </c>
      <c r="B530" s="12">
        <f>[1]!thsiFinD("ths_int_chg_ratio_index",B$1,$A$4,$A530,101)</f>
        <v>-18.185470317393001</v>
      </c>
      <c r="C530" s="12">
        <f>[1]!thsiFinD("ths_int_chg_ratio_index",C$1,$A$4,$A530,101)</f>
        <v>81.396901071657993</v>
      </c>
      <c r="D530" s="12">
        <f>[1]!thsiFinD("ths_int_chg_ratio_index",D$1,$A$4,$A530,101)</f>
        <v>10.779756549668001</v>
      </c>
      <c r="E530" s="12">
        <f>[1]!thsiFinD("ths_int_chg_ratio_index",E$1,$A$4,$A530,101)</f>
        <v>64.623449850105999</v>
      </c>
      <c r="F530" s="12">
        <f>[1]!thsiFinD("ths_adjustment_nvg_ratio_fund",F$1,$A$4,$A530,101)</f>
        <v>57.028852056475998</v>
      </c>
      <c r="G530" s="12">
        <f>[1]!thsiFinD("ths_adjustment_nvg_ratio_fund",G$1,$A$4,$A530,101)</f>
        <v>40.976163450624</v>
      </c>
      <c r="H530" s="12">
        <f>[1]!thsiFinD("ths_adjustment_nvg_ratio_fund",H$1,$A$4,$A530,101)</f>
        <v>81.461538461537998</v>
      </c>
      <c r="I530" s="12">
        <f>[1]!thsiFinD("ths_adjustment_nvg_ratio_fund",I$1,$A$4,$A530,101)</f>
        <v>103.603515625</v>
      </c>
      <c r="J530" s="32">
        <f t="shared" si="138"/>
        <v>0.5271058834345963</v>
      </c>
      <c r="K530" s="45">
        <f t="shared" si="139"/>
        <v>0.34653659288509753</v>
      </c>
      <c r="L530" s="45">
        <f t="shared" si="140"/>
        <v>0.70767517398409496</v>
      </c>
      <c r="M530" s="32">
        <f>[1]!thsiFinD("ths_int_chg_ratio_index",M$1,$A$4,$A530,101)/100</f>
        <v>0.25389064374309001</v>
      </c>
      <c r="N530" s="32">
        <f>[1]!thsiFinD("ths_int_chg_ratio_index",N$1,$A$4,$A530,101)/100</f>
        <v>5.2761890859557001E-2</v>
      </c>
      <c r="O530" s="33">
        <f t="shared" si="133"/>
        <v>1.5271058834345963</v>
      </c>
      <c r="P530" s="33">
        <f t="shared" si="134"/>
        <v>1.3465365928850974</v>
      </c>
      <c r="Q530" s="33">
        <f t="shared" si="135"/>
        <v>1.707675173984095</v>
      </c>
      <c r="R530" s="33">
        <f t="shared" si="136"/>
        <v>1.2538906437430901</v>
      </c>
      <c r="S530" s="33">
        <f t="shared" si="137"/>
        <v>1.0527618908595571</v>
      </c>
      <c r="T530" s="32">
        <f t="shared" si="145"/>
        <v>2.4393114579803754E-3</v>
      </c>
      <c r="U530" s="32">
        <f t="shared" si="146"/>
        <v>-1.1577706442691404E-3</v>
      </c>
      <c r="V530" s="32">
        <f t="shared" si="147"/>
        <v>5.2940046753178205E-3</v>
      </c>
      <c r="W530" s="32">
        <f t="shared" si="148"/>
        <v>-1.3160619090617831E-2</v>
      </c>
      <c r="X530" s="32">
        <f t="shared" si="148"/>
        <v>-1.1620791708167211E-2</v>
      </c>
      <c r="Y530" s="34">
        <f>MAX(O$4:O530)</f>
        <v>1.9141735637114377</v>
      </c>
      <c r="Z530" s="34">
        <f>MAX(P$4:P530)</f>
        <v>1.8284662292802096</v>
      </c>
      <c r="AA530" s="34">
        <f>MAX(Q$4:Q530)</f>
        <v>2.0782292813837224</v>
      </c>
      <c r="AB530" s="34">
        <f>MAX(R$4:R530)</f>
        <v>1.9075656212819299</v>
      </c>
      <c r="AC530" s="34">
        <f>MAX(S$4:S530)</f>
        <v>1.35899867745307</v>
      </c>
      <c r="AD530" s="35">
        <f t="shared" si="141"/>
        <v>-0.20221138125340443</v>
      </c>
      <c r="AE530" s="35">
        <f t="shared" si="142"/>
        <v>-0.2635704333379062</v>
      </c>
      <c r="AF530" s="35">
        <f t="shared" si="143"/>
        <v>-0.17830280360254858</v>
      </c>
      <c r="AG530" s="35">
        <f t="shared" si="144"/>
        <v>-0.34267496239503126</v>
      </c>
      <c r="AH530" s="35">
        <f t="shared" si="144"/>
        <v>-0.22534001811351145</v>
      </c>
    </row>
    <row r="531" spans="1:34">
      <c r="A531" s="28">
        <v>44630</v>
      </c>
      <c r="B531" s="12">
        <f>[1]!thsiFinD("ths_int_chg_ratio_index",B$1,$A$4,$A531,101)</f>
        <v>-17.563497373240999</v>
      </c>
      <c r="C531" s="12">
        <f>[1]!thsiFinD("ths_int_chg_ratio_index",C$1,$A$4,$A531,101)</f>
        <v>83.026919191464003</v>
      </c>
      <c r="D531" s="12">
        <f>[1]!thsiFinD("ths_int_chg_ratio_index",D$1,$A$4,$A531,101)</f>
        <v>13.104936103261</v>
      </c>
      <c r="E531" s="12">
        <f>[1]!thsiFinD("ths_int_chg_ratio_index",E$1,$A$4,$A531,101)</f>
        <v>69.320729465770995</v>
      </c>
      <c r="F531" s="12">
        <f>[1]!thsiFinD("ths_adjustment_nvg_ratio_fund",F$1,$A$4,$A531,101)</f>
        <v>59.914057704112999</v>
      </c>
      <c r="G531" s="12">
        <f>[1]!thsiFinD("ths_adjustment_nvg_ratio_fund",G$1,$A$4,$A531,101)</f>
        <v>42.395005675368999</v>
      </c>
      <c r="H531" s="12">
        <f>[1]!thsiFinD("ths_adjustment_nvg_ratio_fund",H$1,$A$4,$A531,101)</f>
        <v>80.769230769231001</v>
      </c>
      <c r="I531" s="12">
        <f>[1]!thsiFinD("ths_adjustment_nvg_ratio_fund",I$1,$A$4,$A531,101)</f>
        <v>109.296875</v>
      </c>
      <c r="J531" s="32">
        <f t="shared" si="138"/>
        <v>0.55033032066996002</v>
      </c>
      <c r="K531" s="45">
        <f t="shared" si="139"/>
        <v>0.36972271846813748</v>
      </c>
      <c r="L531" s="45">
        <f t="shared" si="140"/>
        <v>0.7309379228717825</v>
      </c>
      <c r="M531" s="32">
        <f>[1]!thsiFinD("ths_int_chg_ratio_index",M$1,$A$4,$A531,101)/100</f>
        <v>0.28340895337367</v>
      </c>
      <c r="N531" s="32">
        <f>[1]!thsiFinD("ths_int_chg_ratio_index",N$1,$A$4,$A531,101)/100</f>
        <v>6.9731248412399E-2</v>
      </c>
      <c r="O531" s="33">
        <f t="shared" si="133"/>
        <v>1.5503303206699601</v>
      </c>
      <c r="P531" s="33">
        <f t="shared" si="134"/>
        <v>1.3697227184681375</v>
      </c>
      <c r="Q531" s="33">
        <f t="shared" si="135"/>
        <v>1.7309379228717825</v>
      </c>
      <c r="R531" s="33">
        <f t="shared" si="136"/>
        <v>1.2834089533736699</v>
      </c>
      <c r="S531" s="33">
        <f t="shared" si="137"/>
        <v>1.0697312484123991</v>
      </c>
      <c r="T531" s="32">
        <f t="shared" si="145"/>
        <v>1.5208138143721905E-2</v>
      </c>
      <c r="U531" s="32">
        <f t="shared" si="146"/>
        <v>1.7219083169036864E-2</v>
      </c>
      <c r="V531" s="32">
        <f t="shared" si="147"/>
        <v>1.362246710737991E-2</v>
      </c>
      <c r="W531" s="32">
        <f t="shared" si="148"/>
        <v>2.3541374822338756E-2</v>
      </c>
      <c r="X531" s="32">
        <f t="shared" si="148"/>
        <v>1.6118894215468638E-2</v>
      </c>
      <c r="Y531" s="34">
        <f>MAX(O$4:O531)</f>
        <v>1.9141735637114377</v>
      </c>
      <c r="Z531" s="34">
        <f>MAX(P$4:P531)</f>
        <v>1.8284662292802096</v>
      </c>
      <c r="AA531" s="34">
        <f>MAX(Q$4:Q531)</f>
        <v>2.0782292813837224</v>
      </c>
      <c r="AB531" s="34">
        <f>MAX(R$4:R531)</f>
        <v>1.9075656212819299</v>
      </c>
      <c r="AC531" s="34">
        <f>MAX(S$4:S531)</f>
        <v>1.35899867745307</v>
      </c>
      <c r="AD531" s="35">
        <f t="shared" si="141"/>
        <v>-0.19007850173001717</v>
      </c>
      <c r="AE531" s="35">
        <f t="shared" si="142"/>
        <v>-0.25088979138141376</v>
      </c>
      <c r="AF531" s="35">
        <f t="shared" si="143"/>
        <v>-0.16710926057239806</v>
      </c>
      <c r="AG531" s="35">
        <f t="shared" si="144"/>
        <v>-0.3272006273046647</v>
      </c>
      <c r="AH531" s="35">
        <f t="shared" si="144"/>
        <v>-0.21285335581252629</v>
      </c>
    </row>
    <row r="532" spans="1:34">
      <c r="A532" s="28">
        <v>44631</v>
      </c>
      <c r="B532" s="12">
        <f>[1]!thsiFinD("ths_int_chg_ratio_index",B$1,$A$4,$A532,101)</f>
        <v>-16.617586431418001</v>
      </c>
      <c r="C532" s="12">
        <f>[1]!thsiFinD("ths_int_chg_ratio_index",C$1,$A$4,$A532,101)</f>
        <v>82.373446367769006</v>
      </c>
      <c r="D532" s="12">
        <f>[1]!thsiFinD("ths_int_chg_ratio_index",D$1,$A$4,$A532,101)</f>
        <v>13.87500767365</v>
      </c>
      <c r="E532" s="12">
        <f>[1]!thsiFinD("ths_int_chg_ratio_index",E$1,$A$4,$A532,101)</f>
        <v>70.978646434347993</v>
      </c>
      <c r="F532" s="12">
        <f>[1]!thsiFinD("ths_adjustment_nvg_ratio_fund",F$1,$A$4,$A532,101)</f>
        <v>58.870472682627003</v>
      </c>
      <c r="G532" s="12">
        <f>[1]!thsiFinD("ths_adjustment_nvg_ratio_fund",G$1,$A$4,$A532,101)</f>
        <v>42.962542565267</v>
      </c>
      <c r="H532" s="12">
        <f>[1]!thsiFinD("ths_adjustment_nvg_ratio_fund",H$1,$A$4,$A532,101)</f>
        <v>86.846153846153996</v>
      </c>
      <c r="I532" s="12">
        <f>[1]!thsiFinD("ths_adjustment_nvg_ratio_fund",I$1,$A$4,$A532,101)</f>
        <v>107.734375</v>
      </c>
      <c r="J532" s="32">
        <f t="shared" si="138"/>
        <v>0.55877882267299617</v>
      </c>
      <c r="K532" s="45">
        <f t="shared" si="139"/>
        <v>0.37652378511087248</v>
      </c>
      <c r="L532" s="45">
        <f t="shared" si="140"/>
        <v>0.74103386023511997</v>
      </c>
      <c r="M532" s="32">
        <f>[1]!thsiFinD("ths_int_chg_ratio_index",M$1,$A$4,$A532,101)/100</f>
        <v>0.30769124733472003</v>
      </c>
      <c r="N532" s="32">
        <f>[1]!thsiFinD("ths_int_chg_ratio_index",N$1,$A$4,$A532,101)/100</f>
        <v>7.4697012197358997E-2</v>
      </c>
      <c r="O532" s="33">
        <f t="shared" si="133"/>
        <v>1.5587788226729962</v>
      </c>
      <c r="P532" s="33">
        <f t="shared" si="134"/>
        <v>1.3765237851108725</v>
      </c>
      <c r="Q532" s="33">
        <f t="shared" si="135"/>
        <v>1.7410338602351199</v>
      </c>
      <c r="R532" s="33">
        <f t="shared" si="136"/>
        <v>1.30769124733472</v>
      </c>
      <c r="S532" s="33">
        <f t="shared" si="137"/>
        <v>1.0746970121973589</v>
      </c>
      <c r="T532" s="32">
        <f t="shared" si="145"/>
        <v>5.4494851132016464E-3</v>
      </c>
      <c r="U532" s="32">
        <f t="shared" si="146"/>
        <v>4.9652871716554525E-3</v>
      </c>
      <c r="V532" s="32">
        <f t="shared" si="147"/>
        <v>5.8326397671080166E-3</v>
      </c>
      <c r="W532" s="32">
        <f t="shared" si="148"/>
        <v>1.8920153157120811E-2</v>
      </c>
      <c r="X532" s="32">
        <f t="shared" si="148"/>
        <v>4.6420666801401111E-3</v>
      </c>
      <c r="Y532" s="34">
        <f>MAX(O$4:O532)</f>
        <v>1.9141735637114377</v>
      </c>
      <c r="Z532" s="34">
        <f>MAX(P$4:P532)</f>
        <v>1.8284662292802096</v>
      </c>
      <c r="AA532" s="34">
        <f>MAX(Q$4:Q532)</f>
        <v>2.0782292813837224</v>
      </c>
      <c r="AB532" s="34">
        <f>MAX(R$4:R532)</f>
        <v>1.9075656212819299</v>
      </c>
      <c r="AC532" s="34">
        <f>MAX(S$4:S532)</f>
        <v>1.35899867745307</v>
      </c>
      <c r="AD532" s="35">
        <f t="shared" si="141"/>
        <v>-0.18566484658233284</v>
      </c>
      <c r="AE532" s="35">
        <f t="shared" si="142"/>
        <v>-0.24717024407240373</v>
      </c>
      <c r="AF532" s="35">
        <f t="shared" si="143"/>
        <v>-0.16225130892395656</v>
      </c>
      <c r="AG532" s="35">
        <f t="shared" si="144"/>
        <v>-0.31447116012925413</v>
      </c>
      <c r="AH532" s="35">
        <f t="shared" si="144"/>
        <v>-0.20919936860315957</v>
      </c>
    </row>
    <row r="533" spans="1:34">
      <c r="A533" s="28">
        <v>44634</v>
      </c>
      <c r="B533" s="12">
        <f>[1]!thsiFinD("ths_int_chg_ratio_index",B$1,$A$4,$A533,101)</f>
        <v>-19.060055552714001</v>
      </c>
      <c r="C533" s="12">
        <f>[1]!thsiFinD("ths_int_chg_ratio_index",C$1,$A$4,$A533,101)</f>
        <v>76.723546324341996</v>
      </c>
      <c r="D533" s="12">
        <f>[1]!thsiFinD("ths_int_chg_ratio_index",D$1,$A$4,$A533,101)</f>
        <v>10.449755296387</v>
      </c>
      <c r="E533" s="12">
        <f>[1]!thsiFinD("ths_int_chg_ratio_index",E$1,$A$4,$A533,101)</f>
        <v>64.640429238950006</v>
      </c>
      <c r="F533" s="12">
        <f>[1]!thsiFinD("ths_adjustment_nvg_ratio_fund",F$1,$A$4,$A533,101)</f>
        <v>54.75751995089</v>
      </c>
      <c r="G533" s="12">
        <f>[1]!thsiFinD("ths_adjustment_nvg_ratio_fund",G$1,$A$4,$A533,101)</f>
        <v>37.911464245175999</v>
      </c>
      <c r="H533" s="12">
        <f>[1]!thsiFinD("ths_adjustment_nvg_ratio_fund",H$1,$A$4,$A533,101)</f>
        <v>77.153846153846004</v>
      </c>
      <c r="I533" s="12">
        <f>[1]!thsiFinD("ths_adjustment_nvg_ratio_fund",I$1,$A$4,$A533,101)</f>
        <v>102.44140625</v>
      </c>
      <c r="J533" s="32">
        <f t="shared" si="138"/>
        <v>0.50627238988359624</v>
      </c>
      <c r="K533" s="45">
        <f t="shared" si="139"/>
        <v>0.33188418826741251</v>
      </c>
      <c r="L533" s="45">
        <f t="shared" si="140"/>
        <v>0.68066059149977998</v>
      </c>
      <c r="M533" s="32">
        <f>[1]!thsiFinD("ths_int_chg_ratio_index",M$1,$A$4,$A533,101)/100</f>
        <v>0.27223097205236002</v>
      </c>
      <c r="N533" s="32">
        <f>[1]!thsiFinD("ths_int_chg_ratio_index",N$1,$A$4,$A533,101)/100</f>
        <v>4.3723461915322004E-2</v>
      </c>
      <c r="O533" s="33">
        <f t="shared" si="133"/>
        <v>1.5062723898835961</v>
      </c>
      <c r="P533" s="33">
        <f t="shared" si="134"/>
        <v>1.3318841882674124</v>
      </c>
      <c r="Q533" s="33">
        <f t="shared" si="135"/>
        <v>1.6806605914997799</v>
      </c>
      <c r="R533" s="33">
        <f t="shared" si="136"/>
        <v>1.2722309720523599</v>
      </c>
      <c r="S533" s="33">
        <f t="shared" si="137"/>
        <v>1.0437234619153219</v>
      </c>
      <c r="T533" s="32">
        <f t="shared" si="145"/>
        <v>-3.3684338038004635E-2</v>
      </c>
      <c r="U533" s="32">
        <f t="shared" si="146"/>
        <v>-3.2429223037264587E-2</v>
      </c>
      <c r="V533" s="32">
        <f t="shared" si="147"/>
        <v>-3.4676676952846153E-2</v>
      </c>
      <c r="W533" s="32">
        <f t="shared" si="148"/>
        <v>-2.7116703086170868E-2</v>
      </c>
      <c r="X533" s="32">
        <f t="shared" si="148"/>
        <v>-2.8820728010313768E-2</v>
      </c>
      <c r="Y533" s="34">
        <f>MAX(O$4:O533)</f>
        <v>1.9141735637114377</v>
      </c>
      <c r="Z533" s="34">
        <f>MAX(P$4:P533)</f>
        <v>1.8284662292802096</v>
      </c>
      <c r="AA533" s="34">
        <f>MAX(Q$4:Q533)</f>
        <v>2.0782292813837224</v>
      </c>
      <c r="AB533" s="34">
        <f>MAX(R$4:R533)</f>
        <v>1.9075656212819299</v>
      </c>
      <c r="AC533" s="34">
        <f>MAX(S$4:S533)</f>
        <v>1.35899867745307</v>
      </c>
      <c r="AD533" s="35">
        <f t="shared" si="141"/>
        <v>-0.21309518716628395</v>
      </c>
      <c r="AE533" s="35">
        <f t="shared" si="142"/>
        <v>-0.27158392813646914</v>
      </c>
      <c r="AF533" s="35">
        <f t="shared" si="143"/>
        <v>-0.19130164965207019</v>
      </c>
      <c r="AG533" s="35">
        <f t="shared" si="144"/>
        <v>-0.33306044213703634</v>
      </c>
      <c r="AH533" s="35">
        <f t="shared" si="144"/>
        <v>-0.23199081851103232</v>
      </c>
    </row>
    <row r="534" spans="1:34">
      <c r="A534" s="28">
        <v>44635</v>
      </c>
      <c r="B534" s="12">
        <f>[1]!thsiFinD("ths_int_chg_ratio_index",B$1,$A$4,$A534,101)</f>
        <v>-23.162260650334002</v>
      </c>
      <c r="C534" s="12">
        <f>[1]!thsiFinD("ths_int_chg_ratio_index",C$1,$A$4,$A534,101)</f>
        <v>72.036998759137006</v>
      </c>
      <c r="D534" s="12">
        <f>[1]!thsiFinD("ths_int_chg_ratio_index",D$1,$A$4,$A534,101)</f>
        <v>7.2283719290936999</v>
      </c>
      <c r="E534" s="12">
        <f>[1]!thsiFinD("ths_int_chg_ratio_index",E$1,$A$4,$A534,101)</f>
        <v>61.091899608485001</v>
      </c>
      <c r="F534" s="12">
        <f>[1]!thsiFinD("ths_adjustment_nvg_ratio_fund",F$1,$A$4,$A534,101)</f>
        <v>50.276243093923</v>
      </c>
      <c r="G534" s="12">
        <f>[1]!thsiFinD("ths_adjustment_nvg_ratio_fund",G$1,$A$4,$A534,101)</f>
        <v>34.392735527809002</v>
      </c>
      <c r="H534" s="12">
        <f>[1]!thsiFinD("ths_adjustment_nvg_ratio_fund",H$1,$A$4,$A534,101)</f>
        <v>71</v>
      </c>
      <c r="I534" s="12">
        <f>[1]!thsiFinD("ths_adjustment_nvg_ratio_fund",I$1,$A$4,$A534,101)</f>
        <v>99.51171875</v>
      </c>
      <c r="J534" s="32">
        <f t="shared" si="138"/>
        <v>0.46546963377264217</v>
      </c>
      <c r="K534" s="45">
        <f t="shared" si="139"/>
        <v>0.29298752411595425</v>
      </c>
      <c r="L534" s="45">
        <f t="shared" si="140"/>
        <v>0.63795174342933003</v>
      </c>
      <c r="M534" s="32">
        <f>[1]!thsiFinD("ths_int_chg_ratio_index",M$1,$A$4,$A534,101)/100</f>
        <v>0.22923499110841</v>
      </c>
      <c r="N534" s="32">
        <f>[1]!thsiFinD("ths_int_chg_ratio_index",N$1,$A$4,$A534,101)/100</f>
        <v>-6.7970800555346997E-3</v>
      </c>
      <c r="O534" s="33">
        <f t="shared" si="133"/>
        <v>1.4654696337726421</v>
      </c>
      <c r="P534" s="33">
        <f t="shared" si="134"/>
        <v>1.2929875241159543</v>
      </c>
      <c r="Q534" s="33">
        <f t="shared" si="135"/>
        <v>1.63795174342933</v>
      </c>
      <c r="R534" s="33">
        <f t="shared" si="136"/>
        <v>1.2292349911084099</v>
      </c>
      <c r="S534" s="33">
        <f t="shared" si="137"/>
        <v>0.9932029199444653</v>
      </c>
      <c r="T534" s="32">
        <f t="shared" si="145"/>
        <v>-2.7088564050561481E-2</v>
      </c>
      <c r="U534" s="32">
        <f t="shared" si="146"/>
        <v>-2.9204238997729171E-2</v>
      </c>
      <c r="V534" s="32">
        <f t="shared" si="147"/>
        <v>-2.5411941165549345E-2</v>
      </c>
      <c r="W534" s="32">
        <f t="shared" si="148"/>
        <v>-3.3795735120792481E-2</v>
      </c>
      <c r="X534" s="32">
        <f t="shared" si="148"/>
        <v>-4.8404145172847968E-2</v>
      </c>
      <c r="Y534" s="34">
        <f>MAX(O$4:O534)</f>
        <v>1.9141735637114377</v>
      </c>
      <c r="Z534" s="34">
        <f>MAX(P$4:P534)</f>
        <v>1.8284662292802096</v>
      </c>
      <c r="AA534" s="34">
        <f>MAX(Q$4:Q534)</f>
        <v>2.0782292813837224</v>
      </c>
      <c r="AB534" s="34">
        <f>MAX(R$4:R534)</f>
        <v>1.9075656212819299</v>
      </c>
      <c r="AC534" s="34">
        <f>MAX(S$4:S534)</f>
        <v>1.35899867745307</v>
      </c>
      <c r="AD534" s="35">
        <f t="shared" si="141"/>
        <v>-0.23441130859042514</v>
      </c>
      <c r="AE534" s="35">
        <f t="shared" si="142"/>
        <v>-0.29285676518895887</v>
      </c>
      <c r="AF534" s="35">
        <f t="shared" si="143"/>
        <v>-0.21185224455178864</v>
      </c>
      <c r="AG534" s="35">
        <f t="shared" si="144"/>
        <v>-0.35560015477615148</v>
      </c>
      <c r="AH534" s="35">
        <f t="shared" si="144"/>
        <v>-0.26916564642590435</v>
      </c>
    </row>
    <row r="535" spans="1:34">
      <c r="A535" s="28">
        <v>44636</v>
      </c>
      <c r="B535" s="12">
        <f>[1]!thsiFinD("ths_int_chg_ratio_index",B$1,$A$4,$A535,101)</f>
        <v>-19.948227346557999</v>
      </c>
      <c r="C535" s="12">
        <f>[1]!thsiFinD("ths_int_chg_ratio_index",C$1,$A$4,$A535,101)</f>
        <v>80.157487890658004</v>
      </c>
      <c r="D535" s="12">
        <f>[1]!thsiFinD("ths_int_chg_ratio_index",D$1,$A$4,$A535,101)</f>
        <v>10.371547813848</v>
      </c>
      <c r="E535" s="12">
        <f>[1]!thsiFinD("ths_int_chg_ratio_index",E$1,$A$4,$A535,101)</f>
        <v>70.698193770347004</v>
      </c>
      <c r="F535" s="12">
        <f>[1]!thsiFinD("ths_adjustment_nvg_ratio_fund",F$1,$A$4,$A535,101)</f>
        <v>55.003069367709998</v>
      </c>
      <c r="G535" s="12">
        <f>[1]!thsiFinD("ths_adjustment_nvg_ratio_fund",G$1,$A$4,$A535,101)</f>
        <v>40.408626560725999</v>
      </c>
      <c r="H535" s="12">
        <f>[1]!thsiFinD("ths_adjustment_nvg_ratio_fund",H$1,$A$4,$A535,101)</f>
        <v>76.846153846153996</v>
      </c>
      <c r="I535" s="12">
        <f>[1]!thsiFinD("ths_adjustment_nvg_ratio_fund",I$1,$A$4,$A535,101)</f>
        <v>111.015625</v>
      </c>
      <c r="J535" s="32">
        <f t="shared" si="138"/>
        <v>0.53069059612860636</v>
      </c>
      <c r="K535" s="45">
        <f t="shared" si="139"/>
        <v>0.35319750532073757</v>
      </c>
      <c r="L535" s="45">
        <f t="shared" si="140"/>
        <v>0.70818368693647504</v>
      </c>
      <c r="M535" s="32">
        <f>[1]!thsiFinD("ths_int_chg_ratio_index",M$1,$A$4,$A535,101)/100</f>
        <v>0.27330509924458002</v>
      </c>
      <c r="N535" s="32">
        <f>[1]!thsiFinD("ths_int_chg_ratio_index",N$1,$A$4,$A535,101)/100</f>
        <v>3.3477759490384999E-2</v>
      </c>
      <c r="O535" s="33">
        <f t="shared" si="133"/>
        <v>1.5306905961286064</v>
      </c>
      <c r="P535" s="33">
        <f t="shared" si="134"/>
        <v>1.3531975053207375</v>
      </c>
      <c r="Q535" s="33">
        <f t="shared" si="135"/>
        <v>1.708183686936475</v>
      </c>
      <c r="R535" s="33">
        <f t="shared" si="136"/>
        <v>1.27330509924458</v>
      </c>
      <c r="S535" s="33">
        <f t="shared" si="137"/>
        <v>1.033477759490385</v>
      </c>
      <c r="T535" s="32">
        <f t="shared" si="145"/>
        <v>4.4505161248590497E-2</v>
      </c>
      <c r="U535" s="32">
        <f t="shared" si="146"/>
        <v>4.6566560064800422E-2</v>
      </c>
      <c r="V535" s="32">
        <f t="shared" si="147"/>
        <v>4.2877907599464749E-2</v>
      </c>
      <c r="W535" s="32">
        <f t="shared" si="148"/>
        <v>3.5851654447642822E-2</v>
      </c>
      <c r="X535" s="32">
        <f t="shared" si="148"/>
        <v>4.0550464298042543E-2</v>
      </c>
      <c r="Y535" s="34">
        <f>MAX(O$4:O535)</f>
        <v>1.9141735637114377</v>
      </c>
      <c r="Z535" s="34">
        <f>MAX(P$4:P535)</f>
        <v>1.8284662292802096</v>
      </c>
      <c r="AA535" s="34">
        <f>MAX(Q$4:Q535)</f>
        <v>2.0782292813837224</v>
      </c>
      <c r="AB535" s="34">
        <f>MAX(R$4:R535)</f>
        <v>1.9075656212819299</v>
      </c>
      <c r="AC535" s="34">
        <f>MAX(S$4:S535)</f>
        <v>1.35899867745307</v>
      </c>
      <c r="AD535" s="35">
        <f t="shared" si="141"/>
        <v>-0.20033866042914461</v>
      </c>
      <c r="AE535" s="35">
        <f t="shared" si="142"/>
        <v>-0.25992753727071327</v>
      </c>
      <c r="AF535" s="35">
        <f t="shared" si="143"/>
        <v>-0.17805811791895476</v>
      </c>
      <c r="AG535" s="35">
        <f t="shared" si="144"/>
        <v>-0.33249735419907156</v>
      </c>
      <c r="AH535" s="35">
        <f t="shared" si="144"/>
        <v>-0.23952997406351495</v>
      </c>
    </row>
    <row r="536" spans="1:34">
      <c r="A536" s="28">
        <v>44637</v>
      </c>
      <c r="B536" s="12">
        <f>[1]!thsiFinD("ths_int_chg_ratio_index",B$1,$A$4,$A536,101)</f>
        <v>-18.746478444341001</v>
      </c>
      <c r="C536" s="12">
        <f>[1]!thsiFinD("ths_int_chg_ratio_index",C$1,$A$4,$A536,101)</f>
        <v>82.207396105461001</v>
      </c>
      <c r="D536" s="12">
        <f>[1]!thsiFinD("ths_int_chg_ratio_index",D$1,$A$4,$A536,101)</f>
        <v>12.061074601210001</v>
      </c>
      <c r="E536" s="12">
        <f>[1]!thsiFinD("ths_int_chg_ratio_index",E$1,$A$4,$A536,101)</f>
        <v>76.000453564363994</v>
      </c>
      <c r="F536" s="12">
        <f>[1]!thsiFinD("ths_adjustment_nvg_ratio_fund",F$1,$A$4,$A536,101)</f>
        <v>57.335788827502</v>
      </c>
      <c r="G536" s="12">
        <f>[1]!thsiFinD("ths_adjustment_nvg_ratio_fund",G$1,$A$4,$A536,101)</f>
        <v>42.451759364358999</v>
      </c>
      <c r="H536" s="12">
        <f>[1]!thsiFinD("ths_adjustment_nvg_ratio_fund",H$1,$A$4,$A536,101)</f>
        <v>82.769230769231001</v>
      </c>
      <c r="I536" s="12">
        <f>[1]!thsiFinD("ths_adjustment_nvg_ratio_fund",I$1,$A$4,$A536,101)</f>
        <v>114.39453125</v>
      </c>
      <c r="J536" s="32">
        <f t="shared" si="138"/>
        <v>0.56059219504723246</v>
      </c>
      <c r="K536" s="45">
        <f t="shared" si="139"/>
        <v>0.37880611456673496</v>
      </c>
      <c r="L536" s="45">
        <f t="shared" si="140"/>
        <v>0.74237827552772995</v>
      </c>
      <c r="M536" s="32">
        <f>[1]!thsiFinD("ths_int_chg_ratio_index",M$1,$A$4,$A536,101)/100</f>
        <v>0.30148561361727999</v>
      </c>
      <c r="N536" s="32">
        <f>[1]!thsiFinD("ths_int_chg_ratio_index",N$1,$A$4,$A536,101)/100</f>
        <v>5.3385864554455001E-2</v>
      </c>
      <c r="O536" s="33">
        <f t="shared" si="133"/>
        <v>1.5605921950472323</v>
      </c>
      <c r="P536" s="33">
        <f t="shared" si="134"/>
        <v>1.378806114566735</v>
      </c>
      <c r="Q536" s="33">
        <f t="shared" si="135"/>
        <v>1.7423782755277299</v>
      </c>
      <c r="R536" s="33">
        <f t="shared" si="136"/>
        <v>1.3014856136172801</v>
      </c>
      <c r="S536" s="33">
        <f t="shared" si="137"/>
        <v>1.0533858645544549</v>
      </c>
      <c r="T536" s="32">
        <f t="shared" si="145"/>
        <v>1.9534711321969711E-2</v>
      </c>
      <c r="U536" s="32">
        <f t="shared" si="146"/>
        <v>1.8924517038573452E-2</v>
      </c>
      <c r="V536" s="32">
        <f t="shared" si="147"/>
        <v>2.0018098084393365E-2</v>
      </c>
      <c r="W536" s="32">
        <f t="shared" si="148"/>
        <v>2.213178474618438E-2</v>
      </c>
      <c r="X536" s="32">
        <f t="shared" si="148"/>
        <v>1.9263215759850238E-2</v>
      </c>
      <c r="Y536" s="34">
        <f>MAX(O$4:O536)</f>
        <v>1.9141735637114377</v>
      </c>
      <c r="Z536" s="34">
        <f>MAX(P$4:P536)</f>
        <v>1.8284662292802096</v>
      </c>
      <c r="AA536" s="34">
        <f>MAX(Q$4:Q536)</f>
        <v>2.0782292813837224</v>
      </c>
      <c r="AB536" s="34">
        <f>MAX(R$4:R536)</f>
        <v>1.9075656212819299</v>
      </c>
      <c r="AC536" s="34">
        <f>MAX(S$4:S536)</f>
        <v>1.35899867745307</v>
      </c>
      <c r="AD536" s="35">
        <f t="shared" si="141"/>
        <v>-0.18471750700528833</v>
      </c>
      <c r="AE536" s="35">
        <f t="shared" si="142"/>
        <v>-0.24592202334001378</v>
      </c>
      <c r="AF536" s="35">
        <f t="shared" si="143"/>
        <v>-0.16160440470378556</v>
      </c>
      <c r="AG536" s="35">
        <f t="shared" si="144"/>
        <v>-0.31772432932469685</v>
      </c>
      <c r="AH536" s="35">
        <f t="shared" si="144"/>
        <v>-0.2248808758750015</v>
      </c>
    </row>
    <row r="537" spans="1:34">
      <c r="A537" s="28">
        <v>44638</v>
      </c>
      <c r="B537" s="12">
        <f>[1]!thsiFinD("ths_int_chg_ratio_index",B$1,$A$4,$A537,101)</f>
        <v>-18.682220066513999</v>
      </c>
      <c r="C537" s="12">
        <f>[1]!thsiFinD("ths_int_chg_ratio_index",C$1,$A$4,$A537,101)</f>
        <v>80.852748954031</v>
      </c>
      <c r="D537" s="12">
        <f>[1]!thsiFinD("ths_int_chg_ratio_index",D$1,$A$4,$A537,101)</f>
        <v>12.218784034964999</v>
      </c>
      <c r="E537" s="12">
        <f>[1]!thsiFinD("ths_int_chg_ratio_index",E$1,$A$4,$A537,101)</f>
        <v>75.833333441758995</v>
      </c>
      <c r="F537" s="12">
        <f>[1]!thsiFinD("ths_adjustment_nvg_ratio_fund",F$1,$A$4,$A537,101)</f>
        <v>55.494168201351002</v>
      </c>
      <c r="G537" s="12">
        <f>[1]!thsiFinD("ths_adjustment_nvg_ratio_fund",G$1,$A$4,$A537,101)</f>
        <v>41.770715096480998</v>
      </c>
      <c r="H537" s="12">
        <f>[1]!thsiFinD("ths_adjustment_nvg_ratio_fund",H$1,$A$4,$A537,101)</f>
        <v>89.384615384615003</v>
      </c>
      <c r="I537" s="12">
        <f>[1]!thsiFinD("ths_adjustment_nvg_ratio_fund",I$1,$A$4,$A537,101)</f>
        <v>112.109375</v>
      </c>
      <c r="J537" s="32">
        <f t="shared" si="138"/>
        <v>0.56122690005836007</v>
      </c>
      <c r="K537" s="45">
        <f t="shared" si="139"/>
        <v>0.37555661591060252</v>
      </c>
      <c r="L537" s="45">
        <f t="shared" si="140"/>
        <v>0.7468971842061175</v>
      </c>
      <c r="M537" s="32">
        <f>[1]!thsiFinD("ths_int_chg_ratio_index",M$1,$A$4,$A537,101)/100</f>
        <v>0.30870016629565</v>
      </c>
      <c r="N537" s="32">
        <f>[1]!thsiFinD("ths_int_chg_ratio_index",N$1,$A$4,$A537,101)/100</f>
        <v>6.1318819949019006E-2</v>
      </c>
      <c r="O537" s="33">
        <f t="shared" si="133"/>
        <v>1.5612269000583601</v>
      </c>
      <c r="P537" s="33">
        <f t="shared" si="134"/>
        <v>1.3755566159106025</v>
      </c>
      <c r="Q537" s="33">
        <f t="shared" si="135"/>
        <v>1.7468971842061176</v>
      </c>
      <c r="R537" s="33">
        <f t="shared" si="136"/>
        <v>1.3087001662956501</v>
      </c>
      <c r="S537" s="33">
        <f t="shared" si="137"/>
        <v>1.0613188199490191</v>
      </c>
      <c r="T537" s="32">
        <f t="shared" si="145"/>
        <v>4.0670779537532731E-4</v>
      </c>
      <c r="U537" s="32">
        <f t="shared" si="146"/>
        <v>-2.3567480748760694E-3</v>
      </c>
      <c r="V537" s="32">
        <f t="shared" si="147"/>
        <v>2.5935290527074883E-3</v>
      </c>
      <c r="W537" s="32">
        <f t="shared" si="148"/>
        <v>5.5433211115705205E-3</v>
      </c>
      <c r="X537" s="32">
        <f t="shared" si="148"/>
        <v>7.5309111898131942E-3</v>
      </c>
      <c r="Y537" s="34">
        <f>MAX(O$4:O537)</f>
        <v>1.9141735637114377</v>
      </c>
      <c r="Z537" s="34">
        <f>MAX(P$4:P537)</f>
        <v>1.8284662292802096</v>
      </c>
      <c r="AA537" s="34">
        <f>MAX(Q$4:Q537)</f>
        <v>2.0782292813837224</v>
      </c>
      <c r="AB537" s="34">
        <f>MAX(R$4:R537)</f>
        <v>1.9075656212819299</v>
      </c>
      <c r="AC537" s="34">
        <f>MAX(S$4:S537)</f>
        <v>1.35899867745307</v>
      </c>
      <c r="AD537" s="35">
        <f t="shared" si="141"/>
        <v>-0.18438592525995434</v>
      </c>
      <c r="AE537" s="35">
        <f t="shared" si="142"/>
        <v>-0.24769919515981365</v>
      </c>
      <c r="AF537" s="35">
        <f t="shared" si="143"/>
        <v>-0.15943000136972274</v>
      </c>
      <c r="AG537" s="35">
        <f t="shared" si="144"/>
        <v>-0.3139422561955314</v>
      </c>
      <c r="AH537" s="35">
        <f t="shared" si="144"/>
        <v>-0.2190435225896904</v>
      </c>
    </row>
    <row r="538" spans="1:34">
      <c r="A538" s="28">
        <v>44641</v>
      </c>
      <c r="B538" s="12">
        <f>[1]!thsiFinD("ths_int_chg_ratio_index",B$1,$A$4,$A538,101)</f>
        <v>-18.355170655868001</v>
      </c>
      <c r="C538" s="12">
        <f>[1]!thsiFinD("ths_int_chg_ratio_index",C$1,$A$4,$A538,101)</f>
        <v>82.652287974217003</v>
      </c>
      <c r="D538" s="12">
        <f>[1]!thsiFinD("ths_int_chg_ratio_index",D$1,$A$4,$A538,101)</f>
        <v>13.003741995133</v>
      </c>
      <c r="E538" s="12">
        <f>[1]!thsiFinD("ths_int_chg_ratio_index",E$1,$A$4,$A538,101)</f>
        <v>76.513614932701998</v>
      </c>
      <c r="F538" s="12">
        <f>[1]!thsiFinD("ths_adjustment_nvg_ratio_fund",F$1,$A$4,$A538,101)</f>
        <v>57.458563535911999</v>
      </c>
      <c r="G538" s="12">
        <f>[1]!thsiFinD("ths_adjustment_nvg_ratio_fund",G$1,$A$4,$A538,101)</f>
        <v>42.735527809308003</v>
      </c>
      <c r="H538" s="12">
        <f>[1]!thsiFinD("ths_adjustment_nvg_ratio_fund",H$1,$A$4,$A538,101)</f>
        <v>94.538461538462002</v>
      </c>
      <c r="I538" s="12">
        <f>[1]!thsiFinD("ths_adjustment_nvg_ratio_fund",I$1,$A$4,$A538,101)</f>
        <v>113.3203125</v>
      </c>
      <c r="J538" s="32">
        <f t="shared" si="138"/>
        <v>0.57733417453733249</v>
      </c>
      <c r="K538" s="45">
        <f t="shared" si="139"/>
        <v>0.38453618561545994</v>
      </c>
      <c r="L538" s="45">
        <f t="shared" si="140"/>
        <v>0.77013216345920499</v>
      </c>
      <c r="M538" s="32">
        <f>[1]!thsiFinD("ths_int_chg_ratio_index",M$1,$A$4,$A538,101)/100</f>
        <v>0.32178570835008002</v>
      </c>
      <c r="N538" s="32">
        <f>[1]!thsiFinD("ths_int_chg_ratio_index",N$1,$A$4,$A538,101)/100</f>
        <v>6.1036843352731004E-2</v>
      </c>
      <c r="O538" s="33">
        <f t="shared" si="133"/>
        <v>1.5773341745373326</v>
      </c>
      <c r="P538" s="33">
        <f t="shared" si="134"/>
        <v>1.3845361856154599</v>
      </c>
      <c r="Q538" s="33">
        <f t="shared" si="135"/>
        <v>1.7701321634592051</v>
      </c>
      <c r="R538" s="33">
        <f t="shared" si="136"/>
        <v>1.3217857083500801</v>
      </c>
      <c r="S538" s="33">
        <f t="shared" si="137"/>
        <v>1.0610368433527311</v>
      </c>
      <c r="T538" s="32">
        <f t="shared" si="145"/>
        <v>1.0317061843073905E-2</v>
      </c>
      <c r="U538" s="32">
        <f t="shared" si="146"/>
        <v>6.5279535578497416E-3</v>
      </c>
      <c r="V538" s="32">
        <f t="shared" si="147"/>
        <v>1.3300713667156572E-2</v>
      </c>
      <c r="W538" s="32">
        <f t="shared" si="148"/>
        <v>9.9988846883616311E-3</v>
      </c>
      <c r="X538" s="32">
        <f t="shared" si="148"/>
        <v>-2.6568509950819497E-4</v>
      </c>
      <c r="Y538" s="34">
        <f>MAX(O$4:O538)</f>
        <v>1.9141735637114377</v>
      </c>
      <c r="Z538" s="34">
        <f>MAX(P$4:P538)</f>
        <v>1.8284662292802096</v>
      </c>
      <c r="AA538" s="34">
        <f>MAX(Q$4:Q538)</f>
        <v>2.0782292813837224</v>
      </c>
      <c r="AB538" s="34">
        <f>MAX(R$4:R538)</f>
        <v>1.9075656212819299</v>
      </c>
      <c r="AC538" s="34">
        <f>MAX(S$4:S538)</f>
        <v>1.35899867745307</v>
      </c>
      <c r="AD538" s="35">
        <f t="shared" si="141"/>
        <v>-0.17597118441077986</v>
      </c>
      <c r="AE538" s="35">
        <f t="shared" si="142"/>
        <v>-0.24278821044428389</v>
      </c>
      <c r="AF538" s="35">
        <f t="shared" si="143"/>
        <v>-0.14824982050073932</v>
      </c>
      <c r="AG538" s="35">
        <f t="shared" si="144"/>
        <v>-0.30708244392567297</v>
      </c>
      <c r="AH538" s="35">
        <f t="shared" si="144"/>
        <v>-0.21925101108910272</v>
      </c>
    </row>
    <row r="539" spans="1:34">
      <c r="A539" s="28">
        <v>44642</v>
      </c>
      <c r="B539" s="12">
        <f>[1]!thsiFinD("ths_int_chg_ratio_index",B$1,$A$4,$A539,101)</f>
        <v>-18.882387082659001</v>
      </c>
      <c r="C539" s="12">
        <f>[1]!thsiFinD("ths_int_chg_ratio_index",C$1,$A$4,$A539,101)</f>
        <v>79.067479088856004</v>
      </c>
      <c r="D539" s="12">
        <f>[1]!thsiFinD("ths_int_chg_ratio_index",D$1,$A$4,$A539,101)</f>
        <v>11.237851362438001</v>
      </c>
      <c r="E539" s="12">
        <f>[1]!thsiFinD("ths_int_chg_ratio_index",E$1,$A$4,$A539,101)</f>
        <v>73.690554086248994</v>
      </c>
      <c r="F539" s="12">
        <f>[1]!thsiFinD("ths_adjustment_nvg_ratio_fund",F$1,$A$4,$A539,101)</f>
        <v>56.599140577040998</v>
      </c>
      <c r="G539" s="12">
        <f>[1]!thsiFinD("ths_adjustment_nvg_ratio_fund",G$1,$A$4,$A539,101)</f>
        <v>40.862656072645002</v>
      </c>
      <c r="H539" s="12">
        <f>[1]!thsiFinD("ths_adjustment_nvg_ratio_fund",H$1,$A$4,$A539,101)</f>
        <v>96.615384615384997</v>
      </c>
      <c r="I539" s="12">
        <f>[1]!thsiFinD("ths_adjustment_nvg_ratio_fund",I$1,$A$4,$A539,101)</f>
        <v>112.275390625</v>
      </c>
      <c r="J539" s="32">
        <f t="shared" si="138"/>
        <v>0.56433258668119368</v>
      </c>
      <c r="K539" s="45">
        <f t="shared" si="139"/>
        <v>0.36278374363721</v>
      </c>
      <c r="L539" s="45">
        <f t="shared" si="140"/>
        <v>0.76588142972517748</v>
      </c>
      <c r="M539" s="32">
        <f>[1]!thsiFinD("ths_int_chg_ratio_index",M$1,$A$4,$A539,101)/100</f>
        <v>0.29614567538424003</v>
      </c>
      <c r="N539" s="32">
        <f>[1]!thsiFinD("ths_int_chg_ratio_index",N$1,$A$4,$A539,101)/100</f>
        <v>6.0350338704722999E-2</v>
      </c>
      <c r="O539" s="33">
        <f t="shared" si="133"/>
        <v>1.5643325866811937</v>
      </c>
      <c r="P539" s="33">
        <f t="shared" si="134"/>
        <v>1.3627837436372099</v>
      </c>
      <c r="Q539" s="33">
        <f t="shared" si="135"/>
        <v>1.7658814297251775</v>
      </c>
      <c r="R539" s="33">
        <f t="shared" si="136"/>
        <v>1.29614567538424</v>
      </c>
      <c r="S539" s="33">
        <f t="shared" si="137"/>
        <v>1.0603503387047231</v>
      </c>
      <c r="T539" s="32">
        <f t="shared" si="145"/>
        <v>-8.2427605170937168E-3</v>
      </c>
      <c r="U539" s="32">
        <f t="shared" si="146"/>
        <v>-1.5710995641894709E-2</v>
      </c>
      <c r="V539" s="32">
        <f t="shared" si="147"/>
        <v>-2.4013651758751919E-3</v>
      </c>
      <c r="W539" s="32">
        <f t="shared" si="148"/>
        <v>-1.939802556788528E-2</v>
      </c>
      <c r="X539" s="32">
        <f t="shared" si="148"/>
        <v>-6.470130159088594E-4</v>
      </c>
      <c r="Y539" s="34">
        <f>MAX(O$4:O539)</f>
        <v>1.9141735637114377</v>
      </c>
      <c r="Z539" s="34">
        <f>MAX(P$4:P539)</f>
        <v>1.8284662292802096</v>
      </c>
      <c r="AA539" s="34">
        <f>MAX(Q$4:Q539)</f>
        <v>2.0782292813837224</v>
      </c>
      <c r="AB539" s="34">
        <f>MAX(R$4:R539)</f>
        <v>1.9075656212819299</v>
      </c>
      <c r="AC539" s="34">
        <f>MAX(S$4:S539)</f>
        <v>1.35899867745307</v>
      </c>
      <c r="AD539" s="35">
        <f t="shared" si="141"/>
        <v>-0.18276345659686621</v>
      </c>
      <c r="AE539" s="35">
        <f t="shared" si="142"/>
        <v>-0.25468476156998499</v>
      </c>
      <c r="AF539" s="35">
        <f t="shared" si="143"/>
        <v>-0.15029518372033435</v>
      </c>
      <c r="AG539" s="35">
        <f t="shared" si="144"/>
        <v>-0.32052367639483936</v>
      </c>
      <c r="AH539" s="35">
        <f t="shared" si="144"/>
        <v>-0.21975616584708568</v>
      </c>
    </row>
    <row r="540" spans="1:34">
      <c r="A540" s="28">
        <v>44643</v>
      </c>
      <c r="B540" s="12">
        <f>[1]!thsiFinD("ths_int_chg_ratio_index",B$1,$A$4,$A540,101)</f>
        <v>-16.431105327059001</v>
      </c>
      <c r="C540" s="12">
        <f>[1]!thsiFinD("ths_int_chg_ratio_index",C$1,$A$4,$A540,101)</f>
        <v>78.667832918211005</v>
      </c>
      <c r="D540" s="12">
        <f>[1]!thsiFinD("ths_int_chg_ratio_index",D$1,$A$4,$A540,101)</f>
        <v>12.195983734413</v>
      </c>
      <c r="E540" s="12">
        <f>[1]!thsiFinD("ths_int_chg_ratio_index",E$1,$A$4,$A540,101)</f>
        <v>75.549075052671995</v>
      </c>
      <c r="F540" s="12">
        <f>[1]!thsiFinD("ths_adjustment_nvg_ratio_fund",F$1,$A$4,$A540,101)</f>
        <v>58.011049723756997</v>
      </c>
      <c r="G540" s="12">
        <f>[1]!thsiFinD("ths_adjustment_nvg_ratio_fund",G$1,$A$4,$A540,101)</f>
        <v>41.657207718502001</v>
      </c>
      <c r="H540" s="12">
        <f>[1]!thsiFinD("ths_adjustment_nvg_ratio_fund",H$1,$A$4,$A540,101)</f>
        <v>95</v>
      </c>
      <c r="I540" s="12">
        <f>[1]!thsiFinD("ths_adjustment_nvg_ratio_fund",I$1,$A$4,$A540,101)</f>
        <v>111.005859375</v>
      </c>
      <c r="J540" s="32">
        <f t="shared" si="138"/>
        <v>0.56956987899437006</v>
      </c>
      <c r="K540" s="45">
        <f t="shared" si="139"/>
        <v>0.37495446594559256</v>
      </c>
      <c r="L540" s="45">
        <f t="shared" si="140"/>
        <v>0.76418529204314756</v>
      </c>
      <c r="M540" s="32">
        <f>[1]!thsiFinD("ths_int_chg_ratio_index",M$1,$A$4,$A540,101)/100</f>
        <v>0.30499571307204998</v>
      </c>
      <c r="N540" s="32">
        <f>[1]!thsiFinD("ths_int_chg_ratio_index",N$1,$A$4,$A540,101)/100</f>
        <v>6.5970869512133989E-2</v>
      </c>
      <c r="O540" s="33">
        <f t="shared" si="133"/>
        <v>1.5695698789943702</v>
      </c>
      <c r="P540" s="33">
        <f t="shared" si="134"/>
        <v>1.3749544659455926</v>
      </c>
      <c r="Q540" s="33">
        <f t="shared" si="135"/>
        <v>1.7641852920431476</v>
      </c>
      <c r="R540" s="33">
        <f t="shared" si="136"/>
        <v>1.30499571307205</v>
      </c>
      <c r="S540" s="33">
        <f t="shared" si="137"/>
        <v>1.0659708695121339</v>
      </c>
      <c r="T540" s="32">
        <f t="shared" si="145"/>
        <v>3.3479404301661742E-3</v>
      </c>
      <c r="U540" s="32">
        <f t="shared" si="146"/>
        <v>8.9307803715794609E-3</v>
      </c>
      <c r="V540" s="32">
        <f t="shared" si="147"/>
        <v>-9.6050485240894989E-4</v>
      </c>
      <c r="W540" s="32">
        <f t="shared" si="148"/>
        <v>6.8279652942455638E-3</v>
      </c>
      <c r="X540" s="32">
        <f t="shared" si="148"/>
        <v>5.3006356505498342E-3</v>
      </c>
      <c r="Y540" s="34">
        <f>MAX(O$4:O540)</f>
        <v>1.9141735637114377</v>
      </c>
      <c r="Z540" s="34">
        <f>MAX(P$4:P540)</f>
        <v>1.8284662292802096</v>
      </c>
      <c r="AA540" s="34">
        <f>MAX(Q$4:Q540)</f>
        <v>2.0782292813837224</v>
      </c>
      <c r="AB540" s="34">
        <f>MAX(R$4:R540)</f>
        <v>1.9075656212819299</v>
      </c>
      <c r="AC540" s="34">
        <f>MAX(S$4:S540)</f>
        <v>1.35899867745307</v>
      </c>
      <c r="AD540" s="35">
        <f t="shared" si="141"/>
        <v>-0.18002739733219753</v>
      </c>
      <c r="AE540" s="35">
        <f t="shared" si="142"/>
        <v>-0.24802851486797517</v>
      </c>
      <c r="AF540" s="35">
        <f t="shared" si="143"/>
        <v>-0.15111132931948623</v>
      </c>
      <c r="AG540" s="35">
        <f t="shared" si="144"/>
        <v>-0.3158842356390017</v>
      </c>
      <c r="AH540" s="35">
        <f t="shared" si="144"/>
        <v>-0.21562037756365304</v>
      </c>
    </row>
    <row r="541" spans="1:34">
      <c r="A541" s="28">
        <v>44644</v>
      </c>
      <c r="B541" s="12">
        <f>[1]!thsiFinD("ths_int_chg_ratio_index",B$1,$A$4,$A541,101)</f>
        <v>-18.427725031039</v>
      </c>
      <c r="C541" s="12">
        <f>[1]!thsiFinD("ths_int_chg_ratio_index",C$1,$A$4,$A541,101)</f>
        <v>75.079812594331003</v>
      </c>
      <c r="D541" s="12">
        <f>[1]!thsiFinD("ths_int_chg_ratio_index",D$1,$A$4,$A541,101)</f>
        <v>11.262524719939</v>
      </c>
      <c r="E541" s="12">
        <f>[1]!thsiFinD("ths_int_chg_ratio_index",E$1,$A$4,$A541,101)</f>
        <v>75.285276501865994</v>
      </c>
      <c r="F541" s="12">
        <f>[1]!thsiFinD("ths_adjustment_nvg_ratio_fund",F$1,$A$4,$A541,101)</f>
        <v>56.721915285450997</v>
      </c>
      <c r="G541" s="12">
        <f>[1]!thsiFinD("ths_adjustment_nvg_ratio_fund",G$1,$A$4,$A541,101)</f>
        <v>39.330306469920998</v>
      </c>
      <c r="H541" s="12">
        <f>[1]!thsiFinD("ths_adjustment_nvg_ratio_fund",H$1,$A$4,$A541,101)</f>
        <v>94.384615384615003</v>
      </c>
      <c r="I541" s="12">
        <f>[1]!thsiFinD("ths_adjustment_nvg_ratio_fund",I$1,$A$4,$A541,101)</f>
        <v>108.5546875</v>
      </c>
      <c r="J541" s="32">
        <f t="shared" si="138"/>
        <v>0.55273926678135499</v>
      </c>
      <c r="K541" s="45">
        <f t="shared" si="139"/>
        <v>0.35799972196274249</v>
      </c>
      <c r="L541" s="45">
        <f t="shared" si="140"/>
        <v>0.74747881159996754</v>
      </c>
      <c r="M541" s="32">
        <f>[1]!thsiFinD("ths_int_chg_ratio_index",M$1,$A$4,$A541,101)/100</f>
        <v>0.29788244334363001</v>
      </c>
      <c r="N541" s="32">
        <f>[1]!thsiFinD("ths_int_chg_ratio_index",N$1,$A$4,$A541,101)/100</f>
        <v>5.9034056383848996E-2</v>
      </c>
      <c r="O541" s="33">
        <f t="shared" si="133"/>
        <v>1.5527392667813551</v>
      </c>
      <c r="P541" s="33">
        <f t="shared" si="134"/>
        <v>1.3579997219627424</v>
      </c>
      <c r="Q541" s="33">
        <f t="shared" si="135"/>
        <v>1.7474788115999675</v>
      </c>
      <c r="R541" s="33">
        <f t="shared" si="136"/>
        <v>1.29788244334363</v>
      </c>
      <c r="S541" s="33">
        <f t="shared" si="137"/>
        <v>1.059034056383849</v>
      </c>
      <c r="T541" s="32">
        <f t="shared" si="145"/>
        <v>-1.0723072886565932E-2</v>
      </c>
      <c r="U541" s="32">
        <f t="shared" si="146"/>
        <v>-1.2331131250364669E-2</v>
      </c>
      <c r="V541" s="32">
        <f t="shared" si="147"/>
        <v>-9.4697991863608166E-3</v>
      </c>
      <c r="W541" s="32">
        <f t="shared" si="148"/>
        <v>-5.4507993069761174E-3</v>
      </c>
      <c r="X541" s="32">
        <f t="shared" si="148"/>
        <v>-6.5075072187101846E-3</v>
      </c>
      <c r="Y541" s="34">
        <f>MAX(O$4:O541)</f>
        <v>1.9141735637114377</v>
      </c>
      <c r="Z541" s="34">
        <f>MAX(P$4:P541)</f>
        <v>1.8284662292802096</v>
      </c>
      <c r="AA541" s="34">
        <f>MAX(Q$4:Q541)</f>
        <v>2.0782292813837224</v>
      </c>
      <c r="AB541" s="34">
        <f>MAX(R$4:R541)</f>
        <v>1.9075656212819299</v>
      </c>
      <c r="AC541" s="34">
        <f>MAX(S$4:S541)</f>
        <v>1.35899867745307</v>
      </c>
      <c r="AD541" s="35">
        <f t="shared" si="141"/>
        <v>-0.18882002331559156</v>
      </c>
      <c r="AE541" s="35">
        <f t="shared" si="142"/>
        <v>-0.25730117394766983</v>
      </c>
      <c r="AF541" s="35">
        <f t="shared" si="143"/>
        <v>-0.15915013456240756</v>
      </c>
      <c r="AG541" s="35">
        <f t="shared" si="144"/>
        <v>-0.31961321337327209</v>
      </c>
      <c r="AH541" s="35">
        <f t="shared" si="144"/>
        <v>-0.22072473361886669</v>
      </c>
    </row>
    <row r="542" spans="1:34">
      <c r="A542" s="28">
        <v>44645</v>
      </c>
      <c r="B542" s="12">
        <f>[1]!thsiFinD("ths_int_chg_ratio_index",B$1,$A$4,$A542,101)</f>
        <v>-19.850283245385999</v>
      </c>
      <c r="C542" s="12">
        <f>[1]!thsiFinD("ths_int_chg_ratio_index",C$1,$A$4,$A542,101)</f>
        <v>71.854570599697993</v>
      </c>
      <c r="D542" s="12">
        <f>[1]!thsiFinD("ths_int_chg_ratio_index",D$1,$A$4,$A542,101)</f>
        <v>8.5453859350486994</v>
      </c>
      <c r="E542" s="12">
        <f>[1]!thsiFinD("ths_int_chg_ratio_index",E$1,$A$4,$A542,101)</f>
        <v>70.397216212935007</v>
      </c>
      <c r="F542" s="12">
        <f>[1]!thsiFinD("ths_adjustment_nvg_ratio_fund",F$1,$A$4,$A542,101)</f>
        <v>54.75751995089</v>
      </c>
      <c r="G542" s="12">
        <f>[1]!thsiFinD("ths_adjustment_nvg_ratio_fund",G$1,$A$4,$A542,101)</f>
        <v>36.662883087400999</v>
      </c>
      <c r="H542" s="12">
        <f>[1]!thsiFinD("ths_adjustment_nvg_ratio_fund",H$1,$A$4,$A542,101)</f>
        <v>94.076923076922995</v>
      </c>
      <c r="I542" s="12">
        <f>[1]!thsiFinD("ths_adjustment_nvg_ratio_fund",I$1,$A$4,$A542,101)</f>
        <v>104.541015625</v>
      </c>
      <c r="J542" s="32">
        <f t="shared" si="138"/>
        <v>0.52623153905313713</v>
      </c>
      <c r="K542" s="45">
        <f t="shared" si="139"/>
        <v>0.32736722375573923</v>
      </c>
      <c r="L542" s="45">
        <f t="shared" si="140"/>
        <v>0.72509585435053492</v>
      </c>
      <c r="M542" s="32">
        <f>[1]!thsiFinD("ths_int_chg_ratio_index",M$1,$A$4,$A542,101)/100</f>
        <v>0.26474786313505999</v>
      </c>
      <c r="N542" s="32">
        <f>[1]!thsiFinD("ths_int_chg_ratio_index",N$1,$A$4,$A542,101)/100</f>
        <v>4.1469169234486E-2</v>
      </c>
      <c r="O542" s="33">
        <f t="shared" si="133"/>
        <v>1.5262315390531371</v>
      </c>
      <c r="P542" s="33">
        <f t="shared" si="134"/>
        <v>1.3273672237557392</v>
      </c>
      <c r="Q542" s="33">
        <f t="shared" si="135"/>
        <v>1.7250958543505348</v>
      </c>
      <c r="R542" s="33">
        <f t="shared" si="136"/>
        <v>1.2647478631350599</v>
      </c>
      <c r="S542" s="33">
        <f t="shared" si="137"/>
        <v>1.041469169234486</v>
      </c>
      <c r="T542" s="32">
        <f t="shared" si="145"/>
        <v>-1.7071589735194515E-2</v>
      </c>
      <c r="U542" s="32">
        <f t="shared" si="146"/>
        <v>-2.2557072517459309E-2</v>
      </c>
      <c r="V542" s="32">
        <f t="shared" si="147"/>
        <v>-1.2808714532532295E-2</v>
      </c>
      <c r="W542" s="32">
        <f t="shared" si="148"/>
        <v>-2.5529723726910203E-2</v>
      </c>
      <c r="X542" s="32">
        <f t="shared" si="148"/>
        <v>-1.6585762321317254E-2</v>
      </c>
      <c r="Y542" s="34">
        <f>MAX(O$4:O542)</f>
        <v>1.9141735637114377</v>
      </c>
      <c r="Z542" s="34">
        <f>MAX(P$4:P542)</f>
        <v>1.8284662292802096</v>
      </c>
      <c r="AA542" s="34">
        <f>MAX(Q$4:Q542)</f>
        <v>2.0782292813837224</v>
      </c>
      <c r="AB542" s="34">
        <f>MAX(R$4:R542)</f>
        <v>1.9075656212819299</v>
      </c>
      <c r="AC542" s="34">
        <f>MAX(S$4:S542)</f>
        <v>1.35899867745307</v>
      </c>
      <c r="AD542" s="35">
        <f t="shared" si="141"/>
        <v>-0.20266815507895231</v>
      </c>
      <c r="AE542" s="35">
        <f t="shared" si="142"/>
        <v>-0.27405428522556419</v>
      </c>
      <c r="AF542" s="35">
        <f t="shared" si="143"/>
        <v>-0.16992034045351578</v>
      </c>
      <c r="AG542" s="35">
        <f t="shared" si="144"/>
        <v>-0.33698330006329269</v>
      </c>
      <c r="AH542" s="35">
        <f t="shared" si="144"/>
        <v>-0.23364960796994538</v>
      </c>
    </row>
    <row r="543" spans="1:34">
      <c r="A543" s="28">
        <v>44648</v>
      </c>
      <c r="B543" s="12">
        <f>[1]!thsiFinD("ths_int_chg_ratio_index",B$1,$A$4,$A543,101)</f>
        <v>-20.393389570480998</v>
      </c>
      <c r="C543" s="12">
        <f>[1]!thsiFinD("ths_int_chg_ratio_index",C$1,$A$4,$A543,101)</f>
        <v>70.311599597317993</v>
      </c>
      <c r="D543" s="12">
        <f>[1]!thsiFinD("ths_int_chg_ratio_index",D$1,$A$4,$A543,101)</f>
        <v>6.9637413439762001</v>
      </c>
      <c r="E543" s="12">
        <f>[1]!thsiFinD("ths_int_chg_ratio_index",E$1,$A$4,$A543,101)</f>
        <v>67.029305644481994</v>
      </c>
      <c r="F543" s="12">
        <f>[1]!thsiFinD("ths_adjustment_nvg_ratio_fund",F$1,$A$4,$A543,101)</f>
        <v>52.854511970533999</v>
      </c>
      <c r="G543" s="12">
        <f>[1]!thsiFinD("ths_adjustment_nvg_ratio_fund",G$1,$A$4,$A543,101)</f>
        <v>35.073779795687003</v>
      </c>
      <c r="H543" s="12">
        <f>[1]!thsiFinD("ths_adjustment_nvg_ratio_fund",H$1,$A$4,$A543,101)</f>
        <v>93.307692307691994</v>
      </c>
      <c r="I543" s="12">
        <f>[1]!thsiFinD("ths_adjustment_nvg_ratio_fund",I$1,$A$4,$A543,101)</f>
        <v>99.70703125</v>
      </c>
      <c r="J543" s="32">
        <f t="shared" si="138"/>
        <v>0.50606784042401021</v>
      </c>
      <c r="K543" s="45">
        <f t="shared" si="139"/>
        <v>0.30977814253823799</v>
      </c>
      <c r="L543" s="45">
        <f t="shared" si="140"/>
        <v>0.70235753830978254</v>
      </c>
      <c r="M543" s="32">
        <f>[1]!thsiFinD("ths_int_chg_ratio_index",M$1,$A$4,$A543,101)/100</f>
        <v>0.24586123258221998</v>
      </c>
      <c r="N543" s="32">
        <f>[1]!thsiFinD("ths_int_chg_ratio_index",N$1,$A$4,$A543,101)/100</f>
        <v>3.7131985476143999E-2</v>
      </c>
      <c r="O543" s="33">
        <f t="shared" si="133"/>
        <v>1.5060678404240102</v>
      </c>
      <c r="P543" s="33">
        <f t="shared" si="134"/>
        <v>1.309778142538238</v>
      </c>
      <c r="Q543" s="33">
        <f t="shared" si="135"/>
        <v>1.7023575383097826</v>
      </c>
      <c r="R543" s="33">
        <f t="shared" si="136"/>
        <v>1.24586123258222</v>
      </c>
      <c r="S543" s="33">
        <f t="shared" si="137"/>
        <v>1.037131985476144</v>
      </c>
      <c r="T543" s="32">
        <f t="shared" si="145"/>
        <v>-1.3211428353548715E-2</v>
      </c>
      <c r="U543" s="32">
        <f t="shared" si="146"/>
        <v>-1.3251104067293129E-2</v>
      </c>
      <c r="V543" s="32">
        <f t="shared" si="147"/>
        <v>-1.3180900054572731E-2</v>
      </c>
      <c r="W543" s="32">
        <f t="shared" si="148"/>
        <v>-1.4933119164181607E-2</v>
      </c>
      <c r="X543" s="32">
        <f t="shared" si="148"/>
        <v>-4.1644859842849824E-3</v>
      </c>
      <c r="Y543" s="34">
        <f>MAX(O$4:O543)</f>
        <v>1.9141735637114377</v>
      </c>
      <c r="Z543" s="34">
        <f>MAX(P$4:P543)</f>
        <v>1.8284662292802096</v>
      </c>
      <c r="AA543" s="34">
        <f>MAX(Q$4:Q543)</f>
        <v>2.0782292813837224</v>
      </c>
      <c r="AB543" s="34">
        <f>MAX(R$4:R543)</f>
        <v>1.9075656212819299</v>
      </c>
      <c r="AC543" s="34">
        <f>MAX(S$4:S543)</f>
        <v>1.35899867745307</v>
      </c>
      <c r="AD543" s="35">
        <f t="shared" si="141"/>
        <v>-0.21320204762212958</v>
      </c>
      <c r="AE543" s="35">
        <f t="shared" si="142"/>
        <v>-0.28367386743924572</v>
      </c>
      <c r="AF543" s="35">
        <f t="shared" si="143"/>
        <v>-0.18086153748333178</v>
      </c>
      <c r="AG543" s="35">
        <f t="shared" si="144"/>
        <v>-0.34688420745129001</v>
      </c>
      <c r="AH543" s="35">
        <f t="shared" si="144"/>
        <v>-0.23684106343660583</v>
      </c>
    </row>
    <row r="544" spans="1:34">
      <c r="A544" s="28">
        <v>44649</v>
      </c>
      <c r="B544" s="12">
        <f>[1]!thsiFinD("ths_int_chg_ratio_index",B$1,$A$4,$A544,101)</f>
        <v>-21.909354753719999</v>
      </c>
      <c r="C544" s="12">
        <f>[1]!thsiFinD("ths_int_chg_ratio_index",C$1,$A$4,$A544,101)</f>
        <v>67.174173532343005</v>
      </c>
      <c r="D544" s="12">
        <f>[1]!thsiFinD("ths_int_chg_ratio_index",D$1,$A$4,$A544,101)</f>
        <v>5.9045031231017999</v>
      </c>
      <c r="E544" s="12">
        <f>[1]!thsiFinD("ths_int_chg_ratio_index",E$1,$A$4,$A544,101)</f>
        <v>66.906357954922001</v>
      </c>
      <c r="F544" s="12">
        <f>[1]!thsiFinD("ths_adjustment_nvg_ratio_fund",F$1,$A$4,$A544,101)</f>
        <v>52.363413136894003</v>
      </c>
      <c r="G544" s="12">
        <f>[1]!thsiFinD("ths_adjustment_nvg_ratio_fund",G$1,$A$4,$A544,101)</f>
        <v>34.619750283767999</v>
      </c>
      <c r="H544" s="12">
        <f>[1]!thsiFinD("ths_adjustment_nvg_ratio_fund",H$1,$A$4,$A544,101)</f>
        <v>99.538461538462002</v>
      </c>
      <c r="I544" s="12">
        <f>[1]!thsiFinD("ths_adjustment_nvg_ratio_fund",I$1,$A$4,$A544,101)</f>
        <v>98.49609375</v>
      </c>
      <c r="J544" s="32">
        <f t="shared" si="138"/>
        <v>0.50386674820721344</v>
      </c>
      <c r="K544" s="45">
        <f t="shared" si="139"/>
        <v>0.29518919964161705</v>
      </c>
      <c r="L544" s="45">
        <f t="shared" si="140"/>
        <v>0.71254429677280995</v>
      </c>
      <c r="M544" s="32">
        <f>[1]!thsiFinD("ths_int_chg_ratio_index",M$1,$A$4,$A544,101)/100</f>
        <v>0.23800408064704001</v>
      </c>
      <c r="N544" s="32">
        <f>[1]!thsiFinD("ths_int_chg_ratio_index",N$1,$A$4,$A544,101)/100</f>
        <v>3.3209601889259005E-2</v>
      </c>
      <c r="O544" s="33">
        <f t="shared" si="133"/>
        <v>1.5038667482072134</v>
      </c>
      <c r="P544" s="33">
        <f t="shared" si="134"/>
        <v>1.2951891996416172</v>
      </c>
      <c r="Q544" s="33">
        <f t="shared" si="135"/>
        <v>1.7125442967728099</v>
      </c>
      <c r="R544" s="33">
        <f t="shared" si="136"/>
        <v>1.23800408064704</v>
      </c>
      <c r="S544" s="33">
        <f t="shared" si="137"/>
        <v>1.0332096018892589</v>
      </c>
      <c r="T544" s="32">
        <f t="shared" si="145"/>
        <v>-1.4614827816634701E-3</v>
      </c>
      <c r="U544" s="32">
        <f t="shared" si="146"/>
        <v>-1.1138484009474037E-2</v>
      </c>
      <c r="V544" s="32">
        <f t="shared" si="147"/>
        <v>5.9839124471710026E-3</v>
      </c>
      <c r="W544" s="32">
        <f t="shared" si="148"/>
        <v>-6.3066027978854189E-3</v>
      </c>
      <c r="X544" s="32">
        <f t="shared" si="148"/>
        <v>-3.7819521929838285E-3</v>
      </c>
      <c r="Y544" s="34">
        <f>MAX(O$4:O544)</f>
        <v>1.9141735637114377</v>
      </c>
      <c r="Z544" s="34">
        <f>MAX(P$4:P544)</f>
        <v>1.8284662292802096</v>
      </c>
      <c r="AA544" s="34">
        <f>MAX(Q$4:Q544)</f>
        <v>2.0782292813837224</v>
      </c>
      <c r="AB544" s="34">
        <f>MAX(R$4:R544)</f>
        <v>1.9075656212819299</v>
      </c>
      <c r="AC544" s="34">
        <f>MAX(S$4:S544)</f>
        <v>1.35899867745307</v>
      </c>
      <c r="AD544" s="35">
        <f t="shared" si="141"/>
        <v>-0.21435193928217788</v>
      </c>
      <c r="AE544" s="35">
        <f t="shared" si="142"/>
        <v>-0.29165265461234213</v>
      </c>
      <c r="AF544" s="35">
        <f t="shared" si="143"/>
        <v>-0.17595988464152179</v>
      </c>
      <c r="AG544" s="35">
        <f t="shared" si="144"/>
        <v>-0.35100314933592081</v>
      </c>
      <c r="AH544" s="35">
        <f t="shared" si="144"/>
        <v>-0.23972729405033688</v>
      </c>
    </row>
    <row r="545" spans="1:34">
      <c r="A545" s="28">
        <v>44650</v>
      </c>
      <c r="B545" s="12">
        <f>[1]!thsiFinD("ths_int_chg_ratio_index",B$1,$A$4,$A545,101)</f>
        <v>-20.543865052836001</v>
      </c>
      <c r="C545" s="12">
        <f>[1]!thsiFinD("ths_int_chg_ratio_index",C$1,$A$4,$A545,101)</f>
        <v>71.599606104545003</v>
      </c>
      <c r="D545" s="12">
        <f>[1]!thsiFinD("ths_int_chg_ratio_index",D$1,$A$4,$A545,101)</f>
        <v>9.1000363431887994</v>
      </c>
      <c r="E545" s="12">
        <f>[1]!thsiFinD("ths_int_chg_ratio_index",E$1,$A$4,$A545,101)</f>
        <v>74.535984529369998</v>
      </c>
      <c r="F545" s="12">
        <f>[1]!thsiFinD("ths_adjustment_nvg_ratio_fund",F$1,$A$4,$A545,101)</f>
        <v>55.923879680786001</v>
      </c>
      <c r="G545" s="12">
        <f>[1]!thsiFinD("ths_adjustment_nvg_ratio_fund",G$1,$A$4,$A545,101)</f>
        <v>38.251986379115003</v>
      </c>
      <c r="H545" s="12">
        <f>[1]!thsiFinD("ths_adjustment_nvg_ratio_fund",H$1,$A$4,$A545,101)</f>
        <v>100</v>
      </c>
      <c r="I545" s="12">
        <f>[1]!thsiFinD("ths_adjustment_nvg_ratio_fund",I$1,$A$4,$A545,101)</f>
        <v>105.517578125</v>
      </c>
      <c r="J545" s="32">
        <f t="shared" si="138"/>
        <v>0.54298150763646102</v>
      </c>
      <c r="K545" s="45">
        <f t="shared" si="139"/>
        <v>0.33672940481066954</v>
      </c>
      <c r="L545" s="45">
        <f t="shared" si="140"/>
        <v>0.74923361046225256</v>
      </c>
      <c r="M545" s="32">
        <f>[1]!thsiFinD("ths_int_chg_ratio_index",M$1,$A$4,$A545,101)/100</f>
        <v>0.26911143764108003</v>
      </c>
      <c r="N545" s="32">
        <f>[1]!thsiFinD("ths_int_chg_ratio_index",N$1,$A$4,$A545,101)/100</f>
        <v>6.0916917506379994E-2</v>
      </c>
      <c r="O545" s="33">
        <f t="shared" si="133"/>
        <v>1.542981507636461</v>
      </c>
      <c r="P545" s="33">
        <f t="shared" si="134"/>
        <v>1.3367294048106695</v>
      </c>
      <c r="Q545" s="33">
        <f t="shared" si="135"/>
        <v>1.7492336104622526</v>
      </c>
      <c r="R545" s="33">
        <f t="shared" si="136"/>
        <v>1.2691114376410799</v>
      </c>
      <c r="S545" s="33">
        <f t="shared" si="137"/>
        <v>1.06091691750638</v>
      </c>
      <c r="T545" s="32">
        <f t="shared" si="145"/>
        <v>2.6009458268744234E-2</v>
      </c>
      <c r="U545" s="32">
        <f t="shared" si="146"/>
        <v>3.2072692685012116E-2</v>
      </c>
      <c r="V545" s="32">
        <f t="shared" si="147"/>
        <v>2.1423862587719E-2</v>
      </c>
      <c r="W545" s="32">
        <f t="shared" si="148"/>
        <v>2.5127022988310044E-2</v>
      </c>
      <c r="X545" s="32">
        <f t="shared" si="148"/>
        <v>2.6816742281970063E-2</v>
      </c>
      <c r="Y545" s="34">
        <f>MAX(O$4:O545)</f>
        <v>1.9141735637114377</v>
      </c>
      <c r="Z545" s="34">
        <f>MAX(P$4:P545)</f>
        <v>1.8284662292802096</v>
      </c>
      <c r="AA545" s="34">
        <f>MAX(Q$4:Q545)</f>
        <v>2.0782292813837224</v>
      </c>
      <c r="AB545" s="34">
        <f>MAX(R$4:R545)</f>
        <v>1.9075656212819299</v>
      </c>
      <c r="AC545" s="34">
        <f>MAX(S$4:S545)</f>
        <v>1.35899867745307</v>
      </c>
      <c r="AD545" s="35">
        <f t="shared" si="141"/>
        <v>-0.19391765883301793</v>
      </c>
      <c r="AE545" s="35">
        <f t="shared" si="142"/>
        <v>-0.26893404788947961</v>
      </c>
      <c r="AF545" s="35">
        <f t="shared" si="143"/>
        <v>-0.15830576244331362</v>
      </c>
      <c r="AG545" s="35">
        <f t="shared" si="144"/>
        <v>-0.33469579054994369</v>
      </c>
      <c r="AH545" s="35">
        <f t="shared" si="144"/>
        <v>-0.21933925683086886</v>
      </c>
    </row>
    <row r="546" spans="1:34">
      <c r="A546" s="28">
        <v>44651</v>
      </c>
      <c r="B546" s="12">
        <f>[1]!thsiFinD("ths_int_chg_ratio_index",B$1,$A$4,$A546,101)</f>
        <v>-21.742191235191001</v>
      </c>
      <c r="C546" s="12">
        <f>[1]!thsiFinD("ths_int_chg_ratio_index",C$1,$A$4,$A546,101)</f>
        <v>67.324860729663996</v>
      </c>
      <c r="D546" s="12">
        <f>[1]!thsiFinD("ths_int_chg_ratio_index",D$1,$A$4,$A546,101)</f>
        <v>6.9955636989403001</v>
      </c>
      <c r="E546" s="12">
        <f>[1]!thsiFinD("ths_int_chg_ratio_index",E$1,$A$4,$A546,101)</f>
        <v>72.290593717834</v>
      </c>
      <c r="F546" s="12">
        <f>[1]!thsiFinD("ths_adjustment_nvg_ratio_fund",F$1,$A$4,$A546,101)</f>
        <v>53.529772866789003</v>
      </c>
      <c r="G546" s="12">
        <f>[1]!thsiFinD("ths_adjustment_nvg_ratio_fund",G$1,$A$4,$A546,101)</f>
        <v>36.038592508512998</v>
      </c>
      <c r="H546" s="12">
        <f>[1]!thsiFinD("ths_adjustment_nvg_ratio_fund",H$1,$A$4,$A546,101)</f>
        <v>96.153846153846004</v>
      </c>
      <c r="I546" s="12">
        <f>[1]!thsiFinD("ths_adjustment_nvg_ratio_fund",I$1,$A$4,$A546,101)</f>
        <v>99.2578125</v>
      </c>
      <c r="J546" s="32">
        <f t="shared" si="138"/>
        <v>0.51231106367549417</v>
      </c>
      <c r="K546" s="45">
        <f t="shared" si="139"/>
        <v>0.31217206727811825</v>
      </c>
      <c r="L546" s="45">
        <f t="shared" si="140"/>
        <v>0.71245006007287004</v>
      </c>
      <c r="M546" s="32">
        <f>[1]!thsiFinD("ths_int_chg_ratio_index",M$1,$A$4,$A546,101)/100</f>
        <v>0.25159838377439003</v>
      </c>
      <c r="N546" s="32">
        <f>[1]!thsiFinD("ths_int_chg_ratio_index",N$1,$A$4,$A546,101)/100</f>
        <v>5.2832644114788004E-2</v>
      </c>
      <c r="O546" s="33">
        <f t="shared" si="133"/>
        <v>1.5123110636754942</v>
      </c>
      <c r="P546" s="33">
        <f t="shared" si="134"/>
        <v>1.3121720672781183</v>
      </c>
      <c r="Q546" s="33">
        <f t="shared" si="135"/>
        <v>1.71245006007287</v>
      </c>
      <c r="R546" s="33">
        <f t="shared" si="136"/>
        <v>1.25159838377439</v>
      </c>
      <c r="S546" s="33">
        <f t="shared" si="137"/>
        <v>1.0528326441147879</v>
      </c>
      <c r="T546" s="32">
        <f t="shared" si="145"/>
        <v>-1.9877389203418194E-2</v>
      </c>
      <c r="U546" s="32">
        <f t="shared" si="146"/>
        <v>-1.837121069093961E-2</v>
      </c>
      <c r="V546" s="32">
        <f t="shared" si="147"/>
        <v>-2.1028380754507747E-2</v>
      </c>
      <c r="W546" s="32">
        <f t="shared" si="148"/>
        <v>-1.3799461061702933E-2</v>
      </c>
      <c r="X546" s="32">
        <f t="shared" si="148"/>
        <v>-7.6200815145766043E-3</v>
      </c>
      <c r="Y546" s="34">
        <f>MAX(O$4:O546)</f>
        <v>1.9141735637114377</v>
      </c>
      <c r="Z546" s="34">
        <f>MAX(P$4:P546)</f>
        <v>1.8284662292802096</v>
      </c>
      <c r="AA546" s="34">
        <f>MAX(Q$4:Q546)</f>
        <v>2.0782292813837224</v>
      </c>
      <c r="AB546" s="34">
        <f>MAX(R$4:R546)</f>
        <v>1.9075656212819299</v>
      </c>
      <c r="AC546" s="34">
        <f>MAX(S$4:S546)</f>
        <v>1.35899867745307</v>
      </c>
      <c r="AD546" s="35">
        <f t="shared" si="141"/>
        <v>-0.20994047125839654</v>
      </c>
      <c r="AE546" s="35">
        <f t="shared" si="142"/>
        <v>-0.28236461452467443</v>
      </c>
      <c r="AF546" s="35">
        <f t="shared" si="143"/>
        <v>-0.17600522934953067</v>
      </c>
      <c r="AG546" s="35">
        <f t="shared" si="144"/>
        <v>-0.34387663008243674</v>
      </c>
      <c r="AH546" s="35">
        <f t="shared" si="144"/>
        <v>-0.22528795532904766</v>
      </c>
    </row>
    <row r="547" spans="1:34">
      <c r="A547" s="28">
        <v>44652</v>
      </c>
      <c r="B547" s="12">
        <f>[1]!thsiFinD("ths_int_chg_ratio_index",B$1,$A$4,$A547,101)</f>
        <v>-22.033405580265001</v>
      </c>
      <c r="C547" s="12">
        <f>[1]!thsiFinD("ths_int_chg_ratio_index",C$1,$A$4,$A547,101)</f>
        <v>67.409359783696004</v>
      </c>
      <c r="D547" s="12">
        <f>[1]!thsiFinD("ths_int_chg_ratio_index",D$1,$A$4,$A547,101)</f>
        <v>6.8127592247074</v>
      </c>
      <c r="E547" s="12">
        <f>[1]!thsiFinD("ths_int_chg_ratio_index",E$1,$A$4,$A547,101)</f>
        <v>72.759803840569006</v>
      </c>
      <c r="F547" s="12">
        <f>[1]!thsiFinD("ths_adjustment_nvg_ratio_fund",F$1,$A$4,$A547,101)</f>
        <v>54.818907305095003</v>
      </c>
      <c r="G547" s="12">
        <f>[1]!thsiFinD("ths_adjustment_nvg_ratio_fund",G$1,$A$4,$A547,101)</f>
        <v>36.435868331442002</v>
      </c>
      <c r="H547" s="12">
        <f>[1]!thsiFinD("ths_adjustment_nvg_ratio_fund",H$1,$A$4,$A547,101)</f>
        <v>101.38461538462001</v>
      </c>
      <c r="I547" s="12">
        <f>[1]!thsiFinD("ths_adjustment_nvg_ratio_fund",I$1,$A$4,$A547,101)</f>
        <v>100.693359375</v>
      </c>
      <c r="J547" s="32">
        <f t="shared" si="138"/>
        <v>0.5228515845810805</v>
      </c>
      <c r="K547" s="45">
        <f t="shared" si="139"/>
        <v>0.31237129317176854</v>
      </c>
      <c r="L547" s="45">
        <f t="shared" si="140"/>
        <v>0.73333187599039251</v>
      </c>
      <c r="M547" s="32">
        <f>[1]!thsiFinD("ths_int_chg_ratio_index",M$1,$A$4,$A547,101)/100</f>
        <v>0.24667188723571001</v>
      </c>
      <c r="N547" s="32">
        <f>[1]!thsiFinD("ths_int_chg_ratio_index",N$1,$A$4,$A547,101)/100</f>
        <v>6.4555758344191E-2</v>
      </c>
      <c r="O547" s="33">
        <f t="shared" si="133"/>
        <v>1.5228515845810806</v>
      </c>
      <c r="P547" s="33">
        <f t="shared" si="134"/>
        <v>1.3123712931717686</v>
      </c>
      <c r="Q547" s="33">
        <f t="shared" si="135"/>
        <v>1.7333318759903924</v>
      </c>
      <c r="R547" s="33">
        <f t="shared" si="136"/>
        <v>1.2466718872357101</v>
      </c>
      <c r="S547" s="33">
        <f t="shared" si="137"/>
        <v>1.0645557583441909</v>
      </c>
      <c r="T547" s="32">
        <f t="shared" si="145"/>
        <v>6.9698100865367429E-3</v>
      </c>
      <c r="U547" s="32">
        <f t="shared" si="146"/>
        <v>1.5182909209721096E-4</v>
      </c>
      <c r="V547" s="32">
        <f t="shared" si="147"/>
        <v>1.2194116724568271E-2</v>
      </c>
      <c r="W547" s="32">
        <f t="shared" si="148"/>
        <v>-3.9361640303683387E-3</v>
      </c>
      <c r="X547" s="32">
        <f t="shared" si="148"/>
        <v>1.1134831632485742E-2</v>
      </c>
      <c r="Y547" s="34">
        <f>MAX(O$4:O547)</f>
        <v>1.9141735637114377</v>
      </c>
      <c r="Z547" s="34">
        <f>MAX(P$4:P547)</f>
        <v>1.8284662292802096</v>
      </c>
      <c r="AA547" s="34">
        <f>MAX(Q$4:Q547)</f>
        <v>2.0782292813837224</v>
      </c>
      <c r="AB547" s="34">
        <f>MAX(R$4:R547)</f>
        <v>1.9075656212819299</v>
      </c>
      <c r="AC547" s="34">
        <f>MAX(S$4:S547)</f>
        <v>1.35899867745307</v>
      </c>
      <c r="AD547" s="35">
        <f t="shared" si="141"/>
        <v>-0.20443390638600889</v>
      </c>
      <c r="AE547" s="35">
        <f t="shared" si="142"/>
        <v>-0.28225565659564078</v>
      </c>
      <c r="AF547" s="35">
        <f t="shared" si="143"/>
        <v>-0.16595734093578507</v>
      </c>
      <c r="AG547" s="35">
        <f t="shared" si="144"/>
        <v>-0.3464592392905903</v>
      </c>
      <c r="AH547" s="35">
        <f t="shared" si="144"/>
        <v>-0.21666166714797785</v>
      </c>
    </row>
    <row r="548" spans="1:34">
      <c r="A548" s="28">
        <v>44657</v>
      </c>
      <c r="B548" s="12">
        <f>[1]!thsiFinD("ths_int_chg_ratio_index",B$1,$A$4,$A548,101)</f>
        <v>-22.876194460099001</v>
      </c>
      <c r="C548" s="12">
        <f>[1]!thsiFinD("ths_int_chg_ratio_index",C$1,$A$4,$A548,101)</f>
        <v>61.805882819396999</v>
      </c>
      <c r="D548" s="12">
        <f>[1]!thsiFinD("ths_int_chg_ratio_index",D$1,$A$4,$A548,101)</f>
        <v>3.8019427621255</v>
      </c>
      <c r="E548" s="12">
        <f>[1]!thsiFinD("ths_int_chg_ratio_index",E$1,$A$4,$A548,101)</f>
        <v>70.373646739456007</v>
      </c>
      <c r="F548" s="12">
        <f>[1]!thsiFinD("ths_adjustment_nvg_ratio_fund",F$1,$A$4,$A548,101)</f>
        <v>52.793124616329003</v>
      </c>
      <c r="G548" s="12">
        <f>[1]!thsiFinD("ths_adjustment_nvg_ratio_fund",G$1,$A$4,$A548,101)</f>
        <v>32.179341657207999</v>
      </c>
      <c r="H548" s="12">
        <f>[1]!thsiFinD("ths_adjustment_nvg_ratio_fund",H$1,$A$4,$A548,101)</f>
        <v>100.15384615385</v>
      </c>
      <c r="I548" s="12">
        <f>[1]!thsiFinD("ths_adjustment_nvg_ratio_fund",I$1,$A$4,$A548,101)</f>
        <v>94.375</v>
      </c>
      <c r="J548" s="32">
        <f t="shared" si="138"/>
        <v>0.49075823786033318</v>
      </c>
      <c r="K548" s="45">
        <f t="shared" si="139"/>
        <v>0.28276319465219879</v>
      </c>
      <c r="L548" s="45">
        <f t="shared" si="140"/>
        <v>0.69875328106846757</v>
      </c>
      <c r="M548" s="32">
        <f>[1]!thsiFinD("ths_int_chg_ratio_index",M$1,$A$4,$A548,101)/100</f>
        <v>0.22607214748204998</v>
      </c>
      <c r="N548" s="32">
        <f>[1]!thsiFinD("ths_int_chg_ratio_index",N$1,$A$4,$A548,101)/100</f>
        <v>6.1920245650143001E-2</v>
      </c>
      <c r="O548" s="33">
        <f t="shared" si="133"/>
        <v>1.4907582378603332</v>
      </c>
      <c r="P548" s="33">
        <f t="shared" si="134"/>
        <v>1.2827631946521989</v>
      </c>
      <c r="Q548" s="33">
        <f t="shared" si="135"/>
        <v>1.6987532810684676</v>
      </c>
      <c r="R548" s="33">
        <f t="shared" si="136"/>
        <v>1.22607214748205</v>
      </c>
      <c r="S548" s="33">
        <f t="shared" si="137"/>
        <v>1.0619202456501431</v>
      </c>
      <c r="T548" s="32">
        <f t="shared" si="145"/>
        <v>-2.107450722427151E-2</v>
      </c>
      <c r="U548" s="32">
        <f t="shared" si="146"/>
        <v>-2.2560763614397739E-2</v>
      </c>
      <c r="V548" s="32">
        <f t="shared" si="147"/>
        <v>-1.9949206150822851E-2</v>
      </c>
      <c r="W548" s="32">
        <f t="shared" si="148"/>
        <v>-1.6523786222000014E-2</v>
      </c>
      <c r="X548" s="32">
        <f t="shared" si="148"/>
        <v>-2.4756924880544595E-3</v>
      </c>
      <c r="Y548" s="34">
        <f>MAX(O$4:O548)</f>
        <v>1.9141735637114377</v>
      </c>
      <c r="Z548" s="34">
        <f>MAX(P$4:P548)</f>
        <v>1.8284662292802096</v>
      </c>
      <c r="AA548" s="34">
        <f>MAX(Q$4:Q548)</f>
        <v>2.0782292813837224</v>
      </c>
      <c r="AB548" s="34">
        <f>MAX(R$4:R548)</f>
        <v>1.9075656212819299</v>
      </c>
      <c r="AC548" s="34">
        <f>MAX(S$4:S548)</f>
        <v>1.35899867745307</v>
      </c>
      <c r="AD548" s="35">
        <f t="shared" si="141"/>
        <v>-0.22120006977326245</v>
      </c>
      <c r="AE548" s="35">
        <f t="shared" si="142"/>
        <v>-0.29844851706275766</v>
      </c>
      <c r="AF548" s="35">
        <f t="shared" si="143"/>
        <v>-0.18259582988003753</v>
      </c>
      <c r="AG548" s="35">
        <f t="shared" si="144"/>
        <v>-0.35725820710791589</v>
      </c>
      <c r="AH548" s="35">
        <f t="shared" si="144"/>
        <v>-0.21860097197422468</v>
      </c>
    </row>
    <row r="549" spans="1:34">
      <c r="A549" s="28">
        <v>44658</v>
      </c>
      <c r="B549" s="12">
        <f>[1]!thsiFinD("ths_int_chg_ratio_index",B$1,$A$4,$A549,101)</f>
        <v>-24.544666899892999</v>
      </c>
      <c r="C549" s="12">
        <f>[1]!thsiFinD("ths_int_chg_ratio_index",C$1,$A$4,$A549,101)</f>
        <v>58.436745534354003</v>
      </c>
      <c r="D549" s="12">
        <f>[1]!thsiFinD("ths_int_chg_ratio_index",D$1,$A$4,$A549,101)</f>
        <v>1.6034152006319</v>
      </c>
      <c r="E549" s="12">
        <f>[1]!thsiFinD("ths_int_chg_ratio_index",E$1,$A$4,$A549,101)</f>
        <v>67.041646602580002</v>
      </c>
      <c r="F549" s="12">
        <f>[1]!thsiFinD("ths_adjustment_nvg_ratio_fund",F$1,$A$4,$A549,101)</f>
        <v>50.092081031307998</v>
      </c>
      <c r="G549" s="12">
        <f>[1]!thsiFinD("ths_adjustment_nvg_ratio_fund",G$1,$A$4,$A549,101)</f>
        <v>29.738933030647001</v>
      </c>
      <c r="H549" s="12">
        <f>[1]!thsiFinD("ths_adjustment_nvg_ratio_fund",H$1,$A$4,$A549,101)</f>
        <v>93.769230769231001</v>
      </c>
      <c r="I549" s="12">
        <f>[1]!thsiFinD("ths_adjustment_nvg_ratio_fund",I$1,$A$4,$A549,101)</f>
        <v>92.03125</v>
      </c>
      <c r="J549" s="32">
        <f t="shared" si="138"/>
        <v>0.46021079408607357</v>
      </c>
      <c r="K549" s="45">
        <f t="shared" si="139"/>
        <v>0.25634285109418226</v>
      </c>
      <c r="L549" s="45">
        <f t="shared" si="140"/>
        <v>0.66407873707796494</v>
      </c>
      <c r="M549" s="32">
        <f>[1]!thsiFinD("ths_int_chg_ratio_index",M$1,$A$4,$A549,101)/100</f>
        <v>0.20075796014575001</v>
      </c>
      <c r="N549" s="32">
        <f>[1]!thsiFinD("ths_int_chg_ratio_index",N$1,$A$4,$A549,101)/100</f>
        <v>4.6131652138949007E-2</v>
      </c>
      <c r="O549" s="33">
        <f t="shared" si="133"/>
        <v>1.4602107940860736</v>
      </c>
      <c r="P549" s="33">
        <f t="shared" si="134"/>
        <v>1.2563428510941823</v>
      </c>
      <c r="Q549" s="33">
        <f t="shared" si="135"/>
        <v>1.6640787370779648</v>
      </c>
      <c r="R549" s="33">
        <f t="shared" si="136"/>
        <v>1.2007579601457501</v>
      </c>
      <c r="S549" s="33">
        <f t="shared" si="137"/>
        <v>1.046131652138949</v>
      </c>
      <c r="T549" s="32">
        <f t="shared" si="145"/>
        <v>-2.0491212457161456E-2</v>
      </c>
      <c r="U549" s="32">
        <f t="shared" si="146"/>
        <v>-2.0596430945448274E-2</v>
      </c>
      <c r="V549" s="32">
        <f t="shared" si="147"/>
        <v>-2.0411759834066956E-2</v>
      </c>
      <c r="W549" s="32">
        <f t="shared" si="148"/>
        <v>-2.064657238017098E-2</v>
      </c>
      <c r="X549" s="32">
        <f t="shared" si="148"/>
        <v>-1.4867965438899566E-2</v>
      </c>
      <c r="Y549" s="34">
        <f>MAX(O$4:O549)</f>
        <v>1.9141735637114377</v>
      </c>
      <c r="Z549" s="34">
        <f>MAX(P$4:P549)</f>
        <v>1.8284662292802096</v>
      </c>
      <c r="AA549" s="34">
        <f>MAX(Q$4:Q549)</f>
        <v>2.0782292813837224</v>
      </c>
      <c r="AB549" s="34">
        <f>MAX(R$4:R549)</f>
        <v>1.9075656212819299</v>
      </c>
      <c r="AC549" s="34">
        <f>MAX(S$4:S549)</f>
        <v>1.35899867745307</v>
      </c>
      <c r="AD549" s="35">
        <f t="shared" si="141"/>
        <v>-0.23715862460516102</v>
      </c>
      <c r="AE549" s="35">
        <f t="shared" si="142"/>
        <v>-0.31289797373575134</v>
      </c>
      <c r="AF549" s="35">
        <f t="shared" si="143"/>
        <v>-0.19928048748789096</v>
      </c>
      <c r="AG549" s="35">
        <f t="shared" si="144"/>
        <v>-0.37052862205662318</v>
      </c>
      <c r="AH549" s="35">
        <f t="shared" si="144"/>
        <v>-0.23021878571690158</v>
      </c>
    </row>
    <row r="550" spans="1:34">
      <c r="A550" s="28">
        <v>44659</v>
      </c>
      <c r="B550" s="12">
        <f>[1]!thsiFinD("ths_int_chg_ratio_index",B$1,$A$4,$A550,101)</f>
        <v>-25.024043075335001</v>
      </c>
      <c r="C550" s="12">
        <f>[1]!thsiFinD("ths_int_chg_ratio_index",C$1,$A$4,$A550,101)</f>
        <v>59.470037959555</v>
      </c>
      <c r="D550" s="12">
        <f>[1]!thsiFinD("ths_int_chg_ratio_index",D$1,$A$4,$A550,101)</f>
        <v>0.73749410869652998</v>
      </c>
      <c r="E550" s="12">
        <f>[1]!thsiFinD("ths_int_chg_ratio_index",E$1,$A$4,$A550,101)</f>
        <v>67.051938324093996</v>
      </c>
      <c r="F550" s="12">
        <f>[1]!thsiFinD("ths_adjustment_nvg_ratio_fund",F$1,$A$4,$A550,101)</f>
        <v>48.987108655617</v>
      </c>
      <c r="G550" s="12">
        <f>[1]!thsiFinD("ths_adjustment_nvg_ratio_fund",G$1,$A$4,$A550,101)</f>
        <v>29.795686719637001</v>
      </c>
      <c r="H550" s="12">
        <f>[1]!thsiFinD("ths_adjustment_nvg_ratio_fund",H$1,$A$4,$A550,101)</f>
        <v>93.076923076922995</v>
      </c>
      <c r="I550" s="12">
        <f>[1]!thsiFinD("ths_adjustment_nvg_ratio_fund",I$1,$A$4,$A550,101)</f>
        <v>89.716796875</v>
      </c>
      <c r="J550" s="32">
        <f t="shared" si="138"/>
        <v>0.45476492830523441</v>
      </c>
      <c r="K550" s="45">
        <f t="shared" si="139"/>
        <v>0.25558856829252635</v>
      </c>
      <c r="L550" s="45">
        <f t="shared" si="140"/>
        <v>0.65394128831794252</v>
      </c>
      <c r="M550" s="32">
        <f>[1]!thsiFinD("ths_int_chg_ratio_index",M$1,$A$4,$A550,101)/100</f>
        <v>0.19638861759526999</v>
      </c>
      <c r="N550" s="32">
        <f>[1]!thsiFinD("ths_int_chg_ratio_index",N$1,$A$4,$A550,101)/100</f>
        <v>5.0333317618065004E-2</v>
      </c>
      <c r="O550" s="33">
        <f t="shared" si="133"/>
        <v>1.4547649283052344</v>
      </c>
      <c r="P550" s="33">
        <f t="shared" si="134"/>
        <v>1.2555885682925263</v>
      </c>
      <c r="Q550" s="33">
        <f t="shared" si="135"/>
        <v>1.6539412883179425</v>
      </c>
      <c r="R550" s="33">
        <f t="shared" si="136"/>
        <v>1.19638861759527</v>
      </c>
      <c r="S550" s="33">
        <f t="shared" si="137"/>
        <v>1.0503333176180649</v>
      </c>
      <c r="T550" s="32">
        <f t="shared" si="145"/>
        <v>-3.7295065910313285E-3</v>
      </c>
      <c r="U550" s="32">
        <f t="shared" si="146"/>
        <v>-6.0037974586246712E-4</v>
      </c>
      <c r="V550" s="32">
        <f t="shared" si="147"/>
        <v>-6.0919285452941674E-3</v>
      </c>
      <c r="W550" s="32">
        <f t="shared" si="148"/>
        <v>-3.6388203913715333E-3</v>
      </c>
      <c r="X550" s="32">
        <f t="shared" si="148"/>
        <v>4.0163830914830001E-3</v>
      </c>
      <c r="Y550" s="34">
        <f>MAX(O$4:O550)</f>
        <v>1.9141735637114377</v>
      </c>
      <c r="Z550" s="34">
        <f>MAX(P$4:P550)</f>
        <v>1.8284662292802096</v>
      </c>
      <c r="AA550" s="34">
        <f>MAX(Q$4:Q550)</f>
        <v>2.0782292813837224</v>
      </c>
      <c r="AB550" s="34">
        <f>MAX(R$4:R550)</f>
        <v>1.9075656212819299</v>
      </c>
      <c r="AC550" s="34">
        <f>MAX(S$4:S550)</f>
        <v>1.35899867745307</v>
      </c>
      <c r="AD550" s="35">
        <f t="shared" si="141"/>
        <v>-0.24000364654260753</v>
      </c>
      <c r="AE550" s="35">
        <f t="shared" si="142"/>
        <v>-0.3133104958756614</v>
      </c>
      <c r="AF550" s="35">
        <f t="shared" si="143"/>
        <v>-0.20415841354293751</v>
      </c>
      <c r="AG550" s="35">
        <f t="shared" si="144"/>
        <v>-0.37281915534246823</v>
      </c>
      <c r="AH550" s="35">
        <f t="shared" si="144"/>
        <v>-0.22712704946371387</v>
      </c>
    </row>
    <row r="551" spans="1:34">
      <c r="A551" s="28">
        <v>44662</v>
      </c>
      <c r="B551" s="12">
        <f>[1]!thsiFinD("ths_int_chg_ratio_index",B$1,$A$4,$A551,101)</f>
        <v>-28.524379361287</v>
      </c>
      <c r="C551" s="12">
        <f>[1]!thsiFinD("ths_int_chg_ratio_index",C$1,$A$4,$A551,101)</f>
        <v>51.589101932859997</v>
      </c>
      <c r="D551" s="12">
        <f>[1]!thsiFinD("ths_int_chg_ratio_index",D$1,$A$4,$A551,101)</f>
        <v>-3.0363233794575999</v>
      </c>
      <c r="E551" s="12">
        <f>[1]!thsiFinD("ths_int_chg_ratio_index",E$1,$A$4,$A551,101)</f>
        <v>59.410543276688998</v>
      </c>
      <c r="F551" s="12">
        <f>[1]!thsiFinD("ths_adjustment_nvg_ratio_fund",F$1,$A$4,$A551,101)</f>
        <v>43.769183548188998</v>
      </c>
      <c r="G551" s="12">
        <f>[1]!thsiFinD("ths_adjustment_nvg_ratio_fund",G$1,$A$4,$A551,101)</f>
        <v>24.404086265606999</v>
      </c>
      <c r="H551" s="12">
        <f>[1]!thsiFinD("ths_adjustment_nvg_ratio_fund",H$1,$A$4,$A551,101)</f>
        <v>92.153846153846004</v>
      </c>
      <c r="I551" s="12">
        <f>[1]!thsiFinD("ths_adjustment_nvg_ratio_fund",I$1,$A$4,$A551,101)</f>
        <v>77.763671875</v>
      </c>
      <c r="J551" s="32">
        <f t="shared" si="138"/>
        <v>0.39691216288930797</v>
      </c>
      <c r="K551" s="45">
        <f t="shared" si="139"/>
        <v>0.19859735617201099</v>
      </c>
      <c r="L551" s="45">
        <f t="shared" si="140"/>
        <v>0.59522696960660493</v>
      </c>
      <c r="M551" s="32">
        <f>[1]!thsiFinD("ths_int_chg_ratio_index",M$1,$A$4,$A551,101)/100</f>
        <v>0.14984812445679999</v>
      </c>
      <c r="N551" s="32">
        <f>[1]!thsiFinD("ths_int_chg_ratio_index",N$1,$A$4,$A551,101)/100</f>
        <v>1.7808354812465999E-2</v>
      </c>
      <c r="O551" s="33">
        <f t="shared" si="133"/>
        <v>1.396912162889308</v>
      </c>
      <c r="P551" s="33">
        <f t="shared" si="134"/>
        <v>1.1985973561720109</v>
      </c>
      <c r="Q551" s="33">
        <f t="shared" si="135"/>
        <v>1.595226969606605</v>
      </c>
      <c r="R551" s="33">
        <f t="shared" si="136"/>
        <v>1.1498481244568</v>
      </c>
      <c r="S551" s="33">
        <f t="shared" si="137"/>
        <v>1.0178083548124659</v>
      </c>
      <c r="T551" s="32">
        <f t="shared" si="145"/>
        <v>-3.9767775734959154E-2</v>
      </c>
      <c r="U551" s="32">
        <f t="shared" si="146"/>
        <v>-4.5390037437197828E-2</v>
      </c>
      <c r="V551" s="32">
        <f t="shared" si="147"/>
        <v>-3.5499639029538899E-2</v>
      </c>
      <c r="W551" s="32">
        <f t="shared" si="148"/>
        <v>-3.8900815716565451E-2</v>
      </c>
      <c r="X551" s="32">
        <f t="shared" si="148"/>
        <v>-3.0966324937076961E-2</v>
      </c>
      <c r="Y551" s="34">
        <f>MAX(O$4:O551)</f>
        <v>1.9141735637114377</v>
      </c>
      <c r="Z551" s="34">
        <f>MAX(P$4:P551)</f>
        <v>1.8284662292802096</v>
      </c>
      <c r="AA551" s="34">
        <f>MAX(Q$4:Q551)</f>
        <v>2.0782292813837224</v>
      </c>
      <c r="AB551" s="34">
        <f>MAX(R$4:R551)</f>
        <v>1.9075656212819299</v>
      </c>
      <c r="AC551" s="34">
        <f>MAX(S$4:S551)</f>
        <v>1.35899867745307</v>
      </c>
      <c r="AD551" s="35">
        <f t="shared" si="141"/>
        <v>-0.27022701108628777</v>
      </c>
      <c r="AE551" s="35">
        <f t="shared" si="142"/>
        <v>-0.34447935817559594</v>
      </c>
      <c r="AF551" s="35">
        <f t="shared" si="143"/>
        <v>-0.2324105025868588</v>
      </c>
      <c r="AG551" s="35">
        <f t="shared" si="144"/>
        <v>-0.39721700180145081</v>
      </c>
      <c r="AH551" s="35">
        <f t="shared" si="144"/>
        <v>-0.25106008438509786</v>
      </c>
    </row>
    <row r="552" spans="1:34">
      <c r="A552" s="28">
        <v>44663</v>
      </c>
      <c r="B552" s="12">
        <f>[1]!thsiFinD("ths_int_chg_ratio_index",B$1,$A$4,$A552,101)</f>
        <v>-27.222530392121001</v>
      </c>
      <c r="C552" s="12">
        <f>[1]!thsiFinD("ths_int_chg_ratio_index",C$1,$A$4,$A552,101)</f>
        <v>53.269158745886998</v>
      </c>
      <c r="D552" s="12">
        <f>[1]!thsiFinD("ths_int_chg_ratio_index",D$1,$A$4,$A552,101)</f>
        <v>-2.4795939761704</v>
      </c>
      <c r="E552" s="12">
        <f>[1]!thsiFinD("ths_int_chg_ratio_index",E$1,$A$4,$A552,101)</f>
        <v>63.555452797363998</v>
      </c>
      <c r="F552" s="12">
        <f>[1]!thsiFinD("ths_adjustment_nvg_ratio_fund",F$1,$A$4,$A552,101)</f>
        <v>44.198895027623998</v>
      </c>
      <c r="G552" s="12">
        <f>[1]!thsiFinD("ths_adjustment_nvg_ratio_fund",G$1,$A$4,$A552,101)</f>
        <v>26.049943246310999</v>
      </c>
      <c r="H552" s="12">
        <f>[1]!thsiFinD("ths_adjustment_nvg_ratio_fund",H$1,$A$4,$A552,101)</f>
        <v>97.384615384615003</v>
      </c>
      <c r="I552" s="12">
        <f>[1]!thsiFinD("ths_adjustment_nvg_ratio_fund",I$1,$A$4,$A552,101)</f>
        <v>79.62890625</v>
      </c>
      <c r="J552" s="32">
        <f t="shared" si="138"/>
        <v>0.41798105885438697</v>
      </c>
      <c r="K552" s="45">
        <f t="shared" si="139"/>
        <v>0.21780621793739896</v>
      </c>
      <c r="L552" s="45">
        <f t="shared" si="140"/>
        <v>0.61815589977137497</v>
      </c>
      <c r="M552" s="32">
        <f>[1]!thsiFinD("ths_int_chg_ratio_index",M$1,$A$4,$A552,101)/100</f>
        <v>0.16528077178389999</v>
      </c>
      <c r="N552" s="32">
        <f>[1]!thsiFinD("ths_int_chg_ratio_index",N$1,$A$4,$A552,101)/100</f>
        <v>3.6821334464894002E-2</v>
      </c>
      <c r="O552" s="33">
        <f t="shared" si="133"/>
        <v>1.4179810588543869</v>
      </c>
      <c r="P552" s="33">
        <f t="shared" si="134"/>
        <v>1.217806217937399</v>
      </c>
      <c r="Q552" s="33">
        <f t="shared" si="135"/>
        <v>1.618155899771375</v>
      </c>
      <c r="R552" s="33">
        <f t="shared" si="136"/>
        <v>1.1652807717839</v>
      </c>
      <c r="S552" s="33">
        <f t="shared" si="137"/>
        <v>1.036821334464894</v>
      </c>
      <c r="T552" s="32">
        <f t="shared" si="145"/>
        <v>1.5082477284399154E-2</v>
      </c>
      <c r="U552" s="32">
        <f t="shared" si="146"/>
        <v>1.6026117249862581E-2</v>
      </c>
      <c r="V552" s="32">
        <f t="shared" si="147"/>
        <v>1.4373459452245996E-2</v>
      </c>
      <c r="W552" s="32">
        <f t="shared" si="148"/>
        <v>1.3421465843056923E-2</v>
      </c>
      <c r="X552" s="32">
        <f t="shared" si="148"/>
        <v>1.8680313992835318E-2</v>
      </c>
      <c r="Y552" s="34">
        <f>MAX(O$4:O552)</f>
        <v>1.9141735637114377</v>
      </c>
      <c r="Z552" s="34">
        <f>MAX(P$4:P552)</f>
        <v>1.8284662292802096</v>
      </c>
      <c r="AA552" s="34">
        <f>MAX(Q$4:Q552)</f>
        <v>2.0782292813837224</v>
      </c>
      <c r="AB552" s="34">
        <f>MAX(R$4:R552)</f>
        <v>1.9075656212819299</v>
      </c>
      <c r="AC552" s="34">
        <f>MAX(S$4:S552)</f>
        <v>1.35899867745307</v>
      </c>
      <c r="AD552" s="35">
        <f t="shared" si="141"/>
        <v>-0.25922022655822863</v>
      </c>
      <c r="AE552" s="35">
        <f t="shared" si="142"/>
        <v>-0.33397390751001288</v>
      </c>
      <c r="AF552" s="35">
        <f t="shared" si="143"/>
        <v>-0.22137758606982105</v>
      </c>
      <c r="AG552" s="35">
        <f t="shared" si="144"/>
        <v>-0.38912677038035348</v>
      </c>
      <c r="AH552" s="35">
        <f t="shared" si="144"/>
        <v>-0.23706965159964377</v>
      </c>
    </row>
    <row r="553" spans="1:34">
      <c r="A553" s="28">
        <v>44664</v>
      </c>
      <c r="B553" s="12">
        <f>[1]!thsiFinD("ths_int_chg_ratio_index",B$1,$A$4,$A553,101)</f>
        <v>-28.935047788670001</v>
      </c>
      <c r="C553" s="12">
        <f>[1]!thsiFinD("ths_int_chg_ratio_index",C$1,$A$4,$A553,101)</f>
        <v>49.260738714330998</v>
      </c>
      <c r="D553" s="12">
        <f>[1]!thsiFinD("ths_int_chg_ratio_index",D$1,$A$4,$A553,101)</f>
        <v>-5.3829401188597004</v>
      </c>
      <c r="E553" s="12">
        <f>[1]!thsiFinD("ths_int_chg_ratio_index",E$1,$A$4,$A553,101)</f>
        <v>60.212191617541997</v>
      </c>
      <c r="F553" s="12">
        <f>[1]!thsiFinD("ths_adjustment_nvg_ratio_fund",F$1,$A$4,$A553,101)</f>
        <v>40.515653775322001</v>
      </c>
      <c r="G553" s="12">
        <f>[1]!thsiFinD("ths_adjustment_nvg_ratio_fund",G$1,$A$4,$A553,101)</f>
        <v>23.325766174801</v>
      </c>
      <c r="H553" s="12">
        <f>[1]!thsiFinD("ths_adjustment_nvg_ratio_fund",H$1,$A$4,$A553,101)</f>
        <v>92.153846153846004</v>
      </c>
      <c r="I553" s="12">
        <f>[1]!thsiFinD("ths_adjustment_nvg_ratio_fund",I$1,$A$4,$A553,101)</f>
        <v>77.01171875</v>
      </c>
      <c r="J553" s="32">
        <f t="shared" si="138"/>
        <v>0.38520240909789039</v>
      </c>
      <c r="K553" s="45">
        <f t="shared" si="139"/>
        <v>0.18788735606085821</v>
      </c>
      <c r="L553" s="45">
        <f t="shared" si="140"/>
        <v>0.5825174621349225</v>
      </c>
      <c r="M553" s="32">
        <f>[1]!thsiFinD("ths_int_chg_ratio_index",M$1,$A$4,$A553,101)/100</f>
        <v>0.12954539011044</v>
      </c>
      <c r="N553" s="32">
        <f>[1]!thsiFinD("ths_int_chg_ratio_index",N$1,$A$4,$A553,101)/100</f>
        <v>2.5894378610111998E-2</v>
      </c>
      <c r="O553" s="33">
        <f t="shared" si="133"/>
        <v>1.3852024090978903</v>
      </c>
      <c r="P553" s="33">
        <f t="shared" si="134"/>
        <v>1.1878873560608583</v>
      </c>
      <c r="Q553" s="33">
        <f t="shared" si="135"/>
        <v>1.5825174621349225</v>
      </c>
      <c r="R553" s="33">
        <f t="shared" si="136"/>
        <v>1.12954539011044</v>
      </c>
      <c r="S553" s="33">
        <f t="shared" si="137"/>
        <v>1.025894378610112</v>
      </c>
      <c r="T553" s="32">
        <f t="shared" si="145"/>
        <v>-2.3116422854744689E-2</v>
      </c>
      <c r="U553" s="32">
        <f t="shared" si="146"/>
        <v>-2.456783471447066E-2</v>
      </c>
      <c r="V553" s="32">
        <f t="shared" si="147"/>
        <v>-2.202410635556673E-2</v>
      </c>
      <c r="W553" s="32">
        <f t="shared" si="148"/>
        <v>-3.0666756492303215E-2</v>
      </c>
      <c r="X553" s="32">
        <f t="shared" si="148"/>
        <v>-1.0538899510995736E-2</v>
      </c>
      <c r="Y553" s="34">
        <f>MAX(O$4:O553)</f>
        <v>1.9141735637114377</v>
      </c>
      <c r="Z553" s="34">
        <f>MAX(P$4:P553)</f>
        <v>1.8284662292802096</v>
      </c>
      <c r="AA553" s="34">
        <f>MAX(Q$4:Q553)</f>
        <v>2.0782292813837224</v>
      </c>
      <c r="AB553" s="34">
        <f>MAX(R$4:R553)</f>
        <v>1.9075656212819299</v>
      </c>
      <c r="AC553" s="34">
        <f>MAX(S$4:S553)</f>
        <v>1.35899867745307</v>
      </c>
      <c r="AD553" s="35">
        <f t="shared" si="141"/>
        <v>-0.27634440504335056</v>
      </c>
      <c r="AE553" s="35">
        <f t="shared" si="142"/>
        <v>-0.35033672646583158</v>
      </c>
      <c r="AF553" s="35">
        <f t="shared" si="143"/>
        <v>-0.23852604892504747</v>
      </c>
      <c r="AG553" s="35">
        <f t="shared" si="144"/>
        <v>-0.40786027096076605</v>
      </c>
      <c r="AH553" s="35">
        <f t="shared" si="144"/>
        <v>-0.24511009787532412</v>
      </c>
    </row>
    <row r="554" spans="1:34">
      <c r="A554" s="28">
        <v>44665</v>
      </c>
      <c r="B554" s="12">
        <f>[1]!thsiFinD("ths_int_chg_ratio_index",B$1,$A$4,$A554,101)</f>
        <v>-28.727697531712</v>
      </c>
      <c r="C554" s="12">
        <f>[1]!thsiFinD("ths_int_chg_ratio_index",C$1,$A$4,$A554,101)</f>
        <v>53.154113683605999</v>
      </c>
      <c r="D554" s="12">
        <f>[1]!thsiFinD("ths_int_chg_ratio_index",D$1,$A$4,$A554,101)</f>
        <v>-4.3295466201912998</v>
      </c>
      <c r="E554" s="12">
        <f>[1]!thsiFinD("ths_int_chg_ratio_index",E$1,$A$4,$A554,101)</f>
        <v>59.831996428734001</v>
      </c>
      <c r="F554" s="12">
        <f>[1]!thsiFinD("ths_adjustment_nvg_ratio_fund",F$1,$A$4,$A554,101)</f>
        <v>41.866175567832997</v>
      </c>
      <c r="G554" s="12">
        <f>[1]!thsiFinD("ths_adjustment_nvg_ratio_fund",G$1,$A$4,$A554,101)</f>
        <v>24.517593643586999</v>
      </c>
      <c r="H554" s="12">
        <f>[1]!thsiFinD("ths_adjustment_nvg_ratio_fund",H$1,$A$4,$A554,101)</f>
        <v>97.230769230768999</v>
      </c>
      <c r="I554" s="12">
        <f>[1]!thsiFinD("ths_adjustment_nvg_ratio_fund",I$1,$A$4,$A554,101)</f>
        <v>78.18359375</v>
      </c>
      <c r="J554" s="32">
        <f t="shared" si="138"/>
        <v>0.40215874769078214</v>
      </c>
      <c r="K554" s="45">
        <f t="shared" si="139"/>
        <v>0.19982216490109173</v>
      </c>
      <c r="L554" s="45">
        <f t="shared" si="140"/>
        <v>0.60449533048047255</v>
      </c>
      <c r="M554" s="32">
        <f>[1]!thsiFinD("ths_int_chg_ratio_index",M$1,$A$4,$A554,101)/100</f>
        <v>0.13567242200186</v>
      </c>
      <c r="N554" s="32">
        <f>[1]!thsiFinD("ths_int_chg_ratio_index",N$1,$A$4,$A554,101)/100</f>
        <v>3.8999208102482003E-2</v>
      </c>
      <c r="O554" s="33">
        <f t="shared" si="133"/>
        <v>1.4021587476907822</v>
      </c>
      <c r="P554" s="33">
        <f t="shared" si="134"/>
        <v>1.1998221649010916</v>
      </c>
      <c r="Q554" s="33">
        <f t="shared" si="135"/>
        <v>1.6044953304804725</v>
      </c>
      <c r="R554" s="33">
        <f t="shared" si="136"/>
        <v>1.1356724220018599</v>
      </c>
      <c r="S554" s="33">
        <f t="shared" si="137"/>
        <v>1.0389992081024819</v>
      </c>
      <c r="T554" s="32">
        <f t="shared" si="145"/>
        <v>1.2241054795692152E-2</v>
      </c>
      <c r="U554" s="32">
        <f t="shared" si="146"/>
        <v>1.0047088033507068E-2</v>
      </c>
      <c r="V554" s="32">
        <f t="shared" si="147"/>
        <v>1.3887915218262714E-2</v>
      </c>
      <c r="W554" s="32">
        <f t="shared" si="148"/>
        <v>5.4243343782942599E-3</v>
      </c>
      <c r="X554" s="32">
        <f t="shared" si="148"/>
        <v>1.2774053319333234E-2</v>
      </c>
      <c r="Y554" s="34">
        <f>MAX(O$4:O554)</f>
        <v>1.9141735637114377</v>
      </c>
      <c r="Z554" s="34">
        <f>MAX(P$4:P554)</f>
        <v>1.8284662292802096</v>
      </c>
      <c r="AA554" s="34">
        <f>MAX(Q$4:Q554)</f>
        <v>2.0782292813837224</v>
      </c>
      <c r="AB554" s="34">
        <f>MAX(R$4:R554)</f>
        <v>1.9075656212819299</v>
      </c>
      <c r="AC554" s="34">
        <f>MAX(S$4:S554)</f>
        <v>1.35899867745307</v>
      </c>
      <c r="AD554" s="35">
        <f t="shared" si="141"/>
        <v>-0.26748609725227712</v>
      </c>
      <c r="AE554" s="35">
        <f t="shared" si="142"/>
        <v>-0.34380950236449748</v>
      </c>
      <c r="AF554" s="35">
        <f t="shared" si="143"/>
        <v>-0.22795076325160302</v>
      </c>
      <c r="AG554" s="35">
        <f t="shared" si="144"/>
        <v>-0.40464830707178456</v>
      </c>
      <c r="AH554" s="35">
        <f t="shared" si="144"/>
        <v>-0.23546709401535715</v>
      </c>
    </row>
    <row r="555" spans="1:34">
      <c r="A555" s="28">
        <v>44666</v>
      </c>
      <c r="B555" s="12">
        <f>[1]!thsiFinD("ths_int_chg_ratio_index",B$1,$A$4,$A555,101)</f>
        <v>-29.455784726916999</v>
      </c>
      <c r="C555" s="12">
        <f>[1]!thsiFinD("ths_int_chg_ratio_index",C$1,$A$4,$A555,101)</f>
        <v>52.305740369474002</v>
      </c>
      <c r="D555" s="12">
        <f>[1]!thsiFinD("ths_int_chg_ratio_index",D$1,$A$4,$A555,101)</f>
        <v>-4.5463505103442996</v>
      </c>
      <c r="E555" s="12">
        <f>[1]!thsiFinD("ths_int_chg_ratio_index",E$1,$A$4,$A555,101)</f>
        <v>59.516218829323002</v>
      </c>
      <c r="F555" s="12">
        <f>[1]!thsiFinD("ths_adjustment_nvg_ratio_fund",F$1,$A$4,$A555,101)</f>
        <v>41.068139963168001</v>
      </c>
      <c r="G555" s="12">
        <f>[1]!thsiFinD("ths_adjustment_nvg_ratio_fund",G$1,$A$4,$A555,101)</f>
        <v>23.552780930760001</v>
      </c>
      <c r="H555" s="12">
        <f>[1]!thsiFinD("ths_adjustment_nvg_ratio_fund",H$1,$A$4,$A555,101)</f>
        <v>94.461538461537998</v>
      </c>
      <c r="I555" s="12">
        <f>[1]!thsiFinD("ths_adjustment_nvg_ratio_fund",I$1,$A$4,$A555,101)</f>
        <v>78.388671875</v>
      </c>
      <c r="J555" s="32">
        <f t="shared" si="138"/>
        <v>0.39411369399000212</v>
      </c>
      <c r="K555" s="45">
        <f t="shared" si="139"/>
        <v>0.19454955990383926</v>
      </c>
      <c r="L555" s="45">
        <f t="shared" si="140"/>
        <v>0.59367782807616498</v>
      </c>
      <c r="M555" s="32">
        <f>[1]!thsiFinD("ths_int_chg_ratio_index",M$1,$A$4,$A555,101)/100</f>
        <v>0.13878257112048001</v>
      </c>
      <c r="N555" s="32">
        <f>[1]!thsiFinD("ths_int_chg_ratio_index",N$1,$A$4,$A555,101)/100</f>
        <v>3.6229535997065999E-2</v>
      </c>
      <c r="O555" s="33">
        <f t="shared" si="133"/>
        <v>1.3941136939900021</v>
      </c>
      <c r="P555" s="33">
        <f t="shared" si="134"/>
        <v>1.1945495599038392</v>
      </c>
      <c r="Q555" s="33">
        <f t="shared" si="135"/>
        <v>1.593677828076165</v>
      </c>
      <c r="R555" s="33">
        <f t="shared" si="136"/>
        <v>1.13878257112048</v>
      </c>
      <c r="S555" s="33">
        <f t="shared" si="137"/>
        <v>1.0362295359970659</v>
      </c>
      <c r="T555" s="32">
        <f t="shared" si="145"/>
        <v>-5.7376197338778745E-3</v>
      </c>
      <c r="U555" s="32">
        <f t="shared" si="146"/>
        <v>-4.3944887429939739E-3</v>
      </c>
      <c r="V555" s="32">
        <f t="shared" si="147"/>
        <v>-6.7419968128347163E-3</v>
      </c>
      <c r="W555" s="32">
        <f t="shared" si="148"/>
        <v>2.7385970270703552E-3</v>
      </c>
      <c r="X555" s="32">
        <f t="shared" si="148"/>
        <v>-2.6657114690917805E-3</v>
      </c>
      <c r="Y555" s="34">
        <f>MAX(O$4:O555)</f>
        <v>1.9141735637114377</v>
      </c>
      <c r="Z555" s="34">
        <f>MAX(P$4:P555)</f>
        <v>1.8284662292802096</v>
      </c>
      <c r="AA555" s="34">
        <f>MAX(Q$4:Q555)</f>
        <v>2.0782292813837224</v>
      </c>
      <c r="AB555" s="34">
        <f>MAX(R$4:R555)</f>
        <v>1.9075656212819299</v>
      </c>
      <c r="AC555" s="34">
        <f>MAX(S$4:S555)</f>
        <v>1.35899867745307</v>
      </c>
      <c r="AD555" s="35">
        <f t="shared" si="141"/>
        <v>-0.27168898347602233</v>
      </c>
      <c r="AE555" s="35">
        <f t="shared" si="142"/>
        <v>-0.34669312411961628</v>
      </c>
      <c r="AF555" s="35">
        <f t="shared" si="143"/>
        <v>-0.23315591674511216</v>
      </c>
      <c r="AG555" s="35">
        <f t="shared" si="144"/>
        <v>-0.40301787869547012</v>
      </c>
      <c r="AH555" s="35">
        <f t="shared" si="144"/>
        <v>-0.23750511815133846</v>
      </c>
    </row>
    <row r="556" spans="1:34">
      <c r="A556" s="28">
        <v>44669</v>
      </c>
      <c r="B556" s="12">
        <f>[1]!thsiFinD("ths_int_chg_ratio_index",B$1,$A$4,$A556,101)</f>
        <v>-27.410708781366001</v>
      </c>
      <c r="C556" s="12">
        <f>[1]!thsiFinD("ths_int_chg_ratio_index",C$1,$A$4,$A556,101)</f>
        <v>57.673938824952003</v>
      </c>
      <c r="D556" s="12">
        <f>[1]!thsiFinD("ths_int_chg_ratio_index",D$1,$A$4,$A556,101)</f>
        <v>-1.4823137333123999</v>
      </c>
      <c r="E556" s="12">
        <f>[1]!thsiFinD("ths_int_chg_ratio_index",E$1,$A$4,$A556,101)</f>
        <v>60.636279502339001</v>
      </c>
      <c r="F556" s="12">
        <f>[1]!thsiFinD("ths_adjustment_nvg_ratio_fund",F$1,$A$4,$A556,101)</f>
        <v>43.400859422959002</v>
      </c>
      <c r="G556" s="12">
        <f>[1]!thsiFinD("ths_adjustment_nvg_ratio_fund",G$1,$A$4,$A556,101)</f>
        <v>27.582292849034999</v>
      </c>
      <c r="H556" s="12">
        <f>[1]!thsiFinD("ths_adjustment_nvg_ratio_fund",H$1,$A$4,$A556,101)</f>
        <v>103.07692307692</v>
      </c>
      <c r="I556" s="12">
        <f>[1]!thsiFinD("ths_adjustment_nvg_ratio_fund",I$1,$A$4,$A556,101)</f>
        <v>83.544921875</v>
      </c>
      <c r="J556" s="32">
        <f t="shared" si="138"/>
        <v>0.43377774129565821</v>
      </c>
      <c r="K556" s="45">
        <f t="shared" si="139"/>
        <v>0.22354298953153151</v>
      </c>
      <c r="L556" s="45">
        <f t="shared" si="140"/>
        <v>0.64401249305978492</v>
      </c>
      <c r="M556" s="32">
        <f>[1]!thsiFinD("ths_int_chg_ratio_index",M$1,$A$4,$A556,101)/100</f>
        <v>0.16841702374772002</v>
      </c>
      <c r="N556" s="32">
        <f>[1]!thsiFinD("ths_int_chg_ratio_index",N$1,$A$4,$A556,101)/100</f>
        <v>3.2127966106243001E-2</v>
      </c>
      <c r="O556" s="33">
        <f t="shared" si="133"/>
        <v>1.4337777412956583</v>
      </c>
      <c r="P556" s="33">
        <f t="shared" si="134"/>
        <v>1.2235429895315315</v>
      </c>
      <c r="Q556" s="33">
        <f t="shared" si="135"/>
        <v>1.644012493059785</v>
      </c>
      <c r="R556" s="33">
        <f t="shared" si="136"/>
        <v>1.1684170237477201</v>
      </c>
      <c r="S556" s="33">
        <f t="shared" si="137"/>
        <v>1.032127966106243</v>
      </c>
      <c r="T556" s="32">
        <f t="shared" si="145"/>
        <v>2.8451085070498205E-2</v>
      </c>
      <c r="U556" s="32">
        <f t="shared" si="146"/>
        <v>2.4271433016162414E-2</v>
      </c>
      <c r="V556" s="32">
        <f t="shared" si="147"/>
        <v>3.1583965150837612E-2</v>
      </c>
      <c r="W556" s="32">
        <f t="shared" si="148"/>
        <v>2.6022924286663418E-2</v>
      </c>
      <c r="X556" s="32">
        <f t="shared" si="148"/>
        <v>-3.9581673252310212E-3</v>
      </c>
      <c r="Y556" s="34">
        <f>MAX(O$4:O556)</f>
        <v>1.9141735637114377</v>
      </c>
      <c r="Z556" s="34">
        <f>MAX(P$4:P556)</f>
        <v>1.8284662292802096</v>
      </c>
      <c r="AA556" s="34">
        <f>MAX(Q$4:Q556)</f>
        <v>2.0782292813837224</v>
      </c>
      <c r="AB556" s="34">
        <f>MAX(R$4:R556)</f>
        <v>1.9075656212819299</v>
      </c>
      <c r="AC556" s="34">
        <f>MAX(S$4:S556)</f>
        <v>1.35899867745307</v>
      </c>
      <c r="AD556" s="35">
        <f t="shared" si="141"/>
        <v>-0.25096774478711759</v>
      </c>
      <c r="AE556" s="35">
        <f t="shared" si="142"/>
        <v>-0.33083643004268715</v>
      </c>
      <c r="AF556" s="35">
        <f t="shared" si="143"/>
        <v>-0.20893593994346382</v>
      </c>
      <c r="AG556" s="35">
        <f t="shared" si="144"/>
        <v>-0.38748265815227068</v>
      </c>
      <c r="AH556" s="35">
        <f t="shared" si="144"/>
        <v>-0.24052320047832776</v>
      </c>
    </row>
    <row r="557" spans="1:34">
      <c r="A557" s="28">
        <v>44670</v>
      </c>
      <c r="B557" s="12">
        <f>[1]!thsiFinD("ths_int_chg_ratio_index",B$1,$A$4,$A557,101)</f>
        <v>-28.026687412068998</v>
      </c>
      <c r="C557" s="12">
        <f>[1]!thsiFinD("ths_int_chg_ratio_index",C$1,$A$4,$A557,101)</f>
        <v>54.579065418672002</v>
      </c>
      <c r="D557" s="12">
        <f>[1]!thsiFinD("ths_int_chg_ratio_index",D$1,$A$4,$A557,101)</f>
        <v>-2.9214196712559</v>
      </c>
      <c r="E557" s="12">
        <f>[1]!thsiFinD("ths_int_chg_ratio_index",E$1,$A$4,$A557,101)</f>
        <v>58.005222365588999</v>
      </c>
      <c r="F557" s="12">
        <f>[1]!thsiFinD("ths_adjustment_nvg_ratio_fund",F$1,$A$4,$A557,101)</f>
        <v>42.173112338857997</v>
      </c>
      <c r="G557" s="12">
        <f>[1]!thsiFinD("ths_adjustment_nvg_ratio_fund",G$1,$A$4,$A557,101)</f>
        <v>26.560726447219</v>
      </c>
      <c r="H557" s="12">
        <f>[1]!thsiFinD("ths_adjustment_nvg_ratio_fund",H$1,$A$4,$A557,101)</f>
        <v>100.15384615385</v>
      </c>
      <c r="I557" s="12">
        <f>[1]!thsiFinD("ths_adjustment_nvg_ratio_fund",I$1,$A$4,$A557,101)</f>
        <v>79.990234375</v>
      </c>
      <c r="J557" s="32">
        <f t="shared" si="138"/>
        <v>0.4131426250198289</v>
      </c>
      <c r="K557" s="45">
        <f t="shared" si="139"/>
        <v>0.20409045175234028</v>
      </c>
      <c r="L557" s="45">
        <f t="shared" si="140"/>
        <v>0.6221947982873175</v>
      </c>
      <c r="M557" s="32">
        <f>[1]!thsiFinD("ths_int_chg_ratio_index",M$1,$A$4,$A557,101)/100</f>
        <v>0.14855608250062999</v>
      </c>
      <c r="N557" s="32">
        <f>[1]!thsiFinD("ths_int_chg_ratio_index",N$1,$A$4,$A557,101)/100</f>
        <v>2.6907310955513002E-2</v>
      </c>
      <c r="O557" s="33">
        <f t="shared" si="133"/>
        <v>1.4131426250198289</v>
      </c>
      <c r="P557" s="33">
        <f t="shared" si="134"/>
        <v>1.2040904517523403</v>
      </c>
      <c r="Q557" s="33">
        <f t="shared" si="135"/>
        <v>1.6221947982873175</v>
      </c>
      <c r="R557" s="33">
        <f t="shared" si="136"/>
        <v>1.14855608250063</v>
      </c>
      <c r="S557" s="33">
        <f t="shared" si="137"/>
        <v>1.0269073109555129</v>
      </c>
      <c r="T557" s="32">
        <f t="shared" si="145"/>
        <v>-1.4392130440790685E-2</v>
      </c>
      <c r="U557" s="32">
        <f t="shared" si="146"/>
        <v>-1.5898532332434989E-2</v>
      </c>
      <c r="V557" s="32">
        <f t="shared" si="147"/>
        <v>-1.3271003027392481E-2</v>
      </c>
      <c r="W557" s="32">
        <f t="shared" si="148"/>
        <v>-1.6998161481237006E-2</v>
      </c>
      <c r="X557" s="32">
        <f t="shared" si="148"/>
        <v>-5.0581471698952774E-3</v>
      </c>
      <c r="Y557" s="34">
        <f>MAX(O$4:O557)</f>
        <v>1.9141735637114377</v>
      </c>
      <c r="Z557" s="34">
        <f>MAX(P$4:P557)</f>
        <v>1.8284662292802096</v>
      </c>
      <c r="AA557" s="34">
        <f>MAX(Q$4:Q557)</f>
        <v>2.0782292813837224</v>
      </c>
      <c r="AB557" s="34">
        <f>MAX(R$4:R557)</f>
        <v>1.9075656212819299</v>
      </c>
      <c r="AC557" s="34">
        <f>MAX(S$4:S557)</f>
        <v>1.35899867745307</v>
      </c>
      <c r="AD557" s="35">
        <f t="shared" si="141"/>
        <v>-0.26174791470850101</v>
      </c>
      <c r="AE557" s="35">
        <f t="shared" si="142"/>
        <v>-0.34147514869534112</v>
      </c>
      <c r="AF557" s="35">
        <f t="shared" si="143"/>
        <v>-0.21943415347933548</v>
      </c>
      <c r="AG557" s="35">
        <f t="shared" si="144"/>
        <v>-0.39789432683905634</v>
      </c>
      <c r="AH557" s="35">
        <f t="shared" si="144"/>
        <v>-0.2443647459024294</v>
      </c>
    </row>
    <row r="558" spans="1:34">
      <c r="A558" s="28">
        <v>44671</v>
      </c>
      <c r="B558" s="12">
        <f>[1]!thsiFinD("ths_int_chg_ratio_index",B$1,$A$4,$A558,101)</f>
        <v>-28.875177513231002</v>
      </c>
      <c r="C558" s="12">
        <f>[1]!thsiFinD("ths_int_chg_ratio_index",C$1,$A$4,$A558,101)</f>
        <v>52.992786125004002</v>
      </c>
      <c r="D558" s="12">
        <f>[1]!thsiFinD("ths_int_chg_ratio_index",D$1,$A$4,$A558,101)</f>
        <v>-4.5319348364468004</v>
      </c>
      <c r="E558" s="12">
        <f>[1]!thsiFinD("ths_int_chg_ratio_index",E$1,$A$4,$A558,101)</f>
        <v>51.128511334359999</v>
      </c>
      <c r="F558" s="12">
        <f>[1]!thsiFinD("ths_adjustment_nvg_ratio_fund",F$1,$A$4,$A558,101)</f>
        <v>40.883977900551997</v>
      </c>
      <c r="G558" s="12">
        <f>[1]!thsiFinD("ths_adjustment_nvg_ratio_fund",G$1,$A$4,$A558,101)</f>
        <v>24.687854710556</v>
      </c>
      <c r="H558" s="12">
        <f>[1]!thsiFinD("ths_adjustment_nvg_ratio_fund",H$1,$A$4,$A558,101)</f>
        <v>95.461538461537998</v>
      </c>
      <c r="I558" s="12">
        <f>[1]!thsiFinD("ths_adjustment_nvg_ratio_fund",I$1,$A$4,$A558,101)</f>
        <v>75.5078125</v>
      </c>
      <c r="J558" s="32">
        <f t="shared" si="138"/>
        <v>0.38406921085291523</v>
      </c>
      <c r="K558" s="45">
        <f t="shared" si="139"/>
        <v>0.1767854627742155</v>
      </c>
      <c r="L558" s="45">
        <f t="shared" si="140"/>
        <v>0.59135295893161499</v>
      </c>
      <c r="M558" s="32">
        <f>[1]!thsiFinD("ths_int_chg_ratio_index",M$1,$A$4,$A558,101)/100</f>
        <v>0.12727141190974001</v>
      </c>
      <c r="N558" s="32">
        <f>[1]!thsiFinD("ths_int_chg_ratio_index",N$1,$A$4,$A558,101)/100</f>
        <v>9.3399133553611E-3</v>
      </c>
      <c r="O558" s="33">
        <f t="shared" si="133"/>
        <v>1.3840692108529153</v>
      </c>
      <c r="P558" s="33">
        <f t="shared" si="134"/>
        <v>1.1767854627742156</v>
      </c>
      <c r="Q558" s="33">
        <f t="shared" si="135"/>
        <v>1.5913529589316151</v>
      </c>
      <c r="R558" s="33">
        <f t="shared" si="136"/>
        <v>1.12727141190974</v>
      </c>
      <c r="S558" s="33">
        <f t="shared" si="137"/>
        <v>1.0093399133553611</v>
      </c>
      <c r="T558" s="32">
        <f t="shared" si="145"/>
        <v>-2.057358801027287E-2</v>
      </c>
      <c r="U558" s="32">
        <f t="shared" si="146"/>
        <v>-2.267685865159641E-2</v>
      </c>
      <c r="V558" s="32">
        <f t="shared" si="147"/>
        <v>-1.901241416152033E-2</v>
      </c>
      <c r="W558" s="32">
        <f t="shared" si="148"/>
        <v>-1.8531677220801512E-2</v>
      </c>
      <c r="X558" s="32">
        <f t="shared" si="148"/>
        <v>-1.7107091762552318E-2</v>
      </c>
      <c r="Y558" s="34">
        <f>MAX(O$4:O558)</f>
        <v>1.9141735637114377</v>
      </c>
      <c r="Z558" s="34">
        <f>MAX(P$4:P558)</f>
        <v>1.8284662292802096</v>
      </c>
      <c r="AA558" s="34">
        <f>MAX(Q$4:Q558)</f>
        <v>2.0782292813837224</v>
      </c>
      <c r="AB558" s="34">
        <f>MAX(R$4:R558)</f>
        <v>1.9075656212819299</v>
      </c>
      <c r="AC558" s="34">
        <f>MAX(S$4:S558)</f>
        <v>1.35899867745307</v>
      </c>
      <c r="AD558" s="35">
        <f t="shared" si="141"/>
        <v>-0.27693640895901317</v>
      </c>
      <c r="AE558" s="35">
        <f t="shared" si="142"/>
        <v>-0.35640842366694048</v>
      </c>
      <c r="AF558" s="35">
        <f t="shared" si="143"/>
        <v>-0.23427459463372413</v>
      </c>
      <c r="AG558" s="35">
        <f t="shared" si="144"/>
        <v>-0.4090523548268884</v>
      </c>
      <c r="AH558" s="35">
        <f t="shared" si="144"/>
        <v>-0.25729146753329613</v>
      </c>
    </row>
    <row r="559" spans="1:34">
      <c r="A559" s="28">
        <v>44672</v>
      </c>
      <c r="B559" s="12">
        <f>[1]!thsiFinD("ths_int_chg_ratio_index",B$1,$A$4,$A559,101)</f>
        <v>-30.718120903944001</v>
      </c>
      <c r="C559" s="12">
        <f>[1]!thsiFinD("ths_int_chg_ratio_index",C$1,$A$4,$A559,101)</f>
        <v>49.870960358504</v>
      </c>
      <c r="D559" s="12">
        <f>[1]!thsiFinD("ths_int_chg_ratio_index",D$1,$A$4,$A559,101)</f>
        <v>-6.0806685420772002</v>
      </c>
      <c r="E559" s="12">
        <f>[1]!thsiFinD("ths_int_chg_ratio_index",E$1,$A$4,$A559,101)</f>
        <v>48.305541565089001</v>
      </c>
      <c r="F559" s="12">
        <f>[1]!thsiFinD("ths_adjustment_nvg_ratio_fund",F$1,$A$4,$A559,101)</f>
        <v>38.121546961325997</v>
      </c>
      <c r="G559" s="12">
        <f>[1]!thsiFinD("ths_adjustment_nvg_ratio_fund",G$1,$A$4,$A559,101)</f>
        <v>21.793416572077</v>
      </c>
      <c r="H559" s="12">
        <f>[1]!thsiFinD("ths_adjustment_nvg_ratio_fund",H$1,$A$4,$A559,101)</f>
        <v>87.692307692308006</v>
      </c>
      <c r="I559" s="12">
        <f>[1]!thsiFinD("ths_adjustment_nvg_ratio_fund",I$1,$A$4,$A559,101)</f>
        <v>71.787109375</v>
      </c>
      <c r="J559" s="32">
        <f t="shared" si="138"/>
        <v>0.35096511634785349</v>
      </c>
      <c r="K559" s="45">
        <f t="shared" si="139"/>
        <v>0.1534442811939295</v>
      </c>
      <c r="L559" s="45">
        <f t="shared" si="140"/>
        <v>0.54848595150177748</v>
      </c>
      <c r="M559" s="32">
        <f>[1]!thsiFinD("ths_int_chg_ratio_index",M$1,$A$4,$A559,101)/100</f>
        <v>0.10655200967466999</v>
      </c>
      <c r="N559" s="32">
        <f>[1]!thsiFinD("ths_int_chg_ratio_index",N$1,$A$4,$A559,101)/100</f>
        <v>-1.2752629368998999E-2</v>
      </c>
      <c r="O559" s="33">
        <f t="shared" si="133"/>
        <v>1.3509651163478535</v>
      </c>
      <c r="P559" s="33">
        <f t="shared" si="134"/>
        <v>1.1534442811939294</v>
      </c>
      <c r="Q559" s="33">
        <f t="shared" si="135"/>
        <v>1.5484859515017775</v>
      </c>
      <c r="R559" s="33">
        <f t="shared" si="136"/>
        <v>1.1065520096746699</v>
      </c>
      <c r="S559" s="33">
        <f t="shared" si="137"/>
        <v>0.98724737063100099</v>
      </c>
      <c r="T559" s="32">
        <f t="shared" si="145"/>
        <v>-2.3917947343588319E-2</v>
      </c>
      <c r="U559" s="32">
        <f t="shared" si="146"/>
        <v>-1.9834695718674578E-2</v>
      </c>
      <c r="V559" s="32">
        <f t="shared" si="147"/>
        <v>-2.693746047301615E-2</v>
      </c>
      <c r="W559" s="32">
        <f t="shared" si="148"/>
        <v>-1.8380136332889707E-2</v>
      </c>
      <c r="X559" s="32">
        <f t="shared" si="148"/>
        <v>-2.1888109676469258E-2</v>
      </c>
      <c r="Y559" s="34">
        <f>MAX(O$4:O559)</f>
        <v>1.9141735637114377</v>
      </c>
      <c r="Z559" s="34">
        <f>MAX(P$4:P559)</f>
        <v>1.8284662292802096</v>
      </c>
      <c r="AA559" s="34">
        <f>MAX(Q$4:Q559)</f>
        <v>2.0782292813837224</v>
      </c>
      <c r="AB559" s="34">
        <f>MAX(R$4:R559)</f>
        <v>1.9075656212819299</v>
      </c>
      <c r="AC559" s="34">
        <f>MAX(S$4:S559)</f>
        <v>1.35899867745307</v>
      </c>
      <c r="AD559" s="35">
        <f t="shared" si="141"/>
        <v>-0.29423060585559735</v>
      </c>
      <c r="AE559" s="35">
        <f t="shared" si="142"/>
        <v>-0.36917386675060881</v>
      </c>
      <c r="AF559" s="35">
        <f t="shared" si="143"/>
        <v>-0.25490129247396243</v>
      </c>
      <c r="AG559" s="35">
        <f t="shared" si="144"/>
        <v>-0.41991405311077035</v>
      </c>
      <c r="AH559" s="35">
        <f t="shared" si="144"/>
        <v>-0.27354795334957682</v>
      </c>
    </row>
    <row r="560" spans="1:34">
      <c r="A560" s="28">
        <v>44673</v>
      </c>
      <c r="B560" s="12">
        <f>[1]!thsiFinD("ths_int_chg_ratio_index",B$1,$A$4,$A560,101)</f>
        <v>-31.217170681071</v>
      </c>
      <c r="C560" s="12">
        <f>[1]!thsiFinD("ths_int_chg_ratio_index",C$1,$A$4,$A560,101)</f>
        <v>46.050666483322999</v>
      </c>
      <c r="D560" s="12">
        <f>[1]!thsiFinD("ths_int_chg_ratio_index",D$1,$A$4,$A560,101)</f>
        <v>-7.6152905778175004</v>
      </c>
      <c r="E560" s="12">
        <f>[1]!thsiFinD("ths_int_chg_ratio_index",E$1,$A$4,$A560,101)</f>
        <v>47.650351837658</v>
      </c>
      <c r="F560" s="12">
        <f>[1]!thsiFinD("ths_adjustment_nvg_ratio_fund",F$1,$A$4,$A560,101)</f>
        <v>38.060159607121001</v>
      </c>
      <c r="G560" s="12">
        <f>[1]!thsiFinD("ths_adjustment_nvg_ratio_fund",G$1,$A$4,$A560,101)</f>
        <v>20.034052213393998</v>
      </c>
      <c r="H560" s="12">
        <f>[1]!thsiFinD("ths_adjustment_nvg_ratio_fund",H$1,$A$4,$A560,101)</f>
        <v>84.153846153846004</v>
      </c>
      <c r="I560" s="12">
        <f>[1]!thsiFinD("ths_adjustment_nvg_ratio_fund",I$1,$A$4,$A560,101)</f>
        <v>68.5546875</v>
      </c>
      <c r="J560" s="32">
        <f t="shared" si="138"/>
        <v>0.33208912817056691</v>
      </c>
      <c r="K560" s="45">
        <f t="shared" si="139"/>
        <v>0.13717139265523126</v>
      </c>
      <c r="L560" s="45">
        <f t="shared" si="140"/>
        <v>0.52700686368590255</v>
      </c>
      <c r="M560" s="32">
        <f>[1]!thsiFinD("ths_int_chg_ratio_index",M$1,$A$4,$A560,101)/100</f>
        <v>8.9033578817395001E-2</v>
      </c>
      <c r="N560" s="32">
        <f>[1]!thsiFinD("ths_int_chg_ratio_index",N$1,$A$4,$A560,101)/100</f>
        <v>-1.0210463987272999E-2</v>
      </c>
      <c r="O560" s="33">
        <f t="shared" si="133"/>
        <v>1.3320891281705669</v>
      </c>
      <c r="P560" s="33">
        <f t="shared" si="134"/>
        <v>1.1371713926552314</v>
      </c>
      <c r="Q560" s="33">
        <f t="shared" si="135"/>
        <v>1.5270068636859024</v>
      </c>
      <c r="R560" s="33">
        <f t="shared" si="136"/>
        <v>1.089033578817395</v>
      </c>
      <c r="S560" s="33">
        <f t="shared" si="137"/>
        <v>0.98978953601272701</v>
      </c>
      <c r="T560" s="32">
        <f t="shared" si="145"/>
        <v>-1.3972224707263559E-2</v>
      </c>
      <c r="U560" s="32">
        <f t="shared" si="146"/>
        <v>-1.4108083766173785E-2</v>
      </c>
      <c r="V560" s="32">
        <f t="shared" si="147"/>
        <v>-1.3871025303809681E-2</v>
      </c>
      <c r="W560" s="32">
        <f t="shared" si="148"/>
        <v>-1.5831547639975296E-2</v>
      </c>
      <c r="X560" s="32">
        <f t="shared" si="148"/>
        <v>2.5750034463005722E-3</v>
      </c>
      <c r="Y560" s="34">
        <f>MAX(O$4:O560)</f>
        <v>1.9141735637114377</v>
      </c>
      <c r="Z560" s="34">
        <f>MAX(P$4:P560)</f>
        <v>1.8284662292802096</v>
      </c>
      <c r="AA560" s="34">
        <f>MAX(Q$4:Q560)</f>
        <v>2.0782292813837224</v>
      </c>
      <c r="AB560" s="34">
        <f>MAX(R$4:R560)</f>
        <v>1.9075656212819299</v>
      </c>
      <c r="AC560" s="34">
        <f>MAX(S$4:S560)</f>
        <v>1.35899867745307</v>
      </c>
      <c r="AD560" s="35">
        <f t="shared" si="141"/>
        <v>-0.30409177442209212</v>
      </c>
      <c r="AE560" s="35">
        <f t="shared" si="142"/>
        <v>-0.3780736146803827</v>
      </c>
      <c r="AF560" s="35">
        <f t="shared" si="143"/>
        <v>-0.26523657549989199</v>
      </c>
      <c r="AG560" s="35">
        <f t="shared" si="144"/>
        <v>-0.42909771141422737</v>
      </c>
      <c r="AH560" s="35">
        <f t="shared" si="144"/>
        <v>-0.27167733682587991</v>
      </c>
    </row>
    <row r="561" spans="1:34">
      <c r="A561" s="28">
        <v>44676</v>
      </c>
      <c r="B561" s="12">
        <f>[1]!thsiFinD("ths_int_chg_ratio_index",B$1,$A$4,$A561,101)</f>
        <v>-35.619922706804999</v>
      </c>
      <c r="C561" s="12">
        <f>[1]!thsiFinD("ths_int_chg_ratio_index",C$1,$A$4,$A561,101)</f>
        <v>34.819246752921998</v>
      </c>
      <c r="D561" s="12">
        <f>[1]!thsiFinD("ths_int_chg_ratio_index",D$1,$A$4,$A561,101)</f>
        <v>-13.27992473253</v>
      </c>
      <c r="E561" s="12">
        <f>[1]!thsiFinD("ths_int_chg_ratio_index",E$1,$A$4,$A561,101)</f>
        <v>39.078395204448</v>
      </c>
      <c r="F561" s="12">
        <f>[1]!thsiFinD("ths_adjustment_nvg_ratio_fund",F$1,$A$4,$A561,101)</f>
        <v>31.246163290361999</v>
      </c>
      <c r="G561" s="12">
        <f>[1]!thsiFinD("ths_adjustment_nvg_ratio_fund",G$1,$A$4,$A561,101)</f>
        <v>12.883087400680999</v>
      </c>
      <c r="H561" s="12">
        <f>[1]!thsiFinD("ths_adjustment_nvg_ratio_fund",H$1,$A$4,$A561,101)</f>
        <v>73.615384615384997</v>
      </c>
      <c r="I561" s="12">
        <f>[1]!thsiFinD("ths_adjustment_nvg_ratio_fund",I$1,$A$4,$A561,101)</f>
        <v>56.69921875</v>
      </c>
      <c r="J561" s="32">
        <f t="shared" si="138"/>
        <v>0.24930206071807876</v>
      </c>
      <c r="K561" s="45">
        <f t="shared" si="139"/>
        <v>6.2494486295087498E-2</v>
      </c>
      <c r="L561" s="45">
        <f t="shared" si="140"/>
        <v>0.43610963514106998</v>
      </c>
      <c r="M561" s="32">
        <f>[1]!thsiFinD("ths_int_chg_ratio_index",M$1,$A$4,$A561,101)/100</f>
        <v>2.2893270647400002E-2</v>
      </c>
      <c r="N561" s="32">
        <f>[1]!thsiFinD("ths_int_chg_ratio_index",N$1,$A$4,$A561,101)/100</f>
        <v>-6.2637566657363003E-2</v>
      </c>
      <c r="O561" s="33">
        <f t="shared" si="133"/>
        <v>1.2493020607180787</v>
      </c>
      <c r="P561" s="33">
        <f t="shared" si="134"/>
        <v>1.0624944862950876</v>
      </c>
      <c r="Q561" s="33">
        <f t="shared" si="135"/>
        <v>1.43610963514107</v>
      </c>
      <c r="R561" s="33">
        <f t="shared" si="136"/>
        <v>1.0228932706474001</v>
      </c>
      <c r="S561" s="33">
        <f t="shared" si="137"/>
        <v>0.93736243334263702</v>
      </c>
      <c r="T561" s="32">
        <f t="shared" si="145"/>
        <v>-6.2148294511031987E-2</v>
      </c>
      <c r="U561" s="32">
        <f t="shared" si="146"/>
        <v>-6.5668998395903566E-2</v>
      </c>
      <c r="V561" s="32">
        <f t="shared" si="147"/>
        <v>-5.9526404698289181E-2</v>
      </c>
      <c r="W561" s="32">
        <f t="shared" si="148"/>
        <v>-6.0733029225616852E-2</v>
      </c>
      <c r="X561" s="32">
        <f t="shared" si="148"/>
        <v>-5.2967929809894287E-2</v>
      </c>
      <c r="Y561" s="34">
        <f>MAX(O$4:O561)</f>
        <v>1.9141735637114377</v>
      </c>
      <c r="Z561" s="34">
        <f>MAX(P$4:P561)</f>
        <v>1.8284662292802096</v>
      </c>
      <c r="AA561" s="34">
        <f>MAX(Q$4:Q561)</f>
        <v>2.0782292813837224</v>
      </c>
      <c r="AB561" s="34">
        <f>MAX(R$4:R561)</f>
        <v>1.9075656212819299</v>
      </c>
      <c r="AC561" s="34">
        <f>MAX(S$4:S561)</f>
        <v>1.35899867745307</v>
      </c>
      <c r="AD561" s="35">
        <f t="shared" si="141"/>
        <v>-0.3473412837779577</v>
      </c>
      <c r="AE561" s="35">
        <f t="shared" si="142"/>
        <v>-0.41891489748030675</v>
      </c>
      <c r="AF561" s="35">
        <f t="shared" si="143"/>
        <v>-0.30897440046418634</v>
      </c>
      <c r="AG561" s="35">
        <f t="shared" si="144"/>
        <v>-0.46377033679187862</v>
      </c>
      <c r="AH561" s="35">
        <f t="shared" si="144"/>
        <v>-0.31025508052784201</v>
      </c>
    </row>
    <row r="562" spans="1:34">
      <c r="A562" s="28">
        <v>44677</v>
      </c>
      <c r="B562" s="12">
        <f>[1]!thsiFinD("ths_int_chg_ratio_index",B$1,$A$4,$A562,101)</f>
        <v>-36.674496310839999</v>
      </c>
      <c r="C562" s="12">
        <f>[1]!thsiFinD("ths_int_chg_ratio_index",C$1,$A$4,$A562,101)</f>
        <v>31.081650714544999</v>
      </c>
      <c r="D562" s="12">
        <f>[1]!thsiFinD("ths_int_chg_ratio_index",D$1,$A$4,$A562,101)</f>
        <v>-14.872287916508</v>
      </c>
      <c r="E562" s="12">
        <f>[1]!thsiFinD("ths_int_chg_ratio_index",E$1,$A$4,$A562,101)</f>
        <v>37.982860315316998</v>
      </c>
      <c r="F562" s="12">
        <f>[1]!thsiFinD("ths_adjustment_nvg_ratio_fund",F$1,$A$4,$A562,101)</f>
        <v>29.527317372620999</v>
      </c>
      <c r="G562" s="12">
        <f>[1]!thsiFinD("ths_adjustment_nvg_ratio_fund",G$1,$A$4,$A562,101)</f>
        <v>10.61293984109</v>
      </c>
      <c r="H562" s="12">
        <f>[1]!thsiFinD("ths_adjustment_nvg_ratio_fund",H$1,$A$4,$A562,101)</f>
        <v>67.615384615384997</v>
      </c>
      <c r="I562" s="12">
        <f>[1]!thsiFinD("ths_adjustment_nvg_ratio_fund",I$1,$A$4,$A562,101)</f>
        <v>52.79296875</v>
      </c>
      <c r="J562" s="32">
        <f t="shared" si="138"/>
        <v>0.22258292172701249</v>
      </c>
      <c r="K562" s="45">
        <f t="shared" si="139"/>
        <v>4.3794317006284993E-2</v>
      </c>
      <c r="L562" s="45">
        <f t="shared" si="140"/>
        <v>0.40137152644773999</v>
      </c>
      <c r="M562" s="32">
        <f>[1]!thsiFinD("ths_int_chg_ratio_index",M$1,$A$4,$A562,101)/100</f>
        <v>5.3591976356883999E-3</v>
      </c>
      <c r="N562" s="32">
        <f>[1]!thsiFinD("ths_int_chg_ratio_index",N$1,$A$4,$A562,101)/100</f>
        <v>-7.3908293048466994E-2</v>
      </c>
      <c r="O562" s="33">
        <f t="shared" si="133"/>
        <v>1.2225829217270126</v>
      </c>
      <c r="P562" s="33">
        <f t="shared" si="134"/>
        <v>1.0437943170062849</v>
      </c>
      <c r="Q562" s="33">
        <f t="shared" si="135"/>
        <v>1.40137152644774</v>
      </c>
      <c r="R562" s="33">
        <f t="shared" si="136"/>
        <v>1.0053591976356884</v>
      </c>
      <c r="S562" s="33">
        <f t="shared" si="137"/>
        <v>0.92609170695153298</v>
      </c>
      <c r="T562" s="32">
        <f t="shared" si="145"/>
        <v>-2.1387252795939893E-2</v>
      </c>
      <c r="U562" s="32">
        <f t="shared" si="146"/>
        <v>-1.7600250664838835E-2</v>
      </c>
      <c r="V562" s="32">
        <f t="shared" si="147"/>
        <v>-2.418903671648831E-2</v>
      </c>
      <c r="W562" s="32">
        <f t="shared" si="148"/>
        <v>-1.7141644700247372E-2</v>
      </c>
      <c r="X562" s="32">
        <f t="shared" si="148"/>
        <v>-1.2023872506723543E-2</v>
      </c>
      <c r="Y562" s="34">
        <f>MAX(O$4:O562)</f>
        <v>1.9141735637114377</v>
      </c>
      <c r="Z562" s="34">
        <f>MAX(P$4:P562)</f>
        <v>1.8284662292802096</v>
      </c>
      <c r="AA562" s="34">
        <f>MAX(Q$4:Q562)</f>
        <v>2.0782292813837224</v>
      </c>
      <c r="AB562" s="34">
        <f>MAX(R$4:R562)</f>
        <v>1.9075656212819299</v>
      </c>
      <c r="AC562" s="34">
        <f>MAX(S$4:S562)</f>
        <v>1.35899867745307</v>
      </c>
      <c r="AD562" s="35">
        <f t="shared" si="141"/>
        <v>-0.36129986073127207</v>
      </c>
      <c r="AE562" s="35">
        <f t="shared" si="142"/>
        <v>-0.42914214094225689</v>
      </c>
      <c r="AF562" s="35">
        <f t="shared" si="143"/>
        <v>-0.32568964406339151</v>
      </c>
      <c r="AG562" s="35">
        <f t="shared" si="144"/>
        <v>-0.47296219515632554</v>
      </c>
      <c r="AH562" s="35">
        <f t="shared" si="144"/>
        <v>-0.31854848550173553</v>
      </c>
    </row>
    <row r="563" spans="1:34">
      <c r="A563" s="28">
        <v>44678</v>
      </c>
      <c r="B563" s="12">
        <f>[1]!thsiFinD("ths_int_chg_ratio_index",B$1,$A$4,$A563,101)</f>
        <v>-34.034284392982002</v>
      </c>
      <c r="C563" s="12">
        <f>[1]!thsiFinD("ths_int_chg_ratio_index",C$1,$A$4,$A563,101)</f>
        <v>39.526912491814997</v>
      </c>
      <c r="D563" s="12">
        <f>[1]!thsiFinD("ths_int_chg_ratio_index",D$1,$A$4,$A563,101)</f>
        <v>-11.109944127985999</v>
      </c>
      <c r="E563" s="12">
        <f>[1]!thsiFinD("ths_int_chg_ratio_index",E$1,$A$4,$A563,101)</f>
        <v>46.132290386843003</v>
      </c>
      <c r="F563" s="12">
        <f>[1]!thsiFinD("ths_adjustment_nvg_ratio_fund",F$1,$A$4,$A563,101)</f>
        <v>34.131368937999</v>
      </c>
      <c r="G563" s="12">
        <f>[1]!thsiFinD("ths_adjustment_nvg_ratio_fund",G$1,$A$4,$A563,101)</f>
        <v>17.026106696934999</v>
      </c>
      <c r="H563" s="12">
        <f>[1]!thsiFinD("ths_adjustment_nvg_ratio_fund",H$1,$A$4,$A563,101)</f>
        <v>75.153846153846004</v>
      </c>
      <c r="I563" s="12">
        <f>[1]!thsiFinD("ths_adjustment_nvg_ratio_fund",I$1,$A$4,$A563,101)</f>
        <v>66.611328125</v>
      </c>
      <c r="J563" s="32">
        <f t="shared" si="138"/>
        <v>0.29179703033933746</v>
      </c>
      <c r="K563" s="45">
        <f t="shared" si="139"/>
        <v>0.10128743589422501</v>
      </c>
      <c r="L563" s="45">
        <f t="shared" si="140"/>
        <v>0.48230662478444997</v>
      </c>
      <c r="M563" s="32">
        <f>[1]!thsiFinD("ths_int_chg_ratio_index",M$1,$A$4,$A563,101)/100</f>
        <v>5.1861465259264002E-2</v>
      </c>
      <c r="N563" s="32">
        <f>[1]!thsiFinD("ths_int_chg_ratio_index",N$1,$A$4,$A563,101)/100</f>
        <v>-4.4678999367480994E-2</v>
      </c>
      <c r="O563" s="33">
        <f t="shared" si="133"/>
        <v>1.2917970303393376</v>
      </c>
      <c r="P563" s="33">
        <f t="shared" si="134"/>
        <v>1.1012874358942251</v>
      </c>
      <c r="Q563" s="33">
        <f t="shared" si="135"/>
        <v>1.4823066247844499</v>
      </c>
      <c r="R563" s="33">
        <f t="shared" si="136"/>
        <v>1.0518614652592639</v>
      </c>
      <c r="S563" s="33">
        <f t="shared" si="137"/>
        <v>0.95532100063251901</v>
      </c>
      <c r="T563" s="32">
        <f t="shared" si="145"/>
        <v>5.6613017720346992E-2</v>
      </c>
      <c r="U563" s="32">
        <f t="shared" si="146"/>
        <v>5.5080888975173492E-2</v>
      </c>
      <c r="V563" s="32">
        <f t="shared" si="147"/>
        <v>5.7754204940832388E-2</v>
      </c>
      <c r="W563" s="32">
        <f t="shared" si="148"/>
        <v>4.6254381252924581E-2</v>
      </c>
      <c r="X563" s="32">
        <f t="shared" si="148"/>
        <v>3.1561986206745773E-2</v>
      </c>
      <c r="Y563" s="34">
        <f>MAX(O$4:O563)</f>
        <v>1.9141735637114377</v>
      </c>
      <c r="Z563" s="34">
        <f>MAX(P$4:P563)</f>
        <v>1.8284662292802096</v>
      </c>
      <c r="AA563" s="34">
        <f>MAX(Q$4:Q563)</f>
        <v>2.0782292813837224</v>
      </c>
      <c r="AB563" s="34">
        <f>MAX(R$4:R563)</f>
        <v>1.9075656212819299</v>
      </c>
      <c r="AC563" s="34">
        <f>MAX(S$4:S563)</f>
        <v>1.35899867745307</v>
      </c>
      <c r="AD563" s="35">
        <f t="shared" si="141"/>
        <v>-0.3251411184288634</v>
      </c>
      <c r="AE563" s="35">
        <f t="shared" si="142"/>
        <v>-0.39769878258689217</v>
      </c>
      <c r="AF563" s="35">
        <f t="shared" si="143"/>
        <v>-0.28674538557290297</v>
      </c>
      <c r="AG563" s="35">
        <f t="shared" si="144"/>
        <v>-0.44858438759638175</v>
      </c>
      <c r="AH563" s="35">
        <f t="shared" si="144"/>
        <v>-0.2970405222005752</v>
      </c>
    </row>
    <row r="564" spans="1:34">
      <c r="A564" s="28">
        <v>44679</v>
      </c>
      <c r="B564" s="12">
        <f>[1]!thsiFinD("ths_int_chg_ratio_index",B$1,$A$4,$A564,101)</f>
        <v>-34.438122283630001</v>
      </c>
      <c r="C564" s="12">
        <f>[1]!thsiFinD("ths_int_chg_ratio_index",C$1,$A$4,$A564,101)</f>
        <v>37.815549644732002</v>
      </c>
      <c r="D564" s="12">
        <f>[1]!thsiFinD("ths_int_chg_ratio_index",D$1,$A$4,$A564,101)</f>
        <v>-11.440268998436</v>
      </c>
      <c r="E564" s="12">
        <f>[1]!thsiFinD("ths_int_chg_ratio_index",E$1,$A$4,$A564,101)</f>
        <v>43.601014807978999</v>
      </c>
      <c r="F564" s="12">
        <f>[1]!thsiFinD("ths_adjustment_nvg_ratio_fund",F$1,$A$4,$A564,101)</f>
        <v>33.763044812769003</v>
      </c>
      <c r="G564" s="12">
        <f>[1]!thsiFinD("ths_adjustment_nvg_ratio_fund",G$1,$A$4,$A564,101)</f>
        <v>16.628830874007001</v>
      </c>
      <c r="H564" s="12">
        <f>[1]!thsiFinD("ths_adjustment_nvg_ratio_fund",H$1,$A$4,$A564,101)</f>
        <v>71.846153846153996</v>
      </c>
      <c r="I564" s="12">
        <f>[1]!thsiFinD("ths_adjustment_nvg_ratio_fund",I$1,$A$4,$A564,101)</f>
        <v>68.837890625</v>
      </c>
      <c r="J564" s="32">
        <f t="shared" si="138"/>
        <v>0.28326761666071876</v>
      </c>
      <c r="K564" s="45">
        <f t="shared" si="139"/>
        <v>8.8845432926612483E-2</v>
      </c>
      <c r="L564" s="45">
        <f t="shared" si="140"/>
        <v>0.477689800394825</v>
      </c>
      <c r="M564" s="32">
        <f>[1]!thsiFinD("ths_int_chg_ratio_index",M$1,$A$4,$A564,101)/100</f>
        <v>4.2957168848257996E-2</v>
      </c>
      <c r="N564" s="32">
        <f>[1]!thsiFinD("ths_int_chg_ratio_index",N$1,$A$4,$A564,101)/100</f>
        <v>-4.0572339480107002E-2</v>
      </c>
      <c r="O564" s="33">
        <f t="shared" si="133"/>
        <v>1.2832676166607189</v>
      </c>
      <c r="P564" s="33">
        <f t="shared" si="134"/>
        <v>1.0888454329266124</v>
      </c>
      <c r="Q564" s="33">
        <f t="shared" si="135"/>
        <v>1.4776898003948249</v>
      </c>
      <c r="R564" s="33">
        <f t="shared" si="136"/>
        <v>1.042957168848258</v>
      </c>
      <c r="S564" s="33">
        <f t="shared" si="137"/>
        <v>0.95942766051989303</v>
      </c>
      <c r="T564" s="32">
        <f t="shared" si="145"/>
        <v>-6.6027506475828668E-3</v>
      </c>
      <c r="U564" s="32">
        <f t="shared" si="146"/>
        <v>-1.1297689015683732E-2</v>
      </c>
      <c r="V564" s="32">
        <f t="shared" si="147"/>
        <v>-3.1146217067581361E-3</v>
      </c>
      <c r="W564" s="32">
        <f t="shared" si="148"/>
        <v>-8.4652748532918487E-3</v>
      </c>
      <c r="X564" s="32">
        <f t="shared" si="148"/>
        <v>4.2987225075707958E-3</v>
      </c>
      <c r="Y564" s="34">
        <f>MAX(O$4:O564)</f>
        <v>1.9141735637114377</v>
      </c>
      <c r="Z564" s="34">
        <f>MAX(P$4:P564)</f>
        <v>1.8284662292802096</v>
      </c>
      <c r="AA564" s="34">
        <f>MAX(Q$4:Q564)</f>
        <v>2.0782292813837224</v>
      </c>
      <c r="AB564" s="34">
        <f>MAX(R$4:R564)</f>
        <v>1.9075656212819299</v>
      </c>
      <c r="AC564" s="34">
        <f>MAX(S$4:S564)</f>
        <v>1.35899867745307</v>
      </c>
      <c r="AD564" s="35">
        <f t="shared" si="141"/>
        <v>-0.32959704334618434</v>
      </c>
      <c r="AE564" s="35">
        <f t="shared" si="142"/>
        <v>-0.40450339443499317</v>
      </c>
      <c r="AF564" s="35">
        <f t="shared" si="143"/>
        <v>-0.28896690387744295</v>
      </c>
      <c r="AG564" s="35">
        <f t="shared" si="144"/>
        <v>-0.45325227231377463</v>
      </c>
      <c r="AH564" s="35">
        <f t="shared" si="144"/>
        <v>-0.29401869447144868</v>
      </c>
    </row>
    <row r="565" spans="1:34">
      <c r="A565" s="28">
        <v>44680</v>
      </c>
      <c r="B565" s="12">
        <f>[1]!thsiFinD("ths_int_chg_ratio_index",B$1,$A$4,$A565,101)</f>
        <v>-31.888611614174</v>
      </c>
      <c r="C565" s="12">
        <f>[1]!thsiFinD("ths_int_chg_ratio_index",C$1,$A$4,$A565,101)</f>
        <v>42.907173391539999</v>
      </c>
      <c r="D565" s="12">
        <f>[1]!thsiFinD("ths_int_chg_ratio_index",D$1,$A$4,$A565,101)</f>
        <v>-7.1168907176200999</v>
      </c>
      <c r="E565" s="12">
        <f>[1]!thsiFinD("ths_int_chg_ratio_index",E$1,$A$4,$A565,101)</f>
        <v>50.219951393408998</v>
      </c>
      <c r="F565" s="12">
        <f>[1]!thsiFinD("ths_adjustment_nvg_ratio_fund",F$1,$A$4,$A565,101)</f>
        <v>39.410681399631997</v>
      </c>
      <c r="G565" s="12">
        <f>[1]!thsiFinD("ths_adjustment_nvg_ratio_fund",G$1,$A$4,$A565,101)</f>
        <v>21.679909194097998</v>
      </c>
      <c r="H565" s="12">
        <f>[1]!thsiFinD("ths_adjustment_nvg_ratio_fund",H$1,$A$4,$A565,101)</f>
        <v>70.307692307691994</v>
      </c>
      <c r="I565" s="12">
        <f>[1]!thsiFinD("ths_adjustment_nvg_ratio_fund",I$1,$A$4,$A565,101)</f>
        <v>77.314453125</v>
      </c>
      <c r="J565" s="32">
        <f t="shared" si="138"/>
        <v>0.3285429480994711</v>
      </c>
      <c r="K565" s="45">
        <f t="shared" si="139"/>
        <v>0.13530405613288723</v>
      </c>
      <c r="L565" s="45">
        <f t="shared" si="140"/>
        <v>0.52178184006605499</v>
      </c>
      <c r="M565" s="32">
        <f>[1]!thsiFinD("ths_int_chg_ratio_index",M$1,$A$4,$A565,101)/100</f>
        <v>9.3196347165886012E-2</v>
      </c>
      <c r="N565" s="32">
        <f>[1]!thsiFinD("ths_int_chg_ratio_index",N$1,$A$4,$A565,101)/100</f>
        <v>-1.4180384917516E-2</v>
      </c>
      <c r="O565" s="33">
        <f t="shared" si="133"/>
        <v>1.328542948099471</v>
      </c>
      <c r="P565" s="33">
        <f t="shared" si="134"/>
        <v>1.1353040561328873</v>
      </c>
      <c r="Q565" s="33">
        <f t="shared" si="135"/>
        <v>1.521781840066055</v>
      </c>
      <c r="R565" s="33">
        <f t="shared" si="136"/>
        <v>1.0931963471658861</v>
      </c>
      <c r="S565" s="33">
        <f t="shared" si="137"/>
        <v>0.98581961508248395</v>
      </c>
      <c r="T565" s="32">
        <f t="shared" si="145"/>
        <v>3.5281285720095035E-2</v>
      </c>
      <c r="U565" s="32">
        <f t="shared" si="146"/>
        <v>4.2667785345255949E-2</v>
      </c>
      <c r="V565" s="32">
        <f t="shared" si="147"/>
        <v>2.9838494966568208E-2</v>
      </c>
      <c r="W565" s="32">
        <f t="shared" si="148"/>
        <v>4.8169934315814178E-2</v>
      </c>
      <c r="X565" s="32">
        <f t="shared" si="148"/>
        <v>2.7508019258366767E-2</v>
      </c>
      <c r="Y565" s="34">
        <f>MAX(O$4:O565)</f>
        <v>1.9141735637114377</v>
      </c>
      <c r="Z565" s="34">
        <f>MAX(P$4:P565)</f>
        <v>1.8284662292802096</v>
      </c>
      <c r="AA565" s="34">
        <f>MAX(Q$4:Q565)</f>
        <v>2.0782292813837224</v>
      </c>
      <c r="AB565" s="34">
        <f>MAX(R$4:R565)</f>
        <v>1.9075656212819299</v>
      </c>
      <c r="AC565" s="34">
        <f>MAX(S$4:S565)</f>
        <v>1.35899867745307</v>
      </c>
      <c r="AD565" s="35">
        <f t="shared" si="141"/>
        <v>-0.30594436508488454</v>
      </c>
      <c r="AE565" s="35">
        <f t="shared" si="142"/>
        <v>-0.37909487309491696</v>
      </c>
      <c r="AF565" s="35">
        <f t="shared" si="143"/>
        <v>-0.26775074641772667</v>
      </c>
      <c r="AG565" s="35">
        <f t="shared" si="144"/>
        <v>-0.42691547018380849</v>
      </c>
      <c r="AH565" s="35">
        <f t="shared" si="144"/>
        <v>-0.27459854712292242</v>
      </c>
    </row>
    <row r="566" spans="1:34">
      <c r="A566" s="28">
        <v>44686</v>
      </c>
      <c r="B566" s="12">
        <f>[1]!thsiFinD("ths_int_chg_ratio_index",B$1,$A$4,$A566,101)</f>
        <v>-31.743226330588001</v>
      </c>
      <c r="C566" s="12">
        <f>[1]!thsiFinD("ths_int_chg_ratio_index",C$1,$A$4,$A566,101)</f>
        <v>43.734872246472001</v>
      </c>
      <c r="D566" s="12">
        <f>[1]!thsiFinD("ths_int_chg_ratio_index",D$1,$A$4,$A566,101)</f>
        <v>-6.2366520175961</v>
      </c>
      <c r="E566" s="12">
        <f>[1]!thsiFinD("ths_int_chg_ratio_index",E$1,$A$4,$A566,101)</f>
        <v>47.383268002804002</v>
      </c>
      <c r="F566" s="12">
        <f>[1]!thsiFinD("ths_adjustment_nvg_ratio_fund",F$1,$A$4,$A566,101)</f>
        <v>40.638428483732</v>
      </c>
      <c r="G566" s="12">
        <f>[1]!thsiFinD("ths_adjustment_nvg_ratio_fund",G$1,$A$4,$A566,101)</f>
        <v>22.871736662882999</v>
      </c>
      <c r="H566" s="12">
        <f>[1]!thsiFinD("ths_adjustment_nvg_ratio_fund",H$1,$A$4,$A566,101)</f>
        <v>70.846153846153996</v>
      </c>
      <c r="I566" s="12">
        <f>[1]!thsiFinD("ths_adjustment_nvg_ratio_fund",I$1,$A$4,$A566,101)</f>
        <v>76.337890625</v>
      </c>
      <c r="J566" s="32">
        <f t="shared" si="138"/>
        <v>0.32979058939857608</v>
      </c>
      <c r="K566" s="45">
        <f t="shared" si="139"/>
        <v>0.13284565475272975</v>
      </c>
      <c r="L566" s="45">
        <f t="shared" si="140"/>
        <v>0.52673552404442248</v>
      </c>
      <c r="M566" s="32">
        <f>[1]!thsiFinD("ths_int_chg_ratio_index",M$1,$A$4,$A566,101)/100</f>
        <v>9.8821950244261991E-2</v>
      </c>
      <c r="N566" s="32">
        <f>[1]!thsiFinD("ths_int_chg_ratio_index",N$1,$A$4,$A566,101)/100</f>
        <v>-1.2964059994982999E-2</v>
      </c>
      <c r="O566" s="33">
        <f t="shared" si="133"/>
        <v>1.3297905893985762</v>
      </c>
      <c r="P566" s="33">
        <f t="shared" si="134"/>
        <v>1.1328456547527297</v>
      </c>
      <c r="Q566" s="33">
        <f t="shared" si="135"/>
        <v>1.5267355240444225</v>
      </c>
      <c r="R566" s="33">
        <f t="shared" si="136"/>
        <v>1.098821950244262</v>
      </c>
      <c r="S566" s="33">
        <f t="shared" si="137"/>
        <v>0.98703594000501704</v>
      </c>
      <c r="T566" s="32">
        <f t="shared" si="145"/>
        <v>9.3910498030180811E-4</v>
      </c>
      <c r="U566" s="32">
        <f t="shared" si="146"/>
        <v>-2.1654123112460066E-3</v>
      </c>
      <c r="V566" s="32">
        <f t="shared" si="147"/>
        <v>3.2551866817864816E-3</v>
      </c>
      <c r="W566" s="32">
        <f t="shared" si="148"/>
        <v>5.1460134247249822E-3</v>
      </c>
      <c r="X566" s="32">
        <f t="shared" si="148"/>
        <v>1.233820978933764E-3</v>
      </c>
      <c r="Y566" s="34">
        <f>MAX(O$4:O566)</f>
        <v>1.9141735637114377</v>
      </c>
      <c r="Z566" s="34">
        <f>MAX(P$4:P566)</f>
        <v>1.8284662292802096</v>
      </c>
      <c r="AA566" s="34">
        <f>MAX(Q$4:Q566)</f>
        <v>2.0782292813837224</v>
      </c>
      <c r="AB566" s="34">
        <f>MAX(R$4:R566)</f>
        <v>1.9075656212819299</v>
      </c>
      <c r="AC566" s="34">
        <f>MAX(S$4:S566)</f>
        <v>1.35899867745307</v>
      </c>
      <c r="AD566" s="35">
        <f t="shared" si="141"/>
        <v>-0.3052925739815292</v>
      </c>
      <c r="AE566" s="35">
        <f t="shared" si="142"/>
        <v>-0.38043938870083294</v>
      </c>
      <c r="AF566" s="35">
        <f t="shared" si="143"/>
        <v>-0.26536713839971759</v>
      </c>
      <c r="AG566" s="35">
        <f t="shared" si="144"/>
        <v>-0.42396636949987221</v>
      </c>
      <c r="AH566" s="35">
        <f t="shared" si="144"/>
        <v>-0.27370353159221372</v>
      </c>
    </row>
    <row r="567" spans="1:34">
      <c r="A567" s="28">
        <v>44687</v>
      </c>
      <c r="B567" s="12">
        <f>[1]!thsiFinD("ths_int_chg_ratio_index",B$1,$A$4,$A567,101)</f>
        <v>-33.078414942572003</v>
      </c>
      <c r="C567" s="12">
        <f>[1]!thsiFinD("ths_int_chg_ratio_index",C$1,$A$4,$A567,101)</f>
        <v>40.119534925712003</v>
      </c>
      <c r="D567" s="12">
        <f>[1]!thsiFinD("ths_int_chg_ratio_index",D$1,$A$4,$A567,101)</f>
        <v>-7.5997177273759</v>
      </c>
      <c r="E567" s="12">
        <f>[1]!thsiFinD("ths_int_chg_ratio_index",E$1,$A$4,$A567,101)</f>
        <v>44.181918082841001</v>
      </c>
      <c r="F567" s="12">
        <f>[1]!thsiFinD("ths_adjustment_nvg_ratio_fund",F$1,$A$4,$A567,101)</f>
        <v>37.630448127686002</v>
      </c>
      <c r="G567" s="12">
        <f>[1]!thsiFinD("ths_adjustment_nvg_ratio_fund",G$1,$A$4,$A567,101)</f>
        <v>20.828603859251</v>
      </c>
      <c r="H567" s="12">
        <f>[1]!thsiFinD("ths_adjustment_nvg_ratio_fund",H$1,$A$4,$A567,101)</f>
        <v>66.538461538462002</v>
      </c>
      <c r="I567" s="12">
        <f>[1]!thsiFinD("ths_adjustment_nvg_ratio_fund",I$1,$A$4,$A567,101)</f>
        <v>72.275390625</v>
      </c>
      <c r="J567" s="32">
        <f t="shared" si="138"/>
        <v>0.30112028061125512</v>
      </c>
      <c r="K567" s="45">
        <f t="shared" si="139"/>
        <v>0.10905830084651275</v>
      </c>
      <c r="L567" s="45">
        <f t="shared" si="140"/>
        <v>0.49318226037599749</v>
      </c>
      <c r="M567" s="32">
        <f>[1]!thsiFinD("ths_int_chg_ratio_index",M$1,$A$4,$A567,101)/100</f>
        <v>7.9820349856337E-2</v>
      </c>
      <c r="N567" s="32">
        <f>[1]!thsiFinD("ths_int_chg_ratio_index",N$1,$A$4,$A567,101)/100</f>
        <v>-3.7084448132785004E-2</v>
      </c>
      <c r="O567" s="33">
        <f t="shared" si="133"/>
        <v>1.3011202806112552</v>
      </c>
      <c r="P567" s="33">
        <f t="shared" si="134"/>
        <v>1.1090583008465127</v>
      </c>
      <c r="Q567" s="33">
        <f t="shared" si="135"/>
        <v>1.4931822603759974</v>
      </c>
      <c r="R567" s="33">
        <f t="shared" si="136"/>
        <v>1.079820349856337</v>
      </c>
      <c r="S567" s="33">
        <f t="shared" si="137"/>
        <v>0.962915551867215</v>
      </c>
      <c r="T567" s="32">
        <f t="shared" si="145"/>
        <v>-2.1560017807230603E-2</v>
      </c>
      <c r="U567" s="32">
        <f t="shared" si="146"/>
        <v>-2.0997877165719547E-2</v>
      </c>
      <c r="V567" s="32">
        <f t="shared" si="147"/>
        <v>-2.1977129070489099E-2</v>
      </c>
      <c r="W567" s="32">
        <f t="shared" si="148"/>
        <v>-1.7292701864666138E-2</v>
      </c>
      <c r="X567" s="32">
        <f t="shared" si="148"/>
        <v>-2.4437193378874733E-2</v>
      </c>
      <c r="Y567" s="34">
        <f>MAX(O$4:O567)</f>
        <v>1.9141735637114377</v>
      </c>
      <c r="Z567" s="34">
        <f>MAX(P$4:P567)</f>
        <v>1.8284662292802096</v>
      </c>
      <c r="AA567" s="34">
        <f>MAX(Q$4:Q567)</f>
        <v>2.0782292813837224</v>
      </c>
      <c r="AB567" s="34">
        <f>MAX(R$4:R567)</f>
        <v>1.9075656212819299</v>
      </c>
      <c r="AC567" s="34">
        <f>MAX(S$4:S567)</f>
        <v>1.35899867745307</v>
      </c>
      <c r="AD567" s="35">
        <f t="shared" si="141"/>
        <v>-0.32027047845730283</v>
      </c>
      <c r="AE567" s="35">
        <f t="shared" si="142"/>
        <v>-0.39344884631361099</v>
      </c>
      <c r="AF567" s="35">
        <f t="shared" si="143"/>
        <v>-0.28151225961852977</v>
      </c>
      <c r="AG567" s="35">
        <f t="shared" si="144"/>
        <v>-0.43392754733613215</v>
      </c>
      <c r="AH567" s="35">
        <f t="shared" si="144"/>
        <v>-0.29145217884108854</v>
      </c>
    </row>
    <row r="568" spans="1:34">
      <c r="A568" s="28">
        <v>44690</v>
      </c>
      <c r="B568" s="12">
        <f>[1]!thsiFinD("ths_int_chg_ratio_index",B$1,$A$4,$A568,101)</f>
        <v>-32.812434670056</v>
      </c>
      <c r="C568" s="12">
        <f>[1]!thsiFinD("ths_int_chg_ratio_index",C$1,$A$4,$A568,101)</f>
        <v>38.866103002827003</v>
      </c>
      <c r="D568" s="12">
        <f>[1]!thsiFinD("ths_int_chg_ratio_index",D$1,$A$4,$A568,101)</f>
        <v>-7.1586863653417998</v>
      </c>
      <c r="E568" s="12">
        <f>[1]!thsiFinD("ths_int_chg_ratio_index",E$1,$A$4,$A568,101)</f>
        <v>42.811278061368</v>
      </c>
      <c r="F568" s="12">
        <f>[1]!thsiFinD("ths_adjustment_nvg_ratio_fund",F$1,$A$4,$A568,101)</f>
        <v>38.182934315531</v>
      </c>
      <c r="G568" s="12">
        <f>[1]!thsiFinD("ths_adjustment_nvg_ratio_fund",G$1,$A$4,$A568,101)</f>
        <v>20.601589103292</v>
      </c>
      <c r="H568" s="12">
        <f>[1]!thsiFinD("ths_adjustment_nvg_ratio_fund",H$1,$A$4,$A568,101)</f>
        <v>68</v>
      </c>
      <c r="I568" s="12">
        <f>[1]!thsiFinD("ths_adjustment_nvg_ratio_fund",I$1,$A$4,$A568,101)</f>
        <v>69.58984375</v>
      </c>
      <c r="J568" s="32">
        <f t="shared" si="138"/>
        <v>0.29760078399702528</v>
      </c>
      <c r="K568" s="45">
        <f t="shared" si="139"/>
        <v>0.10426565007199301</v>
      </c>
      <c r="L568" s="45">
        <f t="shared" si="140"/>
        <v>0.49093591792205749</v>
      </c>
      <c r="M568" s="32">
        <f>[1]!thsiFinD("ths_int_chg_ratio_index",M$1,$A$4,$A568,101)/100</f>
        <v>7.3087868824893001E-2</v>
      </c>
      <c r="N568" s="32">
        <f>[1]!thsiFinD("ths_int_chg_ratio_index",N$1,$A$4,$A568,101)/100</f>
        <v>-4.1229179351832006E-2</v>
      </c>
      <c r="O568" s="33">
        <f t="shared" si="133"/>
        <v>1.2976007839970252</v>
      </c>
      <c r="P568" s="33">
        <f t="shared" si="134"/>
        <v>1.104265650071993</v>
      </c>
      <c r="Q568" s="33">
        <f t="shared" si="135"/>
        <v>1.4909359179220574</v>
      </c>
      <c r="R568" s="33">
        <f t="shared" si="136"/>
        <v>1.073087868824893</v>
      </c>
      <c r="S568" s="33">
        <f t="shared" si="137"/>
        <v>0.95877082064816799</v>
      </c>
      <c r="T568" s="32">
        <f t="shared" si="145"/>
        <v>-2.7049740647933085E-3</v>
      </c>
      <c r="U568" s="32">
        <f t="shared" si="146"/>
        <v>-4.3213695536669094E-3</v>
      </c>
      <c r="V568" s="32">
        <f t="shared" si="147"/>
        <v>-1.5043993714299875E-3</v>
      </c>
      <c r="W568" s="32">
        <f t="shared" si="148"/>
        <v>-6.2348158490804773E-3</v>
      </c>
      <c r="X568" s="32">
        <f t="shared" si="148"/>
        <v>-4.3043558814788163E-3</v>
      </c>
      <c r="Y568" s="34">
        <f>MAX(O$4:O568)</f>
        <v>1.9141735637114377</v>
      </c>
      <c r="Z568" s="34">
        <f>MAX(P$4:P568)</f>
        <v>1.8284662292802096</v>
      </c>
      <c r="AA568" s="34">
        <f>MAX(Q$4:Q568)</f>
        <v>2.0782292813837224</v>
      </c>
      <c r="AB568" s="34">
        <f>MAX(R$4:R568)</f>
        <v>1.9075656212819299</v>
      </c>
      <c r="AC568" s="34">
        <f>MAX(S$4:S568)</f>
        <v>1.35899867745307</v>
      </c>
      <c r="AD568" s="35">
        <f t="shared" si="141"/>
        <v>-0.32210912918415013</v>
      </c>
      <c r="AE568" s="35">
        <f t="shared" si="142"/>
        <v>-0.39606997800189292</v>
      </c>
      <c r="AF568" s="35">
        <f t="shared" si="143"/>
        <v>-0.28259315212353975</v>
      </c>
      <c r="AG568" s="35">
        <f t="shared" si="144"/>
        <v>-0.43745690483572863</v>
      </c>
      <c r="AH568" s="35">
        <f t="shared" si="144"/>
        <v>-0.29450202082240295</v>
      </c>
    </row>
    <row r="569" spans="1:34">
      <c r="A569" s="28">
        <v>44691</v>
      </c>
      <c r="B569" s="12">
        <f>[1]!thsiFinD("ths_int_chg_ratio_index",B$1,$A$4,$A569,101)</f>
        <v>-31.449897416929002</v>
      </c>
      <c r="C569" s="12">
        <f>[1]!thsiFinD("ths_int_chg_ratio_index",C$1,$A$4,$A569,101)</f>
        <v>45.343491026972998</v>
      </c>
      <c r="D569" s="12">
        <f>[1]!thsiFinD("ths_int_chg_ratio_index",D$1,$A$4,$A569,101)</f>
        <v>-4.6661869287298998</v>
      </c>
      <c r="E569" s="12">
        <f>[1]!thsiFinD("ths_int_chg_ratio_index",E$1,$A$4,$A569,101)</f>
        <v>46.388386410296</v>
      </c>
      <c r="F569" s="12">
        <f>[1]!thsiFinD("ths_adjustment_nvg_ratio_fund",F$1,$A$4,$A569,101)</f>
        <v>40.024554941681998</v>
      </c>
      <c r="G569" s="12">
        <f>[1]!thsiFinD("ths_adjustment_nvg_ratio_fund",G$1,$A$4,$A569,101)</f>
        <v>23.66628830874</v>
      </c>
      <c r="H569" s="12">
        <f>[1]!thsiFinD("ths_adjustment_nvg_ratio_fund",H$1,$A$4,$A569,101)</f>
        <v>69.615384615384997</v>
      </c>
      <c r="I569" s="12">
        <f>[1]!thsiFinD("ths_adjustment_nvg_ratio_fund",I$1,$A$4,$A569,101)</f>
        <v>76.279296875</v>
      </c>
      <c r="J569" s="32">
        <f t="shared" si="138"/>
        <v>0.33150164729052134</v>
      </c>
      <c r="K569" s="45">
        <f t="shared" si="139"/>
        <v>0.13903948272902525</v>
      </c>
      <c r="L569" s="45">
        <f t="shared" si="140"/>
        <v>0.52396381185201746</v>
      </c>
      <c r="M569" s="32">
        <f>[1]!thsiFinD("ths_int_chg_ratio_index",M$1,$A$4,$A569,101)/100</f>
        <v>9.9258757406804995E-2</v>
      </c>
      <c r="N569" s="32">
        <f>[1]!thsiFinD("ths_int_chg_ratio_index",N$1,$A$4,$A569,101)/100</f>
        <v>-2.9927268094978001E-2</v>
      </c>
      <c r="O569" s="33">
        <f t="shared" si="133"/>
        <v>1.3315016472905215</v>
      </c>
      <c r="P569" s="33">
        <f t="shared" si="134"/>
        <v>1.1390394827290253</v>
      </c>
      <c r="Q569" s="33">
        <f t="shared" si="135"/>
        <v>1.5239638118520173</v>
      </c>
      <c r="R569" s="33">
        <f t="shared" si="136"/>
        <v>1.0992587574068049</v>
      </c>
      <c r="S569" s="33">
        <f t="shared" si="137"/>
        <v>0.97007273190502197</v>
      </c>
      <c r="T569" s="32">
        <f t="shared" si="145"/>
        <v>2.6125803645918655E-2</v>
      </c>
      <c r="U569" s="32">
        <f t="shared" si="146"/>
        <v>3.1490459433167528E-2</v>
      </c>
      <c r="V569" s="32">
        <f t="shared" si="147"/>
        <v>2.215245707943736E-2</v>
      </c>
      <c r="W569" s="32">
        <f t="shared" si="148"/>
        <v>2.4388392919370894E-2</v>
      </c>
      <c r="X569" s="32">
        <f t="shared" si="148"/>
        <v>1.1787917418276672E-2</v>
      </c>
      <c r="Y569" s="34">
        <f>MAX(O$4:O569)</f>
        <v>1.9141735637114377</v>
      </c>
      <c r="Z569" s="34">
        <f>MAX(P$4:P569)</f>
        <v>1.8284662292802096</v>
      </c>
      <c r="AA569" s="34">
        <f>MAX(Q$4:Q569)</f>
        <v>2.0782292813837224</v>
      </c>
      <c r="AB569" s="34">
        <f>MAX(R$4:R569)</f>
        <v>1.9075656212819299</v>
      </c>
      <c r="AC569" s="34">
        <f>MAX(S$4:S569)</f>
        <v>1.35899867745307</v>
      </c>
      <c r="AD569" s="35">
        <f t="shared" si="141"/>
        <v>-0.30439868539985449</v>
      </c>
      <c r="AE569" s="35">
        <f t="shared" si="142"/>
        <v>-0.37705194414368959</v>
      </c>
      <c r="AF569" s="35">
        <f t="shared" si="143"/>
        <v>-0.26670082771746206</v>
      </c>
      <c r="AG569" s="35">
        <f t="shared" si="144"/>
        <v>-0.4237373827967833</v>
      </c>
      <c r="AH569" s="35">
        <f t="shared" si="144"/>
        <v>-0.28618566890509634</v>
      </c>
    </row>
    <row r="570" spans="1:34">
      <c r="A570" s="28">
        <v>44692</v>
      </c>
      <c r="B570" s="12">
        <f>[1]!thsiFinD("ths_int_chg_ratio_index",B$1,$A$4,$A570,101)</f>
        <v>-30.901931061454</v>
      </c>
      <c r="C570" s="12">
        <f>[1]!thsiFinD("ths_int_chg_ratio_index",C$1,$A$4,$A570,101)</f>
        <v>50.298419959067999</v>
      </c>
      <c r="D570" s="12">
        <f>[1]!thsiFinD("ths_int_chg_ratio_index",D$1,$A$4,$A570,101)</f>
        <v>-1.6933415473255</v>
      </c>
      <c r="E570" s="12">
        <f>[1]!thsiFinD("ths_int_chg_ratio_index",E$1,$A$4,$A570,101)</f>
        <v>51.814452621584998</v>
      </c>
      <c r="F570" s="12">
        <f>[1]!thsiFinD("ths_adjustment_nvg_ratio_fund",F$1,$A$4,$A570,101)</f>
        <v>41.006752608962998</v>
      </c>
      <c r="G570" s="12">
        <f>[1]!thsiFinD("ths_adjustment_nvg_ratio_fund",G$1,$A$4,$A570,101)</f>
        <v>25.425652667423002</v>
      </c>
      <c r="H570" s="12">
        <f>[1]!thsiFinD("ths_adjustment_nvg_ratio_fund",H$1,$A$4,$A570,101)</f>
        <v>69</v>
      </c>
      <c r="I570" s="12">
        <f>[1]!thsiFinD("ths_adjustment_nvg_ratio_fund",I$1,$A$4,$A570,101)</f>
        <v>83.9453125</v>
      </c>
      <c r="J570" s="32">
        <f t="shared" si="138"/>
        <v>0.36111914718532434</v>
      </c>
      <c r="K570" s="45">
        <f t="shared" si="139"/>
        <v>0.17379399992968372</v>
      </c>
      <c r="L570" s="45">
        <f t="shared" si="140"/>
        <v>0.54844429444096499</v>
      </c>
      <c r="M570" s="32">
        <f>[1]!thsiFinD("ths_int_chg_ratio_index",M$1,$A$4,$A570,101)/100</f>
        <v>0.13280990774061999</v>
      </c>
      <c r="N570" s="32">
        <f>[1]!thsiFinD("ths_int_chg_ratio_index",N$1,$A$4,$A570,101)/100</f>
        <v>-1.7309281802178E-2</v>
      </c>
      <c r="O570" s="33">
        <f t="shared" si="133"/>
        <v>1.3611191471853243</v>
      </c>
      <c r="P570" s="33">
        <f t="shared" si="134"/>
        <v>1.1737939999296838</v>
      </c>
      <c r="Q570" s="33">
        <f t="shared" si="135"/>
        <v>1.5484442944409649</v>
      </c>
      <c r="R570" s="33">
        <f t="shared" si="136"/>
        <v>1.13280990774062</v>
      </c>
      <c r="S570" s="33">
        <f t="shared" si="137"/>
        <v>0.98269071819782194</v>
      </c>
      <c r="T570" s="32">
        <f t="shared" si="145"/>
        <v>2.2243682503188644E-2</v>
      </c>
      <c r="U570" s="32">
        <f t="shared" si="146"/>
        <v>3.0512126864461475E-2</v>
      </c>
      <c r="V570" s="32">
        <f t="shared" si="147"/>
        <v>1.6063690225817995E-2</v>
      </c>
      <c r="W570" s="32">
        <f t="shared" si="148"/>
        <v>3.0521612957592925E-2</v>
      </c>
      <c r="X570" s="32">
        <f t="shared" si="148"/>
        <v>1.3007257989842591E-2</v>
      </c>
      <c r="Y570" s="34">
        <f>MAX(O$4:O570)</f>
        <v>1.9141735637114377</v>
      </c>
      <c r="Z570" s="34">
        <f>MAX(P$4:P570)</f>
        <v>1.8284662292802096</v>
      </c>
      <c r="AA570" s="34">
        <f>MAX(Q$4:Q570)</f>
        <v>2.0782292813837224</v>
      </c>
      <c r="AB570" s="34">
        <f>MAX(R$4:R570)</f>
        <v>1.9075656212819299</v>
      </c>
      <c r="AC570" s="34">
        <f>MAX(S$4:S570)</f>
        <v>1.35899867745307</v>
      </c>
      <c r="AD570" s="35">
        <f t="shared" si="141"/>
        <v>-0.28892595060908832</v>
      </c>
      <c r="AE570" s="35">
        <f t="shared" si="142"/>
        <v>-0.35804447403343231</v>
      </c>
      <c r="AF570" s="35">
        <f t="shared" si="143"/>
        <v>-0.25492133697106667</v>
      </c>
      <c r="AG570" s="35">
        <f t="shared" si="144"/>
        <v>-0.40614891823257726</v>
      </c>
      <c r="AH570" s="35">
        <f t="shared" si="144"/>
        <v>-0.27690090174369797</v>
      </c>
    </row>
    <row r="571" spans="1:34">
      <c r="A571" s="28">
        <v>44693</v>
      </c>
      <c r="B571" s="12">
        <f>[1]!thsiFinD("ths_int_chg_ratio_index",B$1,$A$4,$A571,101)</f>
        <v>-30.536476647537</v>
      </c>
      <c r="C571" s="12">
        <f>[1]!thsiFinD("ths_int_chg_ratio_index",C$1,$A$4,$A571,101)</f>
        <v>51.314354800693998</v>
      </c>
      <c r="D571" s="12">
        <f>[1]!thsiFinD("ths_int_chg_ratio_index",D$1,$A$4,$A571,101)</f>
        <v>-0.65317712626776003</v>
      </c>
      <c r="E571" s="12">
        <f>[1]!thsiFinD("ths_int_chg_ratio_index",E$1,$A$4,$A571,101)</f>
        <v>52.077216795829003</v>
      </c>
      <c r="F571" s="12">
        <f>[1]!thsiFinD("ths_adjustment_nvg_ratio_fund",F$1,$A$4,$A571,101)</f>
        <v>41.988950276243003</v>
      </c>
      <c r="G571" s="12">
        <f>[1]!thsiFinD("ths_adjustment_nvg_ratio_fund",G$1,$A$4,$A571,101)</f>
        <v>25.822928490352002</v>
      </c>
      <c r="H571" s="12">
        <f>[1]!thsiFinD("ths_adjustment_nvg_ratio_fund",H$1,$A$4,$A571,101)</f>
        <v>68.692307692308006</v>
      </c>
      <c r="I571" s="12">
        <f>[1]!thsiFinD("ths_adjustment_nvg_ratio_fund",I$1,$A$4,$A571,101)</f>
        <v>82.275390625</v>
      </c>
      <c r="J571" s="32">
        <f t="shared" si="138"/>
        <v>0.36372686863327652</v>
      </c>
      <c r="K571" s="45">
        <f t="shared" si="139"/>
        <v>0.18050479455679561</v>
      </c>
      <c r="L571" s="45">
        <f t="shared" si="140"/>
        <v>0.54694894270975747</v>
      </c>
      <c r="M571" s="32">
        <f>[1]!thsiFinD("ths_int_chg_ratio_index",M$1,$A$4,$A571,101)/100</f>
        <v>0.14117797154497</v>
      </c>
      <c r="N571" s="32">
        <f>[1]!thsiFinD("ths_int_chg_ratio_index",N$1,$A$4,$A571,101)/100</f>
        <v>-2.0444305108027999E-2</v>
      </c>
      <c r="O571" s="33">
        <f t="shared" si="133"/>
        <v>1.3637268686332766</v>
      </c>
      <c r="P571" s="33">
        <f t="shared" si="134"/>
        <v>1.1805047945567957</v>
      </c>
      <c r="Q571" s="33">
        <f t="shared" si="135"/>
        <v>1.5469489427097574</v>
      </c>
      <c r="R571" s="33">
        <f t="shared" si="136"/>
        <v>1.1411779715449699</v>
      </c>
      <c r="S571" s="33">
        <f t="shared" si="137"/>
        <v>0.97955569489197203</v>
      </c>
      <c r="T571" s="32">
        <f t="shared" si="145"/>
        <v>1.9158656707936039E-3</v>
      </c>
      <c r="U571" s="32">
        <f t="shared" si="146"/>
        <v>5.7171825955097955E-3</v>
      </c>
      <c r="V571" s="32">
        <f t="shared" si="147"/>
        <v>-9.6571231950415282E-4</v>
      </c>
      <c r="W571" s="32">
        <f t="shared" si="148"/>
        <v>7.3869973657274546E-3</v>
      </c>
      <c r="X571" s="32">
        <f t="shared" si="148"/>
        <v>-3.1902441406990167E-3</v>
      </c>
      <c r="Y571" s="34">
        <f>MAX(O$4:O571)</f>
        <v>1.9141735637114377</v>
      </c>
      <c r="Z571" s="34">
        <f>MAX(P$4:P571)</f>
        <v>1.8284662292802096</v>
      </c>
      <c r="AA571" s="34">
        <f>MAX(Q$4:Q571)</f>
        <v>2.0782292813837224</v>
      </c>
      <c r="AB571" s="34">
        <f>MAX(R$4:R571)</f>
        <v>1.9075656212819299</v>
      </c>
      <c r="AC571" s="34">
        <f>MAX(S$4:S571)</f>
        <v>1.35899867745307</v>
      </c>
      <c r="AD571" s="35">
        <f t="shared" si="141"/>
        <v>-0.28756362824846804</v>
      </c>
      <c r="AE571" s="35">
        <f t="shared" si="142"/>
        <v>-0.35437429707328483</v>
      </c>
      <c r="AF571" s="35">
        <f t="shared" si="143"/>
        <v>-0.25564086861495339</v>
      </c>
      <c r="AG571" s="35">
        <f t="shared" si="144"/>
        <v>-0.40176214185592685</v>
      </c>
      <c r="AH571" s="35">
        <f t="shared" si="144"/>
        <v>-0.2792077644050549</v>
      </c>
    </row>
    <row r="572" spans="1:34">
      <c r="A572" s="28">
        <v>44694</v>
      </c>
      <c r="B572" s="12">
        <f>[1]!thsiFinD("ths_int_chg_ratio_index",B$1,$A$4,$A572,101)</f>
        <v>-30.368965392593001</v>
      </c>
      <c r="C572" s="12">
        <f>[1]!thsiFinD("ths_int_chg_ratio_index",C$1,$A$4,$A572,101)</f>
        <v>51.280083348032001</v>
      </c>
      <c r="D572" s="12">
        <f>[1]!thsiFinD("ths_int_chg_ratio_index",D$1,$A$4,$A572,101)</f>
        <v>-0.87470778840614005</v>
      </c>
      <c r="E572" s="12">
        <f>[1]!thsiFinD("ths_int_chg_ratio_index",E$1,$A$4,$A572,101)</f>
        <v>52.829761524809001</v>
      </c>
      <c r="F572" s="12">
        <f>[1]!thsiFinD("ths_adjustment_nvg_ratio_fund",F$1,$A$4,$A572,101)</f>
        <v>42.848373235114003</v>
      </c>
      <c r="G572" s="12">
        <f>[1]!thsiFinD("ths_adjustment_nvg_ratio_fund",G$1,$A$4,$A572,101)</f>
        <v>26.33371169126</v>
      </c>
      <c r="H572" s="12">
        <f>[1]!thsiFinD("ths_adjustment_nvg_ratio_fund",H$1,$A$4,$A572,101)</f>
        <v>66.307692307691994</v>
      </c>
      <c r="I572" s="12">
        <f>[1]!thsiFinD("ths_adjustment_nvg_ratio_fund",I$1,$A$4,$A572,101)</f>
        <v>84.072265625</v>
      </c>
      <c r="J572" s="32">
        <f t="shared" si="138"/>
        <v>0.3655352681886348</v>
      </c>
      <c r="K572" s="45">
        <f t="shared" si="139"/>
        <v>0.18216542922960463</v>
      </c>
      <c r="L572" s="45">
        <f t="shared" si="140"/>
        <v>0.54890510714766494</v>
      </c>
      <c r="M572" s="32">
        <f>[1]!thsiFinD("ths_int_chg_ratio_index",M$1,$A$4,$A572,101)/100</f>
        <v>0.14007304886120001</v>
      </c>
      <c r="N572" s="32">
        <f>[1]!thsiFinD("ths_int_chg_ratio_index",N$1,$A$4,$A572,101)/100</f>
        <v>-1.2639451798618999E-2</v>
      </c>
      <c r="O572" s="33">
        <f t="shared" si="133"/>
        <v>1.3655352681886348</v>
      </c>
      <c r="P572" s="33">
        <f t="shared" si="134"/>
        <v>1.1821654292296047</v>
      </c>
      <c r="Q572" s="33">
        <f t="shared" si="135"/>
        <v>1.5489051071476649</v>
      </c>
      <c r="R572" s="33">
        <f t="shared" si="136"/>
        <v>1.1400730488612001</v>
      </c>
      <c r="S572" s="33">
        <f t="shared" si="137"/>
        <v>0.98736054820138097</v>
      </c>
      <c r="T572" s="32">
        <f t="shared" si="145"/>
        <v>1.326071662114181E-3</v>
      </c>
      <c r="U572" s="32">
        <f t="shared" si="146"/>
        <v>1.4067157375945438E-3</v>
      </c>
      <c r="V572" s="32">
        <f t="shared" si="147"/>
        <v>1.2645307055065835E-3</v>
      </c>
      <c r="W572" s="32">
        <f t="shared" si="148"/>
        <v>-9.682299442512754E-4</v>
      </c>
      <c r="X572" s="32">
        <f t="shared" si="148"/>
        <v>7.9677483884872391E-3</v>
      </c>
      <c r="Y572" s="34">
        <f>MAX(O$4:O572)</f>
        <v>1.9141735637114377</v>
      </c>
      <c r="Z572" s="34">
        <f>MAX(P$4:P572)</f>
        <v>1.8284662292802096</v>
      </c>
      <c r="AA572" s="34">
        <f>MAX(Q$4:Q572)</f>
        <v>2.0782292813837224</v>
      </c>
      <c r="AB572" s="34">
        <f>MAX(R$4:R572)</f>
        <v>1.9075656212819299</v>
      </c>
      <c r="AC572" s="34">
        <f>MAX(S$4:S572)</f>
        <v>1.35899867745307</v>
      </c>
      <c r="AD572" s="35">
        <f t="shared" si="141"/>
        <v>-0.28661888656482892</v>
      </c>
      <c r="AE572" s="35">
        <f t="shared" si="142"/>
        <v>-0.35346608523638223</v>
      </c>
      <c r="AF572" s="35">
        <f t="shared" si="143"/>
        <v>-0.25469960363739264</v>
      </c>
      <c r="AG572" s="35">
        <f t="shared" si="144"/>
        <v>-0.40234137366396672</v>
      </c>
      <c r="AH572" s="35">
        <f t="shared" si="144"/>
        <v>-0.27346467323145918</v>
      </c>
    </row>
    <row r="573" spans="1:34">
      <c r="A573" s="28">
        <v>44697</v>
      </c>
      <c r="B573" s="12">
        <f>[1]!thsiFinD("ths_int_chg_ratio_index",B$1,$A$4,$A573,101)</f>
        <v>-31.120336024653</v>
      </c>
      <c r="C573" s="12">
        <f>[1]!thsiFinD("ths_int_chg_ratio_index",C$1,$A$4,$A573,101)</f>
        <v>49.447766567518997</v>
      </c>
      <c r="D573" s="12">
        <f>[1]!thsiFinD("ths_int_chg_ratio_index",D$1,$A$4,$A573,101)</f>
        <v>-2.2768233032605001</v>
      </c>
      <c r="E573" s="12">
        <f>[1]!thsiFinD("ths_int_chg_ratio_index",E$1,$A$4,$A573,101)</f>
        <v>50.874997999554999</v>
      </c>
      <c r="F573" s="12">
        <f>[1]!thsiFinD("ths_adjustment_nvg_ratio_fund",F$1,$A$4,$A573,101)</f>
        <v>41.866175567832997</v>
      </c>
      <c r="G573" s="12">
        <f>[1]!thsiFinD("ths_adjustment_nvg_ratio_fund",G$1,$A$4,$A573,101)</f>
        <v>25.368898978434</v>
      </c>
      <c r="H573" s="12">
        <f>[1]!thsiFinD("ths_adjustment_nvg_ratio_fund",H$1,$A$4,$A573,101)</f>
        <v>69.769230769231001</v>
      </c>
      <c r="I573" s="12">
        <f>[1]!thsiFinD("ths_adjustment_nvg_ratio_fund",I$1,$A$4,$A573,101)</f>
        <v>81.923828125</v>
      </c>
      <c r="J573" s="32">
        <f t="shared" si="138"/>
        <v>0.35731717334957314</v>
      </c>
      <c r="K573" s="45">
        <f t="shared" si="139"/>
        <v>0.16731401309790123</v>
      </c>
      <c r="L573" s="45">
        <f t="shared" si="140"/>
        <v>0.54732033360124499</v>
      </c>
      <c r="M573" s="32">
        <f>[1]!thsiFinD("ths_int_chg_ratio_index",M$1,$A$4,$A573,101)/100</f>
        <v>0.12620803869869002</v>
      </c>
      <c r="N573" s="32">
        <f>[1]!thsiFinD("ths_int_chg_ratio_index",N$1,$A$4,$A573,101)/100</f>
        <v>-1.8937481875524E-2</v>
      </c>
      <c r="O573" s="33">
        <f t="shared" si="133"/>
        <v>1.357317173349573</v>
      </c>
      <c r="P573" s="33">
        <f t="shared" si="134"/>
        <v>1.1673140130979012</v>
      </c>
      <c r="Q573" s="33">
        <f t="shared" si="135"/>
        <v>1.5473203336012449</v>
      </c>
      <c r="R573" s="33">
        <f t="shared" si="136"/>
        <v>1.1262080386986901</v>
      </c>
      <c r="S573" s="33">
        <f t="shared" si="137"/>
        <v>0.98106251812447598</v>
      </c>
      <c r="T573" s="32">
        <f t="shared" si="145"/>
        <v>-6.0182223268118173E-3</v>
      </c>
      <c r="U573" s="32">
        <f t="shared" si="146"/>
        <v>-1.2562891592407532E-2</v>
      </c>
      <c r="V573" s="32">
        <f t="shared" si="147"/>
        <v>-1.0231572864644045E-3</v>
      </c>
      <c r="W573" s="32">
        <f t="shared" si="148"/>
        <v>-1.2161510331605063E-2</v>
      </c>
      <c r="X573" s="32">
        <f t="shared" si="148"/>
        <v>-6.3786527508900015E-3</v>
      </c>
      <c r="Y573" s="34">
        <f>MAX(O$4:O573)</f>
        <v>1.9141735637114377</v>
      </c>
      <c r="Z573" s="34">
        <f>MAX(P$4:P573)</f>
        <v>1.8284662292802096</v>
      </c>
      <c r="AA573" s="34">
        <f>MAX(Q$4:Q573)</f>
        <v>2.0782292813837224</v>
      </c>
      <c r="AB573" s="34">
        <f>MAX(R$4:R573)</f>
        <v>1.9075656212819299</v>
      </c>
      <c r="AC573" s="34">
        <f>MAX(S$4:S573)</f>
        <v>1.35899867745307</v>
      </c>
      <c r="AD573" s="35">
        <f t="shared" si="141"/>
        <v>-0.29091217270923031</v>
      </c>
      <c r="AE573" s="35">
        <f t="shared" si="142"/>
        <v>-0.36158842071837238</v>
      </c>
      <c r="AF573" s="35">
        <f t="shared" si="143"/>
        <v>-0.25546216316853587</v>
      </c>
      <c r="AG573" s="35">
        <f t="shared" si="144"/>
        <v>-0.40960980522292523</v>
      </c>
      <c r="AH573" s="35">
        <f t="shared" si="144"/>
        <v>-0.27809898979217018</v>
      </c>
    </row>
    <row r="574" spans="1:34">
      <c r="A574" s="28">
        <v>44698</v>
      </c>
      <c r="B574" s="12">
        <f>[1]!thsiFinD("ths_int_chg_ratio_index",B$1,$A$4,$A574,101)</f>
        <v>-30.247915034548001</v>
      </c>
      <c r="C574" s="12">
        <f>[1]!thsiFinD("ths_int_chg_ratio_index",C$1,$A$4,$A574,101)</f>
        <v>54.626450611392002</v>
      </c>
      <c r="D574" s="12">
        <f>[1]!thsiFinD("ths_int_chg_ratio_index",D$1,$A$4,$A574,101)</f>
        <v>-0.91723892969406995</v>
      </c>
      <c r="E574" s="12">
        <f>[1]!thsiFinD("ths_int_chg_ratio_index",E$1,$A$4,$A574,101)</f>
        <v>53.982850687157999</v>
      </c>
      <c r="F574" s="12">
        <f>[1]!thsiFinD("ths_adjustment_nvg_ratio_fund",F$1,$A$4,$A574,101)</f>
        <v>43.523634131369</v>
      </c>
      <c r="G574" s="12">
        <f>[1]!thsiFinD("ths_adjustment_nvg_ratio_fund",G$1,$A$4,$A574,101)</f>
        <v>27.809307604994</v>
      </c>
      <c r="H574" s="12">
        <f>[1]!thsiFinD("ths_adjustment_nvg_ratio_fund",H$1,$A$4,$A574,101)</f>
        <v>68.461538461537998</v>
      </c>
      <c r="I574" s="12">
        <f>[1]!thsiFinD("ths_adjustment_nvg_ratio_fund",I$1,$A$4,$A574,101)</f>
        <v>89.853515625</v>
      </c>
      <c r="J574" s="32">
        <f t="shared" si="138"/>
        <v>0.38386517894651118</v>
      </c>
      <c r="K574" s="45">
        <f t="shared" si="139"/>
        <v>0.19361036833576983</v>
      </c>
      <c r="L574" s="45">
        <f t="shared" si="140"/>
        <v>0.57411998955725252</v>
      </c>
      <c r="M574" s="32">
        <f>[1]!thsiFinD("ths_int_chg_ratio_index",M$1,$A$4,$A574,101)/100</f>
        <v>0.14136323331153</v>
      </c>
      <c r="N574" s="32">
        <f>[1]!thsiFinD("ths_int_chg_ratio_index",N$1,$A$4,$A574,101)/100</f>
        <v>-8.5830930536355994E-3</v>
      </c>
      <c r="O574" s="33">
        <f t="shared" si="133"/>
        <v>1.3838651789465111</v>
      </c>
      <c r="P574" s="33">
        <f t="shared" si="134"/>
        <v>1.1936103683357699</v>
      </c>
      <c r="Q574" s="33">
        <f t="shared" si="135"/>
        <v>1.5741199895572526</v>
      </c>
      <c r="R574" s="33">
        <f t="shared" si="136"/>
        <v>1.14136323331153</v>
      </c>
      <c r="S574" s="33">
        <f t="shared" si="137"/>
        <v>0.99141690694636442</v>
      </c>
      <c r="T574" s="32">
        <f t="shared" si="145"/>
        <v>1.955917608514679E-2</v>
      </c>
      <c r="U574" s="32">
        <f t="shared" si="146"/>
        <v>2.2527233411754999E-2</v>
      </c>
      <c r="V574" s="32">
        <f t="shared" si="147"/>
        <v>1.7320043803492169E-2</v>
      </c>
      <c r="W574" s="32">
        <f t="shared" si="148"/>
        <v>1.3456833988106931E-2</v>
      </c>
      <c r="X574" s="32">
        <f t="shared" si="148"/>
        <v>1.05542599279842E-2</v>
      </c>
      <c r="Y574" s="34">
        <f>MAX(O$4:O574)</f>
        <v>1.9141735637114377</v>
      </c>
      <c r="Z574" s="34">
        <f>MAX(P$4:P574)</f>
        <v>1.8284662292802096</v>
      </c>
      <c r="AA574" s="34">
        <f>MAX(Q$4:Q574)</f>
        <v>2.0782292813837224</v>
      </c>
      <c r="AB574" s="34">
        <f>MAX(R$4:R574)</f>
        <v>1.9075656212819299</v>
      </c>
      <c r="AC574" s="34">
        <f>MAX(S$4:S574)</f>
        <v>1.35899867745307</v>
      </c>
      <c r="AD574" s="35">
        <f t="shared" si="141"/>
        <v>-0.27704299903541596</v>
      </c>
      <c r="AE574" s="35">
        <f t="shared" si="142"/>
        <v>-0.34720677405912814</v>
      </c>
      <c r="AF574" s="35">
        <f t="shared" si="143"/>
        <v>-0.2425667352212576</v>
      </c>
      <c r="AG574" s="35">
        <f t="shared" si="144"/>
        <v>-0.40166502238360402</v>
      </c>
      <c r="AH574" s="35">
        <f t="shared" si="144"/>
        <v>-0.27047985888816228</v>
      </c>
    </row>
    <row r="575" spans="1:34">
      <c r="A575" s="28">
        <v>44699</v>
      </c>
      <c r="B575" s="12">
        <f>[1]!thsiFinD("ths_int_chg_ratio_index",B$1,$A$4,$A575,101)</f>
        <v>-30.099969748587998</v>
      </c>
      <c r="C575" s="12">
        <f>[1]!thsiFinD("ths_int_chg_ratio_index",C$1,$A$4,$A575,101)</f>
        <v>55.659391579572997</v>
      </c>
      <c r="D575" s="12">
        <f>[1]!thsiFinD("ths_int_chg_ratio_index",D$1,$A$4,$A575,101)</f>
        <v>-0.56156404766234003</v>
      </c>
      <c r="E575" s="12">
        <f>[1]!thsiFinD("ths_int_chg_ratio_index",E$1,$A$4,$A575,101)</f>
        <v>53.500070064375002</v>
      </c>
      <c r="F575" s="12">
        <f>[1]!thsiFinD("ths_adjustment_nvg_ratio_fund",F$1,$A$4,$A575,101)</f>
        <v>43.462246777163998</v>
      </c>
      <c r="G575" s="12">
        <f>[1]!thsiFinD("ths_adjustment_nvg_ratio_fund",G$1,$A$4,$A575,101)</f>
        <v>27.695800227014999</v>
      </c>
      <c r="H575" s="12">
        <f>[1]!thsiFinD("ths_adjustment_nvg_ratio_fund",H$1,$A$4,$A575,101)</f>
        <v>65.692307692308006</v>
      </c>
      <c r="I575" s="12">
        <f>[1]!thsiFinD("ths_adjustment_nvg_ratio_fund",I$1,$A$4,$A575,101)</f>
        <v>90.185546875</v>
      </c>
      <c r="J575" s="32">
        <f t="shared" si="138"/>
        <v>0.38191728677398085</v>
      </c>
      <c r="K575" s="45">
        <f t="shared" si="139"/>
        <v>0.19624481961924417</v>
      </c>
      <c r="L575" s="45">
        <f t="shared" si="140"/>
        <v>0.56758975392871747</v>
      </c>
      <c r="M575" s="32">
        <f>[1]!thsiFinD("ths_int_chg_ratio_index",M$1,$A$4,$A575,101)/100</f>
        <v>0.14676681556042001</v>
      </c>
      <c r="N575" s="32">
        <f>[1]!thsiFinD("ths_int_chg_ratio_index",N$1,$A$4,$A575,101)/100</f>
        <v>-1.1986089707343E-2</v>
      </c>
      <c r="O575" s="33">
        <f t="shared" si="133"/>
        <v>1.3819172867739808</v>
      </c>
      <c r="P575" s="33">
        <f t="shared" si="134"/>
        <v>1.1962448196192441</v>
      </c>
      <c r="Q575" s="33">
        <f t="shared" si="135"/>
        <v>1.5675897539287176</v>
      </c>
      <c r="R575" s="33">
        <f t="shared" si="136"/>
        <v>1.14676681556042</v>
      </c>
      <c r="S575" s="33">
        <f t="shared" si="137"/>
        <v>0.98801391029265695</v>
      </c>
      <c r="T575" s="32">
        <f t="shared" si="145"/>
        <v>-1.4075736583046838E-3</v>
      </c>
      <c r="U575" s="32">
        <f t="shared" si="146"/>
        <v>2.2071283505582517E-3</v>
      </c>
      <c r="V575" s="32">
        <f t="shared" si="147"/>
        <v>-4.1484992706126711E-3</v>
      </c>
      <c r="W575" s="32">
        <f t="shared" si="148"/>
        <v>4.73432303685839E-3</v>
      </c>
      <c r="X575" s="32">
        <f t="shared" si="148"/>
        <v>-3.432457758047458E-3</v>
      </c>
      <c r="Y575" s="34">
        <f>MAX(O$4:O575)</f>
        <v>1.9141735637114377</v>
      </c>
      <c r="Z575" s="34">
        <f>MAX(P$4:P575)</f>
        <v>1.8284662292802096</v>
      </c>
      <c r="AA575" s="34">
        <f>MAX(Q$4:Q575)</f>
        <v>2.0782292813837224</v>
      </c>
      <c r="AB575" s="34">
        <f>MAX(R$4:R575)</f>
        <v>1.9075656212819299</v>
      </c>
      <c r="AC575" s="34">
        <f>MAX(S$4:S575)</f>
        <v>1.35899867745307</v>
      </c>
      <c r="AD575" s="35">
        <f t="shared" si="141"/>
        <v>-0.27806061426606066</v>
      </c>
      <c r="AE575" s="35">
        <f t="shared" si="142"/>
        <v>-0.34576597562310163</v>
      </c>
      <c r="AF575" s="35">
        <f t="shared" si="143"/>
        <v>-0.2457089465677299</v>
      </c>
      <c r="AG575" s="35">
        <f t="shared" si="144"/>
        <v>-0.39883231131531649</v>
      </c>
      <c r="AH575" s="35">
        <f t="shared" si="144"/>
        <v>-0.2729839059561735</v>
      </c>
    </row>
    <row r="576" spans="1:34">
      <c r="A576" s="28">
        <v>44700</v>
      </c>
      <c r="B576" s="12">
        <f>[1]!thsiFinD("ths_int_chg_ratio_index",B$1,$A$4,$A576,101)</f>
        <v>-29.265990191282999</v>
      </c>
      <c r="C576" s="12">
        <f>[1]!thsiFinD("ths_int_chg_ratio_index",C$1,$A$4,$A576,101)</f>
        <v>58.719070958513001</v>
      </c>
      <c r="D576" s="12">
        <f>[1]!thsiFinD("ths_int_chg_ratio_index",D$1,$A$4,$A576,101)</f>
        <v>1.6296085781692999</v>
      </c>
      <c r="E576" s="12">
        <f>[1]!thsiFinD("ths_int_chg_ratio_index",E$1,$A$4,$A576,101)</f>
        <v>54.422558308587</v>
      </c>
      <c r="F576" s="12">
        <f>[1]!thsiFinD("ths_adjustment_nvg_ratio_fund",F$1,$A$4,$A576,101)</f>
        <v>43.953345610804</v>
      </c>
      <c r="G576" s="12">
        <f>[1]!thsiFinD("ths_adjustment_nvg_ratio_fund",G$1,$A$4,$A576,101)</f>
        <v>29.511918274688</v>
      </c>
      <c r="H576" s="12">
        <f>[1]!thsiFinD("ths_adjustment_nvg_ratio_fund",H$1,$A$4,$A576,101)</f>
        <v>62.846153846154003</v>
      </c>
      <c r="I576" s="12">
        <f>[1]!thsiFinD("ths_adjustment_nvg_ratio_fund",I$1,$A$4,$A576,101)</f>
        <v>93.798828125</v>
      </c>
      <c r="J576" s="32">
        <f t="shared" si="138"/>
        <v>0.39451936688829037</v>
      </c>
      <c r="K576" s="45">
        <f t="shared" si="139"/>
        <v>0.21376311913496576</v>
      </c>
      <c r="L576" s="45">
        <f t="shared" si="140"/>
        <v>0.57527561464161503</v>
      </c>
      <c r="M576" s="32">
        <f>[1]!thsiFinD("ths_int_chg_ratio_index",M$1,$A$4,$A576,101)/100</f>
        <v>0.16439298175636</v>
      </c>
      <c r="N576" s="32">
        <f>[1]!thsiFinD("ths_int_chg_ratio_index",N$1,$A$4,$A576,101)/100</f>
        <v>-8.8896904929711001E-3</v>
      </c>
      <c r="O576" s="33">
        <f t="shared" si="133"/>
        <v>1.3945193668882903</v>
      </c>
      <c r="P576" s="33">
        <f t="shared" si="134"/>
        <v>1.2137631191349658</v>
      </c>
      <c r="Q576" s="33">
        <f t="shared" si="135"/>
        <v>1.5752756146416149</v>
      </c>
      <c r="R576" s="33">
        <f t="shared" si="136"/>
        <v>1.1643929817563601</v>
      </c>
      <c r="S576" s="33">
        <f t="shared" si="137"/>
        <v>0.99111030950702894</v>
      </c>
      <c r="T576" s="32">
        <f t="shared" si="145"/>
        <v>9.1192723579920365E-3</v>
      </c>
      <c r="U576" s="32">
        <f t="shared" si="146"/>
        <v>1.4644409930483659E-2</v>
      </c>
      <c r="V576" s="32">
        <f t="shared" si="147"/>
        <v>4.9029796817916527E-3</v>
      </c>
      <c r="W576" s="32">
        <f t="shared" si="148"/>
        <v>1.5370314136031293E-2</v>
      </c>
      <c r="X576" s="32">
        <f t="shared" si="148"/>
        <v>3.1339631781650557E-3</v>
      </c>
      <c r="Y576" s="34">
        <f>MAX(O$4:O576)</f>
        <v>1.9141735637114377</v>
      </c>
      <c r="Z576" s="34">
        <f>MAX(P$4:P576)</f>
        <v>1.8284662292802096</v>
      </c>
      <c r="AA576" s="34">
        <f>MAX(Q$4:Q576)</f>
        <v>2.0782292813837224</v>
      </c>
      <c r="AB576" s="34">
        <f>MAX(R$4:R576)</f>
        <v>1.9075656212819299</v>
      </c>
      <c r="AC576" s="34">
        <f>MAX(S$4:S576)</f>
        <v>1.35899867745307</v>
      </c>
      <c r="AD576" s="35">
        <f t="shared" si="141"/>
        <v>-0.27147705238159137</v>
      </c>
      <c r="AE576" s="35">
        <f t="shared" si="142"/>
        <v>-0.33618510437965632</v>
      </c>
      <c r="AF576" s="35">
        <f t="shared" si="143"/>
        <v>-0.24201067285859423</v>
      </c>
      <c r="AG576" s="35">
        <f t="shared" si="144"/>
        <v>-0.389592175091801</v>
      </c>
      <c r="AH576" s="35">
        <f t="shared" si="144"/>
        <v>-0.27070546428750686</v>
      </c>
    </row>
    <row r="577" spans="1:34">
      <c r="A577" s="28">
        <v>44701</v>
      </c>
      <c r="B577" s="12">
        <f>[1]!thsiFinD("ths_int_chg_ratio_index",B$1,$A$4,$A577,101)</f>
        <v>-28.572082173957</v>
      </c>
      <c r="C577" s="12">
        <f>[1]!thsiFinD("ths_int_chg_ratio_index",C$1,$A$4,$A577,101)</f>
        <v>59.221865371313001</v>
      </c>
      <c r="D577" s="12">
        <f>[1]!thsiFinD("ths_int_chg_ratio_index",D$1,$A$4,$A577,101)</f>
        <v>2.515721420142</v>
      </c>
      <c r="E577" s="12">
        <f>[1]!thsiFinD("ths_int_chg_ratio_index",E$1,$A$4,$A577,101)</f>
        <v>57.135819107186002</v>
      </c>
      <c r="F577" s="12">
        <f>[1]!thsiFinD("ths_adjustment_nvg_ratio_fund",F$1,$A$4,$A577,101)</f>
        <v>44.505831798648998</v>
      </c>
      <c r="G577" s="12">
        <f>[1]!thsiFinD("ths_adjustment_nvg_ratio_fund",G$1,$A$4,$A577,101)</f>
        <v>29.909194097615998</v>
      </c>
      <c r="H577" s="12">
        <f>[1]!thsiFinD("ths_adjustment_nvg_ratio_fund",H$1,$A$4,$A577,101)</f>
        <v>63.538461538462002</v>
      </c>
      <c r="I577" s="12">
        <f>[1]!thsiFinD("ths_adjustment_nvg_ratio_fund",I$1,$A$4,$A577,101)</f>
        <v>94.423828125</v>
      </c>
      <c r="J577" s="32">
        <f t="shared" si="138"/>
        <v>0.40334829910551373</v>
      </c>
      <c r="K577" s="45">
        <f t="shared" si="139"/>
        <v>0.22575330931171003</v>
      </c>
      <c r="L577" s="45">
        <f t="shared" si="140"/>
        <v>0.58094328889931746</v>
      </c>
      <c r="M577" s="32">
        <f>[1]!thsiFinD("ths_int_chg_ratio_index",M$1,$A$4,$A577,101)/100</f>
        <v>0.17963147084155998</v>
      </c>
      <c r="N577" s="32">
        <f>[1]!thsiFinD("ths_int_chg_ratio_index",N$1,$A$4,$A577,101)/100</f>
        <v>9.525824903611901E-3</v>
      </c>
      <c r="O577" s="33">
        <f t="shared" si="133"/>
        <v>1.4033482991055137</v>
      </c>
      <c r="P577" s="33">
        <f t="shared" si="134"/>
        <v>1.2257533093117101</v>
      </c>
      <c r="Q577" s="33">
        <f t="shared" si="135"/>
        <v>1.5809432888993173</v>
      </c>
      <c r="R577" s="33">
        <f t="shared" si="136"/>
        <v>1.1796314708415601</v>
      </c>
      <c r="S577" s="33">
        <f t="shared" si="137"/>
        <v>1.0095258249036119</v>
      </c>
      <c r="T577" s="32">
        <f t="shared" si="145"/>
        <v>6.3311650069974856E-3</v>
      </c>
      <c r="U577" s="32">
        <f t="shared" si="146"/>
        <v>9.8785257087803391E-3</v>
      </c>
      <c r="V577" s="32">
        <f t="shared" si="147"/>
        <v>3.5978937304834702E-3</v>
      </c>
      <c r="W577" s="32">
        <f t="shared" si="148"/>
        <v>1.3087067101876793E-2</v>
      </c>
      <c r="X577" s="32">
        <f t="shared" si="148"/>
        <v>1.8580691997586607E-2</v>
      </c>
      <c r="Y577" s="34">
        <f>MAX(O$4:O577)</f>
        <v>1.9141735637114377</v>
      </c>
      <c r="Z577" s="34">
        <f>MAX(P$4:P577)</f>
        <v>1.8284662292802096</v>
      </c>
      <c r="AA577" s="34">
        <f>MAX(Q$4:Q577)</f>
        <v>2.0782292813837224</v>
      </c>
      <c r="AB577" s="34">
        <f>MAX(R$4:R577)</f>
        <v>1.9075656212819299</v>
      </c>
      <c r="AC577" s="34">
        <f>MAX(S$4:S577)</f>
        <v>1.35899867745307</v>
      </c>
      <c r="AD577" s="35">
        <f t="shared" si="141"/>
        <v>-0.26686465338883503</v>
      </c>
      <c r="AE577" s="35">
        <f t="shared" si="142"/>
        <v>-0.32962759186739932</v>
      </c>
      <c r="AF577" s="35">
        <f t="shared" si="143"/>
        <v>-0.23928350781069885</v>
      </c>
      <c r="AG577" s="35">
        <f t="shared" si="144"/>
        <v>-0.38160372692771671</v>
      </c>
      <c r="AH577" s="35">
        <f t="shared" si="144"/>
        <v>-0.25715466714391</v>
      </c>
    </row>
    <row r="578" spans="1:34">
      <c r="A578" s="28">
        <v>44704</v>
      </c>
      <c r="B578" s="12">
        <f>[1]!thsiFinD("ths_int_chg_ratio_index",B$1,$A$4,$A578,101)</f>
        <v>-28.246657189137999</v>
      </c>
      <c r="C578" s="12">
        <f>[1]!thsiFinD("ths_int_chg_ratio_index",C$1,$A$4,$A578,101)</f>
        <v>60.569232969216998</v>
      </c>
      <c r="D578" s="12">
        <f>[1]!thsiFinD("ths_int_chg_ratio_index",D$1,$A$4,$A578,101)</f>
        <v>2.5911144139675999</v>
      </c>
      <c r="E578" s="12">
        <f>[1]!thsiFinD("ths_int_chg_ratio_index",E$1,$A$4,$A578,101)</f>
        <v>56.282744686329998</v>
      </c>
      <c r="F578" s="12">
        <f>[1]!thsiFinD("ths_adjustment_nvg_ratio_fund",F$1,$A$4,$A578,101)</f>
        <v>44.751381215469998</v>
      </c>
      <c r="G578" s="12">
        <f>[1]!thsiFinD("ths_adjustment_nvg_ratio_fund",G$1,$A$4,$A578,101)</f>
        <v>30.874006810442999</v>
      </c>
      <c r="H578" s="12">
        <f>[1]!thsiFinD("ths_adjustment_nvg_ratio_fund",H$1,$A$4,$A578,101)</f>
        <v>65.769230769231001</v>
      </c>
      <c r="I578" s="12">
        <f>[1]!thsiFinD("ths_adjustment_nvg_ratio_fund",I$1,$A$4,$A578,101)</f>
        <v>97.998046875</v>
      </c>
      <c r="J578" s="32">
        <f t="shared" si="138"/>
        <v>0.41323637568815075</v>
      </c>
      <c r="K578" s="45">
        <f t="shared" si="139"/>
        <v>0.22799108720094149</v>
      </c>
      <c r="L578" s="45">
        <f t="shared" si="140"/>
        <v>0.59848166417535997</v>
      </c>
      <c r="M578" s="32">
        <f>[1]!thsiFinD("ths_int_chg_ratio_index",M$1,$A$4,$A578,101)/100</f>
        <v>0.18103809157895001</v>
      </c>
      <c r="N578" s="32">
        <f>[1]!thsiFinD("ths_int_chg_ratio_index",N$1,$A$4,$A578,101)/100</f>
        <v>6.5086776264964997E-3</v>
      </c>
      <c r="O578" s="33">
        <f t="shared" si="133"/>
        <v>1.4132363756881507</v>
      </c>
      <c r="P578" s="33">
        <f t="shared" si="134"/>
        <v>1.2279910872009414</v>
      </c>
      <c r="Q578" s="33">
        <f t="shared" si="135"/>
        <v>1.5984816641753601</v>
      </c>
      <c r="R578" s="33">
        <f t="shared" si="136"/>
        <v>1.18103809157895</v>
      </c>
      <c r="S578" s="33">
        <f t="shared" si="137"/>
        <v>1.0065086776264964</v>
      </c>
      <c r="T578" s="32">
        <f t="shared" si="145"/>
        <v>7.0460601897188724E-3</v>
      </c>
      <c r="U578" s="32">
        <f t="shared" si="146"/>
        <v>1.8256347930953876E-3</v>
      </c>
      <c r="V578" s="32">
        <f t="shared" si="147"/>
        <v>1.1093614425760512E-2</v>
      </c>
      <c r="W578" s="32">
        <f t="shared" si="148"/>
        <v>1.1924238816607424E-3</v>
      </c>
      <c r="X578" s="32">
        <f t="shared" si="148"/>
        <v>-2.9886776570609008E-3</v>
      </c>
      <c r="Y578" s="34">
        <f>MAX(O$4:O578)</f>
        <v>1.9141735637114377</v>
      </c>
      <c r="Z578" s="34">
        <f>MAX(P$4:P578)</f>
        <v>1.8284662292802096</v>
      </c>
      <c r="AA578" s="34">
        <f>MAX(Q$4:Q578)</f>
        <v>2.0782292813837224</v>
      </c>
      <c r="AB578" s="34">
        <f>MAX(R$4:R578)</f>
        <v>1.9075656212819299</v>
      </c>
      <c r="AC578" s="34">
        <f>MAX(S$4:S578)</f>
        <v>1.35899867745307</v>
      </c>
      <c r="AD578" s="35">
        <f t="shared" si="141"/>
        <v>-0.26169893760940233</v>
      </c>
      <c r="AE578" s="35">
        <f t="shared" si="142"/>
        <v>-0.32840373667478129</v>
      </c>
      <c r="AF578" s="35">
        <f t="shared" si="143"/>
        <v>-0.23084441235903375</v>
      </c>
      <c r="AG578" s="35">
        <f t="shared" si="144"/>
        <v>-0.38086633644337531</v>
      </c>
      <c r="AH578" s="35">
        <f t="shared" si="144"/>
        <v>-0.25937479239286898</v>
      </c>
    </row>
    <row r="579" spans="1:34">
      <c r="A579" s="28">
        <v>44705</v>
      </c>
      <c r="B579" s="12">
        <f>[1]!thsiFinD("ths_int_chg_ratio_index",B$1,$A$4,$A579,101)</f>
        <v>-31.340290898732999</v>
      </c>
      <c r="C579" s="12">
        <f>[1]!thsiFinD("ths_int_chg_ratio_index",C$1,$A$4,$A579,101)</f>
        <v>54.593773894959</v>
      </c>
      <c r="D579" s="12">
        <f>[1]!thsiFinD("ths_int_chg_ratio_index",D$1,$A$4,$A579,101)</f>
        <v>-2.2629077649879998</v>
      </c>
      <c r="E579" s="12">
        <f>[1]!thsiFinD("ths_int_chg_ratio_index",E$1,$A$4,$A579,101)</f>
        <v>50.597258134461001</v>
      </c>
      <c r="F579" s="12">
        <f>[1]!thsiFinD("ths_adjustment_nvg_ratio_fund",F$1,$A$4,$A579,101)</f>
        <v>41.252302025783003</v>
      </c>
      <c r="G579" s="12">
        <f>[1]!thsiFinD("ths_adjustment_nvg_ratio_fund",G$1,$A$4,$A579,101)</f>
        <v>26.560726447219</v>
      </c>
      <c r="H579" s="12">
        <f>[1]!thsiFinD("ths_adjustment_nvg_ratio_fund",H$1,$A$4,$A579,101)</f>
        <v>61.538461538462002</v>
      </c>
      <c r="I579" s="12">
        <f>[1]!thsiFinD("ths_adjustment_nvg_ratio_fund",I$1,$A$4,$A579,101)</f>
        <v>90.693359375</v>
      </c>
      <c r="J579" s="32">
        <f t="shared" si="138"/>
        <v>0.36454085344020376</v>
      </c>
      <c r="K579" s="45">
        <f t="shared" si="139"/>
        <v>0.17896958341424749</v>
      </c>
      <c r="L579" s="45">
        <f t="shared" si="140"/>
        <v>0.55011212346616001</v>
      </c>
      <c r="M579" s="32">
        <f>[1]!thsiFinD("ths_int_chg_ratio_index",M$1,$A$4,$A579,101)/100</f>
        <v>0.13106834937143</v>
      </c>
      <c r="N579" s="32">
        <f>[1]!thsiFinD("ths_int_chg_ratio_index",N$1,$A$4,$A579,101)/100</f>
        <v>-2.0262838669888001E-2</v>
      </c>
      <c r="O579" s="33">
        <f t="shared" si="133"/>
        <v>1.3645408534402037</v>
      </c>
      <c r="P579" s="33">
        <f t="shared" si="134"/>
        <v>1.1789695834142475</v>
      </c>
      <c r="Q579" s="33">
        <f t="shared" si="135"/>
        <v>1.5501121234661599</v>
      </c>
      <c r="R579" s="33">
        <f t="shared" si="136"/>
        <v>1.13106834937143</v>
      </c>
      <c r="S579" s="33">
        <f t="shared" si="137"/>
        <v>0.97973716133011202</v>
      </c>
      <c r="T579" s="32">
        <f t="shared" si="145"/>
        <v>-3.4456742754187641E-2</v>
      </c>
      <c r="U579" s="32">
        <f t="shared" si="146"/>
        <v>-3.9920081096380344E-2</v>
      </c>
      <c r="V579" s="32">
        <f t="shared" si="147"/>
        <v>-3.0259678164124337E-2</v>
      </c>
      <c r="W579" s="32">
        <f t="shared" si="148"/>
        <v>-4.2310017402330091E-2</v>
      </c>
      <c r="X579" s="32">
        <f t="shared" si="148"/>
        <v>-2.6598395912011186E-2</v>
      </c>
      <c r="Y579" s="34">
        <f>MAX(O$4:O579)</f>
        <v>1.9141735637114377</v>
      </c>
      <c r="Z579" s="34">
        <f>MAX(P$4:P579)</f>
        <v>1.8284662292802096</v>
      </c>
      <c r="AA579" s="34">
        <f>MAX(Q$4:Q579)</f>
        <v>2.0782292813837224</v>
      </c>
      <c r="AB579" s="34">
        <f>MAX(R$4:R579)</f>
        <v>1.9075656212819299</v>
      </c>
      <c r="AC579" s="34">
        <f>MAX(S$4:S579)</f>
        <v>1.35899867745307</v>
      </c>
      <c r="AD579" s="35">
        <f t="shared" si="141"/>
        <v>-0.28713838739133857</v>
      </c>
      <c r="AE579" s="35">
        <f t="shared" si="142"/>
        <v>-0.35521391397075008</v>
      </c>
      <c r="AF579" s="35">
        <f t="shared" si="143"/>
        <v>-0.25411881289918725</v>
      </c>
      <c r="AG579" s="35">
        <f t="shared" si="144"/>
        <v>-0.40706189252282454</v>
      </c>
      <c r="AH579" s="35">
        <f t="shared" si="144"/>
        <v>-0.27907423488721894</v>
      </c>
    </row>
    <row r="580" spans="1:34">
      <c r="A580" s="28">
        <v>44706</v>
      </c>
      <c r="B580" s="12">
        <f>[1]!thsiFinD("ths_int_chg_ratio_index",B$1,$A$4,$A580,101)</f>
        <v>-30.368435508531</v>
      </c>
      <c r="C580" s="12">
        <f>[1]!thsiFinD("ths_int_chg_ratio_index",C$1,$A$4,$A580,101)</f>
        <v>54.599880460681</v>
      </c>
      <c r="D580" s="12">
        <f>[1]!thsiFinD("ths_int_chg_ratio_index",D$1,$A$4,$A580,101)</f>
        <v>-1.2944784830867</v>
      </c>
      <c r="E580" s="12">
        <f>[1]!thsiFinD("ths_int_chg_ratio_index",E$1,$A$4,$A580,101)</f>
        <v>50.564021468713001</v>
      </c>
      <c r="F580" s="12">
        <f>[1]!thsiFinD("ths_adjustment_nvg_ratio_fund",F$1,$A$4,$A580,101)</f>
        <v>42.418661755678002</v>
      </c>
      <c r="G580" s="12">
        <f>[1]!thsiFinD("ths_adjustment_nvg_ratio_fund",G$1,$A$4,$A580,101)</f>
        <v>27.355278093075999</v>
      </c>
      <c r="H580" s="12">
        <f>[1]!thsiFinD("ths_adjustment_nvg_ratio_fund",H$1,$A$4,$A580,101)</f>
        <v>67</v>
      </c>
      <c r="I580" s="12">
        <f>[1]!thsiFinD("ths_adjustment_nvg_ratio_fund",I$1,$A$4,$A580,101)</f>
        <v>89.86328125</v>
      </c>
      <c r="J580" s="32">
        <f t="shared" si="138"/>
        <v>0.37517276129566285</v>
      </c>
      <c r="K580" s="45">
        <f t="shared" si="139"/>
        <v>0.18375246984444074</v>
      </c>
      <c r="L580" s="45">
        <f t="shared" si="140"/>
        <v>0.56659305274688498</v>
      </c>
      <c r="M580" s="32">
        <f>[1]!thsiFinD("ths_int_chg_ratio_index",M$1,$A$4,$A580,101)/100</f>
        <v>0.13526807230977</v>
      </c>
      <c r="N580" s="32">
        <f>[1]!thsiFinD("ths_int_chg_ratio_index",N$1,$A$4,$A580,101)/100</f>
        <v>-1.1763120220398E-2</v>
      </c>
      <c r="O580" s="33">
        <f t="shared" ref="O580:O643" si="149">J580+1</f>
        <v>1.3751727612956628</v>
      </c>
      <c r="P580" s="33">
        <f t="shared" ref="P580:P643" si="150">K580+1</f>
        <v>1.1837524698444408</v>
      </c>
      <c r="Q580" s="33">
        <f t="shared" ref="Q580:Q643" si="151">L580+1</f>
        <v>1.566593052746885</v>
      </c>
      <c r="R580" s="33">
        <f t="shared" ref="R580:R643" si="152">M580+1</f>
        <v>1.1352680723097701</v>
      </c>
      <c r="S580" s="33">
        <f t="shared" ref="S580:S643" si="153">N580+1</f>
        <v>0.98823687977960195</v>
      </c>
      <c r="T580" s="32">
        <f t="shared" si="145"/>
        <v>7.7915643409682822E-3</v>
      </c>
      <c r="U580" s="32">
        <f t="shared" si="146"/>
        <v>4.0568361537727249E-3</v>
      </c>
      <c r="V580" s="32">
        <f t="shared" si="147"/>
        <v>1.0632088499425763E-2</v>
      </c>
      <c r="W580" s="32">
        <f t="shared" si="148"/>
        <v>3.7130584908278141E-3</v>
      </c>
      <c r="X580" s="32">
        <f t="shared" si="148"/>
        <v>8.6755088864349794E-3</v>
      </c>
      <c r="Y580" s="34">
        <f>MAX(O$4:O580)</f>
        <v>1.9141735637114377</v>
      </c>
      <c r="Z580" s="34">
        <f>MAX(P$4:P580)</f>
        <v>1.8284662292802096</v>
      </c>
      <c r="AA580" s="34">
        <f>MAX(Q$4:Q580)</f>
        <v>2.0782292813837224</v>
      </c>
      <c r="AB580" s="34">
        <f>MAX(R$4:R580)</f>
        <v>1.9075656212819299</v>
      </c>
      <c r="AC580" s="34">
        <f>MAX(S$4:S580)</f>
        <v>1.35899867745307</v>
      </c>
      <c r="AD580" s="35">
        <f t="shared" si="141"/>
        <v>-0.28158408027049187</v>
      </c>
      <c r="AE580" s="35">
        <f t="shared" si="142"/>
        <v>-0.35259812246549693</v>
      </c>
      <c r="AF580" s="35">
        <f t="shared" si="143"/>
        <v>-0.24618853810787467</v>
      </c>
      <c r="AG580" s="35">
        <f t="shared" si="144"/>
        <v>-0.40486027864832108</v>
      </c>
      <c r="AH580" s="35">
        <f t="shared" si="144"/>
        <v>-0.27281983700552315</v>
      </c>
    </row>
    <row r="581" spans="1:34">
      <c r="A581" s="28">
        <v>44707</v>
      </c>
      <c r="B581" s="12">
        <f>[1]!thsiFinD("ths_int_chg_ratio_index",B$1,$A$4,$A581,101)</f>
        <v>-29.020408799260998</v>
      </c>
      <c r="C581" s="12">
        <f>[1]!thsiFinD("ths_int_chg_ratio_index",C$1,$A$4,$A581,101)</f>
        <v>53.564474900147999</v>
      </c>
      <c r="D581" s="12">
        <f>[1]!thsiFinD("ths_int_chg_ratio_index",D$1,$A$4,$A581,101)</f>
        <v>-1.5167838651148</v>
      </c>
      <c r="E581" s="12">
        <f>[1]!thsiFinD("ths_int_chg_ratio_index",E$1,$A$4,$A581,101)</f>
        <v>49.717381000181</v>
      </c>
      <c r="F581" s="12">
        <f>[1]!thsiFinD("ths_adjustment_nvg_ratio_fund",F$1,$A$4,$A581,101)</f>
        <v>44.628606507059999</v>
      </c>
      <c r="G581" s="12">
        <f>[1]!thsiFinD("ths_adjustment_nvg_ratio_fund",G$1,$A$4,$A581,101)</f>
        <v>27.922814982974</v>
      </c>
      <c r="H581" s="12">
        <f>[1]!thsiFinD("ths_adjustment_nvg_ratio_fund",H$1,$A$4,$A581,101)</f>
        <v>68.153846153846004</v>
      </c>
      <c r="I581" s="12">
        <f>[1]!thsiFinD("ths_adjustment_nvg_ratio_fund",I$1,$A$4,$A581,101)</f>
        <v>89.12109375</v>
      </c>
      <c r="J581" s="32">
        <f t="shared" ref="J581:J644" si="154">50%*K581+50%*L581</f>
        <v>0.37821378078729151</v>
      </c>
      <c r="K581" s="45">
        <f t="shared" ref="K581:K644" si="155">SUMPRODUCT(B581:E581,B$3:E$3)/100</f>
        <v>0.181861658089883</v>
      </c>
      <c r="L581" s="45">
        <f t="shared" ref="L581:L644" si="156">SUMPRODUCT(F581:I581,F$3:I$3)/100</f>
        <v>0.57456590348470005</v>
      </c>
      <c r="M581" s="32">
        <f>[1]!thsiFinD("ths_int_chg_ratio_index",M$1,$A$4,$A581,101)/100</f>
        <v>0.13244769410203</v>
      </c>
      <c r="N581" s="32">
        <f>[1]!thsiFinD("ths_int_chg_ratio_index",N$1,$A$4,$A581,101)/100</f>
        <v>-7.1970708705093997E-3</v>
      </c>
      <c r="O581" s="33">
        <f t="shared" si="149"/>
        <v>1.3782137807872914</v>
      </c>
      <c r="P581" s="33">
        <f t="shared" si="150"/>
        <v>1.1818616580898831</v>
      </c>
      <c r="Q581" s="33">
        <f t="shared" si="151"/>
        <v>1.5745659034847002</v>
      </c>
      <c r="R581" s="33">
        <f t="shared" si="152"/>
        <v>1.1324476941020301</v>
      </c>
      <c r="S581" s="33">
        <f t="shared" si="153"/>
        <v>0.99280292912949064</v>
      </c>
      <c r="T581" s="32">
        <f t="shared" si="145"/>
        <v>2.2113726923760346E-3</v>
      </c>
      <c r="U581" s="32">
        <f t="shared" si="146"/>
        <v>-1.5973033237313139E-3</v>
      </c>
      <c r="V581" s="32">
        <f t="shared" si="147"/>
        <v>5.0892927961319057E-3</v>
      </c>
      <c r="W581" s="32">
        <f t="shared" si="148"/>
        <v>-2.4843279543674823E-3</v>
      </c>
      <c r="X581" s="32">
        <f t="shared" si="148"/>
        <v>4.6203996666336344E-3</v>
      </c>
      <c r="Y581" s="34">
        <f>MAX(O$4:O581)</f>
        <v>1.9141735637114377</v>
      </c>
      <c r="Z581" s="34">
        <f>MAX(P$4:P581)</f>
        <v>1.8284662292802096</v>
      </c>
      <c r="AA581" s="34">
        <f>MAX(Q$4:Q581)</f>
        <v>2.0782292813837224</v>
      </c>
      <c r="AB581" s="34">
        <f>MAX(R$4:R581)</f>
        <v>1.9075656212819299</v>
      </c>
      <c r="AC581" s="34">
        <f>MAX(S$4:S581)</f>
        <v>1.35899867745307</v>
      </c>
      <c r="AD581" s="35">
        <f t="shared" si="141"/>
        <v>-0.27999539492383374</v>
      </c>
      <c r="AE581" s="35">
        <f t="shared" si="142"/>
        <v>-0.35363221963627278</v>
      </c>
      <c r="AF581" s="35">
        <f t="shared" si="143"/>
        <v>-0.24235217086522531</v>
      </c>
      <c r="AG581" s="35">
        <f t="shared" si="144"/>
        <v>-0.40633880089482943</v>
      </c>
      <c r="AH581" s="35">
        <f t="shared" si="144"/>
        <v>-0.26945997402284094</v>
      </c>
    </row>
    <row r="582" spans="1:34">
      <c r="A582" s="28">
        <v>44708</v>
      </c>
      <c r="B582" s="12">
        <f>[1]!thsiFinD("ths_int_chg_ratio_index",B$1,$A$4,$A582,101)</f>
        <v>-29.643280890431999</v>
      </c>
      <c r="C582" s="12">
        <f>[1]!thsiFinD("ths_int_chg_ratio_index",C$1,$A$4,$A582,101)</f>
        <v>52.541633928079001</v>
      </c>
      <c r="D582" s="12">
        <f>[1]!thsiFinD("ths_int_chg_ratio_index",D$1,$A$4,$A582,101)</f>
        <v>-2.5521136417974</v>
      </c>
      <c r="E582" s="12">
        <f>[1]!thsiFinD("ths_int_chg_ratio_index",E$1,$A$4,$A582,101)</f>
        <v>50.054197428526997</v>
      </c>
      <c r="F582" s="12">
        <f>[1]!thsiFinD("ths_adjustment_nvg_ratio_fund",F$1,$A$4,$A582,101)</f>
        <v>44.260282381829001</v>
      </c>
      <c r="G582" s="12">
        <f>[1]!thsiFinD("ths_adjustment_nvg_ratio_fund",G$1,$A$4,$A582,101)</f>
        <v>27.525539160045</v>
      </c>
      <c r="H582" s="12">
        <f>[1]!thsiFinD("ths_adjustment_nvg_ratio_fund",H$1,$A$4,$A582,101)</f>
        <v>67.615384615384997</v>
      </c>
      <c r="I582" s="12">
        <f>[1]!thsiFinD("ths_adjustment_nvg_ratio_fund",I$1,$A$4,$A582,101)</f>
        <v>88.349609375</v>
      </c>
      <c r="J582" s="32">
        <f t="shared" si="154"/>
        <v>0.3726890654457945</v>
      </c>
      <c r="K582" s="45">
        <f t="shared" si="155"/>
        <v>0.1760010920609415</v>
      </c>
      <c r="L582" s="45">
        <f t="shared" si="156"/>
        <v>0.5693770388306475</v>
      </c>
      <c r="M582" s="32">
        <f>[1]!thsiFinD("ths_int_chg_ratio_index",M$1,$A$4,$A582,101)/100</f>
        <v>0.12724921960313998</v>
      </c>
      <c r="N582" s="32">
        <f>[1]!thsiFinD("ths_int_chg_ratio_index",N$1,$A$4,$A582,101)/100</f>
        <v>-6.1017082189647994E-3</v>
      </c>
      <c r="O582" s="33">
        <f t="shared" si="149"/>
        <v>1.3726890654457944</v>
      </c>
      <c r="P582" s="33">
        <f t="shared" si="150"/>
        <v>1.1760010920609414</v>
      </c>
      <c r="Q582" s="33">
        <f t="shared" si="151"/>
        <v>1.5693770388306474</v>
      </c>
      <c r="R582" s="33">
        <f t="shared" si="152"/>
        <v>1.1272492196031401</v>
      </c>
      <c r="S582" s="33">
        <f t="shared" si="153"/>
        <v>0.99389829178103517</v>
      </c>
      <c r="T582" s="32">
        <f t="shared" si="145"/>
        <v>-4.0086054997513498E-3</v>
      </c>
      <c r="U582" s="32">
        <f t="shared" si="146"/>
        <v>-4.9587580651474505E-3</v>
      </c>
      <c r="V582" s="32">
        <f t="shared" si="147"/>
        <v>-3.2954255154192813E-3</v>
      </c>
      <c r="W582" s="32">
        <f t="shared" si="148"/>
        <v>-4.5904764749529203E-3</v>
      </c>
      <c r="X582" s="32">
        <f t="shared" si="148"/>
        <v>1.103303202887318E-3</v>
      </c>
      <c r="Y582" s="34">
        <f>MAX(O$4:O582)</f>
        <v>1.9141735637114377</v>
      </c>
      <c r="Z582" s="34">
        <f>MAX(P$4:P582)</f>
        <v>1.8284662292802096</v>
      </c>
      <c r="AA582" s="34">
        <f>MAX(Q$4:Q582)</f>
        <v>2.0782292813837224</v>
      </c>
      <c r="AB582" s="34">
        <f>MAX(R$4:R582)</f>
        <v>1.9075656212819299</v>
      </c>
      <c r="AC582" s="34">
        <f>MAX(S$4:S582)</f>
        <v>1.35899867745307</v>
      </c>
      <c r="AD582" s="35">
        <f t="shared" ref="AD582:AD645" si="157">O582/Y582-1</f>
        <v>-0.28288160934358841</v>
      </c>
      <c r="AE582" s="35">
        <f t="shared" ref="AE582:AE645" si="158">P582/Z582-1</f>
        <v>-0.35683740108020279</v>
      </c>
      <c r="AF582" s="35">
        <f t="shared" ref="AF582:AF645" si="159">Q582/AA582-1</f>
        <v>-0.24484894285305814</v>
      </c>
      <c r="AG582" s="35">
        <f t="shared" ref="AG582:AH645" si="160">R582/AB582-1</f>
        <v>-0.40906398866341409</v>
      </c>
      <c r="AH582" s="35">
        <f t="shared" si="160"/>
        <v>-0.26865396687234289</v>
      </c>
    </row>
    <row r="583" spans="1:34">
      <c r="A583" s="28">
        <v>44711</v>
      </c>
      <c r="B583" s="12">
        <f>[1]!thsiFinD("ths_int_chg_ratio_index",B$1,$A$4,$A583,101)</f>
        <v>-28.972133049450001</v>
      </c>
      <c r="C583" s="12">
        <f>[1]!thsiFinD("ths_int_chg_ratio_index",C$1,$A$4,$A583,101)</f>
        <v>54.911354851436002</v>
      </c>
      <c r="D583" s="12">
        <f>[1]!thsiFinD("ths_int_chg_ratio_index",D$1,$A$4,$A583,101)</f>
        <v>-1.7831992479529</v>
      </c>
      <c r="E583" s="12">
        <f>[1]!thsiFinD("ths_int_chg_ratio_index",E$1,$A$4,$A583,101)</f>
        <v>51.730362360976002</v>
      </c>
      <c r="F583" s="12">
        <f>[1]!thsiFinD("ths_adjustment_nvg_ratio_fund",F$1,$A$4,$A583,101)</f>
        <v>46.224677716389998</v>
      </c>
      <c r="G583" s="12">
        <f>[1]!thsiFinD("ths_adjustment_nvg_ratio_fund",G$1,$A$4,$A583,101)</f>
        <v>29.341657207718001</v>
      </c>
      <c r="H583" s="12">
        <f>[1]!thsiFinD("ths_adjustment_nvg_ratio_fund",H$1,$A$4,$A583,101)</f>
        <v>68.923076923077005</v>
      </c>
      <c r="I583" s="12">
        <f>[1]!thsiFinD("ths_adjustment_nvg_ratio_fund",I$1,$A$4,$A583,101)</f>
        <v>93.0078125</v>
      </c>
      <c r="J583" s="32">
        <f t="shared" si="154"/>
        <v>0.39172951157774266</v>
      </c>
      <c r="K583" s="45">
        <f t="shared" si="155"/>
        <v>0.18971596228752274</v>
      </c>
      <c r="L583" s="45">
        <f t="shared" si="156"/>
        <v>0.59374306086796258</v>
      </c>
      <c r="M583" s="32">
        <f>[1]!thsiFinD("ths_int_chg_ratio_index",M$1,$A$4,$A583,101)/100</f>
        <v>0.14527680258721001</v>
      </c>
      <c r="N583" s="32">
        <f>[1]!thsiFinD("ths_int_chg_ratio_index",N$1,$A$4,$A583,101)/100</f>
        <v>8.6555276199449995E-4</v>
      </c>
      <c r="O583" s="33">
        <f t="shared" si="149"/>
        <v>1.3917295115777426</v>
      </c>
      <c r="P583" s="33">
        <f t="shared" si="150"/>
        <v>1.1897159622875226</v>
      </c>
      <c r="Q583" s="33">
        <f t="shared" si="151"/>
        <v>1.5937430608679626</v>
      </c>
      <c r="R583" s="33">
        <f t="shared" si="152"/>
        <v>1.14527680258721</v>
      </c>
      <c r="S583" s="33">
        <f t="shared" si="153"/>
        <v>1.0008655527619945</v>
      </c>
      <c r="T583" s="32">
        <f t="shared" ref="T583:T646" si="161">O583/O582-1</f>
        <v>1.3870909742961013E-2</v>
      </c>
      <c r="U583" s="32">
        <f t="shared" ref="U583:U646" si="162">P583/P582-1</f>
        <v>1.1662293784562738E-2</v>
      </c>
      <c r="V583" s="32">
        <f t="shared" ref="V583:V646" si="163">Q583/Q582-1</f>
        <v>1.5525919797750198E-2</v>
      </c>
      <c r="W583" s="32">
        <f t="shared" ref="W583:X646" si="164">R583/R582-1</f>
        <v>1.5992544213440762E-2</v>
      </c>
      <c r="X583" s="32">
        <f t="shared" si="164"/>
        <v>7.0100341640333408E-3</v>
      </c>
      <c r="Y583" s="34">
        <f>MAX(O$4:O583)</f>
        <v>1.9141735637114377</v>
      </c>
      <c r="Z583" s="34">
        <f>MAX(P$4:P583)</f>
        <v>1.8284662292802096</v>
      </c>
      <c r="AA583" s="34">
        <f>MAX(Q$4:Q583)</f>
        <v>2.0782292813837224</v>
      </c>
      <c r="AB583" s="34">
        <f>MAX(R$4:R583)</f>
        <v>1.9075656212819299</v>
      </c>
      <c r="AC583" s="34">
        <f>MAX(S$4:S583)</f>
        <v>1.35899867745307</v>
      </c>
      <c r="AD583" s="35">
        <f t="shared" si="157"/>
        <v>-0.27293452487177572</v>
      </c>
      <c r="AE583" s="35">
        <f t="shared" si="158"/>
        <v>-0.34933664990035729</v>
      </c>
      <c r="AF583" s="35">
        <f t="shared" si="159"/>
        <v>-0.23312452810460849</v>
      </c>
      <c r="AG583" s="35">
        <f t="shared" si="160"/>
        <v>-0.39961341837479936</v>
      </c>
      <c r="AH583" s="35">
        <f t="shared" si="160"/>
        <v>-0.26352720619438785</v>
      </c>
    </row>
    <row r="584" spans="1:34">
      <c r="A584" s="28">
        <v>44712</v>
      </c>
      <c r="B584" s="12">
        <f>[1]!thsiFinD("ths_int_chg_ratio_index",B$1,$A$4,$A584,101)</f>
        <v>-27.472832719957001</v>
      </c>
      <c r="C584" s="12">
        <f>[1]!thsiFinD("ths_int_chg_ratio_index",C$1,$A$4,$A584,101)</f>
        <v>59.085420969726997</v>
      </c>
      <c r="D584" s="12">
        <f>[1]!thsiFinD("ths_int_chg_ratio_index",D$1,$A$4,$A584,101)</f>
        <v>1.5290617043798</v>
      </c>
      <c r="E584" s="12">
        <f>[1]!thsiFinD("ths_int_chg_ratio_index",E$1,$A$4,$A584,101)</f>
        <v>55.347310471313001</v>
      </c>
      <c r="F584" s="12">
        <f>[1]!thsiFinD("ths_adjustment_nvg_ratio_fund",F$1,$A$4,$A584,101)</f>
        <v>47.636586863105997</v>
      </c>
      <c r="G584" s="12">
        <f>[1]!thsiFinD("ths_adjustment_nvg_ratio_fund",G$1,$A$4,$A584,101)</f>
        <v>31.044267877412</v>
      </c>
      <c r="H584" s="12">
        <f>[1]!thsiFinD("ths_adjustment_nvg_ratio_fund",H$1,$A$4,$A584,101)</f>
        <v>71.384615384615003</v>
      </c>
      <c r="I584" s="12">
        <f>[1]!thsiFinD("ths_adjustment_nvg_ratio_fund",I$1,$A$4,$A584,101)</f>
        <v>95.5078125</v>
      </c>
      <c r="J584" s="32">
        <f t="shared" si="154"/>
        <v>0.41757780381324472</v>
      </c>
      <c r="K584" s="45">
        <f t="shared" si="155"/>
        <v>0.22122240106365701</v>
      </c>
      <c r="L584" s="45">
        <f t="shared" si="156"/>
        <v>0.61393320656283246</v>
      </c>
      <c r="M584" s="32">
        <f>[1]!thsiFinD("ths_int_chg_ratio_index",M$1,$A$4,$A584,101)/100</f>
        <v>0.17718200722081001</v>
      </c>
      <c r="N584" s="32">
        <f>[1]!thsiFinD("ths_int_chg_ratio_index",N$1,$A$4,$A584,101)/100</f>
        <v>1.6039247051780999E-2</v>
      </c>
      <c r="O584" s="33">
        <f t="shared" si="149"/>
        <v>1.4175778038132447</v>
      </c>
      <c r="P584" s="33">
        <f t="shared" si="150"/>
        <v>1.221222401063657</v>
      </c>
      <c r="Q584" s="33">
        <f t="shared" si="151"/>
        <v>1.6139332065628325</v>
      </c>
      <c r="R584" s="33">
        <f t="shared" si="152"/>
        <v>1.1771820072208099</v>
      </c>
      <c r="S584" s="33">
        <f t="shared" si="153"/>
        <v>1.0160392470517809</v>
      </c>
      <c r="T584" s="32">
        <f t="shared" si="161"/>
        <v>1.8572784453064539E-2</v>
      </c>
      <c r="U584" s="32">
        <f t="shared" si="162"/>
        <v>2.6482319961106837E-2</v>
      </c>
      <c r="V584" s="32">
        <f t="shared" si="163"/>
        <v>1.2668381868200296E-2</v>
      </c>
      <c r="W584" s="32">
        <f t="shared" si="164"/>
        <v>2.7858072879434204E-2</v>
      </c>
      <c r="X584" s="32">
        <f t="shared" si="164"/>
        <v>1.5160572014805584E-2</v>
      </c>
      <c r="Y584" s="34">
        <f>MAX(O$4:O584)</f>
        <v>1.9141735637114377</v>
      </c>
      <c r="Z584" s="34">
        <f>MAX(P$4:P584)</f>
        <v>1.8284662292802096</v>
      </c>
      <c r="AA584" s="34">
        <f>MAX(Q$4:Q584)</f>
        <v>2.0782292813837224</v>
      </c>
      <c r="AB584" s="34">
        <f>MAX(R$4:R584)</f>
        <v>1.9075656212819299</v>
      </c>
      <c r="AC584" s="34">
        <f>MAX(S$4:S584)</f>
        <v>1.35899867745307</v>
      </c>
      <c r="AD584" s="35">
        <f t="shared" si="157"/>
        <v>-0.2594308945189544</v>
      </c>
      <c r="AE584" s="35">
        <f t="shared" si="158"/>
        <v>-0.33210557487605286</v>
      </c>
      <c r="AF584" s="35">
        <f t="shared" si="159"/>
        <v>-0.22340945678128132</v>
      </c>
      <c r="AG584" s="35">
        <f t="shared" si="160"/>
        <v>-0.3828878052280501</v>
      </c>
      <c r="AH584" s="35">
        <f t="shared" si="160"/>
        <v>-0.25236185736695271</v>
      </c>
    </row>
    <row r="585" spans="1:34">
      <c r="A585" s="28">
        <v>44713</v>
      </c>
      <c r="B585" s="12">
        <f>[1]!thsiFinD("ths_int_chg_ratio_index",B$1,$A$4,$A585,101)</f>
        <v>-26.836157148975001</v>
      </c>
      <c r="C585" s="12">
        <f>[1]!thsiFinD("ths_int_chg_ratio_index",C$1,$A$4,$A585,101)</f>
        <v>59.347858319766999</v>
      </c>
      <c r="D585" s="12">
        <f>[1]!thsiFinD("ths_int_chg_ratio_index",D$1,$A$4,$A585,101)</f>
        <v>1.1630506860978</v>
      </c>
      <c r="E585" s="12">
        <f>[1]!thsiFinD("ths_int_chg_ratio_index",E$1,$A$4,$A585,101)</f>
        <v>57.286291622108998</v>
      </c>
      <c r="F585" s="12">
        <f>[1]!thsiFinD("ths_adjustment_nvg_ratio_fund",F$1,$A$4,$A585,101)</f>
        <v>48.189073050951997</v>
      </c>
      <c r="G585" s="12">
        <f>[1]!thsiFinD("ths_adjustment_nvg_ratio_fund",G$1,$A$4,$A585,101)</f>
        <v>31.555051078319998</v>
      </c>
      <c r="H585" s="12">
        <f>[1]!thsiFinD("ths_adjustment_nvg_ratio_fund",H$1,$A$4,$A585,101)</f>
        <v>67.538461538462002</v>
      </c>
      <c r="I585" s="12">
        <f>[1]!thsiFinD("ths_adjustment_nvg_ratio_fund",I$1,$A$4,$A585,101)</f>
        <v>95.78125</v>
      </c>
      <c r="J585" s="32">
        <f t="shared" si="154"/>
        <v>0.417531098933416</v>
      </c>
      <c r="K585" s="45">
        <f t="shared" si="155"/>
        <v>0.22740260869749698</v>
      </c>
      <c r="L585" s="45">
        <f t="shared" si="156"/>
        <v>0.60765958916933505</v>
      </c>
      <c r="M585" s="32">
        <f>[1]!thsiFinD("ths_int_chg_ratio_index",M$1,$A$4,$A585,101)/100</f>
        <v>0.18571216285047001</v>
      </c>
      <c r="N585" s="32">
        <f>[1]!thsiFinD("ths_int_chg_ratio_index",N$1,$A$4,$A585,101)/100</f>
        <v>1.4356646200812E-2</v>
      </c>
      <c r="O585" s="33">
        <f t="shared" si="149"/>
        <v>1.417531098933416</v>
      </c>
      <c r="P585" s="33">
        <f t="shared" si="150"/>
        <v>1.227402608697497</v>
      </c>
      <c r="Q585" s="33">
        <f t="shared" si="151"/>
        <v>1.607659589169335</v>
      </c>
      <c r="R585" s="33">
        <f t="shared" si="152"/>
        <v>1.1857121628504701</v>
      </c>
      <c r="S585" s="33">
        <f t="shared" si="153"/>
        <v>1.014356646200812</v>
      </c>
      <c r="T585" s="32">
        <f t="shared" si="161"/>
        <v>-3.2946960444091289E-5</v>
      </c>
      <c r="U585" s="32">
        <f t="shared" si="162"/>
        <v>5.0606733289997319E-3</v>
      </c>
      <c r="V585" s="32">
        <f t="shared" si="163"/>
        <v>-3.8871604896575374E-3</v>
      </c>
      <c r="W585" s="32">
        <f t="shared" si="164"/>
        <v>7.2462504330990107E-3</v>
      </c>
      <c r="X585" s="32">
        <f t="shared" si="164"/>
        <v>-1.6560392286530945E-3</v>
      </c>
      <c r="Y585" s="34">
        <f>MAX(O$4:O585)</f>
        <v>1.9141735637114377</v>
      </c>
      <c r="Z585" s="34">
        <f>MAX(P$4:P585)</f>
        <v>1.8284662292802096</v>
      </c>
      <c r="AA585" s="34">
        <f>MAX(Q$4:Q585)</f>
        <v>2.0782292813837224</v>
      </c>
      <c r="AB585" s="34">
        <f>MAX(R$4:R585)</f>
        <v>1.9075656212819299</v>
      </c>
      <c r="AC585" s="34">
        <f>MAX(S$4:S585)</f>
        <v>1.35899867745307</v>
      </c>
      <c r="AD585" s="35">
        <f t="shared" si="157"/>
        <v>-0.2594552940199788</v>
      </c>
      <c r="AE585" s="35">
        <f t="shared" si="158"/>
        <v>-0.32872557937224045</v>
      </c>
      <c r="AF585" s="35">
        <f t="shared" si="159"/>
        <v>-0.22642818885752281</v>
      </c>
      <c r="AG585" s="35">
        <f t="shared" si="160"/>
        <v>-0.37841605571941317</v>
      </c>
      <c r="AH585" s="35">
        <f t="shared" si="160"/>
        <v>-0.25359997545999047</v>
      </c>
    </row>
    <row r="586" spans="1:34">
      <c r="A586" s="28">
        <v>44714</v>
      </c>
      <c r="B586" s="12">
        <f>[1]!thsiFinD("ths_int_chg_ratio_index",B$1,$A$4,$A586,101)</f>
        <v>-25.063040886401001</v>
      </c>
      <c r="C586" s="12">
        <f>[1]!thsiFinD("ths_int_chg_ratio_index",C$1,$A$4,$A586,101)</f>
        <v>66.203699656252994</v>
      </c>
      <c r="D586" s="12">
        <f>[1]!thsiFinD("ths_int_chg_ratio_index",D$1,$A$4,$A586,101)</f>
        <v>5.8967853439472</v>
      </c>
      <c r="E586" s="12">
        <f>[1]!thsiFinD("ths_int_chg_ratio_index",E$1,$A$4,$A586,101)</f>
        <v>59.335833965778001</v>
      </c>
      <c r="F586" s="12">
        <f>[1]!thsiFinD("ths_adjustment_nvg_ratio_fund",F$1,$A$4,$A586,101)</f>
        <v>49.785144260282003</v>
      </c>
      <c r="G586" s="12">
        <f>[1]!thsiFinD("ths_adjustment_nvg_ratio_fund",G$1,$A$4,$A586,101)</f>
        <v>35.357548240636</v>
      </c>
      <c r="H586" s="12">
        <f>[1]!thsiFinD("ths_adjustment_nvg_ratio_fund",H$1,$A$4,$A586,101)</f>
        <v>66</v>
      </c>
      <c r="I586" s="12">
        <f>[1]!thsiFinD("ths_adjustment_nvg_ratio_fund",I$1,$A$4,$A586,101)</f>
        <v>99.697265625</v>
      </c>
      <c r="J586" s="32">
        <f t="shared" si="154"/>
        <v>0.44651654525686901</v>
      </c>
      <c r="K586" s="45">
        <f t="shared" si="155"/>
        <v>0.26593319519894298</v>
      </c>
      <c r="L586" s="45">
        <f t="shared" si="156"/>
        <v>0.62709989531479504</v>
      </c>
      <c r="M586" s="32">
        <f>[1]!thsiFinD("ths_int_chg_ratio_index",M$1,$A$4,$A586,101)/100</f>
        <v>0.21612930978015998</v>
      </c>
      <c r="N586" s="32">
        <f>[1]!thsiFinD("ths_int_chg_ratio_index",N$1,$A$4,$A586,101)/100</f>
        <v>1.7763143666626999E-2</v>
      </c>
      <c r="O586" s="33">
        <f t="shared" si="149"/>
        <v>1.4465165452568689</v>
      </c>
      <c r="P586" s="33">
        <f t="shared" si="150"/>
        <v>1.265933195198943</v>
      </c>
      <c r="Q586" s="33">
        <f t="shared" si="151"/>
        <v>1.627099895314795</v>
      </c>
      <c r="R586" s="33">
        <f t="shared" si="152"/>
        <v>1.21612930978016</v>
      </c>
      <c r="S586" s="33">
        <f t="shared" si="153"/>
        <v>1.017763143666627</v>
      </c>
      <c r="T586" s="32">
        <f t="shared" si="161"/>
        <v>2.0447838037036536E-2</v>
      </c>
      <c r="U586" s="32">
        <f t="shared" si="162"/>
        <v>3.1391970514331957E-2</v>
      </c>
      <c r="V586" s="32">
        <f t="shared" si="163"/>
        <v>1.2092302547397349E-2</v>
      </c>
      <c r="W586" s="32">
        <f t="shared" si="164"/>
        <v>2.5653061411267553E-2</v>
      </c>
      <c r="X586" s="32">
        <f t="shared" si="164"/>
        <v>3.3582837738321825E-3</v>
      </c>
      <c r="Y586" s="34">
        <f>MAX(O$4:O586)</f>
        <v>1.9141735637114377</v>
      </c>
      <c r="Z586" s="34">
        <f>MAX(P$4:P586)</f>
        <v>1.8284662292802096</v>
      </c>
      <c r="AA586" s="34">
        <f>MAX(Q$4:Q586)</f>
        <v>2.0782292813837224</v>
      </c>
      <c r="AB586" s="34">
        <f>MAX(R$4:R586)</f>
        <v>1.9075656212819299</v>
      </c>
      <c r="AC586" s="34">
        <f>MAX(S$4:S586)</f>
        <v>1.35899867745307</v>
      </c>
      <c r="AD586" s="35">
        <f t="shared" si="157"/>
        <v>-0.24431275581291445</v>
      </c>
      <c r="AE586" s="35">
        <f t="shared" si="158"/>
        <v>-0.30765295255286851</v>
      </c>
      <c r="AF586" s="35">
        <f t="shared" si="159"/>
        <v>-0.21707392447504992</v>
      </c>
      <c r="AG586" s="35">
        <f t="shared" si="160"/>
        <v>-0.36247052462452545</v>
      </c>
      <c r="AH586" s="35">
        <f t="shared" si="160"/>
        <v>-0.25109335236878982</v>
      </c>
    </row>
    <row r="587" spans="1:34">
      <c r="A587" s="28">
        <v>44718</v>
      </c>
      <c r="B587" s="12">
        <f>[1]!thsiFinD("ths_int_chg_ratio_index",B$1,$A$4,$A587,101)</f>
        <v>-23.951251394899</v>
      </c>
      <c r="C587" s="12">
        <f>[1]!thsiFinD("ths_int_chg_ratio_index",C$1,$A$4,$A587,101)</f>
        <v>70.800753084530001</v>
      </c>
      <c r="D587" s="12">
        <f>[1]!thsiFinD("ths_int_chg_ratio_index",D$1,$A$4,$A587,101)</f>
        <v>9.9844624532496002</v>
      </c>
      <c r="E587" s="12">
        <f>[1]!thsiFinD("ths_int_chg_ratio_index",E$1,$A$4,$A587,101)</f>
        <v>66.324517886191998</v>
      </c>
      <c r="F587" s="12">
        <f>[1]!thsiFinD("ths_adjustment_nvg_ratio_fund",F$1,$A$4,$A587,101)</f>
        <v>52.608962553714001</v>
      </c>
      <c r="G587" s="12">
        <f>[1]!thsiFinD("ths_adjustment_nvg_ratio_fund",G$1,$A$4,$A587,101)</f>
        <v>39.273552780930999</v>
      </c>
      <c r="H587" s="12">
        <f>[1]!thsiFinD("ths_adjustment_nvg_ratio_fund",H$1,$A$4,$A587,101)</f>
        <v>65.538461538462002</v>
      </c>
      <c r="I587" s="12">
        <f>[1]!thsiFinD("ths_adjustment_nvg_ratio_fund",I$1,$A$4,$A587,101)</f>
        <v>110.458984375</v>
      </c>
      <c r="J587" s="32">
        <f t="shared" si="154"/>
        <v>0.48879805409647448</v>
      </c>
      <c r="K587" s="45">
        <f t="shared" si="155"/>
        <v>0.30789620507268145</v>
      </c>
      <c r="L587" s="45">
        <f t="shared" si="156"/>
        <v>0.6696999031202675</v>
      </c>
      <c r="M587" s="32">
        <f>[1]!thsiFinD("ths_int_chg_ratio_index",M$1,$A$4,$A587,101)/100</f>
        <v>0.26587292509265997</v>
      </c>
      <c r="N587" s="32">
        <f>[1]!thsiFinD("ths_int_chg_ratio_index",N$1,$A$4,$A587,101)/100</f>
        <v>3.6616490893271E-2</v>
      </c>
      <c r="O587" s="33">
        <f t="shared" si="149"/>
        <v>1.4887980540964745</v>
      </c>
      <c r="P587" s="33">
        <f t="shared" si="150"/>
        <v>1.3078962050726815</v>
      </c>
      <c r="Q587" s="33">
        <f t="shared" si="151"/>
        <v>1.6696999031202675</v>
      </c>
      <c r="R587" s="33">
        <f t="shared" si="152"/>
        <v>1.2658729250926599</v>
      </c>
      <c r="S587" s="33">
        <f t="shared" si="153"/>
        <v>1.0366164908932709</v>
      </c>
      <c r="T587" s="32">
        <f t="shared" si="161"/>
        <v>2.922988262958115E-2</v>
      </c>
      <c r="U587" s="32">
        <f t="shared" si="162"/>
        <v>3.3147886502133961E-2</v>
      </c>
      <c r="V587" s="32">
        <f t="shared" si="163"/>
        <v>2.6181556478577894E-2</v>
      </c>
      <c r="W587" s="32">
        <f t="shared" si="164"/>
        <v>4.0903228721205664E-2</v>
      </c>
      <c r="X587" s="32">
        <f t="shared" si="164"/>
        <v>1.8524297469372009E-2</v>
      </c>
      <c r="Y587" s="34">
        <f>MAX(O$4:O587)</f>
        <v>1.9141735637114377</v>
      </c>
      <c r="Z587" s="34">
        <f>MAX(P$4:P587)</f>
        <v>1.8284662292802096</v>
      </c>
      <c r="AA587" s="34">
        <f>MAX(Q$4:Q587)</f>
        <v>2.0782292813837224</v>
      </c>
      <c r="AB587" s="34">
        <f>MAX(R$4:R587)</f>
        <v>1.9075656212819299</v>
      </c>
      <c r="AC587" s="34">
        <f>MAX(S$4:S587)</f>
        <v>1.35899867745307</v>
      </c>
      <c r="AD587" s="35">
        <f t="shared" si="157"/>
        <v>-0.22222410636065426</v>
      </c>
      <c r="AE587" s="35">
        <f t="shared" si="158"/>
        <v>-0.28470311120400338</v>
      </c>
      <c r="AF587" s="35">
        <f t="shared" si="159"/>
        <v>-0.19657570121014212</v>
      </c>
      <c r="AG587" s="35">
        <f t="shared" si="160"/>
        <v>-0.33639351067673207</v>
      </c>
      <c r="AH587" s="35">
        <f t="shared" si="160"/>
        <v>-0.237220382851279</v>
      </c>
    </row>
    <row r="588" spans="1:34">
      <c r="A588" s="28">
        <v>44719</v>
      </c>
      <c r="B588" s="12">
        <f>[1]!thsiFinD("ths_int_chg_ratio_index",B$1,$A$4,$A588,101)</f>
        <v>-24.478070408642999</v>
      </c>
      <c r="C588" s="12">
        <f>[1]!thsiFinD("ths_int_chg_ratio_index",C$1,$A$4,$A588,101)</f>
        <v>67.040545180129001</v>
      </c>
      <c r="D588" s="12">
        <f>[1]!thsiFinD("ths_int_chg_ratio_index",D$1,$A$4,$A588,101)</f>
        <v>8.9898594069724993</v>
      </c>
      <c r="E588" s="12">
        <f>[1]!thsiFinD("ths_int_chg_ratio_index",E$1,$A$4,$A588,101)</f>
        <v>66.270489601003007</v>
      </c>
      <c r="F588" s="12">
        <f>[1]!thsiFinD("ths_adjustment_nvg_ratio_fund",F$1,$A$4,$A588,101)</f>
        <v>52.363413136894003</v>
      </c>
      <c r="G588" s="12">
        <f>[1]!thsiFinD("ths_adjustment_nvg_ratio_fund",G$1,$A$4,$A588,101)</f>
        <v>38.138479001135003</v>
      </c>
      <c r="H588" s="12">
        <f>[1]!thsiFinD("ths_adjustment_nvg_ratio_fund",H$1,$A$4,$A588,101)</f>
        <v>67.230769230768999</v>
      </c>
      <c r="I588" s="12">
        <f>[1]!thsiFinD("ths_adjustment_nvg_ratio_fund",I$1,$A$4,$A588,101)</f>
        <v>107.59765625</v>
      </c>
      <c r="J588" s="32">
        <f t="shared" si="154"/>
        <v>0.47894142674782436</v>
      </c>
      <c r="K588" s="45">
        <f t="shared" si="155"/>
        <v>0.29455705944865379</v>
      </c>
      <c r="L588" s="45">
        <f t="shared" si="156"/>
        <v>0.66332579404699499</v>
      </c>
      <c r="M588" s="32">
        <f>[1]!thsiFinD("ths_int_chg_ratio_index",M$1,$A$4,$A588,101)/100</f>
        <v>0.26557875482585003</v>
      </c>
      <c r="N588" s="32">
        <f>[1]!thsiFinD("ths_int_chg_ratio_index",N$1,$A$4,$A588,101)/100</f>
        <v>3.9050131099656001E-2</v>
      </c>
      <c r="O588" s="33">
        <f t="shared" si="149"/>
        <v>1.4789414267478245</v>
      </c>
      <c r="P588" s="33">
        <f t="shared" si="150"/>
        <v>1.2945570594486537</v>
      </c>
      <c r="Q588" s="33">
        <f t="shared" si="151"/>
        <v>1.663325794046995</v>
      </c>
      <c r="R588" s="33">
        <f t="shared" si="152"/>
        <v>1.2655787548258499</v>
      </c>
      <c r="S588" s="33">
        <f t="shared" si="153"/>
        <v>1.039050131099656</v>
      </c>
      <c r="T588" s="32">
        <f t="shared" si="161"/>
        <v>-6.6205267541351587E-3</v>
      </c>
      <c r="U588" s="32">
        <f t="shared" si="162"/>
        <v>-1.0198932891074874E-2</v>
      </c>
      <c r="V588" s="32">
        <f t="shared" si="163"/>
        <v>-3.8175177835015894E-3</v>
      </c>
      <c r="W588" s="32">
        <f t="shared" si="164"/>
        <v>-2.3238530580660388E-4</v>
      </c>
      <c r="X588" s="32">
        <f t="shared" si="164"/>
        <v>2.3476765301004843E-3</v>
      </c>
      <c r="Y588" s="34">
        <f>MAX(O$4:O588)</f>
        <v>1.9141735637114377</v>
      </c>
      <c r="Z588" s="34">
        <f>MAX(P$4:P588)</f>
        <v>1.8284662292802096</v>
      </c>
      <c r="AA588" s="34">
        <f>MAX(Q$4:Q588)</f>
        <v>2.0782292813837224</v>
      </c>
      <c r="AB588" s="34">
        <f>MAX(R$4:R588)</f>
        <v>1.9075656212819299</v>
      </c>
      <c r="AC588" s="34">
        <f>MAX(S$4:S588)</f>
        <v>1.35899867745307</v>
      </c>
      <c r="AD588" s="35">
        <f t="shared" si="157"/>
        <v>-0.22737339247321497</v>
      </c>
      <c r="AE588" s="35">
        <f t="shared" si="158"/>
        <v>-0.29199837617002833</v>
      </c>
      <c r="AF588" s="35">
        <f t="shared" si="159"/>
        <v>-0.19964278775846966</v>
      </c>
      <c r="AG588" s="35">
        <f t="shared" si="160"/>
        <v>-0.33654772307368874</v>
      </c>
      <c r="AH588" s="35">
        <f t="shared" si="160"/>
        <v>-0.23542962304645998</v>
      </c>
    </row>
    <row r="589" spans="1:34">
      <c r="A589" s="28">
        <v>44720</v>
      </c>
      <c r="B589" s="12">
        <f>[1]!thsiFinD("ths_int_chg_ratio_index",B$1,$A$4,$A589,101)</f>
        <v>-24.481006297522999</v>
      </c>
      <c r="C589" s="12">
        <f>[1]!thsiFinD("ths_int_chg_ratio_index",C$1,$A$4,$A589,101)</f>
        <v>66.503004847691003</v>
      </c>
      <c r="D589" s="12">
        <f>[1]!thsiFinD("ths_int_chg_ratio_index",D$1,$A$4,$A589,101)</f>
        <v>9.0171903478924005</v>
      </c>
      <c r="E589" s="12">
        <f>[1]!thsiFinD("ths_int_chg_ratio_index",E$1,$A$4,$A589,101)</f>
        <v>67.648910215984003</v>
      </c>
      <c r="F589" s="12">
        <f>[1]!thsiFinD("ths_adjustment_nvg_ratio_fund",F$1,$A$4,$A589,101)</f>
        <v>52.793124616329003</v>
      </c>
      <c r="G589" s="12">
        <f>[1]!thsiFinD("ths_adjustment_nvg_ratio_fund",G$1,$A$4,$A589,101)</f>
        <v>37.968217934165999</v>
      </c>
      <c r="H589" s="12">
        <f>[1]!thsiFinD("ths_adjustment_nvg_ratio_fund",H$1,$A$4,$A589,101)</f>
        <v>69.153846153846004</v>
      </c>
      <c r="I589" s="12">
        <f>[1]!thsiFinD("ths_adjustment_nvg_ratio_fund",I$1,$A$4,$A589,101)</f>
        <v>108.92578125</v>
      </c>
      <c r="J589" s="32">
        <f t="shared" si="154"/>
        <v>0.48441133633548172</v>
      </c>
      <c r="K589" s="45">
        <f t="shared" si="155"/>
        <v>0.29672024778511102</v>
      </c>
      <c r="L589" s="45">
        <f t="shared" si="156"/>
        <v>0.67210242488585248</v>
      </c>
      <c r="M589" s="32">
        <f>[1]!thsiFinD("ths_int_chg_ratio_index",M$1,$A$4,$A589,101)/100</f>
        <v>0.27164184941101999</v>
      </c>
      <c r="N589" s="32">
        <f>[1]!thsiFinD("ths_int_chg_ratio_index",N$1,$A$4,$A589,101)/100</f>
        <v>4.8003872635203997E-2</v>
      </c>
      <c r="O589" s="33">
        <f t="shared" si="149"/>
        <v>1.4844113363354818</v>
      </c>
      <c r="P589" s="33">
        <f t="shared" si="150"/>
        <v>1.296720247785111</v>
      </c>
      <c r="Q589" s="33">
        <f t="shared" si="151"/>
        <v>1.6721024248858525</v>
      </c>
      <c r="R589" s="33">
        <f t="shared" si="152"/>
        <v>1.27164184941102</v>
      </c>
      <c r="S589" s="33">
        <f t="shared" si="153"/>
        <v>1.0480038726352039</v>
      </c>
      <c r="T589" s="32">
        <f t="shared" si="161"/>
        <v>3.6985302384053842E-3</v>
      </c>
      <c r="U589" s="32">
        <f t="shared" si="162"/>
        <v>1.6709872466946774E-3</v>
      </c>
      <c r="V589" s="32">
        <f t="shared" si="163"/>
        <v>5.2765554831584183E-3</v>
      </c>
      <c r="W589" s="32">
        <f t="shared" si="164"/>
        <v>4.7907683042642812E-3</v>
      </c>
      <c r="X589" s="32">
        <f t="shared" si="164"/>
        <v>8.6172372896693439E-3</v>
      </c>
      <c r="Y589" s="34">
        <f>MAX(O$4:O589)</f>
        <v>1.9141735637114377</v>
      </c>
      <c r="Z589" s="34">
        <f>MAX(P$4:P589)</f>
        <v>1.8284662292802096</v>
      </c>
      <c r="AA589" s="34">
        <f>MAX(Q$4:Q589)</f>
        <v>2.0782292813837224</v>
      </c>
      <c r="AB589" s="34">
        <f>MAX(R$4:R589)</f>
        <v>1.9075656212819299</v>
      </c>
      <c r="AC589" s="34">
        <f>MAX(S$4:S589)</f>
        <v>1.35899867745307</v>
      </c>
      <c r="AD589" s="35">
        <f t="shared" si="157"/>
        <v>-0.22451580960228046</v>
      </c>
      <c r="AE589" s="35">
        <f t="shared" si="158"/>
        <v>-0.29081531448596931</v>
      </c>
      <c r="AF589" s="35">
        <f t="shared" si="159"/>
        <v>-0.19541965852173127</v>
      </c>
      <c r="AG589" s="35">
        <f t="shared" si="160"/>
        <v>-0.33336927693399809</v>
      </c>
      <c r="AH589" s="35">
        <f t="shared" si="160"/>
        <v>-0.22884113868359934</v>
      </c>
    </row>
    <row r="590" spans="1:34">
      <c r="A590" s="28">
        <v>44721</v>
      </c>
      <c r="B590" s="12">
        <f>[1]!thsiFinD("ths_int_chg_ratio_index",B$1,$A$4,$A590,101)</f>
        <v>-26.366640128859</v>
      </c>
      <c r="C590" s="12">
        <f>[1]!thsiFinD("ths_int_chg_ratio_index",C$1,$A$4,$A590,101)</f>
        <v>61.574342934626998</v>
      </c>
      <c r="D590" s="12">
        <f>[1]!thsiFinD("ths_int_chg_ratio_index",D$1,$A$4,$A590,101)</f>
        <v>6.0261145326271999</v>
      </c>
      <c r="E590" s="12">
        <f>[1]!thsiFinD("ths_int_chg_ratio_index",E$1,$A$4,$A590,101)</f>
        <v>62.097046900454998</v>
      </c>
      <c r="F590" s="12">
        <f>[1]!thsiFinD("ths_adjustment_nvg_ratio_fund",F$1,$A$4,$A590,101)</f>
        <v>50.705954573357999</v>
      </c>
      <c r="G590" s="12">
        <f>[1]!thsiFinD("ths_adjustment_nvg_ratio_fund",G$1,$A$4,$A590,101)</f>
        <v>35.017026106697003</v>
      </c>
      <c r="H590" s="12">
        <f>[1]!thsiFinD("ths_adjustment_nvg_ratio_fund",H$1,$A$4,$A590,101)</f>
        <v>71.769230769231001</v>
      </c>
      <c r="I590" s="12">
        <f>[1]!thsiFinD("ths_adjustment_nvg_ratio_fund",I$1,$A$4,$A590,101)</f>
        <v>103.173828125</v>
      </c>
      <c r="J590" s="32">
        <f t="shared" si="154"/>
        <v>0.45499612976642023</v>
      </c>
      <c r="K590" s="45">
        <f t="shared" si="155"/>
        <v>0.25832716059712546</v>
      </c>
      <c r="L590" s="45">
        <f t="shared" si="156"/>
        <v>0.651665098935715</v>
      </c>
      <c r="M590" s="32">
        <f>[1]!thsiFinD("ths_int_chg_ratio_index",M$1,$A$4,$A590,101)/100</f>
        <v>0.23697629333731998</v>
      </c>
      <c r="N590" s="32">
        <f>[1]!thsiFinD("ths_int_chg_ratio_index",N$1,$A$4,$A590,101)/100</f>
        <v>3.6155880752851005E-2</v>
      </c>
      <c r="O590" s="33">
        <f t="shared" si="149"/>
        <v>1.4549961297664202</v>
      </c>
      <c r="P590" s="33">
        <f t="shared" si="150"/>
        <v>1.2583271605971253</v>
      </c>
      <c r="Q590" s="33">
        <f t="shared" si="151"/>
        <v>1.6516650989357151</v>
      </c>
      <c r="R590" s="33">
        <f t="shared" si="152"/>
        <v>1.2369762933373201</v>
      </c>
      <c r="S590" s="33">
        <f t="shared" si="153"/>
        <v>1.036155880752851</v>
      </c>
      <c r="T590" s="32">
        <f t="shared" si="161"/>
        <v>-1.9816075132973565E-2</v>
      </c>
      <c r="U590" s="32">
        <f t="shared" si="162"/>
        <v>-2.9607841208281971E-2</v>
      </c>
      <c r="V590" s="32">
        <f t="shared" si="163"/>
        <v>-1.2222532331733538E-2</v>
      </c>
      <c r="W590" s="32">
        <f t="shared" si="164"/>
        <v>-2.7260471248060747E-2</v>
      </c>
      <c r="X590" s="32">
        <f t="shared" si="164"/>
        <v>-1.1305293989573806E-2</v>
      </c>
      <c r="Y590" s="34">
        <f>MAX(O$4:O590)</f>
        <v>1.9141735637114377</v>
      </c>
      <c r="Z590" s="34">
        <f>MAX(P$4:P590)</f>
        <v>1.8284662292802096</v>
      </c>
      <c r="AA590" s="34">
        <f>MAX(Q$4:Q590)</f>
        <v>2.0782292813837224</v>
      </c>
      <c r="AB590" s="34">
        <f>MAX(R$4:R590)</f>
        <v>1.9075656212819299</v>
      </c>
      <c r="AC590" s="34">
        <f>MAX(S$4:S590)</f>
        <v>1.35899867745307</v>
      </c>
      <c r="AD590" s="35">
        <f t="shared" si="157"/>
        <v>-0.23988286258363489</v>
      </c>
      <c r="AE590" s="35">
        <f t="shared" si="158"/>
        <v>-0.31181274204201415</v>
      </c>
      <c r="AF590" s="35">
        <f t="shared" si="159"/>
        <v>-0.20525366775892662</v>
      </c>
      <c r="AG590" s="35">
        <f t="shared" si="160"/>
        <v>-0.35154194459321286</v>
      </c>
      <c r="AH590" s="35">
        <f t="shared" si="160"/>
        <v>-0.23755931632344629</v>
      </c>
    </row>
    <row r="591" spans="1:34">
      <c r="A591" s="28">
        <v>44722</v>
      </c>
      <c r="B591" s="12">
        <f>[1]!thsiFinD("ths_int_chg_ratio_index",B$1,$A$4,$A591,101)</f>
        <v>-25.203105802827999</v>
      </c>
      <c r="C591" s="12">
        <f>[1]!thsiFinD("ths_int_chg_ratio_index",C$1,$A$4,$A591,101)</f>
        <v>64.425753276733005</v>
      </c>
      <c r="D591" s="12">
        <f>[1]!thsiFinD("ths_int_chg_ratio_index",D$1,$A$4,$A591,101)</f>
        <v>8.1517399718393992</v>
      </c>
      <c r="E591" s="12">
        <f>[1]!thsiFinD("ths_int_chg_ratio_index",E$1,$A$4,$A591,101)</f>
        <v>66.297311830965</v>
      </c>
      <c r="F591" s="12">
        <f>[1]!thsiFinD("ths_adjustment_nvg_ratio_fund",F$1,$A$4,$A591,101)</f>
        <v>54.573357888274998</v>
      </c>
      <c r="G591" s="12">
        <f>[1]!thsiFinD("ths_adjustment_nvg_ratio_fund",G$1,$A$4,$A591,101)</f>
        <v>38.479001135074</v>
      </c>
      <c r="H591" s="12">
        <f>[1]!thsiFinD("ths_adjustment_nvg_ratio_fund",H$1,$A$4,$A591,101)</f>
        <v>70.692307692308006</v>
      </c>
      <c r="I591" s="12">
        <f>[1]!thsiFinD("ths_adjustment_nvg_ratio_fund",I$1,$A$4,$A591,101)</f>
        <v>107.578125</v>
      </c>
      <c r="J591" s="32">
        <f t="shared" si="154"/>
        <v>0.48124311374045803</v>
      </c>
      <c r="K591" s="45">
        <f t="shared" si="155"/>
        <v>0.28417924819177354</v>
      </c>
      <c r="L591" s="45">
        <f t="shared" si="156"/>
        <v>0.67830697928914252</v>
      </c>
      <c r="M591" s="32">
        <f>[1]!thsiFinD("ths_int_chg_ratio_index",M$1,$A$4,$A591,101)/100</f>
        <v>0.25827660608265002</v>
      </c>
      <c r="N591" s="32">
        <f>[1]!thsiFinD("ths_int_chg_ratio_index",N$1,$A$4,$A591,101)/100</f>
        <v>5.2527566764921006E-2</v>
      </c>
      <c r="O591" s="33">
        <f t="shared" si="149"/>
        <v>1.481243113740458</v>
      </c>
      <c r="P591" s="33">
        <f t="shared" si="150"/>
        <v>1.2841792481917735</v>
      </c>
      <c r="Q591" s="33">
        <f t="shared" si="151"/>
        <v>1.6783069792891425</v>
      </c>
      <c r="R591" s="33">
        <f t="shared" si="152"/>
        <v>1.25827660608265</v>
      </c>
      <c r="S591" s="33">
        <f t="shared" si="153"/>
        <v>1.052527566764921</v>
      </c>
      <c r="T591" s="32">
        <f t="shared" si="161"/>
        <v>1.8039212226806045E-2</v>
      </c>
      <c r="U591" s="32">
        <f t="shared" si="162"/>
        <v>2.0544806155483819E-2</v>
      </c>
      <c r="V591" s="32">
        <f t="shared" si="163"/>
        <v>1.6130316230932529E-2</v>
      </c>
      <c r="W591" s="32">
        <f t="shared" si="164"/>
        <v>1.7219661249822771E-2</v>
      </c>
      <c r="X591" s="32">
        <f t="shared" si="164"/>
        <v>1.5800408332551807E-2</v>
      </c>
      <c r="Y591" s="34">
        <f>MAX(O$4:O591)</f>
        <v>1.9141735637114377</v>
      </c>
      <c r="Z591" s="34">
        <f>MAX(P$4:P591)</f>
        <v>1.8284662292802096</v>
      </c>
      <c r="AA591" s="34">
        <f>MAX(Q$4:Q591)</f>
        <v>2.0782292813837224</v>
      </c>
      <c r="AB591" s="34">
        <f>MAX(R$4:R591)</f>
        <v>1.9075656212819299</v>
      </c>
      <c r="AC591" s="34">
        <f>MAX(S$4:S591)</f>
        <v>1.35899867745307</v>
      </c>
      <c r="AD591" s="35">
        <f t="shared" si="157"/>
        <v>-0.22617094822454875</v>
      </c>
      <c r="AE591" s="35">
        <f t="shared" si="158"/>
        <v>-0.29767406822859344</v>
      </c>
      <c r="AF591" s="35">
        <f t="shared" si="159"/>
        <v>-0.19243415809650433</v>
      </c>
      <c r="AG591" s="35">
        <f t="shared" si="160"/>
        <v>-0.34037571654438925</v>
      </c>
      <c r="AH591" s="35">
        <f t="shared" si="160"/>
        <v>-0.22551244219200672</v>
      </c>
    </row>
    <row r="592" spans="1:34">
      <c r="A592" s="28">
        <v>44725</v>
      </c>
      <c r="B592" s="12">
        <f>[1]!thsiFinD("ths_int_chg_ratio_index",B$1,$A$4,$A592,101)</f>
        <v>-24.773359893329999</v>
      </c>
      <c r="C592" s="12">
        <f>[1]!thsiFinD("ths_int_chg_ratio_index",C$1,$A$4,$A592,101)</f>
        <v>61.759297191397003</v>
      </c>
      <c r="D592" s="12">
        <f>[1]!thsiFinD("ths_int_chg_ratio_index",D$1,$A$4,$A592,101)</f>
        <v>6.732590425992</v>
      </c>
      <c r="E592" s="12">
        <f>[1]!thsiFinD("ths_int_chg_ratio_index",E$1,$A$4,$A592,101)</f>
        <v>65.292912672986006</v>
      </c>
      <c r="F592" s="12">
        <f>[1]!thsiFinD("ths_adjustment_nvg_ratio_fund",F$1,$A$4,$A592,101)</f>
        <v>56.599140577040998</v>
      </c>
      <c r="G592" s="12">
        <f>[1]!thsiFinD("ths_adjustment_nvg_ratio_fund",G$1,$A$4,$A592,101)</f>
        <v>38.251986379115003</v>
      </c>
      <c r="H592" s="12">
        <f>[1]!thsiFinD("ths_adjustment_nvg_ratio_fund",H$1,$A$4,$A592,101)</f>
        <v>73.153846153846004</v>
      </c>
      <c r="I592" s="12">
        <f>[1]!thsiFinD("ths_adjustment_nvg_ratio_fund",I$1,$A$4,$A592,101)</f>
        <v>109.931640625</v>
      </c>
      <c r="J592" s="32">
        <f t="shared" si="154"/>
        <v>0.48368506766505881</v>
      </c>
      <c r="K592" s="45">
        <f t="shared" si="155"/>
        <v>0.2725286009926125</v>
      </c>
      <c r="L592" s="45">
        <f t="shared" si="156"/>
        <v>0.69484153433750506</v>
      </c>
      <c r="M592" s="32">
        <f>[1]!thsiFinD("ths_int_chg_ratio_index",M$1,$A$4,$A592,101)/100</f>
        <v>0.24665810258711002</v>
      </c>
      <c r="N592" s="32">
        <f>[1]!thsiFinD("ths_int_chg_ratio_index",N$1,$A$4,$A592,101)/100</f>
        <v>4.2935802222725E-2</v>
      </c>
      <c r="O592" s="33">
        <f t="shared" si="149"/>
        <v>1.4836850676650588</v>
      </c>
      <c r="P592" s="33">
        <f t="shared" si="150"/>
        <v>1.2725286009926124</v>
      </c>
      <c r="Q592" s="33">
        <f t="shared" si="151"/>
        <v>1.6948415343375052</v>
      </c>
      <c r="R592" s="33">
        <f t="shared" si="152"/>
        <v>1.24665810258711</v>
      </c>
      <c r="S592" s="33">
        <f t="shared" si="153"/>
        <v>1.0429358022227251</v>
      </c>
      <c r="T592" s="32">
        <f t="shared" si="161"/>
        <v>1.6485841533699919E-3</v>
      </c>
      <c r="U592" s="32">
        <f t="shared" si="162"/>
        <v>-9.072446245776189E-3</v>
      </c>
      <c r="V592" s="32">
        <f t="shared" si="163"/>
        <v>9.8519253345212832E-3</v>
      </c>
      <c r="W592" s="32">
        <f t="shared" si="164"/>
        <v>-9.2336640762252786E-3</v>
      </c>
      <c r="X592" s="32">
        <f t="shared" si="164"/>
        <v>-9.1130767925418077E-3</v>
      </c>
      <c r="Y592" s="34">
        <f>MAX(O$4:O592)</f>
        <v>1.9141735637114377</v>
      </c>
      <c r="Z592" s="34">
        <f>MAX(P$4:P592)</f>
        <v>1.8284662292802096</v>
      </c>
      <c r="AA592" s="34">
        <f>MAX(Q$4:Q592)</f>
        <v>2.0782292813837224</v>
      </c>
      <c r="AB592" s="34">
        <f>MAX(R$4:R592)</f>
        <v>1.9075656212819299</v>
      </c>
      <c r="AC592" s="34">
        <f>MAX(S$4:S592)</f>
        <v>1.35899867745307</v>
      </c>
      <c r="AD592" s="35">
        <f t="shared" si="157"/>
        <v>-0.22489522591237454</v>
      </c>
      <c r="AE592" s="35">
        <f t="shared" si="158"/>
        <v>-0.30404588249160414</v>
      </c>
      <c r="AF592" s="35">
        <f t="shared" si="159"/>
        <v>-0.18447807971936125</v>
      </c>
      <c r="AG592" s="35">
        <f t="shared" si="160"/>
        <v>-0.34646646559433913</v>
      </c>
      <c r="AH592" s="35">
        <f t="shared" si="160"/>
        <v>-0.23257040678117913</v>
      </c>
    </row>
    <row r="593" spans="1:34">
      <c r="A593" s="28">
        <v>44726</v>
      </c>
      <c r="B593" s="12">
        <f>[1]!thsiFinD("ths_int_chg_ratio_index",B$1,$A$4,$A593,101)</f>
        <v>-25.697734359814</v>
      </c>
      <c r="C593" s="12">
        <f>[1]!thsiFinD("ths_int_chg_ratio_index",C$1,$A$4,$A593,101)</f>
        <v>57.728353158071997</v>
      </c>
      <c r="D593" s="12">
        <f>[1]!thsiFinD("ths_int_chg_ratio_index",D$1,$A$4,$A593,101)</f>
        <v>4.9830865899517001</v>
      </c>
      <c r="E593" s="12">
        <f>[1]!thsiFinD("ths_int_chg_ratio_index",E$1,$A$4,$A593,101)</f>
        <v>65.458159207858003</v>
      </c>
      <c r="F593" s="12">
        <f>[1]!thsiFinD("ths_adjustment_nvg_ratio_fund",F$1,$A$4,$A593,101)</f>
        <v>55.432780847144997</v>
      </c>
      <c r="G593" s="12">
        <f>[1]!thsiFinD("ths_adjustment_nvg_ratio_fund",G$1,$A$4,$A593,101)</f>
        <v>36.208853575482003</v>
      </c>
      <c r="H593" s="12">
        <f>[1]!thsiFinD("ths_adjustment_nvg_ratio_fund",H$1,$A$4,$A593,101)</f>
        <v>78.307692307691994</v>
      </c>
      <c r="I593" s="12">
        <f>[1]!thsiFinD("ths_adjustment_nvg_ratio_fund",I$1,$A$4,$A593,101)</f>
        <v>109.599609375</v>
      </c>
      <c r="J593" s="32">
        <f t="shared" si="154"/>
        <v>0.47752600087673336</v>
      </c>
      <c r="K593" s="45">
        <f t="shared" si="155"/>
        <v>0.25617966149016924</v>
      </c>
      <c r="L593" s="45">
        <f t="shared" si="156"/>
        <v>0.69887234026329748</v>
      </c>
      <c r="M593" s="32">
        <f>[1]!thsiFinD("ths_int_chg_ratio_index",M$1,$A$4,$A593,101)/100</f>
        <v>0.23094409200714999</v>
      </c>
      <c r="N593" s="32">
        <f>[1]!thsiFinD("ths_int_chg_ratio_index",N$1,$A$4,$A593,101)/100</f>
        <v>5.0849526182354998E-2</v>
      </c>
      <c r="O593" s="33">
        <f t="shared" si="149"/>
        <v>1.4775260008767335</v>
      </c>
      <c r="P593" s="33">
        <f t="shared" si="150"/>
        <v>1.2561796614901692</v>
      </c>
      <c r="Q593" s="33">
        <f t="shared" si="151"/>
        <v>1.6988723402632975</v>
      </c>
      <c r="R593" s="33">
        <f t="shared" si="152"/>
        <v>1.2309440920071499</v>
      </c>
      <c r="S593" s="33">
        <f t="shared" si="153"/>
        <v>1.0508495261823549</v>
      </c>
      <c r="T593" s="32">
        <f t="shared" si="161"/>
        <v>-4.1511955080993923E-3</v>
      </c>
      <c r="U593" s="32">
        <f t="shared" si="162"/>
        <v>-1.2847600823816863E-2</v>
      </c>
      <c r="V593" s="32">
        <f t="shared" si="163"/>
        <v>2.3782789388435699E-3</v>
      </c>
      <c r="W593" s="32">
        <f t="shared" si="164"/>
        <v>-1.2604907911278773E-2</v>
      </c>
      <c r="X593" s="32">
        <f t="shared" si="164"/>
        <v>7.5879300938408445E-3</v>
      </c>
      <c r="Y593" s="34">
        <f>MAX(O$4:O593)</f>
        <v>1.9141735637114377</v>
      </c>
      <c r="Z593" s="34">
        <f>MAX(P$4:P593)</f>
        <v>1.8284662292802096</v>
      </c>
      <c r="AA593" s="34">
        <f>MAX(Q$4:Q593)</f>
        <v>2.0782292813837224</v>
      </c>
      <c r="AB593" s="34">
        <f>MAX(R$4:R593)</f>
        <v>1.9075656212819299</v>
      </c>
      <c r="AC593" s="34">
        <f>MAX(S$4:S593)</f>
        <v>1.35899867745307</v>
      </c>
      <c r="AD593" s="35">
        <f t="shared" si="157"/>
        <v>-0.22811283736887344</v>
      </c>
      <c r="AE593" s="35">
        <f t="shared" si="158"/>
        <v>-0.31298722318504379</v>
      </c>
      <c r="AF593" s="35">
        <f t="shared" si="159"/>
        <v>-0.18253854111219248</v>
      </c>
      <c r="AG593" s="35">
        <f t="shared" si="160"/>
        <v>-0.35470419561245503</v>
      </c>
      <c r="AH593" s="35">
        <f t="shared" si="160"/>
        <v>-0.22674720467589005</v>
      </c>
    </row>
    <row r="594" spans="1:34">
      <c r="A594" s="28">
        <v>44727</v>
      </c>
      <c r="B594" s="12">
        <f>[1]!thsiFinD("ths_int_chg_ratio_index",B$1,$A$4,$A594,101)</f>
        <v>-25.143621349221</v>
      </c>
      <c r="C594" s="12">
        <f>[1]!thsiFinD("ths_int_chg_ratio_index",C$1,$A$4,$A594,101)</f>
        <v>59.926896939842003</v>
      </c>
      <c r="D594" s="12">
        <f>[1]!thsiFinD("ths_int_chg_ratio_index",D$1,$A$4,$A594,101)</f>
        <v>4.2158393148573001</v>
      </c>
      <c r="E594" s="12">
        <f>[1]!thsiFinD("ths_int_chg_ratio_index",E$1,$A$4,$A594,101)</f>
        <v>67.743565429651994</v>
      </c>
      <c r="F594" s="12">
        <f>[1]!thsiFinD("ths_adjustment_nvg_ratio_fund",F$1,$A$4,$A594,101)</f>
        <v>53.100061387354003</v>
      </c>
      <c r="G594" s="12">
        <f>[1]!thsiFinD("ths_adjustment_nvg_ratio_fund",G$1,$A$4,$A594,101)</f>
        <v>35.981838819522999</v>
      </c>
      <c r="H594" s="12">
        <f>[1]!thsiFinD("ths_adjustment_nvg_ratio_fund",H$1,$A$4,$A594,101)</f>
        <v>77.923076923077005</v>
      </c>
      <c r="I594" s="12">
        <f>[1]!thsiFinD("ths_adjustment_nvg_ratio_fund",I$1,$A$4,$A594,101)</f>
        <v>108.505859375</v>
      </c>
      <c r="J594" s="32">
        <f t="shared" si="154"/>
        <v>0.47781689605010536</v>
      </c>
      <c r="K594" s="45">
        <f t="shared" si="155"/>
        <v>0.26685670083782576</v>
      </c>
      <c r="L594" s="45">
        <f t="shared" si="156"/>
        <v>0.68877709126238496</v>
      </c>
      <c r="M594" s="32">
        <f>[1]!thsiFinD("ths_int_chg_ratio_index",M$1,$A$4,$A594,101)/100</f>
        <v>0.22609502413290999</v>
      </c>
      <c r="N594" s="32">
        <f>[1]!thsiFinD("ths_int_chg_ratio_index",N$1,$A$4,$A594,101)/100</f>
        <v>6.0756686257471999E-2</v>
      </c>
      <c r="O594" s="33">
        <f t="shared" si="149"/>
        <v>1.4778168960501055</v>
      </c>
      <c r="P594" s="33">
        <f t="shared" si="150"/>
        <v>1.2668567008378258</v>
      </c>
      <c r="Q594" s="33">
        <f t="shared" si="151"/>
        <v>1.688777091262385</v>
      </c>
      <c r="R594" s="33">
        <f t="shared" si="152"/>
        <v>1.22609502413291</v>
      </c>
      <c r="S594" s="33">
        <f t="shared" si="153"/>
        <v>1.060756686257472</v>
      </c>
      <c r="T594" s="32">
        <f t="shared" si="161"/>
        <v>1.968799014022693E-4</v>
      </c>
      <c r="U594" s="32">
        <f t="shared" si="162"/>
        <v>8.4996116996438609E-3</v>
      </c>
      <c r="V594" s="32">
        <f t="shared" si="163"/>
        <v>-5.9423234822623128E-3</v>
      </c>
      <c r="W594" s="32">
        <f t="shared" si="164"/>
        <v>-3.939307971601802E-3</v>
      </c>
      <c r="X594" s="32">
        <f t="shared" si="164"/>
        <v>9.427762803594586E-3</v>
      </c>
      <c r="Y594" s="34">
        <f>MAX(O$4:O594)</f>
        <v>1.9141735637114377</v>
      </c>
      <c r="Z594" s="34">
        <f>MAX(P$4:P594)</f>
        <v>1.8284662292802096</v>
      </c>
      <c r="AA594" s="34">
        <f>MAX(Q$4:Q594)</f>
        <v>2.0782292813837224</v>
      </c>
      <c r="AB594" s="34">
        <f>MAX(R$4:R594)</f>
        <v>1.9075656212819299</v>
      </c>
      <c r="AC594" s="34">
        <f>MAX(S$4:S594)</f>
        <v>1.35899867745307</v>
      </c>
      <c r="AD594" s="35">
        <f t="shared" si="157"/>
        <v>-0.22796086830040097</v>
      </c>
      <c r="AE594" s="35">
        <f t="shared" si="158"/>
        <v>-0.3071478813494225</v>
      </c>
      <c r="AF594" s="35">
        <f t="shared" si="159"/>
        <v>-0.1873961615351859</v>
      </c>
      <c r="AG594" s="35">
        <f t="shared" si="160"/>
        <v>-0.35724621451872007</v>
      </c>
      <c r="AH594" s="35">
        <f t="shared" si="160"/>
        <v>-0.21945716073435773</v>
      </c>
    </row>
    <row r="595" spans="1:34">
      <c r="A595" s="28">
        <v>44728</v>
      </c>
      <c r="B595" s="12">
        <f>[1]!thsiFinD("ths_int_chg_ratio_index",B$1,$A$4,$A595,101)</f>
        <v>-24.123074581396999</v>
      </c>
      <c r="C595" s="12">
        <f>[1]!thsiFinD("ths_int_chg_ratio_index",C$1,$A$4,$A595,101)</f>
        <v>62.966029262751</v>
      </c>
      <c r="D595" s="12">
        <f>[1]!thsiFinD("ths_int_chg_ratio_index",D$1,$A$4,$A595,101)</f>
        <v>5.8077612026947998</v>
      </c>
      <c r="E595" s="12">
        <f>[1]!thsiFinD("ths_int_chg_ratio_index",E$1,$A$4,$A595,101)</f>
        <v>67.842533798416994</v>
      </c>
      <c r="F595" s="12">
        <f>[1]!thsiFinD("ths_adjustment_nvg_ratio_fund",F$1,$A$4,$A595,101)</f>
        <v>54.02087170043</v>
      </c>
      <c r="G595" s="12">
        <f>[1]!thsiFinD("ths_adjustment_nvg_ratio_fund",G$1,$A$4,$A595,101)</f>
        <v>37.514188422247003</v>
      </c>
      <c r="H595" s="12">
        <f>[1]!thsiFinD("ths_adjustment_nvg_ratio_fund",H$1,$A$4,$A595,101)</f>
        <v>84.538461538462002</v>
      </c>
      <c r="I595" s="12">
        <f>[1]!thsiFinD("ths_adjustment_nvg_ratio_fund",I$1,$A$4,$A595,101)</f>
        <v>108.828125</v>
      </c>
      <c r="J595" s="32">
        <f t="shared" si="154"/>
        <v>0.49674362042950604</v>
      </c>
      <c r="K595" s="45">
        <f t="shared" si="155"/>
        <v>0.28123312420616453</v>
      </c>
      <c r="L595" s="45">
        <f t="shared" si="156"/>
        <v>0.71225411665284755</v>
      </c>
      <c r="M595" s="32">
        <f>[1]!thsiFinD("ths_int_chg_ratio_index",M$1,$A$4,$A595,101)/100</f>
        <v>0.2395712289943</v>
      </c>
      <c r="N595" s="32">
        <f>[1]!thsiFinD("ths_int_chg_ratio_index",N$1,$A$4,$A595,101)/100</f>
        <v>5.5621593718456E-2</v>
      </c>
      <c r="O595" s="33">
        <f t="shared" si="149"/>
        <v>1.4967436204295059</v>
      </c>
      <c r="P595" s="33">
        <f t="shared" si="150"/>
        <v>1.2812331242061645</v>
      </c>
      <c r="Q595" s="33">
        <f t="shared" si="151"/>
        <v>1.7122541166528475</v>
      </c>
      <c r="R595" s="33">
        <f t="shared" si="152"/>
        <v>1.2395712289942999</v>
      </c>
      <c r="S595" s="33">
        <f t="shared" si="153"/>
        <v>1.0556215937184561</v>
      </c>
      <c r="T595" s="32">
        <f t="shared" si="161"/>
        <v>1.2807218830687139E-2</v>
      </c>
      <c r="U595" s="32">
        <f t="shared" si="162"/>
        <v>1.1348105400422304E-2</v>
      </c>
      <c r="V595" s="32">
        <f t="shared" si="163"/>
        <v>1.3901790539397441E-2</v>
      </c>
      <c r="W595" s="32">
        <f t="shared" si="164"/>
        <v>1.0991158593862016E-2</v>
      </c>
      <c r="X595" s="32">
        <f t="shared" si="164"/>
        <v>-4.8409711723179649E-3</v>
      </c>
      <c r="Y595" s="34">
        <f>MAX(O$4:O595)</f>
        <v>1.9141735637114377</v>
      </c>
      <c r="Z595" s="34">
        <f>MAX(P$4:P595)</f>
        <v>1.8284662292802096</v>
      </c>
      <c r="AA595" s="34">
        <f>MAX(Q$4:Q595)</f>
        <v>2.0782292813837224</v>
      </c>
      <c r="AB595" s="34">
        <f>MAX(R$4:R595)</f>
        <v>1.9075656212819299</v>
      </c>
      <c r="AC595" s="34">
        <f>MAX(S$4:S595)</f>
        <v>1.35899867745307</v>
      </c>
      <c r="AD595" s="35">
        <f t="shared" si="157"/>
        <v>-0.21807319419487048</v>
      </c>
      <c r="AE595" s="35">
        <f t="shared" si="158"/>
        <v>-0.29928532248007</v>
      </c>
      <c r="AF595" s="35">
        <f t="shared" si="159"/>
        <v>-0.17609951318133776</v>
      </c>
      <c r="AG595" s="35">
        <f t="shared" si="160"/>
        <v>-0.35018160572569013</v>
      </c>
      <c r="AH595" s="35">
        <f t="shared" si="160"/>
        <v>-0.2232357461180019</v>
      </c>
    </row>
    <row r="596" spans="1:34">
      <c r="A596" s="28">
        <v>44729</v>
      </c>
      <c r="B596" s="12">
        <f>[1]!thsiFinD("ths_int_chg_ratio_index",B$1,$A$4,$A596,101)</f>
        <v>-23.193740731272001</v>
      </c>
      <c r="C596" s="12">
        <f>[1]!thsiFinD("ths_int_chg_ratio_index",C$1,$A$4,$A596,101)</f>
        <v>62.313048478882997</v>
      </c>
      <c r="D596" s="12">
        <f>[1]!thsiFinD("ths_int_chg_ratio_index",D$1,$A$4,$A596,101)</f>
        <v>7.0964145767372004</v>
      </c>
      <c r="E596" s="12">
        <f>[1]!thsiFinD("ths_int_chg_ratio_index",E$1,$A$4,$A596,101)</f>
        <v>73.167159546014005</v>
      </c>
      <c r="F596" s="12">
        <f>[1]!thsiFinD("ths_adjustment_nvg_ratio_fund",F$1,$A$4,$A596,101)</f>
        <v>56.537753222836002</v>
      </c>
      <c r="G596" s="12">
        <f>[1]!thsiFinD("ths_adjustment_nvg_ratio_fund",G$1,$A$4,$A596,101)</f>
        <v>40.578887627695998</v>
      </c>
      <c r="H596" s="12">
        <f>[1]!thsiFinD("ths_adjustment_nvg_ratio_fund",H$1,$A$4,$A596,101)</f>
        <v>84.153846153846004</v>
      </c>
      <c r="I596" s="12">
        <f>[1]!thsiFinD("ths_adjustment_nvg_ratio_fund",I$1,$A$4,$A596,101)</f>
        <v>112.05078125</v>
      </c>
      <c r="J596" s="32">
        <f t="shared" si="154"/>
        <v>0.51588018765592536</v>
      </c>
      <c r="K596" s="45">
        <f t="shared" si="155"/>
        <v>0.29845720467590553</v>
      </c>
      <c r="L596" s="45">
        <f t="shared" si="156"/>
        <v>0.73330317063594508</v>
      </c>
      <c r="M596" s="32">
        <f>[1]!thsiFinD("ths_int_chg_ratio_index",M$1,$A$4,$A596,101)/100</f>
        <v>0.26395490366877</v>
      </c>
      <c r="N596" s="32">
        <f>[1]!thsiFinD("ths_int_chg_ratio_index",N$1,$A$4,$A596,101)/100</f>
        <v>6.8815970299479001E-2</v>
      </c>
      <c r="O596" s="33">
        <f t="shared" si="149"/>
        <v>1.5158801876559254</v>
      </c>
      <c r="P596" s="33">
        <f t="shared" si="150"/>
        <v>1.2984572046759055</v>
      </c>
      <c r="Q596" s="33">
        <f t="shared" si="151"/>
        <v>1.7333031706359452</v>
      </c>
      <c r="R596" s="33">
        <f t="shared" si="152"/>
        <v>1.2639549036687701</v>
      </c>
      <c r="S596" s="33">
        <f t="shared" si="153"/>
        <v>1.0688159702994791</v>
      </c>
      <c r="T596" s="32">
        <f t="shared" si="161"/>
        <v>1.2785467708175791E-2</v>
      </c>
      <c r="U596" s="32">
        <f t="shared" si="162"/>
        <v>1.3443361824112099E-2</v>
      </c>
      <c r="V596" s="32">
        <f t="shared" si="163"/>
        <v>1.2293183458215173E-2</v>
      </c>
      <c r="W596" s="32">
        <f t="shared" si="164"/>
        <v>1.9671055687742411E-2</v>
      </c>
      <c r="X596" s="32">
        <f t="shared" si="164"/>
        <v>1.2499153730405776E-2</v>
      </c>
      <c r="Y596" s="34">
        <f>MAX(O$4:O596)</f>
        <v>1.9141735637114377</v>
      </c>
      <c r="Z596" s="34">
        <f>MAX(P$4:P596)</f>
        <v>1.8284662292802096</v>
      </c>
      <c r="AA596" s="34">
        <f>MAX(Q$4:Q596)</f>
        <v>2.0782292813837224</v>
      </c>
      <c r="AB596" s="34">
        <f>MAX(R$4:R596)</f>
        <v>1.9075656212819299</v>
      </c>
      <c r="AC596" s="34">
        <f>MAX(S$4:S596)</f>
        <v>1.35899867745307</v>
      </c>
      <c r="AD596" s="35">
        <f t="shared" si="157"/>
        <v>-0.20807589426909212</v>
      </c>
      <c r="AE596" s="35">
        <f t="shared" si="158"/>
        <v>-0.28986536153470355</v>
      </c>
      <c r="AF596" s="35">
        <f t="shared" si="159"/>
        <v>-0.16597115334556312</v>
      </c>
      <c r="AG596" s="35">
        <f t="shared" si="160"/>
        <v>-0.33739899190500089</v>
      </c>
      <c r="AH596" s="35">
        <f t="shared" si="160"/>
        <v>-0.21352685029644691</v>
      </c>
    </row>
    <row r="597" spans="1:34">
      <c r="A597" s="28">
        <v>44732</v>
      </c>
      <c r="B597" s="12">
        <f>[1]!thsiFinD("ths_int_chg_ratio_index",B$1,$A$4,$A597,101)</f>
        <v>-23.013340046522998</v>
      </c>
      <c r="C597" s="12">
        <f>[1]!thsiFinD("ths_int_chg_ratio_index",C$1,$A$4,$A597,101)</f>
        <v>63.577858822789999</v>
      </c>
      <c r="D597" s="12">
        <f>[1]!thsiFinD("ths_int_chg_ratio_index",D$1,$A$4,$A597,101)</f>
        <v>7.4142654763047</v>
      </c>
      <c r="E597" s="12">
        <f>[1]!thsiFinD("ths_int_chg_ratio_index",E$1,$A$4,$A597,101)</f>
        <v>77.148182184028002</v>
      </c>
      <c r="F597" s="12">
        <f>[1]!thsiFinD("ths_adjustment_nvg_ratio_fund",F$1,$A$4,$A597,101)</f>
        <v>58.440761203191997</v>
      </c>
      <c r="G597" s="12">
        <f>[1]!thsiFinD("ths_adjustment_nvg_ratio_fund",G$1,$A$4,$A597,101)</f>
        <v>40.522133938705998</v>
      </c>
      <c r="H597" s="12">
        <f>[1]!thsiFinD("ths_adjustment_nvg_ratio_fund",H$1,$A$4,$A597,101)</f>
        <v>88.461538461537998</v>
      </c>
      <c r="I597" s="12">
        <f>[1]!thsiFinD("ths_adjustment_nvg_ratio_fund",I$1,$A$4,$A597,101)</f>
        <v>115.849609375</v>
      </c>
      <c r="J597" s="32">
        <f t="shared" si="154"/>
        <v>0.53550126176879465</v>
      </c>
      <c r="K597" s="45">
        <f t="shared" si="155"/>
        <v>0.31281741609149927</v>
      </c>
      <c r="L597" s="45">
        <f t="shared" si="156"/>
        <v>0.75818510744609002</v>
      </c>
      <c r="M597" s="32">
        <f>[1]!thsiFinD("ths_int_chg_ratio_index",M$1,$A$4,$A597,101)/100</f>
        <v>0.27933857149980001</v>
      </c>
      <c r="N597" s="32">
        <f>[1]!thsiFinD("ths_int_chg_ratio_index",N$1,$A$4,$A597,101)/100</f>
        <v>7.3412283248772997E-2</v>
      </c>
      <c r="O597" s="33">
        <f t="shared" si="149"/>
        <v>1.5355012617687946</v>
      </c>
      <c r="P597" s="33">
        <f t="shared" si="150"/>
        <v>1.3128174160914994</v>
      </c>
      <c r="Q597" s="33">
        <f t="shared" si="151"/>
        <v>1.7581851074460899</v>
      </c>
      <c r="R597" s="33">
        <f t="shared" si="152"/>
        <v>1.2793385714998</v>
      </c>
      <c r="S597" s="33">
        <f t="shared" si="153"/>
        <v>1.0734122832487729</v>
      </c>
      <c r="T597" s="32">
        <f t="shared" si="161"/>
        <v>1.2943683988119403E-2</v>
      </c>
      <c r="U597" s="32">
        <f t="shared" si="162"/>
        <v>1.1059441438563411E-2</v>
      </c>
      <c r="V597" s="32">
        <f t="shared" si="163"/>
        <v>1.4355213347365892E-2</v>
      </c>
      <c r="W597" s="32">
        <f t="shared" si="164"/>
        <v>1.2171057516670247E-2</v>
      </c>
      <c r="X597" s="32">
        <f t="shared" si="164"/>
        <v>4.3003782475350416E-3</v>
      </c>
      <c r="Y597" s="34">
        <f>MAX(O$4:O597)</f>
        <v>1.9141735637114377</v>
      </c>
      <c r="Z597" s="34">
        <f>MAX(P$4:P597)</f>
        <v>1.8284662292802096</v>
      </c>
      <c r="AA597" s="34">
        <f>MAX(Q$4:Q597)</f>
        <v>2.0782292813837224</v>
      </c>
      <c r="AB597" s="34">
        <f>MAX(R$4:R597)</f>
        <v>1.9075656212819299</v>
      </c>
      <c r="AC597" s="34">
        <f>MAX(S$4:S597)</f>
        <v>1.35899867745307</v>
      </c>
      <c r="AD597" s="35">
        <f t="shared" si="157"/>
        <v>-0.19782547890193725</v>
      </c>
      <c r="AE597" s="35">
        <f t="shared" si="158"/>
        <v>-0.28201166908710118</v>
      </c>
      <c r="AF597" s="35">
        <f t="shared" si="159"/>
        <v>-0.15399849131398113</v>
      </c>
      <c r="AG597" s="35">
        <f t="shared" si="160"/>
        <v>-0.32933443692487296</v>
      </c>
      <c r="AH597" s="35">
        <f t="shared" si="160"/>
        <v>-0.21014471827119141</v>
      </c>
    </row>
    <row r="598" spans="1:34">
      <c r="A598" s="28">
        <v>44733</v>
      </c>
      <c r="B598" s="12">
        <f>[1]!thsiFinD("ths_int_chg_ratio_index",B$1,$A$4,$A598,101)</f>
        <v>-23.557769425884999</v>
      </c>
      <c r="C598" s="12">
        <f>[1]!thsiFinD("ths_int_chg_ratio_index",C$1,$A$4,$A598,101)</f>
        <v>62.071610685787</v>
      </c>
      <c r="D598" s="12">
        <f>[1]!thsiFinD("ths_int_chg_ratio_index",D$1,$A$4,$A598,101)</f>
        <v>6.2073009210145003</v>
      </c>
      <c r="E598" s="12">
        <f>[1]!thsiFinD("ths_int_chg_ratio_index",E$1,$A$4,$A598,101)</f>
        <v>76.001279764510997</v>
      </c>
      <c r="F598" s="12">
        <f>[1]!thsiFinD("ths_adjustment_nvg_ratio_fund",F$1,$A$4,$A598,101)</f>
        <v>56.476365868631</v>
      </c>
      <c r="G598" s="12">
        <f>[1]!thsiFinD("ths_adjustment_nvg_ratio_fund",G$1,$A$4,$A598,101)</f>
        <v>38.706015891032997</v>
      </c>
      <c r="H598" s="12">
        <f>[1]!thsiFinD("ths_adjustment_nvg_ratio_fund",H$1,$A$4,$A598,101)</f>
        <v>87</v>
      </c>
      <c r="I598" s="12">
        <f>[1]!thsiFinD("ths_adjustment_nvg_ratio_fund",I$1,$A$4,$A598,101)</f>
        <v>111.533203125</v>
      </c>
      <c r="J598" s="32">
        <f t="shared" si="154"/>
        <v>0.51804750853761439</v>
      </c>
      <c r="K598" s="45">
        <f t="shared" si="155"/>
        <v>0.30180605486356876</v>
      </c>
      <c r="L598" s="45">
        <f t="shared" si="156"/>
        <v>0.73428896221165996</v>
      </c>
      <c r="M598" s="32">
        <f>[1]!thsiFinD("ths_int_chg_ratio_index",M$1,$A$4,$A598,101)/100</f>
        <v>0.26659608144479002</v>
      </c>
      <c r="N598" s="32">
        <f>[1]!thsiFinD("ths_int_chg_ratio_index",N$1,$A$4,$A598,101)/100</f>
        <v>7.0306049516177999E-2</v>
      </c>
      <c r="O598" s="33">
        <f t="shared" si="149"/>
        <v>1.5180475085376144</v>
      </c>
      <c r="P598" s="33">
        <f t="shared" si="150"/>
        <v>1.3018060548635688</v>
      </c>
      <c r="Q598" s="33">
        <f t="shared" si="151"/>
        <v>1.73428896221166</v>
      </c>
      <c r="R598" s="33">
        <f t="shared" si="152"/>
        <v>1.2665960814447901</v>
      </c>
      <c r="S598" s="33">
        <f t="shared" si="153"/>
        <v>1.070306049516178</v>
      </c>
      <c r="T598" s="32">
        <f t="shared" si="161"/>
        <v>-1.1366811389705189E-2</v>
      </c>
      <c r="U598" s="32">
        <f t="shared" si="162"/>
        <v>-8.3875800952682988E-3</v>
      </c>
      <c r="V598" s="32">
        <f t="shared" si="163"/>
        <v>-1.3591370517943457E-2</v>
      </c>
      <c r="W598" s="32">
        <f t="shared" si="164"/>
        <v>-9.9602172082341456E-3</v>
      </c>
      <c r="X598" s="32">
        <f t="shared" si="164"/>
        <v>-2.8937937277870862E-3</v>
      </c>
      <c r="Y598" s="34">
        <f>MAX(O$4:O598)</f>
        <v>1.9141735637114377</v>
      </c>
      <c r="Z598" s="34">
        <f>MAX(P$4:P598)</f>
        <v>1.8284662292802096</v>
      </c>
      <c r="AA598" s="34">
        <f>MAX(Q$4:Q598)</f>
        <v>2.0782292813837224</v>
      </c>
      <c r="AB598" s="34">
        <f>MAX(R$4:R598)</f>
        <v>1.9075656212819299</v>
      </c>
      <c r="AC598" s="34">
        <f>MAX(S$4:S598)</f>
        <v>1.35899867745307</v>
      </c>
      <c r="AD598" s="35">
        <f t="shared" si="157"/>
        <v>-0.20694364538488597</v>
      </c>
      <c r="AE598" s="35">
        <f t="shared" si="158"/>
        <v>-0.28803385372010115</v>
      </c>
      <c r="AF598" s="35">
        <f t="shared" si="159"/>
        <v>-0.165496811277272</v>
      </c>
      <c r="AG598" s="35">
        <f t="shared" si="160"/>
        <v>-0.33601441160718382</v>
      </c>
      <c r="AH598" s="35">
        <f t="shared" si="160"/>
        <v>-0.21243039653131768</v>
      </c>
    </row>
    <row r="599" spans="1:34">
      <c r="A599" s="28">
        <v>44734</v>
      </c>
      <c r="B599" s="12">
        <f>[1]!thsiFinD("ths_int_chg_ratio_index",B$1,$A$4,$A599,101)</f>
        <v>-25.497315648739999</v>
      </c>
      <c r="C599" s="12">
        <f>[1]!thsiFinD("ths_int_chg_ratio_index",C$1,$A$4,$A599,101)</f>
        <v>57.086847445906997</v>
      </c>
      <c r="D599" s="12">
        <f>[1]!thsiFinD("ths_int_chg_ratio_index",D$1,$A$4,$A599,101)</f>
        <v>4.3116103837570003</v>
      </c>
      <c r="E599" s="12">
        <f>[1]!thsiFinD("ths_int_chg_ratio_index",E$1,$A$4,$A599,101)</f>
        <v>75.131349559556995</v>
      </c>
      <c r="F599" s="12">
        <f>[1]!thsiFinD("ths_adjustment_nvg_ratio_fund",F$1,$A$4,$A599,101)</f>
        <v>56.476365868631</v>
      </c>
      <c r="G599" s="12">
        <f>[1]!thsiFinD("ths_adjustment_nvg_ratio_fund",G$1,$A$4,$A599,101)</f>
        <v>37.741203178207002</v>
      </c>
      <c r="H599" s="12">
        <f>[1]!thsiFinD("ths_adjustment_nvg_ratio_fund",H$1,$A$4,$A599,101)</f>
        <v>90.769230769231001</v>
      </c>
      <c r="I599" s="12">
        <f>[1]!thsiFinD("ths_adjustment_nvg_ratio_fund",I$1,$A$4,$A599,101)</f>
        <v>107.880859375</v>
      </c>
      <c r="J599" s="32">
        <f t="shared" si="154"/>
        <v>0.50487518866443759</v>
      </c>
      <c r="K599" s="45">
        <f t="shared" si="155"/>
        <v>0.2775812293512025</v>
      </c>
      <c r="L599" s="45">
        <f t="shared" si="156"/>
        <v>0.73216914797767263</v>
      </c>
      <c r="M599" s="32">
        <f>[1]!thsiFinD("ths_int_chg_ratio_index",M$1,$A$4,$A599,101)/100</f>
        <v>0.25127478670455999</v>
      </c>
      <c r="N599" s="32">
        <f>[1]!thsiFinD("ths_int_chg_ratio_index",N$1,$A$4,$A599,101)/100</f>
        <v>5.5984710848006006E-2</v>
      </c>
      <c r="O599" s="33">
        <f t="shared" si="149"/>
        <v>1.5048751886644376</v>
      </c>
      <c r="P599" s="33">
        <f t="shared" si="150"/>
        <v>1.2775812293512026</v>
      </c>
      <c r="Q599" s="33">
        <f t="shared" si="151"/>
        <v>1.7321691479776726</v>
      </c>
      <c r="R599" s="33">
        <f t="shared" si="152"/>
        <v>1.2512747867045599</v>
      </c>
      <c r="S599" s="33">
        <f t="shared" si="153"/>
        <v>1.055984710848006</v>
      </c>
      <c r="T599" s="32">
        <f t="shared" si="161"/>
        <v>-8.6771460043869597E-3</v>
      </c>
      <c r="U599" s="32">
        <f t="shared" si="162"/>
        <v>-1.8608628698462359E-2</v>
      </c>
      <c r="V599" s="32">
        <f t="shared" si="163"/>
        <v>-1.2222958688983265E-3</v>
      </c>
      <c r="W599" s="32">
        <f t="shared" si="164"/>
        <v>-1.2096433081297153E-2</v>
      </c>
      <c r="X599" s="32">
        <f t="shared" si="164"/>
        <v>-1.3380601440724171E-2</v>
      </c>
      <c r="Y599" s="34">
        <f>MAX(O$4:O599)</f>
        <v>1.9141735637114377</v>
      </c>
      <c r="Z599" s="34">
        <f>MAX(P$4:P599)</f>
        <v>1.8284662292802096</v>
      </c>
      <c r="AA599" s="34">
        <f>MAX(Q$4:Q599)</f>
        <v>2.0782292813837224</v>
      </c>
      <c r="AB599" s="34">
        <f>MAX(R$4:R599)</f>
        <v>1.9075656212819299</v>
      </c>
      <c r="AC599" s="34">
        <f>MAX(S$4:S599)</f>
        <v>1.35899867745307</v>
      </c>
      <c r="AD599" s="35">
        <f t="shared" si="157"/>
        <v>-0.21382511116358827</v>
      </c>
      <c r="AE599" s="35">
        <f t="shared" si="158"/>
        <v>-0.30128256738209891</v>
      </c>
      <c r="AF599" s="35">
        <f t="shared" si="159"/>
        <v>-0.16651682107743027</v>
      </c>
      <c r="AG599" s="35">
        <f t="shared" si="160"/>
        <v>-0.34404626884412326</v>
      </c>
      <c r="AH599" s="35">
        <f t="shared" si="160"/>
        <v>-0.22296855150216133</v>
      </c>
    </row>
    <row r="600" spans="1:34">
      <c r="A600" s="28">
        <v>44735</v>
      </c>
      <c r="B600" s="12">
        <f>[1]!thsiFinD("ths_int_chg_ratio_index",B$1,$A$4,$A600,101)</f>
        <v>-24.108971385913001</v>
      </c>
      <c r="C600" s="12">
        <f>[1]!thsiFinD("ths_int_chg_ratio_index",C$1,$A$4,$A600,101)</f>
        <v>61.400824210643997</v>
      </c>
      <c r="D600" s="12">
        <f>[1]!thsiFinD("ths_int_chg_ratio_index",D$1,$A$4,$A600,101)</f>
        <v>6.0918774640260001</v>
      </c>
      <c r="E600" s="12">
        <f>[1]!thsiFinD("ths_int_chg_ratio_index",E$1,$A$4,$A600,101)</f>
        <v>81.108647401067003</v>
      </c>
      <c r="F600" s="12">
        <f>[1]!thsiFinD("ths_adjustment_nvg_ratio_fund",F$1,$A$4,$A600,101)</f>
        <v>62.001227747084002</v>
      </c>
      <c r="G600" s="12">
        <f>[1]!thsiFinD("ths_adjustment_nvg_ratio_fund",G$1,$A$4,$A600,101)</f>
        <v>43.473325766175002</v>
      </c>
      <c r="H600" s="12">
        <f>[1]!thsiFinD("ths_adjustment_nvg_ratio_fund",H$1,$A$4,$A600,101)</f>
        <v>90.769230769231001</v>
      </c>
      <c r="I600" s="12">
        <f>[1]!thsiFinD("ths_adjustment_nvg_ratio_fund",I$1,$A$4,$A600,101)</f>
        <v>113.994140625</v>
      </c>
      <c r="J600" s="32">
        <f t="shared" si="154"/>
        <v>0.54341287824664253</v>
      </c>
      <c r="K600" s="45">
        <f t="shared" si="155"/>
        <v>0.31123094422455999</v>
      </c>
      <c r="L600" s="45">
        <f t="shared" si="156"/>
        <v>0.77559481226872495</v>
      </c>
      <c r="M600" s="32">
        <f>[1]!thsiFinD("ths_int_chg_ratio_index",M$1,$A$4,$A600,101)/100</f>
        <v>0.28026145861134999</v>
      </c>
      <c r="N600" s="32">
        <f>[1]!thsiFinD("ths_int_chg_ratio_index",N$1,$A$4,$A600,101)/100</f>
        <v>7.4709979021153006E-2</v>
      </c>
      <c r="O600" s="33">
        <f t="shared" si="149"/>
        <v>1.5434128782466425</v>
      </c>
      <c r="P600" s="33">
        <f t="shared" si="150"/>
        <v>1.31123094422456</v>
      </c>
      <c r="Q600" s="33">
        <f t="shared" si="151"/>
        <v>1.7755948122687251</v>
      </c>
      <c r="R600" s="33">
        <f t="shared" si="152"/>
        <v>1.2802614586113501</v>
      </c>
      <c r="S600" s="33">
        <f t="shared" si="153"/>
        <v>1.074709979021153</v>
      </c>
      <c r="T600" s="32">
        <f t="shared" si="161"/>
        <v>2.5608562007329416E-2</v>
      </c>
      <c r="U600" s="32">
        <f t="shared" si="162"/>
        <v>2.633861088460554E-2</v>
      </c>
      <c r="V600" s="32">
        <f t="shared" si="163"/>
        <v>2.5070106081586996E-2</v>
      </c>
      <c r="W600" s="32">
        <f t="shared" si="164"/>
        <v>2.3165712451644227E-2</v>
      </c>
      <c r="X600" s="32">
        <f t="shared" si="164"/>
        <v>1.773251826544886E-2</v>
      </c>
      <c r="Y600" s="34">
        <f>MAX(O$4:O600)</f>
        <v>1.9141735637114377</v>
      </c>
      <c r="Z600" s="34">
        <f>MAX(P$4:P600)</f>
        <v>1.8284662292802096</v>
      </c>
      <c r="AA600" s="34">
        <f>MAX(Q$4:Q600)</f>
        <v>2.0782292813837224</v>
      </c>
      <c r="AB600" s="34">
        <f>MAX(R$4:R600)</f>
        <v>1.9075656212819299</v>
      </c>
      <c r="AC600" s="34">
        <f>MAX(S$4:S600)</f>
        <v>1.35899867745307</v>
      </c>
      <c r="AD600" s="35">
        <f t="shared" si="157"/>
        <v>-0.19369230277421567</v>
      </c>
      <c r="AE600" s="35">
        <f t="shared" si="158"/>
        <v>-0.28287932080608535</v>
      </c>
      <c r="AF600" s="35">
        <f t="shared" si="159"/>
        <v>-0.14562130936462303</v>
      </c>
      <c r="AG600" s="35">
        <f t="shared" si="160"/>
        <v>-0.32885063332658315</v>
      </c>
      <c r="AH600" s="35">
        <f t="shared" si="160"/>
        <v>-0.20918982714884526</v>
      </c>
    </row>
    <row r="601" spans="1:34">
      <c r="A601" s="28">
        <v>44736</v>
      </c>
      <c r="B601" s="12">
        <f>[1]!thsiFinD("ths_int_chg_ratio_index",B$1,$A$4,$A601,101)</f>
        <v>-22.356444430918</v>
      </c>
      <c r="C601" s="12">
        <f>[1]!thsiFinD("ths_int_chg_ratio_index",C$1,$A$4,$A601,101)</f>
        <v>62.985640564466003</v>
      </c>
      <c r="D601" s="12">
        <f>[1]!thsiFinD("ths_int_chg_ratio_index",D$1,$A$4,$A601,101)</f>
        <v>8.0172231018724993</v>
      </c>
      <c r="E601" s="12">
        <f>[1]!thsiFinD("ths_int_chg_ratio_index",E$1,$A$4,$A601,101)</f>
        <v>85.514824828003995</v>
      </c>
      <c r="F601" s="12">
        <f>[1]!thsiFinD("ths_adjustment_nvg_ratio_fund",F$1,$A$4,$A601,101)</f>
        <v>63.597298956415003</v>
      </c>
      <c r="G601" s="12">
        <f>[1]!thsiFinD("ths_adjustment_nvg_ratio_fund",G$1,$A$4,$A601,101)</f>
        <v>44.665153234960002</v>
      </c>
      <c r="H601" s="12">
        <f>[1]!thsiFinD("ths_adjustment_nvg_ratio_fund",H$1,$A$4,$A601,101)</f>
        <v>91.461538461537998</v>
      </c>
      <c r="I601" s="12">
        <f>[1]!thsiFinD("ths_adjustment_nvg_ratio_fund",I$1,$A$4,$A601,101)</f>
        <v>117.373046875</v>
      </c>
      <c r="J601" s="32">
        <f t="shared" si="154"/>
        <v>0.5640728519891719</v>
      </c>
      <c r="K601" s="45">
        <f t="shared" si="155"/>
        <v>0.33540311015856128</v>
      </c>
      <c r="L601" s="45">
        <f t="shared" si="156"/>
        <v>0.79274259381978252</v>
      </c>
      <c r="M601" s="32">
        <f>[1]!thsiFinD("ths_int_chg_ratio_index",M$1,$A$4,$A601,101)/100</f>
        <v>0.30332356676315997</v>
      </c>
      <c r="N601" s="32">
        <f>[1]!thsiFinD("ths_int_chg_ratio_index",N$1,$A$4,$A601,101)/100</f>
        <v>8.7054971064520995E-2</v>
      </c>
      <c r="O601" s="33">
        <f t="shared" si="149"/>
        <v>1.564072851989172</v>
      </c>
      <c r="P601" s="33">
        <f t="shared" si="150"/>
        <v>1.3354031101585613</v>
      </c>
      <c r="Q601" s="33">
        <f t="shared" si="151"/>
        <v>1.7927425938197825</v>
      </c>
      <c r="R601" s="33">
        <f t="shared" si="152"/>
        <v>1.30332356676316</v>
      </c>
      <c r="S601" s="33">
        <f t="shared" si="153"/>
        <v>1.087054971064521</v>
      </c>
      <c r="T601" s="32">
        <f t="shared" si="161"/>
        <v>1.3385902135272909E-2</v>
      </c>
      <c r="U601" s="32">
        <f t="shared" si="162"/>
        <v>1.8434712847854806E-2</v>
      </c>
      <c r="V601" s="32">
        <f t="shared" si="163"/>
        <v>9.6574857239795087E-3</v>
      </c>
      <c r="W601" s="32">
        <f t="shared" si="164"/>
        <v>1.8013592455422778E-2</v>
      </c>
      <c r="X601" s="32">
        <f t="shared" si="164"/>
        <v>1.1486812520910883E-2</v>
      </c>
      <c r="Y601" s="34">
        <f>MAX(O$4:O601)</f>
        <v>1.9141735637114377</v>
      </c>
      <c r="Z601" s="34">
        <f>MAX(P$4:P601)</f>
        <v>1.8284662292802096</v>
      </c>
      <c r="AA601" s="34">
        <f>MAX(Q$4:Q601)</f>
        <v>2.0782292813837224</v>
      </c>
      <c r="AB601" s="34">
        <f>MAX(R$4:R601)</f>
        <v>1.9075656212819299</v>
      </c>
      <c r="AC601" s="34">
        <f>MAX(S$4:S601)</f>
        <v>1.35899867745307</v>
      </c>
      <c r="AD601" s="35">
        <f t="shared" si="157"/>
        <v>-0.18289914684823405</v>
      </c>
      <c r="AE601" s="35">
        <f t="shared" si="158"/>
        <v>-0.26965940700788693</v>
      </c>
      <c r="AF601" s="35">
        <f t="shared" si="159"/>
        <v>-0.13737015935693953</v>
      </c>
      <c r="AG601" s="35">
        <f t="shared" si="160"/>
        <v>-0.31676082215861323</v>
      </c>
      <c r="AH601" s="35">
        <f t="shared" si="160"/>
        <v>-0.20010593895367501</v>
      </c>
    </row>
    <row r="602" spans="1:34">
      <c r="A602" s="28">
        <v>44739</v>
      </c>
      <c r="B602" s="12">
        <f>[1]!thsiFinD("ths_int_chg_ratio_index",B$1,$A$4,$A602,101)</f>
        <v>-21.839001053294002</v>
      </c>
      <c r="C602" s="12">
        <f>[1]!thsiFinD("ths_int_chg_ratio_index",C$1,$A$4,$A602,101)</f>
        <v>64.797968226967001</v>
      </c>
      <c r="D602" s="12">
        <f>[1]!thsiFinD("ths_int_chg_ratio_index",D$1,$A$4,$A602,101)</f>
        <v>8.2057350061791006</v>
      </c>
      <c r="E602" s="12">
        <f>[1]!thsiFinD("ths_int_chg_ratio_index",E$1,$A$4,$A602,101)</f>
        <v>85.171177611043007</v>
      </c>
      <c r="F602" s="12">
        <f>[1]!thsiFinD("ths_adjustment_nvg_ratio_fund",F$1,$A$4,$A602,101)</f>
        <v>62.553713934929</v>
      </c>
      <c r="G602" s="12">
        <f>[1]!thsiFinD("ths_adjustment_nvg_ratio_fund",G$1,$A$4,$A602,101)</f>
        <v>44.835414301930001</v>
      </c>
      <c r="H602" s="12">
        <f>[1]!thsiFinD("ths_adjustment_nvg_ratio_fund",H$1,$A$4,$A602,101)</f>
        <v>96.461538461537998</v>
      </c>
      <c r="I602" s="12">
        <f>[1]!thsiFinD("ths_adjustment_nvg_ratio_fund",I$1,$A$4,$A602,101)</f>
        <v>120.830078125</v>
      </c>
      <c r="J602" s="32">
        <f t="shared" si="154"/>
        <v>0.57627078076786509</v>
      </c>
      <c r="K602" s="45">
        <f t="shared" si="155"/>
        <v>0.34083969947723775</v>
      </c>
      <c r="L602" s="45">
        <f t="shared" si="156"/>
        <v>0.81170186205849248</v>
      </c>
      <c r="M602" s="32">
        <f>[1]!thsiFinD("ths_int_chg_ratio_index",M$1,$A$4,$A602,101)/100</f>
        <v>0.30410401250589997</v>
      </c>
      <c r="N602" s="32">
        <f>[1]!thsiFinD("ths_int_chg_ratio_index",N$1,$A$4,$A602,101)/100</f>
        <v>9.7973267015669011E-2</v>
      </c>
      <c r="O602" s="33">
        <f t="shared" si="149"/>
        <v>1.5762707807678651</v>
      </c>
      <c r="P602" s="33">
        <f t="shared" si="150"/>
        <v>1.3408396994772378</v>
      </c>
      <c r="Q602" s="33">
        <f t="shared" si="151"/>
        <v>1.8117018620584924</v>
      </c>
      <c r="R602" s="33">
        <f t="shared" si="152"/>
        <v>1.3041040125059</v>
      </c>
      <c r="S602" s="33">
        <f t="shared" si="153"/>
        <v>1.097973267015669</v>
      </c>
      <c r="T602" s="32">
        <f t="shared" si="161"/>
        <v>7.7988239251003399E-3</v>
      </c>
      <c r="U602" s="32">
        <f t="shared" si="162"/>
        <v>4.0711222531382152E-3</v>
      </c>
      <c r="V602" s="32">
        <f t="shared" si="163"/>
        <v>1.0575566344030118E-2</v>
      </c>
      <c r="W602" s="32">
        <f t="shared" si="164"/>
        <v>5.9881196246469592E-4</v>
      </c>
      <c r="X602" s="32">
        <f t="shared" si="164"/>
        <v>1.0043922563047536E-2</v>
      </c>
      <c r="Y602" s="34">
        <f>MAX(O$4:O602)</f>
        <v>1.9141735637114377</v>
      </c>
      <c r="Z602" s="34">
        <f>MAX(P$4:P602)</f>
        <v>1.8284662292802096</v>
      </c>
      <c r="AA602" s="34">
        <f>MAX(Q$4:Q602)</f>
        <v>2.0782292813837224</v>
      </c>
      <c r="AB602" s="34">
        <f>MAX(R$4:R602)</f>
        <v>1.9075656212819299</v>
      </c>
      <c r="AC602" s="34">
        <f>MAX(S$4:S602)</f>
        <v>1.35899867745307</v>
      </c>
      <c r="AD602" s="35">
        <f t="shared" si="157"/>
        <v>-0.17652672116545409</v>
      </c>
      <c r="AE602" s="35">
        <f t="shared" si="158"/>
        <v>-0.26668610116738656</v>
      </c>
      <c r="AF602" s="35">
        <f t="shared" si="159"/>
        <v>-0.12824736024687866</v>
      </c>
      <c r="AG602" s="35">
        <f t="shared" si="160"/>
        <v>-0.31635169036569721</v>
      </c>
      <c r="AH602" s="35">
        <f t="shared" si="160"/>
        <v>-0.19207186494588402</v>
      </c>
    </row>
    <row r="603" spans="1:34">
      <c r="A603" s="28">
        <v>44740</v>
      </c>
      <c r="B603" s="12">
        <f>[1]!thsiFinD("ths_int_chg_ratio_index",B$1,$A$4,$A603,101)</f>
        <v>-19.914581364517002</v>
      </c>
      <c r="C603" s="12">
        <f>[1]!thsiFinD("ths_int_chg_ratio_index",C$1,$A$4,$A603,101)</f>
        <v>70.909511459366001</v>
      </c>
      <c r="D603" s="12">
        <f>[1]!thsiFinD("ths_int_chg_ratio_index",D$1,$A$4,$A603,101)</f>
        <v>9.5673591485690999</v>
      </c>
      <c r="E603" s="12">
        <f>[1]!thsiFinD("ths_int_chg_ratio_index",E$1,$A$4,$A603,101)</f>
        <v>85.516887075615003</v>
      </c>
      <c r="F603" s="12">
        <f>[1]!thsiFinD("ths_adjustment_nvg_ratio_fund",F$1,$A$4,$A603,101)</f>
        <v>63.720073664825001</v>
      </c>
      <c r="G603" s="12">
        <f>[1]!thsiFinD("ths_adjustment_nvg_ratio_fund",G$1,$A$4,$A603,101)</f>
        <v>46.765039727582</v>
      </c>
      <c r="H603" s="12">
        <f>[1]!thsiFinD("ths_adjustment_nvg_ratio_fund",H$1,$A$4,$A603,101)</f>
        <v>95.538461538462002</v>
      </c>
      <c r="I603" s="12">
        <f>[1]!thsiFinD("ths_adjustment_nvg_ratio_fund",I$1,$A$4,$A603,101)</f>
        <v>126.171875</v>
      </c>
      <c r="J603" s="32">
        <f t="shared" si="154"/>
        <v>0.59784328281237764</v>
      </c>
      <c r="K603" s="45">
        <f t="shared" si="155"/>
        <v>0.36519794079758272</v>
      </c>
      <c r="L603" s="45">
        <f t="shared" si="156"/>
        <v>0.83048862482717256</v>
      </c>
      <c r="M603" s="32">
        <f>[1]!thsiFinD("ths_int_chg_ratio_index",M$1,$A$4,$A603,101)/100</f>
        <v>0.31848853772252</v>
      </c>
      <c r="N603" s="32">
        <f>[1]!thsiFinD("ths_int_chg_ratio_index",N$1,$A$4,$A603,101)/100</f>
        <v>0.110504999747</v>
      </c>
      <c r="O603" s="33">
        <f t="shared" si="149"/>
        <v>1.5978432828123776</v>
      </c>
      <c r="P603" s="33">
        <f t="shared" si="150"/>
        <v>1.3651979407975827</v>
      </c>
      <c r="Q603" s="33">
        <f t="shared" si="151"/>
        <v>1.8304886248271726</v>
      </c>
      <c r="R603" s="33">
        <f t="shared" si="152"/>
        <v>1.3184885377225199</v>
      </c>
      <c r="S603" s="33">
        <f t="shared" si="153"/>
        <v>1.110504999747</v>
      </c>
      <c r="T603" s="32">
        <f t="shared" si="161"/>
        <v>1.3685784389154021E-2</v>
      </c>
      <c r="U603" s="32">
        <f t="shared" si="162"/>
        <v>1.8166408206619744E-2</v>
      </c>
      <c r="V603" s="32">
        <f t="shared" si="163"/>
        <v>1.0369676800648708E-2</v>
      </c>
      <c r="W603" s="32">
        <f t="shared" si="164"/>
        <v>1.1030197805295794E-2</v>
      </c>
      <c r="X603" s="32">
        <f t="shared" si="164"/>
        <v>1.1413513523323537E-2</v>
      </c>
      <c r="Y603" s="34">
        <f>MAX(O$4:O603)</f>
        <v>1.9141735637114377</v>
      </c>
      <c r="Z603" s="34">
        <f>MAX(P$4:P603)</f>
        <v>1.8284662292802096</v>
      </c>
      <c r="AA603" s="34">
        <f>MAX(Q$4:Q603)</f>
        <v>2.0782292813837224</v>
      </c>
      <c r="AB603" s="34">
        <f>MAX(R$4:R603)</f>
        <v>1.9075656212819299</v>
      </c>
      <c r="AC603" s="34">
        <f>MAX(S$4:S603)</f>
        <v>1.35899867745307</v>
      </c>
      <c r="AD603" s="35">
        <f t="shared" si="157"/>
        <v>-0.16525684342109481</v>
      </c>
      <c r="AE603" s="35">
        <f t="shared" si="158"/>
        <v>-0.25336442153760541</v>
      </c>
      <c r="AF603" s="35">
        <f t="shared" si="159"/>
        <v>-0.11920756712252634</v>
      </c>
      <c r="AG603" s="35">
        <f t="shared" si="160"/>
        <v>-0.3088109142811748</v>
      </c>
      <c r="AH603" s="35">
        <f t="shared" si="160"/>
        <v>-0.18285056625057028</v>
      </c>
    </row>
    <row r="604" spans="1:34">
      <c r="A604" s="28">
        <v>44741</v>
      </c>
      <c r="B604" s="12">
        <f>[1]!thsiFinD("ths_int_chg_ratio_index",B$1,$A$4,$A604,101)</f>
        <v>-21.395355622497998</v>
      </c>
      <c r="C604" s="12">
        <f>[1]!thsiFinD("ths_int_chg_ratio_index",C$1,$A$4,$A604,101)</f>
        <v>67.407018201300005</v>
      </c>
      <c r="D604" s="12">
        <f>[1]!thsiFinD("ths_int_chg_ratio_index",D$1,$A$4,$A604,101)</f>
        <v>6.958661535079</v>
      </c>
      <c r="E604" s="12">
        <f>[1]!thsiFinD("ths_int_chg_ratio_index",E$1,$A$4,$A604,101)</f>
        <v>80.841628621343006</v>
      </c>
      <c r="F604" s="12">
        <f>[1]!thsiFinD("ths_adjustment_nvg_ratio_fund",F$1,$A$4,$A604,101)</f>
        <v>58.502148557397</v>
      </c>
      <c r="G604" s="12">
        <f>[1]!thsiFinD("ths_adjustment_nvg_ratio_fund",G$1,$A$4,$A604,101)</f>
        <v>42.054483541430002</v>
      </c>
      <c r="H604" s="12">
        <f>[1]!thsiFinD("ths_adjustment_nvg_ratio_fund",H$1,$A$4,$A604,101)</f>
        <v>87.615384615384997</v>
      </c>
      <c r="I604" s="12">
        <f>[1]!thsiFinD("ths_adjustment_nvg_ratio_fund",I$1,$A$4,$A604,101)</f>
        <v>121.845703125</v>
      </c>
      <c r="J604" s="32">
        <f t="shared" si="154"/>
        <v>0.554787090718045</v>
      </c>
      <c r="K604" s="45">
        <f t="shared" si="155"/>
        <v>0.33452988183805998</v>
      </c>
      <c r="L604" s="45">
        <f t="shared" si="156"/>
        <v>0.77504429959803001</v>
      </c>
      <c r="M604" s="32">
        <f>[1]!thsiFinD("ths_int_chg_ratio_index",M$1,$A$4,$A604,101)/100</f>
        <v>0.28930428585255002</v>
      </c>
      <c r="N604" s="32">
        <f>[1]!thsiFinD("ths_int_chg_ratio_index",N$1,$A$4,$A604,101)/100</f>
        <v>9.2296769277848995E-2</v>
      </c>
      <c r="O604" s="33">
        <f t="shared" si="149"/>
        <v>1.554787090718045</v>
      </c>
      <c r="P604" s="33">
        <f t="shared" si="150"/>
        <v>1.33452988183806</v>
      </c>
      <c r="Q604" s="33">
        <f t="shared" si="151"/>
        <v>1.77504429959803</v>
      </c>
      <c r="R604" s="33">
        <f t="shared" si="152"/>
        <v>1.2893042858525501</v>
      </c>
      <c r="S604" s="33">
        <f t="shared" si="153"/>
        <v>1.0922967692778489</v>
      </c>
      <c r="T604" s="32">
        <f t="shared" si="161"/>
        <v>-2.6946442468718912E-2</v>
      </c>
      <c r="U604" s="32">
        <f t="shared" si="162"/>
        <v>-2.2464184894393946E-2</v>
      </c>
      <c r="V604" s="32">
        <f t="shared" si="163"/>
        <v>-3.0289357976413189E-2</v>
      </c>
      <c r="W604" s="32">
        <f t="shared" si="164"/>
        <v>-2.2134626911797795E-2</v>
      </c>
      <c r="X604" s="32">
        <f t="shared" si="164"/>
        <v>-1.6396351635786788E-2</v>
      </c>
      <c r="Y604" s="34">
        <f>MAX(O$4:O604)</f>
        <v>1.9141735637114377</v>
      </c>
      <c r="Z604" s="34">
        <f>MAX(P$4:P604)</f>
        <v>1.8284662292802096</v>
      </c>
      <c r="AA604" s="34">
        <f>MAX(Q$4:Q604)</f>
        <v>2.0782292813837224</v>
      </c>
      <c r="AB604" s="34">
        <f>MAX(R$4:R604)</f>
        <v>1.9075656212819299</v>
      </c>
      <c r="AC604" s="34">
        <f>MAX(S$4:S604)</f>
        <v>1.35899867745307</v>
      </c>
      <c r="AD604" s="35">
        <f t="shared" si="157"/>
        <v>-0.187750201866005</v>
      </c>
      <c r="AE604" s="35">
        <f t="shared" si="158"/>
        <v>-0.27013698122091745</v>
      </c>
      <c r="AF604" s="35">
        <f t="shared" si="159"/>
        <v>-0.1458862044248681</v>
      </c>
      <c r="AG604" s="35">
        <f t="shared" si="160"/>
        <v>-0.32411012681906759</v>
      </c>
      <c r="AH604" s="35">
        <f t="shared" si="160"/>
        <v>-0.19624883570531004</v>
      </c>
    </row>
    <row r="605" spans="1:34">
      <c r="A605" s="28">
        <v>44742</v>
      </c>
      <c r="B605" s="12">
        <f>[1]!thsiFinD("ths_int_chg_ratio_index",B$1,$A$4,$A605,101)</f>
        <v>-20.07327832927</v>
      </c>
      <c r="C605" s="12">
        <f>[1]!thsiFinD("ths_int_chg_ratio_index",C$1,$A$4,$A605,101)</f>
        <v>71.612465038264006</v>
      </c>
      <c r="D605" s="12">
        <f>[1]!thsiFinD("ths_int_chg_ratio_index",D$1,$A$4,$A605,101)</f>
        <v>8.4281482605970002</v>
      </c>
      <c r="E605" s="12">
        <f>[1]!thsiFinD("ths_int_chg_ratio_index",E$1,$A$4,$A605,101)</f>
        <v>83.811876698671</v>
      </c>
      <c r="F605" s="12">
        <f>[1]!thsiFinD("ths_adjustment_nvg_ratio_fund",F$1,$A$4,$A605,101)</f>
        <v>63.044812768569997</v>
      </c>
      <c r="G605" s="12">
        <f>[1]!thsiFinD("ths_adjustment_nvg_ratio_fund",G$1,$A$4,$A605,101)</f>
        <v>44.608399545970002</v>
      </c>
      <c r="H605" s="12">
        <f>[1]!thsiFinD("ths_adjustment_nvg_ratio_fund",H$1,$A$4,$A605,101)</f>
        <v>89.692307692308006</v>
      </c>
      <c r="I605" s="12">
        <f>[1]!thsiFinD("ths_adjustment_nvg_ratio_fund",I$1,$A$4,$A605,101)</f>
        <v>126.2890625</v>
      </c>
      <c r="J605" s="32">
        <f t="shared" si="154"/>
        <v>0.58426724271888753</v>
      </c>
      <c r="K605" s="45">
        <f t="shared" si="155"/>
        <v>0.35944802917065499</v>
      </c>
      <c r="L605" s="45">
        <f t="shared" si="156"/>
        <v>0.80908645626712006</v>
      </c>
      <c r="M605" s="32">
        <f>[1]!thsiFinD("ths_int_chg_ratio_index",M$1,$A$4,$A605,101)/100</f>
        <v>0.30576071218729001</v>
      </c>
      <c r="N605" s="32">
        <f>[1]!thsiFinD("ths_int_chg_ratio_index",N$1,$A$4,$A605,101)/100</f>
        <v>0.10753041497498</v>
      </c>
      <c r="O605" s="33">
        <f t="shared" si="149"/>
        <v>1.5842672427188875</v>
      </c>
      <c r="P605" s="33">
        <f t="shared" si="150"/>
        <v>1.359448029170655</v>
      </c>
      <c r="Q605" s="33">
        <f t="shared" si="151"/>
        <v>1.8090864562671201</v>
      </c>
      <c r="R605" s="33">
        <f t="shared" si="152"/>
        <v>1.3057607121872901</v>
      </c>
      <c r="S605" s="33">
        <f t="shared" si="153"/>
        <v>1.1075304149749801</v>
      </c>
      <c r="T605" s="32">
        <f t="shared" si="161"/>
        <v>1.8960893216078745E-2</v>
      </c>
      <c r="U605" s="32">
        <f t="shared" si="162"/>
        <v>1.8671854165059898E-2</v>
      </c>
      <c r="V605" s="32">
        <f t="shared" si="163"/>
        <v>1.9178201173232212E-2</v>
      </c>
      <c r="W605" s="32">
        <f t="shared" si="164"/>
        <v>1.2763803328132317E-2</v>
      </c>
      <c r="X605" s="32">
        <f t="shared" si="164"/>
        <v>1.3946434820275577E-2</v>
      </c>
      <c r="Y605" s="34">
        <f>MAX(O$4:O605)</f>
        <v>1.9141735637114377</v>
      </c>
      <c r="Z605" s="34">
        <f>MAX(P$4:P605)</f>
        <v>1.8284662292802096</v>
      </c>
      <c r="AA605" s="34">
        <f>MAX(Q$4:Q605)</f>
        <v>2.0782292813837224</v>
      </c>
      <c r="AB605" s="34">
        <f>MAX(R$4:R605)</f>
        <v>1.9075656212819299</v>
      </c>
      <c r="AC605" s="34">
        <f>MAX(S$4:S605)</f>
        <v>1.35899867745307</v>
      </c>
      <c r="AD605" s="35">
        <f t="shared" si="157"/>
        <v>-0.17234922017880483</v>
      </c>
      <c r="AE605" s="35">
        <f t="shared" si="158"/>
        <v>-0.2565090853738039</v>
      </c>
      <c r="AF605" s="35">
        <f t="shared" si="159"/>
        <v>-0.12950583822849526</v>
      </c>
      <c r="AG605" s="35">
        <f t="shared" si="160"/>
        <v>-0.31548320140630992</v>
      </c>
      <c r="AH605" s="35">
        <f t="shared" si="160"/>
        <v>-0.18503937248075342</v>
      </c>
    </row>
    <row r="606" spans="1:34">
      <c r="A606" s="28">
        <v>44743</v>
      </c>
      <c r="B606" s="12">
        <f>[1]!thsiFinD("ths_int_chg_ratio_index",B$1,$A$4,$A606,101)</f>
        <v>-21.020926297283001</v>
      </c>
      <c r="C606" s="12">
        <f>[1]!thsiFinD("ths_int_chg_ratio_index",C$1,$A$4,$A606,101)</f>
        <v>71.393516101234994</v>
      </c>
      <c r="D606" s="12">
        <f>[1]!thsiFinD("ths_int_chg_ratio_index",D$1,$A$4,$A606,101)</f>
        <v>6.7964508806995996</v>
      </c>
      <c r="E606" s="12">
        <f>[1]!thsiFinD("ths_int_chg_ratio_index",E$1,$A$4,$A606,101)</f>
        <v>82.019269589627996</v>
      </c>
      <c r="F606" s="12">
        <f>[1]!thsiFinD("ths_adjustment_nvg_ratio_fund",F$1,$A$4,$A606,101)</f>
        <v>63.781461019029997</v>
      </c>
      <c r="G606" s="12">
        <f>[1]!thsiFinD("ths_adjustment_nvg_ratio_fund",G$1,$A$4,$A606,101)</f>
        <v>43.984108967083003</v>
      </c>
      <c r="H606" s="12">
        <f>[1]!thsiFinD("ths_adjustment_nvg_ratio_fund",H$1,$A$4,$A606,101)</f>
        <v>90.230769230768999</v>
      </c>
      <c r="I606" s="12">
        <f>[1]!thsiFinD("ths_adjustment_nvg_ratio_fund",I$1,$A$4,$A606,101)</f>
        <v>127.578125</v>
      </c>
      <c r="J606" s="32">
        <f t="shared" si="154"/>
        <v>0.58095346811395199</v>
      </c>
      <c r="K606" s="45">
        <f t="shared" si="155"/>
        <v>0.34797077568569895</v>
      </c>
      <c r="L606" s="45">
        <f t="shared" si="156"/>
        <v>0.81393616054220497</v>
      </c>
      <c r="M606" s="32">
        <f>[1]!thsiFinD("ths_int_chg_ratio_index",M$1,$A$4,$A606,101)/100</f>
        <v>0.29379270430365001</v>
      </c>
      <c r="N606" s="32">
        <f>[1]!thsiFinD("ths_int_chg_ratio_index",N$1,$A$4,$A606,101)/100</f>
        <v>0.10345572302975001</v>
      </c>
      <c r="O606" s="33">
        <f t="shared" si="149"/>
        <v>1.5809534681139521</v>
      </c>
      <c r="P606" s="33">
        <f t="shared" si="150"/>
        <v>1.3479707756856989</v>
      </c>
      <c r="Q606" s="33">
        <f t="shared" si="151"/>
        <v>1.8139361605422049</v>
      </c>
      <c r="R606" s="33">
        <f t="shared" si="152"/>
        <v>1.2937927043036499</v>
      </c>
      <c r="S606" s="33">
        <f t="shared" si="153"/>
        <v>1.1034557230297499</v>
      </c>
      <c r="T606" s="32">
        <f t="shared" si="161"/>
        <v>-2.0916765275336147E-3</v>
      </c>
      <c r="U606" s="32">
        <f t="shared" si="162"/>
        <v>-8.4425834887986717E-3</v>
      </c>
      <c r="V606" s="32">
        <f t="shared" si="163"/>
        <v>2.6807476548642573E-3</v>
      </c>
      <c r="W606" s="32">
        <f t="shared" si="164"/>
        <v>-9.1655444768226069E-3</v>
      </c>
      <c r="X606" s="32">
        <f t="shared" si="164"/>
        <v>-3.6790790484270142E-3</v>
      </c>
      <c r="Y606" s="34">
        <f>MAX(O$4:O606)</f>
        <v>1.9141735637114377</v>
      </c>
      <c r="Z606" s="34">
        <f>MAX(P$4:P606)</f>
        <v>1.8284662292802096</v>
      </c>
      <c r="AA606" s="34">
        <f>MAX(Q$4:Q606)</f>
        <v>2.0782292813837224</v>
      </c>
      <c r="AB606" s="34">
        <f>MAX(R$4:R606)</f>
        <v>1.9075656212819299</v>
      </c>
      <c r="AC606" s="34">
        <f>MAX(S$4:S606)</f>
        <v>1.35899867745307</v>
      </c>
      <c r="AD606" s="35">
        <f t="shared" si="157"/>
        <v>-0.17408039788795171</v>
      </c>
      <c r="AE606" s="35">
        <f t="shared" si="158"/>
        <v>-0.26278606949369887</v>
      </c>
      <c r="AF606" s="35">
        <f t="shared" si="159"/>
        <v>-0.12717226304575324</v>
      </c>
      <c r="AG606" s="35">
        <f t="shared" si="160"/>
        <v>-0.32175717056895259</v>
      </c>
      <c r="AH606" s="35">
        <f t="shared" si="160"/>
        <v>-0.18803767705075247</v>
      </c>
    </row>
    <row r="607" spans="1:34">
      <c r="A607" s="28">
        <v>44746</v>
      </c>
      <c r="B607" s="12">
        <f>[1]!thsiFinD("ths_int_chg_ratio_index",B$1,$A$4,$A607,101)</f>
        <v>-21.403426419115</v>
      </c>
      <c r="C607" s="12">
        <f>[1]!thsiFinD("ths_int_chg_ratio_index",C$1,$A$4,$A607,101)</f>
        <v>66.084116405201001</v>
      </c>
      <c r="D607" s="12">
        <f>[1]!thsiFinD("ths_int_chg_ratio_index",D$1,$A$4,$A607,101)</f>
        <v>7.3908767808995997</v>
      </c>
      <c r="E607" s="12">
        <f>[1]!thsiFinD("ths_int_chg_ratio_index",E$1,$A$4,$A607,101)</f>
        <v>84.759235518956004</v>
      </c>
      <c r="F607" s="12">
        <f>[1]!thsiFinD("ths_adjustment_nvg_ratio_fund",F$1,$A$4,$A607,101)</f>
        <v>65.500306936770997</v>
      </c>
      <c r="G607" s="12">
        <f>[1]!thsiFinD("ths_adjustment_nvg_ratio_fund",G$1,$A$4,$A607,101)</f>
        <v>45.459704880817</v>
      </c>
      <c r="H607" s="12">
        <f>[1]!thsiFinD("ths_adjustment_nvg_ratio_fund",H$1,$A$4,$A607,101)</f>
        <v>100.46153846154</v>
      </c>
      <c r="I607" s="12">
        <f>[1]!thsiFinD("ths_adjustment_nvg_ratio_fund",I$1,$A$4,$A607,101)</f>
        <v>127.83203125</v>
      </c>
      <c r="J607" s="32">
        <f t="shared" si="154"/>
        <v>0.59510547976883699</v>
      </c>
      <c r="K607" s="45">
        <f t="shared" si="155"/>
        <v>0.34207700571485405</v>
      </c>
      <c r="L607" s="45">
        <f t="shared" si="156"/>
        <v>0.84813395382281997</v>
      </c>
      <c r="M607" s="32">
        <f>[1]!thsiFinD("ths_int_chg_ratio_index",M$1,$A$4,$A607,101)/100</f>
        <v>0.30863593569900999</v>
      </c>
      <c r="N607" s="32">
        <f>[1]!thsiFinD("ths_int_chg_ratio_index",N$1,$A$4,$A607,101)/100</f>
        <v>0.11243473029479001</v>
      </c>
      <c r="O607" s="33">
        <f t="shared" si="149"/>
        <v>1.5951054797688369</v>
      </c>
      <c r="P607" s="33">
        <f t="shared" si="150"/>
        <v>1.3420770057148541</v>
      </c>
      <c r="Q607" s="33">
        <f t="shared" si="151"/>
        <v>1.8481339538228201</v>
      </c>
      <c r="R607" s="33">
        <f t="shared" si="152"/>
        <v>1.30863593569901</v>
      </c>
      <c r="S607" s="33">
        <f t="shared" si="153"/>
        <v>1.1124347302947899</v>
      </c>
      <c r="T607" s="32">
        <f t="shared" si="161"/>
        <v>8.9515674814690804E-3</v>
      </c>
      <c r="U607" s="32">
        <f t="shared" si="162"/>
        <v>-4.3723277070651934E-3</v>
      </c>
      <c r="V607" s="32">
        <f t="shared" si="163"/>
        <v>1.8852809720929287E-2</v>
      </c>
      <c r="W607" s="32">
        <f t="shared" si="164"/>
        <v>1.1472650406812335E-2</v>
      </c>
      <c r="X607" s="32">
        <f t="shared" si="164"/>
        <v>8.1371704162143121E-3</v>
      </c>
      <c r="Y607" s="34">
        <f>MAX(O$4:O607)</f>
        <v>1.9141735637114377</v>
      </c>
      <c r="Z607" s="34">
        <f>MAX(P$4:P607)</f>
        <v>1.8284662292802096</v>
      </c>
      <c r="AA607" s="34">
        <f>MAX(Q$4:Q607)</f>
        <v>2.0782292813837224</v>
      </c>
      <c r="AB607" s="34">
        <f>MAX(R$4:R607)</f>
        <v>1.9075656212819299</v>
      </c>
      <c r="AC607" s="34">
        <f>MAX(S$4:S607)</f>
        <v>1.35899867745307</v>
      </c>
      <c r="AD607" s="35">
        <f t="shared" si="157"/>
        <v>-0.16668712283537757</v>
      </c>
      <c r="AE607" s="35">
        <f t="shared" si="158"/>
        <v>-0.26600941038808601</v>
      </c>
      <c r="AF607" s="35">
        <f t="shared" si="159"/>
        <v>-0.1107170078018056</v>
      </c>
      <c r="AG607" s="35">
        <f t="shared" si="160"/>
        <v>-0.31397592769596294</v>
      </c>
      <c r="AH607" s="35">
        <f t="shared" si="160"/>
        <v>-0.18143060125736921</v>
      </c>
    </row>
    <row r="608" spans="1:34">
      <c r="A608" s="28">
        <v>44747</v>
      </c>
      <c r="B608" s="12">
        <f>[1]!thsiFinD("ths_int_chg_ratio_index",B$1,$A$4,$A608,101)</f>
        <v>-22.066480281052002</v>
      </c>
      <c r="C608" s="12">
        <f>[1]!thsiFinD("ths_int_chg_ratio_index",C$1,$A$4,$A608,101)</f>
        <v>66.385451260929003</v>
      </c>
      <c r="D608" s="12">
        <f>[1]!thsiFinD("ths_int_chg_ratio_index",D$1,$A$4,$A608,101)</f>
        <v>6.9828837898591001</v>
      </c>
      <c r="E608" s="12">
        <f>[1]!thsiFinD("ths_int_chg_ratio_index",E$1,$A$4,$A608,101)</f>
        <v>84.296056006742006</v>
      </c>
      <c r="F608" s="12">
        <f>[1]!thsiFinD("ths_adjustment_nvg_ratio_fund",F$1,$A$4,$A608,101)</f>
        <v>64.518109269489997</v>
      </c>
      <c r="G608" s="12">
        <f>[1]!thsiFinD("ths_adjustment_nvg_ratio_fund",G$1,$A$4,$A608,101)</f>
        <v>44.040862656073003</v>
      </c>
      <c r="H608" s="12">
        <f>[1]!thsiFinD("ths_adjustment_nvg_ratio_fund",H$1,$A$4,$A608,101)</f>
        <v>102.69230769231</v>
      </c>
      <c r="I608" s="12">
        <f>[1]!thsiFinD("ths_adjustment_nvg_ratio_fund",I$1,$A$4,$A608,101)</f>
        <v>125.9375</v>
      </c>
      <c r="J608" s="32">
        <f t="shared" si="154"/>
        <v>0.59098336299293885</v>
      </c>
      <c r="K608" s="45">
        <f t="shared" si="155"/>
        <v>0.33899477694119523</v>
      </c>
      <c r="L608" s="45">
        <f t="shared" si="156"/>
        <v>0.84297194904468253</v>
      </c>
      <c r="M608" s="32">
        <f>[1]!thsiFinD("ths_int_chg_ratio_index",M$1,$A$4,$A608,101)/100</f>
        <v>0.29947989836510003</v>
      </c>
      <c r="N608" s="32">
        <f>[1]!thsiFinD("ths_int_chg_ratio_index",N$1,$A$4,$A608,101)/100</f>
        <v>0.11073886320846001</v>
      </c>
      <c r="O608" s="33">
        <f t="shared" si="149"/>
        <v>1.5909833629929389</v>
      </c>
      <c r="P608" s="33">
        <f t="shared" si="150"/>
        <v>1.3389947769411952</v>
      </c>
      <c r="Q608" s="33">
        <f t="shared" si="151"/>
        <v>1.8429719490446825</v>
      </c>
      <c r="R608" s="33">
        <f t="shared" si="152"/>
        <v>1.2994798983650999</v>
      </c>
      <c r="S608" s="33">
        <f t="shared" si="153"/>
        <v>1.11073886320846</v>
      </c>
      <c r="T608" s="32">
        <f t="shared" si="161"/>
        <v>-2.5842283335992811E-3</v>
      </c>
      <c r="U608" s="32">
        <f t="shared" si="162"/>
        <v>-2.296610969813262E-3</v>
      </c>
      <c r="V608" s="32">
        <f t="shared" si="163"/>
        <v>-2.793090169389556E-3</v>
      </c>
      <c r="W608" s="32">
        <f t="shared" si="164"/>
        <v>-6.9966268571246548E-3</v>
      </c>
      <c r="X608" s="32">
        <f t="shared" si="164"/>
        <v>-1.5244643484660925E-3</v>
      </c>
      <c r="Y608" s="34">
        <f>MAX(O$4:O608)</f>
        <v>1.9141735637114377</v>
      </c>
      <c r="Z608" s="34">
        <f>MAX(P$4:P608)</f>
        <v>1.8284662292802096</v>
      </c>
      <c r="AA608" s="34">
        <f>MAX(Q$4:Q608)</f>
        <v>2.0782292813837224</v>
      </c>
      <c r="AB608" s="34">
        <f>MAX(R$4:R608)</f>
        <v>1.9075656212819299</v>
      </c>
      <c r="AC608" s="34">
        <f>MAX(S$4:S608)</f>
        <v>1.35899867745307</v>
      </c>
      <c r="AD608" s="35">
        <f t="shared" si="157"/>
        <v>-0.1688405935832995</v>
      </c>
      <c r="AE608" s="35">
        <f t="shared" si="158"/>
        <v>-0.2676951012279285</v>
      </c>
      <c r="AF608" s="35">
        <f t="shared" si="159"/>
        <v>-0.1132008553851197</v>
      </c>
      <c r="AG608" s="35">
        <f t="shared" si="160"/>
        <v>-0.31877578214487934</v>
      </c>
      <c r="AH608" s="35">
        <f t="shared" si="160"/>
        <v>-0.18267848112249763</v>
      </c>
    </row>
    <row r="609" spans="1:34">
      <c r="A609" s="28">
        <v>44748</v>
      </c>
      <c r="B609" s="12">
        <f>[1]!thsiFinD("ths_int_chg_ratio_index",B$1,$A$4,$A609,101)</f>
        <v>-22.13282010971</v>
      </c>
      <c r="C609" s="12">
        <f>[1]!thsiFinD("ths_int_chg_ratio_index",C$1,$A$4,$A609,101)</f>
        <v>71.200553017621004</v>
      </c>
      <c r="D609" s="12">
        <f>[1]!thsiFinD("ths_int_chg_ratio_index",D$1,$A$4,$A609,101)</f>
        <v>8.0438773887115005</v>
      </c>
      <c r="E609" s="12">
        <f>[1]!thsiFinD("ths_int_chg_ratio_index",E$1,$A$4,$A609,101)</f>
        <v>82.941360997550007</v>
      </c>
      <c r="F609" s="12">
        <f>[1]!thsiFinD("ths_adjustment_nvg_ratio_fund",F$1,$A$4,$A609,101)</f>
        <v>63.904235727440003</v>
      </c>
      <c r="G609" s="12">
        <f>[1]!thsiFinD("ths_adjustment_nvg_ratio_fund",G$1,$A$4,$A609,101)</f>
        <v>44.665153234960002</v>
      </c>
      <c r="H609" s="12">
        <f>[1]!thsiFinD("ths_adjustment_nvg_ratio_fund",H$1,$A$4,$A609,101)</f>
        <v>98.230769230768999</v>
      </c>
      <c r="I609" s="12">
        <f>[1]!thsiFinD("ths_adjustment_nvg_ratio_fund",I$1,$A$4,$A609,101)</f>
        <v>127.578125</v>
      </c>
      <c r="J609" s="32">
        <f t="shared" si="154"/>
        <v>0.59303906810917695</v>
      </c>
      <c r="K609" s="45">
        <f t="shared" si="155"/>
        <v>0.35013242823543128</v>
      </c>
      <c r="L609" s="45">
        <f t="shared" si="156"/>
        <v>0.83594570798292256</v>
      </c>
      <c r="M609" s="32">
        <f>[1]!thsiFinD("ths_int_chg_ratio_index",M$1,$A$4,$A609,101)/100</f>
        <v>0.29613619232811</v>
      </c>
      <c r="N609" s="32">
        <f>[1]!thsiFinD("ths_int_chg_ratio_index",N$1,$A$4,$A609,101)/100</f>
        <v>9.4603620203619995E-2</v>
      </c>
      <c r="O609" s="33">
        <f t="shared" si="149"/>
        <v>1.5930390681091771</v>
      </c>
      <c r="P609" s="33">
        <f t="shared" si="150"/>
        <v>1.3501324282354312</v>
      </c>
      <c r="Q609" s="33">
        <f t="shared" si="151"/>
        <v>1.8359457079829227</v>
      </c>
      <c r="R609" s="33">
        <f t="shared" si="152"/>
        <v>1.2961361923281101</v>
      </c>
      <c r="S609" s="33">
        <f t="shared" si="153"/>
        <v>1.09460362020362</v>
      </c>
      <c r="T609" s="32">
        <f t="shared" si="161"/>
        <v>1.2920971796781533E-3</v>
      </c>
      <c r="U609" s="32">
        <f t="shared" si="162"/>
        <v>8.3179198948624133E-3</v>
      </c>
      <c r="V609" s="32">
        <f t="shared" si="163"/>
        <v>-3.8124514404042076E-3</v>
      </c>
      <c r="W609" s="32">
        <f t="shared" si="164"/>
        <v>-2.5731110124879164E-3</v>
      </c>
      <c r="X609" s="32">
        <f t="shared" si="164"/>
        <v>-1.4526585446224538E-2</v>
      </c>
      <c r="Y609" s="34">
        <f>MAX(O$4:O609)</f>
        <v>1.9141735637114377</v>
      </c>
      <c r="Z609" s="34">
        <f>MAX(P$4:P609)</f>
        <v>1.8284662292802096</v>
      </c>
      <c r="AA609" s="34">
        <f>MAX(Q$4:Q609)</f>
        <v>2.0782292813837224</v>
      </c>
      <c r="AB609" s="34">
        <f>MAX(R$4:R609)</f>
        <v>1.9075656212819299</v>
      </c>
      <c r="AC609" s="34">
        <f>MAX(S$4:S609)</f>
        <v>1.35899867745307</v>
      </c>
      <c r="AD609" s="35">
        <f t="shared" si="157"/>
        <v>-0.16776665485840536</v>
      </c>
      <c r="AE609" s="35">
        <f t="shared" si="158"/>
        <v>-0.26160384774132706</v>
      </c>
      <c r="AF609" s="35">
        <f t="shared" si="159"/>
        <v>-0.11658173406135586</v>
      </c>
      <c r="AG609" s="35">
        <f t="shared" si="160"/>
        <v>-0.32052864768181577</v>
      </c>
      <c r="AH609" s="35">
        <f t="shared" si="160"/>
        <v>-0.1945513720035098</v>
      </c>
    </row>
    <row r="610" spans="1:34">
      <c r="A610" s="28">
        <v>44749</v>
      </c>
      <c r="B610" s="12">
        <f>[1]!thsiFinD("ths_int_chg_ratio_index",B$1,$A$4,$A610,101)</f>
        <v>-21.497664643629999</v>
      </c>
      <c r="C610" s="12">
        <f>[1]!thsiFinD("ths_int_chg_ratio_index",C$1,$A$4,$A610,101)</f>
        <v>71.118558094856994</v>
      </c>
      <c r="D610" s="12">
        <f>[1]!thsiFinD("ths_int_chg_ratio_index",D$1,$A$4,$A610,101)</f>
        <v>9.0171511215687996</v>
      </c>
      <c r="E610" s="12">
        <f>[1]!thsiFinD("ths_int_chg_ratio_index",E$1,$A$4,$A610,101)</f>
        <v>86.823226606923996</v>
      </c>
      <c r="F610" s="12">
        <f>[1]!thsiFinD("ths_adjustment_nvg_ratio_fund",F$1,$A$4,$A610,101)</f>
        <v>68.139963167586998</v>
      </c>
      <c r="G610" s="12">
        <f>[1]!thsiFinD("ths_adjustment_nvg_ratio_fund",G$1,$A$4,$A610,101)</f>
        <v>48.467650397276003</v>
      </c>
      <c r="H610" s="12">
        <f>[1]!thsiFinD("ths_adjustment_nvg_ratio_fund",H$1,$A$4,$A610,101)</f>
        <v>103.84615384615</v>
      </c>
      <c r="I610" s="12">
        <f>[1]!thsiFinD("ths_adjustment_nvg_ratio_fund",I$1,$A$4,$A610,101)</f>
        <v>130.9765625</v>
      </c>
      <c r="J610" s="32">
        <f t="shared" si="154"/>
        <v>0.62111450136341606</v>
      </c>
      <c r="K610" s="45">
        <f t="shared" si="155"/>
        <v>0.36365317794929952</v>
      </c>
      <c r="L610" s="45">
        <f t="shared" si="156"/>
        <v>0.8785758247775326</v>
      </c>
      <c r="M610" s="32">
        <f>[1]!thsiFinD("ths_int_chg_ratio_index",M$1,$A$4,$A610,101)/100</f>
        <v>0.30510168866832998</v>
      </c>
      <c r="N610" s="32">
        <f>[1]!thsiFinD("ths_int_chg_ratio_index",N$1,$A$4,$A610,101)/100</f>
        <v>9.9681502102663994E-2</v>
      </c>
      <c r="O610" s="33">
        <f t="shared" si="149"/>
        <v>1.6211145013634161</v>
      </c>
      <c r="P610" s="33">
        <f t="shared" si="150"/>
        <v>1.3636531779492995</v>
      </c>
      <c r="Q610" s="33">
        <f t="shared" si="151"/>
        <v>1.8785758247775326</v>
      </c>
      <c r="R610" s="33">
        <f t="shared" si="152"/>
        <v>1.30510168866833</v>
      </c>
      <c r="S610" s="33">
        <f t="shared" si="153"/>
        <v>1.099681502102664</v>
      </c>
      <c r="T610" s="32">
        <f t="shared" si="161"/>
        <v>1.7623819664110529E-2</v>
      </c>
      <c r="U610" s="32">
        <f t="shared" si="162"/>
        <v>1.0014387797158131E-2</v>
      </c>
      <c r="V610" s="32">
        <f t="shared" si="163"/>
        <v>2.3219704487583037E-2</v>
      </c>
      <c r="W610" s="32">
        <f t="shared" si="164"/>
        <v>6.9170943557375075E-3</v>
      </c>
      <c r="X610" s="32">
        <f t="shared" si="164"/>
        <v>4.6390143475858459E-3</v>
      </c>
      <c r="Y610" s="34">
        <f>MAX(O$4:O610)</f>
        <v>1.9141735637114377</v>
      </c>
      <c r="Z610" s="34">
        <f>MAX(P$4:P610)</f>
        <v>1.8284662292802096</v>
      </c>
      <c r="AA610" s="34">
        <f>MAX(Q$4:Q610)</f>
        <v>2.0782292813837224</v>
      </c>
      <c r="AB610" s="34">
        <f>MAX(R$4:R610)</f>
        <v>1.9075656212819299</v>
      </c>
      <c r="AC610" s="34">
        <f>MAX(S$4:S610)</f>
        <v>1.35899867745307</v>
      </c>
      <c r="AD610" s="35">
        <f t="shared" si="157"/>
        <v>-0.15309952446517039</v>
      </c>
      <c r="AE610" s="35">
        <f t="shared" si="158"/>
        <v>-0.25420926232467933</v>
      </c>
      <c r="AF610" s="35">
        <f t="shared" si="159"/>
        <v>-9.6069022987327446E-2</v>
      </c>
      <c r="AG610" s="35">
        <f t="shared" si="160"/>
        <v>-0.31582868022581034</v>
      </c>
      <c r="AH610" s="35">
        <f t="shared" si="160"/>
        <v>-0.19081488426199067</v>
      </c>
    </row>
    <row r="611" spans="1:34">
      <c r="A611" s="28">
        <v>44750</v>
      </c>
      <c r="B611" s="12">
        <f>[1]!thsiFinD("ths_int_chg_ratio_index",B$1,$A$4,$A611,101)</f>
        <v>-21.083005526906</v>
      </c>
      <c r="C611" s="12">
        <f>[1]!thsiFinD("ths_int_chg_ratio_index",C$1,$A$4,$A611,101)</f>
        <v>71.910597241896994</v>
      </c>
      <c r="D611" s="12">
        <f>[1]!thsiFinD("ths_int_chg_ratio_index",D$1,$A$4,$A611,101)</f>
        <v>8.2667809721734002</v>
      </c>
      <c r="E611" s="12">
        <f>[1]!thsiFinD("ths_int_chg_ratio_index",E$1,$A$4,$A611,101)</f>
        <v>84.077353671821996</v>
      </c>
      <c r="F611" s="12">
        <f>[1]!thsiFinD("ths_adjustment_nvg_ratio_fund",F$1,$A$4,$A611,101)</f>
        <v>64.333947206874996</v>
      </c>
      <c r="G611" s="12">
        <f>[1]!thsiFinD("ths_adjustment_nvg_ratio_fund",G$1,$A$4,$A611,101)</f>
        <v>46.765039727582</v>
      </c>
      <c r="H611" s="12">
        <f>[1]!thsiFinD("ths_adjustment_nvg_ratio_fund",H$1,$A$4,$A611,101)</f>
        <v>106.76923076923001</v>
      </c>
      <c r="I611" s="12">
        <f>[1]!thsiFinD("ths_adjustment_nvg_ratio_fund",I$1,$A$4,$A611,101)</f>
        <v>129.23828125</v>
      </c>
      <c r="J611" s="32">
        <f t="shared" si="154"/>
        <v>0.61284778164084175</v>
      </c>
      <c r="K611" s="45">
        <f t="shared" si="155"/>
        <v>0.35792931589746602</v>
      </c>
      <c r="L611" s="45">
        <f t="shared" si="156"/>
        <v>0.86776624738421759</v>
      </c>
      <c r="M611" s="32">
        <f>[1]!thsiFinD("ths_int_chg_ratio_index",M$1,$A$4,$A611,101)/100</f>
        <v>0.29587692361837997</v>
      </c>
      <c r="N611" s="32">
        <f>[1]!thsiFinD("ths_int_chg_ratio_index",N$1,$A$4,$A611,101)/100</f>
        <v>9.4928642969837995E-2</v>
      </c>
      <c r="O611" s="33">
        <f t="shared" si="149"/>
        <v>1.6128477816408417</v>
      </c>
      <c r="P611" s="33">
        <f t="shared" si="150"/>
        <v>1.3579293158974659</v>
      </c>
      <c r="Q611" s="33">
        <f t="shared" si="151"/>
        <v>1.8677662473842176</v>
      </c>
      <c r="R611" s="33">
        <f t="shared" si="152"/>
        <v>1.29587692361838</v>
      </c>
      <c r="S611" s="33">
        <f t="shared" si="153"/>
        <v>1.0949286429698379</v>
      </c>
      <c r="T611" s="32">
        <f t="shared" si="161"/>
        <v>-5.0994052027920622E-3</v>
      </c>
      <c r="U611" s="32">
        <f t="shared" si="162"/>
        <v>-4.1974470814062359E-3</v>
      </c>
      <c r="V611" s="32">
        <f t="shared" si="163"/>
        <v>-5.7541341960978265E-3</v>
      </c>
      <c r="W611" s="32">
        <f t="shared" si="164"/>
        <v>-7.0682347054217276E-3</v>
      </c>
      <c r="X611" s="32">
        <f t="shared" si="164"/>
        <v>-4.3220324464294801E-3</v>
      </c>
      <c r="Y611" s="34">
        <f>MAX(O$4:O611)</f>
        <v>1.9141735637114377</v>
      </c>
      <c r="Z611" s="34">
        <f>MAX(P$4:P611)</f>
        <v>1.8284662292802096</v>
      </c>
      <c r="AA611" s="34">
        <f>MAX(Q$4:Q611)</f>
        <v>2.0782292813837224</v>
      </c>
      <c r="AB611" s="34">
        <f>MAX(R$4:R611)</f>
        <v>1.9075656212819299</v>
      </c>
      <c r="AC611" s="34">
        <f>MAX(S$4:S611)</f>
        <v>1.35899867745307</v>
      </c>
      <c r="AD611" s="35">
        <f t="shared" si="157"/>
        <v>-0.15741821315635973</v>
      </c>
      <c r="AE611" s="35">
        <f t="shared" si="158"/>
        <v>-0.25733967947987446</v>
      </c>
      <c r="AF611" s="35">
        <f t="shared" si="159"/>
        <v>-0.10127036313306814</v>
      </c>
      <c r="AG611" s="35">
        <f t="shared" si="160"/>
        <v>-0.32066456369269247</v>
      </c>
      <c r="AH611" s="35">
        <f t="shared" si="160"/>
        <v>-0.19431220858737819</v>
      </c>
    </row>
    <row r="612" spans="1:34">
      <c r="A612" s="28">
        <v>44753</v>
      </c>
      <c r="B612" s="12">
        <f>[1]!thsiFinD("ths_int_chg_ratio_index",B$1,$A$4,$A612,101)</f>
        <v>-22.715578321509</v>
      </c>
      <c r="C612" s="12">
        <f>[1]!thsiFinD("ths_int_chg_ratio_index",C$1,$A$4,$A612,101)</f>
        <v>67.367602296507997</v>
      </c>
      <c r="D612" s="12">
        <f>[1]!thsiFinD("ths_int_chg_ratio_index",D$1,$A$4,$A612,101)</f>
        <v>6.0251534877006998</v>
      </c>
      <c r="E612" s="12">
        <f>[1]!thsiFinD("ths_int_chg_ratio_index",E$1,$A$4,$A612,101)</f>
        <v>80.306881960979993</v>
      </c>
      <c r="F612" s="12">
        <f>[1]!thsiFinD("ths_adjustment_nvg_ratio_fund",F$1,$A$4,$A612,101)</f>
        <v>65.070595457335997</v>
      </c>
      <c r="G612" s="12">
        <f>[1]!thsiFinD("ths_adjustment_nvg_ratio_fund",G$1,$A$4,$A612,101)</f>
        <v>44.892167990918999</v>
      </c>
      <c r="H612" s="12">
        <f>[1]!thsiFinD("ths_adjustment_nvg_ratio_fund",H$1,$A$4,$A612,101)</f>
        <v>110.76923076923001</v>
      </c>
      <c r="I612" s="12">
        <f>[1]!thsiFinD("ths_adjustment_nvg_ratio_fund",I$1,$A$4,$A612,101)</f>
        <v>121.591796875</v>
      </c>
      <c r="J612" s="32">
        <f t="shared" si="154"/>
        <v>0.59163481314520583</v>
      </c>
      <c r="K612" s="45">
        <f t="shared" si="155"/>
        <v>0.32746014855919925</v>
      </c>
      <c r="L612" s="45">
        <f t="shared" si="156"/>
        <v>0.85580947773121252</v>
      </c>
      <c r="M612" s="32">
        <f>[1]!thsiFinD("ths_int_chg_ratio_index",M$1,$A$4,$A612,101)/100</f>
        <v>0.27608148389298004</v>
      </c>
      <c r="N612" s="32">
        <f>[1]!thsiFinD("ths_int_chg_ratio_index",N$1,$A$4,$A612,101)/100</f>
        <v>7.7493792564952008E-2</v>
      </c>
      <c r="O612" s="33">
        <f t="shared" si="149"/>
        <v>1.5916348131452058</v>
      </c>
      <c r="P612" s="33">
        <f t="shared" si="150"/>
        <v>1.3274601485591992</v>
      </c>
      <c r="Q612" s="33">
        <f t="shared" si="151"/>
        <v>1.8558094777312126</v>
      </c>
      <c r="R612" s="33">
        <f t="shared" si="152"/>
        <v>1.2760814838929799</v>
      </c>
      <c r="S612" s="33">
        <f t="shared" si="153"/>
        <v>1.0774937925649519</v>
      </c>
      <c r="T612" s="32">
        <f t="shared" si="161"/>
        <v>-1.3152492589260212E-2</v>
      </c>
      <c r="U612" s="32">
        <f t="shared" si="162"/>
        <v>-2.2437962699206726E-2</v>
      </c>
      <c r="V612" s="32">
        <f t="shared" si="163"/>
        <v>-6.4016413562191232E-3</v>
      </c>
      <c r="W612" s="32">
        <f t="shared" si="164"/>
        <v>-1.5275709725678821E-2</v>
      </c>
      <c r="X612" s="32">
        <f t="shared" si="164"/>
        <v>-1.5923275472633946E-2</v>
      </c>
      <c r="Y612" s="34">
        <f>MAX(O$4:O612)</f>
        <v>1.9141735637114377</v>
      </c>
      <c r="Z612" s="34">
        <f>MAX(P$4:P612)</f>
        <v>1.8284662292802096</v>
      </c>
      <c r="AA612" s="34">
        <f>MAX(Q$4:Q612)</f>
        <v>2.0782292813837224</v>
      </c>
      <c r="AB612" s="34">
        <f>MAX(R$4:R612)</f>
        <v>1.9075656212819299</v>
      </c>
      <c r="AC612" s="34">
        <f>MAX(S$4:S612)</f>
        <v>1.35899867745307</v>
      </c>
      <c r="AD612" s="35">
        <f t="shared" si="157"/>
        <v>-0.16850026386366634</v>
      </c>
      <c r="AE612" s="35">
        <f t="shared" si="158"/>
        <v>-0.27400346404988596</v>
      </c>
      <c r="AF612" s="35">
        <f t="shared" si="159"/>
        <v>-0.10702370794449523</v>
      </c>
      <c r="AG612" s="35">
        <f t="shared" si="160"/>
        <v>-0.33104189462409028</v>
      </c>
      <c r="AH612" s="35">
        <f t="shared" si="160"/>
        <v>-0.20714139723497949</v>
      </c>
    </row>
    <row r="613" spans="1:34">
      <c r="A613" s="28">
        <v>44754</v>
      </c>
      <c r="B613" s="12">
        <f>[1]!thsiFinD("ths_int_chg_ratio_index",B$1,$A$4,$A613,101)</f>
        <v>-24.174243167008001</v>
      </c>
      <c r="C613" s="12">
        <f>[1]!thsiFinD("ths_int_chg_ratio_index",C$1,$A$4,$A613,101)</f>
        <v>61.200757302013997</v>
      </c>
      <c r="D613" s="12">
        <f>[1]!thsiFinD("ths_int_chg_ratio_index",D$1,$A$4,$A613,101)</f>
        <v>2.8946869317699</v>
      </c>
      <c r="E613" s="12">
        <f>[1]!thsiFinD("ths_int_chg_ratio_index",E$1,$A$4,$A613,101)</f>
        <v>76.214966348933004</v>
      </c>
      <c r="F613" s="12">
        <f>[1]!thsiFinD("ths_adjustment_nvg_ratio_fund",F$1,$A$4,$A613,101)</f>
        <v>61.817065684469</v>
      </c>
      <c r="G613" s="12">
        <f>[1]!thsiFinD("ths_adjustment_nvg_ratio_fund",G$1,$A$4,$A613,101)</f>
        <v>41.373439273552997</v>
      </c>
      <c r="H613" s="12">
        <f>[1]!thsiFinD("ths_adjustment_nvg_ratio_fund",H$1,$A$4,$A613,101)</f>
        <v>105.53846153846</v>
      </c>
      <c r="I613" s="12">
        <f>[1]!thsiFinD("ths_adjustment_nvg_ratio_fund",I$1,$A$4,$A613,101)</f>
        <v>116.25</v>
      </c>
      <c r="J613" s="32">
        <f t="shared" si="154"/>
        <v>0.55139391739023857</v>
      </c>
      <c r="K613" s="45">
        <f t="shared" si="155"/>
        <v>0.29034041853927223</v>
      </c>
      <c r="L613" s="45">
        <f t="shared" si="156"/>
        <v>0.81244741624120498</v>
      </c>
      <c r="M613" s="32">
        <f>[1]!thsiFinD("ths_int_chg_ratio_index",M$1,$A$4,$A613,101)/100</f>
        <v>0.24145747729199002</v>
      </c>
      <c r="N613" s="32">
        <f>[1]!thsiFinD("ths_int_chg_ratio_index",N$1,$A$4,$A613,101)/100</f>
        <v>6.6603733427252995E-2</v>
      </c>
      <c r="O613" s="33">
        <f t="shared" si="149"/>
        <v>1.5513939173902385</v>
      </c>
      <c r="P613" s="33">
        <f t="shared" si="150"/>
        <v>1.2903404185392722</v>
      </c>
      <c r="Q613" s="33">
        <f t="shared" si="151"/>
        <v>1.812447416241205</v>
      </c>
      <c r="R613" s="33">
        <f t="shared" si="152"/>
        <v>1.24145747729199</v>
      </c>
      <c r="S613" s="33">
        <f t="shared" si="153"/>
        <v>1.0666037334272529</v>
      </c>
      <c r="T613" s="32">
        <f t="shared" si="161"/>
        <v>-2.5282744146220337E-2</v>
      </c>
      <c r="U613" s="32">
        <f t="shared" si="162"/>
        <v>-2.7962971287850857E-2</v>
      </c>
      <c r="V613" s="32">
        <f t="shared" si="163"/>
        <v>-2.3365578207424131E-2</v>
      </c>
      <c r="W613" s="32">
        <f t="shared" si="164"/>
        <v>-2.7133068724860321E-2</v>
      </c>
      <c r="X613" s="32">
        <f t="shared" si="164"/>
        <v>-1.0106841647575027E-2</v>
      </c>
      <c r="Y613" s="34">
        <f>MAX(O$4:O613)</f>
        <v>1.9141735637114377</v>
      </c>
      <c r="Z613" s="34">
        <f>MAX(P$4:P613)</f>
        <v>1.8284662292802096</v>
      </c>
      <c r="AA613" s="34">
        <f>MAX(Q$4:Q613)</f>
        <v>2.0782292813837224</v>
      </c>
      <c r="AB613" s="34">
        <f>MAX(R$4:R613)</f>
        <v>1.9075656212819299</v>
      </c>
      <c r="AC613" s="34">
        <f>MAX(S$4:S613)</f>
        <v>1.35899867745307</v>
      </c>
      <c r="AD613" s="35">
        <f t="shared" si="157"/>
        <v>-0.18952285895005094</v>
      </c>
      <c r="AE613" s="35">
        <f t="shared" si="158"/>
        <v>-0.2943044843397381</v>
      </c>
      <c r="AF613" s="35">
        <f t="shared" si="159"/>
        <v>-0.12788861533389384</v>
      </c>
      <c r="AG613" s="35">
        <f t="shared" si="160"/>
        <v>-0.34919278087130723</v>
      </c>
      <c r="AH613" s="35">
        <f t="shared" si="160"/>
        <v>-0.21515469358204309</v>
      </c>
    </row>
    <row r="614" spans="1:34">
      <c r="A614" s="28">
        <v>44755</v>
      </c>
      <c r="B614" s="12">
        <f>[1]!thsiFinD("ths_int_chg_ratio_index",B$1,$A$4,$A614,101)</f>
        <v>-23.369867569884999</v>
      </c>
      <c r="C614" s="12">
        <f>[1]!thsiFinD("ths_int_chg_ratio_index",C$1,$A$4,$A614,101)</f>
        <v>59.102760980451002</v>
      </c>
      <c r="D614" s="12">
        <f>[1]!thsiFinD("ths_int_chg_ratio_index",D$1,$A$4,$A614,101)</f>
        <v>3.2428401662647</v>
      </c>
      <c r="E614" s="12">
        <f>[1]!thsiFinD("ths_int_chg_ratio_index",E$1,$A$4,$A614,101)</f>
        <v>79.459090016652993</v>
      </c>
      <c r="F614" s="12">
        <f>[1]!thsiFinD("ths_adjustment_nvg_ratio_fund",F$1,$A$4,$A614,101)</f>
        <v>63.290362185390002</v>
      </c>
      <c r="G614" s="12">
        <f>[1]!thsiFinD("ths_adjustment_nvg_ratio_fund",G$1,$A$4,$A614,101)</f>
        <v>42.451759364358999</v>
      </c>
      <c r="H614" s="12">
        <f>[1]!thsiFinD("ths_adjustment_nvg_ratio_fund",H$1,$A$4,$A614,101)</f>
        <v>107.53846153846</v>
      </c>
      <c r="I614" s="12">
        <f>[1]!thsiFinD("ths_adjustment_nvg_ratio_fund",I$1,$A$4,$A614,101)</f>
        <v>116.123046875</v>
      </c>
      <c r="J614" s="32">
        <f t="shared" si="154"/>
        <v>0.55979806694586598</v>
      </c>
      <c r="K614" s="45">
        <f t="shared" si="155"/>
        <v>0.29608705898370924</v>
      </c>
      <c r="L614" s="45">
        <f t="shared" si="156"/>
        <v>0.82350907490802261</v>
      </c>
      <c r="M614" s="32">
        <f>[1]!thsiFinD("ths_int_chg_ratio_index",M$1,$A$4,$A614,101)/100</f>
        <v>0.24661841062023998</v>
      </c>
      <c r="N614" s="32">
        <f>[1]!thsiFinD("ths_int_chg_ratio_index",N$1,$A$4,$A614,101)/100</f>
        <v>6.9186042989927005E-2</v>
      </c>
      <c r="O614" s="33">
        <f t="shared" si="149"/>
        <v>1.559798066945866</v>
      </c>
      <c r="P614" s="33">
        <f t="shared" si="150"/>
        <v>1.2960870589837092</v>
      </c>
      <c r="Q614" s="33">
        <f t="shared" si="151"/>
        <v>1.8235090749080225</v>
      </c>
      <c r="R614" s="33">
        <f t="shared" si="152"/>
        <v>1.24661841062024</v>
      </c>
      <c r="S614" s="33">
        <f t="shared" si="153"/>
        <v>1.0691860429899269</v>
      </c>
      <c r="T614" s="32">
        <f t="shared" si="161"/>
        <v>5.4171603107513455E-3</v>
      </c>
      <c r="U614" s="32">
        <f t="shared" si="162"/>
        <v>4.4535847764441971E-3</v>
      </c>
      <c r="V614" s="32">
        <f t="shared" si="163"/>
        <v>6.1031611552946341E-3</v>
      </c>
      <c r="W614" s="32">
        <f t="shared" si="164"/>
        <v>4.1571567473319693E-3</v>
      </c>
      <c r="X614" s="32">
        <f t="shared" si="164"/>
        <v>2.4210580572190388E-3</v>
      </c>
      <c r="Y614" s="34">
        <f>MAX(O$4:O614)</f>
        <v>1.9141735637114377</v>
      </c>
      <c r="Z614" s="34">
        <f>MAX(P$4:P614)</f>
        <v>1.8284662292802096</v>
      </c>
      <c r="AA614" s="34">
        <f>MAX(Q$4:Q614)</f>
        <v>2.0782292813837224</v>
      </c>
      <c r="AB614" s="34">
        <f>MAX(R$4:R614)</f>
        <v>1.9075656212819299</v>
      </c>
      <c r="AC614" s="34">
        <f>MAX(S$4:S614)</f>
        <v>1.35899867745307</v>
      </c>
      <c r="AD614" s="35">
        <f t="shared" si="157"/>
        <v>-0.18513237434878393</v>
      </c>
      <c r="AE614" s="35">
        <f t="shared" si="158"/>
        <v>-0.29116160953438863</v>
      </c>
      <c r="AF614" s="35">
        <f t="shared" si="159"/>
        <v>-0.12256597900790933</v>
      </c>
      <c r="AG614" s="35">
        <f t="shared" si="160"/>
        <v>-0.34648727324909401</v>
      </c>
      <c r="AH614" s="35">
        <f t="shared" si="160"/>
        <v>-0.21325453752926937</v>
      </c>
    </row>
    <row r="615" spans="1:34">
      <c r="A615" s="28">
        <v>44756</v>
      </c>
      <c r="B615" s="12">
        <f>[1]!thsiFinD("ths_int_chg_ratio_index",B$1,$A$4,$A615,101)</f>
        <v>-21.824242126283</v>
      </c>
      <c r="C615" s="12">
        <f>[1]!thsiFinD("ths_int_chg_ratio_index",C$1,$A$4,$A615,101)</f>
        <v>60.622355697788002</v>
      </c>
      <c r="D615" s="12">
        <f>[1]!thsiFinD("ths_int_chg_ratio_index",D$1,$A$4,$A615,101)</f>
        <v>5.5979101783876004</v>
      </c>
      <c r="E615" s="12">
        <f>[1]!thsiFinD("ths_int_chg_ratio_index",E$1,$A$4,$A615,101)</f>
        <v>84.851802462961004</v>
      </c>
      <c r="F615" s="12">
        <f>[1]!thsiFinD("ths_adjustment_nvg_ratio_fund",F$1,$A$4,$A615,101)</f>
        <v>67.833026396562005</v>
      </c>
      <c r="G615" s="12">
        <f>[1]!thsiFinD("ths_adjustment_nvg_ratio_fund",G$1,$A$4,$A615,101)</f>
        <v>47.162315550511003</v>
      </c>
      <c r="H615" s="12">
        <f>[1]!thsiFinD("ths_adjustment_nvg_ratio_fund",H$1,$A$4,$A615,101)</f>
        <v>107.38461538462001</v>
      </c>
      <c r="I615" s="12">
        <f>[1]!thsiFinD("ths_adjustment_nvg_ratio_fund",I$1,$A$4,$A615,101)</f>
        <v>117.32421875</v>
      </c>
      <c r="J615" s="32">
        <f t="shared" si="154"/>
        <v>0.58619000286818324</v>
      </c>
      <c r="K615" s="45">
        <f t="shared" si="155"/>
        <v>0.323119565532134</v>
      </c>
      <c r="L615" s="45">
        <f t="shared" si="156"/>
        <v>0.84926044020423253</v>
      </c>
      <c r="M615" s="32">
        <f>[1]!thsiFinD("ths_int_chg_ratio_index",M$1,$A$4,$A615,101)/100</f>
        <v>0.27614962502823004</v>
      </c>
      <c r="N615" s="32">
        <f>[1]!thsiFinD("ths_int_chg_ratio_index",N$1,$A$4,$A615,101)/100</f>
        <v>7.0693925678725997E-2</v>
      </c>
      <c r="O615" s="33">
        <f t="shared" si="149"/>
        <v>1.5861900028681832</v>
      </c>
      <c r="P615" s="33">
        <f t="shared" si="150"/>
        <v>1.3231195655321339</v>
      </c>
      <c r="Q615" s="33">
        <f t="shared" si="151"/>
        <v>1.8492604402042325</v>
      </c>
      <c r="R615" s="33">
        <f t="shared" si="152"/>
        <v>1.27614962502823</v>
      </c>
      <c r="S615" s="33">
        <f t="shared" si="153"/>
        <v>1.070693925678726</v>
      </c>
      <c r="T615" s="32">
        <f t="shared" si="161"/>
        <v>1.6920097852149318E-2</v>
      </c>
      <c r="U615" s="32">
        <f t="shared" si="162"/>
        <v>2.0857014473720126E-2</v>
      </c>
      <c r="V615" s="32">
        <f t="shared" si="163"/>
        <v>1.412187394653297E-2</v>
      </c>
      <c r="W615" s="32">
        <f t="shared" si="164"/>
        <v>2.3689056856858848E-2</v>
      </c>
      <c r="X615" s="32">
        <f t="shared" si="164"/>
        <v>1.410308990362763E-3</v>
      </c>
      <c r="Y615" s="34">
        <f>MAX(O$4:O615)</f>
        <v>1.9141735637114377</v>
      </c>
      <c r="Z615" s="34">
        <f>MAX(P$4:P615)</f>
        <v>1.8284662292802096</v>
      </c>
      <c r="AA615" s="34">
        <f>MAX(Q$4:Q615)</f>
        <v>2.0782292813837224</v>
      </c>
      <c r="AB615" s="34">
        <f>MAX(R$4:R615)</f>
        <v>1.9075656212819299</v>
      </c>
      <c r="AC615" s="34">
        <f>MAX(S$4:S615)</f>
        <v>1.35899867745307</v>
      </c>
      <c r="AD615" s="35">
        <f t="shared" si="157"/>
        <v>-0.17134473438621689</v>
      </c>
      <c r="AE615" s="35">
        <f t="shared" si="158"/>
        <v>-0.27637735696491883</v>
      </c>
      <c r="AF615" s="35">
        <f t="shared" si="159"/>
        <v>-0.11017496636705948</v>
      </c>
      <c r="AG615" s="35">
        <f t="shared" si="160"/>
        <v>-0.33100617310841085</v>
      </c>
      <c r="AH615" s="35">
        <f t="shared" si="160"/>
        <v>-0.21214498333041976</v>
      </c>
    </row>
    <row r="616" spans="1:34">
      <c r="A616" s="28">
        <v>44757</v>
      </c>
      <c r="B616" s="12">
        <f>[1]!thsiFinD("ths_int_chg_ratio_index",B$1,$A$4,$A616,101)</f>
        <v>-22.168706507799001</v>
      </c>
      <c r="C616" s="12">
        <f>[1]!thsiFinD("ths_int_chg_ratio_index",C$1,$A$4,$A616,101)</f>
        <v>60.374042526738997</v>
      </c>
      <c r="D616" s="12">
        <f>[1]!thsiFinD("ths_int_chg_ratio_index",D$1,$A$4,$A616,101)</f>
        <v>5.1522501101769</v>
      </c>
      <c r="E616" s="12">
        <f>[1]!thsiFinD("ths_int_chg_ratio_index",E$1,$A$4,$A616,101)</f>
        <v>80.601100290418998</v>
      </c>
      <c r="F616" s="12">
        <f>[1]!thsiFinD("ths_adjustment_nvg_ratio_fund",F$1,$A$4,$A616,101)</f>
        <v>70.288520564763999</v>
      </c>
      <c r="G616" s="12">
        <f>[1]!thsiFinD("ths_adjustment_nvg_ratio_fund",G$1,$A$4,$A616,101)</f>
        <v>48.240635641316999</v>
      </c>
      <c r="H616" s="12">
        <f>[1]!thsiFinD("ths_adjustment_nvg_ratio_fund",H$1,$A$4,$A616,101)</f>
        <v>104.61538461537999</v>
      </c>
      <c r="I616" s="12">
        <f>[1]!thsiFinD("ths_adjustment_nvg_ratio_fund",I$1,$A$4,$A616,101)</f>
        <v>117.998046875</v>
      </c>
      <c r="J616" s="32">
        <f t="shared" si="154"/>
        <v>0.58137659264499608</v>
      </c>
      <c r="K616" s="45">
        <f t="shared" si="155"/>
        <v>0.30989671604883973</v>
      </c>
      <c r="L616" s="45">
        <f t="shared" si="156"/>
        <v>0.85285646924115244</v>
      </c>
      <c r="M616" s="32">
        <f>[1]!thsiFinD("ths_int_chg_ratio_index",M$1,$A$4,$A616,101)/100</f>
        <v>0.26018641537546</v>
      </c>
      <c r="N616" s="32">
        <f>[1]!thsiFinD("ths_int_chg_ratio_index",N$1,$A$4,$A616,101)/100</f>
        <v>5.2540579652031995E-2</v>
      </c>
      <c r="O616" s="33">
        <f t="shared" si="149"/>
        <v>1.5813765926449961</v>
      </c>
      <c r="P616" s="33">
        <f t="shared" si="150"/>
        <v>1.3098967160488397</v>
      </c>
      <c r="Q616" s="33">
        <f t="shared" si="151"/>
        <v>1.8528564692411524</v>
      </c>
      <c r="R616" s="33">
        <f t="shared" si="152"/>
        <v>1.2601864153754601</v>
      </c>
      <c r="S616" s="33">
        <f t="shared" si="153"/>
        <v>1.052540579652032</v>
      </c>
      <c r="T616" s="32">
        <f t="shared" si="161"/>
        <v>-3.0345735469795576E-3</v>
      </c>
      <c r="U616" s="32">
        <f t="shared" si="162"/>
        <v>-9.9936920500274251E-3</v>
      </c>
      <c r="V616" s="32">
        <f t="shared" si="163"/>
        <v>1.944576847446422E-3</v>
      </c>
      <c r="W616" s="32">
        <f t="shared" si="164"/>
        <v>-1.2508885588096152E-2</v>
      </c>
      <c r="X616" s="32">
        <f t="shared" si="164"/>
        <v>-1.6954748309780943E-2</v>
      </c>
      <c r="Y616" s="34">
        <f>MAX(O$4:O616)</f>
        <v>1.9141735637114377</v>
      </c>
      <c r="Z616" s="34">
        <f>MAX(P$4:P616)</f>
        <v>1.8284662292802096</v>
      </c>
      <c r="AA616" s="34">
        <f>MAX(Q$4:Q616)</f>
        <v>2.0782292813837224</v>
      </c>
      <c r="AB616" s="34">
        <f>MAX(R$4:R616)</f>
        <v>1.9075656212819299</v>
      </c>
      <c r="AC616" s="34">
        <f>MAX(S$4:S616)</f>
        <v>1.35899867745307</v>
      </c>
      <c r="AD616" s="35">
        <f t="shared" si="157"/>
        <v>-0.17385934973481376</v>
      </c>
      <c r="AE616" s="35">
        <f t="shared" si="158"/>
        <v>-0.28360901881983835</v>
      </c>
      <c r="AF616" s="35">
        <f t="shared" si="159"/>
        <v>-0.1084446332083786</v>
      </c>
      <c r="AG616" s="35">
        <f t="shared" si="160"/>
        <v>-0.33937454034814041</v>
      </c>
      <c r="AH616" s="35">
        <f t="shared" si="160"/>
        <v>-0.22550286684265075</v>
      </c>
    </row>
    <row r="617" spans="1:34">
      <c r="A617" s="28">
        <v>44760</v>
      </c>
      <c r="B617" s="12">
        <f>[1]!thsiFinD("ths_int_chg_ratio_index",B$1,$A$4,$A617,101)</f>
        <v>-20.604308265417998</v>
      </c>
      <c r="C617" s="12">
        <f>[1]!thsiFinD("ths_int_chg_ratio_index",C$1,$A$4,$A617,101)</f>
        <v>59.543703350945002</v>
      </c>
      <c r="D617" s="12">
        <f>[1]!thsiFinD("ths_int_chg_ratio_index",D$1,$A$4,$A617,101)</f>
        <v>4.8648584508308996</v>
      </c>
      <c r="E617" s="12">
        <f>[1]!thsiFinD("ths_int_chg_ratio_index",E$1,$A$4,$A617,101)</f>
        <v>83.638491767077994</v>
      </c>
      <c r="F617" s="12">
        <f>[1]!thsiFinD("ths_adjustment_nvg_ratio_fund",F$1,$A$4,$A617,101)</f>
        <v>71.516267648864002</v>
      </c>
      <c r="G617" s="12">
        <f>[1]!thsiFinD("ths_adjustment_nvg_ratio_fund",G$1,$A$4,$A617,101)</f>
        <v>48.864926220203998</v>
      </c>
      <c r="H617" s="12">
        <f>[1]!thsiFinD("ths_adjustment_nvg_ratio_fund",H$1,$A$4,$A617,101)</f>
        <v>105.23076923076999</v>
      </c>
      <c r="I617" s="12">
        <f>[1]!thsiFinD("ths_adjustment_nvg_ratio_fund",I$1,$A$4,$A617,101)</f>
        <v>120.029296875</v>
      </c>
      <c r="J617" s="32">
        <f t="shared" si="154"/>
        <v>0.59135500659784235</v>
      </c>
      <c r="K617" s="45">
        <f t="shared" si="155"/>
        <v>0.31860686325858972</v>
      </c>
      <c r="L617" s="45">
        <f t="shared" si="156"/>
        <v>0.86410314993709503</v>
      </c>
      <c r="M617" s="32">
        <f>[1]!thsiFinD("ths_int_chg_ratio_index",M$1,$A$4,$A617,101)/100</f>
        <v>0.26615076886076999</v>
      </c>
      <c r="N617" s="32">
        <f>[1]!thsiFinD("ths_int_chg_ratio_index",N$1,$A$4,$A617,101)/100</f>
        <v>6.5559961690981994E-2</v>
      </c>
      <c r="O617" s="33">
        <f t="shared" si="149"/>
        <v>1.5913550065978423</v>
      </c>
      <c r="P617" s="33">
        <f t="shared" si="150"/>
        <v>1.3186068632585897</v>
      </c>
      <c r="Q617" s="33">
        <f t="shared" si="151"/>
        <v>1.864103149937095</v>
      </c>
      <c r="R617" s="33">
        <f t="shared" si="152"/>
        <v>1.26615076886077</v>
      </c>
      <c r="S617" s="33">
        <f t="shared" si="153"/>
        <v>1.0655599616909819</v>
      </c>
      <c r="T617" s="32">
        <f t="shared" si="161"/>
        <v>6.3099542507811801E-3</v>
      </c>
      <c r="U617" s="32">
        <f t="shared" si="162"/>
        <v>6.6494915996302417E-3</v>
      </c>
      <c r="V617" s="32">
        <f t="shared" si="163"/>
        <v>6.0699146872120746E-3</v>
      </c>
      <c r="W617" s="32">
        <f t="shared" si="164"/>
        <v>4.7329136487579415E-3</v>
      </c>
      <c r="X617" s="32">
        <f t="shared" si="164"/>
        <v>1.2369482270464305E-2</v>
      </c>
      <c r="Y617" s="34">
        <f>MAX(O$4:O617)</f>
        <v>1.9141735637114377</v>
      </c>
      <c r="Z617" s="34">
        <f>MAX(P$4:P617)</f>
        <v>1.8284662292802096</v>
      </c>
      <c r="AA617" s="34">
        <f>MAX(Q$4:Q617)</f>
        <v>2.0782292813837224</v>
      </c>
      <c r="AB617" s="34">
        <f>MAX(R$4:R617)</f>
        <v>1.9075656212819299</v>
      </c>
      <c r="AC617" s="34">
        <f>MAX(S$4:S617)</f>
        <v>1.35899867745307</v>
      </c>
      <c r="AD617" s="35">
        <f t="shared" si="157"/>
        <v>-0.16864644002692974</v>
      </c>
      <c r="AE617" s="35">
        <f t="shared" si="158"/>
        <v>-0.27884538300843009</v>
      </c>
      <c r="AF617" s="35">
        <f t="shared" si="159"/>
        <v>-0.10303296819302743</v>
      </c>
      <c r="AG617" s="35">
        <f t="shared" si="160"/>
        <v>-0.33624785709343707</v>
      </c>
      <c r="AH617" s="35">
        <f t="shared" si="160"/>
        <v>-0.21592273828553554</v>
      </c>
    </row>
    <row r="618" spans="1:34">
      <c r="A618" s="28">
        <v>44761</v>
      </c>
      <c r="B618" s="12">
        <f>[1]!thsiFinD("ths_int_chg_ratio_index",B$1,$A$4,$A618,101)</f>
        <v>-19.382291297835</v>
      </c>
      <c r="C618" s="12">
        <f>[1]!thsiFinD("ths_int_chg_ratio_index",C$1,$A$4,$A618,101)</f>
        <v>58.254664438722003</v>
      </c>
      <c r="D618" s="12">
        <f>[1]!thsiFinD("ths_int_chg_ratio_index",D$1,$A$4,$A618,101)</f>
        <v>4.1314732995241998</v>
      </c>
      <c r="E618" s="12">
        <f>[1]!thsiFinD("ths_int_chg_ratio_index",E$1,$A$4,$A618,101)</f>
        <v>79.365332563774999</v>
      </c>
      <c r="F618" s="12">
        <f>[1]!thsiFinD("ths_adjustment_nvg_ratio_fund",F$1,$A$4,$A618,101)</f>
        <v>70.227133210559003</v>
      </c>
      <c r="G618" s="12">
        <f>[1]!thsiFinD("ths_adjustment_nvg_ratio_fund",G$1,$A$4,$A618,101)</f>
        <v>48.240635641316999</v>
      </c>
      <c r="H618" s="12">
        <f>[1]!thsiFinD("ths_adjustment_nvg_ratio_fund",H$1,$A$4,$A618,101)</f>
        <v>105.46153846154</v>
      </c>
      <c r="I618" s="12">
        <f>[1]!thsiFinD("ths_adjustment_nvg_ratio_fund",I$1,$A$4,$A618,101)</f>
        <v>119.74609375</v>
      </c>
      <c r="J618" s="32">
        <f t="shared" si="154"/>
        <v>0.58255572508450282</v>
      </c>
      <c r="K618" s="45">
        <f t="shared" si="155"/>
        <v>0.3059229475104655</v>
      </c>
      <c r="L618" s="45">
        <f t="shared" si="156"/>
        <v>0.85918850265854008</v>
      </c>
      <c r="M618" s="32">
        <f>[1]!thsiFinD("ths_int_chg_ratio_index",M$1,$A$4,$A618,101)/100</f>
        <v>0.25008373440795001</v>
      </c>
      <c r="N618" s="32">
        <f>[1]!thsiFinD("ths_int_chg_ratio_index",N$1,$A$4,$A618,101)/100</f>
        <v>6.2149410653251996E-2</v>
      </c>
      <c r="O618" s="33">
        <f t="shared" si="149"/>
        <v>1.5825557250845028</v>
      </c>
      <c r="P618" s="33">
        <f t="shared" si="150"/>
        <v>1.3059229475104654</v>
      </c>
      <c r="Q618" s="33">
        <f t="shared" si="151"/>
        <v>1.8591885026585402</v>
      </c>
      <c r="R618" s="33">
        <f t="shared" si="152"/>
        <v>1.2500837344079501</v>
      </c>
      <c r="S618" s="33">
        <f t="shared" si="153"/>
        <v>1.0621494106532521</v>
      </c>
      <c r="T618" s="32">
        <f t="shared" si="161"/>
        <v>-5.529427108883489E-3</v>
      </c>
      <c r="U618" s="32">
        <f t="shared" si="162"/>
        <v>-9.6191792273697674E-3</v>
      </c>
      <c r="V618" s="32">
        <f t="shared" si="163"/>
        <v>-2.6364674501626606E-3</v>
      </c>
      <c r="W618" s="32">
        <f t="shared" si="164"/>
        <v>-1.2689669230526501E-2</v>
      </c>
      <c r="X618" s="32">
        <f t="shared" si="164"/>
        <v>-3.2007124519932706E-3</v>
      </c>
      <c r="Y618" s="34">
        <f>MAX(O$4:O618)</f>
        <v>1.9141735637114377</v>
      </c>
      <c r="Z618" s="34">
        <f>MAX(P$4:P618)</f>
        <v>1.8284662292802096</v>
      </c>
      <c r="AA618" s="34">
        <f>MAX(Q$4:Q618)</f>
        <v>2.0782292813837224</v>
      </c>
      <c r="AB618" s="34">
        <f>MAX(R$4:R618)</f>
        <v>1.9075656212819299</v>
      </c>
      <c r="AC618" s="34">
        <f>MAX(S$4:S618)</f>
        <v>1.35899867745307</v>
      </c>
      <c r="AD618" s="35">
        <f t="shared" si="157"/>
        <v>-0.17324334893851157</v>
      </c>
      <c r="AE618" s="35">
        <f t="shared" si="158"/>
        <v>-0.28578229851991721</v>
      </c>
      <c r="AF618" s="35">
        <f t="shared" si="159"/>
        <v>-0.10539779257625559</v>
      </c>
      <c r="AG618" s="35">
        <f t="shared" si="160"/>
        <v>-0.34467065223797444</v>
      </c>
      <c r="AH618" s="35">
        <f t="shared" si="160"/>
        <v>-0.21843234414042978</v>
      </c>
    </row>
    <row r="619" spans="1:34">
      <c r="A619" s="28">
        <v>44762</v>
      </c>
      <c r="B619" s="12">
        <f>[1]!thsiFinD("ths_int_chg_ratio_index",B$1,$A$4,$A619,101)</f>
        <v>-18.258292946369998</v>
      </c>
      <c r="C619" s="12">
        <f>[1]!thsiFinD("ths_int_chg_ratio_index",C$1,$A$4,$A619,101)</f>
        <v>59.781468418182001</v>
      </c>
      <c r="D619" s="12">
        <f>[1]!thsiFinD("ths_int_chg_ratio_index",D$1,$A$4,$A619,101)</f>
        <v>5.8646589849756996</v>
      </c>
      <c r="E619" s="12">
        <f>[1]!thsiFinD("ths_int_chg_ratio_index",E$1,$A$4,$A619,101)</f>
        <v>80.008467575677997</v>
      </c>
      <c r="F619" s="12">
        <f>[1]!thsiFinD("ths_adjustment_nvg_ratio_fund",F$1,$A$4,$A619,101)</f>
        <v>73.542050337630002</v>
      </c>
      <c r="G619" s="12">
        <f>[1]!thsiFinD("ths_adjustment_nvg_ratio_fund",G$1,$A$4,$A619,101)</f>
        <v>49.035187287173997</v>
      </c>
      <c r="H619" s="12">
        <f>[1]!thsiFinD("ths_adjustment_nvg_ratio_fund",H$1,$A$4,$A619,101)</f>
        <v>102.30769230769</v>
      </c>
      <c r="I619" s="12">
        <f>[1]!thsiFinD("ths_adjustment_nvg_ratio_fund",I$1,$A$4,$A619,101)</f>
        <v>119.90234375</v>
      </c>
      <c r="J619" s="32">
        <f t="shared" si="154"/>
        <v>0.5902294696436996</v>
      </c>
      <c r="K619" s="45">
        <f t="shared" si="155"/>
        <v>0.31849075508116426</v>
      </c>
      <c r="L619" s="45">
        <f t="shared" si="156"/>
        <v>0.861968184206235</v>
      </c>
      <c r="M619" s="32">
        <f>[1]!thsiFinD("ths_int_chg_ratio_index",M$1,$A$4,$A619,101)/100</f>
        <v>0.26370159853042002</v>
      </c>
      <c r="N619" s="32">
        <f>[1]!thsiFinD("ths_int_chg_ratio_index",N$1,$A$4,$A619,101)/100</f>
        <v>6.7943208628340995E-2</v>
      </c>
      <c r="O619" s="33">
        <f t="shared" si="149"/>
        <v>1.5902294696436996</v>
      </c>
      <c r="P619" s="33">
        <f t="shared" si="150"/>
        <v>1.3184907550811642</v>
      </c>
      <c r="Q619" s="33">
        <f t="shared" si="151"/>
        <v>1.861968184206235</v>
      </c>
      <c r="R619" s="33">
        <f t="shared" si="152"/>
        <v>1.2637015985304201</v>
      </c>
      <c r="S619" s="33">
        <f t="shared" si="153"/>
        <v>1.0679432086283409</v>
      </c>
      <c r="T619" s="32">
        <f t="shared" si="161"/>
        <v>4.8489569356473528E-3</v>
      </c>
      <c r="U619" s="32">
        <f t="shared" si="162"/>
        <v>9.6236976267682905E-3</v>
      </c>
      <c r="V619" s="32">
        <f t="shared" si="163"/>
        <v>1.495104742590625E-3</v>
      </c>
      <c r="W619" s="32">
        <f t="shared" si="164"/>
        <v>1.0893561565233467E-2</v>
      </c>
      <c r="X619" s="32">
        <f t="shared" si="164"/>
        <v>5.454786225909114E-3</v>
      </c>
      <c r="Y619" s="34">
        <f>MAX(O$4:O619)</f>
        <v>1.9141735637114377</v>
      </c>
      <c r="Z619" s="34">
        <f>MAX(P$4:P619)</f>
        <v>1.8284662292802096</v>
      </c>
      <c r="AA619" s="34">
        <f>MAX(Q$4:Q619)</f>
        <v>2.0782292813837224</v>
      </c>
      <c r="AB619" s="34">
        <f>MAX(R$4:R619)</f>
        <v>1.9075656212819299</v>
      </c>
      <c r="AC619" s="34">
        <f>MAX(S$4:S619)</f>
        <v>1.35899867745307</v>
      </c>
      <c r="AD619" s="35">
        <f t="shared" si="157"/>
        <v>-0.16923444154125444</v>
      </c>
      <c r="AE619" s="35">
        <f t="shared" si="158"/>
        <v>-0.27890888332118735</v>
      </c>
      <c r="AF619" s="35">
        <f t="shared" si="159"/>
        <v>-0.10406026857320427</v>
      </c>
      <c r="AG619" s="35">
        <f t="shared" si="160"/>
        <v>-0.33753178164262454</v>
      </c>
      <c r="AH619" s="35">
        <f t="shared" si="160"/>
        <v>-0.21416905965663091</v>
      </c>
    </row>
    <row r="620" spans="1:34">
      <c r="A620" s="28">
        <v>44763</v>
      </c>
      <c r="B620" s="12">
        <f>[1]!thsiFinD("ths_int_chg_ratio_index",B$1,$A$4,$A620,101)</f>
        <v>-18.879466096767999</v>
      </c>
      <c r="C620" s="12">
        <f>[1]!thsiFinD("ths_int_chg_ratio_index",C$1,$A$4,$A620,101)</f>
        <v>64.071097997858999</v>
      </c>
      <c r="D620" s="12">
        <f>[1]!thsiFinD("ths_int_chg_ratio_index",D$1,$A$4,$A620,101)</f>
        <v>7.0296906004117998</v>
      </c>
      <c r="E620" s="12">
        <f>[1]!thsiFinD("ths_int_chg_ratio_index",E$1,$A$4,$A620,101)</f>
        <v>78.980583515888995</v>
      </c>
      <c r="F620" s="12">
        <f>[1]!thsiFinD("ths_adjustment_nvg_ratio_fund",F$1,$A$4,$A620,101)</f>
        <v>70.165745856353993</v>
      </c>
      <c r="G620" s="12">
        <f>[1]!thsiFinD("ths_adjustment_nvg_ratio_fund",G$1,$A$4,$A620,101)</f>
        <v>48.808172531215</v>
      </c>
      <c r="H620" s="12">
        <f>[1]!thsiFinD("ths_adjustment_nvg_ratio_fund",H$1,$A$4,$A620,101)</f>
        <v>101.30769230769</v>
      </c>
      <c r="I620" s="12">
        <f>[1]!thsiFinD("ths_adjustment_nvg_ratio_fund",I$1,$A$4,$A620,101)</f>
        <v>118.59375</v>
      </c>
      <c r="J620" s="32">
        <f t="shared" si="154"/>
        <v>0.58759658339081355</v>
      </c>
      <c r="K620" s="45">
        <f t="shared" si="155"/>
        <v>0.32800476504347947</v>
      </c>
      <c r="L620" s="45">
        <f t="shared" si="156"/>
        <v>0.84718840173814758</v>
      </c>
      <c r="M620" s="32">
        <f>[1]!thsiFinD("ths_int_chg_ratio_index",M$1,$A$4,$A620,101)/100</f>
        <v>0.27035948603790999</v>
      </c>
      <c r="N620" s="32">
        <f>[1]!thsiFinD("ths_int_chg_ratio_index",N$1,$A$4,$A620,101)/100</f>
        <v>5.6382536687071001E-2</v>
      </c>
      <c r="O620" s="33">
        <f t="shared" si="149"/>
        <v>1.5875965833908134</v>
      </c>
      <c r="P620" s="33">
        <f t="shared" si="150"/>
        <v>1.3280047650434794</v>
      </c>
      <c r="Q620" s="33">
        <f t="shared" si="151"/>
        <v>1.8471884017381477</v>
      </c>
      <c r="R620" s="33">
        <f t="shared" si="152"/>
        <v>1.2703594860379099</v>
      </c>
      <c r="S620" s="33">
        <f t="shared" si="153"/>
        <v>1.0563825366870709</v>
      </c>
      <c r="T620" s="32">
        <f t="shared" si="161"/>
        <v>-1.6556643573434338E-3</v>
      </c>
      <c r="U620" s="32">
        <f t="shared" si="162"/>
        <v>7.2158336534786649E-3</v>
      </c>
      <c r="V620" s="32">
        <f t="shared" si="163"/>
        <v>-7.9377202002987035E-3</v>
      </c>
      <c r="W620" s="32">
        <f t="shared" si="164"/>
        <v>5.2685598524464528E-3</v>
      </c>
      <c r="X620" s="32">
        <f t="shared" si="164"/>
        <v>-1.0825174829397932E-2</v>
      </c>
      <c r="Y620" s="34">
        <f>MAX(O$4:O620)</f>
        <v>1.9141735637114377</v>
      </c>
      <c r="Z620" s="34">
        <f>MAX(P$4:P620)</f>
        <v>1.8284662292802096</v>
      </c>
      <c r="AA620" s="34">
        <f>MAX(Q$4:Q620)</f>
        <v>2.0782292813837224</v>
      </c>
      <c r="AB620" s="34">
        <f>MAX(R$4:R620)</f>
        <v>1.9075656212819299</v>
      </c>
      <c r="AC620" s="34">
        <f>MAX(S$4:S620)</f>
        <v>1.35899867745307</v>
      </c>
      <c r="AD620" s="35">
        <f t="shared" si="157"/>
        <v>-0.17060991046570306</v>
      </c>
      <c r="AE620" s="35">
        <f t="shared" si="158"/>
        <v>-0.27370560977423186</v>
      </c>
      <c r="AF620" s="35">
        <f t="shared" si="159"/>
        <v>-0.11117198747760093</v>
      </c>
      <c r="AG620" s="35">
        <f t="shared" si="160"/>
        <v>-0.33404152818386512</v>
      </c>
      <c r="AH620" s="35">
        <f t="shared" si="160"/>
        <v>-0.22267581697219807</v>
      </c>
    </row>
    <row r="621" spans="1:34">
      <c r="A621" s="28">
        <v>44764</v>
      </c>
      <c r="B621" s="12">
        <f>[1]!thsiFinD("ths_int_chg_ratio_index",B$1,$A$4,$A621,101)</f>
        <v>-19.586376144262001</v>
      </c>
      <c r="C621" s="12">
        <f>[1]!thsiFinD("ths_int_chg_ratio_index",C$1,$A$4,$A621,101)</f>
        <v>61.697084905646001</v>
      </c>
      <c r="D621" s="12">
        <f>[1]!thsiFinD("ths_int_chg_ratio_index",D$1,$A$4,$A621,101)</f>
        <v>6.3988724785565001</v>
      </c>
      <c r="E621" s="12">
        <f>[1]!thsiFinD("ths_int_chg_ratio_index",E$1,$A$4,$A621,101)</f>
        <v>78.605495154758998</v>
      </c>
      <c r="F621" s="12">
        <f>[1]!thsiFinD("ths_adjustment_nvg_ratio_fund",F$1,$A$4,$A621,101)</f>
        <v>70.227133210559003</v>
      </c>
      <c r="G621" s="12">
        <f>[1]!thsiFinD("ths_adjustment_nvg_ratio_fund",G$1,$A$4,$A621,101)</f>
        <v>48.240635641316999</v>
      </c>
      <c r="H621" s="12">
        <f>[1]!thsiFinD("ths_adjustment_nvg_ratio_fund",H$1,$A$4,$A621,101)</f>
        <v>98.846153846153996</v>
      </c>
      <c r="I621" s="12">
        <f>[1]!thsiFinD("ths_adjustment_nvg_ratio_fund",I$1,$A$4,$A621,101)</f>
        <v>117.451171875</v>
      </c>
      <c r="J621" s="32">
        <f t="shared" si="154"/>
        <v>0.57735021370966189</v>
      </c>
      <c r="K621" s="45">
        <f t="shared" si="155"/>
        <v>0.31778769098674875</v>
      </c>
      <c r="L621" s="45">
        <f t="shared" si="156"/>
        <v>0.83691273643257502</v>
      </c>
      <c r="M621" s="32">
        <f>[1]!thsiFinD("ths_int_chg_ratio_index",M$1,$A$4,$A621,101)/100</f>
        <v>0.26043981827726997</v>
      </c>
      <c r="N621" s="32">
        <f>[1]!thsiFinD("ths_int_chg_ratio_index",N$1,$A$4,$A621,101)/100</f>
        <v>5.4410059380913006E-2</v>
      </c>
      <c r="O621" s="33">
        <f t="shared" si="149"/>
        <v>1.577350213709662</v>
      </c>
      <c r="P621" s="33">
        <f t="shared" si="150"/>
        <v>1.3177876909867487</v>
      </c>
      <c r="Q621" s="33">
        <f t="shared" si="151"/>
        <v>1.836912736432575</v>
      </c>
      <c r="R621" s="33">
        <f t="shared" si="152"/>
        <v>1.26043981827727</v>
      </c>
      <c r="S621" s="33">
        <f t="shared" si="153"/>
        <v>1.0544100593809129</v>
      </c>
      <c r="T621" s="32">
        <f t="shared" si="161"/>
        <v>-6.4540134366295465E-3</v>
      </c>
      <c r="U621" s="32">
        <f t="shared" si="162"/>
        <v>-7.69355225649071E-3</v>
      </c>
      <c r="V621" s="32">
        <f t="shared" si="163"/>
        <v>-5.5628680300848776E-3</v>
      </c>
      <c r="W621" s="32">
        <f t="shared" si="164"/>
        <v>-7.8085517285961803E-3</v>
      </c>
      <c r="X621" s="32">
        <f t="shared" si="164"/>
        <v>-1.8671998425342506E-3</v>
      </c>
      <c r="Y621" s="34">
        <f>MAX(O$4:O621)</f>
        <v>1.9141735637114377</v>
      </c>
      <c r="Z621" s="34">
        <f>MAX(P$4:P621)</f>
        <v>1.8284662292802096</v>
      </c>
      <c r="AA621" s="34">
        <f>MAX(Q$4:Q621)</f>
        <v>2.0782292813837224</v>
      </c>
      <c r="AB621" s="34">
        <f>MAX(R$4:R621)</f>
        <v>1.9075656212819299</v>
      </c>
      <c r="AC621" s="34">
        <f>MAX(S$4:S621)</f>
        <v>1.35899867745307</v>
      </c>
      <c r="AD621" s="35">
        <f t="shared" si="157"/>
        <v>-0.17596280524776486</v>
      </c>
      <c r="AE621" s="35">
        <f t="shared" si="158"/>
        <v>-0.27929339361902983</v>
      </c>
      <c r="AF621" s="35">
        <f t="shared" si="159"/>
        <v>-0.11611642041270565</v>
      </c>
      <c r="AG621" s="35">
        <f t="shared" si="160"/>
        <v>-0.33924169936013826</v>
      </c>
      <c r="AH621" s="35">
        <f t="shared" si="160"/>
        <v>-0.22412723656434563</v>
      </c>
    </row>
    <row r="622" spans="1:34">
      <c r="A622" s="28">
        <v>44767</v>
      </c>
      <c r="B622" s="12">
        <f>[1]!thsiFinD("ths_int_chg_ratio_index",B$1,$A$4,$A622,101)</f>
        <v>-21.258153735892002</v>
      </c>
      <c r="C622" s="12">
        <f>[1]!thsiFinD("ths_int_chg_ratio_index",C$1,$A$4,$A622,101)</f>
        <v>59.716576272653001</v>
      </c>
      <c r="D622" s="12">
        <f>[1]!thsiFinD("ths_int_chg_ratio_index",D$1,$A$4,$A622,101)</f>
        <v>5.2992213378648003</v>
      </c>
      <c r="E622" s="12">
        <f>[1]!thsiFinD("ths_int_chg_ratio_index",E$1,$A$4,$A622,101)</f>
        <v>76.260661072011999</v>
      </c>
      <c r="F622" s="12">
        <f>[1]!thsiFinD("ths_adjustment_nvg_ratio_fund",F$1,$A$4,$A622,101)</f>
        <v>66.236955187231004</v>
      </c>
      <c r="G622" s="12">
        <f>[1]!thsiFinD("ths_adjustment_nvg_ratio_fund",G$1,$A$4,$A622,101)</f>
        <v>45.913734392736004</v>
      </c>
      <c r="H622" s="12">
        <f>[1]!thsiFinD("ths_adjustment_nvg_ratio_fund",H$1,$A$4,$A622,101)</f>
        <v>95</v>
      </c>
      <c r="I622" s="12">
        <f>[1]!thsiFinD("ths_adjustment_nvg_ratio_fund",I$1,$A$4,$A622,101)</f>
        <v>113.76953125</v>
      </c>
      <c r="J622" s="32">
        <f t="shared" si="154"/>
        <v>0.55117315722075599</v>
      </c>
      <c r="K622" s="45">
        <f t="shared" si="155"/>
        <v>0.30004576236659447</v>
      </c>
      <c r="L622" s="45">
        <f t="shared" si="156"/>
        <v>0.80230055207491746</v>
      </c>
      <c r="M622" s="32">
        <f>[1]!thsiFinD("ths_int_chg_ratio_index",M$1,$A$4,$A622,101)/100</f>
        <v>0.24174861689138002</v>
      </c>
      <c r="N622" s="32">
        <f>[1]!thsiFinD("ths_int_chg_ratio_index",N$1,$A$4,$A622,101)/100</f>
        <v>4.7210201679713001E-2</v>
      </c>
      <c r="O622" s="33">
        <f t="shared" si="149"/>
        <v>1.5511731572207559</v>
      </c>
      <c r="P622" s="33">
        <f t="shared" si="150"/>
        <v>1.3000457623665944</v>
      </c>
      <c r="Q622" s="33">
        <f t="shared" si="151"/>
        <v>1.8023005520749176</v>
      </c>
      <c r="R622" s="33">
        <f t="shared" si="152"/>
        <v>1.2417486168913801</v>
      </c>
      <c r="S622" s="33">
        <f t="shared" si="153"/>
        <v>1.0472102016797129</v>
      </c>
      <c r="T622" s="32">
        <f t="shared" si="161"/>
        <v>-1.659558940138095E-2</v>
      </c>
      <c r="U622" s="32">
        <f t="shared" si="162"/>
        <v>-1.3463419594448744E-2</v>
      </c>
      <c r="V622" s="32">
        <f t="shared" si="163"/>
        <v>-1.8842584991204836E-2</v>
      </c>
      <c r="W622" s="32">
        <f t="shared" si="164"/>
        <v>-1.4829110533366441E-2</v>
      </c>
      <c r="X622" s="32">
        <f t="shared" si="164"/>
        <v>-6.8283279708345468E-3</v>
      </c>
      <c r="Y622" s="34">
        <f>MAX(O$4:O622)</f>
        <v>1.9141735637114377</v>
      </c>
      <c r="Z622" s="34">
        <f>MAX(P$4:P622)</f>
        <v>1.8284662292802096</v>
      </c>
      <c r="AA622" s="34">
        <f>MAX(Q$4:Q622)</f>
        <v>2.0782292813837224</v>
      </c>
      <c r="AB622" s="34">
        <f>MAX(R$4:R622)</f>
        <v>1.9075656212819299</v>
      </c>
      <c r="AC622" s="34">
        <f>MAX(S$4:S622)</f>
        <v>1.35899867745307</v>
      </c>
      <c r="AD622" s="35">
        <f t="shared" si="157"/>
        <v>-0.18963818818333877</v>
      </c>
      <c r="AE622" s="35">
        <f t="shared" si="158"/>
        <v>-0.28899656906522808</v>
      </c>
      <c r="AF622" s="35">
        <f t="shared" si="159"/>
        <v>-0.13277107188340953</v>
      </c>
      <c r="AG622" s="35">
        <f t="shared" si="160"/>
        <v>-0.34904015723616622</v>
      </c>
      <c r="AH622" s="35">
        <f t="shared" si="160"/>
        <v>-0.22942515025672205</v>
      </c>
    </row>
    <row r="623" spans="1:34">
      <c r="A623" s="28">
        <v>44768</v>
      </c>
      <c r="B623" s="12">
        <f>[1]!thsiFinD("ths_int_chg_ratio_index",B$1,$A$4,$A623,101)</f>
        <v>-20.692148139886001</v>
      </c>
      <c r="C623" s="12">
        <f>[1]!thsiFinD("ths_int_chg_ratio_index",C$1,$A$4,$A623,101)</f>
        <v>60.898535017310003</v>
      </c>
      <c r="D623" s="12">
        <f>[1]!thsiFinD("ths_int_chg_ratio_index",D$1,$A$4,$A623,101)</f>
        <v>6.3677856171584999</v>
      </c>
      <c r="E623" s="12">
        <f>[1]!thsiFinD("ths_int_chg_ratio_index",E$1,$A$4,$A623,101)</f>
        <v>76.915226270198005</v>
      </c>
      <c r="F623" s="12">
        <f>[1]!thsiFinD("ths_adjustment_nvg_ratio_fund",F$1,$A$4,$A623,101)</f>
        <v>68.324125230202995</v>
      </c>
      <c r="G623" s="12">
        <f>[1]!thsiFinD("ths_adjustment_nvg_ratio_fund",G$1,$A$4,$A623,101)</f>
        <v>47.900113507378002</v>
      </c>
      <c r="H623" s="12">
        <f>[1]!thsiFinD("ths_adjustment_nvg_ratio_fund",H$1,$A$4,$A623,101)</f>
        <v>98</v>
      </c>
      <c r="I623" s="12">
        <f>[1]!thsiFinD("ths_adjustment_nvg_ratio_fund",I$1,$A$4,$A623,101)</f>
        <v>117.353515625</v>
      </c>
      <c r="J623" s="32">
        <f t="shared" si="154"/>
        <v>0.56883394140920185</v>
      </c>
      <c r="K623" s="45">
        <f t="shared" si="155"/>
        <v>0.30872349691195128</v>
      </c>
      <c r="L623" s="45">
        <f t="shared" si="156"/>
        <v>0.82894438590645247</v>
      </c>
      <c r="M623" s="32">
        <f>[1]!thsiFinD("ths_int_chg_ratio_index",M$1,$A$4,$A623,101)/100</f>
        <v>0.24770035888968001</v>
      </c>
      <c r="N623" s="32">
        <f>[1]!thsiFinD("ths_int_chg_ratio_index",N$1,$A$4,$A623,101)/100</f>
        <v>5.6620499783767E-2</v>
      </c>
      <c r="O623" s="33">
        <f t="shared" si="149"/>
        <v>1.5688339414092018</v>
      </c>
      <c r="P623" s="33">
        <f t="shared" si="150"/>
        <v>1.3087234969119512</v>
      </c>
      <c r="Q623" s="33">
        <f t="shared" si="151"/>
        <v>1.8289443859064525</v>
      </c>
      <c r="R623" s="33">
        <f t="shared" si="152"/>
        <v>1.24770035888968</v>
      </c>
      <c r="S623" s="33">
        <f t="shared" si="153"/>
        <v>1.0566204997837669</v>
      </c>
      <c r="T623" s="32">
        <f t="shared" si="161"/>
        <v>1.1385436955400285E-2</v>
      </c>
      <c r="U623" s="32">
        <f t="shared" si="162"/>
        <v>6.6749454492740501E-3</v>
      </c>
      <c r="V623" s="32">
        <f t="shared" si="163"/>
        <v>1.4783235682229057E-2</v>
      </c>
      <c r="W623" s="32">
        <f t="shared" si="164"/>
        <v>4.793032919335749E-3</v>
      </c>
      <c r="X623" s="32">
        <f t="shared" si="164"/>
        <v>8.9860642008261493E-3</v>
      </c>
      <c r="Y623" s="34">
        <f>MAX(O$4:O623)</f>
        <v>1.9141735637114377</v>
      </c>
      <c r="Z623" s="34">
        <f>MAX(P$4:P623)</f>
        <v>1.8284662292802096</v>
      </c>
      <c r="AA623" s="34">
        <f>MAX(Q$4:Q623)</f>
        <v>2.0782292813837224</v>
      </c>
      <c r="AB623" s="34">
        <f>MAX(R$4:R623)</f>
        <v>1.9075656212819299</v>
      </c>
      <c r="AC623" s="34">
        <f>MAX(S$4:S623)</f>
        <v>1.35899867745307</v>
      </c>
      <c r="AD623" s="35">
        <f t="shared" si="157"/>
        <v>-0.18041186486383631</v>
      </c>
      <c r="AE623" s="35">
        <f t="shared" si="158"/>
        <v>-0.28425065994949184</v>
      </c>
      <c r="AF623" s="35">
        <f t="shared" si="159"/>
        <v>-0.11995062224861519</v>
      </c>
      <c r="AG623" s="35">
        <f t="shared" si="160"/>
        <v>-0.34592008528063356</v>
      </c>
      <c r="AH623" s="35">
        <f t="shared" si="160"/>
        <v>-0.22250071518538694</v>
      </c>
    </row>
    <row r="624" spans="1:34">
      <c r="A624" s="28">
        <v>44769</v>
      </c>
      <c r="B624" s="12">
        <f>[1]!thsiFinD("ths_int_chg_ratio_index",B$1,$A$4,$A624,101)</f>
        <v>-20.374495891900001</v>
      </c>
      <c r="C624" s="12">
        <f>[1]!thsiFinD("ths_int_chg_ratio_index",C$1,$A$4,$A624,101)</f>
        <v>59.534591827702002</v>
      </c>
      <c r="D624" s="12">
        <f>[1]!thsiFinD("ths_int_chg_ratio_index",D$1,$A$4,$A624,101)</f>
        <v>7.4505988584748</v>
      </c>
      <c r="E624" s="12">
        <f>[1]!thsiFinD("ths_int_chg_ratio_index",E$1,$A$4,$A624,101)</f>
        <v>76.812243999933003</v>
      </c>
      <c r="F624" s="12">
        <f>[1]!thsiFinD("ths_adjustment_nvg_ratio_fund",F$1,$A$4,$A624,101)</f>
        <v>72.621240024554993</v>
      </c>
      <c r="G624" s="12">
        <f>[1]!thsiFinD("ths_adjustment_nvg_ratio_fund",G$1,$A$4,$A624,101)</f>
        <v>49.659477866061003</v>
      </c>
      <c r="H624" s="12">
        <f>[1]!thsiFinD("ths_adjustment_nvg_ratio_fund",H$1,$A$4,$A624,101)</f>
        <v>98.307692307691994</v>
      </c>
      <c r="I624" s="12">
        <f>[1]!thsiFinD("ths_adjustment_nvg_ratio_fund",I$1,$A$4,$A624,101)</f>
        <v>116.357421875</v>
      </c>
      <c r="J624" s="32">
        <f t="shared" si="154"/>
        <v>0.57546096358439724</v>
      </c>
      <c r="K624" s="45">
        <f t="shared" si="155"/>
        <v>0.30855734698552451</v>
      </c>
      <c r="L624" s="45">
        <f t="shared" si="156"/>
        <v>0.84236458018326998</v>
      </c>
      <c r="M624" s="32">
        <f>[1]!thsiFinD("ths_int_chg_ratio_index",M$1,$A$4,$A624,101)/100</f>
        <v>0.25354162817230003</v>
      </c>
      <c r="N624" s="32">
        <f>[1]!thsiFinD("ths_int_chg_ratio_index",N$1,$A$4,$A624,101)/100</f>
        <v>5.3681061322780999E-2</v>
      </c>
      <c r="O624" s="33">
        <f t="shared" si="149"/>
        <v>1.5754609635843972</v>
      </c>
      <c r="P624" s="33">
        <f t="shared" si="150"/>
        <v>1.3085573469855245</v>
      </c>
      <c r="Q624" s="33">
        <f t="shared" si="151"/>
        <v>1.84236458018327</v>
      </c>
      <c r="R624" s="33">
        <f t="shared" si="152"/>
        <v>1.2535416281723</v>
      </c>
      <c r="S624" s="33">
        <f t="shared" si="153"/>
        <v>1.0536810613227809</v>
      </c>
      <c r="T624" s="32">
        <f t="shared" si="161"/>
        <v>4.2241705768060189E-3</v>
      </c>
      <c r="U624" s="32">
        <f t="shared" si="162"/>
        <v>-1.2695571434206965E-4</v>
      </c>
      <c r="V624" s="32">
        <f t="shared" si="163"/>
        <v>7.3376721458735528E-3</v>
      </c>
      <c r="W624" s="32">
        <f t="shared" si="164"/>
        <v>4.6816282779769125E-3</v>
      </c>
      <c r="X624" s="32">
        <f t="shared" si="164"/>
        <v>-2.7819245051440289E-3</v>
      </c>
      <c r="Y624" s="34">
        <f>MAX(O$4:O624)</f>
        <v>1.9141735637114377</v>
      </c>
      <c r="Z624" s="34">
        <f>MAX(P$4:P624)</f>
        <v>1.8284662292802096</v>
      </c>
      <c r="AA624" s="34">
        <f>MAX(Q$4:Q624)</f>
        <v>2.0782292813837224</v>
      </c>
      <c r="AB624" s="34">
        <f>MAX(R$4:R624)</f>
        <v>1.9075656212819299</v>
      </c>
      <c r="AC624" s="34">
        <f>MAX(S$4:S624)</f>
        <v>1.35899867745307</v>
      </c>
      <c r="AD624" s="35">
        <f t="shared" si="157"/>
        <v>-0.17694978477829482</v>
      </c>
      <c r="AE624" s="35">
        <f t="shared" si="158"/>
        <v>-0.28434152841824778</v>
      </c>
      <c r="AF624" s="35">
        <f t="shared" si="159"/>
        <v>-0.1134931084424956</v>
      </c>
      <c r="AG624" s="35">
        <f t="shared" si="160"/>
        <v>-0.34285792625582656</v>
      </c>
      <c r="AH624" s="35">
        <f t="shared" si="160"/>
        <v>-0.22466365949854472</v>
      </c>
    </row>
    <row r="625" spans="1:34">
      <c r="A625" s="28">
        <v>44770</v>
      </c>
      <c r="B625" s="12">
        <f>[1]!thsiFinD("ths_int_chg_ratio_index",B$1,$A$4,$A625,101)</f>
        <v>-20.024986020581999</v>
      </c>
      <c r="C625" s="12">
        <f>[1]!thsiFinD("ths_int_chg_ratio_index",C$1,$A$4,$A625,101)</f>
        <v>62.992674098079</v>
      </c>
      <c r="D625" s="12">
        <f>[1]!thsiFinD("ths_int_chg_ratio_index",D$1,$A$4,$A625,101)</f>
        <v>8.7344764276272997</v>
      </c>
      <c r="E625" s="12">
        <f>[1]!thsiFinD("ths_int_chg_ratio_index",E$1,$A$4,$A625,101)</f>
        <v>76.243694694195</v>
      </c>
      <c r="F625" s="12">
        <f>[1]!thsiFinD("ths_adjustment_nvg_ratio_fund",F$1,$A$4,$A625,101)</f>
        <v>74.217311233885994</v>
      </c>
      <c r="G625" s="12">
        <f>[1]!thsiFinD("ths_adjustment_nvg_ratio_fund",G$1,$A$4,$A625,101)</f>
        <v>50.170261066968997</v>
      </c>
      <c r="H625" s="12">
        <f>[1]!thsiFinD("ths_adjustment_nvg_ratio_fund",H$1,$A$4,$A625,101)</f>
        <v>98.230769230768999</v>
      </c>
      <c r="I625" s="12">
        <f>[1]!thsiFinD("ths_adjustment_nvg_ratio_fund",I$1,$A$4,$A625,101)</f>
        <v>115.625</v>
      </c>
      <c r="J625" s="32">
        <f t="shared" si="154"/>
        <v>0.58273650091367912</v>
      </c>
      <c r="K625" s="45">
        <f t="shared" si="155"/>
        <v>0.31986464799829828</v>
      </c>
      <c r="L625" s="45">
        <f t="shared" si="156"/>
        <v>0.84560835382905997</v>
      </c>
      <c r="M625" s="32">
        <f>[1]!thsiFinD("ths_int_chg_ratio_index",M$1,$A$4,$A625,101)/100</f>
        <v>0.25815928992440001</v>
      </c>
      <c r="N625" s="32">
        <f>[1]!thsiFinD("ths_int_chg_ratio_index",N$1,$A$4,$A625,101)/100</f>
        <v>5.4454326228749995E-2</v>
      </c>
      <c r="O625" s="33">
        <f t="shared" si="149"/>
        <v>1.5827365009136791</v>
      </c>
      <c r="P625" s="33">
        <f t="shared" si="150"/>
        <v>1.3198646479982983</v>
      </c>
      <c r="Q625" s="33">
        <f t="shared" si="151"/>
        <v>1.84560835382906</v>
      </c>
      <c r="R625" s="33">
        <f t="shared" si="152"/>
        <v>1.2581592899244001</v>
      </c>
      <c r="S625" s="33">
        <f t="shared" si="153"/>
        <v>1.05445432622875</v>
      </c>
      <c r="T625" s="32">
        <f t="shared" si="161"/>
        <v>4.6180371951134447E-3</v>
      </c>
      <c r="U625" s="32">
        <f t="shared" si="162"/>
        <v>8.6410435422046294E-3</v>
      </c>
      <c r="V625" s="32">
        <f t="shared" si="163"/>
        <v>1.7606578419280261E-3</v>
      </c>
      <c r="W625" s="32">
        <f t="shared" si="164"/>
        <v>3.6836923866923055E-3</v>
      </c>
      <c r="X625" s="32">
        <f t="shared" si="164"/>
        <v>7.3386998623514721E-4</v>
      </c>
      <c r="Y625" s="34">
        <f>MAX(O$4:O625)</f>
        <v>1.9141735637114377</v>
      </c>
      <c r="Z625" s="34">
        <f>MAX(P$4:P625)</f>
        <v>1.8284662292802096</v>
      </c>
      <c r="AA625" s="34">
        <f>MAX(Q$4:Q625)</f>
        <v>2.0782292813837224</v>
      </c>
      <c r="AB625" s="34">
        <f>MAX(R$4:R625)</f>
        <v>1.9075656212819299</v>
      </c>
      <c r="AC625" s="34">
        <f>MAX(S$4:S625)</f>
        <v>1.35899867745307</v>
      </c>
      <c r="AD625" s="35">
        <f t="shared" si="157"/>
        <v>-0.17314890827095486</v>
      </c>
      <c r="AE625" s="35">
        <f t="shared" si="158"/>
        <v>-0.27815749240396226</v>
      </c>
      <c r="AF625" s="35">
        <f t="shared" si="159"/>
        <v>-0.11193227313195164</v>
      </c>
      <c r="AG625" s="35">
        <f t="shared" si="160"/>
        <v>-0.34043721700179996</v>
      </c>
      <c r="AH625" s="35">
        <f t="shared" si="160"/>
        <v>-0.2240946634290133</v>
      </c>
    </row>
    <row r="626" spans="1:34">
      <c r="A626" s="28">
        <v>44771</v>
      </c>
      <c r="B626" s="12">
        <f>[1]!thsiFinD("ths_int_chg_ratio_index",B$1,$A$4,$A626,101)</f>
        <v>-20.547999804406999</v>
      </c>
      <c r="C626" s="12">
        <f>[1]!thsiFinD("ths_int_chg_ratio_index",C$1,$A$4,$A626,101)</f>
        <v>59.055872220771001</v>
      </c>
      <c r="D626" s="12">
        <f>[1]!thsiFinD("ths_int_chg_ratio_index",D$1,$A$4,$A626,101)</f>
        <v>6.7851144731993003</v>
      </c>
      <c r="E626" s="12">
        <f>[1]!thsiFinD("ths_int_chg_ratio_index",E$1,$A$4,$A626,101)</f>
        <v>73.753215187145997</v>
      </c>
      <c r="F626" s="12">
        <f>[1]!thsiFinD("ths_adjustment_nvg_ratio_fund",F$1,$A$4,$A626,101)</f>
        <v>74.217311233885994</v>
      </c>
      <c r="G626" s="12">
        <f>[1]!thsiFinD("ths_adjustment_nvg_ratio_fund",G$1,$A$4,$A626,101)</f>
        <v>49.88649262202</v>
      </c>
      <c r="H626" s="12">
        <f>[1]!thsiFinD("ths_adjustment_nvg_ratio_fund",H$1,$A$4,$A626,101)</f>
        <v>101.76923076923001</v>
      </c>
      <c r="I626" s="12">
        <f>[1]!thsiFinD("ths_adjustment_nvg_ratio_fund",I$1,$A$4,$A626,101)</f>
        <v>114.1796875</v>
      </c>
      <c r="J626" s="32">
        <f t="shared" si="154"/>
        <v>0.57387365525230671</v>
      </c>
      <c r="K626" s="45">
        <f t="shared" si="155"/>
        <v>0.29761550519177327</v>
      </c>
      <c r="L626" s="45">
        <f t="shared" si="156"/>
        <v>0.85013180531284005</v>
      </c>
      <c r="M626" s="32">
        <f>[1]!thsiFinD("ths_int_chg_ratio_index",M$1,$A$4,$A626,101)/100</f>
        <v>0.23901251079064001</v>
      </c>
      <c r="N626" s="32">
        <f>[1]!thsiFinD("ths_int_chg_ratio_index",N$1,$A$4,$A626,101)/100</f>
        <v>4.1794445348949001E-2</v>
      </c>
      <c r="O626" s="33">
        <f t="shared" si="149"/>
        <v>1.5738736552523067</v>
      </c>
      <c r="P626" s="33">
        <f t="shared" si="150"/>
        <v>1.2976155051917733</v>
      </c>
      <c r="Q626" s="33">
        <f t="shared" si="151"/>
        <v>1.8501318053128402</v>
      </c>
      <c r="R626" s="33">
        <f t="shared" si="152"/>
        <v>1.23901251079064</v>
      </c>
      <c r="S626" s="33">
        <f t="shared" si="153"/>
        <v>1.0417944453489489</v>
      </c>
      <c r="T626" s="32">
        <f t="shared" si="161"/>
        <v>-5.5996975215116818E-3</v>
      </c>
      <c r="U626" s="32">
        <f t="shared" si="162"/>
        <v>-1.6857139737978422E-2</v>
      </c>
      <c r="V626" s="32">
        <f t="shared" si="163"/>
        <v>2.4509270747476997E-3</v>
      </c>
      <c r="W626" s="32">
        <f t="shared" si="164"/>
        <v>-1.5218088271565788E-2</v>
      </c>
      <c r="X626" s="32">
        <f t="shared" si="164"/>
        <v>-1.2006096959248147E-2</v>
      </c>
      <c r="Y626" s="34">
        <f>MAX(O$4:O626)</f>
        <v>1.9141735637114377</v>
      </c>
      <c r="Z626" s="34">
        <f>MAX(P$4:P626)</f>
        <v>1.8284662292802096</v>
      </c>
      <c r="AA626" s="34">
        <f>MAX(Q$4:Q626)</f>
        <v>2.0782292813837224</v>
      </c>
      <c r="AB626" s="34">
        <f>MAX(R$4:R626)</f>
        <v>1.9075656212819299</v>
      </c>
      <c r="AC626" s="34">
        <f>MAX(S$4:S626)</f>
        <v>1.35899867745307</v>
      </c>
      <c r="AD626" s="35">
        <f t="shared" si="157"/>
        <v>-0.17777902427996928</v>
      </c>
      <c r="AE626" s="35">
        <f t="shared" si="158"/>
        <v>-0.2903256924233214</v>
      </c>
      <c r="AF626" s="35">
        <f t="shared" si="159"/>
        <v>-0.10975568389596113</v>
      </c>
      <c r="AG626" s="35">
        <f t="shared" si="160"/>
        <v>-0.35047450165410621</v>
      </c>
      <c r="AH626" s="35">
        <f t="shared" si="160"/>
        <v>-0.23341025813108274</v>
      </c>
    </row>
    <row r="627" spans="1:34">
      <c r="A627" s="28">
        <v>44774</v>
      </c>
      <c r="B627" s="12">
        <f>[1]!thsiFinD("ths_int_chg_ratio_index",B$1,$A$4,$A627,101)</f>
        <v>-19.49482045781</v>
      </c>
      <c r="C627" s="12">
        <f>[1]!thsiFinD("ths_int_chg_ratio_index",C$1,$A$4,$A627,101)</f>
        <v>61.876595971819</v>
      </c>
      <c r="D627" s="12">
        <f>[1]!thsiFinD("ths_int_chg_ratio_index",D$1,$A$4,$A627,101)</f>
        <v>7.8902278794426</v>
      </c>
      <c r="E627" s="12">
        <f>[1]!thsiFinD("ths_int_chg_ratio_index",E$1,$A$4,$A627,101)</f>
        <v>78.403063107769</v>
      </c>
      <c r="F627" s="12">
        <f>[1]!thsiFinD("ths_adjustment_nvg_ratio_fund",F$1,$A$4,$A627,101)</f>
        <v>76.120319214242002</v>
      </c>
      <c r="G627" s="12">
        <f>[1]!thsiFinD("ths_adjustment_nvg_ratio_fund",G$1,$A$4,$A627,101)</f>
        <v>52.270147559591003</v>
      </c>
      <c r="H627" s="12">
        <f>[1]!thsiFinD("ths_adjustment_nvg_ratio_fund",H$1,$A$4,$A627,101)</f>
        <v>102.23076923076999</v>
      </c>
      <c r="I627" s="12">
        <f>[1]!thsiFinD("ths_adjustment_nvg_ratio_fund",I$1,$A$4,$A627,101)</f>
        <v>117.763671875</v>
      </c>
      <c r="J627" s="32">
        <f t="shared" si="154"/>
        <v>0.59632496797602952</v>
      </c>
      <c r="K627" s="45">
        <f t="shared" si="155"/>
        <v>0.32168766625305151</v>
      </c>
      <c r="L627" s="45">
        <f t="shared" si="156"/>
        <v>0.87096226969900759</v>
      </c>
      <c r="M627" s="32">
        <f>[1]!thsiFinD("ths_int_chg_ratio_index",M$1,$A$4,$A627,101)/100</f>
        <v>0.25961518344824996</v>
      </c>
      <c r="N627" s="32">
        <f>[1]!thsiFinD("ths_int_chg_ratio_index",N$1,$A$4,$A627,101)/100</f>
        <v>4.7463434766062997E-2</v>
      </c>
      <c r="O627" s="33">
        <f t="shared" si="149"/>
        <v>1.5963249679760296</v>
      </c>
      <c r="P627" s="33">
        <f t="shared" si="150"/>
        <v>1.3216876662530515</v>
      </c>
      <c r="Q627" s="33">
        <f t="shared" si="151"/>
        <v>1.8709622696990076</v>
      </c>
      <c r="R627" s="33">
        <f t="shared" si="152"/>
        <v>1.2596151834482501</v>
      </c>
      <c r="S627" s="33">
        <f t="shared" si="153"/>
        <v>1.047463434766063</v>
      </c>
      <c r="T627" s="32">
        <f t="shared" si="161"/>
        <v>1.4265003196920478E-2</v>
      </c>
      <c r="U627" s="32">
        <f t="shared" si="162"/>
        <v>1.8551073846578836E-2</v>
      </c>
      <c r="V627" s="32">
        <f t="shared" si="163"/>
        <v>1.1258908325531447E-2</v>
      </c>
      <c r="W627" s="32">
        <f t="shared" si="164"/>
        <v>1.6628300746102331E-2</v>
      </c>
      <c r="X627" s="32">
        <f t="shared" si="164"/>
        <v>5.4415623373911259E-3</v>
      </c>
      <c r="Y627" s="34">
        <f>MAX(O$4:O627)</f>
        <v>1.9141735637114377</v>
      </c>
      <c r="Z627" s="34">
        <f>MAX(P$4:P627)</f>
        <v>1.8284662292802096</v>
      </c>
      <c r="AA627" s="34">
        <f>MAX(Q$4:Q627)</f>
        <v>2.0782292813837224</v>
      </c>
      <c r="AB627" s="34">
        <f>MAX(R$4:R627)</f>
        <v>1.9075656212819299</v>
      </c>
      <c r="AC627" s="34">
        <f>MAX(S$4:S627)</f>
        <v>1.35899867745307</v>
      </c>
      <c r="AD627" s="35">
        <f t="shared" si="157"/>
        <v>-0.16605003943274799</v>
      </c>
      <c r="AE627" s="35">
        <f t="shared" si="158"/>
        <v>-0.27716047193644677</v>
      </c>
      <c r="AF627" s="35">
        <f t="shared" si="159"/>
        <v>-9.9732504753620277E-2</v>
      </c>
      <c r="AG627" s="35">
        <f t="shared" si="160"/>
        <v>-0.33967399632534867</v>
      </c>
      <c r="AH627" s="35">
        <f t="shared" si="160"/>
        <v>-0.22923881226349851</v>
      </c>
    </row>
    <row r="628" spans="1:34">
      <c r="A628" s="28">
        <v>44775</v>
      </c>
      <c r="B628" s="12">
        <f>[1]!thsiFinD("ths_int_chg_ratio_index",B$1,$A$4,$A628,101)</f>
        <v>-21.039059923412999</v>
      </c>
      <c r="C628" s="12">
        <f>[1]!thsiFinD("ths_int_chg_ratio_index",C$1,$A$4,$A628,101)</f>
        <v>62.381784685568</v>
      </c>
      <c r="D628" s="12">
        <f>[1]!thsiFinD("ths_int_chg_ratio_index",D$1,$A$4,$A628,101)</f>
        <v>7.3736858446123996</v>
      </c>
      <c r="E628" s="12">
        <f>[1]!thsiFinD("ths_int_chg_ratio_index",E$1,$A$4,$A628,101)</f>
        <v>74.876795342676999</v>
      </c>
      <c r="F628" s="12">
        <f>[1]!thsiFinD("ths_adjustment_nvg_ratio_fund",F$1,$A$4,$A628,101)</f>
        <v>76.120319214242002</v>
      </c>
      <c r="G628" s="12">
        <f>[1]!thsiFinD("ths_adjustment_nvg_ratio_fund",G$1,$A$4,$A628,101)</f>
        <v>51.872871736663001</v>
      </c>
      <c r="H628" s="12">
        <f>[1]!thsiFinD("ths_adjustment_nvg_ratio_fund",H$1,$A$4,$A628,101)</f>
        <v>100.07692307692</v>
      </c>
      <c r="I628" s="12">
        <f>[1]!thsiFinD("ths_adjustment_nvg_ratio_fund",I$1,$A$4,$A628,101)</f>
        <v>112.822265625</v>
      </c>
      <c r="J628" s="32">
        <f t="shared" si="154"/>
        <v>0.58060698200283678</v>
      </c>
      <c r="K628" s="45">
        <f t="shared" si="155"/>
        <v>0.30898301487361102</v>
      </c>
      <c r="L628" s="45">
        <f t="shared" si="156"/>
        <v>0.85223094913206254</v>
      </c>
      <c r="M628" s="32">
        <f>[1]!thsiFinD("ths_int_chg_ratio_index",M$1,$A$4,$A628,101)/100</f>
        <v>0.24077704357415</v>
      </c>
      <c r="N628" s="32">
        <f>[1]!thsiFinD("ths_int_chg_ratio_index",N$1,$A$4,$A628,101)/100</f>
        <v>2.4850491715546999E-2</v>
      </c>
      <c r="O628" s="33">
        <f t="shared" si="149"/>
        <v>1.5806069820028368</v>
      </c>
      <c r="P628" s="33">
        <f t="shared" si="150"/>
        <v>1.308983014873611</v>
      </c>
      <c r="Q628" s="33">
        <f t="shared" si="151"/>
        <v>1.8522309491320625</v>
      </c>
      <c r="R628" s="33">
        <f t="shared" si="152"/>
        <v>1.2407770435741501</v>
      </c>
      <c r="S628" s="33">
        <f t="shared" si="153"/>
        <v>1.024850491715547</v>
      </c>
      <c r="T628" s="32">
        <f t="shared" si="161"/>
        <v>-9.8463572822027334E-3</v>
      </c>
      <c r="U628" s="32">
        <f t="shared" si="162"/>
        <v>-9.6124460444257931E-3</v>
      </c>
      <c r="V628" s="32">
        <f t="shared" si="163"/>
        <v>-1.0011597171309283E-2</v>
      </c>
      <c r="W628" s="32">
        <f t="shared" si="164"/>
        <v>-1.4955472212179743E-2</v>
      </c>
      <c r="X628" s="32">
        <f t="shared" si="164"/>
        <v>-2.1588288717272808E-2</v>
      </c>
      <c r="Y628" s="34">
        <f>MAX(O$4:O628)</f>
        <v>1.9141735637114377</v>
      </c>
      <c r="Z628" s="34">
        <f>MAX(P$4:P628)</f>
        <v>1.8284662292802096</v>
      </c>
      <c r="AA628" s="34">
        <f>MAX(Q$4:Q628)</f>
        <v>2.0782292813837224</v>
      </c>
      <c r="AB628" s="34">
        <f>MAX(R$4:R628)</f>
        <v>1.9075656212819299</v>
      </c>
      <c r="AC628" s="34">
        <f>MAX(S$4:S628)</f>
        <v>1.35899867745307</v>
      </c>
      <c r="AD628" s="35">
        <f t="shared" si="157"/>
        <v>-0.17426140869997209</v>
      </c>
      <c r="AE628" s="35">
        <f t="shared" si="158"/>
        <v>-0.28410872789873587</v>
      </c>
      <c r="AF628" s="35">
        <f t="shared" si="159"/>
        <v>-0.1087456202624506</v>
      </c>
      <c r="AG628" s="35">
        <f t="shared" si="160"/>
        <v>-0.34954948352428461</v>
      </c>
      <c r="AH628" s="35">
        <f t="shared" si="160"/>
        <v>-0.24587822731642217</v>
      </c>
    </row>
    <row r="629" spans="1:34">
      <c r="A629" s="28">
        <v>44776</v>
      </c>
      <c r="B629" s="12">
        <f>[1]!thsiFinD("ths_int_chg_ratio_index",B$1,$A$4,$A629,101)</f>
        <v>-20.577888577271001</v>
      </c>
      <c r="C629" s="12">
        <f>[1]!thsiFinD("ths_int_chg_ratio_index",C$1,$A$4,$A629,101)</f>
        <v>67.287562353417997</v>
      </c>
      <c r="D629" s="12">
        <f>[1]!thsiFinD("ths_int_chg_ratio_index",D$1,$A$4,$A629,101)</f>
        <v>7.9065558366122</v>
      </c>
      <c r="E629" s="12">
        <f>[1]!thsiFinD("ths_int_chg_ratio_index",E$1,$A$4,$A629,101)</f>
        <v>71.029434974080004</v>
      </c>
      <c r="F629" s="12">
        <f>[1]!thsiFinD("ths_adjustment_nvg_ratio_fund",F$1,$A$4,$A629,101)</f>
        <v>73.480662983425006</v>
      </c>
      <c r="G629" s="12">
        <f>[1]!thsiFinD("ths_adjustment_nvg_ratio_fund",G$1,$A$4,$A629,101)</f>
        <v>50.283768444948997</v>
      </c>
      <c r="H629" s="12">
        <f>[1]!thsiFinD("ths_adjustment_nvg_ratio_fund",H$1,$A$4,$A629,101)</f>
        <v>92.769230769231001</v>
      </c>
      <c r="I629" s="12">
        <f>[1]!thsiFinD("ths_adjustment_nvg_ratio_fund",I$1,$A$4,$A629,101)</f>
        <v>112.28515625</v>
      </c>
      <c r="J629" s="32">
        <f t="shared" si="154"/>
        <v>0.56808060379305525</v>
      </c>
      <c r="K629" s="45">
        <f t="shared" si="155"/>
        <v>0.31411416146709803</v>
      </c>
      <c r="L629" s="45">
        <f t="shared" si="156"/>
        <v>0.82204704611901247</v>
      </c>
      <c r="M629" s="32">
        <f>[1]!thsiFinD("ths_int_chg_ratio_index",M$1,$A$4,$A629,101)/100</f>
        <v>0.22966319508602001</v>
      </c>
      <c r="N629" s="32">
        <f>[1]!thsiFinD("ths_int_chg_ratio_index",N$1,$A$4,$A629,101)/100</f>
        <v>1.5450857269425999E-2</v>
      </c>
      <c r="O629" s="33">
        <f t="shared" si="149"/>
        <v>1.5680806037930552</v>
      </c>
      <c r="P629" s="33">
        <f t="shared" si="150"/>
        <v>1.3141141614670979</v>
      </c>
      <c r="Q629" s="33">
        <f t="shared" si="151"/>
        <v>1.8220470461190126</v>
      </c>
      <c r="R629" s="33">
        <f t="shared" si="152"/>
        <v>1.22966319508602</v>
      </c>
      <c r="S629" s="33">
        <f t="shared" si="153"/>
        <v>1.0154508572694261</v>
      </c>
      <c r="T629" s="32">
        <f t="shared" si="161"/>
        <v>-7.92504294388785E-3</v>
      </c>
      <c r="U629" s="32">
        <f t="shared" si="162"/>
        <v>3.919948949056673E-3</v>
      </c>
      <c r="V629" s="32">
        <f t="shared" si="163"/>
        <v>-1.6295971637442896E-2</v>
      </c>
      <c r="W629" s="32">
        <f t="shared" si="164"/>
        <v>-8.9571680469812121E-3</v>
      </c>
      <c r="X629" s="32">
        <f t="shared" si="164"/>
        <v>-9.1717128713929563E-3</v>
      </c>
      <c r="Y629" s="34">
        <f>MAX(O$4:O629)</f>
        <v>1.9141735637114377</v>
      </c>
      <c r="Z629" s="34">
        <f>MAX(P$4:P629)</f>
        <v>1.8284662292802096</v>
      </c>
      <c r="AA629" s="34">
        <f>MAX(Q$4:Q629)</f>
        <v>2.0782292813837224</v>
      </c>
      <c r="AB629" s="34">
        <f>MAX(R$4:R629)</f>
        <v>1.9075656212819299</v>
      </c>
      <c r="AC629" s="34">
        <f>MAX(S$4:S629)</f>
        <v>1.35899867745307</v>
      </c>
      <c r="AD629" s="35">
        <f t="shared" si="157"/>
        <v>-0.18080542249645026</v>
      </c>
      <c r="AE629" s="35">
        <f t="shared" si="158"/>
        <v>-0.28130247065902358</v>
      </c>
      <c r="AF629" s="35">
        <f t="shared" si="159"/>
        <v>-0.1232694763564004</v>
      </c>
      <c r="AG629" s="35">
        <f t="shared" si="160"/>
        <v>-0.35537567810660331</v>
      </c>
      <c r="AH629" s="35">
        <f t="shared" si="160"/>
        <v>-0.25279481568554185</v>
      </c>
    </row>
    <row r="630" spans="1:34">
      <c r="A630" s="28">
        <v>44777</v>
      </c>
      <c r="B630" s="12">
        <f>[1]!thsiFinD("ths_int_chg_ratio_index",B$1,$A$4,$A630,101)</f>
        <v>-20.109093524188999</v>
      </c>
      <c r="C630" s="12">
        <f>[1]!thsiFinD("ths_int_chg_ratio_index",C$1,$A$4,$A630,101)</f>
        <v>70.042264903260005</v>
      </c>
      <c r="D630" s="12">
        <f>[1]!thsiFinD("ths_int_chg_ratio_index",D$1,$A$4,$A630,101)</f>
        <v>8.9429937569345004</v>
      </c>
      <c r="E630" s="12">
        <f>[1]!thsiFinD("ths_int_chg_ratio_index",E$1,$A$4,$A630,101)</f>
        <v>71.917476527133005</v>
      </c>
      <c r="F630" s="12">
        <f>[1]!thsiFinD("ths_adjustment_nvg_ratio_fund",F$1,$A$4,$A630,101)</f>
        <v>73.419275629219996</v>
      </c>
      <c r="G630" s="12">
        <f>[1]!thsiFinD("ths_adjustment_nvg_ratio_fund",G$1,$A$4,$A630,101)</f>
        <v>50.454029511918002</v>
      </c>
      <c r="H630" s="12">
        <f>[1]!thsiFinD("ths_adjustment_nvg_ratio_fund",H$1,$A$4,$A630,101)</f>
        <v>94.923076923077005</v>
      </c>
      <c r="I630" s="12">
        <f>[1]!thsiFinD("ths_adjustment_nvg_ratio_fund",I$1,$A$4,$A630,101)</f>
        <v>115.8203125</v>
      </c>
      <c r="J630" s="32">
        <f t="shared" si="154"/>
        <v>0.58176292028419185</v>
      </c>
      <c r="K630" s="45">
        <f t="shared" si="155"/>
        <v>0.32698410415784629</v>
      </c>
      <c r="L630" s="45">
        <f t="shared" si="156"/>
        <v>0.83654173641053742</v>
      </c>
      <c r="M630" s="32">
        <f>[1]!thsiFinD("ths_int_chg_ratio_index",M$1,$A$4,$A630,101)/100</f>
        <v>0.23777521637498999</v>
      </c>
      <c r="N630" s="32">
        <f>[1]!thsiFinD("ths_int_chg_ratio_index",N$1,$A$4,$A630,101)/100</f>
        <v>2.3357441414887999E-2</v>
      </c>
      <c r="O630" s="33">
        <f t="shared" si="149"/>
        <v>1.5817629202841919</v>
      </c>
      <c r="P630" s="33">
        <f t="shared" si="150"/>
        <v>1.3269841041578463</v>
      </c>
      <c r="Q630" s="33">
        <f t="shared" si="151"/>
        <v>1.8365417364105374</v>
      </c>
      <c r="R630" s="33">
        <f t="shared" si="152"/>
        <v>1.23777521637499</v>
      </c>
      <c r="S630" s="33">
        <f t="shared" si="153"/>
        <v>1.023357441414888</v>
      </c>
      <c r="T630" s="32">
        <f t="shared" si="161"/>
        <v>8.7255186104848725E-3</v>
      </c>
      <c r="U630" s="32">
        <f t="shared" si="162"/>
        <v>9.7936260548172616E-3</v>
      </c>
      <c r="V630" s="32">
        <f t="shared" si="163"/>
        <v>7.9551679647342777E-3</v>
      </c>
      <c r="W630" s="32">
        <f t="shared" si="164"/>
        <v>6.5969456688526051E-3</v>
      </c>
      <c r="X630" s="32">
        <f t="shared" si="164"/>
        <v>7.7862794529741652E-3</v>
      </c>
      <c r="Y630" s="34">
        <f>MAX(O$4:O630)</f>
        <v>1.9141735637114377</v>
      </c>
      <c r="Z630" s="34">
        <f>MAX(P$4:P630)</f>
        <v>1.8284662292802096</v>
      </c>
      <c r="AA630" s="34">
        <f>MAX(Q$4:Q630)</f>
        <v>2.0782292813837224</v>
      </c>
      <c r="AB630" s="34">
        <f>MAX(R$4:R630)</f>
        <v>1.9075656212819299</v>
      </c>
      <c r="AC630" s="34">
        <f>MAX(S$4:S630)</f>
        <v>1.35899867745307</v>
      </c>
      <c r="AD630" s="35">
        <f t="shared" si="157"/>
        <v>-0.17365752496483478</v>
      </c>
      <c r="AE630" s="35">
        <f t="shared" si="158"/>
        <v>-0.27426381581013715</v>
      </c>
      <c r="AF630" s="35">
        <f t="shared" si="159"/>
        <v>-0.11629493778100608</v>
      </c>
      <c r="AG630" s="35">
        <f t="shared" si="160"/>
        <v>-0.35112312647825172</v>
      </c>
      <c r="AH630" s="35">
        <f t="shared" si="160"/>
        <v>-0.24697686731175839</v>
      </c>
    </row>
    <row r="631" spans="1:34">
      <c r="A631" s="28">
        <v>44778</v>
      </c>
      <c r="B631" s="12">
        <f>[1]!thsiFinD("ths_int_chg_ratio_index",B$1,$A$4,$A631,101)</f>
        <v>-17.725307406856999</v>
      </c>
      <c r="C631" s="12">
        <f>[1]!thsiFinD("ths_int_chg_ratio_index",C$1,$A$4,$A631,101)</f>
        <v>81.615656707327005</v>
      </c>
      <c r="D631" s="12">
        <f>[1]!thsiFinD("ths_int_chg_ratio_index",D$1,$A$4,$A631,101)</f>
        <v>13.494786919669</v>
      </c>
      <c r="E631" s="12">
        <f>[1]!thsiFinD("ths_int_chg_ratio_index",E$1,$A$4,$A631,101)</f>
        <v>74.321705943268</v>
      </c>
      <c r="F631" s="12">
        <f>[1]!thsiFinD("ths_adjustment_nvg_ratio_fund",F$1,$A$4,$A631,101)</f>
        <v>74.340085942296</v>
      </c>
      <c r="G631" s="12">
        <f>[1]!thsiFinD("ths_adjustment_nvg_ratio_fund",G$1,$A$4,$A631,101)</f>
        <v>53.916004540294999</v>
      </c>
      <c r="H631" s="12">
        <f>[1]!thsiFinD("ths_adjustment_nvg_ratio_fund",H$1,$A$4,$A631,101)</f>
        <v>94.307692307691994</v>
      </c>
      <c r="I631" s="12">
        <f>[1]!thsiFinD("ths_adjustment_nvg_ratio_fund",I$1,$A$4,$A631,101)</f>
        <v>123.41796875</v>
      </c>
      <c r="J631" s="32">
        <f t="shared" si="154"/>
        <v>0.62211074212961248</v>
      </c>
      <c r="K631" s="45">
        <f t="shared" si="155"/>
        <v>0.37926710540851749</v>
      </c>
      <c r="L631" s="45">
        <f t="shared" si="156"/>
        <v>0.86495437885070747</v>
      </c>
      <c r="M631" s="32">
        <f>[1]!thsiFinD("ths_int_chg_ratio_index",M$1,$A$4,$A631,101)/100</f>
        <v>0.27784816747273</v>
      </c>
      <c r="N631" s="32">
        <f>[1]!thsiFinD("ths_int_chg_ratio_index",N$1,$A$4,$A631,101)/100</f>
        <v>3.8347711575553001E-2</v>
      </c>
      <c r="O631" s="33">
        <f t="shared" si="149"/>
        <v>1.6221107421296126</v>
      </c>
      <c r="P631" s="33">
        <f t="shared" si="150"/>
        <v>1.3792671054085175</v>
      </c>
      <c r="Q631" s="33">
        <f t="shared" si="151"/>
        <v>1.8649543788507075</v>
      </c>
      <c r="R631" s="33">
        <f t="shared" si="152"/>
        <v>1.27784816747273</v>
      </c>
      <c r="S631" s="33">
        <f t="shared" si="153"/>
        <v>1.0383477115755531</v>
      </c>
      <c r="T631" s="32">
        <f t="shared" si="161"/>
        <v>2.550813483361436E-2</v>
      </c>
      <c r="U631" s="32">
        <f t="shared" si="162"/>
        <v>3.9399870041285867E-2</v>
      </c>
      <c r="V631" s="32">
        <f t="shared" si="163"/>
        <v>1.5470730600275706E-2</v>
      </c>
      <c r="W631" s="32">
        <f t="shared" si="164"/>
        <v>3.2374982603949443E-2</v>
      </c>
      <c r="X631" s="32">
        <f t="shared" si="164"/>
        <v>1.4648127383467768E-2</v>
      </c>
      <c r="Y631" s="34">
        <f>MAX(O$4:O631)</f>
        <v>1.9141735637114377</v>
      </c>
      <c r="Z631" s="34">
        <f>MAX(P$4:P631)</f>
        <v>1.8284662292802096</v>
      </c>
      <c r="AA631" s="34">
        <f>MAX(Q$4:Q631)</f>
        <v>2.0782292813837224</v>
      </c>
      <c r="AB631" s="34">
        <f>MAX(R$4:R631)</f>
        <v>1.9075656212819299</v>
      </c>
      <c r="AC631" s="34">
        <f>MAX(S$4:S631)</f>
        <v>1.35899867745307</v>
      </c>
      <c r="AD631" s="35">
        <f t="shared" si="157"/>
        <v>-0.15257906969289525</v>
      </c>
      <c r="AE631" s="35">
        <f t="shared" si="158"/>
        <v>-0.24566990446879788</v>
      </c>
      <c r="AF631" s="35">
        <f t="shared" si="159"/>
        <v>-0.10262337483331607</v>
      </c>
      <c r="AG631" s="35">
        <f t="shared" si="160"/>
        <v>-0.33011574898588003</v>
      </c>
      <c r="AH631" s="35">
        <f t="shared" si="160"/>
        <v>-0.23594648854144296</v>
      </c>
    </row>
    <row r="632" spans="1:34">
      <c r="A632" s="28">
        <v>44781</v>
      </c>
      <c r="B632" s="12">
        <f>[1]!thsiFinD("ths_int_chg_ratio_index",B$1,$A$4,$A632,101)</f>
        <v>-17.801479896637002</v>
      </c>
      <c r="C632" s="12">
        <f>[1]!thsiFinD("ths_int_chg_ratio_index",C$1,$A$4,$A632,101)</f>
        <v>81.359506044731006</v>
      </c>
      <c r="D632" s="12">
        <f>[1]!thsiFinD("ths_int_chg_ratio_index",D$1,$A$4,$A632,101)</f>
        <v>13.028434965796</v>
      </c>
      <c r="E632" s="12">
        <f>[1]!thsiFinD("ths_int_chg_ratio_index",E$1,$A$4,$A632,101)</f>
        <v>73.633012824057005</v>
      </c>
      <c r="F632" s="12">
        <f>[1]!thsiFinD("ths_adjustment_nvg_ratio_fund",F$1,$A$4,$A632,101)</f>
        <v>77.286678944138004</v>
      </c>
      <c r="G632" s="12">
        <f>[1]!thsiFinD("ths_adjustment_nvg_ratio_fund",G$1,$A$4,$A632,101)</f>
        <v>55.107832009081001</v>
      </c>
      <c r="H632" s="12">
        <f>[1]!thsiFinD("ths_adjustment_nvg_ratio_fund",H$1,$A$4,$A632,101)</f>
        <v>94.461538461537998</v>
      </c>
      <c r="I632" s="12">
        <f>[1]!thsiFinD("ths_adjustment_nvg_ratio_fund",I$1,$A$4,$A632,101)</f>
        <v>125.234375</v>
      </c>
      <c r="J632" s="32">
        <f t="shared" si="154"/>
        <v>0.62788737294087993</v>
      </c>
      <c r="K632" s="45">
        <f t="shared" si="155"/>
        <v>0.37554868484486748</v>
      </c>
      <c r="L632" s="45">
        <f t="shared" si="156"/>
        <v>0.88022606103689238</v>
      </c>
      <c r="M632" s="32">
        <f>[1]!thsiFinD("ths_int_chg_ratio_index",M$1,$A$4,$A632,101)/100</f>
        <v>0.27483108917298998</v>
      </c>
      <c r="N632" s="32">
        <f>[1]!thsiFinD("ths_int_chg_ratio_index",N$1,$A$4,$A632,101)/100</f>
        <v>3.8842707982268E-2</v>
      </c>
      <c r="O632" s="33">
        <f t="shared" si="149"/>
        <v>1.6278873729408798</v>
      </c>
      <c r="P632" s="33">
        <f t="shared" si="150"/>
        <v>1.3755486848448675</v>
      </c>
      <c r="Q632" s="33">
        <f t="shared" si="151"/>
        <v>1.8802260610368924</v>
      </c>
      <c r="R632" s="33">
        <f t="shared" si="152"/>
        <v>1.2748310891729899</v>
      </c>
      <c r="S632" s="33">
        <f t="shared" si="153"/>
        <v>1.038842707982268</v>
      </c>
      <c r="T632" s="32">
        <f t="shared" si="161"/>
        <v>3.5611815280154335E-3</v>
      </c>
      <c r="U632" s="32">
        <f t="shared" si="162"/>
        <v>-2.6959394225157807E-3</v>
      </c>
      <c r="V632" s="32">
        <f t="shared" si="163"/>
        <v>8.1887698484057747E-3</v>
      </c>
      <c r="W632" s="32">
        <f t="shared" si="164"/>
        <v>-2.3610616476502644E-3</v>
      </c>
      <c r="X632" s="32">
        <f t="shared" si="164"/>
        <v>4.7671545976046836E-4</v>
      </c>
      <c r="Y632" s="34">
        <f>MAX(O$4:O632)</f>
        <v>1.9141735637114377</v>
      </c>
      <c r="Z632" s="34">
        <f>MAX(P$4:P632)</f>
        <v>1.8284662292802096</v>
      </c>
      <c r="AA632" s="34">
        <f>MAX(Q$4:Q632)</f>
        <v>2.0782292813837224</v>
      </c>
      <c r="AB632" s="34">
        <f>MAX(R$4:R632)</f>
        <v>1.9075656212819299</v>
      </c>
      <c r="AC632" s="34">
        <f>MAX(S$4:S632)</f>
        <v>1.35899867745307</v>
      </c>
      <c r="AD632" s="35">
        <f t="shared" si="157"/>
        <v>-0.14956124992943198</v>
      </c>
      <c r="AE632" s="35">
        <f t="shared" si="158"/>
        <v>-0.24770353271093049</v>
      </c>
      <c r="AF632" s="35">
        <f t="shared" si="159"/>
        <v>-9.5274964182487043E-2</v>
      </c>
      <c r="AG632" s="35">
        <f t="shared" si="160"/>
        <v>-0.33169738699931439</v>
      </c>
      <c r="AH632" s="35">
        <f t="shared" si="160"/>
        <v>-0.2355822524204465</v>
      </c>
    </row>
    <row r="633" spans="1:34">
      <c r="A633" s="28">
        <v>44782</v>
      </c>
      <c r="B633" s="12">
        <f>[1]!thsiFinD("ths_int_chg_ratio_index",B$1,$A$4,$A633,101)</f>
        <v>-17.204027337446998</v>
      </c>
      <c r="C633" s="12">
        <f>[1]!thsiFinD("ths_int_chg_ratio_index",C$1,$A$4,$A633,101)</f>
        <v>83.273510223116006</v>
      </c>
      <c r="D633" s="12">
        <f>[1]!thsiFinD("ths_int_chg_ratio_index",D$1,$A$4,$A633,101)</f>
        <v>13.983860721447</v>
      </c>
      <c r="E633" s="12">
        <f>[1]!thsiFinD("ths_int_chg_ratio_index",E$1,$A$4,$A633,101)</f>
        <v>75.474684511896001</v>
      </c>
      <c r="F633" s="12">
        <f>[1]!thsiFinD("ths_adjustment_nvg_ratio_fund",F$1,$A$4,$A633,101)</f>
        <v>78.637200736647998</v>
      </c>
      <c r="G633" s="12">
        <f>[1]!thsiFinD("ths_adjustment_nvg_ratio_fund",G$1,$A$4,$A633,101)</f>
        <v>56.640181611804998</v>
      </c>
      <c r="H633" s="12">
        <f>[1]!thsiFinD("ths_adjustment_nvg_ratio_fund",H$1,$A$4,$A633,101)</f>
        <v>90.923076923077005</v>
      </c>
      <c r="I633" s="12">
        <f>[1]!thsiFinD("ths_adjustment_nvg_ratio_fund",I$1,$A$4,$A633,101)</f>
        <v>126.357421875</v>
      </c>
      <c r="J633" s="32">
        <f t="shared" si="154"/>
        <v>0.63510738658192745</v>
      </c>
      <c r="K633" s="45">
        <f t="shared" si="155"/>
        <v>0.38882007029752996</v>
      </c>
      <c r="L633" s="45">
        <f t="shared" si="156"/>
        <v>0.88139470286632504</v>
      </c>
      <c r="M633" s="32">
        <f>[1]!thsiFinD("ths_int_chg_ratio_index",M$1,$A$4,$A633,101)/100</f>
        <v>0.28332585442824998</v>
      </c>
      <c r="N633" s="32">
        <f>[1]!thsiFinD("ths_int_chg_ratio_index",N$1,$A$4,$A633,101)/100</f>
        <v>4.1141566922503002E-2</v>
      </c>
      <c r="O633" s="33">
        <f t="shared" si="149"/>
        <v>1.6351073865819274</v>
      </c>
      <c r="P633" s="33">
        <f t="shared" si="150"/>
        <v>1.38882007029753</v>
      </c>
      <c r="Q633" s="33">
        <f t="shared" si="151"/>
        <v>1.8813947028663249</v>
      </c>
      <c r="R633" s="33">
        <f t="shared" si="152"/>
        <v>1.28332585442825</v>
      </c>
      <c r="S633" s="33">
        <f t="shared" si="153"/>
        <v>1.041141566922503</v>
      </c>
      <c r="T633" s="32">
        <f t="shared" si="161"/>
        <v>4.4352046468696393E-3</v>
      </c>
      <c r="U633" s="32">
        <f t="shared" si="162"/>
        <v>9.6480666943163929E-3</v>
      </c>
      <c r="V633" s="32">
        <f t="shared" si="163"/>
        <v>6.2154325676555544E-4</v>
      </c>
      <c r="W633" s="32">
        <f t="shared" si="164"/>
        <v>6.6634437514154765E-3</v>
      </c>
      <c r="X633" s="32">
        <f t="shared" si="164"/>
        <v>2.2129037654796679E-3</v>
      </c>
      <c r="Y633" s="34">
        <f>MAX(O$4:O633)</f>
        <v>1.9141735637114377</v>
      </c>
      <c r="Z633" s="34">
        <f>MAX(P$4:P633)</f>
        <v>1.8284662292802096</v>
      </c>
      <c r="AA633" s="34">
        <f>MAX(Q$4:Q633)</f>
        <v>2.0782292813837224</v>
      </c>
      <c r="AB633" s="34">
        <f>MAX(R$4:R633)</f>
        <v>1.9075656212819299</v>
      </c>
      <c r="AC633" s="34">
        <f>MAX(S$4:S633)</f>
        <v>1.35899867745307</v>
      </c>
      <c r="AD633" s="35">
        <f t="shared" si="157"/>
        <v>-0.14578938003324104</v>
      </c>
      <c r="AE633" s="35">
        <f t="shared" si="158"/>
        <v>-0.24044532622062698</v>
      </c>
      <c r="AF633" s="35">
        <f t="shared" si="159"/>
        <v>-9.4712638437247643E-2</v>
      </c>
      <c r="AG633" s="35">
        <f t="shared" si="160"/>
        <v>-0.32724419012866035</v>
      </c>
      <c r="AH633" s="35">
        <f t="shared" si="160"/>
        <v>-0.23389066950842818</v>
      </c>
    </row>
    <row r="634" spans="1:34">
      <c r="A634" s="28">
        <v>44783</v>
      </c>
      <c r="B634" s="12">
        <f>[1]!thsiFinD("ths_int_chg_ratio_index",B$1,$A$4,$A634,101)</f>
        <v>-17.792644079906001</v>
      </c>
      <c r="C634" s="12">
        <f>[1]!thsiFinD("ths_int_chg_ratio_index",C$1,$A$4,$A634,101)</f>
        <v>82.785538510134003</v>
      </c>
      <c r="D634" s="12">
        <f>[1]!thsiFinD("ths_int_chg_ratio_index",D$1,$A$4,$A634,101)</f>
        <v>13.379392882423</v>
      </c>
      <c r="E634" s="12">
        <f>[1]!thsiFinD("ths_int_chg_ratio_index",E$1,$A$4,$A634,101)</f>
        <v>72.822126654791006</v>
      </c>
      <c r="F634" s="12">
        <f>[1]!thsiFinD("ths_adjustment_nvg_ratio_fund",F$1,$A$4,$A634,101)</f>
        <v>79.803560466543999</v>
      </c>
      <c r="G634" s="12">
        <f>[1]!thsiFinD("ths_adjustment_nvg_ratio_fund",G$1,$A$4,$A634,101)</f>
        <v>56.299659477866001</v>
      </c>
      <c r="H634" s="12">
        <f>[1]!thsiFinD("ths_adjustment_nvg_ratio_fund",H$1,$A$4,$A634,101)</f>
        <v>90.307692307691994</v>
      </c>
      <c r="I634" s="12">
        <f>[1]!thsiFinD("ths_adjustment_nvg_ratio_fund",I$1,$A$4,$A634,101)</f>
        <v>120.29296875</v>
      </c>
      <c r="J634" s="32">
        <f t="shared" si="154"/>
        <v>0.62237286871192998</v>
      </c>
      <c r="K634" s="45">
        <f t="shared" si="155"/>
        <v>0.37798603491860505</v>
      </c>
      <c r="L634" s="45">
        <f t="shared" si="156"/>
        <v>0.86675970250525491</v>
      </c>
      <c r="M634" s="32">
        <f>[1]!thsiFinD("ths_int_chg_ratio_index",M$1,$A$4,$A634,101)/100</f>
        <v>0.26888892799427999</v>
      </c>
      <c r="N634" s="32">
        <f>[1]!thsiFinD("ths_int_chg_ratio_index",N$1,$A$4,$A634,101)/100</f>
        <v>3.1596303299030001E-2</v>
      </c>
      <c r="O634" s="33">
        <f t="shared" si="149"/>
        <v>1.6223728687119299</v>
      </c>
      <c r="P634" s="33">
        <f t="shared" si="150"/>
        <v>1.3779860349186051</v>
      </c>
      <c r="Q634" s="33">
        <f t="shared" si="151"/>
        <v>1.8667597025052549</v>
      </c>
      <c r="R634" s="33">
        <f t="shared" si="152"/>
        <v>1.2688889279942801</v>
      </c>
      <c r="S634" s="33">
        <f t="shared" si="153"/>
        <v>1.0315963032990301</v>
      </c>
      <c r="T634" s="32">
        <f t="shared" si="161"/>
        <v>-7.7881844180388571E-3</v>
      </c>
      <c r="U634" s="32">
        <f t="shared" si="162"/>
        <v>-7.8008920022332173E-3</v>
      </c>
      <c r="V634" s="32">
        <f t="shared" si="163"/>
        <v>-7.7788038516178881E-3</v>
      </c>
      <c r="W634" s="32">
        <f t="shared" si="164"/>
        <v>-1.1249618625038815E-2</v>
      </c>
      <c r="X634" s="32">
        <f t="shared" si="164"/>
        <v>-9.1680746660491863E-3</v>
      </c>
      <c r="Y634" s="34">
        <f>MAX(O$4:O634)</f>
        <v>1.9141735637114377</v>
      </c>
      <c r="Z634" s="34">
        <f>MAX(P$4:P634)</f>
        <v>1.8284662292802096</v>
      </c>
      <c r="AA634" s="34">
        <f>MAX(Q$4:Q634)</f>
        <v>2.0782292813837224</v>
      </c>
      <c r="AB634" s="34">
        <f>MAX(R$4:R634)</f>
        <v>1.9075656212819299</v>
      </c>
      <c r="AC634" s="34">
        <f>MAX(S$4:S634)</f>
        <v>1.35899867745307</v>
      </c>
      <c r="AD634" s="35">
        <f t="shared" si="157"/>
        <v>-0.15244212987338945</v>
      </c>
      <c r="AE634" s="35">
        <f t="shared" si="158"/>
        <v>-0.24637053020057131</v>
      </c>
      <c r="AF634" s="35">
        <f t="shared" si="159"/>
        <v>-0.10175469125219294</v>
      </c>
      <c r="AG634" s="35">
        <f t="shared" si="160"/>
        <v>-0.33481243641749203</v>
      </c>
      <c r="AH634" s="35">
        <f t="shared" si="160"/>
        <v>-0.24091441705273187</v>
      </c>
    </row>
    <row r="635" spans="1:34">
      <c r="A635" s="28">
        <v>44784</v>
      </c>
      <c r="B635" s="12">
        <f>[1]!thsiFinD("ths_int_chg_ratio_index",B$1,$A$4,$A635,101)</f>
        <v>-15.783840354278</v>
      </c>
      <c r="C635" s="12">
        <f>[1]!thsiFinD("ths_int_chg_ratio_index",C$1,$A$4,$A635,101)</f>
        <v>85.431087295992995</v>
      </c>
      <c r="D635" s="12">
        <f>[1]!thsiFinD("ths_int_chg_ratio_index",D$1,$A$4,$A635,101)</f>
        <v>15.045354455924</v>
      </c>
      <c r="E635" s="12">
        <f>[1]!thsiFinD("ths_int_chg_ratio_index",E$1,$A$4,$A635,101)</f>
        <v>77.149906144964007</v>
      </c>
      <c r="F635" s="12">
        <f>[1]!thsiFinD("ths_adjustment_nvg_ratio_fund",F$1,$A$4,$A635,101)</f>
        <v>78.453038674032996</v>
      </c>
      <c r="G635" s="12">
        <f>[1]!thsiFinD("ths_adjustment_nvg_ratio_fund",G$1,$A$4,$A635,101)</f>
        <v>56.980703745743</v>
      </c>
      <c r="H635" s="12">
        <f>[1]!thsiFinD("ths_adjustment_nvg_ratio_fund",H$1,$A$4,$A635,101)</f>
        <v>93.615384615384997</v>
      </c>
      <c r="I635" s="12">
        <f>[1]!thsiFinD("ths_adjustment_nvg_ratio_fund",I$1,$A$4,$A635,101)</f>
        <v>123.095703125</v>
      </c>
      <c r="J635" s="32">
        <f t="shared" si="154"/>
        <v>0.6424841721284551</v>
      </c>
      <c r="K635" s="45">
        <f t="shared" si="155"/>
        <v>0.40460626885650752</v>
      </c>
      <c r="L635" s="45">
        <f t="shared" si="156"/>
        <v>0.88036207540040257</v>
      </c>
      <c r="M635" s="32">
        <f>[1]!thsiFinD("ths_int_chg_ratio_index",M$1,$A$4,$A635,101)/100</f>
        <v>0.29750370767942003</v>
      </c>
      <c r="N635" s="32">
        <f>[1]!thsiFinD("ths_int_chg_ratio_index",N$1,$A$4,$A635,101)/100</f>
        <v>5.2156181269932003E-2</v>
      </c>
      <c r="O635" s="33">
        <f t="shared" si="149"/>
        <v>1.6424841721284551</v>
      </c>
      <c r="P635" s="33">
        <f t="shared" si="150"/>
        <v>1.4046062688565075</v>
      </c>
      <c r="Q635" s="33">
        <f t="shared" si="151"/>
        <v>1.8803620754004027</v>
      </c>
      <c r="R635" s="33">
        <f t="shared" si="152"/>
        <v>1.29750370767942</v>
      </c>
      <c r="S635" s="33">
        <f t="shared" si="153"/>
        <v>1.052156181269932</v>
      </c>
      <c r="T635" s="32">
        <f t="shared" si="161"/>
        <v>1.2396227651718883E-2</v>
      </c>
      <c r="U635" s="32">
        <f t="shared" si="162"/>
        <v>1.9318217502454438E-2</v>
      </c>
      <c r="V635" s="32">
        <f t="shared" si="163"/>
        <v>7.2866223097127758E-3</v>
      </c>
      <c r="W635" s="32">
        <f t="shared" si="164"/>
        <v>2.255105159627413E-2</v>
      </c>
      <c r="X635" s="32">
        <f t="shared" si="164"/>
        <v>1.9930158633907347E-2</v>
      </c>
      <c r="Y635" s="34">
        <f>MAX(O$4:O635)</f>
        <v>1.9141735637114377</v>
      </c>
      <c r="Z635" s="34">
        <f>MAX(P$4:P635)</f>
        <v>1.8284662292802096</v>
      </c>
      <c r="AA635" s="34">
        <f>MAX(Q$4:Q635)</f>
        <v>2.0782292813837224</v>
      </c>
      <c r="AB635" s="34">
        <f>MAX(R$4:R635)</f>
        <v>1.9075656212819299</v>
      </c>
      <c r="AC635" s="34">
        <f>MAX(S$4:S635)</f>
        <v>1.35899867745307</v>
      </c>
      <c r="AD635" s="35">
        <f t="shared" si="157"/>
        <v>-0.14193560956729412</v>
      </c>
      <c r="AE635" s="35">
        <f t="shared" si="158"/>
        <v>-0.23181175218672645</v>
      </c>
      <c r="AF635" s="35">
        <f t="shared" si="159"/>
        <v>-9.5209516945876205E-2</v>
      </c>
      <c r="AG635" s="35">
        <f t="shared" si="160"/>
        <v>-0.31981175734994305</v>
      </c>
      <c r="AH635" s="35">
        <f t="shared" si="160"/>
        <v>-0.22578572096788085</v>
      </c>
    </row>
    <row r="636" spans="1:34">
      <c r="A636" s="28">
        <v>44785</v>
      </c>
      <c r="B636" s="12">
        <f>[1]!thsiFinD("ths_int_chg_ratio_index",B$1,$A$4,$A636,101)</f>
        <v>-17.898438744631999</v>
      </c>
      <c r="C636" s="12">
        <f>[1]!thsiFinD("ths_int_chg_ratio_index",C$1,$A$4,$A636,101)</f>
        <v>80.824061274773996</v>
      </c>
      <c r="D636" s="12">
        <f>[1]!thsiFinD("ths_int_chg_ratio_index",D$1,$A$4,$A636,101)</f>
        <v>12.402157290889001</v>
      </c>
      <c r="E636" s="12">
        <f>[1]!thsiFinD("ths_int_chg_ratio_index",E$1,$A$4,$A636,101)</f>
        <v>75.127706472295998</v>
      </c>
      <c r="F636" s="12">
        <f>[1]!thsiFinD("ths_adjustment_nvg_ratio_fund",F$1,$A$4,$A636,101)</f>
        <v>74.033149171271006</v>
      </c>
      <c r="G636" s="12">
        <f>[1]!thsiFinD("ths_adjustment_nvg_ratio_fund",G$1,$A$4,$A636,101)</f>
        <v>52.497162315551002</v>
      </c>
      <c r="H636" s="12">
        <f>[1]!thsiFinD("ths_adjustment_nvg_ratio_fund",H$1,$A$4,$A636,101)</f>
        <v>90.461538461537998</v>
      </c>
      <c r="I636" s="12">
        <f>[1]!thsiFinD("ths_adjustment_nvg_ratio_fund",I$1,$A$4,$A636,101)</f>
        <v>119.267578125</v>
      </c>
      <c r="J636" s="32">
        <f t="shared" si="154"/>
        <v>0.60839364295835874</v>
      </c>
      <c r="K636" s="45">
        <f t="shared" si="155"/>
        <v>0.37613871573331747</v>
      </c>
      <c r="L636" s="45">
        <f t="shared" si="156"/>
        <v>0.84064857018340011</v>
      </c>
      <c r="M636" s="32">
        <f>[1]!thsiFinD("ths_int_chg_ratio_index",M$1,$A$4,$A636,101)/100</f>
        <v>0.27789587604374999</v>
      </c>
      <c r="N636" s="32">
        <f>[1]!thsiFinD("ths_int_chg_ratio_index",N$1,$A$4,$A636,101)/100</f>
        <v>5.0947986522887005E-2</v>
      </c>
      <c r="O636" s="33">
        <f t="shared" si="149"/>
        <v>1.6083936429583587</v>
      </c>
      <c r="P636" s="33">
        <f t="shared" si="150"/>
        <v>1.3761387157333176</v>
      </c>
      <c r="Q636" s="33">
        <f t="shared" si="151"/>
        <v>1.8406485701834001</v>
      </c>
      <c r="R636" s="33">
        <f t="shared" si="152"/>
        <v>1.27789587604375</v>
      </c>
      <c r="S636" s="33">
        <f t="shared" si="153"/>
        <v>1.050947986522887</v>
      </c>
      <c r="T636" s="32">
        <f t="shared" si="161"/>
        <v>-2.0755468910193087E-2</v>
      </c>
      <c r="U636" s="32">
        <f t="shared" si="162"/>
        <v>-2.0267283262494162E-2</v>
      </c>
      <c r="V636" s="32">
        <f t="shared" si="163"/>
        <v>-2.1120137305761233E-2</v>
      </c>
      <c r="W636" s="32">
        <f t="shared" si="164"/>
        <v>-1.5111965784466719E-2</v>
      </c>
      <c r="X636" s="32">
        <f t="shared" si="164"/>
        <v>-1.1483036155209847E-3</v>
      </c>
      <c r="Y636" s="34">
        <f>MAX(O$4:O636)</f>
        <v>1.9141735637114377</v>
      </c>
      <c r="Z636" s="34">
        <f>MAX(P$4:P636)</f>
        <v>1.8284662292802096</v>
      </c>
      <c r="AA636" s="34">
        <f>MAX(Q$4:Q636)</f>
        <v>2.0782292813837224</v>
      </c>
      <c r="AB636" s="34">
        <f>MAX(R$4:R636)</f>
        <v>1.9075656212819299</v>
      </c>
      <c r="AC636" s="34">
        <f>MAX(S$4:S636)</f>
        <v>1.35899867745307</v>
      </c>
      <c r="AD636" s="35">
        <f t="shared" si="157"/>
        <v>-0.1597451383458639</v>
      </c>
      <c r="AE636" s="35">
        <f t="shared" si="158"/>
        <v>-0.2473808410040772</v>
      </c>
      <c r="AF636" s="35">
        <f t="shared" si="159"/>
        <v>-0.11431881618092532</v>
      </c>
      <c r="AG636" s="35">
        <f t="shared" si="160"/>
        <v>-0.33009073879986717</v>
      </c>
      <c r="AH636" s="35">
        <f t="shared" si="160"/>
        <v>-0.22667475402368142</v>
      </c>
    </row>
    <row r="637" spans="1:34">
      <c r="A637" s="28">
        <v>44788</v>
      </c>
      <c r="B637" s="12">
        <f>[1]!thsiFinD("ths_int_chg_ratio_index",B$1,$A$4,$A637,101)</f>
        <v>-17.695261324661001</v>
      </c>
      <c r="C637" s="12">
        <f>[1]!thsiFinD("ths_int_chg_ratio_index",C$1,$A$4,$A637,101)</f>
        <v>81.167162404115004</v>
      </c>
      <c r="D637" s="12">
        <f>[1]!thsiFinD("ths_int_chg_ratio_index",D$1,$A$4,$A637,101)</f>
        <v>12.162504067279</v>
      </c>
      <c r="E637" s="12">
        <f>[1]!thsiFinD("ths_int_chg_ratio_index",E$1,$A$4,$A637,101)</f>
        <v>77.529522343118998</v>
      </c>
      <c r="F637" s="12">
        <f>[1]!thsiFinD("ths_adjustment_nvg_ratio_fund",F$1,$A$4,$A637,101)</f>
        <v>77.470841006753005</v>
      </c>
      <c r="G637" s="12">
        <f>[1]!thsiFinD("ths_adjustment_nvg_ratio_fund",G$1,$A$4,$A637,101)</f>
        <v>55.164585698069999</v>
      </c>
      <c r="H637" s="12">
        <f>[1]!thsiFinD("ths_adjustment_nvg_ratio_fund",H$1,$A$4,$A637,101)</f>
        <v>93</v>
      </c>
      <c r="I637" s="12">
        <f>[1]!thsiFinD("ths_adjustment_nvg_ratio_fund",I$1,$A$4,$A637,101)</f>
        <v>119.70703125</v>
      </c>
      <c r="J637" s="32">
        <f t="shared" si="154"/>
        <v>0.62313298180584376</v>
      </c>
      <c r="K637" s="45">
        <f t="shared" si="155"/>
        <v>0.38290981872462998</v>
      </c>
      <c r="L637" s="45">
        <f t="shared" si="156"/>
        <v>0.86335614488705748</v>
      </c>
      <c r="M637" s="32">
        <f>[1]!thsiFinD("ths_int_chg_ratio_index",M$1,$A$4,$A637,101)/100</f>
        <v>0.28250874738604997</v>
      </c>
      <c r="N637" s="32">
        <f>[1]!thsiFinD("ths_int_chg_ratio_index",N$1,$A$4,$A637,101)/100</f>
        <v>5.0819953532708004E-2</v>
      </c>
      <c r="O637" s="33">
        <f t="shared" si="149"/>
        <v>1.6231329818058438</v>
      </c>
      <c r="P637" s="33">
        <f t="shared" si="150"/>
        <v>1.38290981872463</v>
      </c>
      <c r="Q637" s="33">
        <f t="shared" si="151"/>
        <v>1.8633561448870575</v>
      </c>
      <c r="R637" s="33">
        <f t="shared" si="152"/>
        <v>1.2825087473860499</v>
      </c>
      <c r="S637" s="33">
        <f t="shared" si="153"/>
        <v>1.0508199535327081</v>
      </c>
      <c r="T637" s="32">
        <f t="shared" si="161"/>
        <v>9.1640121260208041E-3</v>
      </c>
      <c r="U637" s="32">
        <f t="shared" si="162"/>
        <v>4.9203637059975769E-3</v>
      </c>
      <c r="V637" s="32">
        <f t="shared" si="163"/>
        <v>1.2336724712960656E-2</v>
      </c>
      <c r="W637" s="32">
        <f t="shared" si="164"/>
        <v>3.6097395952014999E-3</v>
      </c>
      <c r="X637" s="32">
        <f t="shared" si="164"/>
        <v>-1.2182619103973114E-4</v>
      </c>
      <c r="Y637" s="34">
        <f>MAX(O$4:O637)</f>
        <v>1.9141735637114377</v>
      </c>
      <c r="Z637" s="34">
        <f>MAX(P$4:P637)</f>
        <v>1.8284662292802096</v>
      </c>
      <c r="AA637" s="34">
        <f>MAX(Q$4:Q637)</f>
        <v>2.0782292813837224</v>
      </c>
      <c r="AB637" s="34">
        <f>MAX(R$4:R637)</f>
        <v>1.9075656212819299</v>
      </c>
      <c r="AC637" s="34">
        <f>MAX(S$4:S637)</f>
        <v>1.35899867745307</v>
      </c>
      <c r="AD637" s="35">
        <f t="shared" si="157"/>
        <v>-0.15204503260471758</v>
      </c>
      <c r="AE637" s="35">
        <f t="shared" si="158"/>
        <v>-0.2436776810097151</v>
      </c>
      <c r="AF637" s="35">
        <f t="shared" si="159"/>
        <v>-0.10339241123270027</v>
      </c>
      <c r="AG637" s="35">
        <f t="shared" si="160"/>
        <v>-0.3276725408145208</v>
      </c>
      <c r="AH637" s="35">
        <f t="shared" si="160"/>
        <v>-0.22676896529283352</v>
      </c>
    </row>
    <row r="638" spans="1:34">
      <c r="A638" s="28">
        <v>44789</v>
      </c>
      <c r="B638" s="12">
        <f>[1]!thsiFinD("ths_int_chg_ratio_index",B$1,$A$4,$A638,101)</f>
        <v>-17.830698034986</v>
      </c>
      <c r="C638" s="12">
        <f>[1]!thsiFinD("ths_int_chg_ratio_index",C$1,$A$4,$A638,101)</f>
        <v>79.314237062592994</v>
      </c>
      <c r="D638" s="12">
        <f>[1]!thsiFinD("ths_int_chg_ratio_index",D$1,$A$4,$A638,101)</f>
        <v>11.530391476747999</v>
      </c>
      <c r="E638" s="12">
        <f>[1]!thsiFinD("ths_int_chg_ratio_index",E$1,$A$4,$A638,101)</f>
        <v>78.331860268347</v>
      </c>
      <c r="F638" s="12">
        <f>[1]!thsiFinD("ths_adjustment_nvg_ratio_fund",F$1,$A$4,$A638,101)</f>
        <v>78.575813382443002</v>
      </c>
      <c r="G638" s="12">
        <f>[1]!thsiFinD("ths_adjustment_nvg_ratio_fund",G$1,$A$4,$A638,101)</f>
        <v>55.675368898978</v>
      </c>
      <c r="H638" s="12">
        <f>[1]!thsiFinD("ths_adjustment_nvg_ratio_fund",H$1,$A$4,$A638,101)</f>
        <v>97.923076923077005</v>
      </c>
      <c r="I638" s="12">
        <f>[1]!thsiFinD("ths_adjustment_nvg_ratio_fund",I$1,$A$4,$A638,101)</f>
        <v>119.55078125</v>
      </c>
      <c r="J638" s="32">
        <f t="shared" si="154"/>
        <v>0.628838539034</v>
      </c>
      <c r="K638" s="45">
        <f t="shared" si="155"/>
        <v>0.37836447693175501</v>
      </c>
      <c r="L638" s="45">
        <f t="shared" si="156"/>
        <v>0.87931260113624499</v>
      </c>
      <c r="M638" s="32">
        <f>[1]!thsiFinD("ths_int_chg_ratio_index",M$1,$A$4,$A638,101)/100</f>
        <v>0.28271307302833004</v>
      </c>
      <c r="N638" s="32">
        <f>[1]!thsiFinD("ths_int_chg_ratio_index",N$1,$A$4,$A638,101)/100</f>
        <v>5.0263831104056994E-2</v>
      </c>
      <c r="O638" s="33">
        <f t="shared" si="149"/>
        <v>1.6288385390340001</v>
      </c>
      <c r="P638" s="33">
        <f t="shared" si="150"/>
        <v>1.3783644769317549</v>
      </c>
      <c r="Q638" s="33">
        <f t="shared" si="151"/>
        <v>1.8793126011362449</v>
      </c>
      <c r="R638" s="33">
        <f t="shared" si="152"/>
        <v>1.28271307302833</v>
      </c>
      <c r="S638" s="33">
        <f t="shared" si="153"/>
        <v>1.0502638311040571</v>
      </c>
      <c r="T638" s="32">
        <f t="shared" si="161"/>
        <v>3.5151508176543E-3</v>
      </c>
      <c r="U638" s="32">
        <f t="shared" si="162"/>
        <v>-3.2867955171993479E-3</v>
      </c>
      <c r="V638" s="32">
        <f t="shared" si="163"/>
        <v>8.563288501219235E-3</v>
      </c>
      <c r="W638" s="32">
        <f t="shared" si="164"/>
        <v>1.5931715296013671E-4</v>
      </c>
      <c r="X638" s="32">
        <f t="shared" si="164"/>
        <v>-5.2922713047209857E-4</v>
      </c>
      <c r="Y638" s="34">
        <f>MAX(O$4:O638)</f>
        <v>1.9141735637114377</v>
      </c>
      <c r="Z638" s="34">
        <f>MAX(P$4:P638)</f>
        <v>1.8284662292802096</v>
      </c>
      <c r="AA638" s="34">
        <f>MAX(Q$4:Q638)</f>
        <v>2.0782292813837224</v>
      </c>
      <c r="AB638" s="34">
        <f>MAX(R$4:R638)</f>
        <v>1.9075656212819299</v>
      </c>
      <c r="AC638" s="34">
        <f>MAX(S$4:S638)</f>
        <v>1.35899867745307</v>
      </c>
      <c r="AD638" s="35">
        <f t="shared" si="157"/>
        <v>-0.14906434300774407</v>
      </c>
      <c r="AE638" s="35">
        <f t="shared" si="158"/>
        <v>-0.24616355781733024</v>
      </c>
      <c r="AF638" s="35">
        <f t="shared" si="159"/>
        <v>-9.5714501777703354E-2</v>
      </c>
      <c r="AG638" s="35">
        <f t="shared" si="160"/>
        <v>-0.32756542751786644</v>
      </c>
      <c r="AH638" s="35">
        <f t="shared" si="160"/>
        <v>-0.22717818013452362</v>
      </c>
    </row>
    <row r="639" spans="1:34">
      <c r="A639" s="28">
        <v>44790</v>
      </c>
      <c r="B639" s="12">
        <f>[1]!thsiFinD("ths_int_chg_ratio_index",B$1,$A$4,$A639,101)</f>
        <v>-16.855751102460999</v>
      </c>
      <c r="C639" s="12">
        <f>[1]!thsiFinD("ths_int_chg_ratio_index",C$1,$A$4,$A639,101)</f>
        <v>79.578260362435998</v>
      </c>
      <c r="D639" s="12">
        <f>[1]!thsiFinD("ths_int_chg_ratio_index",D$1,$A$4,$A639,101)</f>
        <v>11.041072510447</v>
      </c>
      <c r="E639" s="12">
        <f>[1]!thsiFinD("ths_int_chg_ratio_index",E$1,$A$4,$A639,101)</f>
        <v>82.159717109070002</v>
      </c>
      <c r="F639" s="12">
        <f>[1]!thsiFinD("ths_adjustment_nvg_ratio_fund",F$1,$A$4,$A639,101)</f>
        <v>80.847145488029</v>
      </c>
      <c r="G639" s="12">
        <f>[1]!thsiFinD("ths_adjustment_nvg_ratio_fund",G$1,$A$4,$A639,101)</f>
        <v>55.788876276958</v>
      </c>
      <c r="H639" s="12">
        <f>[1]!thsiFinD("ths_adjustment_nvg_ratio_fund",H$1,$A$4,$A639,101)</f>
        <v>98.538461538462002</v>
      </c>
      <c r="I639" s="12">
        <f>[1]!thsiFinD("ths_adjustment_nvg_ratio_fund",I$1,$A$4,$A639,101)</f>
        <v>119.453125</v>
      </c>
      <c r="J639" s="32">
        <f t="shared" si="154"/>
        <v>0.6381886339786762</v>
      </c>
      <c r="K639" s="45">
        <f t="shared" si="155"/>
        <v>0.38980824719872997</v>
      </c>
      <c r="L639" s="45">
        <f t="shared" si="156"/>
        <v>0.88656902075862254</v>
      </c>
      <c r="M639" s="32">
        <f>[1]!thsiFinD("ths_int_chg_ratio_index",M$1,$A$4,$A639,101)/100</f>
        <v>0.29339500252718997</v>
      </c>
      <c r="N639" s="32">
        <f>[1]!thsiFinD("ths_int_chg_ratio_index",N$1,$A$4,$A639,101)/100</f>
        <v>5.8777161263781005E-2</v>
      </c>
      <c r="O639" s="33">
        <f t="shared" si="149"/>
        <v>1.6381886339786762</v>
      </c>
      <c r="P639" s="33">
        <f t="shared" si="150"/>
        <v>1.3898082471987299</v>
      </c>
      <c r="Q639" s="33">
        <f t="shared" si="151"/>
        <v>1.8865690207586225</v>
      </c>
      <c r="R639" s="33">
        <f t="shared" si="152"/>
        <v>1.2933950025271899</v>
      </c>
      <c r="S639" s="33">
        <f t="shared" si="153"/>
        <v>1.0587771612637811</v>
      </c>
      <c r="T639" s="32">
        <f t="shared" si="161"/>
        <v>5.7403448657478151E-3</v>
      </c>
      <c r="U639" s="32">
        <f t="shared" si="162"/>
        <v>8.3024268678548729E-3</v>
      </c>
      <c r="V639" s="32">
        <f t="shared" si="163"/>
        <v>3.8612094752039638E-3</v>
      </c>
      <c r="W639" s="32">
        <f t="shared" si="164"/>
        <v>8.3276063240247389E-3</v>
      </c>
      <c r="X639" s="32">
        <f t="shared" si="164"/>
        <v>8.1058967352751754E-3</v>
      </c>
      <c r="Y639" s="34">
        <f>MAX(O$4:O639)</f>
        <v>1.9141735637114377</v>
      </c>
      <c r="Z639" s="34">
        <f>MAX(P$4:P639)</f>
        <v>1.8284662292802096</v>
      </c>
      <c r="AA639" s="34">
        <f>MAX(Q$4:Q639)</f>
        <v>2.0782292813837224</v>
      </c>
      <c r="AB639" s="34">
        <f>MAX(R$4:R639)</f>
        <v>1.9075656212819299</v>
      </c>
      <c r="AC639" s="34">
        <f>MAX(S$4:S639)</f>
        <v>1.35899867745307</v>
      </c>
      <c r="AD639" s="35">
        <f t="shared" si="157"/>
        <v>-0.14417967887804672</v>
      </c>
      <c r="AE639" s="35">
        <f t="shared" si="158"/>
        <v>-0.23990488588578474</v>
      </c>
      <c r="AF639" s="35">
        <f t="shared" si="159"/>
        <v>-9.2222866043677798E-2</v>
      </c>
      <c r="AG639" s="35">
        <f t="shared" si="160"/>
        <v>-0.32196565711957137</v>
      </c>
      <c r="AH639" s="35">
        <f t="shared" si="160"/>
        <v>-0.22091376626792669</v>
      </c>
    </row>
    <row r="640" spans="1:34">
      <c r="A640" s="28">
        <v>44791</v>
      </c>
      <c r="B640" s="12">
        <f>[1]!thsiFinD("ths_int_chg_ratio_index",B$1,$A$4,$A640,101)</f>
        <v>-15.415390439524</v>
      </c>
      <c r="C640" s="12">
        <f>[1]!thsiFinD("ths_int_chg_ratio_index",C$1,$A$4,$A640,101)</f>
        <v>81.898430239185998</v>
      </c>
      <c r="D640" s="12">
        <f>[1]!thsiFinD("ths_int_chg_ratio_index",D$1,$A$4,$A640,101)</f>
        <v>12.445600444199</v>
      </c>
      <c r="E640" s="12">
        <f>[1]!thsiFinD("ths_int_chg_ratio_index",E$1,$A$4,$A640,101)</f>
        <v>82.156613979385</v>
      </c>
      <c r="F640" s="12">
        <f>[1]!thsiFinD("ths_adjustment_nvg_ratio_fund",F$1,$A$4,$A640,101)</f>
        <v>84.653161448741997</v>
      </c>
      <c r="G640" s="12">
        <f>[1]!thsiFinD("ths_adjustment_nvg_ratio_fund",G$1,$A$4,$A640,101)</f>
        <v>59.818388195232998</v>
      </c>
      <c r="H640" s="12">
        <f>[1]!thsiFinD("ths_adjustment_nvg_ratio_fund",H$1,$A$4,$A640,101)</f>
        <v>95.230769230768999</v>
      </c>
      <c r="I640" s="12">
        <f>[1]!thsiFinD("ths_adjustment_nvg_ratio_fund",I$1,$A$4,$A640,101)</f>
        <v>119.58984375</v>
      </c>
      <c r="J640" s="32">
        <f t="shared" si="154"/>
        <v>0.65047177105998744</v>
      </c>
      <c r="K640" s="45">
        <f t="shared" si="155"/>
        <v>0.40271313555811505</v>
      </c>
      <c r="L640" s="45">
        <f t="shared" si="156"/>
        <v>0.89823040656185993</v>
      </c>
      <c r="M640" s="32">
        <f>[1]!thsiFinD("ths_int_chg_ratio_index",M$1,$A$4,$A640,101)/100</f>
        <v>0.30724368619101</v>
      </c>
      <c r="N640" s="32">
        <f>[1]!thsiFinD("ths_int_chg_ratio_index",N$1,$A$4,$A640,101)/100</f>
        <v>5.0837457593247003E-2</v>
      </c>
      <c r="O640" s="33">
        <f t="shared" si="149"/>
        <v>1.6504717710599874</v>
      </c>
      <c r="P640" s="33">
        <f t="shared" si="150"/>
        <v>1.4027131355581151</v>
      </c>
      <c r="Q640" s="33">
        <f t="shared" si="151"/>
        <v>1.89823040656186</v>
      </c>
      <c r="R640" s="33">
        <f t="shared" si="152"/>
        <v>1.3072436861910099</v>
      </c>
      <c r="S640" s="33">
        <f t="shared" si="153"/>
        <v>1.0508374575932471</v>
      </c>
      <c r="T640" s="32">
        <f t="shared" si="161"/>
        <v>7.4979992087229608E-3</v>
      </c>
      <c r="U640" s="32">
        <f t="shared" si="162"/>
        <v>9.2853732774977882E-3</v>
      </c>
      <c r="V640" s="32">
        <f t="shared" si="163"/>
        <v>6.1812664550955354E-3</v>
      </c>
      <c r="W640" s="32">
        <f t="shared" si="164"/>
        <v>1.0707234554610867E-2</v>
      </c>
      <c r="X640" s="32">
        <f t="shared" si="164"/>
        <v>-7.4989374166863909E-3</v>
      </c>
      <c r="Y640" s="34">
        <f>MAX(O$4:O640)</f>
        <v>1.9141735637114377</v>
      </c>
      <c r="Z640" s="34">
        <f>MAX(P$4:P640)</f>
        <v>1.8284662292802096</v>
      </c>
      <c r="AA640" s="34">
        <f>MAX(Q$4:Q640)</f>
        <v>2.0782292813837224</v>
      </c>
      <c r="AB640" s="34">
        <f>MAX(R$4:R640)</f>
        <v>1.9075656212819299</v>
      </c>
      <c r="AC640" s="34">
        <f>MAX(S$4:S640)</f>
        <v>1.35899867745307</v>
      </c>
      <c r="AD640" s="35">
        <f t="shared" si="157"/>
        <v>-0.13776273878746526</v>
      </c>
      <c r="AE640" s="35">
        <f t="shared" si="158"/>
        <v>-0.23284711902483191</v>
      </c>
      <c r="AF640" s="35">
        <f t="shared" si="159"/>
        <v>-8.6611653696850976E-2</v>
      </c>
      <c r="AG640" s="35">
        <f t="shared" si="160"/>
        <v>-0.31470578437426922</v>
      </c>
      <c r="AH640" s="35">
        <f t="shared" si="160"/>
        <v>-0.22675608517688539</v>
      </c>
    </row>
    <row r="641" spans="1:34">
      <c r="A641" s="28">
        <v>44792</v>
      </c>
      <c r="B641" s="12">
        <f>[1]!thsiFinD("ths_int_chg_ratio_index",B$1,$A$4,$A641,101)</f>
        <v>-17.297535315489</v>
      </c>
      <c r="C641" s="12">
        <f>[1]!thsiFinD("ths_int_chg_ratio_index",C$1,$A$4,$A641,101)</f>
        <v>76.151185387647004</v>
      </c>
      <c r="D641" s="12">
        <f>[1]!thsiFinD("ths_int_chg_ratio_index",D$1,$A$4,$A641,101)</f>
        <v>8.7012713447587995</v>
      </c>
      <c r="E641" s="12">
        <f>[1]!thsiFinD("ths_int_chg_ratio_index",E$1,$A$4,$A641,101)</f>
        <v>79.101670628741005</v>
      </c>
      <c r="F641" s="12">
        <f>[1]!thsiFinD("ths_adjustment_nvg_ratio_fund",F$1,$A$4,$A641,101)</f>
        <v>77.286678944138004</v>
      </c>
      <c r="G641" s="12">
        <f>[1]!thsiFinD("ths_adjustment_nvg_ratio_fund",G$1,$A$4,$A641,101)</f>
        <v>54.937570942111002</v>
      </c>
      <c r="H641" s="12">
        <f>[1]!thsiFinD("ths_adjustment_nvg_ratio_fund",H$1,$A$4,$A641,101)</f>
        <v>92.846153846153996</v>
      </c>
      <c r="I641" s="12">
        <f>[1]!thsiFinD("ths_adjustment_nvg_ratio_fund",I$1,$A$4,$A641,101)</f>
        <v>112.333984375</v>
      </c>
      <c r="J641" s="32">
        <f t="shared" si="154"/>
        <v>0.60507622519132598</v>
      </c>
      <c r="K641" s="45">
        <f t="shared" si="155"/>
        <v>0.36664148011414455</v>
      </c>
      <c r="L641" s="45">
        <f t="shared" si="156"/>
        <v>0.84351097026850752</v>
      </c>
      <c r="M641" s="32">
        <f>[1]!thsiFinD("ths_int_chg_ratio_index",M$1,$A$4,$A641,101)/100</f>
        <v>0.27821566033844003</v>
      </c>
      <c r="N641" s="32">
        <f>[1]!thsiFinD("ths_int_chg_ratio_index",N$1,$A$4,$A641,101)/100</f>
        <v>4.2221129856245002E-2</v>
      </c>
      <c r="O641" s="33">
        <f t="shared" si="149"/>
        <v>1.605076225191326</v>
      </c>
      <c r="P641" s="33">
        <f t="shared" si="150"/>
        <v>1.3666414801141444</v>
      </c>
      <c r="Q641" s="33">
        <f t="shared" si="151"/>
        <v>1.8435109702685075</v>
      </c>
      <c r="R641" s="33">
        <f t="shared" si="152"/>
        <v>1.27821566033844</v>
      </c>
      <c r="S641" s="33">
        <f t="shared" si="153"/>
        <v>1.0422211298562449</v>
      </c>
      <c r="T641" s="32">
        <f t="shared" si="161"/>
        <v>-2.750458787883836E-2</v>
      </c>
      <c r="U641" s="32">
        <f t="shared" si="162"/>
        <v>-2.57156324622414E-2</v>
      </c>
      <c r="V641" s="32">
        <f t="shared" si="163"/>
        <v>-2.882655135235257E-2</v>
      </c>
      <c r="W641" s="32">
        <f t="shared" si="164"/>
        <v>-2.2205520025994963E-2</v>
      </c>
      <c r="X641" s="32">
        <f t="shared" si="164"/>
        <v>-8.1994866805912281E-3</v>
      </c>
      <c r="Y641" s="34">
        <f>MAX(O$4:O641)</f>
        <v>1.9141735637114377</v>
      </c>
      <c r="Z641" s="34">
        <f>MAX(P$4:P641)</f>
        <v>1.8284662292802096</v>
      </c>
      <c r="AA641" s="34">
        <f>MAX(Q$4:Q641)</f>
        <v>2.0782292813837224</v>
      </c>
      <c r="AB641" s="34">
        <f>MAX(R$4:R641)</f>
        <v>1.9075656212819299</v>
      </c>
      <c r="AC641" s="34">
        <f>MAX(S$4:S641)</f>
        <v>1.35899867745307</v>
      </c>
      <c r="AD641" s="35">
        <f t="shared" si="157"/>
        <v>-0.16147821931089434</v>
      </c>
      <c r="AE641" s="35">
        <f t="shared" si="158"/>
        <v>-0.25257494055433893</v>
      </c>
      <c r="AF641" s="35">
        <f t="shared" si="159"/>
        <v>-0.11294148976619911</v>
      </c>
      <c r="AG641" s="35">
        <f t="shared" si="160"/>
        <v>-0.32992309880304482</v>
      </c>
      <c r="AH641" s="35">
        <f t="shared" si="160"/>
        <v>-0.23309628835732576</v>
      </c>
    </row>
    <row r="642" spans="1:34">
      <c r="A642" s="28">
        <v>44795</v>
      </c>
      <c r="B642" s="12">
        <f>[1]!thsiFinD("ths_int_chg_ratio_index",B$1,$A$4,$A642,101)</f>
        <v>-17.052096329809</v>
      </c>
      <c r="C642" s="12">
        <f>[1]!thsiFinD("ths_int_chg_ratio_index",C$1,$A$4,$A642,101)</f>
        <v>76.828030103171997</v>
      </c>
      <c r="D642" s="12">
        <f>[1]!thsiFinD("ths_int_chg_ratio_index",D$1,$A$4,$A642,101)</f>
        <v>8.5863872497189</v>
      </c>
      <c r="E642" s="12">
        <f>[1]!thsiFinD("ths_int_chg_ratio_index",E$1,$A$4,$A642,101)</f>
        <v>82.107881181750002</v>
      </c>
      <c r="F642" s="12">
        <f>[1]!thsiFinD("ths_adjustment_nvg_ratio_fund",F$1,$A$4,$A642,101)</f>
        <v>78.944137507673005</v>
      </c>
      <c r="G642" s="12">
        <f>[1]!thsiFinD("ths_adjustment_nvg_ratio_fund",G$1,$A$4,$A642,101)</f>
        <v>55.959137343926997</v>
      </c>
      <c r="H642" s="12">
        <f>[1]!thsiFinD("ths_adjustment_nvg_ratio_fund",H$1,$A$4,$A642,101)</f>
        <v>93.846153846153996</v>
      </c>
      <c r="I642" s="12">
        <f>[1]!thsiFinD("ths_adjustment_nvg_ratio_fund",I$1,$A$4,$A642,101)</f>
        <v>119.443359375</v>
      </c>
      <c r="J642" s="32">
        <f t="shared" si="154"/>
        <v>0.62332873784698228</v>
      </c>
      <c r="K642" s="45">
        <f t="shared" si="155"/>
        <v>0.37617550551207968</v>
      </c>
      <c r="L642" s="45">
        <f t="shared" si="156"/>
        <v>0.870481970181885</v>
      </c>
      <c r="M642" s="32">
        <f>[1]!thsiFinD("ths_int_chg_ratio_index",M$1,$A$4,$A642,101)/100</f>
        <v>0.28428374086034003</v>
      </c>
      <c r="N642" s="32">
        <f>[1]!thsiFinD("ths_int_chg_ratio_index",N$1,$A$4,$A642,101)/100</f>
        <v>5.1240074017301997E-2</v>
      </c>
      <c r="O642" s="33">
        <f t="shared" si="149"/>
        <v>1.6233287378469823</v>
      </c>
      <c r="P642" s="33">
        <f t="shared" si="150"/>
        <v>1.3761755055120797</v>
      </c>
      <c r="Q642" s="33">
        <f t="shared" si="151"/>
        <v>1.8704819701818849</v>
      </c>
      <c r="R642" s="33">
        <f t="shared" si="152"/>
        <v>1.28428374086034</v>
      </c>
      <c r="S642" s="33">
        <f t="shared" si="153"/>
        <v>1.051240074017302</v>
      </c>
      <c r="T642" s="32">
        <f t="shared" si="161"/>
        <v>1.1371741957912684E-2</v>
      </c>
      <c r="U642" s="32">
        <f t="shared" si="162"/>
        <v>6.9762447113335124E-3</v>
      </c>
      <c r="V642" s="32">
        <f t="shared" si="163"/>
        <v>1.4630235647281831E-2</v>
      </c>
      <c r="W642" s="32">
        <f t="shared" si="164"/>
        <v>4.7473057248361705E-3</v>
      </c>
      <c r="X642" s="32">
        <f t="shared" si="164"/>
        <v>8.6535802265887973E-3</v>
      </c>
      <c r="Y642" s="34">
        <f>MAX(O$4:O642)</f>
        <v>1.9141735637114377</v>
      </c>
      <c r="Z642" s="34">
        <f>MAX(P$4:P642)</f>
        <v>1.8284662292802096</v>
      </c>
      <c r="AA642" s="34">
        <f>MAX(Q$4:Q642)</f>
        <v>2.0782292813837224</v>
      </c>
      <c r="AB642" s="34">
        <f>MAX(R$4:R642)</f>
        <v>1.9075656212819299</v>
      </c>
      <c r="AC642" s="34">
        <f>MAX(S$4:S642)</f>
        <v>1.35899867745307</v>
      </c>
      <c r="AD642" s="35">
        <f t="shared" si="157"/>
        <v>-0.15194276599480838</v>
      </c>
      <c r="AE642" s="35">
        <f t="shared" si="158"/>
        <v>-0.247360720436263</v>
      </c>
      <c r="AF642" s="35">
        <f t="shared" si="159"/>
        <v>-9.9963614728551864E-2</v>
      </c>
      <c r="AG642" s="35">
        <f t="shared" si="160"/>
        <v>-0.32674203889391207</v>
      </c>
      <c r="AH642" s="35">
        <f t="shared" si="160"/>
        <v>-0.22645982556255706</v>
      </c>
    </row>
    <row r="643" spans="1:34">
      <c r="A643" s="28">
        <v>44796</v>
      </c>
      <c r="B643" s="12">
        <f>[1]!thsiFinD("ths_int_chg_ratio_index",B$1,$A$4,$A643,101)</f>
        <v>-17.973960470550001</v>
      </c>
      <c r="C643" s="12">
        <f>[1]!thsiFinD("ths_int_chg_ratio_index",C$1,$A$4,$A643,101)</f>
        <v>75.474854678013997</v>
      </c>
      <c r="D643" s="12">
        <f>[1]!thsiFinD("ths_int_chg_ratio_index",D$1,$A$4,$A643,101)</f>
        <v>8.5882308869247996</v>
      </c>
      <c r="E643" s="12">
        <f>[1]!thsiFinD("ths_int_chg_ratio_index",E$1,$A$4,$A643,101)</f>
        <v>82.520350220387002</v>
      </c>
      <c r="F643" s="12">
        <f>[1]!thsiFinD("ths_adjustment_nvg_ratio_fund",F$1,$A$4,$A643,101)</f>
        <v>81.952117863720005</v>
      </c>
      <c r="G643" s="12">
        <f>[1]!thsiFinD("ths_adjustment_nvg_ratio_fund",G$1,$A$4,$A643,101)</f>
        <v>57.207718501702999</v>
      </c>
      <c r="H643" s="12">
        <f>[1]!thsiFinD("ths_adjustment_nvg_ratio_fund",H$1,$A$4,$A643,101)</f>
        <v>96.692307692308006</v>
      </c>
      <c r="I643" s="12">
        <f>[1]!thsiFinD("ths_adjustment_nvg_ratio_fund",I$1,$A$4,$A643,101)</f>
        <v>118.173828125</v>
      </c>
      <c r="J643" s="32">
        <f t="shared" si="154"/>
        <v>0.62829430937188357</v>
      </c>
      <c r="K643" s="45">
        <f t="shared" si="155"/>
        <v>0.37152368828693949</v>
      </c>
      <c r="L643" s="45">
        <f t="shared" si="156"/>
        <v>0.88506493045682755</v>
      </c>
      <c r="M643" s="32">
        <f>[1]!thsiFinD("ths_int_chg_ratio_index",M$1,$A$4,$A643,101)/100</f>
        <v>0.28271522382456998</v>
      </c>
      <c r="N643" s="32">
        <f>[1]!thsiFinD("ths_int_chg_ratio_index",N$1,$A$4,$A643,101)/100</f>
        <v>4.7165266913777003E-2</v>
      </c>
      <c r="O643" s="33">
        <f t="shared" si="149"/>
        <v>1.6282943093718836</v>
      </c>
      <c r="P643" s="33">
        <f t="shared" si="150"/>
        <v>1.3715236882869395</v>
      </c>
      <c r="Q643" s="33">
        <f t="shared" si="151"/>
        <v>1.8850649304568274</v>
      </c>
      <c r="R643" s="33">
        <f t="shared" si="152"/>
        <v>1.28271522382457</v>
      </c>
      <c r="S643" s="33">
        <f t="shared" si="153"/>
        <v>1.047165266913777</v>
      </c>
      <c r="T643" s="32">
        <f t="shared" si="161"/>
        <v>3.0588822886774558E-3</v>
      </c>
      <c r="U643" s="32">
        <f t="shared" si="162"/>
        <v>-3.3802499801136587E-3</v>
      </c>
      <c r="V643" s="32">
        <f t="shared" si="163"/>
        <v>7.7963650585333166E-3</v>
      </c>
      <c r="W643" s="32">
        <f t="shared" si="164"/>
        <v>-1.221316587500576E-3</v>
      </c>
      <c r="X643" s="32">
        <f t="shared" si="164"/>
        <v>-3.8761908000265466E-3</v>
      </c>
      <c r="Y643" s="34">
        <f>MAX(O$4:O643)</f>
        <v>1.9141735637114377</v>
      </c>
      <c r="Z643" s="34">
        <f>MAX(P$4:P643)</f>
        <v>1.8284662292802096</v>
      </c>
      <c r="AA643" s="34">
        <f>MAX(Q$4:Q643)</f>
        <v>2.0782292813837224</v>
      </c>
      <c r="AB643" s="34">
        <f>MAX(R$4:R643)</f>
        <v>1.9075656212819299</v>
      </c>
      <c r="AC643" s="34">
        <f>MAX(S$4:S643)</f>
        <v>1.35899867745307</v>
      </c>
      <c r="AD643" s="35">
        <f t="shared" si="157"/>
        <v>-0.14934865874192504</v>
      </c>
      <c r="AE643" s="35">
        <f t="shared" si="158"/>
        <v>-0.24990482934604119</v>
      </c>
      <c r="AF643" s="35">
        <f t="shared" si="159"/>
        <v>-9.2946602503012898E-2</v>
      </c>
      <c r="AG643" s="35">
        <f t="shared" si="160"/>
        <v>-0.32756430000947767</v>
      </c>
      <c r="AH643" s="35">
        <f t="shared" si="160"/>
        <v>-0.22945821487016238</v>
      </c>
    </row>
    <row r="644" spans="1:34">
      <c r="A644" s="28">
        <v>44797</v>
      </c>
      <c r="B644" s="12">
        <f>[1]!thsiFinD("ths_int_chg_ratio_index",B$1,$A$4,$A644,101)</f>
        <v>-20.810868663947002</v>
      </c>
      <c r="C644" s="12">
        <f>[1]!thsiFinD("ths_int_chg_ratio_index",C$1,$A$4,$A644,101)</f>
        <v>67.455282036569997</v>
      </c>
      <c r="D644" s="12">
        <f>[1]!thsiFinD("ths_int_chg_ratio_index",D$1,$A$4,$A644,101)</f>
        <v>4.8307119361976003</v>
      </c>
      <c r="E644" s="12">
        <f>[1]!thsiFinD("ths_int_chg_ratio_index",E$1,$A$4,$A644,101)</f>
        <v>75.498741898847001</v>
      </c>
      <c r="F644" s="12">
        <f>[1]!thsiFinD("ths_adjustment_nvg_ratio_fund",F$1,$A$4,$A644,101)</f>
        <v>73.910374462861</v>
      </c>
      <c r="G644" s="12">
        <f>[1]!thsiFinD("ths_adjustment_nvg_ratio_fund",G$1,$A$4,$A644,101)</f>
        <v>50.964812712826003</v>
      </c>
      <c r="H644" s="12">
        <f>[1]!thsiFinD("ths_adjustment_nvg_ratio_fund",H$1,$A$4,$A644,101)</f>
        <v>93.538461538462002</v>
      </c>
      <c r="I644" s="12">
        <f>[1]!thsiFinD("ths_adjustment_nvg_ratio_fund",I$1,$A$4,$A644,101)</f>
        <v>110.341796875</v>
      </c>
      <c r="J644" s="32">
        <f t="shared" si="154"/>
        <v>0.56966164099602068</v>
      </c>
      <c r="K644" s="45">
        <f t="shared" si="155"/>
        <v>0.31743466801916898</v>
      </c>
      <c r="L644" s="45">
        <f t="shared" si="156"/>
        <v>0.82188861397287249</v>
      </c>
      <c r="M644" s="32">
        <f>[1]!thsiFinD("ths_int_chg_ratio_index",M$1,$A$4,$A644,101)/100</f>
        <v>0.23495425158645999</v>
      </c>
      <c r="N644" s="32">
        <f>[1]!thsiFinD("ths_int_chg_ratio_index",N$1,$A$4,$A644,101)/100</f>
        <v>2.492467668791E-2</v>
      </c>
      <c r="O644" s="33">
        <f t="shared" ref="O644:O707" si="165">J644+1</f>
        <v>1.5696616409960207</v>
      </c>
      <c r="P644" s="33">
        <f t="shared" ref="P644:P707" si="166">K644+1</f>
        <v>1.3174346680191689</v>
      </c>
      <c r="Q644" s="33">
        <f t="shared" ref="Q644:Q707" si="167">L644+1</f>
        <v>1.8218886139728725</v>
      </c>
      <c r="R644" s="33">
        <f t="shared" ref="R644:R707" si="168">M644+1</f>
        <v>1.23495425158646</v>
      </c>
      <c r="S644" s="33">
        <f t="shared" ref="S644:S707" si="169">N644+1</f>
        <v>1.0249246766879101</v>
      </c>
      <c r="T644" s="32">
        <f t="shared" si="161"/>
        <v>-3.6008642932910839E-2</v>
      </c>
      <c r="U644" s="32">
        <f t="shared" si="162"/>
        <v>-3.943717540550018E-2</v>
      </c>
      <c r="V644" s="32">
        <f t="shared" si="163"/>
        <v>-3.3514132836074073E-2</v>
      </c>
      <c r="W644" s="32">
        <f t="shared" si="164"/>
        <v>-3.7234275660738558E-2</v>
      </c>
      <c r="X644" s="32">
        <f t="shared" si="164"/>
        <v>-2.123885400765313E-2</v>
      </c>
      <c r="Y644" s="34">
        <f>MAX(O$4:O644)</f>
        <v>1.9141735637114377</v>
      </c>
      <c r="Z644" s="34">
        <f>MAX(P$4:P644)</f>
        <v>1.8284662292802096</v>
      </c>
      <c r="AA644" s="34">
        <f>MAX(Q$4:Q644)</f>
        <v>2.0782292813837224</v>
      </c>
      <c r="AB644" s="34">
        <f>MAX(R$4:R644)</f>
        <v>1.9075656212819299</v>
      </c>
      <c r="AC644" s="34">
        <f>MAX(S$4:S644)</f>
        <v>1.35899867745307</v>
      </c>
      <c r="AD644" s="35">
        <f t="shared" si="157"/>
        <v>-0.17997945914968883</v>
      </c>
      <c r="AE644" s="35">
        <f t="shared" si="158"/>
        <v>-0.2794864641619399</v>
      </c>
      <c r="AF644" s="35">
        <f t="shared" si="159"/>
        <v>-0.1233457105561393</v>
      </c>
      <c r="AG644" s="35">
        <f t="shared" si="160"/>
        <v>-0.35260195622704649</v>
      </c>
      <c r="AH644" s="35">
        <f t="shared" si="160"/>
        <v>-0.24582363935133145</v>
      </c>
    </row>
    <row r="645" spans="1:34">
      <c r="A645" s="28">
        <v>44798</v>
      </c>
      <c r="B645" s="12">
        <f>[1]!thsiFinD("ths_int_chg_ratio_index",B$1,$A$4,$A645,101)</f>
        <v>-21.562348584594002</v>
      </c>
      <c r="C645" s="12">
        <f>[1]!thsiFinD("ths_int_chg_ratio_index",C$1,$A$4,$A645,101)</f>
        <v>66.564672375060994</v>
      </c>
      <c r="D645" s="12">
        <f>[1]!thsiFinD("ths_int_chg_ratio_index",D$1,$A$4,$A645,101)</f>
        <v>3.5466284288465002</v>
      </c>
      <c r="E645" s="12">
        <f>[1]!thsiFinD("ths_int_chg_ratio_index",E$1,$A$4,$A645,101)</f>
        <v>74.430055261730004</v>
      </c>
      <c r="F645" s="12">
        <f>[1]!thsiFinD("ths_adjustment_nvg_ratio_fund",F$1,$A$4,$A645,101)</f>
        <v>70.104358502148997</v>
      </c>
      <c r="G645" s="12">
        <f>[1]!thsiFinD("ths_adjustment_nvg_ratio_fund",G$1,$A$4,$A645,101)</f>
        <v>48.524404086266003</v>
      </c>
      <c r="H645" s="12">
        <f>[1]!thsiFinD("ths_adjustment_nvg_ratio_fund",H$1,$A$4,$A645,101)</f>
        <v>94.307692307691994</v>
      </c>
      <c r="I645" s="12">
        <f>[1]!thsiFinD("ths_adjustment_nvg_ratio_fund",I$1,$A$4,$A645,101)</f>
        <v>104.970703125</v>
      </c>
      <c r="J645" s="32">
        <f t="shared" ref="J645:J708" si="170">50%*K645+50%*L645</f>
        <v>0.55110770687768806</v>
      </c>
      <c r="K645" s="45">
        <f t="shared" ref="K645:K708" si="171">SUMPRODUCT(B645:E645,B$3:E$3)/100</f>
        <v>0.30744751870260872</v>
      </c>
      <c r="L645" s="45">
        <f t="shared" ref="L645:L708" si="172">SUMPRODUCT(F645:I645,F$3:I$3)/100</f>
        <v>0.79476789505276746</v>
      </c>
      <c r="M645" s="32">
        <f>[1]!thsiFinD("ths_int_chg_ratio_index",M$1,$A$4,$A645,101)/100</f>
        <v>0.22191583152227001</v>
      </c>
      <c r="N645" s="32">
        <f>[1]!thsiFinD("ths_int_chg_ratio_index",N$1,$A$4,$A645,101)/100</f>
        <v>3.2843605802383997E-2</v>
      </c>
      <c r="O645" s="33">
        <f t="shared" si="165"/>
        <v>1.551107706877688</v>
      </c>
      <c r="P645" s="33">
        <f t="shared" si="166"/>
        <v>1.3074475187026087</v>
      </c>
      <c r="Q645" s="33">
        <f t="shared" si="167"/>
        <v>1.7947678950527675</v>
      </c>
      <c r="R645" s="33">
        <f t="shared" si="168"/>
        <v>1.22191583152227</v>
      </c>
      <c r="S645" s="33">
        <f t="shared" si="169"/>
        <v>1.032843605802384</v>
      </c>
      <c r="T645" s="32">
        <f t="shared" si="161"/>
        <v>-1.1820339896029708E-2</v>
      </c>
      <c r="U645" s="32">
        <f t="shared" si="162"/>
        <v>-7.5807549011719377E-3</v>
      </c>
      <c r="V645" s="32">
        <f t="shared" si="163"/>
        <v>-1.4886046661746644E-2</v>
      </c>
      <c r="W645" s="32">
        <f t="shared" si="164"/>
        <v>-1.0557816249015195E-2</v>
      </c>
      <c r="X645" s="32">
        <f t="shared" si="164"/>
        <v>7.7263522818713515E-3</v>
      </c>
      <c r="Y645" s="34">
        <f>MAX(O$4:O645)</f>
        <v>1.9141735637114377</v>
      </c>
      <c r="Z645" s="34">
        <f>MAX(P$4:P645)</f>
        <v>1.8284662292802096</v>
      </c>
      <c r="AA645" s="34">
        <f>MAX(Q$4:Q645)</f>
        <v>2.0782292813837224</v>
      </c>
      <c r="AB645" s="34">
        <f>MAX(R$4:R645)</f>
        <v>1.9075656212819299</v>
      </c>
      <c r="AC645" s="34">
        <f>MAX(S$4:S645)</f>
        <v>1.35899867745307</v>
      </c>
      <c r="AD645" s="35">
        <f t="shared" si="157"/>
        <v>-0.18967238066426562</v>
      </c>
      <c r="AE645" s="35">
        <f t="shared" si="158"/>
        <v>-0.28494850068010502</v>
      </c>
      <c r="AF645" s="35">
        <f t="shared" si="159"/>
        <v>-0.13639562721502085</v>
      </c>
      <c r="AG645" s="35">
        <f t="shared" si="160"/>
        <v>-0.35943706581317325</v>
      </c>
      <c r="AH645" s="35">
        <f t="shared" si="160"/>
        <v>-0.23999660710630022</v>
      </c>
    </row>
    <row r="646" spans="1:34">
      <c r="A646" s="28">
        <v>44799</v>
      </c>
      <c r="B646" s="12">
        <f>[1]!thsiFinD("ths_int_chg_ratio_index",B$1,$A$4,$A646,101)</f>
        <v>-21.694526507938999</v>
      </c>
      <c r="C646" s="12">
        <f>[1]!thsiFinD("ths_int_chg_ratio_index",C$1,$A$4,$A646,101)</f>
        <v>63.817996224912001</v>
      </c>
      <c r="D646" s="12">
        <f>[1]!thsiFinD("ths_int_chg_ratio_index",D$1,$A$4,$A646,101)</f>
        <v>2.5762378307686</v>
      </c>
      <c r="E646" s="12">
        <f>[1]!thsiFinD("ths_int_chg_ratio_index",E$1,$A$4,$A646,101)</f>
        <v>72.286866058903996</v>
      </c>
      <c r="F646" s="12">
        <f>[1]!thsiFinD("ths_adjustment_nvg_ratio_fund",F$1,$A$4,$A646,101)</f>
        <v>69.244935543278004</v>
      </c>
      <c r="G646" s="12">
        <f>[1]!thsiFinD("ths_adjustment_nvg_ratio_fund",G$1,$A$4,$A646,101)</f>
        <v>46.935300794551999</v>
      </c>
      <c r="H646" s="12">
        <f>[1]!thsiFinD("ths_adjustment_nvg_ratio_fund",H$1,$A$4,$A646,101)</f>
        <v>93.692307692308006</v>
      </c>
      <c r="I646" s="12">
        <f>[1]!thsiFinD("ths_adjustment_nvg_ratio_fund",I$1,$A$4,$A646,101)</f>
        <v>107.587890625</v>
      </c>
      <c r="J646" s="32">
        <f t="shared" si="170"/>
        <v>0.54305876032722955</v>
      </c>
      <c r="K646" s="45">
        <f t="shared" si="171"/>
        <v>0.29246643401661404</v>
      </c>
      <c r="L646" s="45">
        <f t="shared" si="172"/>
        <v>0.793651086637845</v>
      </c>
      <c r="M646" s="32">
        <f>[1]!thsiFinD("ths_int_chg_ratio_index",M$1,$A$4,$A646,101)/100</f>
        <v>0.21381827922614</v>
      </c>
      <c r="N646" s="32">
        <f>[1]!thsiFinD("ths_int_chg_ratio_index",N$1,$A$4,$A646,101)/100</f>
        <v>3.0212261838543003E-2</v>
      </c>
      <c r="O646" s="33">
        <f t="shared" si="165"/>
        <v>1.5430587603272294</v>
      </c>
      <c r="P646" s="33">
        <f t="shared" si="166"/>
        <v>1.2924664340166141</v>
      </c>
      <c r="Q646" s="33">
        <f t="shared" si="167"/>
        <v>1.793651086637845</v>
      </c>
      <c r="R646" s="33">
        <f t="shared" si="168"/>
        <v>1.2138182792261401</v>
      </c>
      <c r="S646" s="33">
        <f t="shared" si="169"/>
        <v>1.030212261838543</v>
      </c>
      <c r="T646" s="32">
        <f t="shared" si="161"/>
        <v>-5.1891603108985551E-3</v>
      </c>
      <c r="U646" s="32">
        <f t="shared" si="162"/>
        <v>-1.1458268474791589E-2</v>
      </c>
      <c r="V646" s="32">
        <f t="shared" si="163"/>
        <v>-6.2225785183744886E-4</v>
      </c>
      <c r="W646" s="32">
        <f t="shared" si="164"/>
        <v>-6.6269313214822878E-3</v>
      </c>
      <c r="X646" s="32">
        <f t="shared" si="164"/>
        <v>-2.5476693170761733E-3</v>
      </c>
      <c r="Y646" s="34">
        <f>MAX(O$4:O646)</f>
        <v>1.9141735637114377</v>
      </c>
      <c r="Z646" s="34">
        <f>MAX(P$4:P646)</f>
        <v>1.8284662292802096</v>
      </c>
      <c r="AA646" s="34">
        <f>MAX(Q$4:Q646)</f>
        <v>2.0782292813837224</v>
      </c>
      <c r="AB646" s="34">
        <f>MAX(R$4:R646)</f>
        <v>1.9075656212819299</v>
      </c>
      <c r="AC646" s="34">
        <f>MAX(S$4:S646)</f>
        <v>1.35899867745307</v>
      </c>
      <c r="AD646" s="35">
        <f t="shared" ref="AD646:AD709" si="173">O646/Y646-1</f>
        <v>-0.19387730058534747</v>
      </c>
      <c r="AE646" s="35">
        <f t="shared" ref="AE646:AE709" si="174">P646/Z646-1</f>
        <v>-0.29314175273261467</v>
      </c>
      <c r="AF646" s="35">
        <f t="shared" ref="AF646:AF709" si="175">Q646/AA646-1</f>
        <v>-0.13693301181686757</v>
      </c>
      <c r="AG646" s="35">
        <f t="shared" ref="AG646:AH709" si="176">R646/AB646-1</f>
        <v>-0.36368203238511654</v>
      </c>
      <c r="AH646" s="35">
        <f t="shared" si="176"/>
        <v>-0.24193284443124918</v>
      </c>
    </row>
    <row r="647" spans="1:34">
      <c r="A647" s="28">
        <v>44802</v>
      </c>
      <c r="B647" s="12">
        <f>[1]!thsiFinD("ths_int_chg_ratio_index",B$1,$A$4,$A647,101)</f>
        <v>-21.369535365695999</v>
      </c>
      <c r="C647" s="12">
        <f>[1]!thsiFinD("ths_int_chg_ratio_index",C$1,$A$4,$A647,101)</f>
        <v>64.562087848000004</v>
      </c>
      <c r="D647" s="12">
        <f>[1]!thsiFinD("ths_int_chg_ratio_index",D$1,$A$4,$A647,101)</f>
        <v>3.3892916451657</v>
      </c>
      <c r="E647" s="12">
        <f>[1]!thsiFinD("ths_int_chg_ratio_index",E$1,$A$4,$A647,101)</f>
        <v>71.105120111936003</v>
      </c>
      <c r="F647" s="12">
        <f>[1]!thsiFinD("ths_adjustment_nvg_ratio_fund",F$1,$A$4,$A647,101)</f>
        <v>72.805402087169995</v>
      </c>
      <c r="G647" s="12">
        <f>[1]!thsiFinD("ths_adjustment_nvg_ratio_fund",G$1,$A$4,$A647,101)</f>
        <v>49.489216799091999</v>
      </c>
      <c r="H647" s="12">
        <f>[1]!thsiFinD("ths_adjustment_nvg_ratio_fund",H$1,$A$4,$A647,101)</f>
        <v>95.307692307691994</v>
      </c>
      <c r="I647" s="12">
        <f>[1]!thsiFinD("ths_adjustment_nvg_ratio_fund",I$1,$A$4,$A647,101)</f>
        <v>106.8359375</v>
      </c>
      <c r="J647" s="32">
        <f t="shared" si="170"/>
        <v>0.55265651616669964</v>
      </c>
      <c r="K647" s="45">
        <f t="shared" si="171"/>
        <v>0.29421741059851425</v>
      </c>
      <c r="L647" s="45">
        <f t="shared" si="172"/>
        <v>0.81109562173488503</v>
      </c>
      <c r="M647" s="32">
        <f>[1]!thsiFinD("ths_int_chg_ratio_index",M$1,$A$4,$A647,101)/100</f>
        <v>0.21624330198059</v>
      </c>
      <c r="N647" s="32">
        <f>[1]!thsiFinD("ths_int_chg_ratio_index",N$1,$A$4,$A647,101)/100</f>
        <v>2.7318287871640999E-2</v>
      </c>
      <c r="O647" s="33">
        <f t="shared" si="165"/>
        <v>1.5526565161666996</v>
      </c>
      <c r="P647" s="33">
        <f t="shared" si="166"/>
        <v>1.2942174105985143</v>
      </c>
      <c r="Q647" s="33">
        <f t="shared" si="167"/>
        <v>1.811095621734885</v>
      </c>
      <c r="R647" s="33">
        <f t="shared" si="168"/>
        <v>1.2162433019805901</v>
      </c>
      <c r="S647" s="33">
        <f t="shared" si="169"/>
        <v>1.0273182878716409</v>
      </c>
      <c r="T647" s="32">
        <f t="shared" ref="T647:T710" si="177">O647/O646-1</f>
        <v>6.2199548625321288E-3</v>
      </c>
      <c r="U647" s="32">
        <f t="shared" ref="U647:U710" si="178">P647/P646-1</f>
        <v>1.3547559424491595E-3</v>
      </c>
      <c r="V647" s="32">
        <f t="shared" ref="V647:V710" si="179">Q647/Q646-1</f>
        <v>9.7257126689780371E-3</v>
      </c>
      <c r="W647" s="32">
        <f t="shared" ref="W647:X710" si="180">R647/R646-1</f>
        <v>1.9978466265939687E-3</v>
      </c>
      <c r="X647" s="32">
        <f t="shared" si="180"/>
        <v>-2.8091045642743007E-3</v>
      </c>
      <c r="Y647" s="34">
        <f>MAX(O$4:O647)</f>
        <v>1.9141735637114377</v>
      </c>
      <c r="Z647" s="34">
        <f>MAX(P$4:P647)</f>
        <v>1.8284662292802096</v>
      </c>
      <c r="AA647" s="34">
        <f>MAX(Q$4:Q647)</f>
        <v>2.0782292813837224</v>
      </c>
      <c r="AB647" s="34">
        <f>MAX(R$4:R647)</f>
        <v>1.9075656212819299</v>
      </c>
      <c r="AC647" s="34">
        <f>MAX(S$4:S647)</f>
        <v>1.35899867745307</v>
      </c>
      <c r="AD647" s="35">
        <f t="shared" si="173"/>
        <v>-0.18886325378132574</v>
      </c>
      <c r="AE647" s="35">
        <f t="shared" si="174"/>
        <v>-0.29218413232165996</v>
      </c>
      <c r="AF647" s="35">
        <f t="shared" si="175"/>
        <v>-0.12853907027571809</v>
      </c>
      <c r="AG647" s="35">
        <f t="shared" si="176"/>
        <v>-0.3624107666800761</v>
      </c>
      <c r="AH647" s="35">
        <f t="shared" si="176"/>
        <v>-0.24406233433798386</v>
      </c>
    </row>
    <row r="648" spans="1:34">
      <c r="A648" s="28">
        <v>44803</v>
      </c>
      <c r="B648" s="12">
        <f>[1]!thsiFinD("ths_int_chg_ratio_index",B$1,$A$4,$A648,101)</f>
        <v>-20.457743989794</v>
      </c>
      <c r="C648" s="12">
        <f>[1]!thsiFinD("ths_int_chg_ratio_index",C$1,$A$4,$A648,101)</f>
        <v>65.722994317160001</v>
      </c>
      <c r="D648" s="12">
        <f>[1]!thsiFinD("ths_int_chg_ratio_index",D$1,$A$4,$A648,101)</f>
        <v>2.9967440190154</v>
      </c>
      <c r="E648" s="12">
        <f>[1]!thsiFinD("ths_int_chg_ratio_index",E$1,$A$4,$A648,101)</f>
        <v>69.744043194523996</v>
      </c>
      <c r="F648" s="12">
        <f>[1]!thsiFinD("ths_adjustment_nvg_ratio_fund",F$1,$A$4,$A648,101)</f>
        <v>72.621240024554993</v>
      </c>
      <c r="G648" s="12">
        <f>[1]!thsiFinD("ths_adjustment_nvg_ratio_fund",G$1,$A$4,$A648,101)</f>
        <v>49.545970488081998</v>
      </c>
      <c r="H648" s="12">
        <f>[1]!thsiFinD("ths_adjustment_nvg_ratio_fund",H$1,$A$4,$A648,101)</f>
        <v>95.461538461537998</v>
      </c>
      <c r="I648" s="12">
        <f>[1]!thsiFinD("ths_adjustment_nvg_ratio_fund",I$1,$A$4,$A648,101)</f>
        <v>106.005859375</v>
      </c>
      <c r="J648" s="32">
        <f t="shared" si="170"/>
        <v>0.55205080736260048</v>
      </c>
      <c r="K648" s="45">
        <f t="shared" si="171"/>
        <v>0.29501509385226349</v>
      </c>
      <c r="L648" s="45">
        <f t="shared" si="172"/>
        <v>0.80908652087293742</v>
      </c>
      <c r="M648" s="32">
        <f>[1]!thsiFinD("ths_int_chg_ratio_index",M$1,$A$4,$A648,101)/100</f>
        <v>0.2104780926739</v>
      </c>
      <c r="N648" s="32">
        <f>[1]!thsiFinD("ths_int_chg_ratio_index",N$1,$A$4,$A648,101)/100</f>
        <v>2.3734930299407E-2</v>
      </c>
      <c r="O648" s="33">
        <f t="shared" si="165"/>
        <v>1.5520508073626005</v>
      </c>
      <c r="P648" s="33">
        <f t="shared" si="166"/>
        <v>1.2950150938522635</v>
      </c>
      <c r="Q648" s="33">
        <f t="shared" si="167"/>
        <v>1.8090865208729374</v>
      </c>
      <c r="R648" s="33">
        <f t="shared" si="168"/>
        <v>1.2104780926739001</v>
      </c>
      <c r="S648" s="33">
        <f t="shared" si="169"/>
        <v>1.023734930299407</v>
      </c>
      <c r="T648" s="32">
        <f t="shared" si="177"/>
        <v>-3.9011126916499439E-4</v>
      </c>
      <c r="U648" s="32">
        <f t="shared" si="178"/>
        <v>6.1634409119903921E-4</v>
      </c>
      <c r="V648" s="32">
        <f t="shared" si="179"/>
        <v>-1.1093289817701857E-3</v>
      </c>
      <c r="W648" s="32">
        <f t="shared" si="180"/>
        <v>-4.7401776415143537E-3</v>
      </c>
      <c r="X648" s="32">
        <f t="shared" si="180"/>
        <v>-3.4880694859017458E-3</v>
      </c>
      <c r="Y648" s="34">
        <f>MAX(O$4:O648)</f>
        <v>1.9141735637114377</v>
      </c>
      <c r="Z648" s="34">
        <f>MAX(P$4:P648)</f>
        <v>1.8284662292802096</v>
      </c>
      <c r="AA648" s="34">
        <f>MAX(Q$4:Q648)</f>
        <v>2.0782292813837224</v>
      </c>
      <c r="AB648" s="34">
        <f>MAX(R$4:R648)</f>
        <v>1.9075656212819299</v>
      </c>
      <c r="AC648" s="34">
        <f>MAX(S$4:S648)</f>
        <v>1.35899867745307</v>
      </c>
      <c r="AD648" s="35">
        <f t="shared" si="173"/>
        <v>-0.18917968736685953</v>
      </c>
      <c r="AE648" s="35">
        <f t="shared" si="174"/>
        <v>-0.29174787419395953</v>
      </c>
      <c r="AF648" s="35">
        <f t="shared" si="175"/>
        <v>-0.12950580714154158</v>
      </c>
      <c r="AG648" s="35">
        <f t="shared" si="176"/>
        <v>-0.36543305290832939</v>
      </c>
      <c r="AH648" s="35">
        <f t="shared" si="176"/>
        <v>-0.24669909744282337</v>
      </c>
    </row>
    <row r="649" spans="1:34">
      <c r="A649" s="28">
        <v>44804</v>
      </c>
      <c r="B649" s="12">
        <f>[1]!thsiFinD("ths_int_chg_ratio_index",B$1,$A$4,$A649,101)</f>
        <v>-22.872837975744002</v>
      </c>
      <c r="C649" s="12">
        <f>[1]!thsiFinD("ths_int_chg_ratio_index",C$1,$A$4,$A649,101)</f>
        <v>63.102236430848997</v>
      </c>
      <c r="D649" s="12">
        <f>[1]!thsiFinD("ths_int_chg_ratio_index",D$1,$A$4,$A649,101)</f>
        <v>0.97407787248974997</v>
      </c>
      <c r="E649" s="12">
        <f>[1]!thsiFinD("ths_int_chg_ratio_index",E$1,$A$4,$A649,101)</f>
        <v>66.998690700460003</v>
      </c>
      <c r="F649" s="12">
        <f>[1]!thsiFinD("ths_adjustment_nvg_ratio_fund",F$1,$A$4,$A649,101)</f>
        <v>63.413136893800001</v>
      </c>
      <c r="G649" s="12">
        <f>[1]!thsiFinD("ths_adjustment_nvg_ratio_fund",G$1,$A$4,$A649,101)</f>
        <v>43.927355278093003</v>
      </c>
      <c r="H649" s="12">
        <f>[1]!thsiFinD("ths_adjustment_nvg_ratio_fund",H$1,$A$4,$A649,101)</f>
        <v>89.230769230768999</v>
      </c>
      <c r="I649" s="12">
        <f>[1]!thsiFinD("ths_adjustment_nvg_ratio_fund",I$1,$A$4,$A649,101)</f>
        <v>101.357421875</v>
      </c>
      <c r="J649" s="32">
        <f t="shared" si="170"/>
        <v>0.50766356288214598</v>
      </c>
      <c r="K649" s="45">
        <f t="shared" si="171"/>
        <v>0.27050541757013691</v>
      </c>
      <c r="L649" s="45">
        <f t="shared" si="172"/>
        <v>0.74482170819415505</v>
      </c>
      <c r="M649" s="32">
        <f>[1]!thsiFinD("ths_int_chg_ratio_index",M$1,$A$4,$A649,101)/100</f>
        <v>0.18791780438899</v>
      </c>
      <c r="N649" s="32">
        <f>[1]!thsiFinD("ths_int_chg_ratio_index",N$1,$A$4,$A649,101)/100</f>
        <v>1.8968712804591E-2</v>
      </c>
      <c r="O649" s="33">
        <f t="shared" si="165"/>
        <v>1.507663562882146</v>
      </c>
      <c r="P649" s="33">
        <f t="shared" si="166"/>
        <v>1.2705054175701369</v>
      </c>
      <c r="Q649" s="33">
        <f t="shared" si="167"/>
        <v>1.7448217081941551</v>
      </c>
      <c r="R649" s="33">
        <f t="shared" si="168"/>
        <v>1.18791780438899</v>
      </c>
      <c r="S649" s="33">
        <f t="shared" si="169"/>
        <v>1.018968712804591</v>
      </c>
      <c r="T649" s="32">
        <f t="shared" si="177"/>
        <v>-2.8599092420100392E-2</v>
      </c>
      <c r="U649" s="32">
        <f t="shared" si="178"/>
        <v>-1.8926170357766336E-2</v>
      </c>
      <c r="V649" s="32">
        <f t="shared" si="179"/>
        <v>-3.5523349456925257E-2</v>
      </c>
      <c r="W649" s="32">
        <f t="shared" si="180"/>
        <v>-1.8637502340149936E-2</v>
      </c>
      <c r="X649" s="32">
        <f t="shared" si="180"/>
        <v>-4.6557144371561776E-3</v>
      </c>
      <c r="Y649" s="34">
        <f>MAX(O$4:O649)</f>
        <v>1.9141735637114377</v>
      </c>
      <c r="Z649" s="34">
        <f>MAX(P$4:P649)</f>
        <v>1.8284662292802096</v>
      </c>
      <c r="AA649" s="34">
        <f>MAX(Q$4:Q649)</f>
        <v>2.0782292813837224</v>
      </c>
      <c r="AB649" s="34">
        <f>MAX(R$4:R649)</f>
        <v>1.9075656212819299</v>
      </c>
      <c r="AC649" s="34">
        <f>MAX(S$4:S649)</f>
        <v>1.35899867745307</v>
      </c>
      <c r="AD649" s="35">
        <f t="shared" si="173"/>
        <v>-0.21236841242394944</v>
      </c>
      <c r="AE649" s="35">
        <f t="shared" si="174"/>
        <v>-0.30515237458321476</v>
      </c>
      <c r="AF649" s="35">
        <f t="shared" si="175"/>
        <v>-0.16042867655467674</v>
      </c>
      <c r="AG649" s="35">
        <f t="shared" si="176"/>
        <v>-0.37725979586973224</v>
      </c>
      <c r="AH649" s="35">
        <f t="shared" si="176"/>
        <v>-0.25020625133038155</v>
      </c>
    </row>
    <row r="650" spans="1:34">
      <c r="A650" s="28">
        <v>44805</v>
      </c>
      <c r="B650" s="12">
        <f>[1]!thsiFinD("ths_int_chg_ratio_index",B$1,$A$4,$A650,101)</f>
        <v>-22.687239459526001</v>
      </c>
      <c r="C650" s="12">
        <f>[1]!thsiFinD("ths_int_chg_ratio_index",C$1,$A$4,$A650,101)</f>
        <v>61.174986716023</v>
      </c>
      <c r="D650" s="12">
        <f>[1]!thsiFinD("ths_int_chg_ratio_index",D$1,$A$4,$A650,101)</f>
        <v>0.58221670700114003</v>
      </c>
      <c r="E650" s="12">
        <f>[1]!thsiFinD("ths_int_chg_ratio_index",E$1,$A$4,$A650,101)</f>
        <v>64.126649846879999</v>
      </c>
      <c r="F650" s="12">
        <f>[1]!thsiFinD("ths_adjustment_nvg_ratio_fund",F$1,$A$4,$A650,101)</f>
        <v>63.474524248004997</v>
      </c>
      <c r="G650" s="12">
        <f>[1]!thsiFinD("ths_adjustment_nvg_ratio_fund",G$1,$A$4,$A650,101)</f>
        <v>43.359818388195002</v>
      </c>
      <c r="H650" s="12">
        <f>[1]!thsiFinD("ths_adjustment_nvg_ratio_fund",H$1,$A$4,$A650,101)</f>
        <v>88.230769230768999</v>
      </c>
      <c r="I650" s="12">
        <f>[1]!thsiFinD("ths_adjustment_nvg_ratio_fund",I$1,$A$4,$A650,101)</f>
        <v>96.42578125</v>
      </c>
      <c r="J650" s="32">
        <f t="shared" si="170"/>
        <v>0.49335938365918391</v>
      </c>
      <c r="K650" s="45">
        <f t="shared" si="171"/>
        <v>0.25799153452594537</v>
      </c>
      <c r="L650" s="45">
        <f t="shared" si="172"/>
        <v>0.72872723279242246</v>
      </c>
      <c r="M650" s="32">
        <f>[1]!thsiFinD("ths_int_chg_ratio_index",M$1,$A$4,$A650,101)/100</f>
        <v>0.17998693880105002</v>
      </c>
      <c r="N650" s="32">
        <f>[1]!thsiFinD("ths_int_chg_ratio_index",N$1,$A$4,$A650,101)/100</f>
        <v>1.1184012196461E-2</v>
      </c>
      <c r="O650" s="33">
        <f t="shared" si="165"/>
        <v>1.4933593836591839</v>
      </c>
      <c r="P650" s="33">
        <f t="shared" si="166"/>
        <v>1.2579915345259454</v>
      </c>
      <c r="Q650" s="33">
        <f t="shared" si="167"/>
        <v>1.7287272327924224</v>
      </c>
      <c r="R650" s="33">
        <f t="shared" si="168"/>
        <v>1.17998693880105</v>
      </c>
      <c r="S650" s="33">
        <f t="shared" si="169"/>
        <v>1.011184012196461</v>
      </c>
      <c r="T650" s="32">
        <f t="shared" si="177"/>
        <v>-9.4876466972627638E-3</v>
      </c>
      <c r="U650" s="32">
        <f t="shared" si="178"/>
        <v>-9.8495314314555049E-3</v>
      </c>
      <c r="V650" s="32">
        <f t="shared" si="179"/>
        <v>-9.2241375300116113E-3</v>
      </c>
      <c r="W650" s="32">
        <f t="shared" si="180"/>
        <v>-6.6762747040560733E-3</v>
      </c>
      <c r="X650" s="32">
        <f t="shared" si="180"/>
        <v>-7.6397837443933359E-3</v>
      </c>
      <c r="Y650" s="34">
        <f>MAX(O$4:O650)</f>
        <v>1.9141735637114377</v>
      </c>
      <c r="Z650" s="34">
        <f>MAX(P$4:P650)</f>
        <v>1.8284662292802096</v>
      </c>
      <c r="AA650" s="34">
        <f>MAX(Q$4:Q650)</f>
        <v>2.0782292813837224</v>
      </c>
      <c r="AB650" s="34">
        <f>MAX(R$4:R650)</f>
        <v>1.9075656212819299</v>
      </c>
      <c r="AC650" s="34">
        <f>MAX(S$4:S650)</f>
        <v>1.35899867745307</v>
      </c>
      <c r="AD650" s="35">
        <f t="shared" si="173"/>
        <v>-0.21984118265447516</v>
      </c>
      <c r="AE650" s="35">
        <f t="shared" si="174"/>
        <v>-0.31199629810982954</v>
      </c>
      <c r="AF650" s="35">
        <f t="shared" si="175"/>
        <v>-0.16817299790839024</v>
      </c>
      <c r="AG650" s="35">
        <f t="shared" si="176"/>
        <v>-0.38141738054176588</v>
      </c>
      <c r="AH650" s="35">
        <f t="shared" si="176"/>
        <v>-0.25593451342311546</v>
      </c>
    </row>
    <row r="651" spans="1:34">
      <c r="A651" s="28">
        <v>44806</v>
      </c>
      <c r="B651" s="12">
        <f>[1]!thsiFinD("ths_int_chg_ratio_index",B$1,$A$4,$A651,101)</f>
        <v>-20.976028558366</v>
      </c>
      <c r="C651" s="12">
        <f>[1]!thsiFinD("ths_int_chg_ratio_index",C$1,$A$4,$A651,101)</f>
        <v>63.221907546155997</v>
      </c>
      <c r="D651" s="12">
        <f>[1]!thsiFinD("ths_int_chg_ratio_index",D$1,$A$4,$A651,101)</f>
        <v>1.0195607946233001</v>
      </c>
      <c r="E651" s="12">
        <f>[1]!thsiFinD("ths_int_chg_ratio_index",E$1,$A$4,$A651,101)</f>
        <v>63.724440002191002</v>
      </c>
      <c r="F651" s="12">
        <f>[1]!thsiFinD("ths_adjustment_nvg_ratio_fund",F$1,$A$4,$A651,101)</f>
        <v>64.518109269489997</v>
      </c>
      <c r="G651" s="12">
        <f>[1]!thsiFinD("ths_adjustment_nvg_ratio_fund",G$1,$A$4,$A651,101)</f>
        <v>45.346197502838002</v>
      </c>
      <c r="H651" s="12">
        <f>[1]!thsiFinD("ths_adjustment_nvg_ratio_fund",H$1,$A$4,$A651,101)</f>
        <v>90.384615384615003</v>
      </c>
      <c r="I651" s="12">
        <f>[1]!thsiFinD("ths_adjustment_nvg_ratio_fund",I$1,$A$4,$A651,101)</f>
        <v>96.77734375</v>
      </c>
      <c r="J651" s="32">
        <f t="shared" si="170"/>
        <v>0.50502018211443411</v>
      </c>
      <c r="K651" s="45">
        <f t="shared" si="171"/>
        <v>0.26747469946151076</v>
      </c>
      <c r="L651" s="45">
        <f t="shared" si="172"/>
        <v>0.74256566476735753</v>
      </c>
      <c r="M651" s="32">
        <f>[1]!thsiFinD("ths_int_chg_ratio_index",M$1,$A$4,$A651,101)/100</f>
        <v>0.17934570823276</v>
      </c>
      <c r="N651" s="32">
        <f>[1]!thsiFinD("ths_int_chg_ratio_index",N$1,$A$4,$A651,101)/100</f>
        <v>8.3297448089923991E-3</v>
      </c>
      <c r="O651" s="33">
        <f t="shared" si="165"/>
        <v>1.5050201821144342</v>
      </c>
      <c r="P651" s="33">
        <f t="shared" si="166"/>
        <v>1.2674746994615107</v>
      </c>
      <c r="Q651" s="33">
        <f t="shared" si="167"/>
        <v>1.7425656647673575</v>
      </c>
      <c r="R651" s="33">
        <f t="shared" si="168"/>
        <v>1.1793457082327601</v>
      </c>
      <c r="S651" s="33">
        <f t="shared" si="169"/>
        <v>1.0083297448089923</v>
      </c>
      <c r="T651" s="32">
        <f t="shared" si="177"/>
        <v>7.8084341805773061E-3</v>
      </c>
      <c r="U651" s="32">
        <f t="shared" si="178"/>
        <v>7.538337640037307E-3</v>
      </c>
      <c r="V651" s="32">
        <f t="shared" si="179"/>
        <v>8.0049829217891944E-3</v>
      </c>
      <c r="W651" s="32">
        <f t="shared" si="180"/>
        <v>-5.434217508725192E-4</v>
      </c>
      <c r="X651" s="32">
        <f t="shared" si="180"/>
        <v>-2.8226982953071245E-3</v>
      </c>
      <c r="Y651" s="34">
        <f>MAX(O$4:O651)</f>
        <v>1.9141735637114377</v>
      </c>
      <c r="Z651" s="34">
        <f>MAX(P$4:P651)</f>
        <v>1.8284662292802096</v>
      </c>
      <c r="AA651" s="34">
        <f>MAX(Q$4:Q651)</f>
        <v>2.0782292813837224</v>
      </c>
      <c r="AB651" s="34">
        <f>MAX(R$4:R651)</f>
        <v>1.9075656212819299</v>
      </c>
      <c r="AC651" s="34">
        <f>MAX(S$4:S651)</f>
        <v>1.35899867745307</v>
      </c>
      <c r="AD651" s="35">
        <f t="shared" si="173"/>
        <v>-0.21374936387883547</v>
      </c>
      <c r="AE651" s="35">
        <f t="shared" si="174"/>
        <v>-0.30680989390738578</v>
      </c>
      <c r="AF651" s="35">
        <f t="shared" si="175"/>
        <v>-0.16151423696276379</v>
      </c>
      <c r="AG651" s="35">
        <f t="shared" si="176"/>
        <v>-0.38175353179189109</v>
      </c>
      <c r="AH651" s="35">
        <f t="shared" si="176"/>
        <v>-0.25803478580367289</v>
      </c>
    </row>
    <row r="652" spans="1:34">
      <c r="A652" s="28">
        <v>44809</v>
      </c>
      <c r="B652" s="12">
        <f>[1]!thsiFinD("ths_int_chg_ratio_index",B$1,$A$4,$A652,101)</f>
        <v>-21.297173073498001</v>
      </c>
      <c r="C652" s="12">
        <f>[1]!thsiFinD("ths_int_chg_ratio_index",C$1,$A$4,$A652,101)</f>
        <v>63.656875147309997</v>
      </c>
      <c r="D652" s="12">
        <f>[1]!thsiFinD("ths_int_chg_ratio_index",D$1,$A$4,$A652,101)</f>
        <v>0.45788887457126998</v>
      </c>
      <c r="E652" s="12">
        <f>[1]!thsiFinD("ths_int_chg_ratio_index",E$1,$A$4,$A652,101)</f>
        <v>64.165435715187996</v>
      </c>
      <c r="F652" s="12">
        <f>[1]!thsiFinD("ths_adjustment_nvg_ratio_fund",F$1,$A$4,$A652,101)</f>
        <v>66.973603437692006</v>
      </c>
      <c r="G652" s="12">
        <f>[1]!thsiFinD("ths_adjustment_nvg_ratio_fund",G$1,$A$4,$A652,101)</f>
        <v>46.935300794551999</v>
      </c>
      <c r="H652" s="12">
        <f>[1]!thsiFinD("ths_adjustment_nvg_ratio_fund",H$1,$A$4,$A652,101)</f>
        <v>88.769230769231001</v>
      </c>
      <c r="I652" s="12">
        <f>[1]!thsiFinD("ths_adjustment_nvg_ratio_fund",I$1,$A$4,$A652,101)</f>
        <v>95.625</v>
      </c>
      <c r="J652" s="32">
        <f t="shared" si="170"/>
        <v>0.50660770208130779</v>
      </c>
      <c r="K652" s="45">
        <f t="shared" si="171"/>
        <v>0.26745756665892811</v>
      </c>
      <c r="L652" s="45">
        <f t="shared" si="172"/>
        <v>0.7457578375036874</v>
      </c>
      <c r="M652" s="32">
        <f>[1]!thsiFinD("ths_int_chg_ratio_index",M$1,$A$4,$A652,101)/100</f>
        <v>0.18488000023463003</v>
      </c>
      <c r="N652" s="32">
        <f>[1]!thsiFinD("ths_int_chg_ratio_index",N$1,$A$4,$A652,101)/100</f>
        <v>8.1525161960350999E-3</v>
      </c>
      <c r="O652" s="33">
        <f t="shared" si="165"/>
        <v>1.5066077020813078</v>
      </c>
      <c r="P652" s="33">
        <f t="shared" si="166"/>
        <v>1.2674575666589281</v>
      </c>
      <c r="Q652" s="33">
        <f t="shared" si="167"/>
        <v>1.7457578375036875</v>
      </c>
      <c r="R652" s="33">
        <f t="shared" si="168"/>
        <v>1.18488000023463</v>
      </c>
      <c r="S652" s="33">
        <f t="shared" si="169"/>
        <v>1.0081525161960352</v>
      </c>
      <c r="T652" s="32">
        <f t="shared" si="177"/>
        <v>1.054816397640046E-3</v>
      </c>
      <c r="U652" s="32">
        <f t="shared" si="178"/>
        <v>-1.3517273827923226E-5</v>
      </c>
      <c r="V652" s="32">
        <f t="shared" si="179"/>
        <v>1.8318808874018266E-3</v>
      </c>
      <c r="W652" s="32">
        <f t="shared" si="180"/>
        <v>4.6926799862299085E-3</v>
      </c>
      <c r="X652" s="32">
        <f t="shared" si="180"/>
        <v>-1.7576453919909696E-4</v>
      </c>
      <c r="Y652" s="34">
        <f>MAX(O$4:O652)</f>
        <v>1.9141735637114377</v>
      </c>
      <c r="Z652" s="34">
        <f>MAX(P$4:P652)</f>
        <v>1.8284662292802096</v>
      </c>
      <c r="AA652" s="34">
        <f>MAX(Q$4:Q652)</f>
        <v>2.0782292813837224</v>
      </c>
      <c r="AB652" s="34">
        <f>MAX(R$4:R652)</f>
        <v>1.9075656212819299</v>
      </c>
      <c r="AC652" s="34">
        <f>MAX(S$4:S652)</f>
        <v>1.35899867745307</v>
      </c>
      <c r="AD652" s="35">
        <f t="shared" si="173"/>
        <v>-0.21292001381519998</v>
      </c>
      <c r="AE652" s="35">
        <f t="shared" si="174"/>
        <v>-0.30681926394786474</v>
      </c>
      <c r="AF652" s="35">
        <f t="shared" si="175"/>
        <v>-0.15997823091909735</v>
      </c>
      <c r="AG652" s="35">
        <f t="shared" si="176"/>
        <v>-0.37885229896397365</v>
      </c>
      <c r="AH652" s="35">
        <f t="shared" si="176"/>
        <v>-0.25816519697764795</v>
      </c>
    </row>
    <row r="653" spans="1:34">
      <c r="A653" s="28">
        <v>44810</v>
      </c>
      <c r="B653" s="12">
        <f>[1]!thsiFinD("ths_int_chg_ratio_index",B$1,$A$4,$A653,101)</f>
        <v>-19.969104778595</v>
      </c>
      <c r="C653" s="12">
        <f>[1]!thsiFinD("ths_int_chg_ratio_index",C$1,$A$4,$A653,101)</f>
        <v>65.289511621914997</v>
      </c>
      <c r="D653" s="12">
        <f>[1]!thsiFinD("ths_int_chg_ratio_index",D$1,$A$4,$A653,101)</f>
        <v>1.5749761160722999</v>
      </c>
      <c r="E653" s="12">
        <f>[1]!thsiFinD("ths_int_chg_ratio_index",E$1,$A$4,$A653,101)</f>
        <v>64.214884119249007</v>
      </c>
      <c r="F653" s="12">
        <f>[1]!thsiFinD("ths_adjustment_nvg_ratio_fund",F$1,$A$4,$A653,101)</f>
        <v>71.270718232044004</v>
      </c>
      <c r="G653" s="12">
        <f>[1]!thsiFinD("ths_adjustment_nvg_ratio_fund",G$1,$A$4,$A653,101)</f>
        <v>50.11350737798</v>
      </c>
      <c r="H653" s="12">
        <f>[1]!thsiFinD("ths_adjustment_nvg_ratio_fund",H$1,$A$4,$A653,101)</f>
        <v>91.076923076922995</v>
      </c>
      <c r="I653" s="12">
        <f>[1]!thsiFinD("ths_adjustment_nvg_ratio_fund",I$1,$A$4,$A653,101)</f>
        <v>100.01953125</v>
      </c>
      <c r="J653" s="32">
        <f t="shared" si="170"/>
        <v>0.52948868376948544</v>
      </c>
      <c r="K653" s="45">
        <f t="shared" si="171"/>
        <v>0.27777566769660322</v>
      </c>
      <c r="L653" s="45">
        <f t="shared" si="172"/>
        <v>0.78120169984236754</v>
      </c>
      <c r="M653" s="32">
        <f>[1]!thsiFinD("ths_int_chg_ratio_index",M$1,$A$4,$A653,101)/100</f>
        <v>0.19403994810715003</v>
      </c>
      <c r="N653" s="32">
        <f>[1]!thsiFinD("ths_int_chg_ratio_index",N$1,$A$4,$A653,101)/100</f>
        <v>1.9544066668175999E-2</v>
      </c>
      <c r="O653" s="33">
        <f t="shared" si="165"/>
        <v>1.5294886837694854</v>
      </c>
      <c r="P653" s="33">
        <f t="shared" si="166"/>
        <v>1.2777756676966032</v>
      </c>
      <c r="Q653" s="33">
        <f t="shared" si="167"/>
        <v>1.7812016998423674</v>
      </c>
      <c r="R653" s="33">
        <f t="shared" si="168"/>
        <v>1.19403994810715</v>
      </c>
      <c r="S653" s="33">
        <f t="shared" si="169"/>
        <v>1.0195440666681761</v>
      </c>
      <c r="T653" s="32">
        <f t="shared" si="177"/>
        <v>1.5187086629497859E-2</v>
      </c>
      <c r="U653" s="32">
        <f t="shared" si="178"/>
        <v>8.140786176277448E-3</v>
      </c>
      <c r="V653" s="32">
        <f t="shared" si="179"/>
        <v>2.0302851619650841E-2</v>
      </c>
      <c r="W653" s="32">
        <f t="shared" si="180"/>
        <v>7.7306966703007962E-3</v>
      </c>
      <c r="X653" s="32">
        <f t="shared" si="180"/>
        <v>1.1299431672425531E-2</v>
      </c>
      <c r="Y653" s="34">
        <f>MAX(O$4:O653)</f>
        <v>1.9141735637114377</v>
      </c>
      <c r="Z653" s="34">
        <f>MAX(P$4:P653)</f>
        <v>1.8284662292802096</v>
      </c>
      <c r="AA653" s="34">
        <f>MAX(Q$4:Q653)</f>
        <v>2.0782292813837224</v>
      </c>
      <c r="AB653" s="34">
        <f>MAX(R$4:R653)</f>
        <v>1.9075656212819299</v>
      </c>
      <c r="AC653" s="34">
        <f>MAX(S$4:S653)</f>
        <v>1.35899867745307</v>
      </c>
      <c r="AD653" s="35">
        <f t="shared" si="173"/>
        <v>-0.20096656188066742</v>
      </c>
      <c r="AE653" s="35">
        <f t="shared" si="174"/>
        <v>-0.30117622779414976</v>
      </c>
      <c r="AF653" s="35">
        <f t="shared" si="175"/>
        <v>-0.14292339358417117</v>
      </c>
      <c r="AG653" s="35">
        <f t="shared" si="176"/>
        <v>-0.37405039449980937</v>
      </c>
      <c r="AH653" s="35">
        <f t="shared" si="176"/>
        <v>-0.24978288530866966</v>
      </c>
    </row>
    <row r="654" spans="1:34">
      <c r="A654" s="28">
        <v>44811</v>
      </c>
      <c r="B654" s="12">
        <f>[1]!thsiFinD("ths_int_chg_ratio_index",B$1,$A$4,$A654,101)</f>
        <v>-19.607838104654999</v>
      </c>
      <c r="C654" s="12">
        <f>[1]!thsiFinD("ths_int_chg_ratio_index",C$1,$A$4,$A654,101)</f>
        <v>70.181112392220996</v>
      </c>
      <c r="D654" s="12">
        <f>[1]!thsiFinD("ths_int_chg_ratio_index",D$1,$A$4,$A654,101)</f>
        <v>2.9278233685722999</v>
      </c>
      <c r="E654" s="12">
        <f>[1]!thsiFinD("ths_int_chg_ratio_index",E$1,$A$4,$A654,101)</f>
        <v>66.636210023459995</v>
      </c>
      <c r="F654" s="12">
        <f>[1]!thsiFinD("ths_adjustment_nvg_ratio_fund",F$1,$A$4,$A654,101)</f>
        <v>74.462860650706006</v>
      </c>
      <c r="G654" s="12">
        <f>[1]!thsiFinD("ths_adjustment_nvg_ratio_fund",G$1,$A$4,$A654,101)</f>
        <v>54.313280363224003</v>
      </c>
      <c r="H654" s="12">
        <f>[1]!thsiFinD("ths_adjustment_nvg_ratio_fund",H$1,$A$4,$A654,101)</f>
        <v>91.692307692308006</v>
      </c>
      <c r="I654" s="12">
        <f>[1]!thsiFinD("ths_adjustment_nvg_ratio_fund",I$1,$A$4,$A654,101)</f>
        <v>102.880859375</v>
      </c>
      <c r="J654" s="32">
        <f t="shared" si="170"/>
        <v>0.5543582697010454</v>
      </c>
      <c r="K654" s="45">
        <f t="shared" si="171"/>
        <v>0.30034326919899568</v>
      </c>
      <c r="L654" s="45">
        <f t="shared" si="172"/>
        <v>0.80837327020309502</v>
      </c>
      <c r="M654" s="32">
        <f>[1]!thsiFinD("ths_int_chg_ratio_index",M$1,$A$4,$A654,101)/100</f>
        <v>0.20952920048061</v>
      </c>
      <c r="N654" s="32">
        <f>[1]!thsiFinD("ths_int_chg_ratio_index",N$1,$A$4,$A654,101)/100</f>
        <v>2.0461694010273999E-2</v>
      </c>
      <c r="O654" s="33">
        <f t="shared" si="165"/>
        <v>1.5543582697010454</v>
      </c>
      <c r="P654" s="33">
        <f t="shared" si="166"/>
        <v>1.3003432691989958</v>
      </c>
      <c r="Q654" s="33">
        <f t="shared" si="167"/>
        <v>1.808373270203095</v>
      </c>
      <c r="R654" s="33">
        <f t="shared" si="168"/>
        <v>1.20952920048061</v>
      </c>
      <c r="S654" s="33">
        <f t="shared" si="169"/>
        <v>1.020461694010274</v>
      </c>
      <c r="T654" s="32">
        <f t="shared" si="177"/>
        <v>1.6260065337827756E-2</v>
      </c>
      <c r="U654" s="32">
        <f t="shared" si="178"/>
        <v>1.7661630341634371E-2</v>
      </c>
      <c r="V654" s="32">
        <f t="shared" si="179"/>
        <v>1.5254628582002994E-2</v>
      </c>
      <c r="W654" s="32">
        <f t="shared" si="180"/>
        <v>1.2972139163362373E-2</v>
      </c>
      <c r="X654" s="32">
        <f t="shared" si="180"/>
        <v>9.0003695975271469E-4</v>
      </c>
      <c r="Y654" s="34">
        <f>MAX(O$4:O654)</f>
        <v>1.9141735637114377</v>
      </c>
      <c r="Z654" s="34">
        <f>MAX(P$4:P654)</f>
        <v>1.8284662292802096</v>
      </c>
      <c r="AA654" s="34">
        <f>MAX(Q$4:Q654)</f>
        <v>2.0782292813837224</v>
      </c>
      <c r="AB654" s="34">
        <f>MAX(R$4:R654)</f>
        <v>1.9075656212819299</v>
      </c>
      <c r="AC654" s="34">
        <f>MAX(S$4:S654)</f>
        <v>1.35899867745307</v>
      </c>
      <c r="AD654" s="35">
        <f t="shared" si="173"/>
        <v>-0.1879742259697379</v>
      </c>
      <c r="AE654" s="35">
        <f t="shared" si="174"/>
        <v>-0.28883386065550343</v>
      </c>
      <c r="AF654" s="35">
        <f t="shared" si="175"/>
        <v>-0.12984900828697421</v>
      </c>
      <c r="AG654" s="35">
        <f t="shared" si="176"/>
        <v>-0.36593048910800907</v>
      </c>
      <c r="AH654" s="35">
        <f t="shared" si="176"/>
        <v>-0.24910766217760849</v>
      </c>
    </row>
    <row r="655" spans="1:34">
      <c r="A655" s="28">
        <v>44812</v>
      </c>
      <c r="B655" s="12">
        <f>[1]!thsiFinD("ths_int_chg_ratio_index",B$1,$A$4,$A655,101)</f>
        <v>-20.209216773565998</v>
      </c>
      <c r="C655" s="12">
        <f>[1]!thsiFinD("ths_int_chg_ratio_index",C$1,$A$4,$A655,101)</f>
        <v>68.932425139106002</v>
      </c>
      <c r="D655" s="12">
        <f>[1]!thsiFinD("ths_int_chg_ratio_index",D$1,$A$4,$A655,101)</f>
        <v>2.0642460494678998</v>
      </c>
      <c r="E655" s="12">
        <f>[1]!thsiFinD("ths_int_chg_ratio_index",E$1,$A$4,$A655,101)</f>
        <v>63.145520908784</v>
      </c>
      <c r="F655" s="12">
        <f>[1]!thsiFinD("ths_adjustment_nvg_ratio_fund",F$1,$A$4,$A655,101)</f>
        <v>73.603437691834998</v>
      </c>
      <c r="G655" s="12">
        <f>[1]!thsiFinD("ths_adjustment_nvg_ratio_fund",G$1,$A$4,$A655,101)</f>
        <v>53.745743473326002</v>
      </c>
      <c r="H655" s="12">
        <f>[1]!thsiFinD("ths_adjustment_nvg_ratio_fund",H$1,$A$4,$A655,101)</f>
        <v>87.307692307691994</v>
      </c>
      <c r="I655" s="12">
        <f>[1]!thsiFinD("ths_adjustment_nvg_ratio_fund",I$1,$A$4,$A655,101)</f>
        <v>100.048828125</v>
      </c>
      <c r="J655" s="32">
        <f t="shared" si="170"/>
        <v>0.53579834615205613</v>
      </c>
      <c r="K655" s="45">
        <f t="shared" si="171"/>
        <v>0.2848324383094798</v>
      </c>
      <c r="L655" s="45">
        <f t="shared" si="172"/>
        <v>0.78676425399463257</v>
      </c>
      <c r="M655" s="32">
        <f>[1]!thsiFinD("ths_int_chg_ratio_index",M$1,$A$4,$A655,101)/100</f>
        <v>0.19273069978110999</v>
      </c>
      <c r="N655" s="32">
        <f>[1]!thsiFinD("ths_int_chg_ratio_index",N$1,$A$4,$A655,101)/100</f>
        <v>1.6021950276168997E-2</v>
      </c>
      <c r="O655" s="33">
        <f t="shared" si="165"/>
        <v>1.5357983461520561</v>
      </c>
      <c r="P655" s="33">
        <f t="shared" si="166"/>
        <v>1.2848324383094798</v>
      </c>
      <c r="Q655" s="33">
        <f t="shared" si="167"/>
        <v>1.7867642539946327</v>
      </c>
      <c r="R655" s="33">
        <f t="shared" si="168"/>
        <v>1.19273069978111</v>
      </c>
      <c r="S655" s="33">
        <f t="shared" si="169"/>
        <v>1.0160219502761689</v>
      </c>
      <c r="T655" s="32">
        <f t="shared" si="177"/>
        <v>-1.1940569887120667E-2</v>
      </c>
      <c r="U655" s="32">
        <f t="shared" si="178"/>
        <v>-1.1928258681317749E-2</v>
      </c>
      <c r="V655" s="32">
        <f t="shared" si="179"/>
        <v>-1.19494224807003E-2</v>
      </c>
      <c r="W655" s="32">
        <f t="shared" si="180"/>
        <v>-1.3888462298243809E-2</v>
      </c>
      <c r="X655" s="32">
        <f t="shared" si="180"/>
        <v>-4.3507206200533721E-3</v>
      </c>
      <c r="Y655" s="34">
        <f>MAX(O$4:O655)</f>
        <v>1.9141735637114377</v>
      </c>
      <c r="Z655" s="34">
        <f>MAX(P$4:P655)</f>
        <v>1.8284662292802096</v>
      </c>
      <c r="AA655" s="34">
        <f>MAX(Q$4:Q655)</f>
        <v>2.0782292813837224</v>
      </c>
      <c r="AB655" s="34">
        <f>MAX(R$4:R655)</f>
        <v>1.9075656212819299</v>
      </c>
      <c r="AC655" s="34">
        <f>MAX(S$4:S655)</f>
        <v>1.35899867745307</v>
      </c>
      <c r="AD655" s="35">
        <f t="shared" si="173"/>
        <v>-0.19767027647468949</v>
      </c>
      <c r="AE655" s="35">
        <f t="shared" si="174"/>
        <v>-0.29731683433099865</v>
      </c>
      <c r="AF655" s="35">
        <f t="shared" si="175"/>
        <v>-0.14024681010895346</v>
      </c>
      <c r="AG655" s="35">
        <f t="shared" si="176"/>
        <v>-0.37473673960449849</v>
      </c>
      <c r="AH655" s="35">
        <f t="shared" si="176"/>
        <v>-0.25237458495521237</v>
      </c>
    </row>
    <row r="656" spans="1:34">
      <c r="A656" s="28">
        <v>44813</v>
      </c>
      <c r="B656" s="12">
        <f>[1]!thsiFinD("ths_int_chg_ratio_index",B$1,$A$4,$A656,101)</f>
        <v>-20.699727137858002</v>
      </c>
      <c r="C656" s="12">
        <f>[1]!thsiFinD("ths_int_chg_ratio_index",C$1,$A$4,$A656,101)</f>
        <v>67.981430768349</v>
      </c>
      <c r="D656" s="12">
        <f>[1]!thsiFinD("ths_int_chg_ratio_index",D$1,$A$4,$A656,101)</f>
        <v>1.3788935313243</v>
      </c>
      <c r="E656" s="12">
        <f>[1]!thsiFinD("ths_int_chg_ratio_index",E$1,$A$4,$A656,101)</f>
        <v>65.070736394142003</v>
      </c>
      <c r="F656" s="12">
        <f>[1]!thsiFinD("ths_adjustment_nvg_ratio_fund",F$1,$A$4,$A656,101)</f>
        <v>71.577655003068998</v>
      </c>
      <c r="G656" s="12">
        <f>[1]!thsiFinD("ths_adjustment_nvg_ratio_fund",G$1,$A$4,$A656,101)</f>
        <v>51.418842224744999</v>
      </c>
      <c r="H656" s="12">
        <f>[1]!thsiFinD("ths_adjustment_nvg_ratio_fund",H$1,$A$4,$A656,101)</f>
        <v>85.461538461537998</v>
      </c>
      <c r="I656" s="12">
        <f>[1]!thsiFinD("ths_adjustment_nvg_ratio_fund",I$1,$A$4,$A656,101)</f>
        <v>101.376953125</v>
      </c>
      <c r="J656" s="32">
        <f t="shared" si="170"/>
        <v>0.52945790296288653</v>
      </c>
      <c r="K656" s="45">
        <f t="shared" si="171"/>
        <v>0.2843283338898932</v>
      </c>
      <c r="L656" s="45">
        <f t="shared" si="172"/>
        <v>0.77458747203587985</v>
      </c>
      <c r="M656" s="32">
        <f>[1]!thsiFinD("ths_int_chg_ratio_index",M$1,$A$4,$A656,101)/100</f>
        <v>0.19552047802424</v>
      </c>
      <c r="N656" s="32">
        <f>[1]!thsiFinD("ths_int_chg_ratio_index",N$1,$A$4,$A656,101)/100</f>
        <v>2.8386841672570998E-2</v>
      </c>
      <c r="O656" s="33">
        <f t="shared" si="165"/>
        <v>1.5294579029628865</v>
      </c>
      <c r="P656" s="33">
        <f t="shared" si="166"/>
        <v>1.2843283338898932</v>
      </c>
      <c r="Q656" s="33">
        <f t="shared" si="167"/>
        <v>1.7745874720358799</v>
      </c>
      <c r="R656" s="33">
        <f t="shared" si="168"/>
        <v>1.1955204780242399</v>
      </c>
      <c r="S656" s="33">
        <f t="shared" si="169"/>
        <v>1.028386841672571</v>
      </c>
      <c r="T656" s="32">
        <f t="shared" si="177"/>
        <v>-4.128434703068673E-3</v>
      </c>
      <c r="U656" s="32">
        <f t="shared" si="178"/>
        <v>-3.9235032098805522E-4</v>
      </c>
      <c r="V656" s="32">
        <f t="shared" si="179"/>
        <v>-6.8149908033638962E-3</v>
      </c>
      <c r="W656" s="32">
        <f t="shared" si="180"/>
        <v>2.3389841844783099E-3</v>
      </c>
      <c r="X656" s="32">
        <f t="shared" si="180"/>
        <v>1.2169905771269196E-2</v>
      </c>
      <c r="Y656" s="34">
        <f>MAX(O$4:O656)</f>
        <v>1.9141735637114377</v>
      </c>
      <c r="Z656" s="34">
        <f>MAX(P$4:P656)</f>
        <v>1.8284662292802096</v>
      </c>
      <c r="AA656" s="34">
        <f>MAX(Q$4:Q656)</f>
        <v>2.0782292813837224</v>
      </c>
      <c r="AB656" s="34">
        <f>MAX(R$4:R656)</f>
        <v>1.9075656212819299</v>
      </c>
      <c r="AC656" s="34">
        <f>MAX(S$4:S656)</f>
        <v>1.35899867745307</v>
      </c>
      <c r="AD656" s="35">
        <f t="shared" si="173"/>
        <v>-0.20098264234859486</v>
      </c>
      <c r="AE656" s="35">
        <f t="shared" si="174"/>
        <v>-0.29759253229660176</v>
      </c>
      <c r="AF656" s="35">
        <f t="shared" si="175"/>
        <v>-0.14610602019122376</v>
      </c>
      <c r="AG656" s="35">
        <f t="shared" si="176"/>
        <v>-0.37327425872729791</v>
      </c>
      <c r="AH656" s="35">
        <f t="shared" si="176"/>
        <v>-0.24327605410191133</v>
      </c>
    </row>
    <row r="657" spans="1:34">
      <c r="A657" s="28">
        <v>44817</v>
      </c>
      <c r="B657" s="12">
        <f>[1]!thsiFinD("ths_int_chg_ratio_index",B$1,$A$4,$A657,101)</f>
        <v>-20.545875300496</v>
      </c>
      <c r="C657" s="12">
        <f>[1]!thsiFinD("ths_int_chg_ratio_index",C$1,$A$4,$A657,101)</f>
        <v>68.149163631139999</v>
      </c>
      <c r="D657" s="12">
        <f>[1]!thsiFinD("ths_int_chg_ratio_index",D$1,$A$4,$A657,101)</f>
        <v>1.1225397004716999</v>
      </c>
      <c r="E657" s="12">
        <f>[1]!thsiFinD("ths_int_chg_ratio_index",E$1,$A$4,$A657,101)</f>
        <v>65.017788024105002</v>
      </c>
      <c r="F657" s="12">
        <f>[1]!thsiFinD("ths_adjustment_nvg_ratio_fund",F$1,$A$4,$A657,101)</f>
        <v>71.639042357273993</v>
      </c>
      <c r="G657" s="12">
        <f>[1]!thsiFinD("ths_adjustment_nvg_ratio_fund",G$1,$A$4,$A657,101)</f>
        <v>51.589103291713997</v>
      </c>
      <c r="H657" s="12">
        <f>[1]!thsiFinD("ths_adjustment_nvg_ratio_fund",H$1,$A$4,$A657,101)</f>
        <v>88.076923076922995</v>
      </c>
      <c r="I657" s="12">
        <f>[1]!thsiFinD("ths_adjustment_nvg_ratio_fund",I$1,$A$4,$A657,101)</f>
        <v>101.8359375</v>
      </c>
      <c r="J657" s="32">
        <f t="shared" si="170"/>
        <v>0.53360577785141461</v>
      </c>
      <c r="K657" s="45">
        <f t="shared" si="171"/>
        <v>0.28435904013805174</v>
      </c>
      <c r="L657" s="45">
        <f t="shared" si="172"/>
        <v>0.78285251556477742</v>
      </c>
      <c r="M657" s="32">
        <f>[1]!thsiFinD("ths_int_chg_ratio_index",M$1,$A$4,$A657,101)/100</f>
        <v>0.19339529581758</v>
      </c>
      <c r="N657" s="32">
        <f>[1]!thsiFinD("ths_int_chg_ratio_index",N$1,$A$4,$A657,101)/100</f>
        <v>3.0965235853282001E-2</v>
      </c>
      <c r="O657" s="33">
        <f t="shared" si="165"/>
        <v>1.5336057778514145</v>
      </c>
      <c r="P657" s="33">
        <f t="shared" si="166"/>
        <v>1.2843590401380518</v>
      </c>
      <c r="Q657" s="33">
        <f t="shared" si="167"/>
        <v>1.7828525155647774</v>
      </c>
      <c r="R657" s="33">
        <f t="shared" si="168"/>
        <v>1.19339529581758</v>
      </c>
      <c r="S657" s="33">
        <f t="shared" si="169"/>
        <v>1.0309652358532819</v>
      </c>
      <c r="T657" s="32">
        <f t="shared" si="177"/>
        <v>2.711990229016914E-3</v>
      </c>
      <c r="U657" s="32">
        <f t="shared" si="178"/>
        <v>2.3908409826578492E-5</v>
      </c>
      <c r="V657" s="32">
        <f t="shared" si="179"/>
        <v>4.6574449888432401E-3</v>
      </c>
      <c r="W657" s="32">
        <f t="shared" si="180"/>
        <v>-1.777620915512923E-3</v>
      </c>
      <c r="X657" s="32">
        <f t="shared" si="180"/>
        <v>2.5072220649162702E-3</v>
      </c>
      <c r="Y657" s="34">
        <f>MAX(O$4:O657)</f>
        <v>1.9141735637114377</v>
      </c>
      <c r="Z657" s="34">
        <f>MAX(P$4:P657)</f>
        <v>1.8284662292802096</v>
      </c>
      <c r="AA657" s="34">
        <f>MAX(Q$4:Q657)</f>
        <v>2.0782292813837224</v>
      </c>
      <c r="AB657" s="34">
        <f>MAX(R$4:R657)</f>
        <v>1.9075656212819299</v>
      </c>
      <c r="AC657" s="34">
        <f>MAX(S$4:S657)</f>
        <v>1.35899867745307</v>
      </c>
      <c r="AD657" s="35">
        <f t="shared" si="173"/>
        <v>-0.19881571508182938</v>
      </c>
      <c r="AE657" s="35">
        <f t="shared" si="174"/>
        <v>-0.29757573885099864</v>
      </c>
      <c r="AF657" s="35">
        <f t="shared" si="175"/>
        <v>-0.14212905595395997</v>
      </c>
      <c r="AG657" s="35">
        <f t="shared" si="176"/>
        <v>-0.37438833951327466</v>
      </c>
      <c r="AH657" s="35">
        <f t="shared" si="176"/>
        <v>-0.24137877912770522</v>
      </c>
    </row>
    <row r="658" spans="1:34">
      <c r="A658" s="28">
        <v>44818</v>
      </c>
      <c r="B658" s="12">
        <f>[1]!thsiFinD("ths_int_chg_ratio_index",B$1,$A$4,$A658,101)</f>
        <v>-21.411989014376999</v>
      </c>
      <c r="C658" s="12">
        <f>[1]!thsiFinD("ths_int_chg_ratio_index",C$1,$A$4,$A658,101)</f>
        <v>68.788297008420002</v>
      </c>
      <c r="D658" s="12">
        <f>[1]!thsiFinD("ths_int_chg_ratio_index",D$1,$A$4,$A658,101)</f>
        <v>1.1356609056927001</v>
      </c>
      <c r="E658" s="12">
        <f>[1]!thsiFinD("ths_int_chg_ratio_index",E$1,$A$4,$A658,101)</f>
        <v>61.387373501927001</v>
      </c>
      <c r="F658" s="12">
        <f>[1]!thsiFinD("ths_adjustment_nvg_ratio_fund",F$1,$A$4,$A658,101)</f>
        <v>71.393492940453996</v>
      </c>
      <c r="G658" s="12">
        <f>[1]!thsiFinD("ths_adjustment_nvg_ratio_fund",G$1,$A$4,$A658,101)</f>
        <v>52.55391600454</v>
      </c>
      <c r="H658" s="12">
        <f>[1]!thsiFinD("ths_adjustment_nvg_ratio_fund",H$1,$A$4,$A658,101)</f>
        <v>84.384615384615003</v>
      </c>
      <c r="I658" s="12">
        <f>[1]!thsiFinD("ths_adjustment_nvg_ratio_fund",I$1,$A$4,$A658,101)</f>
        <v>99.31640625</v>
      </c>
      <c r="J658" s="32">
        <f t="shared" si="170"/>
        <v>0.5219347162265896</v>
      </c>
      <c r="K658" s="45">
        <f t="shared" si="171"/>
        <v>0.27474835600415676</v>
      </c>
      <c r="L658" s="45">
        <f t="shared" si="172"/>
        <v>0.7691210764490225</v>
      </c>
      <c r="M658" s="32">
        <f>[1]!thsiFinD("ths_int_chg_ratio_index",M$1,$A$4,$A658,101)/100</f>
        <v>0.18447291316550998</v>
      </c>
      <c r="N658" s="32">
        <f>[1]!thsiFinD("ths_int_chg_ratio_index",N$1,$A$4,$A658,101)/100</f>
        <v>2.0296856429646001E-2</v>
      </c>
      <c r="O658" s="33">
        <f t="shared" si="165"/>
        <v>1.5219347162265895</v>
      </c>
      <c r="P658" s="33">
        <f t="shared" si="166"/>
        <v>1.2747483560041568</v>
      </c>
      <c r="Q658" s="33">
        <f t="shared" si="167"/>
        <v>1.7691210764490224</v>
      </c>
      <c r="R658" s="33">
        <f t="shared" si="168"/>
        <v>1.1844729131655101</v>
      </c>
      <c r="S658" s="33">
        <f t="shared" si="169"/>
        <v>1.020296856429646</v>
      </c>
      <c r="T658" s="32">
        <f t="shared" si="177"/>
        <v>-7.6102097379785461E-3</v>
      </c>
      <c r="U658" s="32">
        <f t="shared" si="178"/>
        <v>-7.4828640851564154E-3</v>
      </c>
      <c r="V658" s="32">
        <f t="shared" si="179"/>
        <v>-7.7019489811276376E-3</v>
      </c>
      <c r="W658" s="32">
        <f t="shared" si="180"/>
        <v>-7.4764687638200211E-3</v>
      </c>
      <c r="X658" s="32">
        <f t="shared" si="180"/>
        <v>-1.0347952629853996E-2</v>
      </c>
      <c r="Y658" s="34">
        <f>MAX(O$4:O658)</f>
        <v>1.9141735637114377</v>
      </c>
      <c r="Z658" s="34">
        <f>MAX(P$4:P658)</f>
        <v>1.8284662292802096</v>
      </c>
      <c r="AA658" s="34">
        <f>MAX(Q$4:Q658)</f>
        <v>2.0782292813837224</v>
      </c>
      <c r="AB658" s="34">
        <f>MAX(R$4:R658)</f>
        <v>1.9075656212819299</v>
      </c>
      <c r="AC658" s="34">
        <f>MAX(S$4:S658)</f>
        <v>1.35899867745307</v>
      </c>
      <c r="AD658" s="35">
        <f t="shared" si="173"/>
        <v>-0.20491289552882896</v>
      </c>
      <c r="AE658" s="35">
        <f t="shared" si="174"/>
        <v>-0.30283188412729301</v>
      </c>
      <c r="AF658" s="35">
        <f t="shared" si="175"/>
        <v>-0.1487363341973944</v>
      </c>
      <c r="AG658" s="35">
        <f t="shared" si="176"/>
        <v>-0.37906570555118524</v>
      </c>
      <c r="AH658" s="35">
        <f t="shared" si="176"/>
        <v>-0.24922895558529368</v>
      </c>
    </row>
    <row r="659" spans="1:34">
      <c r="A659" s="28">
        <v>44819</v>
      </c>
      <c r="B659" s="12">
        <f>[1]!thsiFinD("ths_int_chg_ratio_index",B$1,$A$4,$A659,101)</f>
        <v>-23.776416148687002</v>
      </c>
      <c r="C659" s="12">
        <f>[1]!thsiFinD("ths_int_chg_ratio_index",C$1,$A$4,$A659,101)</f>
        <v>62.745709643344</v>
      </c>
      <c r="D659" s="12">
        <f>[1]!thsiFinD("ths_int_chg_ratio_index",D$1,$A$4,$A659,101)</f>
        <v>-1.9262870696112</v>
      </c>
      <c r="E659" s="12">
        <f>[1]!thsiFinD("ths_int_chg_ratio_index",E$1,$A$4,$A659,101)</f>
        <v>55.958633524808</v>
      </c>
      <c r="F659" s="12">
        <f>[1]!thsiFinD("ths_adjustment_nvg_ratio_fund",F$1,$A$4,$A659,101)</f>
        <v>65.561694290976007</v>
      </c>
      <c r="G659" s="12">
        <f>[1]!thsiFinD("ths_adjustment_nvg_ratio_fund",G$1,$A$4,$A659,101)</f>
        <v>46.538024971623003</v>
      </c>
      <c r="H659" s="12">
        <f>[1]!thsiFinD("ths_adjustment_nvg_ratio_fund",H$1,$A$4,$A659,101)</f>
        <v>79.615384615384997</v>
      </c>
      <c r="I659" s="12">
        <f>[1]!thsiFinD("ths_adjustment_nvg_ratio_fund",I$1,$A$4,$A659,101)</f>
        <v>90.634765625</v>
      </c>
      <c r="J659" s="32">
        <f t="shared" si="170"/>
        <v>0.46918938681604727</v>
      </c>
      <c r="K659" s="45">
        <f t="shared" si="171"/>
        <v>0.2325040998746345</v>
      </c>
      <c r="L659" s="45">
        <f t="shared" si="172"/>
        <v>0.70587467375746005</v>
      </c>
      <c r="M659" s="32">
        <f>[1]!thsiFinD("ths_int_chg_ratio_index",M$1,$A$4,$A659,101)/100</f>
        <v>0.15302035337581998</v>
      </c>
      <c r="N659" s="32">
        <f>[1]!thsiFinD("ths_int_chg_ratio_index",N$1,$A$4,$A659,101)/100</f>
        <v>7.2819885957820995E-3</v>
      </c>
      <c r="O659" s="33">
        <f t="shared" si="165"/>
        <v>1.4691893868160473</v>
      </c>
      <c r="P659" s="33">
        <f t="shared" si="166"/>
        <v>1.2325040998746344</v>
      </c>
      <c r="Q659" s="33">
        <f t="shared" si="167"/>
        <v>1.7058746737574602</v>
      </c>
      <c r="R659" s="33">
        <f t="shared" si="168"/>
        <v>1.1530203533758199</v>
      </c>
      <c r="S659" s="33">
        <f t="shared" si="169"/>
        <v>1.007281988595782</v>
      </c>
      <c r="T659" s="32">
        <f t="shared" si="177"/>
        <v>-3.4656762112186046E-2</v>
      </c>
      <c r="U659" s="32">
        <f t="shared" si="178"/>
        <v>-3.3139290535695864E-2</v>
      </c>
      <c r="V659" s="32">
        <f t="shared" si="179"/>
        <v>-3.5750183259650181E-2</v>
      </c>
      <c r="W659" s="32">
        <f t="shared" si="180"/>
        <v>-2.655405576614922E-2</v>
      </c>
      <c r="X659" s="32">
        <f t="shared" si="180"/>
        <v>-1.2755961906427138E-2</v>
      </c>
      <c r="Y659" s="34">
        <f>MAX(O$4:O659)</f>
        <v>1.9141735637114377</v>
      </c>
      <c r="Z659" s="34">
        <f>MAX(P$4:P659)</f>
        <v>1.8284662292802096</v>
      </c>
      <c r="AA659" s="34">
        <f>MAX(Q$4:Q659)</f>
        <v>2.0782292813837224</v>
      </c>
      <c r="AB659" s="34">
        <f>MAX(R$4:R659)</f>
        <v>1.9075656212819299</v>
      </c>
      <c r="AC659" s="34">
        <f>MAX(S$4:S659)</f>
        <v>1.35899867745307</v>
      </c>
      <c r="AD659" s="35">
        <f t="shared" si="173"/>
        <v>-0.23246804016695322</v>
      </c>
      <c r="AE659" s="35">
        <f t="shared" si="174"/>
        <v>-0.32593554087142229</v>
      </c>
      <c r="AF659" s="35">
        <f t="shared" si="175"/>
        <v>-0.17916916625211909</v>
      </c>
      <c r="AG659" s="35">
        <f t="shared" si="176"/>
        <v>-0.39555402943309359</v>
      </c>
      <c r="AH659" s="35">
        <f t="shared" si="176"/>
        <v>-0.25880576242829623</v>
      </c>
    </row>
    <row r="660" spans="1:34">
      <c r="A660" s="28">
        <v>44820</v>
      </c>
      <c r="B660" s="12">
        <f>[1]!thsiFinD("ths_int_chg_ratio_index",B$1,$A$4,$A660,101)</f>
        <v>-25.317246141529001</v>
      </c>
      <c r="C660" s="12">
        <f>[1]!thsiFinD("ths_int_chg_ratio_index",C$1,$A$4,$A660,101)</f>
        <v>62.471362293538</v>
      </c>
      <c r="D660" s="12">
        <f>[1]!thsiFinD("ths_int_chg_ratio_index",D$1,$A$4,$A660,101)</f>
        <v>-2.0795050893212998</v>
      </c>
      <c r="E660" s="12">
        <f>[1]!thsiFinD("ths_int_chg_ratio_index",E$1,$A$4,$A660,101)</f>
        <v>51.852535894493002</v>
      </c>
      <c r="F660" s="12">
        <f>[1]!thsiFinD("ths_adjustment_nvg_ratio_fund",F$1,$A$4,$A660,101)</f>
        <v>64.886433394720996</v>
      </c>
      <c r="G660" s="12">
        <f>[1]!thsiFinD("ths_adjustment_nvg_ratio_fund",G$1,$A$4,$A660,101)</f>
        <v>46.821793416572</v>
      </c>
      <c r="H660" s="12">
        <f>[1]!thsiFinD("ths_adjustment_nvg_ratio_fund",H$1,$A$4,$A660,101)</f>
        <v>77.153846153846004</v>
      </c>
      <c r="I660" s="12">
        <f>[1]!thsiFinD("ths_adjustment_nvg_ratio_fund",I$1,$A$4,$A660,101)</f>
        <v>86.81640625</v>
      </c>
      <c r="J660" s="32">
        <f t="shared" si="170"/>
        <v>0.45325703271539969</v>
      </c>
      <c r="K660" s="45">
        <f t="shared" si="171"/>
        <v>0.21731786739295175</v>
      </c>
      <c r="L660" s="45">
        <f t="shared" si="172"/>
        <v>0.6891961980378476</v>
      </c>
      <c r="M660" s="32">
        <f>[1]!thsiFinD("ths_int_chg_ratio_index",M$1,$A$4,$A660,101)/100</f>
        <v>0.14207201843428</v>
      </c>
      <c r="N660" s="32">
        <f>[1]!thsiFinD("ths_int_chg_ratio_index",N$1,$A$4,$A660,101)/100</f>
        <v>-1.6751316840837999E-2</v>
      </c>
      <c r="O660" s="33">
        <f t="shared" si="165"/>
        <v>1.4532570327153997</v>
      </c>
      <c r="P660" s="33">
        <f t="shared" si="166"/>
        <v>1.2173178673929517</v>
      </c>
      <c r="Q660" s="33">
        <f t="shared" si="167"/>
        <v>1.6891961980378476</v>
      </c>
      <c r="R660" s="33">
        <f t="shared" si="168"/>
        <v>1.1420720184342801</v>
      </c>
      <c r="S660" s="33">
        <f t="shared" si="169"/>
        <v>0.98324868315916203</v>
      </c>
      <c r="T660" s="32">
        <f t="shared" si="177"/>
        <v>-1.0844316085875993E-2</v>
      </c>
      <c r="U660" s="32">
        <f t="shared" si="178"/>
        <v>-1.2321445813630483E-2</v>
      </c>
      <c r="V660" s="32">
        <f t="shared" si="179"/>
        <v>-9.7770815032240943E-3</v>
      </c>
      <c r="W660" s="32">
        <f t="shared" si="180"/>
        <v>-9.4953527138399441E-3</v>
      </c>
      <c r="X660" s="32">
        <f t="shared" si="180"/>
        <v>-2.3859560389959955E-2</v>
      </c>
      <c r="Y660" s="34">
        <f>MAX(O$4:O660)</f>
        <v>1.9141735637114377</v>
      </c>
      <c r="Z660" s="34">
        <f>MAX(P$4:P660)</f>
        <v>1.8284662292802096</v>
      </c>
      <c r="AA660" s="34">
        <f>MAX(Q$4:Q660)</f>
        <v>2.0782292813837224</v>
      </c>
      <c r="AB660" s="34">
        <f>MAX(R$4:R660)</f>
        <v>1.9075656212819299</v>
      </c>
      <c r="AC660" s="34">
        <f>MAX(S$4:S660)</f>
        <v>1.35899867745307</v>
      </c>
      <c r="AD660" s="35">
        <f t="shared" si="173"/>
        <v>-0.24079139934539462</v>
      </c>
      <c r="AE660" s="35">
        <f t="shared" si="174"/>
        <v>-0.33424098957946924</v>
      </c>
      <c r="AF660" s="35">
        <f t="shared" si="175"/>
        <v>-0.18719449621403161</v>
      </c>
      <c r="AG660" s="35">
        <f t="shared" si="176"/>
        <v>-0.40129345712008568</v>
      </c>
      <c r="AH660" s="35">
        <f t="shared" si="176"/>
        <v>-0.27649033110032861</v>
      </c>
    </row>
    <row r="661" spans="1:34">
      <c r="A661" s="28">
        <v>44823</v>
      </c>
      <c r="B661" s="12">
        <f>[1]!thsiFinD("ths_int_chg_ratio_index",B$1,$A$4,$A661,101)</f>
        <v>-26.463292637630001</v>
      </c>
      <c r="C661" s="12">
        <f>[1]!thsiFinD("ths_int_chg_ratio_index",C$1,$A$4,$A661,101)</f>
        <v>59.410839417749997</v>
      </c>
      <c r="D661" s="12">
        <f>[1]!thsiFinD("ths_int_chg_ratio_index",D$1,$A$4,$A661,101)</f>
        <v>-4.3321551707061001</v>
      </c>
      <c r="E661" s="12">
        <f>[1]!thsiFinD("ths_int_chg_ratio_index",E$1,$A$4,$A661,101)</f>
        <v>50.822739213892</v>
      </c>
      <c r="F661" s="12">
        <f>[1]!thsiFinD("ths_adjustment_nvg_ratio_fund",F$1,$A$4,$A661,101)</f>
        <v>62.922038060159998</v>
      </c>
      <c r="G661" s="12">
        <f>[1]!thsiFinD("ths_adjustment_nvg_ratio_fund",G$1,$A$4,$A661,101)</f>
        <v>45.005675368898999</v>
      </c>
      <c r="H661" s="12">
        <f>[1]!thsiFinD("ths_adjustment_nvg_ratio_fund",H$1,$A$4,$A661,101)</f>
        <v>78.769230769231001</v>
      </c>
      <c r="I661" s="12">
        <f>[1]!thsiFinD("ths_adjustment_nvg_ratio_fund",I$1,$A$4,$A661,101)</f>
        <v>87.55859375</v>
      </c>
      <c r="J661" s="32">
        <f t="shared" si="170"/>
        <v>0.44211708596449489</v>
      </c>
      <c r="K661" s="45">
        <f t="shared" si="171"/>
        <v>0.19859532705826474</v>
      </c>
      <c r="L661" s="45">
        <f t="shared" si="172"/>
        <v>0.68563884487072502</v>
      </c>
      <c r="M661" s="32">
        <f>[1]!thsiFinD("ths_int_chg_ratio_index",M$1,$A$4,$A661,101)/100</f>
        <v>0.12904229931849001</v>
      </c>
      <c r="N661" s="32">
        <f>[1]!thsiFinD("ths_int_chg_ratio_index",N$1,$A$4,$A661,101)/100</f>
        <v>-1.9326509621003001E-2</v>
      </c>
      <c r="O661" s="33">
        <f t="shared" si="165"/>
        <v>1.4421170859644949</v>
      </c>
      <c r="P661" s="33">
        <f t="shared" si="166"/>
        <v>1.1985953270582648</v>
      </c>
      <c r="Q661" s="33">
        <f t="shared" si="167"/>
        <v>1.6856388448707249</v>
      </c>
      <c r="R661" s="33">
        <f t="shared" si="168"/>
        <v>1.1290422993184901</v>
      </c>
      <c r="S661" s="33">
        <f t="shared" si="169"/>
        <v>0.98067349037899698</v>
      </c>
      <c r="T661" s="32">
        <f t="shared" si="177"/>
        <v>-7.6655034175818759E-3</v>
      </c>
      <c r="U661" s="32">
        <f t="shared" si="178"/>
        <v>-1.5380157341141842E-2</v>
      </c>
      <c r="V661" s="32">
        <f t="shared" si="179"/>
        <v>-2.1059443368715014E-3</v>
      </c>
      <c r="W661" s="32">
        <f t="shared" si="180"/>
        <v>-1.140884191668845E-2</v>
      </c>
      <c r="X661" s="32">
        <f t="shared" si="180"/>
        <v>-2.6190655774803728E-3</v>
      </c>
      <c r="Y661" s="34">
        <f>MAX(O$4:O661)</f>
        <v>1.9141735637114377</v>
      </c>
      <c r="Z661" s="34">
        <f>MAX(P$4:P661)</f>
        <v>1.8284662292802096</v>
      </c>
      <c r="AA661" s="34">
        <f>MAX(Q$4:Q661)</f>
        <v>2.0782292813837224</v>
      </c>
      <c r="AB661" s="34">
        <f>MAX(R$4:R661)</f>
        <v>1.9075656212819299</v>
      </c>
      <c r="AC661" s="34">
        <f>MAX(S$4:S661)</f>
        <v>1.35899867745307</v>
      </c>
      <c r="AD661" s="35">
        <f t="shared" si="173"/>
        <v>-0.24661111546837</v>
      </c>
      <c r="AE661" s="35">
        <f t="shared" si="174"/>
        <v>-0.34448046791101994</v>
      </c>
      <c r="AF661" s="35">
        <f t="shared" si="175"/>
        <v>-0.18890621936170759</v>
      </c>
      <c r="AG661" s="35">
        <f t="shared" si="176"/>
        <v>-0.40812400542228966</v>
      </c>
      <c r="AH661" s="35">
        <f t="shared" si="176"/>
        <v>-0.27838525036911788</v>
      </c>
    </row>
    <row r="662" spans="1:34">
      <c r="A662" s="28">
        <v>44824</v>
      </c>
      <c r="B662" s="12">
        <f>[1]!thsiFinD("ths_int_chg_ratio_index",B$1,$A$4,$A662,101)</f>
        <v>-26.303418336726999</v>
      </c>
      <c r="C662" s="12">
        <f>[1]!thsiFinD("ths_int_chg_ratio_index",C$1,$A$4,$A662,101)</f>
        <v>59.241832523261998</v>
      </c>
      <c r="D662" s="12">
        <f>[1]!thsiFinD("ths_int_chg_ratio_index",D$1,$A$4,$A662,101)</f>
        <v>-3.3903703690628002</v>
      </c>
      <c r="E662" s="12">
        <f>[1]!thsiFinD("ths_int_chg_ratio_index",E$1,$A$4,$A662,101)</f>
        <v>52.511915172274001</v>
      </c>
      <c r="F662" s="12">
        <f>[1]!thsiFinD("ths_adjustment_nvg_ratio_fund",F$1,$A$4,$A662,101)</f>
        <v>63.842848373235</v>
      </c>
      <c r="G662" s="12">
        <f>[1]!thsiFinD("ths_adjustment_nvg_ratio_fund",G$1,$A$4,$A662,101)</f>
        <v>45.289443813848003</v>
      </c>
      <c r="H662" s="12">
        <f>[1]!thsiFinD("ths_adjustment_nvg_ratio_fund",H$1,$A$4,$A662,101)</f>
        <v>78.692307692308006</v>
      </c>
      <c r="I662" s="12">
        <f>[1]!thsiFinD("ths_adjustment_nvg_ratio_fund",I$1,$A$4,$A662,101)</f>
        <v>92.265625</v>
      </c>
      <c r="J662" s="32">
        <f t="shared" si="170"/>
        <v>0.45268772983642153</v>
      </c>
      <c r="K662" s="45">
        <f t="shared" si="171"/>
        <v>0.20514989747436552</v>
      </c>
      <c r="L662" s="45">
        <f t="shared" si="172"/>
        <v>0.70022556219847754</v>
      </c>
      <c r="M662" s="32">
        <f>[1]!thsiFinD("ths_int_chg_ratio_index",M$1,$A$4,$A662,101)/100</f>
        <v>0.13405072164102</v>
      </c>
      <c r="N662" s="32">
        <f>[1]!thsiFinD("ths_int_chg_ratio_index",N$1,$A$4,$A662,101)/100</f>
        <v>-1.6567201761959E-2</v>
      </c>
      <c r="O662" s="33">
        <f t="shared" si="165"/>
        <v>1.4526877298364216</v>
      </c>
      <c r="P662" s="33">
        <f t="shared" si="166"/>
        <v>1.2051498974743655</v>
      </c>
      <c r="Q662" s="33">
        <f t="shared" si="167"/>
        <v>1.7002255621984776</v>
      </c>
      <c r="R662" s="33">
        <f t="shared" si="168"/>
        <v>1.1340507216410201</v>
      </c>
      <c r="S662" s="33">
        <f t="shared" si="169"/>
        <v>0.98343279823804097</v>
      </c>
      <c r="T662" s="32">
        <f t="shared" si="177"/>
        <v>7.3299484312376872E-3</v>
      </c>
      <c r="U662" s="32">
        <f t="shared" si="178"/>
        <v>5.4685432757257679E-3</v>
      </c>
      <c r="V662" s="32">
        <f t="shared" si="179"/>
        <v>8.6535246693792978E-3</v>
      </c>
      <c r="W662" s="32">
        <f t="shared" si="180"/>
        <v>4.4359917476548549E-3</v>
      </c>
      <c r="X662" s="32">
        <f t="shared" si="180"/>
        <v>2.8136866001930994E-3</v>
      </c>
      <c r="Y662" s="34">
        <f>MAX(O$4:O662)</f>
        <v>1.9141735637114377</v>
      </c>
      <c r="Z662" s="34">
        <f>MAX(P$4:P662)</f>
        <v>1.8284662292802096</v>
      </c>
      <c r="AA662" s="34">
        <f>MAX(Q$4:Q662)</f>
        <v>2.0782292813837224</v>
      </c>
      <c r="AB662" s="34">
        <f>MAX(R$4:R662)</f>
        <v>1.9075656212819299</v>
      </c>
      <c r="AC662" s="34">
        <f>MAX(S$4:S662)</f>
        <v>1.35899867745307</v>
      </c>
      <c r="AD662" s="35">
        <f t="shared" si="173"/>
        <v>-0.24108881379608549</v>
      </c>
      <c r="AE662" s="35">
        <f t="shared" si="174"/>
        <v>-0.34089573098170789</v>
      </c>
      <c r="AF662" s="35">
        <f t="shared" si="175"/>
        <v>-0.18188739932177411</v>
      </c>
      <c r="AG662" s="35">
        <f t="shared" si="176"/>
        <v>-0.40549844839470806</v>
      </c>
      <c r="AH662" s="35">
        <f t="shared" si="176"/>
        <v>-0.27635485261757986</v>
      </c>
    </row>
    <row r="663" spans="1:34">
      <c r="A663" s="28">
        <v>44825</v>
      </c>
      <c r="B663" s="12">
        <f>[1]!thsiFinD("ths_int_chg_ratio_index",B$1,$A$4,$A663,101)</f>
        <v>-26.891289929724</v>
      </c>
      <c r="C663" s="12">
        <f>[1]!thsiFinD("ths_int_chg_ratio_index",C$1,$A$4,$A663,101)</f>
        <v>55.683971604908997</v>
      </c>
      <c r="D663" s="12">
        <f>[1]!thsiFinD("ths_int_chg_ratio_index",D$1,$A$4,$A663,101)</f>
        <v>-4.8376353823007001</v>
      </c>
      <c r="E663" s="12">
        <f>[1]!thsiFinD("ths_int_chg_ratio_index",E$1,$A$4,$A663,101)</f>
        <v>50.273947151034001</v>
      </c>
      <c r="F663" s="12">
        <f>[1]!thsiFinD("ths_adjustment_nvg_ratio_fund",F$1,$A$4,$A663,101)</f>
        <v>62.369551872313998</v>
      </c>
      <c r="G663" s="12">
        <f>[1]!thsiFinD("ths_adjustment_nvg_ratio_fund",G$1,$A$4,$A663,101)</f>
        <v>42.849035187287001</v>
      </c>
      <c r="H663" s="12">
        <f>[1]!thsiFinD("ths_adjustment_nvg_ratio_fund",H$1,$A$4,$A663,101)</f>
        <v>77.307692307691994</v>
      </c>
      <c r="I663" s="12">
        <f>[1]!thsiFinD("ths_adjustment_nvg_ratio_fund",I$1,$A$4,$A663,101)</f>
        <v>91.376953125</v>
      </c>
      <c r="J663" s="32">
        <f t="shared" si="170"/>
        <v>0.43516528242026409</v>
      </c>
      <c r="K663" s="45">
        <f t="shared" si="171"/>
        <v>0.18557248360979575</v>
      </c>
      <c r="L663" s="45">
        <f t="shared" si="172"/>
        <v>0.68475808123073245</v>
      </c>
      <c r="M663" s="32">
        <f>[1]!thsiFinD("ths_int_chg_ratio_index",M$1,$A$4,$A663,101)/100</f>
        <v>0.11663953730507</v>
      </c>
      <c r="N663" s="32">
        <f>[1]!thsiFinD("ths_int_chg_ratio_index",N$1,$A$4,$A663,101)/100</f>
        <v>-2.1205409298253999E-2</v>
      </c>
      <c r="O663" s="33">
        <f t="shared" si="165"/>
        <v>1.4351652824202641</v>
      </c>
      <c r="P663" s="33">
        <f t="shared" si="166"/>
        <v>1.1855724836097958</v>
      </c>
      <c r="Q663" s="33">
        <f t="shared" si="167"/>
        <v>1.6847580812307323</v>
      </c>
      <c r="R663" s="33">
        <f t="shared" si="168"/>
        <v>1.1166395373050699</v>
      </c>
      <c r="S663" s="33">
        <f t="shared" si="169"/>
        <v>0.97879459070174601</v>
      </c>
      <c r="T663" s="32">
        <f t="shared" si="177"/>
        <v>-1.2062088125526227E-2</v>
      </c>
      <c r="U663" s="32">
        <f t="shared" si="178"/>
        <v>-1.6244795693546532E-2</v>
      </c>
      <c r="V663" s="32">
        <f t="shared" si="179"/>
        <v>-9.0973111519068173E-3</v>
      </c>
      <c r="W663" s="32">
        <f t="shared" si="180"/>
        <v>-1.5353091359754489E-2</v>
      </c>
      <c r="X663" s="32">
        <f t="shared" si="180"/>
        <v>-4.7163441615990509E-3</v>
      </c>
      <c r="Y663" s="34">
        <f>MAX(O$4:O663)</f>
        <v>1.9141735637114377</v>
      </c>
      <c r="Z663" s="34">
        <f>MAX(P$4:P663)</f>
        <v>1.8284662292802096</v>
      </c>
      <c r="AA663" s="34">
        <f>MAX(Q$4:Q663)</f>
        <v>2.0782292813837224</v>
      </c>
      <c r="AB663" s="34">
        <f>MAX(R$4:R663)</f>
        <v>1.9075656212819299</v>
      </c>
      <c r="AC663" s="34">
        <f>MAX(S$4:S663)</f>
        <v>1.35899867745307</v>
      </c>
      <c r="AD663" s="35">
        <f t="shared" si="173"/>
        <v>-0.25024286740352464</v>
      </c>
      <c r="AE663" s="35">
        <f t="shared" si="174"/>
        <v>-0.35160274517265444</v>
      </c>
      <c r="AF663" s="35">
        <f t="shared" si="175"/>
        <v>-0.18933002420743961</v>
      </c>
      <c r="AG663" s="35">
        <f t="shared" si="176"/>
        <v>-0.41462588503001985</v>
      </c>
      <c r="AH663" s="35">
        <f t="shared" si="176"/>
        <v>-0.27976781218350633</v>
      </c>
    </row>
    <row r="664" spans="1:34">
      <c r="A664" s="28">
        <v>44826</v>
      </c>
      <c r="B664" s="12">
        <f>[1]!thsiFinD("ths_int_chg_ratio_index",B$1,$A$4,$A664,101)</f>
        <v>-26.965796596484999</v>
      </c>
      <c r="C664" s="12">
        <f>[1]!thsiFinD("ths_int_chg_ratio_index",C$1,$A$4,$A664,101)</f>
        <v>55.675167606557999</v>
      </c>
      <c r="D664" s="12">
        <f>[1]!thsiFinD("ths_int_chg_ratio_index",D$1,$A$4,$A664,101)</f>
        <v>-4.3005779802640998</v>
      </c>
      <c r="E664" s="12">
        <f>[1]!thsiFinD("ths_int_chg_ratio_index",E$1,$A$4,$A664,101)</f>
        <v>49.383563613313001</v>
      </c>
      <c r="F664" s="12">
        <f>[1]!thsiFinD("ths_adjustment_nvg_ratio_fund",F$1,$A$4,$A664,101)</f>
        <v>63.167587476980003</v>
      </c>
      <c r="G664" s="12">
        <f>[1]!thsiFinD("ths_adjustment_nvg_ratio_fund",G$1,$A$4,$A664,101)</f>
        <v>44.324631101022</v>
      </c>
      <c r="H664" s="12">
        <f>[1]!thsiFinD("ths_adjustment_nvg_ratio_fund",H$1,$A$4,$A664,101)</f>
        <v>76.076923076922995</v>
      </c>
      <c r="I664" s="12">
        <f>[1]!thsiFinD("ths_adjustment_nvg_ratio_fund",I$1,$A$4,$A664,101)</f>
        <v>89.794921875</v>
      </c>
      <c r="J664" s="32">
        <f t="shared" si="170"/>
        <v>0.43394552521630864</v>
      </c>
      <c r="K664" s="45">
        <f t="shared" si="171"/>
        <v>0.18448089160780476</v>
      </c>
      <c r="L664" s="45">
        <f t="shared" si="172"/>
        <v>0.68341015882481249</v>
      </c>
      <c r="M664" s="32">
        <f>[1]!thsiFinD("ths_int_chg_ratio_index",M$1,$A$4,$A664,101)/100</f>
        <v>0.11542169781899</v>
      </c>
      <c r="N664" s="32">
        <f>[1]!thsiFinD("ths_int_chg_ratio_index",N$1,$A$4,$A664,101)/100</f>
        <v>-2.8189805833214E-2</v>
      </c>
      <c r="O664" s="33">
        <f t="shared" si="165"/>
        <v>1.4339455252163087</v>
      </c>
      <c r="P664" s="33">
        <f t="shared" si="166"/>
        <v>1.1844808916078047</v>
      </c>
      <c r="Q664" s="33">
        <f t="shared" si="167"/>
        <v>1.6834101588248125</v>
      </c>
      <c r="R664" s="33">
        <f t="shared" si="168"/>
        <v>1.1154216978189899</v>
      </c>
      <c r="S664" s="33">
        <f t="shared" si="169"/>
        <v>0.97181019416678605</v>
      </c>
      <c r="T664" s="32">
        <f t="shared" si="177"/>
        <v>-8.4990712839594362E-4</v>
      </c>
      <c r="U664" s="32">
        <f t="shared" si="178"/>
        <v>-9.2072987276792251E-4</v>
      </c>
      <c r="V664" s="32">
        <f t="shared" si="179"/>
        <v>-8.000688175570092E-4</v>
      </c>
      <c r="W664" s="32">
        <f t="shared" si="180"/>
        <v>-1.0906290216260439E-3</v>
      </c>
      <c r="X664" s="32">
        <f t="shared" si="180"/>
        <v>-7.1357122335060641E-3</v>
      </c>
      <c r="Y664" s="34">
        <f>MAX(O$4:O664)</f>
        <v>1.9141735637114377</v>
      </c>
      <c r="Z664" s="34">
        <f>MAX(P$4:P664)</f>
        <v>1.8284662292802096</v>
      </c>
      <c r="AA664" s="34">
        <f>MAX(Q$4:Q664)</f>
        <v>2.0782292813837224</v>
      </c>
      <c r="AB664" s="34">
        <f>MAX(R$4:R664)</f>
        <v>1.9075656212819299</v>
      </c>
      <c r="AC664" s="34">
        <f>MAX(S$4:S664)</f>
        <v>1.35899867745307</v>
      </c>
      <c r="AD664" s="35">
        <f t="shared" si="173"/>
        <v>-0.25088009133508415</v>
      </c>
      <c r="AE664" s="35">
        <f t="shared" si="174"/>
        <v>-0.35219974389459463</v>
      </c>
      <c r="AF664" s="35">
        <f t="shared" si="175"/>
        <v>-0.18997861597640098</v>
      </c>
      <c r="AG664" s="35">
        <f t="shared" si="176"/>
        <v>-0.41526431102831485</v>
      </c>
      <c r="AH664" s="35">
        <f t="shared" si="176"/>
        <v>-0.28490718181707331</v>
      </c>
    </row>
    <row r="665" spans="1:34">
      <c r="A665" s="28">
        <v>44827</v>
      </c>
      <c r="B665" s="12">
        <f>[1]!thsiFinD("ths_int_chg_ratio_index",B$1,$A$4,$A665,101)</f>
        <v>-28.494356461519999</v>
      </c>
      <c r="C665" s="12">
        <f>[1]!thsiFinD("ths_int_chg_ratio_index",C$1,$A$4,$A665,101)</f>
        <v>51.155065692809004</v>
      </c>
      <c r="D665" s="12">
        <f>[1]!thsiFinD("ths_int_chg_ratio_index",D$1,$A$4,$A665,101)</f>
        <v>-5.7646808928773998</v>
      </c>
      <c r="E665" s="12">
        <f>[1]!thsiFinD("ths_int_chg_ratio_index",E$1,$A$4,$A665,101)</f>
        <v>48.572410718015</v>
      </c>
      <c r="F665" s="12">
        <f>[1]!thsiFinD("ths_adjustment_nvg_ratio_fund",F$1,$A$4,$A665,101)</f>
        <v>60.773480662982998</v>
      </c>
      <c r="G665" s="12">
        <f>[1]!thsiFinD("ths_adjustment_nvg_ratio_fund",G$1,$A$4,$A665,101)</f>
        <v>41.089670828604</v>
      </c>
      <c r="H665" s="12">
        <f>[1]!thsiFinD("ths_adjustment_nvg_ratio_fund",H$1,$A$4,$A665,101)</f>
        <v>71.307692307691994</v>
      </c>
      <c r="I665" s="12">
        <f>[1]!thsiFinD("ths_adjustment_nvg_ratio_fund",I$1,$A$4,$A665,101)</f>
        <v>85.3125</v>
      </c>
      <c r="J665" s="32">
        <f t="shared" si="170"/>
        <v>0.40493972856963201</v>
      </c>
      <c r="K665" s="45">
        <f t="shared" si="171"/>
        <v>0.16367109764106652</v>
      </c>
      <c r="L665" s="45">
        <f t="shared" si="172"/>
        <v>0.64620835949819755</v>
      </c>
      <c r="M665" s="32">
        <f>[1]!thsiFinD("ths_int_chg_ratio_index",M$1,$A$4,$A665,101)/100</f>
        <v>0.10059528173964001</v>
      </c>
      <c r="N665" s="32">
        <f>[1]!thsiFinD("ths_int_chg_ratio_index",N$1,$A$4,$A665,101)/100</f>
        <v>-3.3820723918656002E-2</v>
      </c>
      <c r="O665" s="33">
        <f t="shared" si="165"/>
        <v>1.4049397285696319</v>
      </c>
      <c r="P665" s="33">
        <f t="shared" si="166"/>
        <v>1.1636710976410665</v>
      </c>
      <c r="Q665" s="33">
        <f t="shared" si="167"/>
        <v>1.6462083594981975</v>
      </c>
      <c r="R665" s="33">
        <f t="shared" si="168"/>
        <v>1.1005952817396401</v>
      </c>
      <c r="S665" s="33">
        <f t="shared" si="169"/>
        <v>0.96617927608134402</v>
      </c>
      <c r="T665" s="32">
        <f t="shared" si="177"/>
        <v>-2.0227962734010618E-2</v>
      </c>
      <c r="U665" s="32">
        <f t="shared" si="178"/>
        <v>-1.7568703821377096E-2</v>
      </c>
      <c r="V665" s="32">
        <f t="shared" si="179"/>
        <v>-2.2099070230504947E-2</v>
      </c>
      <c r="W665" s="32">
        <f t="shared" si="180"/>
        <v>-1.3292206981754373E-2</v>
      </c>
      <c r="X665" s="32">
        <f t="shared" si="180"/>
        <v>-5.7942570671116744E-3</v>
      </c>
      <c r="Y665" s="34">
        <f>MAX(O$4:O665)</f>
        <v>1.9141735637114377</v>
      </c>
      <c r="Z665" s="34">
        <f>MAX(P$4:P665)</f>
        <v>1.8284662292802096</v>
      </c>
      <c r="AA665" s="34">
        <f>MAX(Q$4:Q665)</f>
        <v>2.0782292813837224</v>
      </c>
      <c r="AB665" s="34">
        <f>MAX(R$4:R665)</f>
        <v>1.9075656212819299</v>
      </c>
      <c r="AC665" s="34">
        <f>MAX(S$4:S665)</f>
        <v>1.35899867745307</v>
      </c>
      <c r="AD665" s="35">
        <f t="shared" si="173"/>
        <v>-0.26603326093086355</v>
      </c>
      <c r="AE665" s="35">
        <f t="shared" si="174"/>
        <v>-0.36358075472952278</v>
      </c>
      <c r="AF665" s="35">
        <f t="shared" si="175"/>
        <v>-0.20787933543014925</v>
      </c>
      <c r="AG665" s="35">
        <f t="shared" si="176"/>
        <v>-0.42303673883574522</v>
      </c>
      <c r="AH665" s="35">
        <f t="shared" si="176"/>
        <v>-0.28905061343247052</v>
      </c>
    </row>
    <row r="666" spans="1:34">
      <c r="A666" s="28">
        <v>44830</v>
      </c>
      <c r="B666" s="12">
        <f>[1]!thsiFinD("ths_int_chg_ratio_index",B$1,$A$4,$A666,101)</f>
        <v>-28.672018308024001</v>
      </c>
      <c r="C666" s="12">
        <f>[1]!thsiFinD("ths_int_chg_ratio_index",C$1,$A$4,$A666,101)</f>
        <v>51.797155702269002</v>
      </c>
      <c r="D666" s="12">
        <f>[1]!thsiFinD("ths_int_chg_ratio_index",D$1,$A$4,$A666,101)</f>
        <v>-5.6775200019926997</v>
      </c>
      <c r="E666" s="12">
        <f>[1]!thsiFinD("ths_int_chg_ratio_index",E$1,$A$4,$A666,101)</f>
        <v>50.395385561585996</v>
      </c>
      <c r="F666" s="12">
        <f>[1]!thsiFinD("ths_adjustment_nvg_ratio_fund",F$1,$A$4,$A666,101)</f>
        <v>61.571516267649002</v>
      </c>
      <c r="G666" s="12">
        <f>[1]!thsiFinD("ths_adjustment_nvg_ratio_fund",G$1,$A$4,$A666,101)</f>
        <v>42.451759364358999</v>
      </c>
      <c r="H666" s="12">
        <f>[1]!thsiFinD("ths_adjustment_nvg_ratio_fund",H$1,$A$4,$A666,101)</f>
        <v>68.615384615384997</v>
      </c>
      <c r="I666" s="12">
        <f>[1]!thsiFinD("ths_adjustment_nvg_ratio_fund",I$1,$A$4,$A666,101)</f>
        <v>87.12890625</v>
      </c>
      <c r="J666" s="32">
        <f t="shared" si="170"/>
        <v>0.4095132118140391</v>
      </c>
      <c r="K666" s="45">
        <f t="shared" si="171"/>
        <v>0.16960750738459573</v>
      </c>
      <c r="L666" s="45">
        <f t="shared" si="172"/>
        <v>0.64941891624348247</v>
      </c>
      <c r="M666" s="32">
        <f>[1]!thsiFinD("ths_int_chg_ratio_index",M$1,$A$4,$A666,101)/100</f>
        <v>9.8810218628436988E-2</v>
      </c>
      <c r="N666" s="32">
        <f>[1]!thsiFinD("ths_int_chg_ratio_index",N$1,$A$4,$A666,101)/100</f>
        <v>-4.0870277015807005E-2</v>
      </c>
      <c r="O666" s="33">
        <f t="shared" si="165"/>
        <v>1.4095132118140392</v>
      </c>
      <c r="P666" s="33">
        <f t="shared" si="166"/>
        <v>1.1696075073845957</v>
      </c>
      <c r="Q666" s="33">
        <f t="shared" si="167"/>
        <v>1.6494189162434825</v>
      </c>
      <c r="R666" s="33">
        <f t="shared" si="168"/>
        <v>1.098810218628437</v>
      </c>
      <c r="S666" s="33">
        <f t="shared" si="169"/>
        <v>0.95912972298419297</v>
      </c>
      <c r="T666" s="32">
        <f t="shared" si="177"/>
        <v>3.2552878613971714E-3</v>
      </c>
      <c r="U666" s="32">
        <f t="shared" si="178"/>
        <v>5.1014498474382108E-3</v>
      </c>
      <c r="V666" s="32">
        <f t="shared" si="179"/>
        <v>1.9502736253043107E-3</v>
      </c>
      <c r="W666" s="32">
        <f t="shared" si="180"/>
        <v>-1.6219069269327591E-3</v>
      </c>
      <c r="X666" s="32">
        <f t="shared" si="180"/>
        <v>-7.2963199187451311E-3</v>
      </c>
      <c r="Y666" s="34">
        <f>MAX(O$4:O666)</f>
        <v>1.9141735637114377</v>
      </c>
      <c r="Z666" s="34">
        <f>MAX(P$4:P666)</f>
        <v>1.8284662292802096</v>
      </c>
      <c r="AA666" s="34">
        <f>MAX(Q$4:Q666)</f>
        <v>2.0782292813837224</v>
      </c>
      <c r="AB666" s="34">
        <f>MAX(R$4:R666)</f>
        <v>1.9075656212819299</v>
      </c>
      <c r="AC666" s="34">
        <f>MAX(S$4:S666)</f>
        <v>1.35899867745307</v>
      </c>
      <c r="AD666" s="35">
        <f t="shared" si="173"/>
        <v>-0.2636439879145025</v>
      </c>
      <c r="AE666" s="35">
        <f t="shared" si="174"/>
        <v>-0.36033409386783088</v>
      </c>
      <c r="AF666" s="35">
        <f t="shared" si="175"/>
        <v>-0.20633448338998006</v>
      </c>
      <c r="AG666" s="35">
        <f t="shared" si="176"/>
        <v>-0.42397251954561321</v>
      </c>
      <c r="AH666" s="35">
        <f t="shared" si="176"/>
        <v>-0.29423792760290279</v>
      </c>
    </row>
    <row r="667" spans="1:34">
      <c r="A667" s="28">
        <v>44831</v>
      </c>
      <c r="B667" s="12">
        <f>[1]!thsiFinD("ths_int_chg_ratio_index",B$1,$A$4,$A667,101)</f>
        <v>-26.758462898404002</v>
      </c>
      <c r="C667" s="12">
        <f>[1]!thsiFinD("ths_int_chg_ratio_index",C$1,$A$4,$A667,101)</f>
        <v>55.163977764193</v>
      </c>
      <c r="D667" s="12">
        <f>[1]!thsiFinD("ths_int_chg_ratio_index",D$1,$A$4,$A667,101)</f>
        <v>-4.2441018809611002</v>
      </c>
      <c r="E667" s="12">
        <f>[1]!thsiFinD("ths_int_chg_ratio_index",E$1,$A$4,$A667,101)</f>
        <v>53.265110452550999</v>
      </c>
      <c r="F667" s="12">
        <f>[1]!thsiFinD("ths_adjustment_nvg_ratio_fund",F$1,$A$4,$A667,101)</f>
        <v>63.720073664825001</v>
      </c>
      <c r="G667" s="12">
        <f>[1]!thsiFinD("ths_adjustment_nvg_ratio_fund",G$1,$A$4,$A667,101)</f>
        <v>45.516458569807</v>
      </c>
      <c r="H667" s="12">
        <f>[1]!thsiFinD("ths_adjustment_nvg_ratio_fund",H$1,$A$4,$A667,101)</f>
        <v>72.230769230768999</v>
      </c>
      <c r="I667" s="12">
        <f>[1]!thsiFinD("ths_adjustment_nvg_ratio_fund",I$1,$A$4,$A667,101)</f>
        <v>86.54296875</v>
      </c>
      <c r="J667" s="32">
        <f t="shared" si="170"/>
        <v>0.43179599206597485</v>
      </c>
      <c r="K667" s="45">
        <f t="shared" si="171"/>
        <v>0.19356630859344726</v>
      </c>
      <c r="L667" s="45">
        <f t="shared" si="172"/>
        <v>0.67002567553850245</v>
      </c>
      <c r="M667" s="32">
        <f>[1]!thsiFinD("ths_int_chg_ratio_index",M$1,$A$4,$A667,101)/100</f>
        <v>0.12037459049329</v>
      </c>
      <c r="N667" s="32">
        <f>[1]!thsiFinD("ths_int_chg_ratio_index",N$1,$A$4,$A667,101)/100</f>
        <v>-2.5754599474044002E-2</v>
      </c>
      <c r="O667" s="33">
        <f t="shared" si="165"/>
        <v>1.4317959920659749</v>
      </c>
      <c r="P667" s="33">
        <f t="shared" si="166"/>
        <v>1.1935663085934474</v>
      </c>
      <c r="Q667" s="33">
        <f t="shared" si="167"/>
        <v>1.6700256755385023</v>
      </c>
      <c r="R667" s="33">
        <f t="shared" si="168"/>
        <v>1.12037459049329</v>
      </c>
      <c r="S667" s="33">
        <f t="shared" si="169"/>
        <v>0.97424540052595598</v>
      </c>
      <c r="T667" s="32">
        <f t="shared" si="177"/>
        <v>1.5808848093915806E-2</v>
      </c>
      <c r="U667" s="32">
        <f t="shared" si="178"/>
        <v>2.0484479671669442E-2</v>
      </c>
      <c r="V667" s="32">
        <f t="shared" si="179"/>
        <v>1.2493344833192088E-2</v>
      </c>
      <c r="W667" s="32">
        <f t="shared" si="180"/>
        <v>1.962520142174351E-2</v>
      </c>
      <c r="X667" s="32">
        <f t="shared" si="180"/>
        <v>1.5759784291464518E-2</v>
      </c>
      <c r="Y667" s="34">
        <f>MAX(O$4:O667)</f>
        <v>1.9141735637114377</v>
      </c>
      <c r="Z667" s="34">
        <f>MAX(P$4:P667)</f>
        <v>1.8284662292802096</v>
      </c>
      <c r="AA667" s="34">
        <f>MAX(Q$4:Q667)</f>
        <v>2.0782292813837224</v>
      </c>
      <c r="AB667" s="34">
        <f>MAX(R$4:R667)</f>
        <v>1.9075656212819299</v>
      </c>
      <c r="AC667" s="34">
        <f>MAX(S$4:S667)</f>
        <v>1.35899867745307</v>
      </c>
      <c r="AD667" s="35">
        <f t="shared" si="173"/>
        <v>-0.25200304757640113</v>
      </c>
      <c r="AE667" s="35">
        <f t="shared" si="174"/>
        <v>-0.34723087061700653</v>
      </c>
      <c r="AF667" s="35">
        <f t="shared" si="175"/>
        <v>-0.19641894640875757</v>
      </c>
      <c r="AG667" s="35">
        <f t="shared" si="176"/>
        <v>-0.41266786421723656</v>
      </c>
      <c r="AH667" s="35">
        <f t="shared" si="176"/>
        <v>-0.28311526958082756</v>
      </c>
    </row>
    <row r="668" spans="1:34">
      <c r="A668" s="28">
        <v>44832</v>
      </c>
      <c r="B668" s="12">
        <f>[1]!thsiFinD("ths_int_chg_ratio_index",B$1,$A$4,$A668,101)</f>
        <v>-29.052761533013999</v>
      </c>
      <c r="C668" s="12">
        <f>[1]!thsiFinD("ths_int_chg_ratio_index",C$1,$A$4,$A668,101)</f>
        <v>50.694920589384999</v>
      </c>
      <c r="D668" s="12">
        <f>[1]!thsiFinD("ths_int_chg_ratio_index",D$1,$A$4,$A668,101)</f>
        <v>-6.2306405835151004</v>
      </c>
      <c r="E668" s="12">
        <f>[1]!thsiFinD("ths_int_chg_ratio_index",E$1,$A$4,$A668,101)</f>
        <v>49.180747741057999</v>
      </c>
      <c r="F668" s="12">
        <f>[1]!thsiFinD("ths_adjustment_nvg_ratio_fund",F$1,$A$4,$A668,101)</f>
        <v>60.098219766728</v>
      </c>
      <c r="G668" s="12">
        <f>[1]!thsiFinD("ths_adjustment_nvg_ratio_fund",G$1,$A$4,$A668,101)</f>
        <v>41.657207718502001</v>
      </c>
      <c r="H668" s="12">
        <f>[1]!thsiFinD("ths_adjustment_nvg_ratio_fund",H$1,$A$4,$A668,101)</f>
        <v>68</v>
      </c>
      <c r="I668" s="12">
        <f>[1]!thsiFinD("ths_adjustment_nvg_ratio_fund",I$1,$A$4,$A668,101)</f>
        <v>79.47265625</v>
      </c>
      <c r="J668" s="32">
        <f t="shared" si="170"/>
        <v>0.3922754374364299</v>
      </c>
      <c r="K668" s="45">
        <f t="shared" si="171"/>
        <v>0.16148066553478477</v>
      </c>
      <c r="L668" s="45">
        <f t="shared" si="172"/>
        <v>0.623070209338075</v>
      </c>
      <c r="M668" s="32">
        <f>[1]!thsiFinD("ths_int_chg_ratio_index",M$1,$A$4,$A668,101)/100</f>
        <v>9.1724322670271988E-2</v>
      </c>
      <c r="N668" s="32">
        <f>[1]!thsiFinD("ths_int_chg_ratio_index",N$1,$A$4,$A668,101)/100</f>
        <v>-4.3876000590255003E-2</v>
      </c>
      <c r="O668" s="33">
        <f t="shared" si="165"/>
        <v>1.3922754374364299</v>
      </c>
      <c r="P668" s="33">
        <f t="shared" si="166"/>
        <v>1.1614806655347847</v>
      </c>
      <c r="Q668" s="33">
        <f t="shared" si="167"/>
        <v>1.6230702093380751</v>
      </c>
      <c r="R668" s="33">
        <f t="shared" si="168"/>
        <v>1.091724322670272</v>
      </c>
      <c r="S668" s="33">
        <f t="shared" si="169"/>
        <v>0.95612399940974502</v>
      </c>
      <c r="T668" s="32">
        <f t="shared" si="177"/>
        <v>-2.7602084967789153E-2</v>
      </c>
      <c r="U668" s="32">
        <f t="shared" si="178"/>
        <v>-2.6882162161961376E-2</v>
      </c>
      <c r="V668" s="32">
        <f t="shared" si="179"/>
        <v>-2.8116613348047048E-2</v>
      </c>
      <c r="W668" s="32">
        <f t="shared" si="180"/>
        <v>-2.5572043552329782E-2</v>
      </c>
      <c r="X668" s="32">
        <f t="shared" si="180"/>
        <v>-1.8600448209894482E-2</v>
      </c>
      <c r="Y668" s="34">
        <f>MAX(O$4:O668)</f>
        <v>1.9141735637114377</v>
      </c>
      <c r="Z668" s="34">
        <f>MAX(P$4:P668)</f>
        <v>1.8284662292802096</v>
      </c>
      <c r="AA668" s="34">
        <f>MAX(Q$4:Q668)</f>
        <v>2.0782292813837224</v>
      </c>
      <c r="AB668" s="34">
        <f>MAX(R$4:R668)</f>
        <v>1.9075656212819299</v>
      </c>
      <c r="AC668" s="34">
        <f>MAX(S$4:S668)</f>
        <v>1.35899867745307</v>
      </c>
      <c r="AD668" s="35">
        <f t="shared" si="173"/>
        <v>-0.27264932301284461</v>
      </c>
      <c r="AE668" s="35">
        <f t="shared" si="174"/>
        <v>-0.36477871620740254</v>
      </c>
      <c r="AF668" s="35">
        <f t="shared" si="175"/>
        <v>-0.21901292418639884</v>
      </c>
      <c r="AG668" s="35">
        <f t="shared" si="176"/>
        <v>-0.42768714717315626</v>
      </c>
      <c r="AH668" s="35">
        <f t="shared" si="176"/>
        <v>-0.29644964688145359</v>
      </c>
    </row>
    <row r="669" spans="1:34">
      <c r="A669" s="28">
        <v>44833</v>
      </c>
      <c r="B669" s="12">
        <f>[1]!thsiFinD("ths_int_chg_ratio_index",B$1,$A$4,$A669,101)</f>
        <v>-29.27061508561</v>
      </c>
      <c r="C669" s="12">
        <f>[1]!thsiFinD("ths_int_chg_ratio_index",C$1,$A$4,$A669,101)</f>
        <v>51.385507274391998</v>
      </c>
      <c r="D669" s="12">
        <f>[1]!thsiFinD("ths_int_chg_ratio_index",D$1,$A$4,$A669,101)</f>
        <v>-5.7122254917362998</v>
      </c>
      <c r="E669" s="12">
        <f>[1]!thsiFinD("ths_int_chg_ratio_index",E$1,$A$4,$A669,101)</f>
        <v>50.452341327611002</v>
      </c>
      <c r="F669" s="12">
        <f>[1]!thsiFinD("ths_adjustment_nvg_ratio_fund",F$1,$A$4,$A669,101)</f>
        <v>61.264579496624002</v>
      </c>
      <c r="G669" s="12">
        <f>[1]!thsiFinD("ths_adjustment_nvg_ratio_fund",G$1,$A$4,$A669,101)</f>
        <v>43.019296254257</v>
      </c>
      <c r="H669" s="12">
        <f>[1]!thsiFinD("ths_adjustment_nvg_ratio_fund",H$1,$A$4,$A669,101)</f>
        <v>67.923076923077005</v>
      </c>
      <c r="I669" s="12">
        <f>[1]!thsiFinD("ths_adjustment_nvg_ratio_fund",I$1,$A$4,$A669,101)</f>
        <v>81.25</v>
      </c>
      <c r="J669" s="32">
        <f t="shared" si="170"/>
        <v>0.4003899508732684</v>
      </c>
      <c r="K669" s="45">
        <f t="shared" si="171"/>
        <v>0.16713752006164173</v>
      </c>
      <c r="L669" s="45">
        <f t="shared" si="172"/>
        <v>0.63364238168489506</v>
      </c>
      <c r="M669" s="32">
        <f>[1]!thsiFinD("ths_int_chg_ratio_index",M$1,$A$4,$A669,101)/100</f>
        <v>0.10023072177789</v>
      </c>
      <c r="N669" s="32">
        <f>[1]!thsiFinD("ths_int_chg_ratio_index",N$1,$A$4,$A669,101)/100</f>
        <v>-4.4073635252735999E-2</v>
      </c>
      <c r="O669" s="33">
        <f t="shared" si="165"/>
        <v>1.4003899508732685</v>
      </c>
      <c r="P669" s="33">
        <f t="shared" si="166"/>
        <v>1.1671375200616416</v>
      </c>
      <c r="Q669" s="33">
        <f t="shared" si="167"/>
        <v>1.6336423816848951</v>
      </c>
      <c r="R669" s="33">
        <f t="shared" si="168"/>
        <v>1.1002307217778899</v>
      </c>
      <c r="S669" s="33">
        <f t="shared" si="169"/>
        <v>0.955926364747264</v>
      </c>
      <c r="T669" s="32">
        <f t="shared" si="177"/>
        <v>5.8282385932051373E-3</v>
      </c>
      <c r="U669" s="32">
        <f t="shared" si="178"/>
        <v>4.8703820000759457E-3</v>
      </c>
      <c r="V669" s="32">
        <f t="shared" si="179"/>
        <v>6.5136876310061265E-3</v>
      </c>
      <c r="W669" s="32">
        <f t="shared" si="180"/>
        <v>7.7917098034530063E-3</v>
      </c>
      <c r="X669" s="32">
        <f t="shared" si="180"/>
        <v>-2.0670400764233321E-4</v>
      </c>
      <c r="Y669" s="34">
        <f>MAX(O$4:O669)</f>
        <v>1.9141735637114377</v>
      </c>
      <c r="Z669" s="34">
        <f>MAX(P$4:P669)</f>
        <v>1.8284662292802096</v>
      </c>
      <c r="AA669" s="34">
        <f>MAX(Q$4:Q669)</f>
        <v>2.0782292813837224</v>
      </c>
      <c r="AB669" s="34">
        <f>MAX(R$4:R669)</f>
        <v>1.9075656212819299</v>
      </c>
      <c r="AC669" s="34">
        <f>MAX(S$4:S669)</f>
        <v>1.35899867745307</v>
      </c>
      <c r="AD669" s="35">
        <f t="shared" si="173"/>
        <v>-0.26841014972643429</v>
      </c>
      <c r="AE669" s="35">
        <f t="shared" si="174"/>
        <v>-0.36168494590075384</v>
      </c>
      <c r="AF669" s="35">
        <f t="shared" si="175"/>
        <v>-0.21392581833069613</v>
      </c>
      <c r="AG669" s="35">
        <f t="shared" si="176"/>
        <v>-0.42322785150714315</v>
      </c>
      <c r="AH669" s="35">
        <f t="shared" si="176"/>
        <v>-0.29659507355902137</v>
      </c>
    </row>
    <row r="670" spans="1:34">
      <c r="A670" s="28">
        <v>44834</v>
      </c>
      <c r="B670" s="12">
        <f>[1]!thsiFinD("ths_int_chg_ratio_index",B$1,$A$4,$A670,101)</f>
        <v>-30.698311519469001</v>
      </c>
      <c r="C670" s="12">
        <f>[1]!thsiFinD("ths_int_chg_ratio_index",C$1,$A$4,$A670,101)</f>
        <v>47.062774836644003</v>
      </c>
      <c r="D670" s="12">
        <f>[1]!thsiFinD("ths_int_chg_ratio_index",D$1,$A$4,$A670,101)</f>
        <v>-7.8793033483394002</v>
      </c>
      <c r="E670" s="12">
        <f>[1]!thsiFinD("ths_int_chg_ratio_index",E$1,$A$4,$A670,101)</f>
        <v>47.310887665533997</v>
      </c>
      <c r="F670" s="12">
        <f>[1]!thsiFinD("ths_adjustment_nvg_ratio_fund",F$1,$A$4,$A670,101)</f>
        <v>57.151626764885997</v>
      </c>
      <c r="G670" s="12">
        <f>[1]!thsiFinD("ths_adjustment_nvg_ratio_fund",G$1,$A$4,$A670,101)</f>
        <v>38.933030646992002</v>
      </c>
      <c r="H670" s="12">
        <f>[1]!thsiFinD("ths_adjustment_nvg_ratio_fund",H$1,$A$4,$A670,101)</f>
        <v>66.307692307691994</v>
      </c>
      <c r="I670" s="12">
        <f>[1]!thsiFinD("ths_adjustment_nvg_ratio_fund",I$1,$A$4,$A670,101)</f>
        <v>74.970703125</v>
      </c>
      <c r="J670" s="32">
        <f t="shared" si="170"/>
        <v>0.36644887559867451</v>
      </c>
      <c r="K670" s="45">
        <f t="shared" si="171"/>
        <v>0.13949011908592401</v>
      </c>
      <c r="L670" s="45">
        <f t="shared" si="172"/>
        <v>0.593407632111425</v>
      </c>
      <c r="M670" s="32">
        <f>[1]!thsiFinD("ths_int_chg_ratio_index",M$1,$A$4,$A670,101)/100</f>
        <v>8.0161544349906994E-2</v>
      </c>
      <c r="N670" s="32">
        <f>[1]!thsiFinD("ths_int_chg_ratio_index",N$1,$A$4,$A670,101)/100</f>
        <v>-5.0626948233606001E-2</v>
      </c>
      <c r="O670" s="33">
        <f t="shared" si="165"/>
        <v>1.3664488755986746</v>
      </c>
      <c r="P670" s="33">
        <f t="shared" si="166"/>
        <v>1.1394901190859241</v>
      </c>
      <c r="Q670" s="33">
        <f t="shared" si="167"/>
        <v>1.593407632111425</v>
      </c>
      <c r="R670" s="33">
        <f t="shared" si="168"/>
        <v>1.0801615443499071</v>
      </c>
      <c r="S670" s="33">
        <f t="shared" si="169"/>
        <v>0.94937305176639397</v>
      </c>
      <c r="T670" s="32">
        <f t="shared" si="177"/>
        <v>-2.4236874345912485E-2</v>
      </c>
      <c r="U670" s="32">
        <f t="shared" si="178"/>
        <v>-2.3688211972019646E-2</v>
      </c>
      <c r="V670" s="32">
        <f t="shared" si="179"/>
        <v>-2.4628860039718758E-2</v>
      </c>
      <c r="W670" s="32">
        <f t="shared" si="180"/>
        <v>-1.8240880781398849E-2</v>
      </c>
      <c r="X670" s="32">
        <f t="shared" si="180"/>
        <v>-6.8554579333133248E-3</v>
      </c>
      <c r="Y670" s="34">
        <f>MAX(O$4:O670)</f>
        <v>1.9141735637114377</v>
      </c>
      <c r="Z670" s="34">
        <f>MAX(P$4:P670)</f>
        <v>1.8284662292802096</v>
      </c>
      <c r="AA670" s="34">
        <f>MAX(Q$4:Q670)</f>
        <v>2.0782292813837224</v>
      </c>
      <c r="AB670" s="34">
        <f>MAX(R$4:R670)</f>
        <v>1.9075656212819299</v>
      </c>
      <c r="AC670" s="34">
        <f>MAX(S$4:S670)</f>
        <v>1.35899867745307</v>
      </c>
      <c r="AD670" s="35">
        <f t="shared" si="173"/>
        <v>-0.28614160100025954</v>
      </c>
      <c r="AE670" s="35">
        <f t="shared" si="174"/>
        <v>-0.37680548820718796</v>
      </c>
      <c r="AF670" s="35">
        <f t="shared" si="175"/>
        <v>-0.23328592933186587</v>
      </c>
      <c r="AG670" s="35">
        <f t="shared" si="176"/>
        <v>-0.43374868350583262</v>
      </c>
      <c r="AH670" s="35">
        <f t="shared" si="176"/>
        <v>-0.30141723644232288</v>
      </c>
    </row>
    <row r="671" spans="1:34">
      <c r="A671" s="28">
        <v>44844</v>
      </c>
      <c r="B671" s="12">
        <f>[1]!thsiFinD("ths_int_chg_ratio_index",B$1,$A$4,$A671,101)</f>
        <v>-32.632206197626999</v>
      </c>
      <c r="C671" s="12">
        <f>[1]!thsiFinD("ths_int_chg_ratio_index",C$1,$A$4,$A671,101)</f>
        <v>35.248955678413999</v>
      </c>
      <c r="D671" s="12">
        <f>[1]!thsiFinD("ths_int_chg_ratio_index",D$1,$A$4,$A671,101)</f>
        <v>-12.002117436943999</v>
      </c>
      <c r="E671" s="12">
        <f>[1]!thsiFinD("ths_int_chg_ratio_index",E$1,$A$4,$A671,101)</f>
        <v>43.932425155049003</v>
      </c>
      <c r="F671" s="12">
        <f>[1]!thsiFinD("ths_adjustment_nvg_ratio_fund",F$1,$A$4,$A671,101)</f>
        <v>52.117863720073998</v>
      </c>
      <c r="G671" s="12">
        <f>[1]!thsiFinD("ths_adjustment_nvg_ratio_fund",G$1,$A$4,$A671,101)</f>
        <v>32.292849035186997</v>
      </c>
      <c r="H671" s="12">
        <f>[1]!thsiFinD("ths_adjustment_nvg_ratio_fund",H$1,$A$4,$A671,101)</f>
        <v>70.769230769231001</v>
      </c>
      <c r="I671" s="12">
        <f>[1]!thsiFinD("ths_adjustment_nvg_ratio_fund",I$1,$A$4,$A671,101)</f>
        <v>66.396484375</v>
      </c>
      <c r="J671" s="32">
        <f t="shared" si="170"/>
        <v>0.32015435637297995</v>
      </c>
      <c r="K671" s="45">
        <f t="shared" si="171"/>
        <v>8.6367642997230015E-2</v>
      </c>
      <c r="L671" s="45">
        <f t="shared" si="172"/>
        <v>0.55394106974872992</v>
      </c>
      <c r="M671" s="32">
        <f>[1]!thsiFinD("ths_int_chg_ratio_index",M$1,$A$4,$A671,101)/100</f>
        <v>3.7109153886538002E-2</v>
      </c>
      <c r="N671" s="32">
        <f>[1]!thsiFinD("ths_int_chg_ratio_index",N$1,$A$4,$A671,101)/100</f>
        <v>-6.9617587177188994E-2</v>
      </c>
      <c r="O671" s="33">
        <f t="shared" si="165"/>
        <v>1.3201543563729801</v>
      </c>
      <c r="P671" s="33">
        <f t="shared" si="166"/>
        <v>1.08636764299723</v>
      </c>
      <c r="Q671" s="33">
        <f t="shared" si="167"/>
        <v>1.5539410697487299</v>
      </c>
      <c r="R671" s="33">
        <f t="shared" si="168"/>
        <v>1.037109153886538</v>
      </c>
      <c r="S671" s="33">
        <f t="shared" si="169"/>
        <v>0.93038241282281098</v>
      </c>
      <c r="T671" s="32">
        <f t="shared" si="177"/>
        <v>-3.3879437461874828E-2</v>
      </c>
      <c r="U671" s="32">
        <f t="shared" si="178"/>
        <v>-4.6619514464335987E-2</v>
      </c>
      <c r="V671" s="32">
        <f t="shared" si="179"/>
        <v>-2.4768654026338432E-2</v>
      </c>
      <c r="W671" s="32">
        <f t="shared" si="180"/>
        <v>-3.9857362714463274E-2</v>
      </c>
      <c r="X671" s="32">
        <f t="shared" si="180"/>
        <v>-2.0003347375669889E-2</v>
      </c>
      <c r="Y671" s="34">
        <f>MAX(O$4:O671)</f>
        <v>1.9141735637114377</v>
      </c>
      <c r="Z671" s="34">
        <f>MAX(P$4:P671)</f>
        <v>1.8284662292802096</v>
      </c>
      <c r="AA671" s="34">
        <f>MAX(Q$4:Q671)</f>
        <v>2.0782292813837224</v>
      </c>
      <c r="AB671" s="34">
        <f>MAX(R$4:R671)</f>
        <v>1.9075656212819299</v>
      </c>
      <c r="AC671" s="34">
        <f>MAX(S$4:S671)</f>
        <v>1.35899867745307</v>
      </c>
      <c r="AD671" s="35">
        <f t="shared" si="173"/>
        <v>-0.31032672198580535</v>
      </c>
      <c r="AE671" s="35">
        <f t="shared" si="174"/>
        <v>-0.40585851376380777</v>
      </c>
      <c r="AF671" s="35">
        <f t="shared" si="175"/>
        <v>-0.25227640488537051</v>
      </c>
      <c r="AG671" s="35">
        <f t="shared" si="176"/>
        <v>-0.45631796761488297</v>
      </c>
      <c r="AH671" s="35">
        <f t="shared" si="176"/>
        <v>-0.31539123013242254</v>
      </c>
    </row>
    <row r="672" spans="1:34">
      <c r="A672" s="28">
        <v>44845</v>
      </c>
      <c r="B672" s="12">
        <f>[1]!thsiFinD("ths_int_chg_ratio_index",B$1,$A$4,$A672,101)</f>
        <v>-31.762631678466001</v>
      </c>
      <c r="C672" s="12">
        <f>[1]!thsiFinD("ths_int_chg_ratio_index",C$1,$A$4,$A672,101)</f>
        <v>31.59926343395</v>
      </c>
      <c r="D672" s="12">
        <f>[1]!thsiFinD("ths_int_chg_ratio_index",D$1,$A$4,$A672,101)</f>
        <v>-12.452788667986001</v>
      </c>
      <c r="E672" s="12">
        <f>[1]!thsiFinD("ths_int_chg_ratio_index",E$1,$A$4,$A672,101)</f>
        <v>46.176794601048996</v>
      </c>
      <c r="F672" s="12">
        <f>[1]!thsiFinD("ths_adjustment_nvg_ratio_fund",F$1,$A$4,$A672,101)</f>
        <v>50.767341927563002</v>
      </c>
      <c r="G672" s="12">
        <f>[1]!thsiFinD("ths_adjustment_nvg_ratio_fund",G$1,$A$4,$A672,101)</f>
        <v>31.782065834278999</v>
      </c>
      <c r="H672" s="12">
        <f>[1]!thsiFinD("ths_adjustment_nvg_ratio_fund",H$1,$A$4,$A672,101)</f>
        <v>74.923076923077005</v>
      </c>
      <c r="I672" s="12">
        <f>[1]!thsiFinD("ths_adjustment_nvg_ratio_fund",I$1,$A$4,$A672,101)</f>
        <v>68.80859375</v>
      </c>
      <c r="J672" s="32">
        <f t="shared" si="170"/>
        <v>0.32480214515433248</v>
      </c>
      <c r="K672" s="45">
        <f t="shared" si="171"/>
        <v>8.390159422136749E-2</v>
      </c>
      <c r="L672" s="45">
        <f t="shared" si="172"/>
        <v>0.56570269608729751</v>
      </c>
      <c r="M672" s="32">
        <f>[1]!thsiFinD("ths_int_chg_ratio_index",M$1,$A$4,$A672,101)/100</f>
        <v>3.2399105659820002E-2</v>
      </c>
      <c r="N672" s="32">
        <f>[1]!thsiFinD("ths_int_chg_ratio_index",N$1,$A$4,$A672,101)/100</f>
        <v>-6.6348934188118006E-2</v>
      </c>
      <c r="O672" s="33">
        <f t="shared" si="165"/>
        <v>1.3248021451543326</v>
      </c>
      <c r="P672" s="33">
        <f t="shared" si="166"/>
        <v>1.0839015942213674</v>
      </c>
      <c r="Q672" s="33">
        <f t="shared" si="167"/>
        <v>1.5657026960872975</v>
      </c>
      <c r="R672" s="33">
        <f t="shared" si="168"/>
        <v>1.0323991056598201</v>
      </c>
      <c r="S672" s="33">
        <f t="shared" si="169"/>
        <v>0.93365106581188195</v>
      </c>
      <c r="T672" s="32">
        <f t="shared" si="177"/>
        <v>3.5206404152026138E-3</v>
      </c>
      <c r="U672" s="32">
        <f t="shared" si="178"/>
        <v>-2.2699946852787756E-3</v>
      </c>
      <c r="V672" s="32">
        <f t="shared" si="179"/>
        <v>7.5689011427373387E-3</v>
      </c>
      <c r="W672" s="32">
        <f t="shared" si="180"/>
        <v>-4.541516395904055E-3</v>
      </c>
      <c r="X672" s="32">
        <f t="shared" si="180"/>
        <v>3.5132360027676501E-3</v>
      </c>
      <c r="Y672" s="34">
        <f>MAX(O$4:O672)</f>
        <v>1.9141735637114377</v>
      </c>
      <c r="Z672" s="34">
        <f>MAX(P$4:P672)</f>
        <v>1.8284662292802096</v>
      </c>
      <c r="AA672" s="34">
        <f>MAX(Q$4:Q672)</f>
        <v>2.0782292813837224</v>
      </c>
      <c r="AB672" s="34">
        <f>MAX(R$4:R672)</f>
        <v>1.9075656212819299</v>
      </c>
      <c r="AC672" s="34">
        <f>MAX(S$4:S672)</f>
        <v>1.35899867745307</v>
      </c>
      <c r="AD672" s="35">
        <f t="shared" si="173"/>
        <v>-0.30789863036994336</v>
      </c>
      <c r="AE672" s="35">
        <f t="shared" si="174"/>
        <v>-0.40720721177986752</v>
      </c>
      <c r="AF672" s="35">
        <f t="shared" si="175"/>
        <v>-0.24661695891185575</v>
      </c>
      <c r="AG672" s="35">
        <f t="shared" si="176"/>
        <v>-0.45878710847911852</v>
      </c>
      <c r="AH672" s="35">
        <f t="shared" si="176"/>
        <v>-0.31298603795431323</v>
      </c>
    </row>
    <row r="673" spans="1:34">
      <c r="A673" s="28">
        <v>44846</v>
      </c>
      <c r="B673" s="12">
        <f>[1]!thsiFinD("ths_int_chg_ratio_index",B$1,$A$4,$A673,101)</f>
        <v>-28.987353969127</v>
      </c>
      <c r="C673" s="12">
        <f>[1]!thsiFinD("ths_int_chg_ratio_index",C$1,$A$4,$A673,101)</f>
        <v>37.305172546725998</v>
      </c>
      <c r="D673" s="12">
        <f>[1]!thsiFinD("ths_int_chg_ratio_index",D$1,$A$4,$A673,101)</f>
        <v>-9.2975997216500001</v>
      </c>
      <c r="E673" s="12">
        <f>[1]!thsiFinD("ths_int_chg_ratio_index",E$1,$A$4,$A673,101)</f>
        <v>52.343285770660998</v>
      </c>
      <c r="F673" s="12">
        <f>[1]!thsiFinD("ths_adjustment_nvg_ratio_fund",F$1,$A$4,$A673,101)</f>
        <v>54.634745242480001</v>
      </c>
      <c r="G673" s="12">
        <f>[1]!thsiFinD("ths_adjustment_nvg_ratio_fund",G$1,$A$4,$A673,101)</f>
        <v>36.889897843360004</v>
      </c>
      <c r="H673" s="12">
        <f>[1]!thsiFinD("ths_adjustment_nvg_ratio_fund",H$1,$A$4,$A673,101)</f>
        <v>78</v>
      </c>
      <c r="I673" s="12">
        <f>[1]!thsiFinD("ths_adjustment_nvg_ratio_fund",I$1,$A$4,$A673,101)</f>
        <v>73.3984375</v>
      </c>
      <c r="J673" s="32">
        <f t="shared" si="170"/>
        <v>0.36785823151556252</v>
      </c>
      <c r="K673" s="45">
        <f t="shared" si="171"/>
        <v>0.12840876156652498</v>
      </c>
      <c r="L673" s="45">
        <f t="shared" si="172"/>
        <v>0.6073077014646</v>
      </c>
      <c r="M673" s="32">
        <f>[1]!thsiFinD("ths_int_chg_ratio_index",M$1,$A$4,$A673,101)/100</f>
        <v>7.827187433093101E-2</v>
      </c>
      <c r="N673" s="32">
        <f>[1]!thsiFinD("ths_int_chg_ratio_index",N$1,$A$4,$A673,101)/100</f>
        <v>-5.0134692594264001E-2</v>
      </c>
      <c r="O673" s="33">
        <f t="shared" si="165"/>
        <v>1.3678582315155625</v>
      </c>
      <c r="P673" s="33">
        <f t="shared" si="166"/>
        <v>1.128408761566525</v>
      </c>
      <c r="Q673" s="33">
        <f t="shared" si="167"/>
        <v>1.6073077014646</v>
      </c>
      <c r="R673" s="33">
        <f t="shared" si="168"/>
        <v>1.078271874330931</v>
      </c>
      <c r="S673" s="33">
        <f t="shared" si="169"/>
        <v>0.94986530740573605</v>
      </c>
      <c r="T673" s="32">
        <f t="shared" si="177"/>
        <v>3.2500012563169589E-2</v>
      </c>
      <c r="U673" s="32">
        <f t="shared" si="178"/>
        <v>4.1062000076796501E-2</v>
      </c>
      <c r="V673" s="32">
        <f t="shared" si="179"/>
        <v>2.6572736625716908E-2</v>
      </c>
      <c r="W673" s="32">
        <f t="shared" si="180"/>
        <v>4.4433173585318952E-2</v>
      </c>
      <c r="X673" s="32">
        <f t="shared" si="180"/>
        <v>1.7366489674335295E-2</v>
      </c>
      <c r="Y673" s="34">
        <f>MAX(O$4:O673)</f>
        <v>1.9141735637114377</v>
      </c>
      <c r="Z673" s="34">
        <f>MAX(P$4:P673)</f>
        <v>1.8284662292802096</v>
      </c>
      <c r="AA673" s="34">
        <f>MAX(Q$4:Q673)</f>
        <v>2.0782292813837224</v>
      </c>
      <c r="AB673" s="34">
        <f>MAX(R$4:R673)</f>
        <v>1.9075656212819299</v>
      </c>
      <c r="AC673" s="34">
        <f>MAX(S$4:S673)</f>
        <v>1.35899867745307</v>
      </c>
      <c r="AD673" s="35">
        <f t="shared" si="173"/>
        <v>-0.28540532716197953</v>
      </c>
      <c r="AE673" s="35">
        <f t="shared" si="174"/>
        <v>-0.38286595426444814</v>
      </c>
      <c r="AF673" s="35">
        <f t="shared" si="175"/>
        <v>-0.22659750978273885</v>
      </c>
      <c r="AG673" s="35">
        <f t="shared" si="176"/>
        <v>-0.43473930212355871</v>
      </c>
      <c r="AH673" s="35">
        <f t="shared" si="176"/>
        <v>-0.30105501707632265</v>
      </c>
    </row>
    <row r="674" spans="1:34">
      <c r="A674" s="28">
        <v>44847</v>
      </c>
      <c r="B674" s="12">
        <f>[1]!thsiFinD("ths_int_chg_ratio_index",B$1,$A$4,$A674,101)</f>
        <v>-28.42429254144</v>
      </c>
      <c r="C674" s="12">
        <f>[1]!thsiFinD("ths_int_chg_ratio_index",C$1,$A$4,$A674,101)</f>
        <v>36.049504478551</v>
      </c>
      <c r="D674" s="12">
        <f>[1]!thsiFinD("ths_int_chg_ratio_index",D$1,$A$4,$A674,101)</f>
        <v>-9.1400373866090003</v>
      </c>
      <c r="E674" s="12">
        <f>[1]!thsiFinD("ths_int_chg_ratio_index",E$1,$A$4,$A674,101)</f>
        <v>52.361156414781</v>
      </c>
      <c r="F674" s="12">
        <f>[1]!thsiFinD("ths_adjustment_nvg_ratio_fund",F$1,$A$4,$A674,101)</f>
        <v>56.967464702271002</v>
      </c>
      <c r="G674" s="12">
        <f>[1]!thsiFinD("ths_adjustment_nvg_ratio_fund",G$1,$A$4,$A674,101)</f>
        <v>38.024971623155999</v>
      </c>
      <c r="H674" s="12">
        <f>[1]!thsiFinD("ths_adjustment_nvg_ratio_fund",H$1,$A$4,$A674,101)</f>
        <v>83.384615384615003</v>
      </c>
      <c r="I674" s="12">
        <f>[1]!thsiFinD("ths_adjustment_nvg_ratio_fund",I$1,$A$4,$A674,101)</f>
        <v>72.32421875</v>
      </c>
      <c r="J674" s="32">
        <f t="shared" si="170"/>
        <v>0.37693450178165622</v>
      </c>
      <c r="K674" s="45">
        <f t="shared" si="171"/>
        <v>0.12711582741320751</v>
      </c>
      <c r="L674" s="45">
        <f t="shared" si="172"/>
        <v>0.62675317615010495</v>
      </c>
      <c r="M674" s="32">
        <f>[1]!thsiFinD("ths_int_chg_ratio_index",M$1,$A$4,$A674,101)/100</f>
        <v>8.6515876297932004E-2</v>
      </c>
      <c r="N674" s="32">
        <f>[1]!thsiFinD("ths_int_chg_ratio_index",N$1,$A$4,$A674,101)/100</f>
        <v>-5.5675649021198995E-2</v>
      </c>
      <c r="O674" s="33">
        <f t="shared" si="165"/>
        <v>1.3769345017816561</v>
      </c>
      <c r="P674" s="33">
        <f t="shared" si="166"/>
        <v>1.1271158274132076</v>
      </c>
      <c r="Q674" s="33">
        <f t="shared" si="167"/>
        <v>1.6267531761501051</v>
      </c>
      <c r="R674" s="33">
        <f t="shared" si="168"/>
        <v>1.0865158762979319</v>
      </c>
      <c r="S674" s="33">
        <f t="shared" si="169"/>
        <v>0.94432435097880096</v>
      </c>
      <c r="T674" s="32">
        <f t="shared" si="177"/>
        <v>6.6353881250085234E-3</v>
      </c>
      <c r="U674" s="32">
        <f t="shared" si="178"/>
        <v>-1.1458030080540027E-3</v>
      </c>
      <c r="V674" s="32">
        <f t="shared" si="179"/>
        <v>1.2098165564556229E-2</v>
      </c>
      <c r="W674" s="32">
        <f t="shared" si="180"/>
        <v>7.6455689545982253E-3</v>
      </c>
      <c r="X674" s="32">
        <f t="shared" si="180"/>
        <v>-5.8334127836171534E-3</v>
      </c>
      <c r="Y674" s="34">
        <f>MAX(O$4:O674)</f>
        <v>1.9141735637114377</v>
      </c>
      <c r="Z674" s="34">
        <f>MAX(P$4:P674)</f>
        <v>1.8284662292802096</v>
      </c>
      <c r="AA674" s="34">
        <f>MAX(Q$4:Q674)</f>
        <v>2.0782292813837224</v>
      </c>
      <c r="AB674" s="34">
        <f>MAX(R$4:R674)</f>
        <v>1.9075656212819299</v>
      </c>
      <c r="AC674" s="34">
        <f>MAX(S$4:S674)</f>
        <v>1.35899867745307</v>
      </c>
      <c r="AD674" s="35">
        <f t="shared" si="173"/>
        <v>-0.28066371415563574</v>
      </c>
      <c r="AE674" s="35">
        <f t="shared" si="174"/>
        <v>-0.38357306831042448</v>
      </c>
      <c r="AF674" s="35">
        <f t="shared" si="175"/>
        <v>-0.21724075840805035</v>
      </c>
      <c r="AG674" s="35">
        <f t="shared" si="176"/>
        <v>-0.43041756248062013</v>
      </c>
      <c r="AH674" s="35">
        <f t="shared" si="176"/>
        <v>-0.30513225167475477</v>
      </c>
    </row>
    <row r="675" spans="1:34">
      <c r="A675" s="28">
        <v>44848</v>
      </c>
      <c r="B675" s="12">
        <f>[1]!thsiFinD("ths_int_chg_ratio_index",B$1,$A$4,$A675,101)</f>
        <v>-27.564974590652</v>
      </c>
      <c r="C675" s="12">
        <f>[1]!thsiFinD("ths_int_chg_ratio_index",C$1,$A$4,$A675,101)</f>
        <v>38.573725907895998</v>
      </c>
      <c r="D675" s="12">
        <f>[1]!thsiFinD("ths_int_chg_ratio_index",D$1,$A$4,$A675,101)</f>
        <v>-6.3546349921949004</v>
      </c>
      <c r="E675" s="12">
        <f>[1]!thsiFinD("ths_int_chg_ratio_index",E$1,$A$4,$A675,101)</f>
        <v>57.948650424829999</v>
      </c>
      <c r="F675" s="12">
        <f>[1]!thsiFinD("ths_adjustment_nvg_ratio_fund",F$1,$A$4,$A675,101)</f>
        <v>58.747697974216997</v>
      </c>
      <c r="G675" s="12">
        <f>[1]!thsiFinD("ths_adjustment_nvg_ratio_fund",G$1,$A$4,$A675,101)</f>
        <v>38.649262202042998</v>
      </c>
      <c r="H675" s="12">
        <f>[1]!thsiFinD("ths_adjustment_nvg_ratio_fund",H$1,$A$4,$A675,101)</f>
        <v>82.846153846153996</v>
      </c>
      <c r="I675" s="12">
        <f>[1]!thsiFinD("ths_adjustment_nvg_ratio_fund",I$1,$A$4,$A675,101)</f>
        <v>76.552734375</v>
      </c>
      <c r="J675" s="32">
        <f t="shared" si="170"/>
        <v>0.39924826893411636</v>
      </c>
      <c r="K675" s="45">
        <f t="shared" si="171"/>
        <v>0.15650691687469773</v>
      </c>
      <c r="L675" s="45">
        <f t="shared" si="172"/>
        <v>0.64198962099353496</v>
      </c>
      <c r="M675" s="32">
        <f>[1]!thsiFinD("ths_int_chg_ratio_index",M$1,$A$4,$A675,101)/100</f>
        <v>0.12335002155683999</v>
      </c>
      <c r="N675" s="32">
        <f>[1]!thsiFinD("ths_int_chg_ratio_index",N$1,$A$4,$A675,101)/100</f>
        <v>-3.2931978276447997E-2</v>
      </c>
      <c r="O675" s="33">
        <f t="shared" si="165"/>
        <v>1.3992482689341164</v>
      </c>
      <c r="P675" s="33">
        <f t="shared" si="166"/>
        <v>1.1565069168746978</v>
      </c>
      <c r="Q675" s="33">
        <f t="shared" si="167"/>
        <v>1.641989620993535</v>
      </c>
      <c r="R675" s="33">
        <f t="shared" si="168"/>
        <v>1.1233500215568399</v>
      </c>
      <c r="S675" s="33">
        <f t="shared" si="169"/>
        <v>0.967068021723552</v>
      </c>
      <c r="T675" s="32">
        <f t="shared" si="177"/>
        <v>1.6205394754498448E-2</v>
      </c>
      <c r="U675" s="32">
        <f t="shared" si="178"/>
        <v>2.6076370100262203E-2</v>
      </c>
      <c r="V675" s="32">
        <f t="shared" si="179"/>
        <v>9.3661687997983467E-3</v>
      </c>
      <c r="W675" s="32">
        <f t="shared" si="180"/>
        <v>3.3901156957238721E-2</v>
      </c>
      <c r="X675" s="32">
        <f t="shared" si="180"/>
        <v>2.4084596273703074E-2</v>
      </c>
      <c r="Y675" s="34">
        <f>MAX(O$4:O675)</f>
        <v>1.9141735637114377</v>
      </c>
      <c r="Z675" s="34">
        <f>MAX(P$4:P675)</f>
        <v>1.8284662292802096</v>
      </c>
      <c r="AA675" s="34">
        <f>MAX(Q$4:Q675)</f>
        <v>2.0782292813837224</v>
      </c>
      <c r="AB675" s="34">
        <f>MAX(R$4:R675)</f>
        <v>1.9075656212819299</v>
      </c>
      <c r="AC675" s="34">
        <f>MAX(S$4:S675)</f>
        <v>1.35899867745307</v>
      </c>
      <c r="AD675" s="35">
        <f t="shared" si="173"/>
        <v>-0.26900658568229319</v>
      </c>
      <c r="AE675" s="35">
        <f t="shared" si="174"/>
        <v>-0.36749889149991799</v>
      </c>
      <c r="AF675" s="35">
        <f t="shared" si="175"/>
        <v>-0.2099093032216981</v>
      </c>
      <c r="AG675" s="35">
        <f t="shared" si="176"/>
        <v>-0.41110805886618895</v>
      </c>
      <c r="AH675" s="35">
        <f t="shared" si="176"/>
        <v>-0.28839664249272423</v>
      </c>
    </row>
    <row r="676" spans="1:34">
      <c r="A676" s="28">
        <v>44851</v>
      </c>
      <c r="B676" s="12">
        <f>[1]!thsiFinD("ths_int_chg_ratio_index",B$1,$A$4,$A676,101)</f>
        <v>-26.842914826651</v>
      </c>
      <c r="C676" s="12">
        <f>[1]!thsiFinD("ths_int_chg_ratio_index",C$1,$A$4,$A676,101)</f>
        <v>42.533776667075998</v>
      </c>
      <c r="D676" s="12">
        <f>[1]!thsiFinD("ths_int_chg_ratio_index",D$1,$A$4,$A676,101)</f>
        <v>-5.5406691657757001</v>
      </c>
      <c r="E676" s="12">
        <f>[1]!thsiFinD("ths_int_chg_ratio_index",E$1,$A$4,$A676,101)</f>
        <v>57.454250955888</v>
      </c>
      <c r="F676" s="12">
        <f>[1]!thsiFinD("ths_adjustment_nvg_ratio_fund",F$1,$A$4,$A676,101)</f>
        <v>61.203192142418999</v>
      </c>
      <c r="G676" s="12">
        <f>[1]!thsiFinD("ths_adjustment_nvg_ratio_fund",G$1,$A$4,$A676,101)</f>
        <v>40.295119182747001</v>
      </c>
      <c r="H676" s="12">
        <f>[1]!thsiFinD("ths_adjustment_nvg_ratio_fund",H$1,$A$4,$A676,101)</f>
        <v>81.846153846153996</v>
      </c>
      <c r="I676" s="12">
        <f>[1]!thsiFinD("ths_adjustment_nvg_ratio_fund",I$1,$A$4,$A676,101)</f>
        <v>75.4296875</v>
      </c>
      <c r="J676" s="32">
        <f t="shared" si="170"/>
        <v>0.4079732453773216</v>
      </c>
      <c r="K676" s="45">
        <f t="shared" si="171"/>
        <v>0.16901110907634326</v>
      </c>
      <c r="L676" s="45">
        <f t="shared" si="172"/>
        <v>0.6469353816783</v>
      </c>
      <c r="M676" s="32">
        <f>[1]!thsiFinD("ths_int_chg_ratio_index",M$1,$A$4,$A676,101)/100</f>
        <v>0.13262454821059</v>
      </c>
      <c r="N676" s="32">
        <f>[1]!thsiFinD("ths_int_chg_ratio_index",N$1,$A$4,$A676,101)/100</f>
        <v>-3.0463191759033E-2</v>
      </c>
      <c r="O676" s="33">
        <f t="shared" si="165"/>
        <v>1.4079732453773217</v>
      </c>
      <c r="P676" s="33">
        <f t="shared" si="166"/>
        <v>1.1690111090763433</v>
      </c>
      <c r="Q676" s="33">
        <f t="shared" si="167"/>
        <v>1.6469353816783001</v>
      </c>
      <c r="R676" s="33">
        <f t="shared" si="168"/>
        <v>1.1326245482105901</v>
      </c>
      <c r="S676" s="33">
        <f t="shared" si="169"/>
        <v>0.969536808240967</v>
      </c>
      <c r="T676" s="32">
        <f t="shared" si="177"/>
        <v>6.2354741734658159E-3</v>
      </c>
      <c r="U676" s="32">
        <f t="shared" si="178"/>
        <v>1.0812034082283262E-2</v>
      </c>
      <c r="V676" s="32">
        <f t="shared" si="179"/>
        <v>3.0120535608335608E-3</v>
      </c>
      <c r="W676" s="32">
        <f t="shared" si="180"/>
        <v>8.2561325283962983E-3</v>
      </c>
      <c r="X676" s="32">
        <f t="shared" si="180"/>
        <v>2.5528571537449807E-3</v>
      </c>
      <c r="Y676" s="34">
        <f>MAX(O$4:O676)</f>
        <v>1.9141735637114377</v>
      </c>
      <c r="Z676" s="34">
        <f>MAX(P$4:P676)</f>
        <v>1.8284662292802096</v>
      </c>
      <c r="AA676" s="34">
        <f>MAX(Q$4:Q676)</f>
        <v>2.0782292813837224</v>
      </c>
      <c r="AB676" s="34">
        <f>MAX(R$4:R676)</f>
        <v>1.9075656212819299</v>
      </c>
      <c r="AC676" s="34">
        <f>MAX(S$4:S676)</f>
        <v>1.35899867745307</v>
      </c>
      <c r="AD676" s="35">
        <f t="shared" si="173"/>
        <v>-0.2644484951263415</v>
      </c>
      <c r="AE676" s="35">
        <f t="shared" si="174"/>
        <v>-0.36066026795773309</v>
      </c>
      <c r="AF676" s="35">
        <f t="shared" si="175"/>
        <v>-0.2075295077250856</v>
      </c>
      <c r="AG676" s="35">
        <f t="shared" si="176"/>
        <v>-0.40624608895528358</v>
      </c>
      <c r="AH676" s="35">
        <f t="shared" si="176"/>
        <v>-0.28658002077088274</v>
      </c>
    </row>
    <row r="677" spans="1:34">
      <c r="A677" s="28">
        <v>44852</v>
      </c>
      <c r="B677" s="12">
        <f>[1]!thsiFinD("ths_int_chg_ratio_index",B$1,$A$4,$A677,101)</f>
        <v>-26.16050363758</v>
      </c>
      <c r="C677" s="12">
        <f>[1]!thsiFinD("ths_int_chg_ratio_index",C$1,$A$4,$A677,101)</f>
        <v>41.401254745494001</v>
      </c>
      <c r="D677" s="12">
        <f>[1]!thsiFinD("ths_int_chg_ratio_index",D$1,$A$4,$A677,101)</f>
        <v>-5.8568725597549003</v>
      </c>
      <c r="E677" s="12">
        <f>[1]!thsiFinD("ths_int_chg_ratio_index",E$1,$A$4,$A677,101)</f>
        <v>58.248456989906998</v>
      </c>
      <c r="F677" s="12">
        <f>[1]!thsiFinD("ths_adjustment_nvg_ratio_fund",F$1,$A$4,$A677,101)</f>
        <v>61.510128913443999</v>
      </c>
      <c r="G677" s="12">
        <f>[1]!thsiFinD("ths_adjustment_nvg_ratio_fund",G$1,$A$4,$A677,101)</f>
        <v>41.089670828604</v>
      </c>
      <c r="H677" s="12">
        <f>[1]!thsiFinD("ths_adjustment_nvg_ratio_fund",H$1,$A$4,$A677,101)</f>
        <v>83</v>
      </c>
      <c r="I677" s="12">
        <f>[1]!thsiFinD("ths_adjustment_nvg_ratio_fund",I$1,$A$4,$A677,101)</f>
        <v>74.775390625</v>
      </c>
      <c r="J677" s="32">
        <f t="shared" si="170"/>
        <v>0.41000940738139258</v>
      </c>
      <c r="K677" s="45">
        <f t="shared" si="171"/>
        <v>0.16908083884516525</v>
      </c>
      <c r="L677" s="45">
        <f t="shared" si="172"/>
        <v>0.65093797591761993</v>
      </c>
      <c r="M677" s="32">
        <f>[1]!thsiFinD("ths_int_chg_ratio_index",M$1,$A$4,$A677,101)/100</f>
        <v>0.13651651176046001</v>
      </c>
      <c r="N677" s="32">
        <f>[1]!thsiFinD("ths_int_chg_ratio_index",N$1,$A$4,$A677,101)/100</f>
        <v>-3.1171300102810998E-2</v>
      </c>
      <c r="O677" s="33">
        <f t="shared" si="165"/>
        <v>1.4100094073813927</v>
      </c>
      <c r="P677" s="33">
        <f t="shared" si="166"/>
        <v>1.1690808388451652</v>
      </c>
      <c r="Q677" s="33">
        <f t="shared" si="167"/>
        <v>1.6509379759176199</v>
      </c>
      <c r="R677" s="33">
        <f t="shared" si="168"/>
        <v>1.1365165117604601</v>
      </c>
      <c r="S677" s="33">
        <f t="shared" si="169"/>
        <v>0.96882869989718901</v>
      </c>
      <c r="T677" s="32">
        <f t="shared" si="177"/>
        <v>1.4461652668160685E-3</v>
      </c>
      <c r="U677" s="32">
        <f t="shared" si="178"/>
        <v>5.9648508282439394E-5</v>
      </c>
      <c r="V677" s="32">
        <f t="shared" si="179"/>
        <v>2.430328647892166E-3</v>
      </c>
      <c r="W677" s="32">
        <f t="shared" si="180"/>
        <v>3.4362345015555018E-3</v>
      </c>
      <c r="X677" s="32">
        <f t="shared" si="180"/>
        <v>-7.3035736009108287E-4</v>
      </c>
      <c r="Y677" s="34">
        <f>MAX(O$4:O677)</f>
        <v>1.9141735637114377</v>
      </c>
      <c r="Z677" s="34">
        <f>MAX(P$4:P677)</f>
        <v>1.8284662292802096</v>
      </c>
      <c r="AA677" s="34">
        <f>MAX(Q$4:Q677)</f>
        <v>2.0782292813837224</v>
      </c>
      <c r="AB677" s="34">
        <f>MAX(R$4:R677)</f>
        <v>1.9075656212819299</v>
      </c>
      <c r="AC677" s="34">
        <f>MAX(S$4:S677)</f>
        <v>1.35899867745307</v>
      </c>
      <c r="AD677" s="35">
        <f t="shared" si="173"/>
        <v>-0.26338476608803896</v>
      </c>
      <c r="AE677" s="35">
        <f t="shared" si="174"/>
        <v>-0.36062213229643114</v>
      </c>
      <c r="AF677" s="35">
        <f t="shared" si="175"/>
        <v>-0.20560354398510072</v>
      </c>
      <c r="AG677" s="35">
        <f t="shared" si="176"/>
        <v>-0.4042058112807182</v>
      </c>
      <c r="AH677" s="35">
        <f t="shared" si="176"/>
        <v>-0.28710107230354875</v>
      </c>
    </row>
    <row r="678" spans="1:34">
      <c r="A678" s="28">
        <v>44853</v>
      </c>
      <c r="B678" s="12">
        <f>[1]!thsiFinD("ths_int_chg_ratio_index",B$1,$A$4,$A678,101)</f>
        <v>-27.249705165056</v>
      </c>
      <c r="C678" s="12">
        <f>[1]!thsiFinD("ths_int_chg_ratio_index",C$1,$A$4,$A678,101)</f>
        <v>40.971431596469003</v>
      </c>
      <c r="D678" s="12">
        <f>[1]!thsiFinD("ths_int_chg_ratio_index",D$1,$A$4,$A678,101)</f>
        <v>-6.8867008445623998</v>
      </c>
      <c r="E678" s="12">
        <f>[1]!thsiFinD("ths_int_chg_ratio_index",E$1,$A$4,$A678,101)</f>
        <v>57.398153917574</v>
      </c>
      <c r="F678" s="12">
        <f>[1]!thsiFinD("ths_adjustment_nvg_ratio_fund",F$1,$A$4,$A678,101)</f>
        <v>61.510128913443999</v>
      </c>
      <c r="G678" s="12">
        <f>[1]!thsiFinD("ths_adjustment_nvg_ratio_fund",G$1,$A$4,$A678,101)</f>
        <v>41.203178206582997</v>
      </c>
      <c r="H678" s="12">
        <f>[1]!thsiFinD("ths_adjustment_nvg_ratio_fund",H$1,$A$4,$A678,101)</f>
        <v>77</v>
      </c>
      <c r="I678" s="12">
        <f>[1]!thsiFinD("ths_adjustment_nvg_ratio_fund",I$1,$A$4,$A678,101)</f>
        <v>73.623046875</v>
      </c>
      <c r="J678" s="32">
        <f t="shared" si="170"/>
        <v>0.39696191687431448</v>
      </c>
      <c r="K678" s="45">
        <f t="shared" si="171"/>
        <v>0.16058294876106149</v>
      </c>
      <c r="L678" s="45">
        <f t="shared" si="172"/>
        <v>0.63334088498756747</v>
      </c>
      <c r="M678" s="32">
        <f>[1]!thsiFinD("ths_int_chg_ratio_index",M$1,$A$4,$A678,101)/100</f>
        <v>0.13030247038500001</v>
      </c>
      <c r="N678" s="32">
        <f>[1]!thsiFinD("ths_int_chg_ratio_index",N$1,$A$4,$A678,101)/100</f>
        <v>-4.5355001579165999E-2</v>
      </c>
      <c r="O678" s="33">
        <f t="shared" si="165"/>
        <v>1.3969619168743144</v>
      </c>
      <c r="P678" s="33">
        <f t="shared" si="166"/>
        <v>1.1605829487610615</v>
      </c>
      <c r="Q678" s="33">
        <f t="shared" si="167"/>
        <v>1.6333408849875675</v>
      </c>
      <c r="R678" s="33">
        <f t="shared" si="168"/>
        <v>1.130302470385</v>
      </c>
      <c r="S678" s="33">
        <f t="shared" si="169"/>
        <v>0.95464499842083406</v>
      </c>
      <c r="T678" s="32">
        <f t="shared" si="177"/>
        <v>-9.2534776284290965E-3</v>
      </c>
      <c r="U678" s="32">
        <f t="shared" si="178"/>
        <v>-7.2688643947822484E-3</v>
      </c>
      <c r="V678" s="32">
        <f t="shared" si="179"/>
        <v>-1.0658844358021224E-2</v>
      </c>
      <c r="W678" s="32">
        <f t="shared" si="180"/>
        <v>-5.4676208494627287E-3</v>
      </c>
      <c r="X678" s="32">
        <f t="shared" si="180"/>
        <v>-1.4640050896365997E-2</v>
      </c>
      <c r="Y678" s="34">
        <f>MAX(O$4:O678)</f>
        <v>1.9141735637114377</v>
      </c>
      <c r="Z678" s="34">
        <f>MAX(P$4:P678)</f>
        <v>1.8284662292802096</v>
      </c>
      <c r="AA678" s="34">
        <f>MAX(Q$4:Q678)</f>
        <v>2.0782292813837224</v>
      </c>
      <c r="AB678" s="34">
        <f>MAX(R$4:R678)</f>
        <v>1.9075656212819299</v>
      </c>
      <c r="AC678" s="34">
        <f>MAX(S$4:S678)</f>
        <v>1.35899867745307</v>
      </c>
      <c r="AD678" s="35">
        <f t="shared" si="173"/>
        <v>-0.27020101867580337</v>
      </c>
      <c r="AE678" s="35">
        <f t="shared" si="174"/>
        <v>-0.36526968331379339</v>
      </c>
      <c r="AF678" s="35">
        <f t="shared" si="175"/>
        <v>-0.2140708921683272</v>
      </c>
      <c r="AG678" s="35">
        <f t="shared" si="176"/>
        <v>-0.40746338800894855</v>
      </c>
      <c r="AH678" s="35">
        <f t="shared" si="176"/>
        <v>-0.29753794888898955</v>
      </c>
    </row>
    <row r="679" spans="1:34">
      <c r="A679" s="28">
        <v>44854</v>
      </c>
      <c r="B679" s="12">
        <f>[1]!thsiFinD("ths_int_chg_ratio_index",B$1,$A$4,$A679,101)</f>
        <v>-27.364492955845002</v>
      </c>
      <c r="C679" s="12">
        <f>[1]!thsiFinD("ths_int_chg_ratio_index",C$1,$A$4,$A679,101)</f>
        <v>48.614949619733999</v>
      </c>
      <c r="D679" s="12">
        <f>[1]!thsiFinD("ths_int_chg_ratio_index",D$1,$A$4,$A679,101)</f>
        <v>-5.4693066766929004</v>
      </c>
      <c r="E679" s="12">
        <f>[1]!thsiFinD("ths_int_chg_ratio_index",E$1,$A$4,$A679,101)</f>
        <v>55.192511790266003</v>
      </c>
      <c r="F679" s="12">
        <f>[1]!thsiFinD("ths_adjustment_nvg_ratio_fund",F$1,$A$4,$A679,101)</f>
        <v>63.965623081644999</v>
      </c>
      <c r="G679" s="12">
        <f>[1]!thsiFinD("ths_adjustment_nvg_ratio_fund",G$1,$A$4,$A679,101)</f>
        <v>42.338251986378999</v>
      </c>
      <c r="H679" s="12">
        <f>[1]!thsiFinD("ths_adjustment_nvg_ratio_fund",H$1,$A$4,$A679,101)</f>
        <v>74.153846153846004</v>
      </c>
      <c r="I679" s="12">
        <f>[1]!thsiFinD("ths_adjustment_nvg_ratio_fund",I$1,$A$4,$A679,101)</f>
        <v>71.689453125</v>
      </c>
      <c r="J679" s="32">
        <f t="shared" si="170"/>
        <v>0.40390104515541514</v>
      </c>
      <c r="K679" s="45">
        <f t="shared" si="171"/>
        <v>0.17743415444365523</v>
      </c>
      <c r="L679" s="45">
        <f t="shared" si="172"/>
        <v>0.63036793586717499</v>
      </c>
      <c r="M679" s="32">
        <f>[1]!thsiFinD("ths_int_chg_ratio_index",M$1,$A$4,$A679,101)/100</f>
        <v>0.13464903404808001</v>
      </c>
      <c r="N679" s="32">
        <f>[1]!thsiFinD("ths_int_chg_ratio_index",N$1,$A$4,$A679,101)/100</f>
        <v>-5.0394190291755001E-2</v>
      </c>
      <c r="O679" s="33">
        <f t="shared" si="165"/>
        <v>1.4039010451554153</v>
      </c>
      <c r="P679" s="33">
        <f t="shared" si="166"/>
        <v>1.1774341544436553</v>
      </c>
      <c r="Q679" s="33">
        <f t="shared" si="167"/>
        <v>1.630367935867175</v>
      </c>
      <c r="R679" s="33">
        <f t="shared" si="168"/>
        <v>1.1346490340480799</v>
      </c>
      <c r="S679" s="33">
        <f t="shared" si="169"/>
        <v>0.94960580970824504</v>
      </c>
      <c r="T679" s="32">
        <f t="shared" si="177"/>
        <v>4.9672995357146199E-3</v>
      </c>
      <c r="U679" s="32">
        <f t="shared" si="178"/>
        <v>1.4519604738793213E-2</v>
      </c>
      <c r="V679" s="32">
        <f t="shared" si="179"/>
        <v>-1.8201645153914647E-3</v>
      </c>
      <c r="W679" s="32">
        <f t="shared" si="180"/>
        <v>3.8454871832664939E-3</v>
      </c>
      <c r="X679" s="32">
        <f t="shared" si="180"/>
        <v>-5.2785996060575879E-3</v>
      </c>
      <c r="Y679" s="34">
        <f>MAX(O$4:O679)</f>
        <v>1.9141735637114377</v>
      </c>
      <c r="Z679" s="34">
        <f>MAX(P$4:P679)</f>
        <v>1.8284662292802096</v>
      </c>
      <c r="AA679" s="34">
        <f>MAX(Q$4:Q679)</f>
        <v>2.0782292813837224</v>
      </c>
      <c r="AB679" s="34">
        <f>MAX(R$4:R679)</f>
        <v>1.9075656212819299</v>
      </c>
      <c r="AC679" s="34">
        <f>MAX(S$4:S679)</f>
        <v>1.35899867745307</v>
      </c>
      <c r="AD679" s="35">
        <f t="shared" si="173"/>
        <v>-0.2665758885347066</v>
      </c>
      <c r="AE679" s="35">
        <f t="shared" si="174"/>
        <v>-0.35605364999978062</v>
      </c>
      <c r="AF679" s="35">
        <f t="shared" si="175"/>
        <v>-0.21550141244201571</v>
      </c>
      <c r="AG679" s="35">
        <f t="shared" si="176"/>
        <v>-0.40518479606192082</v>
      </c>
      <c r="AH679" s="35">
        <f t="shared" si="176"/>
        <v>-0.30124596479525456</v>
      </c>
    </row>
    <row r="680" spans="1:34">
      <c r="A680" s="28">
        <v>44855</v>
      </c>
      <c r="B680" s="12">
        <f>[1]!thsiFinD("ths_int_chg_ratio_index",B$1,$A$4,$A680,101)</f>
        <v>-26.550648992892</v>
      </c>
      <c r="C680" s="12">
        <f>[1]!thsiFinD("ths_int_chg_ratio_index",C$1,$A$4,$A680,101)</f>
        <v>46.52449205125</v>
      </c>
      <c r="D680" s="12">
        <f>[1]!thsiFinD("ths_int_chg_ratio_index",D$1,$A$4,$A680,101)</f>
        <v>-5.0742485658365997</v>
      </c>
      <c r="E680" s="12">
        <f>[1]!thsiFinD("ths_int_chg_ratio_index",E$1,$A$4,$A680,101)</f>
        <v>54.717719937406997</v>
      </c>
      <c r="F680" s="12">
        <f>[1]!thsiFinD("ths_adjustment_nvg_ratio_fund",F$1,$A$4,$A680,101)</f>
        <v>64.886433394720996</v>
      </c>
      <c r="G680" s="12">
        <f>[1]!thsiFinD("ths_adjustment_nvg_ratio_fund",G$1,$A$4,$A680,101)</f>
        <v>43.700340522133999</v>
      </c>
      <c r="H680" s="12">
        <f>[1]!thsiFinD("ths_adjustment_nvg_ratio_fund",H$1,$A$4,$A680,101)</f>
        <v>75.846153846153996</v>
      </c>
      <c r="I680" s="12">
        <f>[1]!thsiFinD("ths_adjustment_nvg_ratio_fund",I$1,$A$4,$A680,101)</f>
        <v>68.564453125</v>
      </c>
      <c r="J680" s="32">
        <f t="shared" si="170"/>
        <v>0.40326836914742176</v>
      </c>
      <c r="K680" s="45">
        <f t="shared" si="171"/>
        <v>0.174043286074821</v>
      </c>
      <c r="L680" s="45">
        <f t="shared" si="172"/>
        <v>0.63249345222002251</v>
      </c>
      <c r="M680" s="32">
        <f>[1]!thsiFinD("ths_int_chg_ratio_index",M$1,$A$4,$A680,101)/100</f>
        <v>0.13922807923142</v>
      </c>
      <c r="N680" s="32">
        <f>[1]!thsiFinD("ths_int_chg_ratio_index",N$1,$A$4,$A680,101)/100</f>
        <v>-5.2327490746627993E-2</v>
      </c>
      <c r="O680" s="33">
        <f t="shared" si="165"/>
        <v>1.4032683691474217</v>
      </c>
      <c r="P680" s="33">
        <f t="shared" si="166"/>
        <v>1.1740432860748209</v>
      </c>
      <c r="Q680" s="33">
        <f t="shared" si="167"/>
        <v>1.6324934522200225</v>
      </c>
      <c r="R680" s="33">
        <f t="shared" si="168"/>
        <v>1.13922807923142</v>
      </c>
      <c r="S680" s="33">
        <f t="shared" si="169"/>
        <v>0.94767250925337199</v>
      </c>
      <c r="T680" s="32">
        <f t="shared" si="177"/>
        <v>-4.5065569982782883E-4</v>
      </c>
      <c r="U680" s="32">
        <f t="shared" si="178"/>
        <v>-2.8798794022045771E-3</v>
      </c>
      <c r="V680" s="32">
        <f t="shared" si="179"/>
        <v>1.3037034807219516E-3</v>
      </c>
      <c r="W680" s="32">
        <f t="shared" si="180"/>
        <v>4.0356489504100868E-3</v>
      </c>
      <c r="X680" s="32">
        <f t="shared" si="180"/>
        <v>-2.0358978800550931E-3</v>
      </c>
      <c r="Y680" s="34">
        <f>MAX(O$4:O680)</f>
        <v>1.9141735637114377</v>
      </c>
      <c r="Z680" s="34">
        <f>MAX(P$4:P680)</f>
        <v>1.8284662292802096</v>
      </c>
      <c r="AA680" s="34">
        <f>MAX(Q$4:Q680)</f>
        <v>2.0782292813837224</v>
      </c>
      <c r="AB680" s="34">
        <f>MAX(R$4:R680)</f>
        <v>1.9075656212819299</v>
      </c>
      <c r="AC680" s="34">
        <f>MAX(S$4:S680)</f>
        <v>1.35899867745307</v>
      </c>
      <c r="AD680" s="35">
        <f t="shared" si="173"/>
        <v>-0.26690641029092965</v>
      </c>
      <c r="AE680" s="35">
        <f t="shared" si="174"/>
        <v>-0.357908137829271</v>
      </c>
      <c r="AF680" s="35">
        <f t="shared" si="175"/>
        <v>-0.21447865890279483</v>
      </c>
      <c r="AG680" s="35">
        <f t="shared" si="176"/>
        <v>-0.40278433070845998</v>
      </c>
      <c r="AH680" s="35">
        <f t="shared" si="176"/>
        <v>-0.30266855665420778</v>
      </c>
    </row>
    <row r="681" spans="1:34">
      <c r="A681" s="28">
        <v>44858</v>
      </c>
      <c r="B681" s="12">
        <f>[1]!thsiFinD("ths_int_chg_ratio_index",B$1,$A$4,$A681,101)</f>
        <v>-27.038033041218998</v>
      </c>
      <c r="C681" s="12">
        <f>[1]!thsiFinD("ths_int_chg_ratio_index",C$1,$A$4,$A681,101)</f>
        <v>47.346919050882001</v>
      </c>
      <c r="D681" s="12">
        <f>[1]!thsiFinD("ths_int_chg_ratio_index",D$1,$A$4,$A681,101)</f>
        <v>-4.9259436431486998</v>
      </c>
      <c r="E681" s="12">
        <f>[1]!thsiFinD("ths_int_chg_ratio_index",E$1,$A$4,$A681,101)</f>
        <v>50.656731534004003</v>
      </c>
      <c r="F681" s="12">
        <f>[1]!thsiFinD("ths_adjustment_nvg_ratio_fund",F$1,$A$4,$A681,101)</f>
        <v>66.052793124616002</v>
      </c>
      <c r="G681" s="12">
        <f>[1]!thsiFinD("ths_adjustment_nvg_ratio_fund",G$1,$A$4,$A681,101)</f>
        <v>45.119182746878998</v>
      </c>
      <c r="H681" s="12">
        <f>[1]!thsiFinD("ths_adjustment_nvg_ratio_fund",H$1,$A$4,$A681,101)</f>
        <v>68.384615384615003</v>
      </c>
      <c r="I681" s="12">
        <f>[1]!thsiFinD("ths_adjustment_nvg_ratio_fund",I$1,$A$4,$A681,101)</f>
        <v>67.40234375</v>
      </c>
      <c r="J681" s="32">
        <f t="shared" si="170"/>
        <v>0.39124826113328537</v>
      </c>
      <c r="K681" s="45">
        <f t="shared" si="171"/>
        <v>0.16509918475129579</v>
      </c>
      <c r="L681" s="45">
        <f t="shared" si="172"/>
        <v>0.61739733751527492</v>
      </c>
      <c r="M681" s="32">
        <f>[1]!thsiFinD("ths_int_chg_ratio_index",M$1,$A$4,$A681,101)/100</f>
        <v>0.12585374390078</v>
      </c>
      <c r="N681" s="32">
        <f>[1]!thsiFinD("ths_int_chg_ratio_index",N$1,$A$4,$A681,101)/100</f>
        <v>-7.5371471287917005E-2</v>
      </c>
      <c r="O681" s="33">
        <f t="shared" si="165"/>
        <v>1.3912482611332853</v>
      </c>
      <c r="P681" s="33">
        <f t="shared" si="166"/>
        <v>1.1650991847512957</v>
      </c>
      <c r="Q681" s="33">
        <f t="shared" si="167"/>
        <v>1.6173973375152748</v>
      </c>
      <c r="R681" s="33">
        <f t="shared" si="168"/>
        <v>1.1258537439007801</v>
      </c>
      <c r="S681" s="33">
        <f t="shared" si="169"/>
        <v>0.92462852871208301</v>
      </c>
      <c r="T681" s="32">
        <f t="shared" si="177"/>
        <v>-8.5657941691078543E-3</v>
      </c>
      <c r="U681" s="32">
        <f t="shared" si="178"/>
        <v>-7.6182040556852515E-3</v>
      </c>
      <c r="V681" s="32">
        <f t="shared" si="179"/>
        <v>-9.2472742749556414E-3</v>
      </c>
      <c r="W681" s="32">
        <f t="shared" si="180"/>
        <v>-1.1739822406469202E-2</v>
      </c>
      <c r="X681" s="32">
        <f t="shared" si="180"/>
        <v>-2.4316396557123143E-2</v>
      </c>
      <c r="Y681" s="34">
        <f>MAX(O$4:O681)</f>
        <v>1.9141735637114377</v>
      </c>
      <c r="Z681" s="34">
        <f>MAX(P$4:P681)</f>
        <v>1.8284662292802096</v>
      </c>
      <c r="AA681" s="34">
        <f>MAX(Q$4:Q681)</f>
        <v>2.0782292813837224</v>
      </c>
      <c r="AB681" s="34">
        <f>MAX(R$4:R681)</f>
        <v>1.9075656212819299</v>
      </c>
      <c r="AC681" s="34">
        <f>MAX(S$4:S681)</f>
        <v>1.35899867745307</v>
      </c>
      <c r="AD681" s="35">
        <f t="shared" si="173"/>
        <v>-0.2731859390870699</v>
      </c>
      <c r="AE681" s="35">
        <f t="shared" si="174"/>
        <v>-0.36279972465778254</v>
      </c>
      <c r="AF681" s="35">
        <f t="shared" si="175"/>
        <v>-0.22174259019275167</v>
      </c>
      <c r="AG681" s="35">
        <f t="shared" si="176"/>
        <v>-0.40979553660430335</v>
      </c>
      <c r="AH681" s="35">
        <f t="shared" si="176"/>
        <v>-0.31962514456235513</v>
      </c>
    </row>
    <row r="682" spans="1:34">
      <c r="A682" s="28">
        <v>44859</v>
      </c>
      <c r="B682" s="12">
        <f>[1]!thsiFinD("ths_int_chg_ratio_index",B$1,$A$4,$A682,101)</f>
        <v>-27.124493561238001</v>
      </c>
      <c r="C682" s="12">
        <f>[1]!thsiFinD("ths_int_chg_ratio_index",C$1,$A$4,$A682,101)</f>
        <v>46.642471779649</v>
      </c>
      <c r="D682" s="12">
        <f>[1]!thsiFinD("ths_int_chg_ratio_index",D$1,$A$4,$A682,101)</f>
        <v>-4.7453946825187998</v>
      </c>
      <c r="E682" s="12">
        <f>[1]!thsiFinD("ths_int_chg_ratio_index",E$1,$A$4,$A682,101)</f>
        <v>49.261962564935999</v>
      </c>
      <c r="F682" s="12">
        <f>[1]!thsiFinD("ths_adjustment_nvg_ratio_fund",F$1,$A$4,$A682,101)</f>
        <v>65.991405770411006</v>
      </c>
      <c r="G682" s="12">
        <f>[1]!thsiFinD("ths_adjustment_nvg_ratio_fund",G$1,$A$4,$A682,101)</f>
        <v>44.778660612940001</v>
      </c>
      <c r="H682" s="12">
        <f>[1]!thsiFinD("ths_adjustment_nvg_ratio_fund",H$1,$A$4,$A682,101)</f>
        <v>66.923076923077005</v>
      </c>
      <c r="I682" s="12">
        <f>[1]!thsiFinD("ths_adjustment_nvg_ratio_fund",I$1,$A$4,$A682,101)</f>
        <v>67.98828125</v>
      </c>
      <c r="J682" s="32">
        <f t="shared" si="170"/>
        <v>0.38714496332157022</v>
      </c>
      <c r="K682" s="45">
        <f t="shared" si="171"/>
        <v>0.16008636525207048</v>
      </c>
      <c r="L682" s="45">
        <f t="shared" si="172"/>
        <v>0.61420356139107002</v>
      </c>
      <c r="M682" s="32">
        <f>[1]!thsiFinD("ths_int_chg_ratio_index",M$1,$A$4,$A682,101)/100</f>
        <v>0.11962210510159001</v>
      </c>
      <c r="N682" s="32">
        <f>[1]!thsiFinD("ths_int_chg_ratio_index",N$1,$A$4,$A682,101)/100</f>
        <v>-7.7595638559299004E-2</v>
      </c>
      <c r="O682" s="33">
        <f t="shared" si="165"/>
        <v>1.3871449633215702</v>
      </c>
      <c r="P682" s="33">
        <f t="shared" si="166"/>
        <v>1.1600863652520705</v>
      </c>
      <c r="Q682" s="33">
        <f t="shared" si="167"/>
        <v>1.6142035613910699</v>
      </c>
      <c r="R682" s="33">
        <f t="shared" si="168"/>
        <v>1.11962210510159</v>
      </c>
      <c r="S682" s="33">
        <f t="shared" si="169"/>
        <v>0.92240436144070104</v>
      </c>
      <c r="T682" s="32">
        <f t="shared" si="177"/>
        <v>-2.9493641978554086E-3</v>
      </c>
      <c r="U682" s="32">
        <f t="shared" si="178"/>
        <v>-4.3024830545179693E-3</v>
      </c>
      <c r="V682" s="32">
        <f t="shared" si="179"/>
        <v>-1.974639162638514E-3</v>
      </c>
      <c r="W682" s="32">
        <f t="shared" si="180"/>
        <v>-5.5350340423430122E-3</v>
      </c>
      <c r="X682" s="32">
        <f t="shared" si="180"/>
        <v>-2.4054711728179745E-3</v>
      </c>
      <c r="Y682" s="34">
        <f>MAX(O$4:O682)</f>
        <v>1.9141735637114377</v>
      </c>
      <c r="Z682" s="34">
        <f>MAX(P$4:P682)</f>
        <v>1.8284662292802096</v>
      </c>
      <c r="AA682" s="34">
        <f>MAX(Q$4:Q682)</f>
        <v>2.0782292813837224</v>
      </c>
      <c r="AB682" s="34">
        <f>MAX(R$4:R682)</f>
        <v>1.9075656212819299</v>
      </c>
      <c r="AC682" s="34">
        <f>MAX(S$4:S682)</f>
        <v>1.35899867745307</v>
      </c>
      <c r="AD682" s="35">
        <f t="shared" si="173"/>
        <v>-0.27532957845682438</v>
      </c>
      <c r="AE682" s="35">
        <f t="shared" si="174"/>
        <v>-0.3655412680447766</v>
      </c>
      <c r="AF682" s="35">
        <f t="shared" si="175"/>
        <v>-0.22327936775277069</v>
      </c>
      <c r="AG682" s="35">
        <f t="shared" si="176"/>
        <v>-0.41306233840114126</v>
      </c>
      <c r="AH682" s="35">
        <f t="shared" si="176"/>
        <v>-0.32126176666382056</v>
      </c>
    </row>
    <row r="683" spans="1:34">
      <c r="A683" s="28">
        <v>44860</v>
      </c>
      <c r="B683" s="12">
        <f>[1]!thsiFinD("ths_int_chg_ratio_index",B$1,$A$4,$A683,101)</f>
        <v>-25.804087058693</v>
      </c>
      <c r="C683" s="12">
        <f>[1]!thsiFinD("ths_int_chg_ratio_index",C$1,$A$4,$A683,101)</f>
        <v>50.560549784216001</v>
      </c>
      <c r="D683" s="12">
        <f>[1]!thsiFinD("ths_int_chg_ratio_index",D$1,$A$4,$A683,101)</f>
        <v>-1.6150458055585999</v>
      </c>
      <c r="E683" s="12">
        <f>[1]!thsiFinD("ths_int_chg_ratio_index",E$1,$A$4,$A683,101)</f>
        <v>53.23754659411</v>
      </c>
      <c r="F683" s="12">
        <f>[1]!thsiFinD("ths_adjustment_nvg_ratio_fund",F$1,$A$4,$A683,101)</f>
        <v>68.631062001228003</v>
      </c>
      <c r="G683" s="12">
        <f>[1]!thsiFinD("ths_adjustment_nvg_ratio_fund",G$1,$A$4,$A683,101)</f>
        <v>47.843359818388002</v>
      </c>
      <c r="H683" s="12">
        <f>[1]!thsiFinD("ths_adjustment_nvg_ratio_fund",H$1,$A$4,$A683,101)</f>
        <v>67.230769230768999</v>
      </c>
      <c r="I683" s="12">
        <f>[1]!thsiFinD("ths_adjustment_nvg_ratio_fund",I$1,$A$4,$A683,101)</f>
        <v>68.076171875</v>
      </c>
      <c r="J683" s="32">
        <f t="shared" si="170"/>
        <v>0.41020040804932423</v>
      </c>
      <c r="K683" s="45">
        <f t="shared" si="171"/>
        <v>0.19094740878518601</v>
      </c>
      <c r="L683" s="45">
        <f t="shared" si="172"/>
        <v>0.62945340731346244</v>
      </c>
      <c r="M683" s="32">
        <f>[1]!thsiFinD("ths_int_chg_ratio_index",M$1,$A$4,$A683,101)/100</f>
        <v>0.15967853417371</v>
      </c>
      <c r="N683" s="32">
        <f>[1]!thsiFinD("ths_int_chg_ratio_index",N$1,$A$4,$A683,101)/100</f>
        <v>-6.7887287761250997E-2</v>
      </c>
      <c r="O683" s="33">
        <f t="shared" si="165"/>
        <v>1.4102004080493242</v>
      </c>
      <c r="P683" s="33">
        <f t="shared" si="166"/>
        <v>1.1909474087851861</v>
      </c>
      <c r="Q683" s="33">
        <f t="shared" si="167"/>
        <v>1.6294534073134623</v>
      </c>
      <c r="R683" s="33">
        <f t="shared" si="168"/>
        <v>1.1596785341737099</v>
      </c>
      <c r="S683" s="33">
        <f t="shared" si="169"/>
        <v>0.93211271223874903</v>
      </c>
      <c r="T683" s="32">
        <f t="shared" si="177"/>
        <v>1.6620789706467853E-2</v>
      </c>
      <c r="U683" s="32">
        <f t="shared" si="178"/>
        <v>2.6602367252553494E-2</v>
      </c>
      <c r="V683" s="32">
        <f t="shared" si="179"/>
        <v>9.4472879921356778E-3</v>
      </c>
      <c r="W683" s="32">
        <f t="shared" si="180"/>
        <v>3.5776740106864269E-2</v>
      </c>
      <c r="X683" s="32">
        <f t="shared" si="180"/>
        <v>1.0525048670503301E-2</v>
      </c>
      <c r="Y683" s="34">
        <f>MAX(O$4:O683)</f>
        <v>1.9141735637114377</v>
      </c>
      <c r="Z683" s="34">
        <f>MAX(P$4:P683)</f>
        <v>1.8284662292802096</v>
      </c>
      <c r="AA683" s="34">
        <f>MAX(Q$4:Q683)</f>
        <v>2.0782292813837224</v>
      </c>
      <c r="AB683" s="34">
        <f>MAX(R$4:R683)</f>
        <v>1.9075656212819299</v>
      </c>
      <c r="AC683" s="34">
        <f>MAX(S$4:S683)</f>
        <v>1.35899867745307</v>
      </c>
      <c r="AD683" s="35">
        <f t="shared" si="173"/>
        <v>-0.26328498377385778</v>
      </c>
      <c r="AE683" s="35">
        <f t="shared" si="174"/>
        <v>-0.34866316385071427</v>
      </c>
      <c r="AF683" s="35">
        <f t="shared" si="175"/>
        <v>-0.21594146425049743</v>
      </c>
      <c r="AG683" s="35">
        <f t="shared" si="176"/>
        <v>-0.39206362222318825</v>
      </c>
      <c r="AH683" s="35">
        <f t="shared" si="176"/>
        <v>-0.31411801372342585</v>
      </c>
    </row>
    <row r="684" spans="1:34">
      <c r="A684" s="28">
        <v>44861</v>
      </c>
      <c r="B684" s="12">
        <f>[1]!thsiFinD("ths_int_chg_ratio_index",B$1,$A$4,$A684,101)</f>
        <v>-26.835274560834002</v>
      </c>
      <c r="C684" s="12">
        <f>[1]!thsiFinD("ths_int_chg_ratio_index",C$1,$A$4,$A684,101)</f>
        <v>50.531471109024999</v>
      </c>
      <c r="D684" s="12">
        <f>[1]!thsiFinD("ths_int_chg_ratio_index",D$1,$A$4,$A684,101)</f>
        <v>-1.4527566985322</v>
      </c>
      <c r="E684" s="12">
        <f>[1]!thsiFinD("ths_int_chg_ratio_index",E$1,$A$4,$A684,101)</f>
        <v>50.565803979266001</v>
      </c>
      <c r="F684" s="12">
        <f>[1]!thsiFinD("ths_adjustment_nvg_ratio_fund",F$1,$A$4,$A684,101)</f>
        <v>65.745856353590995</v>
      </c>
      <c r="G684" s="12">
        <f>[1]!thsiFinD("ths_adjustment_nvg_ratio_fund",G$1,$A$4,$A684,101)</f>
        <v>45.005675368898999</v>
      </c>
      <c r="H684" s="12">
        <f>[1]!thsiFinD("ths_adjustment_nvg_ratio_fund",H$1,$A$4,$A684,101)</f>
        <v>61.769230769231001</v>
      </c>
      <c r="I684" s="12">
        <f>[1]!thsiFinD("ths_adjustment_nvg_ratio_fund",I$1,$A$4,$A684,101)</f>
        <v>68.896484375</v>
      </c>
      <c r="J684" s="32">
        <f t="shared" si="170"/>
        <v>0.39278311336955729</v>
      </c>
      <c r="K684" s="45">
        <f t="shared" si="171"/>
        <v>0.18202310957231199</v>
      </c>
      <c r="L684" s="45">
        <f t="shared" si="172"/>
        <v>0.60354311716680253</v>
      </c>
      <c r="M684" s="32">
        <f>[1]!thsiFinD("ths_int_chg_ratio_index",M$1,$A$4,$A684,101)/100</f>
        <v>0.15426263372819998</v>
      </c>
      <c r="N684" s="32">
        <f>[1]!thsiFinD("ths_int_chg_ratio_index",N$1,$A$4,$A684,101)/100</f>
        <v>-7.3081226188000004E-2</v>
      </c>
      <c r="O684" s="33">
        <f t="shared" si="165"/>
        <v>1.3927831133695574</v>
      </c>
      <c r="P684" s="33">
        <f t="shared" si="166"/>
        <v>1.1820231095723119</v>
      </c>
      <c r="Q684" s="33">
        <f t="shared" si="167"/>
        <v>1.6035431171668026</v>
      </c>
      <c r="R684" s="33">
        <f t="shared" si="168"/>
        <v>1.1542626337282</v>
      </c>
      <c r="S684" s="33">
        <f t="shared" si="169"/>
        <v>0.92691877381199994</v>
      </c>
      <c r="T684" s="32">
        <f t="shared" si="177"/>
        <v>-1.2350935782141415E-2</v>
      </c>
      <c r="U684" s="32">
        <f t="shared" si="178"/>
        <v>-7.4934452579877853E-3</v>
      </c>
      <c r="V684" s="32">
        <f t="shared" si="179"/>
        <v>-1.5901215726922158E-2</v>
      </c>
      <c r="W684" s="32">
        <f t="shared" si="180"/>
        <v>-4.6701739196791658E-3</v>
      </c>
      <c r="X684" s="32">
        <f t="shared" si="180"/>
        <v>-5.572221426177415E-3</v>
      </c>
      <c r="Y684" s="34">
        <f>MAX(O$4:O684)</f>
        <v>1.9141735637114377</v>
      </c>
      <c r="Z684" s="34">
        <f>MAX(P$4:P684)</f>
        <v>1.8284662292802096</v>
      </c>
      <c r="AA684" s="34">
        <f>MAX(Q$4:Q684)</f>
        <v>2.0782292813837224</v>
      </c>
      <c r="AB684" s="34">
        <f>MAX(R$4:R684)</f>
        <v>1.9075656212819299</v>
      </c>
      <c r="AC684" s="34">
        <f>MAX(S$4:S684)</f>
        <v>1.35899867745307</v>
      </c>
      <c r="AD684" s="35">
        <f t="shared" si="173"/>
        <v>-0.27238410362900611</v>
      </c>
      <c r="AE684" s="35">
        <f t="shared" si="174"/>
        <v>-0.35354392077690999</v>
      </c>
      <c r="AF684" s="35">
        <f t="shared" si="175"/>
        <v>-0.22840894816998503</v>
      </c>
      <c r="AG684" s="35">
        <f t="shared" si="176"/>
        <v>-0.39490279083950575</v>
      </c>
      <c r="AH684" s="35">
        <f t="shared" si="176"/>
        <v>-0.31793990002318528</v>
      </c>
    </row>
    <row r="685" spans="1:34">
      <c r="A685" s="28">
        <v>44862</v>
      </c>
      <c r="B685" s="12">
        <f>[1]!thsiFinD("ths_int_chg_ratio_index",B$1,$A$4,$A685,101)</f>
        <v>-28.500368989734</v>
      </c>
      <c r="C685" s="12">
        <f>[1]!thsiFinD("ths_int_chg_ratio_index",C$1,$A$4,$A685,101)</f>
        <v>48.991773050143998</v>
      </c>
      <c r="D685" s="12">
        <f>[1]!thsiFinD("ths_int_chg_ratio_index",D$1,$A$4,$A685,101)</f>
        <v>-2.5499169676797</v>
      </c>
      <c r="E685" s="12">
        <f>[1]!thsiFinD("ths_int_chg_ratio_index",E$1,$A$4,$A685,101)</f>
        <v>44.496615767100003</v>
      </c>
      <c r="F685" s="12">
        <f>[1]!thsiFinD("ths_adjustment_nvg_ratio_fund",F$1,$A$4,$A685,101)</f>
        <v>62.308164518109002</v>
      </c>
      <c r="G685" s="12">
        <f>[1]!thsiFinD("ths_adjustment_nvg_ratio_fund",G$1,$A$4,$A685,101)</f>
        <v>44.324631101022</v>
      </c>
      <c r="H685" s="12">
        <f>[1]!thsiFinD("ths_adjustment_nvg_ratio_fund",H$1,$A$4,$A685,101)</f>
        <v>56.461538461537998</v>
      </c>
      <c r="I685" s="12">
        <f>[1]!thsiFinD("ths_adjustment_nvg_ratio_fund",I$1,$A$4,$A685,101)</f>
        <v>63.4375</v>
      </c>
      <c r="J685" s="32">
        <f t="shared" si="170"/>
        <v>0.36121242117562413</v>
      </c>
      <c r="K685" s="45">
        <f t="shared" si="171"/>
        <v>0.15609525714957576</v>
      </c>
      <c r="L685" s="45">
        <f t="shared" si="172"/>
        <v>0.56632958520167254</v>
      </c>
      <c r="M685" s="32">
        <f>[1]!thsiFinD("ths_int_chg_ratio_index",M$1,$A$4,$A685,101)/100</f>
        <v>0.13273648737825</v>
      </c>
      <c r="N685" s="32">
        <f>[1]!thsiFinD("ths_int_chg_ratio_index",N$1,$A$4,$A685,101)/100</f>
        <v>-9.7390036324840987E-2</v>
      </c>
      <c r="O685" s="33">
        <f t="shared" si="165"/>
        <v>1.3612124211756242</v>
      </c>
      <c r="P685" s="33">
        <f t="shared" si="166"/>
        <v>1.1560952571495757</v>
      </c>
      <c r="Q685" s="33">
        <f t="shared" si="167"/>
        <v>1.5663295852016725</v>
      </c>
      <c r="R685" s="33">
        <f t="shared" si="168"/>
        <v>1.1327364873782499</v>
      </c>
      <c r="S685" s="33">
        <f t="shared" si="169"/>
        <v>0.902609963675159</v>
      </c>
      <c r="T685" s="32">
        <f t="shared" si="177"/>
        <v>-2.2667342740503416E-2</v>
      </c>
      <c r="U685" s="32">
        <f t="shared" si="178"/>
        <v>-2.193514848632494E-2</v>
      </c>
      <c r="V685" s="32">
        <f t="shared" si="179"/>
        <v>-2.3207066630600015E-2</v>
      </c>
      <c r="W685" s="32">
        <f t="shared" si="180"/>
        <v>-1.8649262066486427E-2</v>
      </c>
      <c r="X685" s="32">
        <f t="shared" si="180"/>
        <v>-2.622539409453295E-2</v>
      </c>
      <c r="Y685" s="34">
        <f>MAX(O$4:O685)</f>
        <v>1.9141735637114377</v>
      </c>
      <c r="Z685" s="34">
        <f>MAX(P$4:P685)</f>
        <v>1.8284662292802096</v>
      </c>
      <c r="AA685" s="34">
        <f>MAX(Q$4:Q685)</f>
        <v>2.0782292813837224</v>
      </c>
      <c r="AB685" s="34">
        <f>MAX(R$4:R685)</f>
        <v>1.9075656212819299</v>
      </c>
      <c r="AC685" s="34">
        <f>MAX(S$4:S685)</f>
        <v>1.35899867745307</v>
      </c>
      <c r="AD685" s="35">
        <f t="shared" si="173"/>
        <v>-0.28887722253548609</v>
      </c>
      <c r="AE685" s="35">
        <f t="shared" si="174"/>
        <v>-0.36772403086455585</v>
      </c>
      <c r="AF685" s="35">
        <f t="shared" si="175"/>
        <v>-0.24631531312137889</v>
      </c>
      <c r="AG685" s="35">
        <f t="shared" si="176"/>
        <v>-0.4061874072688394</v>
      </c>
      <c r="AH685" s="35">
        <f t="shared" si="176"/>
        <v>-0.33582719494123381</v>
      </c>
    </row>
    <row r="686" spans="1:34">
      <c r="A686" s="28">
        <v>44865</v>
      </c>
      <c r="B686" s="12">
        <f>[1]!thsiFinD("ths_int_chg_ratio_index",B$1,$A$4,$A686,101)</f>
        <v>-26.603403918912999</v>
      </c>
      <c r="C686" s="12">
        <f>[1]!thsiFinD("ths_int_chg_ratio_index",C$1,$A$4,$A686,101)</f>
        <v>50.756183941182002</v>
      </c>
      <c r="D686" s="12">
        <f>[1]!thsiFinD("ths_int_chg_ratio_index",D$1,$A$4,$A686,101)</f>
        <v>-0.92147537263535995</v>
      </c>
      <c r="E686" s="12">
        <f>[1]!thsiFinD("ths_int_chg_ratio_index",E$1,$A$4,$A686,101)</f>
        <v>45.645203114475002</v>
      </c>
      <c r="F686" s="12">
        <f>[1]!thsiFinD("ths_adjustment_nvg_ratio_fund",F$1,$A$4,$A686,101)</f>
        <v>64.088397790054998</v>
      </c>
      <c r="G686" s="12">
        <f>[1]!thsiFinD("ths_adjustment_nvg_ratio_fund",G$1,$A$4,$A686,101)</f>
        <v>47.275822928490001</v>
      </c>
      <c r="H686" s="12">
        <f>[1]!thsiFinD("ths_adjustment_nvg_ratio_fund",H$1,$A$4,$A686,101)</f>
        <v>55.846153846154003</v>
      </c>
      <c r="I686" s="12">
        <f>[1]!thsiFinD("ths_adjustment_nvg_ratio_fund",I$1,$A$4,$A686,101)</f>
        <v>68.544921875</v>
      </c>
      <c r="J686" s="32">
        <f t="shared" si="170"/>
        <v>0.38078975525475955</v>
      </c>
      <c r="K686" s="45">
        <f t="shared" si="171"/>
        <v>0.17219126941027163</v>
      </c>
      <c r="L686" s="45">
        <f t="shared" si="172"/>
        <v>0.58938824109924748</v>
      </c>
      <c r="M686" s="32">
        <f>[1]!thsiFinD("ths_int_chg_ratio_index",M$1,$A$4,$A686,101)/100</f>
        <v>0.15094991870968</v>
      </c>
      <c r="N686" s="32">
        <f>[1]!thsiFinD("ths_int_chg_ratio_index",N$1,$A$4,$A686,101)/100</f>
        <v>-0.10248526106281</v>
      </c>
      <c r="O686" s="33">
        <f t="shared" si="165"/>
        <v>1.3807897552547597</v>
      </c>
      <c r="P686" s="33">
        <f t="shared" si="166"/>
        <v>1.1721912694102716</v>
      </c>
      <c r="Q686" s="33">
        <f t="shared" si="167"/>
        <v>1.5893882410992475</v>
      </c>
      <c r="R686" s="33">
        <f t="shared" si="168"/>
        <v>1.1509499187096801</v>
      </c>
      <c r="S686" s="33">
        <f t="shared" si="169"/>
        <v>0.89751473893719003</v>
      </c>
      <c r="T686" s="32">
        <f t="shared" si="177"/>
        <v>1.4382276986737441E-2</v>
      </c>
      <c r="U686" s="32">
        <f t="shared" si="178"/>
        <v>1.3922738771873888E-2</v>
      </c>
      <c r="V686" s="32">
        <f t="shared" si="179"/>
        <v>1.4721458443630153E-2</v>
      </c>
      <c r="W686" s="32">
        <f t="shared" si="180"/>
        <v>1.6079142443434113E-2</v>
      </c>
      <c r="X686" s="32">
        <f t="shared" si="180"/>
        <v>-5.6449905751346785E-3</v>
      </c>
      <c r="Y686" s="34">
        <f>MAX(O$4:O686)</f>
        <v>1.9141735637114377</v>
      </c>
      <c r="Z686" s="34">
        <f>MAX(P$4:P686)</f>
        <v>1.8284662292802096</v>
      </c>
      <c r="AA686" s="34">
        <f>MAX(Q$4:Q686)</f>
        <v>2.0782292813837224</v>
      </c>
      <c r="AB686" s="34">
        <f>MAX(R$4:R686)</f>
        <v>1.9075656212819299</v>
      </c>
      <c r="AC686" s="34">
        <f>MAX(S$4:S686)</f>
        <v>1.35899867745307</v>
      </c>
      <c r="AD686" s="35">
        <f t="shared" si="173"/>
        <v>-0.27864965777841333</v>
      </c>
      <c r="AE686" s="35">
        <f t="shared" si="174"/>
        <v>-0.35892101771454965</v>
      </c>
      <c r="AF686" s="35">
        <f t="shared" si="175"/>
        <v>-0.23521997532389483</v>
      </c>
      <c r="AG686" s="35">
        <f t="shared" si="176"/>
        <v>-0.39663941000561009</v>
      </c>
      <c r="AH686" s="35">
        <f t="shared" si="176"/>
        <v>-0.33957644416605126</v>
      </c>
    </row>
    <row r="687" spans="1:34">
      <c r="A687" s="28">
        <v>44866</v>
      </c>
      <c r="B687" s="12">
        <f>[1]!thsiFinD("ths_int_chg_ratio_index",B$1,$A$4,$A687,101)</f>
        <v>-26.398126833347</v>
      </c>
      <c r="C687" s="12">
        <f>[1]!thsiFinD("ths_int_chg_ratio_index",C$1,$A$4,$A687,101)</f>
        <v>51.774152840310997</v>
      </c>
      <c r="D687" s="12">
        <f>[1]!thsiFinD("ths_int_chg_ratio_index",D$1,$A$4,$A687,101)</f>
        <v>0.47060800997605001</v>
      </c>
      <c r="E687" s="12">
        <f>[1]!thsiFinD("ths_int_chg_ratio_index",E$1,$A$4,$A687,101)</f>
        <v>50.579738788040999</v>
      </c>
      <c r="F687" s="12">
        <f>[1]!thsiFinD("ths_adjustment_nvg_ratio_fund",F$1,$A$4,$A687,101)</f>
        <v>64.333947206874996</v>
      </c>
      <c r="G687" s="12">
        <f>[1]!thsiFinD("ths_adjustment_nvg_ratio_fund",G$1,$A$4,$A687,101)</f>
        <v>47.559591373438998</v>
      </c>
      <c r="H687" s="12">
        <f>[1]!thsiFinD("ths_adjustment_nvg_ratio_fund",H$1,$A$4,$A687,101)</f>
        <v>57.923076923076998</v>
      </c>
      <c r="I687" s="12">
        <f>[1]!thsiFinD("ths_adjustment_nvg_ratio_fund",I$1,$A$4,$A687,101)</f>
        <v>74.267578125</v>
      </c>
      <c r="J687" s="32">
        <f t="shared" si="170"/>
        <v>0.40063820804171502</v>
      </c>
      <c r="K687" s="45">
        <f t="shared" si="171"/>
        <v>0.19106593201245262</v>
      </c>
      <c r="L687" s="45">
        <f t="shared" si="172"/>
        <v>0.61021048407097744</v>
      </c>
      <c r="M687" s="32">
        <f>[1]!thsiFinD("ths_int_chg_ratio_index",M$1,$A$4,$A687,101)/100</f>
        <v>0.1744579260263</v>
      </c>
      <c r="N687" s="32">
        <f>[1]!thsiFinD("ths_int_chg_ratio_index",N$1,$A$4,$A687,101)/100</f>
        <v>-7.3407861170320998E-2</v>
      </c>
      <c r="O687" s="33">
        <f t="shared" si="165"/>
        <v>1.400638208041715</v>
      </c>
      <c r="P687" s="33">
        <f t="shared" si="166"/>
        <v>1.1910659320124526</v>
      </c>
      <c r="Q687" s="33">
        <f t="shared" si="167"/>
        <v>1.6102104840709774</v>
      </c>
      <c r="R687" s="33">
        <f t="shared" si="168"/>
        <v>1.1744579260262999</v>
      </c>
      <c r="S687" s="33">
        <f t="shared" si="169"/>
        <v>0.92659213882967895</v>
      </c>
      <c r="T687" s="32">
        <f t="shared" si="177"/>
        <v>1.4374710350666842E-2</v>
      </c>
      <c r="U687" s="32">
        <f t="shared" si="178"/>
        <v>1.6102033085160894E-2</v>
      </c>
      <c r="V687" s="32">
        <f t="shared" si="179"/>
        <v>1.3100790878715074E-2</v>
      </c>
      <c r="W687" s="32">
        <f t="shared" si="180"/>
        <v>2.0424874214313826E-2</v>
      </c>
      <c r="X687" s="32">
        <f t="shared" si="180"/>
        <v>3.2397685108682905E-2</v>
      </c>
      <c r="Y687" s="34">
        <f>MAX(O$4:O687)</f>
        <v>1.9141735637114377</v>
      </c>
      <c r="Z687" s="34">
        <f>MAX(P$4:P687)</f>
        <v>1.8284662292802096</v>
      </c>
      <c r="AA687" s="34">
        <f>MAX(Q$4:Q687)</f>
        <v>2.0782292813837224</v>
      </c>
      <c r="AB687" s="34">
        <f>MAX(R$4:R687)</f>
        <v>1.9075656212819299</v>
      </c>
      <c r="AC687" s="34">
        <f>MAX(S$4:S687)</f>
        <v>1.35899867745307</v>
      </c>
      <c r="AD687" s="35">
        <f t="shared" si="173"/>
        <v>-0.26828045554762359</v>
      </c>
      <c r="AE687" s="35">
        <f t="shared" si="174"/>
        <v>-0.34859834273158807</v>
      </c>
      <c r="AF687" s="35">
        <f t="shared" si="175"/>
        <v>-0.22520075215239466</v>
      </c>
      <c r="AG687" s="35">
        <f t="shared" si="176"/>
        <v>-0.38431584584910061</v>
      </c>
      <c r="AH687" s="35">
        <f t="shared" si="176"/>
        <v>-0.31818024976578629</v>
      </c>
    </row>
    <row r="688" spans="1:34">
      <c r="A688" s="28">
        <v>44867</v>
      </c>
      <c r="B688" s="12">
        <f>[1]!thsiFinD("ths_int_chg_ratio_index",B$1,$A$4,$A688,101)</f>
        <v>-25.920050529744</v>
      </c>
      <c r="C688" s="12">
        <f>[1]!thsiFinD("ths_int_chg_ratio_index",C$1,$A$4,$A688,101)</f>
        <v>52.801228869470002</v>
      </c>
      <c r="D688" s="12">
        <f>[1]!thsiFinD("ths_int_chg_ratio_index",D$1,$A$4,$A688,101)</f>
        <v>1.7118073391274999</v>
      </c>
      <c r="E688" s="12">
        <f>[1]!thsiFinD("ths_int_chg_ratio_index",E$1,$A$4,$A688,101)</f>
        <v>53.283104701417003</v>
      </c>
      <c r="F688" s="12">
        <f>[1]!thsiFinD("ths_adjustment_nvg_ratio_fund",F$1,$A$4,$A688,101)</f>
        <v>63.228974831184999</v>
      </c>
      <c r="G688" s="12">
        <f>[1]!thsiFinD("ths_adjustment_nvg_ratio_fund",G$1,$A$4,$A688,101)</f>
        <v>47.275822928490001</v>
      </c>
      <c r="H688" s="12">
        <f>[1]!thsiFinD("ths_adjustment_nvg_ratio_fund",H$1,$A$4,$A688,101)</f>
        <v>58.153846153845997</v>
      </c>
      <c r="I688" s="12">
        <f>[1]!thsiFinD("ths_adjustment_nvg_ratio_fund",I$1,$A$4,$A688,101)</f>
        <v>76.9921875</v>
      </c>
      <c r="J688" s="32">
        <f t="shared" si="170"/>
        <v>0.40940865224223938</v>
      </c>
      <c r="K688" s="45">
        <f t="shared" si="171"/>
        <v>0.20469022595067629</v>
      </c>
      <c r="L688" s="45">
        <f t="shared" si="172"/>
        <v>0.61412707853380244</v>
      </c>
      <c r="M688" s="32">
        <f>[1]!thsiFinD("ths_int_chg_ratio_index",M$1,$A$4,$A688,101)/100</f>
        <v>0.18768551839566</v>
      </c>
      <c r="N688" s="32">
        <f>[1]!thsiFinD("ths_int_chg_ratio_index",N$1,$A$4,$A688,101)/100</f>
        <v>-6.2884489069254992E-2</v>
      </c>
      <c r="O688" s="33">
        <f t="shared" si="165"/>
        <v>1.4094086522422393</v>
      </c>
      <c r="P688" s="33">
        <f t="shared" si="166"/>
        <v>1.2046902259506762</v>
      </c>
      <c r="Q688" s="33">
        <f t="shared" si="167"/>
        <v>1.6141270785338024</v>
      </c>
      <c r="R688" s="33">
        <f t="shared" si="168"/>
        <v>1.1876855183956601</v>
      </c>
      <c r="S688" s="33">
        <f t="shared" si="169"/>
        <v>0.93711551093074497</v>
      </c>
      <c r="T688" s="32">
        <f t="shared" si="177"/>
        <v>6.2617485016251972E-3</v>
      </c>
      <c r="U688" s="32">
        <f t="shared" si="178"/>
        <v>1.1438740351849219E-2</v>
      </c>
      <c r="V688" s="32">
        <f t="shared" si="179"/>
        <v>2.4323493739295543E-3</v>
      </c>
      <c r="W688" s="32">
        <f t="shared" si="180"/>
        <v>1.1262721359559302E-2</v>
      </c>
      <c r="X688" s="32">
        <f t="shared" si="180"/>
        <v>1.1357070344194087E-2</v>
      </c>
      <c r="Y688" s="34">
        <f>MAX(O$4:O688)</f>
        <v>1.9141735637114377</v>
      </c>
      <c r="Z688" s="34">
        <f>MAX(P$4:P688)</f>
        <v>1.8284662292802096</v>
      </c>
      <c r="AA688" s="34">
        <f>MAX(Q$4:Q688)</f>
        <v>2.0782292813837224</v>
      </c>
      <c r="AB688" s="34">
        <f>MAX(R$4:R688)</f>
        <v>1.9075656212819299</v>
      </c>
      <c r="AC688" s="34">
        <f>MAX(S$4:S688)</f>
        <v>1.35899867745307</v>
      </c>
      <c r="AD688" s="35">
        <f t="shared" si="173"/>
        <v>-0.26369861178653908</v>
      </c>
      <c r="AE688" s="35">
        <f t="shared" si="174"/>
        <v>-0.34114712830933047</v>
      </c>
      <c r="AF688" s="35">
        <f t="shared" si="175"/>
        <v>-0.22331616968697143</v>
      </c>
      <c r="AG688" s="35">
        <f t="shared" si="176"/>
        <v>-0.37738156677540302</v>
      </c>
      <c r="AH688" s="35">
        <f t="shared" si="176"/>
        <v>-0.3104367749003154</v>
      </c>
    </row>
    <row r="689" spans="1:34">
      <c r="A689" s="28">
        <v>44868</v>
      </c>
      <c r="B689" s="12">
        <f>[1]!thsiFinD("ths_int_chg_ratio_index",B$1,$A$4,$A689,101)</f>
        <v>-25.726765382852999</v>
      </c>
      <c r="C689" s="12">
        <f>[1]!thsiFinD("ths_int_chg_ratio_index",C$1,$A$4,$A689,101)</f>
        <v>57.523972114521001</v>
      </c>
      <c r="D689" s="12">
        <f>[1]!thsiFinD("ths_int_chg_ratio_index",D$1,$A$4,$A689,101)</f>
        <v>2.7798028367300001</v>
      </c>
      <c r="E689" s="12">
        <f>[1]!thsiFinD("ths_int_chg_ratio_index",E$1,$A$4,$A689,101)</f>
        <v>53.079573222736002</v>
      </c>
      <c r="F689" s="12">
        <f>[1]!thsiFinD("ths_adjustment_nvg_ratio_fund",F$1,$A$4,$A689,101)</f>
        <v>65.500306936770997</v>
      </c>
      <c r="G689" s="12">
        <f>[1]!thsiFinD("ths_adjustment_nvg_ratio_fund",G$1,$A$4,$A689,101)</f>
        <v>49.205448354143002</v>
      </c>
      <c r="H689" s="12">
        <f>[1]!thsiFinD("ths_adjustment_nvg_ratio_fund",H$1,$A$4,$A689,101)</f>
        <v>57.461538461537998</v>
      </c>
      <c r="I689" s="12">
        <f>[1]!thsiFinD("ths_adjustment_nvg_ratio_fund",I$1,$A$4,$A689,101)</f>
        <v>74.12109375</v>
      </c>
      <c r="J689" s="32">
        <f t="shared" si="170"/>
        <v>0.41743121286698254</v>
      </c>
      <c r="K689" s="45">
        <f t="shared" si="171"/>
        <v>0.21914145697783505</v>
      </c>
      <c r="L689" s="45">
        <f t="shared" si="172"/>
        <v>0.61572096875613003</v>
      </c>
      <c r="M689" s="32">
        <f>[1]!thsiFinD("ths_int_chg_ratio_index",M$1,$A$4,$A689,101)/100</f>
        <v>0.19997047543351001</v>
      </c>
      <c r="N689" s="32">
        <f>[1]!thsiFinD("ths_int_chg_ratio_index",N$1,$A$4,$A689,101)/100</f>
        <v>-6.8550668624019997E-2</v>
      </c>
      <c r="O689" s="33">
        <f t="shared" si="165"/>
        <v>1.4174312128669826</v>
      </c>
      <c r="P689" s="33">
        <f t="shared" si="166"/>
        <v>1.2191414569778352</v>
      </c>
      <c r="Q689" s="33">
        <f t="shared" si="167"/>
        <v>1.61572096875613</v>
      </c>
      <c r="R689" s="33">
        <f t="shared" si="168"/>
        <v>1.1999704754335101</v>
      </c>
      <c r="S689" s="33">
        <f t="shared" si="169"/>
        <v>0.93144933137597996</v>
      </c>
      <c r="T689" s="32">
        <f t="shared" si="177"/>
        <v>5.6921465693999806E-3</v>
      </c>
      <c r="U689" s="32">
        <f t="shared" si="178"/>
        <v>1.1995806652913554E-2</v>
      </c>
      <c r="V689" s="32">
        <f t="shared" si="179"/>
        <v>9.8746266234228663E-4</v>
      </c>
      <c r="W689" s="32">
        <f t="shared" si="180"/>
        <v>1.0343611038084122E-2</v>
      </c>
      <c r="X689" s="32">
        <f t="shared" si="180"/>
        <v>-6.0464046199996124E-3</v>
      </c>
      <c r="Y689" s="34">
        <f>MAX(O$4:O689)</f>
        <v>1.9141735637114377</v>
      </c>
      <c r="Z689" s="34">
        <f>MAX(P$4:P689)</f>
        <v>1.8284662292802096</v>
      </c>
      <c r="AA689" s="34">
        <f>MAX(Q$4:Q689)</f>
        <v>2.0782292813837224</v>
      </c>
      <c r="AB689" s="34">
        <f>MAX(R$4:R689)</f>
        <v>1.9075656212819299</v>
      </c>
      <c r="AC689" s="34">
        <f>MAX(S$4:S689)</f>
        <v>1.35899867745307</v>
      </c>
      <c r="AD689" s="35">
        <f t="shared" si="173"/>
        <v>-0.25950747636557536</v>
      </c>
      <c r="AE689" s="35">
        <f t="shared" si="174"/>
        <v>-0.33324365664781241</v>
      </c>
      <c r="AF689" s="35">
        <f t="shared" si="175"/>
        <v>-0.22254922340409233</v>
      </c>
      <c r="AG689" s="35">
        <f t="shared" si="176"/>
        <v>-0.37094144387698647</v>
      </c>
      <c r="AH689" s="35">
        <f t="shared" si="176"/>
        <v>-0.31460615317034002</v>
      </c>
    </row>
    <row r="690" spans="1:34">
      <c r="A690" s="28">
        <v>44869</v>
      </c>
      <c r="B690" s="12">
        <f>[1]!thsiFinD("ths_int_chg_ratio_index",B$1,$A$4,$A690,101)</f>
        <v>-24.617987951065999</v>
      </c>
      <c r="C690" s="12">
        <f>[1]!thsiFinD("ths_int_chg_ratio_index",C$1,$A$4,$A690,101)</f>
        <v>58.967551071647001</v>
      </c>
      <c r="D690" s="12">
        <f>[1]!thsiFinD("ths_int_chg_ratio_index",D$1,$A$4,$A690,101)</f>
        <v>5.2119035416859001</v>
      </c>
      <c r="E690" s="12">
        <f>[1]!thsiFinD("ths_int_chg_ratio_index",E$1,$A$4,$A690,101)</f>
        <v>58.601550211696001</v>
      </c>
      <c r="F690" s="12">
        <f>[1]!thsiFinD("ths_adjustment_nvg_ratio_fund",F$1,$A$4,$A690,101)</f>
        <v>65.930018416205996</v>
      </c>
      <c r="G690" s="12">
        <f>[1]!thsiFinD("ths_adjustment_nvg_ratio_fund",G$1,$A$4,$A690,101)</f>
        <v>49.602724177071998</v>
      </c>
      <c r="H690" s="12">
        <f>[1]!thsiFinD("ths_adjustment_nvg_ratio_fund",H$1,$A$4,$A690,101)</f>
        <v>61.461538461537998</v>
      </c>
      <c r="I690" s="12">
        <f>[1]!thsiFinD("ths_adjustment_nvg_ratio_fund",I$1,$A$4,$A690,101)</f>
        <v>80.46875</v>
      </c>
      <c r="J690" s="32">
        <f t="shared" si="170"/>
        <v>0.44453255991097362</v>
      </c>
      <c r="K690" s="45">
        <f t="shared" si="171"/>
        <v>0.24540754218490726</v>
      </c>
      <c r="L690" s="45">
        <f t="shared" si="172"/>
        <v>0.64365757763704001</v>
      </c>
      <c r="M690" s="32">
        <f>[1]!thsiFinD("ths_int_chg_ratio_index",M$1,$A$4,$A690,101)/100</f>
        <v>0.22964530437187999</v>
      </c>
      <c r="N690" s="32">
        <f>[1]!thsiFinD("ths_int_chg_ratio_index",N$1,$A$4,$A690,101)/100</f>
        <v>-4.0526230099581999E-2</v>
      </c>
      <c r="O690" s="33">
        <f t="shared" si="165"/>
        <v>1.4445325599109737</v>
      </c>
      <c r="P690" s="33">
        <f t="shared" si="166"/>
        <v>1.2454075421849073</v>
      </c>
      <c r="Q690" s="33">
        <f t="shared" si="167"/>
        <v>1.6436575776370401</v>
      </c>
      <c r="R690" s="33">
        <f t="shared" si="168"/>
        <v>1.22964530437188</v>
      </c>
      <c r="S690" s="33">
        <f t="shared" si="169"/>
        <v>0.95947376990041799</v>
      </c>
      <c r="T690" s="32">
        <f t="shared" si="177"/>
        <v>1.9120043920278995E-2</v>
      </c>
      <c r="U690" s="32">
        <f t="shared" si="178"/>
        <v>2.154473958434977E-2</v>
      </c>
      <c r="V690" s="32">
        <f t="shared" si="179"/>
        <v>1.7290491007501796E-2</v>
      </c>
      <c r="W690" s="32">
        <f t="shared" si="180"/>
        <v>2.4729632558375458E-2</v>
      </c>
      <c r="X690" s="32">
        <f t="shared" si="180"/>
        <v>3.0086916787023688E-2</v>
      </c>
      <c r="Y690" s="34">
        <f>MAX(O$4:O690)</f>
        <v>1.9141735637114377</v>
      </c>
      <c r="Z690" s="34">
        <f>MAX(P$4:P690)</f>
        <v>1.8284662292802096</v>
      </c>
      <c r="AA690" s="34">
        <f>MAX(Q$4:Q690)</f>
        <v>2.0782292813837224</v>
      </c>
      <c r="AB690" s="34">
        <f>MAX(R$4:R690)</f>
        <v>1.9075656212819299</v>
      </c>
      <c r="AC690" s="34">
        <f>MAX(S$4:S690)</f>
        <v>1.35899867745307</v>
      </c>
      <c r="AD690" s="35">
        <f t="shared" si="173"/>
        <v>-0.24534922679104687</v>
      </c>
      <c r="AE690" s="35">
        <f t="shared" si="174"/>
        <v>-0.31887856486407629</v>
      </c>
      <c r="AF690" s="35">
        <f t="shared" si="175"/>
        <v>-0.20910671774258549</v>
      </c>
      <c r="AG690" s="35">
        <f t="shared" si="176"/>
        <v>-0.35538505692636202</v>
      </c>
      <c r="AH690" s="35">
        <f t="shared" si="176"/>
        <v>-0.29398476553443798</v>
      </c>
    </row>
    <row r="691" spans="1:34">
      <c r="A691" s="28">
        <v>44872</v>
      </c>
      <c r="B691" s="12">
        <f>[1]!thsiFinD("ths_int_chg_ratio_index",B$1,$A$4,$A691,101)</f>
        <v>-25.135383307946999</v>
      </c>
      <c r="C691" s="12">
        <f>[1]!thsiFinD("ths_int_chg_ratio_index",C$1,$A$4,$A691,101)</f>
        <v>56.507470548451003</v>
      </c>
      <c r="D691" s="12">
        <f>[1]!thsiFinD("ths_int_chg_ratio_index",D$1,$A$4,$A691,101)</f>
        <v>4.0822148437508003</v>
      </c>
      <c r="E691" s="12">
        <f>[1]!thsiFinD("ths_int_chg_ratio_index",E$1,$A$4,$A691,101)</f>
        <v>59.057554143106998</v>
      </c>
      <c r="F691" s="12">
        <f>[1]!thsiFinD("ths_adjustment_nvg_ratio_fund",F$1,$A$4,$A691,101)</f>
        <v>65.316144874155995</v>
      </c>
      <c r="G691" s="12">
        <f>[1]!thsiFinD("ths_adjustment_nvg_ratio_fund",G$1,$A$4,$A691,101)</f>
        <v>47.219069239501003</v>
      </c>
      <c r="H691" s="12">
        <f>[1]!thsiFinD("ths_adjustment_nvg_ratio_fund",H$1,$A$4,$A691,101)</f>
        <v>61.076923076923002</v>
      </c>
      <c r="I691" s="12">
        <f>[1]!thsiFinD("ths_adjustment_nvg_ratio_fund",I$1,$A$4,$A691,101)</f>
        <v>79.82421875</v>
      </c>
      <c r="J691" s="32">
        <f t="shared" si="170"/>
        <v>0.4349352652099272</v>
      </c>
      <c r="K691" s="45">
        <f t="shared" si="171"/>
        <v>0.2362796405684045</v>
      </c>
      <c r="L691" s="45">
        <f t="shared" si="172"/>
        <v>0.63359088985144996</v>
      </c>
      <c r="M691" s="32">
        <f>[1]!thsiFinD("ths_int_chg_ratio_index",M$1,$A$4,$A691,101)/100</f>
        <v>0.22807786273423003</v>
      </c>
      <c r="N691" s="32">
        <f>[1]!thsiFinD("ths_int_chg_ratio_index",N$1,$A$4,$A691,101)/100</f>
        <v>-3.8673839861384E-2</v>
      </c>
      <c r="O691" s="33">
        <f t="shared" si="165"/>
        <v>1.4349352652099272</v>
      </c>
      <c r="P691" s="33">
        <f t="shared" si="166"/>
        <v>1.2362796405684044</v>
      </c>
      <c r="Q691" s="33">
        <f t="shared" si="167"/>
        <v>1.63359088985145</v>
      </c>
      <c r="R691" s="33">
        <f t="shared" si="168"/>
        <v>1.2280778627342301</v>
      </c>
      <c r="S691" s="33">
        <f t="shared" si="169"/>
        <v>0.96132616013861605</v>
      </c>
      <c r="T691" s="32">
        <f t="shared" si="177"/>
        <v>-6.643875650430453E-3</v>
      </c>
      <c r="U691" s="32">
        <f t="shared" si="178"/>
        <v>-7.3292487055997002E-3</v>
      </c>
      <c r="V691" s="32">
        <f t="shared" si="179"/>
        <v>-6.1245650691199582E-3</v>
      </c>
      <c r="W691" s="32">
        <f t="shared" si="180"/>
        <v>-1.2747103836179274E-3</v>
      </c>
      <c r="X691" s="32">
        <f t="shared" si="180"/>
        <v>1.930631452687237E-3</v>
      </c>
      <c r="Y691" s="34">
        <f>MAX(O$4:O691)</f>
        <v>1.9141735637114377</v>
      </c>
      <c r="Z691" s="34">
        <f>MAX(P$4:P691)</f>
        <v>1.8284662292802096</v>
      </c>
      <c r="AA691" s="34">
        <f>MAX(Q$4:Q691)</f>
        <v>2.0782292813837224</v>
      </c>
      <c r="AB691" s="34">
        <f>MAX(R$4:R691)</f>
        <v>1.9075656212819299</v>
      </c>
      <c r="AC691" s="34">
        <f>MAX(S$4:S691)</f>
        <v>1.35899867745307</v>
      </c>
      <c r="AD691" s="35">
        <f t="shared" si="173"/>
        <v>-0.2503630326877484</v>
      </c>
      <c r="AE691" s="35">
        <f t="shared" si="174"/>
        <v>-0.32387067326090246</v>
      </c>
      <c r="AF691" s="35">
        <f t="shared" si="175"/>
        <v>-0.21395059511250092</v>
      </c>
      <c r="AG691" s="35">
        <f t="shared" si="176"/>
        <v>-0.3562067542877333</v>
      </c>
      <c r="AH691" s="35">
        <f t="shared" si="176"/>
        <v>-0.29262171031670248</v>
      </c>
    </row>
    <row r="692" spans="1:34">
      <c r="A692" s="28">
        <v>44873</v>
      </c>
      <c r="B692" s="12">
        <f>[1]!thsiFinD("ths_int_chg_ratio_index",B$1,$A$4,$A692,101)</f>
        <v>-24.908765141789001</v>
      </c>
      <c r="C692" s="12">
        <f>[1]!thsiFinD("ths_int_chg_ratio_index",C$1,$A$4,$A692,101)</f>
        <v>54.635267789380997</v>
      </c>
      <c r="D692" s="12">
        <f>[1]!thsiFinD("ths_int_chg_ratio_index",D$1,$A$4,$A692,101)</f>
        <v>3.1367231545338998</v>
      </c>
      <c r="E692" s="12">
        <f>[1]!thsiFinD("ths_int_chg_ratio_index",E$1,$A$4,$A692,101)</f>
        <v>57.569144820395003</v>
      </c>
      <c r="F692" s="12">
        <f>[1]!thsiFinD("ths_adjustment_nvg_ratio_fund",F$1,$A$4,$A692,101)</f>
        <v>65.070595457335997</v>
      </c>
      <c r="G692" s="12">
        <f>[1]!thsiFinD("ths_adjustment_nvg_ratio_fund",G$1,$A$4,$A692,101)</f>
        <v>46.651532349603002</v>
      </c>
      <c r="H692" s="12">
        <f>[1]!thsiFinD("ths_adjustment_nvg_ratio_fund",H$1,$A$4,$A692,101)</f>
        <v>59.307692307692001</v>
      </c>
      <c r="I692" s="12">
        <f>[1]!thsiFinD("ths_adjustment_nvg_ratio_fund",I$1,$A$4,$A692,101)</f>
        <v>80.322265625</v>
      </c>
      <c r="J692" s="32">
        <f t="shared" si="170"/>
        <v>0.42723057045268986</v>
      </c>
      <c r="K692" s="45">
        <f t="shared" si="171"/>
        <v>0.22608092655630224</v>
      </c>
      <c r="L692" s="45">
        <f t="shared" si="172"/>
        <v>0.62838021434907754</v>
      </c>
      <c r="M692" s="32">
        <f>[1]!thsiFinD("ths_int_chg_ratio_index",M$1,$A$4,$A692,101)/100</f>
        <v>0.21492965429861</v>
      </c>
      <c r="N692" s="32">
        <f>[1]!thsiFinD("ths_int_chg_ratio_index",N$1,$A$4,$A692,101)/100</f>
        <v>-4.3848777169784997E-2</v>
      </c>
      <c r="O692" s="33">
        <f t="shared" si="165"/>
        <v>1.4272305704526898</v>
      </c>
      <c r="P692" s="33">
        <f t="shared" si="166"/>
        <v>1.2260809265563022</v>
      </c>
      <c r="Q692" s="33">
        <f t="shared" si="167"/>
        <v>1.6283802143490775</v>
      </c>
      <c r="R692" s="33">
        <f t="shared" si="168"/>
        <v>1.2149296542986101</v>
      </c>
      <c r="S692" s="33">
        <f t="shared" si="169"/>
        <v>0.95615122283021503</v>
      </c>
      <c r="T692" s="32">
        <f t="shared" si="177"/>
        <v>-5.3693674857940854E-3</v>
      </c>
      <c r="U692" s="32">
        <f t="shared" si="178"/>
        <v>-8.2495203167894937E-3</v>
      </c>
      <c r="V692" s="32">
        <f t="shared" si="179"/>
        <v>-3.1897065138789538E-3</v>
      </c>
      <c r="W692" s="32">
        <f t="shared" si="180"/>
        <v>-1.070633127963605E-2</v>
      </c>
      <c r="X692" s="32">
        <f t="shared" si="180"/>
        <v>-5.383123359146702E-3</v>
      </c>
      <c r="Y692" s="34">
        <f>MAX(O$4:O692)</f>
        <v>1.9141735637114377</v>
      </c>
      <c r="Z692" s="34">
        <f>MAX(P$4:P692)</f>
        <v>1.8284662292802096</v>
      </c>
      <c r="AA692" s="34">
        <f>MAX(Q$4:Q692)</f>
        <v>2.0782292813837224</v>
      </c>
      <c r="AB692" s="34">
        <f>MAX(R$4:R692)</f>
        <v>1.9075656212819299</v>
      </c>
      <c r="AC692" s="34">
        <f>MAX(S$4:S692)</f>
        <v>1.35899867745307</v>
      </c>
      <c r="AD692" s="35">
        <f t="shared" si="173"/>
        <v>-0.25438810904618403</v>
      </c>
      <c r="AE692" s="35">
        <f t="shared" si="174"/>
        <v>-0.32944841587861384</v>
      </c>
      <c r="AF692" s="35">
        <f t="shared" si="175"/>
        <v>-0.21645786201950123</v>
      </c>
      <c r="AG692" s="35">
        <f t="shared" si="176"/>
        <v>-0.36309941805192092</v>
      </c>
      <c r="AH692" s="35">
        <f t="shared" si="176"/>
        <v>-0.29642961491164987</v>
      </c>
    </row>
    <row r="693" spans="1:34">
      <c r="A693" s="28">
        <v>44874</v>
      </c>
      <c r="B693" s="12">
        <f>[1]!thsiFinD("ths_int_chg_ratio_index",B$1,$A$4,$A693,101)</f>
        <v>-26.068221016431</v>
      </c>
      <c r="C693" s="12">
        <f>[1]!thsiFinD("ths_int_chg_ratio_index",C$1,$A$4,$A693,101)</f>
        <v>52.800029522389998</v>
      </c>
      <c r="D693" s="12">
        <f>[1]!thsiFinD("ths_int_chg_ratio_index",D$1,$A$4,$A693,101)</f>
        <v>1.7458950142753999</v>
      </c>
      <c r="E693" s="12">
        <f>[1]!thsiFinD("ths_int_chg_ratio_index",E$1,$A$4,$A693,101)</f>
        <v>55.187587116951001</v>
      </c>
      <c r="F693" s="12">
        <f>[1]!thsiFinD("ths_adjustment_nvg_ratio_fund",F$1,$A$4,$A693,101)</f>
        <v>63.965623081644999</v>
      </c>
      <c r="G693" s="12">
        <f>[1]!thsiFinD("ths_adjustment_nvg_ratio_fund",G$1,$A$4,$A693,101)</f>
        <v>45.629965947786999</v>
      </c>
      <c r="H693" s="12">
        <f>[1]!thsiFinD("ths_adjustment_nvg_ratio_fund",H$1,$A$4,$A693,101)</f>
        <v>60.076923076923002</v>
      </c>
      <c r="I693" s="12">
        <f>[1]!thsiFinD("ths_adjustment_nvg_ratio_fund",I$1,$A$4,$A693,101)</f>
        <v>78.45703125</v>
      </c>
      <c r="J693" s="32">
        <f t="shared" si="170"/>
        <v>0.41474354249192552</v>
      </c>
      <c r="K693" s="45">
        <f t="shared" si="171"/>
        <v>0.20916322659296349</v>
      </c>
      <c r="L693" s="45">
        <f t="shared" si="172"/>
        <v>0.62032385839088755</v>
      </c>
      <c r="M693" s="32">
        <f>[1]!thsiFinD("ths_int_chg_ratio_index",M$1,$A$4,$A693,101)/100</f>
        <v>0.20573294736316999</v>
      </c>
      <c r="N693" s="32">
        <f>[1]!thsiFinD("ths_int_chg_ratio_index",N$1,$A$4,$A693,101)/100</f>
        <v>-5.0988107672174994E-2</v>
      </c>
      <c r="O693" s="33">
        <f t="shared" si="165"/>
        <v>1.4147435424919255</v>
      </c>
      <c r="P693" s="33">
        <f t="shared" si="166"/>
        <v>1.2091632265929635</v>
      </c>
      <c r="Q693" s="33">
        <f t="shared" si="167"/>
        <v>1.6203238583908877</v>
      </c>
      <c r="R693" s="33">
        <f t="shared" si="168"/>
        <v>1.2057329473631699</v>
      </c>
      <c r="S693" s="33">
        <f t="shared" si="169"/>
        <v>0.94901189232782501</v>
      </c>
      <c r="T693" s="32">
        <f t="shared" si="177"/>
        <v>-8.7491315133501057E-3</v>
      </c>
      <c r="U693" s="32">
        <f t="shared" si="178"/>
        <v>-1.3798191943867444E-2</v>
      </c>
      <c r="V693" s="32">
        <f t="shared" si="179"/>
        <v>-4.9474661305746181E-3</v>
      </c>
      <c r="W693" s="32">
        <f t="shared" si="180"/>
        <v>-7.5697443904679806E-3</v>
      </c>
      <c r="X693" s="32">
        <f t="shared" si="180"/>
        <v>-7.4667378254849037E-3</v>
      </c>
      <c r="Y693" s="34">
        <f>MAX(O$4:O693)</f>
        <v>1.9141735637114377</v>
      </c>
      <c r="Z693" s="34">
        <f>MAX(P$4:P693)</f>
        <v>1.8284662292802096</v>
      </c>
      <c r="AA693" s="34">
        <f>MAX(Q$4:Q693)</f>
        <v>2.0782292813837224</v>
      </c>
      <c r="AB693" s="34">
        <f>MAX(R$4:R693)</f>
        <v>1.9075656212819299</v>
      </c>
      <c r="AC693" s="34">
        <f>MAX(S$4:S693)</f>
        <v>1.35899867745307</v>
      </c>
      <c r="AD693" s="35">
        <f t="shared" si="173"/>
        <v>-0.26091156553805661</v>
      </c>
      <c r="AE693" s="35">
        <f t="shared" si="174"/>
        <v>-0.33870081534458518</v>
      </c>
      <c r="AF693" s="35">
        <f t="shared" si="175"/>
        <v>-0.22033441020903777</v>
      </c>
      <c r="AG693" s="35">
        <f t="shared" si="176"/>
        <v>-0.36792059265940824</v>
      </c>
      <c r="AH693" s="35">
        <f t="shared" si="176"/>
        <v>-0.30168299051888003</v>
      </c>
    </row>
    <row r="694" spans="1:34">
      <c r="A694" s="28">
        <v>44875</v>
      </c>
      <c r="B694" s="12">
        <f>[1]!thsiFinD("ths_int_chg_ratio_index",B$1,$A$4,$A694,101)</f>
        <v>-26.988666061418002</v>
      </c>
      <c r="C694" s="12">
        <f>[1]!thsiFinD("ths_int_chg_ratio_index",C$1,$A$4,$A694,101)</f>
        <v>48.099814672320001</v>
      </c>
      <c r="D694" s="12">
        <f>[1]!thsiFinD("ths_int_chg_ratio_index",D$1,$A$4,$A694,101)</f>
        <v>0.32759864096479002</v>
      </c>
      <c r="E694" s="12">
        <f>[1]!thsiFinD("ths_int_chg_ratio_index",E$1,$A$4,$A694,101)</f>
        <v>52.144685470809002</v>
      </c>
      <c r="F694" s="12">
        <f>[1]!thsiFinD("ths_adjustment_nvg_ratio_fund",F$1,$A$4,$A694,101)</f>
        <v>60.405156537753001</v>
      </c>
      <c r="G694" s="12">
        <f>[1]!thsiFinD("ths_adjustment_nvg_ratio_fund",G$1,$A$4,$A694,101)</f>
        <v>43.303064699205002</v>
      </c>
      <c r="H694" s="12">
        <f>[1]!thsiFinD("ths_adjustment_nvg_ratio_fund",H$1,$A$4,$A694,101)</f>
        <v>59.615384615384997</v>
      </c>
      <c r="I694" s="12">
        <f>[1]!thsiFinD("ths_adjustment_nvg_ratio_fund",I$1,$A$4,$A694,101)</f>
        <v>73.7109375</v>
      </c>
      <c r="J694" s="32">
        <f t="shared" si="170"/>
        <v>0.38827247009377347</v>
      </c>
      <c r="K694" s="45">
        <f t="shared" si="171"/>
        <v>0.18395858180668948</v>
      </c>
      <c r="L694" s="45">
        <f t="shared" si="172"/>
        <v>0.59258635838085749</v>
      </c>
      <c r="M694" s="32">
        <f>[1]!thsiFinD("ths_int_chg_ratio_index",M$1,$A$4,$A694,101)/100</f>
        <v>0.17898007287289</v>
      </c>
      <c r="N694" s="32">
        <f>[1]!thsiFinD("ths_int_chg_ratio_index",N$1,$A$4,$A694,101)/100</f>
        <v>-5.7636495339762998E-2</v>
      </c>
      <c r="O694" s="33">
        <f t="shared" si="165"/>
        <v>1.3882724700937734</v>
      </c>
      <c r="P694" s="33">
        <f t="shared" si="166"/>
        <v>1.1839585818066896</v>
      </c>
      <c r="Q694" s="33">
        <f t="shared" si="167"/>
        <v>1.5925863583808575</v>
      </c>
      <c r="R694" s="33">
        <f t="shared" si="168"/>
        <v>1.1789800728728901</v>
      </c>
      <c r="S694" s="33">
        <f t="shared" si="169"/>
        <v>0.94236350466023699</v>
      </c>
      <c r="T694" s="32">
        <f t="shared" si="177"/>
        <v>-1.8710862854709354E-2</v>
      </c>
      <c r="U694" s="32">
        <f t="shared" si="178"/>
        <v>-2.084470006360728E-2</v>
      </c>
      <c r="V694" s="32">
        <f t="shared" si="179"/>
        <v>-1.7118491384540691E-2</v>
      </c>
      <c r="W694" s="32">
        <f t="shared" si="180"/>
        <v>-2.2188059593781562E-2</v>
      </c>
      <c r="X694" s="32">
        <f t="shared" si="180"/>
        <v>-7.0055894149864129E-3</v>
      </c>
      <c r="Y694" s="34">
        <f>MAX(O$4:O694)</f>
        <v>1.9141735637114377</v>
      </c>
      <c r="Z694" s="34">
        <f>MAX(P$4:P694)</f>
        <v>1.8284662292802096</v>
      </c>
      <c r="AA694" s="34">
        <f>MAX(Q$4:Q694)</f>
        <v>2.0782292813837224</v>
      </c>
      <c r="AB694" s="34">
        <f>MAX(R$4:R694)</f>
        <v>1.9075656212819299</v>
      </c>
      <c r="AC694" s="34">
        <f>MAX(S$4:S694)</f>
        <v>1.35899867745307</v>
      </c>
      <c r="AD694" s="35">
        <f t="shared" si="173"/>
        <v>-0.27474054787277591</v>
      </c>
      <c r="AE694" s="35">
        <f t="shared" si="174"/>
        <v>-0.35248539850103533</v>
      </c>
      <c r="AF694" s="35">
        <f t="shared" si="175"/>
        <v>-0.23368110889069715</v>
      </c>
      <c r="AG694" s="35">
        <f t="shared" si="176"/>
        <v>-0.38194520821748335</v>
      </c>
      <c r="AH694" s="35">
        <f t="shared" si="176"/>
        <v>-0.30657511276880589</v>
      </c>
    </row>
    <row r="695" spans="1:34">
      <c r="A695" s="28">
        <v>44876</v>
      </c>
      <c r="B695" s="12">
        <f>[1]!thsiFinD("ths_int_chg_ratio_index",B$1,$A$4,$A695,101)</f>
        <v>-25.769916160253</v>
      </c>
      <c r="C695" s="12">
        <f>[1]!thsiFinD("ths_int_chg_ratio_index",C$1,$A$4,$A695,101)</f>
        <v>50.138392791440999</v>
      </c>
      <c r="D695" s="12">
        <f>[1]!thsiFinD("ths_int_chg_ratio_index",D$1,$A$4,$A695,101)</f>
        <v>0.34730006195798002</v>
      </c>
      <c r="E695" s="12">
        <f>[1]!thsiFinD("ths_int_chg_ratio_index",E$1,$A$4,$A695,101)</f>
        <v>56.040245184977003</v>
      </c>
      <c r="F695" s="12">
        <f>[1]!thsiFinD("ths_adjustment_nvg_ratio_fund",F$1,$A$4,$A695,101)</f>
        <v>61.325966850828998</v>
      </c>
      <c r="G695" s="12">
        <f>[1]!thsiFinD("ths_adjustment_nvg_ratio_fund",G$1,$A$4,$A695,101)</f>
        <v>42.962542565267</v>
      </c>
      <c r="H695" s="12">
        <f>[1]!thsiFinD("ths_adjustment_nvg_ratio_fund",H$1,$A$4,$A695,101)</f>
        <v>59</v>
      </c>
      <c r="I695" s="12">
        <f>[1]!thsiFinD("ths_adjustment_nvg_ratio_fund",I$1,$A$4,$A695,101)</f>
        <v>75.01953125</v>
      </c>
      <c r="J695" s="32">
        <f t="shared" si="170"/>
        <v>0.39883007818027372</v>
      </c>
      <c r="K695" s="45">
        <f t="shared" si="171"/>
        <v>0.20189005469530744</v>
      </c>
      <c r="L695" s="45">
        <f t="shared" si="172"/>
        <v>0.59577010166524003</v>
      </c>
      <c r="M695" s="32">
        <f>[1]!thsiFinD("ths_int_chg_ratio_index",M$1,$A$4,$A695,101)/100</f>
        <v>0.19363315432842998</v>
      </c>
      <c r="N695" s="32">
        <f>[1]!thsiFinD("ths_int_chg_ratio_index",N$1,$A$4,$A695,101)/100</f>
        <v>-3.6317954534446001E-2</v>
      </c>
      <c r="O695" s="33">
        <f t="shared" si="165"/>
        <v>1.3988300781802736</v>
      </c>
      <c r="P695" s="33">
        <f t="shared" si="166"/>
        <v>1.2018900546953075</v>
      </c>
      <c r="Q695" s="33">
        <f t="shared" si="167"/>
        <v>1.5957701016652401</v>
      </c>
      <c r="R695" s="33">
        <f t="shared" si="168"/>
        <v>1.19363315432843</v>
      </c>
      <c r="S695" s="33">
        <f t="shared" si="169"/>
        <v>0.96368204546555403</v>
      </c>
      <c r="T695" s="32">
        <f t="shared" si="177"/>
        <v>7.6048530198016273E-3</v>
      </c>
      <c r="U695" s="32">
        <f t="shared" si="178"/>
        <v>1.5145354883322915E-2</v>
      </c>
      <c r="V695" s="32">
        <f t="shared" si="179"/>
        <v>1.9991024459229401E-3</v>
      </c>
      <c r="W695" s="32">
        <f t="shared" si="180"/>
        <v>1.242860824596792E-2</v>
      </c>
      <c r="X695" s="32">
        <f t="shared" si="180"/>
        <v>2.2622417676290807E-2</v>
      </c>
      <c r="Y695" s="34">
        <f>MAX(O$4:O695)</f>
        <v>1.9141735637114377</v>
      </c>
      <c r="Z695" s="34">
        <f>MAX(P$4:P695)</f>
        <v>1.8284662292802096</v>
      </c>
      <c r="AA695" s="34">
        <f>MAX(Q$4:Q695)</f>
        <v>2.0782292813837224</v>
      </c>
      <c r="AB695" s="34">
        <f>MAX(R$4:R695)</f>
        <v>1.9075656212819299</v>
      </c>
      <c r="AC695" s="34">
        <f>MAX(S$4:S695)</f>
        <v>1.35899867745307</v>
      </c>
      <c r="AD695" s="35">
        <f t="shared" si="173"/>
        <v>-0.26922505633812643</v>
      </c>
      <c r="AE695" s="35">
        <f t="shared" si="174"/>
        <v>-0.34267856006920006</v>
      </c>
      <c r="AF695" s="35">
        <f t="shared" si="175"/>
        <v>-0.23214915892112364</v>
      </c>
      <c r="AG695" s="35">
        <f t="shared" si="176"/>
        <v>-0.37426364733587525</v>
      </c>
      <c r="AH695" s="35">
        <f t="shared" si="176"/>
        <v>-0.29088816534272699</v>
      </c>
    </row>
    <row r="696" spans="1:34">
      <c r="A696" s="28">
        <v>44879</v>
      </c>
      <c r="B696" s="12">
        <f>[1]!thsiFinD("ths_int_chg_ratio_index",B$1,$A$4,$A696,101)</f>
        <v>-25.751615289467001</v>
      </c>
      <c r="C696" s="12">
        <f>[1]!thsiFinD("ths_int_chg_ratio_index",C$1,$A$4,$A696,101)</f>
        <v>50.318918689759002</v>
      </c>
      <c r="D696" s="12">
        <f>[1]!thsiFinD("ths_int_chg_ratio_index",D$1,$A$4,$A696,101)</f>
        <v>0.31282012357469002</v>
      </c>
      <c r="E696" s="12">
        <f>[1]!thsiFinD("ths_int_chg_ratio_index",E$1,$A$4,$A696,101)</f>
        <v>53.755229293961001</v>
      </c>
      <c r="F696" s="12">
        <f>[1]!thsiFinD("ths_adjustment_nvg_ratio_fund",F$1,$A$4,$A696,101)</f>
        <v>59.729895641497997</v>
      </c>
      <c r="G696" s="12">
        <f>[1]!thsiFinD("ths_adjustment_nvg_ratio_fund",G$1,$A$4,$A696,101)</f>
        <v>40.919409761635002</v>
      </c>
      <c r="H696" s="12">
        <f>[1]!thsiFinD("ths_adjustment_nvg_ratio_fund",H$1,$A$4,$A696,101)</f>
        <v>57.230769230768999</v>
      </c>
      <c r="I696" s="12">
        <f>[1]!thsiFinD("ths_adjustment_nvg_ratio_fund",I$1,$A$4,$A696,101)</f>
        <v>74.658203125</v>
      </c>
      <c r="J696" s="32">
        <f t="shared" si="170"/>
        <v>0.38896703822091205</v>
      </c>
      <c r="K696" s="45">
        <f t="shared" si="171"/>
        <v>0.19658838204456924</v>
      </c>
      <c r="L696" s="45">
        <f t="shared" si="172"/>
        <v>0.58134569439725492</v>
      </c>
      <c r="M696" s="32">
        <f>[1]!thsiFinD("ths_int_chg_ratio_index",M$1,$A$4,$A696,101)/100</f>
        <v>0.19302662979029001</v>
      </c>
      <c r="N696" s="32">
        <f>[1]!thsiFinD("ths_int_chg_ratio_index",N$1,$A$4,$A696,101)/100</f>
        <v>-3.5642712367495999E-2</v>
      </c>
      <c r="O696" s="33">
        <f t="shared" si="165"/>
        <v>1.3889670382209121</v>
      </c>
      <c r="P696" s="33">
        <f t="shared" si="166"/>
        <v>1.1965883820445693</v>
      </c>
      <c r="Q696" s="33">
        <f t="shared" si="167"/>
        <v>1.581345694397255</v>
      </c>
      <c r="R696" s="33">
        <f t="shared" si="168"/>
        <v>1.1930266297902901</v>
      </c>
      <c r="S696" s="33">
        <f t="shared" si="169"/>
        <v>0.96435728763250395</v>
      </c>
      <c r="T696" s="32">
        <f t="shared" si="177"/>
        <v>-7.050920703815744E-3</v>
      </c>
      <c r="U696" s="32">
        <f t="shared" si="178"/>
        <v>-4.41111283850526E-3</v>
      </c>
      <c r="V696" s="32">
        <f t="shared" si="179"/>
        <v>-9.0391512241849714E-3</v>
      </c>
      <c r="W696" s="32">
        <f t="shared" si="180"/>
        <v>-5.0813311940989259E-4</v>
      </c>
      <c r="X696" s="32">
        <f t="shared" si="180"/>
        <v>7.0068978676851579E-4</v>
      </c>
      <c r="Y696" s="34">
        <f>MAX(O$4:O696)</f>
        <v>1.9141735637114377</v>
      </c>
      <c r="Z696" s="34">
        <f>MAX(P$4:P696)</f>
        <v>1.8284662292802096</v>
      </c>
      <c r="AA696" s="34">
        <f>MAX(Q$4:Q696)</f>
        <v>2.0782292813837224</v>
      </c>
      <c r="AB696" s="34">
        <f>MAX(R$4:R696)</f>
        <v>1.9075656212819299</v>
      </c>
      <c r="AC696" s="34">
        <f>MAX(S$4:S696)</f>
        <v>1.35899867745307</v>
      </c>
      <c r="AD696" s="35">
        <f t="shared" si="173"/>
        <v>-0.27437769251822175</v>
      </c>
      <c r="AE696" s="35">
        <f t="shared" si="174"/>
        <v>-0.34557807911190364</v>
      </c>
      <c r="AF696" s="35">
        <f t="shared" si="175"/>
        <v>-0.23908987879125321</v>
      </c>
      <c r="AG696" s="35">
        <f t="shared" si="176"/>
        <v>-0.37458160470068258</v>
      </c>
      <c r="AH696" s="35">
        <f t="shared" si="176"/>
        <v>-0.29039129792250595</v>
      </c>
    </row>
    <row r="697" spans="1:34">
      <c r="A697" s="28">
        <v>44880</v>
      </c>
      <c r="B697" s="12">
        <f>[1]!thsiFinD("ths_int_chg_ratio_index",B$1,$A$4,$A697,101)</f>
        <v>-23.655587679593001</v>
      </c>
      <c r="C697" s="12">
        <f>[1]!thsiFinD("ths_int_chg_ratio_index",C$1,$A$4,$A697,101)</f>
        <v>59.025985194434</v>
      </c>
      <c r="D697" s="12">
        <f>[1]!thsiFinD("ths_int_chg_ratio_index",D$1,$A$4,$A697,101)</f>
        <v>3.169624233395</v>
      </c>
      <c r="E697" s="12">
        <f>[1]!thsiFinD("ths_int_chg_ratio_index",E$1,$A$4,$A697,101)</f>
        <v>57.726773399582001</v>
      </c>
      <c r="F697" s="12">
        <f>[1]!thsiFinD("ths_adjustment_nvg_ratio_fund",F$1,$A$4,$A697,101)</f>
        <v>62.79926335175</v>
      </c>
      <c r="G697" s="12">
        <f>[1]!thsiFinD("ths_adjustment_nvg_ratio_fund",G$1,$A$4,$A697,101)</f>
        <v>45.005675368898999</v>
      </c>
      <c r="H697" s="12">
        <f>[1]!thsiFinD("ths_adjustment_nvg_ratio_fund",H$1,$A$4,$A697,101)</f>
        <v>58.538461538462002</v>
      </c>
      <c r="I697" s="12">
        <f>[1]!thsiFinD("ths_adjustment_nvg_ratio_fund",I$1,$A$4,$A697,101)</f>
        <v>84.658203125</v>
      </c>
      <c r="J697" s="32">
        <f t="shared" si="170"/>
        <v>0.43408549816491127</v>
      </c>
      <c r="K697" s="45">
        <f t="shared" si="171"/>
        <v>0.24066698786954499</v>
      </c>
      <c r="L697" s="45">
        <f t="shared" si="172"/>
        <v>0.62750400846027754</v>
      </c>
      <c r="M697" s="32">
        <f>[1]!thsiFinD("ths_int_chg_ratio_index",M$1,$A$4,$A697,101)/100</f>
        <v>0.2282136561874</v>
      </c>
      <c r="N697" s="32">
        <f>[1]!thsiFinD("ths_int_chg_ratio_index",N$1,$A$4,$A697,101)/100</f>
        <v>-1.7737532462258999E-2</v>
      </c>
      <c r="O697" s="33">
        <f t="shared" si="165"/>
        <v>1.4340854981649112</v>
      </c>
      <c r="P697" s="33">
        <f t="shared" si="166"/>
        <v>1.2406669878695449</v>
      </c>
      <c r="Q697" s="33">
        <f t="shared" si="167"/>
        <v>1.6275040084602774</v>
      </c>
      <c r="R697" s="33">
        <f t="shared" si="168"/>
        <v>1.2282136561874</v>
      </c>
      <c r="S697" s="33">
        <f t="shared" si="169"/>
        <v>0.98226246753774105</v>
      </c>
      <c r="T697" s="32">
        <f t="shared" si="177"/>
        <v>3.2483463395783785E-2</v>
      </c>
      <c r="U697" s="32">
        <f t="shared" si="178"/>
        <v>3.6836899376927024E-2</v>
      </c>
      <c r="V697" s="32">
        <f t="shared" si="179"/>
        <v>2.9189262174970532E-2</v>
      </c>
      <c r="W697" s="32">
        <f t="shared" si="180"/>
        <v>2.9493915322992503E-2</v>
      </c>
      <c r="X697" s="32">
        <f t="shared" si="180"/>
        <v>1.8566956598828899E-2</v>
      </c>
      <c r="Y697" s="34">
        <f>MAX(O$4:O697)</f>
        <v>1.9141735637114377</v>
      </c>
      <c r="Z697" s="34">
        <f>MAX(P$4:P697)</f>
        <v>1.8284662292802096</v>
      </c>
      <c r="AA697" s="34">
        <f>MAX(Q$4:Q697)</f>
        <v>2.0782292813837224</v>
      </c>
      <c r="AB697" s="34">
        <f>MAX(R$4:R697)</f>
        <v>1.9075656212819299</v>
      </c>
      <c r="AC697" s="34">
        <f>MAX(S$4:S697)</f>
        <v>1.35899867745307</v>
      </c>
      <c r="AD697" s="35">
        <f t="shared" si="173"/>
        <v>-0.2508069668539733</v>
      </c>
      <c r="AE697" s="35">
        <f t="shared" si="174"/>
        <v>-0.32147120466209356</v>
      </c>
      <c r="AF697" s="35">
        <f t="shared" si="175"/>
        <v>-0.21687947377170247</v>
      </c>
      <c r="AG697" s="35">
        <f t="shared" si="176"/>
        <v>-0.35613556750828268</v>
      </c>
      <c r="AH697" s="35">
        <f t="shared" si="176"/>
        <v>-0.27721602394888178</v>
      </c>
    </row>
    <row r="698" spans="1:34">
      <c r="A698" s="28">
        <v>44881</v>
      </c>
      <c r="B698" s="12">
        <f>[1]!thsiFinD("ths_int_chg_ratio_index",B$1,$A$4,$A698,101)</f>
        <v>-24.003390330698998</v>
      </c>
      <c r="C698" s="12">
        <f>[1]!thsiFinD("ths_int_chg_ratio_index",C$1,$A$4,$A698,101)</f>
        <v>56.193584283896001</v>
      </c>
      <c r="D698" s="12">
        <f>[1]!thsiFinD("ths_int_chg_ratio_index",D$1,$A$4,$A698,101)</f>
        <v>1.6444067087212</v>
      </c>
      <c r="E698" s="12">
        <f>[1]!thsiFinD("ths_int_chg_ratio_index",E$1,$A$4,$A698,101)</f>
        <v>55.658885509347002</v>
      </c>
      <c r="F698" s="12">
        <f>[1]!thsiFinD("ths_adjustment_nvg_ratio_fund",F$1,$A$4,$A698,101)</f>
        <v>62.185389809698997</v>
      </c>
      <c r="G698" s="12">
        <f>[1]!thsiFinD("ths_adjustment_nvg_ratio_fund",G$1,$A$4,$A698,101)</f>
        <v>43.076049943245998</v>
      </c>
      <c r="H698" s="12">
        <f>[1]!thsiFinD("ths_adjustment_nvg_ratio_fund",H$1,$A$4,$A698,101)</f>
        <v>58.461538461537998</v>
      </c>
      <c r="I698" s="12">
        <f>[1]!thsiFinD("ths_adjustment_nvg_ratio_fund",I$1,$A$4,$A698,101)</f>
        <v>83.466796875</v>
      </c>
      <c r="J698" s="32">
        <f t="shared" si="170"/>
        <v>0.42085407657593527</v>
      </c>
      <c r="K698" s="45">
        <f t="shared" si="171"/>
        <v>0.223733715428163</v>
      </c>
      <c r="L698" s="45">
        <f t="shared" si="172"/>
        <v>0.61797443772370753</v>
      </c>
      <c r="M698" s="32">
        <f>[1]!thsiFinD("ths_int_chg_ratio_index",M$1,$A$4,$A698,101)/100</f>
        <v>0.21603907410177001</v>
      </c>
      <c r="N698" s="32">
        <f>[1]!thsiFinD("ths_int_chg_ratio_index",N$1,$A$4,$A698,101)/100</f>
        <v>-2.5004573511606999E-2</v>
      </c>
      <c r="O698" s="33">
        <f t="shared" si="165"/>
        <v>1.4208540765759352</v>
      </c>
      <c r="P698" s="33">
        <f t="shared" si="166"/>
        <v>1.2237337154281631</v>
      </c>
      <c r="Q698" s="33">
        <f t="shared" si="167"/>
        <v>1.6179744377237075</v>
      </c>
      <c r="R698" s="33">
        <f t="shared" si="168"/>
        <v>1.2160390741017699</v>
      </c>
      <c r="S698" s="33">
        <f t="shared" si="169"/>
        <v>0.97499542648839299</v>
      </c>
      <c r="T698" s="32">
        <f t="shared" si="177"/>
        <v>-9.2263826709824137E-3</v>
      </c>
      <c r="U698" s="32">
        <f t="shared" si="178"/>
        <v>-1.3648523420824898E-2</v>
      </c>
      <c r="V698" s="32">
        <f t="shared" si="179"/>
        <v>-5.8553285810862832E-3</v>
      </c>
      <c r="W698" s="32">
        <f t="shared" si="180"/>
        <v>-9.9124301576504203E-3</v>
      </c>
      <c r="X698" s="32">
        <f t="shared" si="180"/>
        <v>-7.3982680693933656E-3</v>
      </c>
      <c r="Y698" s="34">
        <f>MAX(O$4:O698)</f>
        <v>1.9141735637114377</v>
      </c>
      <c r="Z698" s="34">
        <f>MAX(P$4:P698)</f>
        <v>1.8284662292802096</v>
      </c>
      <c r="AA698" s="34">
        <f>MAX(Q$4:Q698)</f>
        <v>2.0782292813837224</v>
      </c>
      <c r="AB698" s="34">
        <f>MAX(R$4:R698)</f>
        <v>1.9075656212819299</v>
      </c>
      <c r="AC698" s="34">
        <f>MAX(S$4:S698)</f>
        <v>1.35899867745307</v>
      </c>
      <c r="AD698" s="35">
        <f t="shared" si="173"/>
        <v>-0.25771930847221258</v>
      </c>
      <c r="AE698" s="35">
        <f t="shared" si="174"/>
        <v>-0.33073212081696712</v>
      </c>
      <c r="AF698" s="35">
        <f t="shared" si="175"/>
        <v>-0.22146490177136224</v>
      </c>
      <c r="AG698" s="35">
        <f t="shared" si="176"/>
        <v>-0.36251782872635208</v>
      </c>
      <c r="AH698" s="35">
        <f t="shared" si="176"/>
        <v>-0.28256337355996997</v>
      </c>
    </row>
    <row r="699" spans="1:34">
      <c r="A699" s="28">
        <v>44882</v>
      </c>
      <c r="B699" s="12">
        <f>[1]!thsiFinD("ths_int_chg_ratio_index",B$1,$A$4,$A699,101)</f>
        <v>-23.635346108429999</v>
      </c>
      <c r="C699" s="12">
        <f>[1]!thsiFinD("ths_int_chg_ratio_index",C$1,$A$4,$A699,101)</f>
        <v>58.84655320609</v>
      </c>
      <c r="D699" s="12">
        <f>[1]!thsiFinD("ths_int_chg_ratio_index",D$1,$A$4,$A699,101)</f>
        <v>2.1524758576688998</v>
      </c>
      <c r="E699" s="12">
        <f>[1]!thsiFinD("ths_int_chg_ratio_index",E$1,$A$4,$A699,101)</f>
        <v>54.031954299032002</v>
      </c>
      <c r="F699" s="12">
        <f>[1]!thsiFinD("ths_adjustment_nvg_ratio_fund",F$1,$A$4,$A699,101)</f>
        <v>62.185389809698997</v>
      </c>
      <c r="G699" s="12">
        <f>[1]!thsiFinD("ths_adjustment_nvg_ratio_fund",G$1,$A$4,$A699,101)</f>
        <v>45.459704880817</v>
      </c>
      <c r="H699" s="12">
        <f>[1]!thsiFinD("ths_adjustment_nvg_ratio_fund",H$1,$A$4,$A699,101)</f>
        <v>57.615384615384997</v>
      </c>
      <c r="I699" s="12">
        <f>[1]!thsiFinD("ths_adjustment_nvg_ratio_fund",I$1,$A$4,$A699,101)</f>
        <v>89.51171875</v>
      </c>
      <c r="J699" s="32">
        <f t="shared" si="170"/>
        <v>0.4327097941378274</v>
      </c>
      <c r="K699" s="45">
        <f t="shared" si="171"/>
        <v>0.22848909313590227</v>
      </c>
      <c r="L699" s="45">
        <f t="shared" si="172"/>
        <v>0.63693049513975253</v>
      </c>
      <c r="M699" s="32">
        <f>[1]!thsiFinD("ths_int_chg_ratio_index",M$1,$A$4,$A699,101)/100</f>
        <v>0.22179978628907002</v>
      </c>
      <c r="N699" s="32">
        <f>[1]!thsiFinD("ths_int_chg_ratio_index",N$1,$A$4,$A699,101)/100</f>
        <v>-2.7415780882512002E-2</v>
      </c>
      <c r="O699" s="33">
        <f t="shared" si="165"/>
        <v>1.4327097941378275</v>
      </c>
      <c r="P699" s="33">
        <f t="shared" si="166"/>
        <v>1.2284890931359023</v>
      </c>
      <c r="Q699" s="33">
        <f t="shared" si="167"/>
        <v>1.6369304951397525</v>
      </c>
      <c r="R699" s="33">
        <f t="shared" si="168"/>
        <v>1.2217997862890699</v>
      </c>
      <c r="S699" s="33">
        <f t="shared" si="169"/>
        <v>0.97258421911748805</v>
      </c>
      <c r="T699" s="32">
        <f t="shared" si="177"/>
        <v>8.3440782254451396E-3</v>
      </c>
      <c r="U699" s="32">
        <f t="shared" si="178"/>
        <v>3.8859579071703898E-3</v>
      </c>
      <c r="V699" s="32">
        <f t="shared" si="179"/>
        <v>1.1715918975032658E-2</v>
      </c>
      <c r="W699" s="32">
        <f t="shared" si="180"/>
        <v>4.7372755612768991E-3</v>
      </c>
      <c r="X699" s="32">
        <f t="shared" si="180"/>
        <v>-2.4730448014400608E-3</v>
      </c>
      <c r="Y699" s="34">
        <f>MAX(O$4:O699)</f>
        <v>1.9141735637114377</v>
      </c>
      <c r="Z699" s="34">
        <f>MAX(P$4:P699)</f>
        <v>1.8284662292802096</v>
      </c>
      <c r="AA699" s="34">
        <f>MAX(Q$4:Q699)</f>
        <v>2.0782292813837224</v>
      </c>
      <c r="AB699" s="34">
        <f>MAX(R$4:R699)</f>
        <v>1.9075656212819299</v>
      </c>
      <c r="AC699" s="34">
        <f>MAX(S$4:S699)</f>
        <v>1.35899867745307</v>
      </c>
      <c r="AD699" s="35">
        <f t="shared" si="173"/>
        <v>-0.25152566031686718</v>
      </c>
      <c r="AE699" s="35">
        <f t="shared" si="174"/>
        <v>-0.3281313740098406</v>
      </c>
      <c r="AF699" s="35">
        <f t="shared" si="175"/>
        <v>-0.21234364764129643</v>
      </c>
      <c r="AG699" s="35">
        <f t="shared" si="176"/>
        <v>-0.35949790001562765</v>
      </c>
      <c r="AH699" s="35">
        <f t="shared" si="176"/>
        <v>-0.28433762647935024</v>
      </c>
    </row>
    <row r="700" spans="1:34">
      <c r="A700" s="28">
        <v>44883</v>
      </c>
      <c r="B700" s="12">
        <f>[1]!thsiFinD("ths_int_chg_ratio_index",B$1,$A$4,$A700,101)</f>
        <v>-24.492756476595002</v>
      </c>
      <c r="C700" s="12">
        <f>[1]!thsiFinD("ths_int_chg_ratio_index",C$1,$A$4,$A700,101)</f>
        <v>55.107485441442002</v>
      </c>
      <c r="D700" s="12">
        <f>[1]!thsiFinD("ths_int_chg_ratio_index",D$1,$A$4,$A700,101)</f>
        <v>1.2031596019077</v>
      </c>
      <c r="E700" s="12">
        <f>[1]!thsiFinD("ths_int_chg_ratio_index",E$1,$A$4,$A700,101)</f>
        <v>54.658760473388</v>
      </c>
      <c r="F700" s="12">
        <f>[1]!thsiFinD("ths_adjustment_nvg_ratio_fund",F$1,$A$4,$A700,101)</f>
        <v>61.141804788214003</v>
      </c>
      <c r="G700" s="12">
        <f>[1]!thsiFinD("ths_adjustment_nvg_ratio_fund",G$1,$A$4,$A700,101)</f>
        <v>43.246311010215997</v>
      </c>
      <c r="H700" s="12">
        <f>[1]!thsiFinD("ths_adjustment_nvg_ratio_fund",H$1,$A$4,$A700,101)</f>
        <v>57.769230769231001</v>
      </c>
      <c r="I700" s="12">
        <f>[1]!thsiFinD("ths_adjustment_nvg_ratio_fund",I$1,$A$4,$A700,101)</f>
        <v>83.798828125</v>
      </c>
      <c r="J700" s="32">
        <f t="shared" si="170"/>
        <v>0.41554102966600459</v>
      </c>
      <c r="K700" s="45">
        <f t="shared" si="171"/>
        <v>0.21619162260035676</v>
      </c>
      <c r="L700" s="45">
        <f t="shared" si="172"/>
        <v>0.61489043673165245</v>
      </c>
      <c r="M700" s="32">
        <f>[1]!thsiFinD("ths_int_chg_ratio_index",M$1,$A$4,$A700,101)/100</f>
        <v>0.20887555395223001</v>
      </c>
      <c r="N700" s="32">
        <f>[1]!thsiFinD("ths_int_chg_ratio_index",N$1,$A$4,$A700,101)/100</f>
        <v>-3.1676568629264004E-2</v>
      </c>
      <c r="O700" s="33">
        <f t="shared" si="165"/>
        <v>1.4155410296660045</v>
      </c>
      <c r="P700" s="33">
        <f t="shared" si="166"/>
        <v>1.2161916226003568</v>
      </c>
      <c r="Q700" s="33">
        <f t="shared" si="167"/>
        <v>1.6148904367316526</v>
      </c>
      <c r="R700" s="33">
        <f t="shared" si="168"/>
        <v>1.20887555395223</v>
      </c>
      <c r="S700" s="33">
        <f t="shared" si="169"/>
        <v>0.96832343137073595</v>
      </c>
      <c r="T700" s="32">
        <f t="shared" si="177"/>
        <v>-1.198342088682014E-2</v>
      </c>
      <c r="U700" s="32">
        <f t="shared" si="178"/>
        <v>-1.0010239898959328E-2</v>
      </c>
      <c r="V700" s="32">
        <f t="shared" si="179"/>
        <v>-1.3464260378519222E-2</v>
      </c>
      <c r="W700" s="32">
        <f t="shared" si="180"/>
        <v>-1.0578027989425531E-2</v>
      </c>
      <c r="X700" s="32">
        <f t="shared" si="180"/>
        <v>-4.3808933591563681E-3</v>
      </c>
      <c r="Y700" s="34">
        <f>MAX(O$4:O700)</f>
        <v>1.9141735637114377</v>
      </c>
      <c r="Z700" s="34">
        <f>MAX(P$4:P700)</f>
        <v>1.8284662292802096</v>
      </c>
      <c r="AA700" s="34">
        <f>MAX(Q$4:Q700)</f>
        <v>2.0782292813837224</v>
      </c>
      <c r="AB700" s="34">
        <f>MAX(R$4:R700)</f>
        <v>1.9075656212819299</v>
      </c>
      <c r="AC700" s="34">
        <f>MAX(S$4:S700)</f>
        <v>1.35899867745307</v>
      </c>
      <c r="AD700" s="35">
        <f t="shared" si="173"/>
        <v>-0.26049494335227497</v>
      </c>
      <c r="AE700" s="35">
        <f t="shared" si="174"/>
        <v>-0.33485694013658629</v>
      </c>
      <c r="AF700" s="35">
        <f t="shared" si="175"/>
        <v>-0.22294885785824869</v>
      </c>
      <c r="AG700" s="35">
        <f t="shared" si="176"/>
        <v>-0.36627314915654818</v>
      </c>
      <c r="AH700" s="35">
        <f t="shared" si="176"/>
        <v>-0.28747286701890495</v>
      </c>
    </row>
    <row r="701" spans="1:34">
      <c r="A701" s="28">
        <v>44886</v>
      </c>
      <c r="B701" s="12">
        <f>[1]!thsiFinD("ths_int_chg_ratio_index",B$1,$A$4,$A701,101)</f>
        <v>-24.733093672292</v>
      </c>
      <c r="C701" s="12">
        <f>[1]!thsiFinD("ths_int_chg_ratio_index",C$1,$A$4,$A701,101)</f>
        <v>54.464323488070001</v>
      </c>
      <c r="D701" s="12">
        <f>[1]!thsiFinD("ths_int_chg_ratio_index",D$1,$A$4,$A701,101)</f>
        <v>1.2502213835634</v>
      </c>
      <c r="E701" s="12">
        <f>[1]!thsiFinD("ths_int_chg_ratio_index",E$1,$A$4,$A701,101)</f>
        <v>54.410672736396997</v>
      </c>
      <c r="F701" s="12">
        <f>[1]!thsiFinD("ths_adjustment_nvg_ratio_fund",F$1,$A$4,$A701,101)</f>
        <v>60.159607120933003</v>
      </c>
      <c r="G701" s="12">
        <f>[1]!thsiFinD("ths_adjustment_nvg_ratio_fund",G$1,$A$4,$A701,101)</f>
        <v>43.984108967083003</v>
      </c>
      <c r="H701" s="12">
        <f>[1]!thsiFinD("ths_adjustment_nvg_ratio_fund",H$1,$A$4,$A701,101)</f>
        <v>58.384615384615003</v>
      </c>
      <c r="I701" s="12">
        <f>[1]!thsiFinD("ths_adjustment_nvg_ratio_fund",I$1,$A$4,$A701,101)</f>
        <v>81.171875</v>
      </c>
      <c r="J701" s="32">
        <f t="shared" si="170"/>
        <v>0.41136541301046176</v>
      </c>
      <c r="K701" s="45">
        <f t="shared" si="171"/>
        <v>0.21348030983934599</v>
      </c>
      <c r="L701" s="45">
        <f t="shared" si="172"/>
        <v>0.60925051618157755</v>
      </c>
      <c r="M701" s="32">
        <f>[1]!thsiFinD("ths_int_chg_ratio_index",M$1,$A$4,$A701,101)/100</f>
        <v>0.20898436468900999</v>
      </c>
      <c r="N701" s="32">
        <f>[1]!thsiFinD("ths_int_chg_ratio_index",N$1,$A$4,$A701,101)/100</f>
        <v>-3.7853337023618996E-2</v>
      </c>
      <c r="O701" s="33">
        <f t="shared" si="165"/>
        <v>1.4113654130104618</v>
      </c>
      <c r="P701" s="33">
        <f t="shared" si="166"/>
        <v>1.2134803098393461</v>
      </c>
      <c r="Q701" s="33">
        <f t="shared" si="167"/>
        <v>1.6092505161815776</v>
      </c>
      <c r="R701" s="33">
        <f t="shared" si="168"/>
        <v>1.2089843646890099</v>
      </c>
      <c r="S701" s="33">
        <f t="shared" si="169"/>
        <v>0.96214666297638096</v>
      </c>
      <c r="T701" s="32">
        <f t="shared" si="177"/>
        <v>-2.9498379545578324E-3</v>
      </c>
      <c r="U701" s="32">
        <f t="shared" si="178"/>
        <v>-2.2293466840477283E-3</v>
      </c>
      <c r="V701" s="32">
        <f t="shared" si="179"/>
        <v>-3.4924477981859159E-3</v>
      </c>
      <c r="W701" s="32">
        <f t="shared" si="180"/>
        <v>9.0009874402774415E-5</v>
      </c>
      <c r="X701" s="32">
        <f t="shared" si="180"/>
        <v>-6.3788277699852181E-3</v>
      </c>
      <c r="Y701" s="34">
        <f>MAX(O$4:O701)</f>
        <v>1.9141735637114377</v>
      </c>
      <c r="Z701" s="34">
        <f>MAX(P$4:P701)</f>
        <v>1.8284662292802096</v>
      </c>
      <c r="AA701" s="34">
        <f>MAX(Q$4:Q701)</f>
        <v>2.0782292813837224</v>
      </c>
      <c r="AB701" s="34">
        <f>MAX(R$4:R701)</f>
        <v>1.9075656212819299</v>
      </c>
      <c r="AC701" s="34">
        <f>MAX(S$4:S701)</f>
        <v>1.35899867745307</v>
      </c>
      <c r="AD701" s="35">
        <f t="shared" si="173"/>
        <v>-0.26267636343596179</v>
      </c>
      <c r="AE701" s="35">
        <f t="shared" si="174"/>
        <v>-0.33633977461151021</v>
      </c>
      <c r="AF701" s="35">
        <f t="shared" si="175"/>
        <v>-0.22566266840869953</v>
      </c>
      <c r="AG701" s="35">
        <f t="shared" si="176"/>
        <v>-0.36621610748229805</v>
      </c>
      <c r="AH701" s="35">
        <f t="shared" si="176"/>
        <v>-0.29201795488163262</v>
      </c>
    </row>
    <row r="702" spans="1:34">
      <c r="A702" s="28">
        <v>44887</v>
      </c>
      <c r="B702" s="12">
        <f>[1]!thsiFinD("ths_int_chg_ratio_index",B$1,$A$4,$A702,101)</f>
        <v>-25.380308968442002</v>
      </c>
      <c r="C702" s="12">
        <f>[1]!thsiFinD("ths_int_chg_ratio_index",C$1,$A$4,$A702,101)</f>
        <v>53.005144232470002</v>
      </c>
      <c r="D702" s="12">
        <f>[1]!thsiFinD("ths_int_chg_ratio_index",D$1,$A$4,$A702,101)</f>
        <v>-0.18651136180653999</v>
      </c>
      <c r="E702" s="12">
        <f>[1]!thsiFinD("ths_int_chg_ratio_index",E$1,$A$4,$A702,101)</f>
        <v>51.501056039920002</v>
      </c>
      <c r="F702" s="12">
        <f>[1]!thsiFinD("ths_adjustment_nvg_ratio_fund",F$1,$A$4,$A702,101)</f>
        <v>57.765500306937</v>
      </c>
      <c r="G702" s="12">
        <f>[1]!thsiFinD("ths_adjustment_nvg_ratio_fund",G$1,$A$4,$A702,101)</f>
        <v>41.713961407490999</v>
      </c>
      <c r="H702" s="12">
        <f>[1]!thsiFinD("ths_adjustment_nvg_ratio_fund",H$1,$A$4,$A702,101)</f>
        <v>56.615384615384997</v>
      </c>
      <c r="I702" s="12">
        <f>[1]!thsiFinD("ths_adjustment_nvg_ratio_fund",I$1,$A$4,$A702,101)</f>
        <v>79.08203125</v>
      </c>
      <c r="J702" s="32">
        <f t="shared" si="170"/>
        <v>0.392645321902443</v>
      </c>
      <c r="K702" s="45">
        <f t="shared" si="171"/>
        <v>0.19734844985535363</v>
      </c>
      <c r="L702" s="45">
        <f t="shared" si="172"/>
        <v>0.5879421939495324</v>
      </c>
      <c r="M702" s="32">
        <f>[1]!thsiFinD("ths_int_chg_ratio_index",M$1,$A$4,$A702,101)/100</f>
        <v>0.18990034969991998</v>
      </c>
      <c r="N702" s="32">
        <f>[1]!thsiFinD("ths_int_chg_ratio_index",N$1,$A$4,$A702,101)/100</f>
        <v>-4.0405797556742E-2</v>
      </c>
      <c r="O702" s="33">
        <f t="shared" si="165"/>
        <v>1.3926453219024431</v>
      </c>
      <c r="P702" s="33">
        <f t="shared" si="166"/>
        <v>1.1973484498553537</v>
      </c>
      <c r="Q702" s="33">
        <f t="shared" si="167"/>
        <v>1.5879421939495324</v>
      </c>
      <c r="R702" s="33">
        <f t="shared" si="168"/>
        <v>1.1899003496999199</v>
      </c>
      <c r="S702" s="33">
        <f t="shared" si="169"/>
        <v>0.95959420244325799</v>
      </c>
      <c r="T702" s="32">
        <f t="shared" si="177"/>
        <v>-1.3263815972426651E-2</v>
      </c>
      <c r="U702" s="32">
        <f t="shared" si="178"/>
        <v>-1.329387865067877E-2</v>
      </c>
      <c r="V702" s="32">
        <f t="shared" si="179"/>
        <v>-1.3241146743644072E-2</v>
      </c>
      <c r="W702" s="32">
        <f t="shared" si="180"/>
        <v>-1.5785162775036499E-2</v>
      </c>
      <c r="X702" s="32">
        <f t="shared" si="180"/>
        <v>-2.6528809290123911E-3</v>
      </c>
      <c r="Y702" s="34">
        <f>MAX(O$4:O702)</f>
        <v>1.9141735637114377</v>
      </c>
      <c r="Z702" s="34">
        <f>MAX(P$4:P702)</f>
        <v>1.8284662292802096</v>
      </c>
      <c r="AA702" s="34">
        <f>MAX(Q$4:Q702)</f>
        <v>2.0782292813837224</v>
      </c>
      <c r="AB702" s="34">
        <f>MAX(R$4:R702)</f>
        <v>1.9075656212819299</v>
      </c>
      <c r="AC702" s="34">
        <f>MAX(S$4:S702)</f>
        <v>1.35899867745307</v>
      </c>
      <c r="AD702" s="35">
        <f t="shared" si="173"/>
        <v>-0.27245608846346769</v>
      </c>
      <c r="AE702" s="35">
        <f t="shared" si="174"/>
        <v>-0.34516239311310692</v>
      </c>
      <c r="AF702" s="35">
        <f t="shared" si="175"/>
        <v>-0.23591578264538171</v>
      </c>
      <c r="AG702" s="35">
        <f t="shared" si="176"/>
        <v>-0.37622048938988617</v>
      </c>
      <c r="AH702" s="35">
        <f t="shared" si="176"/>
        <v>-0.29389614694721033</v>
      </c>
    </row>
    <row r="703" spans="1:34">
      <c r="A703" s="28">
        <v>44888</v>
      </c>
      <c r="B703" s="12">
        <f>[1]!thsiFinD("ths_int_chg_ratio_index",B$1,$A$4,$A703,101)</f>
        <v>-25.816188285955999</v>
      </c>
      <c r="C703" s="12">
        <f>[1]!thsiFinD("ths_int_chg_ratio_index",C$1,$A$4,$A703,101)</f>
        <v>52.054650687966003</v>
      </c>
      <c r="D703" s="12">
        <f>[1]!thsiFinD("ths_int_chg_ratio_index",D$1,$A$4,$A703,101)</f>
        <v>-0.26552298397780999</v>
      </c>
      <c r="E703" s="12">
        <f>[1]!thsiFinD("ths_int_chg_ratio_index",E$1,$A$4,$A703,101)</f>
        <v>51.718912658153997</v>
      </c>
      <c r="F703" s="12">
        <f>[1]!thsiFinD("ths_adjustment_nvg_ratio_fund",F$1,$A$4,$A703,101)</f>
        <v>57.028852056475998</v>
      </c>
      <c r="G703" s="12">
        <f>[1]!thsiFinD("ths_adjustment_nvg_ratio_fund",G$1,$A$4,$A703,101)</f>
        <v>41.657207718502001</v>
      </c>
      <c r="H703" s="12">
        <f>[1]!thsiFinD("ths_adjustment_nvg_ratio_fund",H$1,$A$4,$A703,101)</f>
        <v>57.538461538462002</v>
      </c>
      <c r="I703" s="12">
        <f>[1]!thsiFinD("ths_adjustment_nvg_ratio_fund",I$1,$A$4,$A703,101)</f>
        <v>77.900390625</v>
      </c>
      <c r="J703" s="32">
        <f t="shared" si="170"/>
        <v>0.38977095501828274</v>
      </c>
      <c r="K703" s="45">
        <f t="shared" si="171"/>
        <v>0.19422963019046549</v>
      </c>
      <c r="L703" s="45">
        <f t="shared" si="172"/>
        <v>0.58531227984610001</v>
      </c>
      <c r="M703" s="32">
        <f>[1]!thsiFinD("ths_int_chg_ratio_index",M$1,$A$4,$A703,101)/100</f>
        <v>0.18503436874618998</v>
      </c>
      <c r="N703" s="32">
        <f>[1]!thsiFinD("ths_int_chg_ratio_index",N$1,$A$4,$A703,101)/100</f>
        <v>-4.0063800458132001E-2</v>
      </c>
      <c r="O703" s="33">
        <f t="shared" si="165"/>
        <v>1.3897709550182826</v>
      </c>
      <c r="P703" s="33">
        <f t="shared" si="166"/>
        <v>1.1942296301904656</v>
      </c>
      <c r="Q703" s="33">
        <f t="shared" si="167"/>
        <v>1.5853122798461001</v>
      </c>
      <c r="R703" s="33">
        <f t="shared" si="168"/>
        <v>1.1850343687461899</v>
      </c>
      <c r="S703" s="33">
        <f t="shared" si="169"/>
        <v>0.95993619954186804</v>
      </c>
      <c r="T703" s="32">
        <f t="shared" si="177"/>
        <v>-2.0639618996700637E-3</v>
      </c>
      <c r="U703" s="32">
        <f t="shared" si="178"/>
        <v>-2.6047719569561867E-3</v>
      </c>
      <c r="V703" s="32">
        <f t="shared" si="179"/>
        <v>-1.656177481430321E-3</v>
      </c>
      <c r="W703" s="32">
        <f t="shared" si="180"/>
        <v>-4.0894020704818068E-3</v>
      </c>
      <c r="X703" s="32">
        <f t="shared" si="180"/>
        <v>3.5639762905947947E-4</v>
      </c>
      <c r="Y703" s="34">
        <f>MAX(O$4:O703)</f>
        <v>1.9141735637114377</v>
      </c>
      <c r="Z703" s="34">
        <f>MAX(P$4:P703)</f>
        <v>1.8284662292802096</v>
      </c>
      <c r="AA703" s="34">
        <f>MAX(Q$4:Q703)</f>
        <v>2.0782292813837224</v>
      </c>
      <c r="AB703" s="34">
        <f>MAX(R$4:R703)</f>
        <v>1.9075656212819299</v>
      </c>
      <c r="AC703" s="34">
        <f>MAX(S$4:S703)</f>
        <v>1.35899867745307</v>
      </c>
      <c r="AD703" s="35">
        <f t="shared" si="173"/>
        <v>-0.27395771137721603</v>
      </c>
      <c r="AE703" s="35">
        <f t="shared" si="174"/>
        <v>-0.34686809574788613</v>
      </c>
      <c r="AF703" s="35">
        <f t="shared" si="175"/>
        <v>-0.2371812417200807</v>
      </c>
      <c r="AG703" s="35">
        <f t="shared" si="176"/>
        <v>-0.37877137461209931</v>
      </c>
      <c r="AH703" s="35">
        <f t="shared" si="176"/>
        <v>-0.29364449320811259</v>
      </c>
    </row>
    <row r="704" spans="1:34">
      <c r="A704" s="28">
        <v>44889</v>
      </c>
      <c r="B704" s="12">
        <f>[1]!thsiFinD("ths_int_chg_ratio_index",B$1,$A$4,$A704,101)</f>
        <v>-26.291835402313001</v>
      </c>
      <c r="C704" s="12">
        <f>[1]!thsiFinD("ths_int_chg_ratio_index",C$1,$A$4,$A704,101)</f>
        <v>51.323277415789001</v>
      </c>
      <c r="D704" s="12">
        <f>[1]!thsiFinD("ths_int_chg_ratio_index",D$1,$A$4,$A704,101)</f>
        <v>-0.42835145295282001</v>
      </c>
      <c r="E704" s="12">
        <f>[1]!thsiFinD("ths_int_chg_ratio_index",E$1,$A$4,$A704,101)</f>
        <v>51.421025219401997</v>
      </c>
      <c r="F704" s="12">
        <f>[1]!thsiFinD("ths_adjustment_nvg_ratio_fund",F$1,$A$4,$A704,101)</f>
        <v>57.826887661142003</v>
      </c>
      <c r="G704" s="12">
        <f>[1]!thsiFinD("ths_adjustment_nvg_ratio_fund",G$1,$A$4,$A704,101)</f>
        <v>40.749148694665003</v>
      </c>
      <c r="H704" s="12">
        <f>[1]!thsiFinD("ths_adjustment_nvg_ratio_fund",H$1,$A$4,$A704,101)</f>
        <v>58.769230769231001</v>
      </c>
      <c r="I704" s="12">
        <f>[1]!thsiFinD("ths_adjustment_nvg_ratio_fund",I$1,$A$4,$A704,101)</f>
        <v>74.873046875</v>
      </c>
      <c r="J704" s="32">
        <f t="shared" si="170"/>
        <v>0.38530303722495396</v>
      </c>
      <c r="K704" s="45">
        <f t="shared" si="171"/>
        <v>0.19006028944981296</v>
      </c>
      <c r="L704" s="45">
        <f t="shared" si="172"/>
        <v>0.58054578500009502</v>
      </c>
      <c r="M704" s="32">
        <f>[1]!thsiFinD("ths_int_chg_ratio_index",M$1,$A$4,$A704,101)/100</f>
        <v>0.18010894760563001</v>
      </c>
      <c r="N704" s="32">
        <f>[1]!thsiFinD("ths_int_chg_ratio_index",N$1,$A$4,$A704,101)/100</f>
        <v>-4.3023552842006998E-2</v>
      </c>
      <c r="O704" s="33">
        <f t="shared" si="165"/>
        <v>1.385303037224954</v>
      </c>
      <c r="P704" s="33">
        <f t="shared" si="166"/>
        <v>1.1900602894498129</v>
      </c>
      <c r="Q704" s="33">
        <f t="shared" si="167"/>
        <v>1.580545785000095</v>
      </c>
      <c r="R704" s="33">
        <f t="shared" si="168"/>
        <v>1.1801089476056301</v>
      </c>
      <c r="S704" s="33">
        <f t="shared" si="169"/>
        <v>0.95697644715799302</v>
      </c>
      <c r="T704" s="32">
        <f t="shared" si="177"/>
        <v>-3.2148590940079824E-3</v>
      </c>
      <c r="U704" s="32">
        <f t="shared" si="178"/>
        <v>-3.4912387326947458E-3</v>
      </c>
      <c r="V704" s="32">
        <f t="shared" si="179"/>
        <v>-3.00665989067328E-3</v>
      </c>
      <c r="W704" s="32">
        <f t="shared" si="180"/>
        <v>-4.1563529889611095E-3</v>
      </c>
      <c r="X704" s="32">
        <f t="shared" si="180"/>
        <v>-3.0832803110119045E-3</v>
      </c>
      <c r="Y704" s="34">
        <f>MAX(O$4:O704)</f>
        <v>1.9141735637114377</v>
      </c>
      <c r="Z704" s="34">
        <f>MAX(P$4:P704)</f>
        <v>1.8284662292802096</v>
      </c>
      <c r="AA704" s="34">
        <f>MAX(Q$4:Q704)</f>
        <v>2.0782292813837224</v>
      </c>
      <c r="AB704" s="34">
        <f>MAX(R$4:R704)</f>
        <v>1.9075656212819299</v>
      </c>
      <c r="AC704" s="34">
        <f>MAX(S$4:S704)</f>
        <v>1.35899867745307</v>
      </c>
      <c r="AD704" s="35">
        <f t="shared" si="173"/>
        <v>-0.27629183503142929</v>
      </c>
      <c r="AE704" s="35">
        <f t="shared" si="174"/>
        <v>-0.34914833514956978</v>
      </c>
      <c r="AF704" s="35">
        <f t="shared" si="175"/>
        <v>-0.23947477828445418</v>
      </c>
      <c r="AG704" s="35">
        <f t="shared" si="176"/>
        <v>-0.38135342006605855</v>
      </c>
      <c r="AH704" s="35">
        <f t="shared" si="176"/>
        <v>-0.29582238523477877</v>
      </c>
    </row>
    <row r="705" spans="1:34">
      <c r="A705" s="28">
        <v>44890</v>
      </c>
      <c r="B705" s="12">
        <f>[1]!thsiFinD("ths_int_chg_ratio_index",B$1,$A$4,$A705,101)</f>
        <v>-27.697594636009999</v>
      </c>
      <c r="C705" s="12">
        <f>[1]!thsiFinD("ths_int_chg_ratio_index",C$1,$A$4,$A705,101)</f>
        <v>49.824058419186002</v>
      </c>
      <c r="D705" s="12">
        <f>[1]!thsiFinD("ths_int_chg_ratio_index",D$1,$A$4,$A705,101)</f>
        <v>-1.9353287371850001</v>
      </c>
      <c r="E705" s="12">
        <f>[1]!thsiFinD("ths_int_chg_ratio_index",E$1,$A$4,$A705,101)</f>
        <v>49.574812683512</v>
      </c>
      <c r="F705" s="12">
        <f>[1]!thsiFinD("ths_adjustment_nvg_ratio_fund",F$1,$A$4,$A705,101)</f>
        <v>55.739717618170999</v>
      </c>
      <c r="G705" s="12">
        <f>[1]!thsiFinD("ths_adjustment_nvg_ratio_fund",G$1,$A$4,$A705,101)</f>
        <v>38.308740068104001</v>
      </c>
      <c r="H705" s="12">
        <f>[1]!thsiFinD("ths_adjustment_nvg_ratio_fund",H$1,$A$4,$A705,101)</f>
        <v>59.076923076923002</v>
      </c>
      <c r="I705" s="12">
        <f>[1]!thsiFinD("ths_adjustment_nvg_ratio_fund",I$1,$A$4,$A705,101)</f>
        <v>74.04296875</v>
      </c>
      <c r="J705" s="32">
        <f t="shared" si="170"/>
        <v>0.37116787155337622</v>
      </c>
      <c r="K705" s="45">
        <f t="shared" si="171"/>
        <v>0.17441486932375752</v>
      </c>
      <c r="L705" s="45">
        <f t="shared" si="172"/>
        <v>0.56792087378299494</v>
      </c>
      <c r="M705" s="32">
        <f>[1]!thsiFinD("ths_int_chg_ratio_index",M$1,$A$4,$A705,101)/100</f>
        <v>0.16398276625635</v>
      </c>
      <c r="N705" s="32">
        <f>[1]!thsiFinD("ths_int_chg_ratio_index",N$1,$A$4,$A705,101)/100</f>
        <v>-4.0778726172857001E-2</v>
      </c>
      <c r="O705" s="33">
        <f t="shared" si="165"/>
        <v>1.3711678715533762</v>
      </c>
      <c r="P705" s="33">
        <f t="shared" si="166"/>
        <v>1.1744148693237575</v>
      </c>
      <c r="Q705" s="33">
        <f t="shared" si="167"/>
        <v>1.5679208737829948</v>
      </c>
      <c r="R705" s="33">
        <f t="shared" si="168"/>
        <v>1.16398276625635</v>
      </c>
      <c r="S705" s="33">
        <f t="shared" si="169"/>
        <v>0.95922127382714295</v>
      </c>
      <c r="T705" s="32">
        <f t="shared" si="177"/>
        <v>-1.0203663235946903E-2</v>
      </c>
      <c r="U705" s="32">
        <f t="shared" si="178"/>
        <v>-1.3146745811750904E-2</v>
      </c>
      <c r="V705" s="32">
        <f t="shared" si="179"/>
        <v>-7.9876909210190306E-3</v>
      </c>
      <c r="W705" s="32">
        <f t="shared" si="180"/>
        <v>-1.3664993712656059E-2</v>
      </c>
      <c r="X705" s="32">
        <f t="shared" si="180"/>
        <v>2.345749130834518E-3</v>
      </c>
      <c r="Y705" s="34">
        <f>MAX(O$4:O705)</f>
        <v>1.9141735637114377</v>
      </c>
      <c r="Z705" s="34">
        <f>MAX(P$4:P705)</f>
        <v>1.8284662292802096</v>
      </c>
      <c r="AA705" s="34">
        <f>MAX(Q$4:Q705)</f>
        <v>2.0782292813837224</v>
      </c>
      <c r="AB705" s="34">
        <f>MAX(R$4:R705)</f>
        <v>1.9075656212819299</v>
      </c>
      <c r="AC705" s="34">
        <f>MAX(S$4:S705)</f>
        <v>1.35899867745307</v>
      </c>
      <c r="AD705" s="35">
        <f t="shared" si="173"/>
        <v>-0.2836763094278737</v>
      </c>
      <c r="AE705" s="35">
        <f t="shared" si="174"/>
        <v>-0.35770491654851333</v>
      </c>
      <c r="AF705" s="35">
        <f t="shared" si="175"/>
        <v>-0.24554961869315739</v>
      </c>
      <c r="AG705" s="35">
        <f t="shared" si="176"/>
        <v>-0.38980722169121207</v>
      </c>
      <c r="AH705" s="35">
        <f t="shared" si="176"/>
        <v>-0.29417056120699014</v>
      </c>
    </row>
    <row r="706" spans="1:34">
      <c r="A706" s="28">
        <v>44893</v>
      </c>
      <c r="B706" s="12">
        <f>[1]!thsiFinD("ths_int_chg_ratio_index",B$1,$A$4,$A706,101)</f>
        <v>-28.806617139176002</v>
      </c>
      <c r="C706" s="12">
        <f>[1]!thsiFinD("ths_int_chg_ratio_index",C$1,$A$4,$A706,101)</f>
        <v>48.044504123799001</v>
      </c>
      <c r="D706" s="12">
        <f>[1]!thsiFinD("ths_int_chg_ratio_index",D$1,$A$4,$A706,101)</f>
        <v>-2.6391470471306002</v>
      </c>
      <c r="E706" s="12">
        <f>[1]!thsiFinD("ths_int_chg_ratio_index",E$1,$A$4,$A706,101)</f>
        <v>48.730149890922</v>
      </c>
      <c r="F706" s="12">
        <f>[1]!thsiFinD("ths_adjustment_nvg_ratio_fund",F$1,$A$4,$A706,101)</f>
        <v>55.125844076120003</v>
      </c>
      <c r="G706" s="12">
        <f>[1]!thsiFinD("ths_adjustment_nvg_ratio_fund",G$1,$A$4,$A706,101)</f>
        <v>38.195232690125003</v>
      </c>
      <c r="H706" s="12">
        <f>[1]!thsiFinD("ths_adjustment_nvg_ratio_fund",H$1,$A$4,$A706,101)</f>
        <v>63.153846153845997</v>
      </c>
      <c r="I706" s="12">
        <f>[1]!thsiFinD("ths_adjustment_nvg_ratio_fund",I$1,$A$4,$A706,101)</f>
        <v>72.060546875</v>
      </c>
      <c r="J706" s="32">
        <f t="shared" si="170"/>
        <v>0.36733044952938176</v>
      </c>
      <c r="K706" s="45">
        <f t="shared" si="171"/>
        <v>0.16332222457103601</v>
      </c>
      <c r="L706" s="45">
        <f t="shared" si="172"/>
        <v>0.57133867448772746</v>
      </c>
      <c r="M706" s="32">
        <f>[1]!thsiFinD("ths_int_chg_ratio_index",M$1,$A$4,$A706,101)/100</f>
        <v>0.15795633297063</v>
      </c>
      <c r="N706" s="32">
        <f>[1]!thsiFinD("ths_int_chg_ratio_index",N$1,$A$4,$A706,101)/100</f>
        <v>-5.0107998901943E-2</v>
      </c>
      <c r="O706" s="33">
        <f t="shared" si="165"/>
        <v>1.3673304495293817</v>
      </c>
      <c r="P706" s="33">
        <f t="shared" si="166"/>
        <v>1.163322224571036</v>
      </c>
      <c r="Q706" s="33">
        <f t="shared" si="167"/>
        <v>1.5713386744877273</v>
      </c>
      <c r="R706" s="33">
        <f t="shared" si="168"/>
        <v>1.1579563329706299</v>
      </c>
      <c r="S706" s="33">
        <f t="shared" si="169"/>
        <v>0.94989200109805705</v>
      </c>
      <c r="T706" s="32">
        <f t="shared" si="177"/>
        <v>-2.7986522318723672E-3</v>
      </c>
      <c r="U706" s="32">
        <f t="shared" si="178"/>
        <v>-9.4452523060345461E-3</v>
      </c>
      <c r="V706" s="32">
        <f t="shared" si="179"/>
        <v>2.1798298382789127E-3</v>
      </c>
      <c r="W706" s="32">
        <f t="shared" si="180"/>
        <v>-5.1774248386018407E-3</v>
      </c>
      <c r="X706" s="32">
        <f t="shared" si="180"/>
        <v>-9.7258817997890601E-3</v>
      </c>
      <c r="Y706" s="34">
        <f>MAX(O$4:O706)</f>
        <v>1.9141735637114377</v>
      </c>
      <c r="Z706" s="34">
        <f>MAX(P$4:P706)</f>
        <v>1.8284662292802096</v>
      </c>
      <c r="AA706" s="34">
        <f>MAX(Q$4:Q706)</f>
        <v>2.0782292813837224</v>
      </c>
      <c r="AB706" s="34">
        <f>MAX(R$4:R706)</f>
        <v>1.9075656212819299</v>
      </c>
      <c r="AC706" s="34">
        <f>MAX(S$4:S706)</f>
        <v>1.35899867745307</v>
      </c>
      <c r="AD706" s="35">
        <f t="shared" si="173"/>
        <v>-0.28568105032323643</v>
      </c>
      <c r="AE706" s="35">
        <f t="shared" si="174"/>
        <v>-0.3637715556666381</v>
      </c>
      <c r="AF706" s="35">
        <f t="shared" si="175"/>
        <v>-0.24390504524048384</v>
      </c>
      <c r="AG706" s="35">
        <f t="shared" si="176"/>
        <v>-0.3929664489379634</v>
      </c>
      <c r="AH706" s="35">
        <f t="shared" si="176"/>
        <v>-0.30103537489950249</v>
      </c>
    </row>
    <row r="707" spans="1:34">
      <c r="A707" s="28">
        <v>44894</v>
      </c>
      <c r="B707" s="12">
        <f>[1]!thsiFinD("ths_int_chg_ratio_index",B$1,$A$4,$A707,101)</f>
        <v>-27.585601983646999</v>
      </c>
      <c r="C707" s="12">
        <f>[1]!thsiFinD("ths_int_chg_ratio_index",C$1,$A$4,$A707,101)</f>
        <v>49.804912798022002</v>
      </c>
      <c r="D707" s="12">
        <f>[1]!thsiFinD("ths_int_chg_ratio_index",D$1,$A$4,$A707,101)</f>
        <v>-1.6941947198623</v>
      </c>
      <c r="E707" s="12">
        <f>[1]!thsiFinD("ths_int_chg_ratio_index",E$1,$A$4,$A707,101)</f>
        <v>51.421649748646999</v>
      </c>
      <c r="F707" s="12">
        <f>[1]!thsiFinD("ths_adjustment_nvg_ratio_fund",F$1,$A$4,$A707,101)</f>
        <v>56.783302639656</v>
      </c>
      <c r="G707" s="12">
        <f>[1]!thsiFinD("ths_adjustment_nvg_ratio_fund",G$1,$A$4,$A707,101)</f>
        <v>37.400681044267998</v>
      </c>
      <c r="H707" s="12">
        <f>[1]!thsiFinD("ths_adjustment_nvg_ratio_fund",H$1,$A$4,$A707,101)</f>
        <v>62.923076923076998</v>
      </c>
      <c r="I707" s="12">
        <f>[1]!thsiFinD("ths_adjustment_nvg_ratio_fund",I$1,$A$4,$A707,101)</f>
        <v>74.921875</v>
      </c>
      <c r="J707" s="32">
        <f t="shared" si="170"/>
        <v>0.37996962681270086</v>
      </c>
      <c r="K707" s="45">
        <f t="shared" si="171"/>
        <v>0.17986691460789928</v>
      </c>
      <c r="L707" s="45">
        <f t="shared" si="172"/>
        <v>0.58007233901750244</v>
      </c>
      <c r="M707" s="32">
        <f>[1]!thsiFinD("ths_int_chg_ratio_index",M$1,$A$4,$A707,101)/100</f>
        <v>0.17011889015004</v>
      </c>
      <c r="N707" s="32">
        <f>[1]!thsiFinD("ths_int_chg_ratio_index",N$1,$A$4,$A707,101)/100</f>
        <v>-2.4011310202653999E-2</v>
      </c>
      <c r="O707" s="33">
        <f t="shared" si="165"/>
        <v>1.3799696268127009</v>
      </c>
      <c r="P707" s="33">
        <f t="shared" si="166"/>
        <v>1.1798669146078993</v>
      </c>
      <c r="Q707" s="33">
        <f t="shared" si="167"/>
        <v>1.5800723390175024</v>
      </c>
      <c r="R707" s="33">
        <f t="shared" si="168"/>
        <v>1.1701188901500399</v>
      </c>
      <c r="S707" s="33">
        <f t="shared" si="169"/>
        <v>0.97598868979734599</v>
      </c>
      <c r="T707" s="32">
        <f t="shared" si="177"/>
        <v>9.2436888885707447E-3</v>
      </c>
      <c r="U707" s="32">
        <f t="shared" si="178"/>
        <v>1.4221932399653081E-2</v>
      </c>
      <c r="V707" s="32">
        <f t="shared" si="179"/>
        <v>5.5581044822321513E-3</v>
      </c>
      <c r="W707" s="32">
        <f t="shared" si="180"/>
        <v>1.0503467905571107E-2</v>
      </c>
      <c r="X707" s="32">
        <f t="shared" si="180"/>
        <v>2.7473321881984036E-2</v>
      </c>
      <c r="Y707" s="34">
        <f>MAX(O$4:O707)</f>
        <v>1.9141735637114377</v>
      </c>
      <c r="Z707" s="34">
        <f>MAX(P$4:P707)</f>
        <v>1.8284662292802096</v>
      </c>
      <c r="AA707" s="34">
        <f>MAX(Q$4:Q707)</f>
        <v>2.0782292813837224</v>
      </c>
      <c r="AB707" s="34">
        <f>MAX(R$4:R707)</f>
        <v>1.9075656212819299</v>
      </c>
      <c r="AC707" s="34">
        <f>MAX(S$4:S707)</f>
        <v>1.35899867745307</v>
      </c>
      <c r="AD707" s="35">
        <f t="shared" si="173"/>
        <v>-0.27907810818521372</v>
      </c>
      <c r="AE707" s="35">
        <f t="shared" si="174"/>
        <v>-0.3547231577405926</v>
      </c>
      <c r="AF707" s="35">
        <f t="shared" si="175"/>
        <v>-0.23970259048344178</v>
      </c>
      <c r="AG707" s="35">
        <f t="shared" si="176"/>
        <v>-0.38659049151677838</v>
      </c>
      <c r="AH707" s="35">
        <f t="shared" si="176"/>
        <v>-0.28183249476999617</v>
      </c>
    </row>
    <row r="708" spans="1:34">
      <c r="A708" s="28">
        <v>44895</v>
      </c>
      <c r="B708" s="12">
        <f>[1]!thsiFinD("ths_int_chg_ratio_index",B$1,$A$4,$A708,101)</f>
        <v>-27.540989057413999</v>
      </c>
      <c r="C708" s="12">
        <f>[1]!thsiFinD("ths_int_chg_ratio_index",C$1,$A$4,$A708,101)</f>
        <v>48.924100000945003</v>
      </c>
      <c r="D708" s="12">
        <f>[1]!thsiFinD("ths_int_chg_ratio_index",D$1,$A$4,$A708,101)</f>
        <v>-1.9083704463386999</v>
      </c>
      <c r="E708" s="12">
        <f>[1]!thsiFinD("ths_int_chg_ratio_index",E$1,$A$4,$A708,101)</f>
        <v>51.913850354205998</v>
      </c>
      <c r="F708" s="12">
        <f>[1]!thsiFinD("ths_adjustment_nvg_ratio_fund",F$1,$A$4,$A708,101)</f>
        <v>56.660527931246001</v>
      </c>
      <c r="G708" s="12">
        <f>[1]!thsiFinD("ths_adjustment_nvg_ratio_fund",G$1,$A$4,$A708,101)</f>
        <v>36.662883087400999</v>
      </c>
      <c r="H708" s="12">
        <f>[1]!thsiFinD("ths_adjustment_nvg_ratio_fund",H$1,$A$4,$A708,101)</f>
        <v>63.307692307692001</v>
      </c>
      <c r="I708" s="12">
        <f>[1]!thsiFinD("ths_adjustment_nvg_ratio_fund",I$1,$A$4,$A708,101)</f>
        <v>74.541015625</v>
      </c>
      <c r="J708" s="32">
        <f t="shared" si="170"/>
        <v>0.37820088725342166</v>
      </c>
      <c r="K708" s="45">
        <f t="shared" si="171"/>
        <v>0.17847147712849576</v>
      </c>
      <c r="L708" s="45">
        <f t="shared" si="172"/>
        <v>0.57793029737834756</v>
      </c>
      <c r="M708" s="32">
        <f>[1]!thsiFinD("ths_int_chg_ratio_index",M$1,$A$4,$A708,101)/100</f>
        <v>0.16824671979133002</v>
      </c>
      <c r="N708" s="32">
        <f>[1]!thsiFinD("ths_int_chg_ratio_index",N$1,$A$4,$A708,101)/100</f>
        <v>-2.3458780712745E-2</v>
      </c>
      <c r="O708" s="33">
        <f t="shared" ref="O708:O771" si="181">J708+1</f>
        <v>1.3782008872534217</v>
      </c>
      <c r="P708" s="33">
        <f t="shared" ref="P708:P771" si="182">K708+1</f>
        <v>1.1784714771284959</v>
      </c>
      <c r="Q708" s="33">
        <f t="shared" ref="Q708:Q771" si="183">L708+1</f>
        <v>1.5779302973783476</v>
      </c>
      <c r="R708" s="33">
        <f t="shared" ref="R708:R771" si="184">M708+1</f>
        <v>1.16824671979133</v>
      </c>
      <c r="S708" s="33">
        <f t="shared" ref="S708:S771" si="185">N708+1</f>
        <v>0.97654121928725501</v>
      </c>
      <c r="T708" s="32">
        <f t="shared" si="177"/>
        <v>-1.2817235429770646E-3</v>
      </c>
      <c r="U708" s="32">
        <f t="shared" si="178"/>
        <v>-1.1827075258459274E-3</v>
      </c>
      <c r="V708" s="32">
        <f t="shared" si="179"/>
        <v>-1.3556604886120205E-3</v>
      </c>
      <c r="W708" s="32">
        <f t="shared" si="180"/>
        <v>-1.5999830226395284E-3</v>
      </c>
      <c r="X708" s="32">
        <f t="shared" si="180"/>
        <v>5.6612284105850286E-4</v>
      </c>
      <c r="Y708" s="34">
        <f>MAX(O$4:O708)</f>
        <v>1.9141735637114377</v>
      </c>
      <c r="Z708" s="34">
        <f>MAX(P$4:P708)</f>
        <v>1.8284662292802096</v>
      </c>
      <c r="AA708" s="34">
        <f>MAX(Q$4:Q708)</f>
        <v>2.0782292813837224</v>
      </c>
      <c r="AB708" s="34">
        <f>MAX(R$4:R708)</f>
        <v>1.9075656212819299</v>
      </c>
      <c r="AC708" s="34">
        <f>MAX(S$4:S708)</f>
        <v>1.35899867745307</v>
      </c>
      <c r="AD708" s="35">
        <f t="shared" si="173"/>
        <v>-0.28000213074660041</v>
      </c>
      <c r="AE708" s="35">
        <f t="shared" si="174"/>
        <v>-0.35548633151818687</v>
      </c>
      <c r="AF708" s="35">
        <f t="shared" si="175"/>
        <v>-0.24073329564111756</v>
      </c>
      <c r="AG708" s="35">
        <f t="shared" si="176"/>
        <v>-0.38757193631627718</v>
      </c>
      <c r="AH708" s="35">
        <f t="shared" si="176"/>
        <v>-0.28142592374157949</v>
      </c>
    </row>
    <row r="709" spans="1:34">
      <c r="A709" s="28">
        <v>44896</v>
      </c>
      <c r="B709" s="12">
        <f>[1]!thsiFinD("ths_int_chg_ratio_index",B$1,$A$4,$A709,101)</f>
        <v>-26.532805147108</v>
      </c>
      <c r="C709" s="12">
        <f>[1]!thsiFinD("ths_int_chg_ratio_index",C$1,$A$4,$A709,101)</f>
        <v>50.823870170020001</v>
      </c>
      <c r="D709" s="12">
        <f>[1]!thsiFinD("ths_int_chg_ratio_index",D$1,$A$4,$A709,101)</f>
        <v>-1.0190214326747999</v>
      </c>
      <c r="E709" s="12">
        <f>[1]!thsiFinD("ths_int_chg_ratio_index",E$1,$A$4,$A709,101)</f>
        <v>54.330830575755002</v>
      </c>
      <c r="F709" s="12">
        <f>[1]!thsiFinD("ths_adjustment_nvg_ratio_fund",F$1,$A$4,$A709,101)</f>
        <v>58.993247391037002</v>
      </c>
      <c r="G709" s="12">
        <f>[1]!thsiFinD("ths_adjustment_nvg_ratio_fund",G$1,$A$4,$A709,101)</f>
        <v>39.160045402950999</v>
      </c>
      <c r="H709" s="12">
        <f>[1]!thsiFinD("ths_adjustment_nvg_ratio_fund",H$1,$A$4,$A709,101)</f>
        <v>61.230769230768999</v>
      </c>
      <c r="I709" s="12">
        <f>[1]!thsiFinD("ths_adjustment_nvg_ratio_fund",I$1,$A$4,$A709,101)</f>
        <v>77.8125</v>
      </c>
      <c r="J709" s="32">
        <f t="shared" ref="J709:J772" si="186">50%*K709+50%*L709</f>
        <v>0.39349929523843652</v>
      </c>
      <c r="K709" s="45">
        <f t="shared" ref="K709:K772" si="187">SUMPRODUCT(B709:E709,B$3:E$3)/100</f>
        <v>0.19400718541498052</v>
      </c>
      <c r="L709" s="45">
        <f t="shared" ref="L709:L772" si="188">SUMPRODUCT(F709:I709,F$3:I$3)/100</f>
        <v>0.59299140506189252</v>
      </c>
      <c r="M709" s="32">
        <f>[1]!thsiFinD("ths_int_chg_ratio_index",M$1,$A$4,$A709,101)/100</f>
        <v>0.17965737815983998</v>
      </c>
      <c r="N709" s="32">
        <f>[1]!thsiFinD("ths_int_chg_ratio_index",N$1,$A$4,$A709,101)/100</f>
        <v>-1.4387761971586E-2</v>
      </c>
      <c r="O709" s="33">
        <f t="shared" si="181"/>
        <v>1.3934992952384366</v>
      </c>
      <c r="P709" s="33">
        <f t="shared" si="182"/>
        <v>1.1940071854149805</v>
      </c>
      <c r="Q709" s="33">
        <f t="shared" si="183"/>
        <v>1.5929914050618925</v>
      </c>
      <c r="R709" s="33">
        <f t="shared" si="184"/>
        <v>1.1796573781598401</v>
      </c>
      <c r="S709" s="33">
        <f t="shared" si="185"/>
        <v>0.98561223802841402</v>
      </c>
      <c r="T709" s="32">
        <f t="shared" si="177"/>
        <v>1.1100274369654883E-2</v>
      </c>
      <c r="U709" s="32">
        <f t="shared" si="178"/>
        <v>1.3182931100156559E-2</v>
      </c>
      <c r="V709" s="32">
        <f t="shared" si="179"/>
        <v>9.5448498001262649E-3</v>
      </c>
      <c r="W709" s="32">
        <f t="shared" si="180"/>
        <v>9.7673361073491449E-3</v>
      </c>
      <c r="X709" s="32">
        <f t="shared" si="180"/>
        <v>9.2889256101034157E-3</v>
      </c>
      <c r="Y709" s="34">
        <f>MAX(O$4:O709)</f>
        <v>1.9141735637114377</v>
      </c>
      <c r="Z709" s="34">
        <f>MAX(P$4:P709)</f>
        <v>1.8284662292802096</v>
      </c>
      <c r="AA709" s="34">
        <f>MAX(Q$4:Q709)</f>
        <v>2.0782292813837224</v>
      </c>
      <c r="AB709" s="34">
        <f>MAX(R$4:R709)</f>
        <v>1.9075656212819299</v>
      </c>
      <c r="AC709" s="34">
        <f>MAX(S$4:S709)</f>
        <v>1.35899867745307</v>
      </c>
      <c r="AD709" s="35">
        <f t="shared" si="173"/>
        <v>-0.27200995685232066</v>
      </c>
      <c r="AE709" s="35">
        <f t="shared" si="174"/>
        <v>-0.34698975223348205</v>
      </c>
      <c r="AF709" s="35">
        <f t="shared" si="175"/>
        <v>-0.23348620898977512</v>
      </c>
      <c r="AG709" s="35">
        <f t="shared" si="176"/>
        <v>-0.38159014557670523</v>
      </c>
      <c r="AH709" s="35">
        <f t="shared" si="176"/>
        <v>-0.27475114260186617</v>
      </c>
    </row>
    <row r="710" spans="1:34">
      <c r="A710" s="28">
        <v>44897</v>
      </c>
      <c r="B710" s="12">
        <f>[1]!thsiFinD("ths_int_chg_ratio_index",B$1,$A$4,$A710,101)</f>
        <v>-26.306059477598001</v>
      </c>
      <c r="C710" s="12">
        <f>[1]!thsiFinD("ths_int_chg_ratio_index",C$1,$A$4,$A710,101)</f>
        <v>49.683440465487003</v>
      </c>
      <c r="D710" s="12">
        <f>[1]!thsiFinD("ths_int_chg_ratio_index",D$1,$A$4,$A710,101)</f>
        <v>-1.1354745806558999</v>
      </c>
      <c r="E710" s="12">
        <f>[1]!thsiFinD("ths_int_chg_ratio_index",E$1,$A$4,$A710,101)</f>
        <v>54.118035246608997</v>
      </c>
      <c r="F710" s="12">
        <f>[1]!thsiFinD("ths_adjustment_nvg_ratio_fund",F$1,$A$4,$A710,101)</f>
        <v>60.343769183547998</v>
      </c>
      <c r="G710" s="12">
        <f>[1]!thsiFinD("ths_adjustment_nvg_ratio_fund",G$1,$A$4,$A710,101)</f>
        <v>39.160045402950999</v>
      </c>
      <c r="H710" s="12">
        <f>[1]!thsiFinD("ths_adjustment_nvg_ratio_fund",H$1,$A$4,$A710,101)</f>
        <v>60.461538461537998</v>
      </c>
      <c r="I710" s="12">
        <f>[1]!thsiFinD("ths_adjustment_nvg_ratio_fund",I$1,$A$4,$A710,101)</f>
        <v>74.873046875</v>
      </c>
      <c r="J710" s="32">
        <f t="shared" si="186"/>
        <v>0.38899792697109892</v>
      </c>
      <c r="K710" s="45">
        <f t="shared" si="187"/>
        <v>0.19089985413460525</v>
      </c>
      <c r="L710" s="45">
        <f t="shared" si="188"/>
        <v>0.58709599980759253</v>
      </c>
      <c r="M710" s="32">
        <f>[1]!thsiFinD("ths_int_chg_ratio_index",M$1,$A$4,$A710,101)/100</f>
        <v>0.17763054599917999</v>
      </c>
      <c r="N710" s="32">
        <f>[1]!thsiFinD("ths_int_chg_ratio_index",N$1,$A$4,$A710,101)/100</f>
        <v>-1.9606206083088999E-2</v>
      </c>
      <c r="O710" s="33">
        <f t="shared" si="181"/>
        <v>1.3889979269710988</v>
      </c>
      <c r="P710" s="33">
        <f t="shared" si="182"/>
        <v>1.1908998541346052</v>
      </c>
      <c r="Q710" s="33">
        <f t="shared" si="183"/>
        <v>1.5870959998075924</v>
      </c>
      <c r="R710" s="33">
        <f t="shared" si="184"/>
        <v>1.17763054599918</v>
      </c>
      <c r="S710" s="33">
        <f t="shared" si="185"/>
        <v>0.98039379391691095</v>
      </c>
      <c r="T710" s="32">
        <f t="shared" si="177"/>
        <v>-3.2302623207051129E-3</v>
      </c>
      <c r="U710" s="32">
        <f t="shared" si="178"/>
        <v>-2.6024393473774721E-3</v>
      </c>
      <c r="V710" s="32">
        <f t="shared" si="179"/>
        <v>-3.7008393363371361E-3</v>
      </c>
      <c r="W710" s="32">
        <f t="shared" si="180"/>
        <v>-1.7181532521092224E-3</v>
      </c>
      <c r="X710" s="32">
        <f t="shared" si="180"/>
        <v>-5.2946218707083936E-3</v>
      </c>
      <c r="Y710" s="34">
        <f>MAX(O$4:O710)</f>
        <v>1.9141735637114377</v>
      </c>
      <c r="Z710" s="34">
        <f>MAX(P$4:P710)</f>
        <v>1.8284662292802096</v>
      </c>
      <c r="AA710" s="34">
        <f>MAX(Q$4:Q710)</f>
        <v>2.0782292813837224</v>
      </c>
      <c r="AB710" s="34">
        <f>MAX(R$4:R710)</f>
        <v>1.9075656212819299</v>
      </c>
      <c r="AC710" s="34">
        <f>MAX(S$4:S710)</f>
        <v>1.35899867745307</v>
      </c>
      <c r="AD710" s="35">
        <f t="shared" ref="AD710:AD773" si="189">O710/Y710-1</f>
        <v>-0.27436155565854903</v>
      </c>
      <c r="AE710" s="35">
        <f t="shared" ref="AE710:AE773" si="190">P710/Z710-1</f>
        <v>-0.34868917179651027</v>
      </c>
      <c r="AF710" s="35">
        <f t="shared" ref="AF710:AF773" si="191">Q710/AA710-1</f>
        <v>-0.23632295337939069</v>
      </c>
      <c r="AG710" s="35">
        <f t="shared" ref="AG710:AH773" si="192">R710/AB710-1</f>
        <v>-0.38265266847921908</v>
      </c>
      <c r="AH710" s="35">
        <f t="shared" si="192"/>
        <v>-0.27859106106395259</v>
      </c>
    </row>
    <row r="711" spans="1:34">
      <c r="A711" s="28">
        <v>44900</v>
      </c>
      <c r="B711" s="12">
        <f>[1]!thsiFinD("ths_int_chg_ratio_index",B$1,$A$4,$A711,101)</f>
        <v>-25.217066591971001</v>
      </c>
      <c r="C711" s="12">
        <f>[1]!thsiFinD("ths_int_chg_ratio_index",C$1,$A$4,$A711,101)</f>
        <v>50.040753638074001</v>
      </c>
      <c r="D711" s="12">
        <f>[1]!thsiFinD("ths_int_chg_ratio_index",D$1,$A$4,$A711,101)</f>
        <v>-1.5811542620282999</v>
      </c>
      <c r="E711" s="12">
        <f>[1]!thsiFinD("ths_int_chg_ratio_index",E$1,$A$4,$A711,101)</f>
        <v>53.774309963492001</v>
      </c>
      <c r="F711" s="12">
        <f>[1]!thsiFinD("ths_adjustment_nvg_ratio_fund",F$1,$A$4,$A711,101)</f>
        <v>59.422958870473003</v>
      </c>
      <c r="G711" s="12">
        <f>[1]!thsiFinD("ths_adjustment_nvg_ratio_fund",G$1,$A$4,$A711,101)</f>
        <v>37.968217934165999</v>
      </c>
      <c r="H711" s="12">
        <f>[1]!thsiFinD("ths_adjustment_nvg_ratio_fund",H$1,$A$4,$A711,101)</f>
        <v>60.230769230768999</v>
      </c>
      <c r="I711" s="12">
        <f>[1]!thsiFinD("ths_adjustment_nvg_ratio_fund",I$1,$A$4,$A711,101)</f>
        <v>75.498046875</v>
      </c>
      <c r="J711" s="32">
        <f t="shared" si="186"/>
        <v>0.38767104457246837</v>
      </c>
      <c r="K711" s="45">
        <f t="shared" si="187"/>
        <v>0.19254210686891673</v>
      </c>
      <c r="L711" s="45">
        <f t="shared" si="188"/>
        <v>0.58279998227602003</v>
      </c>
      <c r="M711" s="32">
        <f>[1]!thsiFinD("ths_int_chg_ratio_index",M$1,$A$4,$A711,101)/100</f>
        <v>0.17830081231663</v>
      </c>
      <c r="N711" s="32">
        <f>[1]!thsiFinD("ths_int_chg_ratio_index",N$1,$A$4,$A711,101)/100</f>
        <v>-3.4050925346401002E-3</v>
      </c>
      <c r="O711" s="33">
        <f t="shared" si="181"/>
        <v>1.3876710445724685</v>
      </c>
      <c r="P711" s="33">
        <f t="shared" si="182"/>
        <v>1.1925421068689168</v>
      </c>
      <c r="Q711" s="33">
        <f t="shared" si="183"/>
        <v>1.5827999822760201</v>
      </c>
      <c r="R711" s="33">
        <f t="shared" si="184"/>
        <v>1.1783008123166301</v>
      </c>
      <c r="S711" s="33">
        <f t="shared" si="185"/>
        <v>0.99659490746535995</v>
      </c>
      <c r="T711" s="32">
        <f t="shared" ref="T711:T774" si="193">O711/O710-1</f>
        <v>-9.5528033042047156E-4</v>
      </c>
      <c r="U711" s="32">
        <f t="shared" ref="U711:U774" si="194">P711/P710-1</f>
        <v>1.3790015412378231E-3</v>
      </c>
      <c r="V711" s="32">
        <f t="shared" ref="V711:V774" si="195">Q711/Q710-1</f>
        <v>-2.7068416353472902E-3</v>
      </c>
      <c r="W711" s="32">
        <f t="shared" ref="W711:X774" si="196">R711/R710-1</f>
        <v>5.6916519338523486E-4</v>
      </c>
      <c r="X711" s="32">
        <f t="shared" si="196"/>
        <v>1.6525108225870833E-2</v>
      </c>
      <c r="Y711" s="34">
        <f>MAX(O$4:O711)</f>
        <v>1.9141735637114377</v>
      </c>
      <c r="Z711" s="34">
        <f>MAX(P$4:P711)</f>
        <v>1.8284662292802096</v>
      </c>
      <c r="AA711" s="34">
        <f>MAX(Q$4:Q711)</f>
        <v>2.0782292813837224</v>
      </c>
      <c r="AB711" s="34">
        <f>MAX(R$4:R711)</f>
        <v>1.9075656212819299</v>
      </c>
      <c r="AC711" s="34">
        <f>MAX(S$4:S711)</f>
        <v>1.35899867745307</v>
      </c>
      <c r="AD711" s="35">
        <f t="shared" si="189"/>
        <v>-0.27505474379142536</v>
      </c>
      <c r="AE711" s="35">
        <f t="shared" si="190"/>
        <v>-0.3477910131605928</v>
      </c>
      <c r="AF711" s="35">
        <f t="shared" si="191"/>
        <v>-0.23839010620514234</v>
      </c>
      <c r="AG711" s="35">
        <f t="shared" si="192"/>
        <v>-0.38230129586588812</v>
      </c>
      <c r="AH711" s="35">
        <f t="shared" si="192"/>
        <v>-0.2666697002729238</v>
      </c>
    </row>
    <row r="712" spans="1:34">
      <c r="A712" s="28">
        <v>44901</v>
      </c>
      <c r="B712" s="12">
        <f>[1]!thsiFinD("ths_int_chg_ratio_index",B$1,$A$4,$A712,101)</f>
        <v>-25.501208640706999</v>
      </c>
      <c r="C712" s="12">
        <f>[1]!thsiFinD("ths_int_chg_ratio_index",C$1,$A$4,$A712,101)</f>
        <v>53.405018850178003</v>
      </c>
      <c r="D712" s="12">
        <f>[1]!thsiFinD("ths_int_chg_ratio_index",D$1,$A$4,$A712,101)</f>
        <v>-1.6266371841619001</v>
      </c>
      <c r="E712" s="12">
        <f>[1]!thsiFinD("ths_int_chg_ratio_index",E$1,$A$4,$A712,101)</f>
        <v>54.985786104718997</v>
      </c>
      <c r="F712" s="12">
        <f>[1]!thsiFinD("ths_adjustment_nvg_ratio_fund",F$1,$A$4,$A712,101)</f>
        <v>58.870472682627003</v>
      </c>
      <c r="G712" s="12">
        <f>[1]!thsiFinD("ths_adjustment_nvg_ratio_fund",G$1,$A$4,$A712,101)</f>
        <v>38.138479001135003</v>
      </c>
      <c r="H712" s="12">
        <f>[1]!thsiFinD("ths_adjustment_nvg_ratio_fund",H$1,$A$4,$A712,101)</f>
        <v>60.153846153845997</v>
      </c>
      <c r="I712" s="12">
        <f>[1]!thsiFinD("ths_adjustment_nvg_ratio_fund",I$1,$A$4,$A712,101)</f>
        <v>77.71484375</v>
      </c>
      <c r="J712" s="32">
        <f t="shared" si="186"/>
        <v>0.3951757508970451</v>
      </c>
      <c r="K712" s="45">
        <f t="shared" si="187"/>
        <v>0.20315739782507022</v>
      </c>
      <c r="L712" s="45">
        <f t="shared" si="188"/>
        <v>0.58719410396901994</v>
      </c>
      <c r="M712" s="32">
        <f>[1]!thsiFinD("ths_int_chg_ratio_index",M$1,$A$4,$A712,101)/100</f>
        <v>0.18572995580113999</v>
      </c>
      <c r="N712" s="32">
        <f>[1]!thsiFinD("ths_int_chg_ratio_index",N$1,$A$4,$A712,101)/100</f>
        <v>4.4326730149140997E-4</v>
      </c>
      <c r="O712" s="33">
        <f t="shared" si="181"/>
        <v>1.395175750897045</v>
      </c>
      <c r="P712" s="33">
        <f t="shared" si="182"/>
        <v>1.2031573978250703</v>
      </c>
      <c r="Q712" s="33">
        <f t="shared" si="183"/>
        <v>1.5871941039690198</v>
      </c>
      <c r="R712" s="33">
        <f t="shared" si="184"/>
        <v>1.18572995580114</v>
      </c>
      <c r="S712" s="33">
        <f t="shared" si="185"/>
        <v>1.0004432673014914</v>
      </c>
      <c r="T712" s="32">
        <f t="shared" si="193"/>
        <v>5.4081306617510538E-3</v>
      </c>
      <c r="U712" s="32">
        <f t="shared" si="194"/>
        <v>8.9013971875797626E-3</v>
      </c>
      <c r="V712" s="32">
        <f t="shared" si="195"/>
        <v>2.7761699154691399E-3</v>
      </c>
      <c r="W712" s="32">
        <f t="shared" si="196"/>
        <v>6.3049633903788926E-3</v>
      </c>
      <c r="X712" s="32">
        <f t="shared" si="196"/>
        <v>3.8615086303410706E-3</v>
      </c>
      <c r="Y712" s="34">
        <f>MAX(O$4:O712)</f>
        <v>1.9141735637114377</v>
      </c>
      <c r="Z712" s="34">
        <f>MAX(P$4:P712)</f>
        <v>1.8284662292802096</v>
      </c>
      <c r="AA712" s="34">
        <f>MAX(Q$4:Q712)</f>
        <v>2.0782292813837224</v>
      </c>
      <c r="AB712" s="34">
        <f>MAX(R$4:R712)</f>
        <v>1.9075656212819299</v>
      </c>
      <c r="AC712" s="34">
        <f>MAX(S$4:S712)</f>
        <v>1.35899867745307</v>
      </c>
      <c r="AD712" s="35">
        <f t="shared" si="189"/>
        <v>-0.27113414512323275</v>
      </c>
      <c r="AE712" s="35">
        <f t="shared" si="190"/>
        <v>-0.34198544191942626</v>
      </c>
      <c r="AF712" s="35">
        <f t="shared" si="191"/>
        <v>-0.23627574773066551</v>
      </c>
      <c r="AG712" s="35">
        <f t="shared" si="192"/>
        <v>-0.37840672815003817</v>
      </c>
      <c r="AH712" s="35">
        <f t="shared" si="192"/>
        <v>-0.2638379389916371</v>
      </c>
    </row>
    <row r="713" spans="1:34">
      <c r="A713" s="28">
        <v>44902</v>
      </c>
      <c r="B713" s="12">
        <f>[1]!thsiFinD("ths_int_chg_ratio_index",B$1,$A$4,$A713,101)</f>
        <v>-26.326928630196999</v>
      </c>
      <c r="C713" s="12">
        <f>[1]!thsiFinD("ths_int_chg_ratio_index",C$1,$A$4,$A713,101)</f>
        <v>52.319741538507998</v>
      </c>
      <c r="D713" s="12">
        <f>[1]!thsiFinD("ths_int_chg_ratio_index",D$1,$A$4,$A713,101)</f>
        <v>-1.8876393343528</v>
      </c>
      <c r="E713" s="12">
        <f>[1]!thsiFinD("ths_int_chg_ratio_index",E$1,$A$4,$A713,101)</f>
        <v>56.758701026010002</v>
      </c>
      <c r="F713" s="12">
        <f>[1]!thsiFinD("ths_adjustment_nvg_ratio_fund",F$1,$A$4,$A713,101)</f>
        <v>58.502148557397</v>
      </c>
      <c r="G713" s="12">
        <f>[1]!thsiFinD("ths_adjustment_nvg_ratio_fund",G$1,$A$4,$A713,101)</f>
        <v>37.343927355277998</v>
      </c>
      <c r="H713" s="12">
        <f>[1]!thsiFinD("ths_adjustment_nvg_ratio_fund",H$1,$A$4,$A713,101)</f>
        <v>61.538461538462002</v>
      </c>
      <c r="I713" s="12">
        <f>[1]!thsiFinD("ths_adjustment_nvg_ratio_fund",I$1,$A$4,$A713,101)</f>
        <v>75</v>
      </c>
      <c r="J713" s="32">
        <f t="shared" si="186"/>
        <v>0.39156051506388145</v>
      </c>
      <c r="K713" s="45">
        <f t="shared" si="187"/>
        <v>0.2021596864999205</v>
      </c>
      <c r="L713" s="45">
        <f t="shared" si="188"/>
        <v>0.58096134362784246</v>
      </c>
      <c r="M713" s="32">
        <f>[1]!thsiFinD("ths_int_chg_ratio_index",M$1,$A$4,$A713,101)/100</f>
        <v>0.18338969397102001</v>
      </c>
      <c r="N713" s="32">
        <f>[1]!thsiFinD("ths_int_chg_ratio_index",N$1,$A$4,$A713,101)/100</f>
        <v>-1.6875296259101999E-3</v>
      </c>
      <c r="O713" s="33">
        <f t="shared" si="181"/>
        <v>1.3915605150638815</v>
      </c>
      <c r="P713" s="33">
        <f t="shared" si="182"/>
        <v>1.2021596864999204</v>
      </c>
      <c r="Q713" s="33">
        <f t="shared" si="183"/>
        <v>1.5809613436278425</v>
      </c>
      <c r="R713" s="33">
        <f t="shared" si="184"/>
        <v>1.18338969397102</v>
      </c>
      <c r="S713" s="33">
        <f t="shared" si="185"/>
        <v>0.99831247037408977</v>
      </c>
      <c r="T713" s="32">
        <f t="shared" si="193"/>
        <v>-2.5912404446817305E-3</v>
      </c>
      <c r="U713" s="32">
        <f t="shared" si="194"/>
        <v>-8.2924422602836945E-4</v>
      </c>
      <c r="V713" s="32">
        <f t="shared" si="195"/>
        <v>-3.926904923343244E-3</v>
      </c>
      <c r="W713" s="32">
        <f t="shared" si="196"/>
        <v>-1.9736887127379532E-3</v>
      </c>
      <c r="X713" s="32">
        <f t="shared" si="196"/>
        <v>-2.1298528332835964E-3</v>
      </c>
      <c r="Y713" s="34">
        <f>MAX(O$4:O713)</f>
        <v>1.9141735637114377</v>
      </c>
      <c r="Z713" s="34">
        <f>MAX(P$4:P713)</f>
        <v>1.8284662292802096</v>
      </c>
      <c r="AA713" s="34">
        <f>MAX(Q$4:Q713)</f>
        <v>2.0782292813837224</v>
      </c>
      <c r="AB713" s="34">
        <f>MAX(R$4:R713)</f>
        <v>1.9075656212819299</v>
      </c>
      <c r="AC713" s="34">
        <f>MAX(S$4:S713)</f>
        <v>1.35899867745307</v>
      </c>
      <c r="AD713" s="35">
        <f t="shared" si="189"/>
        <v>-0.27302281180513699</v>
      </c>
      <c r="AE713" s="35">
        <f t="shared" si="190"/>
        <v>-0.34253109669235715</v>
      </c>
      <c r="AF713" s="35">
        <f t="shared" si="191"/>
        <v>-0.23927482025697855</v>
      </c>
      <c r="AG713" s="35">
        <f t="shared" si="192"/>
        <v>-0.37963355977460223</v>
      </c>
      <c r="AH713" s="35">
        <f t="shared" si="192"/>
        <v>-0.26540585584303167</v>
      </c>
    </row>
    <row r="714" spans="1:34">
      <c r="A714" s="28">
        <v>44903</v>
      </c>
      <c r="B714" s="12">
        <f>[1]!thsiFinD("ths_int_chg_ratio_index",B$1,$A$4,$A714,101)</f>
        <v>-26.821696281748999</v>
      </c>
      <c r="C714" s="12">
        <f>[1]!thsiFinD("ths_int_chg_ratio_index",C$1,$A$4,$A714,101)</f>
        <v>50.077784028342997</v>
      </c>
      <c r="D714" s="12">
        <f>[1]!thsiFinD("ths_int_chg_ratio_index",D$1,$A$4,$A714,101)</f>
        <v>-2.1975469034053998</v>
      </c>
      <c r="E714" s="12">
        <f>[1]!thsiFinD("ths_int_chg_ratio_index",E$1,$A$4,$A714,101)</f>
        <v>57.029421442613</v>
      </c>
      <c r="F714" s="12">
        <f>[1]!thsiFinD("ths_adjustment_nvg_ratio_fund",F$1,$A$4,$A714,101)</f>
        <v>57.458563535911999</v>
      </c>
      <c r="G714" s="12">
        <f>[1]!thsiFinD("ths_adjustment_nvg_ratio_fund",G$1,$A$4,$A714,101)</f>
        <v>35.868331441544001</v>
      </c>
      <c r="H714" s="12">
        <f>[1]!thsiFinD("ths_adjustment_nvg_ratio_fund",H$1,$A$4,$A714,101)</f>
        <v>61.307692307692001</v>
      </c>
      <c r="I714" s="12">
        <f>[1]!thsiFinD("ths_adjustment_nvg_ratio_fund",I$1,$A$4,$A714,101)</f>
        <v>72.59765625</v>
      </c>
      <c r="J714" s="32">
        <f t="shared" si="186"/>
        <v>0.38165025727618701</v>
      </c>
      <c r="K714" s="45">
        <f t="shared" si="187"/>
        <v>0.19521990571450398</v>
      </c>
      <c r="L714" s="45">
        <f t="shared" si="188"/>
        <v>0.56808060883787004</v>
      </c>
      <c r="M714" s="32">
        <f>[1]!thsiFinD("ths_int_chg_ratio_index",M$1,$A$4,$A714,101)/100</f>
        <v>0.18052874392522</v>
      </c>
      <c r="N714" s="32">
        <f>[1]!thsiFinD("ths_int_chg_ratio_index",N$1,$A$4,$A714,101)/100</f>
        <v>-2.2750211735795998E-3</v>
      </c>
      <c r="O714" s="33">
        <f t="shared" si="181"/>
        <v>1.3816502572761871</v>
      </c>
      <c r="P714" s="33">
        <f t="shared" si="182"/>
        <v>1.1952199057145041</v>
      </c>
      <c r="Q714" s="33">
        <f t="shared" si="183"/>
        <v>1.56808060883787</v>
      </c>
      <c r="R714" s="33">
        <f t="shared" si="184"/>
        <v>1.1805287439252199</v>
      </c>
      <c r="S714" s="33">
        <f t="shared" si="185"/>
        <v>0.99772497882642042</v>
      </c>
      <c r="T714" s="32">
        <f t="shared" si="193"/>
        <v>-7.1216865385400618E-3</v>
      </c>
      <c r="U714" s="32">
        <f t="shared" si="194"/>
        <v>-5.7727611925013633E-3</v>
      </c>
      <c r="V714" s="32">
        <f t="shared" si="195"/>
        <v>-8.1474065396278661E-3</v>
      </c>
      <c r="W714" s="32">
        <f t="shared" si="196"/>
        <v>-2.4175891174105235E-3</v>
      </c>
      <c r="X714" s="32">
        <f t="shared" si="196"/>
        <v>-5.8848463292182629E-4</v>
      </c>
      <c r="Y714" s="34">
        <f>MAX(O$4:O714)</f>
        <v>1.9141735637114377</v>
      </c>
      <c r="Z714" s="34">
        <f>MAX(P$4:P714)</f>
        <v>1.8284662292802096</v>
      </c>
      <c r="AA714" s="34">
        <f>MAX(Q$4:Q714)</f>
        <v>2.0782292813837224</v>
      </c>
      <c r="AB714" s="34">
        <f>MAX(R$4:R714)</f>
        <v>1.9075656212819299</v>
      </c>
      <c r="AC714" s="34">
        <f>MAX(S$4:S714)</f>
        <v>1.35899867745307</v>
      </c>
      <c r="AD714" s="35">
        <f t="shared" si="189"/>
        <v>-0.27820011546013002</v>
      </c>
      <c r="AE714" s="35">
        <f t="shared" si="190"/>
        <v>-0.34632650766264794</v>
      </c>
      <c r="AF714" s="35">
        <f t="shared" si="191"/>
        <v>-0.24547275756127651</v>
      </c>
      <c r="AG714" s="35">
        <f t="shared" si="192"/>
        <v>-0.3811333509292979</v>
      </c>
      <c r="AH714" s="35">
        <f t="shared" si="192"/>
        <v>-0.2658381532083024</v>
      </c>
    </row>
    <row r="715" spans="1:34">
      <c r="A715" s="28">
        <v>44904</v>
      </c>
      <c r="B715" s="12">
        <f>[1]!thsiFinD("ths_int_chg_ratio_index",B$1,$A$4,$A715,101)</f>
        <v>-27.269115480598</v>
      </c>
      <c r="C715" s="12">
        <f>[1]!thsiFinD("ths_int_chg_ratio_index",C$1,$A$4,$A715,101)</f>
        <v>52.230106818770999</v>
      </c>
      <c r="D715" s="12">
        <f>[1]!thsiFinD("ths_int_chg_ratio_index",D$1,$A$4,$A715,101)</f>
        <v>-1.7688718332833999</v>
      </c>
      <c r="E715" s="12">
        <f>[1]!thsiFinD("ths_int_chg_ratio_index",E$1,$A$4,$A715,101)</f>
        <v>57.580269247567998</v>
      </c>
      <c r="F715" s="12">
        <f>[1]!thsiFinD("ths_adjustment_nvg_ratio_fund",F$1,$A$4,$A715,101)</f>
        <v>56.967464702271002</v>
      </c>
      <c r="G715" s="12">
        <f>[1]!thsiFinD("ths_adjustment_nvg_ratio_fund",G$1,$A$4,$A715,101)</f>
        <v>35.130533484676</v>
      </c>
      <c r="H715" s="12">
        <f>[1]!thsiFinD("ths_adjustment_nvg_ratio_fund",H$1,$A$4,$A715,101)</f>
        <v>58.692307692307999</v>
      </c>
      <c r="I715" s="12">
        <f>[1]!thsiFinD("ths_adjustment_nvg_ratio_fund",I$1,$A$4,$A715,101)</f>
        <v>73.125</v>
      </c>
      <c r="J715" s="32">
        <f t="shared" si="186"/>
        <v>0.38085961828964077</v>
      </c>
      <c r="K715" s="45">
        <f t="shared" si="187"/>
        <v>0.20193097188114401</v>
      </c>
      <c r="L715" s="45">
        <f t="shared" si="188"/>
        <v>0.55978826469813747</v>
      </c>
      <c r="M715" s="32">
        <f>[1]!thsiFinD("ths_int_chg_ratio_index",M$1,$A$4,$A715,101)/100</f>
        <v>0.18265343731455999</v>
      </c>
      <c r="N715" s="32">
        <f>[1]!thsiFinD("ths_int_chg_ratio_index",N$1,$A$4,$A715,101)/100</f>
        <v>5.3142097479792006E-3</v>
      </c>
      <c r="O715" s="33">
        <f t="shared" si="181"/>
        <v>1.3808596182896409</v>
      </c>
      <c r="P715" s="33">
        <f t="shared" si="182"/>
        <v>1.201930971881144</v>
      </c>
      <c r="Q715" s="33">
        <f t="shared" si="183"/>
        <v>1.5597882646981374</v>
      </c>
      <c r="R715" s="33">
        <f t="shared" si="184"/>
        <v>1.1826534373145601</v>
      </c>
      <c r="S715" s="33">
        <f t="shared" si="185"/>
        <v>1.0053142097479792</v>
      </c>
      <c r="T715" s="32">
        <f t="shared" si="193"/>
        <v>-5.7224249218090772E-4</v>
      </c>
      <c r="U715" s="32">
        <f t="shared" si="194"/>
        <v>5.6149216847487526E-3</v>
      </c>
      <c r="V715" s="32">
        <f t="shared" si="195"/>
        <v>-5.2882129228536412E-3</v>
      </c>
      <c r="W715" s="32">
        <f t="shared" si="196"/>
        <v>1.7997811576155875E-3</v>
      </c>
      <c r="X715" s="32">
        <f t="shared" si="196"/>
        <v>7.6065359519070785E-3</v>
      </c>
      <c r="Y715" s="34">
        <f>MAX(O$4:O715)</f>
        <v>1.9141735637114377</v>
      </c>
      <c r="Z715" s="34">
        <f>MAX(P$4:P715)</f>
        <v>1.8284662292802096</v>
      </c>
      <c r="AA715" s="34">
        <f>MAX(Q$4:Q715)</f>
        <v>2.0782292813837224</v>
      </c>
      <c r="AB715" s="34">
        <f>MAX(R$4:R715)</f>
        <v>1.9075656212819299</v>
      </c>
      <c r="AC715" s="34">
        <f>MAX(S$4:S715)</f>
        <v>1.35899867745307</v>
      </c>
      <c r="AD715" s="35">
        <f t="shared" si="189"/>
        <v>-0.2786131600249151</v>
      </c>
      <c r="AE715" s="35">
        <f t="shared" si="190"/>
        <v>-0.34265618219577743</v>
      </c>
      <c r="AF715" s="35">
        <f t="shared" si="191"/>
        <v>-0.24946285827538606</v>
      </c>
      <c r="AG715" s="35">
        <f t="shared" si="192"/>
        <v>-0.38001952639522374</v>
      </c>
      <c r="AH715" s="35">
        <f t="shared" si="192"/>
        <v>-0.26025372472616293</v>
      </c>
    </row>
    <row r="716" spans="1:34">
      <c r="A716" s="28">
        <v>44907</v>
      </c>
      <c r="B716" s="12">
        <f>[1]!thsiFinD("ths_int_chg_ratio_index",B$1,$A$4,$A716,101)</f>
        <v>-26.631328808972999</v>
      </c>
      <c r="C716" s="12">
        <f>[1]!thsiFinD("ths_int_chg_ratio_index",C$1,$A$4,$A716,101)</f>
        <v>54.047108859638001</v>
      </c>
      <c r="D716" s="12">
        <f>[1]!thsiFinD("ths_int_chg_ratio_index",D$1,$A$4,$A716,101)</f>
        <v>-1.4809898448932</v>
      </c>
      <c r="E716" s="12">
        <f>[1]!thsiFinD("ths_int_chg_ratio_index",E$1,$A$4,$A716,101)</f>
        <v>55.944178274995998</v>
      </c>
      <c r="F716" s="12">
        <f>[1]!thsiFinD("ths_adjustment_nvg_ratio_fund",F$1,$A$4,$A716,101)</f>
        <v>57.519950890117002</v>
      </c>
      <c r="G716" s="12">
        <f>[1]!thsiFinD("ths_adjustment_nvg_ratio_fund",G$1,$A$4,$A716,101)</f>
        <v>37.173666288309001</v>
      </c>
      <c r="H716" s="12">
        <f>[1]!thsiFinD("ths_adjustment_nvg_ratio_fund",H$1,$A$4,$A716,101)</f>
        <v>57.846153846154003</v>
      </c>
      <c r="I716" s="12">
        <f>[1]!thsiFinD("ths_adjustment_nvg_ratio_fund",I$1,$A$4,$A716,101)</f>
        <v>77.587890625</v>
      </c>
      <c r="J716" s="32">
        <f t="shared" si="186"/>
        <v>0.39000828766293472</v>
      </c>
      <c r="K716" s="45">
        <f t="shared" si="187"/>
        <v>0.20469742120191953</v>
      </c>
      <c r="L716" s="45">
        <f t="shared" si="188"/>
        <v>0.57531915412394996</v>
      </c>
      <c r="M716" s="32">
        <f>[1]!thsiFinD("ths_int_chg_ratio_index",M$1,$A$4,$A716,101)/100</f>
        <v>0.18242662607528001</v>
      </c>
      <c r="N716" s="32">
        <f>[1]!thsiFinD("ths_int_chg_ratio_index",N$1,$A$4,$A716,101)/100</f>
        <v>-4.6112604957283003E-3</v>
      </c>
      <c r="O716" s="33">
        <f t="shared" si="181"/>
        <v>1.3900082876629347</v>
      </c>
      <c r="P716" s="33">
        <f t="shared" si="182"/>
        <v>1.2046974212019195</v>
      </c>
      <c r="Q716" s="33">
        <f t="shared" si="183"/>
        <v>1.57531915412395</v>
      </c>
      <c r="R716" s="33">
        <f t="shared" si="184"/>
        <v>1.18242662607528</v>
      </c>
      <c r="S716" s="33">
        <f t="shared" si="185"/>
        <v>0.99538873950427165</v>
      </c>
      <c r="T716" s="32">
        <f t="shared" si="193"/>
        <v>6.6253435556509199E-3</v>
      </c>
      <c r="U716" s="32">
        <f t="shared" si="194"/>
        <v>2.3016707161191974E-3</v>
      </c>
      <c r="V716" s="32">
        <f t="shared" si="195"/>
        <v>9.9570497979213357E-3</v>
      </c>
      <c r="W716" s="32">
        <f t="shared" si="196"/>
        <v>-1.9178165988764651E-4</v>
      </c>
      <c r="X716" s="32">
        <f t="shared" si="196"/>
        <v>-9.8730030347385922E-3</v>
      </c>
      <c r="Y716" s="34">
        <f>MAX(O$4:O716)</f>
        <v>1.9141735637114377</v>
      </c>
      <c r="Z716" s="34">
        <f>MAX(P$4:P716)</f>
        <v>1.8284662292802096</v>
      </c>
      <c r="AA716" s="34">
        <f>MAX(Q$4:Q716)</f>
        <v>2.0782292813837224</v>
      </c>
      <c r="AB716" s="34">
        <f>MAX(R$4:R716)</f>
        <v>1.9075656212819299</v>
      </c>
      <c r="AC716" s="34">
        <f>MAX(S$4:S716)</f>
        <v>1.35899867745307</v>
      </c>
      <c r="AD716" s="35">
        <f t="shared" si="189"/>
        <v>-0.2738337243735548</v>
      </c>
      <c r="AE716" s="35">
        <f t="shared" si="190"/>
        <v>-0.34114319317991548</v>
      </c>
      <c r="AF716" s="35">
        <f t="shared" si="191"/>
        <v>-0.24198972258004459</v>
      </c>
      <c r="AG716" s="35">
        <f t="shared" si="192"/>
        <v>-0.38013842727954961</v>
      </c>
      <c r="AH716" s="35">
        <f t="shared" si="192"/>
        <v>-0.26755724194687802</v>
      </c>
    </row>
    <row r="717" spans="1:34">
      <c r="A717" s="28">
        <v>44908</v>
      </c>
      <c r="B717" s="12">
        <f>[1]!thsiFinD("ths_int_chg_ratio_index",B$1,$A$4,$A717,101)</f>
        <v>-27.73104025564</v>
      </c>
      <c r="C717" s="12">
        <f>[1]!thsiFinD("ths_int_chg_ratio_index",C$1,$A$4,$A717,101)</f>
        <v>50.906401064739001</v>
      </c>
      <c r="D717" s="12">
        <f>[1]!thsiFinD("ths_int_chg_ratio_index",D$1,$A$4,$A717,101)</f>
        <v>-2.9827794478384999</v>
      </c>
      <c r="E717" s="12">
        <f>[1]!thsiFinD("ths_int_chg_ratio_index",E$1,$A$4,$A717,101)</f>
        <v>53.831773159529</v>
      </c>
      <c r="F717" s="12">
        <f>[1]!thsiFinD("ths_adjustment_nvg_ratio_fund",F$1,$A$4,$A717,101)</f>
        <v>54.696132596684997</v>
      </c>
      <c r="G717" s="12">
        <f>[1]!thsiFinD("ths_adjustment_nvg_ratio_fund",G$1,$A$4,$A717,101)</f>
        <v>34.222474460839997</v>
      </c>
      <c r="H717" s="12">
        <f>[1]!thsiFinD("ths_adjustment_nvg_ratio_fund",H$1,$A$4,$A717,101)</f>
        <v>58.692307692307999</v>
      </c>
      <c r="I717" s="12">
        <f>[1]!thsiFinD("ths_adjustment_nvg_ratio_fund",I$1,$A$4,$A717,101)</f>
        <v>74.521484375</v>
      </c>
      <c r="J717" s="32">
        <f t="shared" si="186"/>
        <v>0.3701959420570281</v>
      </c>
      <c r="K717" s="45">
        <f t="shared" si="187"/>
        <v>0.18506088630197376</v>
      </c>
      <c r="L717" s="45">
        <f t="shared" si="188"/>
        <v>0.55533099781208251</v>
      </c>
      <c r="M717" s="32">
        <f>[1]!thsiFinD("ths_int_chg_ratio_index",M$1,$A$4,$A717,101)/100</f>
        <v>0.16589677937817002</v>
      </c>
      <c r="N717" s="32">
        <f>[1]!thsiFinD("ths_int_chg_ratio_index",N$1,$A$4,$A717,101)/100</f>
        <v>-7.4500275769562993E-3</v>
      </c>
      <c r="O717" s="33">
        <f t="shared" si="181"/>
        <v>1.3701959420570282</v>
      </c>
      <c r="P717" s="33">
        <f t="shared" si="182"/>
        <v>1.1850608863019738</v>
      </c>
      <c r="Q717" s="33">
        <f t="shared" si="183"/>
        <v>1.5553309978120824</v>
      </c>
      <c r="R717" s="33">
        <f t="shared" si="184"/>
        <v>1.16589677937817</v>
      </c>
      <c r="S717" s="33">
        <f t="shared" si="185"/>
        <v>0.99254997242304366</v>
      </c>
      <c r="T717" s="32">
        <f t="shared" si="193"/>
        <v>-1.4253401063685445E-2</v>
      </c>
      <c r="U717" s="32">
        <f t="shared" si="194"/>
        <v>-1.6299972552738073E-2</v>
      </c>
      <c r="V717" s="32">
        <f t="shared" si="195"/>
        <v>-1.2688321766126887E-2</v>
      </c>
      <c r="W717" s="32">
        <f t="shared" si="196"/>
        <v>-1.3979596139488182E-2</v>
      </c>
      <c r="X717" s="32">
        <f t="shared" si="196"/>
        <v>-2.8519180181220127E-3</v>
      </c>
      <c r="Y717" s="34">
        <f>MAX(O$4:O717)</f>
        <v>1.9141735637114377</v>
      </c>
      <c r="Z717" s="34">
        <f>MAX(P$4:P717)</f>
        <v>1.8284662292802096</v>
      </c>
      <c r="AA717" s="34">
        <f>MAX(Q$4:Q717)</f>
        <v>2.0782292813837224</v>
      </c>
      <c r="AB717" s="34">
        <f>MAX(R$4:R717)</f>
        <v>1.9075656212819299</v>
      </c>
      <c r="AC717" s="34">
        <f>MAX(S$4:S717)</f>
        <v>1.35899867745307</v>
      </c>
      <c r="AD717" s="35">
        <f t="shared" si="189"/>
        <v>-0.28418406353898129</v>
      </c>
      <c r="AE717" s="35">
        <f t="shared" si="190"/>
        <v>-0.35188254104726746</v>
      </c>
      <c r="AF717" s="35">
        <f t="shared" si="191"/>
        <v>-0.25160760088198009</v>
      </c>
      <c r="AG717" s="35">
        <f t="shared" si="192"/>
        <v>-0.38880384172856952</v>
      </c>
      <c r="AH717" s="35">
        <f t="shared" si="192"/>
        <v>-0.26964610864581273</v>
      </c>
    </row>
    <row r="718" spans="1:34">
      <c r="A718" s="28">
        <v>44909</v>
      </c>
      <c r="B718" s="12">
        <f>[1]!thsiFinD("ths_int_chg_ratio_index",B$1,$A$4,$A718,101)</f>
        <v>-28.105804070169</v>
      </c>
      <c r="C718" s="12">
        <f>[1]!thsiFinD("ths_int_chg_ratio_index",C$1,$A$4,$A718,101)</f>
        <v>51.735989001153001</v>
      </c>
      <c r="D718" s="12">
        <f>[1]!thsiFinD("ths_int_chg_ratio_index",D$1,$A$4,$A718,101)</f>
        <v>-3.4817971226314999</v>
      </c>
      <c r="E718" s="12">
        <f>[1]!thsiFinD("ths_int_chg_ratio_index",E$1,$A$4,$A718,101)</f>
        <v>53.235607951246003</v>
      </c>
      <c r="F718" s="12">
        <f>[1]!thsiFinD("ths_adjustment_nvg_ratio_fund",F$1,$A$4,$A718,101)</f>
        <v>55.003069367709998</v>
      </c>
      <c r="G718" s="12">
        <f>[1]!thsiFinD("ths_adjustment_nvg_ratio_fund",G$1,$A$4,$A718,101)</f>
        <v>33.541430192962999</v>
      </c>
      <c r="H718" s="12">
        <f>[1]!thsiFinD("ths_adjustment_nvg_ratio_fund",H$1,$A$4,$A718,101)</f>
        <v>60.153846153845997</v>
      </c>
      <c r="I718" s="12">
        <f>[1]!thsiFinD("ths_adjustment_nvg_ratio_fund",I$1,$A$4,$A718,101)</f>
        <v>74.169921875</v>
      </c>
      <c r="J718" s="32">
        <f t="shared" si="186"/>
        <v>0.37031532918639687</v>
      </c>
      <c r="K718" s="45">
        <f t="shared" si="187"/>
        <v>0.18345998939899627</v>
      </c>
      <c r="L718" s="45">
        <f t="shared" si="188"/>
        <v>0.55717066897379741</v>
      </c>
      <c r="M718" s="32">
        <f>[1]!thsiFinD("ths_int_chg_ratio_index",M$1,$A$4,$A718,101)/100</f>
        <v>0.15992059651356</v>
      </c>
      <c r="N718" s="32">
        <f>[1]!thsiFinD("ths_int_chg_ratio_index",N$1,$A$4,$A718,101)/100</f>
        <v>-6.7956060293842997E-3</v>
      </c>
      <c r="O718" s="33">
        <f t="shared" si="181"/>
        <v>1.370315329186397</v>
      </c>
      <c r="P718" s="33">
        <f t="shared" si="182"/>
        <v>1.1834599893989963</v>
      </c>
      <c r="Q718" s="33">
        <f t="shared" si="183"/>
        <v>1.5571706689737974</v>
      </c>
      <c r="R718" s="33">
        <f t="shared" si="184"/>
        <v>1.1599205965135599</v>
      </c>
      <c r="S718" s="33">
        <f t="shared" si="185"/>
        <v>0.99320439397061566</v>
      </c>
      <c r="T718" s="32">
        <f t="shared" si="193"/>
        <v>8.7131428217146478E-5</v>
      </c>
      <c r="U718" s="32">
        <f t="shared" si="194"/>
        <v>-1.3508984403097779E-3</v>
      </c>
      <c r="V718" s="32">
        <f t="shared" si="195"/>
        <v>1.1828164964904353E-3</v>
      </c>
      <c r="W718" s="32">
        <f t="shared" si="196"/>
        <v>-5.125825004677953E-3</v>
      </c>
      <c r="X718" s="32">
        <f t="shared" si="196"/>
        <v>6.5933360108250127E-4</v>
      </c>
      <c r="Y718" s="34">
        <f>MAX(O$4:O718)</f>
        <v>1.9141735637114377</v>
      </c>
      <c r="Z718" s="34">
        <f>MAX(P$4:P718)</f>
        <v>1.8284662292802096</v>
      </c>
      <c r="AA718" s="34">
        <f>MAX(Q$4:Q718)</f>
        <v>2.0782292813837224</v>
      </c>
      <c r="AB718" s="34">
        <f>MAX(R$4:R718)</f>
        <v>1.9075656212819299</v>
      </c>
      <c r="AC718" s="34">
        <f>MAX(S$4:S718)</f>
        <v>1.35899867745307</v>
      </c>
      <c r="AD718" s="35">
        <f t="shared" si="189"/>
        <v>-0.28412169347409688</v>
      </c>
      <c r="AE718" s="35">
        <f t="shared" si="190"/>
        <v>-0.35275808191170432</v>
      </c>
      <c r="AF718" s="35">
        <f t="shared" si="191"/>
        <v>-0.25072239000645535</v>
      </c>
      <c r="AG718" s="35">
        <f t="shared" si="192"/>
        <v>-0.39193672627940035</v>
      </c>
      <c r="AH718" s="35">
        <f t="shared" si="192"/>
        <v>-0.26916456178456161</v>
      </c>
    </row>
    <row r="719" spans="1:34">
      <c r="A719" s="28">
        <v>44910</v>
      </c>
      <c r="B719" s="12">
        <f>[1]!thsiFinD("ths_int_chg_ratio_index",B$1,$A$4,$A719,101)</f>
        <v>-27.649270865456</v>
      </c>
      <c r="C719" s="12">
        <f>[1]!thsiFinD("ths_int_chg_ratio_index",C$1,$A$4,$A719,101)</f>
        <v>53.928294420817998</v>
      </c>
      <c r="D719" s="12">
        <f>[1]!thsiFinD("ths_int_chg_ratio_index",D$1,$A$4,$A719,101)</f>
        <v>-2.9935176539050001</v>
      </c>
      <c r="E719" s="12">
        <f>[1]!thsiFinD("ths_int_chg_ratio_index",E$1,$A$4,$A719,101)</f>
        <v>55.92498050623</v>
      </c>
      <c r="F719" s="12">
        <f>[1]!thsiFinD("ths_adjustment_nvg_ratio_fund",F$1,$A$4,$A719,101)</f>
        <v>55.678330263965996</v>
      </c>
      <c r="G719" s="12">
        <f>[1]!thsiFinD("ths_adjustment_nvg_ratio_fund",G$1,$A$4,$A719,101)</f>
        <v>34.165720771849998</v>
      </c>
      <c r="H719" s="12">
        <f>[1]!thsiFinD("ths_adjustment_nvg_ratio_fund",H$1,$A$4,$A719,101)</f>
        <v>58.538461538462002</v>
      </c>
      <c r="I719" s="12">
        <f>[1]!thsiFinD("ths_adjustment_nvg_ratio_fund",I$1,$A$4,$A719,101)</f>
        <v>77.1484375</v>
      </c>
      <c r="J719" s="32">
        <f t="shared" si="186"/>
        <v>0.38092679560245624</v>
      </c>
      <c r="K719" s="45">
        <f t="shared" si="187"/>
        <v>0.19802621601921749</v>
      </c>
      <c r="L719" s="45">
        <f t="shared" si="188"/>
        <v>0.56382737518569503</v>
      </c>
      <c r="M719" s="32">
        <f>[1]!thsiFinD("ths_int_chg_ratio_index",M$1,$A$4,$A719,101)/100</f>
        <v>0.16942613823557998</v>
      </c>
      <c r="N719" s="32">
        <f>[1]!thsiFinD("ths_int_chg_ratio_index",N$1,$A$4,$A719,101)/100</f>
        <v>-7.1049672677522E-3</v>
      </c>
      <c r="O719" s="33">
        <f t="shared" si="181"/>
        <v>1.3809267956024562</v>
      </c>
      <c r="P719" s="33">
        <f t="shared" si="182"/>
        <v>1.1980262160192174</v>
      </c>
      <c r="Q719" s="33">
        <f t="shared" si="183"/>
        <v>1.563827375185695</v>
      </c>
      <c r="R719" s="33">
        <f t="shared" si="184"/>
        <v>1.1694261382355799</v>
      </c>
      <c r="S719" s="33">
        <f t="shared" si="185"/>
        <v>0.99289503273224777</v>
      </c>
      <c r="T719" s="32">
        <f t="shared" si="193"/>
        <v>7.743813551556622E-3</v>
      </c>
      <c r="U719" s="32">
        <f t="shared" si="194"/>
        <v>1.2308169900714816E-2</v>
      </c>
      <c r="V719" s="32">
        <f t="shared" si="195"/>
        <v>4.2748725907382212E-3</v>
      </c>
      <c r="W719" s="32">
        <f t="shared" si="196"/>
        <v>8.1949934767875376E-3</v>
      </c>
      <c r="X719" s="32">
        <f t="shared" si="196"/>
        <v>-3.1147791959629245E-4</v>
      </c>
      <c r="Y719" s="34">
        <f>MAX(O$4:O719)</f>
        <v>1.9141735637114377</v>
      </c>
      <c r="Z719" s="34">
        <f>MAX(P$4:P719)</f>
        <v>1.8284662292802096</v>
      </c>
      <c r="AA719" s="34">
        <f>MAX(Q$4:Q719)</f>
        <v>2.0782292813837224</v>
      </c>
      <c r="AB719" s="34">
        <f>MAX(R$4:R719)</f>
        <v>1.9075656212819299</v>
      </c>
      <c r="AC719" s="34">
        <f>MAX(S$4:S719)</f>
        <v>1.35899867745307</v>
      </c>
      <c r="AD719" s="35">
        <f t="shared" si="189"/>
        <v>-0.2785780653427562</v>
      </c>
      <c r="AE719" s="35">
        <f t="shared" si="190"/>
        <v>-0.34479171841700895</v>
      </c>
      <c r="AF719" s="35">
        <f t="shared" si="191"/>
        <v>-0.24751932368864005</v>
      </c>
      <c r="AG719" s="35">
        <f t="shared" si="192"/>
        <v>-0.38695365171778595</v>
      </c>
      <c r="AH719" s="35">
        <f t="shared" si="192"/>
        <v>-0.26939220088642424</v>
      </c>
    </row>
    <row r="720" spans="1:34">
      <c r="A720" s="28">
        <v>44911</v>
      </c>
      <c r="B720" s="12">
        <f>[1]!thsiFinD("ths_int_chg_ratio_index",B$1,$A$4,$A720,101)</f>
        <v>-28.826471232618999</v>
      </c>
      <c r="C720" s="12">
        <f>[1]!thsiFinD("ths_int_chg_ratio_index",C$1,$A$4,$A720,101)</f>
        <v>50.934605490593</v>
      </c>
      <c r="D720" s="12">
        <f>[1]!thsiFinD("ths_int_chg_ratio_index",D$1,$A$4,$A720,101)</f>
        <v>-4.0562666307353998</v>
      </c>
      <c r="E720" s="12">
        <f>[1]!thsiFinD("ths_int_chg_ratio_index",E$1,$A$4,$A720,101)</f>
        <v>54.057429887810002</v>
      </c>
      <c r="F720" s="12">
        <f>[1]!thsiFinD("ths_adjustment_nvg_ratio_fund",F$1,$A$4,$A720,101)</f>
        <v>53.898096992020001</v>
      </c>
      <c r="G720" s="12">
        <f>[1]!thsiFinD("ths_adjustment_nvg_ratio_fund",G$1,$A$4,$A720,101)</f>
        <v>31.214528944381001</v>
      </c>
      <c r="H720" s="12">
        <f>[1]!thsiFinD("ths_adjustment_nvg_ratio_fund",H$1,$A$4,$A720,101)</f>
        <v>58.076923076923002</v>
      </c>
      <c r="I720" s="12">
        <f>[1]!thsiFinD("ths_adjustment_nvg_ratio_fund",I$1,$A$4,$A720,101)</f>
        <v>72.4609375</v>
      </c>
      <c r="J720" s="32">
        <f t="shared" si="186"/>
        <v>0.35969973003546579</v>
      </c>
      <c r="K720" s="45">
        <f t="shared" si="187"/>
        <v>0.18027324378762152</v>
      </c>
      <c r="L720" s="45">
        <f t="shared" si="188"/>
        <v>0.53912621628331003</v>
      </c>
      <c r="M720" s="32">
        <f>[1]!thsiFinD("ths_int_chg_ratio_index",M$1,$A$4,$A720,101)/100</f>
        <v>0.15636317954162998</v>
      </c>
      <c r="N720" s="32">
        <f>[1]!thsiFinD("ths_int_chg_ratio_index",N$1,$A$4,$A720,101)/100</f>
        <v>-7.9061695756073996E-3</v>
      </c>
      <c r="O720" s="33">
        <f t="shared" si="181"/>
        <v>1.3596997300354658</v>
      </c>
      <c r="P720" s="33">
        <f t="shared" si="182"/>
        <v>1.1802732437876216</v>
      </c>
      <c r="Q720" s="33">
        <f t="shared" si="183"/>
        <v>1.5391262162833099</v>
      </c>
      <c r="R720" s="33">
        <f t="shared" si="184"/>
        <v>1.15636317954163</v>
      </c>
      <c r="S720" s="33">
        <f t="shared" si="185"/>
        <v>0.99209383042439259</v>
      </c>
      <c r="T720" s="32">
        <f t="shared" si="193"/>
        <v>-1.5371608136352855E-2</v>
      </c>
      <c r="U720" s="32">
        <f t="shared" si="194"/>
        <v>-1.4818517319750479E-2</v>
      </c>
      <c r="V720" s="32">
        <f t="shared" si="195"/>
        <v>-1.5795323252639659E-2</v>
      </c>
      <c r="W720" s="32">
        <f t="shared" si="196"/>
        <v>-1.1170400820405102E-2</v>
      </c>
      <c r="X720" s="32">
        <f t="shared" si="196"/>
        <v>-8.0693555858613042E-4</v>
      </c>
      <c r="Y720" s="34">
        <f>MAX(O$4:O720)</f>
        <v>1.9141735637114377</v>
      </c>
      <c r="Z720" s="34">
        <f>MAX(P$4:P720)</f>
        <v>1.8284662292802096</v>
      </c>
      <c r="AA720" s="34">
        <f>MAX(Q$4:Q720)</f>
        <v>2.0782292813837224</v>
      </c>
      <c r="AB720" s="34">
        <f>MAX(R$4:R720)</f>
        <v>1.9075656212819299</v>
      </c>
      <c r="AC720" s="34">
        <f>MAX(S$4:S720)</f>
        <v>1.35899867745307</v>
      </c>
      <c r="AD720" s="35">
        <f t="shared" si="189"/>
        <v>-0.28966748062327696</v>
      </c>
      <c r="AE720" s="35">
        <f t="shared" si="190"/>
        <v>-0.35450093368569047</v>
      </c>
      <c r="AF720" s="35">
        <f t="shared" si="191"/>
        <v>-0.25940499921234295</v>
      </c>
      <c r="AG720" s="35">
        <f t="shared" si="192"/>
        <v>-0.39380162514958394</v>
      </c>
      <c r="AH720" s="35">
        <f t="shared" si="192"/>
        <v>-0.26998175429890925</v>
      </c>
    </row>
    <row r="721" spans="1:34">
      <c r="A721" s="28">
        <v>44914</v>
      </c>
      <c r="B721" s="12">
        <f>[1]!thsiFinD("ths_int_chg_ratio_index",B$1,$A$4,$A721,101)</f>
        <v>-30.018822972176</v>
      </c>
      <c r="C721" s="12">
        <f>[1]!thsiFinD("ths_int_chg_ratio_index",C$1,$A$4,$A721,101)</f>
        <v>46.978767822439998</v>
      </c>
      <c r="D721" s="12">
        <f>[1]!thsiFinD("ths_int_chg_ratio_index",D$1,$A$4,$A721,101)</f>
        <v>-6.2308465217136</v>
      </c>
      <c r="E721" s="12">
        <f>[1]!thsiFinD("ths_int_chg_ratio_index",E$1,$A$4,$A721,101)</f>
        <v>52.557076443290001</v>
      </c>
      <c r="F721" s="12">
        <f>[1]!thsiFinD("ths_adjustment_nvg_ratio_fund",F$1,$A$4,$A721,101)</f>
        <v>51.503990178023002</v>
      </c>
      <c r="G721" s="12">
        <f>[1]!thsiFinD("ths_adjustment_nvg_ratio_fund",G$1,$A$4,$A721,101)</f>
        <v>29.511918274688</v>
      </c>
      <c r="H721" s="12">
        <f>[1]!thsiFinD("ths_adjustment_nvg_ratio_fund",H$1,$A$4,$A721,101)</f>
        <v>54.846153846154003</v>
      </c>
      <c r="I721" s="12">
        <f>[1]!thsiFinD("ths_adjustment_nvg_ratio_fund",I$1,$A$4,$A721,101)</f>
        <v>67.919921875</v>
      </c>
      <c r="J721" s="32">
        <f t="shared" si="186"/>
        <v>0.33383519868213174</v>
      </c>
      <c r="K721" s="45">
        <f t="shared" si="187"/>
        <v>0.15821543692960099</v>
      </c>
      <c r="L721" s="45">
        <f t="shared" si="188"/>
        <v>0.50945496043466254</v>
      </c>
      <c r="M721" s="32">
        <f>[1]!thsiFinD("ths_int_chg_ratio_index",M$1,$A$4,$A721,101)/100</f>
        <v>0.13286152685024999</v>
      </c>
      <c r="N721" s="32">
        <f>[1]!thsiFinD("ths_int_chg_ratio_index",N$1,$A$4,$A721,101)/100</f>
        <v>-2.5005172334730999E-2</v>
      </c>
      <c r="O721" s="33">
        <f t="shared" si="181"/>
        <v>1.3338351986821317</v>
      </c>
      <c r="P721" s="33">
        <f t="shared" si="182"/>
        <v>1.1582154369296009</v>
      </c>
      <c r="Q721" s="33">
        <f t="shared" si="183"/>
        <v>1.5094549604346625</v>
      </c>
      <c r="R721" s="33">
        <f t="shared" si="184"/>
        <v>1.13286152685025</v>
      </c>
      <c r="S721" s="33">
        <f t="shared" si="185"/>
        <v>0.97499482766526901</v>
      </c>
      <c r="T721" s="32">
        <f t="shared" si="193"/>
        <v>-1.9022237617609461E-2</v>
      </c>
      <c r="U721" s="32">
        <f t="shared" si="194"/>
        <v>-1.8688729049923025E-2</v>
      </c>
      <c r="V721" s="32">
        <f t="shared" si="195"/>
        <v>-1.9277987428670817E-2</v>
      </c>
      <c r="W721" s="32">
        <f t="shared" si="196"/>
        <v>-2.0323764287181634E-2</v>
      </c>
      <c r="X721" s="32">
        <f t="shared" si="196"/>
        <v>-1.7235267708306412E-2</v>
      </c>
      <c r="Y721" s="34">
        <f>MAX(O$4:O721)</f>
        <v>1.9141735637114377</v>
      </c>
      <c r="Z721" s="34">
        <f>MAX(P$4:P721)</f>
        <v>1.8284662292802096</v>
      </c>
      <c r="AA721" s="34">
        <f>MAX(Q$4:Q721)</f>
        <v>2.0782292813837224</v>
      </c>
      <c r="AB721" s="34">
        <f>MAX(R$4:R721)</f>
        <v>1.9075656212819299</v>
      </c>
      <c r="AC721" s="34">
        <f>MAX(S$4:S721)</f>
        <v>1.35899867745307</v>
      </c>
      <c r="AD721" s="35">
        <f t="shared" si="189"/>
        <v>-0.30317959459437616</v>
      </c>
      <c r="AE721" s="35">
        <f t="shared" si="190"/>
        <v>-0.3665644908380169</v>
      </c>
      <c r="AF721" s="35">
        <f t="shared" si="191"/>
        <v>-0.27368218032726388</v>
      </c>
      <c r="AG721" s="35">
        <f t="shared" si="192"/>
        <v>-0.4061218580313164</v>
      </c>
      <c r="AH721" s="35">
        <f t="shared" si="192"/>
        <v>-0.28256381419551579</v>
      </c>
    </row>
    <row r="722" spans="1:34">
      <c r="A722" s="28">
        <v>44915</v>
      </c>
      <c r="B722" s="12">
        <f>[1]!thsiFinD("ths_int_chg_ratio_index",B$1,$A$4,$A722,101)</f>
        <v>-29.863161249565</v>
      </c>
      <c r="C722" s="12">
        <f>[1]!thsiFinD("ths_int_chg_ratio_index",C$1,$A$4,$A722,101)</f>
        <v>46.685758104873003</v>
      </c>
      <c r="D722" s="12">
        <f>[1]!thsiFinD("ths_int_chg_ratio_index",D$1,$A$4,$A722,101)</f>
        <v>-6.5661041023477997</v>
      </c>
      <c r="E722" s="12">
        <f>[1]!thsiFinD("ths_int_chg_ratio_index",E$1,$A$4,$A722,101)</f>
        <v>50.202646728917998</v>
      </c>
      <c r="F722" s="12">
        <f>[1]!thsiFinD("ths_adjustment_nvg_ratio_fund",F$1,$A$4,$A722,101)</f>
        <v>49.232658072436998</v>
      </c>
      <c r="G722" s="12">
        <f>[1]!thsiFinD("ths_adjustment_nvg_ratio_fund",G$1,$A$4,$A722,101)</f>
        <v>28.887627695799999</v>
      </c>
      <c r="H722" s="12">
        <f>[1]!thsiFinD("ths_adjustment_nvg_ratio_fund",H$1,$A$4,$A722,101)</f>
        <v>52.692307692307999</v>
      </c>
      <c r="I722" s="12">
        <f>[1]!thsiFinD("ths_adjustment_nvg_ratio_fund",I$1,$A$4,$A722,101)</f>
        <v>67.412109375</v>
      </c>
      <c r="J722" s="32">
        <f t="shared" si="186"/>
        <v>0.32335480289677898</v>
      </c>
      <c r="K722" s="45">
        <f t="shared" si="187"/>
        <v>0.1511478487046955</v>
      </c>
      <c r="L722" s="45">
        <f t="shared" si="188"/>
        <v>0.49556175708886252</v>
      </c>
      <c r="M722" s="32">
        <f>[1]!thsiFinD("ths_int_chg_ratio_index",M$1,$A$4,$A722,101)/100</f>
        <v>0.12596842044546999</v>
      </c>
      <c r="N722" s="32">
        <f>[1]!thsiFinD("ths_int_chg_ratio_index",N$1,$A$4,$A722,101)/100</f>
        <v>-3.9427067224367E-2</v>
      </c>
      <c r="O722" s="33">
        <f t="shared" si="181"/>
        <v>1.323354802896779</v>
      </c>
      <c r="P722" s="33">
        <f t="shared" si="182"/>
        <v>1.1511478487046956</v>
      </c>
      <c r="Q722" s="33">
        <f t="shared" si="183"/>
        <v>1.4955617570888626</v>
      </c>
      <c r="R722" s="33">
        <f t="shared" si="184"/>
        <v>1.1259684204454701</v>
      </c>
      <c r="S722" s="33">
        <f t="shared" si="185"/>
        <v>0.96057293277563305</v>
      </c>
      <c r="T722" s="32">
        <f t="shared" si="193"/>
        <v>-7.8573393442515904E-3</v>
      </c>
      <c r="U722" s="32">
        <f t="shared" si="194"/>
        <v>-6.1021360962355553E-3</v>
      </c>
      <c r="V722" s="32">
        <f t="shared" si="195"/>
        <v>-9.204119175440173E-3</v>
      </c>
      <c r="W722" s="32">
        <f t="shared" si="196"/>
        <v>-6.0846857637977259E-3</v>
      </c>
      <c r="X722" s="32">
        <f t="shared" si="196"/>
        <v>-1.4791765535998591E-2</v>
      </c>
      <c r="Y722" s="34">
        <f>MAX(O$4:O722)</f>
        <v>1.9141735637114377</v>
      </c>
      <c r="Z722" s="34">
        <f>MAX(P$4:P722)</f>
        <v>1.8284662292802096</v>
      </c>
      <c r="AA722" s="34">
        <f>MAX(Q$4:Q722)</f>
        <v>2.0782292813837224</v>
      </c>
      <c r="AB722" s="34">
        <f>MAX(R$4:R722)</f>
        <v>1.9075656212819299</v>
      </c>
      <c r="AC722" s="34">
        <f>MAX(S$4:S722)</f>
        <v>1.35899867745307</v>
      </c>
      <c r="AD722" s="35">
        <f t="shared" si="189"/>
        <v>-0.30865474898164713</v>
      </c>
      <c r="AE722" s="35">
        <f t="shared" si="190"/>
        <v>-0.37042980052311159</v>
      </c>
      <c r="AF722" s="35">
        <f t="shared" si="191"/>
        <v>-0.28036729609877753</v>
      </c>
      <c r="AG722" s="35">
        <f t="shared" si="192"/>
        <v>-0.40973541990718398</v>
      </c>
      <c r="AH722" s="35">
        <f t="shared" si="192"/>
        <v>-0.2931759620429768</v>
      </c>
    </row>
    <row r="723" spans="1:34">
      <c r="A723" s="28">
        <v>44916</v>
      </c>
      <c r="B723" s="12">
        <f>[1]!thsiFinD("ths_int_chg_ratio_index",B$1,$A$4,$A723,101)</f>
        <v>-30.575878495200001</v>
      </c>
      <c r="C723" s="12">
        <f>[1]!thsiFinD("ths_int_chg_ratio_index",C$1,$A$4,$A723,101)</f>
        <v>44.275654769920003</v>
      </c>
      <c r="D723" s="12">
        <f>[1]!thsiFinD("ths_int_chg_ratio_index",D$1,$A$4,$A723,101)</f>
        <v>-7.7362351398428002</v>
      </c>
      <c r="E723" s="12">
        <f>[1]!thsiFinD("ths_int_chg_ratio_index",E$1,$A$4,$A723,101)</f>
        <v>49.672226234678</v>
      </c>
      <c r="F723" s="12">
        <f>[1]!thsiFinD("ths_adjustment_nvg_ratio_fund",F$1,$A$4,$A723,101)</f>
        <v>48.802946593001998</v>
      </c>
      <c r="G723" s="12">
        <f>[1]!thsiFinD("ths_adjustment_nvg_ratio_fund",G$1,$A$4,$A723,101)</f>
        <v>27.752553916004999</v>
      </c>
      <c r="H723" s="12">
        <f>[1]!thsiFinD("ths_adjustment_nvg_ratio_fund",H$1,$A$4,$A723,101)</f>
        <v>53.538461538462002</v>
      </c>
      <c r="I723" s="12">
        <f>[1]!thsiFinD("ths_adjustment_nvg_ratio_fund",I$1,$A$4,$A723,101)</f>
        <v>65.4296875</v>
      </c>
      <c r="J723" s="32">
        <f t="shared" si="186"/>
        <v>0.31394927114628024</v>
      </c>
      <c r="K723" s="45">
        <f t="shared" si="187"/>
        <v>0.139089418423888</v>
      </c>
      <c r="L723" s="45">
        <f t="shared" si="188"/>
        <v>0.48880912386867253</v>
      </c>
      <c r="M723" s="32">
        <f>[1]!thsiFinD("ths_int_chg_ratio_index",M$1,$A$4,$A723,101)/100</f>
        <v>0.11443731748783</v>
      </c>
      <c r="N723" s="32">
        <f>[1]!thsiFinD("ths_int_chg_ratio_index",N$1,$A$4,$A723,101)/100</f>
        <v>-4.0495528898663001E-2</v>
      </c>
      <c r="O723" s="33">
        <f t="shared" si="181"/>
        <v>1.3139492711462801</v>
      </c>
      <c r="P723" s="33">
        <f t="shared" si="182"/>
        <v>1.139089418423888</v>
      </c>
      <c r="Q723" s="33">
        <f t="shared" si="183"/>
        <v>1.4888091238686725</v>
      </c>
      <c r="R723" s="33">
        <f t="shared" si="184"/>
        <v>1.1144373174878299</v>
      </c>
      <c r="S723" s="33">
        <f t="shared" si="185"/>
        <v>0.95950447110133696</v>
      </c>
      <c r="T723" s="32">
        <f t="shared" si="193"/>
        <v>-7.107339414879843E-3</v>
      </c>
      <c r="U723" s="32">
        <f t="shared" si="194"/>
        <v>-1.047513600826866E-2</v>
      </c>
      <c r="V723" s="32">
        <f t="shared" si="195"/>
        <v>-4.5151149313514827E-3</v>
      </c>
      <c r="W723" s="32">
        <f t="shared" si="196"/>
        <v>-1.0241053610613782E-2</v>
      </c>
      <c r="X723" s="32">
        <f t="shared" si="196"/>
        <v>-1.1123170743617683E-3</v>
      </c>
      <c r="Y723" s="34">
        <f>MAX(O$4:O723)</f>
        <v>1.9141735637114377</v>
      </c>
      <c r="Z723" s="34">
        <f>MAX(P$4:P723)</f>
        <v>1.8284662292802096</v>
      </c>
      <c r="AA723" s="34">
        <f>MAX(Q$4:Q723)</f>
        <v>2.0782292813837224</v>
      </c>
      <c r="AB723" s="34">
        <f>MAX(R$4:R723)</f>
        <v>1.9075656212819299</v>
      </c>
      <c r="AC723" s="34">
        <f>MAX(S$4:S723)</f>
        <v>1.35899867745307</v>
      </c>
      <c r="AD723" s="35">
        <f t="shared" si="189"/>
        <v>-0.31356837433349982</v>
      </c>
      <c r="AE723" s="35">
        <f t="shared" si="190"/>
        <v>-0.37702463398938479</v>
      </c>
      <c r="AF723" s="35">
        <f t="shared" si="191"/>
        <v>-0.28361652046525077</v>
      </c>
      <c r="AG723" s="35">
        <f t="shared" si="192"/>
        <v>-0.41578035111636091</v>
      </c>
      <c r="AH723" s="35">
        <f t="shared" si="192"/>
        <v>-0.29396217448896578</v>
      </c>
    </row>
    <row r="724" spans="1:34">
      <c r="A724" s="28">
        <v>44917</v>
      </c>
      <c r="B724" s="12">
        <f>[1]!thsiFinD("ths_int_chg_ratio_index",B$1,$A$4,$A724,101)</f>
        <v>-31.887180927207002</v>
      </c>
      <c r="C724" s="12">
        <f>[1]!thsiFinD("ths_int_chg_ratio_index",C$1,$A$4,$A724,101)</f>
        <v>41.453705312514003</v>
      </c>
      <c r="D724" s="12">
        <f>[1]!thsiFinD("ths_int_chg_ratio_index",D$1,$A$4,$A724,101)</f>
        <v>-8.7198940418549</v>
      </c>
      <c r="E724" s="12">
        <f>[1]!thsiFinD("ths_int_chg_ratio_index",E$1,$A$4,$A724,101)</f>
        <v>48.859577071398</v>
      </c>
      <c r="F724" s="12">
        <f>[1]!thsiFinD("ths_adjustment_nvg_ratio_fund",F$1,$A$4,$A724,101)</f>
        <v>48.434622467772002</v>
      </c>
      <c r="G724" s="12">
        <f>[1]!thsiFinD("ths_adjustment_nvg_ratio_fund",G$1,$A$4,$A724,101)</f>
        <v>26.730987514188001</v>
      </c>
      <c r="H724" s="12">
        <f>[1]!thsiFinD("ths_adjustment_nvg_ratio_fund",H$1,$A$4,$A724,101)</f>
        <v>51.153846153845997</v>
      </c>
      <c r="I724" s="12">
        <f>[1]!thsiFinD("ths_adjustment_nvg_ratio_fund",I$1,$A$4,$A724,101)</f>
        <v>63.49609375</v>
      </c>
      <c r="J724" s="32">
        <f t="shared" si="186"/>
        <v>0.29940219662582013</v>
      </c>
      <c r="K724" s="45">
        <f t="shared" si="187"/>
        <v>0.12426551853712525</v>
      </c>
      <c r="L724" s="45">
        <f t="shared" si="188"/>
        <v>0.474538874714515</v>
      </c>
      <c r="M724" s="32">
        <f>[1]!thsiFinD("ths_int_chg_ratio_index",M$1,$A$4,$A724,101)/100</f>
        <v>0.10247928147764</v>
      </c>
      <c r="N724" s="32">
        <f>[1]!thsiFinD("ths_int_chg_ratio_index",N$1,$A$4,$A724,101)/100</f>
        <v>-4.2276497963528996E-2</v>
      </c>
      <c r="O724" s="33">
        <f t="shared" si="181"/>
        <v>1.2994021966258202</v>
      </c>
      <c r="P724" s="33">
        <f t="shared" si="182"/>
        <v>1.1242655185371253</v>
      </c>
      <c r="Q724" s="33">
        <f t="shared" si="183"/>
        <v>1.4745388747145149</v>
      </c>
      <c r="R724" s="33">
        <f t="shared" si="184"/>
        <v>1.1024792814776401</v>
      </c>
      <c r="S724" s="33">
        <f t="shared" si="185"/>
        <v>0.95772350203647105</v>
      </c>
      <c r="T724" s="32">
        <f t="shared" si="193"/>
        <v>-1.1071260390265403E-2</v>
      </c>
      <c r="U724" s="32">
        <f t="shared" si="194"/>
        <v>-1.3013815813752272E-2</v>
      </c>
      <c r="V724" s="32">
        <f t="shared" si="195"/>
        <v>-9.5850092032457868E-3</v>
      </c>
      <c r="W724" s="32">
        <f t="shared" si="196"/>
        <v>-1.0730110902195666E-2</v>
      </c>
      <c r="X724" s="32">
        <f t="shared" si="196"/>
        <v>-1.8561342010441351E-3</v>
      </c>
      <c r="Y724" s="34">
        <f>MAX(O$4:O724)</f>
        <v>1.9141735637114377</v>
      </c>
      <c r="Z724" s="34">
        <f>MAX(P$4:P724)</f>
        <v>1.8284662292802096</v>
      </c>
      <c r="AA724" s="34">
        <f>MAX(Q$4:Q724)</f>
        <v>2.0782292813837224</v>
      </c>
      <c r="AB724" s="34">
        <f>MAX(R$4:R724)</f>
        <v>1.9075656212819299</v>
      </c>
      <c r="AC724" s="34">
        <f>MAX(S$4:S724)</f>
        <v>1.35899867745307</v>
      </c>
      <c r="AD724" s="35">
        <f t="shared" si="189"/>
        <v>-0.32116803760136681</v>
      </c>
      <c r="AE724" s="35">
        <f t="shared" si="190"/>
        <v>-0.38513192065915192</v>
      </c>
      <c r="AF724" s="35">
        <f t="shared" si="191"/>
        <v>-0.29048306270964463</v>
      </c>
      <c r="AG724" s="35">
        <f t="shared" si="192"/>
        <v>-0.42204909274012414</v>
      </c>
      <c r="AH724" s="35">
        <f t="shared" si="192"/>
        <v>-0.29527267544412761</v>
      </c>
    </row>
    <row r="725" spans="1:34">
      <c r="A725" s="28">
        <v>44918</v>
      </c>
      <c r="B725" s="12">
        <f>[1]!thsiFinD("ths_int_chg_ratio_index",B$1,$A$4,$A725,101)</f>
        <v>-32.269108111896998</v>
      </c>
      <c r="C725" s="12">
        <f>[1]!thsiFinD("ths_int_chg_ratio_index",C$1,$A$4,$A725,101)</f>
        <v>38.730796443343003</v>
      </c>
      <c r="D725" s="12">
        <f>[1]!thsiFinD("ths_int_chg_ratio_index",D$1,$A$4,$A725,101)</f>
        <v>-9.7450445875812992</v>
      </c>
      <c r="E725" s="12">
        <f>[1]!thsiFinD("ths_int_chg_ratio_index",E$1,$A$4,$A725,101)</f>
        <v>48.218465274026997</v>
      </c>
      <c r="F725" s="12">
        <f>[1]!thsiFinD("ths_adjustment_nvg_ratio_fund",F$1,$A$4,$A725,101)</f>
        <v>49.539594843461998</v>
      </c>
      <c r="G725" s="12">
        <f>[1]!thsiFinD("ths_adjustment_nvg_ratio_fund",G$1,$A$4,$A725,101)</f>
        <v>25.766174801361998</v>
      </c>
      <c r="H725" s="12">
        <f>[1]!thsiFinD("ths_adjustment_nvg_ratio_fund",H$1,$A$4,$A725,101)</f>
        <v>52.538461538462002</v>
      </c>
      <c r="I725" s="12">
        <f>[1]!thsiFinD("ths_adjustment_nvg_ratio_fund",I$1,$A$4,$A725,101)</f>
        <v>59.90234375</v>
      </c>
      <c r="J725" s="32">
        <f t="shared" si="186"/>
        <v>0.29085210493897218</v>
      </c>
      <c r="K725" s="45">
        <f t="shared" si="187"/>
        <v>0.11233777254472926</v>
      </c>
      <c r="L725" s="45">
        <f t="shared" si="188"/>
        <v>0.46936643733321504</v>
      </c>
      <c r="M725" s="32">
        <f>[1]!thsiFinD("ths_int_chg_ratio_index",M$1,$A$4,$A725,101)/100</f>
        <v>9.4498165468574993E-2</v>
      </c>
      <c r="N725" s="32">
        <f>[1]!thsiFinD("ths_int_chg_ratio_index",N$1,$A$4,$A725,101)/100</f>
        <v>-4.4391840648008003E-2</v>
      </c>
      <c r="O725" s="33">
        <f t="shared" si="181"/>
        <v>1.2908521049389723</v>
      </c>
      <c r="P725" s="33">
        <f t="shared" si="182"/>
        <v>1.1123377725447292</v>
      </c>
      <c r="Q725" s="33">
        <f t="shared" si="183"/>
        <v>1.4693664373332149</v>
      </c>
      <c r="R725" s="33">
        <f t="shared" si="184"/>
        <v>1.094498165468575</v>
      </c>
      <c r="S725" s="33">
        <f t="shared" si="185"/>
        <v>0.95560815935199195</v>
      </c>
      <c r="T725" s="32">
        <f t="shared" si="193"/>
        <v>-6.5800194189682415E-3</v>
      </c>
      <c r="U725" s="32">
        <f t="shared" si="194"/>
        <v>-1.0609367445437834E-2</v>
      </c>
      <c r="V725" s="32">
        <f t="shared" si="195"/>
        <v>-3.5078338523298891E-3</v>
      </c>
      <c r="W725" s="32">
        <f t="shared" si="196"/>
        <v>-7.2392435333279437E-3</v>
      </c>
      <c r="X725" s="32">
        <f t="shared" si="196"/>
        <v>-2.2087196147752008E-3</v>
      </c>
      <c r="Y725" s="34">
        <f>MAX(O$4:O725)</f>
        <v>1.9141735637114377</v>
      </c>
      <c r="Z725" s="34">
        <f>MAX(P$4:P725)</f>
        <v>1.8284662292802096</v>
      </c>
      <c r="AA725" s="34">
        <f>MAX(Q$4:Q725)</f>
        <v>2.0782292813837224</v>
      </c>
      <c r="AB725" s="34">
        <f>MAX(R$4:R725)</f>
        <v>1.9075656212819299</v>
      </c>
      <c r="AC725" s="34">
        <f>MAX(S$4:S725)</f>
        <v>1.35899867745307</v>
      </c>
      <c r="AD725" s="35">
        <f t="shared" si="189"/>
        <v>-0.32563476509616618</v>
      </c>
      <c r="AE725" s="35">
        <f t="shared" si="190"/>
        <v>-0.39165528204334954</v>
      </c>
      <c r="AF725" s="35">
        <f t="shared" si="191"/>
        <v>-0.29297193024107315</v>
      </c>
      <c r="AG725" s="35">
        <f t="shared" si="192"/>
        <v>-0.42623302010808628</v>
      </c>
      <c r="AH725" s="35">
        <f t="shared" si="192"/>
        <v>-0.29682922050894212</v>
      </c>
    </row>
    <row r="726" spans="1:34">
      <c r="A726" s="28">
        <v>44921</v>
      </c>
      <c r="B726" s="12">
        <f>[1]!thsiFinD("ths_int_chg_ratio_index",B$1,$A$4,$A726,101)</f>
        <v>-30.659724368551998</v>
      </c>
      <c r="C726" s="12">
        <f>[1]!thsiFinD("ths_int_chg_ratio_index",C$1,$A$4,$A726,101)</f>
        <v>42.492770419267998</v>
      </c>
      <c r="D726" s="12">
        <f>[1]!thsiFinD("ths_int_chg_ratio_index",D$1,$A$4,$A726,101)</f>
        <v>-6.7285991475728002</v>
      </c>
      <c r="E726" s="12">
        <f>[1]!thsiFinD("ths_int_chg_ratio_index",E$1,$A$4,$A726,101)</f>
        <v>51.457482114068</v>
      </c>
      <c r="F726" s="12">
        <f>[1]!thsiFinD("ths_adjustment_nvg_ratio_fund",F$1,$A$4,$A726,101)</f>
        <v>51.197053406998002</v>
      </c>
      <c r="G726" s="12">
        <f>[1]!thsiFinD("ths_adjustment_nvg_ratio_fund",G$1,$A$4,$A726,101)</f>
        <v>30.022701475596001</v>
      </c>
      <c r="H726" s="12">
        <f>[1]!thsiFinD("ths_adjustment_nvg_ratio_fund",H$1,$A$4,$A726,101)</f>
        <v>57.384615384615003</v>
      </c>
      <c r="I726" s="12">
        <f>[1]!thsiFinD("ths_adjustment_nvg_ratio_fund",I$1,$A$4,$A726,101)</f>
        <v>65.2734375</v>
      </c>
      <c r="J726" s="32">
        <f t="shared" si="186"/>
        <v>0.32554967098052523</v>
      </c>
      <c r="K726" s="45">
        <f t="shared" si="187"/>
        <v>0.141404822543028</v>
      </c>
      <c r="L726" s="45">
        <f t="shared" si="188"/>
        <v>0.50969451941802246</v>
      </c>
      <c r="M726" s="32">
        <f>[1]!thsiFinD("ths_int_chg_ratio_index",M$1,$A$4,$A726,101)/100</f>
        <v>0.12563064767318</v>
      </c>
      <c r="N726" s="32">
        <f>[1]!thsiFinD("ths_int_chg_ratio_index",N$1,$A$4,$A726,101)/100</f>
        <v>-3.8189760460847003E-2</v>
      </c>
      <c r="O726" s="33">
        <f t="shared" si="181"/>
        <v>1.3255496709805252</v>
      </c>
      <c r="P726" s="33">
        <f t="shared" si="182"/>
        <v>1.141404822543028</v>
      </c>
      <c r="Q726" s="33">
        <f t="shared" si="183"/>
        <v>1.5096945194180225</v>
      </c>
      <c r="R726" s="33">
        <f t="shared" si="184"/>
        <v>1.1256306476731801</v>
      </c>
      <c r="S726" s="33">
        <f t="shared" si="185"/>
        <v>0.96181023953915301</v>
      </c>
      <c r="T726" s="32">
        <f t="shared" si="193"/>
        <v>2.6879582803324586E-2</v>
      </c>
      <c r="U726" s="32">
        <f t="shared" si="194"/>
        <v>2.613149595001274E-2</v>
      </c>
      <c r="V726" s="32">
        <f t="shared" si="195"/>
        <v>2.7445898490780829E-2</v>
      </c>
      <c r="W726" s="32">
        <f t="shared" si="196"/>
        <v>2.8444526621272725E-2</v>
      </c>
      <c r="X726" s="32">
        <f t="shared" si="196"/>
        <v>6.4901917448745294E-3</v>
      </c>
      <c r="Y726" s="34">
        <f>MAX(O$4:O726)</f>
        <v>1.9141735637114377</v>
      </c>
      <c r="Z726" s="34">
        <f>MAX(P$4:P726)</f>
        <v>1.8284662292802096</v>
      </c>
      <c r="AA726" s="34">
        <f>MAX(Q$4:Q726)</f>
        <v>2.0782292813837224</v>
      </c>
      <c r="AB726" s="34">
        <f>MAX(R$4:R726)</f>
        <v>1.9075656212819299</v>
      </c>
      <c r="AC726" s="34">
        <f>MAX(S$4:S726)</f>
        <v>1.35899867745307</v>
      </c>
      <c r="AD726" s="35">
        <f t="shared" si="189"/>
        <v>-0.30750810892488523</v>
      </c>
      <c r="AE726" s="35">
        <f t="shared" si="190"/>
        <v>-0.37575832450985369</v>
      </c>
      <c r="AF726" s="35">
        <f t="shared" si="191"/>
        <v>-0.27356690960833696</v>
      </c>
      <c r="AG726" s="35">
        <f t="shared" si="192"/>
        <v>-0.40991248997414342</v>
      </c>
      <c r="AH726" s="35">
        <f t="shared" si="192"/>
        <v>-0.29226550732065226</v>
      </c>
    </row>
    <row r="727" spans="1:34">
      <c r="A727" s="28">
        <v>44922</v>
      </c>
      <c r="B727" s="12">
        <f>[1]!thsiFinD("ths_int_chg_ratio_index",B$1,$A$4,$A727,101)</f>
        <v>-29.904757148422</v>
      </c>
      <c r="C727" s="12">
        <f>[1]!thsiFinD("ths_int_chg_ratio_index",C$1,$A$4,$A727,101)</f>
        <v>44.312953146166002</v>
      </c>
      <c r="D727" s="12">
        <f>[1]!thsiFinD("ths_int_chg_ratio_index",D$1,$A$4,$A727,101)</f>
        <v>-5.5493381832760003</v>
      </c>
      <c r="E727" s="12">
        <f>[1]!thsiFinD("ths_int_chg_ratio_index",E$1,$A$4,$A727,101)</f>
        <v>53.299914946923003</v>
      </c>
      <c r="F727" s="12">
        <f>[1]!thsiFinD("ths_adjustment_nvg_ratio_fund",F$1,$A$4,$A727,101)</f>
        <v>51.995089011664</v>
      </c>
      <c r="G727" s="12">
        <f>[1]!thsiFinD("ths_adjustment_nvg_ratio_fund",G$1,$A$4,$A727,101)</f>
        <v>32.065834279228</v>
      </c>
      <c r="H727" s="12">
        <f>[1]!thsiFinD("ths_adjustment_nvg_ratio_fund",H$1,$A$4,$A727,101)</f>
        <v>57.076923076923002</v>
      </c>
      <c r="I727" s="12">
        <f>[1]!thsiFinD("ths_adjustment_nvg_ratio_fund",I$1,$A$4,$A727,101)</f>
        <v>66.533203125</v>
      </c>
      <c r="J727" s="32">
        <f t="shared" si="186"/>
        <v>0.33728727781775747</v>
      </c>
      <c r="K727" s="45">
        <f t="shared" si="187"/>
        <v>0.1553969319034775</v>
      </c>
      <c r="L727" s="45">
        <f t="shared" si="188"/>
        <v>0.51917762373203746</v>
      </c>
      <c r="M727" s="32">
        <f>[1]!thsiFinD("ths_int_chg_ratio_index",M$1,$A$4,$A727,101)/100</f>
        <v>0.13752992784078999</v>
      </c>
      <c r="N727" s="32">
        <f>[1]!thsiFinD("ths_int_chg_ratio_index",N$1,$A$4,$A727,101)/100</f>
        <v>-2.813922831092E-2</v>
      </c>
      <c r="O727" s="33">
        <f t="shared" si="181"/>
        <v>1.3372872778177576</v>
      </c>
      <c r="P727" s="33">
        <f t="shared" si="182"/>
        <v>1.1553969319034776</v>
      </c>
      <c r="Q727" s="33">
        <f t="shared" si="183"/>
        <v>1.5191776237320376</v>
      </c>
      <c r="R727" s="33">
        <f t="shared" si="184"/>
        <v>1.13752992784079</v>
      </c>
      <c r="S727" s="33">
        <f t="shared" si="185"/>
        <v>0.97186077168908003</v>
      </c>
      <c r="T727" s="32">
        <f t="shared" si="193"/>
        <v>8.8548977787832328E-3</v>
      </c>
      <c r="U727" s="32">
        <f t="shared" si="194"/>
        <v>1.2258673771217588E-2</v>
      </c>
      <c r="V727" s="32">
        <f t="shared" si="195"/>
        <v>6.2814723058481903E-3</v>
      </c>
      <c r="W727" s="32">
        <f t="shared" si="196"/>
        <v>1.057121196211841E-2</v>
      </c>
      <c r="X727" s="32">
        <f t="shared" si="196"/>
        <v>1.0449599865710146E-2</v>
      </c>
      <c r="Y727" s="34">
        <f>MAX(O$4:O727)</f>
        <v>1.9141735637114377</v>
      </c>
      <c r="Z727" s="34">
        <f>MAX(P$4:P727)</f>
        <v>1.8284662292802096</v>
      </c>
      <c r="AA727" s="34">
        <f>MAX(Q$4:Q727)</f>
        <v>2.0782292813837224</v>
      </c>
      <c r="AB727" s="34">
        <f>MAX(R$4:R727)</f>
        <v>1.9075656212819299</v>
      </c>
      <c r="AC727" s="34">
        <f>MAX(S$4:S727)</f>
        <v>1.35899867745307</v>
      </c>
      <c r="AD727" s="35">
        <f t="shared" si="189"/>
        <v>-0.30137616401677869</v>
      </c>
      <c r="AE727" s="35">
        <f t="shared" si="190"/>
        <v>-0.36810594945562169</v>
      </c>
      <c r="AF727" s="35">
        <f t="shared" si="191"/>
        <v>-0.26900384026899005</v>
      </c>
      <c r="AG727" s="35">
        <f t="shared" si="192"/>
        <v>-0.40367454982946138</v>
      </c>
      <c r="AH727" s="35">
        <f t="shared" si="192"/>
        <v>-0.28486996506099171</v>
      </c>
    </row>
    <row r="728" spans="1:34">
      <c r="A728" s="28">
        <v>44923</v>
      </c>
      <c r="B728" s="12">
        <f>[1]!thsiFinD("ths_int_chg_ratio_index",B$1,$A$4,$A728,101)</f>
        <v>-30.618484485549001</v>
      </c>
      <c r="C728" s="12">
        <f>[1]!thsiFinD("ths_int_chg_ratio_index",C$1,$A$4,$A728,101)</f>
        <v>42.418432866327002</v>
      </c>
      <c r="D728" s="12">
        <f>[1]!thsiFinD("ths_int_chg_ratio_index",D$1,$A$4,$A728,101)</f>
        <v>-6.1241215019680997</v>
      </c>
      <c r="E728" s="12">
        <f>[1]!thsiFinD("ths_int_chg_ratio_index",E$1,$A$4,$A728,101)</f>
        <v>51.924239658414002</v>
      </c>
      <c r="F728" s="12">
        <f>[1]!thsiFinD("ths_adjustment_nvg_ratio_fund",F$1,$A$4,$A728,101)</f>
        <v>50.644567219152997</v>
      </c>
      <c r="G728" s="12">
        <f>[1]!thsiFinD("ths_adjustment_nvg_ratio_fund",G$1,$A$4,$A728,101)</f>
        <v>30.987514188422001</v>
      </c>
      <c r="H728" s="12">
        <f>[1]!thsiFinD("ths_adjustment_nvg_ratio_fund",H$1,$A$4,$A728,101)</f>
        <v>60.692307692307999</v>
      </c>
      <c r="I728" s="12">
        <f>[1]!thsiFinD("ths_adjustment_nvg_ratio_fund",I$1,$A$4,$A728,101)</f>
        <v>63.388671875</v>
      </c>
      <c r="J728" s="32">
        <f t="shared" si="186"/>
        <v>0.32914140939013364</v>
      </c>
      <c r="K728" s="45">
        <f t="shared" si="187"/>
        <v>0.14400016634305976</v>
      </c>
      <c r="L728" s="45">
        <f t="shared" si="188"/>
        <v>0.5142826524372075</v>
      </c>
      <c r="M728" s="32">
        <f>[1]!thsiFinD("ths_int_chg_ratio_index",M$1,$A$4,$A728,101)/100</f>
        <v>0.12901531660209001</v>
      </c>
      <c r="N728" s="32">
        <f>[1]!thsiFinD("ths_int_chg_ratio_index",N$1,$A$4,$A728,101)/100</f>
        <v>-3.2221152196954005E-2</v>
      </c>
      <c r="O728" s="33">
        <f t="shared" si="181"/>
        <v>1.3291414093901337</v>
      </c>
      <c r="P728" s="33">
        <f t="shared" si="182"/>
        <v>1.1440001663430597</v>
      </c>
      <c r="Q728" s="33">
        <f t="shared" si="183"/>
        <v>1.5142826524372075</v>
      </c>
      <c r="R728" s="33">
        <f t="shared" si="184"/>
        <v>1.12901531660209</v>
      </c>
      <c r="S728" s="33">
        <f t="shared" si="185"/>
        <v>0.96777884780304602</v>
      </c>
      <c r="T728" s="32">
        <f t="shared" si="193"/>
        <v>-6.0913377123550383E-3</v>
      </c>
      <c r="U728" s="32">
        <f t="shared" si="194"/>
        <v>-9.8639396087387698E-3</v>
      </c>
      <c r="V728" s="32">
        <f t="shared" si="195"/>
        <v>-3.2221191375929603E-3</v>
      </c>
      <c r="W728" s="32">
        <f t="shared" si="196"/>
        <v>-7.4851755811489173E-3</v>
      </c>
      <c r="X728" s="32">
        <f t="shared" si="196"/>
        <v>-4.2001117906422802E-3</v>
      </c>
      <c r="Y728" s="34">
        <f>MAX(O$4:O728)</f>
        <v>1.9141735637114377</v>
      </c>
      <c r="Z728" s="34">
        <f>MAX(P$4:P728)</f>
        <v>1.8284662292802096</v>
      </c>
      <c r="AA728" s="34">
        <f>MAX(Q$4:Q728)</f>
        <v>2.0782292813837224</v>
      </c>
      <c r="AB728" s="34">
        <f>MAX(R$4:R728)</f>
        <v>1.9075656212819299</v>
      </c>
      <c r="AC728" s="34">
        <f>MAX(S$4:S728)</f>
        <v>1.35899867745307</v>
      </c>
      <c r="AD728" s="35">
        <f t="shared" si="189"/>
        <v>-0.30563171773565345</v>
      </c>
      <c r="AE728" s="35">
        <f t="shared" si="190"/>
        <v>-0.37433891420931276</v>
      </c>
      <c r="AF728" s="35">
        <f t="shared" si="191"/>
        <v>-0.27135919698476629</v>
      </c>
      <c r="AG728" s="35">
        <f t="shared" si="192"/>
        <v>-0.40813815052749558</v>
      </c>
      <c r="AH728" s="35">
        <f t="shared" si="192"/>
        <v>-0.28787359115258149</v>
      </c>
    </row>
    <row r="729" spans="1:34">
      <c r="A729" s="28">
        <v>44924</v>
      </c>
      <c r="B729" s="12">
        <f>[1]!thsiFinD("ths_int_chg_ratio_index",B$1,$A$4,$A729,101)</f>
        <v>-30.294650808804001</v>
      </c>
      <c r="C729" s="12">
        <f>[1]!thsiFinD("ths_int_chg_ratio_index",C$1,$A$4,$A729,101)</f>
        <v>42.420787628360998</v>
      </c>
      <c r="D729" s="12">
        <f>[1]!thsiFinD("ths_int_chg_ratio_index",D$1,$A$4,$A729,101)</f>
        <v>-5.6358812595651004</v>
      </c>
      <c r="E729" s="12">
        <f>[1]!thsiFinD("ths_int_chg_ratio_index",E$1,$A$4,$A729,101)</f>
        <v>52.611917917600998</v>
      </c>
      <c r="F729" s="12">
        <f>[1]!thsiFinD("ths_adjustment_nvg_ratio_fund",F$1,$A$4,$A729,101)</f>
        <v>52.240638428483997</v>
      </c>
      <c r="G729" s="12">
        <f>[1]!thsiFinD("ths_adjustment_nvg_ratio_fund",G$1,$A$4,$A729,101)</f>
        <v>31.668558456300001</v>
      </c>
      <c r="H729" s="12">
        <f>[1]!thsiFinD("ths_adjustment_nvg_ratio_fund",H$1,$A$4,$A729,101)</f>
        <v>59.615384615384997</v>
      </c>
      <c r="I729" s="12">
        <f>[1]!thsiFinD("ths_adjustment_nvg_ratio_fund",I$1,$A$4,$A729,101)</f>
        <v>64.00390625</v>
      </c>
      <c r="J729" s="32">
        <f t="shared" si="186"/>
        <v>0.33328832653470236</v>
      </c>
      <c r="K729" s="45">
        <f t="shared" si="187"/>
        <v>0.14775543369398222</v>
      </c>
      <c r="L729" s="45">
        <f t="shared" si="188"/>
        <v>0.51882121937542247</v>
      </c>
      <c r="M729" s="32">
        <f>[1]!thsiFinD("ths_int_chg_ratio_index",M$1,$A$4,$A729,101)/100</f>
        <v>0.13493704521658001</v>
      </c>
      <c r="N729" s="32">
        <f>[1]!thsiFinD("ths_int_chg_ratio_index",N$1,$A$4,$A729,101)/100</f>
        <v>-3.5133090857567002E-2</v>
      </c>
      <c r="O729" s="33">
        <f t="shared" si="181"/>
        <v>1.3332883265347024</v>
      </c>
      <c r="P729" s="33">
        <f t="shared" si="182"/>
        <v>1.1477554336939821</v>
      </c>
      <c r="Q729" s="33">
        <f t="shared" si="183"/>
        <v>1.5188212193754225</v>
      </c>
      <c r="R729" s="33">
        <f t="shared" si="184"/>
        <v>1.1349370452165801</v>
      </c>
      <c r="S729" s="33">
        <f t="shared" si="185"/>
        <v>0.964866909142433</v>
      </c>
      <c r="T729" s="32">
        <f t="shared" si="193"/>
        <v>3.1199969508672876E-3</v>
      </c>
      <c r="U729" s="32">
        <f t="shared" si="194"/>
        <v>3.2825758783991965E-3</v>
      </c>
      <c r="V729" s="32">
        <f t="shared" si="195"/>
        <v>2.997172906201051E-3</v>
      </c>
      <c r="W729" s="32">
        <f t="shared" si="196"/>
        <v>5.2450383333260131E-3</v>
      </c>
      <c r="X729" s="32">
        <f t="shared" si="196"/>
        <v>-3.0088885154118117E-3</v>
      </c>
      <c r="Y729" s="34">
        <f>MAX(O$4:O729)</f>
        <v>1.9141735637114377</v>
      </c>
      <c r="Z729" s="34">
        <f>MAX(P$4:P729)</f>
        <v>1.8284662292802096</v>
      </c>
      <c r="AA729" s="34">
        <f>MAX(Q$4:Q729)</f>
        <v>2.0782292813837224</v>
      </c>
      <c r="AB729" s="34">
        <f>MAX(R$4:R729)</f>
        <v>1.9075656212819299</v>
      </c>
      <c r="AC729" s="34">
        <f>MAX(S$4:S729)</f>
        <v>1.35899867745307</v>
      </c>
      <c r="AD729" s="35">
        <f t="shared" si="189"/>
        <v>-0.30346529081220974</v>
      </c>
      <c r="AE729" s="35">
        <f t="shared" si="190"/>
        <v>-0.37228513422104315</v>
      </c>
      <c r="AF729" s="35">
        <f t="shared" si="191"/>
        <v>-0.26917533451161657</v>
      </c>
      <c r="AG729" s="35">
        <f t="shared" si="192"/>
        <v>-0.40503381243897907</v>
      </c>
      <c r="AH729" s="35">
        <f t="shared" si="192"/>
        <v>-0.29001630012568391</v>
      </c>
    </row>
    <row r="730" spans="1:34">
      <c r="A730" s="28">
        <v>44925</v>
      </c>
      <c r="B730" s="12">
        <f>[1]!thsiFinD("ths_int_chg_ratio_index",B$1,$A$4,$A730,101)</f>
        <v>-29.891707097510999</v>
      </c>
      <c r="C730" s="12">
        <f>[1]!thsiFinD("ths_int_chg_ratio_index",C$1,$A$4,$A730,101)</f>
        <v>41.439809580587003</v>
      </c>
      <c r="D730" s="12">
        <f>[1]!thsiFinD("ths_int_chg_ratio_index",D$1,$A$4,$A730,101)</f>
        <v>-5.8661790050124996</v>
      </c>
      <c r="E730" s="12">
        <f>[1]!thsiFinD("ths_int_chg_ratio_index",E$1,$A$4,$A730,101)</f>
        <v>52.226030404946002</v>
      </c>
      <c r="F730" s="12">
        <f>[1]!thsiFinD("ths_adjustment_nvg_ratio_fund",F$1,$A$4,$A730,101)</f>
        <v>52.854511970533999</v>
      </c>
      <c r="G730" s="12">
        <f>[1]!thsiFinD("ths_adjustment_nvg_ratio_fund",G$1,$A$4,$A730,101)</f>
        <v>32.463110102157003</v>
      </c>
      <c r="H730" s="12">
        <f>[1]!thsiFinD("ths_adjustment_nvg_ratio_fund",H$1,$A$4,$A730,101)</f>
        <v>60.692307692307999</v>
      </c>
      <c r="I730" s="12">
        <f>[1]!thsiFinD("ths_adjustment_nvg_ratio_fund",I$1,$A$4,$A730,101)</f>
        <v>62.91015625</v>
      </c>
      <c r="J730" s="32">
        <f t="shared" si="186"/>
        <v>0.33353504987251059</v>
      </c>
      <c r="K730" s="45">
        <f t="shared" si="187"/>
        <v>0.14476988470752375</v>
      </c>
      <c r="L730" s="45">
        <f t="shared" si="188"/>
        <v>0.52230021503749746</v>
      </c>
      <c r="M730" s="32">
        <f>[1]!thsiFinD("ths_int_chg_ratio_index",M$1,$A$4,$A730,101)/100</f>
        <v>0.13138119246009</v>
      </c>
      <c r="N730" s="32">
        <f>[1]!thsiFinD("ths_int_chg_ratio_index",N$1,$A$4,$A730,101)/100</f>
        <v>-3.2052790772559001E-2</v>
      </c>
      <c r="O730" s="33">
        <f t="shared" si="181"/>
        <v>1.3335350498725105</v>
      </c>
      <c r="P730" s="33">
        <f t="shared" si="182"/>
        <v>1.1447698847075238</v>
      </c>
      <c r="Q730" s="33">
        <f t="shared" si="183"/>
        <v>1.5223002150374976</v>
      </c>
      <c r="R730" s="33">
        <f t="shared" si="184"/>
        <v>1.1313811924600901</v>
      </c>
      <c r="S730" s="33">
        <f t="shared" si="185"/>
        <v>0.96794720922744104</v>
      </c>
      <c r="T730" s="32">
        <f t="shared" si="193"/>
        <v>1.8504874969482721E-4</v>
      </c>
      <c r="U730" s="32">
        <f t="shared" si="194"/>
        <v>-2.6012065800895545E-3</v>
      </c>
      <c r="V730" s="32">
        <f t="shared" si="195"/>
        <v>2.2905893186728754E-3</v>
      </c>
      <c r="W730" s="32">
        <f t="shared" si="196"/>
        <v>-3.1330836996439348E-3</v>
      </c>
      <c r="X730" s="32">
        <f t="shared" si="196"/>
        <v>3.1924611112903456E-3</v>
      </c>
      <c r="Y730" s="34">
        <f>MAX(O$4:O730)</f>
        <v>1.9141735637114377</v>
      </c>
      <c r="Z730" s="34">
        <f>MAX(P$4:P730)</f>
        <v>1.8284662292802096</v>
      </c>
      <c r="AA730" s="34">
        <f>MAX(Q$4:Q730)</f>
        <v>2.0782292813837224</v>
      </c>
      <c r="AB730" s="34">
        <f>MAX(R$4:R730)</f>
        <v>1.9075656212819299</v>
      </c>
      <c r="AC730" s="34">
        <f>MAX(S$4:S730)</f>
        <v>1.35899867745307</v>
      </c>
      <c r="AD730" s="35">
        <f t="shared" si="189"/>
        <v>-0.30333639793515543</v>
      </c>
      <c r="AE730" s="35">
        <f t="shared" si="190"/>
        <v>-0.37391795026032737</v>
      </c>
      <c r="AF730" s="35">
        <f t="shared" si="191"/>
        <v>-0.2675013153390261</v>
      </c>
      <c r="AG730" s="35">
        <f t="shared" si="192"/>
        <v>-0.40689789130306575</v>
      </c>
      <c r="AH730" s="35">
        <f t="shared" si="192"/>
        <v>-0.28774970477418516</v>
      </c>
    </row>
    <row r="731" spans="1:34">
      <c r="A731" s="28">
        <v>44929</v>
      </c>
      <c r="B731" s="12">
        <f>[1]!thsiFinD("ths_int_chg_ratio_index",B$1,$A$4,$A731,101)</f>
        <v>-27.827108236055999</v>
      </c>
      <c r="C731" s="12">
        <f>[1]!thsiFinD("ths_int_chg_ratio_index",C$1,$A$4,$A731,101)</f>
        <v>43.629505431878002</v>
      </c>
      <c r="D731" s="12">
        <f>[1]!thsiFinD("ths_int_chg_ratio_index",D$1,$A$4,$A731,101)</f>
        <v>-3.9040488822752999</v>
      </c>
      <c r="E731" s="12">
        <f>[1]!thsiFinD("ths_int_chg_ratio_index",E$1,$A$4,$A731,101)</f>
        <v>52.313783269356001</v>
      </c>
      <c r="F731" s="12">
        <f>[1]!thsiFinD("ths_adjustment_nvg_ratio_fund",F$1,$A$4,$A731,101)</f>
        <v>57.151626764885997</v>
      </c>
      <c r="G731" s="12">
        <f>[1]!thsiFinD("ths_adjustment_nvg_ratio_fund",G$1,$A$4,$A731,101)</f>
        <v>36.719636776389997</v>
      </c>
      <c r="H731" s="12">
        <f>[1]!thsiFinD("ths_adjustment_nvg_ratio_fund",H$1,$A$4,$A731,101)</f>
        <v>63.153846153845997</v>
      </c>
      <c r="I731" s="12">
        <f>[1]!thsiFinD("ths_adjustment_nvg_ratio_fund",I$1,$A$4,$A731,101)</f>
        <v>68.26171875</v>
      </c>
      <c r="J731" s="32">
        <f t="shared" si="186"/>
        <v>0.36187370003503083</v>
      </c>
      <c r="K731" s="45">
        <f t="shared" si="187"/>
        <v>0.16053032895725675</v>
      </c>
      <c r="L731" s="45">
        <f t="shared" si="188"/>
        <v>0.56321707111280495</v>
      </c>
      <c r="M731" s="32">
        <f>[1]!thsiFinD("ths_int_chg_ratio_index",M$1,$A$4,$A731,101)/100</f>
        <v>0.14836651914160001</v>
      </c>
      <c r="N731" s="32">
        <f>[1]!thsiFinD("ths_int_chg_ratio_index",N$1,$A$4,$A731,101)/100</f>
        <v>-2.5181963346175E-2</v>
      </c>
      <c r="O731" s="33">
        <f t="shared" si="181"/>
        <v>1.3618737000350309</v>
      </c>
      <c r="P731" s="33">
        <f t="shared" si="182"/>
        <v>1.1605303289572568</v>
      </c>
      <c r="Q731" s="33">
        <f t="shared" si="183"/>
        <v>1.5632170711128048</v>
      </c>
      <c r="R731" s="33">
        <f t="shared" si="184"/>
        <v>1.1483665191415999</v>
      </c>
      <c r="S731" s="33">
        <f t="shared" si="185"/>
        <v>0.97481803665382505</v>
      </c>
      <c r="T731" s="32">
        <f t="shared" si="193"/>
        <v>2.1250772647655403E-2</v>
      </c>
      <c r="U731" s="32">
        <f t="shared" si="194"/>
        <v>1.3767347010320341E-2</v>
      </c>
      <c r="V731" s="32">
        <f t="shared" si="195"/>
        <v>2.6878309331579198E-2</v>
      </c>
      <c r="W731" s="32">
        <f t="shared" si="196"/>
        <v>1.5012912354126051E-2</v>
      </c>
      <c r="X731" s="32">
        <f t="shared" si="196"/>
        <v>7.0983493323648617E-3</v>
      </c>
      <c r="Y731" s="34">
        <f>MAX(O$4:O731)</f>
        <v>1.9141735637114377</v>
      </c>
      <c r="Z731" s="34">
        <f>MAX(P$4:P731)</f>
        <v>1.8284662292802096</v>
      </c>
      <c r="AA731" s="34">
        <f>MAX(Q$4:Q731)</f>
        <v>2.0782292813837224</v>
      </c>
      <c r="AB731" s="34">
        <f>MAX(R$4:R731)</f>
        <v>1.9075656212819299</v>
      </c>
      <c r="AC731" s="34">
        <f>MAX(S$4:S731)</f>
        <v>1.35899867745307</v>
      </c>
      <c r="AD731" s="35">
        <f t="shared" si="189"/>
        <v>-0.28853175811577869</v>
      </c>
      <c r="AE731" s="35">
        <f t="shared" si="190"/>
        <v>-0.36529846142462863</v>
      </c>
      <c r="AF731" s="35">
        <f t="shared" si="191"/>
        <v>-0.24781298910773364</v>
      </c>
      <c r="AG731" s="35">
        <f t="shared" si="192"/>
        <v>-0.39799370132815137</v>
      </c>
      <c r="AH731" s="35">
        <f t="shared" si="192"/>
        <v>-0.28269390336659239</v>
      </c>
    </row>
    <row r="732" spans="1:34">
      <c r="A732" s="28">
        <v>44930</v>
      </c>
      <c r="B732" s="12">
        <f>[1]!thsiFinD("ths_int_chg_ratio_index",B$1,$A$4,$A732,101)</f>
        <v>-27.802788213504002</v>
      </c>
      <c r="C732" s="12">
        <f>[1]!thsiFinD("ths_int_chg_ratio_index",C$1,$A$4,$A732,101)</f>
        <v>41.927895517099998</v>
      </c>
      <c r="D732" s="12">
        <f>[1]!thsiFinD("ths_int_chg_ratio_index",D$1,$A$4,$A732,101)</f>
        <v>-4.6429355254572</v>
      </c>
      <c r="E732" s="12">
        <f>[1]!thsiFinD("ths_int_chg_ratio_index",E$1,$A$4,$A732,101)</f>
        <v>50.671577114594001</v>
      </c>
      <c r="F732" s="12">
        <f>[1]!thsiFinD("ths_adjustment_nvg_ratio_fund",F$1,$A$4,$A732,101)</f>
        <v>57.949662369552001</v>
      </c>
      <c r="G732" s="12">
        <f>[1]!thsiFinD("ths_adjustment_nvg_ratio_fund",G$1,$A$4,$A732,101)</f>
        <v>36.152099886492998</v>
      </c>
      <c r="H732" s="12">
        <f>[1]!thsiFinD("ths_adjustment_nvg_ratio_fund",H$1,$A$4,$A732,101)</f>
        <v>63</v>
      </c>
      <c r="I732" s="12">
        <f>[1]!thsiFinD("ths_adjustment_nvg_ratio_fund",I$1,$A$4,$A732,101)</f>
        <v>66.728515625</v>
      </c>
      <c r="J732" s="32">
        <f t="shared" si="186"/>
        <v>0.35498003346722223</v>
      </c>
      <c r="K732" s="45">
        <f t="shared" si="187"/>
        <v>0.15038437223183199</v>
      </c>
      <c r="L732" s="45">
        <f t="shared" si="188"/>
        <v>0.55957569470261248</v>
      </c>
      <c r="M732" s="32">
        <f>[1]!thsiFinD("ths_int_chg_ratio_index",M$1,$A$4,$A732,101)/100</f>
        <v>0.13444392629808</v>
      </c>
      <c r="N732" s="32">
        <f>[1]!thsiFinD("ths_int_chg_ratio_index",N$1,$A$4,$A732,101)/100</f>
        <v>-2.4385413433358E-2</v>
      </c>
      <c r="O732" s="33">
        <f t="shared" si="181"/>
        <v>1.3549800334672222</v>
      </c>
      <c r="P732" s="33">
        <f t="shared" si="182"/>
        <v>1.1503843722318319</v>
      </c>
      <c r="Q732" s="33">
        <f t="shared" si="183"/>
        <v>1.5595756947026125</v>
      </c>
      <c r="R732" s="33">
        <f t="shared" si="184"/>
        <v>1.1344439262980801</v>
      </c>
      <c r="S732" s="33">
        <f t="shared" si="185"/>
        <v>0.97561458656664202</v>
      </c>
      <c r="T732" s="32">
        <f t="shared" si="193"/>
        <v>-5.0618985942906258E-3</v>
      </c>
      <c r="U732" s="32">
        <f t="shared" si="194"/>
        <v>-8.7425175131279342E-3</v>
      </c>
      <c r="V732" s="32">
        <f t="shared" si="195"/>
        <v>-2.3294118759847882E-3</v>
      </c>
      <c r="W732" s="32">
        <f t="shared" si="196"/>
        <v>-1.2123823371241182E-2</v>
      </c>
      <c r="X732" s="32">
        <f t="shared" si="196"/>
        <v>8.1712676916723126E-4</v>
      </c>
      <c r="Y732" s="34">
        <f>MAX(O$4:O732)</f>
        <v>1.9141735637114377</v>
      </c>
      <c r="Z732" s="34">
        <f>MAX(P$4:P732)</f>
        <v>1.8284662292802096</v>
      </c>
      <c r="AA732" s="34">
        <f>MAX(Q$4:Q732)</f>
        <v>2.0782292813837224</v>
      </c>
      <c r="AB732" s="34">
        <f>MAX(R$4:R732)</f>
        <v>1.9075656212819299</v>
      </c>
      <c r="AC732" s="34">
        <f>MAX(S$4:S732)</f>
        <v>1.35899867745307</v>
      </c>
      <c r="AD732" s="35">
        <f t="shared" si="189"/>
        <v>-0.29213313820925491</v>
      </c>
      <c r="AE732" s="35">
        <f t="shared" si="190"/>
        <v>-0.37084735074123309</v>
      </c>
      <c r="AF732" s="35">
        <f t="shared" si="191"/>
        <v>-0.24956514246386763</v>
      </c>
      <c r="AG732" s="35">
        <f t="shared" si="192"/>
        <v>-0.40529231936162358</v>
      </c>
      <c r="AH732" s="35">
        <f t="shared" si="192"/>
        <v>-0.28210777335334625</v>
      </c>
    </row>
    <row r="733" spans="1:34">
      <c r="A733" s="28">
        <v>44931</v>
      </c>
      <c r="B733" s="12">
        <f>[1]!thsiFinD("ths_int_chg_ratio_index",B$1,$A$4,$A733,101)</f>
        <v>-27.379528416101</v>
      </c>
      <c r="C733" s="12">
        <f>[1]!thsiFinD("ths_int_chg_ratio_index",C$1,$A$4,$A733,101)</f>
        <v>43.016933418884001</v>
      </c>
      <c r="D733" s="12">
        <f>[1]!thsiFinD("ths_int_chg_ratio_index",D$1,$A$4,$A733,101)</f>
        <v>-3.5503353164200999</v>
      </c>
      <c r="E733" s="12">
        <f>[1]!thsiFinD("ths_int_chg_ratio_index",E$1,$A$4,$A733,101)</f>
        <v>55.826526072989999</v>
      </c>
      <c r="F733" s="12">
        <f>[1]!thsiFinD("ths_adjustment_nvg_ratio_fund",F$1,$A$4,$A733,101)</f>
        <v>59.607120933087998</v>
      </c>
      <c r="G733" s="12">
        <f>[1]!thsiFinD("ths_adjustment_nvg_ratio_fund",G$1,$A$4,$A733,101)</f>
        <v>37.343927355277998</v>
      </c>
      <c r="H733" s="12">
        <f>[1]!thsiFinD("ths_adjustment_nvg_ratio_fund",H$1,$A$4,$A733,101)</f>
        <v>64.230769230768999</v>
      </c>
      <c r="I733" s="12">
        <f>[1]!thsiFinD("ths_adjustment_nvg_ratio_fund",I$1,$A$4,$A733,101)</f>
        <v>69.16015625</v>
      </c>
      <c r="J733" s="32">
        <f t="shared" si="186"/>
        <v>0.37281946191060988</v>
      </c>
      <c r="K733" s="45">
        <f t="shared" si="187"/>
        <v>0.16978398939838224</v>
      </c>
      <c r="L733" s="45">
        <f t="shared" si="188"/>
        <v>0.57585493442283753</v>
      </c>
      <c r="M733" s="32">
        <f>[1]!thsiFinD("ths_int_chg_ratio_index",M$1,$A$4,$A733,101)/100</f>
        <v>0.15671209734895</v>
      </c>
      <c r="N733" s="32">
        <f>[1]!thsiFinD("ths_int_chg_ratio_index",N$1,$A$4,$A733,101)/100</f>
        <v>-7.8512851331542007E-3</v>
      </c>
      <c r="O733" s="33">
        <f t="shared" si="181"/>
        <v>1.37281946191061</v>
      </c>
      <c r="P733" s="33">
        <f t="shared" si="182"/>
        <v>1.1697839893983821</v>
      </c>
      <c r="Q733" s="33">
        <f t="shared" si="183"/>
        <v>1.5758549344228374</v>
      </c>
      <c r="R733" s="33">
        <f t="shared" si="184"/>
        <v>1.15671209734895</v>
      </c>
      <c r="S733" s="33">
        <f t="shared" si="185"/>
        <v>0.99214871486684575</v>
      </c>
      <c r="T733" s="32">
        <f t="shared" si="193"/>
        <v>1.3165823851838621E-2</v>
      </c>
      <c r="U733" s="32">
        <f t="shared" si="194"/>
        <v>1.686359588570685E-2</v>
      </c>
      <c r="V733" s="32">
        <f t="shared" si="195"/>
        <v>1.0438249182467052E-2</v>
      </c>
      <c r="W733" s="32">
        <f t="shared" si="196"/>
        <v>1.9629150929949768E-2</v>
      </c>
      <c r="X733" s="32">
        <f t="shared" si="196"/>
        <v>1.6947397597231628E-2</v>
      </c>
      <c r="Y733" s="34">
        <f>MAX(O$4:O733)</f>
        <v>1.9141735637114377</v>
      </c>
      <c r="Z733" s="34">
        <f>MAX(P$4:P733)</f>
        <v>1.8284662292802096</v>
      </c>
      <c r="AA733" s="34">
        <f>MAX(Q$4:Q733)</f>
        <v>2.0782292813837224</v>
      </c>
      <c r="AB733" s="34">
        <f>MAX(R$4:R733)</f>
        <v>1.9075656212819299</v>
      </c>
      <c r="AC733" s="34">
        <f>MAX(S$4:S733)</f>
        <v>1.35899867745307</v>
      </c>
      <c r="AD733" s="35">
        <f t="shared" si="189"/>
        <v>-0.28281348779636417</v>
      </c>
      <c r="AE733" s="35">
        <f t="shared" si="190"/>
        <v>-0.36023757471371132</v>
      </c>
      <c r="AF733" s="35">
        <f t="shared" si="191"/>
        <v>-0.24173191642569636</v>
      </c>
      <c r="AG733" s="35">
        <f t="shared" si="192"/>
        <v>-0.39361871253917247</v>
      </c>
      <c r="AH733" s="35">
        <f t="shared" si="192"/>
        <v>-0.26994136835640348</v>
      </c>
    </row>
    <row r="734" spans="1:34">
      <c r="A734" s="28">
        <v>44932</v>
      </c>
      <c r="B734" s="12">
        <f>[1]!thsiFinD("ths_int_chg_ratio_index",B$1,$A$4,$A734,101)</f>
        <v>-27.756325660717</v>
      </c>
      <c r="C734" s="12">
        <f>[1]!thsiFinD("ths_int_chg_ratio_index",C$1,$A$4,$A734,101)</f>
        <v>43.325156832204001</v>
      </c>
      <c r="D734" s="12">
        <f>[1]!thsiFinD("ths_int_chg_ratio_index",D$1,$A$4,$A734,101)</f>
        <v>-2.8074475882380998</v>
      </c>
      <c r="E734" s="12">
        <f>[1]!thsiFinD("ths_int_chg_ratio_index",E$1,$A$4,$A734,101)</f>
        <v>57.663168999305</v>
      </c>
      <c r="F734" s="12">
        <f>[1]!thsiFinD("ths_adjustment_nvg_ratio_fund",F$1,$A$4,$A734,101)</f>
        <v>59.545733578883002</v>
      </c>
      <c r="G734" s="12">
        <f>[1]!thsiFinD("ths_adjustment_nvg_ratio_fund",G$1,$A$4,$A734,101)</f>
        <v>36.776390465379997</v>
      </c>
      <c r="H734" s="12">
        <f>[1]!thsiFinD("ths_adjustment_nvg_ratio_fund",H$1,$A$4,$A734,101)</f>
        <v>62.769230769231001</v>
      </c>
      <c r="I734" s="12">
        <f>[1]!thsiFinD("ths_adjustment_nvg_ratio_fund",I$1,$A$4,$A734,101)</f>
        <v>69.931640625</v>
      </c>
      <c r="J734" s="32">
        <f t="shared" si="186"/>
        <v>0.37430943502630987</v>
      </c>
      <c r="K734" s="45">
        <f t="shared" si="187"/>
        <v>0.17606138145638475</v>
      </c>
      <c r="L734" s="45">
        <f t="shared" si="188"/>
        <v>0.57255748859623501</v>
      </c>
      <c r="M734" s="32">
        <f>[1]!thsiFinD("ths_int_chg_ratio_index",M$1,$A$4,$A734,101)/100</f>
        <v>0.16632752520587002</v>
      </c>
      <c r="N734" s="32">
        <f>[1]!thsiFinD("ths_int_chg_ratio_index",N$1,$A$4,$A734,101)/100</f>
        <v>-5.4577200127400001E-3</v>
      </c>
      <c r="O734" s="33">
        <f t="shared" si="181"/>
        <v>1.3743094350263099</v>
      </c>
      <c r="P734" s="33">
        <f t="shared" si="182"/>
        <v>1.1760613814563847</v>
      </c>
      <c r="Q734" s="33">
        <f t="shared" si="183"/>
        <v>1.572557488596235</v>
      </c>
      <c r="R734" s="33">
        <f t="shared" si="184"/>
        <v>1.16632752520587</v>
      </c>
      <c r="S734" s="33">
        <f t="shared" si="185"/>
        <v>0.99454227998725997</v>
      </c>
      <c r="T734" s="32">
        <f t="shared" si="193"/>
        <v>1.085337990201829E-3</v>
      </c>
      <c r="U734" s="32">
        <f t="shared" si="194"/>
        <v>5.3662831043115311E-3</v>
      </c>
      <c r="V734" s="32">
        <f t="shared" si="195"/>
        <v>-2.0924805669438884E-3</v>
      </c>
      <c r="W734" s="32">
        <f t="shared" si="196"/>
        <v>8.3127235194975224E-3</v>
      </c>
      <c r="X734" s="32">
        <f t="shared" si="196"/>
        <v>2.4125063960149795E-3</v>
      </c>
      <c r="Y734" s="34">
        <f>MAX(O$4:O734)</f>
        <v>1.9141735637114377</v>
      </c>
      <c r="Z734" s="34">
        <f>MAX(P$4:P734)</f>
        <v>1.8284662292802096</v>
      </c>
      <c r="AA734" s="34">
        <f>MAX(Q$4:Q734)</f>
        <v>2.0782292813837224</v>
      </c>
      <c r="AB734" s="34">
        <f>MAX(R$4:R734)</f>
        <v>1.9075656212819299</v>
      </c>
      <c r="AC734" s="34">
        <f>MAX(S$4:S734)</f>
        <v>1.35899867745307</v>
      </c>
      <c r="AD734" s="35">
        <f t="shared" si="189"/>
        <v>-0.28203509802860938</v>
      </c>
      <c r="AE734" s="35">
        <f t="shared" si="190"/>
        <v>-0.35680442842012416</v>
      </c>
      <c r="AF734" s="35">
        <f t="shared" si="191"/>
        <v>-0.24331857765510934</v>
      </c>
      <c r="AG734" s="35">
        <f t="shared" si="192"/>
        <v>-0.38857803254911361</v>
      </c>
      <c r="AH734" s="35">
        <f t="shared" si="192"/>
        <v>-0.26818009723809733</v>
      </c>
    </row>
    <row r="735" spans="1:34">
      <c r="A735" s="28">
        <v>44935</v>
      </c>
      <c r="B735" s="12">
        <f>[1]!thsiFinD("ths_int_chg_ratio_index",B$1,$A$4,$A735,101)</f>
        <v>-27.860676391375002</v>
      </c>
      <c r="C735" s="12">
        <f>[1]!thsiFinD("ths_int_chg_ratio_index",C$1,$A$4,$A735,101)</f>
        <v>43.854336880779002</v>
      </c>
      <c r="D735" s="12">
        <f>[1]!thsiFinD("ths_int_chg_ratio_index",D$1,$A$4,$A735,101)</f>
        <v>-3.0454042733549</v>
      </c>
      <c r="E735" s="12">
        <f>[1]!thsiFinD("ths_int_chg_ratio_index",E$1,$A$4,$A735,101)</f>
        <v>58.936297886917998</v>
      </c>
      <c r="F735" s="12">
        <f>[1]!thsiFinD("ths_adjustment_nvg_ratio_fund",F$1,$A$4,$A735,101)</f>
        <v>61.203192142418999</v>
      </c>
      <c r="G735" s="12">
        <f>[1]!thsiFinD("ths_adjustment_nvg_ratio_fund",G$1,$A$4,$A735,101)</f>
        <v>37.457434733257998</v>
      </c>
      <c r="H735" s="12">
        <f>[1]!thsiFinD("ths_adjustment_nvg_ratio_fund",H$1,$A$4,$A735,101)</f>
        <v>62.461538461537998</v>
      </c>
      <c r="I735" s="12">
        <f>[1]!thsiFinD("ths_adjustment_nvg_ratio_fund",I$1,$A$4,$A735,101)</f>
        <v>70.322265625</v>
      </c>
      <c r="J735" s="32">
        <f t="shared" si="186"/>
        <v>0.37916123133147761</v>
      </c>
      <c r="K735" s="45">
        <f t="shared" si="187"/>
        <v>0.17971138525741776</v>
      </c>
      <c r="L735" s="45">
        <f t="shared" si="188"/>
        <v>0.57861107740553752</v>
      </c>
      <c r="M735" s="32">
        <f>[1]!thsiFinD("ths_int_chg_ratio_index",M$1,$A$4,$A735,101)/100</f>
        <v>0.17026778390754999</v>
      </c>
      <c r="N735" s="32">
        <f>[1]!thsiFinD("ths_int_chg_ratio_index",N$1,$A$4,$A735,101)/100</f>
        <v>1.6927117490963001E-3</v>
      </c>
      <c r="O735" s="33">
        <f t="shared" si="181"/>
        <v>1.3791612313314776</v>
      </c>
      <c r="P735" s="33">
        <f t="shared" si="182"/>
        <v>1.1797113852574177</v>
      </c>
      <c r="Q735" s="33">
        <f t="shared" si="183"/>
        <v>1.5786110774055375</v>
      </c>
      <c r="R735" s="33">
        <f t="shared" si="184"/>
        <v>1.1702677839075499</v>
      </c>
      <c r="S735" s="33">
        <f t="shared" si="185"/>
        <v>1.0016927117490964</v>
      </c>
      <c r="T735" s="32">
        <f t="shared" si="193"/>
        <v>3.5303521765277512E-3</v>
      </c>
      <c r="U735" s="32">
        <f t="shared" si="194"/>
        <v>3.1035827369085833E-3</v>
      </c>
      <c r="V735" s="32">
        <f t="shared" si="195"/>
        <v>3.8495182867408495E-3</v>
      </c>
      <c r="W735" s="32">
        <f t="shared" si="196"/>
        <v>3.3783466620873615E-3</v>
      </c>
      <c r="X735" s="32">
        <f t="shared" si="196"/>
        <v>7.1896709729906139E-3</v>
      </c>
      <c r="Y735" s="34">
        <f>MAX(O$4:O735)</f>
        <v>1.9141735637114377</v>
      </c>
      <c r="Z735" s="34">
        <f>MAX(P$4:P735)</f>
        <v>1.8284662292802096</v>
      </c>
      <c r="AA735" s="34">
        <f>MAX(Q$4:Q735)</f>
        <v>2.0782292813837224</v>
      </c>
      <c r="AB735" s="34">
        <f>MAX(R$4:R735)</f>
        <v>1.9075656212819299</v>
      </c>
      <c r="AC735" s="34">
        <f>MAX(S$4:S735)</f>
        <v>1.35899867745307</v>
      </c>
      <c r="AD735" s="35">
        <f t="shared" si="189"/>
        <v>-0.27950042907426409</v>
      </c>
      <c r="AE735" s="35">
        <f t="shared" si="190"/>
        <v>-0.35480821774771276</v>
      </c>
      <c r="AF735" s="35">
        <f t="shared" si="191"/>
        <v>-0.24040571868255567</v>
      </c>
      <c r="AG735" s="35">
        <f t="shared" si="192"/>
        <v>-0.38651243718624895</v>
      </c>
      <c r="AH735" s="35">
        <f t="shared" si="192"/>
        <v>-0.26291855292575328</v>
      </c>
    </row>
    <row r="736" spans="1:34">
      <c r="A736" s="28">
        <v>44936</v>
      </c>
      <c r="B736" s="12">
        <f>[1]!thsiFinD("ths_int_chg_ratio_index",B$1,$A$4,$A736,101)</f>
        <v>-27.95095207664</v>
      </c>
      <c r="C736" s="12">
        <f>[1]!thsiFinD("ths_int_chg_ratio_index",C$1,$A$4,$A736,101)</f>
        <v>45.532394782004999</v>
      </c>
      <c r="D736" s="12">
        <f>[1]!thsiFinD("ths_int_chg_ratio_index",D$1,$A$4,$A736,101)</f>
        <v>-2.8839291125417001</v>
      </c>
      <c r="E736" s="12">
        <f>[1]!thsiFinD("ths_int_chg_ratio_index",E$1,$A$4,$A736,101)</f>
        <v>61.699735707030001</v>
      </c>
      <c r="F736" s="12">
        <f>[1]!thsiFinD("ths_adjustment_nvg_ratio_fund",F$1,$A$4,$A736,101)</f>
        <v>61.203192142418999</v>
      </c>
      <c r="G736" s="12">
        <f>[1]!thsiFinD("ths_adjustment_nvg_ratio_fund",G$1,$A$4,$A736,101)</f>
        <v>38.251986379115003</v>
      </c>
      <c r="H736" s="12">
        <f>[1]!thsiFinD("ths_adjustment_nvg_ratio_fund",H$1,$A$4,$A736,101)</f>
        <v>61.384615384615003</v>
      </c>
      <c r="I736" s="12">
        <f>[1]!thsiFinD("ths_adjustment_nvg_ratio_fund",I$1,$A$4,$A736,101)</f>
        <v>72.451171875</v>
      </c>
      <c r="J736" s="32">
        <f t="shared" si="186"/>
        <v>0.38711026885125288</v>
      </c>
      <c r="K736" s="45">
        <f t="shared" si="187"/>
        <v>0.19099312324963325</v>
      </c>
      <c r="L736" s="45">
        <f t="shared" si="188"/>
        <v>0.58322741445287252</v>
      </c>
      <c r="M736" s="32">
        <f>[1]!thsiFinD("ths_int_chg_ratio_index",M$1,$A$4,$A736,101)/100</f>
        <v>0.17786732911191</v>
      </c>
      <c r="N736" s="32">
        <f>[1]!thsiFinD("ths_int_chg_ratio_index",N$1,$A$4,$A736,101)/100</f>
        <v>2.8519181582908996E-3</v>
      </c>
      <c r="O736" s="33">
        <f t="shared" si="181"/>
        <v>1.3871102688512529</v>
      </c>
      <c r="P736" s="33">
        <f t="shared" si="182"/>
        <v>1.1909931232496334</v>
      </c>
      <c r="Q736" s="33">
        <f t="shared" si="183"/>
        <v>1.5832274144528724</v>
      </c>
      <c r="R736" s="33">
        <f t="shared" si="184"/>
        <v>1.1778673291119099</v>
      </c>
      <c r="S736" s="33">
        <f t="shared" si="185"/>
        <v>1.0028519181582909</v>
      </c>
      <c r="T736" s="32">
        <f t="shared" si="193"/>
        <v>5.7636752971232941E-3</v>
      </c>
      <c r="U736" s="32">
        <f t="shared" si="194"/>
        <v>9.563133943777169E-3</v>
      </c>
      <c r="V736" s="32">
        <f t="shared" si="195"/>
        <v>2.9243029606265125E-3</v>
      </c>
      <c r="W736" s="32">
        <f t="shared" si="196"/>
        <v>6.4938515003676311E-3</v>
      </c>
      <c r="X736" s="32">
        <f t="shared" si="196"/>
        <v>1.157247522716176E-3</v>
      </c>
      <c r="Y736" s="34">
        <f>MAX(O$4:O736)</f>
        <v>1.9141735637114377</v>
      </c>
      <c r="Z736" s="34">
        <f>MAX(P$4:P736)</f>
        <v>1.8284662292802096</v>
      </c>
      <c r="AA736" s="34">
        <f>MAX(Q$4:Q736)</f>
        <v>2.0782292813837224</v>
      </c>
      <c r="AB736" s="34">
        <f>MAX(R$4:R736)</f>
        <v>1.9075656212819299</v>
      </c>
      <c r="AC736" s="34">
        <f>MAX(S$4:S736)</f>
        <v>1.35899867745307</v>
      </c>
      <c r="AD736" s="35">
        <f t="shared" si="189"/>
        <v>-0.27534770349573157</v>
      </c>
      <c r="AE736" s="35">
        <f t="shared" si="190"/>
        <v>-0.34863816231460976</v>
      </c>
      <c r="AF736" s="35">
        <f t="shared" si="191"/>
        <v>-0.23818443487682406</v>
      </c>
      <c r="AG736" s="35">
        <f t="shared" si="192"/>
        <v>-0.382528540056014</v>
      </c>
      <c r="AH736" s="35">
        <f t="shared" si="192"/>
        <v>-0.26206556724708652</v>
      </c>
    </row>
    <row r="737" spans="1:34">
      <c r="A737" s="28">
        <v>44937</v>
      </c>
      <c r="B737" s="12">
        <f>[1]!thsiFinD("ths_int_chg_ratio_index",B$1,$A$4,$A737,101)</f>
        <v>-28.199533937161998</v>
      </c>
      <c r="C737" s="12">
        <f>[1]!thsiFinD("ths_int_chg_ratio_index",C$1,$A$4,$A737,101)</f>
        <v>44.424602254992003</v>
      </c>
      <c r="D737" s="12">
        <f>[1]!thsiFinD("ths_int_chg_ratio_index",D$1,$A$4,$A737,101)</f>
        <v>-4.4876777369236001</v>
      </c>
      <c r="E737" s="12">
        <f>[1]!thsiFinD("ths_int_chg_ratio_index",E$1,$A$4,$A737,101)</f>
        <v>59.768873436416001</v>
      </c>
      <c r="F737" s="12">
        <f>[1]!thsiFinD("ths_adjustment_nvg_ratio_fund",F$1,$A$4,$A737,101)</f>
        <v>59.545733578883002</v>
      </c>
      <c r="G737" s="12">
        <f>[1]!thsiFinD("ths_adjustment_nvg_ratio_fund",G$1,$A$4,$A737,101)</f>
        <v>36.606129398410999</v>
      </c>
      <c r="H737" s="12">
        <f>[1]!thsiFinD("ths_adjustment_nvg_ratio_fund",H$1,$A$4,$A737,101)</f>
        <v>59</v>
      </c>
      <c r="I737" s="12">
        <f>[1]!thsiFinD("ths_adjustment_nvg_ratio_fund",I$1,$A$4,$A737,101)</f>
        <v>70.068359375</v>
      </c>
      <c r="J737" s="32">
        <f t="shared" si="186"/>
        <v>0.37090810796202056</v>
      </c>
      <c r="K737" s="45">
        <f t="shared" si="187"/>
        <v>0.17876566004330602</v>
      </c>
      <c r="L737" s="45">
        <f t="shared" si="188"/>
        <v>0.56305055588073505</v>
      </c>
      <c r="M737" s="32">
        <f>[1]!thsiFinD("ths_int_chg_ratio_index",M$1,$A$4,$A737,101)/100</f>
        <v>0.16082803699761</v>
      </c>
      <c r="N737" s="32">
        <f>[1]!thsiFinD("ths_int_chg_ratio_index",N$1,$A$4,$A737,101)/100</f>
        <v>3.1069707456713E-5</v>
      </c>
      <c r="O737" s="33">
        <f t="shared" si="181"/>
        <v>1.3709081079620207</v>
      </c>
      <c r="P737" s="33">
        <f t="shared" si="182"/>
        <v>1.1787656600433061</v>
      </c>
      <c r="Q737" s="33">
        <f t="shared" si="183"/>
        <v>1.563050555880735</v>
      </c>
      <c r="R737" s="33">
        <f t="shared" si="184"/>
        <v>1.1608280369976101</v>
      </c>
      <c r="S737" s="33">
        <f t="shared" si="185"/>
        <v>1.0000310697074568</v>
      </c>
      <c r="T737" s="32">
        <f t="shared" si="193"/>
        <v>-1.1680513981523699E-2</v>
      </c>
      <c r="U737" s="32">
        <f t="shared" si="194"/>
        <v>-1.0266611089209787E-2</v>
      </c>
      <c r="V737" s="32">
        <f t="shared" si="195"/>
        <v>-1.274413163134247E-2</v>
      </c>
      <c r="W737" s="32">
        <f t="shared" si="196"/>
        <v>-1.4466223566237502E-2</v>
      </c>
      <c r="X737" s="32">
        <f t="shared" si="196"/>
        <v>-2.8128264998630303E-3</v>
      </c>
      <c r="Y737" s="34">
        <f>MAX(O$4:O737)</f>
        <v>1.9141735637114377</v>
      </c>
      <c r="Z737" s="34">
        <f>MAX(P$4:P737)</f>
        <v>1.8284662292802096</v>
      </c>
      <c r="AA737" s="34">
        <f>MAX(Q$4:Q737)</f>
        <v>2.0782292813837224</v>
      </c>
      <c r="AB737" s="34">
        <f>MAX(R$4:R737)</f>
        <v>1.9075656212819299</v>
      </c>
      <c r="AC737" s="34">
        <f>MAX(S$4:S737)</f>
        <v>1.35899867745307</v>
      </c>
      <c r="AD737" s="35">
        <f t="shared" si="189"/>
        <v>-0.28381201477679296</v>
      </c>
      <c r="AE737" s="35">
        <f t="shared" si="190"/>
        <v>-0.35532544098047869</v>
      </c>
      <c r="AF737" s="35">
        <f t="shared" si="191"/>
        <v>-0.24789311271755932</v>
      </c>
      <c r="AG737" s="35">
        <f t="shared" si="192"/>
        <v>-0.39146102024133478</v>
      </c>
      <c r="AH737" s="35">
        <f t="shared" si="192"/>
        <v>-0.26414124877469525</v>
      </c>
    </row>
    <row r="738" spans="1:34">
      <c r="A738" s="28">
        <v>44938</v>
      </c>
      <c r="B738" s="12">
        <f>[1]!thsiFinD("ths_int_chg_ratio_index",B$1,$A$4,$A738,101)</f>
        <v>-27.835982138203999</v>
      </c>
      <c r="C738" s="12">
        <f>[1]!thsiFinD("ths_int_chg_ratio_index",C$1,$A$4,$A738,101)</f>
        <v>43.903338775792001</v>
      </c>
      <c r="D738" s="12">
        <f>[1]!thsiFinD("ths_int_chg_ratio_index",D$1,$A$4,$A738,101)</f>
        <v>-4.4649166626949999</v>
      </c>
      <c r="E738" s="12">
        <f>[1]!thsiFinD("ths_int_chg_ratio_index",E$1,$A$4,$A738,101)</f>
        <v>60.708607795504001</v>
      </c>
      <c r="F738" s="12">
        <f>[1]!thsiFinD("ths_adjustment_nvg_ratio_fund",F$1,$A$4,$A738,101)</f>
        <v>59.422958870473003</v>
      </c>
      <c r="G738" s="12">
        <f>[1]!thsiFinD("ths_adjustment_nvg_ratio_fund",G$1,$A$4,$A738,101)</f>
        <v>36.889897843360004</v>
      </c>
      <c r="H738" s="12">
        <f>[1]!thsiFinD("ths_adjustment_nvg_ratio_fund",H$1,$A$4,$A738,101)</f>
        <v>58.076923076923002</v>
      </c>
      <c r="I738" s="12">
        <f>[1]!thsiFinD("ths_adjustment_nvg_ratio_fund",I$1,$A$4,$A738,101)</f>
        <v>70.830078125</v>
      </c>
      <c r="J738" s="32">
        <f t="shared" si="186"/>
        <v>0.37191363210769124</v>
      </c>
      <c r="K738" s="45">
        <f t="shared" si="187"/>
        <v>0.18077761942599252</v>
      </c>
      <c r="L738" s="45">
        <f t="shared" si="188"/>
        <v>0.56304964478939001</v>
      </c>
      <c r="M738" s="32">
        <f>[1]!thsiFinD("ths_int_chg_ratio_index",M$1,$A$4,$A738,101)/100</f>
        <v>0.16519356677293998</v>
      </c>
      <c r="N738" s="32">
        <f>[1]!thsiFinD("ths_int_chg_ratio_index",N$1,$A$4,$A738,101)/100</f>
        <v>1.5397124409903002E-3</v>
      </c>
      <c r="O738" s="33">
        <f t="shared" si="181"/>
        <v>1.3719136321076912</v>
      </c>
      <c r="P738" s="33">
        <f t="shared" si="182"/>
        <v>1.1807776194259925</v>
      </c>
      <c r="Q738" s="33">
        <f t="shared" si="183"/>
        <v>1.56304964478939</v>
      </c>
      <c r="R738" s="33">
        <f t="shared" si="184"/>
        <v>1.1651935667729401</v>
      </c>
      <c r="S738" s="33">
        <f t="shared" si="185"/>
        <v>1.0015397124409904</v>
      </c>
      <c r="T738" s="32">
        <f t="shared" si="193"/>
        <v>7.3347304595450247E-4</v>
      </c>
      <c r="U738" s="32">
        <f t="shared" si="194"/>
        <v>1.7068357612424201E-3</v>
      </c>
      <c r="V738" s="32">
        <f t="shared" si="195"/>
        <v>-5.8289307514058919E-7</v>
      </c>
      <c r="W738" s="32">
        <f t="shared" si="196"/>
        <v>3.7607032533613083E-3</v>
      </c>
      <c r="X738" s="32">
        <f t="shared" si="196"/>
        <v>1.5085958619014406E-3</v>
      </c>
      <c r="Y738" s="34">
        <f>MAX(O$4:O738)</f>
        <v>1.9141735637114377</v>
      </c>
      <c r="Z738" s="34">
        <f>MAX(P$4:P738)</f>
        <v>1.8284662292802096</v>
      </c>
      <c r="AA738" s="34">
        <f>MAX(Q$4:Q738)</f>
        <v>2.0782292813837224</v>
      </c>
      <c r="AB738" s="34">
        <f>MAX(R$4:R738)</f>
        <v>1.9075656212819299</v>
      </c>
      <c r="AC738" s="34">
        <f>MAX(S$4:S738)</f>
        <v>1.35899867745307</v>
      </c>
      <c r="AD738" s="35">
        <f t="shared" si="189"/>
        <v>-0.28328671019379525</v>
      </c>
      <c r="AE738" s="35">
        <f t="shared" si="190"/>
        <v>-0.354225087388781</v>
      </c>
      <c r="AF738" s="35">
        <f t="shared" si="191"/>
        <v>-0.24789355111545563</v>
      </c>
      <c r="AG738" s="35">
        <f t="shared" si="192"/>
        <v>-0.38917248572035912</v>
      </c>
      <c r="AH738" s="35">
        <f t="shared" si="192"/>
        <v>-0.26303113530765276</v>
      </c>
    </row>
    <row r="739" spans="1:34">
      <c r="A739" s="28">
        <v>44939</v>
      </c>
      <c r="B739" s="12">
        <f>[1]!thsiFinD("ths_int_chg_ratio_index",B$1,$A$4,$A739,101)</f>
        <v>-28.059069951800002</v>
      </c>
      <c r="C739" s="12">
        <f>[1]!thsiFinD("ths_int_chg_ratio_index",C$1,$A$4,$A739,101)</f>
        <v>44.126843474443</v>
      </c>
      <c r="D739" s="12">
        <f>[1]!thsiFinD("ths_int_chg_ratio_index",D$1,$A$4,$A739,101)</f>
        <v>-4.4533252840916999</v>
      </c>
      <c r="E739" s="12">
        <f>[1]!thsiFinD("ths_int_chg_ratio_index",E$1,$A$4,$A739,101)</f>
        <v>63.057676967192002</v>
      </c>
      <c r="F739" s="12">
        <f>[1]!thsiFinD("ths_adjustment_nvg_ratio_fund",F$1,$A$4,$A739,101)</f>
        <v>59.607120933087998</v>
      </c>
      <c r="G739" s="12">
        <f>[1]!thsiFinD("ths_adjustment_nvg_ratio_fund",G$1,$A$4,$A739,101)</f>
        <v>36.152099886492998</v>
      </c>
      <c r="H739" s="12">
        <f>[1]!thsiFinD("ths_adjustment_nvg_ratio_fund",H$1,$A$4,$A739,101)</f>
        <v>59.846153846154003</v>
      </c>
      <c r="I739" s="12">
        <f>[1]!thsiFinD("ths_adjustment_nvg_ratio_fund",I$1,$A$4,$A739,101)</f>
        <v>70.693359375</v>
      </c>
      <c r="J739" s="32">
        <f t="shared" si="186"/>
        <v>0.37621357405809791</v>
      </c>
      <c r="K739" s="45">
        <f t="shared" si="187"/>
        <v>0.18668031301435825</v>
      </c>
      <c r="L739" s="45">
        <f t="shared" si="188"/>
        <v>0.56574683510183754</v>
      </c>
      <c r="M739" s="32">
        <f>[1]!thsiFinD("ths_int_chg_ratio_index",M$1,$A$4,$A739,101)/100</f>
        <v>0.17291639170692</v>
      </c>
      <c r="N739" s="32">
        <f>[1]!thsiFinD("ths_int_chg_ratio_index",N$1,$A$4,$A739,101)/100</f>
        <v>1.3853888125146001E-2</v>
      </c>
      <c r="O739" s="33">
        <f t="shared" si="181"/>
        <v>1.3762135740580979</v>
      </c>
      <c r="P739" s="33">
        <f t="shared" si="182"/>
        <v>1.1866803130143582</v>
      </c>
      <c r="Q739" s="33">
        <f t="shared" si="183"/>
        <v>1.5657468351018375</v>
      </c>
      <c r="R739" s="33">
        <f t="shared" si="184"/>
        <v>1.1729163917069201</v>
      </c>
      <c r="S739" s="33">
        <f t="shared" si="185"/>
        <v>1.013853888125146</v>
      </c>
      <c r="T739" s="32">
        <f t="shared" si="193"/>
        <v>3.1342657801283202E-3</v>
      </c>
      <c r="U739" s="32">
        <f t="shared" si="194"/>
        <v>4.9989883711001326E-3</v>
      </c>
      <c r="V739" s="32">
        <f t="shared" si="195"/>
        <v>1.7255947828904716E-3</v>
      </c>
      <c r="W739" s="32">
        <f t="shared" si="196"/>
        <v>6.6279330355116794E-3</v>
      </c>
      <c r="X739" s="32">
        <f t="shared" si="196"/>
        <v>1.2295244543167438E-2</v>
      </c>
      <c r="Y739" s="34">
        <f>MAX(O$4:O739)</f>
        <v>1.9141735637114377</v>
      </c>
      <c r="Z739" s="34">
        <f>MAX(P$4:P739)</f>
        <v>1.8284662292802096</v>
      </c>
      <c r="AA739" s="34">
        <f>MAX(Q$4:Q739)</f>
        <v>2.0782292813837224</v>
      </c>
      <c r="AB739" s="34">
        <f>MAX(R$4:R739)</f>
        <v>1.9075656212819299</v>
      </c>
      <c r="AC739" s="34">
        <f>MAX(S$4:S739)</f>
        <v>1.35899867745307</v>
      </c>
      <c r="AD739" s="35">
        <f t="shared" si="189"/>
        <v>-0.2810403402553926</v>
      </c>
      <c r="AE739" s="35">
        <f t="shared" si="190"/>
        <v>-0.35099686611028935</v>
      </c>
      <c r="AF739" s="35">
        <f t="shared" si="191"/>
        <v>-0.24659572015108211</v>
      </c>
      <c r="AG739" s="35">
        <f t="shared" si="192"/>
        <v>-0.38512396185946562</v>
      </c>
      <c r="AH739" s="35">
        <f t="shared" si="192"/>
        <v>-0.25396992289555986</v>
      </c>
    </row>
    <row r="740" spans="1:34">
      <c r="A740" s="28">
        <v>44942</v>
      </c>
      <c r="B740" s="12">
        <f>[1]!thsiFinD("ths_int_chg_ratio_index",B$1,$A$4,$A740,101)</f>
        <v>-27.086247523185001</v>
      </c>
      <c r="C740" s="12">
        <f>[1]!thsiFinD("ths_int_chg_ratio_index",C$1,$A$4,$A740,101)</f>
        <v>48.769696145636999</v>
      </c>
      <c r="D740" s="12">
        <f>[1]!thsiFinD("ths_int_chg_ratio_index",D$1,$A$4,$A740,101)</f>
        <v>-2.6586327233443998</v>
      </c>
      <c r="E740" s="12">
        <f>[1]!thsiFinD("ths_int_chg_ratio_index",E$1,$A$4,$A740,101)</f>
        <v>65.963598532304005</v>
      </c>
      <c r="F740" s="12">
        <f>[1]!thsiFinD("ths_adjustment_nvg_ratio_fund",F$1,$A$4,$A740,101)</f>
        <v>62.492326580723997</v>
      </c>
      <c r="G740" s="12">
        <f>[1]!thsiFinD("ths_adjustment_nvg_ratio_fund",G$1,$A$4,$A740,101)</f>
        <v>37.627695800227002</v>
      </c>
      <c r="H740" s="12">
        <f>[1]!thsiFinD("ths_adjustment_nvg_ratio_fund",H$1,$A$4,$A740,101)</f>
        <v>58.692307692307999</v>
      </c>
      <c r="I740" s="12">
        <f>[1]!thsiFinD("ths_adjustment_nvg_ratio_fund",I$1,$A$4,$A740,101)</f>
        <v>78.232421875</v>
      </c>
      <c r="J740" s="32">
        <f t="shared" si="186"/>
        <v>0.40254145797458829</v>
      </c>
      <c r="K740" s="45">
        <f t="shared" si="187"/>
        <v>0.21247103607852899</v>
      </c>
      <c r="L740" s="45">
        <f t="shared" si="188"/>
        <v>0.59261187987064756</v>
      </c>
      <c r="M740" s="32">
        <f>[1]!thsiFinD("ths_int_chg_ratio_index",M$1,$A$4,$A740,101)/100</f>
        <v>0.19633162149506</v>
      </c>
      <c r="N740" s="32">
        <f>[1]!thsiFinD("ths_int_chg_ratio_index",N$1,$A$4,$A740,101)/100</f>
        <v>2.8582818055631998E-2</v>
      </c>
      <c r="O740" s="33">
        <f t="shared" si="181"/>
        <v>1.4025414579745883</v>
      </c>
      <c r="P740" s="33">
        <f t="shared" si="182"/>
        <v>1.2124710360785289</v>
      </c>
      <c r="Q740" s="33">
        <f t="shared" si="183"/>
        <v>1.5926118798706477</v>
      </c>
      <c r="R740" s="33">
        <f t="shared" si="184"/>
        <v>1.1963316214950601</v>
      </c>
      <c r="S740" s="33">
        <f t="shared" si="185"/>
        <v>1.028582818055632</v>
      </c>
      <c r="T740" s="32">
        <f t="shared" si="193"/>
        <v>1.9130667225477405E-2</v>
      </c>
      <c r="U740" s="32">
        <f t="shared" si="194"/>
        <v>2.1733505461684288E-2</v>
      </c>
      <c r="V740" s="32">
        <f t="shared" si="195"/>
        <v>1.7157974818491573E-2</v>
      </c>
      <c r="W740" s="32">
        <f t="shared" si="196"/>
        <v>1.9963255653767664E-2</v>
      </c>
      <c r="X740" s="32">
        <f t="shared" si="196"/>
        <v>1.4527665280964053E-2</v>
      </c>
      <c r="Y740" s="34">
        <f>MAX(O$4:O740)</f>
        <v>1.9141735637114377</v>
      </c>
      <c r="Z740" s="34">
        <f>MAX(P$4:P740)</f>
        <v>1.8284662292802096</v>
      </c>
      <c r="AA740" s="34">
        <f>MAX(Q$4:Q740)</f>
        <v>2.0782292813837224</v>
      </c>
      <c r="AB740" s="34">
        <f>MAX(R$4:R740)</f>
        <v>1.9075656212819299</v>
      </c>
      <c r="AC740" s="34">
        <f>MAX(S$4:S740)</f>
        <v>1.35899867745307</v>
      </c>
      <c r="AD740" s="35">
        <f t="shared" si="189"/>
        <v>-0.26728616225627599</v>
      </c>
      <c r="AE740" s="35">
        <f t="shared" si="190"/>
        <v>-0.3368917529552472</v>
      </c>
      <c r="AF740" s="35">
        <f t="shared" si="191"/>
        <v>-0.2336688284892906</v>
      </c>
      <c r="AG740" s="35">
        <f t="shared" si="192"/>
        <v>-0.3728490343146903</v>
      </c>
      <c r="AH740" s="35">
        <f t="shared" si="192"/>
        <v>-0.24313184764585483</v>
      </c>
    </row>
    <row r="741" spans="1:34">
      <c r="A741" s="28">
        <v>44943</v>
      </c>
      <c r="B741" s="12">
        <f>[1]!thsiFinD("ths_int_chg_ratio_index",B$1,$A$4,$A741,101)</f>
        <v>-26.905192762797</v>
      </c>
      <c r="C741" s="12">
        <f>[1]!thsiFinD("ths_int_chg_ratio_index",C$1,$A$4,$A741,101)</f>
        <v>52.039806022084001</v>
      </c>
      <c r="D741" s="12">
        <f>[1]!thsiFinD("ths_int_chg_ratio_index",D$1,$A$4,$A741,101)</f>
        <v>-1.5736522276531</v>
      </c>
      <c r="E741" s="12">
        <f>[1]!thsiFinD("ths_int_chg_ratio_index",E$1,$A$4,$A741,101)</f>
        <v>66.565241382504993</v>
      </c>
      <c r="F741" s="12">
        <f>[1]!thsiFinD("ths_adjustment_nvg_ratio_fund",F$1,$A$4,$A741,101)</f>
        <v>62.308164518109002</v>
      </c>
      <c r="G741" s="12">
        <f>[1]!thsiFinD("ths_adjustment_nvg_ratio_fund",G$1,$A$4,$A741,101)</f>
        <v>38.649262202042998</v>
      </c>
      <c r="H741" s="12">
        <f>[1]!thsiFinD("ths_adjustment_nvg_ratio_fund",H$1,$A$4,$A741,101)</f>
        <v>58</v>
      </c>
      <c r="I741" s="12">
        <f>[1]!thsiFinD("ths_adjustment_nvg_ratio_fund",I$1,$A$4,$A741,101)</f>
        <v>81.1328125</v>
      </c>
      <c r="J741" s="32">
        <f t="shared" si="186"/>
        <v>0.41277055204286361</v>
      </c>
      <c r="K741" s="45">
        <f t="shared" si="187"/>
        <v>0.22531550603534725</v>
      </c>
      <c r="L741" s="45">
        <f t="shared" si="188"/>
        <v>0.60022559805038</v>
      </c>
      <c r="M741" s="32">
        <f>[1]!thsiFinD("ths_int_chg_ratio_index",M$1,$A$4,$A741,101)/100</f>
        <v>0.20965619522190998</v>
      </c>
      <c r="N741" s="32">
        <f>[1]!thsiFinD("ths_int_chg_ratio_index",N$1,$A$4,$A741,101)/100</f>
        <v>2.8719533981105001E-2</v>
      </c>
      <c r="O741" s="33">
        <f t="shared" si="181"/>
        <v>1.4127705520428635</v>
      </c>
      <c r="P741" s="33">
        <f t="shared" si="182"/>
        <v>1.2253155060353473</v>
      </c>
      <c r="Q741" s="33">
        <f t="shared" si="183"/>
        <v>1.6002255980503799</v>
      </c>
      <c r="R741" s="33">
        <f t="shared" si="184"/>
        <v>1.20965619522191</v>
      </c>
      <c r="S741" s="33">
        <f t="shared" si="185"/>
        <v>1.028719533981105</v>
      </c>
      <c r="T741" s="32">
        <f t="shared" si="193"/>
        <v>7.2932561173963961E-3</v>
      </c>
      <c r="U741" s="32">
        <f t="shared" si="194"/>
        <v>1.0593630342182081E-2</v>
      </c>
      <c r="V741" s="32">
        <f t="shared" si="195"/>
        <v>4.7806488674131398E-3</v>
      </c>
      <c r="W741" s="32">
        <f t="shared" si="196"/>
        <v>1.1137859676565443E-2</v>
      </c>
      <c r="X741" s="32">
        <f t="shared" si="196"/>
        <v>1.3291678907445537E-4</v>
      </c>
      <c r="Y741" s="34">
        <f>MAX(O$4:O741)</f>
        <v>1.9141735637114377</v>
      </c>
      <c r="Z741" s="34">
        <f>MAX(P$4:P741)</f>
        <v>1.8284662292802096</v>
      </c>
      <c r="AA741" s="34">
        <f>MAX(Q$4:Q741)</f>
        <v>2.0782292813837224</v>
      </c>
      <c r="AB741" s="34">
        <f>MAX(R$4:R741)</f>
        <v>1.9075656212819299</v>
      </c>
      <c r="AC741" s="34">
        <f>MAX(S$4:S741)</f>
        <v>1.35899867745307</v>
      </c>
      <c r="AD741" s="35">
        <f t="shared" si="189"/>
        <v>-0.26194229257685053</v>
      </c>
      <c r="AE741" s="35">
        <f t="shared" si="190"/>
        <v>-0.32986702930920275</v>
      </c>
      <c r="AF741" s="35">
        <f t="shared" si="191"/>
        <v>-0.23000526824214462</v>
      </c>
      <c r="AG741" s="35">
        <f t="shared" si="192"/>
        <v>-0.36586391486286485</v>
      </c>
      <c r="AH741" s="35">
        <f t="shared" si="192"/>
        <v>-0.24303124716129121</v>
      </c>
    </row>
    <row r="742" spans="1:34">
      <c r="A742" s="28">
        <v>44944</v>
      </c>
      <c r="B742" s="12">
        <f>[1]!thsiFinD("ths_int_chg_ratio_index",B$1,$A$4,$A742,101)</f>
        <v>-26.439197815804999</v>
      </c>
      <c r="C742" s="12">
        <f>[1]!thsiFinD("ths_int_chg_ratio_index",C$1,$A$4,$A742,101)</f>
        <v>51.579986016404</v>
      </c>
      <c r="D742" s="12">
        <f>[1]!thsiFinD("ths_int_chg_ratio_index",D$1,$A$4,$A742,101)</f>
        <v>-1.2726882603655001</v>
      </c>
      <c r="E742" s="12">
        <f>[1]!thsiFinD("ths_int_chg_ratio_index",E$1,$A$4,$A742,101)</f>
        <v>66.323672169507006</v>
      </c>
      <c r="F742" s="12">
        <f>[1]!thsiFinD("ths_adjustment_nvg_ratio_fund",F$1,$A$4,$A742,101)</f>
        <v>62.676488643338999</v>
      </c>
      <c r="G742" s="12">
        <f>[1]!thsiFinD("ths_adjustment_nvg_ratio_fund",G$1,$A$4,$A742,101)</f>
        <v>39.443813847900003</v>
      </c>
      <c r="H742" s="12">
        <f>[1]!thsiFinD("ths_adjustment_nvg_ratio_fund",H$1,$A$4,$A742,101)</f>
        <v>56.230769230768999</v>
      </c>
      <c r="I742" s="12">
        <f>[1]!thsiFinD("ths_adjustment_nvg_ratio_fund",I$1,$A$4,$A742,101)</f>
        <v>81.669921875</v>
      </c>
      <c r="J742" s="32">
        <f t="shared" si="186"/>
        <v>0.41276595713343561</v>
      </c>
      <c r="K742" s="45">
        <f t="shared" si="187"/>
        <v>0.22547943027435127</v>
      </c>
      <c r="L742" s="45">
        <f t="shared" si="188"/>
        <v>0.60005248399251998</v>
      </c>
      <c r="M742" s="32">
        <f>[1]!thsiFinD("ths_int_chg_ratio_index",M$1,$A$4,$A742,101)/100</f>
        <v>0.21206205633717001</v>
      </c>
      <c r="N742" s="32">
        <f>[1]!thsiFinD("ths_int_chg_ratio_index",N$1,$A$4,$A742,101)/100</f>
        <v>2.8218226899931999E-2</v>
      </c>
      <c r="O742" s="33">
        <f t="shared" si="181"/>
        <v>1.4127659571334357</v>
      </c>
      <c r="P742" s="33">
        <f t="shared" si="182"/>
        <v>1.2254794302743512</v>
      </c>
      <c r="Q742" s="33">
        <f t="shared" si="183"/>
        <v>1.6000524839925201</v>
      </c>
      <c r="R742" s="33">
        <f t="shared" si="184"/>
        <v>1.21206205633717</v>
      </c>
      <c r="S742" s="33">
        <f t="shared" si="185"/>
        <v>1.028218226899932</v>
      </c>
      <c r="T742" s="32">
        <f t="shared" si="193"/>
        <v>-3.2524102524522647E-6</v>
      </c>
      <c r="U742" s="32">
        <f t="shared" si="194"/>
        <v>1.3378124915286449E-4</v>
      </c>
      <c r="V742" s="32">
        <f t="shared" si="195"/>
        <v>-1.0818103276855062E-4</v>
      </c>
      <c r="W742" s="32">
        <f t="shared" si="196"/>
        <v>1.9888800840792697E-3</v>
      </c>
      <c r="X742" s="32">
        <f t="shared" si="196"/>
        <v>-4.8731171579197152E-4</v>
      </c>
      <c r="Y742" s="34">
        <f>MAX(O$4:O742)</f>
        <v>1.9141735637114377</v>
      </c>
      <c r="Z742" s="34">
        <f>MAX(P$4:P742)</f>
        <v>1.8284662292802096</v>
      </c>
      <c r="AA742" s="34">
        <f>MAX(Q$4:Q742)</f>
        <v>2.0782292813837224</v>
      </c>
      <c r="AB742" s="34">
        <f>MAX(R$4:R742)</f>
        <v>1.9075656212819299</v>
      </c>
      <c r="AC742" s="34">
        <f>MAX(S$4:S742)</f>
        <v>1.35899867745307</v>
      </c>
      <c r="AD742" s="35">
        <f t="shared" si="189"/>
        <v>-0.26194469304330514</v>
      </c>
      <c r="AE742" s="35">
        <f t="shared" si="190"/>
        <v>-0.32977737808328511</v>
      </c>
      <c r="AF742" s="35">
        <f t="shared" si="191"/>
        <v>-0.23008856706745251</v>
      </c>
      <c r="AG742" s="35">
        <f t="shared" si="192"/>
        <v>-0.36460269423253955</v>
      </c>
      <c r="AH742" s="35">
        <f t="shared" si="192"/>
        <v>-0.24340012690303792</v>
      </c>
    </row>
    <row r="743" spans="1:34">
      <c r="A743" s="28">
        <v>44945</v>
      </c>
      <c r="B743" s="12">
        <f>[1]!thsiFinD("ths_int_chg_ratio_index",B$1,$A$4,$A743,101)</f>
        <v>-26.378345598963001</v>
      </c>
      <c r="C743" s="12">
        <f>[1]!thsiFinD("ths_int_chg_ratio_index",C$1,$A$4,$A743,101)</f>
        <v>54.268724476807002</v>
      </c>
      <c r="D743" s="12">
        <f>[1]!thsiFinD("ths_int_chg_ratio_index",D$1,$A$4,$A743,101)</f>
        <v>0.38518288390754002</v>
      </c>
      <c r="E743" s="12">
        <f>[1]!thsiFinD("ths_int_chg_ratio_index",E$1,$A$4,$A743,101)</f>
        <v>67.844069099476997</v>
      </c>
      <c r="F743" s="12">
        <f>[1]!thsiFinD("ths_adjustment_nvg_ratio_fund",F$1,$A$4,$A743,101)</f>
        <v>64.947820748926006</v>
      </c>
      <c r="G743" s="12">
        <f>[1]!thsiFinD("ths_adjustment_nvg_ratio_fund",G$1,$A$4,$A743,101)</f>
        <v>42.338251986378999</v>
      </c>
      <c r="H743" s="12">
        <f>[1]!thsiFinD("ths_adjustment_nvg_ratio_fund",H$1,$A$4,$A743,101)</f>
        <v>56.461538461537998</v>
      </c>
      <c r="I743" s="12">
        <f>[1]!thsiFinD("ths_adjustment_nvg_ratio_fund",I$1,$A$4,$A743,101)</f>
        <v>86.748046875</v>
      </c>
      <c r="J743" s="32">
        <f t="shared" si="186"/>
        <v>0.43326911116633937</v>
      </c>
      <c r="K743" s="45">
        <f t="shared" si="187"/>
        <v>0.24029907715307133</v>
      </c>
      <c r="L743" s="45">
        <f t="shared" si="188"/>
        <v>0.62623914517960744</v>
      </c>
      <c r="M743" s="32">
        <f>[1]!thsiFinD("ths_int_chg_ratio_index",M$1,$A$4,$A743,101)/100</f>
        <v>0.22957286164416998</v>
      </c>
      <c r="N743" s="32">
        <f>[1]!thsiFinD("ths_int_chg_ratio_index",N$1,$A$4,$A743,101)/100</f>
        <v>3.5227704911112004E-2</v>
      </c>
      <c r="O743" s="33">
        <f t="shared" si="181"/>
        <v>1.4332691111663394</v>
      </c>
      <c r="P743" s="33">
        <f t="shared" si="182"/>
        <v>1.2402990771530713</v>
      </c>
      <c r="Q743" s="33">
        <f t="shared" si="183"/>
        <v>1.6262391451796074</v>
      </c>
      <c r="R743" s="33">
        <f t="shared" si="184"/>
        <v>1.2295728616441699</v>
      </c>
      <c r="S743" s="33">
        <f t="shared" si="185"/>
        <v>1.035227704911112</v>
      </c>
      <c r="T743" s="32">
        <f t="shared" si="193"/>
        <v>1.4512774695184083E-2</v>
      </c>
      <c r="U743" s="32">
        <f t="shared" si="194"/>
        <v>1.2092938088240635E-2</v>
      </c>
      <c r="V743" s="32">
        <f t="shared" si="195"/>
        <v>1.6366126392145075E-2</v>
      </c>
      <c r="W743" s="32">
        <f t="shared" si="196"/>
        <v>1.4447119448584456E-2</v>
      </c>
      <c r="X743" s="32">
        <f t="shared" si="196"/>
        <v>6.8171112199728601E-3</v>
      </c>
      <c r="Y743" s="34">
        <f>MAX(O$4:O743)</f>
        <v>1.9141735637114377</v>
      </c>
      <c r="Z743" s="34">
        <f>MAX(P$4:P743)</f>
        <v>1.8284662292802096</v>
      </c>
      <c r="AA743" s="34">
        <f>MAX(Q$4:Q743)</f>
        <v>2.0782292813837224</v>
      </c>
      <c r="AB743" s="34">
        <f>MAX(R$4:R743)</f>
        <v>1.9075656212819299</v>
      </c>
      <c r="AC743" s="34">
        <f>MAX(S$4:S743)</f>
        <v>1.35899867745307</v>
      </c>
      <c r="AD743" s="35">
        <f t="shared" si="189"/>
        <v>-0.25123346266085766</v>
      </c>
      <c r="AE743" s="35">
        <f t="shared" si="190"/>
        <v>-0.32167241741110797</v>
      </c>
      <c r="AF743" s="35">
        <f t="shared" si="191"/>
        <v>-0.21748809924532087</v>
      </c>
      <c r="AG743" s="35">
        <f t="shared" si="192"/>
        <v>-0.35542303345880844</v>
      </c>
      <c r="AH743" s="35">
        <f t="shared" si="192"/>
        <v>-0.23824230141911873</v>
      </c>
    </row>
    <row r="744" spans="1:34">
      <c r="A744" s="28">
        <v>44946</v>
      </c>
      <c r="B744" s="12">
        <f>[1]!thsiFinD("ths_int_chg_ratio_index",B$1,$A$4,$A744,101)</f>
        <v>-25.750202817264</v>
      </c>
      <c r="C744" s="12">
        <f>[1]!thsiFinD("ths_int_chg_ratio_index",C$1,$A$4,$A744,101)</f>
        <v>54.574096695051999</v>
      </c>
      <c r="D744" s="12">
        <f>[1]!thsiFinD("ths_int_chg_ratio_index",D$1,$A$4,$A744,101)</f>
        <v>0.92295616634863997</v>
      </c>
      <c r="E744" s="12">
        <f>[1]!thsiFinD("ths_int_chg_ratio_index",E$1,$A$4,$A744,101)</f>
        <v>69.063911330379</v>
      </c>
      <c r="F744" s="12">
        <f>[1]!thsiFinD("ths_adjustment_nvg_ratio_fund",F$1,$A$4,$A744,101)</f>
        <v>65.438919582566001</v>
      </c>
      <c r="G744" s="12">
        <f>[1]!thsiFinD("ths_adjustment_nvg_ratio_fund",G$1,$A$4,$A744,101)</f>
        <v>42.905788876277001</v>
      </c>
      <c r="H744" s="12">
        <f>[1]!thsiFinD("ths_adjustment_nvg_ratio_fund",H$1,$A$4,$A744,101)</f>
        <v>58.384615384615003</v>
      </c>
      <c r="I744" s="12">
        <f>[1]!thsiFinD("ths_adjustment_nvg_ratio_fund",I$1,$A$4,$A744,101)</f>
        <v>88.310546875</v>
      </c>
      <c r="J744" s="32">
        <f t="shared" si="186"/>
        <v>0.44231329011621706</v>
      </c>
      <c r="K744" s="45">
        <f t="shared" si="187"/>
        <v>0.24702690343628908</v>
      </c>
      <c r="L744" s="45">
        <f t="shared" si="188"/>
        <v>0.63759967679614504</v>
      </c>
      <c r="M744" s="32">
        <f>[1]!thsiFinD("ths_int_chg_ratio_index",M$1,$A$4,$A744,101)/100</f>
        <v>0.23639548059052998</v>
      </c>
      <c r="N744" s="32">
        <f>[1]!thsiFinD("ths_int_chg_ratio_index",N$1,$A$4,$A744,101)/100</f>
        <v>4.1962760710026005E-2</v>
      </c>
      <c r="O744" s="33">
        <f t="shared" si="181"/>
        <v>1.442313290116217</v>
      </c>
      <c r="P744" s="33">
        <f t="shared" si="182"/>
        <v>1.2470269034362891</v>
      </c>
      <c r="Q744" s="33">
        <f t="shared" si="183"/>
        <v>1.6375996767961452</v>
      </c>
      <c r="R744" s="33">
        <f t="shared" si="184"/>
        <v>1.2363954805905299</v>
      </c>
      <c r="S744" s="33">
        <f t="shared" si="185"/>
        <v>1.0419627607100259</v>
      </c>
      <c r="T744" s="32">
        <f t="shared" si="193"/>
        <v>6.3101750253431454E-3</v>
      </c>
      <c r="U744" s="32">
        <f t="shared" si="194"/>
        <v>5.4243580497217447E-3</v>
      </c>
      <c r="V744" s="32">
        <f t="shared" si="195"/>
        <v>6.9857693748252014E-3</v>
      </c>
      <c r="W744" s="32">
        <f t="shared" si="196"/>
        <v>5.5487715768522961E-3</v>
      </c>
      <c r="X744" s="32">
        <f t="shared" si="196"/>
        <v>6.5058689667623071E-3</v>
      </c>
      <c r="Y744" s="34">
        <f>MAX(O$4:O744)</f>
        <v>1.9141735637114377</v>
      </c>
      <c r="Z744" s="34">
        <f>MAX(P$4:P744)</f>
        <v>1.8284662292802096</v>
      </c>
      <c r="AA744" s="34">
        <f>MAX(Q$4:Q744)</f>
        <v>2.0782292813837224</v>
      </c>
      <c r="AB744" s="34">
        <f>MAX(R$4:R744)</f>
        <v>1.9075656212819299</v>
      </c>
      <c r="AC744" s="34">
        <f>MAX(S$4:S744)</f>
        <v>1.35899867745307</v>
      </c>
      <c r="AD744" s="35">
        <f t="shared" si="189"/>
        <v>-0.24650861475712749</v>
      </c>
      <c r="AE744" s="35">
        <f t="shared" si="190"/>
        <v>-0.31799292572814364</v>
      </c>
      <c r="AF744" s="35">
        <f t="shared" si="191"/>
        <v>-0.21202165157359254</v>
      </c>
      <c r="AG744" s="35">
        <f t="shared" si="192"/>
        <v>-0.35184642310777103</v>
      </c>
      <c r="AH744" s="35">
        <f t="shared" si="192"/>
        <v>-0.23328640564772896</v>
      </c>
    </row>
    <row r="745" spans="1:34">
      <c r="A745" s="28">
        <v>44956</v>
      </c>
      <c r="B745" s="12">
        <f>[1]!thsiFinD("ths_int_chg_ratio_index",B$1,$A$4,$A745,101)</f>
        <v>-25.068495380462</v>
      </c>
      <c r="C745" s="12">
        <f>[1]!thsiFinD("ths_int_chg_ratio_index",C$1,$A$4,$A745,101)</f>
        <v>54.77777043135</v>
      </c>
      <c r="D745" s="12">
        <f>[1]!thsiFinD("ths_int_chg_ratio_index",D$1,$A$4,$A745,101)</f>
        <v>1.1656396234508</v>
      </c>
      <c r="E745" s="12">
        <f>[1]!thsiFinD("ths_int_chg_ratio_index",E$1,$A$4,$A745,101)</f>
        <v>71.249496961209999</v>
      </c>
      <c r="F745" s="12">
        <f>[1]!thsiFinD("ths_adjustment_nvg_ratio_fund",F$1,$A$4,$A745,101)</f>
        <v>67.034990791897002</v>
      </c>
      <c r="G745" s="12">
        <f>[1]!thsiFinD("ths_adjustment_nvg_ratio_fund",G$1,$A$4,$A745,101)</f>
        <v>42.905788876277001</v>
      </c>
      <c r="H745" s="12">
        <f>[1]!thsiFinD("ths_adjustment_nvg_ratio_fund",H$1,$A$4,$A745,101)</f>
        <v>57.769230769231001</v>
      </c>
      <c r="I745" s="12">
        <f>[1]!thsiFinD("ths_adjustment_nvg_ratio_fund",I$1,$A$4,$A745,101)</f>
        <v>89.677734375</v>
      </c>
      <c r="J745" s="32">
        <f t="shared" si="186"/>
        <v>0.4493901955599422</v>
      </c>
      <c r="K745" s="45">
        <f t="shared" si="187"/>
        <v>0.25531102908887199</v>
      </c>
      <c r="L745" s="45">
        <f t="shared" si="188"/>
        <v>0.64346936203101246</v>
      </c>
      <c r="M745" s="32">
        <f>[1]!thsiFinD("ths_int_chg_ratio_index",M$1,$A$4,$A745,101)/100</f>
        <v>0.25100124452890998</v>
      </c>
      <c r="N745" s="32">
        <f>[1]!thsiFinD("ths_int_chg_ratio_index",N$1,$A$4,$A745,101)/100</f>
        <v>4.6996237571281997E-2</v>
      </c>
      <c r="O745" s="33">
        <f t="shared" si="181"/>
        <v>1.4493901955599422</v>
      </c>
      <c r="P745" s="33">
        <f t="shared" si="182"/>
        <v>1.255311029088872</v>
      </c>
      <c r="Q745" s="33">
        <f t="shared" si="183"/>
        <v>1.6434693620310123</v>
      </c>
      <c r="R745" s="33">
        <f t="shared" si="184"/>
        <v>1.25100124452891</v>
      </c>
      <c r="S745" s="33">
        <f t="shared" si="185"/>
        <v>1.046996237571282</v>
      </c>
      <c r="T745" s="32">
        <f t="shared" si="193"/>
        <v>4.9066353976083832E-3</v>
      </c>
      <c r="U745" s="32">
        <f t="shared" si="194"/>
        <v>6.6431009866390056E-3</v>
      </c>
      <c r="V745" s="32">
        <f t="shared" si="195"/>
        <v>3.58432241898754E-3</v>
      </c>
      <c r="W745" s="32">
        <f t="shared" si="196"/>
        <v>1.1813181273846229E-2</v>
      </c>
      <c r="X745" s="32">
        <f t="shared" si="196"/>
        <v>4.8307646405962856E-3</v>
      </c>
      <c r="Y745" s="34">
        <f>MAX(O$4:O745)</f>
        <v>1.9141735637114377</v>
      </c>
      <c r="Z745" s="34">
        <f>MAX(P$4:P745)</f>
        <v>1.8284662292802096</v>
      </c>
      <c r="AA745" s="34">
        <f>MAX(Q$4:Q745)</f>
        <v>2.0782292813837224</v>
      </c>
      <c r="AB745" s="34">
        <f>MAX(R$4:R745)</f>
        <v>1.9075656212819299</v>
      </c>
      <c r="AC745" s="34">
        <f>MAX(S$4:S745)</f>
        <v>1.35899867745307</v>
      </c>
      <c r="AD745" s="35">
        <f t="shared" si="189"/>
        <v>-0.24281150725450185</v>
      </c>
      <c r="AE745" s="35">
        <f t="shared" si="190"/>
        <v>-0.31346228386015351</v>
      </c>
      <c r="AF745" s="35">
        <f t="shared" si="191"/>
        <v>-0.20919728311365104</v>
      </c>
      <c r="AG745" s="35">
        <f t="shared" si="192"/>
        <v>-0.34418966741065127</v>
      </c>
      <c r="AH745" s="35">
        <f t="shared" si="192"/>
        <v>-0.22958259272666759</v>
      </c>
    </row>
    <row r="746" spans="1:34">
      <c r="A746" s="28">
        <v>44957</v>
      </c>
      <c r="B746" s="12">
        <f>[1]!thsiFinD("ths_int_chg_ratio_index",B$1,$A$4,$A746,101)</f>
        <v>-25.308085770809999</v>
      </c>
      <c r="C746" s="12">
        <f>[1]!thsiFinD("ths_int_chg_ratio_index",C$1,$A$4,$A746,101)</f>
        <v>51.378271652991998</v>
      </c>
      <c r="D746" s="12">
        <f>[1]!thsiFinD("ths_int_chg_ratio_index",D$1,$A$4,$A746,101)</f>
        <v>-0.52618190383784003</v>
      </c>
      <c r="E746" s="12">
        <f>[1]!thsiFinD("ths_int_chg_ratio_index",E$1,$A$4,$A746,101)</f>
        <v>68.922930358873998</v>
      </c>
      <c r="F746" s="12">
        <f>[1]!thsiFinD("ths_adjustment_nvg_ratio_fund",F$1,$A$4,$A746,101)</f>
        <v>65.070595457335997</v>
      </c>
      <c r="G746" s="12">
        <f>[1]!thsiFinD("ths_adjustment_nvg_ratio_fund",G$1,$A$4,$A746,101)</f>
        <v>40.692395005675003</v>
      </c>
      <c r="H746" s="12">
        <f>[1]!thsiFinD("ths_adjustment_nvg_ratio_fund",H$1,$A$4,$A746,101)</f>
        <v>56.615384615384997</v>
      </c>
      <c r="I746" s="12">
        <f>[1]!thsiFinD("ths_adjustment_nvg_ratio_fund",I$1,$A$4,$A746,101)</f>
        <v>84.267578125</v>
      </c>
      <c r="J746" s="32">
        <f t="shared" si="186"/>
        <v>0.42639110942576769</v>
      </c>
      <c r="K746" s="45">
        <f t="shared" si="187"/>
        <v>0.23616733584304542</v>
      </c>
      <c r="L746" s="45">
        <f t="shared" si="188"/>
        <v>0.61661488300848999</v>
      </c>
      <c r="M746" s="32">
        <f>[1]!thsiFinD("ths_int_chg_ratio_index",M$1,$A$4,$A746,101)/100</f>
        <v>0.22895929813653002</v>
      </c>
      <c r="N746" s="32">
        <f>[1]!thsiFinD("ths_int_chg_ratio_index",N$1,$A$4,$A746,101)/100</f>
        <v>3.8948146915357001E-2</v>
      </c>
      <c r="O746" s="33">
        <f t="shared" si="181"/>
        <v>1.4263911094257677</v>
      </c>
      <c r="P746" s="33">
        <f t="shared" si="182"/>
        <v>1.2361673358430454</v>
      </c>
      <c r="Q746" s="33">
        <f t="shared" si="183"/>
        <v>1.6166148830084901</v>
      </c>
      <c r="R746" s="33">
        <f t="shared" si="184"/>
        <v>1.22895929813653</v>
      </c>
      <c r="S746" s="33">
        <f t="shared" si="185"/>
        <v>1.038948146915357</v>
      </c>
      <c r="T746" s="32">
        <f t="shared" si="193"/>
        <v>-1.5868112123726075E-2</v>
      </c>
      <c r="U746" s="32">
        <f t="shared" si="194"/>
        <v>-1.5250159364664784E-2</v>
      </c>
      <c r="V746" s="32">
        <f t="shared" si="195"/>
        <v>-1.6340115394262833E-2</v>
      </c>
      <c r="W746" s="32">
        <f t="shared" si="196"/>
        <v>-1.7619444016364949E-2</v>
      </c>
      <c r="X746" s="32">
        <f t="shared" si="196"/>
        <v>-7.6868381825270227E-3</v>
      </c>
      <c r="Y746" s="34">
        <f>MAX(O$4:O746)</f>
        <v>1.9141735637114377</v>
      </c>
      <c r="Z746" s="34">
        <f>MAX(P$4:P746)</f>
        <v>1.8284662292802096</v>
      </c>
      <c r="AA746" s="34">
        <f>MAX(Q$4:Q746)</f>
        <v>2.0782292813837224</v>
      </c>
      <c r="AB746" s="34">
        <f>MAX(R$4:R746)</f>
        <v>1.9075656212819299</v>
      </c>
      <c r="AC746" s="34">
        <f>MAX(S$4:S746)</f>
        <v>1.35899867745307</v>
      </c>
      <c r="AD746" s="35">
        <f t="shared" si="189"/>
        <v>-0.25482665915618263</v>
      </c>
      <c r="AE746" s="35">
        <f t="shared" si="190"/>
        <v>-0.32393209344113916</v>
      </c>
      <c r="AF746" s="35">
        <f t="shared" si="191"/>
        <v>-0.22211909076167047</v>
      </c>
      <c r="AG746" s="35">
        <f t="shared" si="192"/>
        <v>-0.35574468085106303</v>
      </c>
      <c r="AH746" s="35">
        <f t="shared" si="192"/>
        <v>-0.23550466666937964</v>
      </c>
    </row>
    <row r="747" spans="1:34">
      <c r="A747" s="28">
        <v>44958</v>
      </c>
      <c r="B747" s="12">
        <f>[1]!thsiFinD("ths_int_chg_ratio_index",B$1,$A$4,$A747,101)</f>
        <v>-24.019808457178002</v>
      </c>
      <c r="C747" s="12">
        <f>[1]!thsiFinD("ths_int_chg_ratio_index",C$1,$A$4,$A747,101)</f>
        <v>53.921309212544998</v>
      </c>
      <c r="D747" s="12">
        <f>[1]!thsiFinD("ths_int_chg_ratio_index",D$1,$A$4,$A747,101)</f>
        <v>0.65454024101045005</v>
      </c>
      <c r="E747" s="12">
        <f>[1]!thsiFinD("ths_int_chg_ratio_index",E$1,$A$4,$A747,101)</f>
        <v>71.106434225556001</v>
      </c>
      <c r="F747" s="12">
        <f>[1]!thsiFinD("ths_adjustment_nvg_ratio_fund",F$1,$A$4,$A747,101)</f>
        <v>67.771639042356995</v>
      </c>
      <c r="G747" s="12">
        <f>[1]!thsiFinD("ths_adjustment_nvg_ratio_fund",G$1,$A$4,$A747,101)</f>
        <v>42.508513053347997</v>
      </c>
      <c r="H747" s="12">
        <f>[1]!thsiFinD("ths_adjustment_nvg_ratio_fund",H$1,$A$4,$A747,101)</f>
        <v>57.769230769231001</v>
      </c>
      <c r="I747" s="12">
        <f>[1]!thsiFinD("ths_adjustment_nvg_ratio_fund",I$1,$A$4,$A747,101)</f>
        <v>87.03125</v>
      </c>
      <c r="J747" s="32">
        <f t="shared" si="186"/>
        <v>0.4459288851085868</v>
      </c>
      <c r="K747" s="45">
        <f t="shared" si="187"/>
        <v>0.25415618805483364</v>
      </c>
      <c r="L747" s="45">
        <f t="shared" si="188"/>
        <v>0.63770158216233996</v>
      </c>
      <c r="M747" s="32">
        <f>[1]!thsiFinD("ths_int_chg_ratio_index",M$1,$A$4,$A747,101)/100</f>
        <v>0.24154487782989001</v>
      </c>
      <c r="N747" s="32">
        <f>[1]!thsiFinD("ths_int_chg_ratio_index",N$1,$A$4,$A747,101)/100</f>
        <v>4.9455189570472999E-2</v>
      </c>
      <c r="O747" s="33">
        <f t="shared" si="181"/>
        <v>1.4459288851085867</v>
      </c>
      <c r="P747" s="33">
        <f t="shared" si="182"/>
        <v>1.2541561880548335</v>
      </c>
      <c r="Q747" s="33">
        <f t="shared" si="183"/>
        <v>1.63770158216234</v>
      </c>
      <c r="R747" s="33">
        <f t="shared" si="184"/>
        <v>1.2415448778298901</v>
      </c>
      <c r="S747" s="33">
        <f t="shared" si="185"/>
        <v>1.0494551895704729</v>
      </c>
      <c r="T747" s="32">
        <f t="shared" si="193"/>
        <v>1.3697348191327841E-2</v>
      </c>
      <c r="U747" s="32">
        <f t="shared" si="194"/>
        <v>1.4552117411774201E-2</v>
      </c>
      <c r="V747" s="32">
        <f t="shared" si="195"/>
        <v>1.3043736869852385E-2</v>
      </c>
      <c r="W747" s="32">
        <f t="shared" si="196"/>
        <v>1.0240843380609599E-2</v>
      </c>
      <c r="X747" s="32">
        <f t="shared" si="196"/>
        <v>1.0113154045571449E-2</v>
      </c>
      <c r="Y747" s="34">
        <f>MAX(O$4:O747)</f>
        <v>1.9141735637114377</v>
      </c>
      <c r="Z747" s="34">
        <f>MAX(P$4:P747)</f>
        <v>1.8284662292802096</v>
      </c>
      <c r="AA747" s="34">
        <f>MAX(Q$4:Q747)</f>
        <v>2.0782292813837224</v>
      </c>
      <c r="AB747" s="34">
        <f>MAX(R$4:R747)</f>
        <v>1.9075656212819299</v>
      </c>
      <c r="AC747" s="34">
        <f>MAX(S$4:S747)</f>
        <v>1.35899867745307</v>
      </c>
      <c r="AD747" s="35">
        <f t="shared" si="189"/>
        <v>-0.24461976044374989</v>
      </c>
      <c r="AE747" s="35">
        <f t="shared" si="190"/>
        <v>-0.31409387388656218</v>
      </c>
      <c r="AF747" s="35">
        <f t="shared" si="191"/>
        <v>-0.2119726168654843</v>
      </c>
      <c r="AG747" s="35">
        <f t="shared" si="192"/>
        <v>-0.34914696303053405</v>
      </c>
      <c r="AH747" s="35">
        <f t="shared" si="192"/>
        <v>-0.22777320759628661</v>
      </c>
    </row>
    <row r="748" spans="1:34">
      <c r="A748" s="28">
        <v>44959</v>
      </c>
      <c r="B748" s="12">
        <f>[1]!thsiFinD("ths_int_chg_ratio_index",B$1,$A$4,$A748,101)</f>
        <v>-24.238860872465001</v>
      </c>
      <c r="C748" s="12">
        <f>[1]!thsiFinD("ths_int_chg_ratio_index",C$1,$A$4,$A748,101)</f>
        <v>56.811028369829998</v>
      </c>
      <c r="D748" s="12">
        <f>[1]!thsiFinD("ths_int_chg_ratio_index",D$1,$A$4,$A748,101)</f>
        <v>1.1724944234878001</v>
      </c>
      <c r="E748" s="12">
        <f>[1]!thsiFinD("ths_int_chg_ratio_index",E$1,$A$4,$A748,101)</f>
        <v>69.914643766566996</v>
      </c>
      <c r="F748" s="12">
        <f>[1]!thsiFinD("ths_adjustment_nvg_ratio_fund",F$1,$A$4,$A748,101)</f>
        <v>68.569674647023007</v>
      </c>
      <c r="G748" s="12">
        <f>[1]!thsiFinD("ths_adjustment_nvg_ratio_fund",G$1,$A$4,$A748,101)</f>
        <v>43.246311010215997</v>
      </c>
      <c r="H748" s="12">
        <f>[1]!thsiFinD("ths_adjustment_nvg_ratio_fund",H$1,$A$4,$A748,101)</f>
        <v>59.461538461537998</v>
      </c>
      <c r="I748" s="12">
        <f>[1]!thsiFinD("ths_adjustment_nvg_ratio_fund",I$1,$A$4,$A748,101)</f>
        <v>89.0234375</v>
      </c>
      <c r="J748" s="32">
        <f t="shared" si="186"/>
        <v>0.45495033413274599</v>
      </c>
      <c r="K748" s="45">
        <f t="shared" si="187"/>
        <v>0.25914826421854947</v>
      </c>
      <c r="L748" s="45">
        <f t="shared" si="188"/>
        <v>0.65075240404694257</v>
      </c>
      <c r="M748" s="32">
        <f>[1]!thsiFinD("ths_int_chg_ratio_index",M$1,$A$4,$A748,101)/100</f>
        <v>0.24184188323718001</v>
      </c>
      <c r="N748" s="32">
        <f>[1]!thsiFinD("ths_int_chg_ratio_index",N$1,$A$4,$A748,101)/100</f>
        <v>4.6877209959617E-2</v>
      </c>
      <c r="O748" s="33">
        <f t="shared" si="181"/>
        <v>1.4549503341327461</v>
      </c>
      <c r="P748" s="33">
        <f t="shared" si="182"/>
        <v>1.2591482642185494</v>
      </c>
      <c r="Q748" s="33">
        <f t="shared" si="183"/>
        <v>1.6507524040469426</v>
      </c>
      <c r="R748" s="33">
        <f t="shared" si="184"/>
        <v>1.24184188323718</v>
      </c>
      <c r="S748" s="33">
        <f t="shared" si="185"/>
        <v>1.0468772099596171</v>
      </c>
      <c r="T748" s="32">
        <f t="shared" si="193"/>
        <v>6.2392065869005808E-3</v>
      </c>
      <c r="U748" s="32">
        <f t="shared" si="194"/>
        <v>3.9804262110754163E-3</v>
      </c>
      <c r="V748" s="32">
        <f t="shared" si="195"/>
        <v>7.9689865520988779E-3</v>
      </c>
      <c r="W748" s="32">
        <f t="shared" si="196"/>
        <v>2.392224498635187E-4</v>
      </c>
      <c r="X748" s="32">
        <f t="shared" si="196"/>
        <v>-2.4564932704853604E-3</v>
      </c>
      <c r="Y748" s="34">
        <f>MAX(O$4:O748)</f>
        <v>1.9141735637114377</v>
      </c>
      <c r="Z748" s="34">
        <f>MAX(P$4:P748)</f>
        <v>1.8284662292802096</v>
      </c>
      <c r="AA748" s="34">
        <f>MAX(Q$4:Q748)</f>
        <v>2.0782292813837224</v>
      </c>
      <c r="AB748" s="34">
        <f>MAX(R$4:R748)</f>
        <v>1.9075656212819299</v>
      </c>
      <c r="AC748" s="34">
        <f>MAX(S$4:S748)</f>
        <v>1.35899867745307</v>
      </c>
      <c r="AD748" s="35">
        <f t="shared" si="189"/>
        <v>-0.23990678707749602</v>
      </c>
      <c r="AE748" s="35">
        <f t="shared" si="190"/>
        <v>-0.31136367516384311</v>
      </c>
      <c r="AF748" s="35">
        <f t="shared" si="191"/>
        <v>-0.2056928372465997</v>
      </c>
      <c r="AG748" s="35">
        <f t="shared" si="192"/>
        <v>-0.34899126437252914</v>
      </c>
      <c r="AH748" s="35">
        <f t="shared" si="192"/>
        <v>-0.22967017751511487</v>
      </c>
    </row>
    <row r="749" spans="1:34">
      <c r="A749" s="28">
        <v>44960</v>
      </c>
      <c r="B749" s="12">
        <f>[1]!thsiFinD("ths_int_chg_ratio_index",B$1,$A$4,$A749,101)</f>
        <v>-23.967666209602999</v>
      </c>
      <c r="C749" s="12">
        <f>[1]!thsiFinD("ths_int_chg_ratio_index",C$1,$A$4,$A749,101)</f>
        <v>56.433594282849</v>
      </c>
      <c r="D749" s="12">
        <f>[1]!thsiFinD("ths_int_chg_ratio_index",D$1,$A$4,$A749,101)</f>
        <v>1.3872781579789</v>
      </c>
      <c r="E749" s="12">
        <f>[1]!thsiFinD("ths_int_chg_ratio_index",E$1,$A$4,$A749,101)</f>
        <v>68.117957700893996</v>
      </c>
      <c r="F749" s="12">
        <f>[1]!thsiFinD("ths_adjustment_nvg_ratio_fund",F$1,$A$4,$A749,101)</f>
        <v>69.981583793737997</v>
      </c>
      <c r="G749" s="12">
        <f>[1]!thsiFinD("ths_adjustment_nvg_ratio_fund",G$1,$A$4,$A749,101)</f>
        <v>44.494892167990997</v>
      </c>
      <c r="H749" s="12">
        <f>[1]!thsiFinD("ths_adjustment_nvg_ratio_fund",H$1,$A$4,$A749,101)</f>
        <v>58.461538461537998</v>
      </c>
      <c r="I749" s="12">
        <f>[1]!thsiFinD("ths_adjustment_nvg_ratio_fund",I$1,$A$4,$A749,101)</f>
        <v>90.625</v>
      </c>
      <c r="J749" s="32">
        <f t="shared" si="186"/>
        <v>0.45691772294423233</v>
      </c>
      <c r="K749" s="45">
        <f t="shared" si="187"/>
        <v>0.25492790983029723</v>
      </c>
      <c r="L749" s="45">
        <f t="shared" si="188"/>
        <v>0.65890753605816743</v>
      </c>
      <c r="M749" s="32">
        <f>[1]!thsiFinD("ths_int_chg_ratio_index",M$1,$A$4,$A749,101)/100</f>
        <v>0.24066862389124</v>
      </c>
      <c r="N749" s="32">
        <f>[1]!thsiFinD("ths_int_chg_ratio_index",N$1,$A$4,$A749,101)/100</f>
        <v>3.8400016472241998E-2</v>
      </c>
      <c r="O749" s="33">
        <f t="shared" si="181"/>
        <v>1.4569177229442323</v>
      </c>
      <c r="P749" s="33">
        <f t="shared" si="182"/>
        <v>1.2549279098302972</v>
      </c>
      <c r="Q749" s="33">
        <f t="shared" si="183"/>
        <v>1.6589075360581673</v>
      </c>
      <c r="R749" s="33">
        <f t="shared" si="184"/>
        <v>1.2406686238912399</v>
      </c>
      <c r="S749" s="33">
        <f t="shared" si="185"/>
        <v>1.038400016472242</v>
      </c>
      <c r="T749" s="32">
        <f t="shared" si="193"/>
        <v>1.3522034156985274E-3</v>
      </c>
      <c r="U749" s="32">
        <f t="shared" si="194"/>
        <v>-3.3517533305511549E-3</v>
      </c>
      <c r="V749" s="32">
        <f t="shared" si="195"/>
        <v>4.9402514824341548E-3</v>
      </c>
      <c r="W749" s="32">
        <f t="shared" si="196"/>
        <v>-9.447735350024411E-4</v>
      </c>
      <c r="X749" s="32">
        <f t="shared" si="196"/>
        <v>-8.0976005654971317E-3</v>
      </c>
      <c r="Y749" s="34">
        <f>MAX(O$4:O749)</f>
        <v>1.9141735637114377</v>
      </c>
      <c r="Z749" s="34">
        <f>MAX(P$4:P749)</f>
        <v>1.8284662292802096</v>
      </c>
      <c r="AA749" s="34">
        <f>MAX(Q$4:Q749)</f>
        <v>2.0782292813837224</v>
      </c>
      <c r="AB749" s="34">
        <f>MAX(R$4:R749)</f>
        <v>1.9075656212819299</v>
      </c>
      <c r="AC749" s="34">
        <f>MAX(S$4:S749)</f>
        <v>1.35899867745307</v>
      </c>
      <c r="AD749" s="35">
        <f t="shared" si="189"/>
        <v>-0.23887898643873284</v>
      </c>
      <c r="AE749" s="35">
        <f t="shared" si="190"/>
        <v>-0.31367181425915114</v>
      </c>
      <c r="AF749" s="35">
        <f t="shared" si="191"/>
        <v>-0.20176876010829914</v>
      </c>
      <c r="AG749" s="35">
        <f t="shared" si="192"/>
        <v>-0.34960632019700544</v>
      </c>
      <c r="AH749" s="35">
        <f t="shared" si="192"/>
        <v>-0.23590800072128781</v>
      </c>
    </row>
    <row r="750" spans="1:34">
      <c r="A750" s="28">
        <v>44963</v>
      </c>
      <c r="B750" s="12">
        <f>[1]!thsiFinD("ths_int_chg_ratio_index",B$1,$A$4,$A750,101)</f>
        <v>-23.840002236111001</v>
      </c>
      <c r="C750" s="12">
        <f>[1]!thsiFinD("ths_int_chg_ratio_index",C$1,$A$4,$A750,101)</f>
        <v>54.915308742911002</v>
      </c>
      <c r="D750" s="12">
        <f>[1]!thsiFinD("ths_int_chg_ratio_index",D$1,$A$4,$A750,101)</f>
        <v>0.46119369232872998</v>
      </c>
      <c r="E750" s="12">
        <f>[1]!thsiFinD("ths_int_chg_ratio_index",E$1,$A$4,$A750,101)</f>
        <v>65.304525013632002</v>
      </c>
      <c r="F750" s="12">
        <f>[1]!thsiFinD("ths_adjustment_nvg_ratio_fund",F$1,$A$4,$A750,101)</f>
        <v>68.569674647023007</v>
      </c>
      <c r="G750" s="12">
        <f>[1]!thsiFinD("ths_adjustment_nvg_ratio_fund",G$1,$A$4,$A750,101)</f>
        <v>44.097616345062001</v>
      </c>
      <c r="H750" s="12">
        <f>[1]!thsiFinD("ths_adjustment_nvg_ratio_fund",H$1,$A$4,$A750,101)</f>
        <v>58.461538461537998</v>
      </c>
      <c r="I750" s="12">
        <f>[1]!thsiFinD("ths_adjustment_nvg_ratio_fund",I$1,$A$4,$A750,101)</f>
        <v>88.818359375</v>
      </c>
      <c r="J750" s="32">
        <f t="shared" si="186"/>
        <v>0.44598526755172962</v>
      </c>
      <c r="K750" s="45">
        <f t="shared" si="187"/>
        <v>0.24210256303190186</v>
      </c>
      <c r="L750" s="45">
        <f t="shared" si="188"/>
        <v>0.64986797207155744</v>
      </c>
      <c r="M750" s="32">
        <f>[1]!thsiFinD("ths_int_chg_ratio_index",M$1,$A$4,$A750,101)/100</f>
        <v>0.22236280608518999</v>
      </c>
      <c r="N750" s="32">
        <f>[1]!thsiFinD("ths_int_chg_ratio_index",N$1,$A$4,$A750,101)/100</f>
        <v>2.6457272346391999E-2</v>
      </c>
      <c r="O750" s="33">
        <f t="shared" si="181"/>
        <v>1.4459852675517295</v>
      </c>
      <c r="P750" s="33">
        <f t="shared" si="182"/>
        <v>1.2421025630319018</v>
      </c>
      <c r="Q750" s="33">
        <f t="shared" si="183"/>
        <v>1.6498679720715574</v>
      </c>
      <c r="R750" s="33">
        <f t="shared" si="184"/>
        <v>1.2223628060851901</v>
      </c>
      <c r="S750" s="33">
        <f t="shared" si="185"/>
        <v>1.0264572723463921</v>
      </c>
      <c r="T750" s="32">
        <f t="shared" si="193"/>
        <v>-7.5038248353583858E-3</v>
      </c>
      <c r="U750" s="32">
        <f t="shared" si="194"/>
        <v>-1.0219986899589917E-2</v>
      </c>
      <c r="V750" s="32">
        <f t="shared" si="195"/>
        <v>-5.4491065898039093E-3</v>
      </c>
      <c r="W750" s="32">
        <f t="shared" si="196"/>
        <v>-1.4754800317779759E-2</v>
      </c>
      <c r="X750" s="32">
        <f t="shared" si="196"/>
        <v>-1.1501101633668132E-2</v>
      </c>
      <c r="Y750" s="34">
        <f>MAX(O$4:O750)</f>
        <v>1.9141735637114377</v>
      </c>
      <c r="Z750" s="34">
        <f>MAX(P$4:P750)</f>
        <v>1.8284662292802096</v>
      </c>
      <c r="AA750" s="34">
        <f>MAX(Q$4:Q750)</f>
        <v>2.0782292813837224</v>
      </c>
      <c r="AB750" s="34">
        <f>MAX(R$4:R750)</f>
        <v>1.9075656212819299</v>
      </c>
      <c r="AC750" s="34">
        <f>MAX(S$4:S750)</f>
        <v>1.35899867745307</v>
      </c>
      <c r="AD750" s="35">
        <f t="shared" si="189"/>
        <v>-0.24459030520300706</v>
      </c>
      <c r="AE750" s="35">
        <f t="shared" si="190"/>
        <v>-0.32068607932624194</v>
      </c>
      <c r="AF750" s="35">
        <f t="shared" si="191"/>
        <v>-0.2061184072177803</v>
      </c>
      <c r="AG750" s="35">
        <f t="shared" si="192"/>
        <v>-0.35920274907044458</v>
      </c>
      <c r="AH750" s="35">
        <f t="shared" si="192"/>
        <v>-0.24469590046246492</v>
      </c>
    </row>
    <row r="751" spans="1:34">
      <c r="A751" s="28">
        <v>44964</v>
      </c>
      <c r="B751" s="12">
        <f>[1]!thsiFinD("ths_int_chg_ratio_index",B$1,$A$4,$A751,101)</f>
        <v>-23.24984386221</v>
      </c>
      <c r="C751" s="12">
        <f>[1]!thsiFinD("ths_int_chg_ratio_index",C$1,$A$4,$A751,101)</f>
        <v>53.979009668802</v>
      </c>
      <c r="D751" s="12">
        <f>[1]!thsiFinD("ths_int_chg_ratio_index",D$1,$A$4,$A751,101)</f>
        <v>4.3413733567363E-2</v>
      </c>
      <c r="E751" s="12">
        <f>[1]!thsiFinD("ths_int_chg_ratio_index",E$1,$A$4,$A751,101)</f>
        <v>64.891073642536995</v>
      </c>
      <c r="F751" s="12">
        <f>[1]!thsiFinD("ths_adjustment_nvg_ratio_fund",F$1,$A$4,$A751,101)</f>
        <v>67.341927562921995</v>
      </c>
      <c r="G751" s="12">
        <f>[1]!thsiFinD("ths_adjustment_nvg_ratio_fund",G$1,$A$4,$A751,101)</f>
        <v>42.622020431327996</v>
      </c>
      <c r="H751" s="12">
        <f>[1]!thsiFinD("ths_adjustment_nvg_ratio_fund",H$1,$A$4,$A751,101)</f>
        <v>58.538461538462002</v>
      </c>
      <c r="I751" s="12">
        <f>[1]!thsiFinD("ths_adjustment_nvg_ratio_fund",I$1,$A$4,$A751,101)</f>
        <v>87.822265625</v>
      </c>
      <c r="J751" s="32">
        <f t="shared" si="186"/>
        <v>0.43998541042551043</v>
      </c>
      <c r="K751" s="45">
        <f t="shared" si="187"/>
        <v>0.23915913295674088</v>
      </c>
      <c r="L751" s="45">
        <f t="shared" si="188"/>
        <v>0.64081168789428</v>
      </c>
      <c r="M751" s="32">
        <f>[1]!thsiFinD("ths_int_chg_ratio_index",M$1,$A$4,$A751,101)/100</f>
        <v>0.21777887272859001</v>
      </c>
      <c r="N751" s="32">
        <f>[1]!thsiFinD("ths_int_chg_ratio_index",N$1,$A$4,$A751,101)/100</f>
        <v>2.8454186242329E-2</v>
      </c>
      <c r="O751" s="33">
        <f t="shared" si="181"/>
        <v>1.4399854104255105</v>
      </c>
      <c r="P751" s="33">
        <f t="shared" si="182"/>
        <v>1.2391591329567408</v>
      </c>
      <c r="Q751" s="33">
        <f t="shared" si="183"/>
        <v>1.64081168789428</v>
      </c>
      <c r="R751" s="33">
        <f t="shared" si="184"/>
        <v>1.2177788727285901</v>
      </c>
      <c r="S751" s="33">
        <f t="shared" si="185"/>
        <v>1.0284541862423291</v>
      </c>
      <c r="T751" s="32">
        <f t="shared" si="193"/>
        <v>-4.1493210621554866E-3</v>
      </c>
      <c r="U751" s="32">
        <f t="shared" si="194"/>
        <v>-2.3697158050911549E-3</v>
      </c>
      <c r="V751" s="32">
        <f t="shared" si="195"/>
        <v>-5.4890962977519608E-3</v>
      </c>
      <c r="W751" s="32">
        <f t="shared" si="196"/>
        <v>-3.7500595844214279E-3</v>
      </c>
      <c r="X751" s="32">
        <f t="shared" si="196"/>
        <v>1.9454427863054846E-3</v>
      </c>
      <c r="Y751" s="34">
        <f>MAX(O$4:O751)</f>
        <v>1.9141735637114377</v>
      </c>
      <c r="Z751" s="34">
        <f>MAX(P$4:P751)</f>
        <v>1.8284662292802096</v>
      </c>
      <c r="AA751" s="34">
        <f>MAX(Q$4:Q751)</f>
        <v>2.0782292813837224</v>
      </c>
      <c r="AB751" s="34">
        <f>MAX(R$4:R751)</f>
        <v>1.9075656212819299</v>
      </c>
      <c r="AC751" s="34">
        <f>MAX(S$4:S751)</f>
        <v>1.35899867745307</v>
      </c>
      <c r="AD751" s="35">
        <f t="shared" si="189"/>
        <v>-0.24772474256018462</v>
      </c>
      <c r="AE751" s="35">
        <f t="shared" si="190"/>
        <v>-0.32229586026068102</v>
      </c>
      <c r="AF751" s="35">
        <f t="shared" si="191"/>
        <v>-0.2104760997295746</v>
      </c>
      <c r="AG751" s="35">
        <f t="shared" si="192"/>
        <v>-0.36160577694296381</v>
      </c>
      <c r="AH751" s="35">
        <f t="shared" si="192"/>
        <v>-0.24322649955055275</v>
      </c>
    </row>
    <row r="752" spans="1:34">
      <c r="A752" s="28">
        <v>44965</v>
      </c>
      <c r="B752" s="12">
        <f>[1]!thsiFinD("ths_int_chg_ratio_index",B$1,$A$4,$A752,101)</f>
        <v>-24.176390853347002</v>
      </c>
      <c r="C752" s="12">
        <f>[1]!thsiFinD("ths_int_chg_ratio_index",C$1,$A$4,$A752,101)</f>
        <v>52.328339055858997</v>
      </c>
      <c r="D752" s="12">
        <f>[1]!thsiFinD("ths_int_chg_ratio_index",D$1,$A$4,$A752,101)</f>
        <v>-0.88548522079615</v>
      </c>
      <c r="E752" s="12">
        <f>[1]!thsiFinD("ths_int_chg_ratio_index",E$1,$A$4,$A752,101)</f>
        <v>64.322634930519001</v>
      </c>
      <c r="F752" s="12">
        <f>[1]!thsiFinD("ths_adjustment_nvg_ratio_fund",F$1,$A$4,$A752,101)</f>
        <v>66.912216083486996</v>
      </c>
      <c r="G752" s="12">
        <f>[1]!thsiFinD("ths_adjustment_nvg_ratio_fund",G$1,$A$4,$A752,101)</f>
        <v>41.316685584562997</v>
      </c>
      <c r="H752" s="12">
        <f>[1]!thsiFinD("ths_adjustment_nvg_ratio_fund",H$1,$A$4,$A752,101)</f>
        <v>58.076923076923002</v>
      </c>
      <c r="I752" s="12">
        <f>[1]!thsiFinD("ths_adjustment_nvg_ratio_fund",I$1,$A$4,$A752,101)</f>
        <v>86.533203125</v>
      </c>
      <c r="J752" s="32">
        <f t="shared" si="186"/>
        <v>0.43053515722775981</v>
      </c>
      <c r="K752" s="45">
        <f t="shared" si="187"/>
        <v>0.22897274478058713</v>
      </c>
      <c r="L752" s="45">
        <f t="shared" si="188"/>
        <v>0.63209756967493247</v>
      </c>
      <c r="M752" s="32">
        <f>[1]!thsiFinD("ths_int_chg_ratio_index",M$1,$A$4,$A752,101)/100</f>
        <v>0.21062288036586999</v>
      </c>
      <c r="N752" s="32">
        <f>[1]!thsiFinD("ths_int_chg_ratio_index",N$1,$A$4,$A752,101)/100</f>
        <v>2.3025670372698998E-2</v>
      </c>
      <c r="O752" s="33">
        <f t="shared" si="181"/>
        <v>1.4305351572277598</v>
      </c>
      <c r="P752" s="33">
        <f t="shared" si="182"/>
        <v>1.2289727447805872</v>
      </c>
      <c r="Q752" s="33">
        <f t="shared" si="183"/>
        <v>1.6320975696749325</v>
      </c>
      <c r="R752" s="33">
        <f t="shared" si="184"/>
        <v>1.2106228803658701</v>
      </c>
      <c r="S752" s="33">
        <f t="shared" si="185"/>
        <v>1.023025670372699</v>
      </c>
      <c r="T752" s="32">
        <f t="shared" si="193"/>
        <v>-6.5627423231726656E-3</v>
      </c>
      <c r="U752" s="32">
        <f t="shared" si="194"/>
        <v>-8.220403582749003E-3</v>
      </c>
      <c r="V752" s="32">
        <f t="shared" si="195"/>
        <v>-5.3108582073367883E-3</v>
      </c>
      <c r="W752" s="32">
        <f t="shared" si="196"/>
        <v>-5.8762658171972459E-3</v>
      </c>
      <c r="X752" s="32">
        <f t="shared" si="196"/>
        <v>-5.2783254152178882E-3</v>
      </c>
      <c r="Y752" s="34">
        <f>MAX(O$4:O752)</f>
        <v>1.9141735637114377</v>
      </c>
      <c r="Z752" s="34">
        <f>MAX(P$4:P752)</f>
        <v>1.8284662292802096</v>
      </c>
      <c r="AA752" s="34">
        <f>MAX(Q$4:Q752)</f>
        <v>2.0782292813837224</v>
      </c>
      <c r="AB752" s="34">
        <f>MAX(R$4:R752)</f>
        <v>1.9075656212819299</v>
      </c>
      <c r="AC752" s="34">
        <f>MAX(S$4:S752)</f>
        <v>1.35899867745307</v>
      </c>
      <c r="AD752" s="35">
        <f t="shared" si="189"/>
        <v>-0.25266173123086055</v>
      </c>
      <c r="AE752" s="35">
        <f t="shared" si="190"/>
        <v>-0.3278668617990379</v>
      </c>
      <c r="AF752" s="35">
        <f t="shared" si="191"/>
        <v>-0.21466914921521429</v>
      </c>
      <c r="AG752" s="35">
        <f t="shared" si="192"/>
        <v>-0.36535715109381006</v>
      </c>
      <c r="AH752" s="35">
        <f t="shared" si="192"/>
        <v>-0.24722099635153849</v>
      </c>
    </row>
    <row r="753" spans="1:34">
      <c r="A753" s="28">
        <v>44966</v>
      </c>
      <c r="B753" s="12">
        <f>[1]!thsiFinD("ths_int_chg_ratio_index",B$1,$A$4,$A753,101)</f>
        <v>-21.529810391421002</v>
      </c>
      <c r="C753" s="12">
        <f>[1]!thsiFinD("ths_int_chg_ratio_index",C$1,$A$4,$A753,101)</f>
        <v>58.182563031070998</v>
      </c>
      <c r="D753" s="12">
        <f>[1]!thsiFinD("ths_int_chg_ratio_index",D$1,$A$4,$A753,101)</f>
        <v>1.680602798759</v>
      </c>
      <c r="E753" s="12">
        <f>[1]!thsiFinD("ths_int_chg_ratio_index",E$1,$A$4,$A753,101)</f>
        <v>66.945898462733993</v>
      </c>
      <c r="F753" s="12">
        <f>[1]!thsiFinD("ths_adjustment_nvg_ratio_fund",F$1,$A$4,$A753,101)</f>
        <v>70.227133210559003</v>
      </c>
      <c r="G753" s="12">
        <f>[1]!thsiFinD("ths_adjustment_nvg_ratio_fund",G$1,$A$4,$A753,101)</f>
        <v>43.984108967083003</v>
      </c>
      <c r="H753" s="12">
        <f>[1]!thsiFinD("ths_adjustment_nvg_ratio_fund",H$1,$A$4,$A753,101)</f>
        <v>59.307692307692001</v>
      </c>
      <c r="I753" s="12">
        <f>[1]!thsiFinD("ths_adjustment_nvg_ratio_fund",I$1,$A$4,$A753,101)</f>
        <v>92.48046875</v>
      </c>
      <c r="J753" s="32">
        <f t="shared" si="186"/>
        <v>0.46409832142059626</v>
      </c>
      <c r="K753" s="45">
        <f t="shared" si="187"/>
        <v>0.26319813475285747</v>
      </c>
      <c r="L753" s="45">
        <f t="shared" si="188"/>
        <v>0.66499850808833505</v>
      </c>
      <c r="M753" s="32">
        <f>[1]!thsiFinD("ths_int_chg_ratio_index",M$1,$A$4,$A753,101)/100</f>
        <v>0.23348212932737999</v>
      </c>
      <c r="N753" s="32">
        <f>[1]!thsiFinD("ths_int_chg_ratio_index",N$1,$A$4,$A753,101)/100</f>
        <v>3.6848143315509001E-2</v>
      </c>
      <c r="O753" s="33">
        <f t="shared" si="181"/>
        <v>1.4640983214205963</v>
      </c>
      <c r="P753" s="33">
        <f t="shared" si="182"/>
        <v>1.2631981347528574</v>
      </c>
      <c r="Q753" s="33">
        <f t="shared" si="183"/>
        <v>1.6649985080883352</v>
      </c>
      <c r="R753" s="33">
        <f t="shared" si="184"/>
        <v>1.2334821293273799</v>
      </c>
      <c r="S753" s="33">
        <f t="shared" si="185"/>
        <v>1.036848143315509</v>
      </c>
      <c r="T753" s="32">
        <f t="shared" si="193"/>
        <v>2.3461963883417258E-2</v>
      </c>
      <c r="U753" s="32">
        <f t="shared" si="194"/>
        <v>2.7848778679286701E-2</v>
      </c>
      <c r="V753" s="32">
        <f t="shared" si="195"/>
        <v>2.0158683539952538E-2</v>
      </c>
      <c r="W753" s="32">
        <f t="shared" si="196"/>
        <v>1.8882221154288281E-2</v>
      </c>
      <c r="X753" s="32">
        <f t="shared" si="196"/>
        <v>1.3511364712651242E-2</v>
      </c>
      <c r="Y753" s="34">
        <f>MAX(O$4:O753)</f>
        <v>1.9141735637114377</v>
      </c>
      <c r="Z753" s="34">
        <f>MAX(P$4:P753)</f>
        <v>1.8284662292802096</v>
      </c>
      <c r="AA753" s="34">
        <f>MAX(Q$4:Q753)</f>
        <v>2.0782292813837224</v>
      </c>
      <c r="AB753" s="34">
        <f>MAX(R$4:R753)</f>
        <v>1.9075656212819299</v>
      </c>
      <c r="AC753" s="34">
        <f>MAX(S$4:S753)</f>
        <v>1.35899867745307</v>
      </c>
      <c r="AD753" s="35">
        <f t="shared" si="189"/>
        <v>-0.23512770776030334</v>
      </c>
      <c r="AE753" s="35">
        <f t="shared" si="190"/>
        <v>-0.30914877479026481</v>
      </c>
      <c r="AF753" s="35">
        <f t="shared" si="191"/>
        <v>-0.19883791312008214</v>
      </c>
      <c r="AG753" s="35">
        <f t="shared" si="192"/>
        <v>-0.35337368446677586</v>
      </c>
      <c r="AH753" s="35">
        <f t="shared" si="192"/>
        <v>-0.23704992468521791</v>
      </c>
    </row>
    <row r="754" spans="1:34">
      <c r="A754" s="28">
        <v>44967</v>
      </c>
      <c r="B754" s="12">
        <f>[1]!thsiFinD("ths_int_chg_ratio_index",B$1,$A$4,$A754,101)</f>
        <v>-21.193587362953998</v>
      </c>
      <c r="C754" s="12">
        <f>[1]!thsiFinD("ths_int_chg_ratio_index",C$1,$A$4,$A754,101)</f>
        <v>57.074282857442</v>
      </c>
      <c r="D754" s="12">
        <f>[1]!thsiFinD("ths_int_chg_ratio_index",D$1,$A$4,$A754,101)</f>
        <v>0.47214764317461</v>
      </c>
      <c r="E754" s="12">
        <f>[1]!thsiFinD("ths_int_chg_ratio_index",E$1,$A$4,$A754,101)</f>
        <v>65.142062838311006</v>
      </c>
      <c r="F754" s="12">
        <f>[1]!thsiFinD("ths_adjustment_nvg_ratio_fund",F$1,$A$4,$A754,101)</f>
        <v>69.183548189072994</v>
      </c>
      <c r="G754" s="12">
        <f>[1]!thsiFinD("ths_adjustment_nvg_ratio_fund",G$1,$A$4,$A754,101)</f>
        <v>42.167990919410002</v>
      </c>
      <c r="H754" s="12">
        <f>[1]!thsiFinD("ths_adjustment_nvg_ratio_fund",H$1,$A$4,$A754,101)</f>
        <v>62.076923076923002</v>
      </c>
      <c r="I754" s="12">
        <f>[1]!thsiFinD("ths_adjustment_nvg_ratio_fund",I$1,$A$4,$A754,101)</f>
        <v>90.361328125</v>
      </c>
      <c r="J754" s="32">
        <f t="shared" si="186"/>
        <v>0.45660587035797451</v>
      </c>
      <c r="K754" s="45">
        <f t="shared" si="187"/>
        <v>0.25373726493993404</v>
      </c>
      <c r="L754" s="45">
        <f t="shared" si="188"/>
        <v>0.65947447577601503</v>
      </c>
      <c r="M754" s="32">
        <f>[1]!thsiFinD("ths_int_chg_ratio_index",M$1,$A$4,$A754,101)/100</f>
        <v>0.22038348696861998</v>
      </c>
      <c r="N754" s="32">
        <f>[1]!thsiFinD("ths_int_chg_ratio_index",N$1,$A$4,$A754,101)/100</f>
        <v>3.1419696540854997E-2</v>
      </c>
      <c r="O754" s="33">
        <f t="shared" si="181"/>
        <v>1.4566058703579745</v>
      </c>
      <c r="P754" s="33">
        <f t="shared" si="182"/>
        <v>1.2537372649399341</v>
      </c>
      <c r="Q754" s="33">
        <f t="shared" si="183"/>
        <v>1.6594744757760149</v>
      </c>
      <c r="R754" s="33">
        <f t="shared" si="184"/>
        <v>1.2203834869686201</v>
      </c>
      <c r="S754" s="33">
        <f t="shared" si="185"/>
        <v>1.0314196965408551</v>
      </c>
      <c r="T754" s="32">
        <f t="shared" si="193"/>
        <v>-5.1174507565530103E-3</v>
      </c>
      <c r="U754" s="32">
        <f t="shared" si="194"/>
        <v>-7.4896166742474124E-3</v>
      </c>
      <c r="V754" s="32">
        <f t="shared" si="195"/>
        <v>-3.3177400973546378E-3</v>
      </c>
      <c r="W754" s="32">
        <f t="shared" si="196"/>
        <v>-1.0619239669003133E-2</v>
      </c>
      <c r="X754" s="32">
        <f t="shared" si="196"/>
        <v>-5.2355273138605662E-3</v>
      </c>
      <c r="Y754" s="34">
        <f>MAX(O$4:O754)</f>
        <v>1.9141735637114377</v>
      </c>
      <c r="Z754" s="34">
        <f>MAX(P$4:P754)</f>
        <v>1.8284662292802096</v>
      </c>
      <c r="AA754" s="34">
        <f>MAX(Q$4:Q754)</f>
        <v>2.0782292813837224</v>
      </c>
      <c r="AB754" s="34">
        <f>MAX(R$4:R754)</f>
        <v>1.9075656212819299</v>
      </c>
      <c r="AC754" s="34">
        <f>MAX(S$4:S754)</f>
        <v>1.35899867745307</v>
      </c>
      <c r="AD754" s="35">
        <f t="shared" si="189"/>
        <v>-0.23904190405089187</v>
      </c>
      <c r="AE754" s="35">
        <f t="shared" si="190"/>
        <v>-0.3143229856460199</v>
      </c>
      <c r="AF754" s="35">
        <f t="shared" si="191"/>
        <v>-0.20149596070020392</v>
      </c>
      <c r="AG754" s="35">
        <f t="shared" si="192"/>
        <v>-0.36024036428770767</v>
      </c>
      <c r="AH754" s="35">
        <f t="shared" si="192"/>
        <v>-0.24104437064364037</v>
      </c>
    </row>
    <row r="755" spans="1:34">
      <c r="A755" s="28">
        <v>44970</v>
      </c>
      <c r="B755" s="12">
        <f>[1]!thsiFinD("ths_int_chg_ratio_index",B$1,$A$4,$A755,101)</f>
        <v>-20.754507214528999</v>
      </c>
      <c r="C755" s="12">
        <f>[1]!thsiFinD("ths_int_chg_ratio_index",C$1,$A$4,$A755,101)</f>
        <v>57.742226923936002</v>
      </c>
      <c r="D755" s="12">
        <f>[1]!thsiFinD("ths_int_chg_ratio_index",D$1,$A$4,$A755,101)</f>
        <v>0.42294802688651001</v>
      </c>
      <c r="E755" s="12">
        <f>[1]!thsiFinD("ths_int_chg_ratio_index",E$1,$A$4,$A755,101)</f>
        <v>66.787599815711999</v>
      </c>
      <c r="F755" s="12">
        <f>[1]!thsiFinD("ths_adjustment_nvg_ratio_fund",F$1,$A$4,$A755,101)</f>
        <v>70.963781461018996</v>
      </c>
      <c r="G755" s="12">
        <f>[1]!thsiFinD("ths_adjustment_nvg_ratio_fund",G$1,$A$4,$A755,101)</f>
        <v>43.416572077185002</v>
      </c>
      <c r="H755" s="12">
        <f>[1]!thsiFinD("ths_adjustment_nvg_ratio_fund",H$1,$A$4,$A755,101)</f>
        <v>62.923076923076998</v>
      </c>
      <c r="I755" s="12">
        <f>[1]!thsiFinD("ths_adjustment_nvg_ratio_fund",I$1,$A$4,$A755,101)</f>
        <v>92.67578125</v>
      </c>
      <c r="J755" s="32">
        <f t="shared" si="186"/>
        <v>0.46772184907910808</v>
      </c>
      <c r="K755" s="45">
        <f t="shared" si="187"/>
        <v>0.2604956688800138</v>
      </c>
      <c r="L755" s="45">
        <f t="shared" si="188"/>
        <v>0.67494802927820241</v>
      </c>
      <c r="M755" s="32">
        <f>[1]!thsiFinD("ths_int_chg_ratio_index",M$1,$A$4,$A755,101)/100</f>
        <v>0.21984520132918997</v>
      </c>
      <c r="N755" s="32">
        <f>[1]!thsiFinD("ths_int_chg_ratio_index",N$1,$A$4,$A755,101)/100</f>
        <v>4.0447669112084E-2</v>
      </c>
      <c r="O755" s="33">
        <f t="shared" si="181"/>
        <v>1.467721849079108</v>
      </c>
      <c r="P755" s="33">
        <f t="shared" si="182"/>
        <v>1.2604956688800137</v>
      </c>
      <c r="Q755" s="33">
        <f t="shared" si="183"/>
        <v>1.6749480292782024</v>
      </c>
      <c r="R755" s="33">
        <f t="shared" si="184"/>
        <v>1.2198452013291901</v>
      </c>
      <c r="S755" s="33">
        <f t="shared" si="185"/>
        <v>1.0404476691120841</v>
      </c>
      <c r="T755" s="32">
        <f t="shared" si="193"/>
        <v>7.6314251832594326E-3</v>
      </c>
      <c r="U755" s="32">
        <f t="shared" si="194"/>
        <v>5.3906062530599819E-3</v>
      </c>
      <c r="V755" s="32">
        <f t="shared" si="195"/>
        <v>9.3243696893570149E-3</v>
      </c>
      <c r="W755" s="32">
        <f t="shared" si="196"/>
        <v>-4.4107909126755995E-4</v>
      </c>
      <c r="X755" s="32">
        <f t="shared" si="196"/>
        <v>8.7529573087530288E-3</v>
      </c>
      <c r="Y755" s="34">
        <f>MAX(O$4:O755)</f>
        <v>1.9141735637114377</v>
      </c>
      <c r="Z755" s="34">
        <f>MAX(P$4:P755)</f>
        <v>1.8284662292802096</v>
      </c>
      <c r="AA755" s="34">
        <f>MAX(Q$4:Q755)</f>
        <v>2.0782292813837224</v>
      </c>
      <c r="AB755" s="34">
        <f>MAX(R$4:R755)</f>
        <v>1.9075656212819299</v>
      </c>
      <c r="AC755" s="34">
        <f>MAX(S$4:S755)</f>
        <v>1.35899867745307</v>
      </c>
      <c r="AD755" s="35">
        <f t="shared" si="189"/>
        <v>-0.23323470927406065</v>
      </c>
      <c r="AE755" s="35">
        <f t="shared" si="190"/>
        <v>-0.31062677084486379</v>
      </c>
      <c r="AF755" s="35">
        <f t="shared" si="191"/>
        <v>-0.19405041383932775</v>
      </c>
      <c r="AG755" s="35">
        <f t="shared" si="192"/>
        <v>-0.36052254888645729</v>
      </c>
      <c r="AH755" s="35">
        <f t="shared" si="192"/>
        <v>-0.23440126442064646</v>
      </c>
    </row>
    <row r="756" spans="1:34">
      <c r="A756" s="28">
        <v>44971</v>
      </c>
      <c r="B756" s="12">
        <f>[1]!thsiFinD("ths_int_chg_ratio_index",B$1,$A$4,$A756,101)</f>
        <v>-21.183185076465001</v>
      </c>
      <c r="C756" s="12">
        <f>[1]!thsiFinD("ths_int_chg_ratio_index",C$1,$A$4,$A756,101)</f>
        <v>57.533377983019001</v>
      </c>
      <c r="D756" s="12">
        <f>[1]!thsiFinD("ths_int_chg_ratio_index",D$1,$A$4,$A756,101)</f>
        <v>0.28883322673579997</v>
      </c>
      <c r="E756" s="12">
        <f>[1]!thsiFinD("ths_int_chg_ratio_index",E$1,$A$4,$A756,101)</f>
        <v>66.047129318798994</v>
      </c>
      <c r="F756" s="12">
        <f>[1]!thsiFinD("ths_adjustment_nvg_ratio_fund",F$1,$A$4,$A756,101)</f>
        <v>70.534069981583997</v>
      </c>
      <c r="G756" s="12">
        <f>[1]!thsiFinD("ths_adjustment_nvg_ratio_fund",G$1,$A$4,$A756,101)</f>
        <v>43.076049943245998</v>
      </c>
      <c r="H756" s="12">
        <f>[1]!thsiFinD("ths_adjustment_nvg_ratio_fund",H$1,$A$4,$A756,101)</f>
        <v>62.384615384615003</v>
      </c>
      <c r="I756" s="12">
        <f>[1]!thsiFinD("ths_adjustment_nvg_ratio_fund",I$1,$A$4,$A756,101)</f>
        <v>91.083984375</v>
      </c>
      <c r="J756" s="32">
        <f t="shared" si="186"/>
        <v>0.46220609392066725</v>
      </c>
      <c r="K756" s="45">
        <f t="shared" si="187"/>
        <v>0.25671538863022197</v>
      </c>
      <c r="L756" s="45">
        <f t="shared" si="188"/>
        <v>0.66769679921111247</v>
      </c>
      <c r="M756" s="32">
        <f>[1]!thsiFinD("ths_int_chg_ratio_index",M$1,$A$4,$A756,101)/100</f>
        <v>0.21515402145126</v>
      </c>
      <c r="N756" s="32">
        <f>[1]!thsiFinD("ths_int_chg_ratio_index",N$1,$A$4,$A756,101)/100</f>
        <v>4.1329689509980005E-2</v>
      </c>
      <c r="O756" s="33">
        <f t="shared" si="181"/>
        <v>1.4622060939206674</v>
      </c>
      <c r="P756" s="33">
        <f t="shared" si="182"/>
        <v>1.256715388630222</v>
      </c>
      <c r="Q756" s="33">
        <f t="shared" si="183"/>
        <v>1.6676967992111125</v>
      </c>
      <c r="R756" s="33">
        <f t="shared" si="184"/>
        <v>1.2151540214512599</v>
      </c>
      <c r="S756" s="33">
        <f t="shared" si="185"/>
        <v>1.0413296895099799</v>
      </c>
      <c r="T756" s="32">
        <f t="shared" si="193"/>
        <v>-3.7580384606942241E-3</v>
      </c>
      <c r="U756" s="32">
        <f t="shared" si="194"/>
        <v>-2.9990426330862574E-3</v>
      </c>
      <c r="V756" s="32">
        <f t="shared" si="195"/>
        <v>-4.3292269015742235E-3</v>
      </c>
      <c r="W756" s="32">
        <f t="shared" si="196"/>
        <v>-3.8457173687435064E-3</v>
      </c>
      <c r="X756" s="32">
        <f t="shared" si="196"/>
        <v>8.4773162945195324E-4</v>
      </c>
      <c r="Y756" s="34">
        <f>MAX(O$4:O756)</f>
        <v>1.9141735637114377</v>
      </c>
      <c r="Z756" s="34">
        <f>MAX(P$4:P756)</f>
        <v>1.8284662292802096</v>
      </c>
      <c r="AA756" s="34">
        <f>MAX(Q$4:Q756)</f>
        <v>2.0782292813837224</v>
      </c>
      <c r="AB756" s="34">
        <f>MAX(R$4:R756)</f>
        <v>1.9075656212819299</v>
      </c>
      <c r="AC756" s="34">
        <f>MAX(S$4:S756)</f>
        <v>1.35899867745307</v>
      </c>
      <c r="AD756" s="35">
        <f t="shared" si="189"/>
        <v>-0.2361162427269341</v>
      </c>
      <c r="AE756" s="35">
        <f t="shared" si="190"/>
        <v>-0.31269423054920842</v>
      </c>
      <c r="AF756" s="35">
        <f t="shared" si="191"/>
        <v>-0.19753955246904709</v>
      </c>
      <c r="AG756" s="35">
        <f t="shared" si="192"/>
        <v>-0.36298179842712441</v>
      </c>
      <c r="AH756" s="35">
        <f t="shared" si="192"/>
        <v>-0.2337522421570275</v>
      </c>
    </row>
    <row r="757" spans="1:34">
      <c r="A757" s="28">
        <v>44972</v>
      </c>
      <c r="B757" s="12">
        <f>[1]!thsiFinD("ths_int_chg_ratio_index",B$1,$A$4,$A757,101)</f>
        <v>-19.241585552869999</v>
      </c>
      <c r="C757" s="12">
        <f>[1]!thsiFinD("ths_int_chg_ratio_index",C$1,$A$4,$A757,101)</f>
        <v>60.023398251106002</v>
      </c>
      <c r="D757" s="12">
        <f>[1]!thsiFinD("ths_int_chg_ratio_index",D$1,$A$4,$A757,101)</f>
        <v>0.44064890537962997</v>
      </c>
      <c r="E757" s="12">
        <f>[1]!thsiFinD("ths_int_chg_ratio_index",E$1,$A$4,$A757,101)</f>
        <v>64.413133121401003</v>
      </c>
      <c r="F757" s="12">
        <f>[1]!thsiFinD("ths_adjustment_nvg_ratio_fund",F$1,$A$4,$A757,101)</f>
        <v>71.209330877838994</v>
      </c>
      <c r="G757" s="12">
        <f>[1]!thsiFinD("ths_adjustment_nvg_ratio_fund",G$1,$A$4,$A757,101)</f>
        <v>45.062429057888998</v>
      </c>
      <c r="H757" s="12">
        <f>[1]!thsiFinD("ths_adjustment_nvg_ratio_fund",H$1,$A$4,$A757,101)</f>
        <v>61</v>
      </c>
      <c r="I757" s="12">
        <f>[1]!thsiFinD("ths_adjustment_nvg_ratio_fund",I$1,$A$4,$A757,101)</f>
        <v>94.833984375</v>
      </c>
      <c r="J757" s="32">
        <f t="shared" si="186"/>
        <v>0.47217667379468081</v>
      </c>
      <c r="K757" s="45">
        <f t="shared" si="187"/>
        <v>0.26408898681254156</v>
      </c>
      <c r="L757" s="45">
        <f t="shared" si="188"/>
        <v>0.68026436077682007</v>
      </c>
      <c r="M757" s="32">
        <f>[1]!thsiFinD("ths_int_chg_ratio_index",M$1,$A$4,$A757,101)/100</f>
        <v>0.2153455400796</v>
      </c>
      <c r="N757" s="32">
        <f>[1]!thsiFinD("ths_int_chg_ratio_index",N$1,$A$4,$A757,101)/100</f>
        <v>3.6762741925406003E-2</v>
      </c>
      <c r="O757" s="33">
        <f t="shared" si="181"/>
        <v>1.4721766737946809</v>
      </c>
      <c r="P757" s="33">
        <f t="shared" si="182"/>
        <v>1.2640889868125416</v>
      </c>
      <c r="Q757" s="33">
        <f t="shared" si="183"/>
        <v>1.6802643607768202</v>
      </c>
      <c r="R757" s="33">
        <f t="shared" si="184"/>
        <v>1.2153455400796001</v>
      </c>
      <c r="S757" s="33">
        <f t="shared" si="185"/>
        <v>1.036762741925406</v>
      </c>
      <c r="T757" s="32">
        <f t="shared" si="193"/>
        <v>6.8188608401151818E-3</v>
      </c>
      <c r="U757" s="32">
        <f t="shared" si="194"/>
        <v>5.8673572783702888E-3</v>
      </c>
      <c r="V757" s="32">
        <f t="shared" si="195"/>
        <v>7.5358791667961E-3</v>
      </c>
      <c r="W757" s="32">
        <f t="shared" si="196"/>
        <v>1.5760852119095503E-4</v>
      </c>
      <c r="X757" s="32">
        <f t="shared" si="196"/>
        <v>-4.3856884429397391E-3</v>
      </c>
      <c r="Y757" s="34">
        <f>MAX(O$4:O757)</f>
        <v>1.9141735637114377</v>
      </c>
      <c r="Z757" s="34">
        <f>MAX(P$4:P757)</f>
        <v>1.8284662292802096</v>
      </c>
      <c r="AA757" s="34">
        <f>MAX(Q$4:Q757)</f>
        <v>2.0782292813837224</v>
      </c>
      <c r="AB757" s="34">
        <f>MAX(R$4:R757)</f>
        <v>1.9075656212819299</v>
      </c>
      <c r="AC757" s="34">
        <f>MAX(S$4:S757)</f>
        <v>1.35899867745307</v>
      </c>
      <c r="AD757" s="35">
        <f t="shared" si="189"/>
        <v>-0.23090742568806466</v>
      </c>
      <c r="AE757" s="35">
        <f t="shared" si="190"/>
        <v>-0.30866156204035533</v>
      </c>
      <c r="AF757" s="35">
        <f t="shared" si="191"/>
        <v>-0.19149230750032065</v>
      </c>
      <c r="AG757" s="35">
        <f t="shared" si="192"/>
        <v>-0.36288139893040283</v>
      </c>
      <c r="AH757" s="35">
        <f t="shared" si="192"/>
        <v>-0.23711276609302789</v>
      </c>
    </row>
    <row r="758" spans="1:34">
      <c r="A758" s="28">
        <v>44973</v>
      </c>
      <c r="B758" s="12">
        <f>[1]!thsiFinD("ths_int_chg_ratio_index",B$1,$A$4,$A758,101)</f>
        <v>-20.569488259002998</v>
      </c>
      <c r="C758" s="12">
        <f>[1]!thsiFinD("ths_int_chg_ratio_index",C$1,$A$4,$A758,101)</f>
        <v>56.432465227172003</v>
      </c>
      <c r="D758" s="12">
        <f>[1]!thsiFinD("ths_int_chg_ratio_index",D$1,$A$4,$A758,101)</f>
        <v>-1.4262102840829001</v>
      </c>
      <c r="E758" s="12">
        <f>[1]!thsiFinD("ths_int_chg_ratio_index",E$1,$A$4,$A758,101)</f>
        <v>62.350182915508</v>
      </c>
      <c r="F758" s="12">
        <f>[1]!thsiFinD("ths_adjustment_nvg_ratio_fund",F$1,$A$4,$A758,101)</f>
        <v>69.613259668507993</v>
      </c>
      <c r="G758" s="12">
        <f>[1]!thsiFinD("ths_adjustment_nvg_ratio_fund",G$1,$A$4,$A758,101)</f>
        <v>43.530079455165001</v>
      </c>
      <c r="H758" s="12">
        <f>[1]!thsiFinD("ths_adjustment_nvg_ratio_fund",H$1,$A$4,$A758,101)</f>
        <v>60.230769230768999</v>
      </c>
      <c r="I758" s="12">
        <f>[1]!thsiFinD("ths_adjustment_nvg_ratio_fund",I$1,$A$4,$A758,101)</f>
        <v>89.9609375</v>
      </c>
      <c r="J758" s="32">
        <f t="shared" si="186"/>
        <v>0.45015249431754512</v>
      </c>
      <c r="K758" s="45">
        <f t="shared" si="187"/>
        <v>0.24196737399898527</v>
      </c>
      <c r="L758" s="45">
        <f t="shared" si="188"/>
        <v>0.65833761463610496</v>
      </c>
      <c r="M758" s="32">
        <f>[1]!thsiFinD("ths_int_chg_ratio_index",M$1,$A$4,$A758,101)/100</f>
        <v>0.19588885076113999</v>
      </c>
      <c r="N758" s="32">
        <f>[1]!thsiFinD("ths_int_chg_ratio_index",N$1,$A$4,$A758,101)/100</f>
        <v>2.7149719162318998E-2</v>
      </c>
      <c r="O758" s="33">
        <f t="shared" si="181"/>
        <v>1.4501524943175452</v>
      </c>
      <c r="P758" s="33">
        <f t="shared" si="182"/>
        <v>1.2419673739989854</v>
      </c>
      <c r="Q758" s="33">
        <f t="shared" si="183"/>
        <v>1.6583376146361051</v>
      </c>
      <c r="R758" s="33">
        <f t="shared" si="184"/>
        <v>1.19588885076114</v>
      </c>
      <c r="S758" s="33">
        <f t="shared" si="185"/>
        <v>1.0271497191623189</v>
      </c>
      <c r="T758" s="32">
        <f t="shared" si="193"/>
        <v>-1.4960282871733122E-2</v>
      </c>
      <c r="U758" s="32">
        <f t="shared" si="194"/>
        <v>-1.7500043940210874E-2</v>
      </c>
      <c r="V758" s="32">
        <f t="shared" si="195"/>
        <v>-1.3049581156728163E-2</v>
      </c>
      <c r="W758" s="32">
        <f t="shared" si="196"/>
        <v>-1.6009183130902604E-2</v>
      </c>
      <c r="X758" s="32">
        <f t="shared" si="196"/>
        <v>-9.2721529954233883E-3</v>
      </c>
      <c r="Y758" s="34">
        <f>MAX(O$4:O758)</f>
        <v>1.9141735637114377</v>
      </c>
      <c r="Z758" s="34">
        <f>MAX(P$4:P758)</f>
        <v>1.8284662292802096</v>
      </c>
      <c r="AA758" s="34">
        <f>MAX(Q$4:Q758)</f>
        <v>2.0782292813837224</v>
      </c>
      <c r="AB758" s="34">
        <f>MAX(R$4:R758)</f>
        <v>1.9075656212819299</v>
      </c>
      <c r="AC758" s="34">
        <f>MAX(S$4:S758)</f>
        <v>1.35899867745307</v>
      </c>
      <c r="AD758" s="35">
        <f t="shared" si="189"/>
        <v>-0.24241326815432074</v>
      </c>
      <c r="AE758" s="35">
        <f t="shared" si="190"/>
        <v>-0.32076001508220597</v>
      </c>
      <c r="AF758" s="35">
        <f t="shared" si="191"/>
        <v>-0.20204299424943428</v>
      </c>
      <c r="AG758" s="35">
        <f t="shared" si="192"/>
        <v>-0.37308114729103048</v>
      </c>
      <c r="AH758" s="35">
        <f t="shared" si="192"/>
        <v>-0.24418637324406878</v>
      </c>
    </row>
    <row r="759" spans="1:34">
      <c r="A759" s="28">
        <v>44974</v>
      </c>
      <c r="B759" s="12">
        <f>[1]!thsiFinD("ths_int_chg_ratio_index",B$1,$A$4,$A759,101)</f>
        <v>-23.060107282644999</v>
      </c>
      <c r="C759" s="12">
        <f>[1]!thsiFinD("ths_int_chg_ratio_index",C$1,$A$4,$A759,101)</f>
        <v>51.158804316858998</v>
      </c>
      <c r="D759" s="12">
        <f>[1]!thsiFinD("ths_int_chg_ratio_index",D$1,$A$4,$A759,101)</f>
        <v>-3.274309484317</v>
      </c>
      <c r="E759" s="12">
        <f>[1]!thsiFinD("ths_int_chg_ratio_index",E$1,$A$4,$A759,101)</f>
        <v>57.975056301961999</v>
      </c>
      <c r="F759" s="12">
        <f>[1]!thsiFinD("ths_adjustment_nvg_ratio_fund",F$1,$A$4,$A759,101)</f>
        <v>66.359729895640996</v>
      </c>
      <c r="G759" s="12">
        <f>[1]!thsiFinD("ths_adjustment_nvg_ratio_fund",G$1,$A$4,$A759,101)</f>
        <v>39.387060158910003</v>
      </c>
      <c r="H759" s="12">
        <f>[1]!thsiFinD("ths_adjustment_nvg_ratio_fund",H$1,$A$4,$A759,101)</f>
        <v>59.076923076923002</v>
      </c>
      <c r="I759" s="12">
        <f>[1]!thsiFinD("ths_adjustment_nvg_ratio_fund",I$1,$A$4,$A759,101)</f>
        <v>82.0703125</v>
      </c>
      <c r="J759" s="32">
        <f t="shared" si="186"/>
        <v>0.41211683685416622</v>
      </c>
      <c r="K759" s="45">
        <f t="shared" si="187"/>
        <v>0.2069986096296475</v>
      </c>
      <c r="L759" s="45">
        <f t="shared" si="188"/>
        <v>0.617235064078685</v>
      </c>
      <c r="M759" s="32">
        <f>[1]!thsiFinD("ths_int_chg_ratio_index",M$1,$A$4,$A759,101)/100</f>
        <v>0.16868382024427001</v>
      </c>
      <c r="N759" s="32">
        <f>[1]!thsiFinD("ths_int_chg_ratio_index",N$1,$A$4,$A759,101)/100</f>
        <v>1.3968493658359999E-2</v>
      </c>
      <c r="O759" s="33">
        <f t="shared" si="181"/>
        <v>1.4121168368541661</v>
      </c>
      <c r="P759" s="33">
        <f t="shared" si="182"/>
        <v>1.2069986096296474</v>
      </c>
      <c r="Q759" s="33">
        <f t="shared" si="183"/>
        <v>1.617235064078685</v>
      </c>
      <c r="R759" s="33">
        <f t="shared" si="184"/>
        <v>1.16868382024427</v>
      </c>
      <c r="S759" s="33">
        <f t="shared" si="185"/>
        <v>1.0139684936583599</v>
      </c>
      <c r="T759" s="32">
        <f t="shared" si="193"/>
        <v>-2.6228729469778278E-2</v>
      </c>
      <c r="U759" s="32">
        <f t="shared" si="194"/>
        <v>-2.8155944432535884E-2</v>
      </c>
      <c r="V759" s="32">
        <f t="shared" si="195"/>
        <v>-2.4785393634359165E-2</v>
      </c>
      <c r="W759" s="32">
        <f t="shared" si="196"/>
        <v>-2.2748795174028946E-2</v>
      </c>
      <c r="X759" s="32">
        <f t="shared" si="196"/>
        <v>-1.2832818096575771E-2</v>
      </c>
      <c r="Y759" s="34">
        <f>MAX(O$4:O759)</f>
        <v>1.9141735637114377</v>
      </c>
      <c r="Z759" s="34">
        <f>MAX(P$4:P759)</f>
        <v>1.8284662292802096</v>
      </c>
      <c r="AA759" s="34">
        <f>MAX(Q$4:Q759)</f>
        <v>2.0782292813837224</v>
      </c>
      <c r="AB759" s="34">
        <f>MAX(R$4:R759)</f>
        <v>1.9075656212819299</v>
      </c>
      <c r="AC759" s="34">
        <f>MAX(S$4:S759)</f>
        <v>1.35899867745307</v>
      </c>
      <c r="AD759" s="35">
        <f t="shared" si="189"/>
        <v>-0.26228380559379449</v>
      </c>
      <c r="AE759" s="35">
        <f t="shared" si="190"/>
        <v>-0.3398846583539078</v>
      </c>
      <c r="AF759" s="35">
        <f t="shared" si="191"/>
        <v>-0.22182067274025663</v>
      </c>
      <c r="AG759" s="35">
        <f t="shared" si="192"/>
        <v>-0.38734279586204412</v>
      </c>
      <c r="AH759" s="35">
        <f t="shared" si="192"/>
        <v>-0.25388559203114081</v>
      </c>
    </row>
    <row r="760" spans="1:34">
      <c r="A760" s="28">
        <v>44977</v>
      </c>
      <c r="B760" s="12">
        <f>[1]!thsiFinD("ths_int_chg_ratio_index",B$1,$A$4,$A760,101)</f>
        <v>-21.388276702609001</v>
      </c>
      <c r="C760" s="12">
        <f>[1]!thsiFinD("ths_int_chg_ratio_index",C$1,$A$4,$A760,101)</f>
        <v>52.813846176487999</v>
      </c>
      <c r="D760" s="12">
        <f>[1]!thsiFinD("ths_int_chg_ratio_index",D$1,$A$4,$A760,101)</f>
        <v>-2.0487712648351</v>
      </c>
      <c r="E760" s="12">
        <f>[1]!thsiFinD("ths_int_chg_ratio_index",E$1,$A$4,$A760,101)</f>
        <v>60.034864345091997</v>
      </c>
      <c r="F760" s="12">
        <f>[1]!thsiFinD("ths_adjustment_nvg_ratio_fund",F$1,$A$4,$A760,101)</f>
        <v>69.429097605893006</v>
      </c>
      <c r="G760" s="12">
        <f>[1]!thsiFinD("ths_adjustment_nvg_ratio_fund",G$1,$A$4,$A760,101)</f>
        <v>42.678774120318003</v>
      </c>
      <c r="H760" s="12">
        <f>[1]!thsiFinD("ths_adjustment_nvg_ratio_fund",H$1,$A$4,$A760,101)</f>
        <v>59.923076923076998</v>
      </c>
      <c r="I760" s="12">
        <f>[1]!thsiFinD("ths_adjustment_nvg_ratio_fund",I$1,$A$4,$A760,101)</f>
        <v>86.328125</v>
      </c>
      <c r="J760" s="32">
        <f t="shared" si="186"/>
        <v>0.43471342025427984</v>
      </c>
      <c r="K760" s="45">
        <f t="shared" si="187"/>
        <v>0.22352915638533971</v>
      </c>
      <c r="L760" s="45">
        <f t="shared" si="188"/>
        <v>0.64589768412322002</v>
      </c>
      <c r="M760" s="32">
        <f>[1]!thsiFinD("ths_int_chg_ratio_index",M$1,$A$4,$A760,101)/100</f>
        <v>0.18287731564988</v>
      </c>
      <c r="N760" s="32">
        <f>[1]!thsiFinD("ths_int_chg_ratio_index",N$1,$A$4,$A760,101)/100</f>
        <v>3.6982579106780003E-2</v>
      </c>
      <c r="O760" s="33">
        <f t="shared" si="181"/>
        <v>1.4347134202542797</v>
      </c>
      <c r="P760" s="33">
        <f t="shared" si="182"/>
        <v>1.2235291563853397</v>
      </c>
      <c r="Q760" s="33">
        <f t="shared" si="183"/>
        <v>1.64589768412322</v>
      </c>
      <c r="R760" s="33">
        <f t="shared" si="184"/>
        <v>1.18287731564988</v>
      </c>
      <c r="S760" s="33">
        <f t="shared" si="185"/>
        <v>1.0369825791067799</v>
      </c>
      <c r="T760" s="32">
        <f t="shared" si="193"/>
        <v>1.6001921944683417E-2</v>
      </c>
      <c r="U760" s="32">
        <f t="shared" si="194"/>
        <v>1.369558061111964E-2</v>
      </c>
      <c r="V760" s="32">
        <f t="shared" si="195"/>
        <v>1.7723224459558429E-2</v>
      </c>
      <c r="W760" s="32">
        <f t="shared" si="196"/>
        <v>1.2144854886964485E-2</v>
      </c>
      <c r="X760" s="32">
        <f t="shared" si="196"/>
        <v>2.2697041961714293E-2</v>
      </c>
      <c r="Y760" s="34">
        <f>MAX(O$4:O760)</f>
        <v>1.9141735637114377</v>
      </c>
      <c r="Z760" s="34">
        <f>MAX(P$4:P760)</f>
        <v>1.8284662292802096</v>
      </c>
      <c r="AA760" s="34">
        <f>MAX(Q$4:Q760)</f>
        <v>2.0782292813837224</v>
      </c>
      <c r="AB760" s="34">
        <f>MAX(R$4:R760)</f>
        <v>1.9075656212819299</v>
      </c>
      <c r="AC760" s="34">
        <f>MAX(S$4:S760)</f>
        <v>1.35899867745307</v>
      </c>
      <c r="AD760" s="35">
        <f t="shared" si="189"/>
        <v>-0.25047892863357746</v>
      </c>
      <c r="AE760" s="35">
        <f t="shared" si="190"/>
        <v>-0.33084399547975696</v>
      </c>
      <c r="AF760" s="35">
        <f t="shared" si="191"/>
        <v>-0.20802882585344395</v>
      </c>
      <c r="AG760" s="35">
        <f t="shared" si="192"/>
        <v>-0.37990216302233526</v>
      </c>
      <c r="AH760" s="35">
        <f t="shared" si="192"/>
        <v>-0.236951002005232</v>
      </c>
    </row>
    <row r="761" spans="1:34">
      <c r="A761" s="28">
        <v>44978</v>
      </c>
      <c r="B761" s="12">
        <f>[1]!thsiFinD("ths_int_chg_ratio_index",B$1,$A$4,$A761,101)</f>
        <v>-21.10896819005</v>
      </c>
      <c r="C761" s="12">
        <f>[1]!thsiFinD("ths_int_chg_ratio_index",C$1,$A$4,$A761,101)</f>
        <v>52.362786237031003</v>
      </c>
      <c r="D761" s="12">
        <f>[1]!thsiFinD("ths_int_chg_ratio_index",D$1,$A$4,$A761,101)</f>
        <v>-2.3533930867919999</v>
      </c>
      <c r="E761" s="12">
        <f>[1]!thsiFinD("ths_int_chg_ratio_index",E$1,$A$4,$A761,101)</f>
        <v>59.077200792267</v>
      </c>
      <c r="F761" s="12">
        <f>[1]!thsiFinD("ths_adjustment_nvg_ratio_fund",F$1,$A$4,$A761,101)</f>
        <v>68.631062001228003</v>
      </c>
      <c r="G761" s="12">
        <f>[1]!thsiFinD("ths_adjustment_nvg_ratio_fund",G$1,$A$4,$A761,101)</f>
        <v>41.543700340522001</v>
      </c>
      <c r="H761" s="12">
        <f>[1]!thsiFinD("ths_adjustment_nvg_ratio_fund",H$1,$A$4,$A761,101)</f>
        <v>60.923076923076998</v>
      </c>
      <c r="I761" s="12">
        <f>[1]!thsiFinD("ths_adjustment_nvg_ratio_fund",I$1,$A$4,$A761,101)</f>
        <v>84.55078125</v>
      </c>
      <c r="J761" s="32">
        <f t="shared" si="186"/>
        <v>0.42953280783410375</v>
      </c>
      <c r="K761" s="45">
        <f t="shared" si="187"/>
        <v>0.21994406438114</v>
      </c>
      <c r="L761" s="45">
        <f t="shared" si="188"/>
        <v>0.63912155128706749</v>
      </c>
      <c r="M761" s="32">
        <f>[1]!thsiFinD("ths_int_chg_ratio_index",M$1,$A$4,$A761,101)/100</f>
        <v>0.17787857191040998</v>
      </c>
      <c r="N761" s="32">
        <f>[1]!thsiFinD("ths_int_chg_ratio_index",N$1,$A$4,$A761,101)/100</f>
        <v>4.0576162735435004E-2</v>
      </c>
      <c r="O761" s="33">
        <f t="shared" si="181"/>
        <v>1.4295328078341036</v>
      </c>
      <c r="P761" s="33">
        <f t="shared" si="182"/>
        <v>1.2199440643811399</v>
      </c>
      <c r="Q761" s="33">
        <f t="shared" si="183"/>
        <v>1.6391215512870674</v>
      </c>
      <c r="R761" s="33">
        <f t="shared" si="184"/>
        <v>1.1778785719104099</v>
      </c>
      <c r="S761" s="33">
        <f t="shared" si="185"/>
        <v>1.0405761627354351</v>
      </c>
      <c r="T761" s="32">
        <f t="shared" si="193"/>
        <v>-3.6109039945119159E-3</v>
      </c>
      <c r="U761" s="32">
        <f t="shared" si="194"/>
        <v>-2.9301238842490696E-3</v>
      </c>
      <c r="V761" s="32">
        <f t="shared" si="195"/>
        <v>-4.1169830309120137E-3</v>
      </c>
      <c r="W761" s="32">
        <f t="shared" si="196"/>
        <v>-4.2259190140303549E-3</v>
      </c>
      <c r="X761" s="32">
        <f t="shared" si="196"/>
        <v>3.4654233359932007E-3</v>
      </c>
      <c r="Y761" s="34">
        <f>MAX(O$4:O761)</f>
        <v>1.9141735637114377</v>
      </c>
      <c r="Z761" s="34">
        <f>MAX(P$4:P761)</f>
        <v>1.8284662292802096</v>
      </c>
      <c r="AA761" s="34">
        <f>MAX(Q$4:Q761)</f>
        <v>2.0782292813837224</v>
      </c>
      <c r="AB761" s="34">
        <f>MAX(R$4:R761)</f>
        <v>1.9075656212819299</v>
      </c>
      <c r="AC761" s="34">
        <f>MAX(S$4:S761)</f>
        <v>1.35899867745307</v>
      </c>
      <c r="AD761" s="35">
        <f t="shared" si="189"/>
        <v>-0.25318537726414536</v>
      </c>
      <c r="AE761" s="35">
        <f t="shared" si="190"/>
        <v>-0.33280470547089036</v>
      </c>
      <c r="AF761" s="35">
        <f t="shared" si="191"/>
        <v>-0.21128935773837676</v>
      </c>
      <c r="AG761" s="35">
        <f t="shared" si="192"/>
        <v>-0.38252264626217825</v>
      </c>
      <c r="AH761" s="35">
        <f t="shared" si="192"/>
        <v>-0.23430671420107463</v>
      </c>
    </row>
    <row r="762" spans="1:34">
      <c r="A762" s="28">
        <v>44979</v>
      </c>
      <c r="B762" s="12">
        <f>[1]!thsiFinD("ths_int_chg_ratio_index",B$1,$A$4,$A762,101)</f>
        <v>-20.934233952987</v>
      </c>
      <c r="C762" s="12">
        <f>[1]!thsiFinD("ths_int_chg_ratio_index",C$1,$A$4,$A762,101)</f>
        <v>52.115044183639</v>
      </c>
      <c r="D762" s="12">
        <f>[1]!thsiFinD("ths_int_chg_ratio_index",D$1,$A$4,$A762,101)</f>
        <v>-2.9488584845655001</v>
      </c>
      <c r="E762" s="12">
        <f>[1]!thsiFinD("ths_int_chg_ratio_index",E$1,$A$4,$A762,101)</f>
        <v>57.544931301132998</v>
      </c>
      <c r="F762" s="12">
        <f>[1]!thsiFinD("ths_adjustment_nvg_ratio_fund",F$1,$A$4,$A762,101)</f>
        <v>68.937998772252996</v>
      </c>
      <c r="G762" s="12">
        <f>[1]!thsiFinD("ths_adjustment_nvg_ratio_fund",G$1,$A$4,$A762,101)</f>
        <v>41.770715096480998</v>
      </c>
      <c r="H762" s="12">
        <f>[1]!thsiFinD("ths_adjustment_nvg_ratio_fund",H$1,$A$4,$A762,101)</f>
        <v>60.769230769231001</v>
      </c>
      <c r="I762" s="12">
        <f>[1]!thsiFinD("ths_adjustment_nvg_ratio_fund",I$1,$A$4,$A762,101)</f>
        <v>85.48828125</v>
      </c>
      <c r="J762" s="32">
        <f t="shared" si="186"/>
        <v>0.42842888616898062</v>
      </c>
      <c r="K762" s="45">
        <f t="shared" si="187"/>
        <v>0.21444220761804875</v>
      </c>
      <c r="L762" s="45">
        <f t="shared" si="188"/>
        <v>0.64241556471991246</v>
      </c>
      <c r="M762" s="32">
        <f>[1]!thsiFinD("ths_int_chg_ratio_index",M$1,$A$4,$A762,101)/100</f>
        <v>0.17299088746740998</v>
      </c>
      <c r="N762" s="32">
        <f>[1]!thsiFinD("ths_int_chg_ratio_index",N$1,$A$4,$A762,101)/100</f>
        <v>3.3252740185824997E-2</v>
      </c>
      <c r="O762" s="33">
        <f t="shared" si="181"/>
        <v>1.4284288861689807</v>
      </c>
      <c r="P762" s="33">
        <f t="shared" si="182"/>
        <v>1.2144422076180488</v>
      </c>
      <c r="Q762" s="33">
        <f t="shared" si="183"/>
        <v>1.6424155647199123</v>
      </c>
      <c r="R762" s="33">
        <f t="shared" si="184"/>
        <v>1.17299088746741</v>
      </c>
      <c r="S762" s="33">
        <f t="shared" si="185"/>
        <v>1.0332527401858249</v>
      </c>
      <c r="T762" s="32">
        <f t="shared" si="193"/>
        <v>-7.7222548448929729E-4</v>
      </c>
      <c r="U762" s="32">
        <f t="shared" si="194"/>
        <v>-4.5099254332469085E-3</v>
      </c>
      <c r="V762" s="32">
        <f t="shared" si="195"/>
        <v>2.0096212085420895E-3</v>
      </c>
      <c r="W762" s="32">
        <f t="shared" si="196"/>
        <v>-4.1495656339791687E-3</v>
      </c>
      <c r="X762" s="32">
        <f t="shared" si="196"/>
        <v>-7.0378534622189681E-3</v>
      </c>
      <c r="Y762" s="34">
        <f>MAX(O$4:O762)</f>
        <v>1.9141735637114377</v>
      </c>
      <c r="Z762" s="34">
        <f>MAX(P$4:P762)</f>
        <v>1.8284662292802096</v>
      </c>
      <c r="AA762" s="34">
        <f>MAX(Q$4:Q762)</f>
        <v>2.0782292813837224</v>
      </c>
      <c r="AB762" s="34">
        <f>MAX(R$4:R762)</f>
        <v>1.9075656212819299</v>
      </c>
      <c r="AC762" s="34">
        <f>MAX(S$4:S762)</f>
        <v>1.35899867745307</v>
      </c>
      <c r="AD762" s="35">
        <f t="shared" si="189"/>
        <v>-0.25376208654801125</v>
      </c>
      <c r="AE762" s="35">
        <f t="shared" si="190"/>
        <v>-0.33581370649862996</v>
      </c>
      <c r="AF762" s="35">
        <f t="shared" si="191"/>
        <v>-0.20970434810428495</v>
      </c>
      <c r="AG762" s="35">
        <f t="shared" si="192"/>
        <v>-0.38508490906900916</v>
      </c>
      <c r="AH762" s="35">
        <f t="shared" si="192"/>
        <v>-0.23969555134353249</v>
      </c>
    </row>
    <row r="763" spans="1:34">
      <c r="A763" s="28">
        <v>44980</v>
      </c>
      <c r="B763" s="12">
        <f>[1]!thsiFinD("ths_int_chg_ratio_index",B$1,$A$4,$A763,101)</f>
        <v>-21.670158464644</v>
      </c>
      <c r="C763" s="12">
        <f>[1]!thsiFinD("ths_int_chg_ratio_index",C$1,$A$4,$A763,101)</f>
        <v>51.805401762601001</v>
      </c>
      <c r="D763" s="12">
        <f>[1]!thsiFinD("ths_int_chg_ratio_index",D$1,$A$4,$A763,101)</f>
        <v>-2.6734602736388999</v>
      </c>
      <c r="E763" s="12">
        <f>[1]!thsiFinD("ths_int_chg_ratio_index",E$1,$A$4,$A763,101)</f>
        <v>58.271714198763</v>
      </c>
      <c r="F763" s="12">
        <f>[1]!thsiFinD("ths_adjustment_nvg_ratio_fund",F$1,$A$4,$A763,101)</f>
        <v>67.648864333947003</v>
      </c>
      <c r="G763" s="12">
        <f>[1]!thsiFinD("ths_adjustment_nvg_ratio_fund",G$1,$A$4,$A763,101)</f>
        <v>40.522133938705998</v>
      </c>
      <c r="H763" s="12">
        <f>[1]!thsiFinD("ths_adjustment_nvg_ratio_fund",H$1,$A$4,$A763,101)</f>
        <v>59.846153846154003</v>
      </c>
      <c r="I763" s="12">
        <f>[1]!thsiFinD("ths_adjustment_nvg_ratio_fund",I$1,$A$4,$A763,101)</f>
        <v>83.154296875</v>
      </c>
      <c r="J763" s="32">
        <f t="shared" si="186"/>
        <v>0.42113118277111017</v>
      </c>
      <c r="K763" s="45">
        <f t="shared" si="187"/>
        <v>0.21433374305770275</v>
      </c>
      <c r="L763" s="45">
        <f t="shared" si="188"/>
        <v>0.62792862248451753</v>
      </c>
      <c r="M763" s="32">
        <f>[1]!thsiFinD("ths_int_chg_ratio_index",M$1,$A$4,$A763,101)/100</f>
        <v>0.17589201829741</v>
      </c>
      <c r="N763" s="32">
        <f>[1]!thsiFinD("ths_int_chg_ratio_index",N$1,$A$4,$A763,101)/100</f>
        <v>3.2017598398212999E-2</v>
      </c>
      <c r="O763" s="33">
        <f t="shared" si="181"/>
        <v>1.4211311827711102</v>
      </c>
      <c r="P763" s="33">
        <f t="shared" si="182"/>
        <v>1.2143337430577028</v>
      </c>
      <c r="Q763" s="33">
        <f t="shared" si="183"/>
        <v>1.6279286224845175</v>
      </c>
      <c r="R763" s="33">
        <f t="shared" si="184"/>
        <v>1.17589201829741</v>
      </c>
      <c r="S763" s="33">
        <f t="shared" si="185"/>
        <v>1.0320175983982129</v>
      </c>
      <c r="T763" s="32">
        <f t="shared" si="193"/>
        <v>-5.1089021431390824E-3</v>
      </c>
      <c r="U763" s="32">
        <f t="shared" si="194"/>
        <v>-8.9312245297179516E-5</v>
      </c>
      <c r="V763" s="32">
        <f t="shared" si="195"/>
        <v>-8.8205095875752981E-3</v>
      </c>
      <c r="W763" s="32">
        <f t="shared" si="196"/>
        <v>2.4732765283996816E-3</v>
      </c>
      <c r="X763" s="32">
        <f t="shared" si="196"/>
        <v>-1.1953917367688582E-3</v>
      </c>
      <c r="Y763" s="34">
        <f>MAX(O$4:O763)</f>
        <v>1.9141735637114377</v>
      </c>
      <c r="Z763" s="34">
        <f>MAX(P$4:P763)</f>
        <v>1.8284662292802096</v>
      </c>
      <c r="AA763" s="34">
        <f>MAX(Q$4:Q763)</f>
        <v>2.0782292813837224</v>
      </c>
      <c r="AB763" s="34">
        <f>MAX(R$4:R763)</f>
        <v>1.9075656212819299</v>
      </c>
      <c r="AC763" s="34">
        <f>MAX(S$4:S763)</f>
        <v>1.35899867745307</v>
      </c>
      <c r="AD763" s="35">
        <f t="shared" si="189"/>
        <v>-0.25757454302333782</v>
      </c>
      <c r="AE763" s="35">
        <f t="shared" si="190"/>
        <v>-0.33587302646779804</v>
      </c>
      <c r="AF763" s="35">
        <f t="shared" si="191"/>
        <v>-0.21667515847885011</v>
      </c>
      <c r="AG763" s="35">
        <f t="shared" si="192"/>
        <v>-0.3835640540076507</v>
      </c>
      <c r="AH763" s="35">
        <f t="shared" si="192"/>
        <v>-0.24060441299888513</v>
      </c>
    </row>
    <row r="764" spans="1:34">
      <c r="A764" s="28">
        <v>44981</v>
      </c>
      <c r="B764" s="12">
        <f>[1]!thsiFinD("ths_int_chg_ratio_index",B$1,$A$4,$A764,101)</f>
        <v>-21.271101121766002</v>
      </c>
      <c r="C764" s="12">
        <f>[1]!thsiFinD("ths_int_chg_ratio_index",C$1,$A$4,$A764,101)</f>
        <v>51.115065490721001</v>
      </c>
      <c r="D764" s="12">
        <f>[1]!thsiFinD("ths_int_chg_ratio_index",D$1,$A$4,$A764,101)</f>
        <v>-2.8529108972100001</v>
      </c>
      <c r="E764" s="12">
        <f>[1]!thsiFinD("ths_int_chg_ratio_index",E$1,$A$4,$A764,101)</f>
        <v>55.930328037888998</v>
      </c>
      <c r="F764" s="12">
        <f>[1]!thsiFinD("ths_adjustment_nvg_ratio_fund",F$1,$A$4,$A764,101)</f>
        <v>68.017188459177007</v>
      </c>
      <c r="G764" s="12">
        <f>[1]!thsiFinD("ths_adjustment_nvg_ratio_fund",G$1,$A$4,$A764,101)</f>
        <v>40.976163450624</v>
      </c>
      <c r="H764" s="12">
        <f>[1]!thsiFinD("ths_adjustment_nvg_ratio_fund",H$1,$A$4,$A764,101)</f>
        <v>59</v>
      </c>
      <c r="I764" s="12">
        <f>[1]!thsiFinD("ths_adjustment_nvg_ratio_fund",I$1,$A$4,$A764,101)</f>
        <v>84.306640625</v>
      </c>
      <c r="J764" s="32">
        <f t="shared" si="186"/>
        <v>0.41902671755554372</v>
      </c>
      <c r="K764" s="45">
        <f t="shared" si="187"/>
        <v>0.20730345377408496</v>
      </c>
      <c r="L764" s="45">
        <f t="shared" si="188"/>
        <v>0.63074998133700244</v>
      </c>
      <c r="M764" s="32">
        <f>[1]!thsiFinD("ths_int_chg_ratio_index",M$1,$A$4,$A764,101)/100</f>
        <v>0.16824153832768002</v>
      </c>
      <c r="N764" s="32">
        <f>[1]!thsiFinD("ths_int_chg_ratio_index",N$1,$A$4,$A764,101)/100</f>
        <v>2.3258474377866999E-2</v>
      </c>
      <c r="O764" s="33">
        <f t="shared" si="181"/>
        <v>1.4190267175555438</v>
      </c>
      <c r="P764" s="33">
        <f t="shared" si="182"/>
        <v>1.207303453774085</v>
      </c>
      <c r="Q764" s="33">
        <f t="shared" si="183"/>
        <v>1.6307499813370026</v>
      </c>
      <c r="R764" s="33">
        <f t="shared" si="184"/>
        <v>1.1682415383276801</v>
      </c>
      <c r="S764" s="33">
        <f t="shared" si="185"/>
        <v>1.023258474377867</v>
      </c>
      <c r="T764" s="32">
        <f t="shared" si="193"/>
        <v>-1.4808381105696489E-3</v>
      </c>
      <c r="U764" s="32">
        <f t="shared" si="194"/>
        <v>-5.7894210086886222E-3</v>
      </c>
      <c r="V764" s="32">
        <f t="shared" si="195"/>
        <v>1.7330973935325567E-3</v>
      </c>
      <c r="W764" s="32">
        <f t="shared" si="196"/>
        <v>-6.5061075767884891E-3</v>
      </c>
      <c r="X764" s="32">
        <f t="shared" si="196"/>
        <v>-8.4873785427117543E-3</v>
      </c>
      <c r="Y764" s="34">
        <f>MAX(O$4:O764)</f>
        <v>1.9141735637114377</v>
      </c>
      <c r="Z764" s="34">
        <f>MAX(P$4:P764)</f>
        <v>1.8284662292802096</v>
      </c>
      <c r="AA764" s="34">
        <f>MAX(Q$4:Q764)</f>
        <v>2.0782292813837224</v>
      </c>
      <c r="AB764" s="34">
        <f>MAX(R$4:R764)</f>
        <v>1.9075656212819299</v>
      </c>
      <c r="AC764" s="34">
        <f>MAX(S$4:S764)</f>
        <v>1.35899867745307</v>
      </c>
      <c r="AD764" s="35">
        <f t="shared" si="189"/>
        <v>-0.25867395493428591</v>
      </c>
      <c r="AE764" s="35">
        <f t="shared" si="190"/>
        <v>-0.33971793712080223</v>
      </c>
      <c r="AF764" s="35">
        <f t="shared" si="191"/>
        <v>-0.21531758023772052</v>
      </c>
      <c r="AG764" s="35">
        <f t="shared" si="192"/>
        <v>-0.38757465258647628</v>
      </c>
      <c r="AH764" s="35">
        <f t="shared" si="192"/>
        <v>-0.2470496908094284</v>
      </c>
    </row>
    <row r="765" spans="1:34">
      <c r="A765" s="28">
        <v>44984</v>
      </c>
      <c r="B765" s="12">
        <f>[1]!thsiFinD("ths_int_chg_ratio_index",B$1,$A$4,$A765,101)</f>
        <v>-21.311264677768001</v>
      </c>
      <c r="C765" s="12">
        <f>[1]!thsiFinD("ths_int_chg_ratio_index",C$1,$A$4,$A765,101)</f>
        <v>48.604836443983999</v>
      </c>
      <c r="D765" s="12">
        <f>[1]!thsiFinD("ths_int_chg_ratio_index",D$1,$A$4,$A765,101)</f>
        <v>-3.2794481326995002</v>
      </c>
      <c r="E765" s="12">
        <f>[1]!thsiFinD("ths_int_chg_ratio_index",E$1,$A$4,$A765,101)</f>
        <v>54.670639540064997</v>
      </c>
      <c r="F765" s="12">
        <f>[1]!thsiFinD("ths_adjustment_nvg_ratio_fund",F$1,$A$4,$A765,101)</f>
        <v>68.078575813382002</v>
      </c>
      <c r="G765" s="12">
        <f>[1]!thsiFinD("ths_adjustment_nvg_ratio_fund",G$1,$A$4,$A765,101)</f>
        <v>40.295119182747001</v>
      </c>
      <c r="H765" s="12">
        <f>[1]!thsiFinD("ths_adjustment_nvg_ratio_fund",H$1,$A$4,$A765,101)</f>
        <v>59.538461538462002</v>
      </c>
      <c r="I765" s="12">
        <f>[1]!thsiFinD("ths_adjustment_nvg_ratio_fund",I$1,$A$4,$A765,101)</f>
        <v>81.220703125</v>
      </c>
      <c r="J765" s="32">
        <f t="shared" si="186"/>
        <v>0.40977202854146566</v>
      </c>
      <c r="K765" s="45">
        <f t="shared" si="187"/>
        <v>0.19671190793395377</v>
      </c>
      <c r="L765" s="45">
        <f t="shared" si="188"/>
        <v>0.62283214914897755</v>
      </c>
      <c r="M765" s="32">
        <f>[1]!thsiFinD("ths_int_chg_ratio_index",M$1,$A$4,$A765,101)/100</f>
        <v>0.16095962662177002</v>
      </c>
      <c r="N765" s="32">
        <f>[1]!thsiFinD("ths_int_chg_ratio_index",N$1,$A$4,$A765,101)/100</f>
        <v>1.8639613434800001E-2</v>
      </c>
      <c r="O765" s="33">
        <f t="shared" si="181"/>
        <v>1.4097720285414657</v>
      </c>
      <c r="P765" s="33">
        <f t="shared" si="182"/>
        <v>1.1967119079339539</v>
      </c>
      <c r="Q765" s="33">
        <f t="shared" si="183"/>
        <v>1.6228321491489774</v>
      </c>
      <c r="R765" s="33">
        <f t="shared" si="184"/>
        <v>1.1609596266217701</v>
      </c>
      <c r="S765" s="33">
        <f t="shared" si="185"/>
        <v>1.0186396134347999</v>
      </c>
      <c r="T765" s="32">
        <f t="shared" si="193"/>
        <v>-6.5218567766084368E-3</v>
      </c>
      <c r="U765" s="32">
        <f t="shared" si="194"/>
        <v>-8.7728945088506594E-3</v>
      </c>
      <c r="V765" s="32">
        <f t="shared" si="195"/>
        <v>-4.8553317667576756E-3</v>
      </c>
      <c r="W765" s="32">
        <f t="shared" si="196"/>
        <v>-6.2332244377596435E-3</v>
      </c>
      <c r="X765" s="32">
        <f t="shared" si="196"/>
        <v>-4.5138750948291451E-3</v>
      </c>
      <c r="Y765" s="34">
        <f>MAX(O$4:O765)</f>
        <v>1.9141735637114377</v>
      </c>
      <c r="Z765" s="34">
        <f>MAX(P$4:P765)</f>
        <v>1.8284662292802096</v>
      </c>
      <c r="AA765" s="34">
        <f>MAX(Q$4:Q765)</f>
        <v>2.0782292813837224</v>
      </c>
      <c r="AB765" s="34">
        <f>MAX(R$4:R765)</f>
        <v>1.9075656212819299</v>
      </c>
      <c r="AC765" s="34">
        <f>MAX(S$4:S765)</f>
        <v>1.35899867745307</v>
      </c>
      <c r="AD765" s="35">
        <f t="shared" si="189"/>
        <v>-0.26350877722497412</v>
      </c>
      <c r="AE765" s="35">
        <f t="shared" si="190"/>
        <v>-0.3455105220045277</v>
      </c>
      <c r="AF765" s="35">
        <f t="shared" si="191"/>
        <v>-0.21912747371720864</v>
      </c>
      <c r="AG765" s="35">
        <f t="shared" si="192"/>
        <v>-0.39139203722827764</v>
      </c>
      <c r="AH765" s="35">
        <f t="shared" si="192"/>
        <v>-0.25044841445772759</v>
      </c>
    </row>
    <row r="766" spans="1:34">
      <c r="A766" s="28">
        <v>44985</v>
      </c>
      <c r="B766" s="12">
        <f>[1]!thsiFinD("ths_int_chg_ratio_index",B$1,$A$4,$A766,101)</f>
        <v>-20.329752150539001</v>
      </c>
      <c r="C766" s="12">
        <f>[1]!thsiFinD("ths_int_chg_ratio_index",C$1,$A$4,$A766,101)</f>
        <v>49.673445906481</v>
      </c>
      <c r="D766" s="12">
        <f>[1]!thsiFinD("ths_int_chg_ratio_index",D$1,$A$4,$A766,101)</f>
        <v>-2.8690721425044998</v>
      </c>
      <c r="E766" s="12">
        <f>[1]!thsiFinD("ths_int_chg_ratio_index",E$1,$A$4,$A766,101)</f>
        <v>55.85391428258</v>
      </c>
      <c r="F766" s="12">
        <f>[1]!thsiFinD("ths_adjustment_nvg_ratio_fund",F$1,$A$4,$A766,101)</f>
        <v>69.244935543278004</v>
      </c>
      <c r="G766" s="12">
        <f>[1]!thsiFinD("ths_adjustment_nvg_ratio_fund",G$1,$A$4,$A766,101)</f>
        <v>41.259931895572997</v>
      </c>
      <c r="H766" s="12">
        <f>[1]!thsiFinD("ths_adjustment_nvg_ratio_fund",H$1,$A$4,$A766,101)</f>
        <v>62.230769230768999</v>
      </c>
      <c r="I766" s="12">
        <f>[1]!thsiFinD("ths_adjustment_nvg_ratio_fund",I$1,$A$4,$A766,101)</f>
        <v>83.6328125</v>
      </c>
      <c r="J766" s="32">
        <f t="shared" si="186"/>
        <v>0.4233712313320469</v>
      </c>
      <c r="K766" s="45">
        <f t="shared" si="187"/>
        <v>0.20582133974004374</v>
      </c>
      <c r="L766" s="45">
        <f t="shared" si="188"/>
        <v>0.64092112292405001</v>
      </c>
      <c r="M766" s="32">
        <f>[1]!thsiFinD("ths_int_chg_ratio_index",M$1,$A$4,$A766,101)/100</f>
        <v>0.16798520252191002</v>
      </c>
      <c r="N766" s="32">
        <f>[1]!thsiFinD("ths_int_chg_ratio_index",N$1,$A$4,$A766,101)/100</f>
        <v>2.5527576415186003E-2</v>
      </c>
      <c r="O766" s="33">
        <f t="shared" si="181"/>
        <v>1.4233712313320468</v>
      </c>
      <c r="P766" s="33">
        <f t="shared" si="182"/>
        <v>1.2058213397400437</v>
      </c>
      <c r="Q766" s="33">
        <f t="shared" si="183"/>
        <v>1.6409211229240501</v>
      </c>
      <c r="R766" s="33">
        <f t="shared" si="184"/>
        <v>1.16798520252191</v>
      </c>
      <c r="S766" s="33">
        <f t="shared" si="185"/>
        <v>1.0255275764151861</v>
      </c>
      <c r="T766" s="32">
        <f t="shared" si="193"/>
        <v>9.6463843197760468E-3</v>
      </c>
      <c r="U766" s="32">
        <f t="shared" si="194"/>
        <v>7.6120507748742572E-3</v>
      </c>
      <c r="V766" s="32">
        <f t="shared" si="195"/>
        <v>1.1146546353890452E-2</v>
      </c>
      <c r="W766" s="32">
        <f t="shared" si="196"/>
        <v>6.0515247378440939E-3</v>
      </c>
      <c r="X766" s="32">
        <f t="shared" si="196"/>
        <v>6.7619233431932546E-3</v>
      </c>
      <c r="Y766" s="34">
        <f>MAX(O$4:O766)</f>
        <v>1.9141735637114377</v>
      </c>
      <c r="Z766" s="34">
        <f>MAX(P$4:P766)</f>
        <v>1.8284662292802096</v>
      </c>
      <c r="AA766" s="34">
        <f>MAX(Q$4:Q766)</f>
        <v>2.0782292813837224</v>
      </c>
      <c r="AB766" s="34">
        <f>MAX(R$4:R766)</f>
        <v>1.9075656212819299</v>
      </c>
      <c r="AC766" s="34">
        <f>MAX(S$4:S766)</f>
        <v>1.35899867745307</v>
      </c>
      <c r="AD766" s="35">
        <f t="shared" si="189"/>
        <v>-0.25640429984194446</v>
      </c>
      <c r="AE766" s="35">
        <f t="shared" si="190"/>
        <v>-0.34052851486640534</v>
      </c>
      <c r="AF766" s="35">
        <f t="shared" si="191"/>
        <v>-0.21042344190651796</v>
      </c>
      <c r="AG766" s="35">
        <f t="shared" si="192"/>
        <v>-0.3877090310859157</v>
      </c>
      <c r="AH766" s="35">
        <f t="shared" si="192"/>
        <v>-0.24538000409452176</v>
      </c>
    </row>
    <row r="767" spans="1:34">
      <c r="A767" s="28">
        <v>44986</v>
      </c>
      <c r="B767" s="12">
        <f>[1]!thsiFinD("ths_int_chg_ratio_index",B$1,$A$4,$A767,101)</f>
        <v>-18.716912569577001</v>
      </c>
      <c r="C767" s="12">
        <f>[1]!thsiFinD("ths_int_chg_ratio_index",C$1,$A$4,$A767,101)</f>
        <v>50.699537855985</v>
      </c>
      <c r="D767" s="12">
        <f>[1]!thsiFinD("ths_int_chg_ratio_index",D$1,$A$4,$A767,101)</f>
        <v>-2.460412303964</v>
      </c>
      <c r="E767" s="12">
        <f>[1]!thsiFinD("ths_int_chg_ratio_index",E$1,$A$4,$A767,101)</f>
        <v>56.698472986962997</v>
      </c>
      <c r="F767" s="12">
        <f>[1]!thsiFinD("ths_adjustment_nvg_ratio_fund",F$1,$A$4,$A767,101)</f>
        <v>70.595457335789007</v>
      </c>
      <c r="G767" s="12">
        <f>[1]!thsiFinD("ths_adjustment_nvg_ratio_fund",G$1,$A$4,$A767,101)</f>
        <v>44.097616345062001</v>
      </c>
      <c r="H767" s="12">
        <f>[1]!thsiFinD("ths_adjustment_nvg_ratio_fund",H$1,$A$4,$A767,101)</f>
        <v>61.538461538462002</v>
      </c>
      <c r="I767" s="12">
        <f>[1]!thsiFinD("ths_adjustment_nvg_ratio_fund",I$1,$A$4,$A767,101)</f>
        <v>87.470703125</v>
      </c>
      <c r="J767" s="32">
        <f t="shared" si="186"/>
        <v>0.43740365539214998</v>
      </c>
      <c r="K767" s="45">
        <f t="shared" si="187"/>
        <v>0.21555171492351749</v>
      </c>
      <c r="L767" s="45">
        <f t="shared" si="188"/>
        <v>0.65925559586078253</v>
      </c>
      <c r="M767" s="32">
        <f>[1]!thsiFinD("ths_int_chg_ratio_index",M$1,$A$4,$A767,101)/100</f>
        <v>0.17724516241933</v>
      </c>
      <c r="N767" s="32">
        <f>[1]!thsiFinD("ths_int_chg_ratio_index",N$1,$A$4,$A767,101)/100</f>
        <v>3.8116013089997E-2</v>
      </c>
      <c r="O767" s="33">
        <f t="shared" si="181"/>
        <v>1.4374036553921501</v>
      </c>
      <c r="P767" s="33">
        <f t="shared" si="182"/>
        <v>1.2155517149235175</v>
      </c>
      <c r="Q767" s="33">
        <f t="shared" si="183"/>
        <v>1.6592555958607824</v>
      </c>
      <c r="R767" s="33">
        <f t="shared" si="184"/>
        <v>1.1772451624193301</v>
      </c>
      <c r="S767" s="33">
        <f t="shared" si="185"/>
        <v>1.0381160130899969</v>
      </c>
      <c r="T767" s="32">
        <f t="shared" si="193"/>
        <v>9.8585834469699929E-3</v>
      </c>
      <c r="U767" s="32">
        <f t="shared" si="194"/>
        <v>8.0694999025074932E-3</v>
      </c>
      <c r="V767" s="32">
        <f t="shared" si="195"/>
        <v>1.1173281080117503E-2</v>
      </c>
      <c r="W767" s="32">
        <f t="shared" si="196"/>
        <v>7.9281482996753638E-3</v>
      </c>
      <c r="X767" s="32">
        <f t="shared" si="196"/>
        <v>1.2275083541697374E-2</v>
      </c>
      <c r="Y767" s="34">
        <f>MAX(O$4:O767)</f>
        <v>1.9141735637114377</v>
      </c>
      <c r="Z767" s="34">
        <f>MAX(P$4:P767)</f>
        <v>1.8284662292802096</v>
      </c>
      <c r="AA767" s="34">
        <f>MAX(Q$4:Q767)</f>
        <v>2.0782292813837224</v>
      </c>
      <c r="AB767" s="34">
        <f>MAX(R$4:R767)</f>
        <v>1.9075656212819299</v>
      </c>
      <c r="AC767" s="34">
        <f>MAX(S$4:S767)</f>
        <v>1.35899867745307</v>
      </c>
      <c r="AD767" s="35">
        <f t="shared" si="189"/>
        <v>-0.24907349958112823</v>
      </c>
      <c r="AE767" s="35">
        <f t="shared" si="190"/>
        <v>-0.33520690978141321</v>
      </c>
      <c r="AF767" s="35">
        <f t="shared" si="191"/>
        <v>-0.20160128108866782</v>
      </c>
      <c r="AG767" s="35">
        <f t="shared" si="192"/>
        <v>-0.38285469748181289</v>
      </c>
      <c r="AH767" s="35">
        <f t="shared" si="192"/>
        <v>-0.23611698060254671</v>
      </c>
    </row>
    <row r="768" spans="1:34">
      <c r="A768" s="28">
        <v>44987</v>
      </c>
      <c r="B768" s="12">
        <f>[1]!thsiFinD("ths_int_chg_ratio_index",B$1,$A$4,$A768,101)</f>
        <v>-17.78529028266</v>
      </c>
      <c r="C768" s="12">
        <f>[1]!thsiFinD("ths_int_chg_ratio_index",C$1,$A$4,$A768,101)</f>
        <v>49.704747547323997</v>
      </c>
      <c r="D768" s="12">
        <f>[1]!thsiFinD("ths_int_chg_ratio_index",D$1,$A$4,$A768,101)</f>
        <v>-3.0232806268836998</v>
      </c>
      <c r="E768" s="12">
        <f>[1]!thsiFinD("ths_int_chg_ratio_index",E$1,$A$4,$A768,101)</f>
        <v>54.779658926364</v>
      </c>
      <c r="F768" s="12">
        <f>[1]!thsiFinD("ths_adjustment_nvg_ratio_fund",F$1,$A$4,$A768,101)</f>
        <v>70.165745856353993</v>
      </c>
      <c r="G768" s="12">
        <f>[1]!thsiFinD("ths_adjustment_nvg_ratio_fund",G$1,$A$4,$A768,101)</f>
        <v>43.132803632235998</v>
      </c>
      <c r="H768" s="12">
        <f>[1]!thsiFinD("ths_adjustment_nvg_ratio_fund",H$1,$A$4,$A768,101)</f>
        <v>59.769230769231001</v>
      </c>
      <c r="I768" s="12">
        <f>[1]!thsiFinD("ths_adjustment_nvg_ratio_fund",I$1,$A$4,$A768,101)</f>
        <v>87.1875</v>
      </c>
      <c r="J768" s="32">
        <f t="shared" si="186"/>
        <v>0.42991389477745667</v>
      </c>
      <c r="K768" s="45">
        <f t="shared" si="187"/>
        <v>0.20918958891036074</v>
      </c>
      <c r="L768" s="45">
        <f t="shared" si="188"/>
        <v>0.65063820064455258</v>
      </c>
      <c r="M768" s="32">
        <f>[1]!thsiFinD("ths_int_chg_ratio_index",M$1,$A$4,$A768,101)/100</f>
        <v>0.1689029081698</v>
      </c>
      <c r="N768" s="32">
        <f>[1]!thsiFinD("ths_int_chg_ratio_index",N$1,$A$4,$A768,101)/100</f>
        <v>3.5564427759900999E-2</v>
      </c>
      <c r="O768" s="33">
        <f t="shared" si="181"/>
        <v>1.4299138947774566</v>
      </c>
      <c r="P768" s="33">
        <f t="shared" si="182"/>
        <v>1.2091895889103608</v>
      </c>
      <c r="Q768" s="33">
        <f t="shared" si="183"/>
        <v>1.6506382006445526</v>
      </c>
      <c r="R768" s="33">
        <f t="shared" si="184"/>
        <v>1.1689029081697999</v>
      </c>
      <c r="S768" s="33">
        <f t="shared" si="185"/>
        <v>1.035564427759901</v>
      </c>
      <c r="T768" s="32">
        <f t="shared" si="193"/>
        <v>-5.2106174814549044E-3</v>
      </c>
      <c r="U768" s="32">
        <f t="shared" si="194"/>
        <v>-5.2339410450810142E-3</v>
      </c>
      <c r="V768" s="32">
        <f t="shared" si="195"/>
        <v>-5.1935309048991574E-3</v>
      </c>
      <c r="W768" s="32">
        <f t="shared" si="196"/>
        <v>-7.0862506093345434E-3</v>
      </c>
      <c r="X768" s="32">
        <f t="shared" si="196"/>
        <v>-2.4578999822004732E-3</v>
      </c>
      <c r="Y768" s="34">
        <f>MAX(O$4:O768)</f>
        <v>1.9141735637114377</v>
      </c>
      <c r="Z768" s="34">
        <f>MAX(P$4:P768)</f>
        <v>1.8284662292802096</v>
      </c>
      <c r="AA768" s="34">
        <f>MAX(Q$4:Q768)</f>
        <v>2.0782292813837224</v>
      </c>
      <c r="AB768" s="34">
        <f>MAX(R$4:R768)</f>
        <v>1.9075656212819299</v>
      </c>
      <c r="AC768" s="34">
        <f>MAX(S$4:S768)</f>
        <v>1.35899867745307</v>
      </c>
      <c r="AD768" s="35">
        <f t="shared" si="189"/>
        <v>-0.25298629033149855</v>
      </c>
      <c r="AE768" s="35">
        <f t="shared" si="190"/>
        <v>-0.33868639762279451</v>
      </c>
      <c r="AF768" s="35">
        <f t="shared" si="191"/>
        <v>-0.2057477895097658</v>
      </c>
      <c r="AG768" s="35">
        <f t="shared" si="192"/>
        <v>-0.38722794375783043</v>
      </c>
      <c r="AH768" s="35">
        <f t="shared" si="192"/>
        <v>-0.23799452866232695</v>
      </c>
    </row>
    <row r="769" spans="1:34">
      <c r="A769" s="28">
        <v>44988</v>
      </c>
      <c r="B769" s="12">
        <f>[1]!thsiFinD("ths_int_chg_ratio_index",B$1,$A$4,$A769,101)</f>
        <v>-18.112334725642</v>
      </c>
      <c r="C769" s="12">
        <f>[1]!thsiFinD("ths_int_chg_ratio_index",C$1,$A$4,$A769,101)</f>
        <v>54.045953444684997</v>
      </c>
      <c r="D769" s="12">
        <f>[1]!thsiFinD("ths_int_chg_ratio_index",D$1,$A$4,$A769,101)</f>
        <v>-2.0420145306070001</v>
      </c>
      <c r="E769" s="12">
        <f>[1]!thsiFinD("ths_int_chg_ratio_index",E$1,$A$4,$A769,101)</f>
        <v>55.16315891576</v>
      </c>
      <c r="F769" s="12">
        <f>[1]!thsiFinD("ths_adjustment_nvg_ratio_fund",F$1,$A$4,$A769,101)</f>
        <v>68.385512584408005</v>
      </c>
      <c r="G769" s="12">
        <f>[1]!thsiFinD("ths_adjustment_nvg_ratio_fund",G$1,$A$4,$A769,101)</f>
        <v>42.451759364358999</v>
      </c>
      <c r="H769" s="12">
        <f>[1]!thsiFinD("ths_adjustment_nvg_ratio_fund",H$1,$A$4,$A769,101)</f>
        <v>60.923076923076998</v>
      </c>
      <c r="I769" s="12">
        <f>[1]!thsiFinD("ths_adjustment_nvg_ratio_fund",I$1,$A$4,$A769,101)</f>
        <v>86.826171875</v>
      </c>
      <c r="J769" s="32">
        <f t="shared" si="186"/>
        <v>0.43455160481380006</v>
      </c>
      <c r="K769" s="45">
        <f t="shared" si="187"/>
        <v>0.22263690776049</v>
      </c>
      <c r="L769" s="45">
        <f t="shared" si="188"/>
        <v>0.64646630186711007</v>
      </c>
      <c r="M769" s="32">
        <f>[1]!thsiFinD("ths_int_chg_ratio_index",M$1,$A$4,$A769,101)/100</f>
        <v>0.17529135956718001</v>
      </c>
      <c r="N769" s="32">
        <f>[1]!thsiFinD("ths_int_chg_ratio_index",N$1,$A$4,$A769,101)/100</f>
        <v>3.8292527721537996E-2</v>
      </c>
      <c r="O769" s="33">
        <f t="shared" si="181"/>
        <v>1.4345516048138001</v>
      </c>
      <c r="P769" s="33">
        <f t="shared" si="182"/>
        <v>1.2226369077604899</v>
      </c>
      <c r="Q769" s="33">
        <f t="shared" si="183"/>
        <v>1.6464663018671102</v>
      </c>
      <c r="R769" s="33">
        <f t="shared" si="184"/>
        <v>1.1752913595671801</v>
      </c>
      <c r="S769" s="33">
        <f t="shared" si="185"/>
        <v>1.038292527721538</v>
      </c>
      <c r="T769" s="32">
        <f t="shared" si="193"/>
        <v>3.2433491647867463E-3</v>
      </c>
      <c r="U769" s="32">
        <f t="shared" si="194"/>
        <v>1.1120935024132139E-2</v>
      </c>
      <c r="V769" s="32">
        <f t="shared" si="195"/>
        <v>-2.5274459150487205E-3</v>
      </c>
      <c r="W769" s="32">
        <f t="shared" si="196"/>
        <v>5.465339638330402E-3</v>
      </c>
      <c r="X769" s="32">
        <f t="shared" si="196"/>
        <v>2.6344087229206448E-3</v>
      </c>
      <c r="Y769" s="34">
        <f>MAX(O$4:O769)</f>
        <v>1.9141735637114377</v>
      </c>
      <c r="Z769" s="34">
        <f>MAX(P$4:P769)</f>
        <v>1.8284662292802096</v>
      </c>
      <c r="AA769" s="34">
        <f>MAX(Q$4:Q769)</f>
        <v>2.0782292813837224</v>
      </c>
      <c r="AB769" s="34">
        <f>MAX(R$4:R769)</f>
        <v>1.9075656212819299</v>
      </c>
      <c r="AC769" s="34">
        <f>MAX(S$4:S769)</f>
        <v>1.35899867745307</v>
      </c>
      <c r="AD769" s="35">
        <f t="shared" si="189"/>
        <v>-0.25056346404016094</v>
      </c>
      <c r="AE769" s="35">
        <f t="shared" si="190"/>
        <v>-0.33133197202018283</v>
      </c>
      <c r="AF769" s="35">
        <f t="shared" si="191"/>
        <v>-0.20775521901468763</v>
      </c>
      <c r="AG769" s="35">
        <f t="shared" si="192"/>
        <v>-0.38387893634958881</v>
      </c>
      <c r="AH769" s="35">
        <f t="shared" si="192"/>
        <v>-0.23598709480172164</v>
      </c>
    </row>
    <row r="770" spans="1:34">
      <c r="A770" s="28">
        <v>44991</v>
      </c>
      <c r="B770" s="12">
        <f>[1]!thsiFinD("ths_int_chg_ratio_index",B$1,$A$4,$A770,101)</f>
        <v>-17.396292457518999</v>
      </c>
      <c r="C770" s="12">
        <f>[1]!thsiFinD("ths_int_chg_ratio_index",C$1,$A$4,$A770,101)</f>
        <v>55.995489927790999</v>
      </c>
      <c r="D770" s="12">
        <f>[1]!thsiFinD("ths_int_chg_ratio_index",D$1,$A$4,$A770,101)</f>
        <v>-1.1854881431572999</v>
      </c>
      <c r="E770" s="12">
        <f>[1]!thsiFinD("ths_int_chg_ratio_index",E$1,$A$4,$A770,101)</f>
        <v>55.782743970722997</v>
      </c>
      <c r="F770" s="12">
        <f>[1]!thsiFinD("ths_adjustment_nvg_ratio_fund",F$1,$A$4,$A770,101)</f>
        <v>69.183548189072994</v>
      </c>
      <c r="G770" s="12">
        <f>[1]!thsiFinD("ths_adjustment_nvg_ratio_fund",G$1,$A$4,$A770,101)</f>
        <v>43.927355278093003</v>
      </c>
      <c r="H770" s="12">
        <f>[1]!thsiFinD("ths_adjustment_nvg_ratio_fund",H$1,$A$4,$A770,101)</f>
        <v>63.538461538462002</v>
      </c>
      <c r="I770" s="12">
        <f>[1]!thsiFinD("ths_adjustment_nvg_ratio_fund",I$1,$A$4,$A770,101)</f>
        <v>84.43359375</v>
      </c>
      <c r="J770" s="32">
        <f t="shared" si="186"/>
        <v>0.44284926506683214</v>
      </c>
      <c r="K770" s="45">
        <f t="shared" si="187"/>
        <v>0.23299113324459428</v>
      </c>
      <c r="L770" s="45">
        <f t="shared" si="188"/>
        <v>0.65270739688906998</v>
      </c>
      <c r="M770" s="32">
        <f>[1]!thsiFinD("ths_int_chg_ratio_index",M$1,$A$4,$A770,101)/100</f>
        <v>0.18382923851059002</v>
      </c>
      <c r="N770" s="32">
        <f>[1]!thsiFinD("ths_int_chg_ratio_index",N$1,$A$4,$A770,101)/100</f>
        <v>3.4482745913568001E-2</v>
      </c>
      <c r="O770" s="33">
        <f t="shared" si="181"/>
        <v>1.4428492650668321</v>
      </c>
      <c r="P770" s="33">
        <f t="shared" si="182"/>
        <v>1.2329911332445942</v>
      </c>
      <c r="Q770" s="33">
        <f t="shared" si="183"/>
        <v>1.65270739688907</v>
      </c>
      <c r="R770" s="33">
        <f t="shared" si="184"/>
        <v>1.18382923851059</v>
      </c>
      <c r="S770" s="33">
        <f t="shared" si="185"/>
        <v>1.0344827459135679</v>
      </c>
      <c r="T770" s="32">
        <f t="shared" si="193"/>
        <v>5.7841490157539699E-3</v>
      </c>
      <c r="U770" s="32">
        <f t="shared" si="194"/>
        <v>8.4687656804587341E-3</v>
      </c>
      <c r="V770" s="32">
        <f t="shared" si="195"/>
        <v>3.7905999138168056E-3</v>
      </c>
      <c r="W770" s="32">
        <f t="shared" si="196"/>
        <v>7.2644786111200066E-3</v>
      </c>
      <c r="X770" s="32">
        <f t="shared" si="196"/>
        <v>-3.669275956680873E-3</v>
      </c>
      <c r="Y770" s="34">
        <f>MAX(O$4:O770)</f>
        <v>1.9141735637114377</v>
      </c>
      <c r="Z770" s="34">
        <f>MAX(P$4:P770)</f>
        <v>1.8284662292802096</v>
      </c>
      <c r="AA770" s="34">
        <f>MAX(Q$4:Q770)</f>
        <v>2.0782292813837224</v>
      </c>
      <c r="AB770" s="34">
        <f>MAX(R$4:R770)</f>
        <v>1.9075656212819299</v>
      </c>
      <c r="AC770" s="34">
        <f>MAX(S$4:S770)</f>
        <v>1.35899867745307</v>
      </c>
      <c r="AD770" s="35">
        <f t="shared" si="189"/>
        <v>-0.24622861143831876</v>
      </c>
      <c r="AE770" s="35">
        <f t="shared" si="190"/>
        <v>-0.32566917917320737</v>
      </c>
      <c r="AF770" s="35">
        <f t="shared" si="191"/>
        <v>-0.20475213601616293</v>
      </c>
      <c r="AG770" s="35">
        <f t="shared" si="192"/>
        <v>-0.37940313806083992</v>
      </c>
      <c r="AH770" s="35">
        <f t="shared" si="192"/>
        <v>-0.23879046898535961</v>
      </c>
    </row>
    <row r="771" spans="1:34">
      <c r="A771" s="28">
        <v>44992</v>
      </c>
      <c r="B771" s="12">
        <f>[1]!thsiFinD("ths_int_chg_ratio_index",B$1,$A$4,$A771,101)</f>
        <v>-20.596484196066999</v>
      </c>
      <c r="C771" s="12">
        <f>[1]!thsiFinD("ths_int_chg_ratio_index",C$1,$A$4,$A771,101)</f>
        <v>51.765673939704001</v>
      </c>
      <c r="D771" s="12">
        <f>[1]!thsiFinD("ths_int_chg_ratio_index",D$1,$A$4,$A771,101)</f>
        <v>-2.8584614219894999</v>
      </c>
      <c r="E771" s="12">
        <f>[1]!thsiFinD("ths_int_chg_ratio_index",E$1,$A$4,$A771,101)</f>
        <v>52.907658537073999</v>
      </c>
      <c r="F771" s="12">
        <f>[1]!thsiFinD("ths_adjustment_nvg_ratio_fund",F$1,$A$4,$A771,101)</f>
        <v>64.947820748926006</v>
      </c>
      <c r="G771" s="12">
        <f>[1]!thsiFinD("ths_adjustment_nvg_ratio_fund",G$1,$A$4,$A771,101)</f>
        <v>39.897843359817998</v>
      </c>
      <c r="H771" s="12">
        <f>[1]!thsiFinD("ths_adjustment_nvg_ratio_fund",H$1,$A$4,$A771,101)</f>
        <v>60.461538461537998</v>
      </c>
      <c r="I771" s="12">
        <f>[1]!thsiFinD("ths_adjustment_nvg_ratio_fund",I$1,$A$4,$A771,101)</f>
        <v>77.451171875</v>
      </c>
      <c r="J771" s="32">
        <f t="shared" si="186"/>
        <v>0.40497095163000441</v>
      </c>
      <c r="K771" s="45">
        <f t="shared" si="187"/>
        <v>0.20304596714680376</v>
      </c>
      <c r="L771" s="45">
        <f t="shared" si="188"/>
        <v>0.60689593611320503</v>
      </c>
      <c r="M771" s="32">
        <f>[1]!thsiFinD("ths_int_chg_ratio_index",M$1,$A$4,$A771,101)/100</f>
        <v>0.16243184664432</v>
      </c>
      <c r="N771" s="32">
        <f>[1]!thsiFinD("ths_int_chg_ratio_index",N$1,$A$4,$A771,101)/100</f>
        <v>1.8611422684667998E-2</v>
      </c>
      <c r="O771" s="33">
        <f t="shared" si="181"/>
        <v>1.4049709516300044</v>
      </c>
      <c r="P771" s="33">
        <f t="shared" si="182"/>
        <v>1.2030459671468037</v>
      </c>
      <c r="Q771" s="33">
        <f t="shared" si="183"/>
        <v>1.6068959361132049</v>
      </c>
      <c r="R771" s="33">
        <f t="shared" si="184"/>
        <v>1.16243184664432</v>
      </c>
      <c r="S771" s="33">
        <f t="shared" si="185"/>
        <v>1.0186114226846681</v>
      </c>
      <c r="T771" s="32">
        <f t="shared" si="193"/>
        <v>-2.6252439775871661E-2</v>
      </c>
      <c r="U771" s="32">
        <f t="shared" si="194"/>
        <v>-2.4286602953088821E-2</v>
      </c>
      <c r="V771" s="32">
        <f t="shared" si="195"/>
        <v>-2.7719038991473655E-2</v>
      </c>
      <c r="W771" s="32">
        <f t="shared" si="196"/>
        <v>-1.8074728322465372E-2</v>
      </c>
      <c r="X771" s="32">
        <f t="shared" si="196"/>
        <v>-1.5342279309727536E-2</v>
      </c>
      <c r="Y771" s="34">
        <f>MAX(O$4:O771)</f>
        <v>1.9141735637114377</v>
      </c>
      <c r="Z771" s="34">
        <f>MAX(P$4:P771)</f>
        <v>1.8284662292802096</v>
      </c>
      <c r="AA771" s="34">
        <f>MAX(Q$4:Q771)</f>
        <v>2.0782292813837224</v>
      </c>
      <c r="AB771" s="34">
        <f>MAX(R$4:R771)</f>
        <v>1.9075656212819299</v>
      </c>
      <c r="AC771" s="34">
        <f>MAX(S$4:S771)</f>
        <v>1.35899867745307</v>
      </c>
      <c r="AD771" s="35">
        <f t="shared" si="189"/>
        <v>-0.26601694942130949</v>
      </c>
      <c r="AE771" s="35">
        <f t="shared" si="190"/>
        <v>-0.34204638407765819</v>
      </c>
      <c r="AF771" s="35">
        <f t="shared" si="191"/>
        <v>-0.22679564256581708</v>
      </c>
      <c r="AG771" s="35">
        <f t="shared" si="192"/>
        <v>-0.39062025773816478</v>
      </c>
      <c r="AH771" s="35">
        <f t="shared" si="192"/>
        <v>-0.25046915822341298</v>
      </c>
    </row>
    <row r="772" spans="1:34">
      <c r="A772" s="28">
        <v>44993</v>
      </c>
      <c r="B772" s="12">
        <f>[1]!thsiFinD("ths_int_chg_ratio_index",B$1,$A$4,$A772,101)</f>
        <v>-19.023448843478</v>
      </c>
      <c r="C772" s="12">
        <f>[1]!thsiFinD("ths_int_chg_ratio_index",C$1,$A$4,$A772,101)</f>
        <v>53.490018730462999</v>
      </c>
      <c r="D772" s="12">
        <f>[1]!thsiFinD("ths_int_chg_ratio_index",D$1,$A$4,$A772,101)</f>
        <v>-2.4357193333015998</v>
      </c>
      <c r="E772" s="12">
        <f>[1]!thsiFinD("ths_int_chg_ratio_index",E$1,$A$4,$A772,101)</f>
        <v>52.357220579436003</v>
      </c>
      <c r="F772" s="12">
        <f>[1]!thsiFinD("ths_adjustment_nvg_ratio_fund",F$1,$A$4,$A772,101)</f>
        <v>67.710251688151999</v>
      </c>
      <c r="G772" s="12">
        <f>[1]!thsiFinD("ths_adjustment_nvg_ratio_fund",G$1,$A$4,$A772,101)</f>
        <v>42.054483541430002</v>
      </c>
      <c r="H772" s="12">
        <f>[1]!thsiFinD("ths_adjustment_nvg_ratio_fund",H$1,$A$4,$A772,101)</f>
        <v>59.307692307692001</v>
      </c>
      <c r="I772" s="12">
        <f>[1]!thsiFinD("ths_adjustment_nvg_ratio_fund",I$1,$A$4,$A772,101)</f>
        <v>81.982421875</v>
      </c>
      <c r="J772" s="32">
        <f t="shared" si="186"/>
        <v>0.4193036506817418</v>
      </c>
      <c r="K772" s="45">
        <f t="shared" si="187"/>
        <v>0.21097017783279853</v>
      </c>
      <c r="L772" s="45">
        <f t="shared" si="188"/>
        <v>0.62763712353068501</v>
      </c>
      <c r="M772" s="32">
        <f>[1]!thsiFinD("ths_int_chg_ratio_index",M$1,$A$4,$A772,101)/100</f>
        <v>0.16378420865852</v>
      </c>
      <c r="N772" s="32">
        <f>[1]!thsiFinD("ths_int_chg_ratio_index",N$1,$A$4,$A772,101)/100</f>
        <v>1.6585627088842002E-2</v>
      </c>
      <c r="O772" s="33">
        <f t="shared" ref="O772:O835" si="197">J772+1</f>
        <v>1.4193036506817418</v>
      </c>
      <c r="P772" s="33">
        <f t="shared" ref="P772:P835" si="198">K772+1</f>
        <v>1.2109701778327986</v>
      </c>
      <c r="Q772" s="33">
        <f t="shared" ref="Q772:Q835" si="199">L772+1</f>
        <v>1.627637123530685</v>
      </c>
      <c r="R772" s="33">
        <f t="shared" ref="R772:R835" si="200">M772+1</f>
        <v>1.1637842086585199</v>
      </c>
      <c r="S772" s="33">
        <f t="shared" ref="S772:S835" si="201">N772+1</f>
        <v>1.016585627088842</v>
      </c>
      <c r="T772" s="32">
        <f t="shared" si="193"/>
        <v>1.02014202038192E-2</v>
      </c>
      <c r="U772" s="32">
        <f t="shared" si="194"/>
        <v>6.5867896176805552E-3</v>
      </c>
      <c r="V772" s="32">
        <f t="shared" si="195"/>
        <v>1.2907610848558848E-2</v>
      </c>
      <c r="W772" s="32">
        <f t="shared" si="196"/>
        <v>1.163390368307482E-3</v>
      </c>
      <c r="X772" s="32">
        <f t="shared" si="196"/>
        <v>-1.9887815419218358E-3</v>
      </c>
      <c r="Y772" s="34">
        <f>MAX(O$4:O772)</f>
        <v>1.9141735637114377</v>
      </c>
      <c r="Z772" s="34">
        <f>MAX(P$4:P772)</f>
        <v>1.8284662292802096</v>
      </c>
      <c r="AA772" s="34">
        <f>MAX(Q$4:Q772)</f>
        <v>2.0782292813837224</v>
      </c>
      <c r="AB772" s="34">
        <f>MAX(R$4:R772)</f>
        <v>1.9075656212819299</v>
      </c>
      <c r="AC772" s="34">
        <f>MAX(S$4:S772)</f>
        <v>1.35899867745307</v>
      </c>
      <c r="AD772" s="35">
        <f t="shared" si="189"/>
        <v>-0.25852927989987518</v>
      </c>
      <c r="AE772" s="35">
        <f t="shared" si="190"/>
        <v>-0.33771258203138554</v>
      </c>
      <c r="AF772" s="35">
        <f t="shared" si="191"/>
        <v>-0.21681542161364653</v>
      </c>
      <c r="AG772" s="35">
        <f t="shared" si="192"/>
        <v>-0.38991131121537559</v>
      </c>
      <c r="AH772" s="35">
        <f t="shared" si="192"/>
        <v>-0.25195981132663936</v>
      </c>
    </row>
    <row r="773" spans="1:34">
      <c r="A773" s="28">
        <v>44994</v>
      </c>
      <c r="B773" s="12">
        <f>[1]!thsiFinD("ths_int_chg_ratio_index",B$1,$A$4,$A773,101)</f>
        <v>-18.213569075660999</v>
      </c>
      <c r="C773" s="12">
        <f>[1]!thsiFinD("ths_int_chg_ratio_index",C$1,$A$4,$A773,101)</f>
        <v>55.894494359884</v>
      </c>
      <c r="D773" s="12">
        <f>[1]!thsiFinD("ths_int_chg_ratio_index",D$1,$A$4,$A773,101)</f>
        <v>-2.1005794316380002</v>
      </c>
      <c r="E773" s="12">
        <f>[1]!thsiFinD("ths_int_chg_ratio_index",E$1,$A$4,$A773,101)</f>
        <v>52.036928154026</v>
      </c>
      <c r="F773" s="12">
        <f>[1]!thsiFinD("ths_adjustment_nvg_ratio_fund",F$1,$A$4,$A773,101)</f>
        <v>68.324125230202995</v>
      </c>
      <c r="G773" s="12">
        <f>[1]!thsiFinD("ths_adjustment_nvg_ratio_fund",G$1,$A$4,$A773,101)</f>
        <v>43.019296254257</v>
      </c>
      <c r="H773" s="12">
        <f>[1]!thsiFinD("ths_adjustment_nvg_ratio_fund",H$1,$A$4,$A773,101)</f>
        <v>57.461538461537998</v>
      </c>
      <c r="I773" s="12">
        <f>[1]!thsiFinD("ths_adjustment_nvg_ratio_fund",I$1,$A$4,$A773,101)</f>
        <v>82.05078125</v>
      </c>
      <c r="J773" s="32">
        <f t="shared" ref="J773:J836" si="202">50%*K773+50%*L773</f>
        <v>0.42309126900326127</v>
      </c>
      <c r="K773" s="45">
        <f t="shared" ref="K773:K836" si="203">SUMPRODUCT(B773:E773,B$3:E$3)/100</f>
        <v>0.2190431850165275</v>
      </c>
      <c r="L773" s="45">
        <f t="shared" ref="L773:L836" si="204">SUMPRODUCT(F773:I773,F$3:I$3)/100</f>
        <v>0.62713935298999501</v>
      </c>
      <c r="M773" s="32">
        <f>[1]!thsiFinD("ths_int_chg_ratio_index",M$1,$A$4,$A773,101)/100</f>
        <v>0.16558256760098999</v>
      </c>
      <c r="N773" s="32">
        <f>[1]!thsiFinD("ths_int_chg_ratio_index",N$1,$A$4,$A773,101)/100</f>
        <v>1.3274411594671E-2</v>
      </c>
      <c r="O773" s="33">
        <f t="shared" si="197"/>
        <v>1.4230912690032613</v>
      </c>
      <c r="P773" s="33">
        <f t="shared" si="198"/>
        <v>1.2190431850165275</v>
      </c>
      <c r="Q773" s="33">
        <f t="shared" si="199"/>
        <v>1.6271393529899951</v>
      </c>
      <c r="R773" s="33">
        <f t="shared" si="200"/>
        <v>1.1655825676009899</v>
      </c>
      <c r="S773" s="33">
        <f t="shared" si="201"/>
        <v>1.013274411594671</v>
      </c>
      <c r="T773" s="32">
        <f t="shared" si="193"/>
        <v>2.6686455147919563E-3</v>
      </c>
      <c r="U773" s="32">
        <f t="shared" si="194"/>
        <v>6.6665615153105318E-3</v>
      </c>
      <c r="V773" s="32">
        <f t="shared" si="195"/>
        <v>-3.0582402766177186E-4</v>
      </c>
      <c r="W773" s="32">
        <f t="shared" si="196"/>
        <v>1.5452683831678193E-3</v>
      </c>
      <c r="X773" s="32">
        <f t="shared" si="196"/>
        <v>-3.2571929072549022E-3</v>
      </c>
      <c r="Y773" s="34">
        <f>MAX(O$4:O773)</f>
        <v>1.9141735637114377</v>
      </c>
      <c r="Z773" s="34">
        <f>MAX(P$4:P773)</f>
        <v>1.8284662292802096</v>
      </c>
      <c r="AA773" s="34">
        <f>MAX(Q$4:Q773)</f>
        <v>2.0782292813837224</v>
      </c>
      <c r="AB773" s="34">
        <f>MAX(R$4:R773)</f>
        <v>1.9075656212819299</v>
      </c>
      <c r="AC773" s="34">
        <f>MAX(S$4:S773)</f>
        <v>1.35899867745307</v>
      </c>
      <c r="AD773" s="35">
        <f t="shared" si="189"/>
        <v>-0.25655055738833055</v>
      </c>
      <c r="AE773" s="35">
        <f t="shared" si="190"/>
        <v>-0.33329740221868154</v>
      </c>
      <c r="AF773" s="35">
        <f t="shared" si="191"/>
        <v>-0.21705493827581124</v>
      </c>
      <c r="AG773" s="35">
        <f t="shared" si="192"/>
        <v>-0.38896856045366845</v>
      </c>
      <c r="AH773" s="35">
        <f t="shared" si="192"/>
        <v>-0.25439632252352784</v>
      </c>
    </row>
    <row r="774" spans="1:34">
      <c r="A774" s="28">
        <v>44995</v>
      </c>
      <c r="B774" s="12">
        <f>[1]!thsiFinD("ths_int_chg_ratio_index",B$1,$A$4,$A774,101)</f>
        <v>-19.628298252994</v>
      </c>
      <c r="C774" s="12">
        <f>[1]!thsiFinD("ths_int_chg_ratio_index",C$1,$A$4,$A774,101)</f>
        <v>55.383704299879</v>
      </c>
      <c r="D774" s="12">
        <f>[1]!thsiFinD("ths_int_chg_ratio_index",D$1,$A$4,$A774,101)</f>
        <v>-2.5664998959521999</v>
      </c>
      <c r="E774" s="12">
        <f>[1]!thsiFinD("ths_int_chg_ratio_index",E$1,$A$4,$A774,101)</f>
        <v>52.222172635756998</v>
      </c>
      <c r="F774" s="12">
        <f>[1]!thsiFinD("ths_adjustment_nvg_ratio_fund",F$1,$A$4,$A774,101)</f>
        <v>67.403314917127005</v>
      </c>
      <c r="G774" s="12">
        <f>[1]!thsiFinD("ths_adjustment_nvg_ratio_fund",G$1,$A$4,$A774,101)</f>
        <v>41.600454029512001</v>
      </c>
      <c r="H774" s="12">
        <f>[1]!thsiFinD("ths_adjustment_nvg_ratio_fund",H$1,$A$4,$A774,101)</f>
        <v>54</v>
      </c>
      <c r="I774" s="12">
        <f>[1]!thsiFinD("ths_adjustment_nvg_ratio_fund",I$1,$A$4,$A774,101)</f>
        <v>79.033203125</v>
      </c>
      <c r="J774" s="32">
        <f t="shared" si="202"/>
        <v>0.409310063572911</v>
      </c>
      <c r="K774" s="45">
        <f t="shared" si="203"/>
        <v>0.2135276969667245</v>
      </c>
      <c r="L774" s="45">
        <f t="shared" si="204"/>
        <v>0.60509243017909753</v>
      </c>
      <c r="M774" s="32">
        <f>[1]!thsiFinD("ths_int_chg_ratio_index",M$1,$A$4,$A774,101)/100</f>
        <v>0.16053376896732999</v>
      </c>
      <c r="N774" s="32">
        <f>[1]!thsiFinD("ths_int_chg_ratio_index",N$1,$A$4,$A774,101)/100</f>
        <v>4.4497164422944997E-5</v>
      </c>
      <c r="O774" s="33">
        <f t="shared" si="197"/>
        <v>1.409310063572911</v>
      </c>
      <c r="P774" s="33">
        <f t="shared" si="198"/>
        <v>1.2135276969667246</v>
      </c>
      <c r="Q774" s="33">
        <f t="shared" si="199"/>
        <v>1.6050924301790976</v>
      </c>
      <c r="R774" s="33">
        <f t="shared" si="200"/>
        <v>1.1605337689673301</v>
      </c>
      <c r="S774" s="33">
        <f t="shared" si="201"/>
        <v>1.0000444971644229</v>
      </c>
      <c r="T774" s="32">
        <f t="shared" si="193"/>
        <v>-9.6839926788411246E-3</v>
      </c>
      <c r="U774" s="32">
        <f t="shared" si="194"/>
        <v>-4.5244402475603795E-3</v>
      </c>
      <c r="V774" s="32">
        <f t="shared" si="195"/>
        <v>-1.3549498861535447E-2</v>
      </c>
      <c r="W774" s="32">
        <f t="shared" si="196"/>
        <v>-4.3315666980601186E-3</v>
      </c>
      <c r="X774" s="32">
        <f t="shared" si="196"/>
        <v>-1.3056595803526805E-2</v>
      </c>
      <c r="Y774" s="34">
        <f>MAX(O$4:O774)</f>
        <v>1.9141735637114377</v>
      </c>
      <c r="Z774" s="34">
        <f>MAX(P$4:P774)</f>
        <v>1.8284662292802096</v>
      </c>
      <c r="AA774" s="34">
        <f>MAX(Q$4:Q774)</f>
        <v>2.0782292813837224</v>
      </c>
      <c r="AB774" s="34">
        <f>MAX(R$4:R774)</f>
        <v>1.9075656212819299</v>
      </c>
      <c r="AC774" s="34">
        <f>MAX(S$4:S774)</f>
        <v>1.35899867745307</v>
      </c>
      <c r="AD774" s="35">
        <f t="shared" ref="AD774:AD837" si="205">O774/Y774-1</f>
        <v>-0.26375011634767043</v>
      </c>
      <c r="AE774" s="35">
        <f t="shared" ref="AE774:AE837" si="206">P774/Z774-1</f>
        <v>-0.33631385828523641</v>
      </c>
      <c r="AF774" s="35">
        <f t="shared" ref="AF774:AF837" si="207">Q774/AA774-1</f>
        <v>-0.22766345149828793</v>
      </c>
      <c r="AG774" s="35">
        <f t="shared" ref="AG774:AH837" si="208">R774/AB774-1</f>
        <v>-0.39161528388867506</v>
      </c>
      <c r="AH774" s="35">
        <f t="shared" si="208"/>
        <v>-0.26413136836996132</v>
      </c>
    </row>
    <row r="775" spans="1:34">
      <c r="A775" s="28">
        <v>44998</v>
      </c>
      <c r="B775" s="12">
        <f>[1]!thsiFinD("ths_int_chg_ratio_index",B$1,$A$4,$A775,101)</f>
        <v>-17.450892042431001</v>
      </c>
      <c r="C775" s="12">
        <f>[1]!thsiFinD("ths_int_chg_ratio_index",C$1,$A$4,$A775,101)</f>
        <v>54.869281052929999</v>
      </c>
      <c r="D775" s="12">
        <f>[1]!thsiFinD("ths_int_chg_ratio_index",D$1,$A$4,$A775,101)</f>
        <v>-2.0413869094304999</v>
      </c>
      <c r="E775" s="12">
        <f>[1]!thsiFinD("ths_int_chg_ratio_index",E$1,$A$4,$A775,101)</f>
        <v>50.822778246970003</v>
      </c>
      <c r="F775" s="12">
        <f>[1]!thsiFinD("ths_adjustment_nvg_ratio_fund",F$1,$A$4,$A775,101)</f>
        <v>70.718232044198999</v>
      </c>
      <c r="G775" s="12">
        <f>[1]!thsiFinD("ths_adjustment_nvg_ratio_fund",G$1,$A$4,$A775,101)</f>
        <v>45.062429057888998</v>
      </c>
      <c r="H775" s="12">
        <f>[1]!thsiFinD("ths_adjustment_nvg_ratio_fund",H$1,$A$4,$A775,101)</f>
        <v>55.692307692307999</v>
      </c>
      <c r="I775" s="12">
        <f>[1]!thsiFinD("ths_adjustment_nvg_ratio_fund",I$1,$A$4,$A775,101)</f>
        <v>84.6484375</v>
      </c>
      <c r="J775" s="32">
        <f t="shared" si="202"/>
        <v>0.42790148330304317</v>
      </c>
      <c r="K775" s="45">
        <f t="shared" si="203"/>
        <v>0.21549945087009625</v>
      </c>
      <c r="L775" s="45">
        <f t="shared" si="204"/>
        <v>0.64030351573599009</v>
      </c>
      <c r="M775" s="32">
        <f>[1]!thsiFinD("ths_int_chg_ratio_index",M$1,$A$4,$A775,101)/100</f>
        <v>0.16122280587011001</v>
      </c>
      <c r="N775" s="32">
        <f>[1]!thsiFinD("ths_int_chg_ratio_index",N$1,$A$4,$A775,101)/100</f>
        <v>9.4740036717531999E-3</v>
      </c>
      <c r="O775" s="33">
        <f t="shared" si="197"/>
        <v>1.4279014833030432</v>
      </c>
      <c r="P775" s="33">
        <f t="shared" si="198"/>
        <v>1.2154994508700963</v>
      </c>
      <c r="Q775" s="33">
        <f t="shared" si="199"/>
        <v>1.6403035157359902</v>
      </c>
      <c r="R775" s="33">
        <f t="shared" si="200"/>
        <v>1.16122280587011</v>
      </c>
      <c r="S775" s="33">
        <f t="shared" si="201"/>
        <v>1.0094740036717531</v>
      </c>
      <c r="T775" s="32">
        <f t="shared" ref="T775:T838" si="209">O775/O774-1</f>
        <v>1.3191859059743738E-2</v>
      </c>
      <c r="U775" s="32">
        <f t="shared" ref="U775:U838" si="210">P775/P774-1</f>
        <v>1.6248116201222906E-3</v>
      </c>
      <c r="V775" s="32">
        <f t="shared" ref="V775:V838" si="211">Q775/Q774-1</f>
        <v>2.193710772965507E-2</v>
      </c>
      <c r="W775" s="32">
        <f t="shared" ref="W775:X838" si="212">R775/R774-1</f>
        <v>5.9372413039993077E-4</v>
      </c>
      <c r="X775" s="32">
        <f t="shared" si="212"/>
        <v>9.4290869396982391E-3</v>
      </c>
      <c r="Y775" s="34">
        <f>MAX(O$4:O775)</f>
        <v>1.9141735637114377</v>
      </c>
      <c r="Z775" s="34">
        <f>MAX(P$4:P775)</f>
        <v>1.8284662292802096</v>
      </c>
      <c r="AA775" s="34">
        <f>MAX(Q$4:Q775)</f>
        <v>2.0782292813837224</v>
      </c>
      <c r="AB775" s="34">
        <f>MAX(R$4:R775)</f>
        <v>1.9075656212819299</v>
      </c>
      <c r="AC775" s="34">
        <f>MAX(S$4:S775)</f>
        <v>1.35899867745307</v>
      </c>
      <c r="AD775" s="35">
        <f t="shared" si="205"/>
        <v>-0.25403761164977623</v>
      </c>
      <c r="AE775" s="35">
        <f t="shared" si="206"/>
        <v>-0.33523549333006419</v>
      </c>
      <c r="AF775" s="35">
        <f t="shared" si="207"/>
        <v>-0.21072062143025594</v>
      </c>
      <c r="AG775" s="35">
        <f t="shared" si="208"/>
        <v>-0.39125407120215328</v>
      </c>
      <c r="AH775" s="35">
        <f t="shared" si="208"/>
        <v>-0.25719279906612491</v>
      </c>
    </row>
    <row r="776" spans="1:34">
      <c r="A776" s="28">
        <v>44999</v>
      </c>
      <c r="B776" s="12">
        <f>[1]!thsiFinD("ths_int_chg_ratio_index",B$1,$A$4,$A776,101)</f>
        <v>-18.105595262731001</v>
      </c>
      <c r="C776" s="12">
        <f>[1]!thsiFinD("ths_int_chg_ratio_index",C$1,$A$4,$A776,101)</f>
        <v>59.799414692265003</v>
      </c>
      <c r="D776" s="12">
        <f>[1]!thsiFinD("ths_int_chg_ratio_index",D$1,$A$4,$A776,101)</f>
        <v>-0.62105076729631004</v>
      </c>
      <c r="E776" s="12">
        <f>[1]!thsiFinD("ths_int_chg_ratio_index",E$1,$A$4,$A776,101)</f>
        <v>49.487365578212</v>
      </c>
      <c r="F776" s="12">
        <f>[1]!thsiFinD("ths_adjustment_nvg_ratio_fund",F$1,$A$4,$A776,101)</f>
        <v>69.367710251687996</v>
      </c>
      <c r="G776" s="12">
        <f>[1]!thsiFinD("ths_adjustment_nvg_ratio_fund",G$1,$A$4,$A776,101)</f>
        <v>44.267877412032</v>
      </c>
      <c r="H776" s="12">
        <f>[1]!thsiFinD("ths_adjustment_nvg_ratio_fund",H$1,$A$4,$A776,101)</f>
        <v>56.538461538462002</v>
      </c>
      <c r="I776" s="12">
        <f>[1]!thsiFinD("ths_adjustment_nvg_ratio_fund",I$1,$A$4,$A776,101)</f>
        <v>86.42578125</v>
      </c>
      <c r="J776" s="32">
        <f t="shared" si="202"/>
        <v>0.43394995586578966</v>
      </c>
      <c r="K776" s="45">
        <f t="shared" si="203"/>
        <v>0.22640033560112421</v>
      </c>
      <c r="L776" s="45">
        <f t="shared" si="204"/>
        <v>0.64149957613045505</v>
      </c>
      <c r="M776" s="32">
        <f>[1]!thsiFinD("ths_int_chg_ratio_index",M$1,$A$4,$A776,101)/100</f>
        <v>0.16823547699283001</v>
      </c>
      <c r="N776" s="32">
        <f>[1]!thsiFinD("ths_int_chg_ratio_index",N$1,$A$4,$A776,101)/100</f>
        <v>2.6672733512632003E-3</v>
      </c>
      <c r="O776" s="33">
        <f t="shared" si="197"/>
        <v>1.4339499558657898</v>
      </c>
      <c r="P776" s="33">
        <f t="shared" si="198"/>
        <v>1.2264003356011242</v>
      </c>
      <c r="Q776" s="33">
        <f t="shared" si="199"/>
        <v>1.6414995761304549</v>
      </c>
      <c r="R776" s="33">
        <f t="shared" si="200"/>
        <v>1.16823547699283</v>
      </c>
      <c r="S776" s="33">
        <f t="shared" si="201"/>
        <v>1.0026672733512632</v>
      </c>
      <c r="T776" s="32">
        <f t="shared" si="209"/>
        <v>4.2359172768384745E-3</v>
      </c>
      <c r="U776" s="32">
        <f t="shared" si="210"/>
        <v>8.9682350109041575E-3</v>
      </c>
      <c r="V776" s="32">
        <f t="shared" si="211"/>
        <v>7.2917017063645062E-4</v>
      </c>
      <c r="W776" s="32">
        <f t="shared" si="212"/>
        <v>6.0390401284493578E-3</v>
      </c>
      <c r="X776" s="32">
        <f t="shared" si="212"/>
        <v>-6.7428485485826473E-3</v>
      </c>
      <c r="Y776" s="34">
        <f>MAX(O$4:O776)</f>
        <v>1.9141735637114377</v>
      </c>
      <c r="Z776" s="34">
        <f>MAX(P$4:P776)</f>
        <v>1.8284662292802096</v>
      </c>
      <c r="AA776" s="34">
        <f>MAX(Q$4:Q776)</f>
        <v>2.0782292813837224</v>
      </c>
      <c r="AB776" s="34">
        <f>MAX(R$4:R776)</f>
        <v>1.9075656212819299</v>
      </c>
      <c r="AC776" s="34">
        <f>MAX(S$4:S776)</f>
        <v>1.35899867745307</v>
      </c>
      <c r="AD776" s="35">
        <f t="shared" si="205"/>
        <v>-0.2508777766810919</v>
      </c>
      <c r="AE776" s="35">
        <f t="shared" si="206"/>
        <v>-0.32927372900734053</v>
      </c>
      <c r="AF776" s="35">
        <f t="shared" si="207"/>
        <v>-0.2101451024511044</v>
      </c>
      <c r="AG776" s="35">
        <f t="shared" si="208"/>
        <v>-0.38757783011011293</v>
      </c>
      <c r="AH776" s="35">
        <f t="shared" si="208"/>
        <v>-0.2622014355228186</v>
      </c>
    </row>
    <row r="777" spans="1:34">
      <c r="A777" s="28">
        <v>45000</v>
      </c>
      <c r="B777" s="12">
        <f>[1]!thsiFinD("ths_int_chg_ratio_index",B$1,$A$4,$A777,101)</f>
        <v>-18.567523349548001</v>
      </c>
      <c r="C777" s="12">
        <f>[1]!thsiFinD("ths_int_chg_ratio_index",C$1,$A$4,$A777,101)</f>
        <v>59.231947794573998</v>
      </c>
      <c r="D777" s="12">
        <f>[1]!thsiFinD("ths_int_chg_ratio_index",D$1,$A$4,$A777,101)</f>
        <v>-1.2178890863934</v>
      </c>
      <c r="E777" s="12">
        <f>[1]!thsiFinD("ths_int_chg_ratio_index",E$1,$A$4,$A777,101)</f>
        <v>49.103384180855997</v>
      </c>
      <c r="F777" s="12">
        <f>[1]!thsiFinD("ths_adjustment_nvg_ratio_fund",F$1,$A$4,$A777,101)</f>
        <v>67.157765500306994</v>
      </c>
      <c r="G777" s="12">
        <f>[1]!thsiFinD("ths_adjustment_nvg_ratio_fund",G$1,$A$4,$A777,101)</f>
        <v>42.111237230420002</v>
      </c>
      <c r="H777" s="12">
        <f>[1]!thsiFinD("ths_adjustment_nvg_ratio_fund",H$1,$A$4,$A777,101)</f>
        <v>57.307692307692001</v>
      </c>
      <c r="I777" s="12">
        <f>[1]!thsiFinD("ths_adjustment_nvg_ratio_fund",I$1,$A$4,$A777,101)</f>
        <v>85.283203125</v>
      </c>
      <c r="J777" s="32">
        <f t="shared" si="202"/>
        <v>0.42551227212863446</v>
      </c>
      <c r="K777" s="45">
        <f t="shared" si="203"/>
        <v>0.22137479884872149</v>
      </c>
      <c r="L777" s="45">
        <f t="shared" si="204"/>
        <v>0.62964974540854746</v>
      </c>
      <c r="M777" s="32">
        <f>[1]!thsiFinD("ths_int_chg_ratio_index",M$1,$A$4,$A777,101)/100</f>
        <v>0.16339559888431998</v>
      </c>
      <c r="N777" s="32">
        <f>[1]!thsiFinD("ths_int_chg_ratio_index",N$1,$A$4,$A777,101)/100</f>
        <v>4.5581955543048999E-3</v>
      </c>
      <c r="O777" s="33">
        <f t="shared" si="197"/>
        <v>1.4255122721286344</v>
      </c>
      <c r="P777" s="33">
        <f t="shared" si="198"/>
        <v>1.2213747988487216</v>
      </c>
      <c r="Q777" s="33">
        <f t="shared" si="199"/>
        <v>1.6296497454085475</v>
      </c>
      <c r="R777" s="33">
        <f t="shared" si="200"/>
        <v>1.1633955988843199</v>
      </c>
      <c r="S777" s="33">
        <f t="shared" si="201"/>
        <v>1.0045581955543048</v>
      </c>
      <c r="T777" s="32">
        <f t="shared" si="209"/>
        <v>-5.8842246918309193E-3</v>
      </c>
      <c r="U777" s="32">
        <f t="shared" si="210"/>
        <v>-4.0977946650180286E-3</v>
      </c>
      <c r="V777" s="32">
        <f t="shared" si="211"/>
        <v>-7.2189057458311723E-3</v>
      </c>
      <c r="W777" s="32">
        <f t="shared" si="212"/>
        <v>-4.1428960203884202E-3</v>
      </c>
      <c r="X777" s="32">
        <f t="shared" si="212"/>
        <v>1.8858920135305102E-3</v>
      </c>
      <c r="Y777" s="34">
        <f>MAX(O$4:O777)</f>
        <v>1.9141735637114377</v>
      </c>
      <c r="Z777" s="34">
        <f>MAX(P$4:P777)</f>
        <v>1.8284662292802096</v>
      </c>
      <c r="AA777" s="34">
        <f>MAX(Q$4:Q777)</f>
        <v>2.0782292813837224</v>
      </c>
      <c r="AB777" s="34">
        <f>MAX(R$4:R777)</f>
        <v>1.9075656212819299</v>
      </c>
      <c r="AC777" s="34">
        <f>MAX(S$4:S777)</f>
        <v>1.35899867745307</v>
      </c>
      <c r="AD777" s="35">
        <f t="shared" si="205"/>
        <v>-0.25528578016474435</v>
      </c>
      <c r="AE777" s="35">
        <f t="shared" si="206"/>
        <v>-0.3320222275423016</v>
      </c>
      <c r="AF777" s="35">
        <f t="shared" si="207"/>
        <v>-0.21584699050939304</v>
      </c>
      <c r="AG777" s="35">
        <f t="shared" si="208"/>
        <v>-0.39011503148054738</v>
      </c>
      <c r="AH777" s="35">
        <f t="shared" si="208"/>
        <v>-0.26081002710247669</v>
      </c>
    </row>
    <row r="778" spans="1:34">
      <c r="A778" s="28">
        <v>45001</v>
      </c>
      <c r="B778" s="12">
        <f>[1]!thsiFinD("ths_int_chg_ratio_index",B$1,$A$4,$A778,101)</f>
        <v>-19.749610241294</v>
      </c>
      <c r="C778" s="12">
        <f>[1]!thsiFinD("ths_int_chg_ratio_index",C$1,$A$4,$A778,101)</f>
        <v>56.988856835520998</v>
      </c>
      <c r="D778" s="12">
        <f>[1]!thsiFinD("ths_int_chg_ratio_index",D$1,$A$4,$A778,101)</f>
        <v>-2.6760394044110001</v>
      </c>
      <c r="E778" s="12">
        <f>[1]!thsiFinD("ths_int_chg_ratio_index",E$1,$A$4,$A778,101)</f>
        <v>46.975730142994998</v>
      </c>
      <c r="F778" s="12">
        <f>[1]!thsiFinD("ths_adjustment_nvg_ratio_fund",F$1,$A$4,$A778,101)</f>
        <v>65.623081645181003</v>
      </c>
      <c r="G778" s="12">
        <f>[1]!thsiFinD("ths_adjustment_nvg_ratio_fund",G$1,$A$4,$A778,101)</f>
        <v>40.635641316685998</v>
      </c>
      <c r="H778" s="12">
        <f>[1]!thsiFinD("ths_adjustment_nvg_ratio_fund",H$1,$A$4,$A778,101)</f>
        <v>55.538461538462002</v>
      </c>
      <c r="I778" s="12">
        <f>[1]!thsiFinD("ths_adjustment_nvg_ratio_fund",I$1,$A$4,$A778,101)</f>
        <v>82.83203125</v>
      </c>
      <c r="J778" s="32">
        <f t="shared" si="202"/>
        <v>0.407710191353925</v>
      </c>
      <c r="K778" s="45">
        <f t="shared" si="203"/>
        <v>0.2038473433320275</v>
      </c>
      <c r="L778" s="45">
        <f t="shared" si="204"/>
        <v>0.61157303937582252</v>
      </c>
      <c r="M778" s="32">
        <f>[1]!thsiFinD("ths_int_chg_ratio_index",M$1,$A$4,$A778,101)/100</f>
        <v>0.14128639122788</v>
      </c>
      <c r="N778" s="32">
        <f>[1]!thsiFinD("ths_int_chg_ratio_index",N$1,$A$4,$A778,101)/100</f>
        <v>-7.8620409177221993E-3</v>
      </c>
      <c r="O778" s="33">
        <f t="shared" si="197"/>
        <v>1.4077101913539249</v>
      </c>
      <c r="P778" s="33">
        <f t="shared" si="198"/>
        <v>1.2038473433320276</v>
      </c>
      <c r="Q778" s="33">
        <f t="shared" si="199"/>
        <v>1.6115730393758225</v>
      </c>
      <c r="R778" s="33">
        <f t="shared" si="200"/>
        <v>1.1412863912278799</v>
      </c>
      <c r="S778" s="33">
        <f t="shared" si="201"/>
        <v>0.99213795908227775</v>
      </c>
      <c r="T778" s="32">
        <f t="shared" si="209"/>
        <v>-1.2488198890162283E-2</v>
      </c>
      <c r="U778" s="32">
        <f t="shared" si="210"/>
        <v>-1.4350595356327545E-2</v>
      </c>
      <c r="V778" s="32">
        <f t="shared" si="211"/>
        <v>-1.1092387234530099E-2</v>
      </c>
      <c r="W778" s="32">
        <f t="shared" si="212"/>
        <v>-1.9004032401052862E-2</v>
      </c>
      <c r="X778" s="32">
        <f t="shared" si="212"/>
        <v>-1.2363879491494978E-2</v>
      </c>
      <c r="Y778" s="34">
        <f>MAX(O$4:O778)</f>
        <v>1.9141735637114377</v>
      </c>
      <c r="Z778" s="34">
        <f>MAX(P$4:P778)</f>
        <v>1.8284662292802096</v>
      </c>
      <c r="AA778" s="34">
        <f>MAX(Q$4:Q778)</f>
        <v>2.0782292813837224</v>
      </c>
      <c r="AB778" s="34">
        <f>MAX(R$4:R778)</f>
        <v>1.9075656212819299</v>
      </c>
      <c r="AC778" s="34">
        <f>MAX(S$4:S778)</f>
        <v>1.35899867745307</v>
      </c>
      <c r="AD778" s="35">
        <f t="shared" si="205"/>
        <v>-0.26458591945837895</v>
      </c>
      <c r="AE778" s="35">
        <f t="shared" si="206"/>
        <v>-0.34160810626186311</v>
      </c>
      <c r="AF778" s="35">
        <f t="shared" si="207"/>
        <v>-0.22454511934178489</v>
      </c>
      <c r="AG778" s="35">
        <f t="shared" si="208"/>
        <v>-0.40170530518320624</v>
      </c>
      <c r="AH778" s="35">
        <f t="shared" si="208"/>
        <v>-0.26994928284870312</v>
      </c>
    </row>
    <row r="779" spans="1:34">
      <c r="A779" s="28">
        <v>45002</v>
      </c>
      <c r="B779" s="12">
        <f>[1]!thsiFinD("ths_int_chg_ratio_index",B$1,$A$4,$A779,101)</f>
        <v>-16.278417578745</v>
      </c>
      <c r="C779" s="12">
        <f>[1]!thsiFinD("ths_int_chg_ratio_index",C$1,$A$4,$A779,101)</f>
        <v>59.326520485441002</v>
      </c>
      <c r="D779" s="12">
        <f>[1]!thsiFinD("ths_int_chg_ratio_index",D$1,$A$4,$A779,101)</f>
        <v>-0.38890938464293001</v>
      </c>
      <c r="E779" s="12">
        <f>[1]!thsiFinD("ths_int_chg_ratio_index",E$1,$A$4,$A779,101)</f>
        <v>45.745550651988999</v>
      </c>
      <c r="F779" s="12">
        <f>[1]!thsiFinD("ths_adjustment_nvg_ratio_fund",F$1,$A$4,$A779,101)</f>
        <v>70.841006752609005</v>
      </c>
      <c r="G779" s="12">
        <f>[1]!thsiFinD("ths_adjustment_nvg_ratio_fund",G$1,$A$4,$A779,101)</f>
        <v>44.097616345062001</v>
      </c>
      <c r="H779" s="12">
        <f>[1]!thsiFinD("ths_adjustment_nvg_ratio_fund",H$1,$A$4,$A779,101)</f>
        <v>54.307692307692001</v>
      </c>
      <c r="I779" s="12">
        <f>[1]!thsiFinD("ths_adjustment_nvg_ratio_fund",I$1,$A$4,$A779,101)</f>
        <v>91.787109375</v>
      </c>
      <c r="J779" s="32">
        <f t="shared" si="202"/>
        <v>0.43679771119300631</v>
      </c>
      <c r="K779" s="45">
        <f t="shared" si="203"/>
        <v>0.22101186043510515</v>
      </c>
      <c r="L779" s="45">
        <f t="shared" si="204"/>
        <v>0.6525835619509075</v>
      </c>
      <c r="M779" s="32">
        <f>[1]!thsiFinD("ths_int_chg_ratio_index",M$1,$A$4,$A779,101)/100</f>
        <v>0.15097445733945</v>
      </c>
      <c r="N779" s="32">
        <f>[1]!thsiFinD("ths_int_chg_ratio_index",N$1,$A$4,$A779,101)/100</f>
        <v>-2.4173107604346998E-3</v>
      </c>
      <c r="O779" s="33">
        <f t="shared" si="197"/>
        <v>1.4367977111930064</v>
      </c>
      <c r="P779" s="33">
        <f t="shared" si="198"/>
        <v>1.2210118604351052</v>
      </c>
      <c r="Q779" s="33">
        <f t="shared" si="199"/>
        <v>1.6525835619509075</v>
      </c>
      <c r="R779" s="33">
        <f t="shared" si="200"/>
        <v>1.15097445733945</v>
      </c>
      <c r="S779" s="33">
        <f t="shared" si="201"/>
        <v>0.99758268923956528</v>
      </c>
      <c r="T779" s="32">
        <f t="shared" si="209"/>
        <v>2.0663002951697873E-2</v>
      </c>
      <c r="U779" s="32">
        <f t="shared" si="210"/>
        <v>1.4258051237268532E-2</v>
      </c>
      <c r="V779" s="32">
        <f t="shared" si="211"/>
        <v>2.5447510955487695E-2</v>
      </c>
      <c r="W779" s="32">
        <f t="shared" si="212"/>
        <v>8.488724816167359E-3</v>
      </c>
      <c r="X779" s="32">
        <f t="shared" si="212"/>
        <v>5.4878760634498036E-3</v>
      </c>
      <c r="Y779" s="34">
        <f>MAX(O$4:O779)</f>
        <v>1.9141735637114377</v>
      </c>
      <c r="Z779" s="34">
        <f>MAX(P$4:P779)</f>
        <v>1.8284662292802096</v>
      </c>
      <c r="AA779" s="34">
        <f>MAX(Q$4:Q779)</f>
        <v>2.0782292813837224</v>
      </c>
      <c r="AB779" s="34">
        <f>MAX(R$4:R779)</f>
        <v>1.9075656212819299</v>
      </c>
      <c r="AC779" s="34">
        <f>MAX(S$4:S779)</f>
        <v>1.35899867745307</v>
      </c>
      <c r="AD779" s="35">
        <f t="shared" si="205"/>
        <v>-0.24939005614142729</v>
      </c>
      <c r="AE779" s="35">
        <f t="shared" si="206"/>
        <v>-0.33222072090674248</v>
      </c>
      <c r="AF779" s="35">
        <f t="shared" si="207"/>
        <v>-0.20481172277074855</v>
      </c>
      <c r="AG779" s="35">
        <f t="shared" si="208"/>
        <v>-0.39662654615993365</v>
      </c>
      <c r="AH779" s="35">
        <f t="shared" si="208"/>
        <v>-0.26594285499294423</v>
      </c>
    </row>
    <row r="780" spans="1:34">
      <c r="A780" s="28">
        <v>45005</v>
      </c>
      <c r="B780" s="12">
        <f>[1]!thsiFinD("ths_int_chg_ratio_index",B$1,$A$4,$A780,101)</f>
        <v>-14.963601353052001</v>
      </c>
      <c r="C780" s="12">
        <f>[1]!thsiFinD("ths_int_chg_ratio_index",C$1,$A$4,$A780,101)</f>
        <v>62.528452093223002</v>
      </c>
      <c r="D780" s="12">
        <f>[1]!thsiFinD("ths_int_chg_ratio_index",D$1,$A$4,$A780,101)</f>
        <v>0.54897239780906004</v>
      </c>
      <c r="E780" s="12">
        <f>[1]!thsiFinD("ths_int_chg_ratio_index",E$1,$A$4,$A780,101)</f>
        <v>46.108135417196998</v>
      </c>
      <c r="F780" s="12">
        <f>[1]!thsiFinD("ths_adjustment_nvg_ratio_fund",F$1,$A$4,$A780,101)</f>
        <v>70.534069981583997</v>
      </c>
      <c r="G780" s="12">
        <f>[1]!thsiFinD("ths_adjustment_nvg_ratio_fund",G$1,$A$4,$A780,101)</f>
        <v>42.792281498297001</v>
      </c>
      <c r="H780" s="12">
        <f>[1]!thsiFinD("ths_adjustment_nvg_ratio_fund",H$1,$A$4,$A780,101)</f>
        <v>53.923076923076998</v>
      </c>
      <c r="I780" s="12">
        <f>[1]!thsiFinD("ths_adjustment_nvg_ratio_fund",I$1,$A$4,$A780,101)</f>
        <v>94.47265625</v>
      </c>
      <c r="J780" s="32">
        <f t="shared" si="202"/>
        <v>0.44493005401016872</v>
      </c>
      <c r="K780" s="45">
        <f t="shared" si="203"/>
        <v>0.23555489638794264</v>
      </c>
      <c r="L780" s="45">
        <f t="shared" si="204"/>
        <v>0.65430521163239486</v>
      </c>
      <c r="M780" s="32">
        <f>[1]!thsiFinD("ths_int_chg_ratio_index",M$1,$A$4,$A780,101)/100</f>
        <v>0.15443528400775</v>
      </c>
      <c r="N780" s="32">
        <f>[1]!thsiFinD("ths_int_chg_ratio_index",N$1,$A$4,$A780,101)/100</f>
        <v>-7.0560940881945998E-3</v>
      </c>
      <c r="O780" s="33">
        <f t="shared" si="197"/>
        <v>1.4449300540101686</v>
      </c>
      <c r="P780" s="33">
        <f t="shared" si="198"/>
        <v>1.2355548963879426</v>
      </c>
      <c r="Q780" s="33">
        <f t="shared" si="199"/>
        <v>1.6543052116323949</v>
      </c>
      <c r="R780" s="33">
        <f t="shared" si="200"/>
        <v>1.1544352840077501</v>
      </c>
      <c r="S780" s="33">
        <f t="shared" si="201"/>
        <v>0.99294390591180537</v>
      </c>
      <c r="T780" s="32">
        <f t="shared" si="209"/>
        <v>5.6600471686509835E-3</v>
      </c>
      <c r="U780" s="32">
        <f t="shared" si="210"/>
        <v>1.191064265965025E-2</v>
      </c>
      <c r="V780" s="32">
        <f t="shared" si="211"/>
        <v>1.0417928152781641E-3</v>
      </c>
      <c r="W780" s="32">
        <f t="shared" si="212"/>
        <v>3.0068666130957933E-3</v>
      </c>
      <c r="X780" s="32">
        <f t="shared" si="212"/>
        <v>-4.6500238805226024E-3</v>
      </c>
      <c r="Y780" s="34">
        <f>MAX(O$4:O780)</f>
        <v>1.9141735637114377</v>
      </c>
      <c r="Z780" s="34">
        <f>MAX(P$4:P780)</f>
        <v>1.8284662292802096</v>
      </c>
      <c r="AA780" s="34">
        <f>MAX(Q$4:Q780)</f>
        <v>2.0782292813837224</v>
      </c>
      <c r="AB780" s="34">
        <f>MAX(R$4:R780)</f>
        <v>1.9075656212819299</v>
      </c>
      <c r="AC780" s="34">
        <f>MAX(S$4:S780)</f>
        <v>1.35899867745307</v>
      </c>
      <c r="AD780" s="35">
        <f t="shared" si="205"/>
        <v>-0.2451415684539292</v>
      </c>
      <c r="AE780" s="35">
        <f t="shared" si="206"/>
        <v>-0.32426704053794386</v>
      </c>
      <c r="AF780" s="35">
        <f t="shared" si="207"/>
        <v>-0.20398330133673759</v>
      </c>
      <c r="AG780" s="35">
        <f t="shared" si="208"/>
        <v>-0.3948122826663536</v>
      </c>
      <c r="AH780" s="35">
        <f t="shared" si="208"/>
        <v>-0.26935623824689525</v>
      </c>
    </row>
    <row r="781" spans="1:34">
      <c r="A781" s="28">
        <v>45006</v>
      </c>
      <c r="B781" s="12">
        <f>[1]!thsiFinD("ths_int_chg_ratio_index",B$1,$A$4,$A781,101)</f>
        <v>-14.548924021564</v>
      </c>
      <c r="C781" s="12">
        <f>[1]!thsiFinD("ths_int_chg_ratio_index",C$1,$A$4,$A781,101)</f>
        <v>61.647516286189003</v>
      </c>
      <c r="D781" s="12">
        <f>[1]!thsiFinD("ths_int_chg_ratio_index",D$1,$A$4,$A781,101)</f>
        <v>1.0260135248441</v>
      </c>
      <c r="E781" s="12">
        <f>[1]!thsiFinD("ths_int_chg_ratio_index",E$1,$A$4,$A781,101)</f>
        <v>49.205592295079001</v>
      </c>
      <c r="F781" s="12">
        <f>[1]!thsiFinD("ths_adjustment_nvg_ratio_fund",F$1,$A$4,$A781,101)</f>
        <v>72.559852670349997</v>
      </c>
      <c r="G781" s="12">
        <f>[1]!thsiFinD("ths_adjustment_nvg_ratio_fund",G$1,$A$4,$A781,101)</f>
        <v>43.813847900112997</v>
      </c>
      <c r="H781" s="12">
        <f>[1]!thsiFinD("ths_adjustment_nvg_ratio_fund",H$1,$A$4,$A781,101)</f>
        <v>57.230769230768999</v>
      </c>
      <c r="I781" s="12">
        <f>[1]!thsiFinD("ths_adjustment_nvg_ratio_fund",I$1,$A$4,$A781,101)</f>
        <v>95.126953125</v>
      </c>
      <c r="J781" s="32">
        <f t="shared" si="202"/>
        <v>0.45757702626347507</v>
      </c>
      <c r="K781" s="45">
        <f t="shared" si="203"/>
        <v>0.24332549521137026</v>
      </c>
      <c r="L781" s="45">
        <f t="shared" si="204"/>
        <v>0.67182855731557989</v>
      </c>
      <c r="M781" s="32">
        <f>[1]!thsiFinD("ths_int_chg_ratio_index",M$1,$A$4,$A781,101)/100</f>
        <v>0.16545498627890001</v>
      </c>
      <c r="N781" s="32">
        <f>[1]!thsiFinD("ths_int_chg_ratio_index",N$1,$A$4,$A781,101)/100</f>
        <v>4.1364398219496997E-3</v>
      </c>
      <c r="O781" s="33">
        <f t="shared" si="197"/>
        <v>1.4575770262634751</v>
      </c>
      <c r="P781" s="33">
        <f t="shared" si="198"/>
        <v>1.2433254952113701</v>
      </c>
      <c r="Q781" s="33">
        <f t="shared" si="199"/>
        <v>1.67182855731558</v>
      </c>
      <c r="R781" s="33">
        <f t="shared" si="200"/>
        <v>1.1654549862789001</v>
      </c>
      <c r="S781" s="33">
        <f t="shared" si="201"/>
        <v>1.0041364398219497</v>
      </c>
      <c r="T781" s="32">
        <f t="shared" si="209"/>
        <v>8.752653609914729E-3</v>
      </c>
      <c r="U781" s="32">
        <f t="shared" si="210"/>
        <v>6.2891570792560358E-3</v>
      </c>
      <c r="V781" s="32">
        <f t="shared" si="211"/>
        <v>1.0592571165204623E-2</v>
      </c>
      <c r="W781" s="32">
        <f t="shared" si="212"/>
        <v>9.5455348808239915E-3</v>
      </c>
      <c r="X781" s="32">
        <f t="shared" si="212"/>
        <v>1.1272070701583425E-2</v>
      </c>
      <c r="Y781" s="34">
        <f>MAX(O$4:O781)</f>
        <v>1.9141735637114377</v>
      </c>
      <c r="Z781" s="34">
        <f>MAX(P$4:P781)</f>
        <v>1.8284662292802096</v>
      </c>
      <c r="AA781" s="34">
        <f>MAX(Q$4:Q781)</f>
        <v>2.0782292813837224</v>
      </c>
      <c r="AB781" s="34">
        <f>MAX(R$4:R781)</f>
        <v>1.9075656212819299</v>
      </c>
      <c r="AC781" s="34">
        <f>MAX(S$4:S781)</f>
        <v>1.35899867745307</v>
      </c>
      <c r="AD781" s="35">
        <f t="shared" si="205"/>
        <v>-0.23853455407808288</v>
      </c>
      <c r="AE781" s="35">
        <f t="shared" si="206"/>
        <v>-0.32001724981225643</v>
      </c>
      <c r="AF781" s="35">
        <f t="shared" si="207"/>
        <v>-0.19555143780745576</v>
      </c>
      <c r="AG781" s="35">
        <f t="shared" si="208"/>
        <v>-0.38903544220109898</v>
      </c>
      <c r="AH781" s="35">
        <f t="shared" si="208"/>
        <v>-0.26112037010674338</v>
      </c>
    </row>
    <row r="782" spans="1:34">
      <c r="A782" s="28">
        <v>45007</v>
      </c>
      <c r="B782" s="12">
        <f>[1]!thsiFinD("ths_int_chg_ratio_index",B$1,$A$4,$A782,101)</f>
        <v>-10.713611590577999</v>
      </c>
      <c r="C782" s="12">
        <f>[1]!thsiFinD("ths_int_chg_ratio_index",C$1,$A$4,$A782,101)</f>
        <v>61.559239069192003</v>
      </c>
      <c r="D782" s="12">
        <f>[1]!thsiFinD("ths_int_chg_ratio_index",D$1,$A$4,$A782,101)</f>
        <v>1.4048907772440999</v>
      </c>
      <c r="E782" s="12">
        <f>[1]!thsiFinD("ths_int_chg_ratio_index",E$1,$A$4,$A782,101)</f>
        <v>48.873310209270997</v>
      </c>
      <c r="F782" s="12">
        <f>[1]!thsiFinD("ths_adjustment_nvg_ratio_fund",F$1,$A$4,$A782,101)</f>
        <v>74.278698588091004</v>
      </c>
      <c r="G782" s="12">
        <f>[1]!thsiFinD("ths_adjustment_nvg_ratio_fund",G$1,$A$4,$A782,101)</f>
        <v>44.948921679908999</v>
      </c>
      <c r="H782" s="12">
        <f>[1]!thsiFinD("ths_adjustment_nvg_ratio_fund",H$1,$A$4,$A782,101)</f>
        <v>55.846153846154003</v>
      </c>
      <c r="I782" s="12">
        <f>[1]!thsiFinD("ths_adjustment_nvg_ratio_fund",I$1,$A$4,$A782,101)</f>
        <v>105.21484375</v>
      </c>
      <c r="J782" s="32">
        <f t="shared" si="202"/>
        <v>0.47676555791160391</v>
      </c>
      <c r="K782" s="45">
        <f t="shared" si="203"/>
        <v>0.25280957116282271</v>
      </c>
      <c r="L782" s="45">
        <f t="shared" si="204"/>
        <v>0.70072154466038516</v>
      </c>
      <c r="M782" s="32">
        <f>[1]!thsiFinD("ths_int_chg_ratio_index",M$1,$A$4,$A782,101)/100</f>
        <v>0.16913069704373002</v>
      </c>
      <c r="N782" s="32">
        <f>[1]!thsiFinD("ths_int_chg_ratio_index",N$1,$A$4,$A782,101)/100</f>
        <v>8.7894567147269991E-3</v>
      </c>
      <c r="O782" s="33">
        <f t="shared" si="197"/>
        <v>1.4767655579116039</v>
      </c>
      <c r="P782" s="33">
        <f t="shared" si="198"/>
        <v>1.2528095711628227</v>
      </c>
      <c r="Q782" s="33">
        <f t="shared" si="199"/>
        <v>1.7007215446603852</v>
      </c>
      <c r="R782" s="33">
        <f t="shared" si="200"/>
        <v>1.1691306970437301</v>
      </c>
      <c r="S782" s="33">
        <f t="shared" si="201"/>
        <v>1.0087894567147271</v>
      </c>
      <c r="T782" s="32">
        <f t="shared" si="209"/>
        <v>1.3164677613860976E-2</v>
      </c>
      <c r="U782" s="32">
        <f t="shared" si="210"/>
        <v>7.6279912122609872E-3</v>
      </c>
      <c r="V782" s="32">
        <f t="shared" si="211"/>
        <v>1.7282266903729582E-2</v>
      </c>
      <c r="W782" s="32">
        <f t="shared" si="212"/>
        <v>3.1538847987306884E-3</v>
      </c>
      <c r="X782" s="32">
        <f t="shared" si="212"/>
        <v>4.6338492541935228E-3</v>
      </c>
      <c r="Y782" s="34">
        <f>MAX(O$4:O782)</f>
        <v>1.9141735637114377</v>
      </c>
      <c r="Z782" s="34">
        <f>MAX(P$4:P782)</f>
        <v>1.8284662292802096</v>
      </c>
      <c r="AA782" s="34">
        <f>MAX(Q$4:Q782)</f>
        <v>2.0782292813837224</v>
      </c>
      <c r="AB782" s="34">
        <f>MAX(R$4:R782)</f>
        <v>1.9075656212819299</v>
      </c>
      <c r="AC782" s="34">
        <f>MAX(S$4:S782)</f>
        <v>1.35899867745307</v>
      </c>
      <c r="AD782" s="35">
        <f t="shared" si="205"/>
        <v>-0.228510106968426</v>
      </c>
      <c r="AE782" s="35">
        <f t="shared" si="206"/>
        <v>-0.31483034736933524</v>
      </c>
      <c r="AF782" s="35">
        <f t="shared" si="207"/>
        <v>-0.18164874304532264</v>
      </c>
      <c r="AG782" s="35">
        <f t="shared" si="208"/>
        <v>-0.38710853036969384</v>
      </c>
      <c r="AH782" s="35">
        <f t="shared" si="208"/>
        <v>-0.25769651328482368</v>
      </c>
    </row>
    <row r="783" spans="1:34">
      <c r="A783" s="28">
        <v>45008</v>
      </c>
      <c r="B783" s="12">
        <f>[1]!thsiFinD("ths_int_chg_ratio_index",B$1,$A$4,$A783,101)</f>
        <v>-7.4949467689234996</v>
      </c>
      <c r="C783" s="12">
        <f>[1]!thsiFinD("ths_int_chg_ratio_index",C$1,$A$4,$A783,101)</f>
        <v>65.868115313927007</v>
      </c>
      <c r="D783" s="12">
        <f>[1]!thsiFinD("ths_int_chg_ratio_index",D$1,$A$4,$A783,101)</f>
        <v>3.8505049506561999</v>
      </c>
      <c r="E783" s="12">
        <f>[1]!thsiFinD("ths_int_chg_ratio_index",E$1,$A$4,$A783,101)</f>
        <v>49.822464551134999</v>
      </c>
      <c r="F783" s="12">
        <f>[1]!thsiFinD("ths_adjustment_nvg_ratio_fund",F$1,$A$4,$A783,101)</f>
        <v>76.795580110496999</v>
      </c>
      <c r="G783" s="12">
        <f>[1]!thsiFinD("ths_adjustment_nvg_ratio_fund",G$1,$A$4,$A783,101)</f>
        <v>47.673098751418998</v>
      </c>
      <c r="H783" s="12">
        <f>[1]!thsiFinD("ths_adjustment_nvg_ratio_fund",H$1,$A$4,$A783,101)</f>
        <v>55.307692307692001</v>
      </c>
      <c r="I783" s="12">
        <f>[1]!thsiFinD("ths_adjustment_nvg_ratio_fund",I$1,$A$4,$A783,101)</f>
        <v>115.9375</v>
      </c>
      <c r="J783" s="32">
        <f t="shared" si="202"/>
        <v>0.50970001152050348</v>
      </c>
      <c r="K783" s="45">
        <f t="shared" si="203"/>
        <v>0.28011534511698677</v>
      </c>
      <c r="L783" s="45">
        <f t="shared" si="204"/>
        <v>0.73928467792402008</v>
      </c>
      <c r="M783" s="32">
        <f>[1]!thsiFinD("ths_int_chg_ratio_index",M$1,$A$4,$A783,101)/100</f>
        <v>0.18431981557899998</v>
      </c>
      <c r="N783" s="32">
        <f>[1]!thsiFinD("ths_int_chg_ratio_index",N$1,$A$4,$A783,101)/100</f>
        <v>1.7693357741057E-2</v>
      </c>
      <c r="O783" s="33">
        <f t="shared" si="197"/>
        <v>1.5097000115205035</v>
      </c>
      <c r="P783" s="33">
        <f t="shared" si="198"/>
        <v>1.2801153451169869</v>
      </c>
      <c r="Q783" s="33">
        <f t="shared" si="199"/>
        <v>1.7392846779240201</v>
      </c>
      <c r="R783" s="33">
        <f t="shared" si="200"/>
        <v>1.184319815579</v>
      </c>
      <c r="S783" s="33">
        <f t="shared" si="201"/>
        <v>1.017693357741057</v>
      </c>
      <c r="T783" s="32">
        <f t="shared" si="209"/>
        <v>2.2301748190467263E-2</v>
      </c>
      <c r="U783" s="32">
        <f t="shared" si="210"/>
        <v>2.1795630064367799E-2</v>
      </c>
      <c r="V783" s="32">
        <f t="shared" si="211"/>
        <v>2.2674572086599509E-2</v>
      </c>
      <c r="W783" s="32">
        <f t="shared" si="212"/>
        <v>1.299180542746603E-2</v>
      </c>
      <c r="X783" s="32">
        <f t="shared" si="212"/>
        <v>8.8263224472298063E-3</v>
      </c>
      <c r="Y783" s="34">
        <f>MAX(O$4:O783)</f>
        <v>1.9141735637114377</v>
      </c>
      <c r="Z783" s="34">
        <f>MAX(P$4:P783)</f>
        <v>1.8284662292802096</v>
      </c>
      <c r="AA783" s="34">
        <f>MAX(Q$4:Q783)</f>
        <v>2.0782292813837224</v>
      </c>
      <c r="AB783" s="34">
        <f>MAX(R$4:R783)</f>
        <v>1.9075656212819299</v>
      </c>
      <c r="AC783" s="34">
        <f>MAX(S$4:S783)</f>
        <v>1.35899867745307</v>
      </c>
      <c r="AD783" s="35">
        <f t="shared" si="205"/>
        <v>-0.2113045336425452</v>
      </c>
      <c r="AE783" s="35">
        <f t="shared" si="206"/>
        <v>-0.29989664308926589</v>
      </c>
      <c r="AF783" s="35">
        <f t="shared" si="207"/>
        <v>-0.16309297847734439</v>
      </c>
      <c r="AG783" s="35">
        <f t="shared" si="208"/>
        <v>-0.37914596364810316</v>
      </c>
      <c r="AH783" s="35">
        <f t="shared" si="208"/>
        <v>-0.25114470335737271</v>
      </c>
    </row>
    <row r="784" spans="1:34">
      <c r="A784" s="28">
        <v>45009</v>
      </c>
      <c r="B784" s="12">
        <f>[1]!thsiFinD("ths_int_chg_ratio_index",B$1,$A$4,$A784,101)</f>
        <v>-7.3827520982622001</v>
      </c>
      <c r="C784" s="12">
        <f>[1]!thsiFinD("ths_int_chg_ratio_index",C$1,$A$4,$A784,101)</f>
        <v>63.377110966183999</v>
      </c>
      <c r="D784" s="12">
        <f>[1]!thsiFinD("ths_int_chg_ratio_index",D$1,$A$4,$A784,101)</f>
        <v>4.0464992761763003</v>
      </c>
      <c r="E784" s="12">
        <f>[1]!thsiFinD("ths_int_chg_ratio_index",E$1,$A$4,$A784,101)</f>
        <v>50.088741702381</v>
      </c>
      <c r="F784" s="12">
        <f>[1]!thsiFinD("ths_adjustment_nvg_ratio_fund",F$1,$A$4,$A784,101)</f>
        <v>79.803560466543999</v>
      </c>
      <c r="G784" s="12">
        <f>[1]!thsiFinD("ths_adjustment_nvg_ratio_fund",G$1,$A$4,$A784,101)</f>
        <v>48.297389330305997</v>
      </c>
      <c r="H784" s="12">
        <f>[1]!thsiFinD("ths_adjustment_nvg_ratio_fund",H$1,$A$4,$A784,101)</f>
        <v>55.384615384615003</v>
      </c>
      <c r="I784" s="12">
        <f>[1]!thsiFinD("ths_adjustment_nvg_ratio_fund",I$1,$A$4,$A784,101)</f>
        <v>119.53125</v>
      </c>
      <c r="J784" s="32">
        <f t="shared" si="202"/>
        <v>0.51643301878493009</v>
      </c>
      <c r="K784" s="45">
        <f t="shared" si="203"/>
        <v>0.27532399961619775</v>
      </c>
      <c r="L784" s="45">
        <f t="shared" si="204"/>
        <v>0.75754203795366248</v>
      </c>
      <c r="M784" s="32">
        <f>[1]!thsiFinD("ths_int_chg_ratio_index",M$1,$A$4,$A784,101)/100</f>
        <v>0.18164666914986</v>
      </c>
      <c r="N784" s="32">
        <f>[1]!thsiFinD("ths_int_chg_ratio_index",N$1,$A$4,$A784,101)/100</f>
        <v>1.5629652035168001E-2</v>
      </c>
      <c r="O784" s="33">
        <f t="shared" si="197"/>
        <v>1.5164330187849302</v>
      </c>
      <c r="P784" s="33">
        <f t="shared" si="198"/>
        <v>1.2753239996161978</v>
      </c>
      <c r="Q784" s="33">
        <f t="shared" si="199"/>
        <v>1.7575420379536624</v>
      </c>
      <c r="R784" s="33">
        <f t="shared" si="200"/>
        <v>1.1816466691498599</v>
      </c>
      <c r="S784" s="33">
        <f t="shared" si="201"/>
        <v>1.015629652035168</v>
      </c>
      <c r="T784" s="32">
        <f t="shared" si="209"/>
        <v>4.459831233389E-3</v>
      </c>
      <c r="U784" s="32">
        <f t="shared" si="210"/>
        <v>-3.7429013870240446E-3</v>
      </c>
      <c r="V784" s="32">
        <f t="shared" si="211"/>
        <v>1.0497051035621041E-2</v>
      </c>
      <c r="W784" s="32">
        <f t="shared" si="212"/>
        <v>-2.2571153450077208E-3</v>
      </c>
      <c r="X784" s="32">
        <f t="shared" si="212"/>
        <v>-2.0278266436460912E-3</v>
      </c>
      <c r="Y784" s="34">
        <f>MAX(O$4:O784)</f>
        <v>1.9141735637114377</v>
      </c>
      <c r="Z784" s="34">
        <f>MAX(P$4:P784)</f>
        <v>1.8284662292802096</v>
      </c>
      <c r="AA784" s="34">
        <f>MAX(Q$4:Q784)</f>
        <v>2.0782292813837224</v>
      </c>
      <c r="AB784" s="34">
        <f>MAX(R$4:R784)</f>
        <v>1.9075656212819299</v>
      </c>
      <c r="AC784" s="34">
        <f>MAX(S$4:S784)</f>
        <v>1.35899867745307</v>
      </c>
      <c r="AD784" s="35">
        <f t="shared" si="205"/>
        <v>-0.20778708496805198</v>
      </c>
      <c r="AE784" s="35">
        <f t="shared" si="206"/>
        <v>-0.30251706091490715</v>
      </c>
      <c r="AF784" s="35">
        <f t="shared" si="207"/>
        <v>-0.15430792276035143</v>
      </c>
      <c r="AG784" s="35">
        <f t="shared" si="208"/>
        <v>-0.38054730282056293</v>
      </c>
      <c r="AH784" s="35">
        <f t="shared" si="208"/>
        <v>-0.25266325208014007</v>
      </c>
    </row>
    <row r="785" spans="1:34">
      <c r="A785" s="28">
        <v>45012</v>
      </c>
      <c r="B785" s="12">
        <f>[1]!thsiFinD("ths_int_chg_ratio_index",B$1,$A$4,$A785,101)</f>
        <v>-7.2792839557448001</v>
      </c>
      <c r="C785" s="12">
        <f>[1]!thsiFinD("ths_int_chg_ratio_index",C$1,$A$4,$A785,101)</f>
        <v>61.923071769499998</v>
      </c>
      <c r="D785" s="12">
        <f>[1]!thsiFinD("ths_int_chg_ratio_index",D$1,$A$4,$A785,101)</f>
        <v>3.7033277847699</v>
      </c>
      <c r="E785" s="12">
        <f>[1]!thsiFinD("ths_int_chg_ratio_index",E$1,$A$4,$A785,101)</f>
        <v>51.549066725614999</v>
      </c>
      <c r="F785" s="12">
        <f>[1]!thsiFinD("ths_adjustment_nvg_ratio_fund",F$1,$A$4,$A785,101)</f>
        <v>80.171884591774003</v>
      </c>
      <c r="G785" s="12">
        <f>[1]!thsiFinD("ths_adjustment_nvg_ratio_fund",G$1,$A$4,$A785,101)</f>
        <v>48.864926220203998</v>
      </c>
      <c r="H785" s="12">
        <f>[1]!thsiFinD("ths_adjustment_nvg_ratio_fund",H$1,$A$4,$A785,101)</f>
        <v>56.307692307692001</v>
      </c>
      <c r="I785" s="12">
        <f>[1]!thsiFinD("ths_adjustment_nvg_ratio_fund",I$1,$A$4,$A785,101)</f>
        <v>120.009765625</v>
      </c>
      <c r="J785" s="32">
        <f t="shared" si="202"/>
        <v>0.51906306383601253</v>
      </c>
      <c r="K785" s="45">
        <f t="shared" si="203"/>
        <v>0.27474045581035023</v>
      </c>
      <c r="L785" s="45">
        <f t="shared" si="204"/>
        <v>0.76338567186167494</v>
      </c>
      <c r="M785" s="32">
        <f>[1]!thsiFinD("ths_int_chg_ratio_index",M$1,$A$4,$A785,101)/100</f>
        <v>0.18255753135519001</v>
      </c>
      <c r="N785" s="32">
        <f>[1]!thsiFinD("ths_int_chg_ratio_index",N$1,$A$4,$A785,101)/100</f>
        <v>1.2976128584091999E-2</v>
      </c>
      <c r="O785" s="33">
        <f t="shared" si="197"/>
        <v>1.5190630638360125</v>
      </c>
      <c r="P785" s="33">
        <f t="shared" si="198"/>
        <v>1.2747404558103503</v>
      </c>
      <c r="Q785" s="33">
        <f t="shared" si="199"/>
        <v>1.7633856718616749</v>
      </c>
      <c r="R785" s="33">
        <f t="shared" si="200"/>
        <v>1.1825575313551899</v>
      </c>
      <c r="S785" s="33">
        <f t="shared" si="201"/>
        <v>1.0129761285840919</v>
      </c>
      <c r="T785" s="32">
        <f t="shared" si="209"/>
        <v>1.7343628228232433E-3</v>
      </c>
      <c r="U785" s="32">
        <f t="shared" si="210"/>
        <v>-4.575651411116155E-4</v>
      </c>
      <c r="V785" s="32">
        <f t="shared" si="211"/>
        <v>3.3248899780606855E-3</v>
      </c>
      <c r="W785" s="32">
        <f t="shared" si="212"/>
        <v>7.7084142756933538E-4</v>
      </c>
      <c r="X785" s="32">
        <f t="shared" si="212"/>
        <v>-2.6126880460399793E-3</v>
      </c>
      <c r="Y785" s="34">
        <f>MAX(O$4:O785)</f>
        <v>1.9141735637114377</v>
      </c>
      <c r="Z785" s="34">
        <f>MAX(P$4:P785)</f>
        <v>1.8284662292802096</v>
      </c>
      <c r="AA785" s="34">
        <f>MAX(Q$4:Q785)</f>
        <v>2.0782292813837224</v>
      </c>
      <c r="AB785" s="34">
        <f>MAX(R$4:R785)</f>
        <v>1.9075656212819299</v>
      </c>
      <c r="AC785" s="34">
        <f>MAX(S$4:S785)</f>
        <v>1.35899867745307</v>
      </c>
      <c r="AD785" s="35">
        <f t="shared" si="205"/>
        <v>-0.20641310034046012</v>
      </c>
      <c r="AE785" s="35">
        <f t="shared" si="206"/>
        <v>-0.30283620479435258</v>
      </c>
      <c r="AF785" s="35">
        <f t="shared" si="207"/>
        <v>-0.15149608964821193</v>
      </c>
      <c r="AG785" s="35">
        <f t="shared" si="208"/>
        <v>-0.38006980301915749</v>
      </c>
      <c r="AH785" s="35">
        <f t="shared" si="208"/>
        <v>-0.25461580986779675</v>
      </c>
    </row>
    <row r="786" spans="1:34">
      <c r="A786" s="28">
        <v>45013</v>
      </c>
      <c r="B786" s="12">
        <f>[1]!thsiFinD("ths_int_chg_ratio_index",B$1,$A$4,$A786,101)</f>
        <v>-10.013828483716001</v>
      </c>
      <c r="C786" s="12">
        <f>[1]!thsiFinD("ths_int_chg_ratio_index",C$1,$A$4,$A786,101)</f>
        <v>58.018915856136999</v>
      </c>
      <c r="D786" s="12">
        <f>[1]!thsiFinD("ths_int_chg_ratio_index",D$1,$A$4,$A786,101)</f>
        <v>1.8536203052710001</v>
      </c>
      <c r="E786" s="12">
        <f>[1]!thsiFinD("ths_int_chg_ratio_index",E$1,$A$4,$A786,101)</f>
        <v>49.755561855783</v>
      </c>
      <c r="F786" s="12">
        <f>[1]!thsiFinD("ths_adjustment_nvg_ratio_fund",F$1,$A$4,$A786,101)</f>
        <v>77.777777777777999</v>
      </c>
      <c r="G786" s="12">
        <f>[1]!thsiFinD("ths_adjustment_nvg_ratio_fund",G$1,$A$4,$A786,101)</f>
        <v>46.027241770715001</v>
      </c>
      <c r="H786" s="12">
        <f>[1]!thsiFinD("ths_adjustment_nvg_ratio_fund",H$1,$A$4,$A786,101)</f>
        <v>56.769230769231001</v>
      </c>
      <c r="I786" s="12">
        <f>[1]!thsiFinD("ths_adjustment_nvg_ratio_fund",I$1,$A$4,$A786,101)</f>
        <v>114.0234375</v>
      </c>
      <c r="J786" s="32">
        <f t="shared" si="202"/>
        <v>0.49276494668899878</v>
      </c>
      <c r="K786" s="45">
        <f t="shared" si="203"/>
        <v>0.24903567383368752</v>
      </c>
      <c r="L786" s="45">
        <f t="shared" si="204"/>
        <v>0.73649421954431005</v>
      </c>
      <c r="M786" s="32">
        <f>[1]!thsiFinD("ths_int_chg_ratio_index",M$1,$A$4,$A786,101)/100</f>
        <v>0.16308275579566001</v>
      </c>
      <c r="N786" s="32">
        <f>[1]!thsiFinD("ths_int_chg_ratio_index",N$1,$A$4,$A786,101)/100</f>
        <v>9.2300984071374999E-3</v>
      </c>
      <c r="O786" s="33">
        <f t="shared" si="197"/>
        <v>1.4927649466889987</v>
      </c>
      <c r="P786" s="33">
        <f t="shared" si="198"/>
        <v>1.2490356738336876</v>
      </c>
      <c r="Q786" s="33">
        <f t="shared" si="199"/>
        <v>1.73649421954431</v>
      </c>
      <c r="R786" s="33">
        <f t="shared" si="200"/>
        <v>1.16308275579566</v>
      </c>
      <c r="S786" s="33">
        <f t="shared" si="201"/>
        <v>1.0092300984071374</v>
      </c>
      <c r="T786" s="32">
        <f t="shared" si="209"/>
        <v>-1.7312064109178293E-2</v>
      </c>
      <c r="U786" s="32">
        <f t="shared" si="210"/>
        <v>-2.0164718127128278E-2</v>
      </c>
      <c r="V786" s="32">
        <f t="shared" si="211"/>
        <v>-1.5249898389485317E-2</v>
      </c>
      <c r="W786" s="32">
        <f t="shared" si="212"/>
        <v>-1.6468353583788953E-2</v>
      </c>
      <c r="X786" s="32">
        <f t="shared" si="212"/>
        <v>-3.6980438840060748E-3</v>
      </c>
      <c r="Y786" s="34">
        <f>MAX(O$4:O786)</f>
        <v>1.9141735637114377</v>
      </c>
      <c r="Z786" s="34">
        <f>MAX(P$4:P786)</f>
        <v>1.8284662292802096</v>
      </c>
      <c r="AA786" s="34">
        <f>MAX(Q$4:Q786)</f>
        <v>2.0782292813837224</v>
      </c>
      <c r="AB786" s="34">
        <f>MAX(R$4:R786)</f>
        <v>1.9075656212819299</v>
      </c>
      <c r="AC786" s="34">
        <f>MAX(S$4:S786)</f>
        <v>1.35899867745307</v>
      </c>
      <c r="AD786" s="35">
        <f t="shared" si="205"/>
        <v>-0.22015172762357005</v>
      </c>
      <c r="AE786" s="35">
        <f t="shared" si="206"/>
        <v>-0.31689431621311348</v>
      </c>
      <c r="AF786" s="35">
        <f t="shared" si="207"/>
        <v>-0.16443568806415765</v>
      </c>
      <c r="AG786" s="35">
        <f t="shared" si="208"/>
        <v>-0.39027903270030606</v>
      </c>
      <c r="AH786" s="35">
        <f t="shared" si="208"/>
        <v>-0.25737227331334989</v>
      </c>
    </row>
    <row r="787" spans="1:34">
      <c r="A787" s="28">
        <v>45014</v>
      </c>
      <c r="B787" s="12">
        <f>[1]!thsiFinD("ths_int_chg_ratio_index",B$1,$A$4,$A787,101)</f>
        <v>-9.6190184927716</v>
      </c>
      <c r="C787" s="12">
        <f>[1]!thsiFinD("ths_int_chg_ratio_index",C$1,$A$4,$A787,101)</f>
        <v>64.772733612932001</v>
      </c>
      <c r="D787" s="12">
        <f>[1]!thsiFinD("ths_int_chg_ratio_index",D$1,$A$4,$A787,101)</f>
        <v>4.1592455365837004</v>
      </c>
      <c r="E787" s="12">
        <f>[1]!thsiFinD("ths_int_chg_ratio_index",E$1,$A$4,$A787,101)</f>
        <v>50.081852364149</v>
      </c>
      <c r="F787" s="12">
        <f>[1]!thsiFinD("ths_adjustment_nvg_ratio_fund",F$1,$A$4,$A787,101)</f>
        <v>79.803560466543999</v>
      </c>
      <c r="G787" s="12">
        <f>[1]!thsiFinD("ths_adjustment_nvg_ratio_fund",G$1,$A$4,$A787,101)</f>
        <v>46.651532349603002</v>
      </c>
      <c r="H787" s="12">
        <f>[1]!thsiFinD("ths_adjustment_nvg_ratio_fund",H$1,$A$4,$A787,101)</f>
        <v>57.307692307692001</v>
      </c>
      <c r="I787" s="12">
        <f>[1]!thsiFinD("ths_adjustment_nvg_ratio_fund",I$1,$A$4,$A787,101)</f>
        <v>120.361328125</v>
      </c>
      <c r="J787" s="32">
        <f t="shared" si="202"/>
        <v>0.51689865783716504</v>
      </c>
      <c r="K787" s="45">
        <f t="shared" si="203"/>
        <v>0.27348703255223272</v>
      </c>
      <c r="L787" s="45">
        <f t="shared" si="204"/>
        <v>0.76031028312209736</v>
      </c>
      <c r="M787" s="32">
        <f>[1]!thsiFinD("ths_int_chg_ratio_index",M$1,$A$4,$A787,101)/100</f>
        <v>0.17770621492124999</v>
      </c>
      <c r="N787" s="32">
        <f>[1]!thsiFinD("ths_int_chg_ratio_index",N$1,$A$4,$A787,101)/100</f>
        <v>9.6535815138881001E-3</v>
      </c>
      <c r="O787" s="33">
        <f t="shared" si="197"/>
        <v>1.516898657837165</v>
      </c>
      <c r="P787" s="33">
        <f t="shared" si="198"/>
        <v>1.2734870325522327</v>
      </c>
      <c r="Q787" s="33">
        <f t="shared" si="199"/>
        <v>1.7603102831220974</v>
      </c>
      <c r="R787" s="33">
        <f t="shared" si="200"/>
        <v>1.17770621492125</v>
      </c>
      <c r="S787" s="33">
        <f t="shared" si="201"/>
        <v>1.0096535815138881</v>
      </c>
      <c r="T787" s="32">
        <f t="shared" si="209"/>
        <v>1.6167120752463848E-2</v>
      </c>
      <c r="U787" s="32">
        <f t="shared" si="210"/>
        <v>1.9576189240052777E-2</v>
      </c>
      <c r="V787" s="32">
        <f t="shared" si="211"/>
        <v>1.3715026119716756E-2</v>
      </c>
      <c r="W787" s="32">
        <f t="shared" si="212"/>
        <v>1.25730168835545E-2</v>
      </c>
      <c r="X787" s="32">
        <f t="shared" si="212"/>
        <v>4.1961006456214811E-4</v>
      </c>
      <c r="Y787" s="34">
        <f>MAX(O$4:O787)</f>
        <v>1.9141735637114377</v>
      </c>
      <c r="Z787" s="34">
        <f>MAX(P$4:P787)</f>
        <v>1.8284662292802096</v>
      </c>
      <c r="AA787" s="34">
        <f>MAX(Q$4:Q787)</f>
        <v>2.0782292813837224</v>
      </c>
      <c r="AB787" s="34">
        <f>MAX(R$4:R787)</f>
        <v>1.9075656212819299</v>
      </c>
      <c r="AC787" s="34">
        <f>MAX(S$4:S787)</f>
        <v>1.35899867745307</v>
      </c>
      <c r="AD787" s="35">
        <f t="shared" si="205"/>
        <v>-0.20754382643545999</v>
      </c>
      <c r="AE787" s="35">
        <f t="shared" si="206"/>
        <v>-0.30352171007634576</v>
      </c>
      <c r="AF787" s="35">
        <f t="shared" si="207"/>
        <v>-0.15297590170125452</v>
      </c>
      <c r="AG787" s="35">
        <f t="shared" si="208"/>
        <v>-0.38261300068418969</v>
      </c>
      <c r="AH787" s="35">
        <f t="shared" si="208"/>
        <v>-0.25706065924500932</v>
      </c>
    </row>
    <row r="788" spans="1:34">
      <c r="A788" s="28">
        <v>45015</v>
      </c>
      <c r="B788" s="12">
        <f>[1]!thsiFinD("ths_int_chg_ratio_index",B$1,$A$4,$A788,101)</f>
        <v>-11.286686171147</v>
      </c>
      <c r="C788" s="12">
        <f>[1]!thsiFinD("ths_int_chg_ratio_index",C$1,$A$4,$A788,101)</f>
        <v>65.513099791607999</v>
      </c>
      <c r="D788" s="12">
        <f>[1]!thsiFinD("ths_int_chg_ratio_index",D$1,$A$4,$A788,101)</f>
        <v>4.5077714211520998</v>
      </c>
      <c r="E788" s="12">
        <f>[1]!thsiFinD("ths_int_chg_ratio_index",E$1,$A$4,$A788,101)</f>
        <v>50.875967320987002</v>
      </c>
      <c r="F788" s="12">
        <f>[1]!thsiFinD("ths_adjustment_nvg_ratio_fund",F$1,$A$4,$A788,101)</f>
        <v>78.698588090852994</v>
      </c>
      <c r="G788" s="12">
        <f>[1]!thsiFinD("ths_adjustment_nvg_ratio_fund",G$1,$A$4,$A788,101)</f>
        <v>45.970488081725001</v>
      </c>
      <c r="H788" s="12">
        <f>[1]!thsiFinD("ths_adjustment_nvg_ratio_fund",H$1,$A$4,$A788,101)</f>
        <v>57.230769230768999</v>
      </c>
      <c r="I788" s="12">
        <f>[1]!thsiFinD("ths_adjustment_nvg_ratio_fund",I$1,$A$4,$A788,101)</f>
        <v>120.72265625</v>
      </c>
      <c r="J788" s="32">
        <f t="shared" si="202"/>
        <v>0.51529081751993389</v>
      </c>
      <c r="K788" s="45">
        <f t="shared" si="203"/>
        <v>0.27402538090650025</v>
      </c>
      <c r="L788" s="45">
        <f t="shared" si="204"/>
        <v>0.75655625413336747</v>
      </c>
      <c r="M788" s="32">
        <f>[1]!thsiFinD("ths_int_chg_ratio_index",M$1,$A$4,$A788,101)/100</f>
        <v>0.18217390751772</v>
      </c>
      <c r="N788" s="32">
        <f>[1]!thsiFinD("ths_int_chg_ratio_index",N$1,$A$4,$A788,101)/100</f>
        <v>1.6766748052103E-2</v>
      </c>
      <c r="O788" s="33">
        <f t="shared" si="197"/>
        <v>1.5152908175199338</v>
      </c>
      <c r="P788" s="33">
        <f t="shared" si="198"/>
        <v>1.2740253809065003</v>
      </c>
      <c r="Q788" s="33">
        <f t="shared" si="199"/>
        <v>1.7565562541333675</v>
      </c>
      <c r="R788" s="33">
        <f t="shared" si="200"/>
        <v>1.18217390751772</v>
      </c>
      <c r="S788" s="33">
        <f t="shared" si="201"/>
        <v>1.016766748052103</v>
      </c>
      <c r="T788" s="32">
        <f t="shared" si="209"/>
        <v>-1.0599523632803809E-3</v>
      </c>
      <c r="U788" s="32">
        <f t="shared" si="210"/>
        <v>4.2273563884553944E-4</v>
      </c>
      <c r="V788" s="32">
        <f t="shared" si="211"/>
        <v>-2.1325950457278253E-3</v>
      </c>
      <c r="W788" s="32">
        <f t="shared" si="212"/>
        <v>3.7935544025031742E-3</v>
      </c>
      <c r="X788" s="32">
        <f t="shared" si="212"/>
        <v>7.0451555547887956E-3</v>
      </c>
      <c r="Y788" s="34">
        <f>MAX(O$4:O788)</f>
        <v>1.9141735637114377</v>
      </c>
      <c r="Z788" s="34">
        <f>MAX(P$4:P788)</f>
        <v>1.8284662292802096</v>
      </c>
      <c r="AA788" s="34">
        <f>MAX(Q$4:Q788)</f>
        <v>2.0782292813837224</v>
      </c>
      <c r="AB788" s="34">
        <f>MAX(R$4:R788)</f>
        <v>1.9075656212819299</v>
      </c>
      <c r="AC788" s="34">
        <f>MAX(S$4:S788)</f>
        <v>1.35899867745307</v>
      </c>
      <c r="AD788" s="35">
        <f t="shared" si="205"/>
        <v>-0.20838379222942582</v>
      </c>
      <c r="AE788" s="35">
        <f t="shared" si="206"/>
        <v>-0.30322728388151277</v>
      </c>
      <c r="AF788" s="35">
        <f t="shared" si="207"/>
        <v>-0.15478226109689841</v>
      </c>
      <c r="AG788" s="35">
        <f t="shared" si="208"/>
        <v>-0.38027090951488696</v>
      </c>
      <c r="AH788" s="35">
        <f t="shared" si="208"/>
        <v>-0.2518265360216182</v>
      </c>
    </row>
    <row r="789" spans="1:34">
      <c r="A789" s="28">
        <v>45016</v>
      </c>
      <c r="B789" s="12">
        <f>[1]!thsiFinD("ths_int_chg_ratio_index",B$1,$A$4,$A789,101)</f>
        <v>-9.5293720448303993</v>
      </c>
      <c r="C789" s="12">
        <f>[1]!thsiFinD("ths_int_chg_ratio_index",C$1,$A$4,$A789,101)</f>
        <v>67.026051971268004</v>
      </c>
      <c r="D789" s="12">
        <f>[1]!thsiFinD("ths_int_chg_ratio_index",D$1,$A$4,$A789,101)</f>
        <v>6.0621537173708004</v>
      </c>
      <c r="E789" s="12">
        <f>[1]!thsiFinD("ths_int_chg_ratio_index",E$1,$A$4,$A789,101)</f>
        <v>51.298877707936001</v>
      </c>
      <c r="F789" s="12">
        <f>[1]!thsiFinD("ths_adjustment_nvg_ratio_fund",F$1,$A$4,$A789,101)</f>
        <v>84.162062615100993</v>
      </c>
      <c r="G789" s="12">
        <f>[1]!thsiFinD("ths_adjustment_nvg_ratio_fund",G$1,$A$4,$A789,101)</f>
        <v>50.11350737798</v>
      </c>
      <c r="H789" s="12">
        <f>[1]!thsiFinD("ths_adjustment_nvg_ratio_fund",H$1,$A$4,$A789,101)</f>
        <v>60.153846153845997</v>
      </c>
      <c r="I789" s="12">
        <f>[1]!thsiFinD("ths_adjustment_nvg_ratio_fund",I$1,$A$4,$A789,101)</f>
        <v>127.94921875</v>
      </c>
      <c r="J789" s="32">
        <f t="shared" si="202"/>
        <v>0.54654543281083923</v>
      </c>
      <c r="K789" s="45">
        <f t="shared" si="203"/>
        <v>0.28714427837936102</v>
      </c>
      <c r="L789" s="45">
        <f t="shared" si="204"/>
        <v>0.80594658724231749</v>
      </c>
      <c r="M789" s="32">
        <f>[1]!thsiFinD("ths_int_chg_ratio_index",M$1,$A$4,$A789,101)/100</f>
        <v>0.18324324430015002</v>
      </c>
      <c r="N789" s="32">
        <f>[1]!thsiFinD("ths_int_chg_ratio_index",N$1,$A$4,$A789,101)/100</f>
        <v>2.1329296589884E-2</v>
      </c>
      <c r="O789" s="33">
        <f t="shared" si="197"/>
        <v>1.5465454328108392</v>
      </c>
      <c r="P789" s="33">
        <f t="shared" si="198"/>
        <v>1.287144278379361</v>
      </c>
      <c r="Q789" s="33">
        <f t="shared" si="199"/>
        <v>1.8059465872423175</v>
      </c>
      <c r="R789" s="33">
        <f t="shared" si="200"/>
        <v>1.1832432443001499</v>
      </c>
      <c r="S789" s="33">
        <f t="shared" si="201"/>
        <v>1.0213292965898839</v>
      </c>
      <c r="T789" s="32">
        <f t="shared" si="209"/>
        <v>2.0626149732801524E-2</v>
      </c>
      <c r="U789" s="32">
        <f t="shared" si="210"/>
        <v>1.0297202606376787E-2</v>
      </c>
      <c r="V789" s="32">
        <f t="shared" si="211"/>
        <v>2.8117706445625723E-2</v>
      </c>
      <c r="W789" s="32">
        <f t="shared" si="212"/>
        <v>9.0455116259091639E-4</v>
      </c>
      <c r="X789" s="32">
        <f t="shared" si="212"/>
        <v>4.487310926052368E-3</v>
      </c>
      <c r="Y789" s="34">
        <f>MAX(O$4:O789)</f>
        <v>1.9141735637114377</v>
      </c>
      <c r="Z789" s="34">
        <f>MAX(P$4:P789)</f>
        <v>1.8284662292802096</v>
      </c>
      <c r="AA789" s="34">
        <f>MAX(Q$4:Q789)</f>
        <v>2.0782292813837224</v>
      </c>
      <c r="AB789" s="34">
        <f>MAX(R$4:R789)</f>
        <v>1.9075656212819299</v>
      </c>
      <c r="AC789" s="34">
        <f>MAX(S$4:S789)</f>
        <v>1.35899867745307</v>
      </c>
      <c r="AD789" s="35">
        <f t="shared" si="205"/>
        <v>-0.19205579779703741</v>
      </c>
      <c r="AE789" s="35">
        <f t="shared" si="206"/>
        <v>-0.29605247405304524</v>
      </c>
      <c r="AF789" s="35">
        <f t="shared" si="207"/>
        <v>-0.13101667683178553</v>
      </c>
      <c r="AG789" s="35">
        <f t="shared" si="208"/>
        <v>-0.37971033284559719</v>
      </c>
      <c r="AH789" s="35">
        <f t="shared" si="208"/>
        <v>-0.24846924906212553</v>
      </c>
    </row>
    <row r="790" spans="1:34">
      <c r="A790" s="28">
        <v>45019</v>
      </c>
      <c r="B790" s="12">
        <f>[1]!thsiFinD("ths_int_chg_ratio_index",B$1,$A$4,$A790,101)</f>
        <v>-6.1995690088630004</v>
      </c>
      <c r="C790" s="12">
        <f>[1]!thsiFinD("ths_int_chg_ratio_index",C$1,$A$4,$A790,101)</f>
        <v>75.215387139792</v>
      </c>
      <c r="D790" s="12">
        <f>[1]!thsiFinD("ths_int_chg_ratio_index",D$1,$A$4,$A790,101)</f>
        <v>10.47000588591</v>
      </c>
      <c r="E790" s="12">
        <f>[1]!thsiFinD("ths_int_chg_ratio_index",E$1,$A$4,$A790,101)</f>
        <v>53.754578742664002</v>
      </c>
      <c r="F790" s="12">
        <f>[1]!thsiFinD("ths_adjustment_nvg_ratio_fund",F$1,$A$4,$A790,101)</f>
        <v>91.160220994474997</v>
      </c>
      <c r="G790" s="12">
        <f>[1]!thsiFinD("ths_adjustment_nvg_ratio_fund",G$1,$A$4,$A790,101)</f>
        <v>55.448354143019003</v>
      </c>
      <c r="H790" s="12">
        <f>[1]!thsiFinD("ths_adjustment_nvg_ratio_fund",H$1,$A$4,$A790,101)</f>
        <v>62.923076923076998</v>
      </c>
      <c r="I790" s="12">
        <f>[1]!thsiFinD("ths_adjustment_nvg_ratio_fund",I$1,$A$4,$A790,101)</f>
        <v>146.58203125</v>
      </c>
      <c r="J790" s="32">
        <f t="shared" si="202"/>
        <v>0.61169260758759259</v>
      </c>
      <c r="K790" s="45">
        <f t="shared" si="203"/>
        <v>0.33310100689875755</v>
      </c>
      <c r="L790" s="45">
        <f t="shared" si="204"/>
        <v>0.89028420827642751</v>
      </c>
      <c r="M790" s="32">
        <f>[1]!thsiFinD("ths_int_chg_ratio_index",M$1,$A$4,$A790,101)/100</f>
        <v>0.21232230268155</v>
      </c>
      <c r="N790" s="32">
        <f>[1]!thsiFinD("ths_int_chg_ratio_index",N$1,$A$4,$A790,101)/100</f>
        <v>3.1825168890577002E-2</v>
      </c>
      <c r="O790" s="33">
        <f t="shared" si="197"/>
        <v>1.6116926075875926</v>
      </c>
      <c r="P790" s="33">
        <f t="shared" si="198"/>
        <v>1.3331010068987577</v>
      </c>
      <c r="Q790" s="33">
        <f t="shared" si="199"/>
        <v>1.8902842082764275</v>
      </c>
      <c r="R790" s="33">
        <f t="shared" si="200"/>
        <v>1.2123223026815499</v>
      </c>
      <c r="S790" s="33">
        <f t="shared" si="201"/>
        <v>1.0318251688905771</v>
      </c>
      <c r="T790" s="32">
        <f t="shared" si="209"/>
        <v>4.2124320045579644E-2</v>
      </c>
      <c r="U790" s="32">
        <f t="shared" si="210"/>
        <v>3.5704411145936588E-2</v>
      </c>
      <c r="V790" s="32">
        <f t="shared" si="211"/>
        <v>4.6699953160239227E-2</v>
      </c>
      <c r="W790" s="32">
        <f t="shared" si="212"/>
        <v>2.4575723141862849E-2</v>
      </c>
      <c r="X790" s="32">
        <f t="shared" si="212"/>
        <v>1.0276677987929972E-2</v>
      </c>
      <c r="Y790" s="34">
        <f>MAX(O$4:O790)</f>
        <v>1.9141735637114377</v>
      </c>
      <c r="Z790" s="34">
        <f>MAX(P$4:P790)</f>
        <v>1.8284662292802096</v>
      </c>
      <c r="AA790" s="34">
        <f>MAX(Q$4:Q790)</f>
        <v>2.0782292813837224</v>
      </c>
      <c r="AB790" s="34">
        <f>MAX(R$4:R790)</f>
        <v>1.9075656212819299</v>
      </c>
      <c r="AC790" s="34">
        <f>MAX(S$4:S790)</f>
        <v>1.35899867745307</v>
      </c>
      <c r="AD790" s="35">
        <f t="shared" si="205"/>
        <v>-0.15802169764446927</v>
      </c>
      <c r="AE790" s="35">
        <f t="shared" si="206"/>
        <v>-0.27091844216147021</v>
      </c>
      <c r="AF790" s="35">
        <f t="shared" si="207"/>
        <v>-9.0435196342800839E-2</v>
      </c>
      <c r="AG790" s="35">
        <f t="shared" si="208"/>
        <v>-0.36446626571785234</v>
      </c>
      <c r="AH790" s="35">
        <f t="shared" si="208"/>
        <v>-0.24074600953670988</v>
      </c>
    </row>
    <row r="791" spans="1:34">
      <c r="A791" s="28">
        <v>45020</v>
      </c>
      <c r="B791" s="12">
        <f>[1]!thsiFinD("ths_int_chg_ratio_index",B$1,$A$4,$A791,101)</f>
        <v>-5.9743649707954001</v>
      </c>
      <c r="C791" s="12">
        <f>[1]!thsiFinD("ths_int_chg_ratio_index",C$1,$A$4,$A791,101)</f>
        <v>77.252634115449993</v>
      </c>
      <c r="D791" s="12">
        <f>[1]!thsiFinD("ths_int_chg_ratio_index",D$1,$A$4,$A791,101)</f>
        <v>10.724574919042</v>
      </c>
      <c r="E791" s="12">
        <f>[1]!thsiFinD("ths_int_chg_ratio_index",E$1,$A$4,$A791,101)</f>
        <v>51.766650112305001</v>
      </c>
      <c r="F791" s="12">
        <f>[1]!thsiFinD("ths_adjustment_nvg_ratio_fund",F$1,$A$4,$A791,101)</f>
        <v>91.098833640270001</v>
      </c>
      <c r="G791" s="12">
        <f>[1]!thsiFinD("ths_adjustment_nvg_ratio_fund",G$1,$A$4,$A791,101)</f>
        <v>54.937570942111002</v>
      </c>
      <c r="H791" s="12">
        <f>[1]!thsiFinD("ths_adjustment_nvg_ratio_fund",H$1,$A$4,$A791,101)</f>
        <v>60.076923076923002</v>
      </c>
      <c r="I791" s="12">
        <f>[1]!thsiFinD("ths_adjustment_nvg_ratio_fund",I$1,$A$4,$A791,101)</f>
        <v>147.4609375</v>
      </c>
      <c r="J791" s="32">
        <f t="shared" si="202"/>
        <v>0.60917969916913195</v>
      </c>
      <c r="K791" s="45">
        <f t="shared" si="203"/>
        <v>0.33442373544000398</v>
      </c>
      <c r="L791" s="45">
        <f t="shared" si="204"/>
        <v>0.88393566289825998</v>
      </c>
      <c r="M791" s="32">
        <f>[1]!thsiFinD("ths_int_chg_ratio_index",M$1,$A$4,$A791,101)/100</f>
        <v>0.21656904984666001</v>
      </c>
      <c r="N791" s="32">
        <f>[1]!thsiFinD("ths_int_chg_ratio_index",N$1,$A$4,$A791,101)/100</f>
        <v>3.3956956179299003E-2</v>
      </c>
      <c r="O791" s="33">
        <f t="shared" si="197"/>
        <v>1.6091796991691321</v>
      </c>
      <c r="P791" s="33">
        <f t="shared" si="198"/>
        <v>1.3344237354400039</v>
      </c>
      <c r="Q791" s="33">
        <f t="shared" si="199"/>
        <v>1.88393566289826</v>
      </c>
      <c r="R791" s="33">
        <f t="shared" si="200"/>
        <v>1.2165690498466599</v>
      </c>
      <c r="S791" s="33">
        <f t="shared" si="201"/>
        <v>1.0339569561792989</v>
      </c>
      <c r="T791" s="32">
        <f t="shared" si="209"/>
        <v>-1.5591735090364489E-3</v>
      </c>
      <c r="U791" s="32">
        <f t="shared" si="210"/>
        <v>9.9221929501314143E-4</v>
      </c>
      <c r="V791" s="32">
        <f t="shared" si="211"/>
        <v>-3.35851368295359E-3</v>
      </c>
      <c r="W791" s="32">
        <f t="shared" si="212"/>
        <v>3.5029852669679062E-3</v>
      </c>
      <c r="X791" s="32">
        <f t="shared" si="212"/>
        <v>2.0660353643184859E-3</v>
      </c>
      <c r="Y791" s="34">
        <f>MAX(O$4:O791)</f>
        <v>1.9141735637114377</v>
      </c>
      <c r="Z791" s="34">
        <f>MAX(P$4:P791)</f>
        <v>1.8284662292802096</v>
      </c>
      <c r="AA791" s="34">
        <f>MAX(Q$4:Q791)</f>
        <v>2.0782292813837224</v>
      </c>
      <c r="AB791" s="34">
        <f>MAX(R$4:R791)</f>
        <v>1.9075656212819299</v>
      </c>
      <c r="AC791" s="34">
        <f>MAX(S$4:S791)</f>
        <v>1.35899867745307</v>
      </c>
      <c r="AD791" s="35">
        <f t="shared" si="205"/>
        <v>-0.15933448790868554</v>
      </c>
      <c r="AE791" s="35">
        <f t="shared" si="206"/>
        <v>-0.27019503337214468</v>
      </c>
      <c r="AF791" s="35">
        <f t="shared" si="207"/>
        <v>-9.3489982181416575E-2</v>
      </c>
      <c r="AG791" s="35">
        <f t="shared" si="208"/>
        <v>-0.36224000041000093</v>
      </c>
      <c r="AH791" s="35">
        <f t="shared" si="208"/>
        <v>-0.2391773639419128</v>
      </c>
    </row>
    <row r="792" spans="1:34">
      <c r="A792" s="28">
        <v>45022</v>
      </c>
      <c r="B792" s="12">
        <f>[1]!thsiFinD("ths_int_chg_ratio_index",B$1,$A$4,$A792,101)</f>
        <v>-2.7595699586801001</v>
      </c>
      <c r="C792" s="12">
        <f>[1]!thsiFinD("ths_int_chg_ratio_index",C$1,$A$4,$A792,101)</f>
        <v>85.827100279693994</v>
      </c>
      <c r="D792" s="12">
        <f>[1]!thsiFinD("ths_int_chg_ratio_index",D$1,$A$4,$A792,101)</f>
        <v>12.477971967692</v>
      </c>
      <c r="E792" s="12">
        <f>[1]!thsiFinD("ths_int_chg_ratio_index",E$1,$A$4,$A792,101)</f>
        <v>51.644632711097998</v>
      </c>
      <c r="F792" s="12">
        <f>[1]!thsiFinD("ths_adjustment_nvg_ratio_fund",F$1,$A$4,$A792,101)</f>
        <v>89.625537139349007</v>
      </c>
      <c r="G792" s="12">
        <f>[1]!thsiFinD("ths_adjustment_nvg_ratio_fund",G$1,$A$4,$A792,101)</f>
        <v>55.959137343926997</v>
      </c>
      <c r="H792" s="12">
        <f>[1]!thsiFinD("ths_adjustment_nvg_ratio_fund",H$1,$A$4,$A792,101)</f>
        <v>57.615384615384997</v>
      </c>
      <c r="I792" s="12">
        <f>[1]!thsiFinD("ths_adjustment_nvg_ratio_fund",I$1,$A$4,$A792,101)</f>
        <v>149.51171875</v>
      </c>
      <c r="J792" s="32">
        <f t="shared" si="202"/>
        <v>0.62487739106058116</v>
      </c>
      <c r="K792" s="45">
        <f t="shared" si="203"/>
        <v>0.36797533749950972</v>
      </c>
      <c r="L792" s="45">
        <f t="shared" si="204"/>
        <v>0.88177944462165248</v>
      </c>
      <c r="M792" s="32">
        <f>[1]!thsiFinD("ths_int_chg_ratio_index",M$1,$A$4,$A792,101)/100</f>
        <v>0.22901433896744</v>
      </c>
      <c r="N792" s="32">
        <f>[1]!thsiFinD("ths_int_chg_ratio_index",N$1,$A$4,$A792,101)/100</f>
        <v>3.3084816362942998E-2</v>
      </c>
      <c r="O792" s="33">
        <f t="shared" si="197"/>
        <v>1.6248773910605812</v>
      </c>
      <c r="P792" s="33">
        <f t="shared" si="198"/>
        <v>1.3679753374995096</v>
      </c>
      <c r="Q792" s="33">
        <f t="shared" si="199"/>
        <v>1.8817794446216525</v>
      </c>
      <c r="R792" s="33">
        <f t="shared" si="200"/>
        <v>1.2290143389674399</v>
      </c>
      <c r="S792" s="33">
        <f t="shared" si="201"/>
        <v>1.0330848163629429</v>
      </c>
      <c r="T792" s="32">
        <f t="shared" si="209"/>
        <v>9.7550894406350785E-3</v>
      </c>
      <c r="U792" s="32">
        <f t="shared" si="210"/>
        <v>2.5143139445464424E-2</v>
      </c>
      <c r="V792" s="32">
        <f t="shared" si="211"/>
        <v>-1.1445286158500156E-3</v>
      </c>
      <c r="W792" s="32">
        <f t="shared" si="212"/>
        <v>1.022982552642504E-2</v>
      </c>
      <c r="X792" s="32">
        <f t="shared" si="212"/>
        <v>-8.4349721827758906E-4</v>
      </c>
      <c r="Y792" s="34">
        <f>MAX(O$4:O792)</f>
        <v>1.9141735637114377</v>
      </c>
      <c r="Z792" s="34">
        <f>MAX(P$4:P792)</f>
        <v>1.8284662292802096</v>
      </c>
      <c r="AA792" s="34">
        <f>MAX(Q$4:Q792)</f>
        <v>2.0782292813837224</v>
      </c>
      <c r="AB792" s="34">
        <f>MAX(R$4:R792)</f>
        <v>1.9075656212819299</v>
      </c>
      <c r="AC792" s="34">
        <f>MAX(S$4:S792)</f>
        <v>1.35899867745307</v>
      </c>
      <c r="AD792" s="35">
        <f t="shared" si="205"/>
        <v>-0.15113372064857755</v>
      </c>
      <c r="AE792" s="35">
        <f t="shared" si="206"/>
        <v>-0.25184544532822783</v>
      </c>
      <c r="AF792" s="35">
        <f t="shared" si="207"/>
        <v>-9.4527508837364715E-2</v>
      </c>
      <c r="AG792" s="35">
        <f t="shared" si="208"/>
        <v>-0.35571582688646231</v>
      </c>
      <c r="AH792" s="35">
        <f t="shared" si="208"/>
        <v>-0.23981911571903047</v>
      </c>
    </row>
    <row r="793" spans="1:34">
      <c r="A793" s="28">
        <v>45023</v>
      </c>
      <c r="B793" s="12">
        <f>[1]!thsiFinD("ths_int_chg_ratio_index",B$1,$A$4,$A793,101)</f>
        <v>-0.74117864330769001</v>
      </c>
      <c r="C793" s="12">
        <f>[1]!thsiFinD("ths_int_chg_ratio_index",C$1,$A$4,$A793,101)</f>
        <v>87.650621848282</v>
      </c>
      <c r="D793" s="12">
        <f>[1]!thsiFinD("ths_int_chg_ratio_index",D$1,$A$4,$A793,101)</f>
        <v>13.856502655524</v>
      </c>
      <c r="E793" s="12">
        <f>[1]!thsiFinD("ths_int_chg_ratio_index",E$1,$A$4,$A793,101)</f>
        <v>53.024868364197999</v>
      </c>
      <c r="F793" s="12">
        <f>[1]!thsiFinD("ths_adjustment_nvg_ratio_fund",F$1,$A$4,$A793,101)</f>
        <v>92.572130141190996</v>
      </c>
      <c r="G793" s="12">
        <f>[1]!thsiFinD("ths_adjustment_nvg_ratio_fund",G$1,$A$4,$A793,101)</f>
        <v>59.023836549376</v>
      </c>
      <c r="H793" s="12">
        <f>[1]!thsiFinD("ths_adjustment_nvg_ratio_fund",H$1,$A$4,$A793,101)</f>
        <v>59.538461538462002</v>
      </c>
      <c r="I793" s="12">
        <f>[1]!thsiFinD("ths_adjustment_nvg_ratio_fund",I$1,$A$4,$A793,101)</f>
        <v>152.236328125</v>
      </c>
      <c r="J793" s="32">
        <f t="shared" si="202"/>
        <v>0.6464519632234067</v>
      </c>
      <c r="K793" s="45">
        <f t="shared" si="203"/>
        <v>0.38447703556174079</v>
      </c>
      <c r="L793" s="45">
        <f t="shared" si="204"/>
        <v>0.90842689088507256</v>
      </c>
      <c r="M793" s="32">
        <f>[1]!thsiFinD("ths_int_chg_ratio_index",M$1,$A$4,$A793,101)/100</f>
        <v>0.24039615711370999</v>
      </c>
      <c r="N793" s="32">
        <f>[1]!thsiFinD("ths_int_chg_ratio_index",N$1,$A$4,$A793,101)/100</f>
        <v>4.0050073589604003E-2</v>
      </c>
      <c r="O793" s="33">
        <f t="shared" si="197"/>
        <v>1.6464519632234067</v>
      </c>
      <c r="P793" s="33">
        <f t="shared" si="198"/>
        <v>1.3844770355617408</v>
      </c>
      <c r="Q793" s="33">
        <f t="shared" si="199"/>
        <v>1.9084268908850726</v>
      </c>
      <c r="R793" s="33">
        <f t="shared" si="200"/>
        <v>1.2403961571137101</v>
      </c>
      <c r="S793" s="33">
        <f t="shared" si="201"/>
        <v>1.0400500735896041</v>
      </c>
      <c r="T793" s="32">
        <f t="shared" si="209"/>
        <v>1.327766161405175E-2</v>
      </c>
      <c r="U793" s="32">
        <f t="shared" si="210"/>
        <v>1.2062862253346074E-2</v>
      </c>
      <c r="V793" s="32">
        <f t="shared" si="211"/>
        <v>1.4160770189929339E-2</v>
      </c>
      <c r="W793" s="32">
        <f t="shared" si="212"/>
        <v>9.2609319398442302E-3</v>
      </c>
      <c r="X793" s="32">
        <f t="shared" si="212"/>
        <v>6.7421930090725279E-3</v>
      </c>
      <c r="Y793" s="34">
        <f>MAX(O$4:O793)</f>
        <v>1.9141735637114377</v>
      </c>
      <c r="Z793" s="34">
        <f>MAX(P$4:P793)</f>
        <v>1.8284662292802096</v>
      </c>
      <c r="AA793" s="34">
        <f>MAX(Q$4:Q793)</f>
        <v>2.0782292813837224</v>
      </c>
      <c r="AB793" s="34">
        <f>MAX(R$4:R793)</f>
        <v>1.9075656212819299</v>
      </c>
      <c r="AC793" s="34">
        <f>MAX(S$4:S793)</f>
        <v>1.35899867745307</v>
      </c>
      <c r="AD793" s="35">
        <f t="shared" si="205"/>
        <v>-0.13986276143577026</v>
      </c>
      <c r="AE793" s="35">
        <f t="shared" si="206"/>
        <v>-0.24282055999100882</v>
      </c>
      <c r="AF793" s="35">
        <f t="shared" si="207"/>
        <v>-8.1705320976707796E-2</v>
      </c>
      <c r="AG793" s="35">
        <f t="shared" si="208"/>
        <v>-0.34974915500933901</v>
      </c>
      <c r="AH793" s="35">
        <f t="shared" si="208"/>
        <v>-0.23469382947540074</v>
      </c>
    </row>
    <row r="794" spans="1:34">
      <c r="A794" s="28">
        <v>45026</v>
      </c>
      <c r="B794" s="12">
        <f>[1]!thsiFinD("ths_int_chg_ratio_index",B$1,$A$4,$A794,101)</f>
        <v>-4.1346224109926997</v>
      </c>
      <c r="C794" s="12">
        <f>[1]!thsiFinD("ths_int_chg_ratio_index",C$1,$A$4,$A794,101)</f>
        <v>81.340944720863007</v>
      </c>
      <c r="D794" s="12">
        <f>[1]!thsiFinD("ths_int_chg_ratio_index",D$1,$A$4,$A794,101)</f>
        <v>10.733194903637999</v>
      </c>
      <c r="E794" s="12">
        <f>[1]!thsiFinD("ths_int_chg_ratio_index",E$1,$A$4,$A794,101)</f>
        <v>53.817493558565999</v>
      </c>
      <c r="F794" s="12">
        <f>[1]!thsiFinD("ths_adjustment_nvg_ratio_fund",F$1,$A$4,$A794,101)</f>
        <v>87.108655616942997</v>
      </c>
      <c r="G794" s="12">
        <f>[1]!thsiFinD("ths_adjustment_nvg_ratio_fund",G$1,$A$4,$A794,101)</f>
        <v>53.745743473326002</v>
      </c>
      <c r="H794" s="12">
        <f>[1]!thsiFinD("ths_adjustment_nvg_ratio_fund",H$1,$A$4,$A794,101)</f>
        <v>55.846153846154003</v>
      </c>
      <c r="I794" s="12">
        <f>[1]!thsiFinD("ths_adjustment_nvg_ratio_fund",I$1,$A$4,$A794,101)</f>
        <v>143.837890625</v>
      </c>
      <c r="J794" s="32">
        <f t="shared" si="202"/>
        <v>0.60286931791687159</v>
      </c>
      <c r="K794" s="45">
        <f t="shared" si="203"/>
        <v>0.35439252693018575</v>
      </c>
      <c r="L794" s="45">
        <f t="shared" si="204"/>
        <v>0.85134610890355755</v>
      </c>
      <c r="M794" s="32">
        <f>[1]!thsiFinD("ths_int_chg_ratio_index",M$1,$A$4,$A794,101)/100</f>
        <v>0.21689401560499999</v>
      </c>
      <c r="N794" s="32">
        <f>[1]!thsiFinD("ths_int_chg_ratio_index",N$1,$A$4,$A794,101)/100</f>
        <v>3.4343243157404002E-2</v>
      </c>
      <c r="O794" s="33">
        <f t="shared" si="197"/>
        <v>1.6028693179168716</v>
      </c>
      <c r="P794" s="33">
        <f t="shared" si="198"/>
        <v>1.3543925269301857</v>
      </c>
      <c r="Q794" s="33">
        <f t="shared" si="199"/>
        <v>1.8513461089035577</v>
      </c>
      <c r="R794" s="33">
        <f t="shared" si="200"/>
        <v>1.2168940156049999</v>
      </c>
      <c r="S794" s="33">
        <f t="shared" si="201"/>
        <v>1.034343243157404</v>
      </c>
      <c r="T794" s="32">
        <f t="shared" si="209"/>
        <v>-2.6470644926202103E-2</v>
      </c>
      <c r="U794" s="32">
        <f t="shared" si="210"/>
        <v>-2.1729871900221576E-2</v>
      </c>
      <c r="V794" s="32">
        <f t="shared" si="211"/>
        <v>-2.9909860447964287E-2</v>
      </c>
      <c r="W794" s="32">
        <f t="shared" si="212"/>
        <v>-1.8947286618008818E-2</v>
      </c>
      <c r="X794" s="32">
        <f t="shared" si="212"/>
        <v>-5.4870727642022388E-3</v>
      </c>
      <c r="Y794" s="34">
        <f>MAX(O$4:O794)</f>
        <v>1.9141735637114377</v>
      </c>
      <c r="Z794" s="34">
        <f>MAX(P$4:P794)</f>
        <v>1.8284662292802096</v>
      </c>
      <c r="AA794" s="34">
        <f>MAX(Q$4:Q794)</f>
        <v>2.0782292813837224</v>
      </c>
      <c r="AB794" s="34">
        <f>MAX(R$4:R794)</f>
        <v>1.9075656212819299</v>
      </c>
      <c r="AC794" s="34">
        <f>MAX(S$4:S794)</f>
        <v>1.35899867745307</v>
      </c>
      <c r="AD794" s="35">
        <f t="shared" si="205"/>
        <v>-0.16263114886560792</v>
      </c>
      <c r="AE794" s="35">
        <f t="shared" si="206"/>
        <v>-0.25927397222788562</v>
      </c>
      <c r="AF794" s="35">
        <f t="shared" si="207"/>
        <v>-0.10917138667640269</v>
      </c>
      <c r="AG794" s="35">
        <f t="shared" si="208"/>
        <v>-0.36206964414297949</v>
      </c>
      <c r="AH794" s="35">
        <f t="shared" si="208"/>
        <v>-0.23889312011996222</v>
      </c>
    </row>
    <row r="795" spans="1:34">
      <c r="A795" s="28">
        <v>45027</v>
      </c>
      <c r="B795" s="12">
        <f>[1]!thsiFinD("ths_int_chg_ratio_index",B$1,$A$4,$A795,101)</f>
        <v>-4.0756330678056996</v>
      </c>
      <c r="C795" s="12">
        <f>[1]!thsiFinD("ths_int_chg_ratio_index",C$1,$A$4,$A795,101)</f>
        <v>80.768425628510002</v>
      </c>
      <c r="D795" s="12">
        <f>[1]!thsiFinD("ths_int_chg_ratio_index",D$1,$A$4,$A795,101)</f>
        <v>10.004360005860001</v>
      </c>
      <c r="E795" s="12">
        <f>[1]!thsiFinD("ths_int_chg_ratio_index",E$1,$A$4,$A795,101)</f>
        <v>53.413865512050997</v>
      </c>
      <c r="F795" s="12">
        <f>[1]!thsiFinD("ths_adjustment_nvg_ratio_fund",F$1,$A$4,$A795,101)</f>
        <v>88.397790055249004</v>
      </c>
      <c r="G795" s="12">
        <f>[1]!thsiFinD("ths_adjustment_nvg_ratio_fund",G$1,$A$4,$A795,101)</f>
        <v>54.313280363224003</v>
      </c>
      <c r="H795" s="12">
        <f>[1]!thsiFinD("ths_adjustment_nvg_ratio_fund",H$1,$A$4,$A795,101)</f>
        <v>58.461538461537998</v>
      </c>
      <c r="I795" s="12">
        <f>[1]!thsiFinD("ths_adjustment_nvg_ratio_fund",I$1,$A$4,$A795,101)</f>
        <v>144.970703125</v>
      </c>
      <c r="J795" s="32">
        <f t="shared" si="202"/>
        <v>0.60781791260453288</v>
      </c>
      <c r="K795" s="45">
        <f t="shared" si="203"/>
        <v>0.35027754519653825</v>
      </c>
      <c r="L795" s="45">
        <f t="shared" si="204"/>
        <v>0.86535828001252757</v>
      </c>
      <c r="M795" s="32">
        <f>[1]!thsiFinD("ths_int_chg_ratio_index",M$1,$A$4,$A795,101)/100</f>
        <v>0.21441326767538998</v>
      </c>
      <c r="N795" s="32">
        <f>[1]!thsiFinD("ths_int_chg_ratio_index",N$1,$A$4,$A795,101)/100</f>
        <v>3.3908059968082001E-2</v>
      </c>
      <c r="O795" s="33">
        <f t="shared" si="197"/>
        <v>1.6078179126045329</v>
      </c>
      <c r="P795" s="33">
        <f t="shared" si="198"/>
        <v>1.3502775451965383</v>
      </c>
      <c r="Q795" s="33">
        <f t="shared" si="199"/>
        <v>1.8653582800125275</v>
      </c>
      <c r="R795" s="33">
        <f t="shared" si="200"/>
        <v>1.21441326767539</v>
      </c>
      <c r="S795" s="33">
        <f t="shared" si="201"/>
        <v>1.0339080599680821</v>
      </c>
      <c r="T795" s="32">
        <f t="shared" si="209"/>
        <v>3.0873350886100326E-3</v>
      </c>
      <c r="U795" s="32">
        <f t="shared" si="210"/>
        <v>-3.0382489949012381E-3</v>
      </c>
      <c r="V795" s="32">
        <f t="shared" si="211"/>
        <v>7.5686394032872251E-3</v>
      </c>
      <c r="W795" s="32">
        <f t="shared" si="212"/>
        <v>-2.0385899657633377E-3</v>
      </c>
      <c r="X795" s="32">
        <f t="shared" si="212"/>
        <v>-4.2073382525653624E-4</v>
      </c>
      <c r="Y795" s="34">
        <f>MAX(O$4:O795)</f>
        <v>1.9141735637114377</v>
      </c>
      <c r="Z795" s="34">
        <f>MAX(P$4:P795)</f>
        <v>1.8284662292802096</v>
      </c>
      <c r="AA795" s="34">
        <f>MAX(Q$4:Q795)</f>
        <v>2.0782292813837224</v>
      </c>
      <c r="AB795" s="34">
        <f>MAX(R$4:R795)</f>
        <v>1.9075656212819299</v>
      </c>
      <c r="AC795" s="34">
        <f>MAX(S$4:S795)</f>
        <v>1.35899867745307</v>
      </c>
      <c r="AD795" s="35">
        <f t="shared" si="205"/>
        <v>-0.16004591062939155</v>
      </c>
      <c r="AE795" s="35">
        <f t="shared" si="206"/>
        <v>-0.26152448233726155</v>
      </c>
      <c r="AF795" s="35">
        <f t="shared" si="207"/>
        <v>-0.10242902613202598</v>
      </c>
      <c r="AG795" s="35">
        <f t="shared" si="208"/>
        <v>-0.36337012256528545</v>
      </c>
      <c r="AH795" s="35">
        <f t="shared" si="208"/>
        <v>-0.23921334352896317</v>
      </c>
    </row>
    <row r="796" spans="1:34">
      <c r="A796" s="28">
        <v>45028</v>
      </c>
      <c r="B796" s="12">
        <f>[1]!thsiFinD("ths_int_chg_ratio_index",B$1,$A$4,$A796,101)</f>
        <v>-1.4015218170903001</v>
      </c>
      <c r="C796" s="12">
        <f>[1]!thsiFinD("ths_int_chg_ratio_index",C$1,$A$4,$A796,101)</f>
        <v>82.497396472294</v>
      </c>
      <c r="D796" s="12">
        <f>[1]!thsiFinD("ths_int_chg_ratio_index",D$1,$A$4,$A796,101)</f>
        <v>10.756132496322</v>
      </c>
      <c r="E796" s="12">
        <f>[1]!thsiFinD("ths_int_chg_ratio_index",E$1,$A$4,$A796,101)</f>
        <v>52.386645014585</v>
      </c>
      <c r="F796" s="12">
        <f>[1]!thsiFinD("ths_adjustment_nvg_ratio_fund",F$1,$A$4,$A796,101)</f>
        <v>89.564149785143996</v>
      </c>
      <c r="G796" s="12">
        <f>[1]!thsiFinD("ths_adjustment_nvg_ratio_fund",G$1,$A$4,$A796,101)</f>
        <v>57.888762769579998</v>
      </c>
      <c r="H796" s="12">
        <f>[1]!thsiFinD("ths_adjustment_nvg_ratio_fund",H$1,$A$4,$A796,101)</f>
        <v>61</v>
      </c>
      <c r="I796" s="12">
        <f>[1]!thsiFinD("ths_adjustment_nvg_ratio_fund",I$1,$A$4,$A796,101)</f>
        <v>148.57421875</v>
      </c>
      <c r="J796" s="32">
        <f t="shared" si="202"/>
        <v>0.62658222933854335</v>
      </c>
      <c r="K796" s="45">
        <f t="shared" si="203"/>
        <v>0.36059663041527673</v>
      </c>
      <c r="L796" s="45">
        <f t="shared" si="204"/>
        <v>0.89256782826180991</v>
      </c>
      <c r="M796" s="32">
        <f>[1]!thsiFinD("ths_int_chg_ratio_index",M$1,$A$4,$A796,101)/100</f>
        <v>0.2183357334264</v>
      </c>
      <c r="N796" s="32">
        <f>[1]!thsiFinD("ths_int_chg_ratio_index",N$1,$A$4,$A796,101)/100</f>
        <v>3.4321317018412997E-2</v>
      </c>
      <c r="O796" s="33">
        <f t="shared" si="197"/>
        <v>1.6265822293385432</v>
      </c>
      <c r="P796" s="33">
        <f t="shared" si="198"/>
        <v>1.3605966304152768</v>
      </c>
      <c r="Q796" s="33">
        <f t="shared" si="199"/>
        <v>1.8925678282618099</v>
      </c>
      <c r="R796" s="33">
        <f t="shared" si="200"/>
        <v>1.2183357334264</v>
      </c>
      <c r="S796" s="33">
        <f t="shared" si="201"/>
        <v>1.0343213170184129</v>
      </c>
      <c r="T796" s="32">
        <f t="shared" si="209"/>
        <v>1.1670672771404655E-2</v>
      </c>
      <c r="U796" s="32">
        <f t="shared" si="210"/>
        <v>7.6421956770647004E-3</v>
      </c>
      <c r="V796" s="32">
        <f t="shared" si="211"/>
        <v>1.4586767883057572E-2</v>
      </c>
      <c r="W796" s="32">
        <f t="shared" si="212"/>
        <v>3.2299266282871386E-3</v>
      </c>
      <c r="X796" s="32">
        <f t="shared" si="212"/>
        <v>3.9970386761822851E-4</v>
      </c>
      <c r="Y796" s="34">
        <f>MAX(O$4:O796)</f>
        <v>1.9141735637114377</v>
      </c>
      <c r="Z796" s="34">
        <f>MAX(P$4:P796)</f>
        <v>1.8284662292802096</v>
      </c>
      <c r="AA796" s="34">
        <f>MAX(Q$4:Q796)</f>
        <v>2.0782292813837224</v>
      </c>
      <c r="AB796" s="34">
        <f>MAX(R$4:R796)</f>
        <v>1.9075656212819299</v>
      </c>
      <c r="AC796" s="34">
        <f>MAX(S$4:S796)</f>
        <v>1.35899867745307</v>
      </c>
      <c r="AD796" s="35">
        <f t="shared" si="205"/>
        <v>-0.15024308130934405</v>
      </c>
      <c r="AE796" s="35">
        <f t="shared" si="206"/>
        <v>-0.25588090792856122</v>
      </c>
      <c r="AF796" s="35">
        <f t="shared" si="207"/>
        <v>-8.9336366677643886E-2</v>
      </c>
      <c r="AG796" s="35">
        <f t="shared" si="208"/>
        <v>-0.36131385477179589</v>
      </c>
      <c r="AH796" s="35">
        <f t="shared" si="208"/>
        <v>-0.23890925415993947</v>
      </c>
    </row>
    <row r="797" spans="1:34">
      <c r="A797" s="28">
        <v>45029</v>
      </c>
      <c r="B797" s="12">
        <f>[1]!thsiFinD("ths_int_chg_ratio_index",B$1,$A$4,$A797,101)</f>
        <v>-5.7394839250479999</v>
      </c>
      <c r="C797" s="12">
        <f>[1]!thsiFinD("ths_int_chg_ratio_index",C$1,$A$4,$A797,101)</f>
        <v>76.679961260650003</v>
      </c>
      <c r="D797" s="12">
        <f>[1]!thsiFinD("ths_int_chg_ratio_index",D$1,$A$4,$A797,101)</f>
        <v>7.8847361941483003</v>
      </c>
      <c r="E797" s="12">
        <f>[1]!thsiFinD("ths_int_chg_ratio_index",E$1,$A$4,$A797,101)</f>
        <v>50.843120986016999</v>
      </c>
      <c r="F797" s="12">
        <f>[1]!thsiFinD("ths_adjustment_nvg_ratio_fund",F$1,$A$4,$A797,101)</f>
        <v>87.538367096377996</v>
      </c>
      <c r="G797" s="12">
        <f>[1]!thsiFinD("ths_adjustment_nvg_ratio_fund",G$1,$A$4,$A797,101)</f>
        <v>53.405221339386998</v>
      </c>
      <c r="H797" s="12">
        <f>[1]!thsiFinD("ths_adjustment_nvg_ratio_fund",H$1,$A$4,$A797,101)</f>
        <v>56.615384615384997</v>
      </c>
      <c r="I797" s="12">
        <f>[1]!thsiFinD("ths_adjustment_nvg_ratio_fund",I$1,$A$4,$A797,101)</f>
        <v>135.95703125</v>
      </c>
      <c r="J797" s="32">
        <f t="shared" si="202"/>
        <v>0.57898042352114665</v>
      </c>
      <c r="K797" s="45">
        <f t="shared" si="203"/>
        <v>0.32417083628941823</v>
      </c>
      <c r="L797" s="45">
        <f t="shared" si="204"/>
        <v>0.83379001075287495</v>
      </c>
      <c r="M797" s="32">
        <f>[1]!thsiFinD("ths_int_chg_ratio_index",M$1,$A$4,$A797,101)/100</f>
        <v>0.19569958069249999</v>
      </c>
      <c r="N797" s="32">
        <f>[1]!thsiFinD("ths_int_chg_ratio_index",N$1,$A$4,$A797,101)/100</f>
        <v>2.7415228122704999E-2</v>
      </c>
      <c r="O797" s="33">
        <f t="shared" si="197"/>
        <v>1.5789804235211466</v>
      </c>
      <c r="P797" s="33">
        <f t="shared" si="198"/>
        <v>1.3241708362894182</v>
      </c>
      <c r="Q797" s="33">
        <f t="shared" si="199"/>
        <v>1.8337900107528751</v>
      </c>
      <c r="R797" s="33">
        <f t="shared" si="200"/>
        <v>1.1956995806924999</v>
      </c>
      <c r="S797" s="33">
        <f t="shared" si="201"/>
        <v>1.0274152281227049</v>
      </c>
      <c r="T797" s="32">
        <f t="shared" si="209"/>
        <v>-2.9264924304966744E-2</v>
      </c>
      <c r="U797" s="32">
        <f t="shared" si="210"/>
        <v>-2.6771927338039014E-2</v>
      </c>
      <c r="V797" s="32">
        <f t="shared" si="211"/>
        <v>-3.1057178839882349E-2</v>
      </c>
      <c r="W797" s="32">
        <f t="shared" si="212"/>
        <v>-1.8579568925750078E-2</v>
      </c>
      <c r="X797" s="32">
        <f t="shared" si="212"/>
        <v>-6.6769279353303679E-3</v>
      </c>
      <c r="Y797" s="34">
        <f>MAX(O$4:O797)</f>
        <v>1.9141735637114377</v>
      </c>
      <c r="Z797" s="34">
        <f>MAX(P$4:P797)</f>
        <v>1.8284662292802096</v>
      </c>
      <c r="AA797" s="34">
        <f>MAX(Q$4:Q797)</f>
        <v>2.0782292813837224</v>
      </c>
      <c r="AB797" s="34">
        <f>MAX(R$4:R797)</f>
        <v>1.9075656212819299</v>
      </c>
      <c r="AC797" s="34">
        <f>MAX(S$4:S797)</f>
        <v>1.35899867745307</v>
      </c>
      <c r="AD797" s="35">
        <f t="shared" si="205"/>
        <v>-0.17511115321244797</v>
      </c>
      <c r="AE797" s="35">
        <f t="shared" si="206"/>
        <v>-0.27580241019234542</v>
      </c>
      <c r="AF797" s="35">
        <f t="shared" si="207"/>
        <v>-0.1176190100007134</v>
      </c>
      <c r="AG797" s="35">
        <f t="shared" si="208"/>
        <v>-0.37318036802898491</v>
      </c>
      <c r="AH797" s="35">
        <f t="shared" si="208"/>
        <v>-0.24399100222216041</v>
      </c>
    </row>
    <row r="798" spans="1:34">
      <c r="A798" s="28">
        <v>45030</v>
      </c>
      <c r="B798" s="12">
        <f>[1]!thsiFinD("ths_int_chg_ratio_index",B$1,$A$4,$A798,101)</f>
        <v>-4.8653573706186002</v>
      </c>
      <c r="C798" s="12">
        <f>[1]!thsiFinD("ths_int_chg_ratio_index",C$1,$A$4,$A798,101)</f>
        <v>86.971374045382007</v>
      </c>
      <c r="D798" s="12">
        <f>[1]!thsiFinD("ths_int_chg_ratio_index",D$1,$A$4,$A798,101)</f>
        <v>11.423686070164001</v>
      </c>
      <c r="E798" s="12">
        <f>[1]!thsiFinD("ths_int_chg_ratio_index",E$1,$A$4,$A798,101)</f>
        <v>52.701225599609998</v>
      </c>
      <c r="F798" s="12">
        <f>[1]!thsiFinD("ths_adjustment_nvg_ratio_fund",F$1,$A$4,$A798,101)</f>
        <v>87.047268262738001</v>
      </c>
      <c r="G798" s="12">
        <f>[1]!thsiFinD("ths_adjustment_nvg_ratio_fund",G$1,$A$4,$A798,101)</f>
        <v>55.732122587968</v>
      </c>
      <c r="H798" s="12">
        <f>[1]!thsiFinD("ths_adjustment_nvg_ratio_fund",H$1,$A$4,$A798,101)</f>
        <v>56.307692307692001</v>
      </c>
      <c r="I798" s="12">
        <f>[1]!thsiFinD("ths_adjustment_nvg_ratio_fund",I$1,$A$4,$A798,101)</f>
        <v>142.451171875</v>
      </c>
      <c r="J798" s="32">
        <f t="shared" si="202"/>
        <v>0.60971147922241919</v>
      </c>
      <c r="K798" s="45">
        <f t="shared" si="203"/>
        <v>0.36557732086134354</v>
      </c>
      <c r="L798" s="45">
        <f t="shared" si="204"/>
        <v>0.85384563758349497</v>
      </c>
      <c r="M798" s="32">
        <f>[1]!thsiFinD("ths_int_chg_ratio_index",M$1,$A$4,$A798,101)/100</f>
        <v>0.21894274678186998</v>
      </c>
      <c r="N798" s="32">
        <f>[1]!thsiFinD("ths_int_chg_ratio_index",N$1,$A$4,$A798,101)/100</f>
        <v>3.2816198128646001E-2</v>
      </c>
      <c r="O798" s="33">
        <f t="shared" si="197"/>
        <v>1.6097114792224192</v>
      </c>
      <c r="P798" s="33">
        <f t="shared" si="198"/>
        <v>1.3655773208613435</v>
      </c>
      <c r="Q798" s="33">
        <f t="shared" si="199"/>
        <v>1.8538456375834951</v>
      </c>
      <c r="R798" s="33">
        <f t="shared" si="200"/>
        <v>1.2189427467818699</v>
      </c>
      <c r="S798" s="33">
        <f t="shared" si="201"/>
        <v>1.0328161981286459</v>
      </c>
      <c r="T798" s="32">
        <f t="shared" si="209"/>
        <v>1.9462594496733487E-2</v>
      </c>
      <c r="U798" s="32">
        <f t="shared" si="210"/>
        <v>3.1269745139497429E-2</v>
      </c>
      <c r="V798" s="32">
        <f t="shared" si="211"/>
        <v>1.0936708517888638E-2</v>
      </c>
      <c r="W798" s="32">
        <f t="shared" si="212"/>
        <v>1.9438968169503301E-2</v>
      </c>
      <c r="X798" s="32">
        <f t="shared" si="212"/>
        <v>5.2568522035727483E-3</v>
      </c>
      <c r="Y798" s="34">
        <f>MAX(O$4:O798)</f>
        <v>1.9141735637114377</v>
      </c>
      <c r="Z798" s="34">
        <f>MAX(P$4:P798)</f>
        <v>1.8284662292802096</v>
      </c>
      <c r="AA798" s="34">
        <f>MAX(Q$4:Q798)</f>
        <v>2.0782292813837224</v>
      </c>
      <c r="AB798" s="34">
        <f>MAX(R$4:R798)</f>
        <v>1.9075656212819299</v>
      </c>
      <c r="AC798" s="34">
        <f>MAX(S$4:S798)</f>
        <v>1.35899867745307</v>
      </c>
      <c r="AD798" s="35">
        <f t="shared" si="205"/>
        <v>-0.1590566760825437</v>
      </c>
      <c r="AE798" s="35">
        <f t="shared" si="206"/>
        <v>-0.25315693612842172</v>
      </c>
      <c r="AF798" s="35">
        <f t="shared" si="207"/>
        <v>-0.10796866631136515</v>
      </c>
      <c r="AG798" s="35">
        <f t="shared" si="208"/>
        <v>-0.36099564115508065</v>
      </c>
      <c r="AH798" s="35">
        <f t="shared" si="208"/>
        <v>-0.24001677465627125</v>
      </c>
    </row>
    <row r="799" spans="1:34">
      <c r="A799" s="28">
        <v>45033</v>
      </c>
      <c r="B799" s="12">
        <f>[1]!thsiFinD("ths_int_chg_ratio_index",B$1,$A$4,$A799,101)</f>
        <v>-6.6564052410235997</v>
      </c>
      <c r="C799" s="12">
        <f>[1]!thsiFinD("ths_int_chg_ratio_index",C$1,$A$4,$A799,101)</f>
        <v>86.395880747996998</v>
      </c>
      <c r="D799" s="12">
        <f>[1]!thsiFinD("ths_int_chg_ratio_index",D$1,$A$4,$A799,101)</f>
        <v>11.807800036754999</v>
      </c>
      <c r="E799" s="12">
        <f>[1]!thsiFinD("ths_int_chg_ratio_index",E$1,$A$4,$A799,101)</f>
        <v>53.451851202264002</v>
      </c>
      <c r="F799" s="12">
        <f>[1]!thsiFinD("ths_adjustment_nvg_ratio_fund",F$1,$A$4,$A799,101)</f>
        <v>86.126457949661997</v>
      </c>
      <c r="G799" s="12">
        <f>[1]!thsiFinD("ths_adjustment_nvg_ratio_fund",G$1,$A$4,$A799,101)</f>
        <v>54.029511918274999</v>
      </c>
      <c r="H799" s="12">
        <f>[1]!thsiFinD("ths_adjustment_nvg_ratio_fund",H$1,$A$4,$A799,101)</f>
        <v>53.538461538462002</v>
      </c>
      <c r="I799" s="12">
        <f>[1]!thsiFinD("ths_adjustment_nvg_ratio_fund",I$1,$A$4,$A799,101)</f>
        <v>142.5</v>
      </c>
      <c r="J799" s="32">
        <f t="shared" si="202"/>
        <v>0.60149194769048919</v>
      </c>
      <c r="K799" s="45">
        <f t="shared" si="203"/>
        <v>0.36249781686498095</v>
      </c>
      <c r="L799" s="45">
        <f t="shared" si="204"/>
        <v>0.84048607851599744</v>
      </c>
      <c r="M799" s="32">
        <f>[1]!thsiFinD("ths_int_chg_ratio_index",M$1,$A$4,$A799,101)/100</f>
        <v>0.21756418415898998</v>
      </c>
      <c r="N799" s="32">
        <f>[1]!thsiFinD("ths_int_chg_ratio_index",N$1,$A$4,$A799,101)/100</f>
        <v>4.4698345960708999E-2</v>
      </c>
      <c r="O799" s="33">
        <f t="shared" si="197"/>
        <v>1.6014919476904892</v>
      </c>
      <c r="P799" s="33">
        <f t="shared" si="198"/>
        <v>1.3624978168649808</v>
      </c>
      <c r="Q799" s="33">
        <f t="shared" si="199"/>
        <v>1.8404860785159975</v>
      </c>
      <c r="R799" s="33">
        <f t="shared" si="200"/>
        <v>1.2175641841589899</v>
      </c>
      <c r="S799" s="33">
        <f t="shared" si="201"/>
        <v>1.0446983459607091</v>
      </c>
      <c r="T799" s="32">
        <f t="shared" si="209"/>
        <v>-5.1062141495695768E-3</v>
      </c>
      <c r="U799" s="32">
        <f t="shared" si="210"/>
        <v>-2.2550931018833209E-3</v>
      </c>
      <c r="V799" s="32">
        <f t="shared" si="211"/>
        <v>-7.2064031635944437E-3</v>
      </c>
      <c r="W799" s="32">
        <f t="shared" si="212"/>
        <v>-1.1309494449345259E-3</v>
      </c>
      <c r="X799" s="32">
        <f t="shared" si="212"/>
        <v>1.150461026230265E-2</v>
      </c>
      <c r="Y799" s="34">
        <f>MAX(O$4:O799)</f>
        <v>1.9141735637114377</v>
      </c>
      <c r="Z799" s="34">
        <f>MAX(P$4:P799)</f>
        <v>1.8284662292802096</v>
      </c>
      <c r="AA799" s="34">
        <f>MAX(Q$4:Q799)</f>
        <v>2.0782292813837224</v>
      </c>
      <c r="AB799" s="34">
        <f>MAX(R$4:R799)</f>
        <v>1.9075656212819299</v>
      </c>
      <c r="AC799" s="34">
        <f>MAX(S$4:S799)</f>
        <v>1.35899867745307</v>
      </c>
      <c r="AD799" s="35">
        <f t="shared" si="205"/>
        <v>-0.16335071278211699</v>
      </c>
      <c r="AE799" s="35">
        <f t="shared" si="206"/>
        <v>-0.25484113676994791</v>
      </c>
      <c r="AF799" s="35">
        <f t="shared" si="207"/>
        <v>-0.11439700373648432</v>
      </c>
      <c r="AG799" s="35">
        <f t="shared" si="208"/>
        <v>-0.36171832278002702</v>
      </c>
      <c r="AH799" s="35">
        <f t="shared" si="208"/>
        <v>-0.23127346384280389</v>
      </c>
    </row>
    <row r="800" spans="1:34">
      <c r="A800" s="28">
        <v>45034</v>
      </c>
      <c r="B800" s="12">
        <f>[1]!thsiFinD("ths_int_chg_ratio_index",B$1,$A$4,$A800,101)</f>
        <v>-3.1723214927813999</v>
      </c>
      <c r="C800" s="12">
        <f>[1]!thsiFinD("ths_int_chg_ratio_index",C$1,$A$4,$A800,101)</f>
        <v>82.393786942801</v>
      </c>
      <c r="D800" s="12">
        <f>[1]!thsiFinD("ths_int_chg_ratio_index",D$1,$A$4,$A800,101)</f>
        <v>10.796427737168999</v>
      </c>
      <c r="E800" s="12">
        <f>[1]!thsiFinD("ths_int_chg_ratio_index",E$1,$A$4,$A800,101)</f>
        <v>52.960964710323999</v>
      </c>
      <c r="F800" s="12">
        <f>[1]!thsiFinD("ths_adjustment_nvg_ratio_fund",F$1,$A$4,$A800,101)</f>
        <v>85.573971761817006</v>
      </c>
      <c r="G800" s="12">
        <f>[1]!thsiFinD("ths_adjustment_nvg_ratio_fund",G$1,$A$4,$A800,101)</f>
        <v>53.859250851304999</v>
      </c>
      <c r="H800" s="12">
        <f>[1]!thsiFinD("ths_adjustment_nvg_ratio_fund",H$1,$A$4,$A800,101)</f>
        <v>54.153846153845997</v>
      </c>
      <c r="I800" s="12">
        <f>[1]!thsiFinD("ths_adjustment_nvg_ratio_fund",I$1,$A$4,$A800,101)</f>
        <v>149.78515625</v>
      </c>
      <c r="J800" s="32">
        <f t="shared" si="202"/>
        <v>0.60793885364310074</v>
      </c>
      <c r="K800" s="45">
        <f t="shared" si="203"/>
        <v>0.35744714474378148</v>
      </c>
      <c r="L800" s="45">
        <f t="shared" si="204"/>
        <v>0.85843056254242001</v>
      </c>
      <c r="M800" s="32">
        <f>[1]!thsiFinD("ths_int_chg_ratio_index",M$1,$A$4,$A800,101)/100</f>
        <v>0.20825944859450002</v>
      </c>
      <c r="N800" s="32">
        <f>[1]!thsiFinD("ths_int_chg_ratio_index",N$1,$A$4,$A800,101)/100</f>
        <v>4.6663245851186003E-2</v>
      </c>
      <c r="O800" s="33">
        <f t="shared" si="197"/>
        <v>1.6079388536431007</v>
      </c>
      <c r="P800" s="33">
        <f t="shared" si="198"/>
        <v>1.3574471447437815</v>
      </c>
      <c r="Q800" s="33">
        <f t="shared" si="199"/>
        <v>1.85843056254242</v>
      </c>
      <c r="R800" s="33">
        <f t="shared" si="200"/>
        <v>1.2082594485945</v>
      </c>
      <c r="S800" s="33">
        <f t="shared" si="201"/>
        <v>1.046663245851186</v>
      </c>
      <c r="T800" s="32">
        <f t="shared" si="209"/>
        <v>4.0255625149465679E-3</v>
      </c>
      <c r="U800" s="32">
        <f t="shared" si="210"/>
        <v>-3.7069212579148303E-3</v>
      </c>
      <c r="V800" s="32">
        <f t="shared" si="211"/>
        <v>9.7498613197288808E-3</v>
      </c>
      <c r="W800" s="32">
        <f t="shared" si="212"/>
        <v>-7.6420904011044177E-3</v>
      </c>
      <c r="X800" s="32">
        <f t="shared" si="212"/>
        <v>1.880829904703285E-3</v>
      </c>
      <c r="Y800" s="34">
        <f>MAX(O$4:O800)</f>
        <v>1.9141735637114377</v>
      </c>
      <c r="Z800" s="34">
        <f>MAX(P$4:P800)</f>
        <v>1.8284662292802096</v>
      </c>
      <c r="AA800" s="34">
        <f>MAX(Q$4:Q800)</f>
        <v>2.0782292813837224</v>
      </c>
      <c r="AB800" s="34">
        <f>MAX(R$4:R800)</f>
        <v>1.9075656212819299</v>
      </c>
      <c r="AC800" s="34">
        <f>MAX(S$4:S800)</f>
        <v>1.35899867745307</v>
      </c>
      <c r="AD800" s="35">
        <f t="shared" si="205"/>
        <v>-0.15998272877333597</v>
      </c>
      <c r="AE800" s="35">
        <f t="shared" si="206"/>
        <v>-0.25760338200057897</v>
      </c>
      <c r="AF800" s="35">
        <f t="shared" si="207"/>
        <v>-0.10576249733857879</v>
      </c>
      <c r="AG800" s="35">
        <f t="shared" si="208"/>
        <v>-0.36659612905871064</v>
      </c>
      <c r="AH800" s="35">
        <f t="shared" si="208"/>
        <v>-0.22982761998506052</v>
      </c>
    </row>
    <row r="801" spans="1:34">
      <c r="A801" s="28">
        <v>45035</v>
      </c>
      <c r="B801" s="12">
        <f>[1]!thsiFinD("ths_int_chg_ratio_index",B$1,$A$4,$A801,101)</f>
        <v>-4.5073925367385996</v>
      </c>
      <c r="C801" s="12">
        <f>[1]!thsiFinD("ths_int_chg_ratio_index",C$1,$A$4,$A801,101)</f>
        <v>82.829106000975003</v>
      </c>
      <c r="D801" s="12">
        <f>[1]!thsiFinD("ths_int_chg_ratio_index",D$1,$A$4,$A801,101)</f>
        <v>11.246255602253999</v>
      </c>
      <c r="E801" s="12">
        <f>[1]!thsiFinD("ths_int_chg_ratio_index",E$1,$A$4,$A801,101)</f>
        <v>51.831971968005</v>
      </c>
      <c r="F801" s="12">
        <f>[1]!thsiFinD("ths_adjustment_nvg_ratio_fund",F$1,$A$4,$A801,101)</f>
        <v>86.249232658072003</v>
      </c>
      <c r="G801" s="12">
        <f>[1]!thsiFinD("ths_adjustment_nvg_ratio_fund",G$1,$A$4,$A801,101)</f>
        <v>54.653802497161998</v>
      </c>
      <c r="H801" s="12">
        <f>[1]!thsiFinD("ths_adjustment_nvg_ratio_fund",H$1,$A$4,$A801,101)</f>
        <v>54.846153846154003</v>
      </c>
      <c r="I801" s="12">
        <f>[1]!thsiFinD("ths_adjustment_nvg_ratio_fund",I$1,$A$4,$A801,101)</f>
        <v>153.4765625</v>
      </c>
      <c r="J801" s="32">
        <f t="shared" si="202"/>
        <v>0.61328211566985424</v>
      </c>
      <c r="K801" s="45">
        <f t="shared" si="203"/>
        <v>0.35349985258623851</v>
      </c>
      <c r="L801" s="45">
        <f t="shared" si="204"/>
        <v>0.87306437875346998</v>
      </c>
      <c r="M801" s="32">
        <f>[1]!thsiFinD("ths_int_chg_ratio_index",M$1,$A$4,$A801,101)/100</f>
        <v>0.20085992743996001</v>
      </c>
      <c r="N801" s="32">
        <f>[1]!thsiFinD("ths_int_chg_ratio_index",N$1,$A$4,$A801,101)/100</f>
        <v>3.8295844280377002E-2</v>
      </c>
      <c r="O801" s="33">
        <f t="shared" si="197"/>
        <v>1.6132821156698542</v>
      </c>
      <c r="P801" s="33">
        <f t="shared" si="198"/>
        <v>1.3534998525862385</v>
      </c>
      <c r="Q801" s="33">
        <f t="shared" si="199"/>
        <v>1.87306437875347</v>
      </c>
      <c r="R801" s="33">
        <f t="shared" si="200"/>
        <v>1.2008599274399601</v>
      </c>
      <c r="S801" s="33">
        <f t="shared" si="201"/>
        <v>1.0382958442803769</v>
      </c>
      <c r="T801" s="32">
        <f t="shared" si="209"/>
        <v>3.3230505094439255E-3</v>
      </c>
      <c r="U801" s="32">
        <f t="shared" si="210"/>
        <v>-2.9078790823108269E-3</v>
      </c>
      <c r="V801" s="32">
        <f t="shared" si="211"/>
        <v>7.8742873185588813E-3</v>
      </c>
      <c r="W801" s="32">
        <f t="shared" si="212"/>
        <v>-6.1241161102835173E-3</v>
      </c>
      <c r="X801" s="32">
        <f t="shared" si="212"/>
        <v>-7.9943588388874387E-3</v>
      </c>
      <c r="Y801" s="34">
        <f>MAX(O$4:O801)</f>
        <v>1.9141735637114377</v>
      </c>
      <c r="Z801" s="34">
        <f>MAX(P$4:P801)</f>
        <v>1.8284662292802096</v>
      </c>
      <c r="AA801" s="34">
        <f>MAX(Q$4:Q801)</f>
        <v>2.0782292813837224</v>
      </c>
      <c r="AB801" s="34">
        <f>MAX(R$4:R801)</f>
        <v>1.9075656212819299</v>
      </c>
      <c r="AC801" s="34">
        <f>MAX(S$4:S801)</f>
        <v>1.35899867745307</v>
      </c>
      <c r="AD801" s="35">
        <f t="shared" si="205"/>
        <v>-0.15719130895224442</v>
      </c>
      <c r="AE801" s="35">
        <f t="shared" si="206"/>
        <v>-0.25976218159683784</v>
      </c>
      <c r="AF801" s="35">
        <f t="shared" si="207"/>
        <v>-9.8721014311592192E-2</v>
      </c>
      <c r="AG801" s="35">
        <f t="shared" si="208"/>
        <v>-0.3704751679090581</v>
      </c>
      <c r="AH801" s="35">
        <f t="shared" si="208"/>
        <v>-0.23598465435869997</v>
      </c>
    </row>
    <row r="802" spans="1:34">
      <c r="A802" s="28">
        <v>45036</v>
      </c>
      <c r="B802" s="12">
        <f>[1]!thsiFinD("ths_int_chg_ratio_index",B$1,$A$4,$A802,101)</f>
        <v>-0.53175521495748002</v>
      </c>
      <c r="C802" s="12">
        <f>[1]!thsiFinD("ths_int_chg_ratio_index",C$1,$A$4,$A802,101)</f>
        <v>87.935117519539006</v>
      </c>
      <c r="D802" s="12">
        <f>[1]!thsiFinD("ths_int_chg_ratio_index",D$1,$A$4,$A802,101)</f>
        <v>14.241548247299001</v>
      </c>
      <c r="E802" s="12">
        <f>[1]!thsiFinD("ths_int_chg_ratio_index",E$1,$A$4,$A802,101)</f>
        <v>48.945378281917002</v>
      </c>
      <c r="F802" s="12">
        <f>[1]!thsiFinD("ths_adjustment_nvg_ratio_fund",F$1,$A$4,$A802,101)</f>
        <v>91.221608348679993</v>
      </c>
      <c r="G802" s="12">
        <f>[1]!thsiFinD("ths_adjustment_nvg_ratio_fund",G$1,$A$4,$A802,101)</f>
        <v>59.988649262202003</v>
      </c>
      <c r="H802" s="12">
        <f>[1]!thsiFinD("ths_adjustment_nvg_ratio_fund",H$1,$A$4,$A802,101)</f>
        <v>62.153846153845997</v>
      </c>
      <c r="I802" s="12">
        <f>[1]!thsiFinD("ths_adjustment_nvg_ratio_fund",I$1,$A$4,$A802,101)</f>
        <v>169.296875</v>
      </c>
      <c r="J802" s="32">
        <f t="shared" si="202"/>
        <v>0.66656408449815685</v>
      </c>
      <c r="K802" s="45">
        <f t="shared" si="203"/>
        <v>0.37647572208449376</v>
      </c>
      <c r="L802" s="45">
        <f t="shared" si="204"/>
        <v>0.95665244691181994</v>
      </c>
      <c r="M802" s="32">
        <f>[1]!thsiFinD("ths_int_chg_ratio_index",M$1,$A$4,$A802,101)/100</f>
        <v>0.20447717565259999</v>
      </c>
      <c r="N802" s="32">
        <f>[1]!thsiFinD("ths_int_chg_ratio_index",N$1,$A$4,$A802,101)/100</f>
        <v>3.5925172628614999E-2</v>
      </c>
      <c r="O802" s="33">
        <f t="shared" si="197"/>
        <v>1.6665640844981569</v>
      </c>
      <c r="P802" s="33">
        <f t="shared" si="198"/>
        <v>1.3764757220844936</v>
      </c>
      <c r="Q802" s="33">
        <f t="shared" si="199"/>
        <v>1.9566524469118201</v>
      </c>
      <c r="R802" s="33">
        <f t="shared" si="200"/>
        <v>1.2044771756526</v>
      </c>
      <c r="S802" s="33">
        <f t="shared" si="201"/>
        <v>1.0359251726286149</v>
      </c>
      <c r="T802" s="32">
        <f t="shared" si="209"/>
        <v>3.3027062229707527E-2</v>
      </c>
      <c r="U802" s="32">
        <f t="shared" si="210"/>
        <v>1.6975154784356628E-2</v>
      </c>
      <c r="V802" s="32">
        <f t="shared" si="211"/>
        <v>4.4626372220039956E-2</v>
      </c>
      <c r="W802" s="32">
        <f t="shared" si="212"/>
        <v>3.0122149386326846E-3</v>
      </c>
      <c r="X802" s="32">
        <f t="shared" si="212"/>
        <v>-2.2832333046705067E-3</v>
      </c>
      <c r="Y802" s="34">
        <f>MAX(O$4:O802)</f>
        <v>1.9141735637114377</v>
      </c>
      <c r="Z802" s="34">
        <f>MAX(P$4:P802)</f>
        <v>1.8284662292802096</v>
      </c>
      <c r="AA802" s="34">
        <f>MAX(Q$4:Q802)</f>
        <v>2.0782292813837224</v>
      </c>
      <c r="AB802" s="34">
        <f>MAX(R$4:R802)</f>
        <v>1.9075656212819299</v>
      </c>
      <c r="AC802" s="34">
        <f>MAX(S$4:S802)</f>
        <v>1.35899867745307</v>
      </c>
      <c r="AD802" s="35">
        <f t="shared" si="205"/>
        <v>-0.12935581386527184</v>
      </c>
      <c r="AE802" s="35">
        <f t="shared" si="206"/>
        <v>-0.24719653005220976</v>
      </c>
      <c r="AF802" s="35">
        <f t="shared" si="207"/>
        <v>-5.8500202822161396E-2</v>
      </c>
      <c r="AG802" s="35">
        <f t="shared" si="208"/>
        <v>-0.36857890380559355</v>
      </c>
      <c r="AH802" s="35">
        <f t="shared" si="208"/>
        <v>-0.23772907964114753</v>
      </c>
    </row>
    <row r="803" spans="1:34">
      <c r="A803" s="28">
        <v>45037</v>
      </c>
      <c r="B803" s="12">
        <f>[1]!thsiFinD("ths_int_chg_ratio_index",B$1,$A$4,$A803,101)</f>
        <v>-5.0519692901055002</v>
      </c>
      <c r="C803" s="12">
        <f>[1]!thsiFinD("ths_int_chg_ratio_index",C$1,$A$4,$A803,101)</f>
        <v>78.239138824864</v>
      </c>
      <c r="D803" s="12">
        <f>[1]!thsiFinD("ths_int_chg_ratio_index",D$1,$A$4,$A803,101)</f>
        <v>9.5223665554796995</v>
      </c>
      <c r="E803" s="12">
        <f>[1]!thsiFinD("ths_int_chg_ratio_index",E$1,$A$4,$A803,101)</f>
        <v>46.603517218596998</v>
      </c>
      <c r="F803" s="12">
        <f>[1]!thsiFinD("ths_adjustment_nvg_ratio_fund",F$1,$A$4,$A803,101)</f>
        <v>83.179864947821002</v>
      </c>
      <c r="G803" s="12">
        <f>[1]!thsiFinD("ths_adjustment_nvg_ratio_fund",G$1,$A$4,$A803,101)</f>
        <v>52.55391600454</v>
      </c>
      <c r="H803" s="12">
        <f>[1]!thsiFinD("ths_adjustment_nvg_ratio_fund",H$1,$A$4,$A803,101)</f>
        <v>54.769230769231001</v>
      </c>
      <c r="I803" s="12">
        <f>[1]!thsiFinD("ths_adjustment_nvg_ratio_fund",I$1,$A$4,$A803,101)</f>
        <v>152.5</v>
      </c>
      <c r="J803" s="32">
        <f t="shared" si="202"/>
        <v>0.59039508128803397</v>
      </c>
      <c r="K803" s="45">
        <f t="shared" si="203"/>
        <v>0.323282633272088</v>
      </c>
      <c r="L803" s="45">
        <f t="shared" si="204"/>
        <v>0.85750752930397989</v>
      </c>
      <c r="M803" s="32">
        <f>[1]!thsiFinD("ths_int_chg_ratio_index",M$1,$A$4,$A803,101)/100</f>
        <v>0.16557601744882</v>
      </c>
      <c r="N803" s="32">
        <f>[1]!thsiFinD("ths_int_chg_ratio_index",N$1,$A$4,$A803,101)/100</f>
        <v>1.4156915657398E-2</v>
      </c>
      <c r="O803" s="33">
        <f t="shared" si="197"/>
        <v>1.5903950812880341</v>
      </c>
      <c r="P803" s="33">
        <f t="shared" si="198"/>
        <v>1.3232826332720879</v>
      </c>
      <c r="Q803" s="33">
        <f t="shared" si="199"/>
        <v>1.8575075293039798</v>
      </c>
      <c r="R803" s="33">
        <f t="shared" si="200"/>
        <v>1.1655760174488199</v>
      </c>
      <c r="S803" s="33">
        <f t="shared" si="201"/>
        <v>1.014156915657398</v>
      </c>
      <c r="T803" s="32">
        <f t="shared" si="209"/>
        <v>-4.5704214988563807E-2</v>
      </c>
      <c r="U803" s="32">
        <f t="shared" si="210"/>
        <v>-3.8644407568519723E-2</v>
      </c>
      <c r="V803" s="32">
        <f t="shared" si="211"/>
        <v>-5.0670683883752843E-2</v>
      </c>
      <c r="W803" s="32">
        <f t="shared" si="212"/>
        <v>-3.2297131892684461E-2</v>
      </c>
      <c r="X803" s="32">
        <f t="shared" si="212"/>
        <v>-2.1013348788485375E-2</v>
      </c>
      <c r="Y803" s="34">
        <f>MAX(O$4:O803)</f>
        <v>1.9141735637114377</v>
      </c>
      <c r="Z803" s="34">
        <f>MAX(P$4:P803)</f>
        <v>1.8284662292802096</v>
      </c>
      <c r="AA803" s="34">
        <f>MAX(Q$4:Q803)</f>
        <v>2.0782292813837224</v>
      </c>
      <c r="AB803" s="34">
        <f>MAX(R$4:R803)</f>
        <v>1.9075656212819299</v>
      </c>
      <c r="AC803" s="34">
        <f>MAX(S$4:S803)</f>
        <v>1.35899867745307</v>
      </c>
      <c r="AD803" s="35">
        <f t="shared" si="205"/>
        <v>-0.16914792292691661</v>
      </c>
      <c r="AE803" s="35">
        <f t="shared" si="206"/>
        <v>-0.27628817416386808</v>
      </c>
      <c r="AF803" s="35">
        <f t="shared" si="207"/>
        <v>-0.10620664142157699</v>
      </c>
      <c r="AG803" s="35">
        <f t="shared" si="208"/>
        <v>-0.38897199422920781</v>
      </c>
      <c r="AH803" s="35">
        <f t="shared" si="208"/>
        <v>-0.25374694436196787</v>
      </c>
    </row>
    <row r="804" spans="1:34">
      <c r="A804" s="28">
        <v>45040</v>
      </c>
      <c r="B804" s="12">
        <f>[1]!thsiFinD("ths_int_chg_ratio_index",B$1,$A$4,$A804,101)</f>
        <v>-3.4866603094930002</v>
      </c>
      <c r="C804" s="12">
        <f>[1]!thsiFinD("ths_int_chg_ratio_index",C$1,$A$4,$A804,101)</f>
        <v>73.116749409167994</v>
      </c>
      <c r="D804" s="12">
        <f>[1]!thsiFinD("ths_int_chg_ratio_index",D$1,$A$4,$A804,101)</f>
        <v>7.5171365097632998</v>
      </c>
      <c r="E804" s="12">
        <f>[1]!thsiFinD("ths_int_chg_ratio_index",E$1,$A$4,$A804,101)</f>
        <v>43.219349373238998</v>
      </c>
      <c r="F804" s="12">
        <f>[1]!thsiFinD("ths_adjustment_nvg_ratio_fund",F$1,$A$4,$A804,101)</f>
        <v>81.522406384285006</v>
      </c>
      <c r="G804" s="12">
        <f>[1]!thsiFinD("ths_adjustment_nvg_ratio_fund",G$1,$A$4,$A804,101)</f>
        <v>52.383654937571002</v>
      </c>
      <c r="H804" s="12">
        <f>[1]!thsiFinD("ths_adjustment_nvg_ratio_fund",H$1,$A$4,$A804,101)</f>
        <v>55.846153846154003</v>
      </c>
      <c r="I804" s="12">
        <f>[1]!thsiFinD("ths_adjustment_nvg_ratio_fund",I$1,$A$4,$A804,101)</f>
        <v>151.865234375</v>
      </c>
      <c r="J804" s="32">
        <f t="shared" si="202"/>
        <v>0.57748003065710918</v>
      </c>
      <c r="K804" s="45">
        <f t="shared" si="203"/>
        <v>0.30091643745669322</v>
      </c>
      <c r="L804" s="45">
        <f t="shared" si="204"/>
        <v>0.85404362385752508</v>
      </c>
      <c r="M804" s="32">
        <f>[1]!thsiFinD("ths_int_chg_ratio_index",M$1,$A$4,$A804,101)/100</f>
        <v>0.14559766228002</v>
      </c>
      <c r="N804" s="32">
        <f>[1]!thsiFinD("ths_int_chg_ratio_index",N$1,$A$4,$A804,101)/100</f>
        <v>3.0991399817456001E-3</v>
      </c>
      <c r="O804" s="33">
        <f t="shared" si="197"/>
        <v>1.5774800306571093</v>
      </c>
      <c r="P804" s="33">
        <f t="shared" si="198"/>
        <v>1.3009164374566933</v>
      </c>
      <c r="Q804" s="33">
        <f t="shared" si="199"/>
        <v>1.8540436238575251</v>
      </c>
      <c r="R804" s="33">
        <f t="shared" si="200"/>
        <v>1.1455976622800199</v>
      </c>
      <c r="S804" s="33">
        <f t="shared" si="201"/>
        <v>1.0030991399817455</v>
      </c>
      <c r="T804" s="32">
        <f t="shared" si="209"/>
        <v>-8.1206555420588744E-3</v>
      </c>
      <c r="U804" s="32">
        <f t="shared" si="210"/>
        <v>-1.6902054975277414E-2</v>
      </c>
      <c r="V804" s="32">
        <f t="shared" si="211"/>
        <v>-1.8648136773651292E-3</v>
      </c>
      <c r="W804" s="32">
        <f t="shared" si="212"/>
        <v>-1.7140327932045119E-2</v>
      </c>
      <c r="X804" s="32">
        <f t="shared" si="212"/>
        <v>-1.0903416921911546E-2</v>
      </c>
      <c r="Y804" s="34">
        <f>MAX(O$4:O804)</f>
        <v>1.9141735637114377</v>
      </c>
      <c r="Z804" s="34">
        <f>MAX(P$4:P804)</f>
        <v>1.8284662292802096</v>
      </c>
      <c r="AA804" s="34">
        <f>MAX(Q$4:Q804)</f>
        <v>2.0782292813837224</v>
      </c>
      <c r="AB804" s="34">
        <f>MAX(R$4:R804)</f>
        <v>1.9075656212819299</v>
      </c>
      <c r="AC804" s="34">
        <f>MAX(S$4:S804)</f>
        <v>1.35899867745307</v>
      </c>
      <c r="AD804" s="35">
        <f t="shared" si="205"/>
        <v>-0.17589498645123125</v>
      </c>
      <c r="AE804" s="35">
        <f t="shared" si="206"/>
        <v>-0.28852039123040873</v>
      </c>
      <c r="AF804" s="35">
        <f t="shared" si="207"/>
        <v>-0.10787339950139208</v>
      </c>
      <c r="AG804" s="35">
        <f t="shared" si="208"/>
        <v>-0.3994452146237828</v>
      </c>
      <c r="AH804" s="35">
        <f t="shared" si="208"/>
        <v>-0.26188365255683976</v>
      </c>
    </row>
    <row r="805" spans="1:34">
      <c r="A805" s="28">
        <v>45041</v>
      </c>
      <c r="B805" s="12">
        <f>[1]!thsiFinD("ths_int_chg_ratio_index",B$1,$A$4,$A805,101)</f>
        <v>-6.8850005370872003</v>
      </c>
      <c r="C805" s="12">
        <f>[1]!thsiFinD("ths_int_chg_ratio_index",C$1,$A$4,$A805,101)</f>
        <v>68.645513200836007</v>
      </c>
      <c r="D805" s="12">
        <f>[1]!thsiFinD("ths_int_chg_ratio_index",D$1,$A$4,$A805,101)</f>
        <v>5.6035979952995003</v>
      </c>
      <c r="E805" s="12">
        <f>[1]!thsiFinD("ths_int_chg_ratio_index",E$1,$A$4,$A805,101)</f>
        <v>40.092357466487996</v>
      </c>
      <c r="F805" s="12">
        <f>[1]!thsiFinD("ths_adjustment_nvg_ratio_fund",F$1,$A$4,$A805,101)</f>
        <v>81.829343155309999</v>
      </c>
      <c r="G805" s="12">
        <f>[1]!thsiFinD("ths_adjustment_nvg_ratio_fund",G$1,$A$4,$A805,101)</f>
        <v>51.872871736663001</v>
      </c>
      <c r="H805" s="12">
        <f>[1]!thsiFinD("ths_adjustment_nvg_ratio_fund",H$1,$A$4,$A805,101)</f>
        <v>56.692307692307999</v>
      </c>
      <c r="I805" s="12">
        <f>[1]!thsiFinD("ths_adjustment_nvg_ratio_fund",I$1,$A$4,$A805,101)</f>
        <v>153.3984375</v>
      </c>
      <c r="J805" s="32">
        <f t="shared" si="202"/>
        <v>0.56406178526227158</v>
      </c>
      <c r="K805" s="45">
        <f t="shared" si="203"/>
        <v>0.26864117031384077</v>
      </c>
      <c r="L805" s="45">
        <f t="shared" si="204"/>
        <v>0.85948240021070244</v>
      </c>
      <c r="M805" s="32">
        <f>[1]!thsiFinD("ths_int_chg_ratio_index",M$1,$A$4,$A805,101)/100</f>
        <v>0.11640549156937001</v>
      </c>
      <c r="N805" s="32">
        <f>[1]!thsiFinD("ths_int_chg_ratio_index",N$1,$A$4,$A805,101)/100</f>
        <v>-4.4337555028676999E-3</v>
      </c>
      <c r="O805" s="33">
        <f t="shared" si="197"/>
        <v>1.5640617852622716</v>
      </c>
      <c r="P805" s="33">
        <f t="shared" si="198"/>
        <v>1.2686411703138407</v>
      </c>
      <c r="Q805" s="33">
        <f t="shared" si="199"/>
        <v>1.8594824002107024</v>
      </c>
      <c r="R805" s="33">
        <f t="shared" si="200"/>
        <v>1.11640549156937</v>
      </c>
      <c r="S805" s="33">
        <f t="shared" si="201"/>
        <v>0.99556624449713227</v>
      </c>
      <c r="T805" s="32">
        <f t="shared" si="209"/>
        <v>-8.5061269455488642E-3</v>
      </c>
      <c r="U805" s="32">
        <f t="shared" si="210"/>
        <v>-2.480963896954913E-2</v>
      </c>
      <c r="V805" s="32">
        <f t="shared" si="211"/>
        <v>2.933467305295423E-3</v>
      </c>
      <c r="W805" s="32">
        <f t="shared" si="212"/>
        <v>-2.5482044588455599E-2</v>
      </c>
      <c r="X805" s="32">
        <f t="shared" si="212"/>
        <v>-7.5096221144704822E-3</v>
      </c>
      <c r="Y805" s="34">
        <f>MAX(O$4:O805)</f>
        <v>1.9141735637114377</v>
      </c>
      <c r="Z805" s="34">
        <f>MAX(P$4:P805)</f>
        <v>1.8284662292802096</v>
      </c>
      <c r="AA805" s="34">
        <f>MAX(Q$4:Q805)</f>
        <v>2.0782292813837224</v>
      </c>
      <c r="AB805" s="34">
        <f>MAX(R$4:R805)</f>
        <v>1.9075656212819299</v>
      </c>
      <c r="AC805" s="34">
        <f>MAX(S$4:S805)</f>
        <v>1.35899867745307</v>
      </c>
      <c r="AD805" s="35">
        <f t="shared" si="205"/>
        <v>-0.18290492831294036</v>
      </c>
      <c r="AE805" s="35">
        <f t="shared" si="206"/>
        <v>-0.30617194345817833</v>
      </c>
      <c r="AF805" s="35">
        <f t="shared" si="207"/>
        <v>-0.10525637528664522</v>
      </c>
      <c r="AG805" s="35">
        <f t="shared" si="208"/>
        <v>-0.41474857844254986</v>
      </c>
      <c r="AH805" s="35">
        <f t="shared" si="208"/>
        <v>-0.26742662740265111</v>
      </c>
    </row>
    <row r="806" spans="1:34">
      <c r="A806" s="28">
        <v>45042</v>
      </c>
      <c r="B806" s="12">
        <f>[1]!thsiFinD("ths_int_chg_ratio_index",B$1,$A$4,$A806,101)</f>
        <v>-10.060466560598</v>
      </c>
      <c r="C806" s="12">
        <f>[1]!thsiFinD("ths_int_chg_ratio_index",C$1,$A$4,$A806,101)</f>
        <v>65.302950459716996</v>
      </c>
      <c r="D806" s="12">
        <f>[1]!thsiFinD("ths_int_chg_ratio_index",D$1,$A$4,$A806,101)</f>
        <v>4.8328791905727</v>
      </c>
      <c r="E806" s="12">
        <f>[1]!thsiFinD("ths_int_chg_ratio_index",E$1,$A$4,$A806,101)</f>
        <v>43.449059036099001</v>
      </c>
      <c r="F806" s="12">
        <f>[1]!thsiFinD("ths_adjustment_nvg_ratio_fund",F$1,$A$4,$A806,101)</f>
        <v>77.470841006753005</v>
      </c>
      <c r="G806" s="12">
        <f>[1]!thsiFinD("ths_adjustment_nvg_ratio_fund",G$1,$A$4,$A806,101)</f>
        <v>47.502837684448998</v>
      </c>
      <c r="H806" s="12">
        <f>[1]!thsiFinD("ths_adjustment_nvg_ratio_fund",H$1,$A$4,$A806,101)</f>
        <v>54.923076923076998</v>
      </c>
      <c r="I806" s="12">
        <f>[1]!thsiFinD("ths_adjustment_nvg_ratio_fund",I$1,$A$4,$A806,101)</f>
        <v>144.306640625</v>
      </c>
      <c r="J806" s="32">
        <f t="shared" si="202"/>
        <v>0.53465977295633704</v>
      </c>
      <c r="K806" s="45">
        <f t="shared" si="203"/>
        <v>0.25881105531447673</v>
      </c>
      <c r="L806" s="45">
        <f t="shared" si="204"/>
        <v>0.81050849059819741</v>
      </c>
      <c r="M806" s="32">
        <f>[1]!thsiFinD("ths_int_chg_ratio_index",M$1,$A$4,$A806,101)/100</f>
        <v>0.1201281287975</v>
      </c>
      <c r="N806" s="32">
        <f>[1]!thsiFinD("ths_int_chg_ratio_index",N$1,$A$4,$A806,101)/100</f>
        <v>-4.0641895089090999E-3</v>
      </c>
      <c r="O806" s="33">
        <f t="shared" si="197"/>
        <v>1.5346597729563372</v>
      </c>
      <c r="P806" s="33">
        <f t="shared" si="198"/>
        <v>1.2588110553144767</v>
      </c>
      <c r="Q806" s="33">
        <f t="shared" si="199"/>
        <v>1.8105084905981974</v>
      </c>
      <c r="R806" s="33">
        <f t="shared" si="200"/>
        <v>1.1201281287975</v>
      </c>
      <c r="S806" s="33">
        <f t="shared" si="201"/>
        <v>0.99593581049109092</v>
      </c>
      <c r="T806" s="32">
        <f t="shared" si="209"/>
        <v>-1.8798497976858397E-2</v>
      </c>
      <c r="U806" s="32">
        <f t="shared" si="210"/>
        <v>-7.748538538231653E-3</v>
      </c>
      <c r="V806" s="32">
        <f t="shared" si="211"/>
        <v>-2.6337388085499347E-2</v>
      </c>
      <c r="W806" s="32">
        <f t="shared" si="212"/>
        <v>3.3344848769034652E-3</v>
      </c>
      <c r="X806" s="32">
        <f t="shared" si="212"/>
        <v>3.7121185657040812E-4</v>
      </c>
      <c r="Y806" s="34">
        <f>MAX(O$4:O806)</f>
        <v>1.9141735637114377</v>
      </c>
      <c r="Z806" s="34">
        <f>MAX(P$4:P806)</f>
        <v>1.8284662292802096</v>
      </c>
      <c r="AA806" s="34">
        <f>MAX(Q$4:Q806)</f>
        <v>2.0782292813837224</v>
      </c>
      <c r="AB806" s="34">
        <f>MAX(R$4:R806)</f>
        <v>1.9075656212819299</v>
      </c>
      <c r="AC806" s="34">
        <f>MAX(S$4:S806)</f>
        <v>1.35899867745307</v>
      </c>
      <c r="AD806" s="35">
        <f t="shared" si="205"/>
        <v>-0.1982650883649506</v>
      </c>
      <c r="AE806" s="35">
        <f t="shared" si="206"/>
        <v>-0.31154809689319896</v>
      </c>
      <c r="AF806" s="35">
        <f t="shared" si="207"/>
        <v>-0.12882158536774713</v>
      </c>
      <c r="AG806" s="35">
        <f t="shared" si="208"/>
        <v>-0.41279706642818026</v>
      </c>
      <c r="AH806" s="35">
        <f t="shared" si="208"/>
        <v>-0.26715468748093518</v>
      </c>
    </row>
    <row r="807" spans="1:34">
      <c r="A807" s="28">
        <v>45043</v>
      </c>
      <c r="B807" s="12">
        <f>[1]!thsiFinD("ths_int_chg_ratio_index",B$1,$A$4,$A807,101)</f>
        <v>-11.847598256609</v>
      </c>
      <c r="C807" s="12">
        <f>[1]!thsiFinD("ths_int_chg_ratio_index",C$1,$A$4,$A807,101)</f>
        <v>65.650418442531006</v>
      </c>
      <c r="D807" s="12">
        <f>[1]!thsiFinD("ths_int_chg_ratio_index",D$1,$A$4,$A807,101)</f>
        <v>4.7354508095038002</v>
      </c>
      <c r="E807" s="12">
        <f>[1]!thsiFinD("ths_int_chg_ratio_index",E$1,$A$4,$A807,101)</f>
        <v>44.405128738247001</v>
      </c>
      <c r="F807" s="12">
        <f>[1]!thsiFinD("ths_adjustment_nvg_ratio_fund",F$1,$A$4,$A807,101)</f>
        <v>73.971761817065996</v>
      </c>
      <c r="G807" s="12">
        <f>[1]!thsiFinD("ths_adjustment_nvg_ratio_fund",G$1,$A$4,$A807,101)</f>
        <v>44.381384790010998</v>
      </c>
      <c r="H807" s="12">
        <f>[1]!thsiFinD("ths_adjustment_nvg_ratio_fund",H$1,$A$4,$A807,101)</f>
        <v>47.846153846154003</v>
      </c>
      <c r="I807" s="12">
        <f>[1]!thsiFinD("ths_adjustment_nvg_ratio_fund",I$1,$A$4,$A807,101)</f>
        <v>134.66796875</v>
      </c>
      <c r="J807" s="32">
        <f t="shared" si="202"/>
        <v>0.50476333617112978</v>
      </c>
      <c r="K807" s="45">
        <f t="shared" si="203"/>
        <v>0.25735849933418203</v>
      </c>
      <c r="L807" s="45">
        <f t="shared" si="204"/>
        <v>0.75216817300807748</v>
      </c>
      <c r="M807" s="32">
        <f>[1]!thsiFinD("ths_int_chg_ratio_index",M$1,$A$4,$A807,101)/100</f>
        <v>0.11710977957272001</v>
      </c>
      <c r="N807" s="32">
        <f>[1]!thsiFinD("ths_int_chg_ratio_index",N$1,$A$4,$A807,101)/100</f>
        <v>2.0372423301526E-3</v>
      </c>
      <c r="O807" s="33">
        <f t="shared" si="197"/>
        <v>1.5047633361711297</v>
      </c>
      <c r="P807" s="33">
        <f t="shared" si="198"/>
        <v>1.257358499334182</v>
      </c>
      <c r="Q807" s="33">
        <f t="shared" si="199"/>
        <v>1.7521681730080774</v>
      </c>
      <c r="R807" s="33">
        <f t="shared" si="200"/>
        <v>1.1171097795727201</v>
      </c>
      <c r="S807" s="33">
        <f t="shared" si="201"/>
        <v>1.0020372423301527</v>
      </c>
      <c r="T807" s="32">
        <f t="shared" si="209"/>
        <v>-1.9480823901193212E-2</v>
      </c>
      <c r="U807" s="32">
        <f t="shared" si="210"/>
        <v>-1.1539110449994006E-3</v>
      </c>
      <c r="V807" s="32">
        <f t="shared" si="211"/>
        <v>-3.222316707879358E-2</v>
      </c>
      <c r="W807" s="32">
        <f t="shared" si="212"/>
        <v>-2.694646395515754E-3</v>
      </c>
      <c r="X807" s="32">
        <f t="shared" si="212"/>
        <v>6.1263304068293056E-3</v>
      </c>
      <c r="Y807" s="34">
        <f>MAX(O$4:O807)</f>
        <v>1.9141735637114377</v>
      </c>
      <c r="Z807" s="34">
        <f>MAX(P$4:P807)</f>
        <v>1.8284662292802096</v>
      </c>
      <c r="AA807" s="34">
        <f>MAX(Q$4:Q807)</f>
        <v>2.0782292813837224</v>
      </c>
      <c r="AB807" s="34">
        <f>MAX(R$4:R807)</f>
        <v>1.9075656212819299</v>
      </c>
      <c r="AC807" s="34">
        <f>MAX(S$4:S807)</f>
        <v>1.35899867745307</v>
      </c>
      <c r="AD807" s="35">
        <f t="shared" si="205"/>
        <v>-0.21388354499395157</v>
      </c>
      <c r="AE807" s="35">
        <f t="shared" si="206"/>
        <v>-0.31234250914814476</v>
      </c>
      <c r="AF807" s="35">
        <f t="shared" si="207"/>
        <v>-0.15689371297788068</v>
      </c>
      <c r="AG807" s="35">
        <f t="shared" si="208"/>
        <v>-0.41437937069656583</v>
      </c>
      <c r="AH807" s="35">
        <f t="shared" si="208"/>
        <v>-0.26266503495934723</v>
      </c>
    </row>
    <row r="808" spans="1:34">
      <c r="A808" s="28">
        <v>45044</v>
      </c>
      <c r="B808" s="12">
        <f>[1]!thsiFinD("ths_int_chg_ratio_index",B$1,$A$4,$A808,101)</f>
        <v>-8.8264576543400004</v>
      </c>
      <c r="C808" s="12">
        <f>[1]!thsiFinD("ths_int_chg_ratio_index",C$1,$A$4,$A808,101)</f>
        <v>68.537756478505997</v>
      </c>
      <c r="D808" s="12">
        <f>[1]!thsiFinD("ths_int_chg_ratio_index",D$1,$A$4,$A808,101)</f>
        <v>6.6827141556229996</v>
      </c>
      <c r="E808" s="12">
        <f>[1]!thsiFinD("ths_int_chg_ratio_index",E$1,$A$4,$A808,101)</f>
        <v>44.832723094532</v>
      </c>
      <c r="F808" s="12">
        <f>[1]!thsiFinD("ths_adjustment_nvg_ratio_fund",F$1,$A$4,$A808,101)</f>
        <v>80.417434008594</v>
      </c>
      <c r="G808" s="12">
        <f>[1]!thsiFinD("ths_adjustment_nvg_ratio_fund",G$1,$A$4,$A808,101)</f>
        <v>49.489216799091999</v>
      </c>
      <c r="H808" s="12">
        <f>[1]!thsiFinD("ths_adjustment_nvg_ratio_fund",H$1,$A$4,$A808,101)</f>
        <v>56</v>
      </c>
      <c r="I808" s="12">
        <f>[1]!thsiFinD("ths_adjustment_nvg_ratio_fund",I$1,$A$4,$A808,101)</f>
        <v>147.5</v>
      </c>
      <c r="J808" s="32">
        <f t="shared" si="202"/>
        <v>0.55579173360250878</v>
      </c>
      <c r="K808" s="45">
        <f t="shared" si="203"/>
        <v>0.27806684018580247</v>
      </c>
      <c r="L808" s="45">
        <f t="shared" si="204"/>
        <v>0.83351662701921503</v>
      </c>
      <c r="M808" s="32">
        <f>[1]!thsiFinD("ths_int_chg_ratio_index",M$1,$A$4,$A808,101)/100</f>
        <v>0.13292751718925999</v>
      </c>
      <c r="N808" s="32">
        <f>[1]!thsiFinD("ths_int_chg_ratio_index",N$1,$A$4,$A808,101)/100</f>
        <v>1.3117197493040999E-2</v>
      </c>
      <c r="O808" s="33">
        <f t="shared" si="197"/>
        <v>1.5557917336025087</v>
      </c>
      <c r="P808" s="33">
        <f t="shared" si="198"/>
        <v>1.2780668401858024</v>
      </c>
      <c r="Q808" s="33">
        <f t="shared" si="199"/>
        <v>1.8335166270192151</v>
      </c>
      <c r="R808" s="33">
        <f t="shared" si="200"/>
        <v>1.1329275171892599</v>
      </c>
      <c r="S808" s="33">
        <f t="shared" si="201"/>
        <v>1.0131171974930411</v>
      </c>
      <c r="T808" s="32">
        <f t="shared" si="209"/>
        <v>3.3911244515845818E-2</v>
      </c>
      <c r="U808" s="32">
        <f t="shared" si="210"/>
        <v>1.6469718749733131E-2</v>
      </c>
      <c r="V808" s="32">
        <f t="shared" si="211"/>
        <v>4.6427309469661671E-2</v>
      </c>
      <c r="W808" s="32">
        <f t="shared" si="212"/>
        <v>1.4159519418574851E-2</v>
      </c>
      <c r="X808" s="32">
        <f t="shared" si="212"/>
        <v>1.1057428501482613E-2</v>
      </c>
      <c r="Y808" s="34">
        <f>MAX(O$4:O808)</f>
        <v>1.9141735637114377</v>
      </c>
      <c r="Z808" s="34">
        <f>MAX(P$4:P808)</f>
        <v>1.8284662292802096</v>
      </c>
      <c r="AA808" s="34">
        <f>MAX(Q$4:Q808)</f>
        <v>2.0782292813837224</v>
      </c>
      <c r="AB808" s="34">
        <f>MAX(R$4:R808)</f>
        <v>1.9075656212819299</v>
      </c>
      <c r="AC808" s="34">
        <f>MAX(S$4:S808)</f>
        <v>1.35899867745307</v>
      </c>
      <c r="AD808" s="35">
        <f t="shared" si="205"/>
        <v>-0.18722535767031168</v>
      </c>
      <c r="AE808" s="35">
        <f t="shared" si="206"/>
        <v>-0.3010169836776676</v>
      </c>
      <c r="AF808" s="35">
        <f t="shared" si="207"/>
        <v>-0.1177505564744874</v>
      </c>
      <c r="AG808" s="35">
        <f t="shared" si="208"/>
        <v>-0.40608726402402584</v>
      </c>
      <c r="AH808" s="35">
        <f t="shared" si="208"/>
        <v>-0.25451200630176707</v>
      </c>
    </row>
    <row r="809" spans="1:34">
      <c r="A809" s="28">
        <v>45050</v>
      </c>
      <c r="B809" s="12">
        <f>[1]!thsiFinD("ths_int_chg_ratio_index",B$1,$A$4,$A809,101)</f>
        <v>-11.257368679537</v>
      </c>
      <c r="C809" s="12">
        <f>[1]!thsiFinD("ths_int_chg_ratio_index",C$1,$A$4,$A809,101)</f>
        <v>63.354912062159002</v>
      </c>
      <c r="D809" s="12">
        <f>[1]!thsiFinD("ths_int_chg_ratio_index",D$1,$A$4,$A809,101)</f>
        <v>4.3620652423981001</v>
      </c>
      <c r="E809" s="12">
        <f>[1]!thsiFinD("ths_int_chg_ratio_index",E$1,$A$4,$A809,101)</f>
        <v>43.075518987054998</v>
      </c>
      <c r="F809" s="12">
        <f>[1]!thsiFinD("ths_adjustment_nvg_ratio_fund",F$1,$A$4,$A809,101)</f>
        <v>80.049109883363997</v>
      </c>
      <c r="G809" s="12">
        <f>[1]!thsiFinD("ths_adjustment_nvg_ratio_fund",G$1,$A$4,$A809,101)</f>
        <v>48.410896708286003</v>
      </c>
      <c r="H809" s="12">
        <f>[1]!thsiFinD("ths_adjustment_nvg_ratio_fund",H$1,$A$4,$A809,101)</f>
        <v>60.230769230768999</v>
      </c>
      <c r="I809" s="12">
        <f>[1]!thsiFinD("ths_adjustment_nvg_ratio_fund",I$1,$A$4,$A809,101)</f>
        <v>141.19140625</v>
      </c>
      <c r="J809" s="32">
        <f t="shared" si="202"/>
        <v>0.5367716371056177</v>
      </c>
      <c r="K809" s="45">
        <f t="shared" si="203"/>
        <v>0.24883781903018776</v>
      </c>
      <c r="L809" s="45">
        <f t="shared" si="204"/>
        <v>0.82470545518104754</v>
      </c>
      <c r="M809" s="32">
        <f>[1]!thsiFinD("ths_int_chg_ratio_index",M$1,$A$4,$A809,101)/100</f>
        <v>0.11574148211368999</v>
      </c>
      <c r="N809" s="32">
        <f>[1]!thsiFinD("ths_int_chg_ratio_index",N$1,$A$4,$A809,101)/100</f>
        <v>1.422271710603E-2</v>
      </c>
      <c r="O809" s="33">
        <f t="shared" si="197"/>
        <v>1.5367716371056177</v>
      </c>
      <c r="P809" s="33">
        <f t="shared" si="198"/>
        <v>1.2488378190301876</v>
      </c>
      <c r="Q809" s="33">
        <f t="shared" si="199"/>
        <v>1.8247054551810475</v>
      </c>
      <c r="R809" s="33">
        <f t="shared" si="200"/>
        <v>1.11574148211369</v>
      </c>
      <c r="S809" s="33">
        <f t="shared" si="201"/>
        <v>1.0142227171060301</v>
      </c>
      <c r="T809" s="32">
        <f t="shared" si="209"/>
        <v>-1.2225348731509822E-2</v>
      </c>
      <c r="U809" s="32">
        <f t="shared" si="210"/>
        <v>-2.2869712472444292E-2</v>
      </c>
      <c r="V809" s="32">
        <f t="shared" si="211"/>
        <v>-4.805613272507947E-3</v>
      </c>
      <c r="W809" s="32">
        <f t="shared" si="212"/>
        <v>-1.5169580414294837E-2</v>
      </c>
      <c r="X809" s="32">
        <f t="shared" si="212"/>
        <v>1.0912060477550334E-3</v>
      </c>
      <c r="Y809" s="34">
        <f>MAX(O$4:O809)</f>
        <v>1.9141735637114377</v>
      </c>
      <c r="Z809" s="34">
        <f>MAX(P$4:P809)</f>
        <v>1.8284662292802096</v>
      </c>
      <c r="AA809" s="34">
        <f>MAX(Q$4:Q809)</f>
        <v>2.0782292813837224</v>
      </c>
      <c r="AB809" s="34">
        <f>MAX(R$4:R809)</f>
        <v>1.9075656212819299</v>
      </c>
      <c r="AC809" s="34">
        <f>MAX(S$4:S809)</f>
        <v>1.35899867745307</v>
      </c>
      <c r="AD809" s="35">
        <f t="shared" si="205"/>
        <v>-0.1971618111129203</v>
      </c>
      <c r="AE809" s="35">
        <f t="shared" si="206"/>
        <v>-0.31700252428408116</v>
      </c>
      <c r="AF809" s="35">
        <f t="shared" si="207"/>
        <v>-0.12199030610995631</v>
      </c>
      <c r="AG809" s="35">
        <f t="shared" si="208"/>
        <v>-0.41509667103148729</v>
      </c>
      <c r="AH809" s="35">
        <f t="shared" si="208"/>
        <v>-0.25369852529451487</v>
      </c>
    </row>
    <row r="810" spans="1:34">
      <c r="A810" s="28">
        <v>45051</v>
      </c>
      <c r="B810" s="12">
        <f>[1]!thsiFinD("ths_int_chg_ratio_index",B$1,$A$4,$A810,101)</f>
        <v>-13.781087242281</v>
      </c>
      <c r="C810" s="12">
        <f>[1]!thsiFinD("ths_int_chg_ratio_index",C$1,$A$4,$A810,101)</f>
        <v>62.230631807694998</v>
      </c>
      <c r="D810" s="12">
        <f>[1]!thsiFinD("ths_int_chg_ratio_index",D$1,$A$4,$A810,101)</f>
        <v>2.8797024761813002</v>
      </c>
      <c r="E810" s="12">
        <f>[1]!thsiFinD("ths_int_chg_ratio_index",E$1,$A$4,$A810,101)</f>
        <v>41.605715431428003</v>
      </c>
      <c r="F810" s="12">
        <f>[1]!thsiFinD("ths_adjustment_nvg_ratio_fund",F$1,$A$4,$A810,101)</f>
        <v>78.821362799262999</v>
      </c>
      <c r="G810" s="12">
        <f>[1]!thsiFinD("ths_adjustment_nvg_ratio_fund",G$1,$A$4,$A810,101)</f>
        <v>46.538024971623003</v>
      </c>
      <c r="H810" s="12">
        <f>[1]!thsiFinD("ths_adjustment_nvg_ratio_fund",H$1,$A$4,$A810,101)</f>
        <v>56.384615384615003</v>
      </c>
      <c r="I810" s="12">
        <f>[1]!thsiFinD("ths_adjustment_nvg_ratio_fund",I$1,$A$4,$A810,101)</f>
        <v>133.798828125</v>
      </c>
      <c r="J810" s="32">
        <f t="shared" si="202"/>
        <v>0.51059724219190539</v>
      </c>
      <c r="K810" s="45">
        <f t="shared" si="203"/>
        <v>0.23233740618255827</v>
      </c>
      <c r="L810" s="45">
        <f t="shared" si="204"/>
        <v>0.7888570782012525</v>
      </c>
      <c r="M810" s="32">
        <f>[1]!thsiFinD("ths_int_chg_ratio_index",M$1,$A$4,$A810,101)/100</f>
        <v>0.10264323080879001</v>
      </c>
      <c r="N810" s="32">
        <f>[1]!thsiFinD("ths_int_chg_ratio_index",N$1,$A$4,$A810,101)/100</f>
        <v>9.1301640404550001E-3</v>
      </c>
      <c r="O810" s="33">
        <f t="shared" si="197"/>
        <v>1.5105972421919054</v>
      </c>
      <c r="P810" s="33">
        <f t="shared" si="198"/>
        <v>1.2323374061825583</v>
      </c>
      <c r="Q810" s="33">
        <f t="shared" si="199"/>
        <v>1.7888570782012525</v>
      </c>
      <c r="R810" s="33">
        <f t="shared" si="200"/>
        <v>1.1026432308087899</v>
      </c>
      <c r="S810" s="33">
        <f t="shared" si="201"/>
        <v>1.0091301640404551</v>
      </c>
      <c r="T810" s="32">
        <f t="shared" si="209"/>
        <v>-1.7032065325600088E-2</v>
      </c>
      <c r="U810" s="32">
        <f t="shared" si="210"/>
        <v>-1.3212614637538089E-2</v>
      </c>
      <c r="V810" s="32">
        <f t="shared" si="211"/>
        <v>-1.9646117063993884E-2</v>
      </c>
      <c r="W810" s="32">
        <f t="shared" si="212"/>
        <v>-1.1739503742467683E-2</v>
      </c>
      <c r="X810" s="32">
        <f t="shared" si="212"/>
        <v>-5.0211388284675529E-3</v>
      </c>
      <c r="Y810" s="34">
        <f>MAX(O$4:O810)</f>
        <v>1.9141735637114377</v>
      </c>
      <c r="Z810" s="34">
        <f>MAX(P$4:P810)</f>
        <v>1.8284662292802096</v>
      </c>
      <c r="AA810" s="34">
        <f>MAX(Q$4:Q810)</f>
        <v>2.0782292813837224</v>
      </c>
      <c r="AB810" s="34">
        <f>MAX(R$4:R810)</f>
        <v>1.9075656212819299</v>
      </c>
      <c r="AC810" s="34">
        <f>MAX(S$4:S810)</f>
        <v>1.35899867745307</v>
      </c>
      <c r="AD810" s="35">
        <f t="shared" si="205"/>
        <v>-0.21083580359193155</v>
      </c>
      <c r="AE810" s="35">
        <f t="shared" si="206"/>
        <v>-0.32602670672912692</v>
      </c>
      <c r="AF810" s="35">
        <f t="shared" si="207"/>
        <v>-0.13923978733944153</v>
      </c>
      <c r="AG810" s="35">
        <f t="shared" si="208"/>
        <v>-0.42196314585089489</v>
      </c>
      <c r="AH810" s="35">
        <f t="shared" si="208"/>
        <v>-0.25744580860690125</v>
      </c>
    </row>
    <row r="811" spans="1:34">
      <c r="A811" s="28">
        <v>45054</v>
      </c>
      <c r="B811" s="12">
        <f>[1]!thsiFinD("ths_int_chg_ratio_index",B$1,$A$4,$A811,101)</f>
        <v>-12.195728773478001</v>
      </c>
      <c r="C811" s="12">
        <f>[1]!thsiFinD("ths_int_chg_ratio_index",C$1,$A$4,$A811,101)</f>
        <v>61.471923965788001</v>
      </c>
      <c r="D811" s="12">
        <f>[1]!thsiFinD("ths_int_chg_ratio_index",D$1,$A$4,$A811,101)</f>
        <v>3.6765362057986</v>
      </c>
      <c r="E811" s="12">
        <f>[1]!thsiFinD("ths_int_chg_ratio_index",E$1,$A$4,$A811,101)</f>
        <v>42.264893038307001</v>
      </c>
      <c r="F811" s="12">
        <f>[1]!thsiFinD("ths_adjustment_nvg_ratio_fund",F$1,$A$4,$A811,101)</f>
        <v>80.110497237569007</v>
      </c>
      <c r="G811" s="12">
        <f>[1]!thsiFinD("ths_adjustment_nvg_ratio_fund",G$1,$A$4,$A811,101)</f>
        <v>47.786606129398002</v>
      </c>
      <c r="H811" s="12">
        <f>[1]!thsiFinD("ths_adjustment_nvg_ratio_fund",H$1,$A$4,$A811,101)</f>
        <v>57.538461538462002</v>
      </c>
      <c r="I811" s="12">
        <f>[1]!thsiFinD("ths_adjustment_nvg_ratio_fund",I$1,$A$4,$A811,101)</f>
        <v>136.81640625</v>
      </c>
      <c r="J811" s="32">
        <f t="shared" si="202"/>
        <v>0.52183699448980581</v>
      </c>
      <c r="K811" s="45">
        <f t="shared" si="203"/>
        <v>0.23804406109103901</v>
      </c>
      <c r="L811" s="45">
        <f t="shared" si="204"/>
        <v>0.80562992788857257</v>
      </c>
      <c r="M811" s="32">
        <f>[1]!thsiFinD("ths_int_chg_ratio_index",M$1,$A$4,$A811,101)/100</f>
        <v>0.10952137940339</v>
      </c>
      <c r="N811" s="32">
        <f>[1]!thsiFinD("ths_int_chg_ratio_index",N$1,$A$4,$A811,101)/100</f>
        <v>1.9677880604665E-2</v>
      </c>
      <c r="O811" s="33">
        <f t="shared" si="197"/>
        <v>1.5218369944898058</v>
      </c>
      <c r="P811" s="33">
        <f t="shared" si="198"/>
        <v>1.238044061091039</v>
      </c>
      <c r="Q811" s="33">
        <f t="shared" si="199"/>
        <v>1.8056299278885726</v>
      </c>
      <c r="R811" s="33">
        <f t="shared" si="200"/>
        <v>1.10952137940339</v>
      </c>
      <c r="S811" s="33">
        <f t="shared" si="201"/>
        <v>1.0196778806046649</v>
      </c>
      <c r="T811" s="32">
        <f t="shared" si="209"/>
        <v>7.4406016269374931E-3</v>
      </c>
      <c r="U811" s="32">
        <f t="shared" si="210"/>
        <v>4.6307568688987999E-3</v>
      </c>
      <c r="V811" s="32">
        <f t="shared" si="211"/>
        <v>9.3762938871482238E-3</v>
      </c>
      <c r="W811" s="32">
        <f t="shared" si="212"/>
        <v>6.2378731419363564E-3</v>
      </c>
      <c r="X811" s="32">
        <f t="shared" si="212"/>
        <v>1.0452285483151025E-2</v>
      </c>
      <c r="Y811" s="34">
        <f>MAX(O$4:O811)</f>
        <v>1.9141735637114377</v>
      </c>
      <c r="Z811" s="34">
        <f>MAX(P$4:P811)</f>
        <v>1.8284662292802096</v>
      </c>
      <c r="AA811" s="34">
        <f>MAX(Q$4:Q811)</f>
        <v>2.0782292813837224</v>
      </c>
      <c r="AB811" s="34">
        <f>MAX(R$4:R811)</f>
        <v>1.9075656212819299</v>
      </c>
      <c r="AC811" s="34">
        <f>MAX(S$4:S811)</f>
        <v>1.35899867745307</v>
      </c>
      <c r="AD811" s="35">
        <f t="shared" si="205"/>
        <v>-0.20496394718821676</v>
      </c>
      <c r="AE811" s="35">
        <f t="shared" si="206"/>
        <v>-0.3229057002718585</v>
      </c>
      <c r="AF811" s="35">
        <f t="shared" si="207"/>
        <v>-0.13116904661917206</v>
      </c>
      <c r="AG811" s="35">
        <f t="shared" si="208"/>
        <v>-0.41835742528334885</v>
      </c>
      <c r="AH811" s="35">
        <f t="shared" si="208"/>
        <v>-0.24968442021175019</v>
      </c>
    </row>
    <row r="812" spans="1:34">
      <c r="A812" s="28">
        <v>45055</v>
      </c>
      <c r="B812" s="12">
        <f>[1]!thsiFinD("ths_int_chg_ratio_index",B$1,$A$4,$A812,101)</f>
        <v>-13.061963367161001</v>
      </c>
      <c r="C812" s="12">
        <f>[1]!thsiFinD("ths_int_chg_ratio_index",C$1,$A$4,$A812,101)</f>
        <v>58.574503506553</v>
      </c>
      <c r="D812" s="12">
        <f>[1]!thsiFinD("ths_int_chg_ratio_index",D$1,$A$4,$A812,101)</f>
        <v>1.4208755040828001</v>
      </c>
      <c r="E812" s="12">
        <f>[1]!thsiFinD("ths_int_chg_ratio_index",E$1,$A$4,$A812,101)</f>
        <v>40.495809864153003</v>
      </c>
      <c r="F812" s="12">
        <f>[1]!thsiFinD("ths_adjustment_nvg_ratio_fund",F$1,$A$4,$A812,101)</f>
        <v>78.330263965623004</v>
      </c>
      <c r="G812" s="12">
        <f>[1]!thsiFinD("ths_adjustment_nvg_ratio_fund",G$1,$A$4,$A812,101)</f>
        <v>45.232690124858003</v>
      </c>
      <c r="H812" s="12">
        <f>[1]!thsiFinD("ths_adjustment_nvg_ratio_fund",H$1,$A$4,$A812,101)</f>
        <v>54.230769230768999</v>
      </c>
      <c r="I812" s="12">
        <f>[1]!thsiFinD("ths_adjustment_nvg_ratio_fund",I$1,$A$4,$A812,101)</f>
        <v>138.212890625</v>
      </c>
      <c r="J812" s="32">
        <f t="shared" si="202"/>
        <v>0.50429479931734733</v>
      </c>
      <c r="K812" s="45">
        <f t="shared" si="203"/>
        <v>0.21857306376906951</v>
      </c>
      <c r="L812" s="45">
        <f t="shared" si="204"/>
        <v>0.79001653486562506</v>
      </c>
      <c r="M812" s="32">
        <f>[1]!thsiFinD("ths_int_chg_ratio_index",M$1,$A$4,$A812,101)/100</f>
        <v>9.4000549430674998E-2</v>
      </c>
      <c r="N812" s="32">
        <f>[1]!thsiFinD("ths_int_chg_ratio_index",N$1,$A$4,$A812,101)/100</f>
        <v>1.0395039699324999E-2</v>
      </c>
      <c r="O812" s="33">
        <f t="shared" si="197"/>
        <v>1.5042947993173472</v>
      </c>
      <c r="P812" s="33">
        <f t="shared" si="198"/>
        <v>1.2185730637690695</v>
      </c>
      <c r="Q812" s="33">
        <f t="shared" si="199"/>
        <v>1.7900165348656252</v>
      </c>
      <c r="R812" s="33">
        <f t="shared" si="200"/>
        <v>1.094000549430675</v>
      </c>
      <c r="S812" s="33">
        <f t="shared" si="201"/>
        <v>1.0103950396993251</v>
      </c>
      <c r="T812" s="32">
        <f t="shared" si="209"/>
        <v>-1.1526986947994144E-2</v>
      </c>
      <c r="U812" s="32">
        <f t="shared" si="210"/>
        <v>-1.57272248491791E-2</v>
      </c>
      <c r="V812" s="32">
        <f t="shared" si="211"/>
        <v>-8.6470614946025925E-3</v>
      </c>
      <c r="W812" s="32">
        <f t="shared" si="212"/>
        <v>-1.3988761515402959E-2</v>
      </c>
      <c r="X812" s="32">
        <f t="shared" si="212"/>
        <v>-9.1036993955729839E-3</v>
      </c>
      <c r="Y812" s="34">
        <f>MAX(O$4:O812)</f>
        <v>1.9141735637114377</v>
      </c>
      <c r="Z812" s="34">
        <f>MAX(P$4:P812)</f>
        <v>1.8284662292802096</v>
      </c>
      <c r="AA812" s="34">
        <f>MAX(Q$4:Q812)</f>
        <v>2.0782292813837224</v>
      </c>
      <c r="AB812" s="34">
        <f>MAX(R$4:R812)</f>
        <v>1.9075656212819299</v>
      </c>
      <c r="AC812" s="34">
        <f>MAX(S$4:S812)</f>
        <v>1.35899867745307</v>
      </c>
      <c r="AD812" s="35">
        <f t="shared" si="205"/>
        <v>-0.21412831739216298</v>
      </c>
      <c r="AE812" s="35">
        <f t="shared" si="206"/>
        <v>-0.3335545145677804</v>
      </c>
      <c r="AF812" s="35">
        <f t="shared" si="207"/>
        <v>-0.1386818813014703</v>
      </c>
      <c r="AG812" s="35">
        <f t="shared" si="208"/>
        <v>-0.42649388454826498</v>
      </c>
      <c r="AH812" s="35">
        <f t="shared" si="208"/>
        <v>-0.25651506770195742</v>
      </c>
    </row>
    <row r="813" spans="1:34">
      <c r="A813" s="28">
        <v>45056</v>
      </c>
      <c r="B813" s="12">
        <f>[1]!thsiFinD("ths_int_chg_ratio_index",B$1,$A$4,$A813,101)</f>
        <v>-14.034449650574</v>
      </c>
      <c r="C813" s="12">
        <f>[1]!thsiFinD("ths_int_chg_ratio_index",C$1,$A$4,$A813,101)</f>
        <v>56.583473129024</v>
      </c>
      <c r="D813" s="12">
        <f>[1]!thsiFinD("ths_int_chg_ratio_index",D$1,$A$4,$A813,101)</f>
        <v>0.58667870130272004</v>
      </c>
      <c r="E813" s="12">
        <f>[1]!thsiFinD("ths_int_chg_ratio_index",E$1,$A$4,$A813,101)</f>
        <v>42.307731841193998</v>
      </c>
      <c r="F813" s="12">
        <f>[1]!thsiFinD("ths_adjustment_nvg_ratio_fund",F$1,$A$4,$A813,101)</f>
        <v>76.856967464701995</v>
      </c>
      <c r="G813" s="12">
        <f>[1]!thsiFinD("ths_adjustment_nvg_ratio_fund",G$1,$A$4,$A813,101)</f>
        <v>43.586833144153999</v>
      </c>
      <c r="H813" s="12">
        <f>[1]!thsiFinD("ths_adjustment_nvg_ratio_fund",H$1,$A$4,$A813,101)</f>
        <v>54.076923076923002</v>
      </c>
      <c r="I813" s="12">
        <f>[1]!thsiFinD("ths_adjustment_nvg_ratio_fund",I$1,$A$4,$A813,101)</f>
        <v>129.4140625</v>
      </c>
      <c r="J813" s="32">
        <f t="shared" si="202"/>
        <v>0.48672277525840713</v>
      </c>
      <c r="K813" s="45">
        <f t="shared" si="203"/>
        <v>0.21360858505236677</v>
      </c>
      <c r="L813" s="45">
        <f t="shared" si="204"/>
        <v>0.75983696546444746</v>
      </c>
      <c r="M813" s="32">
        <f>[1]!thsiFinD("ths_int_chg_ratio_index",M$1,$A$4,$A813,101)/100</f>
        <v>9.0039662637834E-2</v>
      </c>
      <c r="N813" s="32">
        <f>[1]!thsiFinD("ths_int_chg_ratio_index",N$1,$A$4,$A813,101)/100</f>
        <v>4.2771402243611005E-3</v>
      </c>
      <c r="O813" s="33">
        <f t="shared" si="197"/>
        <v>1.4867227752584071</v>
      </c>
      <c r="P813" s="33">
        <f t="shared" si="198"/>
        <v>1.2136085850523668</v>
      </c>
      <c r="Q813" s="33">
        <f t="shared" si="199"/>
        <v>1.7598369654644475</v>
      </c>
      <c r="R813" s="33">
        <f t="shared" si="200"/>
        <v>1.0900396626378339</v>
      </c>
      <c r="S813" s="33">
        <f t="shared" si="201"/>
        <v>1.0042771402243611</v>
      </c>
      <c r="T813" s="32">
        <f t="shared" si="209"/>
        <v>-1.168123699351642E-2</v>
      </c>
      <c r="U813" s="32">
        <f t="shared" si="210"/>
        <v>-4.074009892642394E-3</v>
      </c>
      <c r="V813" s="32">
        <f t="shared" si="211"/>
        <v>-1.6859938896286897E-2</v>
      </c>
      <c r="W813" s="32">
        <f t="shared" si="212"/>
        <v>-3.6205528369271933E-3</v>
      </c>
      <c r="X813" s="32">
        <f t="shared" si="212"/>
        <v>-6.0549579467299441E-3</v>
      </c>
      <c r="Y813" s="34">
        <f>MAX(O$4:O813)</f>
        <v>1.9141735637114377</v>
      </c>
      <c r="Z813" s="34">
        <f>MAX(P$4:P813)</f>
        <v>1.8284662292802096</v>
      </c>
      <c r="AA813" s="34">
        <f>MAX(Q$4:Q813)</f>
        <v>2.0782292813837224</v>
      </c>
      <c r="AB813" s="34">
        <f>MAX(R$4:R813)</f>
        <v>1.9075656212819299</v>
      </c>
      <c r="AC813" s="34">
        <f>MAX(S$4:S813)</f>
        <v>1.35899867745307</v>
      </c>
      <c r="AD813" s="35">
        <f t="shared" si="205"/>
        <v>-0.22330827076319859</v>
      </c>
      <c r="AE813" s="35">
        <f t="shared" si="206"/>
        <v>-0.33626962006833805</v>
      </c>
      <c r="AF813" s="35">
        <f t="shared" si="207"/>
        <v>-0.15320365215299225</v>
      </c>
      <c r="AG813" s="35">
        <f t="shared" si="208"/>
        <v>-0.42857029374155886</v>
      </c>
      <c r="AH813" s="35">
        <f t="shared" si="208"/>
        <v>-0.26101683770104955</v>
      </c>
    </row>
    <row r="814" spans="1:34">
      <c r="A814" s="28">
        <v>45057</v>
      </c>
      <c r="B814" s="12">
        <f>[1]!thsiFinD("ths_int_chg_ratio_index",B$1,$A$4,$A814,101)</f>
        <v>-14.526514893410001</v>
      </c>
      <c r="C814" s="12">
        <f>[1]!thsiFinD("ths_int_chg_ratio_index",C$1,$A$4,$A814,101)</f>
        <v>57.016490143717</v>
      </c>
      <c r="D814" s="12">
        <f>[1]!thsiFinD("ths_int_chg_ratio_index",D$1,$A$4,$A814,101)</f>
        <v>0.61267594722255003</v>
      </c>
      <c r="E814" s="12">
        <f>[1]!thsiFinD("ths_int_chg_ratio_index",E$1,$A$4,$A814,101)</f>
        <v>43.946093237793001</v>
      </c>
      <c r="F814" s="12">
        <f>[1]!thsiFinD("ths_adjustment_nvg_ratio_fund",F$1,$A$4,$A814,101)</f>
        <v>76.488643339472006</v>
      </c>
      <c r="G814" s="12">
        <f>[1]!thsiFinD("ths_adjustment_nvg_ratio_fund",G$1,$A$4,$A814,101)</f>
        <v>43.473325766175002</v>
      </c>
      <c r="H814" s="12">
        <f>[1]!thsiFinD("ths_adjustment_nvg_ratio_fund",H$1,$A$4,$A814,101)</f>
        <v>54.846153846154003</v>
      </c>
      <c r="I814" s="12">
        <f>[1]!thsiFinD("ths_adjustment_nvg_ratio_fund",I$1,$A$4,$A814,101)</f>
        <v>126.494140625</v>
      </c>
      <c r="J814" s="32">
        <f t="shared" si="202"/>
        <v>0.48543876001515446</v>
      </c>
      <c r="K814" s="45">
        <f t="shared" si="203"/>
        <v>0.21762186108830636</v>
      </c>
      <c r="L814" s="45">
        <f t="shared" si="204"/>
        <v>0.75325565894200253</v>
      </c>
      <c r="M814" s="32">
        <f>[1]!thsiFinD("ths_int_chg_ratio_index",M$1,$A$4,$A814,101)/100</f>
        <v>9.5138711692607986E-2</v>
      </c>
      <c r="N814" s="32">
        <f>[1]!thsiFinD("ths_int_chg_ratio_index",N$1,$A$4,$A814,101)/100</f>
        <v>2.3071733689908002E-3</v>
      </c>
      <c r="O814" s="33">
        <f t="shared" si="197"/>
        <v>1.4854387600151544</v>
      </c>
      <c r="P814" s="33">
        <f t="shared" si="198"/>
        <v>1.2176218610883063</v>
      </c>
      <c r="Q814" s="33">
        <f t="shared" si="199"/>
        <v>1.7532556589420025</v>
      </c>
      <c r="R814" s="33">
        <f t="shared" si="200"/>
        <v>1.0951387116926079</v>
      </c>
      <c r="S814" s="33">
        <f t="shared" si="201"/>
        <v>1.0023071733689908</v>
      </c>
      <c r="T814" s="32">
        <f t="shared" si="209"/>
        <v>-8.636547879812273E-4</v>
      </c>
      <c r="U814" s="32">
        <f t="shared" si="210"/>
        <v>3.3068948962373668E-3</v>
      </c>
      <c r="V814" s="32">
        <f t="shared" si="211"/>
        <v>-3.7397251288604494E-3</v>
      </c>
      <c r="W814" s="32">
        <f t="shared" si="212"/>
        <v>4.6778564391267707E-3</v>
      </c>
      <c r="X814" s="32">
        <f t="shared" si="212"/>
        <v>-1.9615769158404239E-3</v>
      </c>
      <c r="Y814" s="34">
        <f>MAX(O$4:O814)</f>
        <v>1.9141735637114377</v>
      </c>
      <c r="Z814" s="34">
        <f>MAX(P$4:P814)</f>
        <v>1.8284662292802096</v>
      </c>
      <c r="AA814" s="34">
        <f>MAX(Q$4:Q814)</f>
        <v>2.0782292813837224</v>
      </c>
      <c r="AB814" s="34">
        <f>MAX(R$4:R814)</f>
        <v>1.9075656212819299</v>
      </c>
      <c r="AC814" s="34">
        <f>MAX(S$4:S814)</f>
        <v>1.35899867745307</v>
      </c>
      <c r="AD814" s="35">
        <f t="shared" si="205"/>
        <v>-0.22397906429393943</v>
      </c>
      <c r="AE814" s="35">
        <f t="shared" si="206"/>
        <v>-0.33407473346246441</v>
      </c>
      <c r="AF814" s="35">
        <f t="shared" si="207"/>
        <v>-0.15637043773406301</v>
      </c>
      <c r="AG814" s="35">
        <f t="shared" si="208"/>
        <v>-0.42589722761062954</v>
      </c>
      <c r="AH814" s="35">
        <f t="shared" si="208"/>
        <v>-0.26246641001340987</v>
      </c>
    </row>
    <row r="815" spans="1:34">
      <c r="A815" s="28">
        <v>45058</v>
      </c>
      <c r="B815" s="12">
        <f>[1]!thsiFinD("ths_int_chg_ratio_index",B$1,$A$4,$A815,101)</f>
        <v>-15.326783889053999</v>
      </c>
      <c r="C815" s="12">
        <f>[1]!thsiFinD("ths_int_chg_ratio_index",C$1,$A$4,$A815,101)</f>
        <v>55.073372144438999</v>
      </c>
      <c r="D815" s="12">
        <f>[1]!thsiFinD("ths_int_chg_ratio_index",D$1,$A$4,$A815,101)</f>
        <v>-0.55095332714734002</v>
      </c>
      <c r="E815" s="12">
        <f>[1]!thsiFinD("ths_int_chg_ratio_index",E$1,$A$4,$A815,101)</f>
        <v>42.253508390615004</v>
      </c>
      <c r="F815" s="12">
        <f>[1]!thsiFinD("ths_adjustment_nvg_ratio_fund",F$1,$A$4,$A815,101)</f>
        <v>74.647022713320993</v>
      </c>
      <c r="G815" s="12">
        <f>[1]!thsiFinD("ths_adjustment_nvg_ratio_fund",G$1,$A$4,$A815,101)</f>
        <v>41.032917139614</v>
      </c>
      <c r="H815" s="12">
        <f>[1]!thsiFinD("ths_adjustment_nvg_ratio_fund",H$1,$A$4,$A815,101)</f>
        <v>50.230769230768999</v>
      </c>
      <c r="I815" s="12">
        <f>[1]!thsiFinD("ths_adjustment_nvg_ratio_fund",I$1,$A$4,$A815,101)</f>
        <v>126.71875</v>
      </c>
      <c r="J815" s="32">
        <f t="shared" si="202"/>
        <v>0.4675982530031958</v>
      </c>
      <c r="K815" s="45">
        <f t="shared" si="203"/>
        <v>0.20362285829713167</v>
      </c>
      <c r="L815" s="45">
        <f t="shared" si="204"/>
        <v>0.73157364770925992</v>
      </c>
      <c r="M815" s="32">
        <f>[1]!thsiFinD("ths_int_chg_ratio_index",M$1,$A$4,$A815,101)/100</f>
        <v>7.6986187000000997E-2</v>
      </c>
      <c r="N815" s="32">
        <f>[1]!thsiFinD("ths_int_chg_ratio_index",N$1,$A$4,$A815,101)/100</f>
        <v>-1.0189735494528999E-2</v>
      </c>
      <c r="O815" s="33">
        <f t="shared" si="197"/>
        <v>1.4675982530031959</v>
      </c>
      <c r="P815" s="33">
        <f t="shared" si="198"/>
        <v>1.2036228582971318</v>
      </c>
      <c r="Q815" s="33">
        <f t="shared" si="199"/>
        <v>1.73157364770926</v>
      </c>
      <c r="R815" s="33">
        <f t="shared" si="200"/>
        <v>1.076986187000001</v>
      </c>
      <c r="S815" s="33">
        <f t="shared" si="201"/>
        <v>0.98981026450547105</v>
      </c>
      <c r="T815" s="32">
        <f t="shared" si="209"/>
        <v>-1.201026086849688E-2</v>
      </c>
      <c r="U815" s="32">
        <f t="shared" si="210"/>
        <v>-1.1497003493894487E-2</v>
      </c>
      <c r="V815" s="32">
        <f t="shared" si="211"/>
        <v>-1.2366713959917508E-2</v>
      </c>
      <c r="W815" s="32">
        <f t="shared" si="212"/>
        <v>-1.65755483746447E-2</v>
      </c>
      <c r="X815" s="32">
        <f t="shared" si="212"/>
        <v>-1.2468142696729023E-2</v>
      </c>
      <c r="Y815" s="34">
        <f>MAX(O$4:O815)</f>
        <v>1.9141735637114377</v>
      </c>
      <c r="Z815" s="34">
        <f>MAX(P$4:P815)</f>
        <v>1.8284662292802096</v>
      </c>
      <c r="AA815" s="34">
        <f>MAX(Q$4:Q815)</f>
        <v>2.0782292813837224</v>
      </c>
      <c r="AB815" s="34">
        <f>MAX(R$4:R815)</f>
        <v>1.9075656212819299</v>
      </c>
      <c r="AC815" s="34">
        <f>MAX(S$4:S815)</f>
        <v>1.35899867745307</v>
      </c>
      <c r="AD815" s="35">
        <f t="shared" si="205"/>
        <v>-0.23329927817118423</v>
      </c>
      <c r="AE815" s="35">
        <f t="shared" si="206"/>
        <v>-0.34173087857851903</v>
      </c>
      <c r="AF815" s="35">
        <f t="shared" si="207"/>
        <v>-0.16680336321873634</v>
      </c>
      <c r="AG815" s="35">
        <f t="shared" si="208"/>
        <v>-0.43541329588638711</v>
      </c>
      <c r="AH815" s="35">
        <f t="shared" si="208"/>
        <v>-0.27166208405699355</v>
      </c>
    </row>
    <row r="816" spans="1:34">
      <c r="A816" s="28">
        <v>45061</v>
      </c>
      <c r="B816" s="12">
        <f>[1]!thsiFinD("ths_int_chg_ratio_index",B$1,$A$4,$A816,101)</f>
        <v>-13.659414270462999</v>
      </c>
      <c r="C816" s="12">
        <f>[1]!thsiFinD("ths_int_chg_ratio_index",C$1,$A$4,$A816,101)</f>
        <v>56.338898582025003</v>
      </c>
      <c r="D816" s="12">
        <f>[1]!thsiFinD("ths_int_chg_ratio_index",D$1,$A$4,$A816,101)</f>
        <v>0.59445531994265</v>
      </c>
      <c r="E816" s="12">
        <f>[1]!thsiFinD("ths_int_chg_ratio_index",E$1,$A$4,$A816,101)</f>
        <v>45.394363545498997</v>
      </c>
      <c r="F816" s="12">
        <f>[1]!thsiFinD("ths_adjustment_nvg_ratio_fund",F$1,$A$4,$A816,101)</f>
        <v>74.217311233885994</v>
      </c>
      <c r="G816" s="12">
        <f>[1]!thsiFinD("ths_adjustment_nvg_ratio_fund",G$1,$A$4,$A816,101)</f>
        <v>41.146424517593999</v>
      </c>
      <c r="H816" s="12">
        <f>[1]!thsiFinD("ths_adjustment_nvg_ratio_fund",H$1,$A$4,$A816,101)</f>
        <v>47.769230769231001</v>
      </c>
      <c r="I816" s="12">
        <f>[1]!thsiFinD("ths_adjustment_nvg_ratio_fund",I$1,$A$4,$A816,101)</f>
        <v>127.958984375</v>
      </c>
      <c r="J816" s="32">
        <f t="shared" si="202"/>
        <v>0.47470031759089326</v>
      </c>
      <c r="K816" s="45">
        <f t="shared" si="203"/>
        <v>0.22167075794250912</v>
      </c>
      <c r="L816" s="45">
        <f t="shared" si="204"/>
        <v>0.7277298772392774</v>
      </c>
      <c r="M816" s="32">
        <f>[1]!thsiFinD("ths_int_chg_ratio_index",M$1,$A$4,$A816,101)/100</f>
        <v>0.1002857626088</v>
      </c>
      <c r="N816" s="32">
        <f>[1]!thsiFinD("ths_int_chg_ratio_index",N$1,$A$4,$A816,101)/100</f>
        <v>4.0456720553914997E-3</v>
      </c>
      <c r="O816" s="33">
        <f t="shared" si="197"/>
        <v>1.4747003175908933</v>
      </c>
      <c r="P816" s="33">
        <f t="shared" si="198"/>
        <v>1.2216707579425092</v>
      </c>
      <c r="Q816" s="33">
        <f t="shared" si="199"/>
        <v>1.7277298772392773</v>
      </c>
      <c r="R816" s="33">
        <f t="shared" si="200"/>
        <v>1.1002857626088001</v>
      </c>
      <c r="S816" s="33">
        <f t="shared" si="201"/>
        <v>1.0040456720553914</v>
      </c>
      <c r="T816" s="32">
        <f t="shared" si="209"/>
        <v>4.8392430102477402E-3</v>
      </c>
      <c r="U816" s="32">
        <f t="shared" si="210"/>
        <v>1.499464680399254E-2</v>
      </c>
      <c r="V816" s="32">
        <f t="shared" si="211"/>
        <v>-2.2198134483437659E-3</v>
      </c>
      <c r="W816" s="32">
        <f t="shared" si="212"/>
        <v>2.1634052404795545E-2</v>
      </c>
      <c r="X816" s="32">
        <f t="shared" si="212"/>
        <v>1.4381955876192842E-2</v>
      </c>
      <c r="Y816" s="34">
        <f>MAX(O$4:O816)</f>
        <v>1.9141735637114377</v>
      </c>
      <c r="Z816" s="34">
        <f>MAX(P$4:P816)</f>
        <v>1.8284662292802096</v>
      </c>
      <c r="AA816" s="34">
        <f>MAX(Q$4:Q816)</f>
        <v>2.0782292813837224</v>
      </c>
      <c r="AB816" s="34">
        <f>MAX(R$4:R816)</f>
        <v>1.9075656212819299</v>
      </c>
      <c r="AC816" s="34">
        <f>MAX(S$4:S816)</f>
        <v>1.35899867745307</v>
      </c>
      <c r="AD816" s="35">
        <f t="shared" si="205"/>
        <v>-0.22958902706212236</v>
      </c>
      <c r="AE816" s="35">
        <f t="shared" si="206"/>
        <v>-0.33186036560082943</v>
      </c>
      <c r="AF816" s="35">
        <f t="shared" si="207"/>
        <v>-0.16865290431817814</v>
      </c>
      <c r="AG816" s="35">
        <f t="shared" si="208"/>
        <v>-0.42319899754254242</v>
      </c>
      <c r="AH816" s="35">
        <f t="shared" si="208"/>
        <v>-0.261187160286943</v>
      </c>
    </row>
    <row r="817" spans="1:34">
      <c r="A817" s="28">
        <v>45062</v>
      </c>
      <c r="B817" s="12">
        <f>[1]!thsiFinD("ths_int_chg_ratio_index",B$1,$A$4,$A817,101)</f>
        <v>-14.868563334781999</v>
      </c>
      <c r="C817" s="12">
        <f>[1]!thsiFinD("ths_int_chg_ratio_index",C$1,$A$4,$A817,101)</f>
        <v>58.484411892691</v>
      </c>
      <c r="D817" s="12">
        <f>[1]!thsiFinD("ths_int_chg_ratio_index",D$1,$A$4,$A817,101)</f>
        <v>0.60233981097227995</v>
      </c>
      <c r="E817" s="12">
        <f>[1]!thsiFinD("ths_int_chg_ratio_index",E$1,$A$4,$A817,101)</f>
        <v>45.227067774044002</v>
      </c>
      <c r="F817" s="12">
        <f>[1]!thsiFinD("ths_adjustment_nvg_ratio_fund",F$1,$A$4,$A817,101)</f>
        <v>72.437077961940005</v>
      </c>
      <c r="G817" s="12">
        <f>[1]!thsiFinD("ths_adjustment_nvg_ratio_fund",G$1,$A$4,$A817,101)</f>
        <v>39.046538024972001</v>
      </c>
      <c r="H817" s="12">
        <f>[1]!thsiFinD("ths_adjustment_nvg_ratio_fund",H$1,$A$4,$A817,101)</f>
        <v>41.538461538462002</v>
      </c>
      <c r="I817" s="12">
        <f>[1]!thsiFinD("ths_adjustment_nvg_ratio_fund",I$1,$A$4,$A817,101)</f>
        <v>123.49609375</v>
      </c>
      <c r="J817" s="32">
        <f t="shared" si="202"/>
        <v>0.45745428427287416</v>
      </c>
      <c r="K817" s="45">
        <f t="shared" si="203"/>
        <v>0.22361314035731322</v>
      </c>
      <c r="L817" s="45">
        <f t="shared" si="204"/>
        <v>0.69129542818843503</v>
      </c>
      <c r="M817" s="32">
        <f>[1]!thsiFinD("ths_int_chg_ratio_index",M$1,$A$4,$A817,101)/100</f>
        <v>9.7317859332059997E-2</v>
      </c>
      <c r="N817" s="32">
        <f>[1]!thsiFinD("ths_int_chg_ratio_index",N$1,$A$4,$A817,101)/100</f>
        <v>-1.8505937688262E-3</v>
      </c>
      <c r="O817" s="33">
        <f t="shared" si="197"/>
        <v>1.4574542842728742</v>
      </c>
      <c r="P817" s="33">
        <f t="shared" si="198"/>
        <v>1.2236131403573132</v>
      </c>
      <c r="Q817" s="33">
        <f t="shared" si="199"/>
        <v>1.6912954281884351</v>
      </c>
      <c r="R817" s="33">
        <f t="shared" si="200"/>
        <v>1.0973178593320601</v>
      </c>
      <c r="S817" s="33">
        <f t="shared" si="201"/>
        <v>0.99814940623117376</v>
      </c>
      <c r="T817" s="32">
        <f t="shared" si="209"/>
        <v>-1.1694602023408107E-2</v>
      </c>
      <c r="U817" s="32">
        <f t="shared" si="210"/>
        <v>1.58993935327989E-3</v>
      </c>
      <c r="V817" s="32">
        <f t="shared" si="211"/>
        <v>-2.1088047113626551E-2</v>
      </c>
      <c r="W817" s="32">
        <f t="shared" si="212"/>
        <v>-2.6973931478518898E-3</v>
      </c>
      <c r="X817" s="32">
        <f t="shared" si="212"/>
        <v>-5.8725075843883978E-3</v>
      </c>
      <c r="Y817" s="34">
        <f>MAX(O$4:O817)</f>
        <v>1.9141735637114377</v>
      </c>
      <c r="Z817" s="34">
        <f>MAX(P$4:P817)</f>
        <v>1.8284662292802096</v>
      </c>
      <c r="AA817" s="34">
        <f>MAX(Q$4:Q817)</f>
        <v>2.0782292813837224</v>
      </c>
      <c r="AB817" s="34">
        <f>MAX(R$4:R817)</f>
        <v>1.9075656212819299</v>
      </c>
      <c r="AC817" s="34">
        <f>MAX(S$4:S817)</f>
        <v>1.35899867745307</v>
      </c>
      <c r="AD817" s="35">
        <f t="shared" si="205"/>
        <v>-0.2385986767850975</v>
      </c>
      <c r="AE817" s="35">
        <f t="shared" si="206"/>
        <v>-0.33079806410261225</v>
      </c>
      <c r="AF817" s="35">
        <f t="shared" si="207"/>
        <v>-0.18618439103969309</v>
      </c>
      <c r="AG817" s="35">
        <f t="shared" si="208"/>
        <v>-0.42475485661424528</v>
      </c>
      <c r="AH817" s="35">
        <f t="shared" si="208"/>
        <v>-0.26552584429160153</v>
      </c>
    </row>
    <row r="818" spans="1:34">
      <c r="A818" s="28">
        <v>45063</v>
      </c>
      <c r="B818" s="12">
        <f>[1]!thsiFinD("ths_int_chg_ratio_index",B$1,$A$4,$A818,101)</f>
        <v>-13.333994253307999</v>
      </c>
      <c r="C818" s="12">
        <f>[1]!thsiFinD("ths_int_chg_ratio_index",C$1,$A$4,$A818,101)</f>
        <v>59.704002897762997</v>
      </c>
      <c r="D818" s="12">
        <f>[1]!thsiFinD("ths_int_chg_ratio_index",D$1,$A$4,$A818,101)</f>
        <v>0.97341102498971999</v>
      </c>
      <c r="E818" s="12">
        <f>[1]!thsiFinD("ths_int_chg_ratio_index",E$1,$A$4,$A818,101)</f>
        <v>44.99962853521</v>
      </c>
      <c r="F818" s="12">
        <f>[1]!thsiFinD("ths_adjustment_nvg_ratio_fund",F$1,$A$4,$A818,101)</f>
        <v>72.928176795580001</v>
      </c>
      <c r="G818" s="12">
        <f>[1]!thsiFinD("ths_adjustment_nvg_ratio_fund",G$1,$A$4,$A818,101)</f>
        <v>39.557321225880003</v>
      </c>
      <c r="H818" s="12">
        <f>[1]!thsiFinD("ths_adjustment_nvg_ratio_fund",H$1,$A$4,$A818,101)</f>
        <v>41.384615384615003</v>
      </c>
      <c r="I818" s="12">
        <f>[1]!thsiFinD("ths_adjustment_nvg_ratio_fund",I$1,$A$4,$A818,101)</f>
        <v>126.650390625</v>
      </c>
      <c r="J818" s="32">
        <f t="shared" si="202"/>
        <v>0.4660794402946622</v>
      </c>
      <c r="K818" s="45">
        <f t="shared" si="203"/>
        <v>0.2308576205116368</v>
      </c>
      <c r="L818" s="45">
        <f t="shared" si="204"/>
        <v>0.70130126007768756</v>
      </c>
      <c r="M818" s="32">
        <f>[1]!thsiFinD("ths_int_chg_ratio_index",M$1,$A$4,$A818,101)/100</f>
        <v>9.7469979283922009E-2</v>
      </c>
      <c r="N818" s="32">
        <f>[1]!thsiFinD("ths_int_chg_ratio_index",N$1,$A$4,$A818,101)/100</f>
        <v>-4.7374970165364001E-3</v>
      </c>
      <c r="O818" s="33">
        <f t="shared" si="197"/>
        <v>1.4660794402946622</v>
      </c>
      <c r="P818" s="33">
        <f t="shared" si="198"/>
        <v>1.2308576205116368</v>
      </c>
      <c r="Q818" s="33">
        <f t="shared" si="199"/>
        <v>1.7013012600776876</v>
      </c>
      <c r="R818" s="33">
        <f t="shared" si="200"/>
        <v>1.097469979283922</v>
      </c>
      <c r="S818" s="33">
        <f t="shared" si="201"/>
        <v>0.99526250298346364</v>
      </c>
      <c r="T818" s="32">
        <f t="shared" si="209"/>
        <v>5.9179599078067469E-3</v>
      </c>
      <c r="U818" s="32">
        <f t="shared" si="210"/>
        <v>5.9205642007147397E-3</v>
      </c>
      <c r="V818" s="32">
        <f t="shared" si="211"/>
        <v>5.9160757620977389E-3</v>
      </c>
      <c r="W818" s="32">
        <f t="shared" si="212"/>
        <v>1.3862888548499264E-4</v>
      </c>
      <c r="X818" s="32">
        <f t="shared" si="212"/>
        <v>-2.8922556379715747E-3</v>
      </c>
      <c r="Y818" s="34">
        <f>MAX(O$4:O818)</f>
        <v>1.9141735637114377</v>
      </c>
      <c r="Z818" s="34">
        <f>MAX(P$4:P818)</f>
        <v>1.8284662292802096</v>
      </c>
      <c r="AA818" s="34">
        <f>MAX(Q$4:Q818)</f>
        <v>2.0782292813837224</v>
      </c>
      <c r="AB818" s="34">
        <f>MAX(R$4:R818)</f>
        <v>1.9075656212819299</v>
      </c>
      <c r="AC818" s="34">
        <f>MAX(S$4:S818)</f>
        <v>1.35899867745307</v>
      </c>
      <c r="AD818" s="35">
        <f t="shared" si="205"/>
        <v>-0.23409273428056065</v>
      </c>
      <c r="AE818" s="35">
        <f t="shared" si="206"/>
        <v>-0.32683601107788918</v>
      </c>
      <c r="AF818" s="35">
        <f t="shared" si="207"/>
        <v>-0.18136979624070615</v>
      </c>
      <c r="AG818" s="35">
        <f t="shared" si="208"/>
        <v>-0.42467511102113709</v>
      </c>
      <c r="AH818" s="35">
        <f t="shared" si="208"/>
        <v>-0.26765013130939352</v>
      </c>
    </row>
    <row r="819" spans="1:34">
      <c r="A819" s="28">
        <v>45064</v>
      </c>
      <c r="B819" s="12">
        <f>[1]!thsiFinD("ths_int_chg_ratio_index",B$1,$A$4,$A819,101)</f>
        <v>-9.2790978670858006</v>
      </c>
      <c r="C819" s="12">
        <f>[1]!thsiFinD("ths_int_chg_ratio_index",C$1,$A$4,$A819,101)</f>
        <v>60.236636011560002</v>
      </c>
      <c r="D819" s="12">
        <f>[1]!thsiFinD("ths_int_chg_ratio_index",D$1,$A$4,$A819,101)</f>
        <v>1.4806760343050001</v>
      </c>
      <c r="E819" s="12">
        <f>[1]!thsiFinD("ths_int_chg_ratio_index",E$1,$A$4,$A819,101)</f>
        <v>43.133008205143</v>
      </c>
      <c r="F819" s="12">
        <f>[1]!thsiFinD("ths_adjustment_nvg_ratio_fund",F$1,$A$4,$A819,101)</f>
        <v>77.409453652547995</v>
      </c>
      <c r="G819" s="12">
        <f>[1]!thsiFinD("ths_adjustment_nvg_ratio_fund",G$1,$A$4,$A819,101)</f>
        <v>43.246311010215997</v>
      </c>
      <c r="H819" s="12">
        <f>[1]!thsiFinD("ths_adjustment_nvg_ratio_fund",H$1,$A$4,$A819,101)</f>
        <v>46.615384615384997</v>
      </c>
      <c r="I819" s="12">
        <f>[1]!thsiFinD("ths_adjustment_nvg_ratio_fund",I$1,$A$4,$A819,101)</f>
        <v>141.142578125</v>
      </c>
      <c r="J819" s="32">
        <f t="shared" si="202"/>
        <v>0.504981187233839</v>
      </c>
      <c r="K819" s="45">
        <f t="shared" si="203"/>
        <v>0.23892805595980549</v>
      </c>
      <c r="L819" s="45">
        <f t="shared" si="204"/>
        <v>0.77103431850787241</v>
      </c>
      <c r="M819" s="32">
        <f>[1]!thsiFinD("ths_int_chg_ratio_index",M$1,$A$4,$A819,101)/100</f>
        <v>9.2576331269546994E-2</v>
      </c>
      <c r="N819" s="32">
        <f>[1]!thsiFinD("ths_int_chg_ratio_index",N$1,$A$4,$A819,101)/100</f>
        <v>-5.2421667198659008E-3</v>
      </c>
      <c r="O819" s="33">
        <f t="shared" si="197"/>
        <v>1.504981187233839</v>
      </c>
      <c r="P819" s="33">
        <f t="shared" si="198"/>
        <v>1.2389280559598055</v>
      </c>
      <c r="Q819" s="33">
        <f t="shared" si="199"/>
        <v>1.7710343185078723</v>
      </c>
      <c r="R819" s="33">
        <f t="shared" si="200"/>
        <v>1.0925763312695469</v>
      </c>
      <c r="S819" s="33">
        <f t="shared" si="201"/>
        <v>0.99475783328013412</v>
      </c>
      <c r="T819" s="32">
        <f t="shared" si="209"/>
        <v>2.6534542310584497E-2</v>
      </c>
      <c r="U819" s="32">
        <f t="shared" si="210"/>
        <v>6.5567579171454948E-3</v>
      </c>
      <c r="V819" s="32">
        <f t="shared" si="211"/>
        <v>4.0988071934420667E-2</v>
      </c>
      <c r="W819" s="32">
        <f t="shared" si="212"/>
        <v>-4.4590267677008244E-3</v>
      </c>
      <c r="X819" s="32">
        <f t="shared" si="212"/>
        <v>-5.0707195520449666E-4</v>
      </c>
      <c r="Y819" s="34">
        <f>MAX(O$4:O819)</f>
        <v>1.9141735637114377</v>
      </c>
      <c r="Z819" s="34">
        <f>MAX(P$4:P819)</f>
        <v>1.8284662292802096</v>
      </c>
      <c r="AA819" s="34">
        <f>MAX(Q$4:Q819)</f>
        <v>2.0782292813837224</v>
      </c>
      <c r="AB819" s="34">
        <f>MAX(R$4:R819)</f>
        <v>1.9075656212819299</v>
      </c>
      <c r="AC819" s="34">
        <f>MAX(S$4:S819)</f>
        <v>1.35899867745307</v>
      </c>
      <c r="AD819" s="35">
        <f t="shared" si="205"/>
        <v>-0.21376973553234413</v>
      </c>
      <c r="AE819" s="35">
        <f t="shared" si="206"/>
        <v>-0.32242223776398682</v>
      </c>
      <c r="AF819" s="35">
        <f t="shared" si="207"/>
        <v>-0.1478157225613308</v>
      </c>
      <c r="AG819" s="35">
        <f t="shared" si="208"/>
        <v>-0.42724050010121828</v>
      </c>
      <c r="AH819" s="35">
        <f t="shared" si="208"/>
        <v>-0.26802148538920423</v>
      </c>
    </row>
    <row r="820" spans="1:34">
      <c r="A820" s="28">
        <v>45065</v>
      </c>
      <c r="B820" s="12">
        <f>[1]!thsiFinD("ths_int_chg_ratio_index",B$1,$A$4,$A820,101)</f>
        <v>-9.3983946400636995</v>
      </c>
      <c r="C820" s="12">
        <f>[1]!thsiFinD("ths_int_chg_ratio_index",C$1,$A$4,$A820,101)</f>
        <v>62.948267503602999</v>
      </c>
      <c r="D820" s="12">
        <f>[1]!thsiFinD("ths_int_chg_ratio_index",D$1,$A$4,$A820,101)</f>
        <v>2.0042493876281</v>
      </c>
      <c r="E820" s="12">
        <f>[1]!thsiFinD("ths_int_chg_ratio_index",E$1,$A$4,$A820,101)</f>
        <v>43.167923293236001</v>
      </c>
      <c r="F820" s="12">
        <f>[1]!thsiFinD("ths_adjustment_nvg_ratio_fund",F$1,$A$4,$A820,101)</f>
        <v>77.532228360958001</v>
      </c>
      <c r="G820" s="12">
        <f>[1]!thsiFinD("ths_adjustment_nvg_ratio_fund",G$1,$A$4,$A820,101)</f>
        <v>43.019296254257</v>
      </c>
      <c r="H820" s="12">
        <f>[1]!thsiFinD("ths_adjustment_nvg_ratio_fund",H$1,$A$4,$A820,101)</f>
        <v>42.615384615384997</v>
      </c>
      <c r="I820" s="12">
        <f>[1]!thsiFinD("ths_adjustment_nvg_ratio_fund",I$1,$A$4,$A820,101)</f>
        <v>139.19921875</v>
      </c>
      <c r="J820" s="32">
        <f t="shared" si="202"/>
        <v>0.50136021690625432</v>
      </c>
      <c r="K820" s="45">
        <f t="shared" si="203"/>
        <v>0.24680511386100851</v>
      </c>
      <c r="L820" s="45">
        <f t="shared" si="204"/>
        <v>0.75591531995150008</v>
      </c>
      <c r="M820" s="32">
        <f>[1]!thsiFinD("ths_int_chg_ratio_index",M$1,$A$4,$A820,101)/100</f>
        <v>9.7027110786536988E-2</v>
      </c>
      <c r="N820" s="32">
        <f>[1]!thsiFinD("ths_int_chg_ratio_index",N$1,$A$4,$A820,101)/100</f>
        <v>-7.8563981613642003E-3</v>
      </c>
      <c r="O820" s="33">
        <f t="shared" si="197"/>
        <v>1.5013602169062543</v>
      </c>
      <c r="P820" s="33">
        <f t="shared" si="198"/>
        <v>1.2468051138610086</v>
      </c>
      <c r="Q820" s="33">
        <f t="shared" si="199"/>
        <v>1.7559153199515001</v>
      </c>
      <c r="R820" s="33">
        <f t="shared" si="200"/>
        <v>1.097027110786537</v>
      </c>
      <c r="S820" s="33">
        <f t="shared" si="201"/>
        <v>0.99214360183863581</v>
      </c>
      <c r="T820" s="32">
        <f t="shared" si="209"/>
        <v>-2.405990425860427E-3</v>
      </c>
      <c r="U820" s="32">
        <f t="shared" si="210"/>
        <v>6.357962323406019E-3</v>
      </c>
      <c r="V820" s="32">
        <f t="shared" si="211"/>
        <v>-8.5368185124217177E-3</v>
      </c>
      <c r="W820" s="32">
        <f t="shared" si="212"/>
        <v>4.0736554413716153E-3</v>
      </c>
      <c r="X820" s="32">
        <f t="shared" si="212"/>
        <v>-2.6280078970356557E-3</v>
      </c>
      <c r="Y820" s="34">
        <f>MAX(O$4:O820)</f>
        <v>1.9141735637114377</v>
      </c>
      <c r="Z820" s="34">
        <f>MAX(P$4:P820)</f>
        <v>1.8284662292802096</v>
      </c>
      <c r="AA820" s="34">
        <f>MAX(Q$4:Q820)</f>
        <v>2.0782292813837224</v>
      </c>
      <c r="AB820" s="34">
        <f>MAX(R$4:R820)</f>
        <v>1.9075656212819299</v>
      </c>
      <c r="AC820" s="34">
        <f>MAX(S$4:S820)</f>
        <v>1.35899867745307</v>
      </c>
      <c r="AD820" s="35">
        <f t="shared" si="205"/>
        <v>-0.21566139802117501</v>
      </c>
      <c r="AE820" s="35">
        <f t="shared" si="206"/>
        <v>-0.31811422388051247</v>
      </c>
      <c r="AF820" s="35">
        <f t="shared" si="207"/>
        <v>-0.1550906650769639</v>
      </c>
      <c r="AG820" s="35">
        <f t="shared" si="208"/>
        <v>-0.42490727524785832</v>
      </c>
      <c r="AH820" s="35">
        <f t="shared" si="208"/>
        <v>-0.26994513070606185</v>
      </c>
    </row>
    <row r="821" spans="1:34">
      <c r="A821" s="28">
        <v>45068</v>
      </c>
      <c r="B821" s="12">
        <f>[1]!thsiFinD("ths_int_chg_ratio_index",B$1,$A$4,$A821,101)</f>
        <v>-11.386541166718001</v>
      </c>
      <c r="C821" s="12">
        <f>[1]!thsiFinD("ths_int_chg_ratio_index",C$1,$A$4,$A821,101)</f>
        <v>61.971915508854003</v>
      </c>
      <c r="D821" s="12">
        <f>[1]!thsiFinD("ths_int_chg_ratio_index",D$1,$A$4,$A821,101)</f>
        <v>1.2148784660625001</v>
      </c>
      <c r="E821" s="12">
        <f>[1]!thsiFinD("ths_int_chg_ratio_index",E$1,$A$4,$A821,101)</f>
        <v>43.486706439637999</v>
      </c>
      <c r="F821" s="12">
        <f>[1]!thsiFinD("ths_adjustment_nvg_ratio_fund",F$1,$A$4,$A821,101)</f>
        <v>74.953959484346001</v>
      </c>
      <c r="G821" s="12">
        <f>[1]!thsiFinD("ths_adjustment_nvg_ratio_fund",G$1,$A$4,$A821,101)</f>
        <v>41.203178206582997</v>
      </c>
      <c r="H821" s="12">
        <f>[1]!thsiFinD("ths_adjustment_nvg_ratio_fund",H$1,$A$4,$A821,101)</f>
        <v>41.538461538462002</v>
      </c>
      <c r="I821" s="12">
        <f>[1]!thsiFinD("ths_adjustment_nvg_ratio_fund",I$1,$A$4,$A821,101)</f>
        <v>133.095703125</v>
      </c>
      <c r="J821" s="32">
        <f t="shared" si="202"/>
        <v>0.48259782700278442</v>
      </c>
      <c r="K821" s="45">
        <f t="shared" si="203"/>
        <v>0.23821739811959128</v>
      </c>
      <c r="L821" s="45">
        <f t="shared" si="204"/>
        <v>0.72697825588597753</v>
      </c>
      <c r="M821" s="32">
        <f>[1]!thsiFinD("ths_int_chg_ratio_index",M$1,$A$4,$A821,101)/100</f>
        <v>9.4574518734901997E-2</v>
      </c>
      <c r="N821" s="32">
        <f>[1]!thsiFinD("ths_int_chg_ratio_index",N$1,$A$4,$A821,101)/100</f>
        <v>-3.3148544962301003E-3</v>
      </c>
      <c r="O821" s="33">
        <f t="shared" si="197"/>
        <v>1.4825978270027844</v>
      </c>
      <c r="P821" s="33">
        <f t="shared" si="198"/>
        <v>1.2382173981195912</v>
      </c>
      <c r="Q821" s="33">
        <f t="shared" si="199"/>
        <v>1.7269782558859776</v>
      </c>
      <c r="R821" s="33">
        <f t="shared" si="200"/>
        <v>1.0945745187349021</v>
      </c>
      <c r="S821" s="33">
        <f t="shared" si="201"/>
        <v>0.99668514550376985</v>
      </c>
      <c r="T821" s="32">
        <f t="shared" si="209"/>
        <v>-1.2496927580865402E-2</v>
      </c>
      <c r="U821" s="32">
        <f t="shared" si="210"/>
        <v>-6.8877771240636321E-3</v>
      </c>
      <c r="V821" s="32">
        <f t="shared" si="211"/>
        <v>-1.6479760576564528E-2</v>
      </c>
      <c r="W821" s="32">
        <f t="shared" si="212"/>
        <v>-2.2356713225405445E-3</v>
      </c>
      <c r="X821" s="32">
        <f t="shared" si="212"/>
        <v>4.5775063778243918E-3</v>
      </c>
      <c r="Y821" s="34">
        <f>MAX(O$4:O821)</f>
        <v>1.9141735637114377</v>
      </c>
      <c r="Z821" s="34">
        <f>MAX(P$4:P821)</f>
        <v>1.8284662292802096</v>
      </c>
      <c r="AA821" s="34">
        <f>MAX(Q$4:Q821)</f>
        <v>2.0782292813837224</v>
      </c>
      <c r="AB821" s="34">
        <f>MAX(R$4:R821)</f>
        <v>1.9075656212819299</v>
      </c>
      <c r="AC821" s="34">
        <f>MAX(S$4:S821)</f>
        <v>1.35899867745307</v>
      </c>
      <c r="AD821" s="35">
        <f t="shared" si="205"/>
        <v>-0.22546322072898162</v>
      </c>
      <c r="AE821" s="35">
        <f t="shared" si="206"/>
        <v>-0.3228109011304926</v>
      </c>
      <c r="AF821" s="35">
        <f t="shared" si="207"/>
        <v>-0.16901456862539999</v>
      </c>
      <c r="AG821" s="35">
        <f t="shared" si="208"/>
        <v>-0.42619299356038842</v>
      </c>
      <c r="AH821" s="35">
        <f t="shared" si="208"/>
        <v>-0.26660329988570708</v>
      </c>
    </row>
    <row r="822" spans="1:34">
      <c r="A822" s="28">
        <v>45069</v>
      </c>
      <c r="B822" s="12">
        <f>[1]!thsiFinD("ths_int_chg_ratio_index",B$1,$A$4,$A822,101)</f>
        <v>-12.958717113594</v>
      </c>
      <c r="C822" s="12">
        <f>[1]!thsiFinD("ths_int_chg_ratio_index",C$1,$A$4,$A822,101)</f>
        <v>58.801579887168998</v>
      </c>
      <c r="D822" s="12">
        <f>[1]!thsiFinD("ths_int_chg_ratio_index",D$1,$A$4,$A822,101)</f>
        <v>-0.35476287000964002</v>
      </c>
      <c r="E822" s="12">
        <f>[1]!thsiFinD("ths_int_chg_ratio_index",E$1,$A$4,$A822,101)</f>
        <v>41.667986201547002</v>
      </c>
      <c r="F822" s="12">
        <f>[1]!thsiFinD("ths_adjustment_nvg_ratio_fund",F$1,$A$4,$A822,101)</f>
        <v>72.498465316145001</v>
      </c>
      <c r="G822" s="12">
        <f>[1]!thsiFinD("ths_adjustment_nvg_ratio_fund",G$1,$A$4,$A822,101)</f>
        <v>38.762769580022997</v>
      </c>
      <c r="H822" s="12">
        <f>[1]!thsiFinD("ths_adjustment_nvg_ratio_fund",H$1,$A$4,$A822,101)</f>
        <v>37.153846153845997</v>
      </c>
      <c r="I822" s="12">
        <f>[1]!thsiFinD("ths_adjustment_nvg_ratio_fund",I$1,$A$4,$A822,101)</f>
        <v>128.603515625</v>
      </c>
      <c r="J822" s="32">
        <f t="shared" si="202"/>
        <v>0.45521835347515793</v>
      </c>
      <c r="K822" s="45">
        <f t="shared" si="203"/>
        <v>0.21789021526278091</v>
      </c>
      <c r="L822" s="45">
        <f t="shared" si="204"/>
        <v>0.69254649168753502</v>
      </c>
      <c r="M822" s="32">
        <f>[1]!thsiFinD("ths_int_chg_ratio_index",M$1,$A$4,$A822,101)/100</f>
        <v>8.0590725962163989E-2</v>
      </c>
      <c r="N822" s="32">
        <f>[1]!thsiFinD("ths_int_chg_ratio_index",N$1,$A$4,$A822,101)/100</f>
        <v>-1.6417311727763999E-2</v>
      </c>
      <c r="O822" s="33">
        <f t="shared" si="197"/>
        <v>1.4552183534751579</v>
      </c>
      <c r="P822" s="33">
        <f t="shared" si="198"/>
        <v>1.2178902152627809</v>
      </c>
      <c r="Q822" s="33">
        <f t="shared" si="199"/>
        <v>1.692546491687535</v>
      </c>
      <c r="R822" s="33">
        <f t="shared" si="200"/>
        <v>1.0805907259621641</v>
      </c>
      <c r="S822" s="33">
        <f t="shared" si="201"/>
        <v>0.98358268827223605</v>
      </c>
      <c r="T822" s="32">
        <f t="shared" si="209"/>
        <v>-1.8467228960517779E-2</v>
      </c>
      <c r="U822" s="32">
        <f t="shared" si="210"/>
        <v>-1.6416489453047634E-2</v>
      </c>
      <c r="V822" s="32">
        <f t="shared" si="211"/>
        <v>-1.9937578299605407E-2</v>
      </c>
      <c r="W822" s="32">
        <f t="shared" si="212"/>
        <v>-1.2775551169325827E-2</v>
      </c>
      <c r="X822" s="32">
        <f t="shared" si="212"/>
        <v>-1.3146034422848007E-2</v>
      </c>
      <c r="Y822" s="34">
        <f>MAX(O$4:O822)</f>
        <v>1.9141735637114377</v>
      </c>
      <c r="Z822" s="34">
        <f>MAX(P$4:P822)</f>
        <v>1.8284662292802096</v>
      </c>
      <c r="AA822" s="34">
        <f>MAX(Q$4:Q822)</f>
        <v>2.0782292813837224</v>
      </c>
      <c r="AB822" s="34">
        <f>MAX(R$4:R822)</f>
        <v>1.9075656212819299</v>
      </c>
      <c r="AC822" s="34">
        <f>MAX(S$4:S822)</f>
        <v>1.35899867745307</v>
      </c>
      <c r="AD822" s="35">
        <f t="shared" si="205"/>
        <v>-0.23976676877012149</v>
      </c>
      <c r="AE822" s="35">
        <f t="shared" si="206"/>
        <v>-0.33392796882980269</v>
      </c>
      <c r="AF822" s="35">
        <f t="shared" si="207"/>
        <v>-0.18558240572926243</v>
      </c>
      <c r="AG822" s="35">
        <f t="shared" si="208"/>
        <v>-0.43352369433247528</v>
      </c>
      <c r="AH822" s="35">
        <f t="shared" si="208"/>
        <v>-0.27624455815101268</v>
      </c>
    </row>
    <row r="823" spans="1:34">
      <c r="A823" s="28">
        <v>45070</v>
      </c>
      <c r="B823" s="12">
        <f>[1]!thsiFinD("ths_int_chg_ratio_index",B$1,$A$4,$A823,101)</f>
        <v>-12.658584157404</v>
      </c>
      <c r="C823" s="12">
        <f>[1]!thsiFinD("ths_int_chg_ratio_index",C$1,$A$4,$A823,101)</f>
        <v>60.182977311033</v>
      </c>
      <c r="D823" s="12">
        <f>[1]!thsiFinD("ths_int_chg_ratio_index",D$1,$A$4,$A823,101)</f>
        <v>-0.77961337358738003</v>
      </c>
      <c r="E823" s="12">
        <f>[1]!thsiFinD("ths_int_chg_ratio_index",E$1,$A$4,$A823,101)</f>
        <v>41.154200303963997</v>
      </c>
      <c r="F823" s="12">
        <f>[1]!thsiFinD("ths_adjustment_nvg_ratio_fund",F$1,$A$4,$A823,101)</f>
        <v>71.516267648864002</v>
      </c>
      <c r="G823" s="12">
        <f>[1]!thsiFinD("ths_adjustment_nvg_ratio_fund",G$1,$A$4,$A823,101)</f>
        <v>39.330306469920998</v>
      </c>
      <c r="H823" s="12">
        <f>[1]!thsiFinD("ths_adjustment_nvg_ratio_fund",H$1,$A$4,$A823,101)</f>
        <v>37.846153846154003</v>
      </c>
      <c r="I823" s="12">
        <f>[1]!thsiFinD("ths_adjustment_nvg_ratio_fund",I$1,$A$4,$A823,101)</f>
        <v>129.62890625</v>
      </c>
      <c r="J823" s="32">
        <f t="shared" si="202"/>
        <v>0.45777576787368074</v>
      </c>
      <c r="K823" s="45">
        <f t="shared" si="203"/>
        <v>0.21974745021001404</v>
      </c>
      <c r="L823" s="45">
        <f t="shared" si="204"/>
        <v>0.69580408553734741</v>
      </c>
      <c r="M823" s="32">
        <f>[1]!thsiFinD("ths_int_chg_ratio_index",M$1,$A$4,$A823,101)/100</f>
        <v>7.8939794325221996E-2</v>
      </c>
      <c r="N823" s="32">
        <f>[1]!thsiFinD("ths_int_chg_ratio_index",N$1,$A$4,$A823,101)/100</f>
        <v>-2.8454877192086999E-2</v>
      </c>
      <c r="O823" s="33">
        <f t="shared" si="197"/>
        <v>1.4577757678736807</v>
      </c>
      <c r="P823" s="33">
        <f t="shared" si="198"/>
        <v>1.2197474502100141</v>
      </c>
      <c r="Q823" s="33">
        <f t="shared" si="199"/>
        <v>1.6958040855373473</v>
      </c>
      <c r="R823" s="33">
        <f t="shared" si="200"/>
        <v>1.0789397943252219</v>
      </c>
      <c r="S823" s="33">
        <f t="shared" si="201"/>
        <v>0.97154512280791305</v>
      </c>
      <c r="T823" s="32">
        <f t="shared" si="209"/>
        <v>1.7574093897423371E-3</v>
      </c>
      <c r="U823" s="32">
        <f t="shared" si="210"/>
        <v>1.5249608905285594E-3</v>
      </c>
      <c r="V823" s="32">
        <f t="shared" si="211"/>
        <v>1.9246702325821374E-3</v>
      </c>
      <c r="W823" s="32">
        <f t="shared" si="212"/>
        <v>-1.5278047435324238E-3</v>
      </c>
      <c r="X823" s="32">
        <f t="shared" si="212"/>
        <v>-1.2238488545856963E-2</v>
      </c>
      <c r="Y823" s="34">
        <f>MAX(O$4:O823)</f>
        <v>1.9141735637114377</v>
      </c>
      <c r="Z823" s="34">
        <f>MAX(P$4:P823)</f>
        <v>1.8284662292802096</v>
      </c>
      <c r="AA823" s="34">
        <f>MAX(Q$4:Q823)</f>
        <v>2.0782292813837224</v>
      </c>
      <c r="AB823" s="34">
        <f>MAX(R$4:R823)</f>
        <v>1.9075656212819299</v>
      </c>
      <c r="AC823" s="34">
        <f>MAX(S$4:S823)</f>
        <v>1.35899867745307</v>
      </c>
      <c r="AD823" s="35">
        <f t="shared" si="205"/>
        <v>-0.23843072775116392</v>
      </c>
      <c r="AE823" s="35">
        <f t="shared" si="206"/>
        <v>-0.33291223503199319</v>
      </c>
      <c r="AF823" s="35">
        <f t="shared" si="207"/>
        <v>-0.1840149204286784</v>
      </c>
      <c r="AG823" s="35">
        <f t="shared" si="208"/>
        <v>-0.43438915951937296</v>
      </c>
      <c r="AH823" s="35">
        <f t="shared" si="208"/>
        <v>-0.28510223083608321</v>
      </c>
    </row>
    <row r="824" spans="1:34">
      <c r="A824" s="28">
        <v>45071</v>
      </c>
      <c r="B824" s="12">
        <f>[1]!thsiFinD("ths_int_chg_ratio_index",B$1,$A$4,$A824,101)</f>
        <v>-10.446652688436</v>
      </c>
      <c r="C824" s="12">
        <f>[1]!thsiFinD("ths_int_chg_ratio_index",C$1,$A$4,$A824,101)</f>
        <v>61.330866690815</v>
      </c>
      <c r="D824" s="12">
        <f>[1]!thsiFinD("ths_int_chg_ratio_index",D$1,$A$4,$A824,101)</f>
        <v>0.19573935441709001</v>
      </c>
      <c r="E824" s="12">
        <f>[1]!thsiFinD("ths_int_chg_ratio_index",E$1,$A$4,$A824,101)</f>
        <v>41.112851263545998</v>
      </c>
      <c r="F824" s="12">
        <f>[1]!thsiFinD("ths_adjustment_nvg_ratio_fund",F$1,$A$4,$A824,101)</f>
        <v>70.104358502148997</v>
      </c>
      <c r="G824" s="12">
        <f>[1]!thsiFinD("ths_adjustment_nvg_ratio_fund",G$1,$A$4,$A824,101)</f>
        <v>38.989784335982002</v>
      </c>
      <c r="H824" s="12">
        <f>[1]!thsiFinD("ths_adjustment_nvg_ratio_fund",H$1,$A$4,$A824,101)</f>
        <v>34.538461538462002</v>
      </c>
      <c r="I824" s="12">
        <f>[1]!thsiFinD("ths_adjustment_nvg_ratio_fund",I$1,$A$4,$A824,101)</f>
        <v>136.708984375</v>
      </c>
      <c r="J824" s="32">
        <f t="shared" si="202"/>
        <v>0.46566799171491891</v>
      </c>
      <c r="K824" s="45">
        <f t="shared" si="203"/>
        <v>0.23048201155085521</v>
      </c>
      <c r="L824" s="45">
        <f t="shared" si="204"/>
        <v>0.70085397187898257</v>
      </c>
      <c r="M824" s="32">
        <f>[1]!thsiFinD("ths_int_chg_ratio_index",M$1,$A$4,$A824,101)/100</f>
        <v>8.7629304403169003E-2</v>
      </c>
      <c r="N824" s="32">
        <f>[1]!thsiFinD("ths_int_chg_ratio_index",N$1,$A$4,$A824,101)/100</f>
        <v>-3.0796459859032E-2</v>
      </c>
      <c r="O824" s="33">
        <f t="shared" si="197"/>
        <v>1.4656679917149189</v>
      </c>
      <c r="P824" s="33">
        <f t="shared" si="198"/>
        <v>1.2304820115508552</v>
      </c>
      <c r="Q824" s="33">
        <f t="shared" si="199"/>
        <v>1.7008539718789826</v>
      </c>
      <c r="R824" s="33">
        <f t="shared" si="200"/>
        <v>1.0876293044031691</v>
      </c>
      <c r="S824" s="33">
        <f t="shared" si="201"/>
        <v>0.96920354014096799</v>
      </c>
      <c r="T824" s="32">
        <f t="shared" si="209"/>
        <v>5.4138805261867429E-3</v>
      </c>
      <c r="U824" s="32">
        <f t="shared" si="210"/>
        <v>8.8006425748157202E-3</v>
      </c>
      <c r="V824" s="32">
        <f t="shared" si="211"/>
        <v>2.9778713146779712E-3</v>
      </c>
      <c r="W824" s="32">
        <f t="shared" si="212"/>
        <v>8.053748803826144E-3</v>
      </c>
      <c r="X824" s="32">
        <f t="shared" si="212"/>
        <v>-2.410163575498725E-3</v>
      </c>
      <c r="Y824" s="34">
        <f>MAX(O$4:O824)</f>
        <v>1.9141735637114377</v>
      </c>
      <c r="Z824" s="34">
        <f>MAX(P$4:P824)</f>
        <v>1.8284662292802096</v>
      </c>
      <c r="AA824" s="34">
        <f>MAX(Q$4:Q824)</f>
        <v>2.0782292813837224</v>
      </c>
      <c r="AB824" s="34">
        <f>MAX(R$4:R824)</f>
        <v>1.9075656212819299</v>
      </c>
      <c r="AC824" s="34">
        <f>MAX(S$4:S824)</f>
        <v>1.35899867745307</v>
      </c>
      <c r="AD824" s="35">
        <f t="shared" si="205"/>
        <v>-0.23430768269879376</v>
      </c>
      <c r="AE824" s="35">
        <f t="shared" si="206"/>
        <v>-0.32704143404647712</v>
      </c>
      <c r="AF824" s="35">
        <f t="shared" si="207"/>
        <v>-0.18158502186701775</v>
      </c>
      <c r="AG824" s="35">
        <f t="shared" si="208"/>
        <v>-0.42983387188942102</v>
      </c>
      <c r="AH824" s="35">
        <f t="shared" si="208"/>
        <v>-0.28682525139952741</v>
      </c>
    </row>
    <row r="825" spans="1:34">
      <c r="A825" s="28">
        <v>45072</v>
      </c>
      <c r="B825" s="12">
        <f>[1]!thsiFinD("ths_int_chg_ratio_index",B$1,$A$4,$A825,101)</f>
        <v>-9.0284858882519003</v>
      </c>
      <c r="C825" s="12">
        <f>[1]!thsiFinD("ths_int_chg_ratio_index",C$1,$A$4,$A825,101)</f>
        <v>62.878670227218997</v>
      </c>
      <c r="D825" s="12">
        <f>[1]!thsiFinD("ths_int_chg_ratio_index",D$1,$A$4,$A825,101)</f>
        <v>1.8571506743888</v>
      </c>
      <c r="E825" s="12">
        <f>[1]!thsiFinD("ths_int_chg_ratio_index",E$1,$A$4,$A825,101)</f>
        <v>39.601672645450002</v>
      </c>
      <c r="F825" s="12">
        <f>[1]!thsiFinD("ths_adjustment_nvg_ratio_fund",F$1,$A$4,$A825,101)</f>
        <v>73.357888275015</v>
      </c>
      <c r="G825" s="12">
        <f>[1]!thsiFinD("ths_adjustment_nvg_ratio_fund",G$1,$A$4,$A825,101)</f>
        <v>42.054483541430002</v>
      </c>
      <c r="H825" s="12">
        <f>[1]!thsiFinD("ths_adjustment_nvg_ratio_fund",H$1,$A$4,$A825,101)</f>
        <v>41.692307692307999</v>
      </c>
      <c r="I825" s="12">
        <f>[1]!thsiFinD("ths_adjustment_nvg_ratio_fund",I$1,$A$4,$A825,101)</f>
        <v>141.904296875</v>
      </c>
      <c r="J825" s="32">
        <f t="shared" si="202"/>
        <v>0.49289748005319861</v>
      </c>
      <c r="K825" s="45">
        <f t="shared" si="203"/>
        <v>0.23827251914701475</v>
      </c>
      <c r="L825" s="45">
        <f t="shared" si="204"/>
        <v>0.74752244095938247</v>
      </c>
      <c r="M825" s="32">
        <f>[1]!thsiFinD("ths_int_chg_ratio_index",M$1,$A$4,$A825,101)/100</f>
        <v>8.8887422436911001E-2</v>
      </c>
      <c r="N825" s="32">
        <f>[1]!thsiFinD("ths_int_chg_ratio_index",N$1,$A$4,$A825,101)/100</f>
        <v>-2.8741966816584998E-2</v>
      </c>
      <c r="O825" s="33">
        <f t="shared" si="197"/>
        <v>1.4928974800531987</v>
      </c>
      <c r="P825" s="33">
        <f t="shared" si="198"/>
        <v>1.2382725191470147</v>
      </c>
      <c r="Q825" s="33">
        <f t="shared" si="199"/>
        <v>1.7475224409593824</v>
      </c>
      <c r="R825" s="33">
        <f t="shared" si="200"/>
        <v>1.0888874224369109</v>
      </c>
      <c r="S825" s="33">
        <f t="shared" si="201"/>
        <v>0.97125803318341497</v>
      </c>
      <c r="T825" s="32">
        <f t="shared" si="209"/>
        <v>1.8578210407951712E-2</v>
      </c>
      <c r="U825" s="32">
        <f t="shared" si="210"/>
        <v>6.3312649214113392E-3</v>
      </c>
      <c r="V825" s="32">
        <f t="shared" si="211"/>
        <v>2.7438257400101085E-2</v>
      </c>
      <c r="W825" s="32">
        <f t="shared" si="212"/>
        <v>1.1567526073896772E-3</v>
      </c>
      <c r="X825" s="32">
        <f t="shared" si="212"/>
        <v>2.1197745956933467E-3</v>
      </c>
      <c r="Y825" s="34">
        <f>MAX(O$4:O825)</f>
        <v>1.9141735637114377</v>
      </c>
      <c r="Z825" s="34">
        <f>MAX(P$4:P825)</f>
        <v>1.8284662292802096</v>
      </c>
      <c r="AA825" s="34">
        <f>MAX(Q$4:Q825)</f>
        <v>2.0782292813837224</v>
      </c>
      <c r="AB825" s="34">
        <f>MAX(R$4:R825)</f>
        <v>1.9075656212819299</v>
      </c>
      <c r="AC825" s="34">
        <f>MAX(S$4:S825)</f>
        <v>1.35899867745307</v>
      </c>
      <c r="AD825" s="35">
        <f t="shared" si="205"/>
        <v>-0.22008248972021982</v>
      </c>
      <c r="AE825" s="35">
        <f t="shared" si="206"/>
        <v>-0.32278075508429238</v>
      </c>
      <c r="AF825" s="35">
        <f t="shared" si="207"/>
        <v>-0.1591291410369069</v>
      </c>
      <c r="AG825" s="35">
        <f t="shared" si="208"/>
        <v>-0.42917433073408373</v>
      </c>
      <c r="AH825" s="35">
        <f t="shared" si="208"/>
        <v>-0.28531348168515402</v>
      </c>
    </row>
    <row r="826" spans="1:34">
      <c r="A826" s="28">
        <v>45075</v>
      </c>
      <c r="B826" s="12">
        <f>[1]!thsiFinD("ths_int_chg_ratio_index",B$1,$A$4,$A826,101)</f>
        <v>-7.3595199939249003</v>
      </c>
      <c r="C826" s="12">
        <f>[1]!thsiFinD("ths_int_chg_ratio_index",C$1,$A$4,$A826,101)</f>
        <v>64.110114120291001</v>
      </c>
      <c r="D826" s="12">
        <f>[1]!thsiFinD("ths_int_chg_ratio_index",D$1,$A$4,$A826,101)</f>
        <v>0.84887725436132999</v>
      </c>
      <c r="E826" s="12">
        <f>[1]!thsiFinD("ths_int_chg_ratio_index",E$1,$A$4,$A826,101)</f>
        <v>37.468632042852001</v>
      </c>
      <c r="F826" s="12">
        <f>[1]!thsiFinD("ths_adjustment_nvg_ratio_fund",F$1,$A$4,$A826,101)</f>
        <v>74.831184775935995</v>
      </c>
      <c r="G826" s="12">
        <f>[1]!thsiFinD("ths_adjustment_nvg_ratio_fund",G$1,$A$4,$A826,101)</f>
        <v>42.792281498297001</v>
      </c>
      <c r="H826" s="12">
        <f>[1]!thsiFinD("ths_adjustment_nvg_ratio_fund",H$1,$A$4,$A826,101)</f>
        <v>43.153846153845997</v>
      </c>
      <c r="I826" s="12">
        <f>[1]!thsiFinD("ths_adjustment_nvg_ratio_fund",I$1,$A$4,$A826,101)</f>
        <v>143.408203125</v>
      </c>
      <c r="J826" s="32">
        <f t="shared" si="202"/>
        <v>0.49906702372082301</v>
      </c>
      <c r="K826" s="45">
        <f t="shared" si="203"/>
        <v>0.23767025855894858</v>
      </c>
      <c r="L826" s="45">
        <f t="shared" si="204"/>
        <v>0.76046378888269739</v>
      </c>
      <c r="M826" s="32">
        <f>[1]!thsiFinD("ths_int_chg_ratio_index",M$1,$A$4,$A826,101)/100</f>
        <v>8.1262556495062005E-2</v>
      </c>
      <c r="N826" s="32">
        <f>[1]!thsiFinD("ths_int_chg_ratio_index",N$1,$A$4,$A826,101)/100</f>
        <v>-3.2323389729496999E-2</v>
      </c>
      <c r="O826" s="33">
        <f t="shared" si="197"/>
        <v>1.499067023720823</v>
      </c>
      <c r="P826" s="33">
        <f t="shared" si="198"/>
        <v>1.2376702585589485</v>
      </c>
      <c r="Q826" s="33">
        <f t="shared" si="199"/>
        <v>1.7604637888826975</v>
      </c>
      <c r="R826" s="33">
        <f t="shared" si="200"/>
        <v>1.081262556495062</v>
      </c>
      <c r="S826" s="33">
        <f t="shared" si="201"/>
        <v>0.967676610270503</v>
      </c>
      <c r="T826" s="32">
        <f t="shared" si="209"/>
        <v>4.1325970135634993E-3</v>
      </c>
      <c r="U826" s="32">
        <f t="shared" si="210"/>
        <v>-4.863716013669972E-4</v>
      </c>
      <c r="V826" s="32">
        <f t="shared" si="211"/>
        <v>7.4055403352706328E-3</v>
      </c>
      <c r="W826" s="32">
        <f t="shared" si="212"/>
        <v>-7.0024373362533865E-3</v>
      </c>
      <c r="X826" s="32">
        <f t="shared" si="212"/>
        <v>-3.687406220130196E-3</v>
      </c>
      <c r="Y826" s="34">
        <f>MAX(O$4:O826)</f>
        <v>1.9141735637114377</v>
      </c>
      <c r="Z826" s="34">
        <f>MAX(P$4:P826)</f>
        <v>1.8284662292802096</v>
      </c>
      <c r="AA826" s="34">
        <f>MAX(Q$4:Q826)</f>
        <v>2.0782292813837224</v>
      </c>
      <c r="AB826" s="34">
        <f>MAX(R$4:R826)</f>
        <v>1.9075656212819299</v>
      </c>
      <c r="AC826" s="34">
        <f>MAX(S$4:S826)</f>
        <v>1.35899867745307</v>
      </c>
      <c r="AD826" s="35">
        <f t="shared" si="205"/>
        <v>-0.21685940494641165</v>
      </c>
      <c r="AE826" s="35">
        <f t="shared" si="206"/>
        <v>-0.32311013529291854</v>
      </c>
      <c r="AF826" s="35">
        <f t="shared" si="207"/>
        <v>-0.15290203797410218</v>
      </c>
      <c r="AG826" s="35">
        <f t="shared" si="208"/>
        <v>-0.43317150171304319</v>
      </c>
      <c r="AH826" s="35">
        <f t="shared" si="208"/>
        <v>-0.2879488211982314</v>
      </c>
    </row>
    <row r="827" spans="1:34">
      <c r="A827" s="28">
        <v>45076</v>
      </c>
      <c r="B827" s="12">
        <f>[1]!thsiFinD("ths_int_chg_ratio_index",B$1,$A$4,$A827,101)</f>
        <v>-5.2708726754999997</v>
      </c>
      <c r="C827" s="12">
        <f>[1]!thsiFinD("ths_int_chg_ratio_index",C$1,$A$4,$A827,101)</f>
        <v>64.430651708949</v>
      </c>
      <c r="D827" s="12">
        <f>[1]!thsiFinD("ths_int_chg_ratio_index",D$1,$A$4,$A827,101)</f>
        <v>2.4224118030439001</v>
      </c>
      <c r="E827" s="12">
        <f>[1]!thsiFinD("ths_int_chg_ratio_index",E$1,$A$4,$A827,101)</f>
        <v>38.226667424775997</v>
      </c>
      <c r="F827" s="12">
        <f>[1]!thsiFinD("ths_adjustment_nvg_ratio_fund",F$1,$A$4,$A827,101)</f>
        <v>78.514426028238006</v>
      </c>
      <c r="G827" s="12">
        <f>[1]!thsiFinD("ths_adjustment_nvg_ratio_fund",G$1,$A$4,$A827,101)</f>
        <v>46.765039727582</v>
      </c>
      <c r="H827" s="12">
        <f>[1]!thsiFinD("ths_adjustment_nvg_ratio_fund",H$1,$A$4,$A827,101)</f>
        <v>50.692307692307999</v>
      </c>
      <c r="I827" s="12">
        <f>[1]!thsiFinD("ths_adjustment_nvg_ratio_fund",I$1,$A$4,$A827,101)</f>
        <v>152.001953125</v>
      </c>
      <c r="J827" s="32">
        <f t="shared" si="202"/>
        <v>0.53472823104299616</v>
      </c>
      <c r="K827" s="45">
        <f t="shared" si="203"/>
        <v>0.24952214565317224</v>
      </c>
      <c r="L827" s="45">
        <f t="shared" si="204"/>
        <v>0.81993431643282011</v>
      </c>
      <c r="M827" s="32">
        <f>[1]!thsiFinD("ths_int_chg_ratio_index",M$1,$A$4,$A827,101)/100</f>
        <v>8.9716749912257004E-2</v>
      </c>
      <c r="N827" s="32">
        <f>[1]!thsiFinD("ths_int_chg_ratio_index",N$1,$A$4,$A827,101)/100</f>
        <v>-3.0091230472579E-2</v>
      </c>
      <c r="O827" s="33">
        <f t="shared" si="197"/>
        <v>1.5347282310429962</v>
      </c>
      <c r="P827" s="33">
        <f t="shared" si="198"/>
        <v>1.2495221456531722</v>
      </c>
      <c r="Q827" s="33">
        <f t="shared" si="199"/>
        <v>1.8199343164328201</v>
      </c>
      <c r="R827" s="33">
        <f t="shared" si="200"/>
        <v>1.0897167499122571</v>
      </c>
      <c r="S827" s="33">
        <f t="shared" si="201"/>
        <v>0.969908769527421</v>
      </c>
      <c r="T827" s="32">
        <f t="shared" si="209"/>
        <v>2.3788934555880381E-2</v>
      </c>
      <c r="U827" s="32">
        <f t="shared" si="210"/>
        <v>9.5759650135109897E-3</v>
      </c>
      <c r="V827" s="32">
        <f t="shared" si="211"/>
        <v>3.378117057884289E-2</v>
      </c>
      <c r="W827" s="32">
        <f t="shared" si="212"/>
        <v>7.818816407181961E-3</v>
      </c>
      <c r="X827" s="32">
        <f t="shared" si="212"/>
        <v>2.3067202753759286E-3</v>
      </c>
      <c r="Y827" s="34">
        <f>MAX(O$4:O827)</f>
        <v>1.9141735637114377</v>
      </c>
      <c r="Z827" s="34">
        <f>MAX(P$4:P827)</f>
        <v>1.8284662292802096</v>
      </c>
      <c r="AA827" s="34">
        <f>MAX(Q$4:Q827)</f>
        <v>2.0782292813837224</v>
      </c>
      <c r="AB827" s="34">
        <f>MAX(R$4:R827)</f>
        <v>1.9075656212819299</v>
      </c>
      <c r="AC827" s="34">
        <f>MAX(S$4:S827)</f>
        <v>1.35899867745307</v>
      </c>
      <c r="AD827" s="35">
        <f t="shared" si="205"/>
        <v>-0.19822932458262865</v>
      </c>
      <c r="AE827" s="35">
        <f t="shared" si="206"/>
        <v>-0.3166282616304833</v>
      </c>
      <c r="AF827" s="35">
        <f t="shared" si="207"/>
        <v>-0.12428607722191498</v>
      </c>
      <c r="AG827" s="35">
        <f t="shared" si="208"/>
        <v>-0.42873957375057892</v>
      </c>
      <c r="AH827" s="35">
        <f t="shared" si="208"/>
        <v>-0.28630631830698405</v>
      </c>
    </row>
    <row r="828" spans="1:34">
      <c r="A828" s="28">
        <v>45077</v>
      </c>
      <c r="B828" s="12">
        <f>[1]!thsiFinD("ths_int_chg_ratio_index",B$1,$A$4,$A828,101)</f>
        <v>-4.8227795303601004</v>
      </c>
      <c r="C828" s="12">
        <f>[1]!thsiFinD("ths_int_chg_ratio_index",C$1,$A$4,$A828,101)</f>
        <v>65.215301472144006</v>
      </c>
      <c r="D828" s="12">
        <f>[1]!thsiFinD("ths_int_chg_ratio_index",D$1,$A$4,$A828,101)</f>
        <v>3.3524875471133</v>
      </c>
      <c r="E828" s="12">
        <f>[1]!thsiFinD("ths_int_chg_ratio_index",E$1,$A$4,$A828,101)</f>
        <v>36.387819129565003</v>
      </c>
      <c r="F828" s="12">
        <f>[1]!thsiFinD("ths_adjustment_nvg_ratio_fund",F$1,$A$4,$A828,101)</f>
        <v>78.759975445058004</v>
      </c>
      <c r="G828" s="12">
        <f>[1]!thsiFinD("ths_adjustment_nvg_ratio_fund",G$1,$A$4,$A828,101)</f>
        <v>48.013620885358002</v>
      </c>
      <c r="H828" s="12">
        <f>[1]!thsiFinD("ths_adjustment_nvg_ratio_fund",H$1,$A$4,$A828,101)</f>
        <v>52.384615384615003</v>
      </c>
      <c r="I828" s="12">
        <f>[1]!thsiFinD("ths_adjustment_nvg_ratio_fund",I$1,$A$4,$A828,101)</f>
        <v>155.966796875</v>
      </c>
      <c r="J828" s="32">
        <f t="shared" si="202"/>
        <v>0.54407229651061662</v>
      </c>
      <c r="K828" s="45">
        <f t="shared" si="203"/>
        <v>0.25033207154615555</v>
      </c>
      <c r="L828" s="45">
        <f t="shared" si="204"/>
        <v>0.83781252147507757</v>
      </c>
      <c r="M828" s="32">
        <f>[1]!thsiFinD("ths_int_chg_ratio_index",M$1,$A$4,$A828,101)/100</f>
        <v>9.3848136188418002E-2</v>
      </c>
      <c r="N828" s="32">
        <f>[1]!thsiFinD("ths_int_chg_ratio_index",N$1,$A$4,$A828,101)/100</f>
        <v>-3.7961747040668001E-2</v>
      </c>
      <c r="O828" s="33">
        <f t="shared" si="197"/>
        <v>1.5440722965106166</v>
      </c>
      <c r="P828" s="33">
        <f t="shared" si="198"/>
        <v>1.2503320715461554</v>
      </c>
      <c r="Q828" s="33">
        <f t="shared" si="199"/>
        <v>1.8378125214750776</v>
      </c>
      <c r="R828" s="33">
        <f t="shared" si="200"/>
        <v>1.093848136188418</v>
      </c>
      <c r="S828" s="33">
        <f t="shared" si="201"/>
        <v>0.96203825295933199</v>
      </c>
      <c r="T828" s="32">
        <f t="shared" si="209"/>
        <v>6.0884170100072854E-3</v>
      </c>
      <c r="U828" s="32">
        <f t="shared" si="210"/>
        <v>6.4818850614267731E-4</v>
      </c>
      <c r="V828" s="32">
        <f t="shared" si="211"/>
        <v>9.8235441141083513E-3</v>
      </c>
      <c r="W828" s="32">
        <f t="shared" si="212"/>
        <v>3.79124784169238E-3</v>
      </c>
      <c r="X828" s="32">
        <f t="shared" si="212"/>
        <v>-8.1146978101083178E-3</v>
      </c>
      <c r="Y828" s="34">
        <f>MAX(O$4:O828)</f>
        <v>1.9141735637114377</v>
      </c>
      <c r="Z828" s="34">
        <f>MAX(P$4:P828)</f>
        <v>1.8284662292802096</v>
      </c>
      <c r="AA828" s="34">
        <f>MAX(Q$4:Q828)</f>
        <v>2.0782292813837224</v>
      </c>
      <c r="AB828" s="34">
        <f>MAX(R$4:R828)</f>
        <v>1.9075656212819299</v>
      </c>
      <c r="AC828" s="34">
        <f>MAX(S$4:S828)</f>
        <v>1.35899867745307</v>
      </c>
      <c r="AD828" s="35">
        <f t="shared" si="205"/>
        <v>-0.19334781036429249</v>
      </c>
      <c r="AE828" s="35">
        <f t="shared" si="206"/>
        <v>-0.31618530792424937</v>
      </c>
      <c r="AF828" s="35">
        <f t="shared" si="207"/>
        <v>-0.11568346287016562</v>
      </c>
      <c r="AG828" s="35">
        <f t="shared" si="208"/>
        <v>-0.42657378389251643</v>
      </c>
      <c r="AH828" s="35">
        <f t="shared" si="208"/>
        <v>-0.29209772686290647</v>
      </c>
    </row>
    <row r="829" spans="1:34">
      <c r="A829" s="28">
        <v>45078</v>
      </c>
      <c r="B829" s="12">
        <f>[1]!thsiFinD("ths_int_chg_ratio_index",B$1,$A$4,$A829,101)</f>
        <v>-4.1459155650610997</v>
      </c>
      <c r="C829" s="12">
        <f>[1]!thsiFinD("ths_int_chg_ratio_index",C$1,$A$4,$A829,101)</f>
        <v>63.594179608155997</v>
      </c>
      <c r="D829" s="12">
        <f>[1]!thsiFinD("ths_int_chg_ratio_index",D$1,$A$4,$A829,101)</f>
        <v>3.3171348230314002</v>
      </c>
      <c r="E829" s="12">
        <f>[1]!thsiFinD("ths_int_chg_ratio_index",E$1,$A$4,$A829,101)</f>
        <v>37.244185339982998</v>
      </c>
      <c r="F829" s="12">
        <f>[1]!thsiFinD("ths_adjustment_nvg_ratio_fund",F$1,$A$4,$A829,101)</f>
        <v>80.847145488029</v>
      </c>
      <c r="G829" s="12">
        <f>[1]!thsiFinD("ths_adjustment_nvg_ratio_fund",G$1,$A$4,$A829,101)</f>
        <v>48.240635641316999</v>
      </c>
      <c r="H829" s="12">
        <f>[1]!thsiFinD("ths_adjustment_nvg_ratio_fund",H$1,$A$4,$A829,101)</f>
        <v>58.076923076923002</v>
      </c>
      <c r="I829" s="12">
        <f>[1]!thsiFinD("ths_adjustment_nvg_ratio_fund",I$1,$A$4,$A829,101)</f>
        <v>156.201171875</v>
      </c>
      <c r="J829" s="32">
        <f t="shared" si="202"/>
        <v>0.55421932535922291</v>
      </c>
      <c r="K829" s="45">
        <f t="shared" si="203"/>
        <v>0.25002396051527326</v>
      </c>
      <c r="L829" s="45">
        <f t="shared" si="204"/>
        <v>0.85841469020317251</v>
      </c>
      <c r="M829" s="32">
        <f>[1]!thsiFinD("ths_int_chg_ratio_index",M$1,$A$4,$A829,101)/100</f>
        <v>9.4715982469056006E-2</v>
      </c>
      <c r="N829" s="32">
        <f>[1]!thsiFinD("ths_int_chg_ratio_index",N$1,$A$4,$A829,101)/100</f>
        <v>-3.6257496430610998E-2</v>
      </c>
      <c r="O829" s="33">
        <f t="shared" si="197"/>
        <v>1.5542193253592229</v>
      </c>
      <c r="P829" s="33">
        <f t="shared" si="198"/>
        <v>1.2500239605152732</v>
      </c>
      <c r="Q829" s="33">
        <f t="shared" si="199"/>
        <v>1.8584146902031726</v>
      </c>
      <c r="R829" s="33">
        <f t="shared" si="200"/>
        <v>1.094715982469056</v>
      </c>
      <c r="S829" s="33">
        <f t="shared" si="201"/>
        <v>0.96374250356938895</v>
      </c>
      <c r="T829" s="32">
        <f t="shared" si="209"/>
        <v>6.5716021662567403E-3</v>
      </c>
      <c r="U829" s="32">
        <f t="shared" si="210"/>
        <v>-2.4642336055669123E-4</v>
      </c>
      <c r="V829" s="32">
        <f t="shared" si="211"/>
        <v>1.1210157993460257E-2</v>
      </c>
      <c r="W829" s="32">
        <f t="shared" si="212"/>
        <v>7.9338827020536407E-4</v>
      </c>
      <c r="X829" s="32">
        <f t="shared" si="212"/>
        <v>1.7714998388209668E-3</v>
      </c>
      <c r="Y829" s="34">
        <f>MAX(O$4:O829)</f>
        <v>1.9141735637114377</v>
      </c>
      <c r="Z829" s="34">
        <f>MAX(P$4:P829)</f>
        <v>1.8284662292802096</v>
      </c>
      <c r="AA829" s="34">
        <f>MAX(Q$4:Q829)</f>
        <v>2.0782292813837224</v>
      </c>
      <c r="AB829" s="34">
        <f>MAX(R$4:R829)</f>
        <v>1.9075656212819299</v>
      </c>
      <c r="AC829" s="34">
        <f>MAX(S$4:S829)</f>
        <v>1.35899867745307</v>
      </c>
      <c r="AD829" s="35">
        <f t="shared" si="205"/>
        <v>-0.18804681308746674</v>
      </c>
      <c r="AE829" s="35">
        <f t="shared" si="206"/>
        <v>-0.31635381583866873</v>
      </c>
      <c r="AF829" s="35">
        <f t="shared" si="207"/>
        <v>-0.10577013477271058</v>
      </c>
      <c r="AG829" s="35">
        <f t="shared" si="208"/>
        <v>-0.42611883425882846</v>
      </c>
      <c r="AH829" s="35">
        <f t="shared" si="208"/>
        <v>-0.29084367810014322</v>
      </c>
    </row>
    <row r="830" spans="1:34">
      <c r="A830" s="28">
        <v>45079</v>
      </c>
      <c r="B830" s="12">
        <f>[1]!thsiFinD("ths_int_chg_ratio_index",B$1,$A$4,$A830,101)</f>
        <v>-3.8797117477067999</v>
      </c>
      <c r="C830" s="12">
        <f>[1]!thsiFinD("ths_int_chg_ratio_index",C$1,$A$4,$A830,101)</f>
        <v>63.639939312159001</v>
      </c>
      <c r="D830" s="12">
        <f>[1]!thsiFinD("ths_int_chg_ratio_index",D$1,$A$4,$A830,101)</f>
        <v>3.2917946180306998</v>
      </c>
      <c r="E830" s="12">
        <f>[1]!thsiFinD("ths_int_chg_ratio_index",E$1,$A$4,$A830,101)</f>
        <v>39.205525938846002</v>
      </c>
      <c r="F830" s="12">
        <f>[1]!thsiFinD("ths_adjustment_nvg_ratio_fund",F$1,$A$4,$A830,101)</f>
        <v>80.478821362798996</v>
      </c>
      <c r="G830" s="12">
        <f>[1]!thsiFinD("ths_adjustment_nvg_ratio_fund",G$1,$A$4,$A830,101)</f>
        <v>47.44608399546</v>
      </c>
      <c r="H830" s="12">
        <f>[1]!thsiFinD("ths_adjustment_nvg_ratio_fund",H$1,$A$4,$A830,101)</f>
        <v>56.076923076923002</v>
      </c>
      <c r="I830" s="12">
        <f>[1]!thsiFinD("ths_adjustment_nvg_ratio_fund",I$1,$A$4,$A830,101)</f>
        <v>152.333984375</v>
      </c>
      <c r="J830" s="32">
        <f t="shared" si="202"/>
        <v>0.54824170116438864</v>
      </c>
      <c r="K830" s="45">
        <f t="shared" si="203"/>
        <v>0.25564387030332225</v>
      </c>
      <c r="L830" s="45">
        <f t="shared" si="204"/>
        <v>0.84083953202545503</v>
      </c>
      <c r="M830" s="32">
        <f>[1]!thsiFinD("ths_int_chg_ratio_index",M$1,$A$4,$A830,101)/100</f>
        <v>9.8405477882481995E-2</v>
      </c>
      <c r="N830" s="32">
        <f>[1]!thsiFinD("ths_int_chg_ratio_index",N$1,$A$4,$A830,101)/100</f>
        <v>-2.3757938926351998E-2</v>
      </c>
      <c r="O830" s="33">
        <f t="shared" si="197"/>
        <v>1.5482417011643888</v>
      </c>
      <c r="P830" s="33">
        <f t="shared" si="198"/>
        <v>1.2556438703033224</v>
      </c>
      <c r="Q830" s="33">
        <f t="shared" si="199"/>
        <v>1.8408395320254551</v>
      </c>
      <c r="R830" s="33">
        <f t="shared" si="200"/>
        <v>1.0984054778824821</v>
      </c>
      <c r="S830" s="33">
        <f t="shared" si="201"/>
        <v>0.97624206107364797</v>
      </c>
      <c r="T830" s="32">
        <f t="shared" si="209"/>
        <v>-3.8460621981086796E-3</v>
      </c>
      <c r="U830" s="32">
        <f t="shared" si="210"/>
        <v>4.4958416522933309E-3</v>
      </c>
      <c r="V830" s="32">
        <f t="shared" si="211"/>
        <v>-9.4570701955632996E-3</v>
      </c>
      <c r="W830" s="32">
        <f t="shared" si="212"/>
        <v>3.3702763753431508E-3</v>
      </c>
      <c r="X830" s="32">
        <f t="shared" si="212"/>
        <v>1.296981035698308E-2</v>
      </c>
      <c r="Y830" s="34">
        <f>MAX(O$4:O830)</f>
        <v>1.9141735637114377</v>
      </c>
      <c r="Z830" s="34">
        <f>MAX(P$4:P830)</f>
        <v>1.8284662292802096</v>
      </c>
      <c r="AA830" s="34">
        <f>MAX(Q$4:Q830)</f>
        <v>2.0782292813837224</v>
      </c>
      <c r="AB830" s="34">
        <f>MAX(R$4:R830)</f>
        <v>1.9075656212819299</v>
      </c>
      <c r="AC830" s="34">
        <f>MAX(S$4:S830)</f>
        <v>1.35899867745307</v>
      </c>
      <c r="AD830" s="35">
        <f t="shared" si="205"/>
        <v>-0.19116963554628486</v>
      </c>
      <c r="AE830" s="35">
        <f t="shared" si="206"/>
        <v>-0.31328025084848488</v>
      </c>
      <c r="AF830" s="35">
        <f t="shared" si="207"/>
        <v>-0.11422692937913426</v>
      </c>
      <c r="AG830" s="35">
        <f t="shared" si="208"/>
        <v>-0.4241846961236766</v>
      </c>
      <c r="AH830" s="35">
        <f t="shared" si="208"/>
        <v>-0.28164605509164642</v>
      </c>
    </row>
    <row r="831" spans="1:34">
      <c r="A831" s="28">
        <v>45082</v>
      </c>
      <c r="B831" s="12">
        <f>[1]!thsiFinD("ths_int_chg_ratio_index",B$1,$A$4,$A831,101)</f>
        <v>-1.9347706427472</v>
      </c>
      <c r="C831" s="12">
        <f>[1]!thsiFinD("ths_int_chg_ratio_index",C$1,$A$4,$A831,101)</f>
        <v>64.733418752033003</v>
      </c>
      <c r="D831" s="12">
        <f>[1]!thsiFinD("ths_int_chg_ratio_index",D$1,$A$4,$A831,101)</f>
        <v>3.1391061536882998</v>
      </c>
      <c r="E831" s="12">
        <f>[1]!thsiFinD("ths_int_chg_ratio_index",E$1,$A$4,$A831,101)</f>
        <v>36.651975483584003</v>
      </c>
      <c r="F831" s="12">
        <f>[1]!thsiFinD("ths_adjustment_nvg_ratio_fund",F$1,$A$4,$A831,101)</f>
        <v>81.952117863720005</v>
      </c>
      <c r="G831" s="12">
        <f>[1]!thsiFinD("ths_adjustment_nvg_ratio_fund",G$1,$A$4,$A831,101)</f>
        <v>48.808172531215</v>
      </c>
      <c r="H831" s="12">
        <f>[1]!thsiFinD("ths_adjustment_nvg_ratio_fund",H$1,$A$4,$A831,101)</f>
        <v>57.615384615384997</v>
      </c>
      <c r="I831" s="12">
        <f>[1]!thsiFinD("ths_adjustment_nvg_ratio_fund",I$1,$A$4,$A831,101)</f>
        <v>154.130859375</v>
      </c>
      <c r="J831" s="32">
        <f t="shared" si="202"/>
        <v>0.5563703301648476</v>
      </c>
      <c r="K831" s="45">
        <f t="shared" si="203"/>
        <v>0.25647432436639528</v>
      </c>
      <c r="L831" s="45">
        <f t="shared" si="204"/>
        <v>0.85626633596329993</v>
      </c>
      <c r="M831" s="32">
        <f>[1]!thsiFinD("ths_int_chg_ratio_index",M$1,$A$4,$A831,101)/100</f>
        <v>8.9517116916305997E-2</v>
      </c>
      <c r="N831" s="32">
        <f>[1]!thsiFinD("ths_int_chg_ratio_index",N$1,$A$4,$A831,101)/100</f>
        <v>-2.7374162675414003E-2</v>
      </c>
      <c r="O831" s="33">
        <f t="shared" si="197"/>
        <v>1.5563703301648477</v>
      </c>
      <c r="P831" s="33">
        <f t="shared" si="198"/>
        <v>1.2564743243663954</v>
      </c>
      <c r="Q831" s="33">
        <f t="shared" si="199"/>
        <v>1.8562663359633</v>
      </c>
      <c r="R831" s="33">
        <f t="shared" si="200"/>
        <v>1.089517116916306</v>
      </c>
      <c r="S831" s="33">
        <f t="shared" si="201"/>
        <v>0.97262583732458596</v>
      </c>
      <c r="T831" s="32">
        <f t="shared" si="209"/>
        <v>5.2502325666241578E-3</v>
      </c>
      <c r="U831" s="32">
        <f t="shared" si="210"/>
        <v>6.6137706933777629E-4</v>
      </c>
      <c r="V831" s="32">
        <f t="shared" si="211"/>
        <v>8.3803089131135877E-3</v>
      </c>
      <c r="W831" s="32">
        <f t="shared" si="212"/>
        <v>-8.0920581198403729E-3</v>
      </c>
      <c r="X831" s="32">
        <f t="shared" si="212"/>
        <v>-3.7042285855671819E-3</v>
      </c>
      <c r="Y831" s="34">
        <f>MAX(O$4:O831)</f>
        <v>1.9141735637114377</v>
      </c>
      <c r="Z831" s="34">
        <f>MAX(P$4:P831)</f>
        <v>1.8284662292802096</v>
      </c>
      <c r="AA831" s="34">
        <f>MAX(Q$4:Q831)</f>
        <v>2.0782292813837224</v>
      </c>
      <c r="AB831" s="34">
        <f>MAX(R$4:R831)</f>
        <v>1.9075656212819299</v>
      </c>
      <c r="AC831" s="34">
        <f>MAX(S$4:S831)</f>
        <v>1.35899867745307</v>
      </c>
      <c r="AD831" s="35">
        <f t="shared" si="205"/>
        <v>-0.18692308802595548</v>
      </c>
      <c r="AE831" s="35">
        <f t="shared" si="206"/>
        <v>-0.31282607015333475</v>
      </c>
      <c r="AF831" s="35">
        <f t="shared" si="207"/>
        <v>-0.10680387742041408</v>
      </c>
      <c r="AG831" s="35">
        <f t="shared" si="208"/>
        <v>-0.42884422702893732</v>
      </c>
      <c r="AH831" s="35">
        <f t="shared" si="208"/>
        <v>-0.28430700230893091</v>
      </c>
    </row>
    <row r="832" spans="1:34">
      <c r="A832" s="28">
        <v>45083</v>
      </c>
      <c r="B832" s="12">
        <f>[1]!thsiFinD("ths_int_chg_ratio_index",B$1,$A$4,$A832,101)</f>
        <v>-4.6735327166729999</v>
      </c>
      <c r="C832" s="12">
        <f>[1]!thsiFinD("ths_int_chg_ratio_index",C$1,$A$4,$A832,101)</f>
        <v>59.826744868782001</v>
      </c>
      <c r="D832" s="12">
        <f>[1]!thsiFinD("ths_int_chg_ratio_index",D$1,$A$4,$A832,101)</f>
        <v>0.31979260258224002</v>
      </c>
      <c r="E832" s="12">
        <f>[1]!thsiFinD("ths_int_chg_ratio_index",E$1,$A$4,$A832,101)</f>
        <v>34.640269203331002</v>
      </c>
      <c r="F832" s="12">
        <f>[1]!thsiFinD("ths_adjustment_nvg_ratio_fund",F$1,$A$4,$A832,101)</f>
        <v>78.882750153467995</v>
      </c>
      <c r="G832" s="12">
        <f>[1]!thsiFinD("ths_adjustment_nvg_ratio_fund",G$1,$A$4,$A832,101)</f>
        <v>45.573212258797</v>
      </c>
      <c r="H832" s="12">
        <f>[1]!thsiFinD("ths_adjustment_nvg_ratio_fund",H$1,$A$4,$A832,101)</f>
        <v>54.384615384615003</v>
      </c>
      <c r="I832" s="12">
        <f>[1]!thsiFinD("ths_adjustment_nvg_ratio_fund",I$1,$A$4,$A832,101)</f>
        <v>146.298828125</v>
      </c>
      <c r="J832" s="32">
        <f t="shared" si="202"/>
        <v>0.5190658498498778</v>
      </c>
      <c r="K832" s="45">
        <f t="shared" si="203"/>
        <v>0.22528318489505558</v>
      </c>
      <c r="L832" s="45">
        <f t="shared" si="204"/>
        <v>0.8128485148047</v>
      </c>
      <c r="M832" s="32">
        <f>[1]!thsiFinD("ths_int_chg_ratio_index",M$1,$A$4,$A832,101)/100</f>
        <v>6.5065398870050001E-2</v>
      </c>
      <c r="N832" s="32">
        <f>[1]!thsiFinD("ths_int_chg_ratio_index",N$1,$A$4,$A832,101)/100</f>
        <v>-3.8881355105406003E-2</v>
      </c>
      <c r="O832" s="33">
        <f t="shared" si="197"/>
        <v>1.5190658498498779</v>
      </c>
      <c r="P832" s="33">
        <f t="shared" si="198"/>
        <v>1.2252831848950556</v>
      </c>
      <c r="Q832" s="33">
        <f t="shared" si="199"/>
        <v>1.8128485148047</v>
      </c>
      <c r="R832" s="33">
        <f t="shared" si="200"/>
        <v>1.06506539887005</v>
      </c>
      <c r="S832" s="33">
        <f t="shared" si="201"/>
        <v>0.96111864489459398</v>
      </c>
      <c r="T832" s="32">
        <f t="shared" si="209"/>
        <v>-2.3968897113978427E-2</v>
      </c>
      <c r="U832" s="32">
        <f t="shared" si="210"/>
        <v>-2.4824334939807513E-2</v>
      </c>
      <c r="V832" s="32">
        <f t="shared" si="211"/>
        <v>-2.3389866161672601E-2</v>
      </c>
      <c r="W832" s="32">
        <f t="shared" si="212"/>
        <v>-2.2442711240244217E-2</v>
      </c>
      <c r="X832" s="32">
        <f t="shared" si="212"/>
        <v>-1.1831057728884709E-2</v>
      </c>
      <c r="Y832" s="34">
        <f>MAX(O$4:O832)</f>
        <v>1.9141735637114377</v>
      </c>
      <c r="Z832" s="34">
        <f>MAX(P$4:P832)</f>
        <v>1.8284662292802096</v>
      </c>
      <c r="AA832" s="34">
        <f>MAX(Q$4:Q832)</f>
        <v>2.0782292813837224</v>
      </c>
      <c r="AB832" s="34">
        <f>MAX(R$4:R832)</f>
        <v>1.9075656212819299</v>
      </c>
      <c r="AC832" s="34">
        <f>MAX(S$4:S832)</f>
        <v>1.35899867745307</v>
      </c>
      <c r="AD832" s="35">
        <f t="shared" si="205"/>
        <v>-0.20641164487481256</v>
      </c>
      <c r="AE832" s="35">
        <f t="shared" si="206"/>
        <v>-0.32988470594975217</v>
      </c>
      <c r="AF832" s="35">
        <f t="shared" si="207"/>
        <v>-0.12769561518367556</v>
      </c>
      <c r="AG832" s="35">
        <f t="shared" si="208"/>
        <v>-0.44166251111492538</v>
      </c>
      <c r="AH832" s="35">
        <f t="shared" si="208"/>
        <v>-0.29277440748077255</v>
      </c>
    </row>
    <row r="833" spans="1:34">
      <c r="A833" s="28">
        <v>45084</v>
      </c>
      <c r="B833" s="12">
        <f>[1]!thsiFinD("ths_int_chg_ratio_index",B$1,$A$4,$A833,101)</f>
        <v>-4.4792142958612997</v>
      </c>
      <c r="C833" s="12">
        <f>[1]!thsiFinD("ths_int_chg_ratio_index",C$1,$A$4,$A833,101)</f>
        <v>59.314474296081002</v>
      </c>
      <c r="D833" s="12">
        <f>[1]!thsiFinD("ths_int_chg_ratio_index",D$1,$A$4,$A833,101)</f>
        <v>-6.5978676178260004E-2</v>
      </c>
      <c r="E833" s="12">
        <f>[1]!thsiFinD("ths_int_chg_ratio_index",E$1,$A$4,$A833,101)</f>
        <v>31.816922114307001</v>
      </c>
      <c r="F833" s="12">
        <f>[1]!thsiFinD("ths_adjustment_nvg_ratio_fund",F$1,$A$4,$A833,101)</f>
        <v>78.698588090852994</v>
      </c>
      <c r="G833" s="12">
        <f>[1]!thsiFinD("ths_adjustment_nvg_ratio_fund",G$1,$A$4,$A833,101)</f>
        <v>45.743473325765997</v>
      </c>
      <c r="H833" s="12">
        <f>[1]!thsiFinD("ths_adjustment_nvg_ratio_fund",H$1,$A$4,$A833,101)</f>
        <v>58.769230769231001</v>
      </c>
      <c r="I833" s="12">
        <f>[1]!thsiFinD("ths_adjustment_nvg_ratio_fund",I$1,$A$4,$A833,101)</f>
        <v>146.962890625</v>
      </c>
      <c r="J833" s="32">
        <f t="shared" si="202"/>
        <v>0.52095048281149803</v>
      </c>
      <c r="K833" s="45">
        <f t="shared" si="203"/>
        <v>0.21646550859587113</v>
      </c>
      <c r="L833" s="45">
        <f t="shared" si="204"/>
        <v>0.82543545702712495</v>
      </c>
      <c r="M833" s="32">
        <f>[1]!thsiFinD("ths_int_chg_ratio_index",M$1,$A$4,$A833,101)/100</f>
        <v>5.5667983540543003E-2</v>
      </c>
      <c r="N833" s="32">
        <f>[1]!thsiFinD("ths_int_chg_ratio_index",N$1,$A$4,$A833,101)/100</f>
        <v>-4.2235087041358997E-2</v>
      </c>
      <c r="O833" s="33">
        <f t="shared" si="197"/>
        <v>1.5209504828114979</v>
      </c>
      <c r="P833" s="33">
        <f t="shared" si="198"/>
        <v>1.2164655085958711</v>
      </c>
      <c r="Q833" s="33">
        <f t="shared" si="199"/>
        <v>1.825435457027125</v>
      </c>
      <c r="R833" s="33">
        <f t="shared" si="200"/>
        <v>1.0556679835405429</v>
      </c>
      <c r="S833" s="33">
        <f t="shared" si="201"/>
        <v>0.95776491295864097</v>
      </c>
      <c r="T833" s="32">
        <f t="shared" si="209"/>
        <v>1.2406525772443722E-3</v>
      </c>
      <c r="U833" s="32">
        <f t="shared" si="210"/>
        <v>-7.1964394907938489E-3</v>
      </c>
      <c r="V833" s="32">
        <f t="shared" si="211"/>
        <v>6.9431847833028026E-3</v>
      </c>
      <c r="W833" s="32">
        <f t="shared" si="212"/>
        <v>-8.8233223419679208E-3</v>
      </c>
      <c r="X833" s="32">
        <f t="shared" si="212"/>
        <v>-3.4894047199769407E-3</v>
      </c>
      <c r="Y833" s="34">
        <f>MAX(O$4:O833)</f>
        <v>1.9141735637114377</v>
      </c>
      <c r="Z833" s="34">
        <f>MAX(P$4:P833)</f>
        <v>1.8284662292802096</v>
      </c>
      <c r="AA833" s="34">
        <f>MAX(Q$4:Q833)</f>
        <v>2.0782292813837224</v>
      </c>
      <c r="AB833" s="34">
        <f>MAX(R$4:R833)</f>
        <v>1.9075656212819299</v>
      </c>
      <c r="AC833" s="34">
        <f>MAX(S$4:S833)</f>
        <v>1.35899867745307</v>
      </c>
      <c r="AD833" s="35">
        <f t="shared" si="205"/>
        <v>-0.20542707743675548</v>
      </c>
      <c r="AE833" s="35">
        <f t="shared" si="206"/>
        <v>-0.33470715011524033</v>
      </c>
      <c r="AF833" s="35">
        <f t="shared" si="207"/>
        <v>-0.12163904465261066</v>
      </c>
      <c r="AG833" s="35">
        <f t="shared" si="208"/>
        <v>-0.44658890275496332</v>
      </c>
      <c r="AH833" s="35">
        <f t="shared" si="208"/>
        <v>-0.29524220380139754</v>
      </c>
    </row>
    <row r="834" spans="1:34">
      <c r="A834" s="28">
        <v>45085</v>
      </c>
      <c r="B834" s="12">
        <f>[1]!thsiFinD("ths_int_chg_ratio_index",B$1,$A$4,$A834,101)</f>
        <v>-5.9405285616699004</v>
      </c>
      <c r="C834" s="12">
        <f>[1]!thsiFinD("ths_int_chg_ratio_index",C$1,$A$4,$A834,101)</f>
        <v>56.609700609141001</v>
      </c>
      <c r="D834" s="12">
        <f>[1]!thsiFinD("ths_int_chg_ratio_index",D$1,$A$4,$A834,101)</f>
        <v>-1.2359822281219</v>
      </c>
      <c r="E834" s="12">
        <f>[1]!thsiFinD("ths_int_chg_ratio_index",E$1,$A$4,$A834,101)</f>
        <v>31.408915857564999</v>
      </c>
      <c r="F834" s="12">
        <f>[1]!thsiFinD("ths_adjustment_nvg_ratio_fund",F$1,$A$4,$A834,101)</f>
        <v>76.856967464701995</v>
      </c>
      <c r="G834" s="12">
        <f>[1]!thsiFinD("ths_adjustment_nvg_ratio_fund",G$1,$A$4,$A834,101)</f>
        <v>43.643586833143999</v>
      </c>
      <c r="H834" s="12">
        <f>[1]!thsiFinD("ths_adjustment_nvg_ratio_fund",H$1,$A$4,$A834,101)</f>
        <v>53.461538461537998</v>
      </c>
      <c r="I834" s="12">
        <f>[1]!thsiFinD("ths_adjustment_nvg_ratio_fund",I$1,$A$4,$A834,101)</f>
        <v>142.98828125</v>
      </c>
      <c r="J834" s="32">
        <f t="shared" si="202"/>
        <v>0.49724059960787276</v>
      </c>
      <c r="K834" s="45">
        <f t="shared" si="203"/>
        <v>0.2021052641922855</v>
      </c>
      <c r="L834" s="45">
        <f t="shared" si="204"/>
        <v>0.79237593502346004</v>
      </c>
      <c r="M834" s="32">
        <f>[1]!thsiFinD("ths_int_chg_ratio_index",M$1,$A$4,$A834,101)/100</f>
        <v>4.4073432093985995E-2</v>
      </c>
      <c r="N834" s="32">
        <f>[1]!thsiFinD("ths_int_chg_ratio_index",N$1,$A$4,$A834,101)/100</f>
        <v>-3.7369534002984997E-2</v>
      </c>
      <c r="O834" s="33">
        <f t="shared" si="197"/>
        <v>1.4972405996078728</v>
      </c>
      <c r="P834" s="33">
        <f t="shared" si="198"/>
        <v>1.2021052641922856</v>
      </c>
      <c r="Q834" s="33">
        <f t="shared" si="199"/>
        <v>1.79237593502346</v>
      </c>
      <c r="R834" s="33">
        <f t="shared" si="200"/>
        <v>1.044073432093986</v>
      </c>
      <c r="S834" s="33">
        <f t="shared" si="201"/>
        <v>0.96263046599701496</v>
      </c>
      <c r="T834" s="32">
        <f t="shared" si="209"/>
        <v>-1.5588859382060227E-2</v>
      </c>
      <c r="U834" s="32">
        <f t="shared" si="210"/>
        <v>-1.180489237229676E-2</v>
      </c>
      <c r="V834" s="32">
        <f t="shared" si="211"/>
        <v>-1.8110485296207179E-2</v>
      </c>
      <c r="W834" s="32">
        <f t="shared" si="212"/>
        <v>-1.0983142074339258E-2</v>
      </c>
      <c r="X834" s="32">
        <f t="shared" si="212"/>
        <v>5.0801120113532772E-3</v>
      </c>
      <c r="Y834" s="34">
        <f>MAX(O$4:O834)</f>
        <v>1.9141735637114377</v>
      </c>
      <c r="Z834" s="34">
        <f>MAX(P$4:P834)</f>
        <v>1.8284662292802096</v>
      </c>
      <c r="AA834" s="34">
        <f>MAX(Q$4:Q834)</f>
        <v>2.0782292813837224</v>
      </c>
      <c r="AB834" s="34">
        <f>MAX(R$4:R834)</f>
        <v>1.9075656212819299</v>
      </c>
      <c r="AC834" s="34">
        <f>MAX(S$4:S834)</f>
        <v>1.35899867745307</v>
      </c>
      <c r="AD834" s="35">
        <f t="shared" si="205"/>
        <v>-0.21781356299538657</v>
      </c>
      <c r="AE834" s="35">
        <f t="shared" si="206"/>
        <v>-0.34256086060418844</v>
      </c>
      <c r="AF834" s="35">
        <f t="shared" si="207"/>
        <v>-0.13754658781919193</v>
      </c>
      <c r="AG834" s="35">
        <f t="shared" si="208"/>
        <v>-0.45266709546152151</v>
      </c>
      <c r="AH834" s="35">
        <f t="shared" si="208"/>
        <v>-0.29166195525583416</v>
      </c>
    </row>
    <row r="835" spans="1:34">
      <c r="A835" s="28">
        <v>45086</v>
      </c>
      <c r="B835" s="12">
        <f>[1]!thsiFinD("ths_int_chg_ratio_index",B$1,$A$4,$A835,101)</f>
        <v>-2.2488842587325002</v>
      </c>
      <c r="C835" s="12">
        <f>[1]!thsiFinD("ths_int_chg_ratio_index",C$1,$A$4,$A835,101)</f>
        <v>58.578294849156002</v>
      </c>
      <c r="D835" s="12">
        <f>[1]!thsiFinD("ths_int_chg_ratio_index",D$1,$A$4,$A835,101)</f>
        <v>1.2579489692989001</v>
      </c>
      <c r="E835" s="12">
        <f>[1]!thsiFinD("ths_int_chg_ratio_index",E$1,$A$4,$A835,101)</f>
        <v>32.448561884798004</v>
      </c>
      <c r="F835" s="12">
        <f>[1]!thsiFinD("ths_adjustment_nvg_ratio_fund",F$1,$A$4,$A835,101)</f>
        <v>80.417434008594</v>
      </c>
      <c r="G835" s="12">
        <f>[1]!thsiFinD("ths_adjustment_nvg_ratio_fund",G$1,$A$4,$A835,101)</f>
        <v>47.616345062428998</v>
      </c>
      <c r="H835" s="12">
        <f>[1]!thsiFinD("ths_adjustment_nvg_ratio_fund",H$1,$A$4,$A835,101)</f>
        <v>56.461538461537998</v>
      </c>
      <c r="I835" s="12">
        <f>[1]!thsiFinD("ths_adjustment_nvg_ratio_fund",I$1,$A$4,$A835,101)</f>
        <v>154.150390625</v>
      </c>
      <c r="J835" s="32">
        <f t="shared" si="202"/>
        <v>0.53585203700260176</v>
      </c>
      <c r="K835" s="45">
        <f t="shared" si="203"/>
        <v>0.22508980361130099</v>
      </c>
      <c r="L835" s="45">
        <f t="shared" si="204"/>
        <v>0.84661427039390247</v>
      </c>
      <c r="M835" s="32">
        <f>[1]!thsiFinD("ths_int_chg_ratio_index",M$1,$A$4,$A835,101)/100</f>
        <v>6.4303821476091996E-2</v>
      </c>
      <c r="N835" s="32">
        <f>[1]!thsiFinD("ths_int_chg_ratio_index",N$1,$A$4,$A835,101)/100</f>
        <v>-3.2464942303276997E-2</v>
      </c>
      <c r="O835" s="33">
        <f t="shared" si="197"/>
        <v>1.5358520370026016</v>
      </c>
      <c r="P835" s="33">
        <f t="shared" si="198"/>
        <v>1.2250898036113009</v>
      </c>
      <c r="Q835" s="33">
        <f t="shared" si="199"/>
        <v>1.8466142703939026</v>
      </c>
      <c r="R835" s="33">
        <f t="shared" si="200"/>
        <v>1.064303821476092</v>
      </c>
      <c r="S835" s="33">
        <f t="shared" si="201"/>
        <v>0.96753505769672299</v>
      </c>
      <c r="T835" s="32">
        <f t="shared" si="209"/>
        <v>2.578839860797344E-2</v>
      </c>
      <c r="U835" s="32">
        <f t="shared" si="210"/>
        <v>1.9120238554532154E-2</v>
      </c>
      <c r="V835" s="32">
        <f t="shared" si="211"/>
        <v>3.0260579999213499E-2</v>
      </c>
      <c r="W835" s="32">
        <f t="shared" si="212"/>
        <v>1.9376404724265495E-2</v>
      </c>
      <c r="X835" s="32">
        <f t="shared" si="212"/>
        <v>5.0949890668878783E-3</v>
      </c>
      <c r="Y835" s="34">
        <f>MAX(O$4:O835)</f>
        <v>1.9141735637114377</v>
      </c>
      <c r="Z835" s="34">
        <f>MAX(P$4:P835)</f>
        <v>1.8284662292802096</v>
      </c>
      <c r="AA835" s="34">
        <f>MAX(Q$4:Q835)</f>
        <v>2.0782292813837224</v>
      </c>
      <c r="AB835" s="34">
        <f>MAX(R$4:R835)</f>
        <v>1.9075656212819299</v>
      </c>
      <c r="AC835" s="34">
        <f>MAX(S$4:S835)</f>
        <v>1.35899867745307</v>
      </c>
      <c r="AD835" s="35">
        <f t="shared" si="205"/>
        <v>-0.19764222737216119</v>
      </c>
      <c r="AE835" s="35">
        <f t="shared" si="206"/>
        <v>-0.32999046742385429</v>
      </c>
      <c r="AF835" s="35">
        <f t="shared" si="207"/>
        <v>-0.11144824734429992</v>
      </c>
      <c r="AG835" s="35">
        <f t="shared" si="208"/>
        <v>-0.44206175158427607</v>
      </c>
      <c r="AH835" s="35">
        <f t="shared" si="208"/>
        <v>-0.28805298066220186</v>
      </c>
    </row>
    <row r="836" spans="1:34">
      <c r="A836" s="28">
        <v>45089</v>
      </c>
      <c r="B836" s="12">
        <f>[1]!thsiFinD("ths_int_chg_ratio_index",B$1,$A$4,$A836,101)</f>
        <v>-0.86602926360901</v>
      </c>
      <c r="C836" s="12">
        <f>[1]!thsiFinD("ths_int_chg_ratio_index",C$1,$A$4,$A836,101)</f>
        <v>58.702284492596</v>
      </c>
      <c r="D836" s="12">
        <f>[1]!thsiFinD("ths_int_chg_ratio_index",D$1,$A$4,$A836,101)</f>
        <v>0.67819371409935003</v>
      </c>
      <c r="E836" s="12">
        <f>[1]!thsiFinD("ths_int_chg_ratio_index",E$1,$A$4,$A836,101)</f>
        <v>33.222769971957</v>
      </c>
      <c r="F836" s="12">
        <f>[1]!thsiFinD("ths_adjustment_nvg_ratio_fund",F$1,$A$4,$A836,101)</f>
        <v>80.049109883363997</v>
      </c>
      <c r="G836" s="12">
        <f>[1]!thsiFinD("ths_adjustment_nvg_ratio_fund",G$1,$A$4,$A836,101)</f>
        <v>48.127128263336999</v>
      </c>
      <c r="H836" s="12">
        <f>[1]!thsiFinD("ths_adjustment_nvg_ratio_fund",H$1,$A$4,$A836,101)</f>
        <v>54.615384615384997</v>
      </c>
      <c r="I836" s="12">
        <f>[1]!thsiFinD("ths_adjustment_nvg_ratio_fund",I$1,$A$4,$A836,101)</f>
        <v>158.65234375</v>
      </c>
      <c r="J836" s="32">
        <f t="shared" si="202"/>
        <v>0.54147648178391172</v>
      </c>
      <c r="K836" s="45">
        <f t="shared" si="203"/>
        <v>0.22934304728760835</v>
      </c>
      <c r="L836" s="45">
        <f t="shared" si="204"/>
        <v>0.85360991628021499</v>
      </c>
      <c r="M836" s="32">
        <f>[1]!thsiFinD("ths_int_chg_ratio_index",M$1,$A$4,$A836,101)/100</f>
        <v>6.5011628964185997E-2</v>
      </c>
      <c r="N836" s="32">
        <f>[1]!thsiFinD("ths_int_chg_ratio_index",N$1,$A$4,$A836,101)/100</f>
        <v>-3.0258624567313E-2</v>
      </c>
      <c r="O836" s="33">
        <f t="shared" ref="O836:O899" si="213">J836+1</f>
        <v>1.5414764817839117</v>
      </c>
      <c r="P836" s="33">
        <f t="shared" ref="P836:P899" si="214">K836+1</f>
        <v>1.2293430472876083</v>
      </c>
      <c r="Q836" s="33">
        <f t="shared" ref="Q836:Q899" si="215">L836+1</f>
        <v>1.8536099162802149</v>
      </c>
      <c r="R836" s="33">
        <f t="shared" ref="R836:R899" si="216">M836+1</f>
        <v>1.065011628964186</v>
      </c>
      <c r="S836" s="33">
        <f t="shared" ref="S836:S899" si="217">N836+1</f>
        <v>0.96974137543268701</v>
      </c>
      <c r="T836" s="32">
        <f t="shared" si="209"/>
        <v>3.6621006749366636E-3</v>
      </c>
      <c r="U836" s="32">
        <f t="shared" si="210"/>
        <v>3.4717811410802657E-3</v>
      </c>
      <c r="V836" s="32">
        <f t="shared" si="211"/>
        <v>3.7883633839892461E-3</v>
      </c>
      <c r="W836" s="32">
        <f t="shared" si="212"/>
        <v>6.6504270097644813E-4</v>
      </c>
      <c r="X836" s="32">
        <f t="shared" si="212"/>
        <v>2.2803491391993891E-3</v>
      </c>
      <c r="Y836" s="34">
        <f>MAX(O$4:O836)</f>
        <v>1.9141735637114377</v>
      </c>
      <c r="Z836" s="34">
        <f>MAX(P$4:P836)</f>
        <v>1.8284662292802096</v>
      </c>
      <c r="AA836" s="34">
        <f>MAX(Q$4:Q836)</f>
        <v>2.0782292813837224</v>
      </c>
      <c r="AB836" s="34">
        <f>MAX(R$4:R836)</f>
        <v>1.9075656212819299</v>
      </c>
      <c r="AC836" s="34">
        <f>MAX(S$4:S836)</f>
        <v>1.35899867745307</v>
      </c>
      <c r="AD836" s="35">
        <f t="shared" si="205"/>
        <v>-0.19470391243148011</v>
      </c>
      <c r="AE836" s="35">
        <f t="shared" si="206"/>
        <v>-0.32766434096431241</v>
      </c>
      <c r="AF836" s="35">
        <f t="shared" si="207"/>
        <v>-0.10808209041975958</v>
      </c>
      <c r="AG836" s="35">
        <f t="shared" si="208"/>
        <v>-0.44169069882457168</v>
      </c>
      <c r="AH836" s="35">
        <f t="shared" si="208"/>
        <v>-0.28642949288949926</v>
      </c>
    </row>
    <row r="837" spans="1:34">
      <c r="A837" s="28">
        <v>45090</v>
      </c>
      <c r="B837" s="12">
        <f>[1]!thsiFinD("ths_int_chg_ratio_index",B$1,$A$4,$A837,101)</f>
        <v>0.93154446019544002</v>
      </c>
      <c r="C837" s="12">
        <f>[1]!thsiFinD("ths_int_chg_ratio_index",C$1,$A$4,$A837,101)</f>
        <v>61.085079617096</v>
      </c>
      <c r="D837" s="12">
        <f>[1]!thsiFinD("ths_int_chg_ratio_index",D$1,$A$4,$A837,101)</f>
        <v>1.935750420163</v>
      </c>
      <c r="E837" s="12">
        <f>[1]!thsiFinD("ths_int_chg_ratio_index",E$1,$A$4,$A837,101)</f>
        <v>34.096733594950003</v>
      </c>
      <c r="F837" s="12">
        <f>[1]!thsiFinD("ths_adjustment_nvg_ratio_fund",F$1,$A$4,$A837,101)</f>
        <v>82.259054634744999</v>
      </c>
      <c r="G837" s="12">
        <f>[1]!thsiFinD("ths_adjustment_nvg_ratio_fund",G$1,$A$4,$A837,101)</f>
        <v>51.191827468785</v>
      </c>
      <c r="H837" s="12">
        <f>[1]!thsiFinD("ths_adjustment_nvg_ratio_fund",H$1,$A$4,$A837,101)</f>
        <v>58</v>
      </c>
      <c r="I837" s="12">
        <f>[1]!thsiFinD("ths_adjustment_nvg_ratio_fund",I$1,$A$4,$A837,101)</f>
        <v>166.552734375</v>
      </c>
      <c r="J837" s="32">
        <f t="shared" ref="J837:J900" si="218">50%*K837+50%*L837</f>
        <v>0.57006590571366811</v>
      </c>
      <c r="K837" s="45">
        <f t="shared" ref="K837:K900" si="219">SUMPRODUCT(B837:E837,B$3:E$3)/100</f>
        <v>0.24512277023101114</v>
      </c>
      <c r="L837" s="45">
        <f t="shared" ref="L837:L900" si="220">SUMPRODUCT(F837:I837,F$3:I$3)/100</f>
        <v>0.89500904119632507</v>
      </c>
      <c r="M837" s="32">
        <f>[1]!thsiFinD("ths_int_chg_ratio_index",M$1,$A$4,$A837,101)/100</f>
        <v>6.8656153183619006E-2</v>
      </c>
      <c r="N837" s="32">
        <f>[1]!thsiFinD("ths_int_chg_ratio_index",N$1,$A$4,$A837,101)/100</f>
        <v>-2.5767266886277E-2</v>
      </c>
      <c r="O837" s="33">
        <f t="shared" si="213"/>
        <v>1.5700659057136681</v>
      </c>
      <c r="P837" s="33">
        <f t="shared" si="214"/>
        <v>1.2451227702310113</v>
      </c>
      <c r="Q837" s="33">
        <f t="shared" si="215"/>
        <v>1.895009041196325</v>
      </c>
      <c r="R837" s="33">
        <f t="shared" si="216"/>
        <v>1.068656153183619</v>
      </c>
      <c r="S837" s="33">
        <f t="shared" si="217"/>
        <v>0.97423273311372305</v>
      </c>
      <c r="T837" s="32">
        <f t="shared" si="209"/>
        <v>1.8546779187101459E-2</v>
      </c>
      <c r="U837" s="32">
        <f t="shared" si="210"/>
        <v>1.2835898798320589E-2</v>
      </c>
      <c r="V837" s="32">
        <f t="shared" si="211"/>
        <v>2.2334324256955362E-2</v>
      </c>
      <c r="W837" s="32">
        <f t="shared" si="212"/>
        <v>3.4220511028386635E-3</v>
      </c>
      <c r="X837" s="32">
        <f t="shared" si="212"/>
        <v>4.6315005163433121E-3</v>
      </c>
      <c r="Y837" s="34">
        <f>MAX(O$4:O837)</f>
        <v>1.9141735637114377</v>
      </c>
      <c r="Z837" s="34">
        <f>MAX(P$4:P837)</f>
        <v>1.8284662292802096</v>
      </c>
      <c r="AA837" s="34">
        <f>MAX(Q$4:Q837)</f>
        <v>2.0782292813837224</v>
      </c>
      <c r="AB837" s="34">
        <f>MAX(R$4:R837)</f>
        <v>1.9075656212819299</v>
      </c>
      <c r="AC837" s="34">
        <f>MAX(S$4:S837)</f>
        <v>1.35899867745307</v>
      </c>
      <c r="AD837" s="35">
        <f t="shared" si="205"/>
        <v>-0.1797682637151099</v>
      </c>
      <c r="AE837" s="35">
        <f t="shared" si="206"/>
        <v>-0.31903430848642811</v>
      </c>
      <c r="AF837" s="35">
        <f t="shared" si="207"/>
        <v>-8.8161706616608826E-2</v>
      </c>
      <c r="AG837" s="35">
        <f t="shared" si="208"/>
        <v>-0.43978013586475917</v>
      </c>
      <c r="AH837" s="35">
        <f t="shared" si="208"/>
        <v>-0.28312459071736951</v>
      </c>
    </row>
    <row r="838" spans="1:34">
      <c r="A838" s="28">
        <v>45091</v>
      </c>
      <c r="B838" s="12">
        <f>[1]!thsiFinD("ths_int_chg_ratio_index",B$1,$A$4,$A838,101)</f>
        <v>3.2419896557026999</v>
      </c>
      <c r="C838" s="12">
        <f>[1]!thsiFinD("ths_int_chg_ratio_index",C$1,$A$4,$A838,101)</f>
        <v>62.159725353912002</v>
      </c>
      <c r="D838" s="12">
        <f>[1]!thsiFinD("ths_int_chg_ratio_index",D$1,$A$4,$A838,101)</f>
        <v>1.5288655727622</v>
      </c>
      <c r="E838" s="12">
        <f>[1]!thsiFinD("ths_int_chg_ratio_index",E$1,$A$4,$A838,101)</f>
        <v>33.864148495358997</v>
      </c>
      <c r="F838" s="12">
        <f>[1]!thsiFinD("ths_adjustment_nvg_ratio_fund",F$1,$A$4,$A838,101)</f>
        <v>83.916513198280995</v>
      </c>
      <c r="G838" s="12">
        <f>[1]!thsiFinD("ths_adjustment_nvg_ratio_fund",G$1,$A$4,$A838,101)</f>
        <v>53.688989784336002</v>
      </c>
      <c r="H838" s="12">
        <f>[1]!thsiFinD("ths_adjustment_nvg_ratio_fund",H$1,$A$4,$A838,101)</f>
        <v>61.384615384615003</v>
      </c>
      <c r="I838" s="12">
        <f>[1]!thsiFinD("ths_adjustment_nvg_ratio_fund",I$1,$A$4,$A838,101)</f>
        <v>173.92578125</v>
      </c>
      <c r="J838" s="32">
        <f t="shared" si="218"/>
        <v>0.59213828586870987</v>
      </c>
      <c r="K838" s="45">
        <f t="shared" si="219"/>
        <v>0.25198682269433975</v>
      </c>
      <c r="L838" s="45">
        <f t="shared" si="220"/>
        <v>0.93228974904308004</v>
      </c>
      <c r="M838" s="32">
        <f>[1]!thsiFinD("ths_int_chg_ratio_index",M$1,$A$4,$A838,101)/100</f>
        <v>6.1036859759287E-2</v>
      </c>
      <c r="N838" s="32">
        <f>[1]!thsiFinD("ths_int_chg_ratio_index",N$1,$A$4,$A838,101)/100</f>
        <v>-2.5929179446262E-2</v>
      </c>
      <c r="O838" s="33">
        <f t="shared" si="213"/>
        <v>1.5921382858687099</v>
      </c>
      <c r="P838" s="33">
        <f t="shared" si="214"/>
        <v>1.2519868226943398</v>
      </c>
      <c r="Q838" s="33">
        <f t="shared" si="215"/>
        <v>1.9322897490430799</v>
      </c>
      <c r="R838" s="33">
        <f t="shared" si="216"/>
        <v>1.061036859759287</v>
      </c>
      <c r="S838" s="33">
        <f t="shared" si="217"/>
        <v>0.97407082055373795</v>
      </c>
      <c r="T838" s="32">
        <f t="shared" si="209"/>
        <v>1.4058250723563592E-2</v>
      </c>
      <c r="U838" s="32">
        <f t="shared" si="210"/>
        <v>5.5127515353807777E-3</v>
      </c>
      <c r="V838" s="32">
        <f t="shared" si="211"/>
        <v>1.9673102890960026E-2</v>
      </c>
      <c r="W838" s="32">
        <f t="shared" si="212"/>
        <v>-7.1297895039797998E-3</v>
      </c>
      <c r="X838" s="32">
        <f t="shared" si="212"/>
        <v>-1.6619494960679049E-4</v>
      </c>
      <c r="Y838" s="34">
        <f>MAX(O$4:O838)</f>
        <v>1.9141735637114377</v>
      </c>
      <c r="Z838" s="34">
        <f>MAX(P$4:P838)</f>
        <v>1.8284662292802096</v>
      </c>
      <c r="AA838" s="34">
        <f>MAX(Q$4:Q838)</f>
        <v>2.0782292813837224</v>
      </c>
      <c r="AB838" s="34">
        <f>MAX(R$4:R838)</f>
        <v>1.9075656212819299</v>
      </c>
      <c r="AC838" s="34">
        <f>MAX(S$4:S838)</f>
        <v>1.35899867745307</v>
      </c>
      <c r="AD838" s="35">
        <f t="shared" ref="AD838:AD901" si="221">O838/Y838-1</f>
        <v>-0.1682372403149931</v>
      </c>
      <c r="AE838" s="35">
        <f t="shared" ref="AE838:AE901" si="222">P838/Z838-1</f>
        <v>-0.315280313824995</v>
      </c>
      <c r="AF838" s="35">
        <f t="shared" ref="AF838:AF901" si="223">Q838/AA838-1</f>
        <v>-7.0223018050959873E-2</v>
      </c>
      <c r="AG838" s="35">
        <f t="shared" ref="AG838:AH901" si="224">R838/AB838-1</f>
        <v>-0.44377438557199167</v>
      </c>
      <c r="AH838" s="35">
        <f t="shared" si="224"/>
        <v>-0.2832437317898896</v>
      </c>
    </row>
    <row r="839" spans="1:34">
      <c r="A839" s="28">
        <v>45092</v>
      </c>
      <c r="B839" s="12">
        <f>[1]!thsiFinD("ths_int_chg_ratio_index",B$1,$A$4,$A839,101)</f>
        <v>4.0378904196117</v>
      </c>
      <c r="C839" s="12">
        <f>[1]!thsiFinD("ths_int_chg_ratio_index",C$1,$A$4,$A839,101)</f>
        <v>62.216801973957999</v>
      </c>
      <c r="D839" s="12">
        <f>[1]!thsiFinD("ths_int_chg_ratio_index",D$1,$A$4,$A839,101)</f>
        <v>1.3853658747068001</v>
      </c>
      <c r="E839" s="12">
        <f>[1]!thsiFinD("ths_int_chg_ratio_index",E$1,$A$4,$A839,101)</f>
        <v>39.580581772411001</v>
      </c>
      <c r="F839" s="12">
        <f>[1]!thsiFinD("ths_adjustment_nvg_ratio_fund",F$1,$A$4,$A839,101)</f>
        <v>81.952117863720005</v>
      </c>
      <c r="G839" s="12">
        <f>[1]!thsiFinD("ths_adjustment_nvg_ratio_fund",G$1,$A$4,$A839,101)</f>
        <v>52.440408626561002</v>
      </c>
      <c r="H839" s="12">
        <f>[1]!thsiFinD("ths_adjustment_nvg_ratio_fund",H$1,$A$4,$A839,101)</f>
        <v>56.923076923076998</v>
      </c>
      <c r="I839" s="12">
        <f>[1]!thsiFinD("ths_adjustment_nvg_ratio_fund",I$1,$A$4,$A839,101)</f>
        <v>169.775390625</v>
      </c>
      <c r="J839" s="32">
        <f t="shared" si="218"/>
        <v>0.58538954259880682</v>
      </c>
      <c r="K839" s="45">
        <f t="shared" si="219"/>
        <v>0.26805160010171875</v>
      </c>
      <c r="L839" s="45">
        <f t="shared" si="220"/>
        <v>0.90272748509589495</v>
      </c>
      <c r="M839" s="32">
        <f>[1]!thsiFinD("ths_int_chg_ratio_index",M$1,$A$4,$A839,101)/100</f>
        <v>8.4751539041350993E-2</v>
      </c>
      <c r="N839" s="32">
        <f>[1]!thsiFinD("ths_int_chg_ratio_index",N$1,$A$4,$A839,101)/100</f>
        <v>-1.2285570364170001E-2</v>
      </c>
      <c r="O839" s="33">
        <f t="shared" si="213"/>
        <v>1.5853895425988069</v>
      </c>
      <c r="P839" s="33">
        <f t="shared" si="214"/>
        <v>1.2680516001017188</v>
      </c>
      <c r="Q839" s="33">
        <f t="shared" si="215"/>
        <v>1.9027274850958951</v>
      </c>
      <c r="R839" s="33">
        <f t="shared" si="216"/>
        <v>1.0847515390413509</v>
      </c>
      <c r="S839" s="33">
        <f t="shared" si="217"/>
        <v>0.98771442963583</v>
      </c>
      <c r="T839" s="32">
        <f t="shared" ref="T839:T902" si="225">O839/O838-1</f>
        <v>-4.2387921512864191E-3</v>
      </c>
      <c r="U839" s="32">
        <f t="shared" ref="U839:U902" si="226">P839/P838-1</f>
        <v>1.2831426909755139E-2</v>
      </c>
      <c r="V839" s="32">
        <f t="shared" ref="V839:V902" si="227">Q839/Q838-1</f>
        <v>-1.5299084395507867E-2</v>
      </c>
      <c r="W839" s="32">
        <f t="shared" ref="W839:X902" si="228">R839/R838-1</f>
        <v>2.2350476389146445E-2</v>
      </c>
      <c r="X839" s="32">
        <f t="shared" si="228"/>
        <v>1.4006793750721336E-2</v>
      </c>
      <c r="Y839" s="34">
        <f>MAX(O$4:O839)</f>
        <v>1.9141735637114377</v>
      </c>
      <c r="Z839" s="34">
        <f>MAX(P$4:P839)</f>
        <v>1.8284662292802096</v>
      </c>
      <c r="AA839" s="34">
        <f>MAX(Q$4:Q839)</f>
        <v>2.0782292813837224</v>
      </c>
      <c r="AB839" s="34">
        <f>MAX(R$4:R839)</f>
        <v>1.9075656212819299</v>
      </c>
      <c r="AC839" s="34">
        <f>MAX(S$4:S839)</f>
        <v>1.35899867745307</v>
      </c>
      <c r="AD839" s="35">
        <f t="shared" si="221"/>
        <v>-0.17176290977247821</v>
      </c>
      <c r="AE839" s="35">
        <f t="shared" si="222"/>
        <v>-0.30649438321817002</v>
      </c>
      <c r="AF839" s="35">
        <f t="shared" si="223"/>
        <v>-8.4447754566798872E-2</v>
      </c>
      <c r="AG839" s="35">
        <f t="shared" si="224"/>
        <v>-0.43134247810967996</v>
      </c>
      <c r="AH839" s="35">
        <f t="shared" si="224"/>
        <v>-0.27320427457153396</v>
      </c>
    </row>
    <row r="840" spans="1:34">
      <c r="A840" s="28">
        <v>45093</v>
      </c>
      <c r="B840" s="12">
        <f>[1]!thsiFinD("ths_int_chg_ratio_index",B$1,$A$4,$A840,101)</f>
        <v>9.1138767048211999</v>
      </c>
      <c r="C840" s="12">
        <f>[1]!thsiFinD("ths_int_chg_ratio_index",C$1,$A$4,$A840,101)</f>
        <v>64.592093491081997</v>
      </c>
      <c r="D840" s="12">
        <f>[1]!thsiFinD("ths_int_chg_ratio_index",D$1,$A$4,$A840,101)</f>
        <v>3.2518229943532</v>
      </c>
      <c r="E840" s="12">
        <f>[1]!thsiFinD("ths_int_chg_ratio_index",E$1,$A$4,$A840,101)</f>
        <v>41.992982112832003</v>
      </c>
      <c r="F840" s="12">
        <f>[1]!thsiFinD("ths_adjustment_nvg_ratio_fund",F$1,$A$4,$A840,101)</f>
        <v>85.635359116022002</v>
      </c>
      <c r="G840" s="12">
        <f>[1]!thsiFinD("ths_adjustment_nvg_ratio_fund",G$1,$A$4,$A840,101)</f>
        <v>56.242905788876001</v>
      </c>
      <c r="H840" s="12">
        <f>[1]!thsiFinD("ths_adjustment_nvg_ratio_fund",H$1,$A$4,$A840,101)</f>
        <v>61.461538461537998</v>
      </c>
      <c r="I840" s="12">
        <f>[1]!thsiFinD("ths_adjustment_nvg_ratio_fund",I$1,$A$4,$A840,101)</f>
        <v>182.275390625</v>
      </c>
      <c r="J840" s="32">
        <f t="shared" si="218"/>
        <v>0.6307074616181555</v>
      </c>
      <c r="K840" s="45">
        <f t="shared" si="219"/>
        <v>0.29737693825772099</v>
      </c>
      <c r="L840" s="45">
        <f t="shared" si="220"/>
        <v>0.96403798497859006</v>
      </c>
      <c r="M840" s="32">
        <f>[1]!thsiFinD("ths_int_chg_ratio_index",M$1,$A$4,$A840,101)/100</f>
        <v>0.10094908772022</v>
      </c>
      <c r="N840" s="32">
        <f>[1]!thsiFinD("ths_int_chg_ratio_index",N$1,$A$4,$A840,101)/100</f>
        <v>-3.0852058282901003E-3</v>
      </c>
      <c r="O840" s="33">
        <f t="shared" si="213"/>
        <v>1.6307074616181554</v>
      </c>
      <c r="P840" s="33">
        <f t="shared" si="214"/>
        <v>1.2973769382577209</v>
      </c>
      <c r="Q840" s="33">
        <f t="shared" si="215"/>
        <v>1.9640379849785901</v>
      </c>
      <c r="R840" s="33">
        <f t="shared" si="216"/>
        <v>1.1009490877202199</v>
      </c>
      <c r="S840" s="33">
        <f t="shared" si="217"/>
        <v>0.99691479417170992</v>
      </c>
      <c r="T840" s="32">
        <f t="shared" si="225"/>
        <v>2.858472179970506E-2</v>
      </c>
      <c r="U840" s="32">
        <f t="shared" si="226"/>
        <v>2.3126297189838052E-2</v>
      </c>
      <c r="V840" s="32">
        <f t="shared" si="227"/>
        <v>3.2222428257825397E-2</v>
      </c>
      <c r="W840" s="32">
        <f t="shared" si="228"/>
        <v>1.4932035674439792E-2</v>
      </c>
      <c r="X840" s="32">
        <f t="shared" si="228"/>
        <v>9.3148021936584335E-3</v>
      </c>
      <c r="Y840" s="34">
        <f>MAX(O$4:O840)</f>
        <v>1.9141735637114377</v>
      </c>
      <c r="Z840" s="34">
        <f>MAX(P$4:P840)</f>
        <v>1.8284662292802096</v>
      </c>
      <c r="AA840" s="34">
        <f>MAX(Q$4:Q840)</f>
        <v>2.0782292813837224</v>
      </c>
      <c r="AB840" s="34">
        <f>MAX(R$4:R840)</f>
        <v>1.9075656212819299</v>
      </c>
      <c r="AC840" s="34">
        <f>MAX(S$4:S840)</f>
        <v>1.35899867745307</v>
      </c>
      <c r="AD840" s="35">
        <f t="shared" si="221"/>
        <v>-0.14808798296412728</v>
      </c>
      <c r="AE840" s="35">
        <f t="shared" si="222"/>
        <v>-0.29045616622165138</v>
      </c>
      <c r="AF840" s="35">
        <f t="shared" si="223"/>
        <v>-5.4946438022036581E-2</v>
      </c>
      <c r="AG840" s="35">
        <f t="shared" si="224"/>
        <v>-0.42285126370627513</v>
      </c>
      <c r="AH840" s="35">
        <f t="shared" si="224"/>
        <v>-0.26643431615397128</v>
      </c>
    </row>
    <row r="841" spans="1:34">
      <c r="A841" s="28">
        <v>45096</v>
      </c>
      <c r="B841" s="12">
        <f>[1]!thsiFinD("ths_int_chg_ratio_index",B$1,$A$4,$A841,101)</f>
        <v>14.207041168961</v>
      </c>
      <c r="C841" s="12">
        <f>[1]!thsiFinD("ths_int_chg_ratio_index",C$1,$A$4,$A841,101)</f>
        <v>63.765831216720002</v>
      </c>
      <c r="D841" s="12">
        <f>[1]!thsiFinD("ths_int_chg_ratio_index",D$1,$A$4,$A841,101)</f>
        <v>3.5039599954262002</v>
      </c>
      <c r="E841" s="12">
        <f>[1]!thsiFinD("ths_int_chg_ratio_index",E$1,$A$4,$A841,101)</f>
        <v>41.471630303668</v>
      </c>
      <c r="F841" s="12">
        <f>[1]!thsiFinD("ths_adjustment_nvg_ratio_fund",F$1,$A$4,$A841,101)</f>
        <v>89.686924493554002</v>
      </c>
      <c r="G841" s="12">
        <f>[1]!thsiFinD("ths_adjustment_nvg_ratio_fund",G$1,$A$4,$A841,101)</f>
        <v>60.783200908059001</v>
      </c>
      <c r="H841" s="12">
        <f>[1]!thsiFinD("ths_adjustment_nvg_ratio_fund",H$1,$A$4,$A841,101)</f>
        <v>64.461538461537998</v>
      </c>
      <c r="I841" s="12">
        <f>[1]!thsiFinD("ths_adjustment_nvg_ratio_fund",I$1,$A$4,$A841,101)</f>
        <v>196.572265625</v>
      </c>
      <c r="J841" s="32">
        <f t="shared" si="218"/>
        <v>0.66806549021615769</v>
      </c>
      <c r="K841" s="45">
        <f t="shared" si="219"/>
        <v>0.30737115671193799</v>
      </c>
      <c r="L841" s="45">
        <f t="shared" si="220"/>
        <v>1.0287598237203774</v>
      </c>
      <c r="M841" s="32">
        <f>[1]!thsiFinD("ths_int_chg_ratio_index",M$1,$A$4,$A841,101)/100</f>
        <v>9.8712064109370001E-2</v>
      </c>
      <c r="N841" s="32">
        <f>[1]!thsiFinD("ths_int_chg_ratio_index",N$1,$A$4,$A841,101)/100</f>
        <v>-9.8075251199966993E-3</v>
      </c>
      <c r="O841" s="33">
        <f t="shared" si="213"/>
        <v>1.6680654902161578</v>
      </c>
      <c r="P841" s="33">
        <f t="shared" si="214"/>
        <v>1.3073711567119379</v>
      </c>
      <c r="Q841" s="33">
        <f t="shared" si="215"/>
        <v>2.0287598237203772</v>
      </c>
      <c r="R841" s="33">
        <f t="shared" si="216"/>
        <v>1.0987120641093699</v>
      </c>
      <c r="S841" s="33">
        <f t="shared" si="217"/>
        <v>0.99019247488000328</v>
      </c>
      <c r="T841" s="32">
        <f t="shared" si="225"/>
        <v>2.2909092818482524E-2</v>
      </c>
      <c r="U841" s="32">
        <f t="shared" si="226"/>
        <v>7.7034038138819039E-3</v>
      </c>
      <c r="V841" s="32">
        <f t="shared" si="227"/>
        <v>3.2953455705436729E-2</v>
      </c>
      <c r="W841" s="32">
        <f t="shared" si="228"/>
        <v>-2.0319046864213375E-3</v>
      </c>
      <c r="X841" s="32">
        <f t="shared" si="228"/>
        <v>-6.74312321474968E-3</v>
      </c>
      <c r="Y841" s="34">
        <f>MAX(O$4:O841)</f>
        <v>1.9141735637114377</v>
      </c>
      <c r="Z841" s="34">
        <f>MAX(P$4:P841)</f>
        <v>1.8284662292802096</v>
      </c>
      <c r="AA841" s="34">
        <f>MAX(Q$4:Q841)</f>
        <v>2.0782292813837224</v>
      </c>
      <c r="AB841" s="34">
        <f>MAX(R$4:R841)</f>
        <v>1.9075656212819299</v>
      </c>
      <c r="AC841" s="34">
        <f>MAX(S$4:S841)</f>
        <v>1.35899867745307</v>
      </c>
      <c r="AD841" s="35">
        <f t="shared" si="221"/>
        <v>-0.1285714514926718</v>
      </c>
      <c r="AE841" s="35">
        <f t="shared" si="222"/>
        <v>-0.28499026354640689</v>
      </c>
      <c r="AF841" s="35">
        <f t="shared" si="223"/>
        <v>-2.3803657328130612E-2</v>
      </c>
      <c r="AG841" s="35">
        <f t="shared" si="224"/>
        <v>-0.42402397492831256</v>
      </c>
      <c r="AH841" s="35">
        <f t="shared" si="224"/>
        <v>-0.27138083994625717</v>
      </c>
    </row>
    <row r="842" spans="1:34">
      <c r="A842" s="28">
        <v>45097</v>
      </c>
      <c r="B842" s="12">
        <f>[1]!thsiFinD("ths_int_chg_ratio_index",B$1,$A$4,$A842,101)</f>
        <v>16.349307786783999</v>
      </c>
      <c r="C842" s="12">
        <f>[1]!thsiFinD("ths_int_chg_ratio_index",C$1,$A$4,$A842,101)</f>
        <v>62.219420328757003</v>
      </c>
      <c r="D842" s="12">
        <f>[1]!thsiFinD("ths_int_chg_ratio_index",D$1,$A$4,$A842,101)</f>
        <v>3.4998314248745999</v>
      </c>
      <c r="E842" s="12">
        <f>[1]!thsiFinD("ths_int_chg_ratio_index",E$1,$A$4,$A842,101)</f>
        <v>41.870197061094999</v>
      </c>
      <c r="F842" s="12">
        <f>[1]!thsiFinD("ths_adjustment_nvg_ratio_fund",F$1,$A$4,$A842,101)</f>
        <v>93.554327808471001</v>
      </c>
      <c r="G842" s="12">
        <f>[1]!thsiFinD("ths_adjustment_nvg_ratio_fund",G$1,$A$4,$A842,101)</f>
        <v>62.826333711690999</v>
      </c>
      <c r="H842" s="12">
        <f>[1]!thsiFinD("ths_adjustment_nvg_ratio_fund",H$1,$A$4,$A842,101)</f>
        <v>67.692307692308006</v>
      </c>
      <c r="I842" s="12">
        <f>[1]!thsiFinD("ths_adjustment_nvg_ratio_fund",I$1,$A$4,$A842,101)</f>
        <v>202.275390625</v>
      </c>
      <c r="J842" s="32">
        <f t="shared" si="218"/>
        <v>0.6878588955487257</v>
      </c>
      <c r="K842" s="45">
        <f t="shared" si="219"/>
        <v>0.30984689150377653</v>
      </c>
      <c r="L842" s="45">
        <f t="shared" si="220"/>
        <v>1.065870899593675</v>
      </c>
      <c r="M842" s="32">
        <f>[1]!thsiFinD("ths_int_chg_ratio_index",M$1,$A$4,$A842,101)/100</f>
        <v>9.4274873714044E-2</v>
      </c>
      <c r="N842" s="32">
        <f>[1]!thsiFinD("ths_int_chg_ratio_index",N$1,$A$4,$A842,101)/100</f>
        <v>-1.1268722636805999E-2</v>
      </c>
      <c r="O842" s="33">
        <f t="shared" si="213"/>
        <v>1.6878588955487257</v>
      </c>
      <c r="P842" s="33">
        <f t="shared" si="214"/>
        <v>1.3098468915037764</v>
      </c>
      <c r="Q842" s="33">
        <f t="shared" si="215"/>
        <v>2.065870899593675</v>
      </c>
      <c r="R842" s="33">
        <f t="shared" si="216"/>
        <v>1.094274873714044</v>
      </c>
      <c r="S842" s="33">
        <f t="shared" si="217"/>
        <v>0.98873127736319399</v>
      </c>
      <c r="T842" s="32">
        <f t="shared" si="225"/>
        <v>1.1866084064842575E-2</v>
      </c>
      <c r="U842" s="32">
        <f t="shared" si="226"/>
        <v>1.8936740183752576E-3</v>
      </c>
      <c r="V842" s="32">
        <f t="shared" si="227"/>
        <v>1.8292493492523265E-2</v>
      </c>
      <c r="W842" s="32">
        <f t="shared" si="228"/>
        <v>-4.0385379757551521E-3</v>
      </c>
      <c r="X842" s="32">
        <f t="shared" si="228"/>
        <v>-1.4756701892593149E-3</v>
      </c>
      <c r="Y842" s="34">
        <f>MAX(O$4:O842)</f>
        <v>1.9141735637114377</v>
      </c>
      <c r="Z842" s="34">
        <f>MAX(P$4:P842)</f>
        <v>1.8284662292802096</v>
      </c>
      <c r="AA842" s="34">
        <f>MAX(Q$4:Q842)</f>
        <v>2.0782292813837224</v>
      </c>
      <c r="AB842" s="34">
        <f>MAX(R$4:R842)</f>
        <v>1.9075656212819299</v>
      </c>
      <c r="AC842" s="34">
        <f>MAX(S$4:S842)</f>
        <v>1.35899867745307</v>
      </c>
      <c r="AD842" s="35">
        <f t="shared" si="221"/>
        <v>-0.11823100707958001</v>
      </c>
      <c r="AE842" s="35">
        <f t="shared" si="222"/>
        <v>-0.28363626818559939</v>
      </c>
      <c r="AF842" s="35">
        <f t="shared" si="223"/>
        <v>-5.9465920823803531E-3</v>
      </c>
      <c r="AG842" s="35">
        <f t="shared" si="224"/>
        <v>-0.42635007597868901</v>
      </c>
      <c r="AH842" s="35">
        <f t="shared" si="224"/>
        <v>-0.27245604152007163</v>
      </c>
    </row>
    <row r="843" spans="1:34">
      <c r="A843" s="28">
        <v>45098</v>
      </c>
      <c r="B843" s="12">
        <f>[1]!thsiFinD("ths_int_chg_ratio_index",B$1,$A$4,$A843,101)</f>
        <v>11.642470200935</v>
      </c>
      <c r="C843" s="12">
        <f>[1]!thsiFinD("ths_int_chg_ratio_index",C$1,$A$4,$A843,101)</f>
        <v>56.232380745691003</v>
      </c>
      <c r="D843" s="12">
        <f>[1]!thsiFinD("ths_int_chg_ratio_index",D$1,$A$4,$A843,101)</f>
        <v>4.8836772795450997E-2</v>
      </c>
      <c r="E843" s="12">
        <f>[1]!thsiFinD("ths_int_chg_ratio_index",E$1,$A$4,$A843,101)</f>
        <v>37.952069722445003</v>
      </c>
      <c r="F843" s="12">
        <f>[1]!thsiFinD("ths_adjustment_nvg_ratio_fund",F$1,$A$4,$A843,101)</f>
        <v>87.538367096377996</v>
      </c>
      <c r="G843" s="12">
        <f>[1]!thsiFinD("ths_adjustment_nvg_ratio_fund",G$1,$A$4,$A843,101)</f>
        <v>55.221339387059999</v>
      </c>
      <c r="H843" s="12">
        <f>[1]!thsiFinD("ths_adjustment_nvg_ratio_fund",H$1,$A$4,$A843,101)</f>
        <v>54.923076923076998</v>
      </c>
      <c r="I843" s="12">
        <f>[1]!thsiFinD("ths_adjustment_nvg_ratio_fund",I$1,$A$4,$A843,101)</f>
        <v>188.49609375</v>
      </c>
      <c r="J843" s="32">
        <f t="shared" si="218"/>
        <v>0.61506829324797685</v>
      </c>
      <c r="K843" s="45">
        <f t="shared" si="219"/>
        <v>0.26468939360466615</v>
      </c>
      <c r="L843" s="45">
        <f t="shared" si="220"/>
        <v>0.96544719289128755</v>
      </c>
      <c r="M843" s="32">
        <f>[1]!thsiFinD("ths_int_chg_ratio_index",M$1,$A$4,$A843,101)/100</f>
        <v>6.4426025807599999E-2</v>
      </c>
      <c r="N843" s="32">
        <f>[1]!thsiFinD("ths_int_chg_ratio_index",N$1,$A$4,$A843,101)/100</f>
        <v>-2.8199548224804E-2</v>
      </c>
      <c r="O843" s="33">
        <f t="shared" si="213"/>
        <v>1.615068293247977</v>
      </c>
      <c r="P843" s="33">
        <f t="shared" si="214"/>
        <v>1.2646893936046661</v>
      </c>
      <c r="Q843" s="33">
        <f t="shared" si="215"/>
        <v>1.9654471928912876</v>
      </c>
      <c r="R843" s="33">
        <f t="shared" si="216"/>
        <v>1.0644260258075999</v>
      </c>
      <c r="S843" s="33">
        <f t="shared" si="217"/>
        <v>0.97180045177519603</v>
      </c>
      <c r="T843" s="32">
        <f t="shared" si="225"/>
        <v>-4.3125999746018051E-2</v>
      </c>
      <c r="U843" s="32">
        <f t="shared" si="226"/>
        <v>-3.4475401813769957E-2</v>
      </c>
      <c r="V843" s="32">
        <f t="shared" si="227"/>
        <v>-4.8610833678977339E-2</v>
      </c>
      <c r="W843" s="32">
        <f t="shared" si="228"/>
        <v>-2.7277285281288588E-2</v>
      </c>
      <c r="X843" s="32">
        <f t="shared" si="228"/>
        <v>-1.7123788814641383E-2</v>
      </c>
      <c r="Y843" s="34">
        <f>MAX(O$4:O843)</f>
        <v>1.9141735637114377</v>
      </c>
      <c r="Z843" s="34">
        <f>MAX(P$4:P843)</f>
        <v>1.8284662292802096</v>
      </c>
      <c r="AA843" s="34">
        <f>MAX(Q$4:Q843)</f>
        <v>2.0782292813837224</v>
      </c>
      <c r="AB843" s="34">
        <f>MAX(R$4:R843)</f>
        <v>1.9075656212819299</v>
      </c>
      <c r="AC843" s="34">
        <f>MAX(S$4:S843)</f>
        <v>1.35899867745307</v>
      </c>
      <c r="AD843" s="35">
        <f t="shared" si="221"/>
        <v>-0.15625817644431272</v>
      </c>
      <c r="AE843" s="35">
        <f t="shared" si="222"/>
        <v>-0.30833319568471262</v>
      </c>
      <c r="AF843" s="35">
        <f t="shared" si="223"/>
        <v>-5.4268356962684394E-2</v>
      </c>
      <c r="AG843" s="35">
        <f t="shared" si="224"/>
        <v>-0.44199768860780786</v>
      </c>
      <c r="AH843" s="35">
        <f t="shared" si="224"/>
        <v>-0.28491435061845016</v>
      </c>
    </row>
    <row r="844" spans="1:34">
      <c r="A844" s="28">
        <v>45103</v>
      </c>
      <c r="B844" s="12">
        <f>[1]!thsiFinD("ths_int_chg_ratio_index",B$1,$A$4,$A844,101)</f>
        <v>7.0596453562145003</v>
      </c>
      <c r="C844" s="12">
        <f>[1]!thsiFinD("ths_int_chg_ratio_index",C$1,$A$4,$A844,101)</f>
        <v>56.757255445772003</v>
      </c>
      <c r="D844" s="12">
        <f>[1]!thsiFinD("ths_int_chg_ratio_index",D$1,$A$4,$A844,101)</f>
        <v>-0.92275022815009999</v>
      </c>
      <c r="E844" s="12">
        <f>[1]!thsiFinD("ths_int_chg_ratio_index",E$1,$A$4,$A844,101)</f>
        <v>36.515353205766999</v>
      </c>
      <c r="F844" s="12">
        <f>[1]!thsiFinD("ths_adjustment_nvg_ratio_fund",F$1,$A$4,$A844,101)</f>
        <v>80.785758133824004</v>
      </c>
      <c r="G844" s="12">
        <f>[1]!thsiFinD("ths_adjustment_nvg_ratio_fund",G$1,$A$4,$A844,101)</f>
        <v>48.978433598183997</v>
      </c>
      <c r="H844" s="12">
        <f>[1]!thsiFinD("ths_adjustment_nvg_ratio_fund",H$1,$A$4,$A844,101)</f>
        <v>43.846153846154003</v>
      </c>
      <c r="I844" s="12">
        <f>[1]!thsiFinD("ths_adjustment_nvg_ratio_fund",I$1,$A$4,$A844,101)</f>
        <v>177.587890625</v>
      </c>
      <c r="J844" s="32">
        <f t="shared" si="218"/>
        <v>0.56325967497845664</v>
      </c>
      <c r="K844" s="45">
        <f t="shared" si="219"/>
        <v>0.24852375944900851</v>
      </c>
      <c r="L844" s="45">
        <f t="shared" si="220"/>
        <v>0.87799559050790488</v>
      </c>
      <c r="M844" s="32">
        <f>[1]!thsiFinD("ths_int_chg_ratio_index",M$1,$A$4,$A844,101)/100</f>
        <v>5.9826059242704996E-2</v>
      </c>
      <c r="N844" s="32">
        <f>[1]!thsiFinD("ths_int_chg_ratio_index",N$1,$A$4,$A844,101)/100</f>
        <v>-4.2700073196914004E-2</v>
      </c>
      <c r="O844" s="33">
        <f t="shared" si="213"/>
        <v>1.5632596749784566</v>
      </c>
      <c r="P844" s="33">
        <f t="shared" si="214"/>
        <v>1.2485237594490086</v>
      </c>
      <c r="Q844" s="33">
        <f t="shared" si="215"/>
        <v>1.8779955905079049</v>
      </c>
      <c r="R844" s="33">
        <f t="shared" si="216"/>
        <v>1.0598260592427049</v>
      </c>
      <c r="S844" s="33">
        <f t="shared" si="217"/>
        <v>0.95729992680308595</v>
      </c>
      <c r="T844" s="32">
        <f t="shared" si="225"/>
        <v>-3.2078283306107624E-2</v>
      </c>
      <c r="U844" s="32">
        <f t="shared" si="226"/>
        <v>-1.2782295983033154E-2</v>
      </c>
      <c r="V844" s="32">
        <f t="shared" si="227"/>
        <v>-4.4494506237400477E-2</v>
      </c>
      <c r="W844" s="32">
        <f t="shared" si="228"/>
        <v>-4.3215464986445795E-3</v>
      </c>
      <c r="X844" s="32">
        <f t="shared" si="228"/>
        <v>-1.4921298858857179E-2</v>
      </c>
      <c r="Y844" s="34">
        <f>MAX(O$4:O844)</f>
        <v>1.9141735637114377</v>
      </c>
      <c r="Z844" s="34">
        <f>MAX(P$4:P844)</f>
        <v>1.8284662292802096</v>
      </c>
      <c r="AA844" s="34">
        <f>MAX(Q$4:Q844)</f>
        <v>2.0782292813837224</v>
      </c>
      <c r="AB844" s="34">
        <f>MAX(R$4:R844)</f>
        <v>1.9075656212819299</v>
      </c>
      <c r="AC844" s="34">
        <f>MAX(S$4:S844)</f>
        <v>1.35899867745307</v>
      </c>
      <c r="AD844" s="35">
        <f t="shared" si="221"/>
        <v>-0.18332396569754394</v>
      </c>
      <c r="AE844" s="35">
        <f t="shared" si="222"/>
        <v>-0.31717428549910931</v>
      </c>
      <c r="AF844" s="35">
        <f t="shared" si="223"/>
        <v>-9.6348219452715211E-2</v>
      </c>
      <c r="AG844" s="35">
        <f t="shared" si="224"/>
        <v>-0.4444091215428404</v>
      </c>
      <c r="AH844" s="35">
        <f t="shared" si="224"/>
        <v>-0.29558435730255217</v>
      </c>
    </row>
    <row r="845" spans="1:34">
      <c r="A845" s="28">
        <v>45104</v>
      </c>
      <c r="B845" s="12">
        <f>[1]!thsiFinD("ths_int_chg_ratio_index",B$1,$A$4,$A845,101)</f>
        <v>8.0038706043653995</v>
      </c>
      <c r="C845" s="12">
        <f>[1]!thsiFinD("ths_int_chg_ratio_index",C$1,$A$4,$A845,101)</f>
        <v>55.956697859209001</v>
      </c>
      <c r="D845" s="12">
        <f>[1]!thsiFinD("ths_int_chg_ratio_index",D$1,$A$4,$A845,101)</f>
        <v>-0.82099714491204001</v>
      </c>
      <c r="E845" s="12">
        <f>[1]!thsiFinD("ths_int_chg_ratio_index",E$1,$A$4,$A845,101)</f>
        <v>36.663112921782997</v>
      </c>
      <c r="F845" s="12">
        <f>[1]!thsiFinD("ths_adjustment_nvg_ratio_fund",F$1,$A$4,$A845,101)</f>
        <v>82.013505217925001</v>
      </c>
      <c r="G845" s="12">
        <f>[1]!thsiFinD("ths_adjustment_nvg_ratio_fund",G$1,$A$4,$A845,101)</f>
        <v>49.148694665153002</v>
      </c>
      <c r="H845" s="12">
        <f>[1]!thsiFinD("ths_adjustment_nvg_ratio_fund",H$1,$A$4,$A845,101)</f>
        <v>44</v>
      </c>
      <c r="I845" s="12">
        <f>[1]!thsiFinD("ths_adjustment_nvg_ratio_fund",I$1,$A$4,$A845,101)</f>
        <v>178.10546875</v>
      </c>
      <c r="J845" s="32">
        <f t="shared" si="218"/>
        <v>0.56633794109190427</v>
      </c>
      <c r="K845" s="45">
        <f t="shared" si="219"/>
        <v>0.2495067106011134</v>
      </c>
      <c r="L845" s="45">
        <f t="shared" si="220"/>
        <v>0.88316917158269503</v>
      </c>
      <c r="M845" s="32">
        <f>[1]!thsiFinD("ths_int_chg_ratio_index",M$1,$A$4,$A845,101)/100</f>
        <v>6.2951752752285997E-2</v>
      </c>
      <c r="N845" s="32">
        <f>[1]!thsiFinD("ths_int_chg_ratio_index",N$1,$A$4,$A845,101)/100</f>
        <v>-3.3474788406424996E-2</v>
      </c>
      <c r="O845" s="33">
        <f t="shared" si="213"/>
        <v>1.5663379410919043</v>
      </c>
      <c r="P845" s="33">
        <f t="shared" si="214"/>
        <v>1.2495067106011133</v>
      </c>
      <c r="Q845" s="33">
        <f t="shared" si="215"/>
        <v>1.883169171582695</v>
      </c>
      <c r="R845" s="33">
        <f t="shared" si="216"/>
        <v>1.062951752752286</v>
      </c>
      <c r="S845" s="33">
        <f t="shared" si="217"/>
        <v>0.96652521159357496</v>
      </c>
      <c r="T845" s="32">
        <f t="shared" si="225"/>
        <v>1.9691329359532439E-3</v>
      </c>
      <c r="U845" s="32">
        <f t="shared" si="226"/>
        <v>7.8729070605620954E-4</v>
      </c>
      <c r="V845" s="32">
        <f t="shared" si="227"/>
        <v>2.7548419713758765E-3</v>
      </c>
      <c r="W845" s="32">
        <f t="shared" si="228"/>
        <v>2.9492514194400243E-3</v>
      </c>
      <c r="X845" s="32">
        <f t="shared" si="228"/>
        <v>9.636775823536281E-3</v>
      </c>
      <c r="Y845" s="34">
        <f>MAX(O$4:O845)</f>
        <v>1.9141735637114377</v>
      </c>
      <c r="Z845" s="34">
        <f>MAX(P$4:P845)</f>
        <v>1.8284662292802096</v>
      </c>
      <c r="AA845" s="34">
        <f>MAX(Q$4:Q845)</f>
        <v>2.0782292813837224</v>
      </c>
      <c r="AB845" s="34">
        <f>MAX(R$4:R845)</f>
        <v>1.9075656212819299</v>
      </c>
      <c r="AC845" s="34">
        <f>MAX(S$4:S845)</f>
        <v>1.35899867745307</v>
      </c>
      <c r="AD845" s="35">
        <f t="shared" si="221"/>
        <v>-0.18171582202039527</v>
      </c>
      <c r="AE845" s="35">
        <f t="shared" si="222"/>
        <v>-0.31663670316022652</v>
      </c>
      <c r="AF845" s="35">
        <f t="shared" si="223"/>
        <v>-9.3858801600154917E-2</v>
      </c>
      <c r="AG845" s="35">
        <f t="shared" si="224"/>
        <v>-0.44277054435592267</v>
      </c>
      <c r="AH845" s="35">
        <f t="shared" si="224"/>
        <v>-0.28879606166728466</v>
      </c>
    </row>
    <row r="846" spans="1:34">
      <c r="A846" s="28">
        <v>45105</v>
      </c>
      <c r="B846" s="12">
        <f>[1]!thsiFinD("ths_int_chg_ratio_index",B$1,$A$4,$A846,101)</f>
        <v>4.9571564725612003</v>
      </c>
      <c r="C846" s="12">
        <f>[1]!thsiFinD("ths_int_chg_ratio_index",C$1,$A$4,$A846,101)</f>
        <v>58.416655372449</v>
      </c>
      <c r="D846" s="12">
        <f>[1]!thsiFinD("ths_int_chg_ratio_index",D$1,$A$4,$A846,101)</f>
        <v>-1.1282275173836001</v>
      </c>
      <c r="E846" s="12">
        <f>[1]!thsiFinD("ths_int_chg_ratio_index",E$1,$A$4,$A846,101)</f>
        <v>36.126499179199001</v>
      </c>
      <c r="F846" s="12">
        <f>[1]!thsiFinD("ths_adjustment_nvg_ratio_fund",F$1,$A$4,$A846,101)</f>
        <v>78.146101903008002</v>
      </c>
      <c r="G846" s="12">
        <f>[1]!thsiFinD("ths_adjustment_nvg_ratio_fund",G$1,$A$4,$A846,101)</f>
        <v>47.162315550511003</v>
      </c>
      <c r="H846" s="12">
        <f>[1]!thsiFinD("ths_adjustment_nvg_ratio_fund",H$1,$A$4,$A846,101)</f>
        <v>40.230769230768999</v>
      </c>
      <c r="I846" s="12">
        <f>[1]!thsiFinD("ths_adjustment_nvg_ratio_fund",I$1,$A$4,$A846,101)</f>
        <v>170.068359375</v>
      </c>
      <c r="J846" s="32">
        <f t="shared" si="218"/>
        <v>0.54247453695764203</v>
      </c>
      <c r="K846" s="45">
        <f t="shared" si="219"/>
        <v>0.24593020876706401</v>
      </c>
      <c r="L846" s="45">
        <f t="shared" si="220"/>
        <v>0.83901886514821999</v>
      </c>
      <c r="M846" s="32">
        <f>[1]!thsiFinD("ths_int_chg_ratio_index",M$1,$A$4,$A846,101)/100</f>
        <v>5.8002379562742998E-2</v>
      </c>
      <c r="N846" s="32">
        <f>[1]!thsiFinD("ths_int_chg_ratio_index",N$1,$A$4,$A846,101)/100</f>
        <v>-3.4576715080671998E-2</v>
      </c>
      <c r="O846" s="33">
        <f t="shared" si="213"/>
        <v>1.542474536957642</v>
      </c>
      <c r="P846" s="33">
        <f t="shared" si="214"/>
        <v>1.2459302087670641</v>
      </c>
      <c r="Q846" s="33">
        <f t="shared" si="215"/>
        <v>1.83901886514822</v>
      </c>
      <c r="R846" s="33">
        <f t="shared" si="216"/>
        <v>1.0580023795627429</v>
      </c>
      <c r="S846" s="33">
        <f t="shared" si="217"/>
        <v>0.96542328491932805</v>
      </c>
      <c r="T846" s="32">
        <f t="shared" si="225"/>
        <v>-1.5235156799960348E-2</v>
      </c>
      <c r="U846" s="32">
        <f t="shared" si="226"/>
        <v>-2.8623310332832608E-3</v>
      </c>
      <c r="V846" s="32">
        <f t="shared" si="227"/>
        <v>-2.3444684153027695E-2</v>
      </c>
      <c r="W846" s="32">
        <f t="shared" si="228"/>
        <v>-4.6562538485193095E-3</v>
      </c>
      <c r="X846" s="32">
        <f t="shared" si="228"/>
        <v>-1.1400909785168611E-3</v>
      </c>
      <c r="Y846" s="34">
        <f>MAX(O$4:O846)</f>
        <v>1.9141735637114377</v>
      </c>
      <c r="Z846" s="34">
        <f>MAX(P$4:P846)</f>
        <v>1.8284662292802096</v>
      </c>
      <c r="AA846" s="34">
        <f>MAX(Q$4:Q846)</f>
        <v>2.0782292813837224</v>
      </c>
      <c r="AB846" s="34">
        <f>MAX(R$4:R846)</f>
        <v>1.9075656212819299</v>
      </c>
      <c r="AC846" s="34">
        <f>MAX(S$4:S846)</f>
        <v>1.35899867745307</v>
      </c>
      <c r="AD846" s="35">
        <f t="shared" si="221"/>
        <v>-0.19418250977884122</v>
      </c>
      <c r="AE846" s="35">
        <f t="shared" si="222"/>
        <v>-0.31859271513177767</v>
      </c>
      <c r="AF846" s="35">
        <f t="shared" si="223"/>
        <v>-0.1151029957946853</v>
      </c>
      <c r="AG846" s="35">
        <f t="shared" si="224"/>
        <v>-0.44536514615327361</v>
      </c>
      <c r="AH846" s="35">
        <f t="shared" si="224"/>
        <v>-0.28960689886126345</v>
      </c>
    </row>
    <row r="847" spans="1:34">
      <c r="A847" s="28">
        <v>45106</v>
      </c>
      <c r="B847" s="12">
        <f>[1]!thsiFinD("ths_int_chg_ratio_index",B$1,$A$4,$A847,101)</f>
        <v>8.2874297806335004</v>
      </c>
      <c r="C847" s="12">
        <f>[1]!thsiFinD("ths_int_chg_ratio_index",C$1,$A$4,$A847,101)</f>
        <v>58.536655978711998</v>
      </c>
      <c r="D847" s="12">
        <f>[1]!thsiFinD("ths_int_chg_ratio_index",D$1,$A$4,$A847,101)</f>
        <v>-1.7912602574384</v>
      </c>
      <c r="E847" s="12">
        <f>[1]!thsiFinD("ths_int_chg_ratio_index",E$1,$A$4,$A847,101)</f>
        <v>35.751872709490002</v>
      </c>
      <c r="F847" s="12">
        <f>[1]!thsiFinD("ths_adjustment_nvg_ratio_fund",F$1,$A$4,$A847,101)</f>
        <v>79.987722529159001</v>
      </c>
      <c r="G847" s="12">
        <f>[1]!thsiFinD("ths_adjustment_nvg_ratio_fund",G$1,$A$4,$A847,101)</f>
        <v>49.94324631101</v>
      </c>
      <c r="H847" s="12">
        <f>[1]!thsiFinD("ths_adjustment_nvg_ratio_fund",H$1,$A$4,$A847,101)</f>
        <v>42.846153846154003</v>
      </c>
      <c r="I847" s="12">
        <f>[1]!thsiFinD("ths_adjustment_nvg_ratio_fund",I$1,$A$4,$A847,101)</f>
        <v>174.8828125</v>
      </c>
      <c r="J847" s="32">
        <f t="shared" si="218"/>
        <v>0.56055579174715009</v>
      </c>
      <c r="K847" s="45">
        <f t="shared" si="219"/>
        <v>0.25196174552849276</v>
      </c>
      <c r="L847" s="45">
        <f t="shared" si="220"/>
        <v>0.86914983796580747</v>
      </c>
      <c r="M847" s="32">
        <f>[1]!thsiFinD("ths_int_chg_ratio_index",M$1,$A$4,$A847,101)/100</f>
        <v>5.4896629800063997E-2</v>
      </c>
      <c r="N847" s="32">
        <f>[1]!thsiFinD("ths_int_chg_ratio_index",N$1,$A$4,$A847,101)/100</f>
        <v>-3.8163849844916997E-2</v>
      </c>
      <c r="O847" s="33">
        <f t="shared" si="213"/>
        <v>1.56055579174715</v>
      </c>
      <c r="P847" s="33">
        <f t="shared" si="214"/>
        <v>1.2519617455284928</v>
      </c>
      <c r="Q847" s="33">
        <f t="shared" si="215"/>
        <v>1.8691498379658076</v>
      </c>
      <c r="R847" s="33">
        <f t="shared" si="216"/>
        <v>1.0548966298000639</v>
      </c>
      <c r="S847" s="33">
        <f t="shared" si="217"/>
        <v>0.96183615015508295</v>
      </c>
      <c r="T847" s="32">
        <f t="shared" si="225"/>
        <v>1.1722238750969005E-2</v>
      </c>
      <c r="U847" s="32">
        <f t="shared" si="226"/>
        <v>4.840990866894046E-3</v>
      </c>
      <c r="V847" s="32">
        <f t="shared" si="227"/>
        <v>1.638426521261338E-2</v>
      </c>
      <c r="W847" s="32">
        <f t="shared" si="228"/>
        <v>-2.9354846668326884E-3</v>
      </c>
      <c r="X847" s="32">
        <f t="shared" si="228"/>
        <v>-3.7156082935629886E-3</v>
      </c>
      <c r="Y847" s="34">
        <f>MAX(O$4:O847)</f>
        <v>1.9141735637114377</v>
      </c>
      <c r="Z847" s="34">
        <f>MAX(P$4:P847)</f>
        <v>1.8284662292802096</v>
      </c>
      <c r="AA847" s="34">
        <f>MAX(Q$4:Q847)</f>
        <v>2.0782292813837224</v>
      </c>
      <c r="AB847" s="34">
        <f>MAX(R$4:R847)</f>
        <v>1.9075656212819299</v>
      </c>
      <c r="AC847" s="34">
        <f>MAX(S$4:S847)</f>
        <v>1.35899867745307</v>
      </c>
      <c r="AD847" s="35">
        <f t="shared" si="221"/>
        <v>-0.18473652476876212</v>
      </c>
      <c r="AE847" s="35">
        <f t="shared" si="222"/>
        <v>-0.31529402868909562</v>
      </c>
      <c r="AF847" s="35">
        <f t="shared" si="223"/>
        <v>-0.10060460859193843</v>
      </c>
      <c r="AG847" s="35">
        <f t="shared" si="224"/>
        <v>-0.44699326826243169</v>
      </c>
      <c r="AH847" s="35">
        <f t="shared" si="224"/>
        <v>-0.29224644135954447</v>
      </c>
    </row>
    <row r="848" spans="1:34">
      <c r="A848" s="28">
        <v>45107</v>
      </c>
      <c r="B848" s="12">
        <f>[1]!thsiFinD("ths_int_chg_ratio_index",B$1,$A$4,$A848,101)</f>
        <v>10.811171525805999</v>
      </c>
      <c r="C848" s="12">
        <f>[1]!thsiFinD("ths_int_chg_ratio_index",C$1,$A$4,$A848,101)</f>
        <v>61.477885555489998</v>
      </c>
      <c r="D848" s="12">
        <f>[1]!thsiFinD("ths_int_chg_ratio_index",D$1,$A$4,$A848,101)</f>
        <v>-1.4291718715095001</v>
      </c>
      <c r="E848" s="12">
        <f>[1]!thsiFinD("ths_int_chg_ratio_index",E$1,$A$4,$A848,101)</f>
        <v>38.020793961427003</v>
      </c>
      <c r="F848" s="12">
        <f>[1]!thsiFinD("ths_adjustment_nvg_ratio_fund",F$1,$A$4,$A848,101)</f>
        <v>80.294659300183994</v>
      </c>
      <c r="G848" s="12">
        <f>[1]!thsiFinD("ths_adjustment_nvg_ratio_fund",G$1,$A$4,$A848,101)</f>
        <v>51.135073779796002</v>
      </c>
      <c r="H848" s="12">
        <f>[1]!thsiFinD("ths_adjustment_nvg_ratio_fund",H$1,$A$4,$A848,101)</f>
        <v>39.692307692307999</v>
      </c>
      <c r="I848" s="12">
        <f>[1]!thsiFinD("ths_adjustment_nvg_ratio_fund",I$1,$A$4,$A848,101)</f>
        <v>179.599609375</v>
      </c>
      <c r="J848" s="32">
        <f t="shared" si="218"/>
        <v>0.57450291164812683</v>
      </c>
      <c r="K848" s="45">
        <f t="shared" si="219"/>
        <v>0.27220169792803373</v>
      </c>
      <c r="L848" s="45">
        <f t="shared" si="220"/>
        <v>0.87680412536821994</v>
      </c>
      <c r="M848" s="32">
        <f>[1]!thsiFinD("ths_int_chg_ratio_index",M$1,$A$4,$A848,101)/100</f>
        <v>7.2557599789613E-2</v>
      </c>
      <c r="N848" s="32">
        <f>[1]!thsiFinD("ths_int_chg_ratio_index",N$1,$A$4,$A848,101)/100</f>
        <v>-3.1862986874003997E-2</v>
      </c>
      <c r="O848" s="33">
        <f t="shared" si="213"/>
        <v>1.5745029116481268</v>
      </c>
      <c r="P848" s="33">
        <f t="shared" si="214"/>
        <v>1.2722016979280337</v>
      </c>
      <c r="Q848" s="33">
        <f t="shared" si="215"/>
        <v>1.8768041253682199</v>
      </c>
      <c r="R848" s="33">
        <f t="shared" si="216"/>
        <v>1.0725575997896131</v>
      </c>
      <c r="S848" s="33">
        <f t="shared" si="217"/>
        <v>0.96813701312599598</v>
      </c>
      <c r="T848" s="32">
        <f t="shared" si="225"/>
        <v>8.9372773307656583E-3</v>
      </c>
      <c r="U848" s="32">
        <f t="shared" si="226"/>
        <v>1.6166590130912484E-2</v>
      </c>
      <c r="V848" s="32">
        <f t="shared" si="227"/>
        <v>4.0950635668366431E-3</v>
      </c>
      <c r="W848" s="32">
        <f t="shared" si="228"/>
        <v>1.67418963058934E-2</v>
      </c>
      <c r="X848" s="32">
        <f t="shared" si="228"/>
        <v>6.5508693657407857E-3</v>
      </c>
      <c r="Y848" s="34">
        <f>MAX(O$4:O848)</f>
        <v>1.9141735637114377</v>
      </c>
      <c r="Z848" s="34">
        <f>MAX(P$4:P848)</f>
        <v>1.8284662292802096</v>
      </c>
      <c r="AA848" s="34">
        <f>MAX(Q$4:Q848)</f>
        <v>2.0782292813837224</v>
      </c>
      <c r="AB848" s="34">
        <f>MAX(R$4:R848)</f>
        <v>1.9075656212819299</v>
      </c>
      <c r="AC848" s="34">
        <f>MAX(S$4:S848)</f>
        <v>1.35899867745307</v>
      </c>
      <c r="AD848" s="35">
        <f t="shared" si="221"/>
        <v>-0.17745028899297677</v>
      </c>
      <c r="AE848" s="35">
        <f t="shared" si="222"/>
        <v>-0.30422466789072389</v>
      </c>
      <c r="AF848" s="35">
        <f t="shared" si="223"/>
        <v>-9.6921527292402443E-2</v>
      </c>
      <c r="AG848" s="35">
        <f t="shared" si="224"/>
        <v>-0.43773488690322038</v>
      </c>
      <c r="AH848" s="35">
        <f t="shared" si="224"/>
        <v>-0.28761004025375259</v>
      </c>
    </row>
    <row r="849" spans="1:34">
      <c r="A849" s="28">
        <v>45110</v>
      </c>
      <c r="B849" s="12">
        <f>[1]!thsiFinD("ths_int_chg_ratio_index",B$1,$A$4,$A849,101)</f>
        <v>9.7693598482239992</v>
      </c>
      <c r="C849" s="12">
        <f>[1]!thsiFinD("ths_int_chg_ratio_index",C$1,$A$4,$A849,101)</f>
        <v>59.848478092256002</v>
      </c>
      <c r="D849" s="12">
        <f>[1]!thsiFinD("ths_int_chg_ratio_index",D$1,$A$4,$A849,101)</f>
        <v>-1.1105560586331</v>
      </c>
      <c r="E849" s="12">
        <f>[1]!thsiFinD("ths_int_chg_ratio_index",E$1,$A$4,$A849,101)</f>
        <v>38.962870305183003</v>
      </c>
      <c r="F849" s="12">
        <f>[1]!thsiFinD("ths_adjustment_nvg_ratio_fund",F$1,$A$4,$A849,101)</f>
        <v>75.813382443216994</v>
      </c>
      <c r="G849" s="12">
        <f>[1]!thsiFinD("ths_adjustment_nvg_ratio_fund",G$1,$A$4,$A849,101)</f>
        <v>47.729852440408997</v>
      </c>
      <c r="H849" s="12">
        <f>[1]!thsiFinD("ths_adjustment_nvg_ratio_fund",H$1,$A$4,$A849,101)</f>
        <v>34.769230769231001</v>
      </c>
      <c r="I849" s="12">
        <f>[1]!thsiFinD("ths_adjustment_nvg_ratio_fund",I$1,$A$4,$A849,101)</f>
        <v>177.1875</v>
      </c>
      <c r="J849" s="32">
        <f t="shared" si="218"/>
        <v>0.55371264729985858</v>
      </c>
      <c r="K849" s="45">
        <f t="shared" si="219"/>
        <v>0.26867538046757478</v>
      </c>
      <c r="L849" s="45">
        <f t="shared" si="220"/>
        <v>0.8387499141321425</v>
      </c>
      <c r="M849" s="32">
        <f>[1]!thsiFinD("ths_int_chg_ratio_index",M$1,$A$4,$A849,101)/100</f>
        <v>8.3240995740446008E-2</v>
      </c>
      <c r="N849" s="32">
        <f>[1]!thsiFinD("ths_int_chg_ratio_index",N$1,$A$4,$A849,101)/100</f>
        <v>-2.0656357588794E-2</v>
      </c>
      <c r="O849" s="33">
        <f t="shared" si="213"/>
        <v>1.5537126472998586</v>
      </c>
      <c r="P849" s="33">
        <f t="shared" si="214"/>
        <v>1.2686753804675748</v>
      </c>
      <c r="Q849" s="33">
        <f t="shared" si="215"/>
        <v>1.8387499141321424</v>
      </c>
      <c r="R849" s="33">
        <f t="shared" si="216"/>
        <v>1.0832409957404461</v>
      </c>
      <c r="S849" s="33">
        <f t="shared" si="217"/>
        <v>0.97934364241120597</v>
      </c>
      <c r="T849" s="32">
        <f t="shared" si="225"/>
        <v>-1.3204335282242075E-2</v>
      </c>
      <c r="U849" s="32">
        <f t="shared" si="226"/>
        <v>-2.7718226333152129E-3</v>
      </c>
      <c r="V849" s="32">
        <f t="shared" si="227"/>
        <v>-2.0276069687672704E-2</v>
      </c>
      <c r="W849" s="32">
        <f t="shared" si="228"/>
        <v>9.9606733968680139E-3</v>
      </c>
      <c r="X849" s="32">
        <f t="shared" si="228"/>
        <v>1.1575457949929202E-2</v>
      </c>
      <c r="Y849" s="34">
        <f>MAX(O$4:O849)</f>
        <v>1.9141735637114377</v>
      </c>
      <c r="Z849" s="34">
        <f>MAX(P$4:P849)</f>
        <v>1.8284662292802096</v>
      </c>
      <c r="AA849" s="34">
        <f>MAX(Q$4:Q849)</f>
        <v>2.0782292813837224</v>
      </c>
      <c r="AB849" s="34">
        <f>MAX(R$4:R849)</f>
        <v>1.9075656212819299</v>
      </c>
      <c r="AC849" s="34">
        <f>MAX(S$4:S849)</f>
        <v>1.35899867745307</v>
      </c>
      <c r="AD849" s="35">
        <f t="shared" si="221"/>
        <v>-0.18831151116342482</v>
      </c>
      <c r="AE849" s="35">
        <f t="shared" si="222"/>
        <v>-0.30615323370396674</v>
      </c>
      <c r="AF849" s="35">
        <f t="shared" si="223"/>
        <v>-0.11523240933845869</v>
      </c>
      <c r="AG849" s="35">
        <f t="shared" si="224"/>
        <v>-0.43213434774921022</v>
      </c>
      <c r="AH849" s="35">
        <f t="shared" si="224"/>
        <v>-0.27936380023075824</v>
      </c>
    </row>
    <row r="850" spans="1:34">
      <c r="A850" s="28">
        <v>45111</v>
      </c>
      <c r="B850" s="12">
        <f>[1]!thsiFinD("ths_int_chg_ratio_index",B$1,$A$4,$A850,101)</f>
        <v>10.598042220798</v>
      </c>
      <c r="C850" s="12">
        <f>[1]!thsiFinD("ths_int_chg_ratio_index",C$1,$A$4,$A850,101)</f>
        <v>60.318490351515997</v>
      </c>
      <c r="D850" s="12">
        <f>[1]!thsiFinD("ths_int_chg_ratio_index",D$1,$A$4,$A850,101)</f>
        <v>-0.42435036795272002</v>
      </c>
      <c r="E850" s="12">
        <f>[1]!thsiFinD("ths_int_chg_ratio_index",E$1,$A$4,$A850,101)</f>
        <v>39.362282779296002</v>
      </c>
      <c r="F850" s="12">
        <f>[1]!thsiFinD("ths_adjustment_nvg_ratio_fund",F$1,$A$4,$A850,101)</f>
        <v>76.611418047881997</v>
      </c>
      <c r="G850" s="12">
        <f>[1]!thsiFinD("ths_adjustment_nvg_ratio_fund",G$1,$A$4,$A850,101)</f>
        <v>49.148694665153002</v>
      </c>
      <c r="H850" s="12">
        <f>[1]!thsiFinD("ths_adjustment_nvg_ratio_fund",H$1,$A$4,$A850,101)</f>
        <v>34.307692307692001</v>
      </c>
      <c r="I850" s="12">
        <f>[1]!thsiFinD("ths_adjustment_nvg_ratio_fund",I$1,$A$4,$A850,101)</f>
        <v>185.732421875</v>
      </c>
      <c r="J850" s="32">
        <f t="shared" si="218"/>
        <v>0.56956836484923035</v>
      </c>
      <c r="K850" s="45">
        <f t="shared" si="219"/>
        <v>0.27463616245914318</v>
      </c>
      <c r="L850" s="45">
        <f t="shared" si="220"/>
        <v>0.86450056723931756</v>
      </c>
      <c r="M850" s="32">
        <f>[1]!thsiFinD("ths_int_chg_ratio_index",M$1,$A$4,$A850,101)/100</f>
        <v>9.1950058511433994E-2</v>
      </c>
      <c r="N850" s="32">
        <f>[1]!thsiFinD("ths_int_chg_ratio_index",N$1,$A$4,$A850,101)/100</f>
        <v>-1.8967607284978E-2</v>
      </c>
      <c r="O850" s="33">
        <f t="shared" si="213"/>
        <v>1.5695683648492302</v>
      </c>
      <c r="P850" s="33">
        <f t="shared" si="214"/>
        <v>1.2746361624591431</v>
      </c>
      <c r="Q850" s="33">
        <f t="shared" si="215"/>
        <v>1.8645005672393176</v>
      </c>
      <c r="R850" s="33">
        <f t="shared" si="216"/>
        <v>1.0919500585114339</v>
      </c>
      <c r="S850" s="33">
        <f t="shared" si="217"/>
        <v>0.98103239271502196</v>
      </c>
      <c r="T850" s="32">
        <f t="shared" si="225"/>
        <v>1.0205051479066363E-2</v>
      </c>
      <c r="U850" s="32">
        <f t="shared" si="226"/>
        <v>4.6984296245833335E-3</v>
      </c>
      <c r="V850" s="32">
        <f t="shared" si="227"/>
        <v>1.4004434702763247E-2</v>
      </c>
      <c r="W850" s="32">
        <f t="shared" si="228"/>
        <v>8.0398201371936207E-3</v>
      </c>
      <c r="X850" s="32">
        <f t="shared" si="228"/>
        <v>1.7243694967561396E-3</v>
      </c>
      <c r="Y850" s="34">
        <f>MAX(O$4:O850)</f>
        <v>1.9141735637114377</v>
      </c>
      <c r="Z850" s="34">
        <f>MAX(P$4:P850)</f>
        <v>1.8284662292802096</v>
      </c>
      <c r="AA850" s="34">
        <f>MAX(Q$4:Q850)</f>
        <v>2.0782292813837224</v>
      </c>
      <c r="AB850" s="34">
        <f>MAX(R$4:R850)</f>
        <v>1.9075656212819299</v>
      </c>
      <c r="AC850" s="34">
        <f>MAX(S$4:S850)</f>
        <v>1.35899867745307</v>
      </c>
      <c r="AD850" s="35">
        <f t="shared" si="221"/>
        <v>-0.18002818834988188</v>
      </c>
      <c r="AE850" s="35">
        <f t="shared" si="222"/>
        <v>-0.30289324350228009</v>
      </c>
      <c r="AF850" s="35">
        <f t="shared" si="223"/>
        <v>-0.10284173938791796</v>
      </c>
      <c r="AG850" s="35">
        <f t="shared" si="224"/>
        <v>-0.42756881004302372</v>
      </c>
      <c r="AH850" s="35">
        <f t="shared" si="224"/>
        <v>-0.27812115714961783</v>
      </c>
    </row>
    <row r="851" spans="1:34">
      <c r="A851" s="28">
        <v>45112</v>
      </c>
      <c r="B851" s="12">
        <f>[1]!thsiFinD("ths_int_chg_ratio_index",B$1,$A$4,$A851,101)</f>
        <v>7.6528207574928002</v>
      </c>
      <c r="C851" s="12">
        <f>[1]!thsiFinD("ths_int_chg_ratio_index",C$1,$A$4,$A851,101)</f>
        <v>56.828908745722003</v>
      </c>
      <c r="D851" s="12">
        <f>[1]!thsiFinD("ths_int_chg_ratio_index",D$1,$A$4,$A851,101)</f>
        <v>-1.3721367970961</v>
      </c>
      <c r="E851" s="12">
        <f>[1]!thsiFinD("ths_int_chg_ratio_index",E$1,$A$4,$A851,101)</f>
        <v>38.291917719833002</v>
      </c>
      <c r="F851" s="12">
        <f>[1]!thsiFinD("ths_adjustment_nvg_ratio_fund",F$1,$A$4,$A851,101)</f>
        <v>74.340085942296</v>
      </c>
      <c r="G851" s="12">
        <f>[1]!thsiFinD("ths_adjustment_nvg_ratio_fund",G$1,$A$4,$A851,101)</f>
        <v>46.083995459705001</v>
      </c>
      <c r="H851" s="12">
        <f>[1]!thsiFinD("ths_adjustment_nvg_ratio_fund",H$1,$A$4,$A851,101)</f>
        <v>31.615384615385</v>
      </c>
      <c r="I851" s="12">
        <f>[1]!thsiFinD("ths_adjustment_nvg_ratio_fund",I$1,$A$4,$A851,101)</f>
        <v>179.296875</v>
      </c>
      <c r="J851" s="32">
        <f t="shared" si="218"/>
        <v>0.54092231430417215</v>
      </c>
      <c r="K851" s="45">
        <f t="shared" si="219"/>
        <v>0.25350377606487928</v>
      </c>
      <c r="L851" s="45">
        <f t="shared" si="220"/>
        <v>0.82834085254346501</v>
      </c>
      <c r="M851" s="32">
        <f>[1]!thsiFinD("ths_int_chg_ratio_index",M$1,$A$4,$A851,101)/100</f>
        <v>8.2602404785716996E-2</v>
      </c>
      <c r="N851" s="32">
        <f>[1]!thsiFinD("ths_int_chg_ratio_index",N$1,$A$4,$A851,101)/100</f>
        <v>-2.6035839057257003E-2</v>
      </c>
      <c r="O851" s="33">
        <f t="shared" si="213"/>
        <v>1.5409223143041721</v>
      </c>
      <c r="P851" s="33">
        <f t="shared" si="214"/>
        <v>1.2535037760648793</v>
      </c>
      <c r="Q851" s="33">
        <f t="shared" si="215"/>
        <v>1.828340852543465</v>
      </c>
      <c r="R851" s="33">
        <f t="shared" si="216"/>
        <v>1.082602404785717</v>
      </c>
      <c r="S851" s="33">
        <f t="shared" si="217"/>
        <v>0.97396416094274296</v>
      </c>
      <c r="T851" s="32">
        <f t="shared" si="225"/>
        <v>-1.8250909731994835E-2</v>
      </c>
      <c r="U851" s="32">
        <f t="shared" si="226"/>
        <v>-1.6579151774176348E-2</v>
      </c>
      <c r="V851" s="32">
        <f t="shared" si="227"/>
        <v>-1.93937804746247E-2</v>
      </c>
      <c r="W851" s="32">
        <f t="shared" si="228"/>
        <v>-8.5605139656842466E-3</v>
      </c>
      <c r="X851" s="32">
        <f t="shared" si="228"/>
        <v>-7.2048913213941246E-3</v>
      </c>
      <c r="Y851" s="34">
        <f>MAX(O$4:O851)</f>
        <v>1.9141735637114377</v>
      </c>
      <c r="Z851" s="34">
        <f>MAX(P$4:P851)</f>
        <v>1.8284662292802096</v>
      </c>
      <c r="AA851" s="34">
        <f>MAX(Q$4:Q851)</f>
        <v>2.0782292813837224</v>
      </c>
      <c r="AB851" s="34">
        <f>MAX(R$4:R851)</f>
        <v>1.9075656212819299</v>
      </c>
      <c r="AC851" s="34">
        <f>MAX(S$4:S851)</f>
        <v>1.35899867745307</v>
      </c>
      <c r="AD851" s="35">
        <f t="shared" si="221"/>
        <v>-0.19499341986708851</v>
      </c>
      <c r="AE851" s="35">
        <f t="shared" si="222"/>
        <v>-0.31445068222105965</v>
      </c>
      <c r="AF851" s="35">
        <f t="shared" si="223"/>
        <v>-0.12024102974522488</v>
      </c>
      <c r="AG851" s="35">
        <f t="shared" si="224"/>
        <v>-0.43246911523904363</v>
      </c>
      <c r="AH851" s="35">
        <f t="shared" si="224"/>
        <v>-0.28332221575956862</v>
      </c>
    </row>
    <row r="852" spans="1:34">
      <c r="A852" s="28">
        <v>45113</v>
      </c>
      <c r="B852" s="12">
        <f>[1]!thsiFinD("ths_int_chg_ratio_index",B$1,$A$4,$A852,101)</f>
        <v>8.2910710776711003</v>
      </c>
      <c r="C852" s="12">
        <f>[1]!thsiFinD("ths_int_chg_ratio_index",C$1,$A$4,$A852,101)</f>
        <v>56.563444472096997</v>
      </c>
      <c r="D852" s="12">
        <f>[1]!thsiFinD("ths_int_chg_ratio_index",D$1,$A$4,$A852,101)</f>
        <v>-1.7271350250469999</v>
      </c>
      <c r="E852" s="12">
        <f>[1]!thsiFinD("ths_int_chg_ratio_index",E$1,$A$4,$A852,101)</f>
        <v>36.900186825321001</v>
      </c>
      <c r="F852" s="12">
        <f>[1]!thsiFinD("ths_adjustment_nvg_ratio_fund",F$1,$A$4,$A852,101)</f>
        <v>74.401473296500996</v>
      </c>
      <c r="G852" s="12">
        <f>[1]!thsiFinD("ths_adjustment_nvg_ratio_fund",G$1,$A$4,$A852,101)</f>
        <v>47.219069239501003</v>
      </c>
      <c r="H852" s="12">
        <f>[1]!thsiFinD("ths_adjustment_nvg_ratio_fund",H$1,$A$4,$A852,101)</f>
        <v>32.538461538462002</v>
      </c>
      <c r="I852" s="12">
        <f>[1]!thsiFinD("ths_adjustment_nvg_ratio_fund",I$1,$A$4,$A852,101)</f>
        <v>181.11328125</v>
      </c>
      <c r="J852" s="32">
        <f t="shared" si="218"/>
        <v>0.54412481584313266</v>
      </c>
      <c r="K852" s="45">
        <f t="shared" si="219"/>
        <v>0.25006891837510525</v>
      </c>
      <c r="L852" s="45">
        <f t="shared" si="220"/>
        <v>0.83818071331116006</v>
      </c>
      <c r="M852" s="32">
        <f>[1]!thsiFinD("ths_int_chg_ratio_index",M$1,$A$4,$A852,101)/100</f>
        <v>7.3657829827046994E-2</v>
      </c>
      <c r="N852" s="32">
        <f>[1]!thsiFinD("ths_int_chg_ratio_index",N$1,$A$4,$A852,101)/100</f>
        <v>-3.2241051549987999E-2</v>
      </c>
      <c r="O852" s="33">
        <f t="shared" si="213"/>
        <v>1.5441248158431327</v>
      </c>
      <c r="P852" s="33">
        <f t="shared" si="214"/>
        <v>1.2500689183751053</v>
      </c>
      <c r="Q852" s="33">
        <f t="shared" si="215"/>
        <v>1.8381807133111601</v>
      </c>
      <c r="R852" s="33">
        <f t="shared" si="216"/>
        <v>1.0736578298270469</v>
      </c>
      <c r="S852" s="33">
        <f t="shared" si="217"/>
        <v>0.96775894845001198</v>
      </c>
      <c r="T852" s="32">
        <f t="shared" si="225"/>
        <v>2.0783017477468135E-3</v>
      </c>
      <c r="U852" s="32">
        <f t="shared" si="226"/>
        <v>-2.7402052992270276E-3</v>
      </c>
      <c r="V852" s="32">
        <f t="shared" si="227"/>
        <v>5.3818524888324948E-3</v>
      </c>
      <c r="W852" s="32">
        <f t="shared" si="228"/>
        <v>-8.2621052005149576E-3</v>
      </c>
      <c r="X852" s="32">
        <f t="shared" si="228"/>
        <v>-6.3710891443117257E-3</v>
      </c>
      <c r="Y852" s="34">
        <f>MAX(O$4:O852)</f>
        <v>1.9141735637114377</v>
      </c>
      <c r="Z852" s="34">
        <f>MAX(P$4:P852)</f>
        <v>1.8284662292802096</v>
      </c>
      <c r="AA852" s="34">
        <f>MAX(Q$4:Q852)</f>
        <v>2.0782292813837224</v>
      </c>
      <c r="AB852" s="34">
        <f>MAX(R$4:R852)</f>
        <v>1.9075656212819299</v>
      </c>
      <c r="AC852" s="34">
        <f>MAX(S$4:S852)</f>
        <v>1.35899867745307</v>
      </c>
      <c r="AD852" s="35">
        <f t="shared" si="221"/>
        <v>-0.19332037328465057</v>
      </c>
      <c r="AE852" s="35">
        <f t="shared" si="222"/>
        <v>-0.31632922809451891</v>
      </c>
      <c r="AF852" s="35">
        <f t="shared" si="223"/>
        <v>-0.11550629674158652</v>
      </c>
      <c r="AG852" s="35">
        <f t="shared" si="224"/>
        <v>-0.43715811511348002</v>
      </c>
      <c r="AH852" s="35">
        <f t="shared" si="224"/>
        <v>-0.28788823381071216</v>
      </c>
    </row>
    <row r="853" spans="1:34">
      <c r="A853" s="28">
        <v>45114</v>
      </c>
      <c r="B853" s="12">
        <f>[1]!thsiFinD("ths_int_chg_ratio_index",B$1,$A$4,$A853,101)</f>
        <v>7.7601785802018002</v>
      </c>
      <c r="C853" s="12">
        <f>[1]!thsiFinD("ths_int_chg_ratio_index",C$1,$A$4,$A853,101)</f>
        <v>54.101804358374999</v>
      </c>
      <c r="D853" s="12">
        <f>[1]!thsiFinD("ths_int_chg_ratio_index",D$1,$A$4,$A853,101)</f>
        <v>-2.7334863552213999</v>
      </c>
      <c r="E853" s="12">
        <f>[1]!thsiFinD("ths_int_chg_ratio_index",E$1,$A$4,$A853,101)</f>
        <v>35.228901027597999</v>
      </c>
      <c r="F853" s="12">
        <f>[1]!thsiFinD("ths_adjustment_nvg_ratio_fund",F$1,$A$4,$A853,101)</f>
        <v>74.094536525476002</v>
      </c>
      <c r="G853" s="12">
        <f>[1]!thsiFinD("ths_adjustment_nvg_ratio_fund",G$1,$A$4,$A853,101)</f>
        <v>45.402951191827</v>
      </c>
      <c r="H853" s="12">
        <f>[1]!thsiFinD("ths_adjustment_nvg_ratio_fund",H$1,$A$4,$A853,101)</f>
        <v>31.230769230768999</v>
      </c>
      <c r="I853" s="12">
        <f>[1]!thsiFinD("ths_adjustment_nvg_ratio_fund",I$1,$A$4,$A853,101)</f>
        <v>177.236328125</v>
      </c>
      <c r="J853" s="32">
        <f t="shared" si="218"/>
        <v>0.52790247835503179</v>
      </c>
      <c r="K853" s="45">
        <f t="shared" si="219"/>
        <v>0.23589349402738349</v>
      </c>
      <c r="L853" s="45">
        <f t="shared" si="220"/>
        <v>0.81991146268268</v>
      </c>
      <c r="M853" s="32">
        <f>[1]!thsiFinD("ths_int_chg_ratio_index",M$1,$A$4,$A853,101)/100</f>
        <v>5.8975419331943002E-2</v>
      </c>
      <c r="N853" s="32">
        <f>[1]!thsiFinD("ths_int_chg_ratio_index",N$1,$A$4,$A853,101)/100</f>
        <v>-3.6552048312497004E-2</v>
      </c>
      <c r="O853" s="33">
        <f t="shared" si="213"/>
        <v>1.5279024783550317</v>
      </c>
      <c r="P853" s="33">
        <f t="shared" si="214"/>
        <v>1.2358934940273836</v>
      </c>
      <c r="Q853" s="33">
        <f t="shared" si="215"/>
        <v>1.81991146268268</v>
      </c>
      <c r="R853" s="33">
        <f t="shared" si="216"/>
        <v>1.0589754193319429</v>
      </c>
      <c r="S853" s="33">
        <f t="shared" si="217"/>
        <v>0.96344795168750297</v>
      </c>
      <c r="T853" s="32">
        <f t="shared" si="225"/>
        <v>-1.0505845979324691E-2</v>
      </c>
      <c r="U853" s="32">
        <f t="shared" si="226"/>
        <v>-1.133971426643221E-2</v>
      </c>
      <c r="V853" s="32">
        <f t="shared" si="227"/>
        <v>-9.938767443365859E-3</v>
      </c>
      <c r="W853" s="32">
        <f t="shared" si="228"/>
        <v>-1.3675130090067156E-2</v>
      </c>
      <c r="X853" s="32">
        <f t="shared" si="228"/>
        <v>-4.4546183421125818E-3</v>
      </c>
      <c r="Y853" s="34">
        <f>MAX(O$4:O853)</f>
        <v>1.9141735637114377</v>
      </c>
      <c r="Z853" s="34">
        <f>MAX(P$4:P853)</f>
        <v>1.8284662292802096</v>
      </c>
      <c r="AA853" s="34">
        <f>MAX(Q$4:Q853)</f>
        <v>2.0782292813837224</v>
      </c>
      <c r="AB853" s="34">
        <f>MAX(R$4:R853)</f>
        <v>1.9075656212819299</v>
      </c>
      <c r="AC853" s="34">
        <f>MAX(S$4:S853)</f>
        <v>1.35899867745307</v>
      </c>
      <c r="AD853" s="35">
        <f t="shared" si="221"/>
        <v>-0.20179522519758109</v>
      </c>
      <c r="AE853" s="35">
        <f t="shared" si="222"/>
        <v>-0.32408185930023825</v>
      </c>
      <c r="AF853" s="35">
        <f t="shared" si="223"/>
        <v>-0.1242970739633934</v>
      </c>
      <c r="AG853" s="35">
        <f t="shared" si="224"/>
        <v>-0.44485505110944179</v>
      </c>
      <c r="AH853" s="35">
        <f t="shared" si="224"/>
        <v>-0.29106041994601317</v>
      </c>
    </row>
    <row r="854" spans="1:34">
      <c r="A854" s="28">
        <v>45117</v>
      </c>
      <c r="B854" s="12">
        <f>[1]!thsiFinD("ths_int_chg_ratio_index",B$1,$A$4,$A854,101)</f>
        <v>6.3237291239962001</v>
      </c>
      <c r="C854" s="12">
        <f>[1]!thsiFinD("ths_int_chg_ratio_index",C$1,$A$4,$A854,101)</f>
        <v>53.705593680100002</v>
      </c>
      <c r="D854" s="12">
        <f>[1]!thsiFinD("ths_int_chg_ratio_index",D$1,$A$4,$A854,101)</f>
        <v>-2.5489657293341001</v>
      </c>
      <c r="E854" s="12">
        <f>[1]!thsiFinD("ths_int_chg_ratio_index",E$1,$A$4,$A854,101)</f>
        <v>37.439409278604998</v>
      </c>
      <c r="F854" s="12">
        <f>[1]!thsiFinD("ths_adjustment_nvg_ratio_fund",F$1,$A$4,$A854,101)</f>
        <v>72.989564149784997</v>
      </c>
      <c r="G854" s="12">
        <f>[1]!thsiFinD("ths_adjustment_nvg_ratio_fund",G$1,$A$4,$A854,101)</f>
        <v>44.381384790010998</v>
      </c>
      <c r="H854" s="12">
        <f>[1]!thsiFinD("ths_adjustment_nvg_ratio_fund",H$1,$A$4,$A854,101)</f>
        <v>31.692307692307999</v>
      </c>
      <c r="I854" s="12">
        <f>[1]!thsiFinD("ths_adjustment_nvg_ratio_fund",I$1,$A$4,$A854,101)</f>
        <v>177.63671875</v>
      </c>
      <c r="J854" s="32">
        <f t="shared" si="218"/>
        <v>0.52702467716933876</v>
      </c>
      <c r="K854" s="45">
        <f t="shared" si="219"/>
        <v>0.23729941588341774</v>
      </c>
      <c r="L854" s="45">
        <f t="shared" si="220"/>
        <v>0.81674993845525989</v>
      </c>
      <c r="M854" s="32">
        <f>[1]!thsiFinD("ths_int_chg_ratio_index",M$1,$A$4,$A854,101)/100</f>
        <v>7.3149850861833995E-2</v>
      </c>
      <c r="N854" s="32">
        <f>[1]!thsiFinD("ths_int_chg_ratio_index",N$1,$A$4,$A854,101)/100</f>
        <v>-3.2131881488204998E-2</v>
      </c>
      <c r="O854" s="33">
        <f t="shared" si="213"/>
        <v>1.5270246771693388</v>
      </c>
      <c r="P854" s="33">
        <f t="shared" si="214"/>
        <v>1.2372994158834176</v>
      </c>
      <c r="Q854" s="33">
        <f t="shared" si="215"/>
        <v>1.8167499384552599</v>
      </c>
      <c r="R854" s="33">
        <f t="shared" si="216"/>
        <v>1.073149850861834</v>
      </c>
      <c r="S854" s="33">
        <f t="shared" si="217"/>
        <v>0.96786811851179499</v>
      </c>
      <c r="T854" s="32">
        <f t="shared" si="225"/>
        <v>-5.7451388300511219E-4</v>
      </c>
      <c r="U854" s="32">
        <f t="shared" si="226"/>
        <v>1.1375752545250695E-3</v>
      </c>
      <c r="V854" s="32">
        <f t="shared" si="227"/>
        <v>-1.7371857325190199E-3</v>
      </c>
      <c r="W854" s="32">
        <f t="shared" si="228"/>
        <v>1.338504300584531E-2</v>
      </c>
      <c r="X854" s="32">
        <f t="shared" si="228"/>
        <v>4.5878625996869093E-3</v>
      </c>
      <c r="Y854" s="34">
        <f>MAX(O$4:O854)</f>
        <v>1.9141735637114377</v>
      </c>
      <c r="Z854" s="34">
        <f>MAX(P$4:P854)</f>
        <v>1.8284662292802096</v>
      </c>
      <c r="AA854" s="34">
        <f>MAX(Q$4:Q854)</f>
        <v>2.0782292813837224</v>
      </c>
      <c r="AB854" s="34">
        <f>MAX(R$4:R854)</f>
        <v>1.9075656212819299</v>
      </c>
      <c r="AC854" s="34">
        <f>MAX(S$4:S854)</f>
        <v>1.35899867745307</v>
      </c>
      <c r="AD854" s="35">
        <f t="shared" si="221"/>
        <v>-0.20225380492218614</v>
      </c>
      <c r="AE854" s="35">
        <f t="shared" si="222"/>
        <v>-0.32331295154929363</v>
      </c>
      <c r="AF854" s="35">
        <f t="shared" si="223"/>
        <v>-0.12581833259242925</v>
      </c>
      <c r="AG854" s="35">
        <f t="shared" si="224"/>
        <v>-0.43742441209406391</v>
      </c>
      <c r="AH854" s="35">
        <f t="shared" si="224"/>
        <v>-0.28780790256124578</v>
      </c>
    </row>
    <row r="855" spans="1:34">
      <c r="A855" s="28">
        <v>45118</v>
      </c>
      <c r="B855" s="12">
        <f>[1]!thsiFinD("ths_int_chg_ratio_index",B$1,$A$4,$A855,101)</f>
        <v>8.3427894179967002</v>
      </c>
      <c r="C855" s="12">
        <f>[1]!thsiFinD("ths_int_chg_ratio_index",C$1,$A$4,$A855,101)</f>
        <v>55.474643803802003</v>
      </c>
      <c r="D855" s="12">
        <f>[1]!thsiFinD("ths_int_chg_ratio_index",D$1,$A$4,$A855,101)</f>
        <v>-1.7955261201224</v>
      </c>
      <c r="E855" s="12">
        <f>[1]!thsiFinD("ths_int_chg_ratio_index",E$1,$A$4,$A855,101)</f>
        <v>38.678611916096003</v>
      </c>
      <c r="F855" s="12">
        <f>[1]!thsiFinD("ths_adjustment_nvg_ratio_fund",F$1,$A$4,$A855,101)</f>
        <v>73.050951503990007</v>
      </c>
      <c r="G855" s="12">
        <f>[1]!thsiFinD("ths_adjustment_nvg_ratio_fund",G$1,$A$4,$A855,101)</f>
        <v>47.502837684448998</v>
      </c>
      <c r="H855" s="12">
        <f>[1]!thsiFinD("ths_adjustment_nvg_ratio_fund",H$1,$A$4,$A855,101)</f>
        <v>30.230769230768999</v>
      </c>
      <c r="I855" s="12">
        <f>[1]!thsiFinD("ths_adjustment_nvg_ratio_fund",I$1,$A$4,$A855,101)</f>
        <v>186.591796875</v>
      </c>
      <c r="J855" s="32">
        <f t="shared" si="218"/>
        <v>0.54759609288997535</v>
      </c>
      <c r="K855" s="45">
        <f t="shared" si="219"/>
        <v>0.25175129754443076</v>
      </c>
      <c r="L855" s="45">
        <f t="shared" si="220"/>
        <v>0.84344088823551999</v>
      </c>
      <c r="M855" s="32">
        <f>[1]!thsiFinD("ths_int_chg_ratio_index",M$1,$A$4,$A855,101)/100</f>
        <v>8.1365208133529002E-2</v>
      </c>
      <c r="N855" s="32">
        <f>[1]!thsiFinD("ths_int_chg_ratio_index",N$1,$A$4,$A855,101)/100</f>
        <v>-2.5550815358716998E-2</v>
      </c>
      <c r="O855" s="33">
        <f t="shared" si="213"/>
        <v>1.5475960928899752</v>
      </c>
      <c r="P855" s="33">
        <f t="shared" si="214"/>
        <v>1.2517512975444307</v>
      </c>
      <c r="Q855" s="33">
        <f t="shared" si="215"/>
        <v>1.84344088823552</v>
      </c>
      <c r="R855" s="33">
        <f t="shared" si="216"/>
        <v>1.081365208133529</v>
      </c>
      <c r="S855" s="33">
        <f t="shared" si="217"/>
        <v>0.97444918464128305</v>
      </c>
      <c r="T855" s="32">
        <f t="shared" si="225"/>
        <v>1.3471567308767973E-2</v>
      </c>
      <c r="U855" s="32">
        <f t="shared" si="226"/>
        <v>1.1680181430211434E-2</v>
      </c>
      <c r="V855" s="32">
        <f t="shared" si="227"/>
        <v>1.4691592505545747E-2</v>
      </c>
      <c r="W855" s="32">
        <f t="shared" si="228"/>
        <v>7.655368227556858E-3</v>
      </c>
      <c r="X855" s="32">
        <f t="shared" si="228"/>
        <v>6.7995484132767903E-3</v>
      </c>
      <c r="Y855" s="34">
        <f>MAX(O$4:O855)</f>
        <v>1.9141735637114377</v>
      </c>
      <c r="Z855" s="34">
        <f>MAX(P$4:P855)</f>
        <v>1.8284662292802096</v>
      </c>
      <c r="AA855" s="34">
        <f>MAX(Q$4:Q855)</f>
        <v>2.0782292813837224</v>
      </c>
      <c r="AB855" s="34">
        <f>MAX(R$4:R855)</f>
        <v>1.9075656212819299</v>
      </c>
      <c r="AC855" s="34">
        <f>MAX(S$4:S855)</f>
        <v>1.35899867745307</v>
      </c>
      <c r="AD855" s="35">
        <f t="shared" si="221"/>
        <v>-0.19150691335988179</v>
      </c>
      <c r="AE855" s="35">
        <f t="shared" si="222"/>
        <v>-0.31540912405191501</v>
      </c>
      <c r="AF855" s="35">
        <f t="shared" si="223"/>
        <v>-0.11297521175905867</v>
      </c>
      <c r="AG855" s="35">
        <f t="shared" si="224"/>
        <v>-0.43311768881280965</v>
      </c>
      <c r="AH855" s="35">
        <f t="shared" si="224"/>
        <v>-0.28296531791515778</v>
      </c>
    </row>
    <row r="856" spans="1:34">
      <c r="A856" s="28">
        <v>45119</v>
      </c>
      <c r="B856" s="12">
        <f>[1]!thsiFinD("ths_int_chg_ratio_index",B$1,$A$4,$A856,101)</f>
        <v>3.0486862940470001</v>
      </c>
      <c r="C856" s="12">
        <f>[1]!thsiFinD("ths_int_chg_ratio_index",C$1,$A$4,$A856,101)</f>
        <v>51.893903033447998</v>
      </c>
      <c r="D856" s="12">
        <f>[1]!thsiFinD("ths_int_chg_ratio_index",D$1,$A$4,$A856,101)</f>
        <v>-3.4070317499824001</v>
      </c>
      <c r="E856" s="12">
        <f>[1]!thsiFinD("ths_int_chg_ratio_index",E$1,$A$4,$A856,101)</f>
        <v>37.483327996644</v>
      </c>
      <c r="F856" s="12">
        <f>[1]!thsiFinD("ths_adjustment_nvg_ratio_fund",F$1,$A$4,$A856,101)</f>
        <v>69.490484960098001</v>
      </c>
      <c r="G856" s="12">
        <f>[1]!thsiFinD("ths_adjustment_nvg_ratio_fund",G$1,$A$4,$A856,101)</f>
        <v>42.792281498297001</v>
      </c>
      <c r="H856" s="12">
        <f>[1]!thsiFinD("ths_adjustment_nvg_ratio_fund",H$1,$A$4,$A856,101)</f>
        <v>26.076923076922998</v>
      </c>
      <c r="I856" s="12">
        <f>[1]!thsiFinD("ths_adjustment_nvg_ratio_fund",I$1,$A$4,$A856,101)</f>
        <v>176.46484375</v>
      </c>
      <c r="J856" s="32">
        <f t="shared" si="218"/>
        <v>0.50480427357434332</v>
      </c>
      <c r="K856" s="45">
        <f t="shared" si="219"/>
        <v>0.22254721393539151</v>
      </c>
      <c r="L856" s="45">
        <f t="shared" si="220"/>
        <v>0.78706133321329508</v>
      </c>
      <c r="M856" s="32">
        <f>[1]!thsiFinD("ths_int_chg_ratio_index",M$1,$A$4,$A856,101)/100</f>
        <v>7.5806084211493999E-2</v>
      </c>
      <c r="N856" s="32">
        <f>[1]!thsiFinD("ths_int_chg_ratio_index",N$1,$A$4,$A856,101)/100</f>
        <v>-3.3213609397855996E-2</v>
      </c>
      <c r="O856" s="33">
        <f t="shared" si="213"/>
        <v>1.5048042735743432</v>
      </c>
      <c r="P856" s="33">
        <f t="shared" si="214"/>
        <v>1.2225472139353915</v>
      </c>
      <c r="Q856" s="33">
        <f t="shared" si="215"/>
        <v>1.7870613332132952</v>
      </c>
      <c r="R856" s="33">
        <f t="shared" si="216"/>
        <v>1.075806084211494</v>
      </c>
      <c r="S856" s="33">
        <f t="shared" si="217"/>
        <v>0.966786390602144</v>
      </c>
      <c r="T856" s="32">
        <f t="shared" si="225"/>
        <v>-2.7650508754983205E-2</v>
      </c>
      <c r="U856" s="32">
        <f t="shared" si="226"/>
        <v>-2.3330579857459788E-2</v>
      </c>
      <c r="V856" s="32">
        <f t="shared" si="227"/>
        <v>-3.058386921003442E-2</v>
      </c>
      <c r="W856" s="32">
        <f t="shared" si="228"/>
        <v>-5.1408385254322342E-3</v>
      </c>
      <c r="X856" s="32">
        <f t="shared" si="228"/>
        <v>-7.8637184574790187E-3</v>
      </c>
      <c r="Y856" s="34">
        <f>MAX(O$4:O856)</f>
        <v>1.9141735637114377</v>
      </c>
      <c r="Z856" s="34">
        <f>MAX(P$4:P856)</f>
        <v>1.8284662292802096</v>
      </c>
      <c r="AA856" s="34">
        <f>MAX(Q$4:Q856)</f>
        <v>2.0782292813837224</v>
      </c>
      <c r="AB856" s="34">
        <f>MAX(R$4:R856)</f>
        <v>1.9075656212819299</v>
      </c>
      <c r="AC856" s="34">
        <f>MAX(S$4:S856)</f>
        <v>1.35899867745307</v>
      </c>
      <c r="AD856" s="35">
        <f t="shared" si="221"/>
        <v>-0.21386215853036772</v>
      </c>
      <c r="AE856" s="35">
        <f t="shared" si="222"/>
        <v>-0.33138102615291021</v>
      </c>
      <c r="AF856" s="35">
        <f t="shared" si="223"/>
        <v>-0.14010386186867807</v>
      </c>
      <c r="AG856" s="35">
        <f t="shared" si="224"/>
        <v>-0.43603193923754691</v>
      </c>
      <c r="AH856" s="35">
        <f t="shared" si="224"/>
        <v>-0.28860387677932098</v>
      </c>
    </row>
    <row r="857" spans="1:34">
      <c r="A857" s="28">
        <v>45120</v>
      </c>
      <c r="B857" s="12">
        <f>[1]!thsiFinD("ths_int_chg_ratio_index",B$1,$A$4,$A857,101)</f>
        <v>6.9051841521810999</v>
      </c>
      <c r="C857" s="12">
        <f>[1]!thsiFinD("ths_int_chg_ratio_index",C$1,$A$4,$A857,101)</f>
        <v>54.675127408660998</v>
      </c>
      <c r="D857" s="12">
        <f>[1]!thsiFinD("ths_int_chg_ratio_index",D$1,$A$4,$A857,101)</f>
        <v>-2.3291414122692</v>
      </c>
      <c r="E857" s="12">
        <f>[1]!thsiFinD("ths_int_chg_ratio_index",E$1,$A$4,$A857,101)</f>
        <v>40.281648377284</v>
      </c>
      <c r="F857" s="12">
        <f>[1]!thsiFinD("ths_adjustment_nvg_ratio_fund",F$1,$A$4,$A857,101)</f>
        <v>71.700429711479003</v>
      </c>
      <c r="G857" s="12">
        <f>[1]!thsiFinD("ths_adjustment_nvg_ratio_fund",G$1,$A$4,$A857,101)</f>
        <v>46.708286038593002</v>
      </c>
      <c r="H857" s="12">
        <f>[1]!thsiFinD("ths_adjustment_nvg_ratio_fund",H$1,$A$4,$A857,101)</f>
        <v>27.692307692307999</v>
      </c>
      <c r="I857" s="12">
        <f>[1]!thsiFinD("ths_adjustment_nvg_ratio_fund",I$1,$A$4,$A857,101)</f>
        <v>184.5703125</v>
      </c>
      <c r="J857" s="32">
        <f t="shared" si="218"/>
        <v>0.53775519308529607</v>
      </c>
      <c r="K857" s="45">
        <f t="shared" si="219"/>
        <v>0.24883204631464223</v>
      </c>
      <c r="L857" s="45">
        <f t="shared" si="220"/>
        <v>0.82667833985594996</v>
      </c>
      <c r="M857" s="32">
        <f>[1]!thsiFinD("ths_int_chg_ratio_index",M$1,$A$4,$A857,101)/100</f>
        <v>9.0694873381648E-2</v>
      </c>
      <c r="N857" s="32">
        <f>[1]!thsiFinD("ths_int_chg_ratio_index",N$1,$A$4,$A857,101)/100</f>
        <v>-1.9554753357768E-2</v>
      </c>
      <c r="O857" s="33">
        <f t="shared" si="213"/>
        <v>1.537755193085296</v>
      </c>
      <c r="P857" s="33">
        <f t="shared" si="214"/>
        <v>1.2488320463146423</v>
      </c>
      <c r="Q857" s="33">
        <f t="shared" si="215"/>
        <v>1.8266783398559499</v>
      </c>
      <c r="R857" s="33">
        <f t="shared" si="216"/>
        <v>1.0906948733816479</v>
      </c>
      <c r="S857" s="33">
        <f t="shared" si="217"/>
        <v>0.98044524664223198</v>
      </c>
      <c r="T857" s="32">
        <f t="shared" si="225"/>
        <v>2.1897146419371127E-2</v>
      </c>
      <c r="U857" s="32">
        <f t="shared" si="226"/>
        <v>2.1500055032344978E-2</v>
      </c>
      <c r="V857" s="32">
        <f t="shared" si="227"/>
        <v>2.2168800760419272E-2</v>
      </c>
      <c r="W857" s="32">
        <f t="shared" si="228"/>
        <v>1.3839658827609735E-2</v>
      </c>
      <c r="X857" s="32">
        <f t="shared" si="228"/>
        <v>1.4128101277450567E-2</v>
      </c>
      <c r="Y857" s="34">
        <f>MAX(O$4:O857)</f>
        <v>1.9141735637114377</v>
      </c>
      <c r="Z857" s="34">
        <f>MAX(P$4:P857)</f>
        <v>1.8284662292802096</v>
      </c>
      <c r="AA857" s="34">
        <f>MAX(Q$4:Q857)</f>
        <v>2.0782292813837224</v>
      </c>
      <c r="AB857" s="34">
        <f>MAX(R$4:R857)</f>
        <v>1.9075656212819299</v>
      </c>
      <c r="AC857" s="34">
        <f>MAX(S$4:S857)</f>
        <v>1.35899867745307</v>
      </c>
      <c r="AD857" s="35">
        <f t="shared" si="221"/>
        <v>-0.19664798310989884</v>
      </c>
      <c r="AE857" s="35">
        <f t="shared" si="222"/>
        <v>-0.31700568141952779</v>
      </c>
      <c r="AF857" s="35">
        <f t="shared" si="223"/>
        <v>-0.12104099570779092</v>
      </c>
      <c r="AG857" s="35">
        <f t="shared" si="224"/>
        <v>-0.42822681368692583</v>
      </c>
      <c r="AH857" s="35">
        <f t="shared" si="224"/>
        <v>-0.27855320030207353</v>
      </c>
    </row>
    <row r="858" spans="1:34">
      <c r="A858" s="28">
        <v>45121</v>
      </c>
      <c r="B858" s="12">
        <f>[1]!thsiFinD("ths_int_chg_ratio_index",B$1,$A$4,$A858,101)</f>
        <v>10.236472519409</v>
      </c>
      <c r="C858" s="12">
        <f>[1]!thsiFinD("ths_int_chg_ratio_index",C$1,$A$4,$A858,101)</f>
        <v>55.075691760771001</v>
      </c>
      <c r="D858" s="12">
        <f>[1]!thsiFinD("ths_int_chg_ratio_index",D$1,$A$4,$A858,101)</f>
        <v>-2.7620136990090001</v>
      </c>
      <c r="E858" s="12">
        <f>[1]!thsiFinD("ths_int_chg_ratio_index",E$1,$A$4,$A858,101)</f>
        <v>39.304845605311002</v>
      </c>
      <c r="F858" s="12">
        <f>[1]!thsiFinD("ths_adjustment_nvg_ratio_fund",F$1,$A$4,$A858,101)</f>
        <v>73.787599754450994</v>
      </c>
      <c r="G858" s="12">
        <f>[1]!thsiFinD("ths_adjustment_nvg_ratio_fund",G$1,$A$4,$A858,101)</f>
        <v>48.808172531215</v>
      </c>
      <c r="H858" s="12">
        <f>[1]!thsiFinD("ths_adjustment_nvg_ratio_fund",H$1,$A$4,$A858,101)</f>
        <v>32.923076923076998</v>
      </c>
      <c r="I858" s="12">
        <f>[1]!thsiFinD("ths_adjustment_nvg_ratio_fund",I$1,$A$4,$A858,101)</f>
        <v>184.4140625</v>
      </c>
      <c r="J858" s="32">
        <f t="shared" si="218"/>
        <v>0.55223488486903116</v>
      </c>
      <c r="K858" s="45">
        <f t="shared" si="219"/>
        <v>0.25463749046620499</v>
      </c>
      <c r="L858" s="45">
        <f t="shared" si="220"/>
        <v>0.84983227927185734</v>
      </c>
      <c r="M858" s="32">
        <f>[1]!thsiFinD("ths_int_chg_ratio_index",M$1,$A$4,$A858,101)/100</f>
        <v>8.2753742629857005E-2</v>
      </c>
      <c r="N858" s="32">
        <f>[1]!thsiFinD("ths_int_chg_ratio_index",N$1,$A$4,$A858,101)/100</f>
        <v>-2.0006289024698001E-2</v>
      </c>
      <c r="O858" s="33">
        <f t="shared" si="213"/>
        <v>1.5522348848690313</v>
      </c>
      <c r="P858" s="33">
        <f t="shared" si="214"/>
        <v>1.254637490466205</v>
      </c>
      <c r="Q858" s="33">
        <f t="shared" si="215"/>
        <v>1.8498322792718573</v>
      </c>
      <c r="R858" s="33">
        <f t="shared" si="216"/>
        <v>1.082753742629857</v>
      </c>
      <c r="S858" s="33">
        <f t="shared" si="217"/>
        <v>0.97999371097530197</v>
      </c>
      <c r="T858" s="32">
        <f t="shared" si="225"/>
        <v>9.4161228320639445E-3</v>
      </c>
      <c r="U858" s="32">
        <f t="shared" si="226"/>
        <v>4.6486988932536999E-3</v>
      </c>
      <c r="V858" s="32">
        <f t="shared" si="227"/>
        <v>1.2675433277285819E-2</v>
      </c>
      <c r="W858" s="32">
        <f t="shared" si="228"/>
        <v>-7.280799557780826E-3</v>
      </c>
      <c r="X858" s="32">
        <f t="shared" si="228"/>
        <v>-4.6054144122420482E-4</v>
      </c>
      <c r="Y858" s="34">
        <f>MAX(O$4:O858)</f>
        <v>1.9141735637114377</v>
      </c>
      <c r="Z858" s="34">
        <f>MAX(P$4:P858)</f>
        <v>1.8284662292802096</v>
      </c>
      <c r="AA858" s="34">
        <f>MAX(Q$4:Q858)</f>
        <v>2.0782292813837224</v>
      </c>
      <c r="AB858" s="34">
        <f>MAX(R$4:R858)</f>
        <v>1.9075656212819299</v>
      </c>
      <c r="AC858" s="34">
        <f>MAX(S$4:S858)</f>
        <v>1.35899867745307</v>
      </c>
      <c r="AD858" s="35">
        <f t="shared" si="221"/>
        <v>-0.18908352184147537</v>
      </c>
      <c r="AE858" s="35">
        <f t="shared" si="222"/>
        <v>-0.31383064648664416</v>
      </c>
      <c r="AF858" s="35">
        <f t="shared" si="223"/>
        <v>-0.10989980949541533</v>
      </c>
      <c r="AG858" s="35">
        <f t="shared" si="224"/>
        <v>-0.43238977964898506</v>
      </c>
      <c r="AH858" s="35">
        <f t="shared" si="224"/>
        <v>-0.27888545645097296</v>
      </c>
    </row>
    <row r="859" spans="1:34">
      <c r="A859" s="28">
        <v>45124</v>
      </c>
      <c r="B859" s="12">
        <f>[1]!thsiFinD("ths_int_chg_ratio_index",B$1,$A$4,$A859,101)</f>
        <v>10.497624223411</v>
      </c>
      <c r="C859" s="12">
        <f>[1]!thsiFinD("ths_int_chg_ratio_index",C$1,$A$4,$A859,101)</f>
        <v>52.457960798045001</v>
      </c>
      <c r="D859" s="12">
        <f>[1]!thsiFinD("ths_int_chg_ratio_index",D$1,$A$4,$A859,101)</f>
        <v>-3.4227124728136999</v>
      </c>
      <c r="E859" s="12">
        <f>[1]!thsiFinD("ths_int_chg_ratio_index",E$1,$A$4,$A859,101)</f>
        <v>38.018510526375003</v>
      </c>
      <c r="F859" s="12">
        <f>[1]!thsiFinD("ths_adjustment_nvg_ratio_fund",F$1,$A$4,$A859,101)</f>
        <v>72.621240024554993</v>
      </c>
      <c r="G859" s="12">
        <f>[1]!thsiFinD("ths_adjustment_nvg_ratio_fund",G$1,$A$4,$A859,101)</f>
        <v>47.900113507378002</v>
      </c>
      <c r="H859" s="12">
        <f>[1]!thsiFinD("ths_adjustment_nvg_ratio_fund",H$1,$A$4,$A859,101)</f>
        <v>30.076923076922998</v>
      </c>
      <c r="I859" s="12">
        <f>[1]!thsiFinD("ths_adjustment_nvg_ratio_fund",I$1,$A$4,$A859,101)</f>
        <v>183.45703125</v>
      </c>
      <c r="J859" s="32">
        <f t="shared" si="218"/>
        <v>0.53950836366734167</v>
      </c>
      <c r="K859" s="45">
        <f t="shared" si="219"/>
        <v>0.24387845768754324</v>
      </c>
      <c r="L859" s="45">
        <f t="shared" si="220"/>
        <v>0.83513826964714</v>
      </c>
      <c r="M859" s="32">
        <f>[1]!thsiFinD("ths_int_chg_ratio_index",M$1,$A$4,$A859,101)/100</f>
        <v>7.4260932643905E-2</v>
      </c>
      <c r="N859" s="32">
        <f>[1]!thsiFinD("ths_int_chg_ratio_index",N$1,$A$4,$A859,101)/100</f>
        <v>-2.6685078481643001E-2</v>
      </c>
      <c r="O859" s="33">
        <f t="shared" si="213"/>
        <v>1.5395083636673417</v>
      </c>
      <c r="P859" s="33">
        <f t="shared" si="214"/>
        <v>1.2438784576875432</v>
      </c>
      <c r="Q859" s="33">
        <f t="shared" si="215"/>
        <v>1.8351382696471399</v>
      </c>
      <c r="R859" s="33">
        <f t="shared" si="216"/>
        <v>1.074260932643905</v>
      </c>
      <c r="S859" s="33">
        <f t="shared" si="217"/>
        <v>0.97331492151835697</v>
      </c>
      <c r="T859" s="32">
        <f t="shared" si="225"/>
        <v>-8.1988372544297139E-3</v>
      </c>
      <c r="U859" s="32">
        <f t="shared" si="226"/>
        <v>-8.5754115116262186E-3</v>
      </c>
      <c r="V859" s="32">
        <f t="shared" si="227"/>
        <v>-7.9434280552729275E-3</v>
      </c>
      <c r="W859" s="32">
        <f t="shared" si="228"/>
        <v>-7.8437133501142453E-3</v>
      </c>
      <c r="X859" s="32">
        <f t="shared" si="228"/>
        <v>-6.8151350178545789E-3</v>
      </c>
      <c r="Y859" s="34">
        <f>MAX(O$4:O859)</f>
        <v>1.9141735637114377</v>
      </c>
      <c r="Z859" s="34">
        <f>MAX(P$4:P859)</f>
        <v>1.8284662292802096</v>
      </c>
      <c r="AA859" s="34">
        <f>MAX(Q$4:Q859)</f>
        <v>2.0782292813837224</v>
      </c>
      <c r="AB859" s="34">
        <f>MAX(R$4:R859)</f>
        <v>1.9075656212819299</v>
      </c>
      <c r="AC859" s="34">
        <f>MAX(S$4:S859)</f>
        <v>1.35899867745307</v>
      </c>
      <c r="AD859" s="35">
        <f t="shared" si="221"/>
        <v>-0.19573209407283243</v>
      </c>
      <c r="AE859" s="35">
        <f t="shared" si="222"/>
        <v>-0.31971483105968768</v>
      </c>
      <c r="AF859" s="35">
        <f t="shared" si="223"/>
        <v>-0.11697025632067326</v>
      </c>
      <c r="AG859" s="35">
        <f t="shared" si="224"/>
        <v>-0.43684195151201355</v>
      </c>
      <c r="AH859" s="35">
        <f t="shared" si="224"/>
        <v>-0.28379994942859821</v>
      </c>
    </row>
    <row r="860" spans="1:34">
      <c r="A860" s="28">
        <v>45125</v>
      </c>
      <c r="B860" s="12">
        <f>[1]!thsiFinD("ths_int_chg_ratio_index",B$1,$A$4,$A860,101)</f>
        <v>8.0035907593451991</v>
      </c>
      <c r="C860" s="12">
        <f>[1]!thsiFinD("ths_int_chg_ratio_index",C$1,$A$4,$A860,101)</f>
        <v>52.266346430745003</v>
      </c>
      <c r="D860" s="12">
        <f>[1]!thsiFinD("ths_int_chg_ratio_index",D$1,$A$4,$A860,101)</f>
        <v>-3.8936931328633002</v>
      </c>
      <c r="E860" s="12">
        <f>[1]!thsiFinD("ths_int_chg_ratio_index",E$1,$A$4,$A860,101)</f>
        <v>37.605072166306002</v>
      </c>
      <c r="F860" s="12">
        <f>[1]!thsiFinD("ths_adjustment_nvg_ratio_fund",F$1,$A$4,$A860,101)</f>
        <v>70.841006752609005</v>
      </c>
      <c r="G860" s="12">
        <f>[1]!thsiFinD("ths_adjustment_nvg_ratio_fund",G$1,$A$4,$A860,101)</f>
        <v>46.538024971623003</v>
      </c>
      <c r="H860" s="12">
        <f>[1]!thsiFinD("ths_adjustment_nvg_ratio_fund",H$1,$A$4,$A860,101)</f>
        <v>28.384615384615</v>
      </c>
      <c r="I860" s="12">
        <f>[1]!thsiFinD("ths_adjustment_nvg_ratio_fund",I$1,$A$4,$A860,101)</f>
        <v>180.9375</v>
      </c>
      <c r="J860" s="32">
        <f t="shared" si="218"/>
        <v>0.52585307916547486</v>
      </c>
      <c r="K860" s="45">
        <f t="shared" si="219"/>
        <v>0.23495329055883224</v>
      </c>
      <c r="L860" s="45">
        <f t="shared" si="220"/>
        <v>0.81675286777211753</v>
      </c>
      <c r="M860" s="32">
        <f>[1]!thsiFinD("ths_int_chg_ratio_index",M$1,$A$4,$A860,101)/100</f>
        <v>7.2366863268994996E-2</v>
      </c>
      <c r="N860" s="32">
        <f>[1]!thsiFinD("ths_int_chg_ratio_index",N$1,$A$4,$A860,101)/100</f>
        <v>-2.9417646585049001E-2</v>
      </c>
      <c r="O860" s="33">
        <f t="shared" si="213"/>
        <v>1.5258530791654747</v>
      </c>
      <c r="P860" s="33">
        <f t="shared" si="214"/>
        <v>1.2349532905588323</v>
      </c>
      <c r="Q860" s="33">
        <f t="shared" si="215"/>
        <v>1.8167528677721174</v>
      </c>
      <c r="R860" s="33">
        <f t="shared" si="216"/>
        <v>1.0723668632689951</v>
      </c>
      <c r="S860" s="33">
        <f t="shared" si="217"/>
        <v>0.97058235341495103</v>
      </c>
      <c r="T860" s="32">
        <f t="shared" si="225"/>
        <v>-8.8698995238570832E-3</v>
      </c>
      <c r="U860" s="32">
        <f t="shared" si="226"/>
        <v>-7.1752726912751585E-3</v>
      </c>
      <c r="V860" s="32">
        <f t="shared" si="227"/>
        <v>-1.0018537665043459E-2</v>
      </c>
      <c r="W860" s="32">
        <f t="shared" si="228"/>
        <v>-1.7631371646814609E-3</v>
      </c>
      <c r="X860" s="32">
        <f t="shared" si="228"/>
        <v>-2.8074860900552112E-3</v>
      </c>
      <c r="Y860" s="34">
        <f>MAX(O$4:O860)</f>
        <v>1.9141735637114377</v>
      </c>
      <c r="Z860" s="34">
        <f>MAX(P$4:P860)</f>
        <v>1.8284662292802096</v>
      </c>
      <c r="AA860" s="34">
        <f>MAX(Q$4:Q860)</f>
        <v>2.0782292813837224</v>
      </c>
      <c r="AB860" s="34">
        <f>MAX(R$4:R860)</f>
        <v>1.9075656212819299</v>
      </c>
      <c r="AC860" s="34">
        <f>MAX(S$4:S860)</f>
        <v>1.35899867745307</v>
      </c>
      <c r="AD860" s="35">
        <f t="shared" si="221"/>
        <v>-0.20286586958866937</v>
      </c>
      <c r="AE860" s="35">
        <f t="shared" si="222"/>
        <v>-0.32459606265466467</v>
      </c>
      <c r="AF860" s="35">
        <f t="shared" si="223"/>
        <v>-0.12581692306707815</v>
      </c>
      <c r="AG860" s="35">
        <f t="shared" si="224"/>
        <v>-0.43783487639689223</v>
      </c>
      <c r="AH860" s="35">
        <f t="shared" si="224"/>
        <v>-0.28581067110827418</v>
      </c>
    </row>
    <row r="861" spans="1:34">
      <c r="A861" s="28">
        <v>45126</v>
      </c>
      <c r="B861" s="12">
        <f>[1]!thsiFinD("ths_int_chg_ratio_index",B$1,$A$4,$A861,101)</f>
        <v>7.0610694196306998</v>
      </c>
      <c r="C861" s="12">
        <f>[1]!thsiFinD("ths_int_chg_ratio_index",C$1,$A$4,$A861,101)</f>
        <v>50.114366310911997</v>
      </c>
      <c r="D861" s="12">
        <f>[1]!thsiFinD("ths_int_chg_ratio_index",D$1,$A$4,$A861,101)</f>
        <v>-4.3745686330233999</v>
      </c>
      <c r="E861" s="12">
        <f>[1]!thsiFinD("ths_int_chg_ratio_index",E$1,$A$4,$A861,101)</f>
        <v>35.806785744442998</v>
      </c>
      <c r="F861" s="12">
        <f>[1]!thsiFinD("ths_adjustment_nvg_ratio_fund",F$1,$A$4,$A861,101)</f>
        <v>71.700429711479003</v>
      </c>
      <c r="G861" s="12">
        <f>[1]!thsiFinD("ths_adjustment_nvg_ratio_fund",G$1,$A$4,$A861,101)</f>
        <v>46.538024971623003</v>
      </c>
      <c r="H861" s="12">
        <f>[1]!thsiFinD("ths_adjustment_nvg_ratio_fund",H$1,$A$4,$A861,101)</f>
        <v>32.769230769231001</v>
      </c>
      <c r="I861" s="12">
        <f>[1]!thsiFinD("ths_adjustment_nvg_ratio_fund",I$1,$A$4,$A861,101)</f>
        <v>179.78515625</v>
      </c>
      <c r="J861" s="32">
        <f t="shared" si="218"/>
        <v>0.52425061818036911</v>
      </c>
      <c r="K861" s="45">
        <f t="shared" si="219"/>
        <v>0.22151913210490573</v>
      </c>
      <c r="L861" s="45">
        <f t="shared" si="220"/>
        <v>0.82698210425583252</v>
      </c>
      <c r="M861" s="32">
        <f>[1]!thsiFinD("ths_int_chg_ratio_index",M$1,$A$4,$A861,101)/100</f>
        <v>6.1580131335438999E-2</v>
      </c>
      <c r="N861" s="32">
        <f>[1]!thsiFinD("ths_int_chg_ratio_index",N$1,$A$4,$A861,101)/100</f>
        <v>-3.0530398138839E-2</v>
      </c>
      <c r="O861" s="33">
        <f t="shared" si="213"/>
        <v>1.524250618180369</v>
      </c>
      <c r="P861" s="33">
        <f t="shared" si="214"/>
        <v>1.2215191321049057</v>
      </c>
      <c r="Q861" s="33">
        <f t="shared" si="215"/>
        <v>1.8269821042558325</v>
      </c>
      <c r="R861" s="33">
        <f t="shared" si="216"/>
        <v>1.0615801313354389</v>
      </c>
      <c r="S861" s="33">
        <f t="shared" si="217"/>
        <v>0.96946960186116105</v>
      </c>
      <c r="T861" s="32">
        <f t="shared" si="225"/>
        <v>-1.0502066070359195E-3</v>
      </c>
      <c r="U861" s="32">
        <f t="shared" si="226"/>
        <v>-1.0878272527900634E-2</v>
      </c>
      <c r="V861" s="32">
        <f t="shared" si="227"/>
        <v>5.6305052080414253E-3</v>
      </c>
      <c r="W861" s="32">
        <f t="shared" si="228"/>
        <v>-1.0058807580713536E-2</v>
      </c>
      <c r="X861" s="32">
        <f t="shared" si="228"/>
        <v>-1.1464782456376277E-3</v>
      </c>
      <c r="Y861" s="34">
        <f>MAX(O$4:O861)</f>
        <v>1.9141735637114377</v>
      </c>
      <c r="Z861" s="34">
        <f>MAX(P$4:P861)</f>
        <v>1.8284662292802096</v>
      </c>
      <c r="AA861" s="34">
        <f>MAX(Q$4:Q861)</f>
        <v>2.0782292813837224</v>
      </c>
      <c r="AB861" s="34">
        <f>MAX(R$4:R861)</f>
        <v>1.9075656212819299</v>
      </c>
      <c r="AC861" s="34">
        <f>MAX(S$4:S861)</f>
        <v>1.35899867745307</v>
      </c>
      <c r="AD861" s="35">
        <f t="shared" si="221"/>
        <v>-0.20370302511912119</v>
      </c>
      <c r="AE861" s="35">
        <f t="shared" si="222"/>
        <v>-0.33194329075152429</v>
      </c>
      <c r="AF861" s="35">
        <f t="shared" si="223"/>
        <v>-0.1208948306996257</v>
      </c>
      <c r="AG861" s="35">
        <f t="shared" si="224"/>
        <v>-0.44348958720380394</v>
      </c>
      <c r="AH861" s="35">
        <f t="shared" si="224"/>
        <v>-0.28662947363711511</v>
      </c>
    </row>
    <row r="862" spans="1:34">
      <c r="A862" s="28">
        <v>45127</v>
      </c>
      <c r="B862" s="12">
        <f>[1]!thsiFinD("ths_int_chg_ratio_index",B$1,$A$4,$A862,101)</f>
        <v>1.4803735331587999</v>
      </c>
      <c r="C862" s="12">
        <f>[1]!thsiFinD("ths_int_chg_ratio_index",C$1,$A$4,$A862,101)</f>
        <v>48.449365037977998</v>
      </c>
      <c r="D862" s="12">
        <f>[1]!thsiFinD("ths_int_chg_ratio_index",D$1,$A$4,$A862,101)</f>
        <v>-5.7460189694577997</v>
      </c>
      <c r="E862" s="12">
        <f>[1]!thsiFinD("ths_int_chg_ratio_index",E$1,$A$4,$A862,101)</f>
        <v>34.286642529479003</v>
      </c>
      <c r="F862" s="12">
        <f>[1]!thsiFinD("ths_adjustment_nvg_ratio_fund",F$1,$A$4,$A862,101)</f>
        <v>66.850828729282</v>
      </c>
      <c r="G862" s="12">
        <f>[1]!thsiFinD("ths_adjustment_nvg_ratio_fund",G$1,$A$4,$A862,101)</f>
        <v>40.749148694665003</v>
      </c>
      <c r="H862" s="12">
        <f>[1]!thsiFinD("ths_adjustment_nvg_ratio_fund",H$1,$A$4,$A862,101)</f>
        <v>27.076923076922998</v>
      </c>
      <c r="I862" s="12">
        <f>[1]!thsiFinD("ths_adjustment_nvg_ratio_fund",I$1,$A$4,$A862,101)</f>
        <v>167.24609375</v>
      </c>
      <c r="J862" s="32">
        <f t="shared" si="218"/>
        <v>0.475491695477535</v>
      </c>
      <c r="K862" s="45">
        <f t="shared" si="219"/>
        <v>0.196175905327895</v>
      </c>
      <c r="L862" s="45">
        <f t="shared" si="220"/>
        <v>0.75480748562717503</v>
      </c>
      <c r="M862" s="32">
        <f>[1]!thsiFinD("ths_int_chg_ratio_index",M$1,$A$4,$A862,101)/100</f>
        <v>4.7904586768497001E-2</v>
      </c>
      <c r="N862" s="32">
        <f>[1]!thsiFinD("ths_int_chg_ratio_index",N$1,$A$4,$A862,101)/100</f>
        <v>-3.8464620274626E-2</v>
      </c>
      <c r="O862" s="33">
        <f t="shared" si="213"/>
        <v>1.475491695477535</v>
      </c>
      <c r="P862" s="33">
        <f t="shared" si="214"/>
        <v>1.1961759053278951</v>
      </c>
      <c r="Q862" s="33">
        <f t="shared" si="215"/>
        <v>1.7548074856271749</v>
      </c>
      <c r="R862" s="33">
        <f t="shared" si="216"/>
        <v>1.0479045867684971</v>
      </c>
      <c r="S862" s="33">
        <f t="shared" si="217"/>
        <v>0.96153537972537395</v>
      </c>
      <c r="T862" s="32">
        <f t="shared" si="225"/>
        <v>-3.1988783288828038E-2</v>
      </c>
      <c r="U862" s="32">
        <f t="shared" si="226"/>
        <v>-2.0747302363852027E-2</v>
      </c>
      <c r="V862" s="32">
        <f t="shared" si="227"/>
        <v>-3.9504830649699119E-2</v>
      </c>
      <c r="W862" s="32">
        <f t="shared" si="228"/>
        <v>-1.2882253692651946E-2</v>
      </c>
      <c r="X862" s="32">
        <f t="shared" si="228"/>
        <v>-8.1840855252760525E-3</v>
      </c>
      <c r="Y862" s="34">
        <f>MAX(O$4:O862)</f>
        <v>1.9141735637114377</v>
      </c>
      <c r="Z862" s="34">
        <f>MAX(P$4:P862)</f>
        <v>1.8284662292802096</v>
      </c>
      <c r="AA862" s="34">
        <f>MAX(Q$4:Q862)</f>
        <v>2.0782292813837224</v>
      </c>
      <c r="AB862" s="34">
        <f>MAX(R$4:R862)</f>
        <v>1.9075656212819299</v>
      </c>
      <c r="AC862" s="34">
        <f>MAX(S$4:S862)</f>
        <v>1.35899867745307</v>
      </c>
      <c r="AD862" s="35">
        <f t="shared" si="221"/>
        <v>-0.22917559648213492</v>
      </c>
      <c r="AE862" s="35">
        <f t="shared" si="222"/>
        <v>-0.34580366529450246</v>
      </c>
      <c r="AF862" s="35">
        <f t="shared" si="223"/>
        <v>-0.15562373153611209</v>
      </c>
      <c r="AG862" s="35">
        <f t="shared" si="224"/>
        <v>-0.45065869552404703</v>
      </c>
      <c r="AH862" s="35">
        <f t="shared" si="224"/>
        <v>-0.29246775903608013</v>
      </c>
    </row>
    <row r="863" spans="1:34">
      <c r="A863" s="28">
        <v>45128</v>
      </c>
      <c r="B863" s="12">
        <f>[1]!thsiFinD("ths_int_chg_ratio_index",B$1,$A$4,$A863,101)</f>
        <v>0.96994283991595998</v>
      </c>
      <c r="C863" s="12">
        <f>[1]!thsiFinD("ths_int_chg_ratio_index",C$1,$A$4,$A863,101)</f>
        <v>46.694061276970999</v>
      </c>
      <c r="D863" s="12">
        <f>[1]!thsiFinD("ths_int_chg_ratio_index",D$1,$A$4,$A863,101)</f>
        <v>-6.2933536682594999</v>
      </c>
      <c r="E863" s="12">
        <f>[1]!thsiFinD("ths_int_chg_ratio_index",E$1,$A$4,$A863,101)</f>
        <v>34.578486346684997</v>
      </c>
      <c r="F863" s="12">
        <f>[1]!thsiFinD("ths_adjustment_nvg_ratio_fund",F$1,$A$4,$A863,101)</f>
        <v>66.298342541436</v>
      </c>
      <c r="G863" s="12">
        <f>[1]!thsiFinD("ths_adjustment_nvg_ratio_fund",G$1,$A$4,$A863,101)</f>
        <v>39.273552780930999</v>
      </c>
      <c r="H863" s="12">
        <f>[1]!thsiFinD("ths_adjustment_nvg_ratio_fund",H$1,$A$4,$A863,101)</f>
        <v>26.076923076922998</v>
      </c>
      <c r="I863" s="12">
        <f>[1]!thsiFinD("ths_adjustment_nvg_ratio_fund",I$1,$A$4,$A863,101)</f>
        <v>165.380859375</v>
      </c>
      <c r="J863" s="32">
        <f t="shared" si="218"/>
        <v>0.46622351821200309</v>
      </c>
      <c r="K863" s="45">
        <f t="shared" si="219"/>
        <v>0.18987284198828114</v>
      </c>
      <c r="L863" s="45">
        <f t="shared" si="220"/>
        <v>0.74257419443572503</v>
      </c>
      <c r="M863" s="32">
        <f>[1]!thsiFinD("ths_int_chg_ratio_index",M$1,$A$4,$A863,101)/100</f>
        <v>4.5263213465548999E-2</v>
      </c>
      <c r="N863" s="32">
        <f>[1]!thsiFinD("ths_int_chg_ratio_index",N$1,$A$4,$A863,101)/100</f>
        <v>-3.8789412724258995E-2</v>
      </c>
      <c r="O863" s="33">
        <f t="shared" si="213"/>
        <v>1.4662235182120031</v>
      </c>
      <c r="P863" s="33">
        <f t="shared" si="214"/>
        <v>1.1898728419882811</v>
      </c>
      <c r="Q863" s="33">
        <f t="shared" si="215"/>
        <v>1.7425741944357251</v>
      </c>
      <c r="R863" s="33">
        <f t="shared" si="216"/>
        <v>1.0452632134655491</v>
      </c>
      <c r="S863" s="33">
        <f t="shared" si="217"/>
        <v>0.96121058727574105</v>
      </c>
      <c r="T863" s="32">
        <f t="shared" si="225"/>
        <v>-6.2814160824756771E-3</v>
      </c>
      <c r="U863" s="32">
        <f t="shared" si="226"/>
        <v>-5.2693448442987512E-3</v>
      </c>
      <c r="V863" s="32">
        <f t="shared" si="227"/>
        <v>-6.9713010068893633E-3</v>
      </c>
      <c r="W863" s="32">
        <f t="shared" si="228"/>
        <v>-2.5206238586028551E-3</v>
      </c>
      <c r="X863" s="32">
        <f t="shared" si="228"/>
        <v>-3.3778523024885487E-4</v>
      </c>
      <c r="Y863" s="34">
        <f>MAX(O$4:O863)</f>
        <v>1.9141735637114377</v>
      </c>
      <c r="Z863" s="34">
        <f>MAX(P$4:P863)</f>
        <v>1.8284662292802096</v>
      </c>
      <c r="AA863" s="34">
        <f>MAX(Q$4:Q863)</f>
        <v>2.0782292813837224</v>
      </c>
      <c r="AB863" s="34">
        <f>MAX(R$4:R863)</f>
        <v>1.9075656212819299</v>
      </c>
      <c r="AC863" s="34">
        <f>MAX(S$4:S863)</f>
        <v>1.35899867745307</v>
      </c>
      <c r="AD863" s="35">
        <f t="shared" si="221"/>
        <v>-0.23401746528715672</v>
      </c>
      <c r="AE863" s="35">
        <f t="shared" si="222"/>
        <v>-0.34925085137794198</v>
      </c>
      <c r="AF863" s="35">
        <f t="shared" si="223"/>
        <v>-0.16151013266664782</v>
      </c>
      <c r="AG863" s="35">
        <f t="shared" si="224"/>
        <v>-0.45204337832262509</v>
      </c>
      <c r="AH863" s="35">
        <f t="shared" si="224"/>
        <v>-0.29270675297700255</v>
      </c>
    </row>
    <row r="864" spans="1:34">
      <c r="A864" s="28">
        <v>45131</v>
      </c>
      <c r="B864" s="12">
        <f>[1]!thsiFinD("ths_int_chg_ratio_index",B$1,$A$4,$A864,101)</f>
        <v>2.0053826616536998</v>
      </c>
      <c r="C864" s="12">
        <f>[1]!thsiFinD("ths_int_chg_ratio_index",C$1,$A$4,$A864,101)</f>
        <v>45.831638468465002</v>
      </c>
      <c r="D864" s="12">
        <f>[1]!thsiFinD("ths_int_chg_ratio_index",D$1,$A$4,$A864,101)</f>
        <v>-6.7833689018022003</v>
      </c>
      <c r="E864" s="12">
        <f>[1]!thsiFinD("ths_int_chg_ratio_index",E$1,$A$4,$A864,101)</f>
        <v>33.460644053590002</v>
      </c>
      <c r="F864" s="12">
        <f>[1]!thsiFinD("ths_adjustment_nvg_ratio_fund",F$1,$A$4,$A864,101)</f>
        <v>66.543891958257007</v>
      </c>
      <c r="G864" s="12">
        <f>[1]!thsiFinD("ths_adjustment_nvg_ratio_fund",G$1,$A$4,$A864,101)</f>
        <v>39.841089670829</v>
      </c>
      <c r="H864" s="12">
        <f>[1]!thsiFinD("ths_adjustment_nvg_ratio_fund",H$1,$A$4,$A864,101)</f>
        <v>27.692307692307999</v>
      </c>
      <c r="I864" s="12">
        <f>[1]!thsiFinD("ths_adjustment_nvg_ratio_fund",I$1,$A$4,$A864,101)</f>
        <v>165.830078125</v>
      </c>
      <c r="J864" s="32">
        <f t="shared" si="218"/>
        <v>0.4680270796603756</v>
      </c>
      <c r="K864" s="45">
        <f t="shared" si="219"/>
        <v>0.18628574070476625</v>
      </c>
      <c r="L864" s="45">
        <f t="shared" si="220"/>
        <v>0.74976841861598498</v>
      </c>
      <c r="M864" s="32">
        <f>[1]!thsiFinD("ths_int_chg_ratio_index",M$1,$A$4,$A864,101)/100</f>
        <v>3.6706954990677998E-2</v>
      </c>
      <c r="N864" s="32">
        <f>[1]!thsiFinD("ths_int_chg_ratio_index",N$1,$A$4,$A864,101)/100</f>
        <v>-4.2263415981441996E-2</v>
      </c>
      <c r="O864" s="33">
        <f t="shared" si="213"/>
        <v>1.4680270796603756</v>
      </c>
      <c r="P864" s="33">
        <f t="shared" si="214"/>
        <v>1.1862857407047662</v>
      </c>
      <c r="Q864" s="33">
        <f t="shared" si="215"/>
        <v>1.749768418615985</v>
      </c>
      <c r="R864" s="33">
        <f t="shared" si="216"/>
        <v>1.036706954990678</v>
      </c>
      <c r="S864" s="33">
        <f t="shared" si="217"/>
        <v>0.95773658401855799</v>
      </c>
      <c r="T864" s="32">
        <f t="shared" si="225"/>
        <v>1.2300726498861714E-3</v>
      </c>
      <c r="U864" s="32">
        <f t="shared" si="226"/>
        <v>-3.0146929629226715E-3</v>
      </c>
      <c r="V864" s="32">
        <f t="shared" si="227"/>
        <v>4.1285037981348971E-3</v>
      </c>
      <c r="W864" s="32">
        <f t="shared" si="228"/>
        <v>-8.1857453363377575E-3</v>
      </c>
      <c r="X864" s="32">
        <f t="shared" si="228"/>
        <v>-3.6141957893213172E-3</v>
      </c>
      <c r="Y864" s="34">
        <f>MAX(O$4:O864)</f>
        <v>1.9141735637114377</v>
      </c>
      <c r="Z864" s="34">
        <f>MAX(P$4:P864)</f>
        <v>1.8284662292802096</v>
      </c>
      <c r="AA864" s="34">
        <f>MAX(Q$4:Q864)</f>
        <v>2.0782292813837224</v>
      </c>
      <c r="AB864" s="34">
        <f>MAX(R$4:R864)</f>
        <v>1.9075656212819299</v>
      </c>
      <c r="AC864" s="34">
        <f>MAX(S$4:S864)</f>
        <v>1.35899867745307</v>
      </c>
      <c r="AD864" s="35">
        <f t="shared" si="221"/>
        <v>-0.23307525112091598</v>
      </c>
      <c r="AE864" s="35">
        <f t="shared" si="222"/>
        <v>-0.35121266025692088</v>
      </c>
      <c r="AF864" s="35">
        <f t="shared" si="223"/>
        <v>-0.15804842406466446</v>
      </c>
      <c r="AG864" s="35">
        <f t="shared" si="224"/>
        <v>-0.45652881168303605</v>
      </c>
      <c r="AH864" s="35">
        <f t="shared" si="224"/>
        <v>-0.29526304925220848</v>
      </c>
    </row>
    <row r="865" spans="1:34">
      <c r="A865" s="28">
        <v>45132</v>
      </c>
      <c r="B865" s="12">
        <f>[1]!thsiFinD("ths_int_chg_ratio_index",B$1,$A$4,$A865,101)</f>
        <v>3.1644560262381001</v>
      </c>
      <c r="C865" s="12">
        <f>[1]!thsiFinD("ths_int_chg_ratio_index",C$1,$A$4,$A865,101)</f>
        <v>48.097574133818</v>
      </c>
      <c r="D865" s="12">
        <f>[1]!thsiFinD("ths_int_chg_ratio_index",D$1,$A$4,$A865,101)</f>
        <v>-5.4257262312506001</v>
      </c>
      <c r="E865" s="12">
        <f>[1]!thsiFinD("ths_int_chg_ratio_index",E$1,$A$4,$A865,101)</f>
        <v>36.946356450846999</v>
      </c>
      <c r="F865" s="12">
        <f>[1]!thsiFinD("ths_adjustment_nvg_ratio_fund",F$1,$A$4,$A865,101)</f>
        <v>68.876611418048</v>
      </c>
      <c r="G865" s="12">
        <f>[1]!thsiFinD("ths_adjustment_nvg_ratio_fund",G$1,$A$4,$A865,101)</f>
        <v>40.805902383655003</v>
      </c>
      <c r="H865" s="12">
        <f>[1]!thsiFinD("ths_adjustment_nvg_ratio_fund",H$1,$A$4,$A865,101)</f>
        <v>29.615384615385</v>
      </c>
      <c r="I865" s="12">
        <f>[1]!thsiFinD("ths_adjustment_nvg_ratio_fund",I$1,$A$4,$A865,101)</f>
        <v>170.01953125</v>
      </c>
      <c r="J865" s="32">
        <f t="shared" si="218"/>
        <v>0.49012511255842572</v>
      </c>
      <c r="K865" s="45">
        <f t="shared" si="219"/>
        <v>0.20695665094913124</v>
      </c>
      <c r="L865" s="45">
        <f t="shared" si="220"/>
        <v>0.77329357416772015</v>
      </c>
      <c r="M865" s="32">
        <f>[1]!thsiFinD("ths_int_chg_ratio_index",M$1,$A$4,$A865,101)/100</f>
        <v>5.0765145760437995E-2</v>
      </c>
      <c r="N865" s="32">
        <f>[1]!thsiFinD("ths_int_chg_ratio_index",N$1,$A$4,$A865,101)/100</f>
        <v>-1.7629444888431E-2</v>
      </c>
      <c r="O865" s="33">
        <f t="shared" si="213"/>
        <v>1.4901251125584256</v>
      </c>
      <c r="P865" s="33">
        <f t="shared" si="214"/>
        <v>1.2069566509491312</v>
      </c>
      <c r="Q865" s="33">
        <f t="shared" si="215"/>
        <v>1.7732935741677203</v>
      </c>
      <c r="R865" s="33">
        <f t="shared" si="216"/>
        <v>1.0507651457604379</v>
      </c>
      <c r="S865" s="33">
        <f t="shared" si="217"/>
        <v>0.98237055511156901</v>
      </c>
      <c r="T865" s="32">
        <f t="shared" si="225"/>
        <v>1.5052878250149337E-2</v>
      </c>
      <c r="U865" s="32">
        <f t="shared" si="226"/>
        <v>1.742489986610174E-2</v>
      </c>
      <c r="V865" s="32">
        <f t="shared" si="227"/>
        <v>1.3444725199888374E-2</v>
      </c>
      <c r="W865" s="32">
        <f t="shared" si="228"/>
        <v>1.3560428722971585E-2</v>
      </c>
      <c r="X865" s="32">
        <f t="shared" si="228"/>
        <v>2.5721029669399931E-2</v>
      </c>
      <c r="Y865" s="34">
        <f>MAX(O$4:O865)</f>
        <v>1.9141735637114377</v>
      </c>
      <c r="Z865" s="34">
        <f>MAX(P$4:P865)</f>
        <v>1.8284662292802096</v>
      </c>
      <c r="AA865" s="34">
        <f>MAX(Q$4:Q865)</f>
        <v>2.0782292813837224</v>
      </c>
      <c r="AB865" s="34">
        <f>MAX(R$4:R865)</f>
        <v>1.9075656212819299</v>
      </c>
      <c r="AC865" s="34">
        <f>MAX(S$4:S865)</f>
        <v>1.35899867745307</v>
      </c>
      <c r="AD865" s="35">
        <f t="shared" si="221"/>
        <v>-0.22153082624901277</v>
      </c>
      <c r="AE865" s="35">
        <f t="shared" si="222"/>
        <v>-0.33990760582750312</v>
      </c>
      <c r="AF865" s="35">
        <f t="shared" si="223"/>
        <v>-0.14672861649460089</v>
      </c>
      <c r="AG865" s="35">
        <f t="shared" si="224"/>
        <v>-0.44915910937087522</v>
      </c>
      <c r="AH865" s="35">
        <f t="shared" si="224"/>
        <v>-0.27713648923290213</v>
      </c>
    </row>
    <row r="866" spans="1:34">
      <c r="A866" s="28">
        <v>45133</v>
      </c>
      <c r="B866" s="12">
        <f>[1]!thsiFinD("ths_int_chg_ratio_index",B$1,$A$4,$A866,101)</f>
        <v>0.64248442501014003</v>
      </c>
      <c r="C866" s="12">
        <f>[1]!thsiFinD("ths_int_chg_ratio_index",C$1,$A$4,$A866,101)</f>
        <v>48.600087381001998</v>
      </c>
      <c r="D866" s="12">
        <f>[1]!thsiFinD("ths_int_chg_ratio_index",D$1,$A$4,$A866,101)</f>
        <v>-5.7002516564786001</v>
      </c>
      <c r="E866" s="12">
        <f>[1]!thsiFinD("ths_int_chg_ratio_index",E$1,$A$4,$A866,101)</f>
        <v>36.860620295456997</v>
      </c>
      <c r="F866" s="12">
        <f>[1]!thsiFinD("ths_adjustment_nvg_ratio_fund",F$1,$A$4,$A866,101)</f>
        <v>65.623081645181003</v>
      </c>
      <c r="G866" s="12">
        <f>[1]!thsiFinD("ths_adjustment_nvg_ratio_fund",G$1,$A$4,$A866,101)</f>
        <v>37.741203178207002</v>
      </c>
      <c r="H866" s="12">
        <f>[1]!thsiFinD("ths_adjustment_nvg_ratio_fund",H$1,$A$4,$A866,101)</f>
        <v>24.923076923077002</v>
      </c>
      <c r="I866" s="12">
        <f>[1]!thsiFinD("ths_adjustment_nvg_ratio_fund",I$1,$A$4,$A866,101)</f>
        <v>164.990234375</v>
      </c>
      <c r="J866" s="32">
        <f t="shared" si="218"/>
        <v>0.46710067070806938</v>
      </c>
      <c r="K866" s="45">
        <f t="shared" si="219"/>
        <v>0.20100735111247633</v>
      </c>
      <c r="L866" s="45">
        <f t="shared" si="220"/>
        <v>0.73319399030366239</v>
      </c>
      <c r="M866" s="32">
        <f>[1]!thsiFinD("ths_int_chg_ratio_index",M$1,$A$4,$A866,101)/100</f>
        <v>5.1210458344454007E-2</v>
      </c>
      <c r="N866" s="32">
        <f>[1]!thsiFinD("ths_int_chg_ratio_index",N$1,$A$4,$A866,101)/100</f>
        <v>-1.9775051172314997E-2</v>
      </c>
      <c r="O866" s="33">
        <f t="shared" si="213"/>
        <v>1.4671006707080694</v>
      </c>
      <c r="P866" s="33">
        <f t="shared" si="214"/>
        <v>1.2010073511124764</v>
      </c>
      <c r="Q866" s="33">
        <f t="shared" si="215"/>
        <v>1.7331939903036624</v>
      </c>
      <c r="R866" s="33">
        <f t="shared" si="216"/>
        <v>1.0512104583444539</v>
      </c>
      <c r="S866" s="33">
        <f t="shared" si="217"/>
        <v>0.98022494882768496</v>
      </c>
      <c r="T866" s="32">
        <f t="shared" si="225"/>
        <v>-1.5451348115880781E-2</v>
      </c>
      <c r="U866" s="32">
        <f t="shared" si="226"/>
        <v>-4.9291744090198542E-3</v>
      </c>
      <c r="V866" s="32">
        <f t="shared" si="227"/>
        <v>-2.2613054289602474E-2</v>
      </c>
      <c r="W866" s="32">
        <f t="shared" si="228"/>
        <v>4.2379839663775343E-4</v>
      </c>
      <c r="X866" s="32">
        <f t="shared" si="228"/>
        <v>-2.1841109474625142E-3</v>
      </c>
      <c r="Y866" s="34">
        <f>MAX(O$4:O866)</f>
        <v>1.9141735637114377</v>
      </c>
      <c r="Z866" s="34">
        <f>MAX(P$4:P866)</f>
        <v>1.8284662292802096</v>
      </c>
      <c r="AA866" s="34">
        <f>MAX(Q$4:Q866)</f>
        <v>2.0782292813837224</v>
      </c>
      <c r="AB866" s="34">
        <f>MAX(R$4:R866)</f>
        <v>1.9075656212819299</v>
      </c>
      <c r="AC866" s="34">
        <f>MAX(S$4:S866)</f>
        <v>1.35899867745307</v>
      </c>
      <c r="AD866" s="35">
        <f t="shared" si="221"/>
        <v>-0.23355922445012134</v>
      </c>
      <c r="AE866" s="35">
        <f t="shared" si="222"/>
        <v>-0.34316131636444691</v>
      </c>
      <c r="AF866" s="35">
        <f t="shared" si="223"/>
        <v>-0.16602368861357264</v>
      </c>
      <c r="AG866" s="35">
        <f t="shared" si="224"/>
        <v>-0.44892566388462418</v>
      </c>
      <c r="AH866" s="35">
        <f t="shared" si="224"/>
        <v>-0.27871530334028982</v>
      </c>
    </row>
    <row r="867" spans="1:34">
      <c r="A867" s="28">
        <v>45134</v>
      </c>
      <c r="B867" s="12">
        <f>[1]!thsiFinD("ths_int_chg_ratio_index",B$1,$A$4,$A867,101)</f>
        <v>-0.60398669202802002</v>
      </c>
      <c r="C867" s="12">
        <f>[1]!thsiFinD("ths_int_chg_ratio_index",C$1,$A$4,$A867,101)</f>
        <v>45.956726415092</v>
      </c>
      <c r="D867" s="12">
        <f>[1]!thsiFinD("ths_int_chg_ratio_index",D$1,$A$4,$A867,101)</f>
        <v>-6.6123617443710998</v>
      </c>
      <c r="E867" s="12">
        <f>[1]!thsiFinD("ths_int_chg_ratio_index",E$1,$A$4,$A867,101)</f>
        <v>36.459171595785001</v>
      </c>
      <c r="F867" s="12">
        <f>[1]!thsiFinD("ths_adjustment_nvg_ratio_fund",F$1,$A$4,$A867,101)</f>
        <v>63.720073664825001</v>
      </c>
      <c r="G867" s="12">
        <f>[1]!thsiFinD("ths_adjustment_nvg_ratio_fund",G$1,$A$4,$A867,101)</f>
        <v>36.208853575482003</v>
      </c>
      <c r="H867" s="12">
        <f>[1]!thsiFinD("ths_adjustment_nvg_ratio_fund",H$1,$A$4,$A867,101)</f>
        <v>22.923076923077002</v>
      </c>
      <c r="I867" s="12">
        <f>[1]!thsiFinD("ths_adjustment_nvg_ratio_fund",I$1,$A$4,$A867,101)</f>
        <v>162.890625</v>
      </c>
      <c r="J867" s="32">
        <f t="shared" si="218"/>
        <v>0.45117772342232737</v>
      </c>
      <c r="K867" s="45">
        <f t="shared" si="219"/>
        <v>0.18799887393619472</v>
      </c>
      <c r="L867" s="45">
        <f t="shared" si="220"/>
        <v>0.71435657290846</v>
      </c>
      <c r="M867" s="32">
        <f>[1]!thsiFinD("ths_int_chg_ratio_index",M$1,$A$4,$A867,101)/100</f>
        <v>4.4219392947538995E-2</v>
      </c>
      <c r="N867" s="32">
        <f>[1]!thsiFinD("ths_int_chg_ratio_index",N$1,$A$4,$A867,101)/100</f>
        <v>-2.2360907610413001E-2</v>
      </c>
      <c r="O867" s="33">
        <f t="shared" si="213"/>
        <v>1.4511777234223273</v>
      </c>
      <c r="P867" s="33">
        <f t="shared" si="214"/>
        <v>1.1879988739361946</v>
      </c>
      <c r="Q867" s="33">
        <f t="shared" si="215"/>
        <v>1.71435657290846</v>
      </c>
      <c r="R867" s="33">
        <f t="shared" si="216"/>
        <v>1.044219392947539</v>
      </c>
      <c r="S867" s="33">
        <f t="shared" si="217"/>
        <v>0.97763909238958702</v>
      </c>
      <c r="T867" s="32">
        <f t="shared" si="225"/>
        <v>-1.0853343334685461E-2</v>
      </c>
      <c r="U867" s="32">
        <f t="shared" si="226"/>
        <v>-1.0831305207442909E-2</v>
      </c>
      <c r="V867" s="32">
        <f t="shared" si="227"/>
        <v>-1.0868614535123111E-2</v>
      </c>
      <c r="W867" s="32">
        <f t="shared" si="228"/>
        <v>-6.6504907189803841E-3</v>
      </c>
      <c r="X867" s="32">
        <f t="shared" si="228"/>
        <v>-2.6380234875581499E-3</v>
      </c>
      <c r="Y867" s="34">
        <f>MAX(O$4:O867)</f>
        <v>1.9141735637114377</v>
      </c>
      <c r="Z867" s="34">
        <f>MAX(P$4:P867)</f>
        <v>1.8284662292802096</v>
      </c>
      <c r="AA867" s="34">
        <f>MAX(Q$4:Q867)</f>
        <v>2.0782292813837224</v>
      </c>
      <c r="AB867" s="34">
        <f>MAX(R$4:R867)</f>
        <v>1.9075656212819299</v>
      </c>
      <c r="AC867" s="34">
        <f>MAX(S$4:S867)</f>
        <v>1.35899867745307</v>
      </c>
      <c r="AD867" s="35">
        <f t="shared" si="221"/>
        <v>-0.24187766933286681</v>
      </c>
      <c r="AE867" s="35">
        <f t="shared" si="222"/>
        <v>-0.35027573661895861</v>
      </c>
      <c r="AF867" s="35">
        <f t="shared" si="223"/>
        <v>-0.17508785567345553</v>
      </c>
      <c r="AG867" s="35">
        <f t="shared" si="224"/>
        <v>-0.4525905786424278</v>
      </c>
      <c r="AH867" s="35">
        <f t="shared" si="224"/>
        <v>-0.2806180693112944</v>
      </c>
    </row>
    <row r="868" spans="1:34">
      <c r="A868" s="28">
        <v>45135</v>
      </c>
      <c r="B868" s="12">
        <f>[1]!thsiFinD("ths_int_chg_ratio_index",B$1,$A$4,$A868,101)</f>
        <v>-0.71251688322392004</v>
      </c>
      <c r="C868" s="12">
        <f>[1]!thsiFinD("ths_int_chg_ratio_index",C$1,$A$4,$A868,101)</f>
        <v>46.756642592593003</v>
      </c>
      <c r="D868" s="12">
        <f>[1]!thsiFinD("ths_int_chg_ratio_index",D$1,$A$4,$A868,101)</f>
        <v>-5.5974786888288</v>
      </c>
      <c r="E868" s="12">
        <f>[1]!thsiFinD("ths_int_chg_ratio_index",E$1,$A$4,$A868,101)</f>
        <v>38.788275348177997</v>
      </c>
      <c r="F868" s="12">
        <f>[1]!thsiFinD("ths_adjustment_nvg_ratio_fund",F$1,$A$4,$A868,101)</f>
        <v>65.377532228361005</v>
      </c>
      <c r="G868" s="12">
        <f>[1]!thsiFinD("ths_adjustment_nvg_ratio_fund",G$1,$A$4,$A868,101)</f>
        <v>35.981838819522999</v>
      </c>
      <c r="H868" s="12">
        <f>[1]!thsiFinD("ths_adjustment_nvg_ratio_fund",H$1,$A$4,$A868,101)</f>
        <v>20.923076923077002</v>
      </c>
      <c r="I868" s="12">
        <f>[1]!thsiFinD("ths_adjustment_nvg_ratio_fund",I$1,$A$4,$A868,101)</f>
        <v>163.876953125</v>
      </c>
      <c r="J868" s="32">
        <f t="shared" si="218"/>
        <v>0.45674290433084913</v>
      </c>
      <c r="K868" s="45">
        <f t="shared" si="219"/>
        <v>0.19808730592179571</v>
      </c>
      <c r="L868" s="45">
        <f t="shared" si="220"/>
        <v>0.71539850273990258</v>
      </c>
      <c r="M868" s="32">
        <f>[1]!thsiFinD("ths_int_chg_ratio_index",M$1,$A$4,$A868,101)/100</f>
        <v>5.2229055888439999E-2</v>
      </c>
      <c r="N868" s="32">
        <f>[1]!thsiFinD("ths_int_chg_ratio_index",N$1,$A$4,$A868,101)/100</f>
        <v>-2.1039880767867E-3</v>
      </c>
      <c r="O868" s="33">
        <f t="shared" si="213"/>
        <v>1.4567429043308491</v>
      </c>
      <c r="P868" s="33">
        <f t="shared" si="214"/>
        <v>1.1980873059217958</v>
      </c>
      <c r="Q868" s="33">
        <f t="shared" si="215"/>
        <v>1.7153985027399026</v>
      </c>
      <c r="R868" s="33">
        <f t="shared" si="216"/>
        <v>1.05222905588844</v>
      </c>
      <c r="S868" s="33">
        <f t="shared" si="217"/>
        <v>0.99789601192321331</v>
      </c>
      <c r="T868" s="32">
        <f t="shared" si="225"/>
        <v>3.8349409715285887E-3</v>
      </c>
      <c r="U868" s="32">
        <f t="shared" si="226"/>
        <v>8.4919541650534391E-3</v>
      </c>
      <c r="V868" s="32">
        <f t="shared" si="227"/>
        <v>6.0776728010258907E-4</v>
      </c>
      <c r="W868" s="32">
        <f t="shared" si="228"/>
        <v>7.6704790152306579E-3</v>
      </c>
      <c r="X868" s="32">
        <f t="shared" si="228"/>
        <v>2.0720242972397385E-2</v>
      </c>
      <c r="Y868" s="34">
        <f>MAX(O$4:O868)</f>
        <v>1.9141735637114377</v>
      </c>
      <c r="Z868" s="34">
        <f>MAX(P$4:P868)</f>
        <v>1.8284662292802096</v>
      </c>
      <c r="AA868" s="34">
        <f>MAX(Q$4:Q868)</f>
        <v>2.0782292813837224</v>
      </c>
      <c r="AB868" s="34">
        <f>MAX(R$4:R868)</f>
        <v>1.9075656212819299</v>
      </c>
      <c r="AC868" s="34">
        <f>MAX(S$4:S868)</f>
        <v>1.35899867745307</v>
      </c>
      <c r="AD868" s="35">
        <f t="shared" si="221"/>
        <v>-0.23897031494556076</v>
      </c>
      <c r="AE868" s="35">
        <f t="shared" si="222"/>
        <v>-0.34475830795440365</v>
      </c>
      <c r="AF868" s="35">
        <f t="shared" si="223"/>
        <v>-0.17458650106317464</v>
      </c>
      <c r="AG868" s="35">
        <f t="shared" si="224"/>
        <v>-0.44839168616316494</v>
      </c>
      <c r="AH868" s="35">
        <f t="shared" si="224"/>
        <v>-0.26571230091747211</v>
      </c>
    </row>
    <row r="869" spans="1:34">
      <c r="A869" s="28">
        <v>45138</v>
      </c>
      <c r="B869" s="12">
        <f>[1]!thsiFinD("ths_int_chg_ratio_index",B$1,$A$4,$A869,101)</f>
        <v>-0.60429468713898005</v>
      </c>
      <c r="C869" s="12">
        <f>[1]!thsiFinD("ths_int_chg_ratio_index",C$1,$A$4,$A869,101)</f>
        <v>48.471937365087001</v>
      </c>
      <c r="D869" s="12">
        <f>[1]!thsiFinD("ths_int_chg_ratio_index",D$1,$A$4,$A869,101)</f>
        <v>-4.9748098356868002</v>
      </c>
      <c r="E869" s="12">
        <f>[1]!thsiFinD("ths_int_chg_ratio_index",E$1,$A$4,$A869,101)</f>
        <v>40.105355481396003</v>
      </c>
      <c r="F869" s="12">
        <f>[1]!thsiFinD("ths_adjustment_nvg_ratio_fund",F$1,$A$4,$A869,101)</f>
        <v>65.807243707796005</v>
      </c>
      <c r="G869" s="12">
        <f>[1]!thsiFinD("ths_adjustment_nvg_ratio_fund",G$1,$A$4,$A869,101)</f>
        <v>36.435868331442002</v>
      </c>
      <c r="H869" s="12">
        <f>[1]!thsiFinD("ths_adjustment_nvg_ratio_fund",H$1,$A$4,$A869,101)</f>
        <v>22.230769230768999</v>
      </c>
      <c r="I869" s="12">
        <f>[1]!thsiFinD("ths_adjustment_nvg_ratio_fund",I$1,$A$4,$A869,101)</f>
        <v>163.701171875</v>
      </c>
      <c r="J869" s="32">
        <f t="shared" si="218"/>
        <v>0.46396655183583035</v>
      </c>
      <c r="K869" s="45">
        <f t="shared" si="219"/>
        <v>0.20749547080914305</v>
      </c>
      <c r="L869" s="45">
        <f t="shared" si="220"/>
        <v>0.72043763286251761</v>
      </c>
      <c r="M869" s="32">
        <f>[1]!thsiFinD("ths_int_chg_ratio_index",M$1,$A$4,$A869,101)/100</f>
        <v>5.9818824746279003E-2</v>
      </c>
      <c r="N869" s="32">
        <f>[1]!thsiFinD("ths_int_chg_ratio_index",N$1,$A$4,$A869,101)/100</f>
        <v>3.8733722173754999E-3</v>
      </c>
      <c r="O869" s="33">
        <f t="shared" si="213"/>
        <v>1.4639665518358305</v>
      </c>
      <c r="P869" s="33">
        <f t="shared" si="214"/>
        <v>1.207495470809143</v>
      </c>
      <c r="Q869" s="33">
        <f t="shared" si="215"/>
        <v>1.7204376328625175</v>
      </c>
      <c r="R869" s="33">
        <f t="shared" si="216"/>
        <v>1.059818824746279</v>
      </c>
      <c r="S869" s="33">
        <f t="shared" si="217"/>
        <v>1.0038733722173756</v>
      </c>
      <c r="T869" s="32">
        <f t="shared" si="225"/>
        <v>4.9587662198358196E-3</v>
      </c>
      <c r="U869" s="32">
        <f t="shared" si="226"/>
        <v>7.8526538432093229E-3</v>
      </c>
      <c r="V869" s="32">
        <f t="shared" si="227"/>
        <v>2.9375857065085942E-3</v>
      </c>
      <c r="W869" s="32">
        <f t="shared" si="228"/>
        <v>7.2130386586128914E-3</v>
      </c>
      <c r="X869" s="32">
        <f t="shared" si="228"/>
        <v>5.989963105115903E-3</v>
      </c>
      <c r="Y869" s="34">
        <f>MAX(O$4:O869)</f>
        <v>1.9141735637114377</v>
      </c>
      <c r="Z869" s="34">
        <f>MAX(P$4:P869)</f>
        <v>1.8284662292802096</v>
      </c>
      <c r="AA869" s="34">
        <f>MAX(Q$4:Q869)</f>
        <v>2.0782292813837224</v>
      </c>
      <c r="AB869" s="34">
        <f>MAX(R$4:R869)</f>
        <v>1.9075656212819299</v>
      </c>
      <c r="AC869" s="34">
        <f>MAX(S$4:S869)</f>
        <v>1.35899867745307</v>
      </c>
      <c r="AD869" s="35">
        <f t="shared" si="221"/>
        <v>-0.23519654665102041</v>
      </c>
      <c r="AE869" s="35">
        <f t="shared" si="222"/>
        <v>-0.33961292176313085</v>
      </c>
      <c r="AF869" s="35">
        <f t="shared" si="223"/>
        <v>-0.17216177816673861</v>
      </c>
      <c r="AG869" s="35">
        <f t="shared" si="224"/>
        <v>-0.44441291407104766</v>
      </c>
      <c r="AH869" s="35">
        <f t="shared" si="224"/>
        <v>-0.26131394469142732</v>
      </c>
    </row>
    <row r="870" spans="1:34">
      <c r="A870" s="28">
        <v>45139</v>
      </c>
      <c r="B870" s="12">
        <f>[1]!thsiFinD("ths_int_chg_ratio_index",B$1,$A$4,$A870,101)</f>
        <v>1.3239501022089</v>
      </c>
      <c r="C870" s="12">
        <f>[1]!thsiFinD("ths_int_chg_ratio_index",C$1,$A$4,$A870,101)</f>
        <v>48.084016679271997</v>
      </c>
      <c r="D870" s="12">
        <f>[1]!thsiFinD("ths_int_chg_ratio_index",D$1,$A$4,$A870,101)</f>
        <v>-4.9072817197290997</v>
      </c>
      <c r="E870" s="12">
        <f>[1]!thsiFinD("ths_int_chg_ratio_index",E$1,$A$4,$A870,101)</f>
        <v>39.188409934230997</v>
      </c>
      <c r="F870" s="12">
        <f>[1]!thsiFinD("ths_adjustment_nvg_ratio_fund",F$1,$A$4,$A870,101)</f>
        <v>66.482504604051996</v>
      </c>
      <c r="G870" s="12">
        <f>[1]!thsiFinD("ths_adjustment_nvg_ratio_fund",G$1,$A$4,$A870,101)</f>
        <v>37.230419977299</v>
      </c>
      <c r="H870" s="12">
        <f>[1]!thsiFinD("ths_adjustment_nvg_ratio_fund",H$1,$A$4,$A870,101)</f>
        <v>22</v>
      </c>
      <c r="I870" s="12">
        <f>[1]!thsiFinD("ths_adjustment_nvg_ratio_fund",I$1,$A$4,$A870,101)</f>
        <v>167.607421875</v>
      </c>
      <c r="J870" s="32">
        <f t="shared" si="218"/>
        <v>0.47126180181541727</v>
      </c>
      <c r="K870" s="45">
        <f t="shared" si="219"/>
        <v>0.20922273748995701</v>
      </c>
      <c r="L870" s="45">
        <f t="shared" si="220"/>
        <v>0.73330086614087753</v>
      </c>
      <c r="M870" s="32">
        <f>[1]!thsiFinD("ths_int_chg_ratio_index",M$1,$A$4,$A870,101)/100</f>
        <v>5.7749465478253999E-2</v>
      </c>
      <c r="N870" s="32">
        <f>[1]!thsiFinD("ths_int_chg_ratio_index",N$1,$A$4,$A870,101)/100</f>
        <v>1.2438938178814E-3</v>
      </c>
      <c r="O870" s="33">
        <f t="shared" si="213"/>
        <v>1.4712618018154173</v>
      </c>
      <c r="P870" s="33">
        <f t="shared" si="214"/>
        <v>1.2092227374899571</v>
      </c>
      <c r="Q870" s="33">
        <f t="shared" si="215"/>
        <v>1.7333008661408775</v>
      </c>
      <c r="R870" s="33">
        <f t="shared" si="216"/>
        <v>1.057749465478254</v>
      </c>
      <c r="S870" s="33">
        <f t="shared" si="217"/>
        <v>1.0012438938178814</v>
      </c>
      <c r="T870" s="32">
        <f t="shared" si="225"/>
        <v>4.9832081002387785E-3</v>
      </c>
      <c r="U870" s="32">
        <f t="shared" si="226"/>
        <v>1.4304539624125923E-3</v>
      </c>
      <c r="V870" s="32">
        <f t="shared" si="227"/>
        <v>7.4767216391087299E-3</v>
      </c>
      <c r="W870" s="32">
        <f t="shared" si="228"/>
        <v>-1.9525594561130566E-3</v>
      </c>
      <c r="X870" s="32">
        <f t="shared" si="228"/>
        <v>-2.6193327487969986E-3</v>
      </c>
      <c r="Y870" s="34">
        <f>MAX(O$4:O870)</f>
        <v>1.9141735637114377</v>
      </c>
      <c r="Z870" s="34">
        <f>MAX(P$4:P870)</f>
        <v>1.8284662292802096</v>
      </c>
      <c r="AA870" s="34">
        <f>MAX(Q$4:Q870)</f>
        <v>2.0782292813837224</v>
      </c>
      <c r="AB870" s="34">
        <f>MAX(R$4:R870)</f>
        <v>1.9075656212819299</v>
      </c>
      <c r="AC870" s="34">
        <f>MAX(S$4:S870)</f>
        <v>1.35899867745307</v>
      </c>
      <c r="AD870" s="35">
        <f t="shared" si="221"/>
        <v>-0.23138537188720121</v>
      </c>
      <c r="AE870" s="35">
        <f t="shared" si="222"/>
        <v>-0.33866826845034081</v>
      </c>
      <c r="AF870" s="35">
        <f t="shared" si="223"/>
        <v>-0.1659722622198766</v>
      </c>
      <c r="AG870" s="35">
        <f t="shared" si="224"/>
        <v>-0.4454977308893725</v>
      </c>
      <c r="AH870" s="35">
        <f t="shared" si="224"/>
        <v>-0.26324880926717675</v>
      </c>
    </row>
    <row r="871" spans="1:34">
      <c r="A871" s="28">
        <v>45140</v>
      </c>
      <c r="B871" s="12">
        <f>[1]!thsiFinD("ths_int_chg_ratio_index",B$1,$A$4,$A871,101)</f>
        <v>1.2420581763353999</v>
      </c>
      <c r="C871" s="12">
        <f>[1]!thsiFinD("ths_int_chg_ratio_index",C$1,$A$4,$A871,101)</f>
        <v>49.015733632481997</v>
      </c>
      <c r="D871" s="12">
        <f>[1]!thsiFinD("ths_int_chg_ratio_index",D$1,$A$4,$A871,101)</f>
        <v>-5.0292559727470998</v>
      </c>
      <c r="E871" s="12">
        <f>[1]!thsiFinD("ths_int_chg_ratio_index",E$1,$A$4,$A871,101)</f>
        <v>39.080847782836997</v>
      </c>
      <c r="F871" s="12">
        <f>[1]!thsiFinD("ths_adjustment_nvg_ratio_fund",F$1,$A$4,$A871,101)</f>
        <v>66.482504604051996</v>
      </c>
      <c r="G871" s="12">
        <f>[1]!thsiFinD("ths_adjustment_nvg_ratio_fund",G$1,$A$4,$A871,101)</f>
        <v>37.514188422247003</v>
      </c>
      <c r="H871" s="12">
        <f>[1]!thsiFinD("ths_adjustment_nvg_ratio_fund",H$1,$A$4,$A871,101)</f>
        <v>21.769230769231001</v>
      </c>
      <c r="I871" s="12">
        <f>[1]!thsiFinD("ths_adjustment_nvg_ratio_fund",I$1,$A$4,$A871,101)</f>
        <v>167.75390625</v>
      </c>
      <c r="J871" s="32">
        <f t="shared" si="218"/>
        <v>0.47228651708054659</v>
      </c>
      <c r="K871" s="45">
        <f t="shared" si="219"/>
        <v>0.21077345904726821</v>
      </c>
      <c r="L871" s="45">
        <f t="shared" si="220"/>
        <v>0.73379957511382499</v>
      </c>
      <c r="M871" s="32">
        <f>[1]!thsiFinD("ths_int_chg_ratio_index",M$1,$A$4,$A871,101)/100</f>
        <v>5.5758610272789E-2</v>
      </c>
      <c r="N871" s="32">
        <f>[1]!thsiFinD("ths_int_chg_ratio_index",N$1,$A$4,$A871,101)/100</f>
        <v>-4.8798556983674999E-3</v>
      </c>
      <c r="O871" s="33">
        <f t="shared" si="213"/>
        <v>1.4722865170805466</v>
      </c>
      <c r="P871" s="33">
        <f t="shared" si="214"/>
        <v>1.2107734590472683</v>
      </c>
      <c r="Q871" s="33">
        <f t="shared" si="215"/>
        <v>1.7337995751138249</v>
      </c>
      <c r="R871" s="33">
        <f t="shared" si="216"/>
        <v>1.0557586102727889</v>
      </c>
      <c r="S871" s="33">
        <f t="shared" si="217"/>
        <v>0.99512014430163254</v>
      </c>
      <c r="T871" s="32">
        <f t="shared" si="225"/>
        <v>6.9648737149630158E-4</v>
      </c>
      <c r="U871" s="32">
        <f t="shared" si="226"/>
        <v>1.2824118412875229E-3</v>
      </c>
      <c r="V871" s="32">
        <f t="shared" si="227"/>
        <v>2.877221045054501E-4</v>
      </c>
      <c r="W871" s="32">
        <f t="shared" si="228"/>
        <v>-1.8821613911805812E-3</v>
      </c>
      <c r="X871" s="32">
        <f t="shared" si="228"/>
        <v>-6.1161416854170758E-3</v>
      </c>
      <c r="Y871" s="34">
        <f>MAX(O$4:O871)</f>
        <v>1.9141735637114377</v>
      </c>
      <c r="Z871" s="34">
        <f>MAX(P$4:P871)</f>
        <v>1.8284662292802096</v>
      </c>
      <c r="AA871" s="34">
        <f>MAX(Q$4:Q871)</f>
        <v>2.0782292813837224</v>
      </c>
      <c r="AB871" s="34">
        <f>MAX(R$4:R871)</f>
        <v>1.9075656212819299</v>
      </c>
      <c r="AC871" s="34">
        <f>MAX(S$4:S871)</f>
        <v>1.35899867745307</v>
      </c>
      <c r="AD871" s="35">
        <f t="shared" si="221"/>
        <v>-0.23085004150517341</v>
      </c>
      <c r="AE871" s="35">
        <f t="shared" si="222"/>
        <v>-0.33782016880678245</v>
      </c>
      <c r="AF871" s="35">
        <f t="shared" si="223"/>
        <v>-0.16573229400394651</v>
      </c>
      <c r="AG871" s="35">
        <f t="shared" si="224"/>
        <v>-0.44654139365161449</v>
      </c>
      <c r="AH871" s="35">
        <f t="shared" si="224"/>
        <v>-0.26775488393659841</v>
      </c>
    </row>
    <row r="872" spans="1:34">
      <c r="A872" s="28">
        <v>45141</v>
      </c>
      <c r="B872" s="12">
        <f>[1]!thsiFinD("ths_int_chg_ratio_index",B$1,$A$4,$A872,101)</f>
        <v>0.36680396238691998</v>
      </c>
      <c r="C872" s="12">
        <f>[1]!thsiFinD("ths_int_chg_ratio_index",C$1,$A$4,$A872,101)</f>
        <v>48.803813835851997</v>
      </c>
      <c r="D872" s="12">
        <f>[1]!thsiFinD("ths_int_chg_ratio_index",D$1,$A$4,$A872,101)</f>
        <v>-4.8396163116390003</v>
      </c>
      <c r="E872" s="12">
        <f>[1]!thsiFinD("ths_int_chg_ratio_index",E$1,$A$4,$A872,101)</f>
        <v>40.809141390689</v>
      </c>
      <c r="F872" s="12">
        <f>[1]!thsiFinD("ths_adjustment_nvg_ratio_fund",F$1,$A$4,$A872,101)</f>
        <v>66.482504604051996</v>
      </c>
      <c r="G872" s="12">
        <f>[1]!thsiFinD("ths_adjustment_nvg_ratio_fund",G$1,$A$4,$A872,101)</f>
        <v>36.833144154369997</v>
      </c>
      <c r="H872" s="12">
        <f>[1]!thsiFinD("ths_adjustment_nvg_ratio_fund",H$1,$A$4,$A872,101)</f>
        <v>20.538461538461998</v>
      </c>
      <c r="I872" s="12">
        <f>[1]!thsiFinD("ths_adjustment_nvg_ratio_fund",I$1,$A$4,$A872,101)</f>
        <v>167.34375</v>
      </c>
      <c r="J872" s="32">
        <f t="shared" si="218"/>
        <v>0.47042250396771612</v>
      </c>
      <c r="K872" s="45">
        <f t="shared" si="219"/>
        <v>0.21285035719322232</v>
      </c>
      <c r="L872" s="45">
        <f t="shared" si="220"/>
        <v>0.72799465074220993</v>
      </c>
      <c r="M872" s="32">
        <f>[1]!thsiFinD("ths_int_chg_ratio_index",M$1,$A$4,$A872,101)/100</f>
        <v>6.6208938122570005E-2</v>
      </c>
      <c r="N872" s="32">
        <f>[1]!thsiFinD("ths_int_chg_ratio_index",N$1,$A$4,$A872,101)/100</f>
        <v>2.5303040775455999E-3</v>
      </c>
      <c r="O872" s="33">
        <f t="shared" si="213"/>
        <v>1.4704225039677161</v>
      </c>
      <c r="P872" s="33">
        <f t="shared" si="214"/>
        <v>1.2128503571932223</v>
      </c>
      <c r="Q872" s="33">
        <f t="shared" si="215"/>
        <v>1.7279946507422099</v>
      </c>
      <c r="R872" s="33">
        <f t="shared" si="216"/>
        <v>1.0662089381225699</v>
      </c>
      <c r="S872" s="33">
        <f t="shared" si="217"/>
        <v>1.0025303040775455</v>
      </c>
      <c r="T872" s="32">
        <f t="shared" si="225"/>
        <v>-1.2660668227314487E-3</v>
      </c>
      <c r="U872" s="32">
        <f t="shared" si="226"/>
        <v>1.7153482597713765E-3</v>
      </c>
      <c r="V872" s="32">
        <f t="shared" si="227"/>
        <v>-3.3480942404970904E-3</v>
      </c>
      <c r="W872" s="32">
        <f t="shared" si="228"/>
        <v>9.8984064615685874E-3</v>
      </c>
      <c r="X872" s="32">
        <f t="shared" si="228"/>
        <v>7.4464976097066149E-3</v>
      </c>
      <c r="Y872" s="34">
        <f>MAX(O$4:O872)</f>
        <v>1.9141735637114377</v>
      </c>
      <c r="Z872" s="34">
        <f>MAX(P$4:P872)</f>
        <v>1.8284662292802096</v>
      </c>
      <c r="AA872" s="34">
        <f>MAX(Q$4:Q872)</f>
        <v>2.0782292813837224</v>
      </c>
      <c r="AB872" s="34">
        <f>MAX(R$4:R872)</f>
        <v>1.9075656212819299</v>
      </c>
      <c r="AC872" s="34">
        <f>MAX(S$4:S872)</f>
        <v>1.35899867745307</v>
      </c>
      <c r="AD872" s="35">
        <f t="shared" si="221"/>
        <v>-0.23182383674932894</v>
      </c>
      <c r="AE872" s="35">
        <f t="shared" si="222"/>
        <v>-0.33668429978568948</v>
      </c>
      <c r="AF872" s="35">
        <f t="shared" si="223"/>
        <v>-0.16852550090542462</v>
      </c>
      <c r="AG872" s="35">
        <f t="shared" si="224"/>
        <v>-0.44106303540632485</v>
      </c>
      <c r="AH872" s="35">
        <f t="shared" si="224"/>
        <v>-0.26230222243011292</v>
      </c>
    </row>
    <row r="873" spans="1:34">
      <c r="A873" s="28">
        <v>45142</v>
      </c>
      <c r="B873" s="12">
        <f>[1]!thsiFinD("ths_int_chg_ratio_index",B$1,$A$4,$A873,101)</f>
        <v>3.6892333304560001</v>
      </c>
      <c r="C873" s="12">
        <f>[1]!thsiFinD("ths_int_chg_ratio_index",C$1,$A$4,$A873,101)</f>
        <v>48.066382323292999</v>
      </c>
      <c r="D873" s="12">
        <f>[1]!thsiFinD("ths_int_chg_ratio_index",D$1,$A$4,$A873,101)</f>
        <v>-4.3095804215143003</v>
      </c>
      <c r="E873" s="12">
        <f>[1]!thsiFinD("ths_int_chg_ratio_index",E$1,$A$4,$A873,101)</f>
        <v>42.438069793484999</v>
      </c>
      <c r="F873" s="12">
        <f>[1]!thsiFinD("ths_adjustment_nvg_ratio_fund",F$1,$A$4,$A873,101)</f>
        <v>68.753836709637994</v>
      </c>
      <c r="G873" s="12">
        <f>[1]!thsiFinD("ths_adjustment_nvg_ratio_fund",G$1,$A$4,$A873,101)</f>
        <v>39.897843359817998</v>
      </c>
      <c r="H873" s="12">
        <f>[1]!thsiFinD("ths_adjustment_nvg_ratio_fund",H$1,$A$4,$A873,101)</f>
        <v>23.692307692307999</v>
      </c>
      <c r="I873" s="12">
        <f>[1]!thsiFinD("ths_adjustment_nvg_ratio_fund",I$1,$A$4,$A873,101)</f>
        <v>171.455078125</v>
      </c>
      <c r="J873" s="32">
        <f t="shared" si="218"/>
        <v>0.4921039636406046</v>
      </c>
      <c r="K873" s="45">
        <f t="shared" si="219"/>
        <v>0.22471026256429924</v>
      </c>
      <c r="L873" s="45">
        <f t="shared" si="220"/>
        <v>0.75949766471690994</v>
      </c>
      <c r="M873" s="32">
        <f>[1]!thsiFinD("ths_int_chg_ratio_index",M$1,$A$4,$A873,101)/100</f>
        <v>6.8256887191714993E-2</v>
      </c>
      <c r="N873" s="32">
        <f>[1]!thsiFinD("ths_int_chg_ratio_index",N$1,$A$4,$A873,101)/100</f>
        <v>6.6950498079195002E-3</v>
      </c>
      <c r="O873" s="33">
        <f t="shared" si="213"/>
        <v>1.4921039636406046</v>
      </c>
      <c r="P873" s="33">
        <f t="shared" si="214"/>
        <v>1.2247102625642992</v>
      </c>
      <c r="Q873" s="33">
        <f t="shared" si="215"/>
        <v>1.75949766471691</v>
      </c>
      <c r="R873" s="33">
        <f t="shared" si="216"/>
        <v>1.0682568871917151</v>
      </c>
      <c r="S873" s="33">
        <f t="shared" si="217"/>
        <v>1.0066950498079195</v>
      </c>
      <c r="T873" s="32">
        <f t="shared" si="225"/>
        <v>1.4745054305401517E-2</v>
      </c>
      <c r="U873" s="32">
        <f t="shared" si="226"/>
        <v>9.7785397025591525E-3</v>
      </c>
      <c r="V873" s="32">
        <f t="shared" si="227"/>
        <v>1.8230967301414269E-2</v>
      </c>
      <c r="W873" s="32">
        <f t="shared" si="228"/>
        <v>1.9207764969138008E-3</v>
      </c>
      <c r="X873" s="32">
        <f t="shared" si="228"/>
        <v>4.1542342545006772E-3</v>
      </c>
      <c r="Y873" s="34">
        <f>MAX(O$4:O873)</f>
        <v>1.9141735637114377</v>
      </c>
      <c r="Z873" s="34">
        <f>MAX(P$4:P873)</f>
        <v>1.8284662292802096</v>
      </c>
      <c r="AA873" s="34">
        <f>MAX(Q$4:Q873)</f>
        <v>2.0782292813837224</v>
      </c>
      <c r="AB873" s="34">
        <f>MAX(R$4:R873)</f>
        <v>1.9075656212819299</v>
      </c>
      <c r="AC873" s="34">
        <f>MAX(S$4:S873)</f>
        <v>1.35899867745307</v>
      </c>
      <c r="AD873" s="35">
        <f t="shared" si="221"/>
        <v>-0.22049703750608285</v>
      </c>
      <c r="AE873" s="35">
        <f t="shared" si="222"/>
        <v>-0.33019804087581306</v>
      </c>
      <c r="AF873" s="35">
        <f t="shared" si="223"/>
        <v>-0.15336691650047152</v>
      </c>
      <c r="AG873" s="35">
        <f t="shared" si="224"/>
        <v>-0.43998944242147708</v>
      </c>
      <c r="AH873" s="35">
        <f t="shared" si="224"/>
        <v>-0.25923765305306312</v>
      </c>
    </row>
    <row r="874" spans="1:34">
      <c r="A874" s="28">
        <v>45145</v>
      </c>
      <c r="B874" s="12">
        <f>[1]!thsiFinD("ths_int_chg_ratio_index",B$1,$A$4,$A874,101)</f>
        <v>3.1440323074287</v>
      </c>
      <c r="C874" s="12">
        <f>[1]!thsiFinD("ths_int_chg_ratio_index",C$1,$A$4,$A874,101)</f>
        <v>48.046656798046001</v>
      </c>
      <c r="D874" s="12">
        <f>[1]!thsiFinD("ths_int_chg_ratio_index",D$1,$A$4,$A874,101)</f>
        <v>-4.9842829928194003</v>
      </c>
      <c r="E874" s="12">
        <f>[1]!thsiFinD("ths_int_chg_ratio_index",E$1,$A$4,$A874,101)</f>
        <v>40.748145701111</v>
      </c>
      <c r="F874" s="12">
        <f>[1]!thsiFinD("ths_adjustment_nvg_ratio_fund",F$1,$A$4,$A874,101)</f>
        <v>69.858809085328005</v>
      </c>
      <c r="G874" s="12">
        <f>[1]!thsiFinD("ths_adjustment_nvg_ratio_fund",G$1,$A$4,$A874,101)</f>
        <v>40.522133938705998</v>
      </c>
      <c r="H874" s="12">
        <f>[1]!thsiFinD("ths_adjustment_nvg_ratio_fund",H$1,$A$4,$A874,101)</f>
        <v>26.230769230768999</v>
      </c>
      <c r="I874" s="12">
        <f>[1]!thsiFinD("ths_adjustment_nvg_ratio_fund",I$1,$A$4,$A874,101)</f>
        <v>172.978515625</v>
      </c>
      <c r="J874" s="32">
        <f t="shared" si="218"/>
        <v>0.49568097461696164</v>
      </c>
      <c r="K874" s="45">
        <f t="shared" si="219"/>
        <v>0.21738637953441575</v>
      </c>
      <c r="L874" s="45">
        <f t="shared" si="220"/>
        <v>0.77397556969950754</v>
      </c>
      <c r="M874" s="32">
        <f>[1]!thsiFinD("ths_int_chg_ratio_index",M$1,$A$4,$A874,101)/100</f>
        <v>5.8284915977190002E-2</v>
      </c>
      <c r="N874" s="32">
        <f>[1]!thsiFinD("ths_int_chg_ratio_index",N$1,$A$4,$A874,101)/100</f>
        <v>-5.5856378446256997E-4</v>
      </c>
      <c r="O874" s="33">
        <f t="shared" si="213"/>
        <v>1.4956809746169617</v>
      </c>
      <c r="P874" s="33">
        <f t="shared" si="214"/>
        <v>1.2173863795344158</v>
      </c>
      <c r="Q874" s="33">
        <f t="shared" si="215"/>
        <v>1.7739755696995076</v>
      </c>
      <c r="R874" s="33">
        <f t="shared" si="216"/>
        <v>1.0582849159771901</v>
      </c>
      <c r="S874" s="33">
        <f t="shared" si="217"/>
        <v>0.99944143621553738</v>
      </c>
      <c r="T874" s="32">
        <f t="shared" si="225"/>
        <v>2.3972933947775665E-3</v>
      </c>
      <c r="U874" s="32">
        <f t="shared" si="226"/>
        <v>-5.98009443845815E-3</v>
      </c>
      <c r="V874" s="32">
        <f t="shared" si="227"/>
        <v>8.2284309169156078E-3</v>
      </c>
      <c r="W874" s="32">
        <f t="shared" si="228"/>
        <v>-9.3348063879463705E-3</v>
      </c>
      <c r="X874" s="32">
        <f t="shared" si="228"/>
        <v>-7.205373259524861E-3</v>
      </c>
      <c r="Y874" s="34">
        <f>MAX(O$4:O874)</f>
        <v>1.9141735637114377</v>
      </c>
      <c r="Z874" s="34">
        <f>MAX(P$4:P874)</f>
        <v>1.8284662292802096</v>
      </c>
      <c r="AA874" s="34">
        <f>MAX(Q$4:Q874)</f>
        <v>2.0782292813837224</v>
      </c>
      <c r="AB874" s="34">
        <f>MAX(R$4:R874)</f>
        <v>1.9075656212819299</v>
      </c>
      <c r="AC874" s="34">
        <f>MAX(S$4:S874)</f>
        <v>1.35899867745307</v>
      </c>
      <c r="AD874" s="35">
        <f t="shared" si="221"/>
        <v>-0.21862834020288657</v>
      </c>
      <c r="AE874" s="35">
        <f t="shared" si="222"/>
        <v>-0.33420351984644003</v>
      </c>
      <c r="AF874" s="35">
        <f t="shared" si="223"/>
        <v>-0.14640045466092033</v>
      </c>
      <c r="AG874" s="35">
        <f t="shared" si="224"/>
        <v>-0.44521703255167844</v>
      </c>
      <c r="AH874" s="35">
        <f t="shared" si="224"/>
        <v>-0.26457512225941748</v>
      </c>
    </row>
    <row r="875" spans="1:34">
      <c r="A875" s="28">
        <v>45146</v>
      </c>
      <c r="B875" s="12">
        <f>[1]!thsiFinD("ths_int_chg_ratio_index",B$1,$A$4,$A875,101)</f>
        <v>1.6450979291154</v>
      </c>
      <c r="C875" s="12">
        <f>[1]!thsiFinD("ths_int_chg_ratio_index",C$1,$A$4,$A875,101)</f>
        <v>47.364223915902997</v>
      </c>
      <c r="D875" s="12">
        <f>[1]!thsiFinD("ths_int_chg_ratio_index",D$1,$A$4,$A875,101)</f>
        <v>-5.3143136658431001</v>
      </c>
      <c r="E875" s="12">
        <f>[1]!thsiFinD("ths_int_chg_ratio_index",E$1,$A$4,$A875,101)</f>
        <v>40.027068138352</v>
      </c>
      <c r="F875" s="12">
        <f>[1]!thsiFinD("ths_adjustment_nvg_ratio_fund",F$1,$A$4,$A875,101)</f>
        <v>68.815224063843004</v>
      </c>
      <c r="G875" s="12">
        <f>[1]!thsiFinD("ths_adjustment_nvg_ratio_fund",G$1,$A$4,$A875,101)</f>
        <v>39.443813847900003</v>
      </c>
      <c r="H875" s="12">
        <f>[1]!thsiFinD("ths_adjustment_nvg_ratio_fund",H$1,$A$4,$A875,101)</f>
        <v>25.461538461538002</v>
      </c>
      <c r="I875" s="12">
        <f>[1]!thsiFinD("ths_adjustment_nvg_ratio_fund",I$1,$A$4,$A875,101)</f>
        <v>169.365234375</v>
      </c>
      <c r="J875" s="32">
        <f t="shared" si="218"/>
        <v>0.48350985883226039</v>
      </c>
      <c r="K875" s="45">
        <f t="shared" si="219"/>
        <v>0.20930519079381824</v>
      </c>
      <c r="L875" s="45">
        <f t="shared" si="220"/>
        <v>0.75771452687070251</v>
      </c>
      <c r="M875" s="32">
        <f>[1]!thsiFinD("ths_int_chg_ratio_index",M$1,$A$4,$A875,101)/100</f>
        <v>5.1466891913691006E-2</v>
      </c>
      <c r="N875" s="32">
        <f>[1]!thsiFinD("ths_int_chg_ratio_index",N$1,$A$4,$A875,101)/100</f>
        <v>-3.5405417188899002E-3</v>
      </c>
      <c r="O875" s="33">
        <f t="shared" si="213"/>
        <v>1.4835098588322604</v>
      </c>
      <c r="P875" s="33">
        <f t="shared" si="214"/>
        <v>1.2093051907938182</v>
      </c>
      <c r="Q875" s="33">
        <f t="shared" si="215"/>
        <v>1.7577145268707026</v>
      </c>
      <c r="R875" s="33">
        <f t="shared" si="216"/>
        <v>1.0514668919136909</v>
      </c>
      <c r="S875" s="33">
        <f t="shared" si="217"/>
        <v>0.99645945828111016</v>
      </c>
      <c r="T875" s="32">
        <f t="shared" si="225"/>
        <v>-8.1375079253236393E-3</v>
      </c>
      <c r="U875" s="32">
        <f t="shared" si="226"/>
        <v>-6.6381461764737359E-3</v>
      </c>
      <c r="V875" s="32">
        <f t="shared" si="227"/>
        <v>-9.1664412444865118E-3</v>
      </c>
      <c r="W875" s="32">
        <f t="shared" si="228"/>
        <v>-6.4425221984796277E-3</v>
      </c>
      <c r="X875" s="32">
        <f t="shared" si="228"/>
        <v>-2.9836444901851777E-3</v>
      </c>
      <c r="Y875" s="34">
        <f>MAX(O$4:O875)</f>
        <v>1.9141735637114377</v>
      </c>
      <c r="Z875" s="34">
        <f>MAX(P$4:P875)</f>
        <v>1.8284662292802096</v>
      </c>
      <c r="AA875" s="34">
        <f>MAX(Q$4:Q875)</f>
        <v>2.0782292813837224</v>
      </c>
      <c r="AB875" s="34">
        <f>MAX(R$4:R875)</f>
        <v>1.9075656212819299</v>
      </c>
      <c r="AC875" s="34">
        <f>MAX(S$4:S875)</f>
        <v>1.35899867745307</v>
      </c>
      <c r="AD875" s="35">
        <f t="shared" si="221"/>
        <v>-0.2249867582771089</v>
      </c>
      <c r="AE875" s="35">
        <f t="shared" si="222"/>
        <v>-0.33862317420548105</v>
      </c>
      <c r="AF875" s="35">
        <f t="shared" si="223"/>
        <v>-0.15422492473959148</v>
      </c>
      <c r="AG875" s="35">
        <f t="shared" si="224"/>
        <v>-0.44879123413480271</v>
      </c>
      <c r="AH875" s="35">
        <f t="shared" si="224"/>
        <v>-0.26676936864383327</v>
      </c>
    </row>
    <row r="876" spans="1:34">
      <c r="A876" s="28">
        <v>45147</v>
      </c>
      <c r="B876" s="12">
        <f>[1]!thsiFinD("ths_int_chg_ratio_index",B$1,$A$4,$A876,101)</f>
        <v>-1.7359697339497</v>
      </c>
      <c r="C876" s="12">
        <f>[1]!thsiFinD("ths_int_chg_ratio_index",C$1,$A$4,$A876,101)</f>
        <v>46.050833425408001</v>
      </c>
      <c r="D876" s="12">
        <f>[1]!thsiFinD("ths_int_chg_ratio_index",D$1,$A$4,$A876,101)</f>
        <v>-6.1148640896149002</v>
      </c>
      <c r="E876" s="12">
        <f>[1]!thsiFinD("ths_int_chg_ratio_index",E$1,$A$4,$A876,101)</f>
        <v>39.998300760013002</v>
      </c>
      <c r="F876" s="12">
        <f>[1]!thsiFinD("ths_adjustment_nvg_ratio_fund",F$1,$A$4,$A876,101)</f>
        <v>65.991405770411006</v>
      </c>
      <c r="G876" s="12">
        <f>[1]!thsiFinD("ths_adjustment_nvg_ratio_fund",G$1,$A$4,$A876,101)</f>
        <v>36.095346197502998</v>
      </c>
      <c r="H876" s="12">
        <f>[1]!thsiFinD("ths_adjustment_nvg_ratio_fund",H$1,$A$4,$A876,101)</f>
        <v>21.307692307692001</v>
      </c>
      <c r="I876" s="12">
        <f>[1]!thsiFinD("ths_adjustment_nvg_ratio_fund",I$1,$A$4,$A876,101)</f>
        <v>161.630859375</v>
      </c>
      <c r="J876" s="32">
        <f t="shared" si="218"/>
        <v>0.45402950501557804</v>
      </c>
      <c r="K876" s="45">
        <f t="shared" si="219"/>
        <v>0.19549575090464102</v>
      </c>
      <c r="L876" s="45">
        <f t="shared" si="220"/>
        <v>0.71256325912651508</v>
      </c>
      <c r="M876" s="32">
        <f>[1]!thsiFinD("ths_int_chg_ratio_index",M$1,$A$4,$A876,101)/100</f>
        <v>5.2478352724716994E-2</v>
      </c>
      <c r="N876" s="32">
        <f>[1]!thsiFinD("ths_int_chg_ratio_index",N$1,$A$4,$A876,101)/100</f>
        <v>-7.6869772806736E-3</v>
      </c>
      <c r="O876" s="33">
        <f t="shared" si="213"/>
        <v>1.454029505015578</v>
      </c>
      <c r="P876" s="33">
        <f t="shared" si="214"/>
        <v>1.1954957509046411</v>
      </c>
      <c r="Q876" s="33">
        <f t="shared" si="215"/>
        <v>1.7125632591265152</v>
      </c>
      <c r="R876" s="33">
        <f t="shared" si="216"/>
        <v>1.052478352724717</v>
      </c>
      <c r="S876" s="33">
        <f t="shared" si="217"/>
        <v>0.99231302271932642</v>
      </c>
      <c r="T876" s="32">
        <f t="shared" si="225"/>
        <v>-1.9872030941464502E-2</v>
      </c>
      <c r="U876" s="32">
        <f t="shared" si="226"/>
        <v>-1.1419317467836421E-2</v>
      </c>
      <c r="V876" s="32">
        <f t="shared" si="227"/>
        <v>-2.5687486252145453E-2</v>
      </c>
      <c r="W876" s="32">
        <f t="shared" si="228"/>
        <v>9.6195212498351168E-4</v>
      </c>
      <c r="X876" s="32">
        <f t="shared" si="228"/>
        <v>-4.1611683519330311E-3</v>
      </c>
      <c r="Y876" s="34">
        <f>MAX(O$4:O876)</f>
        <v>1.9141735637114377</v>
      </c>
      <c r="Z876" s="34">
        <f>MAX(P$4:P876)</f>
        <v>1.8284662292802096</v>
      </c>
      <c r="AA876" s="34">
        <f>MAX(Q$4:Q876)</f>
        <v>2.0782292813837224</v>
      </c>
      <c r="AB876" s="34">
        <f>MAX(R$4:R876)</f>
        <v>1.9075656212819299</v>
      </c>
      <c r="AC876" s="34">
        <f>MAX(S$4:S876)</f>
        <v>1.35899867745307</v>
      </c>
      <c r="AD876" s="35">
        <f t="shared" si="221"/>
        <v>-0.24038784539667091</v>
      </c>
      <c r="AE876" s="35">
        <f t="shared" si="222"/>
        <v>-0.34617564614509855</v>
      </c>
      <c r="AF876" s="35">
        <f t="shared" si="223"/>
        <v>-0.17595076035775048</v>
      </c>
      <c r="AG876" s="35">
        <f t="shared" si="224"/>
        <v>-0.44826099769116912</v>
      </c>
      <c r="AH876" s="35">
        <f t="shared" si="224"/>
        <v>-0.26982046474170041</v>
      </c>
    </row>
    <row r="877" spans="1:34">
      <c r="A877" s="28">
        <v>45148</v>
      </c>
      <c r="B877" s="12">
        <f>[1]!thsiFinD("ths_int_chg_ratio_index",B$1,$A$4,$A877,101)</f>
        <v>-2.7994503578862</v>
      </c>
      <c r="C877" s="12">
        <f>[1]!thsiFinD("ths_int_chg_ratio_index",C$1,$A$4,$A877,101)</f>
        <v>47.167434343985001</v>
      </c>
      <c r="D877" s="12">
        <f>[1]!thsiFinD("ths_int_chg_ratio_index",D$1,$A$4,$A877,101)</f>
        <v>-5.9382279547571004</v>
      </c>
      <c r="E877" s="12">
        <f>[1]!thsiFinD("ths_int_chg_ratio_index",E$1,$A$4,$A877,101)</f>
        <v>40.641800080642</v>
      </c>
      <c r="F877" s="12">
        <f>[1]!thsiFinD("ths_adjustment_nvg_ratio_fund",F$1,$A$4,$A877,101)</f>
        <v>65.623081645181003</v>
      </c>
      <c r="G877" s="12">
        <f>[1]!thsiFinD("ths_adjustment_nvg_ratio_fund",G$1,$A$4,$A877,101)</f>
        <v>36.265607264472003</v>
      </c>
      <c r="H877" s="12">
        <f>[1]!thsiFinD("ths_adjustment_nvg_ratio_fund",H$1,$A$4,$A877,101)</f>
        <v>21.692307692307999</v>
      </c>
      <c r="I877" s="12">
        <f>[1]!thsiFinD("ths_adjustment_nvg_ratio_fund",I$1,$A$4,$A877,101)</f>
        <v>160.615234375</v>
      </c>
      <c r="J877" s="32">
        <f t="shared" si="218"/>
        <v>0.45408473386118092</v>
      </c>
      <c r="K877" s="45">
        <f t="shared" si="219"/>
        <v>0.19767889027995925</v>
      </c>
      <c r="L877" s="45">
        <f t="shared" si="220"/>
        <v>0.71049057744240263</v>
      </c>
      <c r="M877" s="32">
        <f>[1]!thsiFinD("ths_int_chg_ratio_index",M$1,$A$4,$A877,101)/100</f>
        <v>5.8187934619705006E-2</v>
      </c>
      <c r="N877" s="32">
        <f>[1]!thsiFinD("ths_int_chg_ratio_index",N$1,$A$4,$A877,101)/100</f>
        <v>-5.7510512167198999E-3</v>
      </c>
      <c r="O877" s="33">
        <f t="shared" si="213"/>
        <v>1.4540847338611809</v>
      </c>
      <c r="P877" s="33">
        <f t="shared" si="214"/>
        <v>1.1976788902799593</v>
      </c>
      <c r="Q877" s="33">
        <f t="shared" si="215"/>
        <v>1.7104905774424026</v>
      </c>
      <c r="R877" s="33">
        <f t="shared" si="216"/>
        <v>1.058187934619705</v>
      </c>
      <c r="S877" s="33">
        <f t="shared" si="217"/>
        <v>0.99424894878328007</v>
      </c>
      <c r="T877" s="32">
        <f t="shared" si="225"/>
        <v>3.7983304611355351E-5</v>
      </c>
      <c r="U877" s="32">
        <f t="shared" si="226"/>
        <v>1.8261372938099818E-3</v>
      </c>
      <c r="V877" s="32">
        <f t="shared" si="227"/>
        <v>-1.2102803636986348E-3</v>
      </c>
      <c r="W877" s="32">
        <f t="shared" si="228"/>
        <v>5.4248924742315019E-3</v>
      </c>
      <c r="X877" s="32">
        <f t="shared" si="228"/>
        <v>1.9509227629084247E-3</v>
      </c>
      <c r="Y877" s="34">
        <f>MAX(O$4:O877)</f>
        <v>1.9141735637114377</v>
      </c>
      <c r="Z877" s="34">
        <f>MAX(P$4:P877)</f>
        <v>1.8284662292802096</v>
      </c>
      <c r="AA877" s="34">
        <f>MAX(Q$4:Q877)</f>
        <v>2.0782292813837224</v>
      </c>
      <c r="AB877" s="34">
        <f>MAX(R$4:R877)</f>
        <v>1.9075656212819299</v>
      </c>
      <c r="AC877" s="34">
        <f>MAX(S$4:S877)</f>
        <v>1.35899867745307</v>
      </c>
      <c r="AD877" s="35">
        <f t="shared" si="221"/>
        <v>-0.24035899281681616</v>
      </c>
      <c r="AE877" s="35">
        <f t="shared" si="222"/>
        <v>-0.34498167310892303</v>
      </c>
      <c r="AF877" s="35">
        <f t="shared" si="223"/>
        <v>-0.17694809097121023</v>
      </c>
      <c r="AG877" s="35">
        <f t="shared" si="224"/>
        <v>-0.44526787292980397</v>
      </c>
      <c r="AH877" s="35">
        <f t="shared" si="224"/>
        <v>-0.26839594086535512</v>
      </c>
    </row>
    <row r="878" spans="1:34">
      <c r="A878" s="28">
        <v>45149</v>
      </c>
      <c r="B878" s="12">
        <f>[1]!thsiFinD("ths_int_chg_ratio_index",B$1,$A$4,$A878,101)</f>
        <v>-4.347965325513</v>
      </c>
      <c r="C878" s="12">
        <f>[1]!thsiFinD("ths_int_chg_ratio_index",C$1,$A$4,$A878,101)</f>
        <v>43.861387987242999</v>
      </c>
      <c r="D878" s="12">
        <f>[1]!thsiFinD("ths_int_chg_ratio_index",D$1,$A$4,$A878,101)</f>
        <v>-7.9392313641129997</v>
      </c>
      <c r="E878" s="12">
        <f>[1]!thsiFinD("ths_int_chg_ratio_index",E$1,$A$4,$A878,101)</f>
        <v>37.268158155266001</v>
      </c>
      <c r="F878" s="12">
        <f>[1]!thsiFinD("ths_adjustment_nvg_ratio_fund",F$1,$A$4,$A878,101)</f>
        <v>63.106200122775</v>
      </c>
      <c r="G878" s="12">
        <f>[1]!thsiFinD("ths_adjustment_nvg_ratio_fund",G$1,$A$4,$A878,101)</f>
        <v>33.598183881951996</v>
      </c>
      <c r="H878" s="12">
        <f>[1]!thsiFinD("ths_adjustment_nvg_ratio_fund",H$1,$A$4,$A878,101)</f>
        <v>19.230769230768999</v>
      </c>
      <c r="I878" s="12">
        <f>[1]!thsiFinD("ths_adjustment_nvg_ratio_fund",I$1,$A$4,$A878,101)</f>
        <v>155.68359375</v>
      </c>
      <c r="J878" s="32">
        <f t="shared" si="218"/>
        <v>0.42557637054797376</v>
      </c>
      <c r="K878" s="45">
        <f t="shared" si="219"/>
        <v>0.1721058736322075</v>
      </c>
      <c r="L878" s="45">
        <f t="shared" si="220"/>
        <v>0.67904686746373999</v>
      </c>
      <c r="M878" s="32">
        <f>[1]!thsiFinD("ths_int_chg_ratio_index",M$1,$A$4,$A878,101)/100</f>
        <v>3.5518835598024004E-2</v>
      </c>
      <c r="N878" s="32">
        <f>[1]!thsiFinD("ths_int_chg_ratio_index",N$1,$A$4,$A878,101)/100</f>
        <v>-2.7754484453941002E-2</v>
      </c>
      <c r="O878" s="33">
        <f t="shared" si="213"/>
        <v>1.4255763705479738</v>
      </c>
      <c r="P878" s="33">
        <f t="shared" si="214"/>
        <v>1.1721058736322074</v>
      </c>
      <c r="Q878" s="33">
        <f t="shared" si="215"/>
        <v>1.67904686746374</v>
      </c>
      <c r="R878" s="33">
        <f t="shared" si="216"/>
        <v>1.035518835598024</v>
      </c>
      <c r="S878" s="33">
        <f t="shared" si="217"/>
        <v>0.97224551554605898</v>
      </c>
      <c r="T878" s="32">
        <f t="shared" si="225"/>
        <v>-1.960570979760301E-2</v>
      </c>
      <c r="U878" s="32">
        <f t="shared" si="226"/>
        <v>-2.1352147771239616E-2</v>
      </c>
      <c r="V878" s="32">
        <f t="shared" si="227"/>
        <v>-1.8382860679465818E-2</v>
      </c>
      <c r="W878" s="32">
        <f t="shared" si="228"/>
        <v>-2.1422564253511189E-2</v>
      </c>
      <c r="X878" s="32">
        <f t="shared" si="228"/>
        <v>-2.2130708072810146E-2</v>
      </c>
      <c r="Y878" s="34">
        <f>MAX(O$4:O878)</f>
        <v>1.9141735637114377</v>
      </c>
      <c r="Z878" s="34">
        <f>MAX(P$4:P878)</f>
        <v>1.8284662292802096</v>
      </c>
      <c r="AA878" s="34">
        <f>MAX(Q$4:Q878)</f>
        <v>2.0782292813837224</v>
      </c>
      <c r="AB878" s="34">
        <f>MAX(R$4:R878)</f>
        <v>1.9075656212819299</v>
      </c>
      <c r="AC878" s="34">
        <f>MAX(S$4:S878)</f>
        <v>1.35899867745307</v>
      </c>
      <c r="AD878" s="35">
        <f t="shared" si="221"/>
        <v>-0.2552522939540085</v>
      </c>
      <c r="AE878" s="35">
        <f t="shared" si="222"/>
        <v>-0.35896772121757137</v>
      </c>
      <c r="AF878" s="35">
        <f t="shared" si="223"/>
        <v>-0.19207813954685482</v>
      </c>
      <c r="AG878" s="35">
        <f t="shared" si="224"/>
        <v>-0.45715165756545217</v>
      </c>
      <c r="AH878" s="35">
        <f t="shared" si="224"/>
        <v>-0.28458685672294681</v>
      </c>
    </row>
    <row r="879" spans="1:34">
      <c r="A879" s="28">
        <v>45152</v>
      </c>
      <c r="B879" s="12">
        <f>[1]!thsiFinD("ths_int_chg_ratio_index",B$1,$A$4,$A879,101)</f>
        <v>-3.7105330138552</v>
      </c>
      <c r="C879" s="12">
        <f>[1]!thsiFinD("ths_int_chg_ratio_index",C$1,$A$4,$A879,101)</f>
        <v>42.983386846325999</v>
      </c>
      <c r="D879" s="12">
        <f>[1]!thsiFinD("ths_int_chg_ratio_index",D$1,$A$4,$A879,101)</f>
        <v>-8.7502356031057005</v>
      </c>
      <c r="E879" s="12">
        <f>[1]!thsiFinD("ths_int_chg_ratio_index",E$1,$A$4,$A879,101)</f>
        <v>35.637792034103001</v>
      </c>
      <c r="F879" s="12">
        <f>[1]!thsiFinD("ths_adjustment_nvg_ratio_fund",F$1,$A$4,$A879,101)</f>
        <v>64.579496623696002</v>
      </c>
      <c r="G879" s="12">
        <f>[1]!thsiFinD("ths_adjustment_nvg_ratio_fund",G$1,$A$4,$A879,101)</f>
        <v>34.449489216799002</v>
      </c>
      <c r="H879" s="12">
        <f>[1]!thsiFinD("ths_adjustment_nvg_ratio_fund",H$1,$A$4,$A879,101)</f>
        <v>23.230769230768999</v>
      </c>
      <c r="I879" s="12">
        <f>[1]!thsiFinD("ths_adjustment_nvg_ratio_fund",I$1,$A$4,$A879,101)</f>
        <v>155.41015625</v>
      </c>
      <c r="J879" s="32">
        <f t="shared" si="218"/>
        <v>0.4297879019809151</v>
      </c>
      <c r="K879" s="45">
        <f t="shared" si="219"/>
        <v>0.16540102565867024</v>
      </c>
      <c r="L879" s="45">
        <f t="shared" si="220"/>
        <v>0.69417477830315999</v>
      </c>
      <c r="M879" s="32">
        <f>[1]!thsiFinD("ths_int_chg_ratio_index",M$1,$A$4,$A879,101)/100</f>
        <v>2.8676175141293E-2</v>
      </c>
      <c r="N879" s="32">
        <f>[1]!thsiFinD("ths_int_chg_ratio_index",N$1,$A$4,$A879,101)/100</f>
        <v>-3.2863297870490998E-2</v>
      </c>
      <c r="O879" s="33">
        <f t="shared" si="213"/>
        <v>1.429787901980915</v>
      </c>
      <c r="P879" s="33">
        <f t="shared" si="214"/>
        <v>1.1654010256586702</v>
      </c>
      <c r="Q879" s="33">
        <f t="shared" si="215"/>
        <v>1.69417477830316</v>
      </c>
      <c r="R879" s="33">
        <f t="shared" si="216"/>
        <v>1.0286761751412929</v>
      </c>
      <c r="S879" s="33">
        <f t="shared" si="217"/>
        <v>0.96713670212950897</v>
      </c>
      <c r="T879" s="32">
        <f t="shared" si="225"/>
        <v>2.9542657411769646E-3</v>
      </c>
      <c r="U879" s="32">
        <f t="shared" si="226"/>
        <v>-5.7203432935283294E-3</v>
      </c>
      <c r="V879" s="32">
        <f t="shared" si="227"/>
        <v>9.0098204717008468E-3</v>
      </c>
      <c r="W879" s="32">
        <f t="shared" si="228"/>
        <v>-6.6079536378296222E-3</v>
      </c>
      <c r="X879" s="32">
        <f t="shared" si="228"/>
        <v>-5.254653618721683E-3</v>
      </c>
      <c r="Y879" s="34">
        <f>MAX(O$4:O879)</f>
        <v>1.9141735637114377</v>
      </c>
      <c r="Z879" s="34">
        <f>MAX(P$4:P879)</f>
        <v>1.8284662292802096</v>
      </c>
      <c r="AA879" s="34">
        <f>MAX(Q$4:Q879)</f>
        <v>2.0782292813837224</v>
      </c>
      <c r="AB879" s="34">
        <f>MAX(R$4:R879)</f>
        <v>1.9075656212819299</v>
      </c>
      <c r="AC879" s="34">
        <f>MAX(S$4:S879)</f>
        <v>1.35899867745307</v>
      </c>
      <c r="AD879" s="35">
        <f t="shared" si="221"/>
        <v>-0.25305211132021677</v>
      </c>
      <c r="AE879" s="35">
        <f t="shared" si="222"/>
        <v>-0.36263464591443961</v>
      </c>
      <c r="AF879" s="35">
        <f t="shared" si="223"/>
        <v>-0.18479890862900938</v>
      </c>
      <c r="AG879" s="35">
        <f t="shared" si="224"/>
        <v>-0.46073877424463239</v>
      </c>
      <c r="AH879" s="35">
        <f t="shared" si="224"/>
        <v>-0.28834610498514857</v>
      </c>
    </row>
    <row r="880" spans="1:34">
      <c r="A880" s="28">
        <v>45153</v>
      </c>
      <c r="B880" s="12">
        <f>[1]!thsiFinD("ths_int_chg_ratio_index",B$1,$A$4,$A880,101)</f>
        <v>-4.4430463968637</v>
      </c>
      <c r="C880" s="12">
        <f>[1]!thsiFinD("ths_int_chg_ratio_index",C$1,$A$4,$A880,101)</f>
        <v>40.296906497275998</v>
      </c>
      <c r="D880" s="12">
        <f>[1]!thsiFinD("ths_int_chg_ratio_index",D$1,$A$4,$A880,101)</f>
        <v>-10.029533498986</v>
      </c>
      <c r="E880" s="12">
        <f>[1]!thsiFinD("ths_int_chg_ratio_index",E$1,$A$4,$A880,101)</f>
        <v>34.547916941254002</v>
      </c>
      <c r="F880" s="12">
        <f>[1]!thsiFinD("ths_adjustment_nvg_ratio_fund",F$1,$A$4,$A880,101)</f>
        <v>63.351749539594998</v>
      </c>
      <c r="G880" s="12">
        <f>[1]!thsiFinD("ths_adjustment_nvg_ratio_fund",G$1,$A$4,$A880,101)</f>
        <v>32.973893303064997</v>
      </c>
      <c r="H880" s="12">
        <f>[1]!thsiFinD("ths_adjustment_nvg_ratio_fund",H$1,$A$4,$A880,101)</f>
        <v>20.153846153846001</v>
      </c>
      <c r="I880" s="12">
        <f>[1]!thsiFinD("ths_adjustment_nvg_ratio_fund",I$1,$A$4,$A880,101)</f>
        <v>152.1875</v>
      </c>
      <c r="J880" s="32">
        <f t="shared" si="218"/>
        <v>0.41129904067398287</v>
      </c>
      <c r="K880" s="45">
        <f t="shared" si="219"/>
        <v>0.15093060885670076</v>
      </c>
      <c r="L880" s="45">
        <f t="shared" si="220"/>
        <v>0.67166747249126502</v>
      </c>
      <c r="M880" s="32">
        <f>[1]!thsiFinD("ths_int_chg_ratio_index",M$1,$A$4,$A880,101)/100</f>
        <v>1.4016054716255999E-2</v>
      </c>
      <c r="N880" s="32">
        <f>[1]!thsiFinD("ths_int_chg_ratio_index",N$1,$A$4,$A880,101)/100</f>
        <v>-3.6178728158185999E-2</v>
      </c>
      <c r="O880" s="33">
        <f t="shared" si="213"/>
        <v>1.4112990406739829</v>
      </c>
      <c r="P880" s="33">
        <f t="shared" si="214"/>
        <v>1.1509306088567008</v>
      </c>
      <c r="Q880" s="33">
        <f t="shared" si="215"/>
        <v>1.671667472491265</v>
      </c>
      <c r="R880" s="33">
        <f t="shared" si="216"/>
        <v>1.014016054716256</v>
      </c>
      <c r="S880" s="33">
        <f t="shared" si="217"/>
        <v>0.96382127184181399</v>
      </c>
      <c r="T880" s="32">
        <f t="shared" si="225"/>
        <v>-1.2931191599338976E-2</v>
      </c>
      <c r="U880" s="32">
        <f t="shared" si="226"/>
        <v>-1.2416684457430271E-2</v>
      </c>
      <c r="V880" s="32">
        <f t="shared" si="227"/>
        <v>-1.328511444045799E-2</v>
      </c>
      <c r="W880" s="32">
        <f t="shared" si="228"/>
        <v>-1.4251443534233021E-2</v>
      </c>
      <c r="X880" s="32">
        <f t="shared" si="228"/>
        <v>-3.428088583955935E-3</v>
      </c>
      <c r="Y880" s="34">
        <f>MAX(O$4:O880)</f>
        <v>1.9141735637114377</v>
      </c>
      <c r="Z880" s="34">
        <f>MAX(P$4:P880)</f>
        <v>1.8284662292802096</v>
      </c>
      <c r="AA880" s="34">
        <f>MAX(Q$4:Q880)</f>
        <v>2.0782292813837224</v>
      </c>
      <c r="AB880" s="34">
        <f>MAX(R$4:R880)</f>
        <v>1.9075656212819299</v>
      </c>
      <c r="AC880" s="34">
        <f>MAX(S$4:S880)</f>
        <v>1.35899867745307</v>
      </c>
      <c r="AD880" s="35">
        <f t="shared" si="221"/>
        <v>-0.26271103758345671</v>
      </c>
      <c r="AE880" s="35">
        <f t="shared" si="222"/>
        <v>-0.37054861040021836</v>
      </c>
      <c r="AF880" s="35">
        <f t="shared" si="223"/>
        <v>-0.19562894841985923</v>
      </c>
      <c r="AG880" s="35">
        <f t="shared" si="224"/>
        <v>-0.46842402515368631</v>
      </c>
      <c r="AH880" s="35">
        <f t="shared" si="224"/>
        <v>-0.29078571757837679</v>
      </c>
    </row>
    <row r="881" spans="1:34">
      <c r="A881" s="28">
        <v>45154</v>
      </c>
      <c r="B881" s="12">
        <f>[1]!thsiFinD("ths_int_chg_ratio_index",B$1,$A$4,$A881,101)</f>
        <v>-6.5529520014955001</v>
      </c>
      <c r="C881" s="12">
        <f>[1]!thsiFinD("ths_int_chg_ratio_index",C$1,$A$4,$A881,101)</f>
        <v>37.731046197487998</v>
      </c>
      <c r="D881" s="12">
        <f>[1]!thsiFinD("ths_int_chg_ratio_index",D$1,$A$4,$A881,101)</f>
        <v>-11.565557875793001</v>
      </c>
      <c r="E881" s="12">
        <f>[1]!thsiFinD("ths_int_chg_ratio_index",E$1,$A$4,$A881,101)</f>
        <v>33.610953930689</v>
      </c>
      <c r="F881" s="12">
        <f>[1]!thsiFinD("ths_adjustment_nvg_ratio_fund",F$1,$A$4,$A881,101)</f>
        <v>60.220994475137999</v>
      </c>
      <c r="G881" s="12">
        <f>[1]!thsiFinD("ths_adjustment_nvg_ratio_fund",G$1,$A$4,$A881,101)</f>
        <v>30.022701475596001</v>
      </c>
      <c r="H881" s="12">
        <f>[1]!thsiFinD("ths_adjustment_nvg_ratio_fund",H$1,$A$4,$A881,101)</f>
        <v>17</v>
      </c>
      <c r="I881" s="12">
        <f>[1]!thsiFinD("ths_adjustment_nvg_ratio_fund",I$1,$A$4,$A881,101)</f>
        <v>145.869140625</v>
      </c>
      <c r="J881" s="32">
        <f t="shared" si="218"/>
        <v>0.38292040853327813</v>
      </c>
      <c r="K881" s="45">
        <f t="shared" si="219"/>
        <v>0.13305872562722126</v>
      </c>
      <c r="L881" s="45">
        <f t="shared" si="220"/>
        <v>0.63278209143933506</v>
      </c>
      <c r="M881" s="32">
        <f>[1]!thsiFinD("ths_int_chg_ratio_index",M$1,$A$4,$A881,101)/100</f>
        <v>1.9944724536771997E-3</v>
      </c>
      <c r="N881" s="32">
        <f>[1]!thsiFinD("ths_int_chg_ratio_index",N$1,$A$4,$A881,101)/100</f>
        <v>-4.3392404854548997E-2</v>
      </c>
      <c r="O881" s="33">
        <f t="shared" si="213"/>
        <v>1.3829204085332782</v>
      </c>
      <c r="P881" s="33">
        <f t="shared" si="214"/>
        <v>1.1330587256272213</v>
      </c>
      <c r="Q881" s="33">
        <f t="shared" si="215"/>
        <v>1.6327820914393349</v>
      </c>
      <c r="R881" s="33">
        <f t="shared" si="216"/>
        <v>1.0019944724536771</v>
      </c>
      <c r="S881" s="33">
        <f t="shared" si="217"/>
        <v>0.95660759514545102</v>
      </c>
      <c r="T881" s="32">
        <f t="shared" si="225"/>
        <v>-2.0108163700835568E-2</v>
      </c>
      <c r="U881" s="32">
        <f t="shared" si="226"/>
        <v>-1.552820221475637E-2</v>
      </c>
      <c r="V881" s="32">
        <f t="shared" si="227"/>
        <v>-2.3261433085121741E-2</v>
      </c>
      <c r="W881" s="32">
        <f t="shared" si="228"/>
        <v>-1.1855416101811955E-2</v>
      </c>
      <c r="X881" s="32">
        <f t="shared" si="228"/>
        <v>-7.4844547501820013E-3</v>
      </c>
      <c r="Y881" s="34">
        <f>MAX(O$4:O881)</f>
        <v>1.9141735637114377</v>
      </c>
      <c r="Z881" s="34">
        <f>MAX(P$4:P881)</f>
        <v>1.8284662292802096</v>
      </c>
      <c r="AA881" s="34">
        <f>MAX(Q$4:Q881)</f>
        <v>2.0782292813837224</v>
      </c>
      <c r="AB881" s="34">
        <f>MAX(R$4:R881)</f>
        <v>1.9075656212819299</v>
      </c>
      <c r="AC881" s="34">
        <f>MAX(S$4:S881)</f>
        <v>1.35899867745307</v>
      </c>
      <c r="AD881" s="35">
        <f t="shared" si="221"/>
        <v>-0.2775365647345478</v>
      </c>
      <c r="AE881" s="35">
        <f t="shared" si="222"/>
        <v>-0.38032285886228323</v>
      </c>
      <c r="AF881" s="35">
        <f t="shared" si="223"/>
        <v>-0.21433977181179964</v>
      </c>
      <c r="AG881" s="35">
        <f t="shared" si="224"/>
        <v>-0.47472607952521562</v>
      </c>
      <c r="AH881" s="35">
        <f t="shared" si="224"/>
        <v>-0.29609379978334427</v>
      </c>
    </row>
    <row r="882" spans="1:34">
      <c r="A882" s="28">
        <v>45155</v>
      </c>
      <c r="B882" s="12">
        <f>[1]!thsiFinD("ths_int_chg_ratio_index",B$1,$A$4,$A882,101)</f>
        <v>-5.4201923482455996</v>
      </c>
      <c r="C882" s="12">
        <f>[1]!thsiFinD("ths_int_chg_ratio_index",C$1,$A$4,$A882,101)</f>
        <v>38.722673392967998</v>
      </c>
      <c r="D882" s="12">
        <f>[1]!thsiFinD("ths_int_chg_ratio_index",D$1,$A$4,$A882,101)</f>
        <v>-10.723064705585999</v>
      </c>
      <c r="E882" s="12">
        <f>[1]!thsiFinD("ths_int_chg_ratio_index",E$1,$A$4,$A882,101)</f>
        <v>34.490232557775997</v>
      </c>
      <c r="F882" s="12">
        <f>[1]!thsiFinD("ths_adjustment_nvg_ratio_fund",F$1,$A$4,$A882,101)</f>
        <v>61.264579496624002</v>
      </c>
      <c r="G882" s="12">
        <f>[1]!thsiFinD("ths_adjustment_nvg_ratio_fund",G$1,$A$4,$A882,101)</f>
        <v>31.044267877412</v>
      </c>
      <c r="H882" s="12">
        <f>[1]!thsiFinD("ths_adjustment_nvg_ratio_fund",H$1,$A$4,$A882,101)</f>
        <v>18.230769230768999</v>
      </c>
      <c r="I882" s="12">
        <f>[1]!thsiFinD("ths_adjustment_nvg_ratio_fund",I$1,$A$4,$A882,101)</f>
        <v>145.60546875</v>
      </c>
      <c r="J882" s="32">
        <f t="shared" si="218"/>
        <v>0.3915184178146468</v>
      </c>
      <c r="K882" s="45">
        <f t="shared" si="219"/>
        <v>0.14267412224228099</v>
      </c>
      <c r="L882" s="45">
        <f t="shared" si="220"/>
        <v>0.64036271338701256</v>
      </c>
      <c r="M882" s="32">
        <f>[1]!thsiFinD("ths_int_chg_ratio_index",M$1,$A$4,$A882,101)/100</f>
        <v>4.3827361452060997E-3</v>
      </c>
      <c r="N882" s="32">
        <f>[1]!thsiFinD("ths_int_chg_ratio_index",N$1,$A$4,$A882,101)/100</f>
        <v>-3.9271649592108E-2</v>
      </c>
      <c r="O882" s="33">
        <f t="shared" si="213"/>
        <v>1.3915184178146469</v>
      </c>
      <c r="P882" s="33">
        <f t="shared" si="214"/>
        <v>1.1426741222422809</v>
      </c>
      <c r="Q882" s="33">
        <f t="shared" si="215"/>
        <v>1.6403627133870127</v>
      </c>
      <c r="R882" s="33">
        <f t="shared" si="216"/>
        <v>1.004382736145206</v>
      </c>
      <c r="S882" s="33">
        <f t="shared" si="217"/>
        <v>0.96072835040789195</v>
      </c>
      <c r="T882" s="32">
        <f t="shared" si="225"/>
        <v>6.2172842546215357E-3</v>
      </c>
      <c r="U882" s="32">
        <f t="shared" si="226"/>
        <v>8.4862297051169211E-3</v>
      </c>
      <c r="V882" s="32">
        <f t="shared" si="227"/>
        <v>4.6427640206387899E-3</v>
      </c>
      <c r="W882" s="32">
        <f t="shared" si="228"/>
        <v>2.3835098467963611E-3</v>
      </c>
      <c r="X882" s="32">
        <f t="shared" si="228"/>
        <v>4.3076756690545448E-3</v>
      </c>
      <c r="Y882" s="34">
        <f>MAX(O$4:O882)</f>
        <v>1.9141735637114377</v>
      </c>
      <c r="Z882" s="34">
        <f>MAX(P$4:P882)</f>
        <v>1.8284662292802096</v>
      </c>
      <c r="AA882" s="34">
        <f>MAX(Q$4:Q882)</f>
        <v>2.0782292813837224</v>
      </c>
      <c r="AB882" s="34">
        <f>MAX(R$4:R882)</f>
        <v>1.9075656212819299</v>
      </c>
      <c r="AC882" s="34">
        <f>MAX(S$4:S882)</f>
        <v>1.35899867745307</v>
      </c>
      <c r="AD882" s="35">
        <f t="shared" si="221"/>
        <v>-0.27304480419393207</v>
      </c>
      <c r="AE882" s="35">
        <f t="shared" si="222"/>
        <v>-0.37506413629957835</v>
      </c>
      <c r="AF882" s="35">
        <f t="shared" si="223"/>
        <v>-0.21069213677192067</v>
      </c>
      <c r="AG882" s="35">
        <f t="shared" si="224"/>
        <v>-0.47347408396349866</v>
      </c>
      <c r="AH882" s="35">
        <f t="shared" si="224"/>
        <v>-0.29306160017137428</v>
      </c>
    </row>
    <row r="883" spans="1:34">
      <c r="A883" s="28">
        <v>45156</v>
      </c>
      <c r="B883" s="12">
        <f>[1]!thsiFinD("ths_int_chg_ratio_index",B$1,$A$4,$A883,101)</f>
        <v>-8.5166112609403992</v>
      </c>
      <c r="C883" s="12">
        <f>[1]!thsiFinD("ths_int_chg_ratio_index",C$1,$A$4,$A883,101)</f>
        <v>36.958354759397999</v>
      </c>
      <c r="D883" s="12">
        <f>[1]!thsiFinD("ths_int_chg_ratio_index",D$1,$A$4,$A883,101)</f>
        <v>-11.324139467624001</v>
      </c>
      <c r="E883" s="12">
        <f>[1]!thsiFinD("ths_int_chg_ratio_index",E$1,$A$4,$A883,101)</f>
        <v>32.841260669528999</v>
      </c>
      <c r="F883" s="12">
        <f>[1]!thsiFinD("ths_adjustment_nvg_ratio_fund",F$1,$A$4,$A883,101)</f>
        <v>57.581338244321998</v>
      </c>
      <c r="G883" s="12">
        <f>[1]!thsiFinD("ths_adjustment_nvg_ratio_fund",G$1,$A$4,$A883,101)</f>
        <v>27.809307604994</v>
      </c>
      <c r="H883" s="12">
        <f>[1]!thsiFinD("ths_adjustment_nvg_ratio_fund",H$1,$A$4,$A883,101)</f>
        <v>13.769230769230999</v>
      </c>
      <c r="I883" s="12">
        <f>[1]!thsiFinD("ths_adjustment_nvg_ratio_fund",I$1,$A$4,$A883,101)</f>
        <v>138.046875</v>
      </c>
      <c r="J883" s="32">
        <f t="shared" si="218"/>
        <v>0.35895702039863697</v>
      </c>
      <c r="K883" s="45">
        <f t="shared" si="219"/>
        <v>0.1248971617509065</v>
      </c>
      <c r="L883" s="45">
        <f t="shared" si="220"/>
        <v>0.59301687904636746</v>
      </c>
      <c r="M883" s="32">
        <f>[1]!thsiFinD("ths_int_chg_ratio_index",M$1,$A$4,$A883,101)/100</f>
        <v>-6.1757180970928001E-3</v>
      </c>
      <c r="N883" s="32">
        <f>[1]!thsiFinD("ths_int_chg_ratio_index",N$1,$A$4,$A883,101)/100</f>
        <v>-5.2119791249337993E-2</v>
      </c>
      <c r="O883" s="33">
        <f t="shared" si="213"/>
        <v>1.358957020398637</v>
      </c>
      <c r="P883" s="33">
        <f t="shared" si="214"/>
        <v>1.1248971617509065</v>
      </c>
      <c r="Q883" s="33">
        <f t="shared" si="215"/>
        <v>1.5930168790463675</v>
      </c>
      <c r="R883" s="33">
        <f t="shared" si="216"/>
        <v>0.99382428190290717</v>
      </c>
      <c r="S883" s="33">
        <f t="shared" si="217"/>
        <v>0.94788020875066203</v>
      </c>
      <c r="T883" s="32">
        <f t="shared" si="225"/>
        <v>-2.3399904017905149E-2</v>
      </c>
      <c r="U883" s="32">
        <f t="shared" si="226"/>
        <v>-1.5557331828334853E-2</v>
      </c>
      <c r="V883" s="32">
        <f t="shared" si="227"/>
        <v>-2.8863027642761829E-2</v>
      </c>
      <c r="W883" s="32">
        <f t="shared" si="228"/>
        <v>-1.0512381249026537E-2</v>
      </c>
      <c r="X883" s="32">
        <f t="shared" si="228"/>
        <v>-1.3373334566191386E-2</v>
      </c>
      <c r="Y883" s="34">
        <f>MAX(O$4:O883)</f>
        <v>1.9141735637114377</v>
      </c>
      <c r="Z883" s="34">
        <f>MAX(P$4:P883)</f>
        <v>1.8284662292802096</v>
      </c>
      <c r="AA883" s="34">
        <f>MAX(Q$4:Q883)</f>
        <v>2.0782292813837224</v>
      </c>
      <c r="AB883" s="34">
        <f>MAX(R$4:R883)</f>
        <v>1.9075656212819299</v>
      </c>
      <c r="AC883" s="34">
        <f>MAX(S$4:S883)</f>
        <v>1.35899867745307</v>
      </c>
      <c r="AD883" s="35">
        <f t="shared" si="221"/>
        <v>-0.29005548600111153</v>
      </c>
      <c r="AE883" s="35">
        <f t="shared" si="222"/>
        <v>-0.38478647090259288</v>
      </c>
      <c r="AF883" s="35">
        <f t="shared" si="223"/>
        <v>-0.23347395144692207</v>
      </c>
      <c r="AG883" s="35">
        <f t="shared" si="224"/>
        <v>-0.4790091251303672</v>
      </c>
      <c r="AH883" s="35">
        <f t="shared" si="224"/>
        <v>-0.3025157239099705</v>
      </c>
    </row>
    <row r="884" spans="1:34">
      <c r="A884" s="28">
        <v>45159</v>
      </c>
      <c r="B884" s="12">
        <f>[1]!thsiFinD("ths_int_chg_ratio_index",B$1,$A$4,$A884,101)</f>
        <v>-8.2739624460235994</v>
      </c>
      <c r="C884" s="12">
        <f>[1]!thsiFinD("ths_int_chg_ratio_index",C$1,$A$4,$A884,101)</f>
        <v>35.686080347028998</v>
      </c>
      <c r="D884" s="12">
        <f>[1]!thsiFinD("ths_int_chg_ratio_index",D$1,$A$4,$A884,101)</f>
        <v>-12.516217633135</v>
      </c>
      <c r="E884" s="12">
        <f>[1]!thsiFinD("ths_int_chg_ratio_index",E$1,$A$4,$A884,101)</f>
        <v>30.470671260947</v>
      </c>
      <c r="F884" s="12">
        <f>[1]!thsiFinD("ths_adjustment_nvg_ratio_fund",F$1,$A$4,$A884,101)</f>
        <v>56.537753222836002</v>
      </c>
      <c r="G884" s="12">
        <f>[1]!thsiFinD("ths_adjustment_nvg_ratio_fund",G$1,$A$4,$A884,101)</f>
        <v>26.958002270148</v>
      </c>
      <c r="H884" s="12">
        <f>[1]!thsiFinD("ths_adjustment_nvg_ratio_fund",H$1,$A$4,$A884,101)</f>
        <v>12.923076923077</v>
      </c>
      <c r="I884" s="12">
        <f>[1]!thsiFinD("ths_adjustment_nvg_ratio_fund",I$1,$A$4,$A884,101)</f>
        <v>136.728515625</v>
      </c>
      <c r="J884" s="32">
        <f t="shared" si="218"/>
        <v>0.34814239946234798</v>
      </c>
      <c r="K884" s="45">
        <f t="shared" si="219"/>
        <v>0.1134164288220435</v>
      </c>
      <c r="L884" s="45">
        <f t="shared" si="220"/>
        <v>0.58286837010265247</v>
      </c>
      <c r="M884" s="32">
        <f>[1]!thsiFinD("ths_int_chg_ratio_index",M$1,$A$4,$A884,101)/100</f>
        <v>-2.1654607543233003E-2</v>
      </c>
      <c r="N884" s="32">
        <f>[1]!thsiFinD("ths_int_chg_ratio_index",N$1,$A$4,$A884,101)/100</f>
        <v>-6.5072128130092E-2</v>
      </c>
      <c r="O884" s="33">
        <f t="shared" si="213"/>
        <v>1.348142399462348</v>
      </c>
      <c r="P884" s="33">
        <f t="shared" si="214"/>
        <v>1.1134164288220436</v>
      </c>
      <c r="Q884" s="33">
        <f t="shared" si="215"/>
        <v>1.5828683701026525</v>
      </c>
      <c r="R884" s="33">
        <f t="shared" si="216"/>
        <v>0.97834539245676699</v>
      </c>
      <c r="S884" s="33">
        <f t="shared" si="217"/>
        <v>0.934927871869908</v>
      </c>
      <c r="T884" s="32">
        <f t="shared" si="225"/>
        <v>-7.9580301466167791E-3</v>
      </c>
      <c r="U884" s="32">
        <f t="shared" si="226"/>
        <v>-1.0206028888003482E-2</v>
      </c>
      <c r="V884" s="32">
        <f t="shared" si="227"/>
        <v>-6.3706223563620989E-3</v>
      </c>
      <c r="W884" s="32">
        <f t="shared" si="228"/>
        <v>-1.5575076729361315E-2</v>
      </c>
      <c r="X884" s="32">
        <f t="shared" si="228"/>
        <v>-1.3664529295137062E-2</v>
      </c>
      <c r="Y884" s="34">
        <f>MAX(O$4:O884)</f>
        <v>1.9141735637114377</v>
      </c>
      <c r="Z884" s="34">
        <f>MAX(P$4:P884)</f>
        <v>1.8284662292802096</v>
      </c>
      <c r="AA884" s="34">
        <f>MAX(Q$4:Q884)</f>
        <v>2.0782292813837224</v>
      </c>
      <c r="AB884" s="34">
        <f>MAX(R$4:R884)</f>
        <v>1.9075656212819299</v>
      </c>
      <c r="AC884" s="34">
        <f>MAX(S$4:S884)</f>
        <v>1.35899867745307</v>
      </c>
      <c r="AD884" s="35">
        <f t="shared" si="221"/>
        <v>-0.29570524584593993</v>
      </c>
      <c r="AE884" s="35">
        <f t="shared" si="222"/>
        <v>-0.39106535795285158</v>
      </c>
      <c r="AF884" s="35">
        <f t="shared" si="223"/>
        <v>-0.23835719942856826</v>
      </c>
      <c r="AG884" s="35">
        <f t="shared" si="224"/>
        <v>-0.48712359798175886</v>
      </c>
      <c r="AH884" s="35">
        <f t="shared" si="224"/>
        <v>-0.31204651823350016</v>
      </c>
    </row>
    <row r="885" spans="1:34">
      <c r="A885" s="28">
        <v>45160</v>
      </c>
      <c r="B885" s="12">
        <f>[1]!thsiFinD("ths_int_chg_ratio_index",B$1,$A$4,$A885,101)</f>
        <v>-4.5942107284997</v>
      </c>
      <c r="C885" s="12">
        <f>[1]!thsiFinD("ths_int_chg_ratio_index",C$1,$A$4,$A885,101)</f>
        <v>36.810430892896001</v>
      </c>
      <c r="D885" s="12">
        <f>[1]!thsiFinD("ths_int_chg_ratio_index",D$1,$A$4,$A885,101)</f>
        <v>-11.630114597743001</v>
      </c>
      <c r="E885" s="12">
        <f>[1]!thsiFinD("ths_int_chg_ratio_index",E$1,$A$4,$A885,101)</f>
        <v>30.600020375267</v>
      </c>
      <c r="F885" s="12">
        <f>[1]!thsiFinD("ths_adjustment_nvg_ratio_fund",F$1,$A$4,$A885,101)</f>
        <v>59.607120933087998</v>
      </c>
      <c r="G885" s="12">
        <f>[1]!thsiFinD("ths_adjustment_nvg_ratio_fund",G$1,$A$4,$A885,101)</f>
        <v>30.703745743473</v>
      </c>
      <c r="H885" s="12">
        <f>[1]!thsiFinD("ths_adjustment_nvg_ratio_fund",H$1,$A$4,$A885,101)</f>
        <v>17.538461538461998</v>
      </c>
      <c r="I885" s="12">
        <f>[1]!thsiFinD("ths_adjustment_nvg_ratio_fund",I$1,$A$4,$A885,101)</f>
        <v>146.083984375</v>
      </c>
      <c r="J885" s="32">
        <f t="shared" si="218"/>
        <v>0.38139929816492912</v>
      </c>
      <c r="K885" s="45">
        <f t="shared" si="219"/>
        <v>0.12796531485480075</v>
      </c>
      <c r="L885" s="45">
        <f t="shared" si="220"/>
        <v>0.63483328147505746</v>
      </c>
      <c r="M885" s="32">
        <f>[1]!thsiFinD("ths_int_chg_ratio_index",M$1,$A$4,$A885,101)/100</f>
        <v>-2.1386051304310996E-2</v>
      </c>
      <c r="N885" s="32">
        <f>[1]!thsiFinD("ths_int_chg_ratio_index",N$1,$A$4,$A885,101)/100</f>
        <v>-5.8465036226381002E-2</v>
      </c>
      <c r="O885" s="33">
        <f t="shared" si="213"/>
        <v>1.3813992981649292</v>
      </c>
      <c r="P885" s="33">
        <f t="shared" si="214"/>
        <v>1.1279653148548008</v>
      </c>
      <c r="Q885" s="33">
        <f t="shared" si="215"/>
        <v>1.6348332814750575</v>
      </c>
      <c r="R885" s="33">
        <f t="shared" si="216"/>
        <v>0.97861394869568896</v>
      </c>
      <c r="S885" s="33">
        <f t="shared" si="217"/>
        <v>0.941534963773619</v>
      </c>
      <c r="T885" s="32">
        <f t="shared" si="225"/>
        <v>2.4668683898558807E-2</v>
      </c>
      <c r="U885" s="32">
        <f t="shared" si="226"/>
        <v>1.306688643722409E-2</v>
      </c>
      <c r="V885" s="32">
        <f t="shared" si="227"/>
        <v>3.2829584792976263E-2</v>
      </c>
      <c r="W885" s="32">
        <f t="shared" si="228"/>
        <v>2.7450043818122438E-4</v>
      </c>
      <c r="X885" s="32">
        <f t="shared" si="228"/>
        <v>7.066953614824234E-3</v>
      </c>
      <c r="Y885" s="34">
        <f>MAX(O$4:O885)</f>
        <v>1.9141735637114377</v>
      </c>
      <c r="Z885" s="34">
        <f>MAX(P$4:P885)</f>
        <v>1.8284662292802096</v>
      </c>
      <c r="AA885" s="34">
        <f>MAX(Q$4:Q885)</f>
        <v>2.0782292813837224</v>
      </c>
      <c r="AB885" s="34">
        <f>MAX(R$4:R885)</f>
        <v>1.9075656212819299</v>
      </c>
      <c r="AC885" s="34">
        <f>MAX(S$4:S885)</f>
        <v>1.35899867745307</v>
      </c>
      <c r="AD885" s="35">
        <f t="shared" si="221"/>
        <v>-0.27833122118430031</v>
      </c>
      <c r="AE885" s="35">
        <f t="shared" si="222"/>
        <v>-0.38310847813752991</v>
      </c>
      <c r="AF885" s="35">
        <f t="shared" si="223"/>
        <v>-0.21335278252524859</v>
      </c>
      <c r="AG885" s="35">
        <f t="shared" si="224"/>
        <v>-0.48698281318467207</v>
      </c>
      <c r="AH885" s="35">
        <f t="shared" si="224"/>
        <v>-0.30718478288869944</v>
      </c>
    </row>
    <row r="886" spans="1:34">
      <c r="A886" s="28">
        <v>45161</v>
      </c>
      <c r="B886" s="12">
        <f>[1]!thsiFinD("ths_int_chg_ratio_index",B$1,$A$4,$A886,101)</f>
        <v>-8.1238810649391002</v>
      </c>
      <c r="C886" s="12">
        <f>[1]!thsiFinD("ths_int_chg_ratio_index",C$1,$A$4,$A886,101)</f>
        <v>32.536507048799997</v>
      </c>
      <c r="D886" s="12">
        <f>[1]!thsiFinD("ths_int_chg_ratio_index",D$1,$A$4,$A886,101)</f>
        <v>-13.755141835521</v>
      </c>
      <c r="E886" s="12">
        <f>[1]!thsiFinD("ths_int_chg_ratio_index",E$1,$A$4,$A886,101)</f>
        <v>27.457584380732001</v>
      </c>
      <c r="F886" s="12">
        <f>[1]!thsiFinD("ths_adjustment_nvg_ratio_fund",F$1,$A$4,$A886,101)</f>
        <v>55.616942909761001</v>
      </c>
      <c r="G886" s="12">
        <f>[1]!thsiFinD("ths_adjustment_nvg_ratio_fund",G$1,$A$4,$A886,101)</f>
        <v>27.525539160045</v>
      </c>
      <c r="H886" s="12">
        <f>[1]!thsiFinD("ths_adjustment_nvg_ratio_fund",H$1,$A$4,$A886,101)</f>
        <v>14.384615384615</v>
      </c>
      <c r="I886" s="12">
        <f>[1]!thsiFinD("ths_adjustment_nvg_ratio_fund",I$1,$A$4,$A886,101)</f>
        <v>137.958984375</v>
      </c>
      <c r="J886" s="32">
        <f t="shared" si="218"/>
        <v>0.3420014379481161</v>
      </c>
      <c r="K886" s="45">
        <f t="shared" si="219"/>
        <v>9.5287671322679748E-2</v>
      </c>
      <c r="L886" s="45">
        <f t="shared" si="220"/>
        <v>0.58871520457355242</v>
      </c>
      <c r="M886" s="32">
        <f>[1]!thsiFinD("ths_int_chg_ratio_index",M$1,$A$4,$A886,101)/100</f>
        <v>-4.3928937692410998E-2</v>
      </c>
      <c r="N886" s="32">
        <f>[1]!thsiFinD("ths_int_chg_ratio_index",N$1,$A$4,$A886,101)/100</f>
        <v>-7.4640308253876006E-2</v>
      </c>
      <c r="O886" s="33">
        <f t="shared" si="213"/>
        <v>1.3420014379481162</v>
      </c>
      <c r="P886" s="33">
        <f t="shared" si="214"/>
        <v>1.0952876713226798</v>
      </c>
      <c r="Q886" s="33">
        <f t="shared" si="215"/>
        <v>1.5887152045735524</v>
      </c>
      <c r="R886" s="33">
        <f t="shared" si="216"/>
        <v>0.95607106230758898</v>
      </c>
      <c r="S886" s="33">
        <f t="shared" si="217"/>
        <v>0.92535969174612398</v>
      </c>
      <c r="T886" s="32">
        <f t="shared" si="225"/>
        <v>-2.8520254982863924E-2</v>
      </c>
      <c r="U886" s="32">
        <f t="shared" si="226"/>
        <v>-2.8970432957264758E-2</v>
      </c>
      <c r="V886" s="32">
        <f t="shared" si="227"/>
        <v>-2.8209651359613952E-2</v>
      </c>
      <c r="W886" s="32">
        <f t="shared" si="228"/>
        <v>-2.3035525314293204E-2</v>
      </c>
      <c r="X886" s="32">
        <f t="shared" si="228"/>
        <v>-1.7179682805050001E-2</v>
      </c>
      <c r="Y886" s="34">
        <f>MAX(O$4:O886)</f>
        <v>1.9141735637114377</v>
      </c>
      <c r="Z886" s="34">
        <f>MAX(P$4:P886)</f>
        <v>1.8284662292802096</v>
      </c>
      <c r="AA886" s="34">
        <f>MAX(Q$4:Q886)</f>
        <v>2.0782292813837224</v>
      </c>
      <c r="AB886" s="34">
        <f>MAX(R$4:R886)</f>
        <v>1.9075656212819299</v>
      </c>
      <c r="AC886" s="34">
        <f>MAX(S$4:S886)</f>
        <v>1.35899867745307</v>
      </c>
      <c r="AD886" s="35">
        <f t="shared" si="221"/>
        <v>-0.29891339876929601</v>
      </c>
      <c r="AE886" s="35">
        <f t="shared" si="222"/>
        <v>-0.4009800926135515</v>
      </c>
      <c r="AF886" s="35">
        <f t="shared" si="223"/>
        <v>-0.23554382627322179</v>
      </c>
      <c r="AG886" s="35">
        <f t="shared" si="224"/>
        <v>-0.49880043357822401</v>
      </c>
      <c r="AH886" s="35">
        <f t="shared" si="224"/>
        <v>-0.31908712856118349</v>
      </c>
    </row>
    <row r="887" spans="1:34">
      <c r="A887" s="28">
        <v>45162</v>
      </c>
      <c r="B887" s="12">
        <f>[1]!thsiFinD("ths_int_chg_ratio_index",B$1,$A$4,$A887,101)</f>
        <v>-7.2794495445141001</v>
      </c>
      <c r="C887" s="12">
        <f>[1]!thsiFinD("ths_int_chg_ratio_index",C$1,$A$4,$A887,101)</f>
        <v>34.477599777000997</v>
      </c>
      <c r="D887" s="12">
        <f>[1]!thsiFinD("ths_int_chg_ratio_index",D$1,$A$4,$A887,101)</f>
        <v>-13.165040637491</v>
      </c>
      <c r="E887" s="12">
        <f>[1]!thsiFinD("ths_int_chg_ratio_index",E$1,$A$4,$A887,101)</f>
        <v>29.075336312251</v>
      </c>
      <c r="F887" s="12">
        <f>[1]!thsiFinD("ths_adjustment_nvg_ratio_fund",F$1,$A$4,$A887,101)</f>
        <v>56.783302639656</v>
      </c>
      <c r="G887" s="12">
        <f>[1]!thsiFinD("ths_adjustment_nvg_ratio_fund",G$1,$A$4,$A887,101)</f>
        <v>28.887627695799999</v>
      </c>
      <c r="H887" s="12">
        <f>[1]!thsiFinD("ths_adjustment_nvg_ratio_fund",H$1,$A$4,$A887,101)</f>
        <v>16.384615384615</v>
      </c>
      <c r="I887" s="12">
        <f>[1]!thsiFinD("ths_adjustment_nvg_ratio_fund",I$1,$A$4,$A887,101)</f>
        <v>140.48828125</v>
      </c>
      <c r="J887" s="32">
        <f t="shared" si="218"/>
        <v>0.35706534109664734</v>
      </c>
      <c r="K887" s="45">
        <f t="shared" si="219"/>
        <v>0.10777111476811724</v>
      </c>
      <c r="L887" s="45">
        <f t="shared" si="220"/>
        <v>0.60635956742517749</v>
      </c>
      <c r="M887" s="32">
        <f>[1]!thsiFinD("ths_int_chg_ratio_index",M$1,$A$4,$A887,101)/100</f>
        <v>-3.6591985155595003E-2</v>
      </c>
      <c r="N887" s="32">
        <f>[1]!thsiFinD("ths_int_chg_ratio_index",N$1,$A$4,$A887,101)/100</f>
        <v>-6.8684183148947003E-2</v>
      </c>
      <c r="O887" s="33">
        <f t="shared" si="213"/>
        <v>1.3570653410966473</v>
      </c>
      <c r="P887" s="33">
        <f t="shared" si="214"/>
        <v>1.1077711147681173</v>
      </c>
      <c r="Q887" s="33">
        <f t="shared" si="215"/>
        <v>1.6063595674251774</v>
      </c>
      <c r="R887" s="33">
        <f t="shared" si="216"/>
        <v>0.96340801484440497</v>
      </c>
      <c r="S887" s="33">
        <f t="shared" si="217"/>
        <v>0.93131581685105302</v>
      </c>
      <c r="T887" s="32">
        <f t="shared" si="225"/>
        <v>1.1224953060827936E-2</v>
      </c>
      <c r="U887" s="32">
        <f t="shared" si="226"/>
        <v>1.1397410718923195E-2</v>
      </c>
      <c r="V887" s="32">
        <f t="shared" si="227"/>
        <v>1.1106057776013589E-2</v>
      </c>
      <c r="W887" s="32">
        <f t="shared" si="228"/>
        <v>7.6740661087548734E-3</v>
      </c>
      <c r="X887" s="32">
        <f t="shared" si="228"/>
        <v>6.4365512762827315E-3</v>
      </c>
      <c r="Y887" s="34">
        <f>MAX(O$4:O887)</f>
        <v>1.9141735637114377</v>
      </c>
      <c r="Z887" s="34">
        <f>MAX(P$4:P887)</f>
        <v>1.8284662292802096</v>
      </c>
      <c r="AA887" s="34">
        <f>MAX(Q$4:Q887)</f>
        <v>2.0782292813837224</v>
      </c>
      <c r="AB887" s="34">
        <f>MAX(R$4:R887)</f>
        <v>1.9075656212819299</v>
      </c>
      <c r="AC887" s="34">
        <f>MAX(S$4:S887)</f>
        <v>1.35899867745307</v>
      </c>
      <c r="AD887" s="35">
        <f t="shared" si="221"/>
        <v>-0.29104373457890598</v>
      </c>
      <c r="AE887" s="35">
        <f t="shared" si="222"/>
        <v>-0.39415281670025692</v>
      </c>
      <c r="AF887" s="35">
        <f t="shared" si="223"/>
        <v>-0.22705373184058197</v>
      </c>
      <c r="AG887" s="35">
        <f t="shared" si="224"/>
        <v>-0.49495419497182402</v>
      </c>
      <c r="AH887" s="35">
        <f t="shared" si="224"/>
        <v>-0.31470439794948668</v>
      </c>
    </row>
    <row r="888" spans="1:34">
      <c r="A888" s="28">
        <v>45163</v>
      </c>
      <c r="B888" s="12">
        <f>[1]!thsiFinD("ths_int_chg_ratio_index",B$1,$A$4,$A888,101)</f>
        <v>-12.037190773943999</v>
      </c>
      <c r="C888" s="12">
        <f>[1]!thsiFinD("ths_int_chg_ratio_index",C$1,$A$4,$A888,101)</f>
        <v>31.887963409809998</v>
      </c>
      <c r="D888" s="12">
        <f>[1]!thsiFinD("ths_int_chg_ratio_index",D$1,$A$4,$A888,101)</f>
        <v>-14.643637676648</v>
      </c>
      <c r="E888" s="12">
        <f>[1]!thsiFinD("ths_int_chg_ratio_index",E$1,$A$4,$A888,101)</f>
        <v>27.433650598526999</v>
      </c>
      <c r="F888" s="12">
        <f>[1]!thsiFinD("ths_adjustment_nvg_ratio_fund",F$1,$A$4,$A888,101)</f>
        <v>52.486187845304002</v>
      </c>
      <c r="G888" s="12">
        <f>[1]!thsiFinD("ths_adjustment_nvg_ratio_fund",G$1,$A$4,$A888,101)</f>
        <v>24.574347332576998</v>
      </c>
      <c r="H888" s="12">
        <f>[1]!thsiFinD("ths_adjustment_nvg_ratio_fund",H$1,$A$4,$A888,101)</f>
        <v>10.538461538462</v>
      </c>
      <c r="I888" s="12">
        <f>[1]!thsiFinD("ths_adjustment_nvg_ratio_fund",I$1,$A$4,$A888,101)</f>
        <v>129.55078125</v>
      </c>
      <c r="J888" s="32">
        <f t="shared" si="218"/>
        <v>0.31223820440511002</v>
      </c>
      <c r="K888" s="45">
        <f t="shared" si="219"/>
        <v>8.16019638943625E-2</v>
      </c>
      <c r="L888" s="45">
        <f t="shared" si="220"/>
        <v>0.54287444491585757</v>
      </c>
      <c r="M888" s="32">
        <f>[1]!thsiFinD("ths_int_chg_ratio_index",M$1,$A$4,$A888,101)/100</f>
        <v>-5.1025587631747998E-2</v>
      </c>
      <c r="N888" s="32">
        <f>[1]!thsiFinD("ths_int_chg_ratio_index",N$1,$A$4,$A888,101)/100</f>
        <v>-7.437698730105699E-2</v>
      </c>
      <c r="O888" s="33">
        <f t="shared" si="213"/>
        <v>1.31223820440511</v>
      </c>
      <c r="P888" s="33">
        <f t="shared" si="214"/>
        <v>1.0816019638943626</v>
      </c>
      <c r="Q888" s="33">
        <f t="shared" si="215"/>
        <v>1.5428744449158576</v>
      </c>
      <c r="R888" s="33">
        <f t="shared" si="216"/>
        <v>0.94897441236825197</v>
      </c>
      <c r="S888" s="33">
        <f t="shared" si="217"/>
        <v>0.92562301269894298</v>
      </c>
      <c r="T888" s="32">
        <f t="shared" si="225"/>
        <v>-3.3032408487650655E-2</v>
      </c>
      <c r="U888" s="32">
        <f t="shared" si="226"/>
        <v>-2.3623247189680119E-2</v>
      </c>
      <c r="V888" s="32">
        <f t="shared" si="227"/>
        <v>-3.9521115817848673E-2</v>
      </c>
      <c r="W888" s="32">
        <f t="shared" si="228"/>
        <v>-1.4981816897676636E-2</v>
      </c>
      <c r="X888" s="32">
        <f t="shared" si="228"/>
        <v>-6.1126462678992022E-3</v>
      </c>
      <c r="Y888" s="34">
        <f>MAX(O$4:O888)</f>
        <v>1.9141735637114377</v>
      </c>
      <c r="Z888" s="34">
        <f>MAX(P$4:P888)</f>
        <v>1.8284662292802096</v>
      </c>
      <c r="AA888" s="34">
        <f>MAX(Q$4:Q888)</f>
        <v>2.0782292813837224</v>
      </c>
      <c r="AB888" s="34">
        <f>MAX(R$4:R888)</f>
        <v>1.9075656212819299</v>
      </c>
      <c r="AC888" s="34">
        <f>MAX(S$4:S888)</f>
        <v>1.35899867745307</v>
      </c>
      <c r="AD888" s="35">
        <f t="shared" si="221"/>
        <v>-0.31446226753817486</v>
      </c>
      <c r="AE888" s="35">
        <f t="shared" si="222"/>
        <v>-0.40846489447051815</v>
      </c>
      <c r="AF888" s="35">
        <f t="shared" si="223"/>
        <v>-0.25760143082548426</v>
      </c>
      <c r="AG888" s="35">
        <f t="shared" si="224"/>
        <v>-0.50252069874769578</v>
      </c>
      <c r="AH888" s="35">
        <f t="shared" si="224"/>
        <v>-0.3188933675537684</v>
      </c>
    </row>
    <row r="889" spans="1:34">
      <c r="A889" s="28">
        <v>45166</v>
      </c>
      <c r="B889" s="12">
        <f>[1]!thsiFinD("ths_int_chg_ratio_index",B$1,$A$4,$A889,101)</f>
        <v>-10.269191204342</v>
      </c>
      <c r="C889" s="12">
        <f>[1]!thsiFinD("ths_int_chg_ratio_index",C$1,$A$4,$A889,101)</f>
        <v>31.606327720052001</v>
      </c>
      <c r="D889" s="12">
        <f>[1]!thsiFinD("ths_int_chg_ratio_index",D$1,$A$4,$A889,101)</f>
        <v>-13.683318437137</v>
      </c>
      <c r="E889" s="12">
        <f>[1]!thsiFinD("ths_int_chg_ratio_index",E$1,$A$4,$A889,101)</f>
        <v>28.910005205710998</v>
      </c>
      <c r="F889" s="12">
        <f>[1]!thsiFinD("ths_adjustment_nvg_ratio_fund",F$1,$A$4,$A889,101)</f>
        <v>53.529772866789003</v>
      </c>
      <c r="G889" s="12">
        <f>[1]!thsiFinD("ths_adjustment_nvg_ratio_fund",G$1,$A$4,$A889,101)</f>
        <v>24.971623155505</v>
      </c>
      <c r="H889" s="12">
        <f>[1]!thsiFinD("ths_adjustment_nvg_ratio_fund",H$1,$A$4,$A889,101)</f>
        <v>11.230769230769001</v>
      </c>
      <c r="I889" s="12">
        <f>[1]!thsiFinD("ths_adjustment_nvg_ratio_fund",I$1,$A$4,$A889,101)</f>
        <v>132.67578125</v>
      </c>
      <c r="J889" s="32">
        <f t="shared" si="218"/>
        <v>0.32371471223418369</v>
      </c>
      <c r="K889" s="45">
        <f t="shared" si="219"/>
        <v>9.1409558210709993E-2</v>
      </c>
      <c r="L889" s="45">
        <f t="shared" si="220"/>
        <v>0.55601986625765742</v>
      </c>
      <c r="M889" s="32">
        <f>[1]!thsiFinD("ths_int_chg_ratio_index",M$1,$A$4,$A889,101)/100</f>
        <v>-4.6999785898011001E-2</v>
      </c>
      <c r="N889" s="32">
        <f>[1]!thsiFinD("ths_int_chg_ratio_index",N$1,$A$4,$A889,101)/100</f>
        <v>-6.3635182949792007E-2</v>
      </c>
      <c r="O889" s="33">
        <f t="shared" si="213"/>
        <v>1.3237147122341837</v>
      </c>
      <c r="P889" s="33">
        <f t="shared" si="214"/>
        <v>1.09140955821071</v>
      </c>
      <c r="Q889" s="33">
        <f t="shared" si="215"/>
        <v>1.5560198662576574</v>
      </c>
      <c r="R889" s="33">
        <f t="shared" si="216"/>
        <v>0.95300021410198898</v>
      </c>
      <c r="S889" s="33">
        <f t="shared" si="217"/>
        <v>0.93636481705020802</v>
      </c>
      <c r="T889" s="32">
        <f t="shared" si="225"/>
        <v>8.7457504213395154E-3</v>
      </c>
      <c r="U889" s="32">
        <f t="shared" si="226"/>
        <v>9.0676557955151615E-3</v>
      </c>
      <c r="V889" s="32">
        <f t="shared" si="227"/>
        <v>8.5200849525488564E-3</v>
      </c>
      <c r="W889" s="32">
        <f t="shared" si="228"/>
        <v>4.2422658411729319E-3</v>
      </c>
      <c r="X889" s="32">
        <f t="shared" si="228"/>
        <v>1.1604945214082285E-2</v>
      </c>
      <c r="Y889" s="34">
        <f>MAX(O$4:O889)</f>
        <v>1.9141735637114377</v>
      </c>
      <c r="Z889" s="34">
        <f>MAX(P$4:P889)</f>
        <v>1.8284662292802096</v>
      </c>
      <c r="AA889" s="34">
        <f>MAX(Q$4:Q889)</f>
        <v>2.0782292813837224</v>
      </c>
      <c r="AB889" s="34">
        <f>MAX(R$4:R889)</f>
        <v>1.9075656212819299</v>
      </c>
      <c r="AC889" s="34">
        <f>MAX(S$4:S889)</f>
        <v>1.35899867745307</v>
      </c>
      <c r="AD889" s="35">
        <f t="shared" si="221"/>
        <v>-0.30846672562565269</v>
      </c>
      <c r="AE889" s="35">
        <f t="shared" si="222"/>
        <v>-0.40310105774261307</v>
      </c>
      <c r="AF889" s="35">
        <f t="shared" si="223"/>
        <v>-0.25127613194746667</v>
      </c>
      <c r="AG889" s="35">
        <f t="shared" si="224"/>
        <v>-0.50041025930130256</v>
      </c>
      <c r="AH889" s="35">
        <f t="shared" si="224"/>
        <v>-0.31098916239928176</v>
      </c>
    </row>
    <row r="890" spans="1:34">
      <c r="A890" s="28">
        <v>45167</v>
      </c>
      <c r="B890" s="12">
        <f>[1]!thsiFinD("ths_int_chg_ratio_index",B$1,$A$4,$A890,101)</f>
        <v>-6.9771175694667997</v>
      </c>
      <c r="C890" s="12">
        <f>[1]!thsiFinD("ths_int_chg_ratio_index",C$1,$A$4,$A890,101)</f>
        <v>37.686608850521999</v>
      </c>
      <c r="D890" s="12">
        <f>[1]!thsiFinD("ths_int_chg_ratio_index",D$1,$A$4,$A890,101)</f>
        <v>-10.127079559026001</v>
      </c>
      <c r="E890" s="12">
        <f>[1]!thsiFinD("ths_int_chg_ratio_index",E$1,$A$4,$A890,101)</f>
        <v>32.630039674521001</v>
      </c>
      <c r="F890" s="12">
        <f>[1]!thsiFinD("ths_adjustment_nvg_ratio_fund",F$1,$A$4,$A890,101)</f>
        <v>58.502148557397</v>
      </c>
      <c r="G890" s="12">
        <f>[1]!thsiFinD("ths_adjustment_nvg_ratio_fund",G$1,$A$4,$A890,101)</f>
        <v>29.795686719637001</v>
      </c>
      <c r="H890" s="12">
        <f>[1]!thsiFinD("ths_adjustment_nvg_ratio_fund",H$1,$A$4,$A890,101)</f>
        <v>17.384615384615</v>
      </c>
      <c r="I890" s="12">
        <f>[1]!thsiFinD("ths_adjustment_nvg_ratio_fund",I$1,$A$4,$A890,101)</f>
        <v>141.89453125</v>
      </c>
      <c r="J890" s="32">
        <f t="shared" si="218"/>
        <v>0.37598679163524895</v>
      </c>
      <c r="K890" s="45">
        <f t="shared" si="219"/>
        <v>0.13303112849137549</v>
      </c>
      <c r="L890" s="45">
        <f t="shared" si="220"/>
        <v>0.61894245477912246</v>
      </c>
      <c r="M890" s="32">
        <f>[1]!thsiFinD("ths_int_chg_ratio_index",M$1,$A$4,$A890,101)/100</f>
        <v>-1.1979152918678999E-2</v>
      </c>
      <c r="N890" s="32">
        <f>[1]!thsiFinD("ths_int_chg_ratio_index",N$1,$A$4,$A890,101)/100</f>
        <v>-5.1307004017204998E-2</v>
      </c>
      <c r="O890" s="33">
        <f t="shared" si="213"/>
        <v>1.3759867916352491</v>
      </c>
      <c r="P890" s="33">
        <f t="shared" si="214"/>
        <v>1.1330311284913754</v>
      </c>
      <c r="Q890" s="33">
        <f t="shared" si="215"/>
        <v>1.6189424547791225</v>
      </c>
      <c r="R890" s="33">
        <f t="shared" si="216"/>
        <v>0.98802084708132099</v>
      </c>
      <c r="S890" s="33">
        <f t="shared" si="217"/>
        <v>0.948692995982795</v>
      </c>
      <c r="T890" s="32">
        <f t="shared" si="225"/>
        <v>3.9488931352013035E-2</v>
      </c>
      <c r="U890" s="32">
        <f t="shared" si="226"/>
        <v>3.8135610933168973E-2</v>
      </c>
      <c r="V890" s="32">
        <f t="shared" si="227"/>
        <v>4.043816527407107E-2</v>
      </c>
      <c r="W890" s="32">
        <f t="shared" si="228"/>
        <v>3.6747770316433614E-2</v>
      </c>
      <c r="X890" s="32">
        <f t="shared" si="228"/>
        <v>1.3165999734402689E-2</v>
      </c>
      <c r="Y890" s="34">
        <f>MAX(O$4:O890)</f>
        <v>1.9141735637114377</v>
      </c>
      <c r="Z890" s="34">
        <f>MAX(P$4:P890)</f>
        <v>1.8284662292802096</v>
      </c>
      <c r="AA890" s="34">
        <f>MAX(Q$4:Q890)</f>
        <v>2.0782292813837224</v>
      </c>
      <c r="AB890" s="34">
        <f>MAX(R$4:R890)</f>
        <v>1.9075656212819299</v>
      </c>
      <c r="AC890" s="34">
        <f>MAX(S$4:S890)</f>
        <v>1.35899867745307</v>
      </c>
      <c r="AD890" s="35">
        <f t="shared" si="221"/>
        <v>-0.28115881562625133</v>
      </c>
      <c r="AE890" s="35">
        <f t="shared" si="222"/>
        <v>-0.38033795191426523</v>
      </c>
      <c r="AF890" s="35">
        <f t="shared" si="223"/>
        <v>-0.2209991124265166</v>
      </c>
      <c r="AG890" s="35">
        <f t="shared" si="224"/>
        <v>-0.48205145025766016</v>
      </c>
      <c r="AH890" s="35">
        <f t="shared" si="224"/>
        <v>-0.30191764589443026</v>
      </c>
    </row>
    <row r="891" spans="1:34">
      <c r="A891" s="28">
        <v>45168</v>
      </c>
      <c r="B891" s="12">
        <f>[1]!thsiFinD("ths_int_chg_ratio_index",B$1,$A$4,$A891,101)</f>
        <v>-5.3503072640365001</v>
      </c>
      <c r="C891" s="12">
        <f>[1]!thsiFinD("ths_int_chg_ratio_index",C$1,$A$4,$A891,101)</f>
        <v>41.715980113683003</v>
      </c>
      <c r="D891" s="12">
        <f>[1]!thsiFinD("ths_int_chg_ratio_index",D$1,$A$4,$A891,101)</f>
        <v>-7.8526490615003999</v>
      </c>
      <c r="E891" s="12">
        <f>[1]!thsiFinD("ths_int_chg_ratio_index",E$1,$A$4,$A891,101)</f>
        <v>32.460310841216</v>
      </c>
      <c r="F891" s="12">
        <f>[1]!thsiFinD("ths_adjustment_nvg_ratio_fund",F$1,$A$4,$A891,101)</f>
        <v>61.019030079803997</v>
      </c>
      <c r="G891" s="12">
        <f>[1]!thsiFinD("ths_adjustment_nvg_ratio_fund",G$1,$A$4,$A891,101)</f>
        <v>32.122587968217999</v>
      </c>
      <c r="H891" s="12">
        <f>[1]!thsiFinD("ths_adjustment_nvg_ratio_fund",H$1,$A$4,$A891,101)</f>
        <v>21.923076923077002</v>
      </c>
      <c r="I891" s="12">
        <f>[1]!thsiFinD("ths_adjustment_nvg_ratio_fund",I$1,$A$4,$A891,101)</f>
        <v>144.6875</v>
      </c>
      <c r="J891" s="32">
        <f t="shared" si="218"/>
        <v>0.40090691200057638</v>
      </c>
      <c r="K891" s="45">
        <f t="shared" si="219"/>
        <v>0.15243333657340524</v>
      </c>
      <c r="L891" s="45">
        <f t="shared" si="220"/>
        <v>0.64938048742774757</v>
      </c>
      <c r="M891" s="32">
        <f>[1]!thsiFinD("ths_int_chg_ratio_index",M$1,$A$4,$A891,101)/100</f>
        <v>6.6518261726491003E-4</v>
      </c>
      <c r="N891" s="32">
        <f>[1]!thsiFinD("ths_int_chg_ratio_index",N$1,$A$4,$A891,101)/100</f>
        <v>-5.1396942644052999E-2</v>
      </c>
      <c r="O891" s="33">
        <f t="shared" si="213"/>
        <v>1.4009069120005764</v>
      </c>
      <c r="P891" s="33">
        <f t="shared" si="214"/>
        <v>1.1524333365734052</v>
      </c>
      <c r="Q891" s="33">
        <f t="shared" si="215"/>
        <v>1.6493804874277476</v>
      </c>
      <c r="R891" s="33">
        <f t="shared" si="216"/>
        <v>1.000665182617265</v>
      </c>
      <c r="S891" s="33">
        <f t="shared" si="217"/>
        <v>0.94860305735594697</v>
      </c>
      <c r="T891" s="32">
        <f t="shared" si="225"/>
        <v>1.8110726437796432E-2</v>
      </c>
      <c r="U891" s="32">
        <f t="shared" si="226"/>
        <v>1.7124161546967942E-2</v>
      </c>
      <c r="V891" s="32">
        <f t="shared" si="227"/>
        <v>1.8801182561351659E-2</v>
      </c>
      <c r="W891" s="32">
        <f t="shared" si="228"/>
        <v>1.2797640427624879E-2</v>
      </c>
      <c r="X891" s="32">
        <f t="shared" si="228"/>
        <v>-9.4802667700566445E-5</v>
      </c>
      <c r="Y891" s="34">
        <f>MAX(O$4:O891)</f>
        <v>1.9141735637114377</v>
      </c>
      <c r="Z891" s="34">
        <f>MAX(P$4:P891)</f>
        <v>1.8284662292802096</v>
      </c>
      <c r="AA891" s="34">
        <f>MAX(Q$4:Q891)</f>
        <v>2.0782292813837224</v>
      </c>
      <c r="AB891" s="34">
        <f>MAX(R$4:R891)</f>
        <v>1.9075656212819299</v>
      </c>
      <c r="AC891" s="34">
        <f>MAX(S$4:S891)</f>
        <v>1.35899867745307</v>
      </c>
      <c r="AD891" s="35">
        <f t="shared" si="221"/>
        <v>-0.26814007958383679</v>
      </c>
      <c r="AE891" s="35">
        <f t="shared" si="222"/>
        <v>-0.36972675889832007</v>
      </c>
      <c r="AF891" s="35">
        <f t="shared" si="223"/>
        <v>-0.20635297452379253</v>
      </c>
      <c r="AG891" s="35">
        <f t="shared" si="224"/>
        <v>-0.475422930958048</v>
      </c>
      <c r="AH891" s="35">
        <f t="shared" si="224"/>
        <v>-0.30198382596387419</v>
      </c>
    </row>
    <row r="892" spans="1:34">
      <c r="A892" s="28">
        <v>45169</v>
      </c>
      <c r="B892" s="12">
        <f>[1]!thsiFinD("ths_int_chg_ratio_index",B$1,$A$4,$A892,101)</f>
        <v>-5.4418811652528003</v>
      </c>
      <c r="C892" s="12">
        <f>[1]!thsiFinD("ths_int_chg_ratio_index",C$1,$A$4,$A892,101)</f>
        <v>44.591403756680002</v>
      </c>
      <c r="D892" s="12">
        <f>[1]!thsiFinD("ths_int_chg_ratio_index",D$1,$A$4,$A892,101)</f>
        <v>-7.5619329712351</v>
      </c>
      <c r="E892" s="12">
        <f>[1]!thsiFinD("ths_int_chg_ratio_index",E$1,$A$4,$A892,101)</f>
        <v>31.448742607947999</v>
      </c>
      <c r="F892" s="12">
        <f>[1]!thsiFinD("ths_adjustment_nvg_ratio_fund",F$1,$A$4,$A892,101)</f>
        <v>59.914057704112999</v>
      </c>
      <c r="G892" s="12">
        <f>[1]!thsiFinD("ths_adjustment_nvg_ratio_fund",G$1,$A$4,$A892,101)</f>
        <v>31.838819523268999</v>
      </c>
      <c r="H892" s="12">
        <f>[1]!thsiFinD("ths_adjustment_nvg_ratio_fund",H$1,$A$4,$A892,101)</f>
        <v>21.230769230768999</v>
      </c>
      <c r="I892" s="12">
        <f>[1]!thsiFinD("ths_adjustment_nvg_ratio_fund",I$1,$A$4,$A892,101)</f>
        <v>145</v>
      </c>
      <c r="J892" s="32">
        <f t="shared" si="218"/>
        <v>0.40127497335786388</v>
      </c>
      <c r="K892" s="45">
        <f t="shared" si="219"/>
        <v>0.15759083057035025</v>
      </c>
      <c r="L892" s="45">
        <f t="shared" si="220"/>
        <v>0.64495911614537749</v>
      </c>
      <c r="M892" s="32">
        <f>[1]!thsiFinD("ths_int_chg_ratio_index",M$1,$A$4,$A892,101)/100</f>
        <v>-7.0052410993696997E-3</v>
      </c>
      <c r="N892" s="32">
        <f>[1]!thsiFinD("ths_int_chg_ratio_index",N$1,$A$4,$A892,101)/100</f>
        <v>-5.7230355071941005E-2</v>
      </c>
      <c r="O892" s="33">
        <f t="shared" si="213"/>
        <v>1.401274973357864</v>
      </c>
      <c r="P892" s="33">
        <f t="shared" si="214"/>
        <v>1.1575908305703502</v>
      </c>
      <c r="Q892" s="33">
        <f t="shared" si="215"/>
        <v>1.6449591161453774</v>
      </c>
      <c r="R892" s="33">
        <f t="shared" si="216"/>
        <v>0.99299475890063027</v>
      </c>
      <c r="S892" s="33">
        <f t="shared" si="217"/>
        <v>0.94276964492805904</v>
      </c>
      <c r="T892" s="32">
        <f t="shared" si="225"/>
        <v>2.6273077399707745E-4</v>
      </c>
      <c r="U892" s="32">
        <f t="shared" si="226"/>
        <v>4.4753078839945282E-3</v>
      </c>
      <c r="V892" s="32">
        <f t="shared" si="227"/>
        <v>-2.6806254324406309E-3</v>
      </c>
      <c r="W892" s="32">
        <f t="shared" si="228"/>
        <v>-7.6653248757716508E-3</v>
      </c>
      <c r="X892" s="32">
        <f t="shared" si="228"/>
        <v>-6.149476730706982E-3</v>
      </c>
      <c r="Y892" s="34">
        <f>MAX(O$4:O892)</f>
        <v>1.9141735637114377</v>
      </c>
      <c r="Z892" s="34">
        <f>MAX(P$4:P892)</f>
        <v>1.8284662292802096</v>
      </c>
      <c r="AA892" s="34">
        <f>MAX(Q$4:Q892)</f>
        <v>2.0782292813837224</v>
      </c>
      <c r="AB892" s="34">
        <f>MAX(R$4:R892)</f>
        <v>1.9075656212819299</v>
      </c>
      <c r="AC892" s="34">
        <f>MAX(S$4:S892)</f>
        <v>1.35899867745307</v>
      </c>
      <c r="AD892" s="35">
        <f t="shared" si="221"/>
        <v>-0.26794779746048847</v>
      </c>
      <c r="AE892" s="35">
        <f t="shared" si="222"/>
        <v>-0.36690609209334701</v>
      </c>
      <c r="AF892" s="35">
        <f t="shared" si="223"/>
        <v>-0.20848044492466489</v>
      </c>
      <c r="AG892" s="35">
        <f t="shared" si="224"/>
        <v>-0.47944398461463467</v>
      </c>
      <c r="AH892" s="35">
        <f t="shared" si="224"/>
        <v>-0.30627626018376641</v>
      </c>
    </row>
    <row r="893" spans="1:34">
      <c r="A893" s="28">
        <v>45170</v>
      </c>
      <c r="B893" s="12">
        <f>[1]!thsiFinD("ths_int_chg_ratio_index",B$1,$A$4,$A893,101)</f>
        <v>-6.9050053163102003</v>
      </c>
      <c r="C893" s="12">
        <f>[1]!thsiFinD("ths_int_chg_ratio_index",C$1,$A$4,$A893,101)</f>
        <v>44.240214722666003</v>
      </c>
      <c r="D893" s="12">
        <f>[1]!thsiFinD("ths_int_chg_ratio_index",D$1,$A$4,$A893,101)</f>
        <v>-8.3293763779472005</v>
      </c>
      <c r="E893" s="12">
        <f>[1]!thsiFinD("ths_int_chg_ratio_index",E$1,$A$4,$A893,101)</f>
        <v>31.294470873451999</v>
      </c>
      <c r="F893" s="12">
        <f>[1]!thsiFinD("ths_adjustment_nvg_ratio_fund",F$1,$A$4,$A893,101)</f>
        <v>59.054634745241998</v>
      </c>
      <c r="G893" s="12">
        <f>[1]!thsiFinD("ths_adjustment_nvg_ratio_fund",G$1,$A$4,$A893,101)</f>
        <v>30.874006810442999</v>
      </c>
      <c r="H893" s="12">
        <f>[1]!thsiFinD("ths_adjustment_nvg_ratio_fund",H$1,$A$4,$A893,101)</f>
        <v>18.923076923077002</v>
      </c>
      <c r="I893" s="12">
        <f>[1]!thsiFinD("ths_adjustment_nvg_ratio_fund",I$1,$A$4,$A893,101)</f>
        <v>140.732421875</v>
      </c>
      <c r="J893" s="32">
        <f t="shared" si="218"/>
        <v>0.3873555553195282</v>
      </c>
      <c r="K893" s="45">
        <f t="shared" si="219"/>
        <v>0.15075075975465149</v>
      </c>
      <c r="L893" s="45">
        <f t="shared" si="220"/>
        <v>0.62396035088440494</v>
      </c>
      <c r="M893" s="32">
        <f>[1]!thsiFinD("ths_int_chg_ratio_index",M$1,$A$4,$A893,101)/100</f>
        <v>-1.114395963542E-2</v>
      </c>
      <c r="N893" s="32">
        <f>[1]!thsiFinD("ths_int_chg_ratio_index",N$1,$A$4,$A893,101)/100</f>
        <v>-5.1881828152642001E-2</v>
      </c>
      <c r="O893" s="33">
        <f t="shared" si="213"/>
        <v>1.3873555553195283</v>
      </c>
      <c r="P893" s="33">
        <f t="shared" si="214"/>
        <v>1.1507507597546516</v>
      </c>
      <c r="Q893" s="33">
        <f t="shared" si="215"/>
        <v>1.6239603508844049</v>
      </c>
      <c r="R893" s="33">
        <f t="shared" si="216"/>
        <v>0.98885604036457997</v>
      </c>
      <c r="S893" s="33">
        <f t="shared" si="217"/>
        <v>0.94811817184735803</v>
      </c>
      <c r="T893" s="32">
        <f t="shared" si="225"/>
        <v>-9.9333951601096038E-3</v>
      </c>
      <c r="U893" s="32">
        <f t="shared" si="226"/>
        <v>-5.9088847588127935E-3</v>
      </c>
      <c r="V893" s="32">
        <f t="shared" si="227"/>
        <v>-1.2765524112343107E-2</v>
      </c>
      <c r="W893" s="32">
        <f t="shared" si="228"/>
        <v>-4.167915791048471E-3</v>
      </c>
      <c r="X893" s="32">
        <f t="shared" si="228"/>
        <v>5.6732065442213209E-3</v>
      </c>
      <c r="Y893" s="34">
        <f>MAX(O$4:O893)</f>
        <v>1.9141735637114377</v>
      </c>
      <c r="Z893" s="34">
        <f>MAX(P$4:P893)</f>
        <v>1.8284662292802096</v>
      </c>
      <c r="AA893" s="34">
        <f>MAX(Q$4:Q893)</f>
        <v>2.0782292813837224</v>
      </c>
      <c r="AB893" s="34">
        <f>MAX(R$4:R893)</f>
        <v>1.9075656212819299</v>
      </c>
      <c r="AC893" s="34">
        <f>MAX(S$4:S893)</f>
        <v>1.35899867745307</v>
      </c>
      <c r="AD893" s="35">
        <f t="shared" si="221"/>
        <v>-0.275219561266142</v>
      </c>
      <c r="AE893" s="35">
        <f t="shared" si="222"/>
        <v>-0.37064697103667388</v>
      </c>
      <c r="AF893" s="35">
        <f t="shared" si="223"/>
        <v>-0.21858460689037018</v>
      </c>
      <c r="AG893" s="35">
        <f t="shared" si="224"/>
        <v>-0.48161361825128457</v>
      </c>
      <c r="AH893" s="35">
        <f t="shared" si="224"/>
        <v>-0.30234062212315937</v>
      </c>
    </row>
    <row r="894" spans="1:34">
      <c r="A894" s="28">
        <v>45173</v>
      </c>
      <c r="B894" s="12">
        <f>[1]!thsiFinD("ths_int_chg_ratio_index",B$1,$A$4,$A894,101)</f>
        <v>-5.7362350733936998</v>
      </c>
      <c r="C894" s="12">
        <f>[1]!thsiFinD("ths_int_chg_ratio_index",C$1,$A$4,$A894,101)</f>
        <v>44.664831914582003</v>
      </c>
      <c r="D894" s="12">
        <f>[1]!thsiFinD("ths_int_chg_ratio_index",D$1,$A$4,$A894,101)</f>
        <v>-7.5800751458680002</v>
      </c>
      <c r="E894" s="12">
        <f>[1]!thsiFinD("ths_int_chg_ratio_index",E$1,$A$4,$A894,101)</f>
        <v>32.416990630370002</v>
      </c>
      <c r="F894" s="12">
        <f>[1]!thsiFinD("ths_adjustment_nvg_ratio_fund",F$1,$A$4,$A894,101)</f>
        <v>58.993247391037002</v>
      </c>
      <c r="G894" s="12">
        <f>[1]!thsiFinD("ths_adjustment_nvg_ratio_fund",G$1,$A$4,$A894,101)</f>
        <v>31.101021566402</v>
      </c>
      <c r="H894" s="12">
        <f>[1]!thsiFinD("ths_adjustment_nvg_ratio_fund",H$1,$A$4,$A894,101)</f>
        <v>17.615384615385</v>
      </c>
      <c r="I894" s="12">
        <f>[1]!thsiFinD("ths_adjustment_nvg_ratio_fund",I$1,$A$4,$A894,101)</f>
        <v>143.6328125</v>
      </c>
      <c r="J894" s="32">
        <f t="shared" si="218"/>
        <v>0.39388497299814285</v>
      </c>
      <c r="K894" s="45">
        <f t="shared" si="219"/>
        <v>0.15941378081422575</v>
      </c>
      <c r="L894" s="45">
        <f t="shared" si="220"/>
        <v>0.62835616518205994</v>
      </c>
      <c r="M894" s="32">
        <f>[1]!thsiFinD("ths_int_chg_ratio_index",M$1,$A$4,$A894,101)/100</f>
        <v>-2.8809915561693999E-3</v>
      </c>
      <c r="N894" s="32">
        <f>[1]!thsiFinD("ths_int_chg_ratio_index",N$1,$A$4,$A894,101)/100</f>
        <v>-3.7861190819203E-2</v>
      </c>
      <c r="O894" s="33">
        <f t="shared" si="213"/>
        <v>1.3938849729981428</v>
      </c>
      <c r="P894" s="33">
        <f t="shared" si="214"/>
        <v>1.1594137808142257</v>
      </c>
      <c r="Q894" s="33">
        <f t="shared" si="215"/>
        <v>1.6283561651820599</v>
      </c>
      <c r="R894" s="33">
        <f t="shared" si="216"/>
        <v>0.99711900844383061</v>
      </c>
      <c r="S894" s="33">
        <f t="shared" si="217"/>
        <v>0.96213880918079697</v>
      </c>
      <c r="T894" s="32">
        <f t="shared" si="225"/>
        <v>4.7063765691346404E-3</v>
      </c>
      <c r="U894" s="32">
        <f t="shared" si="226"/>
        <v>7.5281471562280711E-3</v>
      </c>
      <c r="V894" s="32">
        <f t="shared" si="227"/>
        <v>2.7068482892831369E-3</v>
      </c>
      <c r="W894" s="32">
        <f t="shared" si="228"/>
        <v>8.3560879864819082E-3</v>
      </c>
      <c r="X894" s="32">
        <f t="shared" si="228"/>
        <v>1.4787858465069359E-2</v>
      </c>
      <c r="Y894" s="34">
        <f>MAX(O$4:O894)</f>
        <v>1.9141735637114377</v>
      </c>
      <c r="Z894" s="34">
        <f>MAX(P$4:P894)</f>
        <v>1.8284662292802096</v>
      </c>
      <c r="AA894" s="34">
        <f>MAX(Q$4:Q894)</f>
        <v>2.0782292813837224</v>
      </c>
      <c r="AB894" s="34">
        <f>MAX(R$4:R894)</f>
        <v>1.9075656212819299</v>
      </c>
      <c r="AC894" s="34">
        <f>MAX(S$4:S894)</f>
        <v>1.35899867745307</v>
      </c>
      <c r="AD894" s="35">
        <f t="shared" si="221"/>
        <v>-0.27180847159151789</v>
      </c>
      <c r="AE894" s="35">
        <f t="shared" si="222"/>
        <v>-0.36590910882142014</v>
      </c>
      <c r="AF894" s="35">
        <f t="shared" si="223"/>
        <v>-0.21646943397031193</v>
      </c>
      <c r="AG894" s="35">
        <f t="shared" si="224"/>
        <v>-0.47728193603439828</v>
      </c>
      <c r="AH894" s="35">
        <f t="shared" si="224"/>
        <v>-0.29202373398628834</v>
      </c>
    </row>
    <row r="895" spans="1:34">
      <c r="A895" s="28">
        <v>45174</v>
      </c>
      <c r="B895" s="12">
        <f>[1]!thsiFinD("ths_int_chg_ratio_index",B$1,$A$4,$A895,101)</f>
        <v>-7.1305819291088</v>
      </c>
      <c r="C895" s="12">
        <f>[1]!thsiFinD("ths_int_chg_ratio_index",C$1,$A$4,$A895,101)</f>
        <v>45.038035337685002</v>
      </c>
      <c r="D895" s="12">
        <f>[1]!thsiFinD("ths_int_chg_ratio_index",D$1,$A$4,$A895,101)</f>
        <v>-8.7371340110464999</v>
      </c>
      <c r="E895" s="12">
        <f>[1]!thsiFinD("ths_int_chg_ratio_index",E$1,$A$4,$A895,101)</f>
        <v>31.969430854789</v>
      </c>
      <c r="F895" s="12">
        <f>[1]!thsiFinD("ths_adjustment_nvg_ratio_fund",F$1,$A$4,$A895,101)</f>
        <v>57.519950890117002</v>
      </c>
      <c r="G895" s="12">
        <f>[1]!thsiFinD("ths_adjustment_nvg_ratio_fund",G$1,$A$4,$A895,101)</f>
        <v>29.568671963678</v>
      </c>
      <c r="H895" s="12">
        <f>[1]!thsiFinD("ths_adjustment_nvg_ratio_fund",H$1,$A$4,$A895,101)</f>
        <v>15.076923076923</v>
      </c>
      <c r="I895" s="12">
        <f>[1]!thsiFinD("ths_adjustment_nvg_ratio_fund",I$1,$A$4,$A895,101)</f>
        <v>138.45703125</v>
      </c>
      <c r="J895" s="32">
        <f t="shared" si="218"/>
        <v>0.37720290929129585</v>
      </c>
      <c r="K895" s="45">
        <f t="shared" si="219"/>
        <v>0.15284937563079676</v>
      </c>
      <c r="L895" s="45">
        <f t="shared" si="220"/>
        <v>0.601556442951795</v>
      </c>
      <c r="M895" s="32">
        <f>[1]!thsiFinD("ths_int_chg_ratio_index",M$1,$A$4,$A895,101)/100</f>
        <v>-7.2900260735161001E-3</v>
      </c>
      <c r="N895" s="32">
        <f>[1]!thsiFinD("ths_int_chg_ratio_index",N$1,$A$4,$A895,101)/100</f>
        <v>-4.4920969972774998E-2</v>
      </c>
      <c r="O895" s="33">
        <f t="shared" si="213"/>
        <v>1.3772029092912959</v>
      </c>
      <c r="P895" s="33">
        <f t="shared" si="214"/>
        <v>1.1528493756307967</v>
      </c>
      <c r="Q895" s="33">
        <f t="shared" si="215"/>
        <v>1.601556442951795</v>
      </c>
      <c r="R895" s="33">
        <f t="shared" si="216"/>
        <v>0.99270997392648386</v>
      </c>
      <c r="S895" s="33">
        <f t="shared" si="217"/>
        <v>0.95507903002722505</v>
      </c>
      <c r="T895" s="32">
        <f t="shared" si="225"/>
        <v>-1.1968034687227513E-2</v>
      </c>
      <c r="U895" s="32">
        <f t="shared" si="226"/>
        <v>-5.6618312564984397E-3</v>
      </c>
      <c r="V895" s="32">
        <f t="shared" si="227"/>
        <v>-1.645814521620248E-2</v>
      </c>
      <c r="W895" s="32">
        <f t="shared" si="228"/>
        <v>-4.4217736097797999E-3</v>
      </c>
      <c r="X895" s="32">
        <f t="shared" si="228"/>
        <v>-7.3375890112808984E-3</v>
      </c>
      <c r="Y895" s="34">
        <f>MAX(O$4:O895)</f>
        <v>1.9141735637114377</v>
      </c>
      <c r="Z895" s="34">
        <f>MAX(P$4:P895)</f>
        <v>1.8284662292802096</v>
      </c>
      <c r="AA895" s="34">
        <f>MAX(Q$4:Q895)</f>
        <v>2.0782292813837224</v>
      </c>
      <c r="AB895" s="34">
        <f>MAX(R$4:R895)</f>
        <v>1.9075656212819299</v>
      </c>
      <c r="AC895" s="34">
        <f>MAX(S$4:S895)</f>
        <v>1.35899867745307</v>
      </c>
      <c r="AD895" s="35">
        <f t="shared" si="221"/>
        <v>-0.28052349306245583</v>
      </c>
      <c r="AE895" s="35">
        <f t="shared" si="222"/>
        <v>-0.36949922444855599</v>
      </c>
      <c r="AF895" s="35">
        <f t="shared" si="223"/>
        <v>-0.2293648938073618</v>
      </c>
      <c r="AG895" s="35">
        <f t="shared" si="224"/>
        <v>-0.47959327697499654</v>
      </c>
      <c r="AH895" s="35">
        <f t="shared" si="224"/>
        <v>-0.29721857285603825</v>
      </c>
    </row>
    <row r="896" spans="1:34">
      <c r="A896" s="28">
        <v>45175</v>
      </c>
      <c r="B896" s="12">
        <f>[1]!thsiFinD("ths_int_chg_ratio_index",B$1,$A$4,$A896,101)</f>
        <v>-6.6467083626915002</v>
      </c>
      <c r="C896" s="12">
        <f>[1]!thsiFinD("ths_int_chg_ratio_index",C$1,$A$4,$A896,101)</f>
        <v>50.272500003844002</v>
      </c>
      <c r="D896" s="12">
        <f>[1]!thsiFinD("ths_int_chg_ratio_index",D$1,$A$4,$A896,101)</f>
        <v>-8.3472733880579995</v>
      </c>
      <c r="E896" s="12">
        <f>[1]!thsiFinD("ths_int_chg_ratio_index",E$1,$A$4,$A896,101)</f>
        <v>30.945781883942001</v>
      </c>
      <c r="F896" s="12">
        <f>[1]!thsiFinD("ths_adjustment_nvg_ratio_fund",F$1,$A$4,$A896,101)</f>
        <v>57.397176181707003</v>
      </c>
      <c r="G896" s="12">
        <f>[1]!thsiFinD("ths_adjustment_nvg_ratio_fund",G$1,$A$4,$A896,101)</f>
        <v>30.476730987513999</v>
      </c>
      <c r="H896" s="12">
        <f>[1]!thsiFinD("ths_adjustment_nvg_ratio_fund",H$1,$A$4,$A896,101)</f>
        <v>13.076923076923</v>
      </c>
      <c r="I896" s="12">
        <f>[1]!thsiFinD("ths_adjustment_nvg_ratio_fund",I$1,$A$4,$A896,101)</f>
        <v>139.150390625</v>
      </c>
      <c r="J896" s="32">
        <f t="shared" si="218"/>
        <v>0.38290690126022564</v>
      </c>
      <c r="K896" s="45">
        <f t="shared" si="219"/>
        <v>0.16556075034259127</v>
      </c>
      <c r="L896" s="45">
        <f t="shared" si="220"/>
        <v>0.60025305217785996</v>
      </c>
      <c r="M896" s="32">
        <f>[1]!thsiFinD("ths_int_chg_ratio_index",M$1,$A$4,$A896,101)/100</f>
        <v>-1.2015520927736001E-2</v>
      </c>
      <c r="N896" s="32">
        <f>[1]!thsiFinD("ths_int_chg_ratio_index",N$1,$A$4,$A896,101)/100</f>
        <v>-4.6387142327842003E-2</v>
      </c>
      <c r="O896" s="33">
        <f t="shared" si="213"/>
        <v>1.3829069012602258</v>
      </c>
      <c r="P896" s="33">
        <f t="shared" si="214"/>
        <v>1.1655607503425913</v>
      </c>
      <c r="Q896" s="33">
        <f t="shared" si="215"/>
        <v>1.60025305217786</v>
      </c>
      <c r="R896" s="33">
        <f t="shared" si="216"/>
        <v>0.98798447907226405</v>
      </c>
      <c r="S896" s="33">
        <f t="shared" si="217"/>
        <v>0.95361285767215798</v>
      </c>
      <c r="T896" s="32">
        <f t="shared" si="225"/>
        <v>4.1417222766870765E-3</v>
      </c>
      <c r="U896" s="32">
        <f t="shared" si="226"/>
        <v>1.1026049873028132E-2</v>
      </c>
      <c r="V896" s="32">
        <f t="shared" si="227"/>
        <v>-8.1382756110226495E-4</v>
      </c>
      <c r="W896" s="32">
        <f t="shared" si="228"/>
        <v>-4.7601968131023575E-3</v>
      </c>
      <c r="X896" s="32">
        <f t="shared" si="228"/>
        <v>-1.5351319722989309E-3</v>
      </c>
      <c r="Y896" s="34">
        <f>MAX(O$4:O896)</f>
        <v>1.9141735637114377</v>
      </c>
      <c r="Z896" s="34">
        <f>MAX(P$4:P896)</f>
        <v>1.8284662292802096</v>
      </c>
      <c r="AA896" s="34">
        <f>MAX(Q$4:Q896)</f>
        <v>2.0782292813837224</v>
      </c>
      <c r="AB896" s="34">
        <f>MAX(R$4:R896)</f>
        <v>1.9075656212819299</v>
      </c>
      <c r="AC896" s="34">
        <f>MAX(S$4:S896)</f>
        <v>1.35899867745307</v>
      </c>
      <c r="AD896" s="35">
        <f t="shared" si="221"/>
        <v>-0.27754362118611964</v>
      </c>
      <c r="AE896" s="35">
        <f t="shared" si="222"/>
        <v>-0.36254729145234277</v>
      </c>
      <c r="AF896" s="35">
        <f t="shared" si="223"/>
        <v>-0.22999205789633437</v>
      </c>
      <c r="AG896" s="35">
        <f t="shared" si="224"/>
        <v>-0.48207051539945722</v>
      </c>
      <c r="AH896" s="35">
        <f t="shared" si="224"/>
        <v>-0.29829743509438489</v>
      </c>
    </row>
    <row r="897" spans="1:34">
      <c r="A897" s="28">
        <v>45176</v>
      </c>
      <c r="B897" s="12">
        <f>[1]!thsiFinD("ths_int_chg_ratio_index",B$1,$A$4,$A897,101)</f>
        <v>-9.1861860086134008</v>
      </c>
      <c r="C897" s="12">
        <f>[1]!thsiFinD("ths_int_chg_ratio_index",C$1,$A$4,$A897,101)</f>
        <v>43.593687568328001</v>
      </c>
      <c r="D897" s="12">
        <f>[1]!thsiFinD("ths_int_chg_ratio_index",D$1,$A$4,$A897,101)</f>
        <v>-11.757600149217</v>
      </c>
      <c r="E897" s="12">
        <f>[1]!thsiFinD("ths_int_chg_ratio_index",E$1,$A$4,$A897,101)</f>
        <v>27.922240644388999</v>
      </c>
      <c r="F897" s="12">
        <f>[1]!thsiFinD("ths_adjustment_nvg_ratio_fund",F$1,$A$4,$A897,101)</f>
        <v>55.616942909761001</v>
      </c>
      <c r="G897" s="12">
        <f>[1]!thsiFinD("ths_adjustment_nvg_ratio_fund",G$1,$A$4,$A897,101)</f>
        <v>27.695800227014999</v>
      </c>
      <c r="H897" s="12">
        <f>[1]!thsiFinD("ths_adjustment_nvg_ratio_fund",H$1,$A$4,$A897,101)</f>
        <v>10.846153846153999</v>
      </c>
      <c r="I897" s="12">
        <f>[1]!thsiFinD("ths_adjustment_nvg_ratio_fund",I$1,$A$4,$A897,101)</f>
        <v>132.724609375</v>
      </c>
      <c r="J897" s="32">
        <f t="shared" si="218"/>
        <v>0.34681956051602081</v>
      </c>
      <c r="K897" s="45">
        <f t="shared" si="219"/>
        <v>0.12643035513721651</v>
      </c>
      <c r="L897" s="45">
        <f t="shared" si="220"/>
        <v>0.56720876589482505</v>
      </c>
      <c r="M897" s="32">
        <f>[1]!thsiFinD("ths_int_chg_ratio_index",M$1,$A$4,$A897,101)/100</f>
        <v>-3.8412927458530997E-2</v>
      </c>
      <c r="N897" s="32">
        <f>[1]!thsiFinD("ths_int_chg_ratio_index",N$1,$A$4,$A897,101)/100</f>
        <v>-6.0053852163514998E-2</v>
      </c>
      <c r="O897" s="33">
        <f t="shared" si="213"/>
        <v>1.3468195605160207</v>
      </c>
      <c r="P897" s="33">
        <f t="shared" si="214"/>
        <v>1.1264303551372166</v>
      </c>
      <c r="Q897" s="33">
        <f t="shared" si="215"/>
        <v>1.5672087658948251</v>
      </c>
      <c r="R897" s="33">
        <f t="shared" si="216"/>
        <v>0.96158707254146902</v>
      </c>
      <c r="S897" s="33">
        <f t="shared" si="217"/>
        <v>0.939946147836485</v>
      </c>
      <c r="T897" s="32">
        <f t="shared" si="225"/>
        <v>-2.6095278511748754E-2</v>
      </c>
      <c r="U897" s="32">
        <f t="shared" si="226"/>
        <v>-3.3572162749880841E-2</v>
      </c>
      <c r="V897" s="32">
        <f t="shared" si="227"/>
        <v>-2.0649413065054523E-2</v>
      </c>
      <c r="W897" s="32">
        <f t="shared" si="228"/>
        <v>-2.6718442536245779E-2</v>
      </c>
      <c r="X897" s="32">
        <f t="shared" si="228"/>
        <v>-1.4331507514521613E-2</v>
      </c>
      <c r="Y897" s="34">
        <f>MAX(O$4:O897)</f>
        <v>1.9141735637114377</v>
      </c>
      <c r="Z897" s="34">
        <f>MAX(P$4:P897)</f>
        <v>1.8284662292802096</v>
      </c>
      <c r="AA897" s="34">
        <f>MAX(Q$4:Q897)</f>
        <v>2.0782292813837224</v>
      </c>
      <c r="AB897" s="34">
        <f>MAX(R$4:R897)</f>
        <v>1.9075656212819299</v>
      </c>
      <c r="AC897" s="34">
        <f>MAX(S$4:S897)</f>
        <v>1.35899867745307</v>
      </c>
      <c r="AD897" s="35">
        <f t="shared" si="221"/>
        <v>-0.29639632160385732</v>
      </c>
      <c r="AE897" s="35">
        <f t="shared" si="222"/>
        <v>-0.38394795752905708</v>
      </c>
      <c r="AF897" s="35">
        <f t="shared" si="223"/>
        <v>-0.24589226995620561</v>
      </c>
      <c r="AG897" s="35">
        <f t="shared" si="224"/>
        <v>-0.49590878457158427</v>
      </c>
      <c r="AH897" s="35">
        <f t="shared" si="224"/>
        <v>-0.30835389067628882</v>
      </c>
    </row>
    <row r="898" spans="1:34">
      <c r="A898" s="28">
        <v>45177</v>
      </c>
      <c r="B898" s="12">
        <f>[1]!thsiFinD("ths_int_chg_ratio_index",B$1,$A$4,$A898,101)</f>
        <v>-8.5782268420090997</v>
      </c>
      <c r="C898" s="12">
        <f>[1]!thsiFinD("ths_int_chg_ratio_index",C$1,$A$4,$A898,101)</f>
        <v>44.727676822969002</v>
      </c>
      <c r="D898" s="12">
        <f>[1]!thsiFinD("ths_int_chg_ratio_index",D$1,$A$4,$A898,101)</f>
        <v>-11.593055528587</v>
      </c>
      <c r="E898" s="12">
        <f>[1]!thsiFinD("ths_int_chg_ratio_index",E$1,$A$4,$A898,101)</f>
        <v>27.164823286196999</v>
      </c>
      <c r="F898" s="12">
        <f>[1]!thsiFinD("ths_adjustment_nvg_ratio_fund",F$1,$A$4,$A898,101)</f>
        <v>55.064456721915001</v>
      </c>
      <c r="G898" s="12">
        <f>[1]!thsiFinD("ths_adjustment_nvg_ratio_fund",G$1,$A$4,$A898,101)</f>
        <v>28.036322360953001</v>
      </c>
      <c r="H898" s="12">
        <f>[1]!thsiFinD("ths_adjustment_nvg_ratio_fund",H$1,$A$4,$A898,101)</f>
        <v>8</v>
      </c>
      <c r="I898" s="12">
        <f>[1]!thsiFinD("ths_adjustment_nvg_ratio_fund",I$1,$A$4,$A898,101)</f>
        <v>131.767578125</v>
      </c>
      <c r="J898" s="32">
        <f t="shared" si="218"/>
        <v>0.34323696868304743</v>
      </c>
      <c r="K898" s="45">
        <f t="shared" si="219"/>
        <v>0.12930304434642476</v>
      </c>
      <c r="L898" s="45">
        <f t="shared" si="220"/>
        <v>0.55717089301967004</v>
      </c>
      <c r="M898" s="32">
        <f>[1]!thsiFinD("ths_int_chg_ratio_index",M$1,$A$4,$A898,101)/100</f>
        <v>-4.2422207166649004E-2</v>
      </c>
      <c r="N898" s="32">
        <f>[1]!thsiFinD("ths_int_chg_ratio_index",N$1,$A$4,$A898,101)/100</f>
        <v>-6.3228904492018997E-2</v>
      </c>
      <c r="O898" s="33">
        <f t="shared" si="213"/>
        <v>1.3432369686830474</v>
      </c>
      <c r="P898" s="33">
        <f t="shared" si="214"/>
        <v>1.1293030443464247</v>
      </c>
      <c r="Q898" s="33">
        <f t="shared" si="215"/>
        <v>1.5571708930196699</v>
      </c>
      <c r="R898" s="33">
        <f t="shared" si="216"/>
        <v>0.95757779283335098</v>
      </c>
      <c r="S898" s="33">
        <f t="shared" si="217"/>
        <v>0.93677109550798099</v>
      </c>
      <c r="T898" s="32">
        <f t="shared" si="225"/>
        <v>-2.6600384624653195E-3</v>
      </c>
      <c r="U898" s="32">
        <f t="shared" si="226"/>
        <v>2.5502590516199852E-3</v>
      </c>
      <c r="V898" s="32">
        <f t="shared" si="227"/>
        <v>-6.4049366578318168E-3</v>
      </c>
      <c r="W898" s="32">
        <f t="shared" si="228"/>
        <v>-4.1694401085504706E-3</v>
      </c>
      <c r="X898" s="32">
        <f t="shared" si="228"/>
        <v>-3.3779087619137949E-3</v>
      </c>
      <c r="Y898" s="34">
        <f>MAX(O$4:O898)</f>
        <v>1.9141735637114377</v>
      </c>
      <c r="Z898" s="34">
        <f>MAX(P$4:P898)</f>
        <v>1.8284662292802096</v>
      </c>
      <c r="AA898" s="34">
        <f>MAX(Q$4:Q898)</f>
        <v>2.0782292813837224</v>
      </c>
      <c r="AB898" s="34">
        <f>MAX(R$4:R898)</f>
        <v>1.9075656212819299</v>
      </c>
      <c r="AC898" s="34">
        <f>MAX(S$4:S898)</f>
        <v>1.35899867745307</v>
      </c>
      <c r="AD898" s="35">
        <f t="shared" si="221"/>
        <v>-0.29826793445072319</v>
      </c>
      <c r="AE898" s="35">
        <f t="shared" si="222"/>
        <v>-0.38237686523147663</v>
      </c>
      <c r="AF898" s="35">
        <f t="shared" si="223"/>
        <v>-0.25072228220031745</v>
      </c>
      <c r="AG898" s="35">
        <f t="shared" si="224"/>
        <v>-0.49801056270355948</v>
      </c>
      <c r="AH898" s="35">
        <f t="shared" si="224"/>
        <v>-0.31069020812911696</v>
      </c>
    </row>
    <row r="899" spans="1:34">
      <c r="A899" s="28">
        <v>45180</v>
      </c>
      <c r="B899" s="12">
        <f>[1]!thsiFinD("ths_int_chg_ratio_index",B$1,$A$4,$A899,101)</f>
        <v>-6.6706293163092996</v>
      </c>
      <c r="C899" s="12">
        <f>[1]!thsiFinD("ths_int_chg_ratio_index",C$1,$A$4,$A899,101)</f>
        <v>44.711276959773997</v>
      </c>
      <c r="D899" s="12">
        <f>[1]!thsiFinD("ths_int_chg_ratio_index",D$1,$A$4,$A899,101)</f>
        <v>-11.004788161182001</v>
      </c>
      <c r="E899" s="12">
        <f>[1]!thsiFinD("ths_int_chg_ratio_index",E$1,$A$4,$A899,101)</f>
        <v>27.889075539284001</v>
      </c>
      <c r="F899" s="12">
        <f>[1]!thsiFinD("ths_adjustment_nvg_ratio_fund",F$1,$A$4,$A899,101)</f>
        <v>56.292203806015998</v>
      </c>
      <c r="G899" s="12">
        <f>[1]!thsiFinD("ths_adjustment_nvg_ratio_fund",G$1,$A$4,$A899,101)</f>
        <v>28.433598183882001</v>
      </c>
      <c r="H899" s="12">
        <f>[1]!thsiFinD("ths_adjustment_nvg_ratio_fund",H$1,$A$4,$A899,101)</f>
        <v>10.230769230769001</v>
      </c>
      <c r="I899" s="12">
        <f>[1]!thsiFinD("ths_adjustment_nvg_ratio_fund",I$1,$A$4,$A899,101)</f>
        <v>137.197265625</v>
      </c>
      <c r="J899" s="32">
        <f t="shared" si="218"/>
        <v>0.35884846483404209</v>
      </c>
      <c r="K899" s="45">
        <f t="shared" si="219"/>
        <v>0.13731233755391675</v>
      </c>
      <c r="L899" s="45">
        <f t="shared" si="220"/>
        <v>0.58038459211416749</v>
      </c>
      <c r="M899" s="32">
        <f>[1]!thsiFinD("ths_int_chg_ratio_index",M$1,$A$4,$A899,101)/100</f>
        <v>-3.5667827118998997E-2</v>
      </c>
      <c r="N899" s="32">
        <f>[1]!thsiFinD("ths_int_chg_ratio_index",N$1,$A$4,$A899,101)/100</f>
        <v>-5.5304447779480001E-2</v>
      </c>
      <c r="O899" s="33">
        <f t="shared" si="213"/>
        <v>1.358848464834042</v>
      </c>
      <c r="P899" s="33">
        <f t="shared" si="214"/>
        <v>1.1373123375539167</v>
      </c>
      <c r="Q899" s="33">
        <f t="shared" si="215"/>
        <v>1.5803845921141675</v>
      </c>
      <c r="R899" s="33">
        <f t="shared" si="216"/>
        <v>0.96433217288100104</v>
      </c>
      <c r="S899" s="33">
        <f t="shared" si="217"/>
        <v>0.94469555222052004</v>
      </c>
      <c r="T899" s="32">
        <f t="shared" si="225"/>
        <v>1.1622294885392126E-2</v>
      </c>
      <c r="U899" s="32">
        <f t="shared" si="226"/>
        <v>7.0922444135685936E-3</v>
      </c>
      <c r="V899" s="32">
        <f t="shared" si="227"/>
        <v>1.4907611745478722E-2</v>
      </c>
      <c r="W899" s="32">
        <f t="shared" si="228"/>
        <v>7.0536097413711474E-3</v>
      </c>
      <c r="X899" s="32">
        <f t="shared" si="228"/>
        <v>8.4593309406519879E-3</v>
      </c>
      <c r="Y899" s="34">
        <f>MAX(O$4:O899)</f>
        <v>1.9141735637114377</v>
      </c>
      <c r="Z899" s="34">
        <f>MAX(P$4:P899)</f>
        <v>1.8284662292802096</v>
      </c>
      <c r="AA899" s="34">
        <f>MAX(Q$4:Q899)</f>
        <v>2.0782292813837224</v>
      </c>
      <c r="AB899" s="34">
        <f>MAX(R$4:R899)</f>
        <v>1.9075656212819299</v>
      </c>
      <c r="AC899" s="34">
        <f>MAX(S$4:S899)</f>
        <v>1.35899867745307</v>
      </c>
      <c r="AD899" s="35">
        <f t="shared" si="221"/>
        <v>-0.29011219745437422</v>
      </c>
      <c r="AE899" s="35">
        <f t="shared" si="222"/>
        <v>-0.37799653100422381</v>
      </c>
      <c r="AF899" s="35">
        <f t="shared" si="223"/>
        <v>-0.23955234089382138</v>
      </c>
      <c r="AG899" s="35">
        <f t="shared" si="224"/>
        <v>-0.49446972511857978</v>
      </c>
      <c r="AH899" s="35">
        <f t="shared" si="224"/>
        <v>-0.30485910847904929</v>
      </c>
    </row>
    <row r="900" spans="1:34">
      <c r="A900" s="28">
        <v>45181</v>
      </c>
      <c r="B900" s="12">
        <f>[1]!thsiFinD("ths_int_chg_ratio_index",B$1,$A$4,$A900,101)</f>
        <v>-6.4587054975421996</v>
      </c>
      <c r="C900" s="12">
        <f>[1]!thsiFinD("ths_int_chg_ratio_index",C$1,$A$4,$A900,101)</f>
        <v>43.372954986922998</v>
      </c>
      <c r="D900" s="12">
        <f>[1]!thsiFinD("ths_int_chg_ratio_index",D$1,$A$4,$A900,101)</f>
        <v>-11.581699507925</v>
      </c>
      <c r="E900" s="12">
        <f>[1]!thsiFinD("ths_int_chg_ratio_index",E$1,$A$4,$A900,101)</f>
        <v>26.854132997926001</v>
      </c>
      <c r="F900" s="12">
        <f>[1]!thsiFinD("ths_adjustment_nvg_ratio_fund",F$1,$A$4,$A900,101)</f>
        <v>55.923879680786001</v>
      </c>
      <c r="G900" s="12">
        <f>[1]!thsiFinD("ths_adjustment_nvg_ratio_fund",G$1,$A$4,$A900,101)</f>
        <v>28.149829738933001</v>
      </c>
      <c r="H900" s="12">
        <f>[1]!thsiFinD("ths_adjustment_nvg_ratio_fund",H$1,$A$4,$A900,101)</f>
        <v>8.8461538461538005</v>
      </c>
      <c r="I900" s="12">
        <f>[1]!thsiFinD("ths_adjustment_nvg_ratio_fund",I$1,$A$4,$A900,101)</f>
        <v>138.49609375</v>
      </c>
      <c r="J900" s="32">
        <f t="shared" si="218"/>
        <v>0.35450329999406827</v>
      </c>
      <c r="K900" s="45">
        <f t="shared" si="219"/>
        <v>0.13046670744845451</v>
      </c>
      <c r="L900" s="45">
        <f t="shared" si="220"/>
        <v>0.57853989253968197</v>
      </c>
      <c r="M900" s="32">
        <f>[1]!thsiFinD("ths_int_chg_ratio_index",M$1,$A$4,$A900,101)/100</f>
        <v>-3.9086615497269002E-2</v>
      </c>
      <c r="N900" s="32">
        <f>[1]!thsiFinD("ths_int_chg_ratio_index",N$1,$A$4,$A900,101)/100</f>
        <v>-5.6752056617713001E-2</v>
      </c>
      <c r="O900" s="33">
        <f t="shared" ref="O900:O963" si="229">J900+1</f>
        <v>1.3545032999940683</v>
      </c>
      <c r="P900" s="33">
        <f t="shared" ref="P900:P963" si="230">K900+1</f>
        <v>1.1304667074484545</v>
      </c>
      <c r="Q900" s="33">
        <f t="shared" ref="Q900:Q963" si="231">L900+1</f>
        <v>1.5785398925396819</v>
      </c>
      <c r="R900" s="33">
        <f t="shared" ref="R900:R963" si="232">M900+1</f>
        <v>0.96091338450273101</v>
      </c>
      <c r="S900" s="33">
        <f t="shared" ref="S900:S963" si="233">N900+1</f>
        <v>0.94324794338228701</v>
      </c>
      <c r="T900" s="32">
        <f t="shared" si="225"/>
        <v>-3.1976816785853623E-3</v>
      </c>
      <c r="U900" s="32">
        <f t="shared" si="226"/>
        <v>-6.0191293802241974E-3</v>
      </c>
      <c r="V900" s="32">
        <f t="shared" si="227"/>
        <v>-1.1672472534156597E-3</v>
      </c>
      <c r="W900" s="32">
        <f t="shared" si="228"/>
        <v>-3.5452393629636925E-3</v>
      </c>
      <c r="X900" s="32">
        <f t="shared" si="228"/>
        <v>-1.5323548785959318E-3</v>
      </c>
      <c r="Y900" s="34">
        <f>MAX(O$4:O900)</f>
        <v>1.9141735637114377</v>
      </c>
      <c r="Z900" s="34">
        <f>MAX(P$4:P900)</f>
        <v>1.8284662292802096</v>
      </c>
      <c r="AA900" s="34">
        <f>MAX(Q$4:Q900)</f>
        <v>2.0782292813837224</v>
      </c>
      <c r="AB900" s="34">
        <f>MAX(R$4:R900)</f>
        <v>1.9075656212819299</v>
      </c>
      <c r="AC900" s="34">
        <f>MAX(S$4:S900)</f>
        <v>1.35899867745307</v>
      </c>
      <c r="AD900" s="35">
        <f t="shared" si="221"/>
        <v>-0.29238219267442556</v>
      </c>
      <c r="AE900" s="35">
        <f t="shared" si="222"/>
        <v>-0.38174045035905768</v>
      </c>
      <c r="AF900" s="35">
        <f t="shared" si="223"/>
        <v>-0.24043997133527939</v>
      </c>
      <c r="AG900" s="35">
        <f t="shared" si="224"/>
        <v>-0.49626195094825931</v>
      </c>
      <c r="AH900" s="35">
        <f t="shared" si="224"/>
        <v>-0.30592431101548301</v>
      </c>
    </row>
    <row r="901" spans="1:34">
      <c r="A901" s="28">
        <v>45182</v>
      </c>
      <c r="B901" s="12">
        <f>[1]!thsiFinD("ths_int_chg_ratio_index",B$1,$A$4,$A901,101)</f>
        <v>-8.5949248135085003</v>
      </c>
      <c r="C901" s="12">
        <f>[1]!thsiFinD("ths_int_chg_ratio_index",C$1,$A$4,$A901,101)</f>
        <v>42.215839860366003</v>
      </c>
      <c r="D901" s="12">
        <f>[1]!thsiFinD("ths_int_chg_ratio_index",D$1,$A$4,$A901,101)</f>
        <v>-12.806590493069001</v>
      </c>
      <c r="E901" s="12">
        <f>[1]!thsiFinD("ths_int_chg_ratio_index",E$1,$A$4,$A901,101)</f>
        <v>25.384459552559001</v>
      </c>
      <c r="F901" s="12">
        <f>[1]!thsiFinD("ths_adjustment_nvg_ratio_fund",F$1,$A$4,$A901,101)</f>
        <v>54.02087170043</v>
      </c>
      <c r="G901" s="12">
        <f>[1]!thsiFinD("ths_adjustment_nvg_ratio_fund",G$1,$A$4,$A901,101)</f>
        <v>25.709421112371999</v>
      </c>
      <c r="H901" s="12">
        <f>[1]!thsiFinD("ths_adjustment_nvg_ratio_fund",H$1,$A$4,$A901,101)</f>
        <v>6.7692307692308002</v>
      </c>
      <c r="I901" s="12">
        <f>[1]!thsiFinD("ths_adjustment_nvg_ratio_fund",I$1,$A$4,$A901,101)</f>
        <v>131.923828125</v>
      </c>
      <c r="J901" s="32">
        <f t="shared" ref="J901:J964" si="234">50%*K901+50%*L901</f>
        <v>0.33077766976672535</v>
      </c>
      <c r="K901" s="45">
        <f t="shared" ref="K901:K964" si="235">SUMPRODUCT(B901:E901,B$3:E$3)/100</f>
        <v>0.11549696026586875</v>
      </c>
      <c r="L901" s="45">
        <f t="shared" ref="L901:L964" si="236">SUMPRODUCT(F901:I901,F$3:I$3)/100</f>
        <v>0.54605837926758194</v>
      </c>
      <c r="M901" s="32">
        <f>[1]!thsiFinD("ths_int_chg_ratio_index",M$1,$A$4,$A901,101)/100</f>
        <v>-5.2852591269526995E-2</v>
      </c>
      <c r="N901" s="32">
        <f>[1]!thsiFinD("ths_int_chg_ratio_index",N$1,$A$4,$A901,101)/100</f>
        <v>-6.3559892457816E-2</v>
      </c>
      <c r="O901" s="33">
        <f t="shared" si="229"/>
        <v>1.3307776697667253</v>
      </c>
      <c r="P901" s="33">
        <f t="shared" si="230"/>
        <v>1.1154969602658689</v>
      </c>
      <c r="Q901" s="33">
        <f t="shared" si="231"/>
        <v>1.5460583792675819</v>
      </c>
      <c r="R901" s="33">
        <f t="shared" si="232"/>
        <v>0.94714740873047298</v>
      </c>
      <c r="S901" s="33">
        <f t="shared" si="233"/>
        <v>0.93644010754218399</v>
      </c>
      <c r="T901" s="32">
        <f t="shared" si="225"/>
        <v>-1.7516111055208894E-2</v>
      </c>
      <c r="U901" s="32">
        <f t="shared" si="226"/>
        <v>-1.3242094688815209E-2</v>
      </c>
      <c r="V901" s="32">
        <f t="shared" si="227"/>
        <v>-2.0576935322072276E-2</v>
      </c>
      <c r="W901" s="32">
        <f t="shared" si="228"/>
        <v>-1.432592780397357E-2</v>
      </c>
      <c r="X901" s="32">
        <f t="shared" si="228"/>
        <v>-7.2174404279022886E-3</v>
      </c>
      <c r="Y901" s="34">
        <f>MAX(O$4:O901)</f>
        <v>1.9141735637114377</v>
      </c>
      <c r="Z901" s="34">
        <f>MAX(P$4:P901)</f>
        <v>1.8284662292802096</v>
      </c>
      <c r="AA901" s="34">
        <f>MAX(Q$4:Q901)</f>
        <v>2.0782292813837224</v>
      </c>
      <c r="AB901" s="34">
        <f>MAX(R$4:R901)</f>
        <v>1.9075656212819299</v>
      </c>
      <c r="AC901" s="34">
        <f>MAX(S$4:S901)</f>
        <v>1.35899867745307</v>
      </c>
      <c r="AD901" s="35">
        <f t="shared" si="221"/>
        <v>-0.30477690477218367</v>
      </c>
      <c r="AE901" s="35">
        <f t="shared" si="222"/>
        <v>-0.38992750185766722</v>
      </c>
      <c r="AF901" s="35">
        <f t="shared" si="223"/>
        <v>-0.25606938891834474</v>
      </c>
      <c r="AG901" s="35">
        <f t="shared" si="224"/>
        <v>-0.50347846587108902</v>
      </c>
      <c r="AH901" s="35">
        <f t="shared" si="224"/>
        <v>-0.31093376095318392</v>
      </c>
    </row>
    <row r="902" spans="1:34">
      <c r="A902" s="28">
        <v>45183</v>
      </c>
      <c r="B902" s="12">
        <f>[1]!thsiFinD("ths_int_chg_ratio_index",B$1,$A$4,$A902,101)</f>
        <v>-8.7748618497037008</v>
      </c>
      <c r="C902" s="12">
        <f>[1]!thsiFinD("ths_int_chg_ratio_index",C$1,$A$4,$A902,101)</f>
        <v>39.786744666695</v>
      </c>
      <c r="D902" s="12">
        <f>[1]!thsiFinD("ths_int_chg_ratio_index",D$1,$A$4,$A902,101)</f>
        <v>-13.623449260849</v>
      </c>
      <c r="E902" s="12">
        <f>[1]!thsiFinD("ths_int_chg_ratio_index",E$1,$A$4,$A902,101)</f>
        <v>24.280103187843999</v>
      </c>
      <c r="F902" s="12">
        <f>[1]!thsiFinD("ths_adjustment_nvg_ratio_fund",F$1,$A$4,$A902,101)</f>
        <v>52.608962553714001</v>
      </c>
      <c r="G902" s="12">
        <f>[1]!thsiFinD("ths_adjustment_nvg_ratio_fund",G$1,$A$4,$A902,101)</f>
        <v>24.460839954596999</v>
      </c>
      <c r="H902" s="12">
        <f>[1]!thsiFinD("ths_adjustment_nvg_ratio_fund",H$1,$A$4,$A902,101)</f>
        <v>5.6153846153845999</v>
      </c>
      <c r="I902" s="12">
        <f>[1]!thsiFinD("ths_adjustment_nvg_ratio_fund",I$1,$A$4,$A902,101)</f>
        <v>127.724609375</v>
      </c>
      <c r="J902" s="32">
        <f t="shared" si="234"/>
        <v>0.3150979165533524</v>
      </c>
      <c r="K902" s="45">
        <f t="shared" si="235"/>
        <v>0.10417134185996574</v>
      </c>
      <c r="L902" s="45">
        <f t="shared" si="236"/>
        <v>0.526024491246739</v>
      </c>
      <c r="M902" s="32">
        <f>[1]!thsiFinD("ths_int_chg_ratio_index",M$1,$A$4,$A902,101)/100</f>
        <v>-6.1476404298854995E-2</v>
      </c>
      <c r="N902" s="32">
        <f>[1]!thsiFinD("ths_int_chg_ratio_index",N$1,$A$4,$A902,101)/100</f>
        <v>-6.4709287380444999E-2</v>
      </c>
      <c r="O902" s="33">
        <f t="shared" si="229"/>
        <v>1.3150979165533525</v>
      </c>
      <c r="P902" s="33">
        <f t="shared" si="230"/>
        <v>1.1041713418599657</v>
      </c>
      <c r="Q902" s="33">
        <f t="shared" si="231"/>
        <v>1.5260244912467389</v>
      </c>
      <c r="R902" s="33">
        <f t="shared" si="232"/>
        <v>0.93852359570114496</v>
      </c>
      <c r="S902" s="33">
        <f t="shared" si="233"/>
        <v>0.93529071261955499</v>
      </c>
      <c r="T902" s="32">
        <f t="shared" si="225"/>
        <v>-1.1782398795526339E-2</v>
      </c>
      <c r="U902" s="32">
        <f t="shared" si="226"/>
        <v>-1.0152980070159745E-2</v>
      </c>
      <c r="V902" s="32">
        <f t="shared" si="227"/>
        <v>-1.2958041099543571E-2</v>
      </c>
      <c r="W902" s="32">
        <f t="shared" si="228"/>
        <v>-9.1050378746082572E-3</v>
      </c>
      <c r="X902" s="32">
        <f t="shared" si="228"/>
        <v>-1.2274089003361244E-3</v>
      </c>
      <c r="Y902" s="34">
        <f>MAX(O$4:O902)</f>
        <v>1.9141735637114377</v>
      </c>
      <c r="Z902" s="34">
        <f>MAX(P$4:P902)</f>
        <v>1.8284662292802096</v>
      </c>
      <c r="AA902" s="34">
        <f>MAX(Q$4:Q902)</f>
        <v>2.0782292813837224</v>
      </c>
      <c r="AB902" s="34">
        <f>MAX(R$4:R902)</f>
        <v>1.9075656212819299</v>
      </c>
      <c r="AC902" s="34">
        <f>MAX(S$4:S902)</f>
        <v>1.35899867745307</v>
      </c>
      <c r="AD902" s="35">
        <f t="shared" ref="AD902:AD965" si="237">O902/Y902-1</f>
        <v>-0.31296830053201796</v>
      </c>
      <c r="AE902" s="35">
        <f t="shared" ref="AE902:AE965" si="238">P902/Z902-1</f>
        <v>-0.39612155577265895</v>
      </c>
      <c r="AF902" s="35">
        <f t="shared" ref="AF902:AF965" si="239">Q902/AA902-1</f>
        <v>-0.26570927235194941</v>
      </c>
      <c r="AG902" s="35">
        <f t="shared" ref="AG902:AH965" si="240">R902/AB902-1</f>
        <v>-0.50799931324489134</v>
      </c>
      <c r="AH902" s="35">
        <f t="shared" si="240"/>
        <v>-0.31177952698791112</v>
      </c>
    </row>
    <row r="903" spans="1:34">
      <c r="A903" s="28">
        <v>45184</v>
      </c>
      <c r="B903" s="12">
        <f>[1]!thsiFinD("ths_int_chg_ratio_index",B$1,$A$4,$A903,101)</f>
        <v>-10.543030319850001</v>
      </c>
      <c r="C903" s="12">
        <f>[1]!thsiFinD("ths_int_chg_ratio_index",C$1,$A$4,$A903,101)</f>
        <v>40.360990291659</v>
      </c>
      <c r="D903" s="12">
        <f>[1]!thsiFinD("ths_int_chg_ratio_index",D$1,$A$4,$A903,101)</f>
        <v>-13.014333102486001</v>
      </c>
      <c r="E903" s="12">
        <f>[1]!thsiFinD("ths_int_chg_ratio_index",E$1,$A$4,$A903,101)</f>
        <v>23.373937275666002</v>
      </c>
      <c r="F903" s="12">
        <f>[1]!thsiFinD("ths_adjustment_nvg_ratio_fund",F$1,$A$4,$A903,101)</f>
        <v>51.381215469612997</v>
      </c>
      <c r="G903" s="12">
        <f>[1]!thsiFinD("ths_adjustment_nvg_ratio_fund",G$1,$A$4,$A903,101)</f>
        <v>23.836549375709001</v>
      </c>
      <c r="H903" s="12">
        <f>[1]!thsiFinD("ths_adjustment_nvg_ratio_fund",H$1,$A$4,$A903,101)</f>
        <v>4.3846153846154001</v>
      </c>
      <c r="I903" s="12">
        <f>[1]!thsiFinD("ths_adjustment_nvg_ratio_fund",I$1,$A$4,$A903,101)</f>
        <v>124.990234375</v>
      </c>
      <c r="J903" s="32">
        <f t="shared" si="234"/>
        <v>0.30596272343740799</v>
      </c>
      <c r="K903" s="45">
        <f t="shared" si="235"/>
        <v>0.10044391036247249</v>
      </c>
      <c r="L903" s="45">
        <f t="shared" si="236"/>
        <v>0.51148153651234352</v>
      </c>
      <c r="M903" s="32">
        <f>[1]!thsiFinD("ths_int_chg_ratio_index",M$1,$A$4,$A903,101)/100</f>
        <v>-5.8093299585384998E-2</v>
      </c>
      <c r="N903" s="32">
        <f>[1]!thsiFinD("ths_int_chg_ratio_index",N$1,$A$4,$A903,101)/100</f>
        <v>-6.9186342401488007E-2</v>
      </c>
      <c r="O903" s="33">
        <f t="shared" si="229"/>
        <v>1.305962723437408</v>
      </c>
      <c r="P903" s="33">
        <f t="shared" si="230"/>
        <v>1.1004439103624726</v>
      </c>
      <c r="Q903" s="33">
        <f t="shared" si="231"/>
        <v>1.5114815365123435</v>
      </c>
      <c r="R903" s="33">
        <f t="shared" si="232"/>
        <v>0.94190670041461499</v>
      </c>
      <c r="S903" s="33">
        <f t="shared" si="233"/>
        <v>0.93081365759851198</v>
      </c>
      <c r="T903" s="32">
        <f t="shared" ref="T903:T966" si="241">O903/O902-1</f>
        <v>-6.9463976795630655E-3</v>
      </c>
      <c r="U903" s="32">
        <f t="shared" ref="U903:U966" si="242">P903/P902-1</f>
        <v>-3.3757727231121804E-3</v>
      </c>
      <c r="V903" s="32">
        <f t="shared" ref="V903:V966" si="243">Q903/Q902-1</f>
        <v>-9.5299615555409778E-3</v>
      </c>
      <c r="W903" s="32">
        <f t="shared" ref="W903:X966" si="244">R903/R902-1</f>
        <v>3.6047092784519119E-3</v>
      </c>
      <c r="X903" s="32">
        <f t="shared" si="244"/>
        <v>-4.7868058141021796E-3</v>
      </c>
      <c r="Y903" s="34">
        <f>MAX(O$4:O903)</f>
        <v>1.9141735637114377</v>
      </c>
      <c r="Z903" s="34">
        <f>MAX(P$4:P903)</f>
        <v>1.8284662292802096</v>
      </c>
      <c r="AA903" s="34">
        <f>MAX(Q$4:Q903)</f>
        <v>2.0782292813837224</v>
      </c>
      <c r="AB903" s="34">
        <f>MAX(R$4:R903)</f>
        <v>1.9075656212819299</v>
      </c>
      <c r="AC903" s="34">
        <f>MAX(S$4:S903)</f>
        <v>1.35899867745307</v>
      </c>
      <c r="AD903" s="35">
        <f t="shared" si="237"/>
        <v>-0.31774069593498866</v>
      </c>
      <c r="AE903" s="35">
        <f t="shared" si="238"/>
        <v>-0.39816011215275704</v>
      </c>
      <c r="AF903" s="35">
        <f t="shared" si="239"/>
        <v>-0.27270703475702551</v>
      </c>
      <c r="AG903" s="35">
        <f t="shared" si="240"/>
        <v>-0.50622579380434041</v>
      </c>
      <c r="AH903" s="35">
        <f t="shared" si="240"/>
        <v>-0.31507390474950958</v>
      </c>
    </row>
    <row r="904" spans="1:34">
      <c r="A904" s="28">
        <v>45187</v>
      </c>
      <c r="B904" s="12">
        <f>[1]!thsiFinD("ths_int_chg_ratio_index",B$1,$A$4,$A904,101)</f>
        <v>-11.221268671935</v>
      </c>
      <c r="C904" s="12">
        <f>[1]!thsiFinD("ths_int_chg_ratio_index",C$1,$A$4,$A904,101)</f>
        <v>37.973797561196001</v>
      </c>
      <c r="D904" s="12">
        <f>[1]!thsiFinD("ths_int_chg_ratio_index",D$1,$A$4,$A904,101)</f>
        <v>-13.747826126183</v>
      </c>
      <c r="E904" s="12">
        <f>[1]!thsiFinD("ths_int_chg_ratio_index",E$1,$A$4,$A904,101)</f>
        <v>24.668404245809999</v>
      </c>
      <c r="F904" s="12">
        <f>[1]!thsiFinD("ths_adjustment_nvg_ratio_fund",F$1,$A$4,$A904,101)</f>
        <v>51.258440761202998</v>
      </c>
      <c r="G904" s="12">
        <f>[1]!thsiFinD("ths_adjustment_nvg_ratio_fund",G$1,$A$4,$A904,101)</f>
        <v>23.041997729852</v>
      </c>
      <c r="H904" s="12">
        <f>[1]!thsiFinD("ths_adjustment_nvg_ratio_fund",H$1,$A$4,$A904,101)</f>
        <v>4.0769230769230997</v>
      </c>
      <c r="I904" s="12">
        <f>[1]!thsiFinD("ths_adjustment_nvg_ratio_fund",I$1,$A$4,$A904,101)</f>
        <v>124.2578125</v>
      </c>
      <c r="J904" s="32">
        <f t="shared" si="234"/>
        <v>0.30038535134608257</v>
      </c>
      <c r="K904" s="45">
        <f t="shared" si="235"/>
        <v>9.418276752221999E-2</v>
      </c>
      <c r="L904" s="45">
        <f t="shared" si="236"/>
        <v>0.50658793516994516</v>
      </c>
      <c r="M904" s="32">
        <f>[1]!thsiFinD("ths_int_chg_ratio_index",M$1,$A$4,$A904,101)/100</f>
        <v>-5.6083478267669996E-2</v>
      </c>
      <c r="N904" s="32">
        <f>[1]!thsiFinD("ths_int_chg_ratio_index",N$1,$A$4,$A904,101)/100</f>
        <v>-6.5035001096422004E-2</v>
      </c>
      <c r="O904" s="33">
        <f t="shared" si="229"/>
        <v>1.3003853513460826</v>
      </c>
      <c r="P904" s="33">
        <f t="shared" si="230"/>
        <v>1.09418276752222</v>
      </c>
      <c r="Q904" s="33">
        <f t="shared" si="231"/>
        <v>1.5065879351699452</v>
      </c>
      <c r="R904" s="33">
        <f t="shared" si="232"/>
        <v>0.94391652173232998</v>
      </c>
      <c r="S904" s="33">
        <f t="shared" si="233"/>
        <v>0.93496499890357798</v>
      </c>
      <c r="T904" s="32">
        <f t="shared" si="241"/>
        <v>-4.2706977704887183E-3</v>
      </c>
      <c r="U904" s="32">
        <f t="shared" si="242"/>
        <v>-5.6896519498119691E-3</v>
      </c>
      <c r="V904" s="32">
        <f t="shared" si="243"/>
        <v>-3.2376190010828809E-3</v>
      </c>
      <c r="W904" s="32">
        <f t="shared" si="244"/>
        <v>2.133779616208642E-3</v>
      </c>
      <c r="X904" s="32">
        <f t="shared" si="244"/>
        <v>4.4599058803846958E-3</v>
      </c>
      <c r="Y904" s="34">
        <f>MAX(O$4:O904)</f>
        <v>1.9141735637114377</v>
      </c>
      <c r="Z904" s="34">
        <f>MAX(P$4:P904)</f>
        <v>1.8284662292802096</v>
      </c>
      <c r="AA904" s="34">
        <f>MAX(Q$4:Q904)</f>
        <v>2.0782292813837224</v>
      </c>
      <c r="AB904" s="34">
        <f>MAX(R$4:R904)</f>
        <v>1.9075656212819299</v>
      </c>
      <c r="AC904" s="34">
        <f>MAX(S$4:S904)</f>
        <v>1.35899867745307</v>
      </c>
      <c r="AD904" s="35">
        <f t="shared" si="237"/>
        <v>-0.32065441922375426</v>
      </c>
      <c r="AE904" s="35">
        <f t="shared" si="238"/>
        <v>-0.40158437164412175</v>
      </c>
      <c r="AF904" s="35">
        <f t="shared" si="239"/>
        <v>-0.27506173228065012</v>
      </c>
      <c r="AG904" s="35">
        <f t="shared" si="240"/>
        <v>-0.5051721884681506</v>
      </c>
      <c r="AH904" s="35">
        <f t="shared" si="240"/>
        <v>-0.31201919882967299</v>
      </c>
    </row>
    <row r="905" spans="1:34">
      <c r="A905" s="28">
        <v>45188</v>
      </c>
      <c r="B905" s="12">
        <f>[1]!thsiFinD("ths_int_chg_ratio_index",B$1,$A$4,$A905,101)</f>
        <v>-11.939715288987999</v>
      </c>
      <c r="C905" s="12">
        <f>[1]!thsiFinD("ths_int_chg_ratio_index",C$1,$A$4,$A905,101)</f>
        <v>36.314494285198997</v>
      </c>
      <c r="D905" s="12">
        <f>[1]!thsiFinD("ths_int_chg_ratio_index",D$1,$A$4,$A905,101)</f>
        <v>-14.327963838037</v>
      </c>
      <c r="E905" s="12">
        <f>[1]!thsiFinD("ths_int_chg_ratio_index",E$1,$A$4,$A905,101)</f>
        <v>23.686000227173</v>
      </c>
      <c r="F905" s="12">
        <f>[1]!thsiFinD("ths_adjustment_nvg_ratio_fund",F$1,$A$4,$A905,101)</f>
        <v>51.074278698588003</v>
      </c>
      <c r="G905" s="12">
        <f>[1]!thsiFinD("ths_adjustment_nvg_ratio_fund",G$1,$A$4,$A905,101)</f>
        <v>22.020431328036</v>
      </c>
      <c r="H905" s="12">
        <f>[1]!thsiFinD("ths_adjustment_nvg_ratio_fund",H$1,$A$4,$A905,101)</f>
        <v>2.2307692307692002</v>
      </c>
      <c r="I905" s="12">
        <f>[1]!thsiFinD("ths_adjustment_nvg_ratio_fund",I$1,$A$4,$A905,101)</f>
        <v>125.44921875</v>
      </c>
      <c r="J905" s="32">
        <f t="shared" si="234"/>
        <v>0.2931343917409252</v>
      </c>
      <c r="K905" s="45">
        <f t="shared" si="235"/>
        <v>8.4332038463367495E-2</v>
      </c>
      <c r="L905" s="45">
        <f t="shared" si="236"/>
        <v>0.50193674501848295</v>
      </c>
      <c r="M905" s="32">
        <f>[1]!thsiFinD("ths_int_chg_ratio_index",M$1,$A$4,$A905,101)/100</f>
        <v>-6.4838294340374997E-2</v>
      </c>
      <c r="N905" s="32">
        <f>[1]!thsiFinD("ths_int_chg_ratio_index",N$1,$A$4,$A905,101)/100</f>
        <v>-6.7726273435951001E-2</v>
      </c>
      <c r="O905" s="33">
        <f t="shared" si="229"/>
        <v>1.2931343917409253</v>
      </c>
      <c r="P905" s="33">
        <f t="shared" si="230"/>
        <v>1.0843320384633675</v>
      </c>
      <c r="Q905" s="33">
        <f t="shared" si="231"/>
        <v>1.5019367450184831</v>
      </c>
      <c r="R905" s="33">
        <f t="shared" si="232"/>
        <v>0.93516170565962498</v>
      </c>
      <c r="S905" s="33">
        <f t="shared" si="233"/>
        <v>0.93227372656404905</v>
      </c>
      <c r="T905" s="32">
        <f t="shared" si="241"/>
        <v>-5.5760083714043729E-3</v>
      </c>
      <c r="U905" s="32">
        <f t="shared" si="242"/>
        <v>-9.0028186800634735E-3</v>
      </c>
      <c r="V905" s="32">
        <f t="shared" si="243"/>
        <v>-3.0872344341038582E-3</v>
      </c>
      <c r="W905" s="32">
        <f t="shared" si="244"/>
        <v>-9.2749897593037423E-3</v>
      </c>
      <c r="X905" s="32">
        <f t="shared" si="244"/>
        <v>-2.8784738922686959E-3</v>
      </c>
      <c r="Y905" s="34">
        <f>MAX(O$4:O905)</f>
        <v>1.9141735637114377</v>
      </c>
      <c r="Z905" s="34">
        <f>MAX(P$4:P905)</f>
        <v>1.8284662292802096</v>
      </c>
      <c r="AA905" s="34">
        <f>MAX(Q$4:Q905)</f>
        <v>2.0782292813837224</v>
      </c>
      <c r="AB905" s="34">
        <f>MAX(R$4:R905)</f>
        <v>1.9075656212819299</v>
      </c>
      <c r="AC905" s="34">
        <f>MAX(S$4:S905)</f>
        <v>1.35899867745307</v>
      </c>
      <c r="AD905" s="35">
        <f t="shared" si="237"/>
        <v>-0.32444245586923914</v>
      </c>
      <c r="AE905" s="35">
        <f t="shared" si="238"/>
        <v>-0.40697179904152592</v>
      </c>
      <c r="AF905" s="35">
        <f t="shared" si="239"/>
        <v>-0.27729978666335287</v>
      </c>
      <c r="AG905" s="35">
        <f t="shared" si="240"/>
        <v>-0.50976171135272719</v>
      </c>
      <c r="AH905" s="35">
        <f t="shared" si="240"/>
        <v>-0.31399953360422383</v>
      </c>
    </row>
    <row r="906" spans="1:34">
      <c r="A906" s="28">
        <v>45189</v>
      </c>
      <c r="B906" s="12">
        <f>[1]!thsiFinD("ths_int_chg_ratio_index",B$1,$A$4,$A906,101)</f>
        <v>-12.283499100663001</v>
      </c>
      <c r="C906" s="12">
        <f>[1]!thsiFinD("ths_int_chg_ratio_index",C$1,$A$4,$A906,101)</f>
        <v>34.301888839855998</v>
      </c>
      <c r="D906" s="12">
        <f>[1]!thsiFinD("ths_int_chg_ratio_index",D$1,$A$4,$A906,101)</f>
        <v>-15.072783462653</v>
      </c>
      <c r="E906" s="12">
        <f>[1]!thsiFinD("ths_int_chg_ratio_index",E$1,$A$4,$A906,101)</f>
        <v>22.565360563502001</v>
      </c>
      <c r="F906" s="12">
        <f>[1]!thsiFinD("ths_adjustment_nvg_ratio_fund",F$1,$A$4,$A906,101)</f>
        <v>50.276243093923</v>
      </c>
      <c r="G906" s="12">
        <f>[1]!thsiFinD("ths_adjustment_nvg_ratio_fund",G$1,$A$4,$A906,101)</f>
        <v>20.828603859251</v>
      </c>
      <c r="H906" s="12">
        <f>[1]!thsiFinD("ths_adjustment_nvg_ratio_fund",H$1,$A$4,$A906,101)</f>
        <v>1.4615384615385001</v>
      </c>
      <c r="I906" s="12">
        <f>[1]!thsiFinD("ths_adjustment_nvg_ratio_fund",I$1,$A$4,$A906,101)</f>
        <v>124.248046875</v>
      </c>
      <c r="J906" s="32">
        <f t="shared" si="234"/>
        <v>0.28290674891219314</v>
      </c>
      <c r="K906" s="45">
        <f t="shared" si="235"/>
        <v>7.3777417100104992E-2</v>
      </c>
      <c r="L906" s="45">
        <f t="shared" si="236"/>
        <v>0.49203608072428123</v>
      </c>
      <c r="M906" s="32">
        <f>[1]!thsiFinD("ths_int_chg_ratio_index",M$1,$A$4,$A906,101)/100</f>
        <v>-7.2728099272933E-2</v>
      </c>
      <c r="N906" s="32">
        <f>[1]!thsiFinD("ths_int_chg_ratio_index",N$1,$A$4,$A906,101)/100</f>
        <v>-7.2045077930725995E-2</v>
      </c>
      <c r="O906" s="33">
        <f t="shared" si="229"/>
        <v>1.2829067489121933</v>
      </c>
      <c r="P906" s="33">
        <f t="shared" si="230"/>
        <v>1.0737774171001049</v>
      </c>
      <c r="Q906" s="33">
        <f t="shared" si="231"/>
        <v>1.4920360807242812</v>
      </c>
      <c r="R906" s="33">
        <f t="shared" si="232"/>
        <v>0.927271900727067</v>
      </c>
      <c r="S906" s="33">
        <f t="shared" si="233"/>
        <v>0.92795492206927399</v>
      </c>
      <c r="T906" s="32">
        <f t="shared" si="241"/>
        <v>-7.9091878570816121E-3</v>
      </c>
      <c r="U906" s="32">
        <f t="shared" si="242"/>
        <v>-9.7337540429218716E-3</v>
      </c>
      <c r="V906" s="32">
        <f t="shared" si="243"/>
        <v>-6.5919316023392849E-3</v>
      </c>
      <c r="W906" s="32">
        <f t="shared" si="244"/>
        <v>-8.4368349182912805E-3</v>
      </c>
      <c r="X906" s="32">
        <f t="shared" si="244"/>
        <v>-4.6325498313594116E-3</v>
      </c>
      <c r="Y906" s="34">
        <f>MAX(O$4:O906)</f>
        <v>1.9141735637114377</v>
      </c>
      <c r="Z906" s="34">
        <f>MAX(P$4:P906)</f>
        <v>1.8284662292802096</v>
      </c>
      <c r="AA906" s="34">
        <f>MAX(Q$4:Q906)</f>
        <v>2.0782292813837224</v>
      </c>
      <c r="AB906" s="34">
        <f>MAX(R$4:R906)</f>
        <v>1.9075656212819299</v>
      </c>
      <c r="AC906" s="34">
        <f>MAX(S$4:S906)</f>
        <v>1.35899867745307</v>
      </c>
      <c r="AD906" s="35">
        <f t="shared" si="237"/>
        <v>-0.32978556739403808</v>
      </c>
      <c r="AE906" s="35">
        <f t="shared" si="238"/>
        <v>-0.41274418969017224</v>
      </c>
      <c r="AF906" s="35">
        <f t="shared" si="239"/>
        <v>-0.28206377703866403</v>
      </c>
      <c r="AG906" s="35">
        <f t="shared" si="240"/>
        <v>-0.51389777086466992</v>
      </c>
      <c r="AH906" s="35">
        <f t="shared" si="240"/>
        <v>-0.31717746494913801</v>
      </c>
    </row>
    <row r="907" spans="1:34">
      <c r="A907" s="28">
        <v>45190</v>
      </c>
      <c r="B907" s="12">
        <f>[1]!thsiFinD("ths_int_chg_ratio_index",B$1,$A$4,$A907,101)</f>
        <v>-11.764636627285</v>
      </c>
      <c r="C907" s="12">
        <f>[1]!thsiFinD("ths_int_chg_ratio_index",C$1,$A$4,$A907,101)</f>
        <v>33.313218276556</v>
      </c>
      <c r="D907" s="12">
        <f>[1]!thsiFinD("ths_int_chg_ratio_index",D$1,$A$4,$A907,101)</f>
        <v>-15.624756674212</v>
      </c>
      <c r="E907" s="12">
        <f>[1]!thsiFinD("ths_int_chg_ratio_index",E$1,$A$4,$A907,101)</f>
        <v>21.184285699229999</v>
      </c>
      <c r="F907" s="12">
        <f>[1]!thsiFinD("ths_adjustment_nvg_ratio_fund",F$1,$A$4,$A907,101)</f>
        <v>49.600982197667001</v>
      </c>
      <c r="G907" s="12">
        <f>[1]!thsiFinD("ths_adjustment_nvg_ratio_fund",G$1,$A$4,$A907,101)</f>
        <v>20.147559591373</v>
      </c>
      <c r="H907" s="12">
        <f>[1]!thsiFinD("ths_adjustment_nvg_ratio_fund",H$1,$A$4,$A907,101)</f>
        <v>1.3076923076922999</v>
      </c>
      <c r="I907" s="12">
        <f>[1]!thsiFinD("ths_adjustment_nvg_ratio_fund",I$1,$A$4,$A907,101)</f>
        <v>123.30078125</v>
      </c>
      <c r="J907" s="32">
        <f t="shared" si="234"/>
        <v>0.27683140752627666</v>
      </c>
      <c r="K907" s="45">
        <f t="shared" si="235"/>
        <v>6.7770276685722497E-2</v>
      </c>
      <c r="L907" s="45">
        <f t="shared" si="236"/>
        <v>0.48589253836683077</v>
      </c>
      <c r="M907" s="32">
        <f>[1]!thsiFinD("ths_int_chg_ratio_index",M$1,$A$4,$A907,101)/100</f>
        <v>-7.8044280983931E-2</v>
      </c>
      <c r="N907" s="32">
        <f>[1]!thsiFinD("ths_int_chg_ratio_index",N$1,$A$4,$A907,101)/100</f>
        <v>-7.9875381222892006E-2</v>
      </c>
      <c r="O907" s="33">
        <f t="shared" si="229"/>
        <v>1.2768314075262768</v>
      </c>
      <c r="P907" s="33">
        <f t="shared" si="230"/>
        <v>1.0677702766857224</v>
      </c>
      <c r="Q907" s="33">
        <f t="shared" si="231"/>
        <v>1.4858925383668309</v>
      </c>
      <c r="R907" s="33">
        <f t="shared" si="232"/>
        <v>0.92195571901606899</v>
      </c>
      <c r="S907" s="33">
        <f t="shared" si="233"/>
        <v>0.92012461877710794</v>
      </c>
      <c r="T907" s="32">
        <f t="shared" si="241"/>
        <v>-4.7356063806414106E-3</v>
      </c>
      <c r="U907" s="32">
        <f t="shared" si="242"/>
        <v>-5.5944000299481544E-3</v>
      </c>
      <c r="V907" s="32">
        <f t="shared" si="243"/>
        <v>-4.1175561615560685E-3</v>
      </c>
      <c r="W907" s="32">
        <f t="shared" si="244"/>
        <v>-5.733142249678469E-3</v>
      </c>
      <c r="X907" s="32">
        <f t="shared" si="244"/>
        <v>-8.4382367138103875E-3</v>
      </c>
      <c r="Y907" s="34">
        <f>MAX(O$4:O907)</f>
        <v>1.9141735637114377</v>
      </c>
      <c r="Z907" s="34">
        <f>MAX(P$4:P907)</f>
        <v>1.8284662292802096</v>
      </c>
      <c r="AA907" s="34">
        <f>MAX(Q$4:Q907)</f>
        <v>2.0782292813837224</v>
      </c>
      <c r="AB907" s="34">
        <f>MAX(R$4:R907)</f>
        <v>1.9075656212819299</v>
      </c>
      <c r="AC907" s="34">
        <f>MAX(S$4:S907)</f>
        <v>1.35899867745307</v>
      </c>
      <c r="AD907" s="35">
        <f t="shared" si="237"/>
        <v>-0.33295943913748483</v>
      </c>
      <c r="AE907" s="35">
        <f t="shared" si="238"/>
        <v>-0.41602953361295669</v>
      </c>
      <c r="AF907" s="35">
        <f t="shared" si="239"/>
        <v>-0.28501991975712282</v>
      </c>
      <c r="AG907" s="35">
        <f t="shared" si="240"/>
        <v>-0.51668466409218849</v>
      </c>
      <c r="AH907" s="35">
        <f t="shared" si="240"/>
        <v>-0.32293928313342135</v>
      </c>
    </row>
    <row r="908" spans="1:34">
      <c r="A908" s="28">
        <v>45191</v>
      </c>
      <c r="B908" s="12">
        <f>[1]!thsiFinD("ths_int_chg_ratio_index",B$1,$A$4,$A908,101)</f>
        <v>-6.8210948633386996</v>
      </c>
      <c r="C908" s="12">
        <f>[1]!thsiFinD("ths_int_chg_ratio_index",C$1,$A$4,$A908,101)</f>
        <v>36.245147421942001</v>
      </c>
      <c r="D908" s="12">
        <f>[1]!thsiFinD("ths_int_chg_ratio_index",D$1,$A$4,$A908,101)</f>
        <v>-13.419845028564</v>
      </c>
      <c r="E908" s="12">
        <f>[1]!thsiFinD("ths_int_chg_ratio_index",E$1,$A$4,$A908,101)</f>
        <v>24.247237336335999</v>
      </c>
      <c r="F908" s="12">
        <f>[1]!thsiFinD("ths_adjustment_nvg_ratio_fund",F$1,$A$4,$A908,101)</f>
        <v>53.284223449968998</v>
      </c>
      <c r="G908" s="12">
        <f>[1]!thsiFinD("ths_adjustment_nvg_ratio_fund",G$1,$A$4,$A908,101)</f>
        <v>23.382519863791</v>
      </c>
      <c r="H908" s="12">
        <f>[1]!thsiFinD("ths_adjustment_nvg_ratio_fund",H$1,$A$4,$A908,101)</f>
        <v>6.7692307692308002</v>
      </c>
      <c r="I908" s="12">
        <f>[1]!thsiFinD("ths_adjustment_nvg_ratio_fund",I$1,$A$4,$A908,101)</f>
        <v>138.96484375</v>
      </c>
      <c r="J908" s="32">
        <f t="shared" si="234"/>
        <v>0.32831532837420763</v>
      </c>
      <c r="K908" s="45">
        <f t="shared" si="235"/>
        <v>0.10062861216593826</v>
      </c>
      <c r="L908" s="45">
        <f t="shared" si="236"/>
        <v>0.55600204458247704</v>
      </c>
      <c r="M908" s="32">
        <f>[1]!thsiFinD("ths_int_chg_ratio_index",M$1,$A$4,$A908,101)/100</f>
        <v>-5.7314418058085001E-2</v>
      </c>
      <c r="N908" s="32">
        <f>[1]!thsiFinD("ths_int_chg_ratio_index",N$1,$A$4,$A908,101)/100</f>
        <v>-6.3843458238546993E-2</v>
      </c>
      <c r="O908" s="33">
        <f t="shared" si="229"/>
        <v>1.3283153283742077</v>
      </c>
      <c r="P908" s="33">
        <f t="shared" si="230"/>
        <v>1.1006286121659383</v>
      </c>
      <c r="Q908" s="33">
        <f t="shared" si="231"/>
        <v>1.5560020445824772</v>
      </c>
      <c r="R908" s="33">
        <f t="shared" si="232"/>
        <v>0.94268558194191499</v>
      </c>
      <c r="S908" s="33">
        <f t="shared" si="233"/>
        <v>0.93615654176145302</v>
      </c>
      <c r="T908" s="32">
        <f t="shared" si="241"/>
        <v>4.0321627855063102E-2</v>
      </c>
      <c r="U908" s="32">
        <f t="shared" si="242"/>
        <v>3.0772850862833101E-2</v>
      </c>
      <c r="V908" s="32">
        <f t="shared" si="243"/>
        <v>4.7183429760475626E-2</v>
      </c>
      <c r="W908" s="32">
        <f t="shared" si="244"/>
        <v>2.2484662222139518E-2</v>
      </c>
      <c r="X908" s="32">
        <f t="shared" si="244"/>
        <v>1.7423643120920262E-2</v>
      </c>
      <c r="Y908" s="34">
        <f>MAX(O$4:O908)</f>
        <v>1.9141735637114377</v>
      </c>
      <c r="Z908" s="34">
        <f>MAX(P$4:P908)</f>
        <v>1.8284662292802096</v>
      </c>
      <c r="AA908" s="34">
        <f>MAX(Q$4:Q908)</f>
        <v>2.0782292813837224</v>
      </c>
      <c r="AB908" s="34">
        <f>MAX(R$4:R908)</f>
        <v>1.9075656212819299</v>
      </c>
      <c r="AC908" s="34">
        <f>MAX(S$4:S908)</f>
        <v>1.35899867745307</v>
      </c>
      <c r="AD908" s="35">
        <f t="shared" si="237"/>
        <v>-0.30606327787815391</v>
      </c>
      <c r="AE908" s="35">
        <f t="shared" si="238"/>
        <v>-0.39805909754252911</v>
      </c>
      <c r="AF908" s="35">
        <f t="shared" si="239"/>
        <v>-0.25128470736084374</v>
      </c>
      <c r="AG908" s="35">
        <f t="shared" si="240"/>
        <v>-0.50581748201752152</v>
      </c>
      <c r="AH908" s="35">
        <f t="shared" si="240"/>
        <v>-0.31114241883154359</v>
      </c>
    </row>
    <row r="909" spans="1:34">
      <c r="A909" s="28">
        <v>45194</v>
      </c>
      <c r="B909" s="12">
        <f>[1]!thsiFinD("ths_int_chg_ratio_index",B$1,$A$4,$A909,101)</f>
        <v>-8.2363638600590008</v>
      </c>
      <c r="C909" s="12">
        <f>[1]!thsiFinD("ths_int_chg_ratio_index",C$1,$A$4,$A909,101)</f>
        <v>35.976612292604997</v>
      </c>
      <c r="D909" s="12">
        <f>[1]!thsiFinD("ths_int_chg_ratio_index",D$1,$A$4,$A909,101)</f>
        <v>-14.236105594909001</v>
      </c>
      <c r="E909" s="12">
        <f>[1]!thsiFinD("ths_int_chg_ratio_index",E$1,$A$4,$A909,101)</f>
        <v>23.658416852193</v>
      </c>
      <c r="F909" s="12">
        <f>[1]!thsiFinD("ths_adjustment_nvg_ratio_fund",F$1,$A$4,$A909,101)</f>
        <v>52.670349907918997</v>
      </c>
      <c r="G909" s="12">
        <f>[1]!thsiFinD("ths_adjustment_nvg_ratio_fund",G$1,$A$4,$A909,101)</f>
        <v>22.985244040863002</v>
      </c>
      <c r="H909" s="12">
        <f>[1]!thsiFinD("ths_adjustment_nvg_ratio_fund",H$1,$A$4,$A909,101)</f>
        <v>5.2307692307691998</v>
      </c>
      <c r="I909" s="12">
        <f>[1]!thsiFinD("ths_adjustment_nvg_ratio_fund",I$1,$A$4,$A909,101)</f>
        <v>136.357421875</v>
      </c>
      <c r="J909" s="32">
        <f t="shared" si="234"/>
        <v>0.31800793093047652</v>
      </c>
      <c r="K909" s="45">
        <f t="shared" si="235"/>
        <v>9.2906399224574998E-2</v>
      </c>
      <c r="L909" s="45">
        <f t="shared" si="236"/>
        <v>0.54310946263637805</v>
      </c>
      <c r="M909" s="32">
        <f>[1]!thsiFinD("ths_int_chg_ratio_index",M$1,$A$4,$A909,101)/100</f>
        <v>-6.3240154974644996E-2</v>
      </c>
      <c r="N909" s="32">
        <f>[1]!thsiFinD("ths_int_chg_ratio_index",N$1,$A$4,$A909,101)/100</f>
        <v>-6.9724914706283003E-2</v>
      </c>
      <c r="O909" s="33">
        <f t="shared" si="229"/>
        <v>1.3180079309304764</v>
      </c>
      <c r="P909" s="33">
        <f t="shared" si="230"/>
        <v>1.0929063992245749</v>
      </c>
      <c r="Q909" s="33">
        <f t="shared" si="231"/>
        <v>1.5431094626363779</v>
      </c>
      <c r="R909" s="33">
        <f t="shared" si="232"/>
        <v>0.93675984502535503</v>
      </c>
      <c r="S909" s="33">
        <f t="shared" si="233"/>
        <v>0.93027508529371694</v>
      </c>
      <c r="T909" s="32">
        <f t="shared" si="241"/>
        <v>-7.7597519380786517E-3</v>
      </c>
      <c r="U909" s="32">
        <f t="shared" si="242"/>
        <v>-7.0161840751775673E-3</v>
      </c>
      <c r="V909" s="32">
        <f t="shared" si="243"/>
        <v>-8.285710157635906E-3</v>
      </c>
      <c r="W909" s="32">
        <f t="shared" si="244"/>
        <v>-6.2860162816461562E-3</v>
      </c>
      <c r="X909" s="32">
        <f t="shared" si="244"/>
        <v>-6.2825566081818884E-3</v>
      </c>
      <c r="Y909" s="34">
        <f>MAX(O$4:O909)</f>
        <v>1.9141735637114377</v>
      </c>
      <c r="Z909" s="34">
        <f>MAX(P$4:P909)</f>
        <v>1.8284662292802096</v>
      </c>
      <c r="AA909" s="34">
        <f>MAX(Q$4:Q909)</f>
        <v>2.0782292813837224</v>
      </c>
      <c r="AB909" s="34">
        <f>MAX(R$4:R909)</f>
        <v>1.9075656212819299</v>
      </c>
      <c r="AC909" s="34">
        <f>MAX(S$4:S909)</f>
        <v>1.35899867745307</v>
      </c>
      <c r="AD909" s="35">
        <f t="shared" si="237"/>
        <v>-0.31144805470254289</v>
      </c>
      <c r="AE909" s="35">
        <f t="shared" si="238"/>
        <v>-0.40228242571654915</v>
      </c>
      <c r="AF909" s="35">
        <f t="shared" si="239"/>
        <v>-0.25748834526624131</v>
      </c>
      <c r="AG909" s="35">
        <f t="shared" si="240"/>
        <v>-0.50892392137166431</v>
      </c>
      <c r="AH909" s="35">
        <f t="shared" si="240"/>
        <v>-0.31547020558020966</v>
      </c>
    </row>
    <row r="910" spans="1:34">
      <c r="A910" s="28">
        <v>45195</v>
      </c>
      <c r="B910" s="12">
        <f>[1]!thsiFinD("ths_int_chg_ratio_index",B$1,$A$4,$A910,101)</f>
        <v>-7.5939208322412002</v>
      </c>
      <c r="C910" s="12">
        <f>[1]!thsiFinD("ths_int_chg_ratio_index",C$1,$A$4,$A910,101)</f>
        <v>34.776311884717003</v>
      </c>
      <c r="D910" s="12">
        <f>[1]!thsiFinD("ths_int_chg_ratio_index",D$1,$A$4,$A910,101)</f>
        <v>-14.089350112001</v>
      </c>
      <c r="E910" s="12">
        <f>[1]!thsiFinD("ths_int_chg_ratio_index",E$1,$A$4,$A910,101)</f>
        <v>22.589736720588999</v>
      </c>
      <c r="F910" s="12">
        <f>[1]!thsiFinD("ths_adjustment_nvg_ratio_fund",F$1,$A$4,$A910,101)</f>
        <v>53.898096992020001</v>
      </c>
      <c r="G910" s="12">
        <f>[1]!thsiFinD("ths_adjustment_nvg_ratio_fund",G$1,$A$4,$A910,101)</f>
        <v>23.439273552781</v>
      </c>
      <c r="H910" s="12">
        <f>[1]!thsiFinD("ths_adjustment_nvg_ratio_fund",H$1,$A$4,$A910,101)</f>
        <v>8.0769230769230997</v>
      </c>
      <c r="I910" s="12">
        <f>[1]!thsiFinD("ths_adjustment_nvg_ratio_fund",I$1,$A$4,$A910,101)</f>
        <v>138.330078125</v>
      </c>
      <c r="J910" s="32">
        <f t="shared" si="234"/>
        <v>0.32428393675973488</v>
      </c>
      <c r="K910" s="45">
        <f t="shared" si="235"/>
        <v>8.9206944152659506E-2</v>
      </c>
      <c r="L910" s="45">
        <f t="shared" si="236"/>
        <v>0.55936092936681026</v>
      </c>
      <c r="M910" s="32">
        <f>[1]!thsiFinD("ths_int_chg_ratio_index",M$1,$A$4,$A910,101)/100</f>
        <v>-6.535908031953E-2</v>
      </c>
      <c r="N910" s="32">
        <f>[1]!thsiFinD("ths_int_chg_ratio_index",N$1,$A$4,$A910,101)/100</f>
        <v>-7.4603434568451005E-2</v>
      </c>
      <c r="O910" s="33">
        <f t="shared" si="229"/>
        <v>1.324283936759735</v>
      </c>
      <c r="P910" s="33">
        <f t="shared" si="230"/>
        <v>1.0892069441526595</v>
      </c>
      <c r="Q910" s="33">
        <f t="shared" si="231"/>
        <v>1.5593609293668103</v>
      </c>
      <c r="R910" s="33">
        <f t="shared" si="232"/>
        <v>0.93464091968047003</v>
      </c>
      <c r="S910" s="33">
        <f t="shared" si="233"/>
        <v>0.92539656543154902</v>
      </c>
      <c r="T910" s="32">
        <f t="shared" si="241"/>
        <v>4.7617360123379804E-3</v>
      </c>
      <c r="U910" s="32">
        <f t="shared" si="242"/>
        <v>-3.3849697234275E-3</v>
      </c>
      <c r="V910" s="32">
        <f t="shared" si="243"/>
        <v>1.053163571602167E-2</v>
      </c>
      <c r="W910" s="32">
        <f t="shared" si="244"/>
        <v>-2.2619728590390631E-3</v>
      </c>
      <c r="X910" s="32">
        <f t="shared" si="244"/>
        <v>-5.2441691057732998E-3</v>
      </c>
      <c r="Y910" s="34">
        <f>MAX(O$4:O910)</f>
        <v>1.9141735637114377</v>
      </c>
      <c r="Z910" s="34">
        <f>MAX(P$4:P910)</f>
        <v>1.8284662292802096</v>
      </c>
      <c r="AA910" s="34">
        <f>MAX(Q$4:Q910)</f>
        <v>2.0782292813837224</v>
      </c>
      <c r="AB910" s="34">
        <f>MAX(R$4:R910)</f>
        <v>1.9075656212819299</v>
      </c>
      <c r="AC910" s="34">
        <f>MAX(S$4:S910)</f>
        <v>1.35899867745307</v>
      </c>
      <c r="AD910" s="35">
        <f t="shared" si="237"/>
        <v>-0.30816935210825469</v>
      </c>
      <c r="AE910" s="35">
        <f t="shared" si="238"/>
        <v>-0.40430568160865921</v>
      </c>
      <c r="AF910" s="35">
        <f t="shared" si="239"/>
        <v>-0.24966848300368494</v>
      </c>
      <c r="AG910" s="35">
        <f t="shared" si="240"/>
        <v>-0.51003472213324486</v>
      </c>
      <c r="AH910" s="35">
        <f t="shared" si="240"/>
        <v>-0.31905999558008724</v>
      </c>
    </row>
    <row r="911" spans="1:34">
      <c r="A911" s="28">
        <v>45196</v>
      </c>
      <c r="B911" s="12">
        <f>[1]!thsiFinD("ths_int_chg_ratio_index",B$1,$A$4,$A911,101)</f>
        <v>-7.4314202934567</v>
      </c>
      <c r="C911" s="12">
        <f>[1]!thsiFinD("ths_int_chg_ratio_index",C$1,$A$4,$A911,101)</f>
        <v>35.180052529645003</v>
      </c>
      <c r="D911" s="12">
        <f>[1]!thsiFinD("ths_int_chg_ratio_index",D$1,$A$4,$A911,101)</f>
        <v>-13.685417045446</v>
      </c>
      <c r="E911" s="12">
        <f>[1]!thsiFinD("ths_int_chg_ratio_index",E$1,$A$4,$A911,101)</f>
        <v>23.618115199363</v>
      </c>
      <c r="F911" s="12">
        <f>[1]!thsiFinD("ths_adjustment_nvg_ratio_fund",F$1,$A$4,$A911,101)</f>
        <v>54.818907305095003</v>
      </c>
      <c r="G911" s="12">
        <f>[1]!thsiFinD("ths_adjustment_nvg_ratio_fund",G$1,$A$4,$A911,101)</f>
        <v>23.212258796821999</v>
      </c>
      <c r="H911" s="12">
        <f>[1]!thsiFinD("ths_adjustment_nvg_ratio_fund",H$1,$A$4,$A911,101)</f>
        <v>8.6153846153846008</v>
      </c>
      <c r="I911" s="12">
        <f>[1]!thsiFinD("ths_adjustment_nvg_ratio_fund",I$1,$A$4,$A911,101)</f>
        <v>139.248046875</v>
      </c>
      <c r="J911" s="32">
        <f t="shared" si="234"/>
        <v>0.32946990997800862</v>
      </c>
      <c r="K911" s="45">
        <f t="shared" si="235"/>
        <v>9.420332597526325E-2</v>
      </c>
      <c r="L911" s="45">
        <f t="shared" si="236"/>
        <v>0.56473649398075398</v>
      </c>
      <c r="M911" s="32">
        <f>[1]!thsiFinD("ths_int_chg_ratio_index",M$1,$A$4,$A911,101)/100</f>
        <v>-5.4578898538142996E-2</v>
      </c>
      <c r="N911" s="32">
        <f>[1]!thsiFinD("ths_int_chg_ratio_index",N$1,$A$4,$A911,101)/100</f>
        <v>-7.2013731843366E-2</v>
      </c>
      <c r="O911" s="33">
        <f t="shared" si="229"/>
        <v>1.3294699099780085</v>
      </c>
      <c r="P911" s="33">
        <f t="shared" si="230"/>
        <v>1.0942033259752633</v>
      </c>
      <c r="Q911" s="33">
        <f t="shared" si="231"/>
        <v>1.564736493980754</v>
      </c>
      <c r="R911" s="33">
        <f t="shared" si="232"/>
        <v>0.94542110146185698</v>
      </c>
      <c r="S911" s="33">
        <f t="shared" si="233"/>
        <v>0.92798626815663399</v>
      </c>
      <c r="T911" s="32">
        <f t="shared" si="241"/>
        <v>3.9160583877220212E-3</v>
      </c>
      <c r="U911" s="32">
        <f t="shared" si="242"/>
        <v>4.5871740438550024E-3</v>
      </c>
      <c r="V911" s="32">
        <f t="shared" si="243"/>
        <v>3.4472869703914277E-3</v>
      </c>
      <c r="W911" s="32">
        <f t="shared" si="244"/>
        <v>1.1534035750406124E-2</v>
      </c>
      <c r="X911" s="32">
        <f t="shared" si="244"/>
        <v>2.7984788595765142E-3</v>
      </c>
      <c r="Y911" s="34">
        <f>MAX(O$4:O911)</f>
        <v>1.9141735637114377</v>
      </c>
      <c r="Z911" s="34">
        <f>MAX(P$4:P911)</f>
        <v>1.8284662292802096</v>
      </c>
      <c r="AA911" s="34">
        <f>MAX(Q$4:Q911)</f>
        <v>2.0782292813837224</v>
      </c>
      <c r="AB911" s="34">
        <f>MAX(R$4:R911)</f>
        <v>1.9075656212819299</v>
      </c>
      <c r="AC911" s="34">
        <f>MAX(S$4:S911)</f>
        <v>1.35899867745307</v>
      </c>
      <c r="AD911" s="35">
        <f t="shared" si="237"/>
        <v>-0.30546010289669501</v>
      </c>
      <c r="AE911" s="35">
        <f t="shared" si="238"/>
        <v>-0.40157312809326251</v>
      </c>
      <c r="AF911" s="35">
        <f t="shared" si="239"/>
        <v>-0.24708187494166944</v>
      </c>
      <c r="AG911" s="35">
        <f t="shared" si="240"/>
        <v>-0.50438344510187205</v>
      </c>
      <c r="AH911" s="35">
        <f t="shared" si="240"/>
        <v>-0.31715439937307821</v>
      </c>
    </row>
    <row r="912" spans="1:34">
      <c r="A912" s="28">
        <v>45197</v>
      </c>
      <c r="B912" s="12">
        <f>[1]!thsiFinD("ths_int_chg_ratio_index",B$1,$A$4,$A912,101)</f>
        <v>-5.9909751802470996</v>
      </c>
      <c r="C912" s="12">
        <f>[1]!thsiFinD("ths_int_chg_ratio_index",C$1,$A$4,$A912,101)</f>
        <v>38.950812931069997</v>
      </c>
      <c r="D912" s="12">
        <f>[1]!thsiFinD("ths_int_chg_ratio_index",D$1,$A$4,$A912,101)</f>
        <v>-12.937204343845</v>
      </c>
      <c r="E912" s="12">
        <f>[1]!thsiFinD("ths_int_chg_ratio_index",E$1,$A$4,$A912,101)</f>
        <v>23.528918111075001</v>
      </c>
      <c r="F912" s="12">
        <f>[1]!thsiFinD("ths_adjustment_nvg_ratio_fund",F$1,$A$4,$A912,101)</f>
        <v>54.082259054635003</v>
      </c>
      <c r="G912" s="12">
        <f>[1]!thsiFinD("ths_adjustment_nvg_ratio_fund",G$1,$A$4,$A912,101)</f>
        <v>23.77979568672</v>
      </c>
      <c r="H912" s="12">
        <f>[1]!thsiFinD("ths_adjustment_nvg_ratio_fund",H$1,$A$4,$A912,101)</f>
        <v>9.5384615384614992</v>
      </c>
      <c r="I912" s="12">
        <f>[1]!thsiFinD("ths_adjustment_nvg_ratio_fund",I$1,$A$4,$A912,101)</f>
        <v>140.283203125</v>
      </c>
      <c r="J912" s="32">
        <f t="shared" si="234"/>
        <v>0.33904408865358671</v>
      </c>
      <c r="K912" s="45">
        <f t="shared" si="235"/>
        <v>0.10887887879513226</v>
      </c>
      <c r="L912" s="45">
        <f t="shared" si="236"/>
        <v>0.56920929851204116</v>
      </c>
      <c r="M912" s="32">
        <f>[1]!thsiFinD("ths_int_chg_ratio_index",M$1,$A$4,$A912,101)/100</f>
        <v>-5.2311763780004995E-2</v>
      </c>
      <c r="N912" s="32">
        <f>[1]!thsiFinD("ths_int_chg_ratio_index",N$1,$A$4,$A912,101)/100</f>
        <v>-7.3349337725807998E-2</v>
      </c>
      <c r="O912" s="33">
        <f t="shared" si="229"/>
        <v>1.3390440886535866</v>
      </c>
      <c r="P912" s="33">
        <f t="shared" si="230"/>
        <v>1.1088788787951323</v>
      </c>
      <c r="Q912" s="33">
        <f t="shared" si="231"/>
        <v>1.5692092985120412</v>
      </c>
      <c r="R912" s="33">
        <f t="shared" si="232"/>
        <v>0.94768823621999498</v>
      </c>
      <c r="S912" s="33">
        <f t="shared" si="233"/>
        <v>0.92665066227419202</v>
      </c>
      <c r="T912" s="32">
        <f t="shared" si="241"/>
        <v>7.2015008415922122E-3</v>
      </c>
      <c r="U912" s="32">
        <f t="shared" si="242"/>
        <v>1.3412089390962834E-2</v>
      </c>
      <c r="V912" s="32">
        <f t="shared" si="243"/>
        <v>2.8585033636610024E-3</v>
      </c>
      <c r="W912" s="32">
        <f t="shared" si="244"/>
        <v>2.3980158202863144E-3</v>
      </c>
      <c r="X912" s="32">
        <f t="shared" si="244"/>
        <v>-1.4392517737304988E-3</v>
      </c>
      <c r="Y912" s="34">
        <f>MAX(O$4:O912)</f>
        <v>1.9141735637114377</v>
      </c>
      <c r="Z912" s="34">
        <f>MAX(P$4:P912)</f>
        <v>1.8284662292802096</v>
      </c>
      <c r="AA912" s="34">
        <f>MAX(Q$4:Q912)</f>
        <v>2.0782292813837224</v>
      </c>
      <c r="AB912" s="34">
        <f>MAX(R$4:R912)</f>
        <v>1.9075656212819299</v>
      </c>
      <c r="AC912" s="34">
        <f>MAX(S$4:S912)</f>
        <v>1.35899867745307</v>
      </c>
      <c r="AD912" s="35">
        <f t="shared" si="237"/>
        <v>-0.30045837324318625</v>
      </c>
      <c r="AE912" s="35">
        <f t="shared" si="238"/>
        <v>-0.39354697339329514</v>
      </c>
      <c r="AF912" s="35">
        <f t="shared" si="239"/>
        <v>-0.24492965594862881</v>
      </c>
      <c r="AG912" s="35">
        <f t="shared" si="240"/>
        <v>-0.50319494876243065</v>
      </c>
      <c r="AH912" s="35">
        <f t="shared" si="240"/>
        <v>-0.31813718611496455</v>
      </c>
    </row>
    <row r="913" spans="1:34">
      <c r="A913" s="28">
        <v>45208</v>
      </c>
      <c r="B913" s="12">
        <f>[1]!thsiFinD("ths_int_chg_ratio_index",B$1,$A$4,$A913,101)</f>
        <v>-6.1318995023875003</v>
      </c>
      <c r="C913" s="12">
        <f>[1]!thsiFinD("ths_int_chg_ratio_index",C$1,$A$4,$A913,101)</f>
        <v>39.037974272028002</v>
      </c>
      <c r="D913" s="12">
        <f>[1]!thsiFinD("ths_int_chg_ratio_index",D$1,$A$4,$A913,101)</f>
        <v>-12.994876846015</v>
      </c>
      <c r="E913" s="12">
        <f>[1]!thsiFinD("ths_int_chg_ratio_index",E$1,$A$4,$A913,101)</f>
        <v>23.283887965178</v>
      </c>
      <c r="F913" s="12">
        <f>[1]!thsiFinD("ths_adjustment_nvg_ratio_fund",F$1,$A$4,$A913,101)</f>
        <v>53.652547575200003</v>
      </c>
      <c r="G913" s="12">
        <f>[1]!thsiFinD("ths_adjustment_nvg_ratio_fund",G$1,$A$4,$A913,101)</f>
        <v>24.631101021566</v>
      </c>
      <c r="H913" s="12">
        <f>[1]!thsiFinD("ths_adjustment_nvg_ratio_fund",H$1,$A$4,$A913,101)</f>
        <v>8.6923076923077005</v>
      </c>
      <c r="I913" s="12">
        <f>[1]!thsiFinD("ths_adjustment_nvg_ratio_fund",I$1,$A$4,$A913,101)</f>
        <v>140.478515625</v>
      </c>
      <c r="J913" s="32">
        <f t="shared" si="234"/>
        <v>0.33831194725359648</v>
      </c>
      <c r="K913" s="45">
        <f t="shared" si="235"/>
        <v>0.10798771472200876</v>
      </c>
      <c r="L913" s="45">
        <f t="shared" si="236"/>
        <v>0.56863617978518421</v>
      </c>
      <c r="M913" s="32">
        <f>[1]!thsiFinD("ths_int_chg_ratio_index",M$1,$A$4,$A913,101)/100</f>
        <v>-4.7465433282790001E-2</v>
      </c>
      <c r="N913" s="32">
        <f>[1]!thsiFinD("ths_int_chg_ratio_index",N$1,$A$4,$A913,101)/100</f>
        <v>-7.5630508352235004E-2</v>
      </c>
      <c r="O913" s="33">
        <f t="shared" si="229"/>
        <v>1.3383119472535965</v>
      </c>
      <c r="P913" s="33">
        <f t="shared" si="230"/>
        <v>1.1079877147220087</v>
      </c>
      <c r="Q913" s="33">
        <f t="shared" si="231"/>
        <v>1.5686361797851842</v>
      </c>
      <c r="R913" s="33">
        <f t="shared" si="232"/>
        <v>0.95253456671721004</v>
      </c>
      <c r="S913" s="33">
        <f t="shared" si="233"/>
        <v>0.92436949164776494</v>
      </c>
      <c r="T913" s="32">
        <f t="shared" si="241"/>
        <v>-5.4676422247323941E-4</v>
      </c>
      <c r="U913" s="32">
        <f t="shared" si="242"/>
        <v>-8.0366223053307539E-4</v>
      </c>
      <c r="V913" s="32">
        <f t="shared" si="243"/>
        <v>-3.6522771525782094E-4</v>
      </c>
      <c r="W913" s="32">
        <f t="shared" si="244"/>
        <v>5.1138447350000948E-3</v>
      </c>
      <c r="X913" s="32">
        <f t="shared" si="244"/>
        <v>-2.4617374370926592E-3</v>
      </c>
      <c r="Y913" s="34">
        <f>MAX(O$4:O913)</f>
        <v>1.9141735637114377</v>
      </c>
      <c r="Z913" s="34">
        <f>MAX(P$4:P913)</f>
        <v>1.8284662292802096</v>
      </c>
      <c r="AA913" s="34">
        <f>MAX(Q$4:Q913)</f>
        <v>2.0782292813837224</v>
      </c>
      <c r="AB913" s="34">
        <f>MAX(R$4:R913)</f>
        <v>1.9075656212819299</v>
      </c>
      <c r="AC913" s="34">
        <f>MAX(S$4:S913)</f>
        <v>1.35899867745307</v>
      </c>
      <c r="AD913" s="35">
        <f t="shared" si="237"/>
        <v>-0.30084085757682766</v>
      </c>
      <c r="AE913" s="35">
        <f t="shared" si="238"/>
        <v>-0.39403435678537146</v>
      </c>
      <c r="AF913" s="35">
        <f t="shared" si="239"/>
        <v>-0.24520542856524563</v>
      </c>
      <c r="AG913" s="35">
        <f t="shared" si="240"/>
        <v>-0.50065436486683801</v>
      </c>
      <c r="AH913" s="35">
        <f t="shared" si="240"/>
        <v>-0.31981575333086665</v>
      </c>
    </row>
    <row r="914" spans="1:34">
      <c r="A914" s="28">
        <v>45209</v>
      </c>
      <c r="B914" s="12">
        <f>[1]!thsiFinD("ths_int_chg_ratio_index",B$1,$A$4,$A914,101)</f>
        <v>-5.9841661700520996</v>
      </c>
      <c r="C914" s="12">
        <f>[1]!thsiFinD("ths_int_chg_ratio_index",C$1,$A$4,$A914,101)</f>
        <v>38.803082365930003</v>
      </c>
      <c r="D914" s="12">
        <f>[1]!thsiFinD("ths_int_chg_ratio_index",D$1,$A$4,$A914,101)</f>
        <v>-13.501671139448</v>
      </c>
      <c r="E914" s="12">
        <f>[1]!thsiFinD("ths_int_chg_ratio_index",E$1,$A$4,$A914,101)</f>
        <v>22.421419583597999</v>
      </c>
      <c r="F914" s="12">
        <f>[1]!thsiFinD("ths_adjustment_nvg_ratio_fund",F$1,$A$4,$A914,101)</f>
        <v>53.222836095764002</v>
      </c>
      <c r="G914" s="12">
        <f>[1]!thsiFinD("ths_adjustment_nvg_ratio_fund",G$1,$A$4,$A914,101)</f>
        <v>24.006810442679001</v>
      </c>
      <c r="H914" s="12">
        <f>[1]!thsiFinD("ths_adjustment_nvg_ratio_fund",H$1,$A$4,$A914,101)</f>
        <v>9.5384615384614992</v>
      </c>
      <c r="I914" s="12">
        <f>[1]!thsiFinD("ths_adjustment_nvg_ratio_fund",I$1,$A$4,$A914,101)</f>
        <v>138.330078125</v>
      </c>
      <c r="J914" s="32">
        <f t="shared" si="234"/>
        <v>0.33354606355241556</v>
      </c>
      <c r="K914" s="45">
        <f t="shared" si="235"/>
        <v>0.10434666160006976</v>
      </c>
      <c r="L914" s="45">
        <f t="shared" si="236"/>
        <v>0.56274546550476134</v>
      </c>
      <c r="M914" s="32">
        <f>[1]!thsiFinD("ths_int_chg_ratio_index",M$1,$A$4,$A914,101)/100</f>
        <v>-5.3474562435171E-2</v>
      </c>
      <c r="N914" s="32">
        <f>[1]!thsiFinD("ths_int_chg_ratio_index",N$1,$A$4,$A914,101)/100</f>
        <v>-8.192948272714301E-2</v>
      </c>
      <c r="O914" s="33">
        <f t="shared" si="229"/>
        <v>1.3335460635524155</v>
      </c>
      <c r="P914" s="33">
        <f t="shared" si="230"/>
        <v>1.1043466616000697</v>
      </c>
      <c r="Q914" s="33">
        <f t="shared" si="231"/>
        <v>1.5627454655047615</v>
      </c>
      <c r="R914" s="33">
        <f t="shared" si="232"/>
        <v>0.94652543756482899</v>
      </c>
      <c r="S914" s="33">
        <f t="shared" si="233"/>
        <v>0.91807051727285693</v>
      </c>
      <c r="T914" s="32">
        <f t="shared" si="241"/>
        <v>-3.5611157106990587E-3</v>
      </c>
      <c r="U914" s="32">
        <f t="shared" si="242"/>
        <v>-3.2861854635749532E-3</v>
      </c>
      <c r="V914" s="32">
        <f t="shared" si="243"/>
        <v>-3.7553094569254819E-3</v>
      </c>
      <c r="W914" s="32">
        <f t="shared" si="244"/>
        <v>-6.3085680691785662E-3</v>
      </c>
      <c r="X914" s="32">
        <f t="shared" si="244"/>
        <v>-6.8143468946380015E-3</v>
      </c>
      <c r="Y914" s="34">
        <f>MAX(O$4:O914)</f>
        <v>1.9141735637114377</v>
      </c>
      <c r="Z914" s="34">
        <f>MAX(P$4:P914)</f>
        <v>1.8284662292802096</v>
      </c>
      <c r="AA914" s="34">
        <f>MAX(Q$4:Q914)</f>
        <v>2.0782292813837224</v>
      </c>
      <c r="AB914" s="34">
        <f>MAX(R$4:R914)</f>
        <v>1.9075656212819299</v>
      </c>
      <c r="AC914" s="34">
        <f>MAX(S$4:S914)</f>
        <v>1.35899867745307</v>
      </c>
      <c r="AD914" s="35">
        <f t="shared" si="237"/>
        <v>-0.30333064418318967</v>
      </c>
      <c r="AE914" s="35">
        <f t="shared" si="238"/>
        <v>-0.39602567227352914</v>
      </c>
      <c r="AF914" s="35">
        <f t="shared" si="239"/>
        <v>-0.24803991575739059</v>
      </c>
      <c r="AG914" s="35">
        <f t="shared" si="240"/>
        <v>-0.50380452079612281</v>
      </c>
      <c r="AH914" s="35">
        <f t="shared" si="240"/>
        <v>-0.32445076473993817</v>
      </c>
    </row>
    <row r="915" spans="1:34">
      <c r="A915" s="28">
        <v>45210</v>
      </c>
      <c r="B915" s="12">
        <f>[1]!thsiFinD("ths_int_chg_ratio_index",B$1,$A$4,$A915,101)</f>
        <v>-4.7444560424658002</v>
      </c>
      <c r="C915" s="12">
        <f>[1]!thsiFinD("ths_int_chg_ratio_index",C$1,$A$4,$A915,101)</f>
        <v>39.464748531403998</v>
      </c>
      <c r="D915" s="12">
        <f>[1]!thsiFinD("ths_int_chg_ratio_index",D$1,$A$4,$A915,101)</f>
        <v>-12.383260009528</v>
      </c>
      <c r="E915" s="12">
        <f>[1]!thsiFinD("ths_int_chg_ratio_index",E$1,$A$4,$A915,101)</f>
        <v>23.74030824942</v>
      </c>
      <c r="F915" s="12">
        <f>[1]!thsiFinD("ths_adjustment_nvg_ratio_fund",F$1,$A$4,$A915,101)</f>
        <v>55.678330263965996</v>
      </c>
      <c r="G915" s="12">
        <f>[1]!thsiFinD("ths_adjustment_nvg_ratio_fund",G$1,$A$4,$A915,101)</f>
        <v>24.744608399545999</v>
      </c>
      <c r="H915" s="12">
        <f>[1]!thsiFinD("ths_adjustment_nvg_ratio_fund",H$1,$A$4,$A915,101)</f>
        <v>13.692307692308001</v>
      </c>
      <c r="I915" s="12">
        <f>[1]!thsiFinD("ths_adjustment_nvg_ratio_fund",I$1,$A$4,$A915,101)</f>
        <v>141.71875</v>
      </c>
      <c r="J915" s="32">
        <f t="shared" si="234"/>
        <v>0.35238917135581271</v>
      </c>
      <c r="K915" s="45">
        <f t="shared" si="235"/>
        <v>0.11519335182207549</v>
      </c>
      <c r="L915" s="45">
        <f t="shared" si="236"/>
        <v>0.58958499088954996</v>
      </c>
      <c r="M915" s="32">
        <f>[1]!thsiFinD("ths_int_chg_ratio_index",M$1,$A$4,$A915,101)/100</f>
        <v>-4.0938548818675001E-2</v>
      </c>
      <c r="N915" s="32">
        <f>[1]!thsiFinD("ths_int_chg_ratio_index",N$1,$A$4,$A915,101)/100</f>
        <v>-8.0021724381661996E-2</v>
      </c>
      <c r="O915" s="33">
        <f t="shared" si="229"/>
        <v>1.3523891713558127</v>
      </c>
      <c r="P915" s="33">
        <f t="shared" si="230"/>
        <v>1.1151933518220756</v>
      </c>
      <c r="Q915" s="33">
        <f t="shared" si="231"/>
        <v>1.5895849908895499</v>
      </c>
      <c r="R915" s="33">
        <f t="shared" si="232"/>
        <v>0.95906145118132502</v>
      </c>
      <c r="S915" s="33">
        <f t="shared" si="233"/>
        <v>0.919978275618338</v>
      </c>
      <c r="T915" s="32">
        <f t="shared" si="241"/>
        <v>1.4130076431856597E-2</v>
      </c>
      <c r="U915" s="32">
        <f t="shared" si="242"/>
        <v>9.8218164632202232E-3</v>
      </c>
      <c r="V915" s="32">
        <f t="shared" si="243"/>
        <v>1.7174598152565723E-2</v>
      </c>
      <c r="W915" s="32">
        <f t="shared" si="244"/>
        <v>1.3244243756140417E-2</v>
      </c>
      <c r="X915" s="32">
        <f t="shared" si="244"/>
        <v>2.0780085076124166E-3</v>
      </c>
      <c r="Y915" s="34">
        <f>MAX(O$4:O915)</f>
        <v>1.9141735637114377</v>
      </c>
      <c r="Z915" s="34">
        <f>MAX(P$4:P915)</f>
        <v>1.8284662292802096</v>
      </c>
      <c r="AA915" s="34">
        <f>MAX(Q$4:Q915)</f>
        <v>2.0782292813837224</v>
      </c>
      <c r="AB915" s="34">
        <f>MAX(R$4:R915)</f>
        <v>1.9075656212819299</v>
      </c>
      <c r="AC915" s="34">
        <f>MAX(S$4:S915)</f>
        <v>1.35899867745307</v>
      </c>
      <c r="AD915" s="35">
        <f t="shared" si="237"/>
        <v>-0.29348665293776577</v>
      </c>
      <c r="AE915" s="35">
        <f t="shared" si="238"/>
        <v>-0.39009354727810297</v>
      </c>
      <c r="AF915" s="35">
        <f t="shared" si="239"/>
        <v>-0.23512530348375438</v>
      </c>
      <c r="AG915" s="35">
        <f t="shared" si="240"/>
        <v>-0.49723278691885175</v>
      </c>
      <c r="AH915" s="35">
        <f t="shared" si="240"/>
        <v>-0.32304696768175667</v>
      </c>
    </row>
    <row r="916" spans="1:34">
      <c r="A916" s="28">
        <v>45211</v>
      </c>
      <c r="B916" s="12">
        <f>[1]!thsiFinD("ths_int_chg_ratio_index",B$1,$A$4,$A916,101)</f>
        <v>-5.4197767204345997</v>
      </c>
      <c r="C916" s="12">
        <f>[1]!thsiFinD("ths_int_chg_ratio_index",C$1,$A$4,$A916,101)</f>
        <v>42.691523757285999</v>
      </c>
      <c r="D916" s="12">
        <f>[1]!thsiFinD("ths_int_chg_ratio_index",D$1,$A$4,$A916,101)</f>
        <v>-11.742341109364</v>
      </c>
      <c r="E916" s="12">
        <f>[1]!thsiFinD("ths_int_chg_ratio_index",E$1,$A$4,$A916,101)</f>
        <v>24.740147042808001</v>
      </c>
      <c r="F916" s="12">
        <f>[1]!thsiFinD("ths_adjustment_nvg_ratio_fund",F$1,$A$4,$A916,101)</f>
        <v>55.678330263965996</v>
      </c>
      <c r="G916" s="12">
        <f>[1]!thsiFinD("ths_adjustment_nvg_ratio_fund",G$1,$A$4,$A916,101)</f>
        <v>24.517593643586999</v>
      </c>
      <c r="H916" s="12">
        <f>[1]!thsiFinD("ths_adjustment_nvg_ratio_fund",H$1,$A$4,$A916,101)</f>
        <v>10.538461538462</v>
      </c>
      <c r="I916" s="12">
        <f>[1]!thsiFinD("ths_adjustment_nvg_ratio_fund",I$1,$A$4,$A916,101)</f>
        <v>139.453125</v>
      </c>
      <c r="J916" s="32">
        <f t="shared" si="234"/>
        <v>0.35057132927038798</v>
      </c>
      <c r="K916" s="45">
        <f t="shared" si="235"/>
        <v>0.12567388242573851</v>
      </c>
      <c r="L916" s="45">
        <f t="shared" si="236"/>
        <v>0.57546877611503744</v>
      </c>
      <c r="M916" s="32">
        <f>[1]!thsiFinD("ths_int_chg_ratio_index",M$1,$A$4,$A916,101)/100</f>
        <v>-3.0524295687556002E-2</v>
      </c>
      <c r="N916" s="32">
        <f>[1]!thsiFinD("ths_int_chg_ratio_index",N$1,$A$4,$A916,101)/100</f>
        <v>-7.1778970147216001E-2</v>
      </c>
      <c r="O916" s="33">
        <f t="shared" si="229"/>
        <v>1.350571329270388</v>
      </c>
      <c r="P916" s="33">
        <f t="shared" si="230"/>
        <v>1.1256738824257386</v>
      </c>
      <c r="Q916" s="33">
        <f t="shared" si="231"/>
        <v>1.5754687761150374</v>
      </c>
      <c r="R916" s="33">
        <f t="shared" si="232"/>
        <v>0.96947570431244401</v>
      </c>
      <c r="S916" s="33">
        <f t="shared" si="233"/>
        <v>0.92822102985278399</v>
      </c>
      <c r="T916" s="32">
        <f t="shared" si="241"/>
        <v>-1.3441708377495143E-3</v>
      </c>
      <c r="U916" s="32">
        <f t="shared" si="242"/>
        <v>9.397949321110266E-3</v>
      </c>
      <c r="V916" s="32">
        <f t="shared" si="243"/>
        <v>-8.8804404013734795E-3</v>
      </c>
      <c r="W916" s="32">
        <f t="shared" si="244"/>
        <v>1.0858796501820756E-2</v>
      </c>
      <c r="X916" s="32">
        <f t="shared" si="244"/>
        <v>8.9597270423651398E-3</v>
      </c>
      <c r="Y916" s="34">
        <f>MAX(O$4:O916)</f>
        <v>1.9141735637114377</v>
      </c>
      <c r="Z916" s="34">
        <f>MAX(P$4:P916)</f>
        <v>1.8284662292802096</v>
      </c>
      <c r="AA916" s="34">
        <f>MAX(Q$4:Q916)</f>
        <v>2.0782292813837224</v>
      </c>
      <c r="AB916" s="34">
        <f>MAX(R$4:R916)</f>
        <v>1.9075656212819299</v>
      </c>
      <c r="AC916" s="34">
        <f>MAX(S$4:S916)</f>
        <v>1.35899867745307</v>
      </c>
      <c r="AD916" s="35">
        <f t="shared" si="237"/>
        <v>-0.29443632757536764</v>
      </c>
      <c r="AE916" s="35">
        <f t="shared" si="238"/>
        <v>-0.38436167734480431</v>
      </c>
      <c r="AF916" s="35">
        <f t="shared" si="239"/>
        <v>-0.24191772764068553</v>
      </c>
      <c r="AG916" s="35">
        <f t="shared" si="240"/>
        <v>-0.49177334006421591</v>
      </c>
      <c r="AH916" s="35">
        <f t="shared" si="240"/>
        <v>-0.31698165329168393</v>
      </c>
    </row>
    <row r="917" spans="1:34">
      <c r="A917" s="28">
        <v>45212</v>
      </c>
      <c r="B917" s="12">
        <f>[1]!thsiFinD("ths_int_chg_ratio_index",B$1,$A$4,$A917,101)</f>
        <v>-6.6154120852876996</v>
      </c>
      <c r="C917" s="12">
        <f>[1]!thsiFinD("ths_int_chg_ratio_index",C$1,$A$4,$A917,101)</f>
        <v>42.272934053264002</v>
      </c>
      <c r="D917" s="12">
        <f>[1]!thsiFinD("ths_int_chg_ratio_index",D$1,$A$4,$A917,101)</f>
        <v>-12.552747146922</v>
      </c>
      <c r="E917" s="12">
        <f>[1]!thsiFinD("ths_int_chg_ratio_index",E$1,$A$4,$A917,101)</f>
        <v>23.074026622381002</v>
      </c>
      <c r="F917" s="12">
        <f>[1]!thsiFinD("ths_adjustment_nvg_ratio_fund",F$1,$A$4,$A917,101)</f>
        <v>54.02087170043</v>
      </c>
      <c r="G917" s="12">
        <f>[1]!thsiFinD("ths_adjustment_nvg_ratio_fund",G$1,$A$4,$A917,101)</f>
        <v>23.950056753689001</v>
      </c>
      <c r="H917" s="12">
        <f>[1]!thsiFinD("ths_adjustment_nvg_ratio_fund",H$1,$A$4,$A917,101)</f>
        <v>8.3076923076922995</v>
      </c>
      <c r="I917" s="12">
        <f>[1]!thsiFinD("ths_adjustment_nvg_ratio_fund",I$1,$A$4,$A917,101)</f>
        <v>136.650390625</v>
      </c>
      <c r="J917" s="32">
        <f t="shared" si="234"/>
        <v>0.33638476603780826</v>
      </c>
      <c r="K917" s="45">
        <f t="shared" si="235"/>
        <v>0.11544700360858826</v>
      </c>
      <c r="L917" s="45">
        <f t="shared" si="236"/>
        <v>0.55732252846702823</v>
      </c>
      <c r="M917" s="32">
        <f>[1]!thsiFinD("ths_int_chg_ratio_index",M$1,$A$4,$A917,101)/100</f>
        <v>-4.0543877709637001E-2</v>
      </c>
      <c r="N917" s="32">
        <f>[1]!thsiFinD("ths_int_chg_ratio_index",N$1,$A$4,$A917,101)/100</f>
        <v>-8.0635817495017997E-2</v>
      </c>
      <c r="O917" s="33">
        <f t="shared" si="229"/>
        <v>1.3363847660378083</v>
      </c>
      <c r="P917" s="33">
        <f t="shared" si="230"/>
        <v>1.1154470036085882</v>
      </c>
      <c r="Q917" s="33">
        <f t="shared" si="231"/>
        <v>1.5573225284670282</v>
      </c>
      <c r="R917" s="33">
        <f t="shared" si="232"/>
        <v>0.95945612229036303</v>
      </c>
      <c r="S917" s="33">
        <f t="shared" si="233"/>
        <v>0.91936418250498197</v>
      </c>
      <c r="T917" s="32">
        <f t="shared" si="241"/>
        <v>-1.0504119941775802E-2</v>
      </c>
      <c r="U917" s="32">
        <f t="shared" si="242"/>
        <v>-9.0851169035851553E-3</v>
      </c>
      <c r="V917" s="32">
        <f t="shared" si="243"/>
        <v>-1.1517998911254934E-2</v>
      </c>
      <c r="W917" s="32">
        <f t="shared" si="244"/>
        <v>-1.033505221173836E-2</v>
      </c>
      <c r="X917" s="32">
        <f t="shared" si="244"/>
        <v>-9.5417438982250413E-3</v>
      </c>
      <c r="Y917" s="34">
        <f>MAX(O$4:O917)</f>
        <v>1.9141735637114377</v>
      </c>
      <c r="Z917" s="34">
        <f>MAX(P$4:P917)</f>
        <v>1.8284662292802096</v>
      </c>
      <c r="AA917" s="34">
        <f>MAX(Q$4:Q917)</f>
        <v>2.0782292813837224</v>
      </c>
      <c r="AB917" s="34">
        <f>MAX(R$4:R917)</f>
        <v>1.9075656212819299</v>
      </c>
      <c r="AC917" s="34">
        <f>MAX(S$4:S917)</f>
        <v>1.35899867745307</v>
      </c>
      <c r="AD917" s="35">
        <f t="shared" si="237"/>
        <v>-0.30184765301707572</v>
      </c>
      <c r="AE917" s="35">
        <f t="shared" si="238"/>
        <v>-0.38995482347645394</v>
      </c>
      <c r="AF917" s="35">
        <f t="shared" si="239"/>
        <v>-0.2506493184283618</v>
      </c>
      <c r="AG917" s="35">
        <f t="shared" si="240"/>
        <v>-0.49702588913004964</v>
      </c>
      <c r="AH917" s="35">
        <f t="shared" si="240"/>
        <v>-0.32349883943376379</v>
      </c>
    </row>
    <row r="918" spans="1:34">
      <c r="A918" s="28">
        <v>45215</v>
      </c>
      <c r="B918" s="12">
        <f>[1]!thsiFinD("ths_int_chg_ratio_index",B$1,$A$4,$A918,101)</f>
        <v>-8.0233802731680992</v>
      </c>
      <c r="C918" s="12">
        <f>[1]!thsiFinD("ths_int_chg_ratio_index",C$1,$A$4,$A918,101)</f>
        <v>38.087208348334002</v>
      </c>
      <c r="D918" s="12">
        <f>[1]!thsiFinD("ths_int_chg_ratio_index",D$1,$A$4,$A918,101)</f>
        <v>-14.287943181455001</v>
      </c>
      <c r="E918" s="12">
        <f>[1]!thsiFinD("ths_int_chg_ratio_index",E$1,$A$4,$A918,101)</f>
        <v>20.321687207389999</v>
      </c>
      <c r="F918" s="12">
        <f>[1]!thsiFinD("ths_adjustment_nvg_ratio_fund",F$1,$A$4,$A918,101)</f>
        <v>52.486187845304002</v>
      </c>
      <c r="G918" s="12">
        <f>[1]!thsiFinD("ths_adjustment_nvg_ratio_fund",G$1,$A$4,$A918,101)</f>
        <v>23.041997729852</v>
      </c>
      <c r="H918" s="12">
        <f>[1]!thsiFinD("ths_adjustment_nvg_ratio_fund",H$1,$A$4,$A918,101)</f>
        <v>6.0769230769230997</v>
      </c>
      <c r="I918" s="12">
        <f>[1]!thsiFinD("ths_adjustment_nvg_ratio_fund",I$1,$A$4,$A918,101)</f>
        <v>133.0859375</v>
      </c>
      <c r="J918" s="32">
        <f t="shared" si="234"/>
        <v>0.31348577281647499</v>
      </c>
      <c r="K918" s="45">
        <f t="shared" si="235"/>
        <v>9.024393025275225E-2</v>
      </c>
      <c r="L918" s="45">
        <f t="shared" si="236"/>
        <v>0.53672761538019775</v>
      </c>
      <c r="M918" s="32">
        <f>[1]!thsiFinD("ths_int_chg_ratio_index",M$1,$A$4,$A918,101)/100</f>
        <v>-6.1764122176958001E-2</v>
      </c>
      <c r="N918" s="32">
        <f>[1]!thsiFinD("ths_int_chg_ratio_index",N$1,$A$4,$A918,101)/100</f>
        <v>-8.9708517547256006E-2</v>
      </c>
      <c r="O918" s="33">
        <f t="shared" si="229"/>
        <v>1.3134857728164751</v>
      </c>
      <c r="P918" s="33">
        <f t="shared" si="230"/>
        <v>1.0902439302527522</v>
      </c>
      <c r="Q918" s="33">
        <f t="shared" si="231"/>
        <v>1.5367276153801979</v>
      </c>
      <c r="R918" s="33">
        <f t="shared" si="232"/>
        <v>0.93823587782304196</v>
      </c>
      <c r="S918" s="33">
        <f t="shared" si="233"/>
        <v>0.91029148245274394</v>
      </c>
      <c r="T918" s="32">
        <f t="shared" si="241"/>
        <v>-1.7135030122518935E-2</v>
      </c>
      <c r="U918" s="32">
        <f t="shared" si="242"/>
        <v>-2.2594595058574085E-2</v>
      </c>
      <c r="V918" s="32">
        <f t="shared" si="243"/>
        <v>-1.322456505339531E-2</v>
      </c>
      <c r="W918" s="32">
        <f t="shared" si="244"/>
        <v>-2.2116951441891075E-2</v>
      </c>
      <c r="X918" s="32">
        <f t="shared" si="244"/>
        <v>-9.8684506367409108E-3</v>
      </c>
      <c r="Y918" s="34">
        <f>MAX(O$4:O918)</f>
        <v>1.9141735637114377</v>
      </c>
      <c r="Z918" s="34">
        <f>MAX(P$4:P918)</f>
        <v>1.8284662292802096</v>
      </c>
      <c r="AA918" s="34">
        <f>MAX(Q$4:Q918)</f>
        <v>2.0782292813837224</v>
      </c>
      <c r="AB918" s="34">
        <f>MAX(R$4:R918)</f>
        <v>1.9075656212819299</v>
      </c>
      <c r="AC918" s="34">
        <f>MAX(S$4:S918)</f>
        <v>1.35899867745307</v>
      </c>
      <c r="AD918" s="35">
        <f t="shared" si="237"/>
        <v>-0.31381051451273545</v>
      </c>
      <c r="AE918" s="35">
        <f t="shared" si="238"/>
        <v>-0.40373854720743985</v>
      </c>
      <c r="AF918" s="35">
        <f t="shared" si="239"/>
        <v>-0.26055915526461215</v>
      </c>
      <c r="AG918" s="35">
        <f t="shared" si="240"/>
        <v>-0.50815014311668871</v>
      </c>
      <c r="AH918" s="35">
        <f t="shared" si="240"/>
        <v>-0.33017485774250954</v>
      </c>
    </row>
    <row r="919" spans="1:34">
      <c r="A919" s="28">
        <v>45216</v>
      </c>
      <c r="B919" s="12">
        <f>[1]!thsiFinD("ths_int_chg_ratio_index",B$1,$A$4,$A919,101)</f>
        <v>-8.0342147463456008</v>
      </c>
      <c r="C919" s="12">
        <f>[1]!thsiFinD("ths_int_chg_ratio_index",C$1,$A$4,$A919,101)</f>
        <v>40.221444281871001</v>
      </c>
      <c r="D919" s="12">
        <f>[1]!thsiFinD("ths_int_chg_ratio_index",D$1,$A$4,$A919,101)</f>
        <v>-13.487216239226999</v>
      </c>
      <c r="E919" s="12">
        <f>[1]!thsiFinD("ths_int_chg_ratio_index",E$1,$A$4,$A919,101)</f>
        <v>20.546530746550999</v>
      </c>
      <c r="F919" s="12">
        <f>[1]!thsiFinD("ths_adjustment_nvg_ratio_fund",F$1,$A$4,$A919,101)</f>
        <v>52.608962553714001</v>
      </c>
      <c r="G919" s="12">
        <f>[1]!thsiFinD("ths_adjustment_nvg_ratio_fund",G$1,$A$4,$A919,101)</f>
        <v>23.382519863791</v>
      </c>
      <c r="H919" s="12">
        <f>[1]!thsiFinD("ths_adjustment_nvg_ratio_fund",H$1,$A$4,$A919,101)</f>
        <v>5.6153846153845999</v>
      </c>
      <c r="I919" s="12">
        <f>[1]!thsiFinD("ths_adjustment_nvg_ratio_fund",I$1,$A$4,$A919,101)</f>
        <v>132.8125</v>
      </c>
      <c r="J919" s="32">
        <f t="shared" si="234"/>
        <v>0.31708238884467377</v>
      </c>
      <c r="K919" s="45">
        <f t="shared" si="235"/>
        <v>9.8116360107123518E-2</v>
      </c>
      <c r="L919" s="45">
        <f t="shared" si="236"/>
        <v>0.53604841758222399</v>
      </c>
      <c r="M919" s="32">
        <f>[1]!thsiFinD("ths_int_chg_ratio_index",M$1,$A$4,$A919,101)/100</f>
        <v>-5.6482744259573996E-2</v>
      </c>
      <c r="N919" s="32">
        <f>[1]!thsiFinD("ths_int_chg_ratio_index",N$1,$A$4,$A919,101)/100</f>
        <v>-8.6708782204045001E-2</v>
      </c>
      <c r="O919" s="33">
        <f t="shared" si="229"/>
        <v>1.3170823888446739</v>
      </c>
      <c r="P919" s="33">
        <f t="shared" si="230"/>
        <v>1.0981163601071235</v>
      </c>
      <c r="Q919" s="33">
        <f t="shared" si="231"/>
        <v>1.536048417582224</v>
      </c>
      <c r="R919" s="33">
        <f t="shared" si="232"/>
        <v>0.943517255740426</v>
      </c>
      <c r="S919" s="33">
        <f t="shared" si="233"/>
        <v>0.91329121779595501</v>
      </c>
      <c r="T919" s="32">
        <f t="shared" si="241"/>
        <v>2.7382222956908731E-3</v>
      </c>
      <c r="U919" s="32">
        <f t="shared" si="242"/>
        <v>7.2207967739350565E-3</v>
      </c>
      <c r="V919" s="32">
        <f t="shared" si="243"/>
        <v>-4.4197669852230614E-4</v>
      </c>
      <c r="W919" s="32">
        <f t="shared" si="244"/>
        <v>5.6290513315673252E-3</v>
      </c>
      <c r="X919" s="32">
        <f t="shared" si="244"/>
        <v>3.2953569280120831E-3</v>
      </c>
      <c r="Y919" s="34">
        <f>MAX(O$4:O919)</f>
        <v>1.9141735637114377</v>
      </c>
      <c r="Z919" s="34">
        <f>MAX(P$4:P919)</f>
        <v>1.8284662292802096</v>
      </c>
      <c r="AA919" s="34">
        <f>MAX(Q$4:Q919)</f>
        <v>2.0782292813837224</v>
      </c>
      <c r="AB919" s="34">
        <f>MAX(R$4:R919)</f>
        <v>1.9075656212819299</v>
      </c>
      <c r="AC919" s="34">
        <f>MAX(S$4:S919)</f>
        <v>1.35899867745307</v>
      </c>
      <c r="AD919" s="35">
        <f t="shared" si="237"/>
        <v>-0.31193157516450554</v>
      </c>
      <c r="AE919" s="35">
        <f t="shared" si="238"/>
        <v>-0.39943306443269344</v>
      </c>
      <c r="AF919" s="35">
        <f t="shared" si="239"/>
        <v>-0.26088597088792087</v>
      </c>
      <c r="AG919" s="35">
        <f t="shared" si="240"/>
        <v>-0.50538149502486851</v>
      </c>
      <c r="AH919" s="35">
        <f t="shared" si="240"/>
        <v>-0.3279675448194147</v>
      </c>
    </row>
    <row r="920" spans="1:34">
      <c r="A920" s="28">
        <v>45217</v>
      </c>
      <c r="B920" s="12">
        <f>[1]!thsiFinD("ths_int_chg_ratio_index",B$1,$A$4,$A920,101)</f>
        <v>-10.354019019096</v>
      </c>
      <c r="C920" s="12">
        <f>[1]!thsiFinD("ths_int_chg_ratio_index",C$1,$A$4,$A920,101)</f>
        <v>37.768616952925001</v>
      </c>
      <c r="D920" s="12">
        <f>[1]!thsiFinD("ths_int_chg_ratio_index",D$1,$A$4,$A920,101)</f>
        <v>-14.706125210032001</v>
      </c>
      <c r="E920" s="12">
        <f>[1]!thsiFinD("ths_int_chg_ratio_index",E$1,$A$4,$A920,101)</f>
        <v>19.119988852153</v>
      </c>
      <c r="F920" s="12">
        <f>[1]!thsiFinD("ths_adjustment_nvg_ratio_fund",F$1,$A$4,$A920,101)</f>
        <v>49.785144260282003</v>
      </c>
      <c r="G920" s="12">
        <f>[1]!thsiFinD("ths_adjustment_nvg_ratio_fund",G$1,$A$4,$A920,101)</f>
        <v>21.906923950056999</v>
      </c>
      <c r="H920" s="12">
        <f>[1]!thsiFinD("ths_adjustment_nvg_ratio_fund",H$1,$A$4,$A920,101)</f>
        <v>2</v>
      </c>
      <c r="I920" s="12">
        <f>[1]!thsiFinD("ths_adjustment_nvg_ratio_fund",I$1,$A$4,$A920,101)</f>
        <v>128.41796875</v>
      </c>
      <c r="J920" s="32">
        <f t="shared" si="234"/>
        <v>0.29242312317036129</v>
      </c>
      <c r="K920" s="45">
        <f t="shared" si="235"/>
        <v>7.9571153939875003E-2</v>
      </c>
      <c r="L920" s="45">
        <f t="shared" si="236"/>
        <v>0.50527509240084756</v>
      </c>
      <c r="M920" s="32">
        <f>[1]!thsiFinD("ths_int_chg_ratio_index",M$1,$A$4,$A920,101)/100</f>
        <v>-7.0492151060196004E-2</v>
      </c>
      <c r="N920" s="32">
        <f>[1]!thsiFinD("ths_int_chg_ratio_index",N$1,$A$4,$A920,101)/100</f>
        <v>-9.506786934609901E-2</v>
      </c>
      <c r="O920" s="33">
        <f t="shared" si="229"/>
        <v>1.2924231231703613</v>
      </c>
      <c r="P920" s="33">
        <f t="shared" si="230"/>
        <v>1.0795711539398749</v>
      </c>
      <c r="Q920" s="33">
        <f t="shared" si="231"/>
        <v>1.5052750924008476</v>
      </c>
      <c r="R920" s="33">
        <f t="shared" si="232"/>
        <v>0.92950784893980398</v>
      </c>
      <c r="S920" s="33">
        <f t="shared" si="233"/>
        <v>0.90493213065390099</v>
      </c>
      <c r="T920" s="32">
        <f t="shared" si="241"/>
        <v>-1.8722644751133055E-2</v>
      </c>
      <c r="U920" s="32">
        <f t="shared" si="242"/>
        <v>-1.6888197681928285E-2</v>
      </c>
      <c r="V920" s="32">
        <f t="shared" si="243"/>
        <v>-2.0034085403254687E-2</v>
      </c>
      <c r="W920" s="32">
        <f t="shared" si="244"/>
        <v>-1.484806633412139E-2</v>
      </c>
      <c r="X920" s="32">
        <f t="shared" si="244"/>
        <v>-9.1527072407714405E-3</v>
      </c>
      <c r="Y920" s="34">
        <f>MAX(O$4:O920)</f>
        <v>1.9141735637114377</v>
      </c>
      <c r="Z920" s="34">
        <f>MAX(P$4:P920)</f>
        <v>1.8284662292802096</v>
      </c>
      <c r="AA920" s="34">
        <f>MAX(Q$4:Q920)</f>
        <v>2.0782292813837224</v>
      </c>
      <c r="AB920" s="34">
        <f>MAX(R$4:R920)</f>
        <v>1.9075656212819299</v>
      </c>
      <c r="AC920" s="34">
        <f>MAX(S$4:S920)</f>
        <v>1.35899867745307</v>
      </c>
      <c r="AD920" s="35">
        <f t="shared" si="237"/>
        <v>-0.32481403584717217</v>
      </c>
      <c r="AE920" s="35">
        <f t="shared" si="238"/>
        <v>-0.4095755575617841</v>
      </c>
      <c r="AF920" s="35">
        <f t="shared" si="239"/>
        <v>-0.27569344446989585</v>
      </c>
      <c r="AG920" s="35">
        <f t="shared" si="240"/>
        <v>-0.51272562339682315</v>
      </c>
      <c r="AH920" s="35">
        <f t="shared" si="240"/>
        <v>-0.33411846113797938</v>
      </c>
    </row>
    <row r="921" spans="1:34">
      <c r="A921" s="28">
        <v>45218</v>
      </c>
      <c r="B921" s="12">
        <f>[1]!thsiFinD("ths_int_chg_ratio_index",B$1,$A$4,$A921,101)</f>
        <v>-11.901662989796</v>
      </c>
      <c r="C921" s="12">
        <f>[1]!thsiFinD("ths_int_chg_ratio_index",C$1,$A$4,$A921,101)</f>
        <v>37.669097504501003</v>
      </c>
      <c r="D921" s="12">
        <f>[1]!thsiFinD("ths_int_chg_ratio_index",D$1,$A$4,$A921,101)</f>
        <v>-14.672831867936001</v>
      </c>
      <c r="E921" s="12">
        <f>[1]!thsiFinD("ths_int_chg_ratio_index",E$1,$A$4,$A921,101)</f>
        <v>17.630278426846999</v>
      </c>
      <c r="F921" s="12">
        <f>[1]!thsiFinD("ths_adjustment_nvg_ratio_fund",F$1,$A$4,$A921,101)</f>
        <v>47.943523634130997</v>
      </c>
      <c r="G921" s="12">
        <f>[1]!thsiFinD("ths_adjustment_nvg_ratio_fund",G$1,$A$4,$A921,101)</f>
        <v>20.544835414302</v>
      </c>
      <c r="H921" s="12">
        <f>[1]!thsiFinD("ths_adjustment_nvg_ratio_fund",H$1,$A$4,$A921,101)</f>
        <v>1.6153846153846001</v>
      </c>
      <c r="I921" s="12">
        <f>[1]!thsiFinD("ths_adjustment_nvg_ratio_fund",I$1,$A$4,$A921,101)</f>
        <v>125.37109375</v>
      </c>
      <c r="J921" s="32">
        <f t="shared" si="234"/>
        <v>0.28024964810929198</v>
      </c>
      <c r="K921" s="45">
        <f t="shared" si="235"/>
        <v>7.1812202684039997E-2</v>
      </c>
      <c r="L921" s="45">
        <f t="shared" si="236"/>
        <v>0.48868709353454398</v>
      </c>
      <c r="M921" s="32">
        <f>[1]!thsiFinD("ths_int_chg_ratio_index",M$1,$A$4,$A921,101)/100</f>
        <v>-7.5184015282384997E-2</v>
      </c>
      <c r="N921" s="32">
        <f>[1]!thsiFinD("ths_int_chg_ratio_index",N$1,$A$4,$A921,101)/100</f>
        <v>-0.11193439054326999</v>
      </c>
      <c r="O921" s="33">
        <f t="shared" si="229"/>
        <v>1.280249648109292</v>
      </c>
      <c r="P921" s="33">
        <f t="shared" si="230"/>
        <v>1.07181220268404</v>
      </c>
      <c r="Q921" s="33">
        <f t="shared" si="231"/>
        <v>1.488687093534544</v>
      </c>
      <c r="R921" s="33">
        <f t="shared" si="232"/>
        <v>0.92481598471761495</v>
      </c>
      <c r="S921" s="33">
        <f t="shared" si="233"/>
        <v>0.88806560945672997</v>
      </c>
      <c r="T921" s="32">
        <f t="shared" si="241"/>
        <v>-9.4191096111058137E-3</v>
      </c>
      <c r="U921" s="32">
        <f t="shared" si="242"/>
        <v>-7.187067964458671E-3</v>
      </c>
      <c r="V921" s="32">
        <f t="shared" si="243"/>
        <v>-1.1019911875274846E-2</v>
      </c>
      <c r="W921" s="32">
        <f t="shared" si="244"/>
        <v>-5.0476865015616212E-3</v>
      </c>
      <c r="X921" s="32">
        <f t="shared" si="244"/>
        <v>-1.8638437763264459E-2</v>
      </c>
      <c r="Y921" s="34">
        <f>MAX(O$4:O921)</f>
        <v>1.9141735637114377</v>
      </c>
      <c r="Z921" s="34">
        <f>MAX(P$4:P921)</f>
        <v>1.8284662292802096</v>
      </c>
      <c r="AA921" s="34">
        <f>MAX(Q$4:Q921)</f>
        <v>2.0782292813837224</v>
      </c>
      <c r="AB921" s="34">
        <f>MAX(R$4:R921)</f>
        <v>1.9075656212819299</v>
      </c>
      <c r="AC921" s="34">
        <f>MAX(S$4:S921)</f>
        <v>1.35899867745307</v>
      </c>
      <c r="AD921" s="35">
        <f t="shared" si="237"/>
        <v>-0.33117368645140788</v>
      </c>
      <c r="AE921" s="35">
        <f t="shared" si="238"/>
        <v>-0.41381897815746516</v>
      </c>
      <c r="AF921" s="35">
        <f t="shared" si="239"/>
        <v>-0.28367523888252155</v>
      </c>
      <c r="AG921" s="35">
        <f t="shared" si="240"/>
        <v>-0.51518523169015995</v>
      </c>
      <c r="AH921" s="35">
        <f t="shared" si="240"/>
        <v>-0.34652945275776592</v>
      </c>
    </row>
    <row r="922" spans="1:34">
      <c r="A922" s="28">
        <v>45219</v>
      </c>
      <c r="B922" s="12">
        <f>[1]!thsiFinD("ths_int_chg_ratio_index",B$1,$A$4,$A922,101)</f>
        <v>-14.155852712698</v>
      </c>
      <c r="C922" s="12">
        <f>[1]!thsiFinD("ths_int_chg_ratio_index",C$1,$A$4,$A922,101)</f>
        <v>35.513743397276002</v>
      </c>
      <c r="D922" s="12">
        <f>[1]!thsiFinD("ths_int_chg_ratio_index",D$1,$A$4,$A922,101)</f>
        <v>-15.485973941560999</v>
      </c>
      <c r="E922" s="12">
        <f>[1]!thsiFinD("ths_int_chg_ratio_index",E$1,$A$4,$A922,101)</f>
        <v>16.690218792111001</v>
      </c>
      <c r="F922" s="12">
        <f>[1]!thsiFinD("ths_adjustment_nvg_ratio_fund",F$1,$A$4,$A922,101)</f>
        <v>45.24248004911</v>
      </c>
      <c r="G922" s="12">
        <f>[1]!thsiFinD("ths_adjustment_nvg_ratio_fund",G$1,$A$4,$A922,101)</f>
        <v>17.707150964813</v>
      </c>
      <c r="H922" s="12">
        <f>[1]!thsiFinD("ths_adjustment_nvg_ratio_fund",H$1,$A$4,$A922,101)</f>
        <v>-1.6923076923077001</v>
      </c>
      <c r="I922" s="12">
        <f>[1]!thsiFinD("ths_adjustment_nvg_ratio_fund",I$1,$A$4,$A922,101)</f>
        <v>120.595703125</v>
      </c>
      <c r="J922" s="32">
        <f t="shared" si="234"/>
        <v>0.25551895247717915</v>
      </c>
      <c r="K922" s="45">
        <f t="shared" si="235"/>
        <v>5.6405338837820007E-2</v>
      </c>
      <c r="L922" s="45">
        <f t="shared" si="236"/>
        <v>0.45463256611653824</v>
      </c>
      <c r="M922" s="32">
        <f>[1]!thsiFinD("ths_int_chg_ratio_index",M$1,$A$4,$A922,101)/100</f>
        <v>-8.3371314439566011E-2</v>
      </c>
      <c r="N922" s="32">
        <f>[1]!thsiFinD("ths_int_chg_ratio_index",N$1,$A$4,$A922,101)/100</f>
        <v>-0.11791039196958</v>
      </c>
      <c r="O922" s="33">
        <f t="shared" si="229"/>
        <v>1.2555189524771793</v>
      </c>
      <c r="P922" s="33">
        <f t="shared" si="230"/>
        <v>1.0564053388378201</v>
      </c>
      <c r="Q922" s="33">
        <f t="shared" si="231"/>
        <v>1.4546325661165382</v>
      </c>
      <c r="R922" s="33">
        <f t="shared" si="232"/>
        <v>0.91662868556043398</v>
      </c>
      <c r="S922" s="33">
        <f t="shared" si="233"/>
        <v>0.88208960803042002</v>
      </c>
      <c r="T922" s="32">
        <f t="shared" si="241"/>
        <v>-1.9317088404309013E-2</v>
      </c>
      <c r="U922" s="32">
        <f t="shared" si="242"/>
        <v>-1.4374592682969922E-2</v>
      </c>
      <c r="V922" s="32">
        <f t="shared" si="243"/>
        <v>-2.2875544206641285E-2</v>
      </c>
      <c r="W922" s="32">
        <f t="shared" si="244"/>
        <v>-8.8528953786205511E-3</v>
      </c>
      <c r="X922" s="32">
        <f t="shared" si="244"/>
        <v>-6.7292341496769659E-3</v>
      </c>
      <c r="Y922" s="34">
        <f>MAX(O$4:O922)</f>
        <v>1.9141735637114377</v>
      </c>
      <c r="Z922" s="34">
        <f>MAX(P$4:P922)</f>
        <v>1.8284662292802096</v>
      </c>
      <c r="AA922" s="34">
        <f>MAX(Q$4:Q922)</f>
        <v>2.0782292813837224</v>
      </c>
      <c r="AB922" s="34">
        <f>MAX(R$4:R922)</f>
        <v>1.9075656212819299</v>
      </c>
      <c r="AC922" s="34">
        <f>MAX(S$4:S922)</f>
        <v>1.35899867745307</v>
      </c>
      <c r="AD922" s="35">
        <f t="shared" si="237"/>
        <v>-0.34409346347735414</v>
      </c>
      <c r="AE922" s="35">
        <f t="shared" si="238"/>
        <v>-0.42224509158493861</v>
      </c>
      <c r="AF922" s="35">
        <f t="shared" si="239"/>
        <v>-0.30006155762177611</v>
      </c>
      <c r="AG922" s="35">
        <f t="shared" si="240"/>
        <v>-0.51947724611201718</v>
      </c>
      <c r="AH922" s="35">
        <f t="shared" si="240"/>
        <v>-0.35092680908007656</v>
      </c>
    </row>
    <row r="923" spans="1:34">
      <c r="A923" s="28">
        <v>45222</v>
      </c>
      <c r="B923" s="12">
        <f>[1]!thsiFinD("ths_int_chg_ratio_index",B$1,$A$4,$A923,101)</f>
        <v>-16.160193820991999</v>
      </c>
      <c r="C923" s="12">
        <f>[1]!thsiFinD("ths_int_chg_ratio_index",C$1,$A$4,$A923,101)</f>
        <v>32.678623088046002</v>
      </c>
      <c r="D923" s="12">
        <f>[1]!thsiFinD("ths_int_chg_ratio_index",D$1,$A$4,$A923,101)</f>
        <v>-17.610657949008999</v>
      </c>
      <c r="E923" s="12">
        <f>[1]!thsiFinD("ths_int_chg_ratio_index",E$1,$A$4,$A923,101)</f>
        <v>14.763923391600001</v>
      </c>
      <c r="F923" s="12">
        <f>[1]!thsiFinD("ths_adjustment_nvg_ratio_fund",F$1,$A$4,$A923,101)</f>
        <v>43.830570902394001</v>
      </c>
      <c r="G923" s="12">
        <f>[1]!thsiFinD("ths_adjustment_nvg_ratio_fund",G$1,$A$4,$A923,101)</f>
        <v>16.231555051078001</v>
      </c>
      <c r="H923" s="12">
        <f>[1]!thsiFinD("ths_adjustment_nvg_ratio_fund",H$1,$A$4,$A923,101)</f>
        <v>-5.0769230769230997</v>
      </c>
      <c r="I923" s="12">
        <f>[1]!thsiFinD("ths_adjustment_nvg_ratio_fund",I$1,$A$4,$A923,101)</f>
        <v>117.568359375</v>
      </c>
      <c r="J923" s="32">
        <f t="shared" si="234"/>
        <v>0.23278157120149237</v>
      </c>
      <c r="K923" s="45">
        <f t="shared" si="235"/>
        <v>3.4179236774112512E-2</v>
      </c>
      <c r="L923" s="45">
        <f t="shared" si="236"/>
        <v>0.43138390562887224</v>
      </c>
      <c r="M923" s="32">
        <f>[1]!thsiFinD("ths_int_chg_ratio_index",M$1,$A$4,$A923,101)/100</f>
        <v>-0.10261302189804</v>
      </c>
      <c r="N923" s="32">
        <f>[1]!thsiFinD("ths_int_chg_ratio_index",N$1,$A$4,$A923,101)/100</f>
        <v>-0.13032862468730999</v>
      </c>
      <c r="O923" s="33">
        <f t="shared" si="229"/>
        <v>1.2327815712014925</v>
      </c>
      <c r="P923" s="33">
        <f t="shared" si="230"/>
        <v>1.0341792367741125</v>
      </c>
      <c r="Q923" s="33">
        <f t="shared" si="231"/>
        <v>1.4313839056288722</v>
      </c>
      <c r="R923" s="33">
        <f t="shared" si="232"/>
        <v>0.89738697810196</v>
      </c>
      <c r="S923" s="33">
        <f t="shared" si="233"/>
        <v>0.86967137531269001</v>
      </c>
      <c r="T923" s="32">
        <f t="shared" si="241"/>
        <v>-1.8109946672509536E-2</v>
      </c>
      <c r="U923" s="32">
        <f t="shared" si="242"/>
        <v>-2.103936930890471E-2</v>
      </c>
      <c r="V923" s="32">
        <f t="shared" si="243"/>
        <v>-1.5982496906234878E-2</v>
      </c>
      <c r="W923" s="32">
        <f t="shared" si="244"/>
        <v>-2.0991823364887918E-2</v>
      </c>
      <c r="X923" s="32">
        <f t="shared" si="244"/>
        <v>-1.4078198637276995E-2</v>
      </c>
      <c r="Y923" s="34">
        <f>MAX(O$4:O923)</f>
        <v>1.9141735637114377</v>
      </c>
      <c r="Z923" s="34">
        <f>MAX(P$4:P923)</f>
        <v>1.8284662292802096</v>
      </c>
      <c r="AA923" s="34">
        <f>MAX(Q$4:Q923)</f>
        <v>2.0782292813837224</v>
      </c>
      <c r="AB923" s="34">
        <f>MAX(R$4:R923)</f>
        <v>1.9075656212819299</v>
      </c>
      <c r="AC923" s="34">
        <f>MAX(S$4:S923)</f>
        <v>1.35899867745307</v>
      </c>
      <c r="AD923" s="35">
        <f t="shared" si="237"/>
        <v>-0.3559718958759297</v>
      </c>
      <c r="AE923" s="35">
        <f t="shared" si="238"/>
        <v>-0.43440069047311558</v>
      </c>
      <c r="AF923" s="35">
        <f t="shared" si="239"/>
        <v>-0.31124832161164095</v>
      </c>
      <c r="AG923" s="35">
        <f t="shared" si="240"/>
        <v>-0.52956429488444312</v>
      </c>
      <c r="AH923" s="35">
        <f t="shared" si="240"/>
        <v>-0.36006459039197836</v>
      </c>
    </row>
    <row r="924" spans="1:34">
      <c r="A924" s="28">
        <v>45223</v>
      </c>
      <c r="B924" s="12">
        <f>[1]!thsiFinD("ths_int_chg_ratio_index",B$1,$A$4,$A924,101)</f>
        <v>-16.674553935731002</v>
      </c>
      <c r="C924" s="12">
        <f>[1]!thsiFinD("ths_int_chg_ratio_index",C$1,$A$4,$A924,101)</f>
        <v>37.682799935067997</v>
      </c>
      <c r="D924" s="12">
        <f>[1]!thsiFinD("ths_int_chg_ratio_index",D$1,$A$4,$A924,101)</f>
        <v>-16.583830477951</v>
      </c>
      <c r="E924" s="12">
        <f>[1]!thsiFinD("ths_int_chg_ratio_index",E$1,$A$4,$A924,101)</f>
        <v>15.656440737574</v>
      </c>
      <c r="F924" s="12">
        <f>[1]!thsiFinD("ths_adjustment_nvg_ratio_fund",F$1,$A$4,$A924,101)</f>
        <v>45.672191528545</v>
      </c>
      <c r="G924" s="12">
        <f>[1]!thsiFinD("ths_adjustment_nvg_ratio_fund",G$1,$A$4,$A924,101)</f>
        <v>17.253121452894</v>
      </c>
      <c r="H924" s="12">
        <f>[1]!thsiFinD("ths_adjustment_nvg_ratio_fund",H$1,$A$4,$A924,101)</f>
        <v>-0.84615384615386002</v>
      </c>
      <c r="I924" s="12">
        <f>[1]!thsiFinD("ths_adjustment_nvg_ratio_fund",I$1,$A$4,$A924,101)</f>
        <v>117.880859375</v>
      </c>
      <c r="J924" s="32">
        <f t="shared" si="234"/>
        <v>0.25005109346155641</v>
      </c>
      <c r="K924" s="45">
        <f t="shared" si="235"/>
        <v>5.0202140647399994E-2</v>
      </c>
      <c r="L924" s="45">
        <f t="shared" si="236"/>
        <v>0.44990004627571278</v>
      </c>
      <c r="M924" s="32">
        <f>[1]!thsiFinD("ths_int_chg_ratio_index",M$1,$A$4,$A924,101)/100</f>
        <v>-9.5337562580838003E-2</v>
      </c>
      <c r="N924" s="32">
        <f>[1]!thsiFinD("ths_int_chg_ratio_index",N$1,$A$4,$A924,101)/100</f>
        <v>-0.12531260582327</v>
      </c>
      <c r="O924" s="33">
        <f t="shared" si="229"/>
        <v>1.2500510934615563</v>
      </c>
      <c r="P924" s="33">
        <f t="shared" si="230"/>
        <v>1.0502021406474</v>
      </c>
      <c r="Q924" s="33">
        <f t="shared" si="231"/>
        <v>1.4499000462757128</v>
      </c>
      <c r="R924" s="33">
        <f t="shared" si="232"/>
        <v>0.90466243741916197</v>
      </c>
      <c r="S924" s="33">
        <f t="shared" si="233"/>
        <v>0.87468739417673003</v>
      </c>
      <c r="T924" s="32">
        <f t="shared" si="241"/>
        <v>1.4008582431381367E-2</v>
      </c>
      <c r="U924" s="32">
        <f t="shared" si="242"/>
        <v>1.5493352896222667E-2</v>
      </c>
      <c r="V924" s="32">
        <f t="shared" si="243"/>
        <v>1.2935831242775864E-2</v>
      </c>
      <c r="W924" s="32">
        <f t="shared" si="244"/>
        <v>8.1073823163670955E-3</v>
      </c>
      <c r="X924" s="32">
        <f t="shared" si="244"/>
        <v>5.7677175614023746E-3</v>
      </c>
      <c r="Y924" s="34">
        <f>MAX(O$4:O924)</f>
        <v>1.9141735637114377</v>
      </c>
      <c r="Z924" s="34">
        <f>MAX(P$4:P924)</f>
        <v>1.8284662292802096</v>
      </c>
      <c r="AA924" s="34">
        <f>MAX(Q$4:Q924)</f>
        <v>2.0782292813837224</v>
      </c>
      <c r="AB924" s="34">
        <f>MAX(R$4:R924)</f>
        <v>1.9075656212819299</v>
      </c>
      <c r="AC924" s="34">
        <f>MAX(S$4:S924)</f>
        <v>1.35899867745307</v>
      </c>
      <c r="AD924" s="35">
        <f t="shared" si="237"/>
        <v>-0.34694997509118142</v>
      </c>
      <c r="AE924" s="35">
        <f t="shared" si="238"/>
        <v>-0.42563766077275567</v>
      </c>
      <c r="AF924" s="35">
        <f t="shared" si="239"/>
        <v>-0.30233874613183043</v>
      </c>
      <c r="AG924" s="35">
        <f t="shared" si="240"/>
        <v>-0.5257502927678015</v>
      </c>
      <c r="AH924" s="35">
        <f t="shared" si="240"/>
        <v>-0.35637362369181891</v>
      </c>
    </row>
    <row r="925" spans="1:34">
      <c r="A925" s="28">
        <v>45224</v>
      </c>
      <c r="B925" s="12">
        <f>[1]!thsiFinD("ths_int_chg_ratio_index",B$1,$A$4,$A925,101)</f>
        <v>-17.522288952103999</v>
      </c>
      <c r="C925" s="12">
        <f>[1]!thsiFinD("ths_int_chg_ratio_index",C$1,$A$4,$A925,101)</f>
        <v>36.931274996008</v>
      </c>
      <c r="D925" s="12">
        <f>[1]!thsiFinD("ths_int_chg_ratio_index",D$1,$A$4,$A925,101)</f>
        <v>-16.776823989720999</v>
      </c>
      <c r="E925" s="12">
        <f>[1]!thsiFinD("ths_int_chg_ratio_index",E$1,$A$4,$A925,101)</f>
        <v>14.386180781179</v>
      </c>
      <c r="F925" s="12">
        <f>[1]!thsiFinD("ths_adjustment_nvg_ratio_fund",F$1,$A$4,$A925,101)</f>
        <v>44.996930632290002</v>
      </c>
      <c r="G925" s="12">
        <f>[1]!thsiFinD("ths_adjustment_nvg_ratio_fund",G$1,$A$4,$A925,101)</f>
        <v>17.196367763904998</v>
      </c>
      <c r="H925" s="12">
        <f>[1]!thsiFinD("ths_adjustment_nvg_ratio_fund",H$1,$A$4,$A925,101)</f>
        <v>-0.30769230769230999</v>
      </c>
      <c r="I925" s="12">
        <f>[1]!thsiFinD("ths_adjustment_nvg_ratio_fund",I$1,$A$4,$A925,101)</f>
        <v>116.03515625</v>
      </c>
      <c r="J925" s="32">
        <f t="shared" si="234"/>
        <v>0.24367388146733088</v>
      </c>
      <c r="K925" s="45">
        <f t="shared" si="235"/>
        <v>4.2545857088405005E-2</v>
      </c>
      <c r="L925" s="45">
        <f t="shared" si="236"/>
        <v>0.44480190584625673</v>
      </c>
      <c r="M925" s="32">
        <f>[1]!thsiFinD("ths_int_chg_ratio_index",M$1,$A$4,$A925,101)/100</f>
        <v>-9.9559086771918992E-2</v>
      </c>
      <c r="N925" s="32">
        <f>[1]!thsiFinD("ths_int_chg_ratio_index",N$1,$A$4,$A925,101)/100</f>
        <v>-0.12107731412259999</v>
      </c>
      <c r="O925" s="33">
        <f t="shared" si="229"/>
        <v>1.2436738814673309</v>
      </c>
      <c r="P925" s="33">
        <f t="shared" si="230"/>
        <v>1.042545857088405</v>
      </c>
      <c r="Q925" s="33">
        <f t="shared" si="231"/>
        <v>1.4448019058462567</v>
      </c>
      <c r="R925" s="33">
        <f t="shared" si="232"/>
        <v>0.90044091322808106</v>
      </c>
      <c r="S925" s="33">
        <f t="shared" si="233"/>
        <v>0.87892268587739997</v>
      </c>
      <c r="T925" s="32">
        <f t="shared" si="241"/>
        <v>-5.101561070248728E-3</v>
      </c>
      <c r="U925" s="32">
        <f t="shared" si="242"/>
        <v>-7.2902951371583979E-3</v>
      </c>
      <c r="V925" s="32">
        <f t="shared" si="243"/>
        <v>-3.5162013012907112E-3</v>
      </c>
      <c r="W925" s="32">
        <f t="shared" si="244"/>
        <v>-4.66640817222852E-3</v>
      </c>
      <c r="X925" s="32">
        <f t="shared" si="244"/>
        <v>4.8420632661070329E-3</v>
      </c>
      <c r="Y925" s="34">
        <f>MAX(O$4:O925)</f>
        <v>1.9141735637114377</v>
      </c>
      <c r="Z925" s="34">
        <f>MAX(P$4:P925)</f>
        <v>1.8284662292802096</v>
      </c>
      <c r="AA925" s="34">
        <f>MAX(Q$4:Q925)</f>
        <v>2.0782292813837224</v>
      </c>
      <c r="AB925" s="34">
        <f>MAX(R$4:R925)</f>
        <v>1.9075656212819299</v>
      </c>
      <c r="AC925" s="34">
        <f>MAX(S$4:S925)</f>
        <v>1.35899867745307</v>
      </c>
      <c r="AD925" s="35">
        <f t="shared" si="237"/>
        <v>-0.35028154967518133</v>
      </c>
      <c r="AE925" s="35">
        <f t="shared" si="238"/>
        <v>-0.42982493174139103</v>
      </c>
      <c r="AF925" s="35">
        <f t="shared" si="239"/>
        <v>-0.30479186354054177</v>
      </c>
      <c r="AG925" s="35">
        <f t="shared" si="240"/>
        <v>-0.52796333547730678</v>
      </c>
      <c r="AH925" s="35">
        <f t="shared" si="240"/>
        <v>-0.35325714405799957</v>
      </c>
    </row>
    <row r="926" spans="1:34">
      <c r="A926" s="28">
        <v>45225</v>
      </c>
      <c r="B926" s="12">
        <f>[1]!thsiFinD("ths_int_chg_ratio_index",B$1,$A$4,$A926,101)</f>
        <v>-15.961510480220999</v>
      </c>
      <c r="C926" s="12">
        <f>[1]!thsiFinD("ths_int_chg_ratio_index",C$1,$A$4,$A926,101)</f>
        <v>37.035495182072999</v>
      </c>
      <c r="D926" s="12">
        <f>[1]!thsiFinD("ths_int_chg_ratio_index",D$1,$A$4,$A926,101)</f>
        <v>-16.711816165049999</v>
      </c>
      <c r="E926" s="12">
        <f>[1]!thsiFinD("ths_int_chg_ratio_index",E$1,$A$4,$A926,101)</f>
        <v>14.996924844021001</v>
      </c>
      <c r="F926" s="12">
        <f>[1]!thsiFinD("ths_adjustment_nvg_ratio_fund",F$1,$A$4,$A926,101)</f>
        <v>44.689993861265002</v>
      </c>
      <c r="G926" s="12">
        <f>[1]!thsiFinD("ths_adjustment_nvg_ratio_fund",G$1,$A$4,$A926,101)</f>
        <v>17.536889897843</v>
      </c>
      <c r="H926" s="12">
        <f>[1]!thsiFinD("ths_adjustment_nvg_ratio_fund",H$1,$A$4,$A926,101)</f>
        <v>-0.69230769230769995</v>
      </c>
      <c r="I926" s="12">
        <f>[1]!thsiFinD("ths_adjustment_nvg_ratio_fund",I$1,$A$4,$A926,101)</f>
        <v>114.599609375</v>
      </c>
      <c r="J926" s="32">
        <f t="shared" si="234"/>
        <v>0.24436659852827913</v>
      </c>
      <c r="K926" s="45">
        <f t="shared" si="235"/>
        <v>4.8397733452057494E-2</v>
      </c>
      <c r="L926" s="45">
        <f t="shared" si="236"/>
        <v>0.44033546360450077</v>
      </c>
      <c r="M926" s="32">
        <f>[1]!thsiFinD("ths_int_chg_ratio_index",M$1,$A$4,$A926,101)/100</f>
        <v>-0.10169903126181999</v>
      </c>
      <c r="N926" s="32">
        <f>[1]!thsiFinD("ths_int_chg_ratio_index",N$1,$A$4,$A926,101)/100</f>
        <v>-0.11830402604677999</v>
      </c>
      <c r="O926" s="33">
        <f t="shared" si="229"/>
        <v>1.2443665985282792</v>
      </c>
      <c r="P926" s="33">
        <f t="shared" si="230"/>
        <v>1.0483977334520576</v>
      </c>
      <c r="Q926" s="33">
        <f t="shared" si="231"/>
        <v>1.4403354636045007</v>
      </c>
      <c r="R926" s="33">
        <f t="shared" si="232"/>
        <v>0.89830096873817999</v>
      </c>
      <c r="S926" s="33">
        <f t="shared" si="233"/>
        <v>0.88169597395321997</v>
      </c>
      <c r="T926" s="32">
        <f t="shared" si="241"/>
        <v>5.5699252936869392E-4</v>
      </c>
      <c r="U926" s="32">
        <f t="shared" si="242"/>
        <v>5.6130637552918028E-3</v>
      </c>
      <c r="V926" s="32">
        <f t="shared" si="243"/>
        <v>-3.091387285469982E-3</v>
      </c>
      <c r="W926" s="32">
        <f t="shared" si="244"/>
        <v>-2.3765518186300572E-3</v>
      </c>
      <c r="X926" s="32">
        <f t="shared" si="244"/>
        <v>3.1553265382511242E-3</v>
      </c>
      <c r="Y926" s="34">
        <f>MAX(O$4:O926)</f>
        <v>1.9141735637114377</v>
      </c>
      <c r="Z926" s="34">
        <f>MAX(P$4:P926)</f>
        <v>1.8284662292802096</v>
      </c>
      <c r="AA926" s="34">
        <f>MAX(Q$4:Q926)</f>
        <v>2.0782292813837224</v>
      </c>
      <c r="AB926" s="34">
        <f>MAX(R$4:R926)</f>
        <v>1.9075656212819299</v>
      </c>
      <c r="AC926" s="34">
        <f>MAX(S$4:S926)</f>
        <v>1.35899867745307</v>
      </c>
      <c r="AD926" s="35">
        <f t="shared" si="237"/>
        <v>-0.34991966135215735</v>
      </c>
      <c r="AE926" s="35">
        <f t="shared" si="238"/>
        <v>-0.42662450273157759</v>
      </c>
      <c r="AF926" s="35">
        <f t="shared" si="239"/>
        <v>-0.30694102113434785</v>
      </c>
      <c r="AG926" s="35">
        <f t="shared" si="240"/>
        <v>-0.52908515507083831</v>
      </c>
      <c r="AH926" s="35">
        <f t="shared" si="240"/>
        <v>-0.35121645916122135</v>
      </c>
    </row>
    <row r="927" spans="1:34">
      <c r="A927" s="28">
        <v>45226</v>
      </c>
      <c r="B927" s="12">
        <f>[1]!thsiFinD("ths_int_chg_ratio_index",B$1,$A$4,$A927,101)</f>
        <v>-15.971801822234999</v>
      </c>
      <c r="C927" s="12">
        <f>[1]!thsiFinD("ths_int_chg_ratio_index",C$1,$A$4,$A927,101)</f>
        <v>39.562264674813001</v>
      </c>
      <c r="D927" s="12">
        <f>[1]!thsiFinD("ths_int_chg_ratio_index",D$1,$A$4,$A927,101)</f>
        <v>-15.481835564429</v>
      </c>
      <c r="E927" s="12">
        <f>[1]!thsiFinD("ths_int_chg_ratio_index",E$1,$A$4,$A927,101)</f>
        <v>18.666554598363</v>
      </c>
      <c r="F927" s="12">
        <f>[1]!thsiFinD("ths_adjustment_nvg_ratio_fund",F$1,$A$4,$A927,101)</f>
        <v>45.856353591160001</v>
      </c>
      <c r="G927" s="12">
        <f>[1]!thsiFinD("ths_adjustment_nvg_ratio_fund",G$1,$A$4,$A927,101)</f>
        <v>18.785471055618999</v>
      </c>
      <c r="H927" s="12">
        <f>[1]!thsiFinD("ths_adjustment_nvg_ratio_fund",H$1,$A$4,$A927,101)</f>
        <v>-0.23076923076924</v>
      </c>
      <c r="I927" s="12">
        <f>[1]!thsiFinD("ths_adjustment_nvg_ratio_fund",I$1,$A$4,$A927,101)</f>
        <v>115.52734375</v>
      </c>
      <c r="J927" s="32">
        <f t="shared" si="234"/>
        <v>0.25839197631565219</v>
      </c>
      <c r="K927" s="45">
        <f t="shared" si="235"/>
        <v>6.6937954716280001E-2</v>
      </c>
      <c r="L927" s="45">
        <f t="shared" si="236"/>
        <v>0.44984599791502439</v>
      </c>
      <c r="M927" s="32">
        <f>[1]!thsiFinD("ths_int_chg_ratio_index",M$1,$A$4,$A927,101)/100</f>
        <v>-7.7513229840928996E-2</v>
      </c>
      <c r="N927" s="32">
        <f>[1]!thsiFinD("ths_int_chg_ratio_index",N$1,$A$4,$A927,101)/100</f>
        <v>-0.10539259339171</v>
      </c>
      <c r="O927" s="33">
        <f t="shared" si="229"/>
        <v>1.2583919763156521</v>
      </c>
      <c r="P927" s="33">
        <f t="shared" si="230"/>
        <v>1.0669379547162801</v>
      </c>
      <c r="Q927" s="33">
        <f t="shared" si="231"/>
        <v>1.4498459979150244</v>
      </c>
      <c r="R927" s="33">
        <f t="shared" si="232"/>
        <v>0.92248677015907099</v>
      </c>
      <c r="S927" s="33">
        <f t="shared" si="233"/>
        <v>0.89460740660828997</v>
      </c>
      <c r="T927" s="32">
        <f t="shared" si="241"/>
        <v>1.1271097925611873E-2</v>
      </c>
      <c r="U927" s="32">
        <f t="shared" si="242"/>
        <v>1.7684339323374099E-2</v>
      </c>
      <c r="V927" s="32">
        <f t="shared" si="243"/>
        <v>6.6029994753604715E-3</v>
      </c>
      <c r="W927" s="32">
        <f t="shared" si="244"/>
        <v>2.6923940040790795E-2</v>
      </c>
      <c r="X927" s="32">
        <f t="shared" si="244"/>
        <v>1.4643860283471088E-2</v>
      </c>
      <c r="Y927" s="34">
        <f>MAX(O$4:O927)</f>
        <v>1.9141735637114377</v>
      </c>
      <c r="Z927" s="34">
        <f>MAX(P$4:P927)</f>
        <v>1.8284662292802096</v>
      </c>
      <c r="AA927" s="34">
        <f>MAX(Q$4:Q927)</f>
        <v>2.0782292813837224</v>
      </c>
      <c r="AB927" s="34">
        <f>MAX(R$4:R927)</f>
        <v>1.9075656212819299</v>
      </c>
      <c r="AC927" s="34">
        <f>MAX(S$4:S927)</f>
        <v>1.35899867745307</v>
      </c>
      <c r="AD927" s="35">
        <f t="shared" si="237"/>
        <v>-0.34259254219574253</v>
      </c>
      <c r="AE927" s="35">
        <f t="shared" si="238"/>
        <v>-0.41648473587817436</v>
      </c>
      <c r="AF927" s="35">
        <f t="shared" si="239"/>
        <v>-0.30236475306050403</v>
      </c>
      <c r="AG927" s="35">
        <f t="shared" si="240"/>
        <v>-0.51640627202164735</v>
      </c>
      <c r="AH927" s="35">
        <f t="shared" si="240"/>
        <v>-0.34171576363496259</v>
      </c>
    </row>
    <row r="928" spans="1:34">
      <c r="A928" s="28">
        <v>45229</v>
      </c>
      <c r="B928" s="12">
        <f>[1]!thsiFinD("ths_int_chg_ratio_index",B$1,$A$4,$A928,101)</f>
        <v>-14.374451414756001</v>
      </c>
      <c r="C928" s="12">
        <f>[1]!thsiFinD("ths_int_chg_ratio_index",C$1,$A$4,$A928,101)</f>
        <v>42.884236427772997</v>
      </c>
      <c r="D928" s="12">
        <f>[1]!thsiFinD("ths_int_chg_ratio_index",D$1,$A$4,$A928,101)</f>
        <v>-13.885598781003001</v>
      </c>
      <c r="E928" s="12">
        <f>[1]!thsiFinD("ths_int_chg_ratio_index",E$1,$A$4,$A928,101)</f>
        <v>21.821897530624</v>
      </c>
      <c r="F928" s="12">
        <f>[1]!thsiFinD("ths_adjustment_nvg_ratio_fund",F$1,$A$4,$A928,101)</f>
        <v>47.882136279926002</v>
      </c>
      <c r="G928" s="12">
        <f>[1]!thsiFinD("ths_adjustment_nvg_ratio_fund",G$1,$A$4,$A928,101)</f>
        <v>22.304199772985001</v>
      </c>
      <c r="H928" s="12">
        <f>[1]!thsiFinD("ths_adjustment_nvg_ratio_fund",H$1,$A$4,$A928,101)</f>
        <v>2</v>
      </c>
      <c r="I928" s="12">
        <f>[1]!thsiFinD("ths_adjustment_nvg_ratio_fund",I$1,$A$4,$A928,101)</f>
        <v>125.654296875</v>
      </c>
      <c r="J928" s="32">
        <f t="shared" si="234"/>
        <v>0.29285839586318624</v>
      </c>
      <c r="K928" s="45">
        <f t="shared" si="235"/>
        <v>9.1115209406594996E-2</v>
      </c>
      <c r="L928" s="45">
        <f t="shared" si="236"/>
        <v>0.49460158231977752</v>
      </c>
      <c r="M928" s="32">
        <f>[1]!thsiFinD("ths_int_chg_ratio_index",M$1,$A$4,$A928,101)/100</f>
        <v>-5.1190710124481995E-2</v>
      </c>
      <c r="N928" s="32">
        <f>[1]!thsiFinD("ths_int_chg_ratio_index",N$1,$A$4,$A928,101)/100</f>
        <v>-9.9111284298947014E-2</v>
      </c>
      <c r="O928" s="33">
        <f t="shared" si="229"/>
        <v>1.2928583958631863</v>
      </c>
      <c r="P928" s="33">
        <f t="shared" si="230"/>
        <v>1.091115209406595</v>
      </c>
      <c r="Q928" s="33">
        <f t="shared" si="231"/>
        <v>1.4946015823197776</v>
      </c>
      <c r="R928" s="33">
        <f t="shared" si="232"/>
        <v>0.94880928987551805</v>
      </c>
      <c r="S928" s="33">
        <f t="shared" si="233"/>
        <v>0.900888715701053</v>
      </c>
      <c r="T928" s="32">
        <f t="shared" si="241"/>
        <v>2.7389255650251076E-2</v>
      </c>
      <c r="U928" s="32">
        <f t="shared" si="242"/>
        <v>2.266041299162902E-2</v>
      </c>
      <c r="V928" s="32">
        <f t="shared" si="243"/>
        <v>3.0869198845335788E-2</v>
      </c>
      <c r="W928" s="32">
        <f t="shared" si="244"/>
        <v>2.8534305930379977E-2</v>
      </c>
      <c r="X928" s="32">
        <f t="shared" si="244"/>
        <v>7.0213023571727984E-3</v>
      </c>
      <c r="Y928" s="34">
        <f>MAX(O$4:O928)</f>
        <v>1.9141735637114377</v>
      </c>
      <c r="Z928" s="34">
        <f>MAX(P$4:P928)</f>
        <v>1.8284662292802096</v>
      </c>
      <c r="AA928" s="34">
        <f>MAX(Q$4:Q928)</f>
        <v>2.0782292813837224</v>
      </c>
      <c r="AB928" s="34">
        <f>MAX(R$4:R928)</f>
        <v>1.9075656212819299</v>
      </c>
      <c r="AC928" s="34">
        <f>MAX(S$4:S928)</f>
        <v>1.35899867745307</v>
      </c>
      <c r="AD928" s="35">
        <f t="shared" si="237"/>
        <v>-0.32458664126755998</v>
      </c>
      <c r="AE928" s="35">
        <f t="shared" si="238"/>
        <v>-0.40326203900625435</v>
      </c>
      <c r="AF928" s="35">
        <f t="shared" si="239"/>
        <v>-0.28082931190121385</v>
      </c>
      <c r="AG928" s="35">
        <f t="shared" si="240"/>
        <v>-0.50260726064149996</v>
      </c>
      <c r="AH928" s="35">
        <f t="shared" si="240"/>
        <v>-0.33709375097448302</v>
      </c>
    </row>
    <row r="929" spans="1:34">
      <c r="A929" s="28">
        <v>45230</v>
      </c>
      <c r="B929" s="12">
        <f>[1]!thsiFinD("ths_int_chg_ratio_index",B$1,$A$4,$A929,101)</f>
        <v>-15.742964766568001</v>
      </c>
      <c r="C929" s="12">
        <f>[1]!thsiFinD("ths_int_chg_ratio_index",C$1,$A$4,$A929,101)</f>
        <v>42.742423520206998</v>
      </c>
      <c r="D929" s="12">
        <f>[1]!thsiFinD("ths_int_chg_ratio_index",D$1,$A$4,$A929,101)</f>
        <v>-14.250707593844</v>
      </c>
      <c r="E929" s="12">
        <f>[1]!thsiFinD("ths_int_chg_ratio_index",E$1,$A$4,$A929,101)</f>
        <v>21.149767447428001</v>
      </c>
      <c r="F929" s="12">
        <f>[1]!thsiFinD("ths_adjustment_nvg_ratio_fund",F$1,$A$4,$A929,101)</f>
        <v>47.145488029466001</v>
      </c>
      <c r="G929" s="12">
        <f>[1]!thsiFinD("ths_adjustment_nvg_ratio_fund",G$1,$A$4,$A929,101)</f>
        <v>20.942111237230002</v>
      </c>
      <c r="H929" s="12">
        <f>[1]!thsiFinD("ths_adjustment_nvg_ratio_fund",H$1,$A$4,$A929,101)</f>
        <v>1.3076923076922999</v>
      </c>
      <c r="I929" s="12">
        <f>[1]!thsiFinD("ths_adjustment_nvg_ratio_fund",I$1,$A$4,$A929,101)</f>
        <v>124.140625</v>
      </c>
      <c r="J929" s="32">
        <f t="shared" si="234"/>
        <v>0.2842930439770141</v>
      </c>
      <c r="K929" s="45">
        <f t="shared" si="235"/>
        <v>8.4746296518057485E-2</v>
      </c>
      <c r="L929" s="45">
        <f t="shared" si="236"/>
        <v>0.48383979143597072</v>
      </c>
      <c r="M929" s="32">
        <f>[1]!thsiFinD("ths_int_chg_ratio_index",M$1,$A$4,$A929,101)/100</f>
        <v>-5.6725295416751004E-2</v>
      </c>
      <c r="N929" s="32">
        <f>[1]!thsiFinD("ths_int_chg_ratio_index",N$1,$A$4,$A929,101)/100</f>
        <v>-0.10197377398854</v>
      </c>
      <c r="O929" s="33">
        <f t="shared" si="229"/>
        <v>1.2842930439770142</v>
      </c>
      <c r="P929" s="33">
        <f t="shared" si="230"/>
        <v>1.0847462965180574</v>
      </c>
      <c r="Q929" s="33">
        <f t="shared" si="231"/>
        <v>1.4838397914359707</v>
      </c>
      <c r="R929" s="33">
        <f t="shared" si="232"/>
        <v>0.94327470458324902</v>
      </c>
      <c r="S929" s="33">
        <f t="shared" si="233"/>
        <v>0.89802622601145998</v>
      </c>
      <c r="T929" s="32">
        <f t="shared" si="241"/>
        <v>-6.6251276346883659E-3</v>
      </c>
      <c r="U929" s="32">
        <f t="shared" si="242"/>
        <v>-5.8370672809164859E-3</v>
      </c>
      <c r="V929" s="32">
        <f t="shared" si="243"/>
        <v>-7.2004412487663982E-3</v>
      </c>
      <c r="W929" s="32">
        <f t="shared" si="244"/>
        <v>-5.8331904538952983E-3</v>
      </c>
      <c r="X929" s="32">
        <f t="shared" si="244"/>
        <v>-3.1774065316885203E-3</v>
      </c>
      <c r="Y929" s="34">
        <f>MAX(O$4:O929)</f>
        <v>1.9141735637114377</v>
      </c>
      <c r="Z929" s="34">
        <f>MAX(P$4:P929)</f>
        <v>1.8284662292802096</v>
      </c>
      <c r="AA929" s="34">
        <f>MAX(Q$4:Q929)</f>
        <v>2.0782292813837224</v>
      </c>
      <c r="AB929" s="34">
        <f>MAX(R$4:R929)</f>
        <v>1.9075656212819299</v>
      </c>
      <c r="AC929" s="34">
        <f>MAX(S$4:S929)</f>
        <v>1.35899867745307</v>
      </c>
      <c r="AD929" s="35">
        <f t="shared" si="237"/>
        <v>-0.32906134097533601</v>
      </c>
      <c r="AE929" s="35">
        <f t="shared" si="238"/>
        <v>-0.40674523863365175</v>
      </c>
      <c r="AF929" s="35">
        <f t="shared" si="239"/>
        <v>-0.28600765818870411</v>
      </c>
      <c r="AG929" s="35">
        <f t="shared" si="240"/>
        <v>-0.50550864722056277</v>
      </c>
      <c r="AH929" s="35">
        <f t="shared" si="240"/>
        <v>-0.3392000736200339</v>
      </c>
    </row>
    <row r="930" spans="1:34">
      <c r="A930" s="28">
        <v>45231</v>
      </c>
      <c r="B930" s="12">
        <f>[1]!thsiFinD("ths_int_chg_ratio_index",B$1,$A$4,$A930,101)</f>
        <v>-16.389254421497</v>
      </c>
      <c r="C930" s="12">
        <f>[1]!thsiFinD("ths_int_chg_ratio_index",C$1,$A$4,$A930,101)</f>
        <v>41.443530631785997</v>
      </c>
      <c r="D930" s="12">
        <f>[1]!thsiFinD("ths_int_chg_ratio_index",D$1,$A$4,$A930,101)</f>
        <v>-14.690748491208</v>
      </c>
      <c r="E930" s="12">
        <f>[1]!thsiFinD("ths_int_chg_ratio_index",E$1,$A$4,$A930,101)</f>
        <v>20.611169523389002</v>
      </c>
      <c r="F930" s="12">
        <f>[1]!thsiFinD("ths_adjustment_nvg_ratio_fund",F$1,$A$4,$A930,101)</f>
        <v>46.224677716389998</v>
      </c>
      <c r="G930" s="12">
        <f>[1]!thsiFinD("ths_adjustment_nvg_ratio_fund",G$1,$A$4,$A930,101)</f>
        <v>19.693530079455002</v>
      </c>
      <c r="H930" s="12">
        <f>[1]!thsiFinD("ths_adjustment_nvg_ratio_fund",H$1,$A$4,$A930,101)</f>
        <v>1.4615384615385001</v>
      </c>
      <c r="I930" s="12">
        <f>[1]!thsiFinD("ths_adjustment_nvg_ratio_fund",I$1,$A$4,$A930,101)</f>
        <v>121.1328125</v>
      </c>
      <c r="J930" s="32">
        <f t="shared" si="234"/>
        <v>0.27435906999981685</v>
      </c>
      <c r="K930" s="45">
        <f t="shared" si="235"/>
        <v>7.7436743106175002E-2</v>
      </c>
      <c r="L930" s="45">
        <f t="shared" si="236"/>
        <v>0.47128139689345871</v>
      </c>
      <c r="M930" s="32">
        <f>[1]!thsiFinD("ths_int_chg_ratio_index",M$1,$A$4,$A930,101)/100</f>
        <v>-6.5677789216102997E-2</v>
      </c>
      <c r="N930" s="32">
        <f>[1]!thsiFinD("ths_int_chg_ratio_index",N$1,$A$4,$A930,101)/100</f>
        <v>-0.10302592924854</v>
      </c>
      <c r="O930" s="33">
        <f t="shared" si="229"/>
        <v>1.2743590699998169</v>
      </c>
      <c r="P930" s="33">
        <f t="shared" si="230"/>
        <v>1.0774367431061751</v>
      </c>
      <c r="Q930" s="33">
        <f t="shared" si="231"/>
        <v>1.4712813968934588</v>
      </c>
      <c r="R930" s="33">
        <f t="shared" si="232"/>
        <v>0.93432221078389699</v>
      </c>
      <c r="S930" s="33">
        <f t="shared" si="233"/>
        <v>0.89697407075145996</v>
      </c>
      <c r="T930" s="32">
        <f t="shared" si="241"/>
        <v>-7.7349745245330892E-3</v>
      </c>
      <c r="U930" s="32">
        <f t="shared" si="242"/>
        <v>-6.738491235550037E-3</v>
      </c>
      <c r="V930" s="32">
        <f t="shared" si="243"/>
        <v>-8.4634437053063838E-3</v>
      </c>
      <c r="W930" s="32">
        <f t="shared" si="244"/>
        <v>-9.4908659755774671E-3</v>
      </c>
      <c r="X930" s="32">
        <f t="shared" si="244"/>
        <v>-1.1716308828453315E-3</v>
      </c>
      <c r="Y930" s="34">
        <f>MAX(O$4:O930)</f>
        <v>1.9141735637114377</v>
      </c>
      <c r="Z930" s="34">
        <f>MAX(P$4:P930)</f>
        <v>1.8284662292802096</v>
      </c>
      <c r="AA930" s="34">
        <f>MAX(Q$4:Q930)</f>
        <v>2.0782292813837224</v>
      </c>
      <c r="AB930" s="34">
        <f>MAX(R$4:R930)</f>
        <v>1.9075656212819299</v>
      </c>
      <c r="AC930" s="34">
        <f>MAX(S$4:S930)</f>
        <v>1.35899867745307</v>
      </c>
      <c r="AD930" s="35">
        <f t="shared" si="237"/>
        <v>-0.33425103441041626</v>
      </c>
      <c r="AE930" s="35">
        <f t="shared" si="238"/>
        <v>-0.41074288064356723</v>
      </c>
      <c r="AF930" s="35">
        <f t="shared" si="239"/>
        <v>-0.29205049217964385</v>
      </c>
      <c r="AG930" s="35">
        <f t="shared" si="240"/>
        <v>-0.51020179837587443</v>
      </c>
      <c r="AH930" s="35">
        <f t="shared" si="240"/>
        <v>-0.33997428722116252</v>
      </c>
    </row>
    <row r="931" spans="1:34">
      <c r="A931" s="28">
        <v>45232</v>
      </c>
      <c r="B931" s="12">
        <f>[1]!thsiFinD("ths_int_chg_ratio_index",B$1,$A$4,$A931,101)</f>
        <v>-17.187231668574</v>
      </c>
      <c r="C931" s="12">
        <f>[1]!thsiFinD("ths_int_chg_ratio_index",C$1,$A$4,$A931,101)</f>
        <v>38.827416371350999</v>
      </c>
      <c r="D931" s="12">
        <f>[1]!thsiFinD("ths_int_chg_ratio_index",D$1,$A$4,$A931,101)</f>
        <v>-15.670092497632</v>
      </c>
      <c r="E931" s="12">
        <f>[1]!thsiFinD("ths_int_chg_ratio_index",E$1,$A$4,$A931,101)</f>
        <v>19.500372700838</v>
      </c>
      <c r="F931" s="12">
        <f>[1]!thsiFinD("ths_adjustment_nvg_ratio_fund",F$1,$A$4,$A931,101)</f>
        <v>44.935543278084999</v>
      </c>
      <c r="G931" s="12">
        <f>[1]!thsiFinD("ths_adjustment_nvg_ratio_fund",G$1,$A$4,$A931,101)</f>
        <v>18.104426787741001</v>
      </c>
      <c r="H931" s="12">
        <f>[1]!thsiFinD("ths_adjustment_nvg_ratio_fund",H$1,$A$4,$A931,101)</f>
        <v>3.3076923076922999</v>
      </c>
      <c r="I931" s="12">
        <f>[1]!thsiFinD("ths_adjustment_nvg_ratio_fund",I$1,$A$4,$A931,101)</f>
        <v>119.384765625</v>
      </c>
      <c r="J931" s="32">
        <f t="shared" si="234"/>
        <v>0.26400361613062662</v>
      </c>
      <c r="K931" s="45">
        <f t="shared" si="235"/>
        <v>6.3676162264957495E-2</v>
      </c>
      <c r="L931" s="45">
        <f t="shared" si="236"/>
        <v>0.4643310699962957</v>
      </c>
      <c r="M931" s="32">
        <f>[1]!thsiFinD("ths_int_chg_ratio_index",M$1,$A$4,$A931,101)/100</f>
        <v>-7.2470297015183996E-2</v>
      </c>
      <c r="N931" s="32">
        <f>[1]!thsiFinD("ths_int_chg_ratio_index",N$1,$A$4,$A931,101)/100</f>
        <v>-0.10829951115073999</v>
      </c>
      <c r="O931" s="33">
        <f t="shared" si="229"/>
        <v>1.2640036161306267</v>
      </c>
      <c r="P931" s="33">
        <f t="shared" si="230"/>
        <v>1.0636761622649575</v>
      </c>
      <c r="Q931" s="33">
        <f t="shared" si="231"/>
        <v>1.4643310699962957</v>
      </c>
      <c r="R931" s="33">
        <f t="shared" si="232"/>
        <v>0.92752970298481596</v>
      </c>
      <c r="S931" s="33">
        <f t="shared" si="233"/>
        <v>0.89170048884926001</v>
      </c>
      <c r="T931" s="32">
        <f t="shared" si="241"/>
        <v>-8.1260094685806639E-3</v>
      </c>
      <c r="U931" s="32">
        <f t="shared" si="242"/>
        <v>-1.2771590470867733E-2</v>
      </c>
      <c r="V931" s="32">
        <f t="shared" si="243"/>
        <v>-4.7239956352594925E-3</v>
      </c>
      <c r="W931" s="32">
        <f t="shared" si="244"/>
        <v>-7.2699842952272942E-3</v>
      </c>
      <c r="X931" s="32">
        <f t="shared" si="244"/>
        <v>-5.8793025062384707E-3</v>
      </c>
      <c r="Y931" s="34">
        <f>MAX(O$4:O931)</f>
        <v>1.9141735637114377</v>
      </c>
      <c r="Z931" s="34">
        <f>MAX(P$4:P931)</f>
        <v>1.8284662292802096</v>
      </c>
      <c r="AA931" s="34">
        <f>MAX(Q$4:Q931)</f>
        <v>2.0782292813837224</v>
      </c>
      <c r="AB931" s="34">
        <f>MAX(R$4:R931)</f>
        <v>1.9075656212819299</v>
      </c>
      <c r="AC931" s="34">
        <f>MAX(S$4:S931)</f>
        <v>1.35899867745307</v>
      </c>
      <c r="AD931" s="35">
        <f t="shared" si="237"/>
        <v>-0.33966091680849497</v>
      </c>
      <c r="AE931" s="35">
        <f t="shared" si="238"/>
        <v>-0.4182686312540308</v>
      </c>
      <c r="AF931" s="35">
        <f t="shared" si="239"/>
        <v>-0.29539484256457127</v>
      </c>
      <c r="AG931" s="35">
        <f t="shared" si="240"/>
        <v>-0.51376262360951253</v>
      </c>
      <c r="AH931" s="35">
        <f t="shared" si="240"/>
        <v>-0.34385477804848497</v>
      </c>
    </row>
    <row r="932" spans="1:34">
      <c r="A932" s="28">
        <v>45233</v>
      </c>
      <c r="B932" s="12">
        <f>[1]!thsiFinD("ths_int_chg_ratio_index",B$1,$A$4,$A932,101)</f>
        <v>-15.160820889103</v>
      </c>
      <c r="C932" s="12">
        <f>[1]!thsiFinD("ths_int_chg_ratio_index",C$1,$A$4,$A932,101)</f>
        <v>42.313272532733002</v>
      </c>
      <c r="D932" s="12">
        <f>[1]!thsiFinD("ths_int_chg_ratio_index",D$1,$A$4,$A932,101)</f>
        <v>-14.15588776329</v>
      </c>
      <c r="E932" s="12">
        <f>[1]!thsiFinD("ths_int_chg_ratio_index",E$1,$A$4,$A932,101)</f>
        <v>21.418633792834999</v>
      </c>
      <c r="F932" s="12">
        <f>[1]!thsiFinD("ths_adjustment_nvg_ratio_fund",F$1,$A$4,$A932,101)</f>
        <v>47.452424800491002</v>
      </c>
      <c r="G932" s="12">
        <f>[1]!thsiFinD("ths_adjustment_nvg_ratio_fund",G$1,$A$4,$A932,101)</f>
        <v>20.431328036322</v>
      </c>
      <c r="H932" s="12">
        <f>[1]!thsiFinD("ths_adjustment_nvg_ratio_fund",H$1,$A$4,$A932,101)</f>
        <v>5.2307692307691998</v>
      </c>
      <c r="I932" s="12">
        <f>[1]!thsiFinD("ths_adjustment_nvg_ratio_fund",I$1,$A$4,$A932,101)</f>
        <v>123.935546875</v>
      </c>
      <c r="J932" s="32">
        <f t="shared" si="234"/>
        <v>0.28933158326969649</v>
      </c>
      <c r="K932" s="45">
        <f t="shared" si="235"/>
        <v>8.6037994182937505E-2</v>
      </c>
      <c r="L932" s="45">
        <f t="shared" si="236"/>
        <v>0.49262517235645548</v>
      </c>
      <c r="M932" s="32">
        <f>[1]!thsiFinD("ths_int_chg_ratio_index",M$1,$A$4,$A932,101)/100</f>
        <v>-5.7932380921655001E-2</v>
      </c>
      <c r="N932" s="32">
        <f>[1]!thsiFinD("ths_int_chg_ratio_index",N$1,$A$4,$A932,101)/100</f>
        <v>-0.10057734149571999</v>
      </c>
      <c r="O932" s="33">
        <f t="shared" si="229"/>
        <v>1.2893315832696965</v>
      </c>
      <c r="P932" s="33">
        <f t="shared" si="230"/>
        <v>1.0860379941829374</v>
      </c>
      <c r="Q932" s="33">
        <f t="shared" si="231"/>
        <v>1.4926251723564554</v>
      </c>
      <c r="R932" s="33">
        <f t="shared" si="232"/>
        <v>0.94206761907834502</v>
      </c>
      <c r="S932" s="33">
        <f t="shared" si="233"/>
        <v>0.89942265850428005</v>
      </c>
      <c r="T932" s="32">
        <f t="shared" si="241"/>
        <v>2.0037891360314308E-2</v>
      </c>
      <c r="U932" s="32">
        <f t="shared" si="242"/>
        <v>2.1023157903965251E-2</v>
      </c>
      <c r="V932" s="32">
        <f t="shared" si="243"/>
        <v>1.9322203113693037E-2</v>
      </c>
      <c r="W932" s="32">
        <f t="shared" si="244"/>
        <v>1.5673801115744013E-2</v>
      </c>
      <c r="X932" s="32">
        <f t="shared" si="244"/>
        <v>8.6600486952581601E-3</v>
      </c>
      <c r="Y932" s="34">
        <f>MAX(O$4:O932)</f>
        <v>1.9141735637114377</v>
      </c>
      <c r="Z932" s="34">
        <f>MAX(P$4:P932)</f>
        <v>1.8284662292802096</v>
      </c>
      <c r="AA932" s="34">
        <f>MAX(Q$4:Q932)</f>
        <v>2.0782292813837224</v>
      </c>
      <c r="AB932" s="34">
        <f>MAX(R$4:R932)</f>
        <v>1.9075656212819299</v>
      </c>
      <c r="AC932" s="34">
        <f>MAX(S$4:S932)</f>
        <v>1.35899867745307</v>
      </c>
      <c r="AD932" s="35">
        <f t="shared" si="237"/>
        <v>-0.32642911399853403</v>
      </c>
      <c r="AE932" s="35">
        <f t="shared" si="238"/>
        <v>-0.40603880083119448</v>
      </c>
      <c r="AF932" s="35">
        <f t="shared" si="239"/>
        <v>-0.28178031859764829</v>
      </c>
      <c r="AG932" s="35">
        <f t="shared" si="240"/>
        <v>-0.50614143567692682</v>
      </c>
      <c r="AH932" s="35">
        <f t="shared" si="240"/>
        <v>-0.33817252847522394</v>
      </c>
    </row>
    <row r="933" spans="1:34">
      <c r="A933" s="28">
        <v>45236</v>
      </c>
      <c r="B933" s="12">
        <f>[1]!thsiFinD("ths_int_chg_ratio_index",B$1,$A$4,$A933,101)</f>
        <v>-13.099778874412999</v>
      </c>
      <c r="C933" s="12">
        <f>[1]!thsiFinD("ths_int_chg_ratio_index",C$1,$A$4,$A933,101)</f>
        <v>44.906041260614998</v>
      </c>
      <c r="D933" s="12">
        <f>[1]!thsiFinD("ths_int_chg_ratio_index",D$1,$A$4,$A933,101)</f>
        <v>-12.701179555162</v>
      </c>
      <c r="E933" s="12">
        <f>[1]!thsiFinD("ths_int_chg_ratio_index",E$1,$A$4,$A933,101)</f>
        <v>26.024829721450999</v>
      </c>
      <c r="F933" s="12">
        <f>[1]!thsiFinD("ths_adjustment_nvg_ratio_fund",F$1,$A$4,$A933,101)</f>
        <v>50.644567219152997</v>
      </c>
      <c r="G933" s="12">
        <f>[1]!thsiFinD("ths_adjustment_nvg_ratio_fund",G$1,$A$4,$A933,101)</f>
        <v>23.836549375709001</v>
      </c>
      <c r="H933" s="12">
        <f>[1]!thsiFinD("ths_adjustment_nvg_ratio_fund",H$1,$A$4,$A933,101)</f>
        <v>13.538461538462</v>
      </c>
      <c r="I933" s="12">
        <f>[1]!thsiFinD("ths_adjustment_nvg_ratio_fund",I$1,$A$4,$A933,101)</f>
        <v>129.521484375</v>
      </c>
      <c r="J933" s="32">
        <f t="shared" si="234"/>
        <v>0.32833871882601873</v>
      </c>
      <c r="K933" s="45">
        <f t="shared" si="235"/>
        <v>0.11282478138122749</v>
      </c>
      <c r="L933" s="45">
        <f t="shared" si="236"/>
        <v>0.54385265627080992</v>
      </c>
      <c r="M933" s="32">
        <f>[1]!thsiFinD("ths_int_chg_ratio_index",M$1,$A$4,$A933,101)/100</f>
        <v>-2.7022506127324999E-2</v>
      </c>
      <c r="N933" s="32">
        <f>[1]!thsiFinD("ths_int_chg_ratio_index",N$1,$A$4,$A933,101)/100</f>
        <v>-8.7554113169786008E-2</v>
      </c>
      <c r="O933" s="33">
        <f t="shared" si="229"/>
        <v>1.3283387188260187</v>
      </c>
      <c r="P933" s="33">
        <f t="shared" si="230"/>
        <v>1.1128247813812275</v>
      </c>
      <c r="Q933" s="33">
        <f t="shared" si="231"/>
        <v>1.5438526562708099</v>
      </c>
      <c r="R933" s="33">
        <f t="shared" si="232"/>
        <v>0.97297749387267496</v>
      </c>
      <c r="S933" s="33">
        <f t="shared" si="233"/>
        <v>0.91244588683021399</v>
      </c>
      <c r="T933" s="32">
        <f t="shared" si="241"/>
        <v>3.0253765642971109E-2</v>
      </c>
      <c r="U933" s="32">
        <f t="shared" si="242"/>
        <v>2.4664687001528574E-2</v>
      </c>
      <c r="V933" s="32">
        <f t="shared" si="243"/>
        <v>3.4320393936194904E-2</v>
      </c>
      <c r="W933" s="32">
        <f t="shared" si="244"/>
        <v>3.2810675336203632E-2</v>
      </c>
      <c r="X933" s="32">
        <f t="shared" si="244"/>
        <v>1.4479542184973715E-2</v>
      </c>
      <c r="Y933" s="34">
        <f>MAX(O$4:O933)</f>
        <v>1.9141735637114377</v>
      </c>
      <c r="Z933" s="34">
        <f>MAX(P$4:P933)</f>
        <v>1.8284662292802096</v>
      </c>
      <c r="AA933" s="34">
        <f>MAX(Q$4:Q933)</f>
        <v>2.0782292813837224</v>
      </c>
      <c r="AB933" s="34">
        <f>MAX(R$4:R933)</f>
        <v>1.9075656212819299</v>
      </c>
      <c r="AC933" s="34">
        <f>MAX(S$4:S933)</f>
        <v>1.35899867745307</v>
      </c>
      <c r="AD933" s="35">
        <f t="shared" si="237"/>
        <v>-0.3060510582695174</v>
      </c>
      <c r="AE933" s="35">
        <f t="shared" si="238"/>
        <v>-0.39138893376264328</v>
      </c>
      <c r="AF933" s="35">
        <f t="shared" si="239"/>
        <v>-0.25713073619919113</v>
      </c>
      <c r="AG933" s="35">
        <f t="shared" si="240"/>
        <v>-0.48993760266091879</v>
      </c>
      <c r="AH933" s="35">
        <f t="shared" si="240"/>
        <v>-0.3285895696821064</v>
      </c>
    </row>
    <row r="934" spans="1:34">
      <c r="A934" s="28">
        <v>45237</v>
      </c>
      <c r="B934" s="12">
        <f>[1]!thsiFinD("ths_int_chg_ratio_index",B$1,$A$4,$A934,101)</f>
        <v>-11.20168117641</v>
      </c>
      <c r="C934" s="12">
        <f>[1]!thsiFinD("ths_int_chg_ratio_index",C$1,$A$4,$A934,101)</f>
        <v>45.538923096151997</v>
      </c>
      <c r="D934" s="12">
        <f>[1]!thsiFinD("ths_int_chg_ratio_index",D$1,$A$4,$A934,101)</f>
        <v>-12.578646327033001</v>
      </c>
      <c r="E934" s="12">
        <f>[1]!thsiFinD("ths_int_chg_ratio_index",E$1,$A$4,$A934,101)</f>
        <v>25.182691067892002</v>
      </c>
      <c r="F934" s="12">
        <f>[1]!thsiFinD("ths_adjustment_nvg_ratio_fund",F$1,$A$4,$A934,101)</f>
        <v>51.258440761202998</v>
      </c>
      <c r="G934" s="12">
        <f>[1]!thsiFinD("ths_adjustment_nvg_ratio_fund",G$1,$A$4,$A934,101)</f>
        <v>24.914869466515</v>
      </c>
      <c r="H934" s="12">
        <f>[1]!thsiFinD("ths_adjustment_nvg_ratio_fund",H$1,$A$4,$A934,101)</f>
        <v>16.615384615385</v>
      </c>
      <c r="I934" s="12">
        <f>[1]!thsiFinD("ths_adjustment_nvg_ratio_fund",I$1,$A$4,$A934,101)</f>
        <v>132.79296875</v>
      </c>
      <c r="J934" s="32">
        <f t="shared" si="234"/>
        <v>0.34065368781713001</v>
      </c>
      <c r="K934" s="45">
        <f t="shared" si="235"/>
        <v>0.1173532166515025</v>
      </c>
      <c r="L934" s="45">
        <f t="shared" si="236"/>
        <v>0.56395415898275747</v>
      </c>
      <c r="M934" s="32">
        <f>[1]!thsiFinD("ths_int_chg_ratio_index",M$1,$A$4,$A934,101)/100</f>
        <v>-2.5213197676749E-2</v>
      </c>
      <c r="N934" s="32">
        <f>[1]!thsiFinD("ths_int_chg_ratio_index",N$1,$A$4,$A934,101)/100</f>
        <v>-8.9680395892101E-2</v>
      </c>
      <c r="O934" s="33">
        <f t="shared" si="229"/>
        <v>1.34065368781713</v>
      </c>
      <c r="P934" s="33">
        <f t="shared" si="230"/>
        <v>1.1173532166515026</v>
      </c>
      <c r="Q934" s="33">
        <f t="shared" si="231"/>
        <v>1.5639541589827575</v>
      </c>
      <c r="R934" s="33">
        <f t="shared" si="232"/>
        <v>0.97478680232325099</v>
      </c>
      <c r="S934" s="33">
        <f t="shared" si="233"/>
        <v>0.91031960410789903</v>
      </c>
      <c r="T934" s="32">
        <f t="shared" si="241"/>
        <v>9.2709553795098376E-3</v>
      </c>
      <c r="U934" s="32">
        <f t="shared" si="242"/>
        <v>4.0693156245625861E-3</v>
      </c>
      <c r="V934" s="32">
        <f t="shared" si="243"/>
        <v>1.302035050449879E-2</v>
      </c>
      <c r="W934" s="32">
        <f t="shared" si="244"/>
        <v>1.8595583782463621E-3</v>
      </c>
      <c r="X934" s="32">
        <f t="shared" si="244"/>
        <v>-2.3303110387198345E-3</v>
      </c>
      <c r="Y934" s="34">
        <f>MAX(O$4:O934)</f>
        <v>1.9141735637114377</v>
      </c>
      <c r="Z934" s="34">
        <f>MAX(P$4:P934)</f>
        <v>1.8284662292802096</v>
      </c>
      <c r="AA934" s="34">
        <f>MAX(Q$4:Q934)</f>
        <v>2.0782292813837224</v>
      </c>
      <c r="AB934" s="34">
        <f>MAX(R$4:R934)</f>
        <v>1.9075656212819299</v>
      </c>
      <c r="AC934" s="34">
        <f>MAX(S$4:S934)</f>
        <v>1.35899867745307</v>
      </c>
      <c r="AD934" s="35">
        <f t="shared" si="237"/>
        <v>-0.29961748859507598</v>
      </c>
      <c r="AE934" s="35">
        <f t="shared" si="238"/>
        <v>-0.38891230324152193</v>
      </c>
      <c r="AF934" s="35">
        <f t="shared" si="239"/>
        <v>-0.24745831800548557</v>
      </c>
      <c r="AG934" s="35">
        <f t="shared" si="240"/>
        <v>-0.4889891118565185</v>
      </c>
      <c r="AH934" s="35">
        <f t="shared" si="240"/>
        <v>-0.33015416481938786</v>
      </c>
    </row>
    <row r="935" spans="1:34">
      <c r="A935" s="28">
        <v>45238</v>
      </c>
      <c r="B935" s="12">
        <f>[1]!thsiFinD("ths_int_chg_ratio_index",B$1,$A$4,$A935,101)</f>
        <v>-11.365085829874999</v>
      </c>
      <c r="C935" s="12">
        <f>[1]!thsiFinD("ths_int_chg_ratio_index",C$1,$A$4,$A935,101)</f>
        <v>47.601026869548001</v>
      </c>
      <c r="D935" s="12">
        <f>[1]!thsiFinD("ths_int_chg_ratio_index",D$1,$A$4,$A935,101)</f>
        <v>-11.777497701828</v>
      </c>
      <c r="E935" s="12">
        <f>[1]!thsiFinD("ths_int_chg_ratio_index",E$1,$A$4,$A935,101)</f>
        <v>25.197074757060999</v>
      </c>
      <c r="F935" s="12">
        <f>[1]!thsiFinD("ths_adjustment_nvg_ratio_fund",F$1,$A$4,$A935,101)</f>
        <v>52.363413136894003</v>
      </c>
      <c r="G935" s="12">
        <f>[1]!thsiFinD("ths_adjustment_nvg_ratio_fund",G$1,$A$4,$A935,101)</f>
        <v>24.801362088535999</v>
      </c>
      <c r="H935" s="12">
        <f>[1]!thsiFinD("ths_adjustment_nvg_ratio_fund",H$1,$A$4,$A935,101)</f>
        <v>19.538461538461998</v>
      </c>
      <c r="I935" s="12">
        <f>[1]!thsiFinD("ths_adjustment_nvg_ratio_fund",I$1,$A$4,$A935,101)</f>
        <v>131.181640625</v>
      </c>
      <c r="J935" s="32">
        <f t="shared" si="234"/>
        <v>0.34692549435474751</v>
      </c>
      <c r="K935" s="45">
        <f t="shared" si="235"/>
        <v>0.124138795237265</v>
      </c>
      <c r="L935" s="45">
        <f t="shared" si="236"/>
        <v>0.56971219347223001</v>
      </c>
      <c r="M935" s="32">
        <f>[1]!thsiFinD("ths_int_chg_ratio_index",M$1,$A$4,$A935,101)/100</f>
        <v>-2.3449838054819996E-2</v>
      </c>
      <c r="N935" s="32">
        <f>[1]!thsiFinD("ths_int_chg_ratio_index",N$1,$A$4,$A935,101)/100</f>
        <v>-9.1422879055439998E-2</v>
      </c>
      <c r="O935" s="33">
        <f t="shared" si="229"/>
        <v>1.3469254943547475</v>
      </c>
      <c r="P935" s="33">
        <f t="shared" si="230"/>
        <v>1.124138795237265</v>
      </c>
      <c r="Q935" s="33">
        <f t="shared" si="231"/>
        <v>1.56971219347223</v>
      </c>
      <c r="R935" s="33">
        <f t="shared" si="232"/>
        <v>0.97655016194517996</v>
      </c>
      <c r="S935" s="33">
        <f t="shared" si="233"/>
        <v>0.90857712094456</v>
      </c>
      <c r="T935" s="32">
        <f t="shared" si="241"/>
        <v>4.6781705033978049E-3</v>
      </c>
      <c r="U935" s="32">
        <f t="shared" si="242"/>
        <v>6.0729037914237782E-3</v>
      </c>
      <c r="V935" s="32">
        <f t="shared" si="243"/>
        <v>3.6817156413444518E-3</v>
      </c>
      <c r="W935" s="32">
        <f t="shared" si="244"/>
        <v>1.8089695282355045E-3</v>
      </c>
      <c r="X935" s="32">
        <f t="shared" si="244"/>
        <v>-1.9141443900316801E-3</v>
      </c>
      <c r="Y935" s="34">
        <f>MAX(O$4:O935)</f>
        <v>1.9141735637114377</v>
      </c>
      <c r="Z935" s="34">
        <f>MAX(P$4:P935)</f>
        <v>1.8284662292802096</v>
      </c>
      <c r="AA935" s="34">
        <f>MAX(Q$4:Q935)</f>
        <v>2.0782292813837224</v>
      </c>
      <c r="AB935" s="34">
        <f>MAX(R$4:R935)</f>
        <v>1.9075656212819299</v>
      </c>
      <c r="AC935" s="34">
        <f>MAX(S$4:S935)</f>
        <v>1.35899867745307</v>
      </c>
      <c r="AD935" s="35">
        <f t="shared" si="237"/>
        <v>-0.29634097978912588</v>
      </c>
      <c r="AE935" s="35">
        <f t="shared" si="238"/>
        <v>-0.38520122645098498</v>
      </c>
      <c r="AF935" s="35">
        <f t="shared" si="239"/>
        <v>-0.24468767352412268</v>
      </c>
      <c r="AG935" s="35">
        <f t="shared" si="240"/>
        <v>-0.48806470873127039</v>
      </c>
      <c r="AH935" s="35">
        <f t="shared" si="240"/>
        <v>-0.33143634646698494</v>
      </c>
    </row>
    <row r="936" spans="1:34">
      <c r="A936" s="28">
        <v>45239</v>
      </c>
      <c r="B936" s="12">
        <f>[1]!thsiFinD("ths_int_chg_ratio_index",B$1,$A$4,$A936,101)</f>
        <v>-11.179886382591</v>
      </c>
      <c r="C936" s="12">
        <f>[1]!thsiFinD("ths_int_chg_ratio_index",C$1,$A$4,$A936,101)</f>
        <v>46.383364484872999</v>
      </c>
      <c r="D936" s="12">
        <f>[1]!thsiFinD("ths_int_chg_ratio_index",D$1,$A$4,$A936,101)</f>
        <v>-12.348936976438999</v>
      </c>
      <c r="E936" s="12">
        <f>[1]!thsiFinD("ths_int_chg_ratio_index",E$1,$A$4,$A936,101)</f>
        <v>24.871773086667002</v>
      </c>
      <c r="F936" s="12">
        <f>[1]!thsiFinD("ths_adjustment_nvg_ratio_fund",F$1,$A$4,$A936,101)</f>
        <v>51.074278698588003</v>
      </c>
      <c r="G936" s="12">
        <f>[1]!thsiFinD("ths_adjustment_nvg_ratio_fund",G$1,$A$4,$A936,101)</f>
        <v>23.155505107831999</v>
      </c>
      <c r="H936" s="12">
        <f>[1]!thsiFinD("ths_adjustment_nvg_ratio_fund",H$1,$A$4,$A936,101)</f>
        <v>18.461538461538002</v>
      </c>
      <c r="I936" s="12">
        <f>[1]!thsiFinD("ths_adjustment_nvg_ratio_fund",I$1,$A$4,$A936,101)</f>
        <v>130.3125</v>
      </c>
      <c r="J936" s="32">
        <f t="shared" si="234"/>
        <v>0.338412670600585</v>
      </c>
      <c r="K936" s="45">
        <f t="shared" si="235"/>
        <v>0.11931578553127502</v>
      </c>
      <c r="L936" s="45">
        <f t="shared" si="236"/>
        <v>0.55750955566989502</v>
      </c>
      <c r="M936" s="32">
        <f>[1]!thsiFinD("ths_int_chg_ratio_index",M$1,$A$4,$A936,101)/100</f>
        <v>-2.8000727360180999E-2</v>
      </c>
      <c r="N936" s="32">
        <f>[1]!thsiFinD("ths_int_chg_ratio_index",N$1,$A$4,$A936,101)/100</f>
        <v>-9.1777105964768999E-2</v>
      </c>
      <c r="O936" s="33">
        <f t="shared" si="229"/>
        <v>1.338412670600585</v>
      </c>
      <c r="P936" s="33">
        <f t="shared" si="230"/>
        <v>1.119315785531275</v>
      </c>
      <c r="Q936" s="33">
        <f t="shared" si="231"/>
        <v>1.557509555669895</v>
      </c>
      <c r="R936" s="33">
        <f t="shared" si="232"/>
        <v>0.971999272639819</v>
      </c>
      <c r="S936" s="33">
        <f t="shared" si="233"/>
        <v>0.90822289403523104</v>
      </c>
      <c r="T936" s="32">
        <f t="shared" si="241"/>
        <v>-6.3201890452304621E-3</v>
      </c>
      <c r="U936" s="32">
        <f t="shared" si="242"/>
        <v>-4.2904041088378531E-3</v>
      </c>
      <c r="V936" s="32">
        <f t="shared" si="243"/>
        <v>-7.7738058308272073E-3</v>
      </c>
      <c r="W936" s="32">
        <f t="shared" si="244"/>
        <v>-4.6601695260549691E-3</v>
      </c>
      <c r="X936" s="32">
        <f t="shared" si="244"/>
        <v>-3.8986994187206747E-4</v>
      </c>
      <c r="Y936" s="34">
        <f>MAX(O$4:O936)</f>
        <v>1.9141735637114377</v>
      </c>
      <c r="Z936" s="34">
        <f>MAX(P$4:P936)</f>
        <v>1.8284662292802096</v>
      </c>
      <c r="AA936" s="34">
        <f>MAX(Q$4:Q936)</f>
        <v>2.0782292813837224</v>
      </c>
      <c r="AB936" s="34">
        <f>MAX(R$4:R936)</f>
        <v>1.9075656212819299</v>
      </c>
      <c r="AC936" s="34">
        <f>MAX(S$4:S936)</f>
        <v>1.35899867745307</v>
      </c>
      <c r="AD936" s="35">
        <f t="shared" si="237"/>
        <v>-0.30078823782024022</v>
      </c>
      <c r="AE936" s="35">
        <f t="shared" si="238"/>
        <v>-0.3878389616351281</v>
      </c>
      <c r="AF936" s="35">
        <f t="shared" si="239"/>
        <v>-0.25055932489177657</v>
      </c>
      <c r="AG936" s="35">
        <f t="shared" si="240"/>
        <v>-0.49045041397495293</v>
      </c>
      <c r="AH936" s="35">
        <f t="shared" si="240"/>
        <v>-0.33169699933972563</v>
      </c>
    </row>
    <row r="937" spans="1:34">
      <c r="A937" s="28">
        <v>45240</v>
      </c>
      <c r="B937" s="12">
        <f>[1]!thsiFinD("ths_int_chg_ratio_index",B$1,$A$4,$A937,101)</f>
        <v>-11.534555999961</v>
      </c>
      <c r="C937" s="12">
        <f>[1]!thsiFinD("ths_int_chg_ratio_index",C$1,$A$4,$A937,101)</f>
        <v>46.088847895332997</v>
      </c>
      <c r="D937" s="12">
        <f>[1]!thsiFinD("ths_int_chg_ratio_index",D$1,$A$4,$A937,101)</f>
        <v>-12.745966210053</v>
      </c>
      <c r="E937" s="12">
        <f>[1]!thsiFinD("ths_int_chg_ratio_index",E$1,$A$4,$A937,101)</f>
        <v>23.818608603489</v>
      </c>
      <c r="F937" s="12">
        <f>[1]!thsiFinD("ths_adjustment_nvg_ratio_fund",F$1,$A$4,$A937,101)</f>
        <v>51.381215469612997</v>
      </c>
      <c r="G937" s="12">
        <f>[1]!thsiFinD("ths_adjustment_nvg_ratio_fund",G$1,$A$4,$A937,101)</f>
        <v>23.212258796821999</v>
      </c>
      <c r="H937" s="12">
        <f>[1]!thsiFinD("ths_adjustment_nvg_ratio_fund",H$1,$A$4,$A937,101)</f>
        <v>15.923076923077</v>
      </c>
      <c r="I937" s="12">
        <f>[1]!thsiFinD("ths_adjustment_nvg_ratio_fund",I$1,$A$4,$A937,101)</f>
        <v>129.580078125</v>
      </c>
      <c r="J937" s="32">
        <f t="shared" si="234"/>
        <v>0.33215445450414999</v>
      </c>
      <c r="K937" s="45">
        <f t="shared" si="235"/>
        <v>0.11406733572202001</v>
      </c>
      <c r="L937" s="45">
        <f t="shared" si="236"/>
        <v>0.55024157328627998</v>
      </c>
      <c r="M937" s="32">
        <f>[1]!thsiFinD("ths_int_chg_ratio_index",M$1,$A$4,$A937,101)/100</f>
        <v>-3.4851404421058996E-2</v>
      </c>
      <c r="N937" s="32">
        <f>[1]!thsiFinD("ths_int_chg_ratio_index",N$1,$A$4,$A937,101)/100</f>
        <v>-9.7469357357073003E-2</v>
      </c>
      <c r="O937" s="33">
        <f t="shared" si="229"/>
        <v>1.3321544545041499</v>
      </c>
      <c r="P937" s="33">
        <f t="shared" si="230"/>
        <v>1.1140673357220201</v>
      </c>
      <c r="Q937" s="33">
        <f t="shared" si="231"/>
        <v>1.55024157328628</v>
      </c>
      <c r="R937" s="33">
        <f t="shared" si="232"/>
        <v>0.96514859557894095</v>
      </c>
      <c r="S937" s="33">
        <f t="shared" si="233"/>
        <v>0.90253064264292704</v>
      </c>
      <c r="T937" s="32">
        <f t="shared" si="241"/>
        <v>-4.6758494102022707E-3</v>
      </c>
      <c r="U937" s="32">
        <f t="shared" si="242"/>
        <v>-4.6889804263448021E-3</v>
      </c>
      <c r="V937" s="32">
        <f t="shared" si="243"/>
        <v>-4.6664127081320617E-3</v>
      </c>
      <c r="W937" s="32">
        <f t="shared" si="244"/>
        <v>-7.0480269416998143E-3</v>
      </c>
      <c r="X937" s="32">
        <f t="shared" si="244"/>
        <v>-6.2674608069097637E-3</v>
      </c>
      <c r="Y937" s="34">
        <f>MAX(O$4:O937)</f>
        <v>1.9141735637114377</v>
      </c>
      <c r="Z937" s="34">
        <f>MAX(P$4:P937)</f>
        <v>1.8284662292802096</v>
      </c>
      <c r="AA937" s="34">
        <f>MAX(Q$4:Q937)</f>
        <v>2.0782292813837224</v>
      </c>
      <c r="AB937" s="34">
        <f>MAX(R$4:R937)</f>
        <v>1.9075656212819299</v>
      </c>
      <c r="AC937" s="34">
        <f>MAX(S$4:S937)</f>
        <v>1.35899867745307</v>
      </c>
      <c r="AD937" s="35">
        <f t="shared" si="237"/>
        <v>-0.30405764672603497</v>
      </c>
      <c r="AE937" s="35">
        <f t="shared" si="238"/>
        <v>-0.39070937276179196</v>
      </c>
      <c r="AF937" s="35">
        <f t="shared" si="239"/>
        <v>-0.25405652438209259</v>
      </c>
      <c r="AG937" s="35">
        <f t="shared" si="240"/>
        <v>-0.49404173318538946</v>
      </c>
      <c r="AH937" s="35">
        <f t="shared" si="240"/>
        <v>-0.33588556220350407</v>
      </c>
    </row>
    <row r="938" spans="1:34">
      <c r="A938" s="28">
        <v>45243</v>
      </c>
      <c r="B938" s="12">
        <f>[1]!thsiFinD("ths_int_chg_ratio_index",B$1,$A$4,$A938,101)</f>
        <v>-9.3458765059822007</v>
      </c>
      <c r="C938" s="12">
        <f>[1]!thsiFinD("ths_int_chg_ratio_index",C$1,$A$4,$A938,101)</f>
        <v>47.151012514725998</v>
      </c>
      <c r="D938" s="12">
        <f>[1]!thsiFinD("ths_int_chg_ratio_index",D$1,$A$4,$A938,101)</f>
        <v>-12.078971611321</v>
      </c>
      <c r="E938" s="12">
        <f>[1]!thsiFinD("ths_int_chg_ratio_index",E$1,$A$4,$A938,101)</f>
        <v>23.835932784520001</v>
      </c>
      <c r="F938" s="12">
        <f>[1]!thsiFinD("ths_adjustment_nvg_ratio_fund",F$1,$A$4,$A938,101)</f>
        <v>51.012891344383</v>
      </c>
      <c r="G938" s="12">
        <f>[1]!thsiFinD("ths_adjustment_nvg_ratio_fund",G$1,$A$4,$A938,101)</f>
        <v>23.77979568672</v>
      </c>
      <c r="H938" s="12">
        <f>[1]!thsiFinD("ths_adjustment_nvg_ratio_fund",H$1,$A$4,$A938,101)</f>
        <v>16.923076923077002</v>
      </c>
      <c r="I938" s="12">
        <f>[1]!thsiFinD("ths_adjustment_nvg_ratio_fund",I$1,$A$4,$A938,101)</f>
        <v>130.634765625</v>
      </c>
      <c r="J938" s="32">
        <f t="shared" si="234"/>
        <v>0.33989078345140356</v>
      </c>
      <c r="K938" s="45">
        <f t="shared" si="235"/>
        <v>0.12390524295485701</v>
      </c>
      <c r="L938" s="45">
        <f t="shared" si="236"/>
        <v>0.55587632394795006</v>
      </c>
      <c r="M938" s="32">
        <f>[1]!thsiFinD("ths_int_chg_ratio_index",M$1,$A$4,$A938,101)/100</f>
        <v>-3.0206466662169001E-2</v>
      </c>
      <c r="N938" s="32">
        <f>[1]!thsiFinD("ths_int_chg_ratio_index",N$1,$A$4,$A938,101)/100</f>
        <v>-9.7399179893306986E-2</v>
      </c>
      <c r="O938" s="33">
        <f t="shared" si="229"/>
        <v>1.3398907834514036</v>
      </c>
      <c r="P938" s="33">
        <f t="shared" si="230"/>
        <v>1.1239052429548571</v>
      </c>
      <c r="Q938" s="33">
        <f t="shared" si="231"/>
        <v>1.5558763239479501</v>
      </c>
      <c r="R938" s="33">
        <f t="shared" si="232"/>
        <v>0.96979353333783103</v>
      </c>
      <c r="S938" s="33">
        <f t="shared" si="233"/>
        <v>0.90260082010669307</v>
      </c>
      <c r="T938" s="32">
        <f t="shared" si="241"/>
        <v>5.8073813596435375E-3</v>
      </c>
      <c r="U938" s="32">
        <f t="shared" si="242"/>
        <v>8.8306217383720131E-3</v>
      </c>
      <c r="V938" s="32">
        <f t="shared" si="243"/>
        <v>3.6347565171570562E-3</v>
      </c>
      <c r="W938" s="32">
        <f t="shared" si="244"/>
        <v>4.8126659253995285E-3</v>
      </c>
      <c r="X938" s="32">
        <f t="shared" si="244"/>
        <v>7.7756322556021829E-5</v>
      </c>
      <c r="Y938" s="34">
        <f>MAX(O$4:O938)</f>
        <v>1.9141735637114377</v>
      </c>
      <c r="Z938" s="34">
        <f>MAX(P$4:P938)</f>
        <v>1.8284662292802096</v>
      </c>
      <c r="AA938" s="34">
        <f>MAX(Q$4:Q938)</f>
        <v>2.0782292813837224</v>
      </c>
      <c r="AB938" s="34">
        <f>MAX(R$4:R938)</f>
        <v>1.9075656212819299</v>
      </c>
      <c r="AC938" s="34">
        <f>MAX(S$4:S938)</f>
        <v>1.35899867745307</v>
      </c>
      <c r="AD938" s="35">
        <f t="shared" si="237"/>
        <v>-0.30001604407624527</v>
      </c>
      <c r="AE938" s="35">
        <f t="shared" si="238"/>
        <v>-0.38532895770391595</v>
      </c>
      <c r="AF938" s="35">
        <f t="shared" si="239"/>
        <v>-0.2513452014726596</v>
      </c>
      <c r="AG938" s="35">
        <f t="shared" si="240"/>
        <v>-0.49160672507501657</v>
      </c>
      <c r="AH938" s="35">
        <f t="shared" si="240"/>
        <v>-0.33583392310706472</v>
      </c>
    </row>
    <row r="939" spans="1:34">
      <c r="A939" s="28">
        <v>45244</v>
      </c>
      <c r="B939" s="12">
        <f>[1]!thsiFinD("ths_int_chg_ratio_index",B$1,$A$4,$A939,101)</f>
        <v>-8.7485994708875996</v>
      </c>
      <c r="C939" s="12">
        <f>[1]!thsiFinD("ths_int_chg_ratio_index",C$1,$A$4,$A939,101)</f>
        <v>48.197660306685997</v>
      </c>
      <c r="D939" s="12">
        <f>[1]!thsiFinD("ths_int_chg_ratio_index",D$1,$A$4,$A939,101)</f>
        <v>-11.315038960564999</v>
      </c>
      <c r="E939" s="12">
        <f>[1]!thsiFinD("ths_int_chg_ratio_index",E$1,$A$4,$A939,101)</f>
        <v>23.284779220455</v>
      </c>
      <c r="F939" s="12">
        <f>[1]!thsiFinD("ths_adjustment_nvg_ratio_fund",F$1,$A$4,$A939,101)</f>
        <v>51.381215469612997</v>
      </c>
      <c r="G939" s="12">
        <f>[1]!thsiFinD("ths_adjustment_nvg_ratio_fund",G$1,$A$4,$A939,101)</f>
        <v>24.517593643586999</v>
      </c>
      <c r="H939" s="12">
        <f>[1]!thsiFinD("ths_adjustment_nvg_ratio_fund",H$1,$A$4,$A939,101)</f>
        <v>17.307692307692001</v>
      </c>
      <c r="I939" s="12">
        <f>[1]!thsiFinD("ths_adjustment_nvg_ratio_fund",I$1,$A$4,$A939,101)</f>
        <v>131.865234375</v>
      </c>
      <c r="J939" s="32">
        <f t="shared" si="234"/>
        <v>0.34561317111447554</v>
      </c>
      <c r="K939" s="45">
        <f t="shared" si="235"/>
        <v>0.12854700273922101</v>
      </c>
      <c r="L939" s="45">
        <f t="shared" si="236"/>
        <v>0.56267933948973003</v>
      </c>
      <c r="M939" s="32">
        <f>[1]!thsiFinD("ths_int_chg_ratio_index",M$1,$A$4,$A939,101)/100</f>
        <v>-2.406330379899E-2</v>
      </c>
      <c r="N939" s="32">
        <f>[1]!thsiFinD("ths_int_chg_ratio_index",N$1,$A$4,$A939,101)/100</f>
        <v>-9.5844911444079001E-2</v>
      </c>
      <c r="O939" s="33">
        <f t="shared" si="229"/>
        <v>1.3456131711144756</v>
      </c>
      <c r="P939" s="33">
        <f t="shared" si="230"/>
        <v>1.128547002739221</v>
      </c>
      <c r="Q939" s="33">
        <f t="shared" si="231"/>
        <v>1.56267933948973</v>
      </c>
      <c r="R939" s="33">
        <f t="shared" si="232"/>
        <v>0.97593669620100998</v>
      </c>
      <c r="S939" s="33">
        <f t="shared" si="233"/>
        <v>0.90415508855592097</v>
      </c>
      <c r="T939" s="32">
        <f t="shared" si="241"/>
        <v>4.2707866445144127E-3</v>
      </c>
      <c r="U939" s="32">
        <f t="shared" si="242"/>
        <v>4.1300276989191254E-3</v>
      </c>
      <c r="V939" s="32">
        <f t="shared" si="243"/>
        <v>4.3724654955334952E-3</v>
      </c>
      <c r="W939" s="32">
        <f t="shared" si="244"/>
        <v>6.3345059046078234E-3</v>
      </c>
      <c r="X939" s="32">
        <f t="shared" si="244"/>
        <v>1.7219887403205902E-3</v>
      </c>
      <c r="Y939" s="34">
        <f>MAX(O$4:O939)</f>
        <v>1.9141735637114377</v>
      </c>
      <c r="Z939" s="34">
        <f>MAX(P$4:P939)</f>
        <v>1.8284662292802096</v>
      </c>
      <c r="AA939" s="34">
        <f>MAX(Q$4:Q939)</f>
        <v>2.0782292813837224</v>
      </c>
      <c r="AB939" s="34">
        <f>MAX(R$4:R939)</f>
        <v>1.9075656212819299</v>
      </c>
      <c r="AC939" s="34">
        <f>MAX(S$4:S939)</f>
        <v>1.35899867745307</v>
      </c>
      <c r="AD939" s="35">
        <f t="shared" si="237"/>
        <v>-0.2970265619459117</v>
      </c>
      <c r="AE939" s="35">
        <f t="shared" si="238"/>
        <v>-0.38279034927350963</v>
      </c>
      <c r="AF939" s="35">
        <f t="shared" si="239"/>
        <v>-0.24807173419803319</v>
      </c>
      <c r="AG939" s="35">
        <f t="shared" si="240"/>
        <v>-0.48838630487314139</v>
      </c>
      <c r="AH939" s="35">
        <f t="shared" si="240"/>
        <v>-0.3346902366009521</v>
      </c>
    </row>
    <row r="940" spans="1:34">
      <c r="A940" s="28">
        <v>45245</v>
      </c>
      <c r="B940" s="12">
        <f>[1]!thsiFinD("ths_int_chg_ratio_index",B$1,$A$4,$A940,101)</f>
        <v>-8.7797649331635998</v>
      </c>
      <c r="C940" s="12">
        <f>[1]!thsiFinD("ths_int_chg_ratio_index",C$1,$A$4,$A940,101)</f>
        <v>46.510605105747999</v>
      </c>
      <c r="D940" s="12">
        <f>[1]!thsiFinD("ths_int_chg_ratio_index",D$1,$A$4,$A940,101)</f>
        <v>-11.526968980018999</v>
      </c>
      <c r="E940" s="12">
        <f>[1]!thsiFinD("ths_int_chg_ratio_index",E$1,$A$4,$A940,101)</f>
        <v>24.088984227904</v>
      </c>
      <c r="F940" s="12">
        <f>[1]!thsiFinD("ths_adjustment_nvg_ratio_fund",F$1,$A$4,$A940,101)</f>
        <v>51.626764886433001</v>
      </c>
      <c r="G940" s="12">
        <f>[1]!thsiFinD("ths_adjustment_nvg_ratio_fund",G$1,$A$4,$A940,101)</f>
        <v>24.460839954596999</v>
      </c>
      <c r="H940" s="12">
        <f>[1]!thsiFinD("ths_adjustment_nvg_ratio_fund",H$1,$A$4,$A940,101)</f>
        <v>15.615384615385</v>
      </c>
      <c r="I940" s="12">
        <f>[1]!thsiFinD("ths_adjustment_nvg_ratio_fund",I$1,$A$4,$A940,101)</f>
        <v>133.408203125</v>
      </c>
      <c r="J940" s="32">
        <f t="shared" si="234"/>
        <v>0.34425506000235551</v>
      </c>
      <c r="K940" s="45">
        <f t="shared" si="235"/>
        <v>0.12573213855117349</v>
      </c>
      <c r="L940" s="45">
        <f t="shared" si="236"/>
        <v>0.56277798145353752</v>
      </c>
      <c r="M940" s="32">
        <f>[1]!thsiFinD("ths_int_chg_ratio_index",M$1,$A$4,$A940,101)/100</f>
        <v>-2.1374124161555999E-2</v>
      </c>
      <c r="N940" s="32">
        <f>[1]!thsiFinD("ths_int_chg_ratio_index",N$1,$A$4,$A940,101)/100</f>
        <v>-8.9722728080615002E-2</v>
      </c>
      <c r="O940" s="33">
        <f t="shared" si="229"/>
        <v>1.3442550600023555</v>
      </c>
      <c r="P940" s="33">
        <f t="shared" si="230"/>
        <v>1.1257321385511734</v>
      </c>
      <c r="Q940" s="33">
        <f t="shared" si="231"/>
        <v>1.5627779814535376</v>
      </c>
      <c r="R940" s="33">
        <f t="shared" si="232"/>
        <v>0.97862587583844396</v>
      </c>
      <c r="S940" s="33">
        <f t="shared" si="233"/>
        <v>0.91027727191938501</v>
      </c>
      <c r="T940" s="32">
        <f t="shared" si="241"/>
        <v>-1.0092879151853973E-3</v>
      </c>
      <c r="U940" s="32">
        <f t="shared" si="242"/>
        <v>-2.494237440900049E-3</v>
      </c>
      <c r="V940" s="32">
        <f t="shared" si="243"/>
        <v>6.3123611680815372E-5</v>
      </c>
      <c r="W940" s="32">
        <f t="shared" si="244"/>
        <v>2.7554857276113065E-3</v>
      </c>
      <c r="X940" s="32">
        <f t="shared" si="244"/>
        <v>6.7711650810284851E-3</v>
      </c>
      <c r="Y940" s="34">
        <f>MAX(O$4:O940)</f>
        <v>1.9141735637114377</v>
      </c>
      <c r="Z940" s="34">
        <f>MAX(P$4:P940)</f>
        <v>1.8284662292802096</v>
      </c>
      <c r="AA940" s="34">
        <f>MAX(Q$4:Q940)</f>
        <v>2.0782292813837224</v>
      </c>
      <c r="AB940" s="34">
        <f>MAX(R$4:R940)</f>
        <v>1.9075656212819299</v>
      </c>
      <c r="AC940" s="34">
        <f>MAX(S$4:S940)</f>
        <v>1.35899867745307</v>
      </c>
      <c r="AD940" s="35">
        <f t="shared" si="237"/>
        <v>-0.29773606454163604</v>
      </c>
      <c r="AE940" s="35">
        <f t="shared" si="238"/>
        <v>-0.38432981669323651</v>
      </c>
      <c r="AF940" s="35">
        <f t="shared" si="239"/>
        <v>-0.24802426977017089</v>
      </c>
      <c r="AG940" s="35">
        <f t="shared" si="240"/>
        <v>-0.48697656063816885</v>
      </c>
      <c r="AH940" s="35">
        <f t="shared" si="240"/>
        <v>-0.33018531436295717</v>
      </c>
    </row>
    <row r="941" spans="1:34">
      <c r="A941" s="28">
        <v>45246</v>
      </c>
      <c r="B941" s="12">
        <f>[1]!thsiFinD("ths_int_chg_ratio_index",B$1,$A$4,$A941,101)</f>
        <v>-10.366439832683</v>
      </c>
      <c r="C941" s="12">
        <f>[1]!thsiFinD("ths_int_chg_ratio_index",C$1,$A$4,$A941,101)</f>
        <v>43.646577456624001</v>
      </c>
      <c r="D941" s="12">
        <f>[1]!thsiFinD("ths_int_chg_ratio_index",D$1,$A$4,$A941,101)</f>
        <v>-13.004791299288</v>
      </c>
      <c r="E941" s="12">
        <f>[1]!thsiFinD("ths_int_chg_ratio_index",E$1,$A$4,$A941,101)</f>
        <v>21.598381116109</v>
      </c>
      <c r="F941" s="12">
        <f>[1]!thsiFinD("ths_adjustment_nvg_ratio_fund",F$1,$A$4,$A941,101)</f>
        <v>49.478207489257002</v>
      </c>
      <c r="G941" s="12">
        <f>[1]!thsiFinD("ths_adjustment_nvg_ratio_fund",G$1,$A$4,$A941,101)</f>
        <v>23.155505107831999</v>
      </c>
      <c r="H941" s="12">
        <f>[1]!thsiFinD("ths_adjustment_nvg_ratio_fund",H$1,$A$4,$A941,101)</f>
        <v>15.153846153846001</v>
      </c>
      <c r="I941" s="12">
        <f>[1]!thsiFinD("ths_adjustment_nvg_ratio_fund",I$1,$A$4,$A941,101)</f>
        <v>129.296875</v>
      </c>
      <c r="J941" s="32">
        <f t="shared" si="234"/>
        <v>0.32369770148962124</v>
      </c>
      <c r="K941" s="45">
        <f t="shared" si="235"/>
        <v>0.104684318601905</v>
      </c>
      <c r="L941" s="45">
        <f t="shared" si="236"/>
        <v>0.5427110843773375</v>
      </c>
      <c r="M941" s="32">
        <f>[1]!thsiFinD("ths_int_chg_ratio_index",M$1,$A$4,$A941,101)/100</f>
        <v>-3.9074004010256999E-2</v>
      </c>
      <c r="N941" s="32">
        <f>[1]!thsiFinD("ths_int_chg_ratio_index",N$1,$A$4,$A941,101)/100</f>
        <v>-9.8545396447049002E-2</v>
      </c>
      <c r="O941" s="33">
        <f t="shared" si="229"/>
        <v>1.3236977014896212</v>
      </c>
      <c r="P941" s="33">
        <f t="shared" si="230"/>
        <v>1.1046843186019051</v>
      </c>
      <c r="Q941" s="33">
        <f t="shared" si="231"/>
        <v>1.5427110843773375</v>
      </c>
      <c r="R941" s="33">
        <f t="shared" si="232"/>
        <v>0.96092599598974304</v>
      </c>
      <c r="S941" s="33">
        <f t="shared" si="233"/>
        <v>0.90145460355295104</v>
      </c>
      <c r="T941" s="32">
        <f t="shared" si="241"/>
        <v>-1.5292751446067343E-2</v>
      </c>
      <c r="U941" s="32">
        <f t="shared" si="242"/>
        <v>-1.8697005467354755E-2</v>
      </c>
      <c r="V941" s="32">
        <f t="shared" si="243"/>
        <v>-1.2840529694138625E-2</v>
      </c>
      <c r="W941" s="32">
        <f t="shared" si="244"/>
        <v>-1.8086462136039927E-2</v>
      </c>
      <c r="X941" s="32">
        <f t="shared" si="244"/>
        <v>-9.6922867774461574E-3</v>
      </c>
      <c r="Y941" s="34">
        <f>MAX(O$4:O941)</f>
        <v>1.9141735637114377</v>
      </c>
      <c r="Z941" s="34">
        <f>MAX(P$4:P941)</f>
        <v>1.8284662292802096</v>
      </c>
      <c r="AA941" s="34">
        <f>MAX(Q$4:Q941)</f>
        <v>2.0782292813837224</v>
      </c>
      <c r="AB941" s="34">
        <f>MAX(R$4:R941)</f>
        <v>1.9075656212819299</v>
      </c>
      <c r="AC941" s="34">
        <f>MAX(S$4:S941)</f>
        <v>1.35899867745307</v>
      </c>
      <c r="AD941" s="35">
        <f t="shared" si="237"/>
        <v>-0.30847561235613785</v>
      </c>
      <c r="AE941" s="35">
        <f t="shared" si="238"/>
        <v>-0.39584100547661039</v>
      </c>
      <c r="AF941" s="35">
        <f t="shared" si="239"/>
        <v>-0.25768003646345861</v>
      </c>
      <c r="AG941" s="35">
        <f t="shared" si="240"/>
        <v>-0.49625533964908752</v>
      </c>
      <c r="AH941" s="35">
        <f t="shared" si="240"/>
        <v>-0.33667735038389635</v>
      </c>
    </row>
    <row r="942" spans="1:34">
      <c r="A942" s="28">
        <v>45247</v>
      </c>
      <c r="B942" s="12">
        <f>[1]!thsiFinD("ths_int_chg_ratio_index",B$1,$A$4,$A942,101)</f>
        <v>-8.7772794457359993</v>
      </c>
      <c r="C942" s="12">
        <f>[1]!thsiFinD("ths_int_chg_ratio_index",C$1,$A$4,$A942,101)</f>
        <v>45.272426417531001</v>
      </c>
      <c r="D942" s="12">
        <f>[1]!thsiFinD("ths_int_chg_ratio_index",D$1,$A$4,$A942,101)</f>
        <v>-12.586069908761999</v>
      </c>
      <c r="E942" s="12">
        <f>[1]!thsiFinD("ths_int_chg_ratio_index",E$1,$A$4,$A942,101)</f>
        <v>22.164575426153</v>
      </c>
      <c r="F942" s="12">
        <f>[1]!thsiFinD("ths_adjustment_nvg_ratio_fund",F$1,$A$4,$A942,101)</f>
        <v>50.153468385513001</v>
      </c>
      <c r="G942" s="12">
        <f>[1]!thsiFinD("ths_adjustment_nvg_ratio_fund",G$1,$A$4,$A942,101)</f>
        <v>24.347332576616999</v>
      </c>
      <c r="H942" s="12">
        <f>[1]!thsiFinD("ths_adjustment_nvg_ratio_fund",H$1,$A$4,$A942,101)</f>
        <v>16.692307692307999</v>
      </c>
      <c r="I942" s="12">
        <f>[1]!thsiFinD("ths_adjustment_nvg_ratio_fund",I$1,$A$4,$A942,101)</f>
        <v>132.958984375</v>
      </c>
      <c r="J942" s="32">
        <f t="shared" si="234"/>
        <v>0.33778218189827997</v>
      </c>
      <c r="K942" s="45">
        <f t="shared" si="235"/>
        <v>0.115184131222965</v>
      </c>
      <c r="L942" s="45">
        <f t="shared" si="236"/>
        <v>0.56038023257359493</v>
      </c>
      <c r="M942" s="32">
        <f>[1]!thsiFinD("ths_int_chg_ratio_index",M$1,$A$4,$A942,101)/100</f>
        <v>-3.3163322667338999E-2</v>
      </c>
      <c r="N942" s="32">
        <f>[1]!thsiFinD("ths_int_chg_ratio_index",N$1,$A$4,$A942,101)/100</f>
        <v>-9.8402761385315007E-2</v>
      </c>
      <c r="O942" s="33">
        <f t="shared" si="229"/>
        <v>1.33778218189828</v>
      </c>
      <c r="P942" s="33">
        <f t="shared" si="230"/>
        <v>1.1151841312229651</v>
      </c>
      <c r="Q942" s="33">
        <f t="shared" si="231"/>
        <v>1.5603802325735949</v>
      </c>
      <c r="R942" s="33">
        <f t="shared" si="232"/>
        <v>0.96683667733266099</v>
      </c>
      <c r="S942" s="33">
        <f t="shared" si="233"/>
        <v>0.90159723861468499</v>
      </c>
      <c r="T942" s="32">
        <f t="shared" si="241"/>
        <v>1.0640254487719325E-2</v>
      </c>
      <c r="U942" s="32">
        <f t="shared" si="242"/>
        <v>9.504808246349139E-3</v>
      </c>
      <c r="V942" s="32">
        <f t="shared" si="243"/>
        <v>1.1453309939358558E-2</v>
      </c>
      <c r="W942" s="32">
        <f t="shared" si="244"/>
        <v>6.1510265801789643E-3</v>
      </c>
      <c r="X942" s="32">
        <f t="shared" si="244"/>
        <v>1.5822767022521944E-4</v>
      </c>
      <c r="Y942" s="34">
        <f>MAX(O$4:O942)</f>
        <v>1.9141735637114377</v>
      </c>
      <c r="Z942" s="34">
        <f>MAX(P$4:P942)</f>
        <v>1.8284662292802096</v>
      </c>
      <c r="AA942" s="34">
        <f>MAX(Q$4:Q942)</f>
        <v>2.0782292813837224</v>
      </c>
      <c r="AB942" s="34">
        <f>MAX(R$4:R942)</f>
        <v>1.9075656212819299</v>
      </c>
      <c r="AC942" s="34">
        <f>MAX(S$4:S942)</f>
        <v>1.35899867745307</v>
      </c>
      <c r="AD942" s="35">
        <f t="shared" si="237"/>
        <v>-0.30111761688714289</v>
      </c>
      <c r="AE942" s="35">
        <f t="shared" si="238"/>
        <v>-0.39009859008335845</v>
      </c>
      <c r="AF942" s="35">
        <f t="shared" si="239"/>
        <v>-0.24917801584690136</v>
      </c>
      <c r="AG942" s="35">
        <f t="shared" si="240"/>
        <v>-0.49315679285364578</v>
      </c>
      <c r="AH942" s="35">
        <f t="shared" si="240"/>
        <v>-0.33657239438643993</v>
      </c>
    </row>
    <row r="943" spans="1:34">
      <c r="A943" s="28">
        <v>45250</v>
      </c>
      <c r="B943" s="12">
        <f>[1]!thsiFinD("ths_int_chg_ratio_index",B$1,$A$4,$A943,101)</f>
        <v>-9.0338410290521001</v>
      </c>
      <c r="C943" s="12">
        <f>[1]!thsiFinD("ths_int_chg_ratio_index",C$1,$A$4,$A943,101)</f>
        <v>45.551448145701997</v>
      </c>
      <c r="D943" s="12">
        <f>[1]!thsiFinD("ths_int_chg_ratio_index",D$1,$A$4,$A943,101)</f>
        <v>-12.463419001663</v>
      </c>
      <c r="E943" s="12">
        <f>[1]!thsiFinD("ths_int_chg_ratio_index",E$1,$A$4,$A943,101)</f>
        <v>22.253382183664002</v>
      </c>
      <c r="F943" s="12">
        <f>[1]!thsiFinD("ths_adjustment_nvg_ratio_fund",F$1,$A$4,$A943,101)</f>
        <v>51.074278698588003</v>
      </c>
      <c r="G943" s="12">
        <f>[1]!thsiFinD("ths_adjustment_nvg_ratio_fund",G$1,$A$4,$A943,101)</f>
        <v>24.631101021566</v>
      </c>
      <c r="H943" s="12">
        <f>[1]!thsiFinD("ths_adjustment_nvg_ratio_fund",H$1,$A$4,$A943,101)</f>
        <v>17.076923076922998</v>
      </c>
      <c r="I943" s="12">
        <f>[1]!thsiFinD("ths_adjustment_nvg_ratio_fund",I$1,$A$4,$A943,101)</f>
        <v>130.44921875</v>
      </c>
      <c r="J943" s="32">
        <f t="shared" si="234"/>
        <v>0.33692386480715986</v>
      </c>
      <c r="K943" s="45">
        <f t="shared" si="235"/>
        <v>0.11576892574662725</v>
      </c>
      <c r="L943" s="45">
        <f t="shared" si="236"/>
        <v>0.55807880386769249</v>
      </c>
      <c r="M943" s="32">
        <f>[1]!thsiFinD("ths_int_chg_ratio_index",M$1,$A$4,$A943,101)/100</f>
        <v>-2.9481550567663998E-2</v>
      </c>
      <c r="N943" s="32">
        <f>[1]!thsiFinD("ths_int_chg_ratio_index",N$1,$A$4,$A943,101)/100</f>
        <v>-9.5664550525550993E-2</v>
      </c>
      <c r="O943" s="33">
        <f t="shared" si="229"/>
        <v>1.3369238648071597</v>
      </c>
      <c r="P943" s="33">
        <f t="shared" si="230"/>
        <v>1.1157689257466272</v>
      </c>
      <c r="Q943" s="33">
        <f t="shared" si="231"/>
        <v>1.5580788038676925</v>
      </c>
      <c r="R943" s="33">
        <f t="shared" si="232"/>
        <v>0.97051844943233601</v>
      </c>
      <c r="S943" s="33">
        <f t="shared" si="233"/>
        <v>0.90433544947444899</v>
      </c>
      <c r="T943" s="32">
        <f t="shared" si="241"/>
        <v>-6.41597042279618E-4</v>
      </c>
      <c r="U943" s="32">
        <f t="shared" si="242"/>
        <v>5.243927951348315E-4</v>
      </c>
      <c r="V943" s="32">
        <f t="shared" si="243"/>
        <v>-1.4749153173432283E-3</v>
      </c>
      <c r="W943" s="32">
        <f t="shared" si="244"/>
        <v>3.8080600229528638E-3</v>
      </c>
      <c r="X943" s="32">
        <f t="shared" si="244"/>
        <v>3.0370665996839463E-3</v>
      </c>
      <c r="Y943" s="34">
        <f>MAX(O$4:O943)</f>
        <v>1.9141735637114377</v>
      </c>
      <c r="Z943" s="34">
        <f>MAX(P$4:P943)</f>
        <v>1.8284662292802096</v>
      </c>
      <c r="AA943" s="34">
        <f>MAX(Q$4:Q943)</f>
        <v>2.0782292813837224</v>
      </c>
      <c r="AB943" s="34">
        <f>MAX(R$4:R943)</f>
        <v>1.9075656212819299</v>
      </c>
      <c r="AC943" s="34">
        <f>MAX(S$4:S943)</f>
        <v>1.35899867745307</v>
      </c>
      <c r="AD943" s="35">
        <f t="shared" si="237"/>
        <v>-0.30156601775704939</v>
      </c>
      <c r="AE943" s="35">
        <f t="shared" si="238"/>
        <v>-0.38977876217825547</v>
      </c>
      <c r="AF943" s="35">
        <f t="shared" si="239"/>
        <v>-0.25028541469192678</v>
      </c>
      <c r="AG943" s="35">
        <f t="shared" si="240"/>
        <v>-0.49122670349860664</v>
      </c>
      <c r="AH943" s="35">
        <f t="shared" si="240"/>
        <v>-0.33455752056412269</v>
      </c>
    </row>
    <row r="944" spans="1:34">
      <c r="A944" s="28">
        <v>45251</v>
      </c>
      <c r="B944" s="12">
        <f>[1]!thsiFinD("ths_int_chg_ratio_index",B$1,$A$4,$A944,101)</f>
        <v>-10.059146818106999</v>
      </c>
      <c r="C944" s="12">
        <f>[1]!thsiFinD("ths_int_chg_ratio_index",C$1,$A$4,$A944,101)</f>
        <v>43.111141473092999</v>
      </c>
      <c r="D944" s="12">
        <f>[1]!thsiFinD("ths_int_chg_ratio_index",D$1,$A$4,$A944,101)</f>
        <v>-13.222065905322999</v>
      </c>
      <c r="E944" s="12">
        <f>[1]!thsiFinD("ths_int_chg_ratio_index",E$1,$A$4,$A944,101)</f>
        <v>21.831330524426001</v>
      </c>
      <c r="F944" s="12">
        <f>[1]!thsiFinD("ths_adjustment_nvg_ratio_fund",F$1,$A$4,$A944,101)</f>
        <v>49.723756906077</v>
      </c>
      <c r="G944" s="12">
        <f>[1]!thsiFinD("ths_adjustment_nvg_ratio_fund",G$1,$A$4,$A944,101)</f>
        <v>22.531214528943998</v>
      </c>
      <c r="H944" s="12">
        <f>[1]!thsiFinD("ths_adjustment_nvg_ratio_fund",H$1,$A$4,$A944,101)</f>
        <v>18.230769230768999</v>
      </c>
      <c r="I944" s="12">
        <f>[1]!thsiFinD("ths_adjustment_nvg_ratio_fund",I$1,$A$4,$A944,101)</f>
        <v>128.193359375</v>
      </c>
      <c r="J944" s="32">
        <f t="shared" si="234"/>
        <v>0.32542544914359872</v>
      </c>
      <c r="K944" s="45">
        <f t="shared" si="235"/>
        <v>0.10415314818522252</v>
      </c>
      <c r="L944" s="45">
        <f t="shared" si="236"/>
        <v>0.54669775010197497</v>
      </c>
      <c r="M944" s="32">
        <f>[1]!thsiFinD("ths_int_chg_ratio_index",M$1,$A$4,$A944,101)/100</f>
        <v>-3.7372528661804003E-2</v>
      </c>
      <c r="N944" s="32">
        <f>[1]!thsiFinD("ths_int_chg_ratio_index",N$1,$A$4,$A944,101)/100</f>
        <v>-9.5580323750037E-2</v>
      </c>
      <c r="O944" s="33">
        <f t="shared" si="229"/>
        <v>1.3254254491435988</v>
      </c>
      <c r="P944" s="33">
        <f t="shared" si="230"/>
        <v>1.1041531481852225</v>
      </c>
      <c r="Q944" s="33">
        <f t="shared" si="231"/>
        <v>1.546697750101975</v>
      </c>
      <c r="R944" s="33">
        <f t="shared" si="232"/>
        <v>0.96262747133819604</v>
      </c>
      <c r="S944" s="33">
        <f t="shared" si="233"/>
        <v>0.904419676249963</v>
      </c>
      <c r="T944" s="32">
        <f t="shared" si="241"/>
        <v>-8.6006510664087266E-3</v>
      </c>
      <c r="U944" s="32">
        <f t="shared" si="242"/>
        <v>-1.0410558399116532E-2</v>
      </c>
      <c r="V944" s="32">
        <f t="shared" si="243"/>
        <v>-7.3045430933696975E-3</v>
      </c>
      <c r="W944" s="32">
        <f t="shared" si="244"/>
        <v>-8.1306832433277743E-3</v>
      </c>
      <c r="X944" s="32">
        <f t="shared" si="244"/>
        <v>9.313665140853189E-5</v>
      </c>
      <c r="Y944" s="34">
        <f>MAX(O$4:O944)</f>
        <v>1.9141735637114377</v>
      </c>
      <c r="Z944" s="34">
        <f>MAX(P$4:P944)</f>
        <v>1.8284662292802096</v>
      </c>
      <c r="AA944" s="34">
        <f>MAX(Q$4:Q944)</f>
        <v>2.0782292813837224</v>
      </c>
      <c r="AB944" s="34">
        <f>MAX(R$4:R944)</f>
        <v>1.9075656212819299</v>
      </c>
      <c r="AC944" s="34">
        <f>MAX(S$4:S944)</f>
        <v>1.35899867745307</v>
      </c>
      <c r="AD944" s="35">
        <f t="shared" si="237"/>
        <v>-0.30757300473124327</v>
      </c>
      <c r="AE944" s="35">
        <f t="shared" si="238"/>
        <v>-0.39613150601097991</v>
      </c>
      <c r="AF944" s="35">
        <f t="shared" si="239"/>
        <v>-0.25576173718803741</v>
      </c>
      <c r="AG944" s="35">
        <f t="shared" si="240"/>
        <v>-0.49536337801512309</v>
      </c>
      <c r="AH944" s="35">
        <f t="shared" si="240"/>
        <v>-0.33449554347988308</v>
      </c>
    </row>
    <row r="945" spans="1:34">
      <c r="A945" s="28">
        <v>45252</v>
      </c>
      <c r="B945" s="12">
        <f>[1]!thsiFinD("ths_int_chg_ratio_index",B$1,$A$4,$A945,101)</f>
        <v>-12.53707346258</v>
      </c>
      <c r="C945" s="12">
        <f>[1]!thsiFinD("ths_int_chg_ratio_index",C$1,$A$4,$A945,101)</f>
        <v>40.735529251438003</v>
      </c>
      <c r="D945" s="12">
        <f>[1]!thsiFinD("ths_int_chg_ratio_index",D$1,$A$4,$A945,101)</f>
        <v>-14.608196693339</v>
      </c>
      <c r="E945" s="12">
        <f>[1]!thsiFinD("ths_int_chg_ratio_index",E$1,$A$4,$A945,101)</f>
        <v>19.367347971691999</v>
      </c>
      <c r="F945" s="12">
        <f>[1]!thsiFinD("ths_adjustment_nvg_ratio_fund",F$1,$A$4,$A945,101)</f>
        <v>47.636586863105997</v>
      </c>
      <c r="G945" s="12">
        <f>[1]!thsiFinD("ths_adjustment_nvg_ratio_fund",G$1,$A$4,$A945,101)</f>
        <v>20.147559591373</v>
      </c>
      <c r="H945" s="12">
        <f>[1]!thsiFinD("ths_adjustment_nvg_ratio_fund",H$1,$A$4,$A945,101)</f>
        <v>17.230769230768999</v>
      </c>
      <c r="I945" s="12">
        <f>[1]!thsiFinD("ths_adjustment_nvg_ratio_fund",I$1,$A$4,$A945,101)</f>
        <v>123.486328125</v>
      </c>
      <c r="J945" s="32">
        <f t="shared" si="234"/>
        <v>0.30182356359682372</v>
      </c>
      <c r="K945" s="45">
        <f t="shared" si="235"/>
        <v>8.2394017668027508E-2</v>
      </c>
      <c r="L945" s="45">
        <f t="shared" si="236"/>
        <v>0.52125310952561998</v>
      </c>
      <c r="M945" s="32">
        <f>[1]!thsiFinD("ths_int_chg_ratio_index",M$1,$A$4,$A945,101)/100</f>
        <v>-5.2972547041335E-2</v>
      </c>
      <c r="N945" s="32">
        <f>[1]!thsiFinD("ths_int_chg_ratio_index",N$1,$A$4,$A945,101)/100</f>
        <v>-0.10528171898719001</v>
      </c>
      <c r="O945" s="33">
        <f t="shared" si="229"/>
        <v>1.3018235635968236</v>
      </c>
      <c r="P945" s="33">
        <f t="shared" si="230"/>
        <v>1.0823940176680276</v>
      </c>
      <c r="Q945" s="33">
        <f t="shared" si="231"/>
        <v>1.5212531095256199</v>
      </c>
      <c r="R945" s="33">
        <f t="shared" si="232"/>
        <v>0.94702745295866497</v>
      </c>
      <c r="S945" s="33">
        <f t="shared" si="233"/>
        <v>0.89471828101281003</v>
      </c>
      <c r="T945" s="32">
        <f t="shared" si="241"/>
        <v>-1.7807026085114974E-2</v>
      </c>
      <c r="U945" s="32">
        <f t="shared" si="242"/>
        <v>-1.970662362640363E-2</v>
      </c>
      <c r="V945" s="32">
        <f t="shared" si="243"/>
        <v>-1.6450945619257196E-2</v>
      </c>
      <c r="W945" s="32">
        <f t="shared" si="244"/>
        <v>-1.6205665061526542E-2</v>
      </c>
      <c r="X945" s="32">
        <f t="shared" si="244"/>
        <v>-1.0726652119487645E-2</v>
      </c>
      <c r="Y945" s="34">
        <f>MAX(O$4:O945)</f>
        <v>1.9141735637114377</v>
      </c>
      <c r="Z945" s="34">
        <f>MAX(P$4:P945)</f>
        <v>1.8284662292802096</v>
      </c>
      <c r="AA945" s="34">
        <f>MAX(Q$4:Q945)</f>
        <v>2.0782292813837224</v>
      </c>
      <c r="AB945" s="34">
        <f>MAX(R$4:R945)</f>
        <v>1.9075656212819299</v>
      </c>
      <c r="AC945" s="34">
        <f>MAX(S$4:S945)</f>
        <v>1.35899867745307</v>
      </c>
      <c r="AD945" s="35">
        <f t="shared" si="237"/>
        <v>-0.31990307029803178</v>
      </c>
      <c r="AE945" s="35">
        <f t="shared" si="238"/>
        <v>-0.40803171514186476</v>
      </c>
      <c r="AF945" s="35">
        <f t="shared" si="239"/>
        <v>-0.26800516037732747</v>
      </c>
      <c r="AG945" s="35">
        <f t="shared" si="240"/>
        <v>-0.5035413500887902</v>
      </c>
      <c r="AH945" s="35">
        <f t="shared" si="240"/>
        <v>-0.34163417826894305</v>
      </c>
    </row>
    <row r="946" spans="1:34">
      <c r="A946" s="28">
        <v>45253</v>
      </c>
      <c r="B946" s="12">
        <f>[1]!thsiFinD("ths_int_chg_ratio_index",B$1,$A$4,$A946,101)</f>
        <v>-11.555698374028999</v>
      </c>
      <c r="C946" s="12">
        <f>[1]!thsiFinD("ths_int_chg_ratio_index",C$1,$A$4,$A946,101)</f>
        <v>42.134995959343001</v>
      </c>
      <c r="D946" s="12">
        <f>[1]!thsiFinD("ths_int_chg_ratio_index",D$1,$A$4,$A946,101)</f>
        <v>-13.920745566886</v>
      </c>
      <c r="E946" s="12">
        <f>[1]!thsiFinD("ths_int_chg_ratio_index",E$1,$A$4,$A946,101)</f>
        <v>19.999202424109999</v>
      </c>
      <c r="F946" s="12">
        <f>[1]!thsiFinD("ths_adjustment_nvg_ratio_fund",F$1,$A$4,$A946,101)</f>
        <v>48.864333947207001</v>
      </c>
      <c r="G946" s="12">
        <f>[1]!thsiFinD("ths_adjustment_nvg_ratio_fund",G$1,$A$4,$A946,101)</f>
        <v>21.679909194097998</v>
      </c>
      <c r="H946" s="12">
        <f>[1]!thsiFinD("ths_adjustment_nvg_ratio_fund",H$1,$A$4,$A946,101)</f>
        <v>15.846153846153999</v>
      </c>
      <c r="I946" s="12">
        <f>[1]!thsiFinD("ths_adjustment_nvg_ratio_fund",I$1,$A$4,$A946,101)</f>
        <v>126.259765625</v>
      </c>
      <c r="J946" s="32">
        <f t="shared" si="234"/>
        <v>0.31163489631874619</v>
      </c>
      <c r="K946" s="45">
        <f t="shared" si="235"/>
        <v>9.164438610634501E-2</v>
      </c>
      <c r="L946" s="45">
        <f t="shared" si="236"/>
        <v>0.53162540653114743</v>
      </c>
      <c r="M946" s="32">
        <f>[1]!thsiFinD("ths_int_chg_ratio_index",M$1,$A$4,$A946,101)/100</f>
        <v>-4.6812959916001998E-2</v>
      </c>
      <c r="N946" s="32">
        <f>[1]!thsiFinD("ths_int_chg_ratio_index",N$1,$A$4,$A946,101)/100</f>
        <v>-9.9976537649380012E-2</v>
      </c>
      <c r="O946" s="33">
        <f t="shared" si="229"/>
        <v>1.3116348963187461</v>
      </c>
      <c r="P946" s="33">
        <f t="shared" si="230"/>
        <v>1.091644386106345</v>
      </c>
      <c r="Q946" s="33">
        <f t="shared" si="231"/>
        <v>1.5316254065311474</v>
      </c>
      <c r="R946" s="33">
        <f t="shared" si="232"/>
        <v>0.95318704008399802</v>
      </c>
      <c r="S946" s="33">
        <f t="shared" si="233"/>
        <v>0.90002346235062003</v>
      </c>
      <c r="T946" s="32">
        <f t="shared" si="241"/>
        <v>7.5366071073521557E-3</v>
      </c>
      <c r="U946" s="32">
        <f t="shared" si="242"/>
        <v>8.5462117189514242E-3</v>
      </c>
      <c r="V946" s="32">
        <f t="shared" si="243"/>
        <v>6.8182585400018425E-3</v>
      </c>
      <c r="W946" s="32">
        <f t="shared" si="244"/>
        <v>6.5041273155170831E-3</v>
      </c>
      <c r="X946" s="32">
        <f t="shared" si="244"/>
        <v>5.9294433235506094E-3</v>
      </c>
      <c r="Y946" s="34">
        <f>MAX(O$4:O946)</f>
        <v>1.9141735637114377</v>
      </c>
      <c r="Z946" s="34">
        <f>MAX(P$4:P946)</f>
        <v>1.8284662292802096</v>
      </c>
      <c r="AA946" s="34">
        <f>MAX(Q$4:Q946)</f>
        <v>2.0782292813837224</v>
      </c>
      <c r="AB946" s="34">
        <f>MAX(R$4:R946)</f>
        <v>1.9075656212819299</v>
      </c>
      <c r="AC946" s="34">
        <f>MAX(S$4:S946)</f>
        <v>1.35899867745307</v>
      </c>
      <c r="AD946" s="35">
        <f t="shared" si="237"/>
        <v>-0.31477744694395149</v>
      </c>
      <c r="AE946" s="35">
        <f t="shared" si="238"/>
        <v>-0.40297262884856255</v>
      </c>
      <c r="AF946" s="35">
        <f t="shared" si="239"/>
        <v>-0.26301423031083282</v>
      </c>
      <c r="AG946" s="35">
        <f t="shared" si="240"/>
        <v>-0.50031231982287805</v>
      </c>
      <c r="AH946" s="35">
        <f t="shared" si="240"/>
        <v>-0.33773043544282599</v>
      </c>
    </row>
    <row r="947" spans="1:34">
      <c r="A947" s="28">
        <v>45254</v>
      </c>
      <c r="B947" s="12">
        <f>[1]!thsiFinD("ths_int_chg_ratio_index",B$1,$A$4,$A947,101)</f>
        <v>-13.60335088083</v>
      </c>
      <c r="C947" s="12">
        <f>[1]!thsiFinD("ths_int_chg_ratio_index",C$1,$A$4,$A947,101)</f>
        <v>39.782140579733003</v>
      </c>
      <c r="D947" s="12">
        <f>[1]!thsiFinD("ths_int_chg_ratio_index",D$1,$A$4,$A947,101)</f>
        <v>-15.195248044714999</v>
      </c>
      <c r="E947" s="12">
        <f>[1]!thsiFinD("ths_int_chg_ratio_index",E$1,$A$4,$A947,101)</f>
        <v>18.523817138358002</v>
      </c>
      <c r="F947" s="12">
        <f>[1]!thsiFinD("ths_adjustment_nvg_ratio_fund",F$1,$A$4,$A947,101)</f>
        <v>47.022713321056003</v>
      </c>
      <c r="G947" s="12">
        <f>[1]!thsiFinD("ths_adjustment_nvg_ratio_fund",G$1,$A$4,$A947,101)</f>
        <v>19.353007945516001</v>
      </c>
      <c r="H947" s="12">
        <f>[1]!thsiFinD("ths_adjustment_nvg_ratio_fund",H$1,$A$4,$A947,101)</f>
        <v>13.153846153846001</v>
      </c>
      <c r="I947" s="12">
        <f>[1]!thsiFinD("ths_adjustment_nvg_ratio_fund",I$1,$A$4,$A947,101)</f>
        <v>120.68359375</v>
      </c>
      <c r="J947" s="32">
        <f t="shared" si="234"/>
        <v>0.28715064995370504</v>
      </c>
      <c r="K947" s="45">
        <f t="shared" si="235"/>
        <v>7.3768396981365017E-2</v>
      </c>
      <c r="L947" s="45">
        <f t="shared" si="236"/>
        <v>0.50053290292604502</v>
      </c>
      <c r="M947" s="32">
        <f>[1]!thsiFinD("ths_int_chg_ratio_index",M$1,$A$4,$A947,101)/100</f>
        <v>-6.0550486519884997E-2</v>
      </c>
      <c r="N947" s="32">
        <f>[1]!thsiFinD("ths_int_chg_ratio_index",N$1,$A$4,$A947,101)/100</f>
        <v>-0.10657575272585</v>
      </c>
      <c r="O947" s="33">
        <f t="shared" si="229"/>
        <v>1.2871506499537051</v>
      </c>
      <c r="P947" s="33">
        <f t="shared" si="230"/>
        <v>1.0737683969813649</v>
      </c>
      <c r="Q947" s="33">
        <f t="shared" si="231"/>
        <v>1.500532902926045</v>
      </c>
      <c r="R947" s="33">
        <f t="shared" si="232"/>
        <v>0.93944951348011496</v>
      </c>
      <c r="S947" s="33">
        <f t="shared" si="233"/>
        <v>0.89342424727415004</v>
      </c>
      <c r="T947" s="32">
        <f t="shared" si="241"/>
        <v>-1.8666967792454137E-2</v>
      </c>
      <c r="U947" s="32">
        <f t="shared" si="242"/>
        <v>-1.6375286084454377E-2</v>
      </c>
      <c r="V947" s="32">
        <f t="shared" si="243"/>
        <v>-2.0300331577497999E-2</v>
      </c>
      <c r="W947" s="32">
        <f t="shared" si="244"/>
        <v>-1.441220455816572E-2</v>
      </c>
      <c r="X947" s="32">
        <f t="shared" si="244"/>
        <v>-7.3322700490880965E-3</v>
      </c>
      <c r="Y947" s="34">
        <f>MAX(O$4:O947)</f>
        <v>1.9141735637114377</v>
      </c>
      <c r="Z947" s="34">
        <f>MAX(P$4:P947)</f>
        <v>1.8284662292802096</v>
      </c>
      <c r="AA947" s="34">
        <f>MAX(Q$4:Q947)</f>
        <v>2.0782292813837224</v>
      </c>
      <c r="AB947" s="34">
        <f>MAX(R$4:R947)</f>
        <v>1.9075656212819299</v>
      </c>
      <c r="AC947" s="34">
        <f>MAX(S$4:S947)</f>
        <v>1.35899867745307</v>
      </c>
      <c r="AD947" s="35">
        <f t="shared" si="237"/>
        <v>-0.3275684742725119</v>
      </c>
      <c r="AE947" s="35">
        <f t="shared" si="238"/>
        <v>-0.41274912285141718</v>
      </c>
      <c r="AF947" s="35">
        <f t="shared" si="239"/>
        <v>-0.27797528580342046</v>
      </c>
      <c r="AG947" s="35">
        <f t="shared" si="240"/>
        <v>-0.50751392088478586</v>
      </c>
      <c r="AH947" s="35">
        <f t="shared" si="240"/>
        <v>-0.34258637473545117</v>
      </c>
    </row>
    <row r="948" spans="1:34">
      <c r="A948" s="28">
        <v>45257</v>
      </c>
      <c r="B948" s="12">
        <f>[1]!thsiFinD("ths_int_chg_ratio_index",B$1,$A$4,$A948,101)</f>
        <v>-13.151697577149999</v>
      </c>
      <c r="C948" s="12">
        <f>[1]!thsiFinD("ths_int_chg_ratio_index",C$1,$A$4,$A948,101)</f>
        <v>42.18822412502</v>
      </c>
      <c r="D948" s="12">
        <f>[1]!thsiFinD("ths_int_chg_ratio_index",D$1,$A$4,$A948,101)</f>
        <v>-14.875975190919</v>
      </c>
      <c r="E948" s="12">
        <f>[1]!thsiFinD("ths_int_chg_ratio_index",E$1,$A$4,$A948,101)</f>
        <v>17.637798799837</v>
      </c>
      <c r="F948" s="12">
        <f>[1]!thsiFinD("ths_adjustment_nvg_ratio_fund",F$1,$A$4,$A948,101)</f>
        <v>47.759361571516003</v>
      </c>
      <c r="G948" s="12">
        <f>[1]!thsiFinD("ths_adjustment_nvg_ratio_fund",G$1,$A$4,$A948,101)</f>
        <v>20.942111237230002</v>
      </c>
      <c r="H948" s="12">
        <f>[1]!thsiFinD("ths_adjustment_nvg_ratio_fund",H$1,$A$4,$A948,101)</f>
        <v>12.846153846153999</v>
      </c>
      <c r="I948" s="12">
        <f>[1]!thsiFinD("ths_adjustment_nvg_ratio_fund",I$1,$A$4,$A948,101)</f>
        <v>124.74609375</v>
      </c>
      <c r="J948" s="32">
        <f t="shared" si="234"/>
        <v>0.29761508820211002</v>
      </c>
      <c r="K948" s="45">
        <f t="shared" si="235"/>
        <v>7.9495875391970006E-2</v>
      </c>
      <c r="L948" s="45">
        <f t="shared" si="236"/>
        <v>0.51573430101225004</v>
      </c>
      <c r="M948" s="32">
        <f>[1]!thsiFinD("ths_int_chg_ratio_index",M$1,$A$4,$A948,101)/100</f>
        <v>-6.1227302989509E-2</v>
      </c>
      <c r="N948" s="32">
        <f>[1]!thsiFinD("ths_int_chg_ratio_index",N$1,$A$4,$A948,101)/100</f>
        <v>-0.11157728467662001</v>
      </c>
      <c r="O948" s="33">
        <f t="shared" si="229"/>
        <v>1.29761508820211</v>
      </c>
      <c r="P948" s="33">
        <f t="shared" si="230"/>
        <v>1.0794958753919701</v>
      </c>
      <c r="Q948" s="33">
        <f t="shared" si="231"/>
        <v>1.5157343010122499</v>
      </c>
      <c r="R948" s="33">
        <f t="shared" si="232"/>
        <v>0.93877269701049104</v>
      </c>
      <c r="S948" s="33">
        <f t="shared" si="233"/>
        <v>0.88842271532338002</v>
      </c>
      <c r="T948" s="32">
        <f t="shared" si="241"/>
        <v>8.1299250004507329E-3</v>
      </c>
      <c r="U948" s="32">
        <f t="shared" si="242"/>
        <v>5.3339979335456089E-3</v>
      </c>
      <c r="V948" s="32">
        <f t="shared" si="243"/>
        <v>1.0130666282999856E-2</v>
      </c>
      <c r="W948" s="32">
        <f t="shared" si="244"/>
        <v>-7.2043942746502498E-4</v>
      </c>
      <c r="X948" s="32">
        <f t="shared" si="244"/>
        <v>-5.5981600746003446E-3</v>
      </c>
      <c r="Y948" s="34">
        <f>MAX(O$4:O948)</f>
        <v>1.9141735637114377</v>
      </c>
      <c r="Z948" s="34">
        <f>MAX(P$4:P948)</f>
        <v>1.8284662292802096</v>
      </c>
      <c r="AA948" s="34">
        <f>MAX(Q$4:Q948)</f>
        <v>2.0782292813837224</v>
      </c>
      <c r="AB948" s="34">
        <f>MAX(R$4:R948)</f>
        <v>1.9075656212819299</v>
      </c>
      <c r="AC948" s="34">
        <f>MAX(S$4:S948)</f>
        <v>1.35899867745307</v>
      </c>
      <c r="AD948" s="35">
        <f t="shared" si="237"/>
        <v>-0.32210165640040889</v>
      </c>
      <c r="AE948" s="35">
        <f t="shared" si="238"/>
        <v>-0.40961672788623371</v>
      </c>
      <c r="AF948" s="35">
        <f t="shared" si="239"/>
        <v>-0.27066069437581652</v>
      </c>
      <c r="AG948" s="35">
        <f t="shared" si="240"/>
        <v>-0.50786872727365817</v>
      </c>
      <c r="AH948" s="35">
        <f t="shared" si="240"/>
        <v>-0.34626668144490547</v>
      </c>
    </row>
    <row r="949" spans="1:34">
      <c r="A949" s="28">
        <v>45258</v>
      </c>
      <c r="B949" s="12">
        <f>[1]!thsiFinD("ths_int_chg_ratio_index",B$1,$A$4,$A949,101)</f>
        <v>-13.305691820853999</v>
      </c>
      <c r="C949" s="12">
        <f>[1]!thsiFinD("ths_int_chg_ratio_index",C$1,$A$4,$A949,101)</f>
        <v>42.602288819911003</v>
      </c>
      <c r="D949" s="12">
        <f>[1]!thsiFinD("ths_int_chg_ratio_index",D$1,$A$4,$A949,101)</f>
        <v>-14.495823083005</v>
      </c>
      <c r="E949" s="12">
        <f>[1]!thsiFinD("ths_int_chg_ratio_index",E$1,$A$4,$A949,101)</f>
        <v>18.420906428735002</v>
      </c>
      <c r="F949" s="12">
        <f>[1]!thsiFinD("ths_adjustment_nvg_ratio_fund",F$1,$A$4,$A949,101)</f>
        <v>49.048496009822003</v>
      </c>
      <c r="G949" s="12">
        <f>[1]!thsiFinD("ths_adjustment_nvg_ratio_fund",G$1,$A$4,$A949,101)</f>
        <v>21.452894438137999</v>
      </c>
      <c r="H949" s="12">
        <f>[1]!thsiFinD("ths_adjustment_nvg_ratio_fund",H$1,$A$4,$A949,101)</f>
        <v>12.692307692308001</v>
      </c>
      <c r="I949" s="12">
        <f>[1]!thsiFinD("ths_adjustment_nvg_ratio_fund",I$1,$A$4,$A949,101)</f>
        <v>123.896484375</v>
      </c>
      <c r="J949" s="32">
        <f t="shared" si="234"/>
        <v>0.30038982857506874</v>
      </c>
      <c r="K949" s="45">
        <f t="shared" si="235"/>
        <v>8.3054200861967506E-2</v>
      </c>
      <c r="L949" s="45">
        <f t="shared" si="236"/>
        <v>0.51772545628817002</v>
      </c>
      <c r="M949" s="32">
        <f>[1]!thsiFinD("ths_int_chg_ratio_index",M$1,$A$4,$A949,101)/100</f>
        <v>-5.6636526190343005E-2</v>
      </c>
      <c r="N949" s="32">
        <f>[1]!thsiFinD("ths_int_chg_ratio_index",N$1,$A$4,$A949,101)/100</f>
        <v>-0.1092926593014</v>
      </c>
      <c r="O949" s="33">
        <f t="shared" si="229"/>
        <v>1.3003898285750688</v>
      </c>
      <c r="P949" s="33">
        <f t="shared" si="230"/>
        <v>1.0830542008619675</v>
      </c>
      <c r="Q949" s="33">
        <f t="shared" si="231"/>
        <v>1.5177254562881699</v>
      </c>
      <c r="R949" s="33">
        <f t="shared" si="232"/>
        <v>0.94336347380965702</v>
      </c>
      <c r="S949" s="33">
        <f t="shared" si="233"/>
        <v>0.89070734069860003</v>
      </c>
      <c r="T949" s="32">
        <f t="shared" si="241"/>
        <v>2.1383385552362633E-3</v>
      </c>
      <c r="U949" s="32">
        <f t="shared" si="242"/>
        <v>3.2962844519488499E-3</v>
      </c>
      <c r="V949" s="32">
        <f t="shared" si="243"/>
        <v>1.3136571987519829E-3</v>
      </c>
      <c r="W949" s="32">
        <f t="shared" si="244"/>
        <v>4.8901899403179794E-3</v>
      </c>
      <c r="X949" s="32">
        <f t="shared" si="244"/>
        <v>2.5715521854801082E-3</v>
      </c>
      <c r="Y949" s="34">
        <f>MAX(O$4:O949)</f>
        <v>1.9141735637114377</v>
      </c>
      <c r="Z949" s="34">
        <f>MAX(P$4:P949)</f>
        <v>1.8284662292802096</v>
      </c>
      <c r="AA949" s="34">
        <f>MAX(Q$4:Q949)</f>
        <v>2.0782292813837224</v>
      </c>
      <c r="AB949" s="34">
        <f>MAX(R$4:R949)</f>
        <v>1.9075656212819299</v>
      </c>
      <c r="AC949" s="34">
        <f>MAX(S$4:S949)</f>
        <v>1.35899867745307</v>
      </c>
      <c r="AD949" s="35">
        <f t="shared" si="237"/>
        <v>-0.32065208023575908</v>
      </c>
      <c r="AE949" s="35">
        <f t="shared" si="238"/>
        <v>-0.40767065668567448</v>
      </c>
      <c r="AF949" s="35">
        <f t="shared" si="239"/>
        <v>-0.26970259254665063</v>
      </c>
      <c r="AG949" s="35">
        <f t="shared" si="240"/>
        <v>-0.505462111874456</v>
      </c>
      <c r="AH949" s="35">
        <f t="shared" si="240"/>
        <v>-0.34458557210085394</v>
      </c>
    </row>
    <row r="950" spans="1:34">
      <c r="A950" s="28">
        <v>45259</v>
      </c>
      <c r="B950" s="12">
        <f>[1]!thsiFinD("ths_int_chg_ratio_index",B$1,$A$4,$A950,101)</f>
        <v>-13.906780709417999</v>
      </c>
      <c r="C950" s="12">
        <f>[1]!thsiFinD("ths_int_chg_ratio_index",C$1,$A$4,$A950,101)</f>
        <v>42.070297115175002</v>
      </c>
      <c r="D950" s="12">
        <f>[1]!thsiFinD("ths_int_chg_ratio_index",D$1,$A$4,$A950,101)</f>
        <v>-15.463713002957</v>
      </c>
      <c r="E950" s="12">
        <f>[1]!thsiFinD("ths_int_chg_ratio_index",E$1,$A$4,$A950,101)</f>
        <v>16.984059801798001</v>
      </c>
      <c r="F950" s="12">
        <f>[1]!thsiFinD("ths_adjustment_nvg_ratio_fund",F$1,$A$4,$A950,101)</f>
        <v>48.311847759362003</v>
      </c>
      <c r="G950" s="12">
        <f>[1]!thsiFinD("ths_adjustment_nvg_ratio_fund",G$1,$A$4,$A950,101)</f>
        <v>21.396140749149001</v>
      </c>
      <c r="H950" s="12">
        <f>[1]!thsiFinD("ths_adjustment_nvg_ratio_fund",H$1,$A$4,$A950,101)</f>
        <v>11.692307692308001</v>
      </c>
      <c r="I950" s="12">
        <f>[1]!thsiFinD("ths_adjustment_nvg_ratio_fund",I$1,$A$4,$A950,101)</f>
        <v>124.78515625</v>
      </c>
      <c r="J950" s="32">
        <f t="shared" si="234"/>
        <v>0.29483664456927128</v>
      </c>
      <c r="K950" s="45">
        <f t="shared" si="235"/>
        <v>7.4209658011494997E-2</v>
      </c>
      <c r="L950" s="45">
        <f t="shared" si="236"/>
        <v>0.51546363112704752</v>
      </c>
      <c r="M950" s="32">
        <f>[1]!thsiFinD("ths_int_chg_ratio_index",M$1,$A$4,$A950,101)/100</f>
        <v>-6.3478013485491994E-2</v>
      </c>
      <c r="N950" s="32">
        <f>[1]!thsiFinD("ths_int_chg_ratio_index",N$1,$A$4,$A950,101)/100</f>
        <v>-0.11652204358892999</v>
      </c>
      <c r="O950" s="33">
        <f t="shared" si="229"/>
        <v>1.2948366445692714</v>
      </c>
      <c r="P950" s="33">
        <f t="shared" si="230"/>
        <v>1.074209658011495</v>
      </c>
      <c r="Q950" s="33">
        <f t="shared" si="231"/>
        <v>1.5154636311270475</v>
      </c>
      <c r="R950" s="33">
        <f t="shared" si="232"/>
        <v>0.93652198651450802</v>
      </c>
      <c r="S950" s="33">
        <f t="shared" si="233"/>
        <v>0.88347795641106996</v>
      </c>
      <c r="T950" s="32">
        <f t="shared" si="241"/>
        <v>-4.2703994477428786E-3</v>
      </c>
      <c r="U950" s="32">
        <f t="shared" si="242"/>
        <v>-8.1662975347247535E-3</v>
      </c>
      <c r="V950" s="32">
        <f t="shared" si="243"/>
        <v>-1.4902729289749672E-3</v>
      </c>
      <c r="W950" s="32">
        <f t="shared" si="244"/>
        <v>-7.2522283139927479E-3</v>
      </c>
      <c r="X950" s="32">
        <f t="shared" si="244"/>
        <v>-8.1164530224483444E-3</v>
      </c>
      <c r="Y950" s="34">
        <f>MAX(O$4:O950)</f>
        <v>1.9141735637114377</v>
      </c>
      <c r="Z950" s="34">
        <f>MAX(P$4:P950)</f>
        <v>1.8284662292802096</v>
      </c>
      <c r="AA950" s="34">
        <f>MAX(Q$4:Q950)</f>
        <v>2.0782292813837224</v>
      </c>
      <c r="AB950" s="34">
        <f>MAX(R$4:R950)</f>
        <v>1.9075656212819299</v>
      </c>
      <c r="AC950" s="34">
        <f>MAX(S$4:S950)</f>
        <v>1.35899867745307</v>
      </c>
      <c r="AD950" s="35">
        <f t="shared" si="237"/>
        <v>-0.32355316721714555</v>
      </c>
      <c r="AE950" s="35">
        <f t="shared" si="238"/>
        <v>-0.41250779434172746</v>
      </c>
      <c r="AF950" s="35">
        <f t="shared" si="239"/>
        <v>-0.27079093500307883</v>
      </c>
      <c r="AG950" s="35">
        <f t="shared" si="240"/>
        <v>-0.50904861354906217</v>
      </c>
      <c r="AH950" s="35">
        <f t="shared" si="240"/>
        <v>-0.34990521251513218</v>
      </c>
    </row>
    <row r="951" spans="1:34">
      <c r="A951" s="28">
        <v>45260</v>
      </c>
      <c r="B951" s="12">
        <f>[1]!thsiFinD("ths_int_chg_ratio_index",B$1,$A$4,$A951,101)</f>
        <v>-14.267780785439999</v>
      </c>
      <c r="C951" s="12">
        <f>[1]!thsiFinD("ths_int_chg_ratio_index",C$1,$A$4,$A951,101)</f>
        <v>41.649822722883002</v>
      </c>
      <c r="D951" s="12">
        <f>[1]!thsiFinD("ths_int_chg_ratio_index",D$1,$A$4,$A951,101)</f>
        <v>-15.105949319198</v>
      </c>
      <c r="E951" s="12">
        <f>[1]!thsiFinD("ths_int_chg_ratio_index",E$1,$A$4,$A951,101)</f>
        <v>17.386276151998999</v>
      </c>
      <c r="F951" s="12">
        <f>[1]!thsiFinD("ths_adjustment_nvg_ratio_fund",F$1,$A$4,$A951,101)</f>
        <v>48.373235113566999</v>
      </c>
      <c r="G951" s="12">
        <f>[1]!thsiFinD("ths_adjustment_nvg_ratio_fund",G$1,$A$4,$A951,101)</f>
        <v>20.828603859251</v>
      </c>
      <c r="H951" s="12">
        <f>[1]!thsiFinD("ths_adjustment_nvg_ratio_fund",H$1,$A$4,$A951,101)</f>
        <v>12.692307692308001</v>
      </c>
      <c r="I951" s="12">
        <f>[1]!thsiFinD("ths_adjustment_nvg_ratio_fund",I$1,$A$4,$A951,101)</f>
        <v>124.677734375</v>
      </c>
      <c r="J951" s="32">
        <f t="shared" si="234"/>
        <v>0.29529281226296256</v>
      </c>
      <c r="K951" s="45">
        <f t="shared" si="235"/>
        <v>7.4155921925610005E-2</v>
      </c>
      <c r="L951" s="45">
        <f t="shared" si="236"/>
        <v>0.51642970260031507</v>
      </c>
      <c r="M951" s="32">
        <f>[1]!thsiFinD("ths_int_chg_ratio_index",M$1,$A$4,$A951,101)/100</f>
        <v>-6.0545402819693998E-2</v>
      </c>
      <c r="N951" s="32">
        <f>[1]!thsiFinD("ths_int_chg_ratio_index",N$1,$A$4,$A951,101)/100</f>
        <v>-0.11541030542812</v>
      </c>
      <c r="O951" s="33">
        <f t="shared" si="229"/>
        <v>1.2952928122629626</v>
      </c>
      <c r="P951" s="33">
        <f t="shared" si="230"/>
        <v>1.07415592192561</v>
      </c>
      <c r="Q951" s="33">
        <f t="shared" si="231"/>
        <v>1.5164297026003151</v>
      </c>
      <c r="R951" s="33">
        <f t="shared" si="232"/>
        <v>0.93945459718030599</v>
      </c>
      <c r="S951" s="33">
        <f t="shared" si="233"/>
        <v>0.88458969457187997</v>
      </c>
      <c r="T951" s="32">
        <f t="shared" si="241"/>
        <v>3.5229748524989724E-4</v>
      </c>
      <c r="U951" s="32">
        <f t="shared" si="242"/>
        <v>-5.0023834252677091E-5</v>
      </c>
      <c r="V951" s="32">
        <f t="shared" si="243"/>
        <v>6.3747585453377553E-4</v>
      </c>
      <c r="W951" s="32">
        <f t="shared" si="244"/>
        <v>3.1313847491316604E-3</v>
      </c>
      <c r="X951" s="32">
        <f t="shared" si="244"/>
        <v>1.2583654778735021E-3</v>
      </c>
      <c r="Y951" s="34">
        <f>MAX(O$4:O951)</f>
        <v>1.9141735637114377</v>
      </c>
      <c r="Z951" s="34">
        <f>MAX(P$4:P951)</f>
        <v>1.8284662292802096</v>
      </c>
      <c r="AA951" s="34">
        <f>MAX(Q$4:Q951)</f>
        <v>2.0782292813837224</v>
      </c>
      <c r="AB951" s="34">
        <f>MAX(R$4:R951)</f>
        <v>1.9075656212819299</v>
      </c>
      <c r="AC951" s="34">
        <f>MAX(S$4:S951)</f>
        <v>1.35899867745307</v>
      </c>
      <c r="AD951" s="35">
        <f t="shared" si="237"/>
        <v>-0.32331485669905091</v>
      </c>
      <c r="AE951" s="35">
        <f t="shared" si="238"/>
        <v>-0.41253718295444808</v>
      </c>
      <c r="AF951" s="35">
        <f t="shared" si="239"/>
        <v>-0.27032608183123619</v>
      </c>
      <c r="AG951" s="35">
        <f t="shared" si="240"/>
        <v>-0.50751125586496471</v>
      </c>
      <c r="AH951" s="35">
        <f t="shared" si="240"/>
        <v>-0.34908715567721571</v>
      </c>
    </row>
    <row r="952" spans="1:34">
      <c r="A952" s="28">
        <v>45261</v>
      </c>
      <c r="B952" s="12">
        <f>[1]!thsiFinD("ths_int_chg_ratio_index",B$1,$A$4,$A952,101)</f>
        <v>-12.22613583919</v>
      </c>
      <c r="C952" s="12">
        <f>[1]!thsiFinD("ths_int_chg_ratio_index",C$1,$A$4,$A952,101)</f>
        <v>41.077619941846997</v>
      </c>
      <c r="D952" s="12">
        <f>[1]!thsiFinD("ths_int_chg_ratio_index",D$1,$A$4,$A952,101)</f>
        <v>-14.924341247833</v>
      </c>
      <c r="E952" s="12">
        <f>[1]!thsiFinD("ths_int_chg_ratio_index",E$1,$A$4,$A952,101)</f>
        <v>17.656463116539001</v>
      </c>
      <c r="F952" s="12">
        <f>[1]!thsiFinD("ths_adjustment_nvg_ratio_fund",F$1,$A$4,$A952,101)</f>
        <v>48.496009821976998</v>
      </c>
      <c r="G952" s="12">
        <f>[1]!thsiFinD("ths_adjustment_nvg_ratio_fund",G$1,$A$4,$A952,101)</f>
        <v>21.963677639046999</v>
      </c>
      <c r="H952" s="12">
        <f>[1]!thsiFinD("ths_adjustment_nvg_ratio_fund",H$1,$A$4,$A952,101)</f>
        <v>19.230769230768999</v>
      </c>
      <c r="I952" s="12">
        <f>[1]!thsiFinD("ths_adjustment_nvg_ratio_fund",I$1,$A$4,$A952,101)</f>
        <v>128.310546875</v>
      </c>
      <c r="J952" s="32">
        <f t="shared" si="234"/>
        <v>0.31198076192269503</v>
      </c>
      <c r="K952" s="45">
        <f t="shared" si="235"/>
        <v>7.8959014928407498E-2</v>
      </c>
      <c r="L952" s="45">
        <f t="shared" si="236"/>
        <v>0.54500250891698254</v>
      </c>
      <c r="M952" s="32">
        <f>[1]!thsiFinD("ths_int_chg_ratio_index",M$1,$A$4,$A952,101)/100</f>
        <v>-5.8597563538920004E-2</v>
      </c>
      <c r="N952" s="32">
        <f>[1]!thsiFinD("ths_int_chg_ratio_index",N$1,$A$4,$A952,101)/100</f>
        <v>-0.11695220587668001</v>
      </c>
      <c r="O952" s="33">
        <f t="shared" si="229"/>
        <v>1.3119807619226951</v>
      </c>
      <c r="P952" s="33">
        <f t="shared" si="230"/>
        <v>1.0789590149284074</v>
      </c>
      <c r="Q952" s="33">
        <f t="shared" si="231"/>
        <v>1.5450025089169825</v>
      </c>
      <c r="R952" s="33">
        <f t="shared" si="232"/>
        <v>0.94140243646108002</v>
      </c>
      <c r="S952" s="33">
        <f t="shared" si="233"/>
        <v>0.88304779412332002</v>
      </c>
      <c r="T952" s="32">
        <f t="shared" si="241"/>
        <v>1.28835345195637E-2</v>
      </c>
      <c r="U952" s="32">
        <f t="shared" si="242"/>
        <v>4.4715044666765458E-3</v>
      </c>
      <c r="V952" s="32">
        <f t="shared" si="243"/>
        <v>1.8842156855455983E-2</v>
      </c>
      <c r="W952" s="32">
        <f t="shared" si="244"/>
        <v>2.0733724510160201E-3</v>
      </c>
      <c r="X952" s="32">
        <f t="shared" si="244"/>
        <v>-1.7430685186833328E-3</v>
      </c>
      <c r="Y952" s="34">
        <f>MAX(O$4:O952)</f>
        <v>1.9141735637114377</v>
      </c>
      <c r="Z952" s="34">
        <f>MAX(P$4:P952)</f>
        <v>1.8284662292802096</v>
      </c>
      <c r="AA952" s="34">
        <f>MAX(Q$4:Q952)</f>
        <v>2.0782292813837224</v>
      </c>
      <c r="AB952" s="34">
        <f>MAX(R$4:R952)</f>
        <v>1.9075656212819299</v>
      </c>
      <c r="AC952" s="34">
        <f>MAX(S$4:S952)</f>
        <v>1.35899867745307</v>
      </c>
      <c r="AD952" s="35">
        <f t="shared" si="237"/>
        <v>-0.31459676029645733</v>
      </c>
      <c r="AE952" s="35">
        <f t="shared" si="238"/>
        <v>-0.40991034034402252</v>
      </c>
      <c r="AF952" s="35">
        <f t="shared" si="239"/>
        <v>-0.25657745141176524</v>
      </c>
      <c r="AG952" s="35">
        <f t="shared" si="240"/>
        <v>-0.50649014327043962</v>
      </c>
      <c r="AH952" s="35">
        <f t="shared" si="240"/>
        <v>-0.3502217413645613</v>
      </c>
    </row>
    <row r="953" spans="1:34">
      <c r="A953" s="28">
        <v>45264</v>
      </c>
      <c r="B953" s="12">
        <f>[1]!thsiFinD("ths_int_chg_ratio_index",B$1,$A$4,$A953,101)</f>
        <v>-12.555723725669999</v>
      </c>
      <c r="C953" s="12">
        <f>[1]!thsiFinD("ths_int_chg_ratio_index",C$1,$A$4,$A953,101)</f>
        <v>39.683903949432001</v>
      </c>
      <c r="D953" s="12">
        <f>[1]!thsiFinD("ths_int_chg_ratio_index",D$1,$A$4,$A953,101)</f>
        <v>-15.475137669685999</v>
      </c>
      <c r="E953" s="12">
        <f>[1]!thsiFinD("ths_int_chg_ratio_index",E$1,$A$4,$A953,101)</f>
        <v>16.230916565625002</v>
      </c>
      <c r="F953" s="12">
        <f>[1]!thsiFinD("ths_adjustment_nvg_ratio_fund",F$1,$A$4,$A953,101)</f>
        <v>47.636586863105997</v>
      </c>
      <c r="G953" s="12">
        <f>[1]!thsiFinD("ths_adjustment_nvg_ratio_fund",G$1,$A$4,$A953,101)</f>
        <v>21.623155505107999</v>
      </c>
      <c r="H953" s="12">
        <f>[1]!thsiFinD("ths_adjustment_nvg_ratio_fund",H$1,$A$4,$A953,101)</f>
        <v>19.538461538461998</v>
      </c>
      <c r="I953" s="12">
        <f>[1]!thsiFinD("ths_adjustment_nvg_ratio_fund",I$1,$A$4,$A953,101)</f>
        <v>128.056640625</v>
      </c>
      <c r="J953" s="32">
        <f t="shared" si="234"/>
        <v>0.30592350456422129</v>
      </c>
      <c r="K953" s="45">
        <f t="shared" si="235"/>
        <v>6.9709897799252504E-2</v>
      </c>
      <c r="L953" s="45">
        <f t="shared" si="236"/>
        <v>0.54213711132919007</v>
      </c>
      <c r="M953" s="32">
        <f>[1]!thsiFinD("ths_int_chg_ratio_index",M$1,$A$4,$A953,101)/100</f>
        <v>-6.7601187630575002E-2</v>
      </c>
      <c r="N953" s="32">
        <f>[1]!thsiFinD("ths_int_chg_ratio_index",N$1,$A$4,$A953,101)/100</f>
        <v>-0.12150270885700999</v>
      </c>
      <c r="O953" s="33">
        <f t="shared" si="229"/>
        <v>1.3059235045642212</v>
      </c>
      <c r="P953" s="33">
        <f t="shared" si="230"/>
        <v>1.0697098977992525</v>
      </c>
      <c r="Q953" s="33">
        <f t="shared" si="231"/>
        <v>1.5421371113291902</v>
      </c>
      <c r="R953" s="33">
        <f t="shared" si="232"/>
        <v>0.93239881236942501</v>
      </c>
      <c r="S953" s="33">
        <f t="shared" si="233"/>
        <v>0.87849729114299002</v>
      </c>
      <c r="T953" s="32">
        <f t="shared" si="241"/>
        <v>-4.6168797091178382E-3</v>
      </c>
      <c r="U953" s="32">
        <f t="shared" si="242"/>
        <v>-8.5722599294177915E-3</v>
      </c>
      <c r="V953" s="32">
        <f t="shared" si="243"/>
        <v>-1.8546232587033362E-3</v>
      </c>
      <c r="W953" s="32">
        <f t="shared" si="244"/>
        <v>-9.5640543756201346E-3</v>
      </c>
      <c r="X953" s="32">
        <f t="shared" si="244"/>
        <v>-5.1531785828735632E-3</v>
      </c>
      <c r="Y953" s="34">
        <f>MAX(O$4:O953)</f>
        <v>1.9141735637114377</v>
      </c>
      <c r="Z953" s="34">
        <f>MAX(P$4:P953)</f>
        <v>1.8284662292802096</v>
      </c>
      <c r="AA953" s="34">
        <f>MAX(Q$4:Q953)</f>
        <v>2.0782292813837224</v>
      </c>
      <c r="AB953" s="34">
        <f>MAX(R$4:R953)</f>
        <v>1.9075656212819299</v>
      </c>
      <c r="AC953" s="34">
        <f>MAX(S$4:S953)</f>
        <v>1.35899867745307</v>
      </c>
      <c r="AD953" s="35">
        <f t="shared" si="237"/>
        <v>-0.31776118460640823</v>
      </c>
      <c r="AE953" s="35">
        <f t="shared" si="238"/>
        <v>-0.4149687422882552</v>
      </c>
      <c r="AF953" s="35">
        <f t="shared" si="239"/>
        <v>-0.2579562201614215</v>
      </c>
      <c r="AG953" s="35">
        <f t="shared" si="240"/>
        <v>-0.51121009837510556</v>
      </c>
      <c r="AH953" s="35">
        <f t="shared" si="240"/>
        <v>-0.35357016477057834</v>
      </c>
    </row>
    <row r="954" spans="1:34">
      <c r="A954" s="28">
        <v>45265</v>
      </c>
      <c r="B954" s="12">
        <f>[1]!thsiFinD("ths_int_chg_ratio_index",B$1,$A$4,$A954,101)</f>
        <v>-14.993337784249</v>
      </c>
      <c r="C954" s="12">
        <f>[1]!thsiFinD("ths_int_chg_ratio_index",C$1,$A$4,$A954,101)</f>
        <v>36.82468686827</v>
      </c>
      <c r="D954" s="12">
        <f>[1]!thsiFinD("ths_int_chg_ratio_index",D$1,$A$4,$A954,101)</f>
        <v>-17.055997734287999</v>
      </c>
      <c r="E954" s="12">
        <f>[1]!thsiFinD("ths_int_chg_ratio_index",E$1,$A$4,$A954,101)</f>
        <v>13.892412346995</v>
      </c>
      <c r="F954" s="12">
        <f>[1]!thsiFinD("ths_adjustment_nvg_ratio_fund",F$1,$A$4,$A954,101)</f>
        <v>45.365254757519999</v>
      </c>
      <c r="G954" s="12">
        <f>[1]!thsiFinD("ths_adjustment_nvg_ratio_fund",G$1,$A$4,$A954,101)</f>
        <v>18.671963677638999</v>
      </c>
      <c r="H954" s="12">
        <f>[1]!thsiFinD("ths_adjustment_nvg_ratio_fund",H$1,$A$4,$A954,101)</f>
        <v>15.769230769230999</v>
      </c>
      <c r="I954" s="12">
        <f>[1]!thsiFinD("ths_adjustment_nvg_ratio_fund",I$1,$A$4,$A954,101)</f>
        <v>123.69140625</v>
      </c>
      <c r="J954" s="32">
        <f t="shared" si="234"/>
        <v>0.27770702393889746</v>
      </c>
      <c r="K954" s="45">
        <f t="shared" si="235"/>
        <v>4.6669409241820003E-2</v>
      </c>
      <c r="L954" s="45">
        <f t="shared" si="236"/>
        <v>0.50874463863597497</v>
      </c>
      <c r="M954" s="32">
        <f>[1]!thsiFinD("ths_int_chg_ratio_index",M$1,$A$4,$A954,101)/100</f>
        <v>-8.4645661208532008E-2</v>
      </c>
      <c r="N954" s="32">
        <f>[1]!thsiFinD("ths_int_chg_ratio_index",N$1,$A$4,$A954,101)/100</f>
        <v>-0.13792326804864</v>
      </c>
      <c r="O954" s="33">
        <f t="shared" si="229"/>
        <v>1.2777070239388975</v>
      </c>
      <c r="P954" s="33">
        <f t="shared" si="230"/>
        <v>1.0466694092418201</v>
      </c>
      <c r="Q954" s="33">
        <f t="shared" si="231"/>
        <v>1.5087446386359749</v>
      </c>
      <c r="R954" s="33">
        <f t="shared" si="232"/>
        <v>0.91535433879146799</v>
      </c>
      <c r="S954" s="33">
        <f t="shared" si="233"/>
        <v>0.86207673195136003</v>
      </c>
      <c r="T954" s="32">
        <f t="shared" si="241"/>
        <v>-2.1606534017273415E-2</v>
      </c>
      <c r="U954" s="32">
        <f t="shared" si="242"/>
        <v>-2.1539006608085387E-2</v>
      </c>
      <c r="V954" s="32">
        <f t="shared" si="243"/>
        <v>-2.1653374688865301E-2</v>
      </c>
      <c r="W954" s="32">
        <f t="shared" si="244"/>
        <v>-1.8280239476757165E-2</v>
      </c>
      <c r="X954" s="32">
        <f t="shared" si="244"/>
        <v>-1.8691644649541983E-2</v>
      </c>
      <c r="Y954" s="34">
        <f>MAX(O$4:O954)</f>
        <v>1.9141735637114377</v>
      </c>
      <c r="Z954" s="34">
        <f>MAX(P$4:P954)</f>
        <v>1.8284662292802096</v>
      </c>
      <c r="AA954" s="34">
        <f>MAX(Q$4:Q954)</f>
        <v>2.0782292813837224</v>
      </c>
      <c r="AB954" s="34">
        <f>MAX(R$4:R954)</f>
        <v>1.9075656212819299</v>
      </c>
      <c r="AC954" s="34">
        <f>MAX(S$4:S954)</f>
        <v>1.35899867745307</v>
      </c>
      <c r="AD954" s="35">
        <f t="shared" si="237"/>
        <v>-0.33250200077911418</v>
      </c>
      <c r="AE954" s="35">
        <f t="shared" si="238"/>
        <v>-0.427569734414045</v>
      </c>
      <c r="AF954" s="35">
        <f t="shared" si="239"/>
        <v>-0.27402397216180807</v>
      </c>
      <c r="AG954" s="35">
        <f t="shared" si="240"/>
        <v>-0.52014529483062932</v>
      </c>
      <c r="AH954" s="35">
        <f t="shared" si="240"/>
        <v>-0.36565300154154867</v>
      </c>
    </row>
    <row r="955" spans="1:34">
      <c r="A955" s="28">
        <v>45266</v>
      </c>
      <c r="B955" s="12">
        <f>[1]!thsiFinD("ths_int_chg_ratio_index",B$1,$A$4,$A955,101)</f>
        <v>-15.213728156792</v>
      </c>
      <c r="C955" s="12">
        <f>[1]!thsiFinD("ths_int_chg_ratio_index",C$1,$A$4,$A955,101)</f>
        <v>36.715106962649003</v>
      </c>
      <c r="D955" s="12">
        <f>[1]!thsiFinD("ths_int_chg_ratio_index",D$1,$A$4,$A955,101)</f>
        <v>-16.762673093507999</v>
      </c>
      <c r="E955" s="12">
        <f>[1]!thsiFinD("ths_int_chg_ratio_index",E$1,$A$4,$A955,101)</f>
        <v>14.508393347775</v>
      </c>
      <c r="F955" s="12">
        <f>[1]!thsiFinD("ths_adjustment_nvg_ratio_fund",F$1,$A$4,$A955,101)</f>
        <v>45.549416820135001</v>
      </c>
      <c r="G955" s="12">
        <f>[1]!thsiFinD("ths_adjustment_nvg_ratio_fund",G$1,$A$4,$A955,101)</f>
        <v>18.898978433598</v>
      </c>
      <c r="H955" s="12">
        <f>[1]!thsiFinD("ths_adjustment_nvg_ratio_fund",H$1,$A$4,$A955,101)</f>
        <v>18.076923076922998</v>
      </c>
      <c r="I955" s="12">
        <f>[1]!thsiFinD("ths_adjustment_nvg_ratio_fund",I$1,$A$4,$A955,101)</f>
        <v>124.326171875</v>
      </c>
      <c r="J955" s="32">
        <f t="shared" si="234"/>
        <v>0.28262323658222493</v>
      </c>
      <c r="K955" s="45">
        <f t="shared" si="235"/>
        <v>4.8117747650310003E-2</v>
      </c>
      <c r="L955" s="45">
        <f t="shared" si="236"/>
        <v>0.51712872551413991</v>
      </c>
      <c r="M955" s="32">
        <f>[1]!thsiFinD("ths_int_chg_ratio_index",M$1,$A$4,$A955,101)/100</f>
        <v>-7.8403757245495004E-2</v>
      </c>
      <c r="N955" s="32">
        <f>[1]!thsiFinD("ths_int_chg_ratio_index",N$1,$A$4,$A955,101)/100</f>
        <v>-0.13602071485799999</v>
      </c>
      <c r="O955" s="33">
        <f t="shared" si="229"/>
        <v>1.282623236582225</v>
      </c>
      <c r="P955" s="33">
        <f t="shared" si="230"/>
        <v>1.0481177476503101</v>
      </c>
      <c r="Q955" s="33">
        <f t="shared" si="231"/>
        <v>1.5171287255141399</v>
      </c>
      <c r="R955" s="33">
        <f t="shared" si="232"/>
        <v>0.92159624275450502</v>
      </c>
      <c r="S955" s="33">
        <f t="shared" si="233"/>
        <v>0.86397928514200006</v>
      </c>
      <c r="T955" s="32">
        <f t="shared" si="241"/>
        <v>3.8476838204832831E-3</v>
      </c>
      <c r="U955" s="32">
        <f t="shared" si="242"/>
        <v>1.383759184802269E-3</v>
      </c>
      <c r="V955" s="32">
        <f t="shared" si="243"/>
        <v>5.5569953081953116E-3</v>
      </c>
      <c r="W955" s="32">
        <f t="shared" si="244"/>
        <v>6.8191122262861725E-3</v>
      </c>
      <c r="X955" s="32">
        <f t="shared" si="244"/>
        <v>2.2069418186632106E-3</v>
      </c>
      <c r="Y955" s="34">
        <f>MAX(O$4:O955)</f>
        <v>1.9141735637114377</v>
      </c>
      <c r="Z955" s="34">
        <f>MAX(P$4:P955)</f>
        <v>1.8284662292802096</v>
      </c>
      <c r="AA955" s="34">
        <f>MAX(Q$4:Q955)</f>
        <v>2.0782292813837224</v>
      </c>
      <c r="AB955" s="34">
        <f>MAX(R$4:R955)</f>
        <v>1.9075656212819299</v>
      </c>
      <c r="AC955" s="34">
        <f>MAX(S$4:S955)</f>
        <v>1.35899867745307</v>
      </c>
      <c r="AD955" s="35">
        <f t="shared" si="237"/>
        <v>-0.32993367952730701</v>
      </c>
      <c r="AE955" s="35">
        <f t="shared" si="238"/>
        <v>-0.42677762877638159</v>
      </c>
      <c r="AF955" s="35">
        <f t="shared" si="239"/>
        <v>-0.26998972678124888</v>
      </c>
      <c r="AG955" s="35">
        <f t="shared" si="240"/>
        <v>-0.51687311174376782</v>
      </c>
      <c r="AH955" s="35">
        <f t="shared" si="240"/>
        <v>-0.36425303462310721</v>
      </c>
    </row>
    <row r="956" spans="1:34">
      <c r="A956" s="28">
        <v>45267</v>
      </c>
      <c r="B956" s="12">
        <f>[1]!thsiFinD("ths_int_chg_ratio_index",B$1,$A$4,$A956,101)</f>
        <v>-14.419680331212</v>
      </c>
      <c r="C956" s="12">
        <f>[1]!thsiFinD("ths_int_chg_ratio_index",C$1,$A$4,$A956,101)</f>
        <v>34.327307968827</v>
      </c>
      <c r="D956" s="12">
        <f>[1]!thsiFinD("ths_int_chg_ratio_index",D$1,$A$4,$A956,101)</f>
        <v>-16.891570792629</v>
      </c>
      <c r="E956" s="12">
        <f>[1]!thsiFinD("ths_int_chg_ratio_index",E$1,$A$4,$A956,101)</f>
        <v>14.249825229394</v>
      </c>
      <c r="F956" s="12">
        <f>[1]!thsiFinD("ths_adjustment_nvg_ratio_fund",F$1,$A$4,$A956,101)</f>
        <v>45.610804174339997</v>
      </c>
      <c r="G956" s="12">
        <f>[1]!thsiFinD("ths_adjustment_nvg_ratio_fund",G$1,$A$4,$A956,101)</f>
        <v>19.239500567537</v>
      </c>
      <c r="H956" s="12">
        <f>[1]!thsiFinD("ths_adjustment_nvg_ratio_fund",H$1,$A$4,$A956,101)</f>
        <v>21</v>
      </c>
      <c r="I956" s="12">
        <f>[1]!thsiFinD("ths_adjustment_nvg_ratio_fund",I$1,$A$4,$A956,101)</f>
        <v>126.298828125</v>
      </c>
      <c r="J956" s="32">
        <f t="shared" si="234"/>
        <v>0.2867687686765712</v>
      </c>
      <c r="K956" s="45">
        <f t="shared" si="235"/>
        <v>4.3164705185950003E-2</v>
      </c>
      <c r="L956" s="45">
        <f t="shared" si="236"/>
        <v>0.53037283216719244</v>
      </c>
      <c r="M956" s="32">
        <f>[1]!thsiFinD("ths_int_chg_ratio_index",M$1,$A$4,$A956,101)/100</f>
        <v>-8.5793893107382002E-2</v>
      </c>
      <c r="N956" s="32">
        <f>[1]!thsiFinD("ths_int_chg_ratio_index",N$1,$A$4,$A956,101)/100</f>
        <v>-0.13759230311449999</v>
      </c>
      <c r="O956" s="33">
        <f t="shared" si="229"/>
        <v>1.2867687686765712</v>
      </c>
      <c r="P956" s="33">
        <f t="shared" si="230"/>
        <v>1.0431647051859501</v>
      </c>
      <c r="Q956" s="33">
        <f t="shared" si="231"/>
        <v>1.5303728321671923</v>
      </c>
      <c r="R956" s="33">
        <f t="shared" si="232"/>
        <v>0.91420610689261794</v>
      </c>
      <c r="S956" s="33">
        <f t="shared" si="233"/>
        <v>0.86240769688550001</v>
      </c>
      <c r="T956" s="32">
        <f t="shared" si="241"/>
        <v>3.2320731264721125E-3</v>
      </c>
      <c r="U956" s="32">
        <f t="shared" si="242"/>
        <v>-4.7256546084291084E-3</v>
      </c>
      <c r="V956" s="32">
        <f t="shared" si="243"/>
        <v>8.7297184677352924E-3</v>
      </c>
      <c r="W956" s="32">
        <f t="shared" si="244"/>
        <v>-8.018843305826806E-3</v>
      </c>
      <c r="X956" s="32">
        <f t="shared" si="244"/>
        <v>-1.819011501232648E-3</v>
      </c>
      <c r="Y956" s="34">
        <f>MAX(O$4:O956)</f>
        <v>1.9141735637114377</v>
      </c>
      <c r="Z956" s="34">
        <f>MAX(P$4:P956)</f>
        <v>1.8284662292802096</v>
      </c>
      <c r="AA956" s="34">
        <f>MAX(Q$4:Q956)</f>
        <v>2.0782292813837224</v>
      </c>
      <c r="AB956" s="34">
        <f>MAX(R$4:R956)</f>
        <v>1.9075656212819299</v>
      </c>
      <c r="AC956" s="34">
        <f>MAX(S$4:S956)</f>
        <v>1.35899867745307</v>
      </c>
      <c r="AD956" s="35">
        <f t="shared" si="237"/>
        <v>-0.32776797617995312</v>
      </c>
      <c r="AE956" s="35">
        <f t="shared" si="238"/>
        <v>-0.42948647971660914</v>
      </c>
      <c r="AF956" s="35">
        <f t="shared" si="239"/>
        <v>-0.2636169426174948</v>
      </c>
      <c r="AG956" s="35">
        <f t="shared" si="240"/>
        <v>-0.52074723055752625</v>
      </c>
      <c r="AH956" s="35">
        <f t="shared" si="240"/>
        <v>-0.36540946566500143</v>
      </c>
    </row>
    <row r="957" spans="1:34">
      <c r="A957" s="28">
        <v>45268</v>
      </c>
      <c r="B957" s="12">
        <f>[1]!thsiFinD("ths_int_chg_ratio_index",B$1,$A$4,$A957,101)</f>
        <v>-10.68422786346</v>
      </c>
      <c r="C957" s="12">
        <f>[1]!thsiFinD("ths_int_chg_ratio_index",C$1,$A$4,$A957,101)</f>
        <v>35.352894698863999</v>
      </c>
      <c r="D957" s="12">
        <f>[1]!thsiFinD("ths_int_chg_ratio_index",D$1,$A$4,$A957,101)</f>
        <v>-14.855979572500001</v>
      </c>
      <c r="E957" s="12">
        <f>[1]!thsiFinD("ths_int_chg_ratio_index",E$1,$A$4,$A957,101)</f>
        <v>15.438512558697999</v>
      </c>
      <c r="F957" s="12">
        <f>[1]!thsiFinD("ths_adjustment_nvg_ratio_fund",F$1,$A$4,$A957,101)</f>
        <v>45.672191528545</v>
      </c>
      <c r="G957" s="12">
        <f>[1]!thsiFinD("ths_adjustment_nvg_ratio_fund",G$1,$A$4,$A957,101)</f>
        <v>21.963677639046999</v>
      </c>
      <c r="H957" s="12">
        <f>[1]!thsiFinD("ths_adjustment_nvg_ratio_fund",H$1,$A$4,$A957,101)</f>
        <v>22.538461538461998</v>
      </c>
      <c r="I957" s="12">
        <f>[1]!thsiFinD("ths_adjustment_nvg_ratio_fund",I$1,$A$4,$A957,101)</f>
        <v>138.603515625</v>
      </c>
      <c r="J957" s="32">
        <f t="shared" si="234"/>
        <v>0.31753630769081997</v>
      </c>
      <c r="K957" s="45">
        <f t="shared" si="235"/>
        <v>6.3127999554004985E-2</v>
      </c>
      <c r="L957" s="45">
        <f t="shared" si="236"/>
        <v>0.57194461582763501</v>
      </c>
      <c r="M957" s="32">
        <f>[1]!thsiFinD("ths_int_chg_ratio_index",M$1,$A$4,$A957,101)/100</f>
        <v>-6.8974862080191005E-2</v>
      </c>
      <c r="N957" s="32">
        <f>[1]!thsiFinD("ths_int_chg_ratio_index",N$1,$A$4,$A957,101)/100</f>
        <v>-0.13535744915352999</v>
      </c>
      <c r="O957" s="33">
        <f t="shared" si="229"/>
        <v>1.31753630769082</v>
      </c>
      <c r="P957" s="33">
        <f t="shared" si="230"/>
        <v>1.0631279995540051</v>
      </c>
      <c r="Q957" s="33">
        <f t="shared" si="231"/>
        <v>1.5719446158276349</v>
      </c>
      <c r="R957" s="33">
        <f t="shared" si="232"/>
        <v>0.93102513791980901</v>
      </c>
      <c r="S957" s="33">
        <f t="shared" si="233"/>
        <v>0.86464255084647001</v>
      </c>
      <c r="T957" s="32">
        <f t="shared" si="241"/>
        <v>2.3910697681831961E-2</v>
      </c>
      <c r="U957" s="32">
        <f t="shared" si="242"/>
        <v>1.9137241002125771E-2</v>
      </c>
      <c r="V957" s="32">
        <f t="shared" si="243"/>
        <v>2.7164480959565918E-2</v>
      </c>
      <c r="W957" s="32">
        <f t="shared" si="244"/>
        <v>1.8397417059878185E-2</v>
      </c>
      <c r="X957" s="32">
        <f t="shared" si="244"/>
        <v>2.5914123552479573E-3</v>
      </c>
      <c r="Y957" s="34">
        <f>MAX(O$4:O957)</f>
        <v>1.9141735637114377</v>
      </c>
      <c r="Z957" s="34">
        <f>MAX(P$4:P957)</f>
        <v>1.8284662292802096</v>
      </c>
      <c r="AA957" s="34">
        <f>MAX(Q$4:Q957)</f>
        <v>2.0782292813837224</v>
      </c>
      <c r="AB957" s="34">
        <f>MAX(R$4:R957)</f>
        <v>1.9075656212819299</v>
      </c>
      <c r="AC957" s="34">
        <f>MAX(S$4:S957)</f>
        <v>1.35899867745307</v>
      </c>
      <c r="AD957" s="35">
        <f t="shared" si="237"/>
        <v>-0.3116944394863459</v>
      </c>
      <c r="AE957" s="35">
        <f t="shared" si="238"/>
        <v>-0.41856842498397473</v>
      </c>
      <c r="AF957" s="35">
        <f t="shared" si="239"/>
        <v>-0.24361347907628084</v>
      </c>
      <c r="AG957" s="35">
        <f t="shared" si="240"/>
        <v>-0.51193021748099143</v>
      </c>
      <c r="AH957" s="35">
        <f t="shared" si="240"/>
        <v>-0.36376497991380241</v>
      </c>
    </row>
    <row r="958" spans="1:34">
      <c r="A958" s="28">
        <v>45271</v>
      </c>
      <c r="B958" s="12">
        <f>[1]!thsiFinD("ths_int_chg_ratio_index",B$1,$A$4,$A958,101)</f>
        <v>-9.7814478283852999</v>
      </c>
      <c r="C958" s="12">
        <f>[1]!thsiFinD("ths_int_chg_ratio_index",C$1,$A$4,$A958,101)</f>
        <v>37.301890816800999</v>
      </c>
      <c r="D958" s="12">
        <f>[1]!thsiFinD("ths_int_chg_ratio_index",D$1,$A$4,$A958,101)</f>
        <v>-13.847627699825001</v>
      </c>
      <c r="E958" s="12">
        <f>[1]!thsiFinD("ths_int_chg_ratio_index",E$1,$A$4,$A958,101)</f>
        <v>16.825065064888001</v>
      </c>
      <c r="F958" s="12">
        <f>[1]!thsiFinD("ths_adjustment_nvg_ratio_fund",F$1,$A$4,$A958,101)</f>
        <v>47.882136279926002</v>
      </c>
      <c r="G958" s="12">
        <f>[1]!thsiFinD("ths_adjustment_nvg_ratio_fund",G$1,$A$4,$A958,101)</f>
        <v>24.063564131669001</v>
      </c>
      <c r="H958" s="12">
        <f>[1]!thsiFinD("ths_adjustment_nvg_ratio_fund",H$1,$A$4,$A958,101)</f>
        <v>25.923076923077002</v>
      </c>
      <c r="I958" s="12">
        <f>[1]!thsiFinD("ths_adjustment_nvg_ratio_fund",I$1,$A$4,$A958,101)</f>
        <v>144.912109375</v>
      </c>
      <c r="J958" s="32">
        <f t="shared" si="234"/>
        <v>0.34159845882893841</v>
      </c>
      <c r="K958" s="45">
        <f t="shared" si="235"/>
        <v>7.6244700883696753E-2</v>
      </c>
      <c r="L958" s="45">
        <f t="shared" si="236"/>
        <v>0.6069522167741801</v>
      </c>
      <c r="M958" s="32">
        <f>[1]!thsiFinD("ths_int_chg_ratio_index",M$1,$A$4,$A958,101)/100</f>
        <v>-6.1735281954722006E-2</v>
      </c>
      <c r="N958" s="32">
        <f>[1]!thsiFinD("ths_int_chg_ratio_index",N$1,$A$4,$A958,101)/100</f>
        <v>-0.12878911953124</v>
      </c>
      <c r="O958" s="33">
        <f t="shared" si="229"/>
        <v>1.3415984588289385</v>
      </c>
      <c r="P958" s="33">
        <f t="shared" si="230"/>
        <v>1.0762447008836968</v>
      </c>
      <c r="Q958" s="33">
        <f t="shared" si="231"/>
        <v>1.6069522167741801</v>
      </c>
      <c r="R958" s="33">
        <f t="shared" si="232"/>
        <v>0.938264718045278</v>
      </c>
      <c r="S958" s="33">
        <f t="shared" si="233"/>
        <v>0.87121088046875994</v>
      </c>
      <c r="T958" s="32">
        <f t="shared" si="241"/>
        <v>1.8262989033137833E-2</v>
      </c>
      <c r="U958" s="32">
        <f t="shared" si="242"/>
        <v>1.2337838280239488E-2</v>
      </c>
      <c r="V958" s="32">
        <f t="shared" si="243"/>
        <v>2.2270250868930086E-2</v>
      </c>
      <c r="W958" s="32">
        <f t="shared" si="244"/>
        <v>7.7759233672727301E-3</v>
      </c>
      <c r="X958" s="32">
        <f t="shared" si="244"/>
        <v>7.5965838320815049E-3</v>
      </c>
      <c r="Y958" s="34">
        <f>MAX(O$4:O958)</f>
        <v>1.9141735637114377</v>
      </c>
      <c r="Z958" s="34">
        <f>MAX(P$4:P958)</f>
        <v>1.8284662292802096</v>
      </c>
      <c r="AA958" s="34">
        <f>MAX(Q$4:Q958)</f>
        <v>2.0782292813837224</v>
      </c>
      <c r="AB958" s="34">
        <f>MAX(R$4:R958)</f>
        <v>1.9075656212819299</v>
      </c>
      <c r="AC958" s="34">
        <f>MAX(S$4:S958)</f>
        <v>1.35899867745307</v>
      </c>
      <c r="AD958" s="35">
        <f t="shared" si="237"/>
        <v>-0.29912392258323717</v>
      </c>
      <c r="AE958" s="35">
        <f t="shared" si="238"/>
        <v>-0.41139481624040208</v>
      </c>
      <c r="AF958" s="35">
        <f t="shared" si="239"/>
        <v>-0.22676856150143243</v>
      </c>
      <c r="AG958" s="35">
        <f t="shared" si="240"/>
        <v>-0.50813502425424217</v>
      </c>
      <c r="AH958" s="35">
        <f t="shared" si="240"/>
        <v>-0.35893176724681153</v>
      </c>
    </row>
    <row r="959" spans="1:34">
      <c r="A959" s="28">
        <v>45272</v>
      </c>
      <c r="B959" s="12">
        <f>[1]!thsiFinD("ths_int_chg_ratio_index",B$1,$A$4,$A959,101)</f>
        <v>-10.845635516367</v>
      </c>
      <c r="C959" s="12">
        <f>[1]!thsiFinD("ths_int_chg_ratio_index",C$1,$A$4,$A959,101)</f>
        <v>36.637478893358001</v>
      </c>
      <c r="D959" s="12">
        <f>[1]!thsiFinD("ths_int_chg_ratio_index",D$1,$A$4,$A959,101)</f>
        <v>-14.686011912642</v>
      </c>
      <c r="E959" s="12">
        <f>[1]!thsiFinD("ths_int_chg_ratio_index",E$1,$A$4,$A959,101)</f>
        <v>16.087131718032001</v>
      </c>
      <c r="F959" s="12">
        <f>[1]!thsiFinD("ths_adjustment_nvg_ratio_fund",F$1,$A$4,$A959,101)</f>
        <v>47.759361571516003</v>
      </c>
      <c r="G959" s="12">
        <f>[1]!thsiFinD("ths_adjustment_nvg_ratio_fund",G$1,$A$4,$A959,101)</f>
        <v>23.609534619750001</v>
      </c>
      <c r="H959" s="12">
        <f>[1]!thsiFinD("ths_adjustment_nvg_ratio_fund",H$1,$A$4,$A959,101)</f>
        <v>25.846153846153999</v>
      </c>
      <c r="I959" s="12">
        <f>[1]!thsiFinD("ths_adjustment_nvg_ratio_fund",I$1,$A$4,$A959,101)</f>
        <v>143.02734375</v>
      </c>
      <c r="J959" s="32">
        <f t="shared" si="234"/>
        <v>0.3342941962122512</v>
      </c>
      <c r="K959" s="45">
        <f t="shared" si="235"/>
        <v>6.7982407955952506E-2</v>
      </c>
      <c r="L959" s="45">
        <f t="shared" si="236"/>
        <v>0.60060598446854996</v>
      </c>
      <c r="M959" s="32">
        <f>[1]!thsiFinD("ths_int_chg_ratio_index",M$1,$A$4,$A959,101)/100</f>
        <v>-7.1089290305676997E-2</v>
      </c>
      <c r="N959" s="32">
        <f>[1]!thsiFinD("ths_int_chg_ratio_index",N$1,$A$4,$A959,101)/100</f>
        <v>-0.12737373198339999</v>
      </c>
      <c r="O959" s="33">
        <f t="shared" si="229"/>
        <v>1.3342941962122512</v>
      </c>
      <c r="P959" s="33">
        <f t="shared" si="230"/>
        <v>1.0679824079559526</v>
      </c>
      <c r="Q959" s="33">
        <f t="shared" si="231"/>
        <v>1.6006059844685501</v>
      </c>
      <c r="R959" s="33">
        <f t="shared" si="232"/>
        <v>0.92891070969432299</v>
      </c>
      <c r="S959" s="33">
        <f t="shared" si="233"/>
        <v>0.87262626801660004</v>
      </c>
      <c r="T959" s="32">
        <f t="shared" si="241"/>
        <v>-5.4444476800182828E-3</v>
      </c>
      <c r="U959" s="32">
        <f t="shared" si="242"/>
        <v>-7.6769650256676147E-3</v>
      </c>
      <c r="V959" s="32">
        <f t="shared" si="243"/>
        <v>-3.9492352288915678E-3</v>
      </c>
      <c r="W959" s="32">
        <f t="shared" si="244"/>
        <v>-9.9694768129431344E-3</v>
      </c>
      <c r="X959" s="32">
        <f t="shared" si="244"/>
        <v>1.6246210642807402E-3</v>
      </c>
      <c r="Y959" s="34">
        <f>MAX(O$4:O959)</f>
        <v>1.9141735637114377</v>
      </c>
      <c r="Z959" s="34">
        <f>MAX(P$4:P959)</f>
        <v>1.8284662292802096</v>
      </c>
      <c r="AA959" s="34">
        <f>MAX(Q$4:Q959)</f>
        <v>2.0782292813837224</v>
      </c>
      <c r="AB959" s="34">
        <f>MAX(R$4:R959)</f>
        <v>1.9075656212819299</v>
      </c>
      <c r="AC959" s="34">
        <f>MAX(S$4:S959)</f>
        <v>1.35899867745307</v>
      </c>
      <c r="AD959" s="35">
        <f t="shared" si="237"/>
        <v>-0.30293980571690915</v>
      </c>
      <c r="AE959" s="35">
        <f t="shared" si="238"/>
        <v>-0.41591351765005125</v>
      </c>
      <c r="AF959" s="35">
        <f t="shared" si="239"/>
        <v>-0.22982223433843751</v>
      </c>
      <c r="AG959" s="35">
        <f t="shared" si="240"/>
        <v>-0.51303866072503834</v>
      </c>
      <c r="AH959" s="35">
        <f t="shared" si="240"/>
        <v>-0.35789027429223952</v>
      </c>
    </row>
    <row r="960" spans="1:34">
      <c r="A960" s="28">
        <v>45273</v>
      </c>
      <c r="B960" s="12">
        <f>[1]!thsiFinD("ths_int_chg_ratio_index",B$1,$A$4,$A960,101)</f>
        <v>-12.201385285838001</v>
      </c>
      <c r="C960" s="12">
        <f>[1]!thsiFinD("ths_int_chg_ratio_index",C$1,$A$4,$A960,101)</f>
        <v>34.860859264089001</v>
      </c>
      <c r="D960" s="12">
        <f>[1]!thsiFinD("ths_int_chg_ratio_index",D$1,$A$4,$A960,101)</f>
        <v>-15.540733889209999</v>
      </c>
      <c r="E960" s="12">
        <f>[1]!thsiFinD("ths_int_chg_ratio_index",E$1,$A$4,$A960,101)</f>
        <v>14.060352164235001</v>
      </c>
      <c r="F960" s="12">
        <f>[1]!thsiFinD("ths_adjustment_nvg_ratio_fund",F$1,$A$4,$A960,101)</f>
        <v>46.347452424799997</v>
      </c>
      <c r="G960" s="12">
        <f>[1]!thsiFinD("ths_adjustment_nvg_ratio_fund",G$1,$A$4,$A960,101)</f>
        <v>22.758229284904001</v>
      </c>
      <c r="H960" s="12">
        <f>[1]!thsiFinD("ths_adjustment_nvg_ratio_fund",H$1,$A$4,$A960,101)</f>
        <v>23.692307692307999</v>
      </c>
      <c r="I960" s="12">
        <f>[1]!thsiFinD("ths_adjustment_nvg_ratio_fund",I$1,$A$4,$A960,101)</f>
        <v>141.435546875</v>
      </c>
      <c r="J960" s="32">
        <f t="shared" si="234"/>
        <v>0.31926578566286001</v>
      </c>
      <c r="K960" s="45">
        <f t="shared" si="235"/>
        <v>5.2947730633190006E-2</v>
      </c>
      <c r="L960" s="45">
        <f t="shared" si="236"/>
        <v>0.58558384069253</v>
      </c>
      <c r="M960" s="32">
        <f>[1]!thsiFinD("ths_int_chg_ratio_index",M$1,$A$4,$A960,101)/100</f>
        <v>-8.6313017107628995E-2</v>
      </c>
      <c r="N960" s="32">
        <f>[1]!thsiFinD("ths_int_chg_ratio_index",N$1,$A$4,$A960,101)/100</f>
        <v>-0.14046819722940002</v>
      </c>
      <c r="O960" s="33">
        <f t="shared" si="229"/>
        <v>1.31926578566286</v>
      </c>
      <c r="P960" s="33">
        <f t="shared" si="230"/>
        <v>1.05294773063319</v>
      </c>
      <c r="Q960" s="33">
        <f t="shared" si="231"/>
        <v>1.58558384069253</v>
      </c>
      <c r="R960" s="33">
        <f t="shared" si="232"/>
        <v>0.91368698289237105</v>
      </c>
      <c r="S960" s="33">
        <f t="shared" si="233"/>
        <v>0.85953180277060004</v>
      </c>
      <c r="T960" s="32">
        <f t="shared" si="241"/>
        <v>-1.1263191125355565E-2</v>
      </c>
      <c r="U960" s="32">
        <f t="shared" si="242"/>
        <v>-1.4077645109845882E-2</v>
      </c>
      <c r="V960" s="32">
        <f t="shared" si="243"/>
        <v>-9.385285274319366E-3</v>
      </c>
      <c r="W960" s="32">
        <f t="shared" si="244"/>
        <v>-1.6388794577426702E-2</v>
      </c>
      <c r="X960" s="32">
        <f t="shared" si="244"/>
        <v>-1.5005811452092233E-2</v>
      </c>
      <c r="Y960" s="34">
        <f>MAX(O$4:O960)</f>
        <v>1.9141735637114377</v>
      </c>
      <c r="Z960" s="34">
        <f>MAX(P$4:P960)</f>
        <v>1.8284662292802096</v>
      </c>
      <c r="AA960" s="34">
        <f>MAX(Q$4:Q960)</f>
        <v>2.0782292813837224</v>
      </c>
      <c r="AB960" s="34">
        <f>MAX(R$4:R960)</f>
        <v>1.9075656212819299</v>
      </c>
      <c r="AC960" s="34">
        <f>MAX(S$4:S960)</f>
        <v>1.35899867745307</v>
      </c>
      <c r="AD960" s="35">
        <f t="shared" si="237"/>
        <v>-0.31079092791099705</v>
      </c>
      <c r="AE960" s="35">
        <f t="shared" si="238"/>
        <v>-0.42413607986203206</v>
      </c>
      <c r="AF960" s="35">
        <f t="shared" si="239"/>
        <v>-0.23705057238110905</v>
      </c>
      <c r="AG960" s="35">
        <f t="shared" si="240"/>
        <v>-0.52101937008156418</v>
      </c>
      <c r="AH960" s="35">
        <f t="shared" si="240"/>
        <v>-0.36752565176776486</v>
      </c>
    </row>
    <row r="961" spans="1:34">
      <c r="A961" s="28">
        <v>45274</v>
      </c>
      <c r="B961" s="12">
        <f>[1]!thsiFinD("ths_int_chg_ratio_index",B$1,$A$4,$A961,101)</f>
        <v>-12.454404925378</v>
      </c>
      <c r="C961" s="12">
        <f>[1]!thsiFinD("ths_int_chg_ratio_index",C$1,$A$4,$A961,101)</f>
        <v>33.999776385471002</v>
      </c>
      <c r="D961" s="12">
        <f>[1]!thsiFinD("ths_int_chg_ratio_index",D$1,$A$4,$A961,101)</f>
        <v>-16.065660550693998</v>
      </c>
      <c r="E961" s="12">
        <f>[1]!thsiFinD("ths_int_chg_ratio_index",E$1,$A$4,$A961,101)</f>
        <v>13.276392313138</v>
      </c>
      <c r="F961" s="12">
        <f>[1]!thsiFinD("ths_adjustment_nvg_ratio_fund",F$1,$A$4,$A961,101)</f>
        <v>46.347452424799997</v>
      </c>
      <c r="G961" s="12">
        <f>[1]!thsiFinD("ths_adjustment_nvg_ratio_fund",G$1,$A$4,$A961,101)</f>
        <v>21.906923950056999</v>
      </c>
      <c r="H961" s="12">
        <f>[1]!thsiFinD("ths_adjustment_nvg_ratio_fund",H$1,$A$4,$A961,101)</f>
        <v>23.692307692307999</v>
      </c>
      <c r="I961" s="12">
        <f>[1]!thsiFinD("ths_adjustment_nvg_ratio_fund",I$1,$A$4,$A961,101)</f>
        <v>139.853515625</v>
      </c>
      <c r="J961" s="32">
        <f t="shared" si="234"/>
        <v>0.31319537864337749</v>
      </c>
      <c r="K961" s="45">
        <f t="shared" si="235"/>
        <v>4.6890258056342511E-2</v>
      </c>
      <c r="L961" s="45">
        <f t="shared" si="236"/>
        <v>0.57950049923041247</v>
      </c>
      <c r="M961" s="32">
        <f>[1]!thsiFinD("ths_int_chg_ratio_index",M$1,$A$4,$A961,101)/100</f>
        <v>-8.8836096617676996E-2</v>
      </c>
      <c r="N961" s="32">
        <f>[1]!thsiFinD("ths_int_chg_ratio_index",N$1,$A$4,$A961,101)/100</f>
        <v>-0.14451080607419001</v>
      </c>
      <c r="O961" s="33">
        <f t="shared" si="229"/>
        <v>1.3131953786433774</v>
      </c>
      <c r="P961" s="33">
        <f t="shared" si="230"/>
        <v>1.0468902580563426</v>
      </c>
      <c r="Q961" s="33">
        <f t="shared" si="231"/>
        <v>1.5795004992304125</v>
      </c>
      <c r="R961" s="33">
        <f t="shared" si="232"/>
        <v>0.911163903382323</v>
      </c>
      <c r="S961" s="33">
        <f t="shared" si="233"/>
        <v>0.85548919392581002</v>
      </c>
      <c r="T961" s="32">
        <f t="shared" si="241"/>
        <v>-4.6013525746311235E-3</v>
      </c>
      <c r="U961" s="32">
        <f t="shared" si="242"/>
        <v>-5.7528711071012095E-3</v>
      </c>
      <c r="V961" s="32">
        <f t="shared" si="243"/>
        <v>-3.836657076084049E-3</v>
      </c>
      <c r="W961" s="32">
        <f t="shared" si="244"/>
        <v>-2.7614265687150308E-3</v>
      </c>
      <c r="X961" s="32">
        <f t="shared" si="244"/>
        <v>-4.7032684907750699E-3</v>
      </c>
      <c r="Y961" s="34">
        <f>MAX(O$4:O961)</f>
        <v>1.9141735637114377</v>
      </c>
      <c r="Z961" s="34">
        <f>MAX(P$4:P961)</f>
        <v>1.8284662292802096</v>
      </c>
      <c r="AA961" s="34">
        <f>MAX(Q$4:Q961)</f>
        <v>2.0782292813837224</v>
      </c>
      <c r="AB961" s="34">
        <f>MAX(R$4:R961)</f>
        <v>1.9075656212819299</v>
      </c>
      <c r="AC961" s="34">
        <f>MAX(S$4:S961)</f>
        <v>1.35899867745307</v>
      </c>
      <c r="AD961" s="35">
        <f t="shared" si="237"/>
        <v>-0.31396222184931288</v>
      </c>
      <c r="AE961" s="35">
        <f t="shared" si="238"/>
        <v>-0.42744895076981582</v>
      </c>
      <c r="AF961" s="35">
        <f t="shared" si="239"/>
        <v>-0.23997774770127744</v>
      </c>
      <c r="AG961" s="35">
        <f t="shared" si="240"/>
        <v>-0.52234203991892092</v>
      </c>
      <c r="AH961" s="35">
        <f t="shared" si="240"/>
        <v>-0.37050034844102897</v>
      </c>
    </row>
    <row r="962" spans="1:34">
      <c r="A962" s="28">
        <v>45275</v>
      </c>
      <c r="B962" s="12">
        <f>[1]!thsiFinD("ths_int_chg_ratio_index",B$1,$A$4,$A962,101)</f>
        <v>-13.503591926745999</v>
      </c>
      <c r="C962" s="12">
        <f>[1]!thsiFinD("ths_int_chg_ratio_index",C$1,$A$4,$A962,101)</f>
        <v>32.831203760062998</v>
      </c>
      <c r="D962" s="12">
        <f>[1]!thsiFinD("ths_int_chg_ratio_index",D$1,$A$4,$A962,101)</f>
        <v>-16.888540559136</v>
      </c>
      <c r="E962" s="12">
        <f>[1]!thsiFinD("ths_int_chg_ratio_index",E$1,$A$4,$A962,101)</f>
        <v>12.606877446154</v>
      </c>
      <c r="F962" s="12">
        <f>[1]!thsiFinD("ths_adjustment_nvg_ratio_fund",F$1,$A$4,$A962,101)</f>
        <v>45.549416820135001</v>
      </c>
      <c r="G962" s="12">
        <f>[1]!thsiFinD("ths_adjustment_nvg_ratio_fund",G$1,$A$4,$A962,101)</f>
        <v>20.601589103292</v>
      </c>
      <c r="H962" s="12">
        <f>[1]!thsiFinD("ths_adjustment_nvg_ratio_fund",H$1,$A$4,$A962,101)</f>
        <v>22.692307692307999</v>
      </c>
      <c r="I962" s="12">
        <f>[1]!thsiFinD("ths_adjustment_nvg_ratio_fund",I$1,$A$4,$A962,101)</f>
        <v>136.865234375</v>
      </c>
      <c r="J962" s="32">
        <f t="shared" si="234"/>
        <v>0.30094312088883746</v>
      </c>
      <c r="K962" s="45">
        <f t="shared" si="235"/>
        <v>3.7614871800837502E-2</v>
      </c>
      <c r="L962" s="45">
        <f t="shared" si="236"/>
        <v>0.56427136997683747</v>
      </c>
      <c r="M962" s="32">
        <f>[1]!thsiFinD("ths_int_chg_ratio_index",M$1,$A$4,$A962,101)/100</f>
        <v>-9.4459939953679989E-2</v>
      </c>
      <c r="N962" s="32">
        <f>[1]!thsiFinD("ths_int_chg_ratio_index",N$1,$A$4,$A962,101)/100</f>
        <v>-0.14813419266907998</v>
      </c>
      <c r="O962" s="33">
        <f t="shared" si="229"/>
        <v>1.3009431208888373</v>
      </c>
      <c r="P962" s="33">
        <f t="shared" si="230"/>
        <v>1.0376148718008376</v>
      </c>
      <c r="Q962" s="33">
        <f t="shared" si="231"/>
        <v>1.5642713699768374</v>
      </c>
      <c r="R962" s="33">
        <f t="shared" si="232"/>
        <v>0.90554006004632004</v>
      </c>
      <c r="S962" s="33">
        <f t="shared" si="233"/>
        <v>0.85186580733091999</v>
      </c>
      <c r="T962" s="32">
        <f t="shared" si="241"/>
        <v>-9.3301103200633673E-3</v>
      </c>
      <c r="U962" s="32">
        <f t="shared" si="242"/>
        <v>-8.8599413206172928E-3</v>
      </c>
      <c r="V962" s="32">
        <f t="shared" si="243"/>
        <v>-9.6417375372753744E-3</v>
      </c>
      <c r="W962" s="32">
        <f t="shared" si="244"/>
        <v>-6.1721533470836532E-3</v>
      </c>
      <c r="X962" s="32">
        <f t="shared" si="244"/>
        <v>-4.2354557142474381E-3</v>
      </c>
      <c r="Y962" s="34">
        <f>MAX(O$4:O962)</f>
        <v>1.9141735637114377</v>
      </c>
      <c r="Z962" s="34">
        <f>MAX(P$4:P962)</f>
        <v>1.8284662292802096</v>
      </c>
      <c r="AA962" s="34">
        <f>MAX(Q$4:Q962)</f>
        <v>2.0782292813837224</v>
      </c>
      <c r="AB962" s="34">
        <f>MAX(R$4:R962)</f>
        <v>1.9075656212819299</v>
      </c>
      <c r="AC962" s="34">
        <f>MAX(S$4:S962)</f>
        <v>1.35899867745307</v>
      </c>
      <c r="AD962" s="35">
        <f t="shared" si="237"/>
        <v>-0.32036303000318989</v>
      </c>
      <c r="AE962" s="35">
        <f t="shared" si="238"/>
        <v>-0.43252171946905305</v>
      </c>
      <c r="AF962" s="35">
        <f t="shared" si="239"/>
        <v>-0.24730568278043064</v>
      </c>
      <c r="AG962" s="35">
        <f t="shared" si="240"/>
        <v>-0.52529021809599641</v>
      </c>
      <c r="AH962" s="35">
        <f t="shared" si="240"/>
        <v>-0.37316656633734124</v>
      </c>
    </row>
    <row r="963" spans="1:34">
      <c r="A963" s="28">
        <v>45278</v>
      </c>
      <c r="B963" s="12">
        <f>[1]!thsiFinD("ths_int_chg_ratio_index",B$1,$A$4,$A963,101)</f>
        <v>-14.237807562303001</v>
      </c>
      <c r="C963" s="12">
        <f>[1]!thsiFinD("ths_int_chg_ratio_index",C$1,$A$4,$A963,101)</f>
        <v>30.358813454741</v>
      </c>
      <c r="D963" s="12">
        <f>[1]!thsiFinD("ths_int_chg_ratio_index",D$1,$A$4,$A963,101)</f>
        <v>-17.557967189926</v>
      </c>
      <c r="E963" s="12">
        <f>[1]!thsiFinD("ths_int_chg_ratio_index",E$1,$A$4,$A963,101)</f>
        <v>10.694640459164001</v>
      </c>
      <c r="F963" s="12">
        <f>[1]!thsiFinD("ths_adjustment_nvg_ratio_fund",F$1,$A$4,$A963,101)</f>
        <v>44.505831798648998</v>
      </c>
      <c r="G963" s="12">
        <f>[1]!thsiFinD("ths_adjustment_nvg_ratio_fund",G$1,$A$4,$A963,101)</f>
        <v>19.466515323496001</v>
      </c>
      <c r="H963" s="12">
        <f>[1]!thsiFinD("ths_adjustment_nvg_ratio_fund",H$1,$A$4,$A963,101)</f>
        <v>20.384615384615</v>
      </c>
      <c r="I963" s="12">
        <f>[1]!thsiFinD("ths_adjustment_nvg_ratio_fund",I$1,$A$4,$A963,101)</f>
        <v>135.87890625</v>
      </c>
      <c r="J963" s="32">
        <f t="shared" si="234"/>
        <v>0.28686693489804499</v>
      </c>
      <c r="K963" s="45">
        <f t="shared" si="235"/>
        <v>2.3144197904189999E-2</v>
      </c>
      <c r="L963" s="45">
        <f t="shared" si="236"/>
        <v>0.5505896718919</v>
      </c>
      <c r="M963" s="32">
        <f>[1]!thsiFinD("ths_int_chg_ratio_index",M$1,$A$4,$A963,101)/100</f>
        <v>-0.10512114359790999</v>
      </c>
      <c r="N963" s="32">
        <f>[1]!thsiFinD("ths_int_chg_ratio_index",N$1,$A$4,$A963,101)/100</f>
        <v>-0.15315836474026001</v>
      </c>
      <c r="O963" s="33">
        <f t="shared" si="229"/>
        <v>1.286866934898045</v>
      </c>
      <c r="P963" s="33">
        <f t="shared" si="230"/>
        <v>1.02314419790419</v>
      </c>
      <c r="Q963" s="33">
        <f t="shared" si="231"/>
        <v>1.5505896718918999</v>
      </c>
      <c r="R963" s="33">
        <f t="shared" si="232"/>
        <v>0.89487885640208997</v>
      </c>
      <c r="S963" s="33">
        <f t="shared" si="233"/>
        <v>0.84684163525973999</v>
      </c>
      <c r="T963" s="32">
        <f t="shared" si="241"/>
        <v>-1.081998572018672E-2</v>
      </c>
      <c r="U963" s="32">
        <f t="shared" si="242"/>
        <v>-1.394609338196251E-2</v>
      </c>
      <c r="V963" s="32">
        <f t="shared" si="243"/>
        <v>-8.7463712163574625E-3</v>
      </c>
      <c r="W963" s="32">
        <f t="shared" si="244"/>
        <v>-1.1773309779011587E-2</v>
      </c>
      <c r="X963" s="32">
        <f t="shared" si="244"/>
        <v>-5.8978445054882478E-3</v>
      </c>
      <c r="Y963" s="34">
        <f>MAX(O$4:O963)</f>
        <v>1.9141735637114377</v>
      </c>
      <c r="Z963" s="34">
        <f>MAX(P$4:P963)</f>
        <v>1.8284662292802096</v>
      </c>
      <c r="AA963" s="34">
        <f>MAX(Q$4:Q963)</f>
        <v>2.0782292813837224</v>
      </c>
      <c r="AB963" s="34">
        <f>MAX(R$4:R963)</f>
        <v>1.9075656212819299</v>
      </c>
      <c r="AC963" s="34">
        <f>MAX(S$4:S963)</f>
        <v>1.35899867745307</v>
      </c>
      <c r="AD963" s="35">
        <f t="shared" si="237"/>
        <v>-0.32771669231346634</v>
      </c>
      <c r="AE963" s="35">
        <f t="shared" si="238"/>
        <v>-0.44043582456157315</v>
      </c>
      <c r="AF963" s="35">
        <f t="shared" si="239"/>
        <v>-0.25388902669127567</v>
      </c>
      <c r="AG963" s="35">
        <f t="shared" si="240"/>
        <v>-0.53087912341347931</v>
      </c>
      <c r="AH963" s="35">
        <f t="shared" si="240"/>
        <v>-0.37686353245992488</v>
      </c>
    </row>
    <row r="964" spans="1:34">
      <c r="A964" s="28">
        <v>45279</v>
      </c>
      <c r="B964" s="12">
        <f>[1]!thsiFinD("ths_int_chg_ratio_index",B$1,$A$4,$A964,101)</f>
        <v>-14.127677783596001</v>
      </c>
      <c r="C964" s="12">
        <f>[1]!thsiFinD("ths_int_chg_ratio_index",C$1,$A$4,$A964,101)</f>
        <v>32.398450338135</v>
      </c>
      <c r="D964" s="12">
        <f>[1]!thsiFinD("ths_int_chg_ratio_index",D$1,$A$4,$A964,101)</f>
        <v>-17.050202044986001</v>
      </c>
      <c r="E964" s="12">
        <f>[1]!thsiFinD("ths_int_chg_ratio_index",E$1,$A$4,$A964,101)</f>
        <v>11.3704526627</v>
      </c>
      <c r="F964" s="12">
        <f>[1]!thsiFinD("ths_adjustment_nvg_ratio_fund",F$1,$A$4,$A964,101)</f>
        <v>44.689993861265002</v>
      </c>
      <c r="G964" s="12">
        <f>[1]!thsiFinD("ths_adjustment_nvg_ratio_fund",G$1,$A$4,$A964,101)</f>
        <v>20.715096481271001</v>
      </c>
      <c r="H964" s="12">
        <f>[1]!thsiFinD("ths_adjustment_nvg_ratio_fund",H$1,$A$4,$A964,101)</f>
        <v>21.615384615385</v>
      </c>
      <c r="I964" s="12">
        <f>[1]!thsiFinD("ths_adjustment_nvg_ratio_fund",I$1,$A$4,$A964,101)</f>
        <v>137.28515625</v>
      </c>
      <c r="J964" s="32">
        <f t="shared" si="234"/>
        <v>0.2961208179752175</v>
      </c>
      <c r="K964" s="45">
        <f t="shared" si="235"/>
        <v>3.1477557930632498E-2</v>
      </c>
      <c r="L964" s="45">
        <f t="shared" si="236"/>
        <v>0.56076407801980255</v>
      </c>
      <c r="M964" s="32">
        <f>[1]!thsiFinD("ths_int_chg_ratio_index",M$1,$A$4,$A964,101)/100</f>
        <v>-0.10001681531602</v>
      </c>
      <c r="N964" s="32">
        <f>[1]!thsiFinD("ths_int_chg_ratio_index",N$1,$A$4,$A964,101)/100</f>
        <v>-0.15252577720505001</v>
      </c>
      <c r="O964" s="33">
        <f t="shared" ref="O964:O1027" si="245">J964+1</f>
        <v>1.2961208179752175</v>
      </c>
      <c r="P964" s="33">
        <f t="shared" ref="P964:P1027" si="246">K964+1</f>
        <v>1.0314775579306326</v>
      </c>
      <c r="Q964" s="33">
        <f t="shared" ref="Q964:Q1027" si="247">L964+1</f>
        <v>1.5607640780198024</v>
      </c>
      <c r="R964" s="33">
        <f t="shared" ref="R964:R1027" si="248">M964+1</f>
        <v>0.89998318468397998</v>
      </c>
      <c r="S964" s="33">
        <f t="shared" ref="S964:S1027" si="249">N964+1</f>
        <v>0.84747422279494999</v>
      </c>
      <c r="T964" s="32">
        <f t="shared" si="241"/>
        <v>7.1910178327065921E-3</v>
      </c>
      <c r="U964" s="32">
        <f t="shared" si="242"/>
        <v>8.1448539155211108E-3</v>
      </c>
      <c r="V964" s="32">
        <f t="shared" si="243"/>
        <v>6.5616367194607506E-3</v>
      </c>
      <c r="W964" s="32">
        <f t="shared" si="244"/>
        <v>5.7039321527969644E-3</v>
      </c>
      <c r="X964" s="32">
        <f t="shared" si="244"/>
        <v>7.4699626101404348E-4</v>
      </c>
      <c r="Y964" s="34">
        <f>MAX(O$4:O964)</f>
        <v>1.9141735637114377</v>
      </c>
      <c r="Z964" s="34">
        <f>MAX(P$4:P964)</f>
        <v>1.8284662292802096</v>
      </c>
      <c r="AA964" s="34">
        <f>MAX(Q$4:Q964)</f>
        <v>2.0782292813837224</v>
      </c>
      <c r="AB964" s="34">
        <f>MAX(R$4:R964)</f>
        <v>1.9075656212819299</v>
      </c>
      <c r="AC964" s="34">
        <f>MAX(S$4:S964)</f>
        <v>1.35899867745307</v>
      </c>
      <c r="AD964" s="35">
        <f t="shared" si="237"/>
        <v>-0.32288229105926147</v>
      </c>
      <c r="AE964" s="35">
        <f t="shared" si="238"/>
        <v>-0.43587825609626818</v>
      </c>
      <c r="AF964" s="35">
        <f t="shared" si="239"/>
        <v>-0.24899331753202048</v>
      </c>
      <c r="AG964" s="35">
        <f t="shared" si="240"/>
        <v>-0.52820328976196906</v>
      </c>
      <c r="AH964" s="35">
        <f t="shared" si="240"/>
        <v>-0.376398051848571</v>
      </c>
    </row>
    <row r="965" spans="1:34">
      <c r="A965" s="28">
        <v>45280</v>
      </c>
      <c r="B965" s="12">
        <f>[1]!thsiFinD("ths_int_chg_ratio_index",B$1,$A$4,$A965,101)</f>
        <v>-16.348095676991999</v>
      </c>
      <c r="C965" s="12">
        <f>[1]!thsiFinD("ths_int_chg_ratio_index",C$1,$A$4,$A965,101)</f>
        <v>31.374221110836999</v>
      </c>
      <c r="D965" s="12">
        <f>[1]!thsiFinD("ths_int_chg_ratio_index",D$1,$A$4,$A965,101)</f>
        <v>-18.045158128175</v>
      </c>
      <c r="E965" s="12">
        <f>[1]!thsiFinD("ths_int_chg_ratio_index",E$1,$A$4,$A965,101)</f>
        <v>9.8672693200399006</v>
      </c>
      <c r="F965" s="12">
        <f>[1]!thsiFinD("ths_adjustment_nvg_ratio_fund",F$1,$A$4,$A965,101)</f>
        <v>42.786985880909</v>
      </c>
      <c r="G965" s="12">
        <f>[1]!thsiFinD("ths_adjustment_nvg_ratio_fund",G$1,$A$4,$A965,101)</f>
        <v>18.842224744608</v>
      </c>
      <c r="H965" s="12">
        <f>[1]!thsiFinD("ths_adjustment_nvg_ratio_fund",H$1,$A$4,$A965,101)</f>
        <v>17.230769230768999</v>
      </c>
      <c r="I965" s="12">
        <f>[1]!thsiFinD("ths_adjustment_nvg_ratio_fund",I$1,$A$4,$A965,101)</f>
        <v>132.529296875</v>
      </c>
      <c r="J965" s="32">
        <f t="shared" ref="J965:J1028" si="250">50%*K965+50%*L965</f>
        <v>0.27279689169624488</v>
      </c>
      <c r="K965" s="45">
        <f t="shared" ref="K965:K1028" si="251">SUMPRODUCT(B965:E965,B$3:E$3)/100</f>
        <v>1.7120591564274749E-2</v>
      </c>
      <c r="L965" s="45">
        <f t="shared" ref="L965:L1028" si="252">SUMPRODUCT(F965:I965,F$3:I$3)/100</f>
        <v>0.52847319182821506</v>
      </c>
      <c r="M965" s="32">
        <f>[1]!thsiFinD("ths_int_chg_ratio_index",M$1,$A$4,$A965,101)/100</f>
        <v>-0.10991888565291999</v>
      </c>
      <c r="N965" s="32">
        <f>[1]!thsiFinD("ths_int_chg_ratio_index",N$1,$A$4,$A965,101)/100</f>
        <v>-0.16231298840215</v>
      </c>
      <c r="O965" s="33">
        <f t="shared" si="245"/>
        <v>1.2727968916962449</v>
      </c>
      <c r="P965" s="33">
        <f t="shared" si="246"/>
        <v>1.0171205915642747</v>
      </c>
      <c r="Q965" s="33">
        <f t="shared" si="247"/>
        <v>1.5284731918282151</v>
      </c>
      <c r="R965" s="33">
        <f t="shared" si="248"/>
        <v>0.89008111434708004</v>
      </c>
      <c r="S965" s="33">
        <f t="shared" si="249"/>
        <v>0.83768701159784997</v>
      </c>
      <c r="T965" s="32">
        <f t="shared" si="241"/>
        <v>-1.7995179118725169E-2</v>
      </c>
      <c r="U965" s="32">
        <f t="shared" si="242"/>
        <v>-1.3918835418155862E-2</v>
      </c>
      <c r="V965" s="32">
        <f t="shared" si="243"/>
        <v>-2.0689152605662176E-2</v>
      </c>
      <c r="W965" s="32">
        <f t="shared" si="244"/>
        <v>-1.1002505941682617E-2</v>
      </c>
      <c r="X965" s="32">
        <f t="shared" si="244"/>
        <v>-1.1548683055895181E-2</v>
      </c>
      <c r="Y965" s="34">
        <f>MAX(O$4:O965)</f>
        <v>1.9141735637114377</v>
      </c>
      <c r="Z965" s="34">
        <f>MAX(P$4:P965)</f>
        <v>1.8284662292802096</v>
      </c>
      <c r="AA965" s="34">
        <f>MAX(Q$4:Q965)</f>
        <v>2.0782292813837224</v>
      </c>
      <c r="AB965" s="34">
        <f>MAX(R$4:R965)</f>
        <v>1.9075656212819299</v>
      </c>
      <c r="AC965" s="34">
        <f>MAX(S$4:S965)</f>
        <v>1.35899867745307</v>
      </c>
      <c r="AD965" s="35">
        <f t="shared" si="237"/>
        <v>-0.33506714551611083</v>
      </c>
      <c r="AE965" s="35">
        <f t="shared" si="238"/>
        <v>-0.44373017380546731</v>
      </c>
      <c r="AF965" s="35">
        <f t="shared" si="239"/>
        <v>-0.26453100939347263</v>
      </c>
      <c r="AG965" s="35">
        <f t="shared" si="240"/>
        <v>-0.53339423586962931</v>
      </c>
      <c r="AH965" s="35">
        <f t="shared" si="240"/>
        <v>-0.38359983310081058</v>
      </c>
    </row>
    <row r="966" spans="1:34">
      <c r="A966" s="28">
        <v>45281</v>
      </c>
      <c r="B966" s="12">
        <f>[1]!thsiFinD("ths_int_chg_ratio_index",B$1,$A$4,$A966,101)</f>
        <v>-14.958315759534999</v>
      </c>
      <c r="C966" s="12">
        <f>[1]!thsiFinD("ths_int_chg_ratio_index",C$1,$A$4,$A966,101)</f>
        <v>32.771535144494003</v>
      </c>
      <c r="D966" s="12">
        <f>[1]!thsiFinD("ths_int_chg_ratio_index",D$1,$A$4,$A966,101)</f>
        <v>-16.858149964980999</v>
      </c>
      <c r="E966" s="12">
        <f>[1]!thsiFinD("ths_int_chg_ratio_index",E$1,$A$4,$A966,101)</f>
        <v>12.104977120760999</v>
      </c>
      <c r="F966" s="12">
        <f>[1]!thsiFinD("ths_adjustment_nvg_ratio_fund",F$1,$A$4,$A966,101)</f>
        <v>43.339472068753999</v>
      </c>
      <c r="G966" s="12">
        <f>[1]!thsiFinD("ths_adjustment_nvg_ratio_fund",G$1,$A$4,$A966,101)</f>
        <v>19.636776390464998</v>
      </c>
      <c r="H966" s="12">
        <f>[1]!thsiFinD("ths_adjustment_nvg_ratio_fund",H$1,$A$4,$A966,101)</f>
        <v>18.692307692307999</v>
      </c>
      <c r="I966" s="12">
        <f>[1]!thsiFinD("ths_adjustment_nvg_ratio_fund",I$1,$A$4,$A966,101)</f>
        <v>134.970703125</v>
      </c>
      <c r="J966" s="32">
        <f t="shared" si="250"/>
        <v>0.28712413227158251</v>
      </c>
      <c r="K966" s="45">
        <f t="shared" si="251"/>
        <v>3.2650116351847516E-2</v>
      </c>
      <c r="L966" s="45">
        <f t="shared" si="252"/>
        <v>0.54159814819131746</v>
      </c>
      <c r="M966" s="32">
        <f>[1]!thsiFinD("ths_int_chg_ratio_index",M$1,$A$4,$A966,101)/100</f>
        <v>-9.3446621636814997E-2</v>
      </c>
      <c r="N966" s="32">
        <f>[1]!thsiFinD("ths_int_chg_ratio_index",N$1,$A$4,$A966,101)/100</f>
        <v>-0.15487802352992999</v>
      </c>
      <c r="O966" s="33">
        <f t="shared" si="245"/>
        <v>1.2871241322715825</v>
      </c>
      <c r="P966" s="33">
        <f t="shared" si="246"/>
        <v>1.0326501163518476</v>
      </c>
      <c r="Q966" s="33">
        <f t="shared" si="247"/>
        <v>1.5415981481913175</v>
      </c>
      <c r="R966" s="33">
        <f t="shared" si="248"/>
        <v>0.90655337836318495</v>
      </c>
      <c r="S966" s="33">
        <f t="shared" si="249"/>
        <v>0.84512197647007004</v>
      </c>
      <c r="T966" s="32">
        <f t="shared" si="241"/>
        <v>1.1256501857294543E-2</v>
      </c>
      <c r="U966" s="32">
        <f t="shared" si="242"/>
        <v>1.5268125447828407E-2</v>
      </c>
      <c r="V966" s="32">
        <f t="shared" si="243"/>
        <v>8.5869719097941832E-3</v>
      </c>
      <c r="W966" s="32">
        <f t="shared" si="244"/>
        <v>1.850647514096293E-2</v>
      </c>
      <c r="X966" s="32">
        <f t="shared" si="244"/>
        <v>8.8755881006656878E-3</v>
      </c>
      <c r="Y966" s="34">
        <f>MAX(O$4:O966)</f>
        <v>1.9141735637114377</v>
      </c>
      <c r="Z966" s="34">
        <f>MAX(P$4:P966)</f>
        <v>1.8284662292802096</v>
      </c>
      <c r="AA966" s="34">
        <f>MAX(Q$4:Q966)</f>
        <v>2.0782292813837224</v>
      </c>
      <c r="AB966" s="34">
        <f>MAX(R$4:R966)</f>
        <v>1.9075656212819299</v>
      </c>
      <c r="AC966" s="34">
        <f>MAX(S$4:S966)</f>
        <v>1.35899867745307</v>
      </c>
      <c r="AD966" s="35">
        <f t="shared" ref="AD966:AD1029" si="253">O966/Y966-1</f>
        <v>-0.32758232760463668</v>
      </c>
      <c r="AE966" s="35">
        <f t="shared" ref="AE966:AE1029" si="254">P966/Z966-1</f>
        <v>-0.43523697631628744</v>
      </c>
      <c r="AF966" s="35">
        <f t="shared" ref="AF966:AF1029" si="255">Q966/AA966-1</f>
        <v>-0.25821555783060968</v>
      </c>
      <c r="AG966" s="35">
        <f t="shared" ref="AG966:AH1029" si="256">R966/AB966-1</f>
        <v>-0.52475900789512064</v>
      </c>
      <c r="AH966" s="35">
        <f t="shared" si="256"/>
        <v>-0.37812891911423185</v>
      </c>
    </row>
    <row r="967" spans="1:34">
      <c r="A967" s="28">
        <v>45282</v>
      </c>
      <c r="B967" s="12">
        <f>[1]!thsiFinD("ths_int_chg_ratio_index",B$1,$A$4,$A967,101)</f>
        <v>-16.199302576533</v>
      </c>
      <c r="C967" s="12">
        <f>[1]!thsiFinD("ths_int_chg_ratio_index",C$1,$A$4,$A967,101)</f>
        <v>31.021279184935999</v>
      </c>
      <c r="D967" s="12">
        <f>[1]!thsiFinD("ths_int_chg_ratio_index",D$1,$A$4,$A967,101)</f>
        <v>-17.299308812566</v>
      </c>
      <c r="E967" s="12">
        <f>[1]!thsiFinD("ths_int_chg_ratio_index",E$1,$A$4,$A967,101)</f>
        <v>11.577165337222</v>
      </c>
      <c r="F967" s="12">
        <f>[1]!thsiFinD("ths_adjustment_nvg_ratio_fund",F$1,$A$4,$A967,101)</f>
        <v>41.804788213628001</v>
      </c>
      <c r="G967" s="12">
        <f>[1]!thsiFinD("ths_adjustment_nvg_ratio_fund",G$1,$A$4,$A967,101)</f>
        <v>17.366628830873999</v>
      </c>
      <c r="H967" s="12">
        <f>[1]!thsiFinD("ths_adjustment_nvg_ratio_fund",H$1,$A$4,$A967,101)</f>
        <v>11.076923076923</v>
      </c>
      <c r="I967" s="12">
        <f>[1]!thsiFinD("ths_adjustment_nvg_ratio_fund",I$1,$A$4,$A967,101)</f>
        <v>131.103515625</v>
      </c>
      <c r="J967" s="32">
        <f t="shared" si="250"/>
        <v>0.26306461109935503</v>
      </c>
      <c r="K967" s="45">
        <f t="shared" si="251"/>
        <v>2.2749582832647497E-2</v>
      </c>
      <c r="L967" s="45">
        <f t="shared" si="252"/>
        <v>0.50337963936606256</v>
      </c>
      <c r="M967" s="32">
        <f>[1]!thsiFinD("ths_int_chg_ratio_index",M$1,$A$4,$A967,101)/100</f>
        <v>-9.4001136011466008E-2</v>
      </c>
      <c r="N967" s="32">
        <f>[1]!thsiFinD("ths_int_chg_ratio_index",N$1,$A$4,$A967,101)/100</f>
        <v>-0.15486537914935</v>
      </c>
      <c r="O967" s="33">
        <f t="shared" si="245"/>
        <v>1.2630646110993551</v>
      </c>
      <c r="P967" s="33">
        <f t="shared" si="246"/>
        <v>1.0227495828326476</v>
      </c>
      <c r="Q967" s="33">
        <f t="shared" si="247"/>
        <v>1.5033796393660626</v>
      </c>
      <c r="R967" s="33">
        <f t="shared" si="248"/>
        <v>0.90599886398853402</v>
      </c>
      <c r="S967" s="33">
        <f t="shared" si="249"/>
        <v>0.84513462085065005</v>
      </c>
      <c r="T967" s="32">
        <f t="shared" ref="T967:T1030" si="257">O967/O966-1</f>
        <v>-1.8692463740669685E-2</v>
      </c>
      <c r="U967" s="32">
        <f t="shared" ref="U967:U1030" si="258">P967/P966-1</f>
        <v>-9.5875005119610002E-3</v>
      </c>
      <c r="V967" s="32">
        <f t="shared" ref="V967:V1030" si="259">Q967/Q966-1</f>
        <v>-2.4791485945993674E-2</v>
      </c>
      <c r="W967" s="32">
        <f t="shared" ref="W967:X1030" si="260">R967/R966-1</f>
        <v>-6.116731655141372E-4</v>
      </c>
      <c r="X967" s="32">
        <f t="shared" si="260"/>
        <v>1.4961604279717378E-5</v>
      </c>
      <c r="Y967" s="34">
        <f>MAX(O$4:O967)</f>
        <v>1.9141735637114377</v>
      </c>
      <c r="Z967" s="34">
        <f>MAX(P$4:P967)</f>
        <v>1.8284662292802096</v>
      </c>
      <c r="AA967" s="34">
        <f>MAX(Q$4:Q967)</f>
        <v>2.0782292813837224</v>
      </c>
      <c r="AB967" s="34">
        <f>MAX(R$4:R967)</f>
        <v>1.9075656212819299</v>
      </c>
      <c r="AC967" s="34">
        <f>MAX(S$4:S967)</f>
        <v>1.35899867745307</v>
      </c>
      <c r="AD967" s="35">
        <f t="shared" si="253"/>
        <v>-0.34015147056447248</v>
      </c>
      <c r="AE967" s="35">
        <f t="shared" si="254"/>
        <v>-0.44065164209499175</v>
      </c>
      <c r="AF967" s="35">
        <f t="shared" si="255"/>
        <v>-0.27660549640360887</v>
      </c>
      <c r="AG967" s="35">
        <f t="shared" si="256"/>
        <v>-0.52504970005714346</v>
      </c>
      <c r="AH967" s="35">
        <f t="shared" si="256"/>
        <v>-0.37811961492520663</v>
      </c>
    </row>
    <row r="968" spans="1:34">
      <c r="A968" s="28">
        <v>45285</v>
      </c>
      <c r="B968" s="12">
        <f>[1]!thsiFinD("ths_int_chg_ratio_index",B$1,$A$4,$A968,101)</f>
        <v>-15.741236019816</v>
      </c>
      <c r="C968" s="12">
        <f>[1]!thsiFinD("ths_int_chg_ratio_index",C$1,$A$4,$A968,101)</f>
        <v>30.098757226010999</v>
      </c>
      <c r="D968" s="12">
        <f>[1]!thsiFinD("ths_int_chg_ratio_index",D$1,$A$4,$A968,101)</f>
        <v>-17.897137596332001</v>
      </c>
      <c r="E968" s="12">
        <f>[1]!thsiFinD("ths_int_chg_ratio_index",E$1,$A$4,$A968,101)</f>
        <v>11.83594813753</v>
      </c>
      <c r="F968" s="12">
        <f>[1]!thsiFinD("ths_adjustment_nvg_ratio_fund",F$1,$A$4,$A968,101)</f>
        <v>42.111724984653002</v>
      </c>
      <c r="G968" s="12">
        <f>[1]!thsiFinD("ths_adjustment_nvg_ratio_fund",G$1,$A$4,$A968,101)</f>
        <v>17.593643586833</v>
      </c>
      <c r="H968" s="12">
        <f>[1]!thsiFinD("ths_adjustment_nvg_ratio_fund",H$1,$A$4,$A968,101)</f>
        <v>10</v>
      </c>
      <c r="I968" s="12">
        <f>[1]!thsiFinD("ths_adjustment_nvg_ratio_fund",I$1,$A$4,$A968,101)</f>
        <v>133.3203125</v>
      </c>
      <c r="J968" s="32">
        <f t="shared" si="250"/>
        <v>0.26415251602359879</v>
      </c>
      <c r="K968" s="45">
        <f t="shared" si="251"/>
        <v>2.0740829368482493E-2</v>
      </c>
      <c r="L968" s="45">
        <f t="shared" si="252"/>
        <v>0.50756420267871505</v>
      </c>
      <c r="M968" s="32">
        <f>[1]!thsiFinD("ths_int_chg_ratio_index",M$1,$A$4,$A968,101)/100</f>
        <v>-9.3617609937461002E-2</v>
      </c>
      <c r="N968" s="32">
        <f>[1]!thsiFinD("ths_int_chg_ratio_index",N$1,$A$4,$A968,101)/100</f>
        <v>-0.15281715071804999</v>
      </c>
      <c r="O968" s="33">
        <f t="shared" si="245"/>
        <v>1.2641525160235987</v>
      </c>
      <c r="P968" s="33">
        <f t="shared" si="246"/>
        <v>1.0207408293684825</v>
      </c>
      <c r="Q968" s="33">
        <f t="shared" si="247"/>
        <v>1.507564202678715</v>
      </c>
      <c r="R968" s="33">
        <f t="shared" si="248"/>
        <v>0.90638239006253896</v>
      </c>
      <c r="S968" s="33">
        <f t="shared" si="249"/>
        <v>0.84718284928194998</v>
      </c>
      <c r="T968" s="32">
        <f t="shared" si="257"/>
        <v>8.6132167324093345E-4</v>
      </c>
      <c r="U968" s="32">
        <f t="shared" si="258"/>
        <v>-1.9640716533968483E-3</v>
      </c>
      <c r="V968" s="32">
        <f t="shared" si="259"/>
        <v>2.7834375317314919E-3</v>
      </c>
      <c r="W968" s="32">
        <f t="shared" si="260"/>
        <v>4.2331849326671112E-4</v>
      </c>
      <c r="X968" s="32">
        <f t="shared" si="260"/>
        <v>2.4235528645581983E-3</v>
      </c>
      <c r="Y968" s="34">
        <f>MAX(O$4:O968)</f>
        <v>1.9141735637114377</v>
      </c>
      <c r="Z968" s="34">
        <f>MAX(P$4:P968)</f>
        <v>1.8284662292802096</v>
      </c>
      <c r="AA968" s="34">
        <f>MAX(Q$4:Q968)</f>
        <v>2.0782292813837224</v>
      </c>
      <c r="AB968" s="34">
        <f>MAX(R$4:R968)</f>
        <v>1.9075656212819299</v>
      </c>
      <c r="AC968" s="34">
        <f>MAX(S$4:S968)</f>
        <v>1.35899867745307</v>
      </c>
      <c r="AD968" s="35">
        <f t="shared" si="253"/>
        <v>-0.33958312872501351</v>
      </c>
      <c r="AE968" s="35">
        <f t="shared" si="254"/>
        <v>-0.44175024234912708</v>
      </c>
      <c r="AF968" s="35">
        <f t="shared" si="255"/>
        <v>-0.2745919729920504</v>
      </c>
      <c r="AG968" s="35">
        <f t="shared" si="256"/>
        <v>-0.52484864481179505</v>
      </c>
      <c r="AH968" s="35">
        <f t="shared" si="256"/>
        <v>-0.37661245493654605</v>
      </c>
    </row>
    <row r="969" spans="1:34">
      <c r="A969" s="28">
        <v>45286</v>
      </c>
      <c r="B969" s="12">
        <f>[1]!thsiFinD("ths_int_chg_ratio_index",B$1,$A$4,$A969,101)</f>
        <v>-17.726286036484002</v>
      </c>
      <c r="C969" s="12">
        <f>[1]!thsiFinD("ths_int_chg_ratio_index",C$1,$A$4,$A969,101)</f>
        <v>27.425047946426002</v>
      </c>
      <c r="D969" s="12">
        <f>[1]!thsiFinD("ths_int_chg_ratio_index",D$1,$A$4,$A969,101)</f>
        <v>-19.070426352872001</v>
      </c>
      <c r="E969" s="12">
        <f>[1]!thsiFinD("ths_int_chg_ratio_index",E$1,$A$4,$A969,101)</f>
        <v>10.287193676536999</v>
      </c>
      <c r="F969" s="12">
        <f>[1]!thsiFinD("ths_adjustment_nvg_ratio_fund",F$1,$A$4,$A969,101)</f>
        <v>40.454266421116998</v>
      </c>
      <c r="G969" s="12">
        <f>[1]!thsiFinD("ths_adjustment_nvg_ratio_fund",G$1,$A$4,$A969,101)</f>
        <v>15.550510783201</v>
      </c>
      <c r="H969" s="12">
        <f>[1]!thsiFinD("ths_adjustment_nvg_ratio_fund",H$1,$A$4,$A969,101)</f>
        <v>7.8461538461537996</v>
      </c>
      <c r="I969" s="12">
        <f>[1]!thsiFinD("ths_adjustment_nvg_ratio_fund",I$1,$A$4,$A969,101)</f>
        <v>128.7109375</v>
      </c>
      <c r="J969" s="32">
        <f t="shared" si="250"/>
        <v>0.2418467472300985</v>
      </c>
      <c r="K969" s="45">
        <f t="shared" si="251"/>
        <v>2.2888230840174949E-3</v>
      </c>
      <c r="L969" s="45">
        <f t="shared" si="252"/>
        <v>0.48140467137617948</v>
      </c>
      <c r="M969" s="32">
        <f>[1]!thsiFinD("ths_int_chg_ratio_index",M$1,$A$4,$A969,101)/100</f>
        <v>-0.10427842252783</v>
      </c>
      <c r="N969" s="32">
        <f>[1]!thsiFinD("ths_int_chg_ratio_index",N$1,$A$4,$A969,101)/100</f>
        <v>-0.15945879010965999</v>
      </c>
      <c r="O969" s="33">
        <f t="shared" si="245"/>
        <v>1.2418467472300985</v>
      </c>
      <c r="P969" s="33">
        <f t="shared" si="246"/>
        <v>1.0022888230840175</v>
      </c>
      <c r="Q969" s="33">
        <f t="shared" si="247"/>
        <v>1.4814046713761795</v>
      </c>
      <c r="R969" s="33">
        <f t="shared" si="248"/>
        <v>0.89572157747216996</v>
      </c>
      <c r="S969" s="33">
        <f t="shared" si="249"/>
        <v>0.84054120989033998</v>
      </c>
      <c r="T969" s="32">
        <f t="shared" si="257"/>
        <v>-1.7644839930915257E-2</v>
      </c>
      <c r="U969" s="32">
        <f t="shared" si="258"/>
        <v>-1.8077072801997218E-2</v>
      </c>
      <c r="V969" s="32">
        <f t="shared" si="259"/>
        <v>-1.7352183911009567E-2</v>
      </c>
      <c r="W969" s="32">
        <f t="shared" si="260"/>
        <v>-1.1761937022665925E-2</v>
      </c>
      <c r="X969" s="32">
        <f t="shared" si="260"/>
        <v>-7.8396764018998644E-3</v>
      </c>
      <c r="Y969" s="34">
        <f>MAX(O$4:O969)</f>
        <v>1.9141735637114377</v>
      </c>
      <c r="Z969" s="34">
        <f>MAX(P$4:P969)</f>
        <v>1.8284662292802096</v>
      </c>
      <c r="AA969" s="34">
        <f>MAX(Q$4:Q969)</f>
        <v>2.0782292813837224</v>
      </c>
      <c r="AB969" s="34">
        <f>MAX(R$4:R969)</f>
        <v>1.9075656212819299</v>
      </c>
      <c r="AC969" s="34">
        <f>MAX(S$4:S969)</f>
        <v>1.35899867745307</v>
      </c>
      <c r="AD969" s="35">
        <f t="shared" si="253"/>
        <v>-0.35123607870633655</v>
      </c>
      <c r="AE969" s="35">
        <f t="shared" si="254"/>
        <v>-0.45184176385987918</v>
      </c>
      <c r="AF969" s="35">
        <f t="shared" si="255"/>
        <v>-0.28717938648721497</v>
      </c>
      <c r="AG969" s="35">
        <f t="shared" si="256"/>
        <v>-0.53043734512775309</v>
      </c>
      <c r="AH969" s="35">
        <f t="shared" si="256"/>
        <v>-0.38149961156281831</v>
      </c>
    </row>
    <row r="970" spans="1:34">
      <c r="A970" s="28">
        <v>45287</v>
      </c>
      <c r="B970" s="12">
        <f>[1]!thsiFinD("ths_int_chg_ratio_index",B$1,$A$4,$A970,101)</f>
        <v>-17.263755206546001</v>
      </c>
      <c r="C970" s="12">
        <f>[1]!thsiFinD("ths_int_chg_ratio_index",C$1,$A$4,$A970,101)</f>
        <v>31.086702909206998</v>
      </c>
      <c r="D970" s="12">
        <f>[1]!thsiFinD("ths_int_chg_ratio_index",D$1,$A$4,$A970,101)</f>
        <v>-18.599749696829999</v>
      </c>
      <c r="E970" s="12">
        <f>[1]!thsiFinD("ths_int_chg_ratio_index",E$1,$A$4,$A970,101)</f>
        <v>10.052240570225999</v>
      </c>
      <c r="F970" s="12">
        <f>[1]!thsiFinD("ths_adjustment_nvg_ratio_fund",F$1,$A$4,$A970,101)</f>
        <v>41.068139963168001</v>
      </c>
      <c r="G970" s="12">
        <f>[1]!thsiFinD("ths_adjustment_nvg_ratio_fund",G$1,$A$4,$A970,101)</f>
        <v>16.855845629966002</v>
      </c>
      <c r="H970" s="12">
        <f>[1]!thsiFinD("ths_adjustment_nvg_ratio_fund",H$1,$A$4,$A970,101)</f>
        <v>7.3846153846154001</v>
      </c>
      <c r="I970" s="12">
        <f>[1]!thsiFinD("ths_adjustment_nvg_ratio_fund",I$1,$A$4,$A970,101)</f>
        <v>129.013671875</v>
      </c>
      <c r="J970" s="32">
        <f t="shared" si="250"/>
        <v>0.24949713928600797</v>
      </c>
      <c r="K970" s="45">
        <f t="shared" si="251"/>
        <v>1.3188596440142492E-2</v>
      </c>
      <c r="L970" s="45">
        <f t="shared" si="252"/>
        <v>0.48580568213187347</v>
      </c>
      <c r="M970" s="32">
        <f>[1]!thsiFinD("ths_int_chg_ratio_index",M$1,$A$4,$A970,101)/100</f>
        <v>-0.10354275245215</v>
      </c>
      <c r="N970" s="32">
        <f>[1]!thsiFinD("ths_int_chg_ratio_index",N$1,$A$4,$A970,101)/100</f>
        <v>-0.15615001597129999</v>
      </c>
      <c r="O970" s="33">
        <f t="shared" si="245"/>
        <v>1.2494971392860079</v>
      </c>
      <c r="P970" s="33">
        <f t="shared" si="246"/>
        <v>1.0131885964401426</v>
      </c>
      <c r="Q970" s="33">
        <f t="shared" si="247"/>
        <v>1.4858056821318735</v>
      </c>
      <c r="R970" s="33">
        <f t="shared" si="248"/>
        <v>0.89645724754785006</v>
      </c>
      <c r="S970" s="33">
        <f t="shared" si="249"/>
        <v>0.84384998402870004</v>
      </c>
      <c r="T970" s="32">
        <f t="shared" si="257"/>
        <v>6.1604961103078892E-3</v>
      </c>
      <c r="U970" s="32">
        <f t="shared" si="258"/>
        <v>1.0874882673625796E-2</v>
      </c>
      <c r="V970" s="32">
        <f t="shared" si="259"/>
        <v>2.9708362885110251E-3</v>
      </c>
      <c r="W970" s="32">
        <f t="shared" si="260"/>
        <v>8.2131556745146383E-4</v>
      </c>
      <c r="X970" s="32">
        <f t="shared" si="260"/>
        <v>3.936480566838263E-3</v>
      </c>
      <c r="Y970" s="34">
        <f>MAX(O$4:O970)</f>
        <v>1.9141735637114377</v>
      </c>
      <c r="Z970" s="34">
        <f>MAX(P$4:P970)</f>
        <v>1.8284662292802096</v>
      </c>
      <c r="AA970" s="34">
        <f>MAX(Q$4:Q970)</f>
        <v>2.0782292813837224</v>
      </c>
      <c r="AB970" s="34">
        <f>MAX(R$4:R970)</f>
        <v>1.9075656212819299</v>
      </c>
      <c r="AC970" s="34">
        <f>MAX(S$4:S970)</f>
        <v>1.35899867745307</v>
      </c>
      <c r="AD970" s="35">
        <f t="shared" si="253"/>
        <v>-0.34723937109269887</v>
      </c>
      <c r="AE970" s="35">
        <f t="shared" si="254"/>
        <v>-0.44588060735527368</v>
      </c>
      <c r="AF970" s="35">
        <f t="shared" si="255"/>
        <v>-0.2850617131413925</v>
      </c>
      <c r="AG970" s="35">
        <f t="shared" si="256"/>
        <v>-0.53005168600941266</v>
      </c>
      <c r="AH970" s="35">
        <f t="shared" si="256"/>
        <v>-0.37906489680315347</v>
      </c>
    </row>
    <row r="971" spans="1:34">
      <c r="A971" s="28">
        <v>45288</v>
      </c>
      <c r="B971" s="12">
        <f>[1]!thsiFinD("ths_int_chg_ratio_index",B$1,$A$4,$A971,101)</f>
        <v>-14.67450323245</v>
      </c>
      <c r="C971" s="12">
        <f>[1]!thsiFinD("ths_int_chg_ratio_index",C$1,$A$4,$A971,101)</f>
        <v>34.278683890110997</v>
      </c>
      <c r="D971" s="12">
        <f>[1]!thsiFinD("ths_int_chg_ratio_index",D$1,$A$4,$A971,101)</f>
        <v>-16.606297354753</v>
      </c>
      <c r="E971" s="12">
        <f>[1]!thsiFinD("ths_int_chg_ratio_index",E$1,$A$4,$A971,101)</f>
        <v>15.067106317906999</v>
      </c>
      <c r="F971" s="12">
        <f>[1]!thsiFinD("ths_adjustment_nvg_ratio_fund",F$1,$A$4,$A971,101)</f>
        <v>43.339472068753999</v>
      </c>
      <c r="G971" s="12">
        <f>[1]!thsiFinD("ths_adjustment_nvg_ratio_fund",G$1,$A$4,$A971,101)</f>
        <v>18.274687854711001</v>
      </c>
      <c r="H971" s="12">
        <f>[1]!thsiFinD("ths_adjustment_nvg_ratio_fund",H$1,$A$4,$A971,101)</f>
        <v>8.8461538461538005</v>
      </c>
      <c r="I971" s="12">
        <f>[1]!thsiFinD("ths_adjustment_nvg_ratio_fund",I$1,$A$4,$A971,101)</f>
        <v>132.373046875</v>
      </c>
      <c r="J971" s="32">
        <f t="shared" si="250"/>
        <v>0.2761229378317922</v>
      </c>
      <c r="K971" s="45">
        <f t="shared" si="251"/>
        <v>4.5162474052037493E-2</v>
      </c>
      <c r="L971" s="45">
        <f t="shared" si="252"/>
        <v>0.50708340161154697</v>
      </c>
      <c r="M971" s="32">
        <f>[1]!thsiFinD("ths_int_chg_ratio_index",M$1,$A$4,$A971,101)/100</f>
        <v>-6.5866668230881997E-2</v>
      </c>
      <c r="N971" s="32">
        <f>[1]!thsiFinD("ths_int_chg_ratio_index",N$1,$A$4,$A971,101)/100</f>
        <v>-0.13751772660393999</v>
      </c>
      <c r="O971" s="33">
        <f t="shared" si="245"/>
        <v>1.2761229378317922</v>
      </c>
      <c r="P971" s="33">
        <f t="shared" si="246"/>
        <v>1.0451624740520375</v>
      </c>
      <c r="Q971" s="33">
        <f t="shared" si="247"/>
        <v>1.5070834016115469</v>
      </c>
      <c r="R971" s="33">
        <f t="shared" si="248"/>
        <v>0.93413333176911806</v>
      </c>
      <c r="S971" s="33">
        <f t="shared" si="249"/>
        <v>0.86248227339605998</v>
      </c>
      <c r="T971" s="32">
        <f t="shared" si="257"/>
        <v>2.1309211288790042E-2</v>
      </c>
      <c r="U971" s="32">
        <f t="shared" si="258"/>
        <v>3.155767615647842E-2</v>
      </c>
      <c r="V971" s="32">
        <f t="shared" si="259"/>
        <v>1.4320660995954526E-2</v>
      </c>
      <c r="W971" s="32">
        <f t="shared" si="260"/>
        <v>4.2027753497811959E-2</v>
      </c>
      <c r="X971" s="32">
        <f t="shared" si="260"/>
        <v>2.2080096841865071E-2</v>
      </c>
      <c r="Y971" s="34">
        <f>MAX(O$4:O971)</f>
        <v>1.9141735637114377</v>
      </c>
      <c r="Z971" s="34">
        <f>MAX(P$4:P971)</f>
        <v>1.8284662292802096</v>
      </c>
      <c r="AA971" s="34">
        <f>MAX(Q$4:Q971)</f>
        <v>2.0782292813837224</v>
      </c>
      <c r="AB971" s="34">
        <f>MAX(R$4:R971)</f>
        <v>1.9075656212819299</v>
      </c>
      <c r="AC971" s="34">
        <f>MAX(S$4:S971)</f>
        <v>1.35899867745307</v>
      </c>
      <c r="AD971" s="35">
        <f t="shared" si="253"/>
        <v>-0.33332955693030974</v>
      </c>
      <c r="AE971" s="35">
        <f t="shared" si="254"/>
        <v>-0.4283938870101669</v>
      </c>
      <c r="AF971" s="35">
        <f t="shared" si="255"/>
        <v>-0.27482332430226197</v>
      </c>
      <c r="AG971" s="35">
        <f t="shared" si="256"/>
        <v>-0.51030081411230399</v>
      </c>
      <c r="AH971" s="35">
        <f t="shared" si="256"/>
        <v>-0.36535458959205358</v>
      </c>
    </row>
    <row r="972" spans="1:34">
      <c r="A972" s="28">
        <v>45289</v>
      </c>
      <c r="B972" s="12">
        <f>[1]!thsiFinD("ths_int_chg_ratio_index",B$1,$A$4,$A972,101)</f>
        <v>-12.877969406117</v>
      </c>
      <c r="C972" s="12">
        <f>[1]!thsiFinD("ths_int_chg_ratio_index",C$1,$A$4,$A972,101)</f>
        <v>34.188429727376999</v>
      </c>
      <c r="D972" s="12">
        <f>[1]!thsiFinD("ths_int_chg_ratio_index",D$1,$A$4,$A972,101)</f>
        <v>-16.447469970777998</v>
      </c>
      <c r="E972" s="12">
        <f>[1]!thsiFinD("ths_int_chg_ratio_index",E$1,$A$4,$A972,101)</f>
        <v>15.699279540460999</v>
      </c>
      <c r="F972" s="12">
        <f>[1]!thsiFinD("ths_adjustment_nvg_ratio_fund",F$1,$A$4,$A972,101)</f>
        <v>45.119705340700001</v>
      </c>
      <c r="G972" s="12">
        <f>[1]!thsiFinD("ths_adjustment_nvg_ratio_fund",G$1,$A$4,$A972,101)</f>
        <v>20.771850170261001</v>
      </c>
      <c r="H972" s="12">
        <f>[1]!thsiFinD("ths_adjustment_nvg_ratio_fund",H$1,$A$4,$A972,101)</f>
        <v>11.692307692308001</v>
      </c>
      <c r="I972" s="12">
        <f>[1]!thsiFinD("ths_adjustment_nvg_ratio_fund",I$1,$A$4,$A972,101)</f>
        <v>136.09375</v>
      </c>
      <c r="J972" s="32">
        <f t="shared" si="250"/>
        <v>0.29279985386776497</v>
      </c>
      <c r="K972" s="45">
        <f t="shared" si="251"/>
        <v>5.1405674727357499E-2</v>
      </c>
      <c r="L972" s="45">
        <f t="shared" si="252"/>
        <v>0.53419403300817248</v>
      </c>
      <c r="M972" s="32">
        <f>[1]!thsiFinD("ths_int_chg_ratio_index",M$1,$A$4,$A972,101)/100</f>
        <v>-6.3460904879081001E-2</v>
      </c>
      <c r="N972" s="32">
        <f>[1]!thsiFinD("ths_int_chg_ratio_index",N$1,$A$4,$A972,101)/100</f>
        <v>-0.13245999740617001</v>
      </c>
      <c r="O972" s="33">
        <f t="shared" si="245"/>
        <v>1.292799853867765</v>
      </c>
      <c r="P972" s="33">
        <f t="shared" si="246"/>
        <v>1.0514056747273575</v>
      </c>
      <c r="Q972" s="33">
        <f t="shared" si="247"/>
        <v>1.5341940330081725</v>
      </c>
      <c r="R972" s="33">
        <f t="shared" si="248"/>
        <v>0.93653909512091904</v>
      </c>
      <c r="S972" s="33">
        <f t="shared" si="249"/>
        <v>0.86754000259383002</v>
      </c>
      <c r="T972" s="32">
        <f t="shared" si="257"/>
        <v>1.3068424319923055E-2</v>
      </c>
      <c r="U972" s="32">
        <f t="shared" si="258"/>
        <v>5.9734259795181099E-3</v>
      </c>
      <c r="V972" s="32">
        <f t="shared" si="259"/>
        <v>1.7988806304704674E-2</v>
      </c>
      <c r="W972" s="32">
        <f t="shared" si="260"/>
        <v>2.5753961131489422E-3</v>
      </c>
      <c r="X972" s="32">
        <f t="shared" si="260"/>
        <v>5.8641543760140635E-3</v>
      </c>
      <c r="Y972" s="34">
        <f>MAX(O$4:O972)</f>
        <v>1.9141735637114377</v>
      </c>
      <c r="Z972" s="34">
        <f>MAX(P$4:P972)</f>
        <v>1.8284662292802096</v>
      </c>
      <c r="AA972" s="34">
        <f>MAX(Q$4:Q972)</f>
        <v>2.0782292813837224</v>
      </c>
      <c r="AB972" s="34">
        <f>MAX(R$4:R972)</f>
        <v>1.9075656212819299</v>
      </c>
      <c r="AC972" s="34">
        <f>MAX(S$4:S972)</f>
        <v>1.35899867745307</v>
      </c>
      <c r="AD972" s="35">
        <f t="shared" si="253"/>
        <v>-0.32461722469872378</v>
      </c>
      <c r="AE972" s="35">
        <f t="shared" si="254"/>
        <v>-0.42497944020478207</v>
      </c>
      <c r="AF972" s="35">
        <f t="shared" si="255"/>
        <v>-0.26177826154644568</v>
      </c>
      <c r="AG972" s="35">
        <f t="shared" si="256"/>
        <v>-0.50903964473235663</v>
      </c>
      <c r="AH972" s="35">
        <f t="shared" si="256"/>
        <v>-0.36163293093139259</v>
      </c>
    </row>
    <row r="973" spans="1:34">
      <c r="A973" s="28">
        <v>45293</v>
      </c>
      <c r="B973" s="12">
        <f>[1]!thsiFinD("ths_int_chg_ratio_index",B$1,$A$4,$A973,101)</f>
        <v>-14.843267994377999</v>
      </c>
      <c r="C973" s="12">
        <f>[1]!thsiFinD("ths_int_chg_ratio_index",C$1,$A$4,$A973,101)</f>
        <v>31.209308690632</v>
      </c>
      <c r="D973" s="12">
        <f>[1]!thsiFinD("ths_int_chg_ratio_index",D$1,$A$4,$A973,101)</f>
        <v>-17.644216068789</v>
      </c>
      <c r="E973" s="12">
        <f>[1]!thsiFinD("ths_int_chg_ratio_index",E$1,$A$4,$A973,101)</f>
        <v>13.158161120478001</v>
      </c>
      <c r="F973" s="12">
        <f>[1]!thsiFinD("ths_adjustment_nvg_ratio_fund",F$1,$A$4,$A973,101)</f>
        <v>43.155310006138997</v>
      </c>
      <c r="G973" s="12">
        <f>[1]!thsiFinD("ths_adjustment_nvg_ratio_fund",G$1,$A$4,$A973,101)</f>
        <v>18.558456299658999</v>
      </c>
      <c r="H973" s="12">
        <f>[1]!thsiFinD("ths_adjustment_nvg_ratio_fund",H$1,$A$4,$A973,101)</f>
        <v>9.7692307692308002</v>
      </c>
      <c r="I973" s="12">
        <f>[1]!thsiFinD("ths_adjustment_nvg_ratio_fund",I$1,$A$4,$A973,101)</f>
        <v>130.498046875</v>
      </c>
      <c r="J973" s="32">
        <f t="shared" si="250"/>
        <v>0.26732628712246476</v>
      </c>
      <c r="K973" s="45">
        <f t="shared" si="251"/>
        <v>2.9699964369857505E-2</v>
      </c>
      <c r="L973" s="45">
        <f t="shared" si="252"/>
        <v>0.50495260987507196</v>
      </c>
      <c r="M973" s="32">
        <f>[1]!thsiFinD("ths_int_chg_ratio_index",M$1,$A$4,$A973,101)/100</f>
        <v>-8.0318943528889991E-2</v>
      </c>
      <c r="N973" s="32">
        <f>[1]!thsiFinD("ths_int_chg_ratio_index",N$1,$A$4,$A973,101)/100</f>
        <v>-0.14158410412042</v>
      </c>
      <c r="O973" s="33">
        <f t="shared" si="245"/>
        <v>1.2673262871224646</v>
      </c>
      <c r="P973" s="33">
        <f t="shared" si="246"/>
        <v>1.0296999643698574</v>
      </c>
      <c r="Q973" s="33">
        <f t="shared" si="247"/>
        <v>1.5049526098750721</v>
      </c>
      <c r="R973" s="33">
        <f t="shared" si="248"/>
        <v>0.91968105647110998</v>
      </c>
      <c r="S973" s="33">
        <f t="shared" si="249"/>
        <v>0.85841589587958</v>
      </c>
      <c r="T973" s="32">
        <f t="shared" si="257"/>
        <v>-1.970418442505939E-2</v>
      </c>
      <c r="U973" s="32">
        <f t="shared" si="258"/>
        <v>-2.0644467572546232E-2</v>
      </c>
      <c r="V973" s="32">
        <f t="shared" si="259"/>
        <v>-1.9059794591799628E-2</v>
      </c>
      <c r="W973" s="32">
        <f t="shared" si="260"/>
        <v>-1.8000357633369823E-2</v>
      </c>
      <c r="X973" s="32">
        <f t="shared" si="260"/>
        <v>-1.0517217289081948E-2</v>
      </c>
      <c r="Y973" s="34">
        <f>MAX(O$4:O973)</f>
        <v>1.9141735637114377</v>
      </c>
      <c r="Z973" s="34">
        <f>MAX(P$4:P973)</f>
        <v>1.8284662292802096</v>
      </c>
      <c r="AA973" s="34">
        <f>MAX(Q$4:Q973)</f>
        <v>2.0782292813837224</v>
      </c>
      <c r="AB973" s="34">
        <f>MAX(R$4:R973)</f>
        <v>1.9075656212819299</v>
      </c>
      <c r="AC973" s="34">
        <f>MAX(S$4:S973)</f>
        <v>1.35899867745307</v>
      </c>
      <c r="AD973" s="35">
        <f t="shared" si="253"/>
        <v>-0.33792509146076866</v>
      </c>
      <c r="AE973" s="35">
        <f t="shared" si="254"/>
        <v>-0.43685043350502184</v>
      </c>
      <c r="AF973" s="35">
        <f t="shared" si="255"/>
        <v>-0.27584861624457169</v>
      </c>
      <c r="AG973" s="35">
        <f t="shared" si="256"/>
        <v>-0.51787710671098053</v>
      </c>
      <c r="AH973" s="35">
        <f t="shared" si="256"/>
        <v>-0.36834677610698152</v>
      </c>
    </row>
    <row r="974" spans="1:34">
      <c r="A974" s="28">
        <v>45294</v>
      </c>
      <c r="B974" s="12">
        <f>[1]!thsiFinD("ths_int_chg_ratio_index",B$1,$A$4,$A974,101)</f>
        <v>-16.365157943783998</v>
      </c>
      <c r="C974" s="12">
        <f>[1]!thsiFinD("ths_int_chg_ratio_index",C$1,$A$4,$A974,101)</f>
        <v>30.209435434819</v>
      </c>
      <c r="D974" s="12">
        <f>[1]!thsiFinD("ths_int_chg_ratio_index",D$1,$A$4,$A974,101)</f>
        <v>-18.627727872087998</v>
      </c>
      <c r="E974" s="12">
        <f>[1]!thsiFinD("ths_int_chg_ratio_index",E$1,$A$4,$A974,101)</f>
        <v>11.85973879845</v>
      </c>
      <c r="F974" s="12">
        <f>[1]!thsiFinD("ths_adjustment_nvg_ratio_fund",F$1,$A$4,$A974,101)</f>
        <v>41.559238796808003</v>
      </c>
      <c r="G974" s="12">
        <f>[1]!thsiFinD("ths_adjustment_nvg_ratio_fund",G$1,$A$4,$A974,101)</f>
        <v>15.66401816118</v>
      </c>
      <c r="H974" s="12">
        <f>[1]!thsiFinD("ths_adjustment_nvg_ratio_fund",H$1,$A$4,$A974,101)</f>
        <v>8.9230769230769003</v>
      </c>
      <c r="I974" s="12">
        <f>[1]!thsiFinD("ths_adjustment_nvg_ratio_fund",I$1,$A$4,$A974,101)</f>
        <v>122.431640625</v>
      </c>
      <c r="J974" s="32">
        <f t="shared" si="250"/>
        <v>0.24456782865432736</v>
      </c>
      <c r="K974" s="45">
        <f t="shared" si="251"/>
        <v>1.7690721043492504E-2</v>
      </c>
      <c r="L974" s="45">
        <f t="shared" si="252"/>
        <v>0.47144493626516221</v>
      </c>
      <c r="M974" s="32">
        <f>[1]!thsiFinD("ths_int_chg_ratio_index",M$1,$A$4,$A974,101)/100</f>
        <v>-9.0420940152139001E-2</v>
      </c>
      <c r="N974" s="32">
        <f>[1]!thsiFinD("ths_int_chg_ratio_index",N$1,$A$4,$A974,101)/100</f>
        <v>-0.14341956608953998</v>
      </c>
      <c r="O974" s="33">
        <f t="shared" si="245"/>
        <v>1.2445678286543274</v>
      </c>
      <c r="P974" s="33">
        <f t="shared" si="246"/>
        <v>1.0176907210434925</v>
      </c>
      <c r="Q974" s="33">
        <f t="shared" si="247"/>
        <v>1.4714449362651623</v>
      </c>
      <c r="R974" s="33">
        <f t="shared" si="248"/>
        <v>0.90957905984786103</v>
      </c>
      <c r="S974" s="33">
        <f t="shared" si="249"/>
        <v>0.85658043391046002</v>
      </c>
      <c r="T974" s="32">
        <f t="shared" si="257"/>
        <v>-1.7957852448410638E-2</v>
      </c>
      <c r="U974" s="32">
        <f t="shared" si="258"/>
        <v>-1.1662856892215467E-2</v>
      </c>
      <c r="V974" s="32">
        <f t="shared" si="259"/>
        <v>-2.2264936045189754E-2</v>
      </c>
      <c r="W974" s="32">
        <f t="shared" si="260"/>
        <v>-1.0984239103511761E-2</v>
      </c>
      <c r="X974" s="32">
        <f t="shared" si="260"/>
        <v>-2.1381966223251725E-3</v>
      </c>
      <c r="Y974" s="34">
        <f>MAX(O$4:O974)</f>
        <v>1.9141735637114377</v>
      </c>
      <c r="Z974" s="34">
        <f>MAX(P$4:P974)</f>
        <v>1.8284662292802096</v>
      </c>
      <c r="AA974" s="34">
        <f>MAX(Q$4:Q974)</f>
        <v>2.0782292813837224</v>
      </c>
      <c r="AB974" s="34">
        <f>MAX(R$4:R974)</f>
        <v>1.9075656212819299</v>
      </c>
      <c r="AC974" s="34">
        <f>MAX(S$4:S974)</f>
        <v>1.35899867745307</v>
      </c>
      <c r="AD974" s="35">
        <f t="shared" si="253"/>
        <v>-0.3498145349781111</v>
      </c>
      <c r="AE974" s="35">
        <f t="shared" si="254"/>
        <v>-0.44341836630796594</v>
      </c>
      <c r="AF974" s="35">
        <f t="shared" si="255"/>
        <v>-0.29197180049092186</v>
      </c>
      <c r="AG974" s="35">
        <f t="shared" si="256"/>
        <v>-0.52317285984814399</v>
      </c>
      <c r="AH974" s="35">
        <f t="shared" si="256"/>
        <v>-0.36969737489679044</v>
      </c>
    </row>
    <row r="975" spans="1:34">
      <c r="A975" s="28">
        <v>45295</v>
      </c>
      <c r="B975" s="12">
        <f>[1]!thsiFinD("ths_int_chg_ratio_index",B$1,$A$4,$A975,101)</f>
        <v>-17.190758709360999</v>
      </c>
      <c r="C975" s="12">
        <f>[1]!thsiFinD("ths_int_chg_ratio_index",C$1,$A$4,$A975,101)</f>
        <v>28.434371002862999</v>
      </c>
      <c r="D975" s="12">
        <f>[1]!thsiFinD("ths_int_chg_ratio_index",D$1,$A$4,$A975,101)</f>
        <v>-19.208728563059001</v>
      </c>
      <c r="E975" s="12">
        <f>[1]!thsiFinD("ths_int_chg_ratio_index",E$1,$A$4,$A975,101)</f>
        <v>9.5531180988705007</v>
      </c>
      <c r="F975" s="12">
        <f>[1]!thsiFinD("ths_adjustment_nvg_ratio_fund",F$1,$A$4,$A975,101)</f>
        <v>40.883977900551997</v>
      </c>
      <c r="G975" s="12">
        <f>[1]!thsiFinD("ths_adjustment_nvg_ratio_fund",G$1,$A$4,$A975,101)</f>
        <v>14.755959137344</v>
      </c>
      <c r="H975" s="12">
        <f>[1]!thsiFinD("ths_adjustment_nvg_ratio_fund",H$1,$A$4,$A975,101)</f>
        <v>7.7692307692308002</v>
      </c>
      <c r="I975" s="12">
        <f>[1]!thsiFinD("ths_adjustment_nvg_ratio_fund",I$1,$A$4,$A975,101)</f>
        <v>121.34765625</v>
      </c>
      <c r="J975" s="32">
        <f t="shared" si="250"/>
        <v>0.23293103235805038</v>
      </c>
      <c r="K975" s="45">
        <f t="shared" si="251"/>
        <v>3.9700045732837495E-3</v>
      </c>
      <c r="L975" s="45">
        <f t="shared" si="252"/>
        <v>0.46189206014281703</v>
      </c>
      <c r="M975" s="32">
        <f>[1]!thsiFinD("ths_int_chg_ratio_index",M$1,$A$4,$A975,101)/100</f>
        <v>-0.10353512690187</v>
      </c>
      <c r="N975" s="32">
        <f>[1]!thsiFinD("ths_int_chg_ratio_index",N$1,$A$4,$A975,101)/100</f>
        <v>-0.15117513164954</v>
      </c>
      <c r="O975" s="33">
        <f t="shared" si="245"/>
        <v>1.2329310323580505</v>
      </c>
      <c r="P975" s="33">
        <f t="shared" si="246"/>
        <v>1.0039700045732838</v>
      </c>
      <c r="Q975" s="33">
        <f t="shared" si="247"/>
        <v>1.4618920601428171</v>
      </c>
      <c r="R975" s="33">
        <f t="shared" si="248"/>
        <v>0.89646487309812994</v>
      </c>
      <c r="S975" s="33">
        <f t="shared" si="249"/>
        <v>0.84882486835046</v>
      </c>
      <c r="T975" s="32">
        <f t="shared" si="257"/>
        <v>-9.3500699828140688E-3</v>
      </c>
      <c r="U975" s="32">
        <f t="shared" si="258"/>
        <v>-1.3482206515688877E-2</v>
      </c>
      <c r="V975" s="32">
        <f t="shared" si="259"/>
        <v>-6.4921737041634398E-3</v>
      </c>
      <c r="W975" s="32">
        <f t="shared" si="260"/>
        <v>-1.4417863524611718E-2</v>
      </c>
      <c r="X975" s="32">
        <f t="shared" si="260"/>
        <v>-9.0541007627202852E-3</v>
      </c>
      <c r="Y975" s="34">
        <f>MAX(O$4:O975)</f>
        <v>1.9141735637114377</v>
      </c>
      <c r="Z975" s="34">
        <f>MAX(P$4:P975)</f>
        <v>1.8284662292802096</v>
      </c>
      <c r="AA975" s="34">
        <f>MAX(Q$4:Q975)</f>
        <v>2.0782292813837224</v>
      </c>
      <c r="AB975" s="34">
        <f>MAX(R$4:R975)</f>
        <v>1.9075656212819299</v>
      </c>
      <c r="AC975" s="34">
        <f>MAX(S$4:S975)</f>
        <v>1.35899867745307</v>
      </c>
      <c r="AD975" s="35">
        <f t="shared" si="253"/>
        <v>-0.35589381457787428</v>
      </c>
      <c r="AE975" s="35">
        <f t="shared" si="254"/>
        <v>-0.45092231483624146</v>
      </c>
      <c r="AF975" s="35">
        <f t="shared" si="255"/>
        <v>-0.29656844254958092</v>
      </c>
      <c r="AG975" s="35">
        <f t="shared" si="256"/>
        <v>-0.53004768847968431</v>
      </c>
      <c r="AH975" s="35">
        <f t="shared" si="256"/>
        <v>-0.375404198375482</v>
      </c>
    </row>
    <row r="976" spans="1:34">
      <c r="A976" s="28">
        <v>45296</v>
      </c>
      <c r="B976" s="12">
        <f>[1]!thsiFinD("ths_int_chg_ratio_index",B$1,$A$4,$A976,101)</f>
        <v>-19.559464657469999</v>
      </c>
      <c r="C976" s="12">
        <f>[1]!thsiFinD("ths_int_chg_ratio_index",C$1,$A$4,$A976,101)</f>
        <v>26.344242925334999</v>
      </c>
      <c r="D976" s="12">
        <f>[1]!thsiFinD("ths_int_chg_ratio_index",D$1,$A$4,$A976,101)</f>
        <v>-20.789363076301001</v>
      </c>
      <c r="E976" s="12">
        <f>[1]!thsiFinD("ths_int_chg_ratio_index",E$1,$A$4,$A976,101)</f>
        <v>8.0330659610874005</v>
      </c>
      <c r="F976" s="12">
        <f>[1]!thsiFinD("ths_adjustment_nvg_ratio_fund",F$1,$A$4,$A976,101)</f>
        <v>39.042357274400999</v>
      </c>
      <c r="G976" s="12">
        <f>[1]!thsiFinD("ths_adjustment_nvg_ratio_fund",G$1,$A$4,$A976,101)</f>
        <v>12.429057888762999</v>
      </c>
      <c r="H976" s="12">
        <f>[1]!thsiFinD("ths_adjustment_nvg_ratio_fund",H$1,$A$4,$A976,101)</f>
        <v>4.6153846153845999</v>
      </c>
      <c r="I976" s="12">
        <f>[1]!thsiFinD("ths_adjustment_nvg_ratio_fund",I$1,$A$4,$A976,101)</f>
        <v>116.93359375</v>
      </c>
      <c r="J976" s="32">
        <f t="shared" si="250"/>
        <v>0.2088110933515</v>
      </c>
      <c r="K976" s="45">
        <f t="shared" si="251"/>
        <v>-1.4928797118371499E-2</v>
      </c>
      <c r="L976" s="45">
        <f t="shared" si="252"/>
        <v>0.43255098382137147</v>
      </c>
      <c r="M976" s="32">
        <f>[1]!thsiFinD("ths_int_chg_ratio_index",M$1,$A$4,$A976,101)/100</f>
        <v>-0.11773272837301001</v>
      </c>
      <c r="N976" s="32">
        <f>[1]!thsiFinD("ths_int_chg_ratio_index",N$1,$A$4,$A976,101)/100</f>
        <v>-0.15764661314739001</v>
      </c>
      <c r="O976" s="33">
        <f t="shared" si="245"/>
        <v>1.2088110933514999</v>
      </c>
      <c r="P976" s="33">
        <f t="shared" si="246"/>
        <v>0.98507120288162853</v>
      </c>
      <c r="Q976" s="33">
        <f t="shared" si="247"/>
        <v>1.4325509838213715</v>
      </c>
      <c r="R976" s="33">
        <f t="shared" si="248"/>
        <v>0.88226727162699004</v>
      </c>
      <c r="S976" s="33">
        <f t="shared" si="249"/>
        <v>0.84235338685260996</v>
      </c>
      <c r="T976" s="32">
        <f t="shared" si="257"/>
        <v>-1.9563088586082356E-2</v>
      </c>
      <c r="U976" s="32">
        <f t="shared" si="258"/>
        <v>-1.8824070047478991E-2</v>
      </c>
      <c r="V976" s="32">
        <f t="shared" si="259"/>
        <v>-2.0070617469924001E-2</v>
      </c>
      <c r="W976" s="32">
        <f t="shared" si="260"/>
        <v>-1.5837320454145432E-2</v>
      </c>
      <c r="X976" s="32">
        <f t="shared" si="260"/>
        <v>-7.6240479504637859E-3</v>
      </c>
      <c r="Y976" s="34">
        <f>MAX(O$4:O976)</f>
        <v>1.9141735637114377</v>
      </c>
      <c r="Z976" s="34">
        <f>MAX(P$4:P976)</f>
        <v>1.8284662292802096</v>
      </c>
      <c r="AA976" s="34">
        <f>MAX(Q$4:Q976)</f>
        <v>2.0782292813837224</v>
      </c>
      <c r="AB976" s="34">
        <f>MAX(R$4:R976)</f>
        <v>1.9075656212819299</v>
      </c>
      <c r="AC976" s="34">
        <f>MAX(S$4:S976)</f>
        <v>1.35899867745307</v>
      </c>
      <c r="AD976" s="35">
        <f t="shared" si="253"/>
        <v>-0.36849452094213087</v>
      </c>
      <c r="AE976" s="35">
        <f t="shared" si="254"/>
        <v>-0.46125819164327164</v>
      </c>
      <c r="AF976" s="35">
        <f t="shared" si="255"/>
        <v>-0.31068674825544118</v>
      </c>
      <c r="AG976" s="35">
        <f t="shared" si="256"/>
        <v>-0.53749047383539805</v>
      </c>
      <c r="AH976" s="35">
        <f t="shared" si="256"/>
        <v>-0.38016614671672577</v>
      </c>
    </row>
    <row r="977" spans="1:34">
      <c r="A977" s="28">
        <v>45299</v>
      </c>
      <c r="B977" s="12">
        <f>[1]!thsiFinD("ths_int_chg_ratio_index",B$1,$A$4,$A977,101)</f>
        <v>-21.394964833002</v>
      </c>
      <c r="C977" s="12">
        <f>[1]!thsiFinD("ths_int_chg_ratio_index",C$1,$A$4,$A977,101)</f>
        <v>22.323750345141999</v>
      </c>
      <c r="D977" s="12">
        <f>[1]!thsiFinD("ths_int_chg_ratio_index",D$1,$A$4,$A977,101)</f>
        <v>-23.073923771878</v>
      </c>
      <c r="E977" s="12">
        <f>[1]!thsiFinD("ths_int_chg_ratio_index",E$1,$A$4,$A977,101)</f>
        <v>6.3857074400559002</v>
      </c>
      <c r="F977" s="12">
        <f>[1]!thsiFinD("ths_adjustment_nvg_ratio_fund",F$1,$A$4,$A977,101)</f>
        <v>36.586863106199999</v>
      </c>
      <c r="G977" s="12">
        <f>[1]!thsiFinD("ths_adjustment_nvg_ratio_fund",G$1,$A$4,$A977,101)</f>
        <v>10.158910329171</v>
      </c>
      <c r="H977" s="12">
        <f>[1]!thsiFinD("ths_adjustment_nvg_ratio_fund",H$1,$A$4,$A977,101)</f>
        <v>2.6153846153845999</v>
      </c>
      <c r="I977" s="12">
        <f>[1]!thsiFinD("ths_adjustment_nvg_ratio_fund",I$1,$A$4,$A977,101)</f>
        <v>110.87890625</v>
      </c>
      <c r="J977" s="32">
        <f t="shared" si="250"/>
        <v>0.18060079185134187</v>
      </c>
      <c r="K977" s="45">
        <f t="shared" si="251"/>
        <v>-3.9398577049205255E-2</v>
      </c>
      <c r="L977" s="45">
        <f t="shared" si="252"/>
        <v>0.40060016075188898</v>
      </c>
      <c r="M977" s="32">
        <f>[1]!thsiFinD("ths_int_chg_ratio_index",M$1,$A$4,$A977,101)/100</f>
        <v>-0.13756238531123</v>
      </c>
      <c r="N977" s="32">
        <f>[1]!thsiFinD("ths_int_chg_ratio_index",N$1,$A$4,$A977,101)/100</f>
        <v>-0.17051030117416999</v>
      </c>
      <c r="O977" s="33">
        <f t="shared" si="245"/>
        <v>1.1806007918513419</v>
      </c>
      <c r="P977" s="33">
        <f t="shared" si="246"/>
        <v>0.96060142295079476</v>
      </c>
      <c r="Q977" s="33">
        <f t="shared" si="247"/>
        <v>1.400600160751889</v>
      </c>
      <c r="R977" s="33">
        <f t="shared" si="248"/>
        <v>0.86243761468877</v>
      </c>
      <c r="S977" s="33">
        <f t="shared" si="249"/>
        <v>0.82948969882583001</v>
      </c>
      <c r="T977" s="32">
        <f t="shared" si="257"/>
        <v>-2.3337229162865514E-2</v>
      </c>
      <c r="U977" s="32">
        <f t="shared" si="258"/>
        <v>-2.4840620514793632E-2</v>
      </c>
      <c r="V977" s="32">
        <f t="shared" si="259"/>
        <v>-2.2303445692559376E-2</v>
      </c>
      <c r="W977" s="32">
        <f t="shared" si="260"/>
        <v>-2.2475793419892032E-2</v>
      </c>
      <c r="X977" s="32">
        <f t="shared" si="260"/>
        <v>-1.5271129940895856E-2</v>
      </c>
      <c r="Y977" s="34">
        <f>MAX(O$4:O977)</f>
        <v>1.9141735637114377</v>
      </c>
      <c r="Z977" s="34">
        <f>MAX(P$4:P977)</f>
        <v>1.8284662292802096</v>
      </c>
      <c r="AA977" s="34">
        <f>MAX(Q$4:Q977)</f>
        <v>2.0782292813837224</v>
      </c>
      <c r="AB977" s="34">
        <f>MAX(R$4:R977)</f>
        <v>1.9075656212819299</v>
      </c>
      <c r="AC977" s="34">
        <f>MAX(S$4:S977)</f>
        <v>1.35899867745307</v>
      </c>
      <c r="AD977" s="35">
        <f t="shared" si="253"/>
        <v>-0.38323210902450955</v>
      </c>
      <c r="AE977" s="35">
        <f t="shared" si="254"/>
        <v>-0.47464087246011477</v>
      </c>
      <c r="AF977" s="35">
        <f t="shared" si="255"/>
        <v>-0.3260608089308874</v>
      </c>
      <c r="AG977" s="35">
        <f t="shared" si="256"/>
        <v>-0.54788574240020571</v>
      </c>
      <c r="AH977" s="35">
        <f t="shared" si="256"/>
        <v>-0.38963171003198083</v>
      </c>
    </row>
    <row r="978" spans="1:34">
      <c r="A978" s="28">
        <v>45300</v>
      </c>
      <c r="B978" s="12">
        <f>[1]!thsiFinD("ths_int_chg_ratio_index",B$1,$A$4,$A978,101)</f>
        <v>-20.886479807798999</v>
      </c>
      <c r="C978" s="12">
        <f>[1]!thsiFinD("ths_int_chg_ratio_index",C$1,$A$4,$A978,101)</f>
        <v>22.121170518819</v>
      </c>
      <c r="D978" s="12">
        <f>[1]!thsiFinD("ths_int_chg_ratio_index",D$1,$A$4,$A978,101)</f>
        <v>-23.221699139198002</v>
      </c>
      <c r="E978" s="12">
        <f>[1]!thsiFinD("ths_int_chg_ratio_index",E$1,$A$4,$A978,101)</f>
        <v>6.7443628754315004</v>
      </c>
      <c r="F978" s="12">
        <f>[1]!thsiFinD("ths_adjustment_nvg_ratio_fund",F$1,$A$4,$A978,101)</f>
        <v>36.893799877225</v>
      </c>
      <c r="G978" s="12">
        <f>[1]!thsiFinD("ths_adjustment_nvg_ratio_fund",G$1,$A$4,$A978,101)</f>
        <v>10.499432463110001</v>
      </c>
      <c r="H978" s="12">
        <f>[1]!thsiFinD("ths_adjustment_nvg_ratio_fund",H$1,$A$4,$A978,101)</f>
        <v>3.2307692307692002</v>
      </c>
      <c r="I978" s="12">
        <f>[1]!thsiFinD("ths_adjustment_nvg_ratio_fund",I$1,$A$4,$A978,101)</f>
        <v>113.37890625</v>
      </c>
      <c r="J978" s="32">
        <f t="shared" si="250"/>
        <v>0.18595032783544713</v>
      </c>
      <c r="K978" s="45">
        <f t="shared" si="251"/>
        <v>-3.8106613881866251E-2</v>
      </c>
      <c r="L978" s="45">
        <f t="shared" si="252"/>
        <v>0.41000726955276051</v>
      </c>
      <c r="M978" s="32">
        <f>[1]!thsiFinD("ths_int_chg_ratio_index",M$1,$A$4,$A978,101)/100</f>
        <v>-0.13050816471579998</v>
      </c>
      <c r="N978" s="32">
        <f>[1]!thsiFinD("ths_int_chg_ratio_index",N$1,$A$4,$A978,101)/100</f>
        <v>-0.16876277407759999</v>
      </c>
      <c r="O978" s="33">
        <f t="shared" si="245"/>
        <v>1.1859503278354471</v>
      </c>
      <c r="P978" s="33">
        <f t="shared" si="246"/>
        <v>0.9618933861181338</v>
      </c>
      <c r="Q978" s="33">
        <f t="shared" si="247"/>
        <v>1.4100072695527606</v>
      </c>
      <c r="R978" s="33">
        <f t="shared" si="248"/>
        <v>0.86949183528420004</v>
      </c>
      <c r="S978" s="33">
        <f t="shared" si="249"/>
        <v>0.83123722592240001</v>
      </c>
      <c r="T978" s="32">
        <f t="shared" si="257"/>
        <v>4.5311980315685396E-3</v>
      </c>
      <c r="U978" s="32">
        <f t="shared" si="258"/>
        <v>1.3449523771995597E-3</v>
      </c>
      <c r="V978" s="32">
        <f t="shared" si="259"/>
        <v>6.716484164775105E-3</v>
      </c>
      <c r="W978" s="32">
        <f t="shared" si="260"/>
        <v>8.179398109828151E-3</v>
      </c>
      <c r="X978" s="32">
        <f t="shared" si="260"/>
        <v>2.1067496064672842E-3</v>
      </c>
      <c r="Y978" s="34">
        <f>MAX(O$4:O978)</f>
        <v>1.9141735637114377</v>
      </c>
      <c r="Z978" s="34">
        <f>MAX(P$4:P978)</f>
        <v>1.8284662292802096</v>
      </c>
      <c r="AA978" s="34">
        <f>MAX(Q$4:Q978)</f>
        <v>2.0782292813837224</v>
      </c>
      <c r="AB978" s="34">
        <f>MAX(R$4:R978)</f>
        <v>1.9075656212819299</v>
      </c>
      <c r="AC978" s="34">
        <f>MAX(S$4:S978)</f>
        <v>1.35899867745307</v>
      </c>
      <c r="AD978" s="35">
        <f t="shared" si="253"/>
        <v>-0.38043741157098676</v>
      </c>
      <c r="AE978" s="35">
        <f t="shared" si="254"/>
        <v>-0.47393428945264637</v>
      </c>
      <c r="AF978" s="35">
        <f t="shared" si="255"/>
        <v>-0.32153430702605035</v>
      </c>
      <c r="AG978" s="35">
        <f t="shared" si="256"/>
        <v>-0.54418771989616754</v>
      </c>
      <c r="AH978" s="35">
        <f t="shared" si="256"/>
        <v>-0.38834581687729053</v>
      </c>
    </row>
    <row r="979" spans="1:34">
      <c r="A979" s="28">
        <v>45301</v>
      </c>
      <c r="B979" s="12">
        <f>[1]!thsiFinD("ths_int_chg_ratio_index",B$1,$A$4,$A979,101)</f>
        <v>-22.140049715379</v>
      </c>
      <c r="C979" s="12">
        <f>[1]!thsiFinD("ths_int_chg_ratio_index",C$1,$A$4,$A979,101)</f>
        <v>21.652331247363001</v>
      </c>
      <c r="D979" s="12">
        <f>[1]!thsiFinD("ths_int_chg_ratio_index",D$1,$A$4,$A979,101)</f>
        <v>-23.787901699618001</v>
      </c>
      <c r="E979" s="12">
        <f>[1]!thsiFinD("ths_int_chg_ratio_index",E$1,$A$4,$A979,101)</f>
        <v>6.3408779502012997</v>
      </c>
      <c r="F979" s="12">
        <f>[1]!thsiFinD("ths_adjustment_nvg_ratio_fund",F$1,$A$4,$A979,101)</f>
        <v>35.666052793124997</v>
      </c>
      <c r="G979" s="12">
        <f>[1]!thsiFinD("ths_adjustment_nvg_ratio_fund",G$1,$A$4,$A979,101)</f>
        <v>8.7968217934165995</v>
      </c>
      <c r="H979" s="12">
        <f>[1]!thsiFinD("ths_adjustment_nvg_ratio_fund",H$1,$A$4,$A979,101)</f>
        <v>1.3076923076922999</v>
      </c>
      <c r="I979" s="12">
        <f>[1]!thsiFinD("ths_adjustment_nvg_ratio_fund",I$1,$A$4,$A979,101)</f>
        <v>110.625</v>
      </c>
      <c r="J979" s="32">
        <f t="shared" si="250"/>
        <v>0.17307603084600148</v>
      </c>
      <c r="K979" s="45">
        <f t="shared" si="251"/>
        <v>-4.4836855543581751E-2</v>
      </c>
      <c r="L979" s="45">
        <f t="shared" si="252"/>
        <v>0.39098891723558471</v>
      </c>
      <c r="M979" s="32">
        <f>[1]!thsiFinD("ths_int_chg_ratio_index",M$1,$A$4,$A979,101)/100</f>
        <v>-0.13370845174932999</v>
      </c>
      <c r="N979" s="32">
        <f>[1]!thsiFinD("ths_int_chg_ratio_index",N$1,$A$4,$A979,101)/100</f>
        <v>-0.17257407597503999</v>
      </c>
      <c r="O979" s="33">
        <f t="shared" si="245"/>
        <v>1.1730760308460015</v>
      </c>
      <c r="P979" s="33">
        <f t="shared" si="246"/>
        <v>0.95516314445641826</v>
      </c>
      <c r="Q979" s="33">
        <f t="shared" si="247"/>
        <v>1.3909889172355847</v>
      </c>
      <c r="R979" s="33">
        <f t="shared" si="248"/>
        <v>0.86629154825067001</v>
      </c>
      <c r="S979" s="33">
        <f t="shared" si="249"/>
        <v>0.82742592402495996</v>
      </c>
      <c r="T979" s="32">
        <f t="shared" si="257"/>
        <v>-1.0855679776186955E-2</v>
      </c>
      <c r="U979" s="32">
        <f t="shared" si="258"/>
        <v>-6.9968686330992291E-3</v>
      </c>
      <c r="V979" s="32">
        <f t="shared" si="259"/>
        <v>-1.3488123591879231E-2</v>
      </c>
      <c r="W979" s="32">
        <f t="shared" si="260"/>
        <v>-3.6806406957047288E-3</v>
      </c>
      <c r="X979" s="32">
        <f t="shared" si="260"/>
        <v>-4.5850952996129291E-3</v>
      </c>
      <c r="Y979" s="34">
        <f>MAX(O$4:O979)</f>
        <v>1.9141735637114377</v>
      </c>
      <c r="Z979" s="34">
        <f>MAX(P$4:P979)</f>
        <v>1.8284662292802096</v>
      </c>
      <c r="AA979" s="34">
        <f>MAX(Q$4:Q979)</f>
        <v>2.0782292813837224</v>
      </c>
      <c r="AB979" s="34">
        <f>MAX(R$4:R979)</f>
        <v>1.9075656212819299</v>
      </c>
      <c r="AC979" s="34">
        <f>MAX(S$4:S979)</f>
        <v>1.35899867745307</v>
      </c>
      <c r="AD979" s="35">
        <f t="shared" si="253"/>
        <v>-0.38716318463227761</v>
      </c>
      <c r="AE979" s="35">
        <f t="shared" si="254"/>
        <v>-0.4776151021217242</v>
      </c>
      <c r="AF979" s="35">
        <f t="shared" si="255"/>
        <v>-0.33068553614573304</v>
      </c>
      <c r="AG979" s="35">
        <f t="shared" si="256"/>
        <v>-0.54586540112391968</v>
      </c>
      <c r="AH979" s="35">
        <f t="shared" si="256"/>
        <v>-0.39115030959731512</v>
      </c>
    </row>
    <row r="980" spans="1:34">
      <c r="A980" s="28">
        <v>45302</v>
      </c>
      <c r="B980" s="12">
        <f>[1]!thsiFinD("ths_int_chg_ratio_index",B$1,$A$4,$A980,101)</f>
        <v>-20.093187067007001</v>
      </c>
      <c r="C980" s="12">
        <f>[1]!thsiFinD("ths_int_chg_ratio_index",C$1,$A$4,$A980,101)</f>
        <v>23.531721302491</v>
      </c>
      <c r="D980" s="12">
        <f>[1]!thsiFinD("ths_int_chg_ratio_index",D$1,$A$4,$A980,101)</f>
        <v>-22.541347977304</v>
      </c>
      <c r="E980" s="12">
        <f>[1]!thsiFinD("ths_int_chg_ratio_index",E$1,$A$4,$A980,101)</f>
        <v>8.6067155889915998</v>
      </c>
      <c r="F980" s="12">
        <f>[1]!thsiFinD("ths_adjustment_nvg_ratio_fund",F$1,$A$4,$A980,101)</f>
        <v>37.507673419276003</v>
      </c>
      <c r="G980" s="12">
        <f>[1]!thsiFinD("ths_adjustment_nvg_ratio_fund",G$1,$A$4,$A980,101)</f>
        <v>10.61293984109</v>
      </c>
      <c r="H980" s="12">
        <f>[1]!thsiFinD("ths_adjustment_nvg_ratio_fund",H$1,$A$4,$A980,101)</f>
        <v>3.7692307692307998</v>
      </c>
      <c r="I980" s="12">
        <f>[1]!thsiFinD("ths_adjustment_nvg_ratio_fund",I$1,$A$4,$A980,101)</f>
        <v>113.57421875</v>
      </c>
      <c r="J980" s="32">
        <f t="shared" si="250"/>
        <v>0.19370995578346054</v>
      </c>
      <c r="K980" s="45">
        <f t="shared" si="251"/>
        <v>-2.6240245382071002E-2</v>
      </c>
      <c r="L980" s="45">
        <f t="shared" si="252"/>
        <v>0.41366015694899205</v>
      </c>
      <c r="M980" s="32">
        <f>[1]!thsiFinD("ths_int_chg_ratio_index",M$1,$A$4,$A980,101)/100</f>
        <v>-0.11759038476766999</v>
      </c>
      <c r="N980" s="32">
        <f>[1]!thsiFinD("ths_int_chg_ratio_index",N$1,$A$4,$A980,101)/100</f>
        <v>-0.16632056609422002</v>
      </c>
      <c r="O980" s="33">
        <f t="shared" si="245"/>
        <v>1.1937099557834605</v>
      </c>
      <c r="P980" s="33">
        <f t="shared" si="246"/>
        <v>0.97375975461792896</v>
      </c>
      <c r="Q980" s="33">
        <f t="shared" si="247"/>
        <v>1.4136601569489922</v>
      </c>
      <c r="R980" s="33">
        <f t="shared" si="248"/>
        <v>0.88240961523232997</v>
      </c>
      <c r="S980" s="33">
        <f t="shared" si="249"/>
        <v>0.83367943390578003</v>
      </c>
      <c r="T980" s="32">
        <f t="shared" si="257"/>
        <v>1.7589588734992834E-2</v>
      </c>
      <c r="U980" s="32">
        <f t="shared" si="258"/>
        <v>1.9469564198997702E-2</v>
      </c>
      <c r="V980" s="32">
        <f t="shared" si="259"/>
        <v>1.6298648704163421E-2</v>
      </c>
      <c r="W980" s="32">
        <f t="shared" si="260"/>
        <v>1.8605822732782773E-2</v>
      </c>
      <c r="X980" s="32">
        <f t="shared" si="260"/>
        <v>7.5577881949846493E-3</v>
      </c>
      <c r="Y980" s="34">
        <f>MAX(O$4:O980)</f>
        <v>1.9141735637114377</v>
      </c>
      <c r="Z980" s="34">
        <f>MAX(P$4:P980)</f>
        <v>1.8284662292802096</v>
      </c>
      <c r="AA980" s="34">
        <f>MAX(Q$4:Q980)</f>
        <v>2.0782292813837224</v>
      </c>
      <c r="AB980" s="34">
        <f>MAX(R$4:R980)</f>
        <v>1.9075656212819299</v>
      </c>
      <c r="AC980" s="34">
        <f>MAX(S$4:S980)</f>
        <v>1.35899867745307</v>
      </c>
      <c r="AD980" s="35">
        <f t="shared" si="253"/>
        <v>-0.37638363708829659</v>
      </c>
      <c r="AE980" s="35">
        <f t="shared" si="254"/>
        <v>-0.46744449581589631</v>
      </c>
      <c r="AF980" s="35">
        <f t="shared" si="255"/>
        <v>-0.31977661482675679</v>
      </c>
      <c r="AG980" s="35">
        <f t="shared" si="256"/>
        <v>-0.53741585328040797</v>
      </c>
      <c r="AH980" s="35">
        <f t="shared" si="256"/>
        <v>-0.38654875259466959</v>
      </c>
    </row>
    <row r="981" spans="1:34">
      <c r="A981" s="28">
        <v>45303</v>
      </c>
      <c r="B981" s="12">
        <f>[1]!thsiFinD("ths_int_chg_ratio_index",B$1,$A$4,$A981,101)</f>
        <v>-21.627729654277999</v>
      </c>
      <c r="C981" s="12">
        <f>[1]!thsiFinD("ths_int_chg_ratio_index",C$1,$A$4,$A981,101)</f>
        <v>22.363970207866998</v>
      </c>
      <c r="D981" s="12">
        <f>[1]!thsiFinD("ths_int_chg_ratio_index",D$1,$A$4,$A981,101)</f>
        <v>-23.669663753916002</v>
      </c>
      <c r="E981" s="12">
        <f>[1]!thsiFinD("ths_int_chg_ratio_index",E$1,$A$4,$A981,101)</f>
        <v>7.3432603991601004</v>
      </c>
      <c r="F981" s="12">
        <f>[1]!thsiFinD("ths_adjustment_nvg_ratio_fund",F$1,$A$4,$A981,101)</f>
        <v>36.402701043584997</v>
      </c>
      <c r="G981" s="12">
        <f>[1]!thsiFinD("ths_adjustment_nvg_ratio_fund",G$1,$A$4,$A981,101)</f>
        <v>8.9670828603859007</v>
      </c>
      <c r="H981" s="12">
        <f>[1]!thsiFinD("ths_adjustment_nvg_ratio_fund",H$1,$A$4,$A981,101)</f>
        <v>2</v>
      </c>
      <c r="I981" s="12">
        <f>[1]!thsiFinD("ths_adjustment_nvg_ratio_fund",I$1,$A$4,$A981,101)</f>
        <v>109.599609375</v>
      </c>
      <c r="J981" s="32">
        <f t="shared" si="250"/>
        <v>0.17672403809725501</v>
      </c>
      <c r="K981" s="45">
        <f t="shared" si="251"/>
        <v>-3.8975407002917253E-2</v>
      </c>
      <c r="L981" s="45">
        <f t="shared" si="252"/>
        <v>0.39242348319742726</v>
      </c>
      <c r="M981" s="32">
        <f>[1]!thsiFinD("ths_int_chg_ratio_index",M$1,$A$4,$A981,101)/100</f>
        <v>-0.12625535621584999</v>
      </c>
      <c r="N981" s="32">
        <f>[1]!thsiFinD("ths_int_chg_ratio_index",N$1,$A$4,$A981,101)/100</f>
        <v>-0.16920726205699999</v>
      </c>
      <c r="O981" s="33">
        <f t="shared" si="245"/>
        <v>1.176724038097255</v>
      </c>
      <c r="P981" s="33">
        <f t="shared" si="246"/>
        <v>0.96102459299708276</v>
      </c>
      <c r="Q981" s="33">
        <f t="shared" si="247"/>
        <v>1.3924234831974274</v>
      </c>
      <c r="R981" s="33">
        <f t="shared" si="248"/>
        <v>0.87374464378415007</v>
      </c>
      <c r="S981" s="33">
        <f t="shared" si="249"/>
        <v>0.83079273794300001</v>
      </c>
      <c r="T981" s="32">
        <f t="shared" si="257"/>
        <v>-1.4229518321355772E-2</v>
      </c>
      <c r="U981" s="32">
        <f t="shared" si="258"/>
        <v>-1.3078340484345752E-2</v>
      </c>
      <c r="V981" s="32">
        <f t="shared" si="259"/>
        <v>-1.5022474565173027E-2</v>
      </c>
      <c r="W981" s="32">
        <f t="shared" si="260"/>
        <v>-9.8196702513247969E-3</v>
      </c>
      <c r="X981" s="32">
        <f t="shared" si="260"/>
        <v>-3.4625970671434692E-3</v>
      </c>
      <c r="Y981" s="34">
        <f>MAX(O$4:O981)</f>
        <v>1.9141735637114377</v>
      </c>
      <c r="Z981" s="34">
        <f>MAX(P$4:P981)</f>
        <v>1.8284662292802096</v>
      </c>
      <c r="AA981" s="34">
        <f>MAX(Q$4:Q981)</f>
        <v>2.0782292813837224</v>
      </c>
      <c r="AB981" s="34">
        <f>MAX(R$4:R981)</f>
        <v>1.9075656212819299</v>
      </c>
      <c r="AC981" s="34">
        <f>MAX(S$4:S981)</f>
        <v>1.35899867745307</v>
      </c>
      <c r="AD981" s="35">
        <f t="shared" si="253"/>
        <v>-0.38525739754984589</v>
      </c>
      <c r="AE981" s="35">
        <f t="shared" si="254"/>
        <v>-0.47440943802642843</v>
      </c>
      <c r="AF981" s="35">
        <f t="shared" si="255"/>
        <v>-0.3299952533291578</v>
      </c>
      <c r="AG981" s="35">
        <f t="shared" si="256"/>
        <v>-0.5419582770646848</v>
      </c>
      <c r="AH981" s="35">
        <f t="shared" si="256"/>
        <v>-0.38867288708477088</v>
      </c>
    </row>
    <row r="982" spans="1:34">
      <c r="A982" s="28">
        <v>45306</v>
      </c>
      <c r="B982" s="12">
        <f>[1]!thsiFinD("ths_int_chg_ratio_index",B$1,$A$4,$A982,101)</f>
        <v>-21.534990008125</v>
      </c>
      <c r="C982" s="12">
        <f>[1]!thsiFinD("ths_int_chg_ratio_index",C$1,$A$4,$A982,101)</f>
        <v>22.333635073829001</v>
      </c>
      <c r="D982" s="12">
        <f>[1]!thsiFinD("ths_int_chg_ratio_index",D$1,$A$4,$A982,101)</f>
        <v>-24.155403318194001</v>
      </c>
      <c r="E982" s="12">
        <f>[1]!thsiFinD("ths_int_chg_ratio_index",E$1,$A$4,$A982,101)</f>
        <v>6.5277683267131001</v>
      </c>
      <c r="F982" s="12">
        <f>[1]!thsiFinD("ths_adjustment_nvg_ratio_fund",F$1,$A$4,$A982,101)</f>
        <v>35.850214855739999</v>
      </c>
      <c r="G982" s="12">
        <f>[1]!thsiFinD("ths_adjustment_nvg_ratio_fund",G$1,$A$4,$A982,101)</f>
        <v>9.4778660612939998</v>
      </c>
      <c r="H982" s="12">
        <f>[1]!thsiFinD("ths_adjustment_nvg_ratio_fund",H$1,$A$4,$A982,101)</f>
        <v>3.0769230769231002</v>
      </c>
      <c r="I982" s="12">
        <f>[1]!thsiFinD("ths_adjustment_nvg_ratio_fund",I$1,$A$4,$A982,101)</f>
        <v>109.560546875</v>
      </c>
      <c r="J982" s="32">
        <f t="shared" si="250"/>
        <v>0.17642070117897526</v>
      </c>
      <c r="K982" s="45">
        <f t="shared" si="251"/>
        <v>-4.2072474814442248E-2</v>
      </c>
      <c r="L982" s="45">
        <f t="shared" si="252"/>
        <v>0.39491387717239279</v>
      </c>
      <c r="M982" s="32">
        <f>[1]!thsiFinD("ths_int_chg_ratio_index",M$1,$A$4,$A982,101)/100</f>
        <v>-0.13200687863741001</v>
      </c>
      <c r="N982" s="32">
        <f>[1]!thsiFinD("ths_int_chg_ratio_index",N$1,$A$4,$A982,101)/100</f>
        <v>-0.17036087177315001</v>
      </c>
      <c r="O982" s="33">
        <f t="shared" si="245"/>
        <v>1.1764207011789753</v>
      </c>
      <c r="P982" s="33">
        <f t="shared" si="246"/>
        <v>0.95792752518555779</v>
      </c>
      <c r="Q982" s="33">
        <f t="shared" si="247"/>
        <v>1.3949138771723928</v>
      </c>
      <c r="R982" s="33">
        <f t="shared" si="248"/>
        <v>0.86799312136258999</v>
      </c>
      <c r="S982" s="33">
        <f t="shared" si="249"/>
        <v>0.82963912822685004</v>
      </c>
      <c r="T982" s="32">
        <f t="shared" si="257"/>
        <v>-2.5778084619576536E-4</v>
      </c>
      <c r="U982" s="32">
        <f t="shared" si="258"/>
        <v>-3.2226727953613699E-3</v>
      </c>
      <c r="V982" s="32">
        <f t="shared" si="259"/>
        <v>1.7885320127226656E-3</v>
      </c>
      <c r="W982" s="32">
        <f t="shared" si="260"/>
        <v>-6.5826125086735354E-3</v>
      </c>
      <c r="X982" s="32">
        <f t="shared" si="260"/>
        <v>-1.3885649975784453E-3</v>
      </c>
      <c r="Y982" s="34">
        <f>MAX(O$4:O982)</f>
        <v>1.9141735637114377</v>
      </c>
      <c r="Z982" s="34">
        <f>MAX(P$4:P982)</f>
        <v>1.8284662292802096</v>
      </c>
      <c r="AA982" s="34">
        <f>MAX(Q$4:Q982)</f>
        <v>2.0782292813837224</v>
      </c>
      <c r="AB982" s="34">
        <f>MAX(R$4:R982)</f>
        <v>1.9075656212819299</v>
      </c>
      <c r="AC982" s="34">
        <f>MAX(S$4:S982)</f>
        <v>1.35899867745307</v>
      </c>
      <c r="AD982" s="35">
        <f t="shared" si="253"/>
        <v>-0.38541586641809811</v>
      </c>
      <c r="AE982" s="35">
        <f t="shared" si="254"/>
        <v>-0.47610324443199936</v>
      </c>
      <c r="AF982" s="35">
        <f t="shared" si="255"/>
        <v>-0.32879692839106089</v>
      </c>
      <c r="AG982" s="35">
        <f t="shared" si="256"/>
        <v>-0.5449733882395732</v>
      </c>
      <c r="AH982" s="35">
        <f t="shared" si="256"/>
        <v>-0.38952175451583559</v>
      </c>
    </row>
    <row r="983" spans="1:34">
      <c r="A983" s="28">
        <v>45307</v>
      </c>
      <c r="B983" s="12">
        <f>[1]!thsiFinD("ths_int_chg_ratio_index",B$1,$A$4,$A983,101)</f>
        <v>-21.342065844751001</v>
      </c>
      <c r="C983" s="12">
        <f>[1]!thsiFinD("ths_int_chg_ratio_index",C$1,$A$4,$A983,101)</f>
        <v>23.836421359185</v>
      </c>
      <c r="D983" s="12">
        <f>[1]!thsiFinD("ths_int_chg_ratio_index",D$1,$A$4,$A983,101)</f>
        <v>-23.763326407926002</v>
      </c>
      <c r="E983" s="12">
        <f>[1]!thsiFinD("ths_int_chg_ratio_index",E$1,$A$4,$A983,101)</f>
        <v>7.1726077830135999</v>
      </c>
      <c r="F983" s="12">
        <f>[1]!thsiFinD("ths_adjustment_nvg_ratio_fund",F$1,$A$4,$A983,101)</f>
        <v>35.543278084714998</v>
      </c>
      <c r="G983" s="12">
        <f>[1]!thsiFinD("ths_adjustment_nvg_ratio_fund",G$1,$A$4,$A983,101)</f>
        <v>8.8535754824064004</v>
      </c>
      <c r="H983" s="12">
        <f>[1]!thsiFinD("ths_adjustment_nvg_ratio_fund",H$1,$A$4,$A983,101)</f>
        <v>3.0769230769231002</v>
      </c>
      <c r="I983" s="12">
        <f>[1]!thsiFinD("ths_adjustment_nvg_ratio_fund",I$1,$A$4,$A983,101)</f>
        <v>108.701171875</v>
      </c>
      <c r="J983" s="32">
        <f t="shared" si="250"/>
        <v>0.1775982317607076</v>
      </c>
      <c r="K983" s="45">
        <f t="shared" si="251"/>
        <v>-3.5240907776196012E-2</v>
      </c>
      <c r="L983" s="45">
        <f t="shared" si="252"/>
        <v>0.39043737129761125</v>
      </c>
      <c r="M983" s="32">
        <f>[1]!thsiFinD("ths_int_chg_ratio_index",M$1,$A$4,$A983,101)/100</f>
        <v>-0.12746068197838001</v>
      </c>
      <c r="N983" s="32">
        <f>[1]!thsiFinD("ths_int_chg_ratio_index",N$1,$A$4,$A983,101)/100</f>
        <v>-0.16679550192629</v>
      </c>
      <c r="O983" s="33">
        <f t="shared" si="245"/>
        <v>1.1775982317607077</v>
      </c>
      <c r="P983" s="33">
        <f t="shared" si="246"/>
        <v>0.96475909222380396</v>
      </c>
      <c r="Q983" s="33">
        <f t="shared" si="247"/>
        <v>1.3904373712976112</v>
      </c>
      <c r="R983" s="33">
        <f t="shared" si="248"/>
        <v>0.87253931802161999</v>
      </c>
      <c r="S983" s="33">
        <f t="shared" si="249"/>
        <v>0.83320449807371</v>
      </c>
      <c r="T983" s="32">
        <f t="shared" si="257"/>
        <v>1.0009434384758986E-3</v>
      </c>
      <c r="U983" s="32">
        <f t="shared" si="258"/>
        <v>7.1316115871322694E-3</v>
      </c>
      <c r="V983" s="32">
        <f t="shared" si="259"/>
        <v>-3.2091629082189321E-3</v>
      </c>
      <c r="W983" s="32">
        <f t="shared" si="260"/>
        <v>5.2375952610008714E-3</v>
      </c>
      <c r="X983" s="32">
        <f t="shared" si="260"/>
        <v>4.2974948089540277E-3</v>
      </c>
      <c r="Y983" s="34">
        <f>MAX(O$4:O983)</f>
        <v>1.9141735637114377</v>
      </c>
      <c r="Z983" s="34">
        <f>MAX(P$4:P983)</f>
        <v>1.8284662292802096</v>
      </c>
      <c r="AA983" s="34">
        <f>MAX(Q$4:Q983)</f>
        <v>2.0782292813837224</v>
      </c>
      <c r="AB983" s="34">
        <f>MAX(R$4:R983)</f>
        <v>1.9075656212819299</v>
      </c>
      <c r="AC983" s="34">
        <f>MAX(S$4:S983)</f>
        <v>1.35899867745307</v>
      </c>
      <c r="AD983" s="35">
        <f t="shared" si="253"/>
        <v>-0.38480070246219789</v>
      </c>
      <c r="AE983" s="35">
        <f t="shared" si="254"/>
        <v>-0.4723670162595297</v>
      </c>
      <c r="AF983" s="35">
        <f t="shared" si="255"/>
        <v>-0.33095092839235085</v>
      </c>
      <c r="AG983" s="35">
        <f t="shared" si="256"/>
        <v>-0.54259014301418751</v>
      </c>
      <c r="AH983" s="35">
        <f t="shared" si="256"/>
        <v>-0.38689822742488811</v>
      </c>
    </row>
    <row r="984" spans="1:34">
      <c r="A984" s="28">
        <v>45308</v>
      </c>
      <c r="B984" s="12">
        <f>[1]!thsiFinD("ths_int_chg_ratio_index",B$1,$A$4,$A984,101)</f>
        <v>-22.787861131098001</v>
      </c>
      <c r="C984" s="12">
        <f>[1]!thsiFinD("ths_int_chg_ratio_index",C$1,$A$4,$A984,101)</f>
        <v>20.099334933487999</v>
      </c>
      <c r="D984" s="12">
        <f>[1]!thsiFinD("ths_int_chg_ratio_index",D$1,$A$4,$A984,101)</f>
        <v>-25.759779563752002</v>
      </c>
      <c r="E984" s="12">
        <f>[1]!thsiFinD("ths_int_chg_ratio_index",E$1,$A$4,$A984,101)</f>
        <v>3.9466475074973002</v>
      </c>
      <c r="F984" s="12">
        <f>[1]!thsiFinD("ths_adjustment_nvg_ratio_fund",F$1,$A$4,$A984,101)</f>
        <v>31.860036832413002</v>
      </c>
      <c r="G984" s="12">
        <f>[1]!thsiFinD("ths_adjustment_nvg_ratio_fund",G$1,$A$4,$A984,101)</f>
        <v>6.5834279228149999</v>
      </c>
      <c r="H984" s="12">
        <f>[1]!thsiFinD("ths_adjustment_nvg_ratio_fund",H$1,$A$4,$A984,101)</f>
        <v>1.5384615384614999</v>
      </c>
      <c r="I984" s="12">
        <f>[1]!thsiFinD("ths_adjustment_nvg_ratio_fund",I$1,$A$4,$A984,101)</f>
        <v>104.16015625</v>
      </c>
      <c r="J984" s="32">
        <f t="shared" si="250"/>
        <v>0.149550530362281</v>
      </c>
      <c r="K984" s="45">
        <f t="shared" si="251"/>
        <v>-6.1254145634661764E-2</v>
      </c>
      <c r="L984" s="45">
        <f t="shared" si="252"/>
        <v>0.36035520635922375</v>
      </c>
      <c r="M984" s="32">
        <f>[1]!thsiFinD("ths_int_chg_ratio_index",M$1,$A$4,$A984,101)/100</f>
        <v>-0.15240581223353</v>
      </c>
      <c r="N984" s="32">
        <f>[1]!thsiFinD("ths_int_chg_ratio_index",N$1,$A$4,$A984,101)/100</f>
        <v>-0.18560343072216001</v>
      </c>
      <c r="O984" s="33">
        <f t="shared" si="245"/>
        <v>1.1495505303622811</v>
      </c>
      <c r="P984" s="33">
        <f t="shared" si="246"/>
        <v>0.93874585436533819</v>
      </c>
      <c r="Q984" s="33">
        <f t="shared" si="247"/>
        <v>1.3603552063592237</v>
      </c>
      <c r="R984" s="33">
        <f t="shared" si="248"/>
        <v>0.84759418776647</v>
      </c>
      <c r="S984" s="33">
        <f t="shared" si="249"/>
        <v>0.81439656927783999</v>
      </c>
      <c r="T984" s="32">
        <f t="shared" si="257"/>
        <v>-2.3817716978472792E-2</v>
      </c>
      <c r="U984" s="32">
        <f t="shared" si="258"/>
        <v>-2.6963454470798842E-2</v>
      </c>
      <c r="V984" s="32">
        <f t="shared" si="259"/>
        <v>-2.163503769343722E-2</v>
      </c>
      <c r="W984" s="32">
        <f t="shared" si="260"/>
        <v>-2.8589118839607242E-2</v>
      </c>
      <c r="X984" s="32">
        <f t="shared" si="260"/>
        <v>-2.2573004393701912E-2</v>
      </c>
      <c r="Y984" s="34">
        <f>MAX(O$4:O984)</f>
        <v>1.9141735637114377</v>
      </c>
      <c r="Z984" s="34">
        <f>MAX(P$4:P984)</f>
        <v>1.8284662292802096</v>
      </c>
      <c r="AA984" s="34">
        <f>MAX(Q$4:Q984)</f>
        <v>2.0782292813837224</v>
      </c>
      <c r="AB984" s="34">
        <f>MAX(R$4:R984)</f>
        <v>1.9075656212819299</v>
      </c>
      <c r="AC984" s="34">
        <f>MAX(S$4:S984)</f>
        <v>1.35899867745307</v>
      </c>
      <c r="AD984" s="35">
        <f t="shared" si="253"/>
        <v>-0.3994533452163086</v>
      </c>
      <c r="AE984" s="35">
        <f t="shared" si="254"/>
        <v>-0.48659382419390762</v>
      </c>
      <c r="AF984" s="35">
        <f t="shared" si="255"/>
        <v>-0.34542583027534157</v>
      </c>
      <c r="AG984" s="35">
        <f t="shared" si="256"/>
        <v>-0.55566708777396268</v>
      </c>
      <c r="AH984" s="35">
        <f t="shared" si="256"/>
        <v>-0.40073777643101249</v>
      </c>
    </row>
    <row r="985" spans="1:34">
      <c r="A985" s="28">
        <v>45309</v>
      </c>
      <c r="B985" s="12">
        <f>[1]!thsiFinD("ths_int_chg_ratio_index",B$1,$A$4,$A985,101)</f>
        <v>-19.881372536828</v>
      </c>
      <c r="C985" s="12">
        <f>[1]!thsiFinD("ths_int_chg_ratio_index",C$1,$A$4,$A985,101)</f>
        <v>22.507597512299</v>
      </c>
      <c r="D985" s="12">
        <f>[1]!thsiFinD("ths_int_chg_ratio_index",D$1,$A$4,$A985,101)</f>
        <v>-24.657794456811001</v>
      </c>
      <c r="E985" s="12">
        <f>[1]!thsiFinD("ths_int_chg_ratio_index",E$1,$A$4,$A985,101)</f>
        <v>6.5736061710775999</v>
      </c>
      <c r="F985" s="12">
        <f>[1]!thsiFinD("ths_adjustment_nvg_ratio_fund",F$1,$A$4,$A985,101)</f>
        <v>32.719459791283001</v>
      </c>
      <c r="G985" s="12">
        <f>[1]!thsiFinD("ths_adjustment_nvg_ratio_fund",G$1,$A$4,$A985,101)</f>
        <v>8.5698070374573998</v>
      </c>
      <c r="H985" s="12">
        <f>[1]!thsiFinD("ths_adjustment_nvg_ratio_fund",H$1,$A$4,$A985,101)</f>
        <v>4.7692307692308002</v>
      </c>
      <c r="I985" s="12">
        <f>[1]!thsiFinD("ths_adjustment_nvg_ratio_fund",I$1,$A$4,$A985,101)</f>
        <v>112.470703125</v>
      </c>
      <c r="J985" s="32">
        <f t="shared" si="250"/>
        <v>0.17883904676588602</v>
      </c>
      <c r="K985" s="45">
        <f t="shared" si="251"/>
        <v>-3.8644908275656004E-2</v>
      </c>
      <c r="L985" s="45">
        <f t="shared" si="252"/>
        <v>0.39632300180742802</v>
      </c>
      <c r="M985" s="32">
        <f>[1]!thsiFinD("ths_int_chg_ratio_index",M$1,$A$4,$A985,101)/100</f>
        <v>-0.13617737029964999</v>
      </c>
      <c r="N985" s="32">
        <f>[1]!thsiFinD("ths_int_chg_ratio_index",N$1,$A$4,$A985,101)/100</f>
        <v>-0.17693106695978</v>
      </c>
      <c r="O985" s="33">
        <f t="shared" si="245"/>
        <v>1.178839046765886</v>
      </c>
      <c r="P985" s="33">
        <f t="shared" si="246"/>
        <v>0.96135509172434397</v>
      </c>
      <c r="Q985" s="33">
        <f t="shared" si="247"/>
        <v>1.396323001807428</v>
      </c>
      <c r="R985" s="33">
        <f t="shared" si="248"/>
        <v>0.86382262970034995</v>
      </c>
      <c r="S985" s="33">
        <f t="shared" si="249"/>
        <v>0.82306893304022</v>
      </c>
      <c r="T985" s="32">
        <f t="shared" si="257"/>
        <v>2.5478233126798422E-2</v>
      </c>
      <c r="U985" s="32">
        <f t="shared" si="258"/>
        <v>2.4084513666684959E-2</v>
      </c>
      <c r="V985" s="32">
        <f t="shared" si="259"/>
        <v>2.6440002787555983E-2</v>
      </c>
      <c r="W985" s="32">
        <f t="shared" si="260"/>
        <v>1.9146476188851791E-2</v>
      </c>
      <c r="X985" s="32">
        <f t="shared" si="260"/>
        <v>1.0648821580953038E-2</v>
      </c>
      <c r="Y985" s="34">
        <f>MAX(O$4:O985)</f>
        <v>1.9141735637114377</v>
      </c>
      <c r="Z985" s="34">
        <f>MAX(P$4:P985)</f>
        <v>1.8284662292802096</v>
      </c>
      <c r="AA985" s="34">
        <f>MAX(Q$4:Q985)</f>
        <v>2.0782292813837224</v>
      </c>
      <c r="AB985" s="34">
        <f>MAX(R$4:R985)</f>
        <v>1.9075656212819299</v>
      </c>
      <c r="AC985" s="34">
        <f>MAX(S$4:S985)</f>
        <v>1.35899867745307</v>
      </c>
      <c r="AD985" s="35">
        <f t="shared" si="253"/>
        <v>-0.38415247754221082</v>
      </c>
      <c r="AE985" s="35">
        <f t="shared" si="254"/>
        <v>-0.47422868613614533</v>
      </c>
      <c r="AF985" s="35">
        <f t="shared" si="255"/>
        <v>-0.32811888740315942</v>
      </c>
      <c r="AG985" s="35">
        <f t="shared" si="256"/>
        <v>-0.5471596782501037</v>
      </c>
      <c r="AH985" s="35">
        <f t="shared" si="256"/>
        <v>-0.39435633993202113</v>
      </c>
    </row>
    <row r="986" spans="1:34">
      <c r="A986" s="28">
        <v>45310</v>
      </c>
      <c r="B986" s="12">
        <f>[1]!thsiFinD("ths_int_chg_ratio_index",B$1,$A$4,$A986,101)</f>
        <v>-20.17240142248</v>
      </c>
      <c r="C986" s="12">
        <f>[1]!thsiFinD("ths_int_chg_ratio_index",C$1,$A$4,$A986,101)</f>
        <v>21.519388236337999</v>
      </c>
      <c r="D986" s="12">
        <f>[1]!thsiFinD("ths_int_chg_ratio_index",D$1,$A$4,$A986,101)</f>
        <v>-24.933545704648999</v>
      </c>
      <c r="E986" s="12">
        <f>[1]!thsiFinD("ths_int_chg_ratio_index",E$1,$A$4,$A986,101)</f>
        <v>5.5305642660760004</v>
      </c>
      <c r="F986" s="12">
        <f>[1]!thsiFinD("ths_adjustment_nvg_ratio_fund",F$1,$A$4,$A986,101)</f>
        <v>31.737262124002001</v>
      </c>
      <c r="G986" s="12">
        <f>[1]!thsiFinD("ths_adjustment_nvg_ratio_fund",G$1,$A$4,$A986,101)</f>
        <v>7.8887627695799996</v>
      </c>
      <c r="H986" s="12">
        <f>[1]!thsiFinD("ths_adjustment_nvg_ratio_fund",H$1,$A$4,$A986,101)</f>
        <v>6.4615384615384004</v>
      </c>
      <c r="I986" s="12">
        <f>[1]!thsiFinD("ths_adjustment_nvg_ratio_fund",I$1,$A$4,$A986,101)</f>
        <v>111.8359375</v>
      </c>
      <c r="J986" s="32">
        <f t="shared" si="250"/>
        <v>0.17483438278800678</v>
      </c>
      <c r="K986" s="45">
        <f t="shared" si="251"/>
        <v>-4.5139986561787498E-2</v>
      </c>
      <c r="L986" s="45">
        <f t="shared" si="252"/>
        <v>0.39480875213780103</v>
      </c>
      <c r="M986" s="32">
        <f>[1]!thsiFinD("ths_int_chg_ratio_index",M$1,$A$4,$A986,101)/100</f>
        <v>-0.14529185816085</v>
      </c>
      <c r="N986" s="32">
        <f>[1]!thsiFinD("ths_int_chg_ratio_index",N$1,$A$4,$A986,101)/100</f>
        <v>-0.17993059501805997</v>
      </c>
      <c r="O986" s="33">
        <f t="shared" si="245"/>
        <v>1.1748343827880068</v>
      </c>
      <c r="P986" s="33">
        <f t="shared" si="246"/>
        <v>0.95486001343821247</v>
      </c>
      <c r="Q986" s="33">
        <f t="shared" si="247"/>
        <v>1.394808752137801</v>
      </c>
      <c r="R986" s="33">
        <f t="shared" si="248"/>
        <v>0.85470814183915</v>
      </c>
      <c r="S986" s="33">
        <f t="shared" si="249"/>
        <v>0.82006940498194003</v>
      </c>
      <c r="T986" s="32">
        <f t="shared" si="257"/>
        <v>-3.397125323313599E-3</v>
      </c>
      <c r="U986" s="32">
        <f t="shared" si="258"/>
        <v>-6.7561698502907053E-3</v>
      </c>
      <c r="V986" s="32">
        <f t="shared" si="259"/>
        <v>-1.0844551494653132E-3</v>
      </c>
      <c r="W986" s="32">
        <f t="shared" si="260"/>
        <v>-1.0551341847066076E-2</v>
      </c>
      <c r="X986" s="32">
        <f t="shared" si="260"/>
        <v>-3.6443218032788938E-3</v>
      </c>
      <c r="Y986" s="34">
        <f>MAX(O$4:O986)</f>
        <v>1.9141735637114377</v>
      </c>
      <c r="Z986" s="34">
        <f>MAX(P$4:P986)</f>
        <v>1.8284662292802096</v>
      </c>
      <c r="AA986" s="34">
        <f>MAX(Q$4:Q986)</f>
        <v>2.0782292813837224</v>
      </c>
      <c r="AB986" s="34">
        <f>MAX(R$4:R986)</f>
        <v>1.9075656212819299</v>
      </c>
      <c r="AC986" s="34">
        <f>MAX(S$4:S986)</f>
        <v>1.35899867745307</v>
      </c>
      <c r="AD986" s="35">
        <f t="shared" si="253"/>
        <v>-0.38624458875605205</v>
      </c>
      <c r="AE986" s="35">
        <f t="shared" si="254"/>
        <v>-0.47778088643502004</v>
      </c>
      <c r="AF986" s="35">
        <f t="shared" si="255"/>
        <v>-0.32884751233554355</v>
      </c>
      <c r="AG986" s="35">
        <f t="shared" si="256"/>
        <v>-0.55193775128702227</v>
      </c>
      <c r="AH986" s="35">
        <f t="shared" si="256"/>
        <v>-0.39656350032742449</v>
      </c>
    </row>
    <row r="987" spans="1:34">
      <c r="A987" s="28">
        <v>45313</v>
      </c>
      <c r="B987" s="12">
        <f>[1]!thsiFinD("ths_int_chg_ratio_index",B$1,$A$4,$A987,101)</f>
        <v>-22.245278066514</v>
      </c>
      <c r="C987" s="12">
        <f>[1]!thsiFinD("ths_int_chg_ratio_index",C$1,$A$4,$A987,101)</f>
        <v>16.453249516692001</v>
      </c>
      <c r="D987" s="12">
        <f>[1]!thsiFinD("ths_int_chg_ratio_index",D$1,$A$4,$A987,101)</f>
        <v>-27.212899105777002</v>
      </c>
      <c r="E987" s="12">
        <f>[1]!thsiFinD("ths_int_chg_ratio_index",E$1,$A$4,$A987,101)</f>
        <v>3.0599070570374001</v>
      </c>
      <c r="F987" s="12">
        <f>[1]!thsiFinD("ths_adjustment_nvg_ratio_fund",F$1,$A$4,$A987,101)</f>
        <v>27.747084100675</v>
      </c>
      <c r="G987" s="12">
        <f>[1]!thsiFinD("ths_adjustment_nvg_ratio_fund",G$1,$A$4,$A987,101)</f>
        <v>4.8240635641317002</v>
      </c>
      <c r="H987" s="12">
        <f>[1]!thsiFinD("ths_adjustment_nvg_ratio_fund",H$1,$A$4,$A987,101)</f>
        <v>2.9230769230768998</v>
      </c>
      <c r="I987" s="12">
        <f>[1]!thsiFinD("ths_adjustment_nvg_ratio_fund",I$1,$A$4,$A987,101)</f>
        <v>107.24609375</v>
      </c>
      <c r="J987" s="32">
        <f t="shared" si="250"/>
        <v>0.14099412217415247</v>
      </c>
      <c r="K987" s="45">
        <f t="shared" si="251"/>
        <v>-7.4862551496404015E-2</v>
      </c>
      <c r="L987" s="45">
        <f t="shared" si="252"/>
        <v>0.35685079584470897</v>
      </c>
      <c r="M987" s="32">
        <f>[1]!thsiFinD("ths_int_chg_ratio_index",M$1,$A$4,$A987,101)/100</f>
        <v>-0.17270072550268001</v>
      </c>
      <c r="N987" s="32">
        <f>[1]!thsiFinD("ths_int_chg_ratio_index",N$1,$A$4,$A987,101)/100</f>
        <v>-0.19953454399860998</v>
      </c>
      <c r="O987" s="33">
        <f t="shared" si="245"/>
        <v>1.1409941221741524</v>
      </c>
      <c r="P987" s="33">
        <f t="shared" si="246"/>
        <v>0.92513744850359603</v>
      </c>
      <c r="Q987" s="33">
        <f t="shared" si="247"/>
        <v>1.3568507958447089</v>
      </c>
      <c r="R987" s="33">
        <f t="shared" si="248"/>
        <v>0.82729927449731999</v>
      </c>
      <c r="S987" s="33">
        <f t="shared" si="249"/>
        <v>0.80046545600138996</v>
      </c>
      <c r="T987" s="32">
        <f t="shared" si="257"/>
        <v>-2.8804281786125374E-2</v>
      </c>
      <c r="U987" s="32">
        <f t="shared" si="258"/>
        <v>-3.1127667423827776E-2</v>
      </c>
      <c r="V987" s="32">
        <f t="shared" si="259"/>
        <v>-2.7213735384807758E-2</v>
      </c>
      <c r="W987" s="32">
        <f t="shared" si="260"/>
        <v>-3.2068101378854297E-2</v>
      </c>
      <c r="X987" s="32">
        <f t="shared" si="260"/>
        <v>-2.3905231510230274E-2</v>
      </c>
      <c r="Y987" s="34">
        <f>MAX(O$4:O987)</f>
        <v>1.9141735637114377</v>
      </c>
      <c r="Z987" s="34">
        <f>MAX(P$4:P987)</f>
        <v>1.8284662292802096</v>
      </c>
      <c r="AA987" s="34">
        <f>MAX(Q$4:Q987)</f>
        <v>2.0782292813837224</v>
      </c>
      <c r="AB987" s="34">
        <f>MAX(R$4:R987)</f>
        <v>1.9075656212819299</v>
      </c>
      <c r="AC987" s="34">
        <f>MAX(S$4:S987)</f>
        <v>1.35899867745307</v>
      </c>
      <c r="AD987" s="35">
        <f t="shared" si="253"/>
        <v>-0.40392337256928201</v>
      </c>
      <c r="AE987" s="35">
        <f t="shared" si="254"/>
        <v>-0.49403634932443696</v>
      </c>
      <c r="AF987" s="35">
        <f t="shared" si="255"/>
        <v>-0.34711207853769954</v>
      </c>
      <c r="AG987" s="35">
        <f t="shared" si="256"/>
        <v>-0.56630625690278746</v>
      </c>
      <c r="AH987" s="35">
        <f t="shared" si="256"/>
        <v>-0.41098878955382045</v>
      </c>
    </row>
    <row r="988" spans="1:34">
      <c r="A988" s="28">
        <v>45314</v>
      </c>
      <c r="B988" s="12">
        <f>[1]!thsiFinD("ths_int_chg_ratio_index",B$1,$A$4,$A988,101)</f>
        <v>-20.296352895763999</v>
      </c>
      <c r="C988" s="12">
        <f>[1]!thsiFinD("ths_int_chg_ratio_index",C$1,$A$4,$A988,101)</f>
        <v>17.313185766781</v>
      </c>
      <c r="D988" s="12">
        <f>[1]!thsiFinD("ths_int_chg_ratio_index",D$1,$A$4,$A988,101)</f>
        <v>-26.475836486639</v>
      </c>
      <c r="E988" s="12">
        <f>[1]!thsiFinD("ths_int_chg_ratio_index",E$1,$A$4,$A988,101)</f>
        <v>4.3246243163843996</v>
      </c>
      <c r="F988" s="12">
        <f>[1]!thsiFinD("ths_adjustment_nvg_ratio_fund",F$1,$A$4,$A988,101)</f>
        <v>28.667894413751</v>
      </c>
      <c r="G988" s="12">
        <f>[1]!thsiFinD("ths_adjustment_nvg_ratio_fund",G$1,$A$4,$A988,101)</f>
        <v>6.4131668558456001</v>
      </c>
      <c r="H988" s="12">
        <f>[1]!thsiFinD("ths_adjustment_nvg_ratio_fund",H$1,$A$4,$A988,101)</f>
        <v>6.3076923076923004</v>
      </c>
      <c r="I988" s="12">
        <f>[1]!thsiFinD("ths_adjustment_nvg_ratio_fund",I$1,$A$4,$A988,101)</f>
        <v>110.517578125</v>
      </c>
      <c r="J988" s="32">
        <f t="shared" si="250"/>
        <v>0.1584649405038141</v>
      </c>
      <c r="K988" s="45">
        <f t="shared" si="251"/>
        <v>-6.2835948248094006E-2</v>
      </c>
      <c r="L988" s="45">
        <f t="shared" si="252"/>
        <v>0.37976582925572222</v>
      </c>
      <c r="M988" s="32">
        <f>[1]!thsiFinD("ths_int_chg_ratio_index",M$1,$A$4,$A988,101)/100</f>
        <v>-0.16013039690989</v>
      </c>
      <c r="N988" s="32">
        <f>[1]!thsiFinD("ths_int_chg_ratio_index",N$1,$A$4,$A988,101)/100</f>
        <v>-0.19348481823311001</v>
      </c>
      <c r="O988" s="33">
        <f t="shared" si="245"/>
        <v>1.1584649405038141</v>
      </c>
      <c r="P988" s="33">
        <f t="shared" si="246"/>
        <v>0.93716405175190598</v>
      </c>
      <c r="Q988" s="33">
        <f t="shared" si="247"/>
        <v>1.3797658292557222</v>
      </c>
      <c r="R988" s="33">
        <f t="shared" si="248"/>
        <v>0.83986960309011005</v>
      </c>
      <c r="S988" s="33">
        <f t="shared" si="249"/>
        <v>0.80651518176688997</v>
      </c>
      <c r="T988" s="32">
        <f t="shared" si="257"/>
        <v>1.5311926670026343E-2</v>
      </c>
      <c r="U988" s="32">
        <f t="shared" si="258"/>
        <v>1.2999801562203483E-2</v>
      </c>
      <c r="V988" s="32">
        <f t="shared" si="259"/>
        <v>1.6888395895252151E-2</v>
      </c>
      <c r="W988" s="32">
        <f t="shared" si="260"/>
        <v>1.5194415105014958E-2</v>
      </c>
      <c r="X988" s="32">
        <f t="shared" si="260"/>
        <v>7.5577599509673021E-3</v>
      </c>
      <c r="Y988" s="34">
        <f>MAX(O$4:O988)</f>
        <v>1.9141735637114377</v>
      </c>
      <c r="Z988" s="34">
        <f>MAX(P$4:P988)</f>
        <v>1.8284662292802096</v>
      </c>
      <c r="AA988" s="34">
        <f>MAX(Q$4:Q988)</f>
        <v>2.0782292813837224</v>
      </c>
      <c r="AB988" s="34">
        <f>MAX(R$4:R988)</f>
        <v>1.9075656212819299</v>
      </c>
      <c r="AC988" s="34">
        <f>MAX(S$4:S988)</f>
        <v>1.35899867745307</v>
      </c>
      <c r="AD988" s="35">
        <f t="shared" si="253"/>
        <v>-0.39479629096034619</v>
      </c>
      <c r="AE988" s="35">
        <f t="shared" si="254"/>
        <v>-0.48745892226796661</v>
      </c>
      <c r="AF988" s="35">
        <f t="shared" si="255"/>
        <v>-0.33608584884481596</v>
      </c>
      <c r="AG988" s="35">
        <f t="shared" si="256"/>
        <v>-0.55971653414172062</v>
      </c>
      <c r="AH988" s="35">
        <f t="shared" si="256"/>
        <v>-0.4065371842168396</v>
      </c>
    </row>
    <row r="989" spans="1:34">
      <c r="A989" s="28">
        <v>45315</v>
      </c>
      <c r="B989" s="12">
        <f>[1]!thsiFinD("ths_int_chg_ratio_index",B$1,$A$4,$A989,101)</f>
        <v>-19.668634021315</v>
      </c>
      <c r="C989" s="12">
        <f>[1]!thsiFinD("ths_int_chg_ratio_index",C$1,$A$4,$A989,101)</f>
        <v>16.327041300813001</v>
      </c>
      <c r="D989" s="12">
        <f>[1]!thsiFinD("ths_int_chg_ratio_index",D$1,$A$4,$A989,101)</f>
        <v>-26.423694896087</v>
      </c>
      <c r="E989" s="12">
        <f>[1]!thsiFinD("ths_int_chg_ratio_index",E$1,$A$4,$A989,101)</f>
        <v>4.7308155350087997</v>
      </c>
      <c r="F989" s="12">
        <f>[1]!thsiFinD("ths_adjustment_nvg_ratio_fund",F$1,$A$4,$A989,101)</f>
        <v>29.220380601595998</v>
      </c>
      <c r="G989" s="12">
        <f>[1]!thsiFinD("ths_adjustment_nvg_ratio_fund",G$1,$A$4,$A989,101)</f>
        <v>6.3564131668558996</v>
      </c>
      <c r="H989" s="12">
        <f>[1]!thsiFinD("ths_adjustment_nvg_ratio_fund",H$1,$A$4,$A989,101)</f>
        <v>5.6153846153845999</v>
      </c>
      <c r="I989" s="12">
        <f>[1]!thsiFinD("ths_adjustment_nvg_ratio_fund",I$1,$A$4,$A989,101)</f>
        <v>110.4296875</v>
      </c>
      <c r="J989" s="32">
        <f t="shared" si="250"/>
        <v>0.15823424225282037</v>
      </c>
      <c r="K989" s="45">
        <f t="shared" si="251"/>
        <v>-6.2586180203950501E-2</v>
      </c>
      <c r="L989" s="45">
        <f t="shared" si="252"/>
        <v>0.37905466470959126</v>
      </c>
      <c r="M989" s="32">
        <f>[1]!thsiFinD("ths_int_chg_ratio_index",M$1,$A$4,$A989,101)/100</f>
        <v>-0.15991257990940999</v>
      </c>
      <c r="N989" s="32">
        <f>[1]!thsiFinD("ths_int_chg_ratio_index",N$1,$A$4,$A989,101)/100</f>
        <v>-0.18221372333546998</v>
      </c>
      <c r="O989" s="33">
        <f t="shared" si="245"/>
        <v>1.1582342422528205</v>
      </c>
      <c r="P989" s="33">
        <f t="shared" si="246"/>
        <v>0.93741381979604954</v>
      </c>
      <c r="Q989" s="33">
        <f t="shared" si="247"/>
        <v>1.3790546647095914</v>
      </c>
      <c r="R989" s="33">
        <f t="shared" si="248"/>
        <v>0.84008742009059001</v>
      </c>
      <c r="S989" s="33">
        <f t="shared" si="249"/>
        <v>0.81778627666453008</v>
      </c>
      <c r="T989" s="32">
        <f t="shared" si="257"/>
        <v>-1.991413317120605E-4</v>
      </c>
      <c r="U989" s="32">
        <f t="shared" si="258"/>
        <v>2.6651475126127089E-4</v>
      </c>
      <c r="V989" s="32">
        <f t="shared" si="259"/>
        <v>-5.154240894010842E-4</v>
      </c>
      <c r="W989" s="32">
        <f t="shared" si="260"/>
        <v>2.593462124103052E-4</v>
      </c>
      <c r="X989" s="32">
        <f t="shared" si="260"/>
        <v>1.3975056083814552E-2</v>
      </c>
      <c r="Y989" s="34">
        <f>MAX(O$4:O989)</f>
        <v>1.9141735637114377</v>
      </c>
      <c r="Z989" s="34">
        <f>MAX(P$4:P989)</f>
        <v>1.8284662292802096</v>
      </c>
      <c r="AA989" s="34">
        <f>MAX(Q$4:Q989)</f>
        <v>2.0782292813837224</v>
      </c>
      <c r="AB989" s="34">
        <f>MAX(R$4:R989)</f>
        <v>1.9075656212819299</v>
      </c>
      <c r="AC989" s="34">
        <f>MAX(S$4:S989)</f>
        <v>1.35899867745307</v>
      </c>
      <c r="AD989" s="35">
        <f t="shared" si="253"/>
        <v>-0.39491681203292139</v>
      </c>
      <c r="AE989" s="35">
        <f t="shared" si="254"/>
        <v>-0.48732232251012364</v>
      </c>
      <c r="AF989" s="35">
        <f t="shared" si="255"/>
        <v>-0.33642804619161559</v>
      </c>
      <c r="AG989" s="35">
        <f t="shared" si="256"/>
        <v>-0.55960234829246347</v>
      </c>
      <c r="AH989" s="35">
        <f t="shared" si="256"/>
        <v>-0.39824350808261144</v>
      </c>
    </row>
    <row r="990" spans="1:34">
      <c r="A990" s="28">
        <v>45316</v>
      </c>
      <c r="B990" s="12">
        <f>[1]!thsiFinD("ths_int_chg_ratio_index",B$1,$A$4,$A990,101)</f>
        <v>-17.004353775835</v>
      </c>
      <c r="C990" s="12">
        <f>[1]!thsiFinD("ths_int_chg_ratio_index",C$1,$A$4,$A990,101)</f>
        <v>19.047705238269</v>
      </c>
      <c r="D990" s="12">
        <f>[1]!thsiFinD("ths_int_chg_ratio_index",D$1,$A$4,$A990,101)</f>
        <v>-24.902105806339002</v>
      </c>
      <c r="E990" s="12">
        <f>[1]!thsiFinD("ths_int_chg_ratio_index",E$1,$A$4,$A990,101)</f>
        <v>6.0788488989224003</v>
      </c>
      <c r="F990" s="12">
        <f>[1]!thsiFinD("ths_adjustment_nvg_ratio_fund",F$1,$A$4,$A990,101)</f>
        <v>31.491712707182</v>
      </c>
      <c r="G990" s="12">
        <f>[1]!thsiFinD("ths_adjustment_nvg_ratio_fund",G$1,$A$4,$A990,101)</f>
        <v>8.7968217934165995</v>
      </c>
      <c r="H990" s="12">
        <f>[1]!thsiFinD("ths_adjustment_nvg_ratio_fund",H$1,$A$4,$A990,101)</f>
        <v>8.0769230769230997</v>
      </c>
      <c r="I990" s="12">
        <f>[1]!thsiFinD("ths_adjustment_nvg_ratio_fund",I$1,$A$4,$A990,101)</f>
        <v>114.31640625</v>
      </c>
      <c r="J990" s="32">
        <f t="shared" si="250"/>
        <v>0.18237744797817387</v>
      </c>
      <c r="K990" s="45">
        <f t="shared" si="251"/>
        <v>-4.194976361245651E-2</v>
      </c>
      <c r="L990" s="45">
        <f t="shared" si="252"/>
        <v>0.40670465956880425</v>
      </c>
      <c r="M990" s="32">
        <f>[1]!thsiFinD("ths_int_chg_ratio_index",M$1,$A$4,$A990,101)/100</f>
        <v>-0.14561594404800998</v>
      </c>
      <c r="N990" s="32">
        <f>[1]!thsiFinD("ths_int_chg_ratio_index",N$1,$A$4,$A990,101)/100</f>
        <v>-0.16405618554690998</v>
      </c>
      <c r="O990" s="33">
        <f t="shared" si="245"/>
        <v>1.1823774479781739</v>
      </c>
      <c r="P990" s="33">
        <f t="shared" si="246"/>
        <v>0.9580502363875435</v>
      </c>
      <c r="Q990" s="33">
        <f t="shared" si="247"/>
        <v>1.4067046595688042</v>
      </c>
      <c r="R990" s="33">
        <f t="shared" si="248"/>
        <v>0.85438405595198996</v>
      </c>
      <c r="S990" s="33">
        <f t="shared" si="249"/>
        <v>0.83594381445308996</v>
      </c>
      <c r="T990" s="32">
        <f t="shared" si="257"/>
        <v>2.084483850036567E-2</v>
      </c>
      <c r="U990" s="32">
        <f t="shared" si="258"/>
        <v>2.2014201365181174E-2</v>
      </c>
      <c r="V990" s="32">
        <f t="shared" si="259"/>
        <v>2.0049962896166562E-2</v>
      </c>
      <c r="W990" s="32">
        <f t="shared" si="260"/>
        <v>1.7018033504011099E-2</v>
      </c>
      <c r="X990" s="32">
        <f t="shared" si="260"/>
        <v>2.2203280131599001E-2</v>
      </c>
      <c r="Y990" s="34">
        <f>MAX(O$4:O990)</f>
        <v>1.9141735637114377</v>
      </c>
      <c r="Z990" s="34">
        <f>MAX(P$4:P990)</f>
        <v>1.8284662292802096</v>
      </c>
      <c r="AA990" s="34">
        <f>MAX(Q$4:Q990)</f>
        <v>2.0782292813837224</v>
      </c>
      <c r="AB990" s="34">
        <f>MAX(R$4:R990)</f>
        <v>1.9075656212819299</v>
      </c>
      <c r="AC990" s="34">
        <f>MAX(S$4:S990)</f>
        <v>1.35899867745307</v>
      </c>
      <c r="AD990" s="35">
        <f t="shared" si="253"/>
        <v>-0.3823039507004613</v>
      </c>
      <c r="AE990" s="35">
        <f t="shared" si="254"/>
        <v>-0.47603613288242808</v>
      </c>
      <c r="AF990" s="35">
        <f t="shared" si="255"/>
        <v>-0.32312345313882074</v>
      </c>
      <c r="AG990" s="35">
        <f t="shared" si="256"/>
        <v>-0.55210764630061671</v>
      </c>
      <c r="AH990" s="35">
        <f t="shared" si="256"/>
        <v>-0.38488254012156131</v>
      </c>
    </row>
    <row r="991" spans="1:34">
      <c r="A991" s="28">
        <v>45317</v>
      </c>
      <c r="B991" s="12">
        <f>[1]!thsiFinD("ths_int_chg_ratio_index",B$1,$A$4,$A991,101)</f>
        <v>-19.115151903933999</v>
      </c>
      <c r="C991" s="12">
        <f>[1]!thsiFinD("ths_int_chg_ratio_index",C$1,$A$4,$A991,101)</f>
        <v>15.044034269695</v>
      </c>
      <c r="D991" s="12">
        <f>[1]!thsiFinD("ths_int_chg_ratio_index",D$1,$A$4,$A991,101)</f>
        <v>-26.833511911171001</v>
      </c>
      <c r="E991" s="12">
        <f>[1]!thsiFinD("ths_int_chg_ratio_index",E$1,$A$4,$A991,101)</f>
        <v>3.4688956462374998</v>
      </c>
      <c r="F991" s="12">
        <f>[1]!thsiFinD("ths_adjustment_nvg_ratio_fund",F$1,$A$4,$A991,101)</f>
        <v>28.483732351135998</v>
      </c>
      <c r="G991" s="12">
        <f>[1]!thsiFinD("ths_adjustment_nvg_ratio_fund",G$1,$A$4,$A991,101)</f>
        <v>6.2429057888762998</v>
      </c>
      <c r="H991" s="12">
        <f>[1]!thsiFinD("ths_adjustment_nvg_ratio_fund",H$1,$A$4,$A991,101)</f>
        <v>4.9230769230769003</v>
      </c>
      <c r="I991" s="12">
        <f>[1]!thsiFinD("ths_adjustment_nvg_ratio_fund",I$1,$A$4,$A991,101)</f>
        <v>106.826171875</v>
      </c>
      <c r="J991" s="32">
        <f t="shared" si="250"/>
        <v>0.14880019129864586</v>
      </c>
      <c r="K991" s="45">
        <f t="shared" si="251"/>
        <v>-6.8589334747931247E-2</v>
      </c>
      <c r="L991" s="45">
        <f t="shared" si="252"/>
        <v>0.36618971734522299</v>
      </c>
      <c r="M991" s="32">
        <f>[1]!thsiFinD("ths_int_chg_ratio_index",M$1,$A$4,$A991,101)/100</f>
        <v>-0.16711383675652003</v>
      </c>
      <c r="N991" s="32">
        <f>[1]!thsiFinD("ths_int_chg_ratio_index",N$1,$A$4,$A991,101)/100</f>
        <v>-0.16771736709356999</v>
      </c>
      <c r="O991" s="33">
        <f t="shared" si="245"/>
        <v>1.1488001912986459</v>
      </c>
      <c r="P991" s="33">
        <f t="shared" si="246"/>
        <v>0.93141066525206873</v>
      </c>
      <c r="Q991" s="33">
        <f t="shared" si="247"/>
        <v>1.3661897173452231</v>
      </c>
      <c r="R991" s="33">
        <f t="shared" si="248"/>
        <v>0.83288616324347997</v>
      </c>
      <c r="S991" s="33">
        <f t="shared" si="249"/>
        <v>0.83228263290643001</v>
      </c>
      <c r="T991" s="32">
        <f t="shared" si="257"/>
        <v>-2.8398086192310323E-2</v>
      </c>
      <c r="U991" s="32">
        <f t="shared" si="258"/>
        <v>-2.7806027412427547E-2</v>
      </c>
      <c r="V991" s="32">
        <f t="shared" si="259"/>
        <v>-2.8801313728498035E-2</v>
      </c>
      <c r="W991" s="32">
        <f t="shared" si="260"/>
        <v>-2.5161860826810711E-2</v>
      </c>
      <c r="X991" s="32">
        <f t="shared" si="260"/>
        <v>-4.3796981129111678E-3</v>
      </c>
      <c r="Y991" s="34">
        <f>MAX(O$4:O991)</f>
        <v>1.9141735637114377</v>
      </c>
      <c r="Z991" s="34">
        <f>MAX(P$4:P991)</f>
        <v>1.8284662292802096</v>
      </c>
      <c r="AA991" s="34">
        <f>MAX(Q$4:Q991)</f>
        <v>2.0782292813837224</v>
      </c>
      <c r="AB991" s="34">
        <f>MAX(R$4:R991)</f>
        <v>1.9075656212819299</v>
      </c>
      <c r="AC991" s="34">
        <f>MAX(S$4:S991)</f>
        <v>1.35899867745307</v>
      </c>
      <c r="AD991" s="35">
        <f t="shared" si="253"/>
        <v>-0.39984533634911912</v>
      </c>
      <c r="AE991" s="35">
        <f t="shared" si="254"/>
        <v>-0.49060548653462088</v>
      </c>
      <c r="AF991" s="35">
        <f t="shared" si="255"/>
        <v>-0.34261838692043189</v>
      </c>
      <c r="AG991" s="35">
        <f t="shared" si="256"/>
        <v>-0.56337745136979323</v>
      </c>
      <c r="AH991" s="35">
        <f t="shared" si="256"/>
        <v>-0.38757656889980963</v>
      </c>
    </row>
    <row r="992" spans="1:34">
      <c r="A992" s="28">
        <v>45320</v>
      </c>
      <c r="B992" s="12">
        <f>[1]!thsiFinD("ths_int_chg_ratio_index",B$1,$A$4,$A992,101)</f>
        <v>-23.370996885292001</v>
      </c>
      <c r="C992" s="12">
        <f>[1]!thsiFinD("ths_int_chg_ratio_index",C$1,$A$4,$A992,101)</f>
        <v>11.232465315036</v>
      </c>
      <c r="D992" s="12">
        <f>[1]!thsiFinD("ths_int_chg_ratio_index",D$1,$A$4,$A992,101)</f>
        <v>-28.872143171373999</v>
      </c>
      <c r="E992" s="12">
        <f>[1]!thsiFinD("ths_int_chg_ratio_index",E$1,$A$4,$A992,101)</f>
        <v>-0.59829251102261005</v>
      </c>
      <c r="F992" s="12">
        <f>[1]!thsiFinD("ths_adjustment_nvg_ratio_fund",F$1,$A$4,$A992,101)</f>
        <v>25.168815224064002</v>
      </c>
      <c r="G992" s="12">
        <f>[1]!thsiFinD("ths_adjustment_nvg_ratio_fund",G$1,$A$4,$A992,101)</f>
        <v>2.3836549375709</v>
      </c>
      <c r="H992" s="12">
        <f>[1]!thsiFinD("ths_adjustment_nvg_ratio_fund",H$1,$A$4,$A992,101)</f>
        <v>-0.23076923076924</v>
      </c>
      <c r="I992" s="12">
        <f>[1]!thsiFinD("ths_adjustment_nvg_ratio_fund",I$1,$A$4,$A992,101)</f>
        <v>95.76171875</v>
      </c>
      <c r="J992" s="32">
        <f t="shared" si="250"/>
        <v>0.10184306553526631</v>
      </c>
      <c r="K992" s="45">
        <f t="shared" si="251"/>
        <v>-0.10402241813163153</v>
      </c>
      <c r="L992" s="45">
        <f t="shared" si="252"/>
        <v>0.30770854920216417</v>
      </c>
      <c r="M992" s="32">
        <f>[1]!thsiFinD("ths_int_chg_ratio_index",M$1,$A$4,$A992,101)/100</f>
        <v>-0.20137044825526002</v>
      </c>
      <c r="N992" s="32">
        <f>[1]!thsiFinD("ths_int_chg_ratio_index",N$1,$A$4,$A992,101)/100</f>
        <v>-0.17749764576144</v>
      </c>
      <c r="O992" s="33">
        <f t="shared" si="245"/>
        <v>1.1018430655352662</v>
      </c>
      <c r="P992" s="33">
        <f t="shared" si="246"/>
        <v>0.89597758186836851</v>
      </c>
      <c r="Q992" s="33">
        <f t="shared" si="247"/>
        <v>1.3077085492021641</v>
      </c>
      <c r="R992" s="33">
        <f t="shared" si="248"/>
        <v>0.79862955174473993</v>
      </c>
      <c r="S992" s="33">
        <f t="shared" si="249"/>
        <v>0.82250235423856</v>
      </c>
      <c r="T992" s="32">
        <f t="shared" si="257"/>
        <v>-4.0874928572476654E-2</v>
      </c>
      <c r="U992" s="32">
        <f t="shared" si="258"/>
        <v>-3.8042385282447855E-2</v>
      </c>
      <c r="V992" s="32">
        <f t="shared" si="259"/>
        <v>-4.2806037405038855E-2</v>
      </c>
      <c r="W992" s="32">
        <f t="shared" si="260"/>
        <v>-4.1130004327765146E-2</v>
      </c>
      <c r="X992" s="32">
        <f t="shared" si="260"/>
        <v>-1.1751150728348314E-2</v>
      </c>
      <c r="Y992" s="34">
        <f>MAX(O$4:O992)</f>
        <v>1.9141735637114377</v>
      </c>
      <c r="Z992" s="34">
        <f>MAX(P$4:P992)</f>
        <v>1.8284662292802096</v>
      </c>
      <c r="AA992" s="34">
        <f>MAX(Q$4:Q992)</f>
        <v>2.0782292813837224</v>
      </c>
      <c r="AB992" s="34">
        <f>MAX(R$4:R992)</f>
        <v>1.9075656212819299</v>
      </c>
      <c r="AC992" s="34">
        <f>MAX(S$4:S992)</f>
        <v>1.35899867745307</v>
      </c>
      <c r="AD992" s="35">
        <f t="shared" si="253"/>
        <v>-0.42437661535828763</v>
      </c>
      <c r="AE992" s="35">
        <f t="shared" si="254"/>
        <v>-0.50998406887663594</v>
      </c>
      <c r="AF992" s="35">
        <f t="shared" si="255"/>
        <v>-0.37075828883930062</v>
      </c>
      <c r="AG992" s="35">
        <f t="shared" si="256"/>
        <v>-0.58133573868455346</v>
      </c>
      <c r="AH992" s="35">
        <f t="shared" si="256"/>
        <v>-0.39477324894824017</v>
      </c>
    </row>
    <row r="993" spans="1:34">
      <c r="A993" s="28">
        <v>45321</v>
      </c>
      <c r="B993" s="12">
        <f>[1]!thsiFinD("ths_int_chg_ratio_index",B$1,$A$4,$A993,101)</f>
        <v>-25.649975246962999</v>
      </c>
      <c r="C993" s="12">
        <f>[1]!thsiFinD("ths_int_chg_ratio_index",C$1,$A$4,$A993,101)</f>
        <v>6.1677368166823996</v>
      </c>
      <c r="D993" s="12">
        <f>[1]!thsiFinD("ths_int_chg_ratio_index",D$1,$A$4,$A993,101)</f>
        <v>-31.565226413358999</v>
      </c>
      <c r="E993" s="12">
        <f>[1]!thsiFinD("ths_int_chg_ratio_index",E$1,$A$4,$A993,101)</f>
        <v>-3.1091863177613002</v>
      </c>
      <c r="F993" s="12">
        <f>[1]!thsiFinD("ths_adjustment_nvg_ratio_fund",F$1,$A$4,$A993,101)</f>
        <v>22.283609576427001</v>
      </c>
      <c r="G993" s="12">
        <f>[1]!thsiFinD("ths_adjustment_nvg_ratio_fund",G$1,$A$4,$A993,101)</f>
        <v>5.6753688989777999E-2</v>
      </c>
      <c r="H993" s="12">
        <f>[1]!thsiFinD("ths_adjustment_nvg_ratio_fund",H$1,$A$4,$A993,101)</f>
        <v>-2.6923076923077001</v>
      </c>
      <c r="I993" s="12">
        <f>[1]!thsiFinD("ths_adjustment_nvg_ratio_fund",I$1,$A$4,$A993,101)</f>
        <v>92.041015625</v>
      </c>
      <c r="J993" s="32">
        <f t="shared" si="250"/>
        <v>7.1915525045885206E-2</v>
      </c>
      <c r="K993" s="45">
        <f t="shared" si="251"/>
        <v>-0.13539162790350226</v>
      </c>
      <c r="L993" s="45">
        <f t="shared" si="252"/>
        <v>0.27922267799527267</v>
      </c>
      <c r="M993" s="32">
        <f>[1]!thsiFinD("ths_int_chg_ratio_index",M$1,$A$4,$A993,101)/100</f>
        <v>-0.22374136870806999</v>
      </c>
      <c r="N993" s="32">
        <f>[1]!thsiFinD("ths_int_chg_ratio_index",N$1,$A$4,$A993,101)/100</f>
        <v>-0.19324121238006001</v>
      </c>
      <c r="O993" s="33">
        <f t="shared" si="245"/>
        <v>1.0719155250458852</v>
      </c>
      <c r="P993" s="33">
        <f t="shared" si="246"/>
        <v>0.86460837209649777</v>
      </c>
      <c r="Q993" s="33">
        <f t="shared" si="247"/>
        <v>1.2792226779952727</v>
      </c>
      <c r="R993" s="33">
        <f t="shared" si="248"/>
        <v>0.77625863129192996</v>
      </c>
      <c r="S993" s="33">
        <f t="shared" si="249"/>
        <v>0.80675878761994002</v>
      </c>
      <c r="T993" s="32">
        <f t="shared" si="257"/>
        <v>-2.7161345771906764E-2</v>
      </c>
      <c r="U993" s="32">
        <f t="shared" si="258"/>
        <v>-3.5011154750609896E-2</v>
      </c>
      <c r="V993" s="32">
        <f t="shared" si="259"/>
        <v>-2.1783042730943891E-2</v>
      </c>
      <c r="W993" s="32">
        <f t="shared" si="260"/>
        <v>-2.8011636188439271E-2</v>
      </c>
      <c r="X993" s="32">
        <f t="shared" si="260"/>
        <v>-1.9141059642552305E-2</v>
      </c>
      <c r="Y993" s="34">
        <f>MAX(O$4:O993)</f>
        <v>1.9141735637114377</v>
      </c>
      <c r="Z993" s="34">
        <f>MAX(P$4:P993)</f>
        <v>1.8284662292802096</v>
      </c>
      <c r="AA993" s="34">
        <f>MAX(Q$4:Q993)</f>
        <v>2.0782292813837224</v>
      </c>
      <c r="AB993" s="34">
        <f>MAX(R$4:R993)</f>
        <v>1.9075656212819299</v>
      </c>
      <c r="AC993" s="34">
        <f>MAX(S$4:S993)</f>
        <v>1.35899867745307</v>
      </c>
      <c r="AD993" s="35">
        <f t="shared" si="253"/>
        <v>-0.4400113211429364</v>
      </c>
      <c r="AE993" s="35">
        <f t="shared" si="254"/>
        <v>-0.52714009247146021</v>
      </c>
      <c r="AF993" s="35">
        <f t="shared" si="255"/>
        <v>-0.38446508792160639</v>
      </c>
      <c r="AG993" s="35">
        <f t="shared" si="256"/>
        <v>-0.59306320965762338</v>
      </c>
      <c r="AH993" s="35">
        <f t="shared" si="256"/>
        <v>-0.40635793028739009</v>
      </c>
    </row>
    <row r="994" spans="1:34">
      <c r="A994" s="28">
        <v>45322</v>
      </c>
      <c r="B994" s="12">
        <f>[1]!thsiFinD("ths_int_chg_ratio_index",B$1,$A$4,$A994,101)</f>
        <v>-27.665485317748999</v>
      </c>
      <c r="C994" s="12">
        <f>[1]!thsiFinD("ths_int_chg_ratio_index",C$1,$A$4,$A994,101)</f>
        <v>3.7153136633089998</v>
      </c>
      <c r="D994" s="12">
        <f>[1]!thsiFinD("ths_int_chg_ratio_index",D$1,$A$4,$A994,101)</f>
        <v>-32.839454306923002</v>
      </c>
      <c r="E994" s="12">
        <f>[1]!thsiFinD("ths_int_chg_ratio_index",E$1,$A$4,$A994,101)</f>
        <v>-3.1387343576567002</v>
      </c>
      <c r="F994" s="12">
        <f>[1]!thsiFinD("ths_adjustment_nvg_ratio_fund",F$1,$A$4,$A994,101)</f>
        <v>20.319214241866</v>
      </c>
      <c r="G994" s="12">
        <f>[1]!thsiFinD("ths_adjustment_nvg_ratio_fund",G$1,$A$4,$A994,101)</f>
        <v>-1.4755959137343999</v>
      </c>
      <c r="H994" s="12">
        <f>[1]!thsiFinD("ths_adjustment_nvg_ratio_fund",H$1,$A$4,$A994,101)</f>
        <v>-4.8461538461537996</v>
      </c>
      <c r="I994" s="12">
        <f>[1]!thsiFinD("ths_adjustment_nvg_ratio_fund",I$1,$A$4,$A994,101)</f>
        <v>87.978515625</v>
      </c>
      <c r="J994" s="32">
        <f t="shared" si="250"/>
        <v>5.2559524734947613E-2</v>
      </c>
      <c r="K994" s="45">
        <f t="shared" si="251"/>
        <v>-0.14982090079754926</v>
      </c>
      <c r="L994" s="45">
        <f t="shared" si="252"/>
        <v>0.25493995026744448</v>
      </c>
      <c r="M994" s="32">
        <f>[1]!thsiFinD("ths_int_chg_ratio_index",M$1,$A$4,$A994,101)/100</f>
        <v>-0.23679425776510998</v>
      </c>
      <c r="N994" s="32">
        <f>[1]!thsiFinD("ths_int_chg_ratio_index",N$1,$A$4,$A994,101)/100</f>
        <v>-0.20379804948107999</v>
      </c>
      <c r="O994" s="33">
        <f t="shared" si="245"/>
        <v>1.0525595247349475</v>
      </c>
      <c r="P994" s="33">
        <f t="shared" si="246"/>
        <v>0.85017909920245072</v>
      </c>
      <c r="Q994" s="33">
        <f t="shared" si="247"/>
        <v>1.2549399502674445</v>
      </c>
      <c r="R994" s="33">
        <f t="shared" si="248"/>
        <v>0.76320574223489002</v>
      </c>
      <c r="S994" s="33">
        <f t="shared" si="249"/>
        <v>0.79620195051891995</v>
      </c>
      <c r="T994" s="32">
        <f t="shared" si="257"/>
        <v>-1.8057393384715681E-2</v>
      </c>
      <c r="U994" s="32">
        <f t="shared" si="258"/>
        <v>-1.668879617607566E-2</v>
      </c>
      <c r="V994" s="32">
        <f t="shared" si="259"/>
        <v>-1.898240872799617E-2</v>
      </c>
      <c r="W994" s="32">
        <f t="shared" si="260"/>
        <v>-1.6815129044447485E-2</v>
      </c>
      <c r="X994" s="32">
        <f t="shared" si="260"/>
        <v>-1.3085493784535385E-2</v>
      </c>
      <c r="Y994" s="34">
        <f>MAX(O$4:O994)</f>
        <v>1.9141735637114377</v>
      </c>
      <c r="Z994" s="34">
        <f>MAX(P$4:P994)</f>
        <v>1.8284662292802096</v>
      </c>
      <c r="AA994" s="34">
        <f>MAX(Q$4:Q994)</f>
        <v>2.0782292813837224</v>
      </c>
      <c r="AB994" s="34">
        <f>MAX(R$4:R994)</f>
        <v>1.9075656212819299</v>
      </c>
      <c r="AC994" s="34">
        <f>MAX(S$4:S994)</f>
        <v>1.35899867745307</v>
      </c>
      <c r="AD994" s="35">
        <f t="shared" si="253"/>
        <v>-0.45012325700804567</v>
      </c>
      <c r="AE994" s="35">
        <f t="shared" si="254"/>
        <v>-0.53503155508804201</v>
      </c>
      <c r="AF994" s="35">
        <f t="shared" si="255"/>
        <v>-0.39614942320902968</v>
      </c>
      <c r="AG994" s="35">
        <f t="shared" si="256"/>
        <v>-0.59990590430016377</v>
      </c>
      <c r="AH994" s="35">
        <f t="shared" si="256"/>
        <v>-0.41412602990085323</v>
      </c>
    </row>
    <row r="995" spans="1:34">
      <c r="A995" s="28">
        <v>45323</v>
      </c>
      <c r="B995" s="12">
        <f>[1]!thsiFinD("ths_int_chg_ratio_index",B$1,$A$4,$A995,101)</f>
        <v>-25.354899371788001</v>
      </c>
      <c r="C995" s="12">
        <f>[1]!thsiFinD("ths_int_chg_ratio_index",C$1,$A$4,$A995,101)</f>
        <v>4.9879922512513</v>
      </c>
      <c r="D995" s="12">
        <f>[1]!thsiFinD("ths_int_chg_ratio_index",D$1,$A$4,$A995,101)</f>
        <v>-32.334091774298997</v>
      </c>
      <c r="E995" s="12">
        <f>[1]!thsiFinD("ths_int_chg_ratio_index",E$1,$A$4,$A995,101)</f>
        <v>-2.0069897833521</v>
      </c>
      <c r="F995" s="12">
        <f>[1]!thsiFinD("ths_adjustment_nvg_ratio_fund",F$1,$A$4,$A995,101)</f>
        <v>20.933087783916999</v>
      </c>
      <c r="G995" s="12">
        <f>[1]!thsiFinD("ths_adjustment_nvg_ratio_fund",G$1,$A$4,$A995,101)</f>
        <v>0.28376844494892001</v>
      </c>
      <c r="H995" s="12">
        <f>[1]!thsiFinD("ths_adjustment_nvg_ratio_fund",H$1,$A$4,$A995,101)</f>
        <v>-1.2307692307692</v>
      </c>
      <c r="I995" s="12">
        <f>[1]!thsiFinD("ths_adjustment_nvg_ratio_fund",I$1,$A$4,$A995,101)</f>
        <v>95.732421875</v>
      </c>
      <c r="J995" s="32">
        <f t="shared" si="250"/>
        <v>7.6263150243636155E-2</v>
      </c>
      <c r="K995" s="45">
        <f t="shared" si="251"/>
        <v>-0.13676997169546948</v>
      </c>
      <c r="L995" s="45">
        <f t="shared" si="252"/>
        <v>0.28929627218274179</v>
      </c>
      <c r="M995" s="32">
        <f>[1]!thsiFinD("ths_int_chg_ratio_index",M$1,$A$4,$A995,101)/100</f>
        <v>-0.22911532862699999</v>
      </c>
      <c r="N995" s="32">
        <f>[1]!thsiFinD("ths_int_chg_ratio_index",N$1,$A$4,$A995,101)/100</f>
        <v>-0.20414555114609001</v>
      </c>
      <c r="O995" s="33">
        <f t="shared" si="245"/>
        <v>1.0762631502436362</v>
      </c>
      <c r="P995" s="33">
        <f t="shared" si="246"/>
        <v>0.86323002830453055</v>
      </c>
      <c r="Q995" s="33">
        <f t="shared" si="247"/>
        <v>1.2892962721827419</v>
      </c>
      <c r="R995" s="33">
        <f t="shared" si="248"/>
        <v>0.77088467137299999</v>
      </c>
      <c r="S995" s="33">
        <f t="shared" si="249"/>
        <v>0.79585444885390999</v>
      </c>
      <c r="T995" s="32">
        <f t="shared" si="257"/>
        <v>2.2519985760099948E-2</v>
      </c>
      <c r="U995" s="32">
        <f t="shared" si="258"/>
        <v>1.5350799748338639E-2</v>
      </c>
      <c r="V995" s="32">
        <f t="shared" si="259"/>
        <v>2.7376865249987059E-2</v>
      </c>
      <c r="W995" s="32">
        <f t="shared" si="260"/>
        <v>1.0061414259834756E-2</v>
      </c>
      <c r="X995" s="32">
        <f t="shared" si="260"/>
        <v>-4.3644915059992684E-4</v>
      </c>
      <c r="Y995" s="34">
        <f>MAX(O$4:O995)</f>
        <v>1.9141735637114377</v>
      </c>
      <c r="Z995" s="34">
        <f>MAX(P$4:P995)</f>
        <v>1.8284662292802096</v>
      </c>
      <c r="AA995" s="34">
        <f>MAX(Q$4:Q995)</f>
        <v>2.0782292813837224</v>
      </c>
      <c r="AB995" s="34">
        <f>MAX(R$4:R995)</f>
        <v>1.9075656212819299</v>
      </c>
      <c r="AC995" s="34">
        <f>MAX(S$4:S995)</f>
        <v>1.35899867745307</v>
      </c>
      <c r="AD995" s="35">
        <f t="shared" si="253"/>
        <v>-0.43774004058605664</v>
      </c>
      <c r="AE995" s="35">
        <f t="shared" si="254"/>
        <v>-0.5278939176009021</v>
      </c>
      <c r="AF995" s="35">
        <f t="shared" si="255"/>
        <v>-0.37961788733709634</v>
      </c>
      <c r="AG995" s="35">
        <f t="shared" si="256"/>
        <v>-0.59588039186041364</v>
      </c>
      <c r="AH995" s="35">
        <f t="shared" si="256"/>
        <v>-0.4143817340974616</v>
      </c>
    </row>
    <row r="996" spans="1:34">
      <c r="A996" s="28">
        <v>45324</v>
      </c>
      <c r="B996" s="12">
        <f>[1]!thsiFinD("ths_int_chg_ratio_index",B$1,$A$4,$A996,101)</f>
        <v>-27.383446246382999</v>
      </c>
      <c r="C996" s="12">
        <f>[1]!thsiFinD("ths_int_chg_ratio_index",C$1,$A$4,$A996,101)</f>
        <v>0.71591355651000999</v>
      </c>
      <c r="D996" s="12">
        <f>[1]!thsiFinD("ths_int_chg_ratio_index",D$1,$A$4,$A996,101)</f>
        <v>-33.961788069195997</v>
      </c>
      <c r="E996" s="12">
        <f>[1]!thsiFinD("ths_int_chg_ratio_index",E$1,$A$4,$A996,101)</f>
        <v>-4.5064599093208999</v>
      </c>
      <c r="F996" s="12">
        <f>[1]!thsiFinD("ths_adjustment_nvg_ratio_fund",F$1,$A$4,$A996,101)</f>
        <v>19.643953345610999</v>
      </c>
      <c r="G996" s="12">
        <f>[1]!thsiFinD("ths_adjustment_nvg_ratio_fund",G$1,$A$4,$A996,101)</f>
        <v>-0.85130533484675996</v>
      </c>
      <c r="H996" s="12">
        <f>[1]!thsiFinD("ths_adjustment_nvg_ratio_fund",H$1,$A$4,$A996,101)</f>
        <v>-1.8461538461538001</v>
      </c>
      <c r="I996" s="12">
        <f>[1]!thsiFinD("ths_adjustment_nvg_ratio_fund",I$1,$A$4,$A996,101)</f>
        <v>91.396484375</v>
      </c>
      <c r="J996" s="32">
        <f t="shared" si="250"/>
        <v>5.4008997339025686E-2</v>
      </c>
      <c r="K996" s="45">
        <f t="shared" si="251"/>
        <v>-0.16283945167097472</v>
      </c>
      <c r="L996" s="45">
        <f t="shared" si="252"/>
        <v>0.27085744634902609</v>
      </c>
      <c r="M996" s="32">
        <f>[1]!thsiFinD("ths_int_chg_ratio_index",M$1,$A$4,$A996,101)/100</f>
        <v>-0.25300207160783</v>
      </c>
      <c r="N996" s="32">
        <f>[1]!thsiFinD("ths_int_chg_ratio_index",N$1,$A$4,$A996,101)/100</f>
        <v>-0.21614721025464997</v>
      </c>
      <c r="O996" s="33">
        <f t="shared" si="245"/>
        <v>1.0540089973390256</v>
      </c>
      <c r="P996" s="33">
        <f t="shared" si="246"/>
        <v>0.83716054832902531</v>
      </c>
      <c r="Q996" s="33">
        <f t="shared" si="247"/>
        <v>1.2708574463490261</v>
      </c>
      <c r="R996" s="33">
        <f t="shared" si="248"/>
        <v>0.74699792839216994</v>
      </c>
      <c r="S996" s="33">
        <f t="shared" si="249"/>
        <v>0.78385278974535</v>
      </c>
      <c r="T996" s="32">
        <f t="shared" si="257"/>
        <v>-2.0677241341555574E-2</v>
      </c>
      <c r="U996" s="32">
        <f t="shared" si="258"/>
        <v>-3.0199922524368539E-2</v>
      </c>
      <c r="V996" s="32">
        <f t="shared" si="259"/>
        <v>-1.4301465250108447E-2</v>
      </c>
      <c r="W996" s="32">
        <f t="shared" si="260"/>
        <v>-3.0986143411421141E-2</v>
      </c>
      <c r="X996" s="32">
        <f t="shared" si="260"/>
        <v>-1.5080218657875566E-2</v>
      </c>
      <c r="Y996" s="34">
        <f>MAX(O$4:O996)</f>
        <v>1.9141735637114377</v>
      </c>
      <c r="Z996" s="34">
        <f>MAX(P$4:P996)</f>
        <v>1.8284662292802096</v>
      </c>
      <c r="AA996" s="34">
        <f>MAX(Q$4:Q996)</f>
        <v>2.0782292813837224</v>
      </c>
      <c r="AB996" s="34">
        <f>MAX(R$4:R996)</f>
        <v>1.9075656212819299</v>
      </c>
      <c r="AC996" s="34">
        <f>MAX(S$4:S996)</f>
        <v>1.35899867745307</v>
      </c>
      <c r="AD996" s="35">
        <f t="shared" si="253"/>
        <v>-0.44936602546355198</v>
      </c>
      <c r="AE996" s="35">
        <f t="shared" si="254"/>
        <v>-0.54215148471263797</v>
      </c>
      <c r="AF996" s="35">
        <f t="shared" si="255"/>
        <v>-0.38849026056313363</v>
      </c>
      <c r="AG996" s="35">
        <f t="shared" si="256"/>
        <v>-0.60840249999359419</v>
      </c>
      <c r="AH996" s="35">
        <f t="shared" si="256"/>
        <v>-0.42321298559731779</v>
      </c>
    </row>
    <row r="997" spans="1:34">
      <c r="A997" s="28">
        <v>45327</v>
      </c>
      <c r="B997" s="12">
        <f>[1]!thsiFinD("ths_int_chg_ratio_index",B$1,$A$4,$A997,101)</f>
        <v>-28.600331618005001</v>
      </c>
      <c r="C997" s="12">
        <f>[1]!thsiFinD("ths_int_chg_ratio_index",C$1,$A$4,$A997,101)</f>
        <v>-1.4189418200246</v>
      </c>
      <c r="D997" s="12">
        <f>[1]!thsiFinD("ths_int_chg_ratio_index",D$1,$A$4,$A997,101)</f>
        <v>-33.62972743393</v>
      </c>
      <c r="E997" s="12">
        <f>[1]!thsiFinD("ths_int_chg_ratio_index",E$1,$A$4,$A997,101)</f>
        <v>-3.2763910120353001</v>
      </c>
      <c r="F997" s="12">
        <f>[1]!thsiFinD("ths_adjustment_nvg_ratio_fund",F$1,$A$4,$A997,101)</f>
        <v>19.091467157764999</v>
      </c>
      <c r="G997" s="12">
        <f>[1]!thsiFinD("ths_adjustment_nvg_ratio_fund",G$1,$A$4,$A997,101)</f>
        <v>-0.79455164585698002</v>
      </c>
      <c r="H997" s="12">
        <f>[1]!thsiFinD("ths_adjustment_nvg_ratio_fund",H$1,$A$4,$A997,101)</f>
        <v>-2.3076923076922999</v>
      </c>
      <c r="I997" s="12">
        <f>[1]!thsiFinD("ths_adjustment_nvg_ratio_fund",I$1,$A$4,$A997,101)</f>
        <v>93.7109375</v>
      </c>
      <c r="J997" s="32">
        <f t="shared" si="250"/>
        <v>5.3468461025276012E-2</v>
      </c>
      <c r="K997" s="45">
        <f t="shared" si="251"/>
        <v>-0.16731347970998725</v>
      </c>
      <c r="L997" s="45">
        <f t="shared" si="252"/>
        <v>0.27425040176053928</v>
      </c>
      <c r="M997" s="32">
        <f>[1]!thsiFinD("ths_int_chg_ratio_index",M$1,$A$4,$A997,101)/100</f>
        <v>-0.25354397449547</v>
      </c>
      <c r="N997" s="32">
        <f>[1]!thsiFinD("ths_int_chg_ratio_index",N$1,$A$4,$A997,101)/100</f>
        <v>-0.21672380782779999</v>
      </c>
      <c r="O997" s="33">
        <f t="shared" si="245"/>
        <v>1.053468461025276</v>
      </c>
      <c r="P997" s="33">
        <f t="shared" si="246"/>
        <v>0.83268652029001278</v>
      </c>
      <c r="Q997" s="33">
        <f t="shared" si="247"/>
        <v>1.2742504017605394</v>
      </c>
      <c r="R997" s="33">
        <f t="shared" si="248"/>
        <v>0.74645602550453005</v>
      </c>
      <c r="S997" s="33">
        <f t="shared" si="249"/>
        <v>0.78327619217220001</v>
      </c>
      <c r="T997" s="32">
        <f t="shared" si="257"/>
        <v>-5.1283842463800688E-4</v>
      </c>
      <c r="U997" s="32">
        <f t="shared" si="258"/>
        <v>-5.3442891545029125E-3</v>
      </c>
      <c r="V997" s="32">
        <f t="shared" si="259"/>
        <v>2.6698158957645379E-3</v>
      </c>
      <c r="W997" s="32">
        <f t="shared" si="260"/>
        <v>-7.2544095109638995E-4</v>
      </c>
      <c r="X997" s="32">
        <f t="shared" si="260"/>
        <v>-7.3559420938884568E-4</v>
      </c>
      <c r="Y997" s="34">
        <f>MAX(O$4:O997)</f>
        <v>1.9141735637114377</v>
      </c>
      <c r="Z997" s="34">
        <f>MAX(P$4:P997)</f>
        <v>1.8284662292802096</v>
      </c>
      <c r="AA997" s="34">
        <f>MAX(Q$4:Q997)</f>
        <v>2.0782292813837224</v>
      </c>
      <c r="AB997" s="34">
        <f>MAX(R$4:R997)</f>
        <v>1.9075656212819299</v>
      </c>
      <c r="AC997" s="34">
        <f>MAX(S$4:S997)</f>
        <v>1.35899867745307</v>
      </c>
      <c r="AD997" s="35">
        <f t="shared" si="253"/>
        <v>-0.44964841172360548</v>
      </c>
      <c r="AE997" s="35">
        <f t="shared" si="254"/>
        <v>-0.54459835956729341</v>
      </c>
      <c r="AF997" s="35">
        <f t="shared" si="255"/>
        <v>-0.38685764214037033</v>
      </c>
      <c r="AG997" s="35">
        <f t="shared" si="256"/>
        <v>-0.60868658085644589</v>
      </c>
      <c r="AH997" s="35">
        <f t="shared" si="256"/>
        <v>-0.42363726678516311</v>
      </c>
    </row>
    <row r="998" spans="1:34">
      <c r="A998" s="28">
        <v>45328</v>
      </c>
      <c r="B998" s="12">
        <f>[1]!thsiFinD("ths_int_chg_ratio_index",B$1,$A$4,$A998,101)</f>
        <v>-23.093137274463999</v>
      </c>
      <c r="C998" s="12">
        <f>[1]!thsiFinD("ths_int_chg_ratio_index",C$1,$A$4,$A998,101)</f>
        <v>5.0956039975599996</v>
      </c>
      <c r="D998" s="12">
        <f>[1]!thsiFinD("ths_int_chg_ratio_index",D$1,$A$4,$A998,101)</f>
        <v>-29.314184611239</v>
      </c>
      <c r="E998" s="12">
        <f>[1]!thsiFinD("ths_int_chg_ratio_index",E$1,$A$4,$A998,101)</f>
        <v>2.9978379578205998</v>
      </c>
      <c r="F998" s="12">
        <f>[1]!thsiFinD("ths_adjustment_nvg_ratio_fund",F$1,$A$4,$A998,101)</f>
        <v>24.984653161449</v>
      </c>
      <c r="G998" s="12">
        <f>[1]!thsiFinD("ths_adjustment_nvg_ratio_fund",G$1,$A$4,$A998,101)</f>
        <v>4.8808172531215002</v>
      </c>
      <c r="H998" s="12">
        <f>[1]!thsiFinD("ths_adjustment_nvg_ratio_fund",H$1,$A$4,$A998,101)</f>
        <v>4.6153846153845999</v>
      </c>
      <c r="I998" s="12">
        <f>[1]!thsiFinD("ths_adjustment_nvg_ratio_fund",I$1,$A$4,$A998,101)</f>
        <v>108.3203125</v>
      </c>
      <c r="J998" s="32">
        <f t="shared" si="250"/>
        <v>0.12310910949954088</v>
      </c>
      <c r="K998" s="45">
        <f t="shared" si="251"/>
        <v>-0.11078469982580601</v>
      </c>
      <c r="L998" s="45">
        <f t="shared" si="252"/>
        <v>0.35700291882488777</v>
      </c>
      <c r="M998" s="32">
        <f>[1]!thsiFinD("ths_int_chg_ratio_index",M$1,$A$4,$A998,101)/100</f>
        <v>-0.20762867871699001</v>
      </c>
      <c r="N998" s="32">
        <f>[1]!thsiFinD("ths_int_chg_ratio_index",N$1,$A$4,$A998,101)/100</f>
        <v>-0.18130827974077002</v>
      </c>
      <c r="O998" s="33">
        <f t="shared" si="245"/>
        <v>1.1231091094995409</v>
      </c>
      <c r="P998" s="33">
        <f t="shared" si="246"/>
        <v>0.88921530017419403</v>
      </c>
      <c r="Q998" s="33">
        <f t="shared" si="247"/>
        <v>1.3570029188248878</v>
      </c>
      <c r="R998" s="33">
        <f t="shared" si="248"/>
        <v>0.79237132128301002</v>
      </c>
      <c r="S998" s="33">
        <f t="shared" si="249"/>
        <v>0.81869172025922998</v>
      </c>
      <c r="T998" s="32">
        <f t="shared" si="257"/>
        <v>6.6106059223156821E-2</v>
      </c>
      <c r="U998" s="32">
        <f t="shared" si="258"/>
        <v>6.7887228274684963E-2</v>
      </c>
      <c r="V998" s="32">
        <f t="shared" si="259"/>
        <v>6.4942115733308992E-2</v>
      </c>
      <c r="W998" s="32">
        <f t="shared" si="260"/>
        <v>6.1511052506335817E-2</v>
      </c>
      <c r="X998" s="32">
        <f t="shared" si="260"/>
        <v>4.5214610683895318E-2</v>
      </c>
      <c r="Y998" s="34">
        <f>MAX(O$4:O998)</f>
        <v>1.9141735637114377</v>
      </c>
      <c r="Z998" s="34">
        <f>MAX(P$4:P998)</f>
        <v>1.8284662292802096</v>
      </c>
      <c r="AA998" s="34">
        <f>MAX(Q$4:Q998)</f>
        <v>2.0782292813837224</v>
      </c>
      <c r="AB998" s="34">
        <f>MAX(R$4:R998)</f>
        <v>1.9075656212819299</v>
      </c>
      <c r="AC998" s="34">
        <f>MAX(S$4:S998)</f>
        <v>1.35899867745307</v>
      </c>
      <c r="AD998" s="35">
        <f t="shared" si="253"/>
        <v>-0.41326683703544764</v>
      </c>
      <c r="AE998" s="35">
        <f t="shared" si="254"/>
        <v>-0.51368240444657221</v>
      </c>
      <c r="AF998" s="35">
        <f t="shared" si="255"/>
        <v>-0.3470388801752563</v>
      </c>
      <c r="AG998" s="35">
        <f t="shared" si="256"/>
        <v>-0.58461648058507287</v>
      </c>
      <c r="AH998" s="35">
        <f t="shared" si="256"/>
        <v>-0.39757725019014845</v>
      </c>
    </row>
    <row r="999" spans="1:34">
      <c r="A999" s="28">
        <v>45329</v>
      </c>
      <c r="B999" s="12">
        <f>[1]!thsiFinD("ths_int_chg_ratio_index",B$1,$A$4,$A999,101)</f>
        <v>-21.407918842427001</v>
      </c>
      <c r="C999" s="12">
        <f>[1]!thsiFinD("ths_int_chg_ratio_index",C$1,$A$4,$A999,101)</f>
        <v>8.4717704230027007</v>
      </c>
      <c r="D999" s="12">
        <f>[1]!thsiFinD("ths_int_chg_ratio_index",D$1,$A$4,$A999,101)</f>
        <v>-27.095641818164001</v>
      </c>
      <c r="E999" s="12">
        <f>[1]!thsiFinD("ths_int_chg_ratio_index",E$1,$A$4,$A999,101)</f>
        <v>4.6791487510260996</v>
      </c>
      <c r="F999" s="12">
        <f>[1]!thsiFinD("ths_adjustment_nvg_ratio_fund",F$1,$A$4,$A999,101)</f>
        <v>27.194597912830002</v>
      </c>
      <c r="G999" s="12">
        <f>[1]!thsiFinD("ths_adjustment_nvg_ratio_fund",G$1,$A$4,$A999,101)</f>
        <v>6.3564131668558996</v>
      </c>
      <c r="H999" s="12">
        <f>[1]!thsiFinD("ths_adjustment_nvg_ratio_fund",H$1,$A$4,$A999,101)</f>
        <v>5.5384615384615001</v>
      </c>
      <c r="I999" s="12">
        <f>[1]!thsiFinD("ths_adjustment_nvg_ratio_fund",I$1,$A$4,$A999,101)</f>
        <v>110.078125</v>
      </c>
      <c r="J999" s="32">
        <f t="shared" si="250"/>
        <v>0.14226869516448148</v>
      </c>
      <c r="K999" s="45">
        <f t="shared" si="251"/>
        <v>-8.8381603716405521E-2</v>
      </c>
      <c r="L999" s="45">
        <f t="shared" si="252"/>
        <v>0.37291899404536849</v>
      </c>
      <c r="M999" s="32">
        <f>[1]!thsiFinD("ths_int_chg_ratio_index",M$1,$A$4,$A999,101)/100</f>
        <v>-0.18854280622206002</v>
      </c>
      <c r="N999" s="32">
        <f>[1]!thsiFinD("ths_int_chg_ratio_index",N$1,$A$4,$A999,101)/100</f>
        <v>-0.16237254827129999</v>
      </c>
      <c r="O999" s="33">
        <f t="shared" si="245"/>
        <v>1.1422686951644816</v>
      </c>
      <c r="P999" s="33">
        <f t="shared" si="246"/>
        <v>0.91161839628359442</v>
      </c>
      <c r="Q999" s="33">
        <f t="shared" si="247"/>
        <v>1.3729189940453685</v>
      </c>
      <c r="R999" s="33">
        <f t="shared" si="248"/>
        <v>0.81145719377794001</v>
      </c>
      <c r="S999" s="33">
        <f t="shared" si="249"/>
        <v>0.83762745172870001</v>
      </c>
      <c r="T999" s="32">
        <f t="shared" si="257"/>
        <v>1.7059416135871475E-2</v>
      </c>
      <c r="U999" s="32">
        <f t="shared" si="258"/>
        <v>2.5194231481410201E-2</v>
      </c>
      <c r="V999" s="32">
        <f t="shared" si="259"/>
        <v>1.1728843762741192E-2</v>
      </c>
      <c r="W999" s="32">
        <f t="shared" si="260"/>
        <v>2.408703089357922E-2</v>
      </c>
      <c r="X999" s="32">
        <f t="shared" si="260"/>
        <v>2.3129257327134445E-2</v>
      </c>
      <c r="Y999" s="34">
        <f>MAX(O$4:O999)</f>
        <v>1.9141735637114377</v>
      </c>
      <c r="Z999" s="34">
        <f>MAX(P$4:P999)</f>
        <v>1.8284662292802096</v>
      </c>
      <c r="AA999" s="34">
        <f>MAX(Q$4:Q999)</f>
        <v>2.0782292813837224</v>
      </c>
      <c r="AB999" s="34">
        <f>MAX(R$4:R999)</f>
        <v>1.9075656212819299</v>
      </c>
      <c r="AC999" s="34">
        <f>MAX(S$4:S999)</f>
        <v>1.35899867745307</v>
      </c>
      <c r="AD999" s="35">
        <f t="shared" si="253"/>
        <v>-0.4032575118477193</v>
      </c>
      <c r="AE999" s="35">
        <f t="shared" si="254"/>
        <v>-0.50143000637071633</v>
      </c>
      <c r="AF999" s="35">
        <f t="shared" si="255"/>
        <v>-0.33938040121768742</v>
      </c>
      <c r="AG999" s="35">
        <f t="shared" si="256"/>
        <v>-0.57461112492024191</v>
      </c>
      <c r="AH999" s="35">
        <f t="shared" si="256"/>
        <v>-0.3836436593900765</v>
      </c>
    </row>
    <row r="1000" spans="1:34">
      <c r="A1000" s="28">
        <v>45330</v>
      </c>
      <c r="B1000" s="12">
        <f>[1]!thsiFinD("ths_int_chg_ratio_index",B$1,$A$4,$A1000,101)</f>
        <v>-19.434912096952999</v>
      </c>
      <c r="C1000" s="12">
        <f>[1]!thsiFinD("ths_int_chg_ratio_index",C$1,$A$4,$A1000,101)</f>
        <v>11.685528559507</v>
      </c>
      <c r="D1000" s="12">
        <f>[1]!thsiFinD("ths_int_chg_ratio_index",D$1,$A$4,$A1000,101)</f>
        <v>-26.303191630200999</v>
      </c>
      <c r="E1000" s="12">
        <f>[1]!thsiFinD("ths_int_chg_ratio_index",E$1,$A$4,$A1000,101)</f>
        <v>6.185493772988</v>
      </c>
      <c r="F1000" s="12">
        <f>[1]!thsiFinD("ths_adjustment_nvg_ratio_fund",F$1,$A$4,$A1000,101)</f>
        <v>28.974831184776001</v>
      </c>
      <c r="G1000" s="12">
        <f>[1]!thsiFinD("ths_adjustment_nvg_ratio_fund",G$1,$A$4,$A1000,101)</f>
        <v>7.7752553916005001</v>
      </c>
      <c r="H1000" s="12">
        <f>[1]!thsiFinD("ths_adjustment_nvg_ratio_fund",H$1,$A$4,$A1000,101)</f>
        <v>7.6923076923076996</v>
      </c>
      <c r="I1000" s="12">
        <f>[1]!thsiFinD("ths_adjustment_nvg_ratio_fund",I$1,$A$4,$A1000,101)</f>
        <v>114.873046875</v>
      </c>
      <c r="J1000" s="32">
        <f t="shared" si="250"/>
        <v>0.1643104496862815</v>
      </c>
      <c r="K1000" s="45">
        <f t="shared" si="251"/>
        <v>-6.9667703486647498E-2</v>
      </c>
      <c r="L1000" s="45">
        <f t="shared" si="252"/>
        <v>0.39828860285921053</v>
      </c>
      <c r="M1000" s="32">
        <f>[1]!thsiFinD("ths_int_chg_ratio_index",M$1,$A$4,$A1000,101)/100</f>
        <v>-0.17582661453918999</v>
      </c>
      <c r="N1000" s="32">
        <f>[1]!thsiFinD("ths_int_chg_ratio_index",N$1,$A$4,$A1000,101)/100</f>
        <v>-0.15668870343439001</v>
      </c>
      <c r="O1000" s="33">
        <f t="shared" si="245"/>
        <v>1.1643104496862815</v>
      </c>
      <c r="P1000" s="33">
        <f t="shared" si="246"/>
        <v>0.93033229651335247</v>
      </c>
      <c r="Q1000" s="33">
        <f t="shared" si="247"/>
        <v>1.3982886028592105</v>
      </c>
      <c r="R1000" s="33">
        <f t="shared" si="248"/>
        <v>0.82417338546080998</v>
      </c>
      <c r="S1000" s="33">
        <f t="shared" si="249"/>
        <v>0.84331129656560999</v>
      </c>
      <c r="T1000" s="32">
        <f t="shared" si="257"/>
        <v>1.9296470799828658E-2</v>
      </c>
      <c r="U1000" s="32">
        <f t="shared" si="258"/>
        <v>2.0528216966714696E-2</v>
      </c>
      <c r="V1000" s="32">
        <f t="shared" si="259"/>
        <v>1.8478591179723836E-2</v>
      </c>
      <c r="W1000" s="32">
        <f t="shared" si="260"/>
        <v>1.5670810216946274E-2</v>
      </c>
      <c r="X1000" s="32">
        <f t="shared" si="260"/>
        <v>6.7856477544756544E-3</v>
      </c>
      <c r="Y1000" s="34">
        <f>MAX(O$4:O1000)</f>
        <v>1.9141735637114377</v>
      </c>
      <c r="Z1000" s="34">
        <f>MAX(P$4:P1000)</f>
        <v>1.8284662292802096</v>
      </c>
      <c r="AA1000" s="34">
        <f>MAX(Q$4:Q1000)</f>
        <v>2.0782292813837224</v>
      </c>
      <c r="AB1000" s="34">
        <f>MAX(R$4:R1000)</f>
        <v>1.9075656212819299</v>
      </c>
      <c r="AC1000" s="34">
        <f>MAX(S$4:S1000)</f>
        <v>1.35899867745307</v>
      </c>
      <c r="AD1000" s="35">
        <f t="shared" si="253"/>
        <v>-0.3917424878500716</v>
      </c>
      <c r="AE1000" s="35">
        <f t="shared" si="254"/>
        <v>-0.49119525336840086</v>
      </c>
      <c r="AF1000" s="35">
        <f t="shared" si="255"/>
        <v>-0.32717308172647586</v>
      </c>
      <c r="AG1000" s="35">
        <f t="shared" si="256"/>
        <v>-0.56794493659046674</v>
      </c>
      <c r="AH1000" s="35">
        <f t="shared" si="256"/>
        <v>-0.37946128237145993</v>
      </c>
    </row>
    <row r="1001" spans="1:34">
      <c r="A1001" s="28">
        <v>45341</v>
      </c>
      <c r="B1001" s="12">
        <f>[1]!thsiFinD("ths_int_chg_ratio_index",B$1,$A$4,$A1001,101)</f>
        <v>-13.246922710730001</v>
      </c>
      <c r="C1001" s="12">
        <f>[1]!thsiFinD("ths_int_chg_ratio_index",C$1,$A$4,$A1001,101)</f>
        <v>13.134005948849</v>
      </c>
      <c r="D1001" s="12">
        <f>[1]!thsiFinD("ths_int_chg_ratio_index",D$1,$A$4,$A1001,101)</f>
        <v>-25.144838296345998</v>
      </c>
      <c r="E1001" s="12">
        <f>[1]!thsiFinD("ths_int_chg_ratio_index",E$1,$A$4,$A1001,101)</f>
        <v>8.0684754681659996</v>
      </c>
      <c r="F1001" s="12">
        <f>[1]!thsiFinD("ths_adjustment_nvg_ratio_fund",F$1,$A$4,$A1001,101)</f>
        <v>30.079803560466999</v>
      </c>
      <c r="G1001" s="12">
        <f>[1]!thsiFinD("ths_adjustment_nvg_ratio_fund",G$1,$A$4,$A1001,101)</f>
        <v>13.791146424518001</v>
      </c>
      <c r="H1001" s="12">
        <f>[1]!thsiFinD("ths_adjustment_nvg_ratio_fund",H$1,$A$4,$A1001,101)</f>
        <v>16.692307692307999</v>
      </c>
      <c r="I1001" s="12">
        <f>[1]!thsiFinD("ths_adjustment_nvg_ratio_fund",I$1,$A$4,$A1001,101)</f>
        <v>127.79296875</v>
      </c>
      <c r="J1001" s="32">
        <f t="shared" si="250"/>
        <v>0.21395868354653999</v>
      </c>
      <c r="K1001" s="45">
        <f t="shared" si="251"/>
        <v>-4.2973198975152498E-2</v>
      </c>
      <c r="L1001" s="45">
        <f t="shared" si="252"/>
        <v>0.47089056606823249</v>
      </c>
      <c r="M1001" s="32">
        <f>[1]!thsiFinD("ths_int_chg_ratio_index",M$1,$A$4,$A1001,101)/100</f>
        <v>-0.16393828387968001</v>
      </c>
      <c r="N1001" s="32">
        <f>[1]!thsiFinD("ths_int_chg_ratio_index",N$1,$A$4,$A1001,101)/100</f>
        <v>-0.14986829230869</v>
      </c>
      <c r="O1001" s="33">
        <f t="shared" si="245"/>
        <v>1.2139586835465399</v>
      </c>
      <c r="P1001" s="33">
        <f t="shared" si="246"/>
        <v>0.9570268010248475</v>
      </c>
      <c r="Q1001" s="33">
        <f t="shared" si="247"/>
        <v>1.4708905660682325</v>
      </c>
      <c r="R1001" s="33">
        <f t="shared" si="248"/>
        <v>0.83606171612031999</v>
      </c>
      <c r="S1001" s="33">
        <f t="shared" si="249"/>
        <v>0.85013170769130997</v>
      </c>
      <c r="T1001" s="32">
        <f t="shared" si="257"/>
        <v>4.2641748919831413E-2</v>
      </c>
      <c r="U1001" s="32">
        <f t="shared" si="258"/>
        <v>2.8693515866899499E-2</v>
      </c>
      <c r="V1001" s="32">
        <f t="shared" si="259"/>
        <v>5.1922015999104953E-2</v>
      </c>
      <c r="W1001" s="32">
        <f t="shared" si="260"/>
        <v>1.4424550548745252E-2</v>
      </c>
      <c r="X1001" s="32">
        <f t="shared" si="260"/>
        <v>8.0876553574891208E-3</v>
      </c>
      <c r="Y1001" s="34">
        <f>MAX(O$4:O1001)</f>
        <v>1.9141735637114377</v>
      </c>
      <c r="Z1001" s="34">
        <f>MAX(P$4:P1001)</f>
        <v>1.8284662292802096</v>
      </c>
      <c r="AA1001" s="34">
        <f>MAX(Q$4:Q1001)</f>
        <v>2.0782292813837224</v>
      </c>
      <c r="AB1001" s="34">
        <f>MAX(R$4:R1001)</f>
        <v>1.9075656212819299</v>
      </c>
      <c r="AC1001" s="34">
        <f>MAX(S$4:S1001)</f>
        <v>1.35899867745307</v>
      </c>
      <c r="AD1001" s="35">
        <f t="shared" si="253"/>
        <v>-0.36580532373837304</v>
      </c>
      <c r="AE1001" s="35">
        <f t="shared" si="254"/>
        <v>-0.47659585629777323</v>
      </c>
      <c r="AF1001" s="35">
        <f t="shared" si="255"/>
        <v>-0.29223855171124946</v>
      </c>
      <c r="AG1001" s="35">
        <f t="shared" si="256"/>
        <v>-0.56171273648847453</v>
      </c>
      <c r="AH1001" s="35">
        <f t="shared" si="256"/>
        <v>-0.37444257908730205</v>
      </c>
    </row>
    <row r="1002" spans="1:34">
      <c r="A1002" s="28">
        <v>45342</v>
      </c>
      <c r="B1002" s="12">
        <f>[1]!thsiFinD("ths_int_chg_ratio_index",B$1,$A$4,$A1002,101)</f>
        <v>-12.376369561942999</v>
      </c>
      <c r="C1002" s="12">
        <f>[1]!thsiFinD("ths_int_chg_ratio_index",C$1,$A$4,$A1002,101)</f>
        <v>12.348688417317</v>
      </c>
      <c r="D1002" s="12">
        <f>[1]!thsiFinD("ths_int_chg_ratio_index",D$1,$A$4,$A1002,101)</f>
        <v>-25.989586980156002</v>
      </c>
      <c r="E1002" s="12">
        <f>[1]!thsiFinD("ths_int_chg_ratio_index",E$1,$A$4,$A1002,101)</f>
        <v>7.9141126564885003</v>
      </c>
      <c r="F1002" s="12">
        <f>[1]!thsiFinD("ths_adjustment_nvg_ratio_fund",F$1,$A$4,$A1002,101)</f>
        <v>30.141190914671999</v>
      </c>
      <c r="G1002" s="12">
        <f>[1]!thsiFinD("ths_adjustment_nvg_ratio_fund",G$1,$A$4,$A1002,101)</f>
        <v>13.280363223609999</v>
      </c>
      <c r="H1002" s="12">
        <f>[1]!thsiFinD("ths_adjustment_nvg_ratio_fund",H$1,$A$4,$A1002,101)</f>
        <v>15.307692307691999</v>
      </c>
      <c r="I1002" s="12">
        <f>[1]!thsiFinD("ths_adjustment_nvg_ratio_fund",I$1,$A$4,$A1002,101)</f>
        <v>125.537109375</v>
      </c>
      <c r="J1002" s="32">
        <f t="shared" si="250"/>
        <v>0.20770400044085063</v>
      </c>
      <c r="K1002" s="45">
        <f t="shared" si="251"/>
        <v>-4.5257888670733749E-2</v>
      </c>
      <c r="L1002" s="45">
        <f t="shared" si="252"/>
        <v>0.46066588955243504</v>
      </c>
      <c r="M1002" s="32">
        <f>[1]!thsiFinD("ths_int_chg_ratio_index",M$1,$A$4,$A1002,101)/100</f>
        <v>-0.16541060166568999</v>
      </c>
      <c r="N1002" s="32">
        <f>[1]!thsiFinD("ths_int_chg_ratio_index",N$1,$A$4,$A1002,101)/100</f>
        <v>-0.14859279905519998</v>
      </c>
      <c r="O1002" s="33">
        <f t="shared" si="245"/>
        <v>1.2077040004408506</v>
      </c>
      <c r="P1002" s="33">
        <f t="shared" si="246"/>
        <v>0.95474211132926623</v>
      </c>
      <c r="Q1002" s="33">
        <f t="shared" si="247"/>
        <v>1.4606658895524349</v>
      </c>
      <c r="R1002" s="33">
        <f t="shared" si="248"/>
        <v>0.83458939833431001</v>
      </c>
      <c r="S1002" s="33">
        <f t="shared" si="249"/>
        <v>0.85140720094480005</v>
      </c>
      <c r="T1002" s="32">
        <f t="shared" si="257"/>
        <v>-5.15230311415249E-3</v>
      </c>
      <c r="U1002" s="32">
        <f t="shared" si="258"/>
        <v>-2.387278698083084E-3</v>
      </c>
      <c r="V1002" s="32">
        <f t="shared" si="259"/>
        <v>-6.9513509377714389E-3</v>
      </c>
      <c r="W1002" s="32">
        <f t="shared" si="260"/>
        <v>-1.761015673390931E-3</v>
      </c>
      <c r="X1002" s="32">
        <f t="shared" si="260"/>
        <v>1.5003478189914432E-3</v>
      </c>
      <c r="Y1002" s="34">
        <f>MAX(O$4:O1002)</f>
        <v>1.9141735637114377</v>
      </c>
      <c r="Z1002" s="34">
        <f>MAX(P$4:P1002)</f>
        <v>1.8284662292802096</v>
      </c>
      <c r="AA1002" s="34">
        <f>MAX(Q$4:Q1002)</f>
        <v>2.0782292813837224</v>
      </c>
      <c r="AB1002" s="34">
        <f>MAX(R$4:R1002)</f>
        <v>1.9075656212819299</v>
      </c>
      <c r="AC1002" s="34">
        <f>MAX(S$4:S1002)</f>
        <v>1.35899867745307</v>
      </c>
      <c r="AD1002" s="35">
        <f t="shared" si="253"/>
        <v>-0.36907288694385476</v>
      </c>
      <c r="AE1002" s="35">
        <f t="shared" si="254"/>
        <v>-0.47784536786052201</v>
      </c>
      <c r="AF1002" s="35">
        <f t="shared" si="255"/>
        <v>-0.29715844991853002</v>
      </c>
      <c r="AG1002" s="35">
        <f t="shared" si="256"/>
        <v>-0.562484567228966</v>
      </c>
      <c r="AH1002" s="35">
        <f t="shared" si="256"/>
        <v>-0.37350402537518179</v>
      </c>
    </row>
    <row r="1003" spans="1:34">
      <c r="A1003" s="28">
        <v>45343</v>
      </c>
      <c r="B1003" s="12">
        <f>[1]!thsiFinD("ths_int_chg_ratio_index",B$1,$A$4,$A1003,101)</f>
        <v>-14.216226377996</v>
      </c>
      <c r="C1003" s="12">
        <f>[1]!thsiFinD("ths_int_chg_ratio_index",C$1,$A$4,$A1003,101)</f>
        <v>13.532843768349</v>
      </c>
      <c r="D1003" s="12">
        <f>[1]!thsiFinD("ths_int_chg_ratio_index",D$1,$A$4,$A1003,101)</f>
        <v>-25.945094522691001</v>
      </c>
      <c r="E1003" s="12">
        <f>[1]!thsiFinD("ths_int_chg_ratio_index",E$1,$A$4,$A1003,101)</f>
        <v>8.4027222188900001</v>
      </c>
      <c r="F1003" s="12">
        <f>[1]!thsiFinD("ths_adjustment_nvg_ratio_fund",F$1,$A$4,$A1003,101)</f>
        <v>29.834254143646</v>
      </c>
      <c r="G1003" s="12">
        <f>[1]!thsiFinD("ths_adjustment_nvg_ratio_fund",G$1,$A$4,$A1003,101)</f>
        <v>11.010215664018</v>
      </c>
      <c r="H1003" s="12">
        <f>[1]!thsiFinD("ths_adjustment_nvg_ratio_fund",H$1,$A$4,$A1003,101)</f>
        <v>12.153846153846001</v>
      </c>
      <c r="I1003" s="12">
        <f>[1]!thsiFinD("ths_adjustment_nvg_ratio_fund",I$1,$A$4,$A1003,101)</f>
        <v>122.421875</v>
      </c>
      <c r="J1003" s="32">
        <f t="shared" si="250"/>
        <v>0.1964930450600775</v>
      </c>
      <c r="K1003" s="45">
        <f t="shared" si="251"/>
        <v>-4.556438728362E-2</v>
      </c>
      <c r="L1003" s="45">
        <f t="shared" si="252"/>
        <v>0.43855047740377501</v>
      </c>
      <c r="M1003" s="32">
        <f>[1]!thsiFinD("ths_int_chg_ratio_index",M$1,$A$4,$A1003,101)/100</f>
        <v>-0.16022757379430999</v>
      </c>
      <c r="N1003" s="32">
        <f>[1]!thsiFinD("ths_int_chg_ratio_index",N$1,$A$4,$A1003,101)/100</f>
        <v>-0.14016434055744001</v>
      </c>
      <c r="O1003" s="33">
        <f t="shared" si="245"/>
        <v>1.1964930450600775</v>
      </c>
      <c r="P1003" s="33">
        <f t="shared" si="246"/>
        <v>0.95443561271638</v>
      </c>
      <c r="Q1003" s="33">
        <f t="shared" si="247"/>
        <v>1.438550477403775</v>
      </c>
      <c r="R1003" s="33">
        <f t="shared" si="248"/>
        <v>0.83977242620569004</v>
      </c>
      <c r="S1003" s="33">
        <f t="shared" si="249"/>
        <v>0.85983565944256002</v>
      </c>
      <c r="T1003" s="32">
        <f t="shared" si="257"/>
        <v>-9.2828668089869337E-3</v>
      </c>
      <c r="U1003" s="32">
        <f t="shared" si="258"/>
        <v>-3.2102764636565695E-4</v>
      </c>
      <c r="V1003" s="32">
        <f t="shared" si="259"/>
        <v>-1.514063709356317E-2</v>
      </c>
      <c r="W1003" s="32">
        <f t="shared" si="260"/>
        <v>6.2102728380259986E-3</v>
      </c>
      <c r="X1003" s="32">
        <f t="shared" si="260"/>
        <v>9.8994446939220104E-3</v>
      </c>
      <c r="Y1003" s="34">
        <f>MAX(O$4:O1003)</f>
        <v>1.9141735637114377</v>
      </c>
      <c r="Z1003" s="34">
        <f>MAX(P$4:P1003)</f>
        <v>1.8284662292802096</v>
      </c>
      <c r="AA1003" s="34">
        <f>MAX(Q$4:Q1003)</f>
        <v>2.0782292813837224</v>
      </c>
      <c r="AB1003" s="34">
        <f>MAX(R$4:R1003)</f>
        <v>1.9075656212819299</v>
      </c>
      <c r="AC1003" s="34">
        <f>MAX(S$4:S1003)</f>
        <v>1.35899867745307</v>
      </c>
      <c r="AD1003" s="35">
        <f t="shared" si="253"/>
        <v>-0.37492969930053366</v>
      </c>
      <c r="AE1003" s="35">
        <f t="shared" si="254"/>
        <v>-0.47801299393311669</v>
      </c>
      <c r="AF1003" s="35">
        <f t="shared" si="255"/>
        <v>-0.30779991876259094</v>
      </c>
      <c r="AG1003" s="35">
        <f t="shared" si="256"/>
        <v>-0.5597674770206108</v>
      </c>
      <c r="AH1003" s="35">
        <f t="shared" si="256"/>
        <v>-0.36730206312341862</v>
      </c>
    </row>
    <row r="1004" spans="1:34">
      <c r="A1004" s="28">
        <v>45344</v>
      </c>
      <c r="B1004" s="12">
        <f>[1]!thsiFinD("ths_int_chg_ratio_index",B$1,$A$4,$A1004,101)</f>
        <v>-12.118778016481</v>
      </c>
      <c r="C1004" s="12">
        <f>[1]!thsiFinD("ths_int_chg_ratio_index",C$1,$A$4,$A1004,101)</f>
        <v>15.062441831117001</v>
      </c>
      <c r="D1004" s="12">
        <f>[1]!thsiFinD("ths_int_chg_ratio_index",D$1,$A$4,$A1004,101)</f>
        <v>-25.236382728885001</v>
      </c>
      <c r="E1004" s="12">
        <f>[1]!thsiFinD("ths_int_chg_ratio_index",E$1,$A$4,$A1004,101)</f>
        <v>8.6868504977173</v>
      </c>
      <c r="F1004" s="12">
        <f>[1]!thsiFinD("ths_adjustment_nvg_ratio_fund",F$1,$A$4,$A1004,101)</f>
        <v>30.509515039901999</v>
      </c>
      <c r="G1004" s="12">
        <f>[1]!thsiFinD("ths_adjustment_nvg_ratio_fund",G$1,$A$4,$A1004,101)</f>
        <v>12.656072644722</v>
      </c>
      <c r="H1004" s="12">
        <f>[1]!thsiFinD("ths_adjustment_nvg_ratio_fund",H$1,$A$4,$A1004,101)</f>
        <v>13.692307692308001</v>
      </c>
      <c r="I1004" s="12">
        <f>[1]!thsiFinD("ths_adjustment_nvg_ratio_fund",I$1,$A$4,$A1004,101)</f>
        <v>126.66015625</v>
      </c>
      <c r="J1004" s="32">
        <f t="shared" si="250"/>
        <v>0.21239022901300036</v>
      </c>
      <c r="K1004" s="45">
        <f t="shared" si="251"/>
        <v>-3.4014671041329249E-2</v>
      </c>
      <c r="L1004" s="45">
        <f t="shared" si="252"/>
        <v>0.45879512906733</v>
      </c>
      <c r="M1004" s="32">
        <f>[1]!thsiFinD("ths_int_chg_ratio_index",M$1,$A$4,$A1004,101)/100</f>
        <v>-0.15250338017181</v>
      </c>
      <c r="N1004" s="32">
        <f>[1]!thsiFinD("ths_int_chg_ratio_index",N$1,$A$4,$A1004,101)/100</f>
        <v>-0.13305163465239001</v>
      </c>
      <c r="O1004" s="33">
        <f t="shared" si="245"/>
        <v>1.2123902290130004</v>
      </c>
      <c r="P1004" s="33">
        <f t="shared" si="246"/>
        <v>0.96598532895867073</v>
      </c>
      <c r="Q1004" s="33">
        <f t="shared" si="247"/>
        <v>1.45879512906733</v>
      </c>
      <c r="R1004" s="33">
        <f t="shared" si="248"/>
        <v>0.84749661982819002</v>
      </c>
      <c r="S1004" s="33">
        <f t="shared" si="249"/>
        <v>0.86694836534760999</v>
      </c>
      <c r="T1004" s="32">
        <f t="shared" si="257"/>
        <v>1.3286482540418643E-2</v>
      </c>
      <c r="U1004" s="32">
        <f t="shared" si="258"/>
        <v>1.2101095231997538E-2</v>
      </c>
      <c r="V1004" s="32">
        <f t="shared" si="259"/>
        <v>1.4072951892582619E-2</v>
      </c>
      <c r="W1004" s="32">
        <f t="shared" si="260"/>
        <v>9.1979605205660953E-3</v>
      </c>
      <c r="X1004" s="32">
        <f t="shared" si="260"/>
        <v>8.2721690208349408E-3</v>
      </c>
      <c r="Y1004" s="34">
        <f>MAX(O$4:O1004)</f>
        <v>1.9141735637114377</v>
      </c>
      <c r="Z1004" s="34">
        <f>MAX(P$4:P1004)</f>
        <v>1.8284662292802096</v>
      </c>
      <c r="AA1004" s="34">
        <f>MAX(Q$4:Q1004)</f>
        <v>2.0782292813837224</v>
      </c>
      <c r="AB1004" s="34">
        <f>MAX(R$4:R1004)</f>
        <v>1.9075656212819299</v>
      </c>
      <c r="AC1004" s="34">
        <f>MAX(S$4:S1004)</f>
        <v>1.35899867745307</v>
      </c>
      <c r="AD1004" s="35">
        <f t="shared" si="253"/>
        <v>-0.36662471366375604</v>
      </c>
      <c r="AE1004" s="35">
        <f t="shared" si="254"/>
        <v>-0.47169637946283616</v>
      </c>
      <c r="AF1004" s="35">
        <f t="shared" si="255"/>
        <v>-0.29805862031929509</v>
      </c>
      <c r="AG1004" s="35">
        <f t="shared" si="256"/>
        <v>-0.55571823565437706</v>
      </c>
      <c r="AH1004" s="35">
        <f t="shared" si="256"/>
        <v>-0.36206827885044202</v>
      </c>
    </row>
    <row r="1005" spans="1:34">
      <c r="A1005" s="28">
        <v>45345</v>
      </c>
      <c r="B1005" s="12">
        <f>[1]!thsiFinD("ths_int_chg_ratio_index",B$1,$A$4,$A1005,101)</f>
        <v>-11.954240735834</v>
      </c>
      <c r="C1005" s="12">
        <f>[1]!thsiFinD("ths_int_chg_ratio_index",C$1,$A$4,$A1005,101)</f>
        <v>16.373499525642998</v>
      </c>
      <c r="D1005" s="12">
        <f>[1]!thsiFinD("ths_int_chg_ratio_index",D$1,$A$4,$A1005,101)</f>
        <v>-25.03044453035</v>
      </c>
      <c r="E1005" s="12">
        <f>[1]!thsiFinD("ths_int_chg_ratio_index",E$1,$A$4,$A1005,101)</f>
        <v>8.7110900390318005</v>
      </c>
      <c r="F1005" s="12">
        <f>[1]!thsiFinD("ths_adjustment_nvg_ratio_fund",F$1,$A$4,$A1005,101)</f>
        <v>31.614487415591999</v>
      </c>
      <c r="G1005" s="12">
        <f>[1]!thsiFinD("ths_adjustment_nvg_ratio_fund",G$1,$A$4,$A1005,101)</f>
        <v>12.826333711690999</v>
      </c>
      <c r="H1005" s="12">
        <f>[1]!thsiFinD("ths_adjustment_nvg_ratio_fund",H$1,$A$4,$A1005,101)</f>
        <v>13.769230769230999</v>
      </c>
      <c r="I1005" s="12">
        <f>[1]!thsiFinD("ths_adjustment_nvg_ratio_fund",I$1,$A$4,$A1005,101)</f>
        <v>127.333984375</v>
      </c>
      <c r="J1005" s="32">
        <f t="shared" si="250"/>
        <v>0.21705492571250601</v>
      </c>
      <c r="K1005" s="45">
        <f t="shared" si="251"/>
        <v>-2.9750239253773007E-2</v>
      </c>
      <c r="L1005" s="45">
        <f t="shared" si="252"/>
        <v>0.46386009067878503</v>
      </c>
      <c r="M1005" s="32">
        <f>[1]!thsiFinD("ths_int_chg_ratio_index",M$1,$A$4,$A1005,101)/100</f>
        <v>-0.14915146200373999</v>
      </c>
      <c r="N1005" s="32">
        <f>[1]!thsiFinD("ths_int_chg_ratio_index",N$1,$A$4,$A1005,101)/100</f>
        <v>-0.13156761276191001</v>
      </c>
      <c r="O1005" s="33">
        <f t="shared" si="245"/>
        <v>1.2170549257125061</v>
      </c>
      <c r="P1005" s="33">
        <f t="shared" si="246"/>
        <v>0.97024976074622704</v>
      </c>
      <c r="Q1005" s="33">
        <f t="shared" si="247"/>
        <v>1.4638600906787851</v>
      </c>
      <c r="R1005" s="33">
        <f t="shared" si="248"/>
        <v>0.85084853799626003</v>
      </c>
      <c r="S1005" s="33">
        <f t="shared" si="249"/>
        <v>0.86843238723809002</v>
      </c>
      <c r="T1005" s="32">
        <f t="shared" si="257"/>
        <v>3.8475208624066948E-3</v>
      </c>
      <c r="U1005" s="32">
        <f t="shared" si="258"/>
        <v>4.41459270624045E-3</v>
      </c>
      <c r="V1005" s="32">
        <f t="shared" si="259"/>
        <v>3.472017084875656E-3</v>
      </c>
      <c r="W1005" s="32">
        <f t="shared" si="260"/>
        <v>3.9550814594984107E-3</v>
      </c>
      <c r="X1005" s="32">
        <f t="shared" si="260"/>
        <v>1.7117765599397039E-3</v>
      </c>
      <c r="Y1005" s="34">
        <f>MAX(O$4:O1005)</f>
        <v>1.9141735637114377</v>
      </c>
      <c r="Z1005" s="34">
        <f>MAX(P$4:P1005)</f>
        <v>1.8284662292802096</v>
      </c>
      <c r="AA1005" s="34">
        <f>MAX(Q$4:Q1005)</f>
        <v>2.0782292813837224</v>
      </c>
      <c r="AB1005" s="34">
        <f>MAX(R$4:R1005)</f>
        <v>1.9075656212819299</v>
      </c>
      <c r="AC1005" s="34">
        <f>MAX(S$4:S1005)</f>
        <v>1.35899867745307</v>
      </c>
      <c r="AD1005" s="35">
        <f t="shared" si="253"/>
        <v>-0.36418778903584448</v>
      </c>
      <c r="AE1005" s="35">
        <f t="shared" si="254"/>
        <v>-0.46936413415293232</v>
      </c>
      <c r="AF1005" s="35">
        <f t="shared" si="255"/>
        <v>-0.29562146785646259</v>
      </c>
      <c r="AG1005" s="35">
        <f t="shared" si="256"/>
        <v>-0.55396106508542053</v>
      </c>
      <c r="AH1005" s="35">
        <f t="shared" si="256"/>
        <v>-0.36097628228333623</v>
      </c>
    </row>
    <row r="1006" spans="1:34">
      <c r="A1006" s="28">
        <v>45348</v>
      </c>
      <c r="B1006" s="12">
        <f>[1]!thsiFinD("ths_int_chg_ratio_index",B$1,$A$4,$A1006,101)</f>
        <v>-11.853263048406999</v>
      </c>
      <c r="C1006" s="12">
        <f>[1]!thsiFinD("ths_int_chg_ratio_index",C$1,$A$4,$A1006,101)</f>
        <v>16.725936232077999</v>
      </c>
      <c r="D1006" s="12">
        <f>[1]!thsiFinD("ths_int_chg_ratio_index",D$1,$A$4,$A1006,101)</f>
        <v>-24.637563480450002</v>
      </c>
      <c r="E1006" s="12">
        <f>[1]!thsiFinD("ths_int_chg_ratio_index",E$1,$A$4,$A1006,101)</f>
        <v>7.9391458703849</v>
      </c>
      <c r="F1006" s="12">
        <f>[1]!thsiFinD("ths_adjustment_nvg_ratio_fund",F$1,$A$4,$A1006,101)</f>
        <v>32.228360957642998</v>
      </c>
      <c r="G1006" s="12">
        <f>[1]!thsiFinD("ths_adjustment_nvg_ratio_fund",G$1,$A$4,$A1006,101)</f>
        <v>13.11010215664</v>
      </c>
      <c r="H1006" s="12">
        <f>[1]!thsiFinD("ths_adjustment_nvg_ratio_fund",H$1,$A$4,$A1006,101)</f>
        <v>13.153846153846001</v>
      </c>
      <c r="I1006" s="12">
        <f>[1]!thsiFinD("ths_adjustment_nvg_ratio_fund",I$1,$A$4,$A1006,101)</f>
        <v>129.345703125</v>
      </c>
      <c r="J1006" s="32">
        <f t="shared" si="250"/>
        <v>0.22001533495841866</v>
      </c>
      <c r="K1006" s="45">
        <f t="shared" si="251"/>
        <v>-2.9564361065985253E-2</v>
      </c>
      <c r="L1006" s="45">
        <f t="shared" si="252"/>
        <v>0.46959503098282257</v>
      </c>
      <c r="M1006" s="32">
        <f>[1]!thsiFinD("ths_int_chg_ratio_index",M$1,$A$4,$A1006,101)/100</f>
        <v>-0.14437102408207</v>
      </c>
      <c r="N1006" s="32">
        <f>[1]!thsiFinD("ths_int_chg_ratio_index",N$1,$A$4,$A1006,101)/100</f>
        <v>-0.13839304478918002</v>
      </c>
      <c r="O1006" s="33">
        <f t="shared" si="245"/>
        <v>1.2200153349584186</v>
      </c>
      <c r="P1006" s="33">
        <f t="shared" si="246"/>
        <v>0.97043563893401474</v>
      </c>
      <c r="Q1006" s="33">
        <f t="shared" si="247"/>
        <v>1.4695950309828225</v>
      </c>
      <c r="R1006" s="33">
        <f t="shared" si="248"/>
        <v>0.85562897591792997</v>
      </c>
      <c r="S1006" s="33">
        <f t="shared" si="249"/>
        <v>0.86160695521081998</v>
      </c>
      <c r="T1006" s="32">
        <f t="shared" si="257"/>
        <v>2.4324368468247037E-3</v>
      </c>
      <c r="U1006" s="32">
        <f t="shared" si="258"/>
        <v>1.9157766928468156E-4</v>
      </c>
      <c r="V1006" s="32">
        <f t="shared" si="259"/>
        <v>3.9176833500380592E-3</v>
      </c>
      <c r="W1006" s="32">
        <f t="shared" si="260"/>
        <v>5.618435841622027E-3</v>
      </c>
      <c r="X1006" s="32">
        <f t="shared" si="260"/>
        <v>-7.8594858132562395E-3</v>
      </c>
      <c r="Y1006" s="34">
        <f>MAX(O$4:O1006)</f>
        <v>1.9141735637114377</v>
      </c>
      <c r="Z1006" s="34">
        <f>MAX(P$4:P1006)</f>
        <v>1.8284662292802096</v>
      </c>
      <c r="AA1006" s="34">
        <f>MAX(Q$4:Q1006)</f>
        <v>2.0782292813837224</v>
      </c>
      <c r="AB1006" s="34">
        <f>MAX(R$4:R1006)</f>
        <v>1.9075656212819299</v>
      </c>
      <c r="AC1006" s="34">
        <f>MAX(S$4:S1006)</f>
        <v>1.35899867745307</v>
      </c>
      <c r="AD1006" s="35">
        <f t="shared" si="253"/>
        <v>-0.36264121598623411</v>
      </c>
      <c r="AE1006" s="35">
        <f t="shared" si="254"/>
        <v>-0.46926247617051453</v>
      </c>
      <c r="AF1006" s="35">
        <f t="shared" si="255"/>
        <v>-0.29286193580895958</v>
      </c>
      <c r="AG1006" s="35">
        <f t="shared" si="256"/>
        <v>-0.55145502394673751</v>
      </c>
      <c r="AH1006" s="35">
        <f t="shared" si="256"/>
        <v>-0.3659986801270646</v>
      </c>
    </row>
    <row r="1007" spans="1:34">
      <c r="A1007" s="28">
        <v>45349</v>
      </c>
      <c r="B1007" s="12">
        <f>[1]!thsiFinD("ths_int_chg_ratio_index",B$1,$A$4,$A1007,101)</f>
        <v>-6.1701173903494997</v>
      </c>
      <c r="C1007" s="12">
        <f>[1]!thsiFinD("ths_int_chg_ratio_index",C$1,$A$4,$A1007,101)</f>
        <v>21.369320482014999</v>
      </c>
      <c r="D1007" s="12">
        <f>[1]!thsiFinD("ths_int_chg_ratio_index",D$1,$A$4,$A1007,101)</f>
        <v>-21.850641065999</v>
      </c>
      <c r="E1007" s="12">
        <f>[1]!thsiFinD("ths_int_chg_ratio_index",E$1,$A$4,$A1007,101)</f>
        <v>10.655099951352</v>
      </c>
      <c r="F1007" s="12">
        <f>[1]!thsiFinD("ths_adjustment_nvg_ratio_fund",F$1,$A$4,$A1007,101)</f>
        <v>34.376918354818997</v>
      </c>
      <c r="G1007" s="12">
        <f>[1]!thsiFinD("ths_adjustment_nvg_ratio_fund",G$1,$A$4,$A1007,101)</f>
        <v>17.820658342792001</v>
      </c>
      <c r="H1007" s="12">
        <f>[1]!thsiFinD("ths_adjustment_nvg_ratio_fund",H$1,$A$4,$A1007,101)</f>
        <v>20.230769230768999</v>
      </c>
      <c r="I1007" s="12">
        <f>[1]!thsiFinD("ths_adjustment_nvg_ratio_fund",I$1,$A$4,$A1007,101)</f>
        <v>141.62109375</v>
      </c>
      <c r="J1007" s="32">
        <f t="shared" si="250"/>
        <v>0.27256637706924813</v>
      </c>
      <c r="K1007" s="45">
        <f t="shared" si="251"/>
        <v>1.0009154942546249E-2</v>
      </c>
      <c r="L1007" s="45">
        <f t="shared" si="252"/>
        <v>0.53512359919594998</v>
      </c>
      <c r="M1007" s="32">
        <f>[1]!thsiFinD("ths_int_chg_ratio_index",M$1,$A$4,$A1007,101)/100</f>
        <v>-0.12101337697494</v>
      </c>
      <c r="N1007" s="32">
        <f>[1]!thsiFinD("ths_int_chg_ratio_index",N$1,$A$4,$A1007,101)/100</f>
        <v>-0.12591085315551001</v>
      </c>
      <c r="O1007" s="33">
        <f t="shared" si="245"/>
        <v>1.2725663770692481</v>
      </c>
      <c r="P1007" s="33">
        <f t="shared" si="246"/>
        <v>1.0100091549425463</v>
      </c>
      <c r="Q1007" s="33">
        <f t="shared" si="247"/>
        <v>1.53512359919595</v>
      </c>
      <c r="R1007" s="33">
        <f t="shared" si="248"/>
        <v>0.87898662302506003</v>
      </c>
      <c r="S1007" s="33">
        <f t="shared" si="249"/>
        <v>0.87408914684449002</v>
      </c>
      <c r="T1007" s="32">
        <f t="shared" si="257"/>
        <v>4.3074083255371987E-2</v>
      </c>
      <c r="U1007" s="32">
        <f t="shared" si="258"/>
        <v>4.077912477740564E-2</v>
      </c>
      <c r="V1007" s="32">
        <f t="shared" si="259"/>
        <v>4.4589541221641049E-2</v>
      </c>
      <c r="W1007" s="32">
        <f t="shared" si="260"/>
        <v>2.7298803295051632E-2</v>
      </c>
      <c r="X1007" s="32">
        <f t="shared" si="260"/>
        <v>1.4487106398318073E-2</v>
      </c>
      <c r="Y1007" s="34">
        <f>MAX(O$4:O1007)</f>
        <v>1.9141735637114377</v>
      </c>
      <c r="Z1007" s="34">
        <f>MAX(P$4:P1007)</f>
        <v>1.8284662292802096</v>
      </c>
      <c r="AA1007" s="34">
        <f>MAX(Q$4:Q1007)</f>
        <v>2.0782292813837224</v>
      </c>
      <c r="AB1007" s="34">
        <f>MAX(R$4:R1007)</f>
        <v>1.9075656212819299</v>
      </c>
      <c r="AC1007" s="34">
        <f>MAX(S$4:S1007)</f>
        <v>1.35899867745307</v>
      </c>
      <c r="AD1007" s="35">
        <f t="shared" si="253"/>
        <v>-0.33518757066008253</v>
      </c>
      <c r="AE1007" s="35">
        <f t="shared" si="254"/>
        <v>-0.44761946446222067</v>
      </c>
      <c r="AF1007" s="35">
        <f t="shared" si="255"/>
        <v>-0.26133097394632165</v>
      </c>
      <c r="AG1007" s="35">
        <f t="shared" si="256"/>
        <v>-0.53921028287647588</v>
      </c>
      <c r="AH1007" s="35">
        <f t="shared" si="256"/>
        <v>-0.35681383554939128</v>
      </c>
    </row>
    <row r="1008" spans="1:34">
      <c r="A1008" s="28">
        <v>45350</v>
      </c>
      <c r="B1008" s="12">
        <f>[1]!thsiFinD("ths_int_chg_ratio_index",B$1,$A$4,$A1008,101)</f>
        <v>-11.74975185281</v>
      </c>
      <c r="C1008" s="12">
        <f>[1]!thsiFinD("ths_int_chg_ratio_index",C$1,$A$4,$A1008,101)</f>
        <v>15.717759804168001</v>
      </c>
      <c r="D1008" s="12">
        <f>[1]!thsiFinD("ths_int_chg_ratio_index",D$1,$A$4,$A1008,101)</f>
        <v>-24.333186823015001</v>
      </c>
      <c r="E1008" s="12">
        <f>[1]!thsiFinD("ths_int_chg_ratio_index",E$1,$A$4,$A1008,101)</f>
        <v>7.9737877269334003</v>
      </c>
      <c r="F1008" s="12">
        <f>[1]!thsiFinD("ths_adjustment_nvg_ratio_fund",F$1,$A$4,$A1008,101)</f>
        <v>30.079803560466999</v>
      </c>
      <c r="G1008" s="12">
        <f>[1]!thsiFinD("ths_adjustment_nvg_ratio_fund",G$1,$A$4,$A1008,101)</f>
        <v>12.542565266742001</v>
      </c>
      <c r="H1008" s="12">
        <f>[1]!thsiFinD("ths_adjustment_nvg_ratio_fund",H$1,$A$4,$A1008,101)</f>
        <v>14.615384615385</v>
      </c>
      <c r="I1008" s="12">
        <f>[1]!thsiFinD("ths_adjustment_nvg_ratio_fund",I$1,$A$4,$A1008,101)</f>
        <v>129.6484375</v>
      </c>
      <c r="J1008" s="32">
        <f t="shared" si="250"/>
        <v>0.21811849974733799</v>
      </c>
      <c r="K1008" s="45">
        <f t="shared" si="251"/>
        <v>-3.0978477861809003E-2</v>
      </c>
      <c r="L1008" s="45">
        <f t="shared" si="252"/>
        <v>0.467215477356485</v>
      </c>
      <c r="M1008" s="32">
        <f>[1]!thsiFinD("ths_int_chg_ratio_index",M$1,$A$4,$A1008,101)/100</f>
        <v>-0.14532705300832999</v>
      </c>
      <c r="N1008" s="32">
        <f>[1]!thsiFinD("ths_int_chg_ratio_index",N$1,$A$4,$A1008,101)/100</f>
        <v>-0.13945600189707</v>
      </c>
      <c r="O1008" s="33">
        <f t="shared" si="245"/>
        <v>1.218118499747338</v>
      </c>
      <c r="P1008" s="33">
        <f t="shared" si="246"/>
        <v>0.96902152213819104</v>
      </c>
      <c r="Q1008" s="33">
        <f t="shared" si="247"/>
        <v>1.4672154773564849</v>
      </c>
      <c r="R1008" s="33">
        <f t="shared" si="248"/>
        <v>0.85467294699167007</v>
      </c>
      <c r="S1008" s="33">
        <f t="shared" si="249"/>
        <v>0.86054399810293003</v>
      </c>
      <c r="T1008" s="32">
        <f t="shared" si="257"/>
        <v>-4.2785883945248515E-2</v>
      </c>
      <c r="U1008" s="32">
        <f t="shared" si="258"/>
        <v>-4.0581446815387334E-2</v>
      </c>
      <c r="V1008" s="32">
        <f t="shared" si="259"/>
        <v>-4.4236256855821332E-2</v>
      </c>
      <c r="W1008" s="32">
        <f t="shared" si="260"/>
        <v>-2.7661030778504569E-2</v>
      </c>
      <c r="X1008" s="32">
        <f t="shared" si="260"/>
        <v>-1.5496301253091538E-2</v>
      </c>
      <c r="Y1008" s="34">
        <f>MAX(O$4:O1008)</f>
        <v>1.9141735637114377</v>
      </c>
      <c r="Z1008" s="34">
        <f>MAX(P$4:P1008)</f>
        <v>1.8284662292802096</v>
      </c>
      <c r="AA1008" s="34">
        <f>MAX(Q$4:Q1008)</f>
        <v>2.0782292813837224</v>
      </c>
      <c r="AB1008" s="34">
        <f>MAX(R$4:R1008)</f>
        <v>1.9075656212819299</v>
      </c>
      <c r="AC1008" s="34">
        <f>MAX(S$4:S1008)</f>
        <v>1.35899867745307</v>
      </c>
      <c r="AD1008" s="35">
        <f t="shared" si="253"/>
        <v>-0.36363215810717897</v>
      </c>
      <c r="AE1008" s="35">
        <f t="shared" si="254"/>
        <v>-0.47003586578700218</v>
      </c>
      <c r="AF1008" s="35">
        <f t="shared" si="255"/>
        <v>-0.29400692671427164</v>
      </c>
      <c r="AG1008" s="35">
        <f t="shared" si="256"/>
        <v>-0.55195620142424806</v>
      </c>
      <c r="AH1008" s="35">
        <f t="shared" si="256"/>
        <v>-0.36678084211553841</v>
      </c>
    </row>
    <row r="1009" spans="1:34">
      <c r="A1009" s="28">
        <v>45351</v>
      </c>
      <c r="B1009" s="12">
        <f>[1]!thsiFinD("ths_int_chg_ratio_index",B$1,$A$4,$A1009,101)</f>
        <v>-7.0244759574959001</v>
      </c>
      <c r="C1009" s="12">
        <f>[1]!thsiFinD("ths_int_chg_ratio_index",C$1,$A$4,$A1009,101)</f>
        <v>24.896169711565999</v>
      </c>
      <c r="D1009" s="12">
        <f>[1]!thsiFinD("ths_int_chg_ratio_index",D$1,$A$4,$A1009,101)</f>
        <v>-20.791559750419001</v>
      </c>
      <c r="E1009" s="12">
        <f>[1]!thsiFinD("ths_int_chg_ratio_index",E$1,$A$4,$A1009,101)</f>
        <v>11.834588485319999</v>
      </c>
      <c r="F1009" s="12">
        <f>[1]!thsiFinD("ths_adjustment_nvg_ratio_fund",F$1,$A$4,$A1009,101)</f>
        <v>33.456108041743001</v>
      </c>
      <c r="G1009" s="12">
        <f>[1]!thsiFinD("ths_adjustment_nvg_ratio_fund",G$1,$A$4,$A1009,101)</f>
        <v>16.799091940975998</v>
      </c>
      <c r="H1009" s="12">
        <f>[1]!thsiFinD("ths_adjustment_nvg_ratio_fund",H$1,$A$4,$A1009,101)</f>
        <v>18.692307692307999</v>
      </c>
      <c r="I1009" s="12">
        <f>[1]!thsiFinD("ths_adjustment_nvg_ratio_fund",I$1,$A$4,$A1009,101)</f>
        <v>138.76953125</v>
      </c>
      <c r="J1009" s="32">
        <f t="shared" si="250"/>
        <v>0.27078970176749761</v>
      </c>
      <c r="K1009" s="45">
        <f t="shared" si="251"/>
        <v>2.2286806222427749E-2</v>
      </c>
      <c r="L1009" s="45">
        <f t="shared" si="252"/>
        <v>0.51929259731256749</v>
      </c>
      <c r="M1009" s="32">
        <f>[1]!thsiFinD("ths_int_chg_ratio_index",M$1,$A$4,$A1009,101)/100</f>
        <v>-0.1125672001619</v>
      </c>
      <c r="N1009" s="32">
        <f>[1]!thsiFinD("ths_int_chg_ratio_index",N$1,$A$4,$A1009,101)/100</f>
        <v>-0.12029891315676</v>
      </c>
      <c r="O1009" s="33">
        <f t="shared" si="245"/>
        <v>1.2707897017674976</v>
      </c>
      <c r="P1009" s="33">
        <f t="shared" si="246"/>
        <v>1.0222868062224277</v>
      </c>
      <c r="Q1009" s="33">
        <f t="shared" si="247"/>
        <v>1.5192925973125675</v>
      </c>
      <c r="R1009" s="33">
        <f t="shared" si="248"/>
        <v>0.88743279983809997</v>
      </c>
      <c r="S1009" s="33">
        <f t="shared" si="249"/>
        <v>0.87970108684324</v>
      </c>
      <c r="T1009" s="32">
        <f t="shared" si="257"/>
        <v>4.3239801407732203E-2</v>
      </c>
      <c r="U1009" s="32">
        <f t="shared" si="258"/>
        <v>5.496811254171563E-2</v>
      </c>
      <c r="V1009" s="32">
        <f t="shared" si="259"/>
        <v>3.5493845832318405E-2</v>
      </c>
      <c r="W1009" s="32">
        <f t="shared" si="260"/>
        <v>3.8330279391362465E-2</v>
      </c>
      <c r="X1009" s="32">
        <f t="shared" si="260"/>
        <v>2.226160287276624E-2</v>
      </c>
      <c r="Y1009" s="34">
        <f>MAX(O$4:O1009)</f>
        <v>1.9141735637114377</v>
      </c>
      <c r="Z1009" s="34">
        <f>MAX(P$4:P1009)</f>
        <v>1.8284662292802096</v>
      </c>
      <c r="AA1009" s="34">
        <f>MAX(Q$4:Q1009)</f>
        <v>2.0782292813837224</v>
      </c>
      <c r="AB1009" s="34">
        <f>MAX(R$4:R1009)</f>
        <v>1.9075656212819299</v>
      </c>
      <c r="AC1009" s="34">
        <f>MAX(S$4:S1009)</f>
        <v>1.35899867745307</v>
      </c>
      <c r="AD1009" s="35">
        <f t="shared" si="253"/>
        <v>-0.33611573900146618</v>
      </c>
      <c r="AE1009" s="35">
        <f t="shared" si="254"/>
        <v>-0.44090473761450921</v>
      </c>
      <c r="AF1009" s="35">
        <f t="shared" si="255"/>
        <v>-0.26894851741238335</v>
      </c>
      <c r="AG1009" s="35">
        <f t="shared" si="256"/>
        <v>-0.53478255744527214</v>
      </c>
      <c r="AH1009" s="35">
        <f t="shared" si="256"/>
        <v>-0.35268436869128705</v>
      </c>
    </row>
    <row r="1010" spans="1:34">
      <c r="A1010" s="28">
        <v>45352</v>
      </c>
      <c r="B1010" s="12">
        <f>[1]!thsiFinD("ths_int_chg_ratio_index",B$1,$A$4,$A1010,101)</f>
        <v>-3.4470117345640001</v>
      </c>
      <c r="C1010" s="12">
        <f>[1]!thsiFinD("ths_int_chg_ratio_index",C$1,$A$4,$A1010,101)</f>
        <v>26.500070181573999</v>
      </c>
      <c r="D1010" s="12">
        <f>[1]!thsiFinD("ths_int_chg_ratio_index",D$1,$A$4,$A1010,101)</f>
        <v>-20.028646984074001</v>
      </c>
      <c r="E1010" s="12">
        <f>[1]!thsiFinD("ths_int_chg_ratio_index",E$1,$A$4,$A1010,101)</f>
        <v>13.021233083552</v>
      </c>
      <c r="F1010" s="12">
        <f>[1]!thsiFinD("ths_adjustment_nvg_ratio_fund",F$1,$A$4,$A1010,101)</f>
        <v>34.990791896868998</v>
      </c>
      <c r="G1010" s="12">
        <f>[1]!thsiFinD("ths_adjustment_nvg_ratio_fund",G$1,$A$4,$A1010,101)</f>
        <v>19.920544835413999</v>
      </c>
      <c r="H1010" s="12">
        <f>[1]!thsiFinD("ths_adjustment_nvg_ratio_fund",H$1,$A$4,$A1010,101)</f>
        <v>21.615384615385</v>
      </c>
      <c r="I1010" s="12">
        <f>[1]!thsiFinD("ths_adjustment_nvg_ratio_fund",I$1,$A$4,$A1010,101)</f>
        <v>144.04296875</v>
      </c>
      <c r="J1010" s="32">
        <f t="shared" si="250"/>
        <v>0.29576916830519501</v>
      </c>
      <c r="K1010" s="45">
        <f t="shared" si="251"/>
        <v>4.011411136622E-2</v>
      </c>
      <c r="L1010" s="45">
        <f t="shared" si="252"/>
        <v>0.55142422524417001</v>
      </c>
      <c r="M1010" s="32">
        <f>[1]!thsiFinD("ths_int_chg_ratio_index",M$1,$A$4,$A1010,101)/100</f>
        <v>-0.10056165110761001</v>
      </c>
      <c r="N1010" s="32">
        <f>[1]!thsiFinD("ths_int_chg_ratio_index",N$1,$A$4,$A1010,101)/100</f>
        <v>-0.11489766677092</v>
      </c>
      <c r="O1010" s="33">
        <f t="shared" si="245"/>
        <v>1.2957691683051951</v>
      </c>
      <c r="P1010" s="33">
        <f t="shared" si="246"/>
        <v>1.04011411136622</v>
      </c>
      <c r="Q1010" s="33">
        <f t="shared" si="247"/>
        <v>1.5514242252441699</v>
      </c>
      <c r="R1010" s="33">
        <f t="shared" si="248"/>
        <v>0.89943834889239005</v>
      </c>
      <c r="S1010" s="33">
        <f t="shared" si="249"/>
        <v>0.88510233322907994</v>
      </c>
      <c r="T1010" s="32">
        <f t="shared" si="257"/>
        <v>1.9656648541418242E-2</v>
      </c>
      <c r="U1010" s="32">
        <f t="shared" si="258"/>
        <v>1.743865325785432E-2</v>
      </c>
      <c r="V1010" s="32">
        <f t="shared" si="259"/>
        <v>2.1149071606377357E-2</v>
      </c>
      <c r="W1010" s="32">
        <f t="shared" si="260"/>
        <v>1.3528403566422487E-2</v>
      </c>
      <c r="X1010" s="32">
        <f t="shared" si="260"/>
        <v>6.1398655368518629E-3</v>
      </c>
      <c r="Y1010" s="34">
        <f>MAX(O$4:O1010)</f>
        <v>1.9141735637114377</v>
      </c>
      <c r="Z1010" s="34">
        <f>MAX(P$4:P1010)</f>
        <v>1.8284662292802096</v>
      </c>
      <c r="AA1010" s="34">
        <f>MAX(Q$4:Q1010)</f>
        <v>2.0782292813837224</v>
      </c>
      <c r="AB1010" s="34">
        <f>MAX(R$4:R1010)</f>
        <v>1.9075656212819299</v>
      </c>
      <c r="AC1010" s="34">
        <f>MAX(S$4:S1010)</f>
        <v>1.35899867745307</v>
      </c>
      <c r="AD1010" s="35">
        <f t="shared" si="253"/>
        <v>-0.3230659994108388</v>
      </c>
      <c r="AE1010" s="35">
        <f t="shared" si="254"/>
        <v>-0.4311548691956596</v>
      </c>
      <c r="AF1010" s="35">
        <f t="shared" si="255"/>
        <v>-0.25348745725918953</v>
      </c>
      <c r="AG1010" s="35">
        <f t="shared" si="256"/>
        <v>-0.52848890813625271</v>
      </c>
      <c r="AH1010" s="35">
        <f t="shared" si="256"/>
        <v>-0.34870993775514914</v>
      </c>
    </row>
    <row r="1011" spans="1:34">
      <c r="A1011" s="28">
        <v>45355</v>
      </c>
      <c r="B1011" s="12">
        <f>[1]!thsiFinD("ths_int_chg_ratio_index",B$1,$A$4,$A1011,101)</f>
        <v>-0.95301470002707001</v>
      </c>
      <c r="C1011" s="12">
        <f>[1]!thsiFinD("ths_int_chg_ratio_index",C$1,$A$4,$A1011,101)</f>
        <v>27.053742391229999</v>
      </c>
      <c r="D1011" s="12">
        <f>[1]!thsiFinD("ths_int_chg_ratio_index",D$1,$A$4,$A1011,101)</f>
        <v>-19.731870426823999</v>
      </c>
      <c r="E1011" s="12">
        <f>[1]!thsiFinD("ths_int_chg_ratio_index",E$1,$A$4,$A1011,101)</f>
        <v>13.735297703333</v>
      </c>
      <c r="F1011" s="12">
        <f>[1]!thsiFinD("ths_adjustment_nvg_ratio_fund",F$1,$A$4,$A1011,101)</f>
        <v>36.709637814609998</v>
      </c>
      <c r="G1011" s="12">
        <f>[1]!thsiFinD("ths_adjustment_nvg_ratio_fund",G$1,$A$4,$A1011,101)</f>
        <v>22.531214528943998</v>
      </c>
      <c r="H1011" s="12">
        <f>[1]!thsiFinD("ths_adjustment_nvg_ratio_fund",H$1,$A$4,$A1011,101)</f>
        <v>25.461538461538002</v>
      </c>
      <c r="I1011" s="12">
        <f>[1]!thsiFinD("ths_adjustment_nvg_ratio_fund",I$1,$A$4,$A1011,101)</f>
        <v>148.681640625</v>
      </c>
      <c r="J1011" s="32">
        <f t="shared" si="250"/>
        <v>0.31686023299725491</v>
      </c>
      <c r="K1011" s="45">
        <f t="shared" si="251"/>
        <v>5.026038741927983E-2</v>
      </c>
      <c r="L1011" s="45">
        <f t="shared" si="252"/>
        <v>0.58346007857522997</v>
      </c>
      <c r="M1011" s="32">
        <f>[1]!thsiFinD("ths_int_chg_ratio_index",M$1,$A$4,$A1011,101)/100</f>
        <v>-9.4907501097395E-2</v>
      </c>
      <c r="N1011" s="32">
        <f>[1]!thsiFinD("ths_int_chg_ratio_index",N$1,$A$4,$A1011,101)/100</f>
        <v>-0.11391152024447</v>
      </c>
      <c r="O1011" s="33">
        <f t="shared" si="245"/>
        <v>1.316860232997255</v>
      </c>
      <c r="P1011" s="33">
        <f t="shared" si="246"/>
        <v>1.0502603874192797</v>
      </c>
      <c r="Q1011" s="33">
        <f t="shared" si="247"/>
        <v>1.58346007857523</v>
      </c>
      <c r="R1011" s="33">
        <f t="shared" si="248"/>
        <v>0.90509249890260501</v>
      </c>
      <c r="S1011" s="33">
        <f t="shared" si="249"/>
        <v>0.88608847975552996</v>
      </c>
      <c r="T1011" s="32">
        <f t="shared" si="257"/>
        <v>1.6276868757145957E-2</v>
      </c>
      <c r="U1011" s="32">
        <f t="shared" si="258"/>
        <v>9.7549643276471087E-3</v>
      </c>
      <c r="V1011" s="32">
        <f t="shared" si="259"/>
        <v>2.0649318741956746E-2</v>
      </c>
      <c r="W1011" s="32">
        <f t="shared" si="260"/>
        <v>6.2863119158502734E-3</v>
      </c>
      <c r="X1011" s="32">
        <f t="shared" si="260"/>
        <v>1.1141610291007797E-3</v>
      </c>
      <c r="Y1011" s="34">
        <f>MAX(O$4:O1011)</f>
        <v>1.9141735637114377</v>
      </c>
      <c r="Z1011" s="34">
        <f>MAX(P$4:P1011)</f>
        <v>1.8284662292802096</v>
      </c>
      <c r="AA1011" s="34">
        <f>MAX(Q$4:Q1011)</f>
        <v>2.0782292813837224</v>
      </c>
      <c r="AB1011" s="34">
        <f>MAX(R$4:R1011)</f>
        <v>1.9075656212819299</v>
      </c>
      <c r="AC1011" s="34">
        <f>MAX(S$4:S1011)</f>
        <v>1.35899867745307</v>
      </c>
      <c r="AD1011" s="35">
        <f t="shared" si="253"/>
        <v>-0.31204763352599929</v>
      </c>
      <c r="AE1011" s="35">
        <f t="shared" si="254"/>
        <v>-0.42560580523670755</v>
      </c>
      <c r="AF1011" s="35">
        <f t="shared" si="255"/>
        <v>-0.23807248181926599</v>
      </c>
      <c r="AG1011" s="35">
        <f t="shared" si="256"/>
        <v>-0.52552484234101415</v>
      </c>
      <c r="AH1011" s="35">
        <f t="shared" si="256"/>
        <v>-0.34798429574915535</v>
      </c>
    </row>
    <row r="1012" spans="1:34">
      <c r="A1012" s="28">
        <v>45356</v>
      </c>
      <c r="B1012" s="12">
        <f>[1]!thsiFinD("ths_int_chg_ratio_index",B$1,$A$4,$A1012,101)</f>
        <v>-1.4906946811513</v>
      </c>
      <c r="C1012" s="12">
        <f>[1]!thsiFinD("ths_int_chg_ratio_index",C$1,$A$4,$A1012,101)</f>
        <v>25.5490011262</v>
      </c>
      <c r="D1012" s="12">
        <f>[1]!thsiFinD("ths_int_chg_ratio_index",D$1,$A$4,$A1012,101)</f>
        <v>-19.804517578001999</v>
      </c>
      <c r="E1012" s="12">
        <f>[1]!thsiFinD("ths_int_chg_ratio_index",E$1,$A$4,$A1012,101)</f>
        <v>13.614587910233</v>
      </c>
      <c r="F1012" s="12">
        <f>[1]!thsiFinD("ths_adjustment_nvg_ratio_fund",F$1,$A$4,$A1012,101)</f>
        <v>37.016574585634999</v>
      </c>
      <c r="G1012" s="12">
        <f>[1]!thsiFinD("ths_adjustment_nvg_ratio_fund",G$1,$A$4,$A1012,101)</f>
        <v>21.623155505107999</v>
      </c>
      <c r="H1012" s="12">
        <f>[1]!thsiFinD("ths_adjustment_nvg_ratio_fund",H$1,$A$4,$A1012,101)</f>
        <v>24.615384615385</v>
      </c>
      <c r="I1012" s="12">
        <f>[1]!thsiFinD("ths_adjustment_nvg_ratio_fund",I$1,$A$4,$A1012,101)</f>
        <v>150.29296875</v>
      </c>
      <c r="J1012" s="32">
        <f t="shared" si="250"/>
        <v>0.31427057529175956</v>
      </c>
      <c r="K1012" s="45">
        <f t="shared" si="251"/>
        <v>4.4670941943199247E-2</v>
      </c>
      <c r="L1012" s="45">
        <f t="shared" si="252"/>
        <v>0.58387020864031991</v>
      </c>
      <c r="M1012" s="32">
        <f>[1]!thsiFinD("ths_int_chg_ratio_index",M$1,$A$4,$A1012,101)/100</f>
        <v>-0.10044091322808001</v>
      </c>
      <c r="N1012" s="32">
        <f>[1]!thsiFinD("ths_int_chg_ratio_index",N$1,$A$4,$A1012,101)/100</f>
        <v>-0.11094124239261</v>
      </c>
      <c r="O1012" s="33">
        <f t="shared" si="245"/>
        <v>1.3142705752917596</v>
      </c>
      <c r="P1012" s="33">
        <f t="shared" si="246"/>
        <v>1.0446709419431992</v>
      </c>
      <c r="Q1012" s="33">
        <f t="shared" si="247"/>
        <v>1.5838702086403198</v>
      </c>
      <c r="R1012" s="33">
        <f t="shared" si="248"/>
        <v>0.89955908677191998</v>
      </c>
      <c r="S1012" s="33">
        <f t="shared" si="249"/>
        <v>0.88905875760739006</v>
      </c>
      <c r="T1012" s="32">
        <f t="shared" si="257"/>
        <v>-1.9665395313830381E-3</v>
      </c>
      <c r="U1012" s="32">
        <f t="shared" si="258"/>
        <v>-5.3219616230743005E-3</v>
      </c>
      <c r="V1012" s="32">
        <f t="shared" si="259"/>
        <v>2.5900878123730209E-4</v>
      </c>
      <c r="W1012" s="32">
        <f t="shared" si="260"/>
        <v>-6.1136426800511012E-3</v>
      </c>
      <c r="X1012" s="32">
        <f t="shared" si="260"/>
        <v>3.3521233146824869E-3</v>
      </c>
      <c r="Y1012" s="34">
        <f>MAX(O$4:O1012)</f>
        <v>1.9141735637114377</v>
      </c>
      <c r="Z1012" s="34">
        <f>MAX(P$4:P1012)</f>
        <v>1.8284662292802096</v>
      </c>
      <c r="AA1012" s="34">
        <f>MAX(Q$4:Q1012)</f>
        <v>2.0782292813837224</v>
      </c>
      <c r="AB1012" s="34">
        <f>MAX(R$4:R1012)</f>
        <v>1.9075656212819299</v>
      </c>
      <c r="AC1012" s="34">
        <f>MAX(S$4:S1012)</f>
        <v>1.35899867745307</v>
      </c>
      <c r="AD1012" s="35">
        <f t="shared" si="253"/>
        <v>-0.31340051905037891</v>
      </c>
      <c r="AE1012" s="35">
        <f t="shared" si="254"/>
        <v>-0.42866270909775439</v>
      </c>
      <c r="AF1012" s="35">
        <f t="shared" si="255"/>
        <v>-0.23787513590139076</v>
      </c>
      <c r="AG1012" s="35">
        <f t="shared" si="256"/>
        <v>-0.52842561391550213</v>
      </c>
      <c r="AH1012" s="35">
        <f t="shared" si="256"/>
        <v>-0.34579865870539694</v>
      </c>
    </row>
    <row r="1013" spans="1:34">
      <c r="A1013" s="28">
        <v>45357</v>
      </c>
      <c r="B1013" s="12">
        <f>[1]!thsiFinD("ths_int_chg_ratio_index",B$1,$A$4,$A1013,101)</f>
        <v>-1.3132580353729999</v>
      </c>
      <c r="C1013" s="12">
        <f>[1]!thsiFinD("ths_int_chg_ratio_index",C$1,$A$4,$A1013,101)</f>
        <v>24.769803340028002</v>
      </c>
      <c r="D1013" s="12">
        <f>[1]!thsiFinD("ths_int_chg_ratio_index",D$1,$A$4,$A1013,101)</f>
        <v>-20.380526719304001</v>
      </c>
      <c r="E1013" s="12">
        <f>[1]!thsiFinD("ths_int_chg_ratio_index",E$1,$A$4,$A1013,101)</f>
        <v>13.698424455836999</v>
      </c>
      <c r="F1013" s="12">
        <f>[1]!thsiFinD("ths_adjustment_nvg_ratio_fund",F$1,$A$4,$A1013,101)</f>
        <v>36.771025168815001</v>
      </c>
      <c r="G1013" s="12">
        <f>[1]!thsiFinD("ths_adjustment_nvg_ratio_fund",G$1,$A$4,$A1013,101)</f>
        <v>20.942111237230002</v>
      </c>
      <c r="H1013" s="12">
        <f>[1]!thsiFinD("ths_adjustment_nvg_ratio_fund",H$1,$A$4,$A1013,101)</f>
        <v>24</v>
      </c>
      <c r="I1013" s="12">
        <f>[1]!thsiFinD("ths_adjustment_nvg_ratio_fund",I$1,$A$4,$A1013,101)</f>
        <v>147.71484375</v>
      </c>
      <c r="J1013" s="32">
        <f t="shared" si="250"/>
        <v>0.30775302899654122</v>
      </c>
      <c r="K1013" s="45">
        <f t="shared" si="251"/>
        <v>4.1936107602970001E-2</v>
      </c>
      <c r="L1013" s="45">
        <f t="shared" si="252"/>
        <v>0.57356995039011249</v>
      </c>
      <c r="M1013" s="32">
        <f>[1]!thsiFinD("ths_int_chg_ratio_index",M$1,$A$4,$A1013,101)/100</f>
        <v>-9.9073104586376998E-2</v>
      </c>
      <c r="N1013" s="32">
        <f>[1]!thsiFinD("ths_int_chg_ratio_index",N$1,$A$4,$A1013,101)/100</f>
        <v>-0.11369057754348001</v>
      </c>
      <c r="O1013" s="33">
        <f t="shared" si="245"/>
        <v>1.3077530289965411</v>
      </c>
      <c r="P1013" s="33">
        <f t="shared" si="246"/>
        <v>1.0419361076029701</v>
      </c>
      <c r="Q1013" s="33">
        <f t="shared" si="247"/>
        <v>1.5735699503901124</v>
      </c>
      <c r="R1013" s="33">
        <f t="shared" si="248"/>
        <v>0.90092689541362303</v>
      </c>
      <c r="S1013" s="33">
        <f t="shared" si="249"/>
        <v>0.88630942245652</v>
      </c>
      <c r="T1013" s="32">
        <f t="shared" si="257"/>
        <v>-4.9590597383432078E-3</v>
      </c>
      <c r="U1013" s="32">
        <f t="shared" si="258"/>
        <v>-2.6178906968945537E-3</v>
      </c>
      <c r="V1013" s="32">
        <f t="shared" si="259"/>
        <v>-6.5032211566437015E-3</v>
      </c>
      <c r="W1013" s="32">
        <f t="shared" si="260"/>
        <v>1.5205322938947052E-3</v>
      </c>
      <c r="X1013" s="32">
        <f t="shared" si="260"/>
        <v>-3.0924110778335345E-3</v>
      </c>
      <c r="Y1013" s="34">
        <f>MAX(O$4:O1013)</f>
        <v>1.9141735637114377</v>
      </c>
      <c r="Z1013" s="34">
        <f>MAX(P$4:P1013)</f>
        <v>1.8284662292802096</v>
      </c>
      <c r="AA1013" s="34">
        <f>MAX(Q$4:Q1013)</f>
        <v>2.0782292813837224</v>
      </c>
      <c r="AB1013" s="34">
        <f>MAX(R$4:R1013)</f>
        <v>1.9075656212819299</v>
      </c>
      <c r="AC1013" s="34">
        <f>MAX(S$4:S1013)</f>
        <v>1.35899867745307</v>
      </c>
      <c r="AD1013" s="35">
        <f t="shared" si="253"/>
        <v>-0.31680540689272352</v>
      </c>
      <c r="AE1013" s="35">
        <f t="shared" si="254"/>
        <v>-0.43015840767639635</v>
      </c>
      <c r="AF1013" s="35">
        <f t="shared" si="255"/>
        <v>-0.24283140244160106</v>
      </c>
      <c r="AG1013" s="35">
        <f t="shared" si="256"/>
        <v>-0.52770856983248704</v>
      </c>
      <c r="AH1013" s="35">
        <f t="shared" si="256"/>
        <v>-0.3478217181803499</v>
      </c>
    </row>
    <row r="1014" spans="1:34">
      <c r="A1014" s="28">
        <v>45358</v>
      </c>
      <c r="B1014" s="12">
        <f>[1]!thsiFinD("ths_int_chg_ratio_index",B$1,$A$4,$A1014,101)</f>
        <v>-3.5350619067689002</v>
      </c>
      <c r="C1014" s="12">
        <f>[1]!thsiFinD("ths_int_chg_ratio_index",C$1,$A$4,$A1014,101)</f>
        <v>23.480557946806002</v>
      </c>
      <c r="D1014" s="12">
        <f>[1]!thsiFinD("ths_int_chg_ratio_index",D$1,$A$4,$A1014,101)</f>
        <v>-22.112368903175</v>
      </c>
      <c r="E1014" s="12">
        <f>[1]!thsiFinD("ths_int_chg_ratio_index",E$1,$A$4,$A1014,101)</f>
        <v>10.934023819806001</v>
      </c>
      <c r="F1014" s="12">
        <f>[1]!thsiFinD("ths_adjustment_nvg_ratio_fund",F$1,$A$4,$A1014,101)</f>
        <v>34.683855125843998</v>
      </c>
      <c r="G1014" s="12">
        <f>[1]!thsiFinD("ths_adjustment_nvg_ratio_fund",G$1,$A$4,$A1014,101)</f>
        <v>18.785471055618999</v>
      </c>
      <c r="H1014" s="12">
        <f>[1]!thsiFinD("ths_adjustment_nvg_ratio_fund",H$1,$A$4,$A1014,101)</f>
        <v>22</v>
      </c>
      <c r="I1014" s="12">
        <f>[1]!thsiFinD("ths_adjustment_nvg_ratio_fund",I$1,$A$4,$A1014,101)</f>
        <v>143.037109375</v>
      </c>
      <c r="J1014" s="32">
        <f t="shared" si="250"/>
        <v>0.28409198314141387</v>
      </c>
      <c r="K1014" s="45">
        <f t="shared" si="251"/>
        <v>2.1917877391670261E-2</v>
      </c>
      <c r="L1014" s="45">
        <f t="shared" si="252"/>
        <v>0.54626608889115746</v>
      </c>
      <c r="M1014" s="32">
        <f>[1]!thsiFinD("ths_int_chg_ratio_index",M$1,$A$4,$A1014,101)/100</f>
        <v>-0.12132543795587999</v>
      </c>
      <c r="N1014" s="32">
        <f>[1]!thsiFinD("ths_int_chg_ratio_index",N$1,$A$4,$A1014,101)/100</f>
        <v>-0.12075929298059</v>
      </c>
      <c r="O1014" s="33">
        <f t="shared" si="245"/>
        <v>1.2840919831414139</v>
      </c>
      <c r="P1014" s="33">
        <f t="shared" si="246"/>
        <v>1.0219178773916702</v>
      </c>
      <c r="Q1014" s="33">
        <f t="shared" si="247"/>
        <v>1.5462660888911575</v>
      </c>
      <c r="R1014" s="33">
        <f t="shared" si="248"/>
        <v>0.87867456204411998</v>
      </c>
      <c r="S1014" s="33">
        <f t="shared" si="249"/>
        <v>0.87924070701941004</v>
      </c>
      <c r="T1014" s="32">
        <f t="shared" si="257"/>
        <v>-1.8092900823393765E-2</v>
      </c>
      <c r="U1014" s="32">
        <f t="shared" si="258"/>
        <v>-1.9212531426089918E-2</v>
      </c>
      <c r="V1014" s="32">
        <f t="shared" si="259"/>
        <v>-1.7351539721628395E-2</v>
      </c>
      <c r="W1014" s="32">
        <f t="shared" si="260"/>
        <v>-2.4699377366558473E-2</v>
      </c>
      <c r="X1014" s="32">
        <f t="shared" si="260"/>
        <v>-7.9754488195760143E-3</v>
      </c>
      <c r="Y1014" s="34">
        <f>MAX(O$4:O1014)</f>
        <v>1.9141735637114377</v>
      </c>
      <c r="Z1014" s="34">
        <f>MAX(P$4:P1014)</f>
        <v>1.8284662292802096</v>
      </c>
      <c r="AA1014" s="34">
        <f>MAX(Q$4:Q1014)</f>
        <v>2.0782292813837224</v>
      </c>
      <c r="AB1014" s="34">
        <f>MAX(R$4:R1014)</f>
        <v>1.9075656212819299</v>
      </c>
      <c r="AC1014" s="34">
        <f>MAX(S$4:S1014)</f>
        <v>1.35899867745307</v>
      </c>
      <c r="AD1014" s="35">
        <f t="shared" si="253"/>
        <v>-0.32916637890889222</v>
      </c>
      <c r="AE1014" s="35">
        <f t="shared" si="254"/>
        <v>-0.44110650717680666</v>
      </c>
      <c r="AF1014" s="35">
        <f t="shared" si="255"/>
        <v>-0.25596944343810535</v>
      </c>
      <c r="AG1014" s="35">
        <f t="shared" si="256"/>
        <v>-0.53937387409318605</v>
      </c>
      <c r="AH1014" s="35">
        <f t="shared" si="256"/>
        <v>-0.35302313268824159</v>
      </c>
    </row>
    <row r="1015" spans="1:34">
      <c r="A1015" s="28">
        <v>45359</v>
      </c>
      <c r="B1015" s="12">
        <f>[1]!thsiFinD("ths_int_chg_ratio_index",B$1,$A$4,$A1015,101)</f>
        <v>1.4994824771398001</v>
      </c>
      <c r="C1015" s="12">
        <f>[1]!thsiFinD("ths_int_chg_ratio_index",C$1,$A$4,$A1015,101)</f>
        <v>26.455088076228002</v>
      </c>
      <c r="D1015" s="12">
        <f>[1]!thsiFinD("ths_int_chg_ratio_index",D$1,$A$4,$A1015,101)</f>
        <v>-21.233542350798</v>
      </c>
      <c r="E1015" s="12">
        <f>[1]!thsiFinD("ths_int_chg_ratio_index",E$1,$A$4,$A1015,101)</f>
        <v>12.234579950086999</v>
      </c>
      <c r="F1015" s="12">
        <f>[1]!thsiFinD("ths_adjustment_nvg_ratio_fund",F$1,$A$4,$A1015,101)</f>
        <v>36.648250460405002</v>
      </c>
      <c r="G1015" s="12">
        <f>[1]!thsiFinD("ths_adjustment_nvg_ratio_fund",G$1,$A$4,$A1015,101)</f>
        <v>22.928490351872998</v>
      </c>
      <c r="H1015" s="12">
        <f>[1]!thsiFinD("ths_adjustment_nvg_ratio_fund",H$1,$A$4,$A1015,101)</f>
        <v>28.153846153846001</v>
      </c>
      <c r="I1015" s="12">
        <f>[1]!thsiFinD("ths_adjustment_nvg_ratio_fund",I$1,$A$4,$A1015,101)</f>
        <v>150.05859375</v>
      </c>
      <c r="J1015" s="32">
        <f t="shared" si="250"/>
        <v>0.32093098608597603</v>
      </c>
      <c r="K1015" s="45">
        <f t="shared" si="251"/>
        <v>4.7389020381642E-2</v>
      </c>
      <c r="L1015" s="45">
        <f t="shared" si="252"/>
        <v>0.59447295179031001</v>
      </c>
      <c r="M1015" s="32">
        <f>[1]!thsiFinD("ths_int_chg_ratio_index",M$1,$A$4,$A1015,101)/100</f>
        <v>-0.10501976288449001</v>
      </c>
      <c r="N1015" s="32">
        <f>[1]!thsiFinD("ths_int_chg_ratio_index",N$1,$A$4,$A1015,101)/100</f>
        <v>-0.11484748078682</v>
      </c>
      <c r="O1015" s="33">
        <f t="shared" si="245"/>
        <v>1.3209309860859761</v>
      </c>
      <c r="P1015" s="33">
        <f t="shared" si="246"/>
        <v>1.0473890203816421</v>
      </c>
      <c r="Q1015" s="33">
        <f t="shared" si="247"/>
        <v>1.59447295179031</v>
      </c>
      <c r="R1015" s="33">
        <f t="shared" si="248"/>
        <v>0.89498023711551</v>
      </c>
      <c r="S1015" s="33">
        <f t="shared" si="249"/>
        <v>0.88515251921317994</v>
      </c>
      <c r="T1015" s="32">
        <f t="shared" si="257"/>
        <v>2.8688757058072278E-2</v>
      </c>
      <c r="U1015" s="32">
        <f t="shared" si="258"/>
        <v>2.4924843329861446E-2</v>
      </c>
      <c r="V1015" s="32">
        <f t="shared" si="259"/>
        <v>3.1176304806452837E-2</v>
      </c>
      <c r="W1015" s="32">
        <f t="shared" si="260"/>
        <v>1.8557126581037142E-2</v>
      </c>
      <c r="X1015" s="32">
        <f t="shared" si="260"/>
        <v>6.7237698921045475E-3</v>
      </c>
      <c r="Y1015" s="34">
        <f>MAX(O$4:O1015)</f>
        <v>1.9141735637114377</v>
      </c>
      <c r="Z1015" s="34">
        <f>MAX(P$4:P1015)</f>
        <v>1.8284662292802096</v>
      </c>
      <c r="AA1015" s="34">
        <f>MAX(Q$4:Q1015)</f>
        <v>2.0782292813837224</v>
      </c>
      <c r="AB1015" s="34">
        <f>MAX(R$4:R1015)</f>
        <v>1.9075656212819299</v>
      </c>
      <c r="AC1015" s="34">
        <f>MAX(S$4:S1015)</f>
        <v>1.35899867745307</v>
      </c>
      <c r="AD1015" s="35">
        <f t="shared" si="253"/>
        <v>-0.30992099612702262</v>
      </c>
      <c r="AE1015" s="35">
        <f t="shared" si="254"/>
        <v>-0.42717617443010958</v>
      </c>
      <c r="AF1015" s="35">
        <f t="shared" si="255"/>
        <v>-0.23277332002141682</v>
      </c>
      <c r="AG1015" s="35">
        <f t="shared" si="256"/>
        <v>-0.53082597676820065</v>
      </c>
      <c r="AH1015" s="35">
        <f t="shared" si="256"/>
        <v>-0.34867300910692256</v>
      </c>
    </row>
    <row r="1016" spans="1:34">
      <c r="A1016" s="28">
        <v>45362</v>
      </c>
      <c r="B1016" s="12">
        <f>[1]!thsiFinD("ths_int_chg_ratio_index",B$1,$A$4,$A1016,101)</f>
        <v>1.8454851783231001</v>
      </c>
      <c r="C1016" s="12">
        <f>[1]!thsiFinD("ths_int_chg_ratio_index",C$1,$A$4,$A1016,101)</f>
        <v>27.874587834271001</v>
      </c>
      <c r="D1016" s="12">
        <f>[1]!thsiFinD("ths_int_chg_ratio_index",D$1,$A$4,$A1016,101)</f>
        <v>-19.739156716419</v>
      </c>
      <c r="E1016" s="12">
        <f>[1]!thsiFinD("ths_int_chg_ratio_index",E$1,$A$4,$A1016,101)</f>
        <v>18.207922439712998</v>
      </c>
      <c r="F1016" s="12">
        <f>[1]!thsiFinD("ths_adjustment_nvg_ratio_fund",F$1,$A$4,$A1016,101)</f>
        <v>38.551258440761003</v>
      </c>
      <c r="G1016" s="12">
        <f>[1]!thsiFinD("ths_adjustment_nvg_ratio_fund",G$1,$A$4,$A1016,101)</f>
        <v>23.098751418841999</v>
      </c>
      <c r="H1016" s="12">
        <f>[1]!thsiFinD("ths_adjustment_nvg_ratio_fund",H$1,$A$4,$A1016,101)</f>
        <v>27.692307692307999</v>
      </c>
      <c r="I1016" s="12">
        <f>[1]!thsiFinD("ths_adjustment_nvg_ratio_fund",I$1,$A$4,$A1016,101)</f>
        <v>151.7578125</v>
      </c>
      <c r="J1016" s="32">
        <f t="shared" si="250"/>
        <v>0.33661121098474889</v>
      </c>
      <c r="K1016" s="45">
        <f t="shared" si="251"/>
        <v>7.047209683972025E-2</v>
      </c>
      <c r="L1016" s="45">
        <f t="shared" si="252"/>
        <v>0.60275032512977755</v>
      </c>
      <c r="M1016" s="32">
        <f>[1]!thsiFinD("ths_int_chg_ratio_index",M$1,$A$4,$A1016,101)/100</f>
        <v>-8.0891446381139001E-2</v>
      </c>
      <c r="N1016" s="32">
        <f>[1]!thsiFinD("ths_int_chg_ratio_index",N$1,$A$4,$A1016,101)/100</f>
        <v>-0.10272016094892</v>
      </c>
      <c r="O1016" s="33">
        <f t="shared" si="245"/>
        <v>1.3366112109847488</v>
      </c>
      <c r="P1016" s="33">
        <f t="shared" si="246"/>
        <v>1.0704720968397203</v>
      </c>
      <c r="Q1016" s="33">
        <f t="shared" si="247"/>
        <v>1.6027503251297777</v>
      </c>
      <c r="R1016" s="33">
        <f t="shared" si="248"/>
        <v>0.91910855361886101</v>
      </c>
      <c r="S1016" s="33">
        <f t="shared" si="249"/>
        <v>0.89727983905108</v>
      </c>
      <c r="T1016" s="32">
        <f t="shared" si="257"/>
        <v>1.18705860214805E-2</v>
      </c>
      <c r="U1016" s="32">
        <f t="shared" si="258"/>
        <v>2.2038684776041872E-2</v>
      </c>
      <c r="V1016" s="32">
        <f t="shared" si="259"/>
        <v>5.1912911599871769E-3</v>
      </c>
      <c r="W1016" s="32">
        <f t="shared" si="260"/>
        <v>2.6959608159746296E-2</v>
      </c>
      <c r="X1016" s="32">
        <f t="shared" si="260"/>
        <v>1.3700825083433177E-2</v>
      </c>
      <c r="Y1016" s="34">
        <f>MAX(O$4:O1016)</f>
        <v>1.9141735637114377</v>
      </c>
      <c r="Z1016" s="34">
        <f>MAX(P$4:P1016)</f>
        <v>1.8284662292802096</v>
      </c>
      <c r="AA1016" s="34">
        <f>MAX(Q$4:Q1016)</f>
        <v>2.0782292813837224</v>
      </c>
      <c r="AB1016" s="34">
        <f>MAX(R$4:R1016)</f>
        <v>1.9075656212819299</v>
      </c>
      <c r="AC1016" s="34">
        <f>MAX(S$4:S1016)</f>
        <v>1.35899867745307</v>
      </c>
      <c r="AD1016" s="35">
        <f t="shared" si="253"/>
        <v>-0.30172935394993083</v>
      </c>
      <c r="AE1016" s="35">
        <f t="shared" si="254"/>
        <v>-0.41455189070616838</v>
      </c>
      <c r="AF1016" s="35">
        <f t="shared" si="255"/>
        <v>-0.22879042293993779</v>
      </c>
      <c r="AG1016" s="35">
        <f t="shared" si="256"/>
        <v>-0.51817722894313956</v>
      </c>
      <c r="AH1016" s="35">
        <f t="shared" si="256"/>
        <v>-0.33974929193257764</v>
      </c>
    </row>
    <row r="1017" spans="1:34">
      <c r="A1017" s="28">
        <v>45363</v>
      </c>
      <c r="B1017" s="12">
        <f>[1]!thsiFinD("ths_int_chg_ratio_index",B$1,$A$4,$A1017,101)</f>
        <v>0.25177110021930998</v>
      </c>
      <c r="C1017" s="12">
        <f>[1]!thsiFinD("ths_int_chg_ratio_index",C$1,$A$4,$A1017,101)</f>
        <v>28.685258596583999</v>
      </c>
      <c r="D1017" s="12">
        <f>[1]!thsiFinD("ths_int_chg_ratio_index",D$1,$A$4,$A1017,101)</f>
        <v>-19.806655412634001</v>
      </c>
      <c r="E1017" s="12">
        <f>[1]!thsiFinD("ths_int_chg_ratio_index",E$1,$A$4,$A1017,101)</f>
        <v>19.299183206824999</v>
      </c>
      <c r="F1017" s="12">
        <f>[1]!thsiFinD("ths_adjustment_nvg_ratio_fund",F$1,$A$4,$A1017,101)</f>
        <v>38.182934315531</v>
      </c>
      <c r="G1017" s="12">
        <f>[1]!thsiFinD("ths_adjustment_nvg_ratio_fund",G$1,$A$4,$A1017,101)</f>
        <v>21.566401816117999</v>
      </c>
      <c r="H1017" s="12">
        <f>[1]!thsiFinD("ths_adjustment_nvg_ratio_fund",H$1,$A$4,$A1017,101)</f>
        <v>25.692307692307999</v>
      </c>
      <c r="I1017" s="12">
        <f>[1]!thsiFinD("ths_adjustment_nvg_ratio_fund",I$1,$A$4,$A1017,101)</f>
        <v>151.81640625</v>
      </c>
      <c r="J1017" s="32">
        <f t="shared" si="250"/>
        <v>0.33210950945618911</v>
      </c>
      <c r="K1017" s="45">
        <f t="shared" si="251"/>
        <v>7.1073893727485779E-2</v>
      </c>
      <c r="L1017" s="45">
        <f t="shared" si="252"/>
        <v>0.59314512518489249</v>
      </c>
      <c r="M1017" s="32">
        <f>[1]!thsiFinD("ths_int_chg_ratio_index",M$1,$A$4,$A1017,101)/100</f>
        <v>-7.9481306159000009E-2</v>
      </c>
      <c r="N1017" s="32">
        <f>[1]!thsiFinD("ths_int_chg_ratio_index",N$1,$A$4,$A1017,101)/100</f>
        <v>-0.10194192120468999</v>
      </c>
      <c r="O1017" s="33">
        <f t="shared" si="245"/>
        <v>1.3321095094561892</v>
      </c>
      <c r="P1017" s="33">
        <f t="shared" si="246"/>
        <v>1.0710738937274857</v>
      </c>
      <c r="Q1017" s="33">
        <f t="shared" si="247"/>
        <v>1.5931451251848925</v>
      </c>
      <c r="R1017" s="33">
        <f t="shared" si="248"/>
        <v>0.92051869384099994</v>
      </c>
      <c r="S1017" s="33">
        <f t="shared" si="249"/>
        <v>0.89805807879530997</v>
      </c>
      <c r="T1017" s="32">
        <f t="shared" si="257"/>
        <v>-3.3679962367239025E-3</v>
      </c>
      <c r="U1017" s="32">
        <f t="shared" si="258"/>
        <v>5.6217895780941163E-4</v>
      </c>
      <c r="V1017" s="32">
        <f t="shared" si="259"/>
        <v>-5.9929483677424455E-3</v>
      </c>
      <c r="W1017" s="32">
        <f t="shared" si="260"/>
        <v>1.5342477410167366E-3</v>
      </c>
      <c r="X1017" s="32">
        <f t="shared" si="260"/>
        <v>8.6733225283763815E-4</v>
      </c>
      <c r="Y1017" s="34">
        <f>MAX(O$4:O1017)</f>
        <v>1.9141735637114377</v>
      </c>
      <c r="Z1017" s="34">
        <f>MAX(P$4:P1017)</f>
        <v>1.8284662292802096</v>
      </c>
      <c r="AA1017" s="34">
        <f>MAX(Q$4:Q1017)</f>
        <v>2.0782292813837224</v>
      </c>
      <c r="AB1017" s="34">
        <f>MAX(R$4:R1017)</f>
        <v>1.9075656212819299</v>
      </c>
      <c r="AC1017" s="34">
        <f>MAX(S$4:S1017)</f>
        <v>1.35899867745307</v>
      </c>
      <c r="AD1017" s="35">
        <f t="shared" si="253"/>
        <v>-0.30408112685804223</v>
      </c>
      <c r="AE1017" s="35">
        <f t="shared" si="254"/>
        <v>-0.41422276409823411</v>
      </c>
      <c r="AF1017" s="35">
        <f t="shared" si="255"/>
        <v>-0.23341224211596723</v>
      </c>
      <c r="AG1017" s="35">
        <f t="shared" si="256"/>
        <v>-0.51743799344507513</v>
      </c>
      <c r="AH1017" s="35">
        <f t="shared" si="256"/>
        <v>-0.33917663519851193</v>
      </c>
    </row>
    <row r="1018" spans="1:34">
      <c r="A1018" s="28">
        <v>45364</v>
      </c>
      <c r="B1018" s="12">
        <f>[1]!thsiFinD("ths_int_chg_ratio_index",B$1,$A$4,$A1018,101)</f>
        <v>0.30673166864847001</v>
      </c>
      <c r="C1018" s="12">
        <f>[1]!thsiFinD("ths_int_chg_ratio_index",C$1,$A$4,$A1018,101)</f>
        <v>27.668910792959998</v>
      </c>
      <c r="D1018" s="12">
        <f>[1]!thsiFinD("ths_int_chg_ratio_index",D$1,$A$4,$A1018,101)</f>
        <v>-20.08304408823</v>
      </c>
      <c r="E1018" s="12">
        <f>[1]!thsiFinD("ths_int_chg_ratio_index",E$1,$A$4,$A1018,101)</f>
        <v>18.648007380894999</v>
      </c>
      <c r="F1018" s="12">
        <f>[1]!thsiFinD("ths_adjustment_nvg_ratio_fund",F$1,$A$4,$A1018,101)</f>
        <v>38.551258440761003</v>
      </c>
      <c r="G1018" s="12">
        <f>[1]!thsiFinD("ths_adjustment_nvg_ratio_fund",G$1,$A$4,$A1018,101)</f>
        <v>21.850170261066999</v>
      </c>
      <c r="H1018" s="12">
        <f>[1]!thsiFinD("ths_adjustment_nvg_ratio_fund",H$1,$A$4,$A1018,101)</f>
        <v>26.615384615385</v>
      </c>
      <c r="I1018" s="12">
        <f>[1]!thsiFinD("ths_adjustment_nvg_ratio_fund",I$1,$A$4,$A1018,101)</f>
        <v>152.431640625</v>
      </c>
      <c r="J1018" s="32">
        <f t="shared" si="250"/>
        <v>0.33248632462060806</v>
      </c>
      <c r="K1018" s="45">
        <f t="shared" si="251"/>
        <v>6.6351514385683666E-2</v>
      </c>
      <c r="L1018" s="45">
        <f t="shared" si="252"/>
        <v>0.59862113485553248</v>
      </c>
      <c r="M1018" s="32">
        <f>[1]!thsiFinD("ths_int_chg_ratio_index",M$1,$A$4,$A1018,101)/100</f>
        <v>-8.090014732954201E-2</v>
      </c>
      <c r="N1018" s="32">
        <f>[1]!thsiFinD("ths_int_chg_ratio_index",N$1,$A$4,$A1018,101)/100</f>
        <v>-0.10695916074662999</v>
      </c>
      <c r="O1018" s="33">
        <f t="shared" si="245"/>
        <v>1.332486324620608</v>
      </c>
      <c r="P1018" s="33">
        <f t="shared" si="246"/>
        <v>1.0663515143856837</v>
      </c>
      <c r="Q1018" s="33">
        <f t="shared" si="247"/>
        <v>1.5986211348555326</v>
      </c>
      <c r="R1018" s="33">
        <f t="shared" si="248"/>
        <v>0.91909985267045802</v>
      </c>
      <c r="S1018" s="33">
        <f t="shared" si="249"/>
        <v>0.89304083925336997</v>
      </c>
      <c r="T1018" s="32">
        <f t="shared" si="257"/>
        <v>2.8287101153767757E-4</v>
      </c>
      <c r="U1018" s="32">
        <f t="shared" si="258"/>
        <v>-4.4090135792289598E-3</v>
      </c>
      <c r="V1018" s="32">
        <f t="shared" si="259"/>
        <v>3.4372321667837102E-3</v>
      </c>
      <c r="W1018" s="32">
        <f t="shared" si="260"/>
        <v>-1.5413496543145166E-3</v>
      </c>
      <c r="X1018" s="32">
        <f t="shared" si="260"/>
        <v>-5.5867651106377147E-3</v>
      </c>
      <c r="Y1018" s="34">
        <f>MAX(O$4:O1018)</f>
        <v>1.9141735637114377</v>
      </c>
      <c r="Z1018" s="34">
        <f>MAX(P$4:P1018)</f>
        <v>1.8284662292802096</v>
      </c>
      <c r="AA1018" s="34">
        <f>MAX(Q$4:Q1018)</f>
        <v>2.0782292813837224</v>
      </c>
      <c r="AB1018" s="34">
        <f>MAX(R$4:R1018)</f>
        <v>1.9075656212819299</v>
      </c>
      <c r="AC1018" s="34">
        <f>MAX(S$4:S1018)</f>
        <v>1.35899867745307</v>
      </c>
      <c r="AD1018" s="35">
        <f t="shared" si="253"/>
        <v>-0.30388427158244846</v>
      </c>
      <c r="AE1018" s="35">
        <f t="shared" si="254"/>
        <v>-0.41680546388572814</v>
      </c>
      <c r="AF1018" s="35">
        <f t="shared" si="255"/>
        <v>-0.23077730201590563</v>
      </c>
      <c r="AG1018" s="35">
        <f t="shared" si="256"/>
        <v>-0.5181817902270639</v>
      </c>
      <c r="AH1018" s="35">
        <f t="shared" si="256"/>
        <v>-0.3428685001172791</v>
      </c>
    </row>
    <row r="1019" spans="1:34">
      <c r="A1019" s="28">
        <v>45365</v>
      </c>
      <c r="B1019" s="12">
        <f>[1]!thsiFinD("ths_int_chg_ratio_index",B$1,$A$4,$A1019,101)</f>
        <v>-0.48903993602045998</v>
      </c>
      <c r="C1019" s="12">
        <f>[1]!thsiFinD("ths_int_chg_ratio_index",C$1,$A$4,$A1019,101)</f>
        <v>25.754445327235999</v>
      </c>
      <c r="D1019" s="12">
        <f>[1]!thsiFinD("ths_int_chg_ratio_index",D$1,$A$4,$A1019,101)</f>
        <v>-21.071204210866998</v>
      </c>
      <c r="E1019" s="12">
        <f>[1]!thsiFinD("ths_int_chg_ratio_index",E$1,$A$4,$A1019,101)</f>
        <v>18.014019120223001</v>
      </c>
      <c r="F1019" s="12">
        <f>[1]!thsiFinD("ths_adjustment_nvg_ratio_fund",F$1,$A$4,$A1019,101)</f>
        <v>37.507673419276003</v>
      </c>
      <c r="G1019" s="12">
        <f>[1]!thsiFinD("ths_adjustment_nvg_ratio_fund",G$1,$A$4,$A1019,101)</f>
        <v>21.339387060159002</v>
      </c>
      <c r="H1019" s="12">
        <f>[1]!thsiFinD("ths_adjustment_nvg_ratio_fund",H$1,$A$4,$A1019,101)</f>
        <v>26.307692307692001</v>
      </c>
      <c r="I1019" s="12">
        <f>[1]!thsiFinD("ths_adjustment_nvg_ratio_fund",I$1,$A$4,$A1019,101)</f>
        <v>150.99609375</v>
      </c>
      <c r="J1019" s="32">
        <f t="shared" si="250"/>
        <v>0.32294883354712317</v>
      </c>
      <c r="K1019" s="45">
        <f t="shared" si="251"/>
        <v>5.5520550751428852E-2</v>
      </c>
      <c r="L1019" s="45">
        <f t="shared" si="252"/>
        <v>0.59037711634281753</v>
      </c>
      <c r="M1019" s="32">
        <f>[1]!thsiFinD("ths_int_chg_ratio_index",M$1,$A$4,$A1019,101)/100</f>
        <v>-9.0991683262014997E-2</v>
      </c>
      <c r="N1019" s="32">
        <f>[1]!thsiFinD("ths_int_chg_ratio_index",N$1,$A$4,$A1019,101)/100</f>
        <v>-0.10978615865031</v>
      </c>
      <c r="O1019" s="33">
        <f t="shared" si="245"/>
        <v>1.3229488335471231</v>
      </c>
      <c r="P1019" s="33">
        <f t="shared" si="246"/>
        <v>1.0555205507514289</v>
      </c>
      <c r="Q1019" s="33">
        <f t="shared" si="247"/>
        <v>1.5903771163428175</v>
      </c>
      <c r="R1019" s="33">
        <f t="shared" si="248"/>
        <v>0.90900831673798499</v>
      </c>
      <c r="S1019" s="33">
        <f t="shared" si="249"/>
        <v>0.89021384134969006</v>
      </c>
      <c r="T1019" s="32">
        <f t="shared" si="257"/>
        <v>-7.1576652587413969E-3</v>
      </c>
      <c r="U1019" s="32">
        <f t="shared" si="258"/>
        <v>-1.0157029354897484E-2</v>
      </c>
      <c r="V1019" s="32">
        <f t="shared" si="259"/>
        <v>-5.156955787063322E-3</v>
      </c>
      <c r="W1019" s="32">
        <f t="shared" si="260"/>
        <v>-1.0979803666763654E-2</v>
      </c>
      <c r="X1019" s="32">
        <f t="shared" si="260"/>
        <v>-3.1655863644974858E-3</v>
      </c>
      <c r="Y1019" s="34">
        <f>MAX(O$4:O1019)</f>
        <v>1.9141735637114377</v>
      </c>
      <c r="Z1019" s="34">
        <f>MAX(P$4:P1019)</f>
        <v>1.8284662292802096</v>
      </c>
      <c r="AA1019" s="34">
        <f>MAX(Q$4:Q1019)</f>
        <v>2.0782292813837224</v>
      </c>
      <c r="AB1019" s="34">
        <f>MAX(R$4:R1019)</f>
        <v>1.9075656212819299</v>
      </c>
      <c r="AC1019" s="34">
        <f>MAX(S$4:S1019)</f>
        <v>1.35899867745307</v>
      </c>
      <c r="AD1019" s="35">
        <f t="shared" si="253"/>
        <v>-0.3088668349478062</v>
      </c>
      <c r="AE1019" s="35">
        <f t="shared" si="254"/>
        <v>-0.42272898790865665</v>
      </c>
      <c r="AF1019" s="35">
        <f t="shared" si="255"/>
        <v>-0.23474414945981525</v>
      </c>
      <c r="AG1019" s="35">
        <f t="shared" si="256"/>
        <v>-0.52347205957344234</v>
      </c>
      <c r="AH1019" s="35">
        <f t="shared" si="256"/>
        <v>-0.3449487066329896</v>
      </c>
    </row>
    <row r="1020" spans="1:34">
      <c r="A1020" s="28">
        <v>45366</v>
      </c>
      <c r="B1020" s="12">
        <f>[1]!thsiFinD("ths_int_chg_ratio_index",B$1,$A$4,$A1020,101)</f>
        <v>2.0660990957048</v>
      </c>
      <c r="C1020" s="12">
        <f>[1]!thsiFinD("ths_int_chg_ratio_index",C$1,$A$4,$A1020,101)</f>
        <v>25.903199510947999</v>
      </c>
      <c r="D1020" s="12">
        <f>[1]!thsiFinD("ths_int_chg_ratio_index",D$1,$A$4,$A1020,101)</f>
        <v>-20.696769339606998</v>
      </c>
      <c r="E1020" s="12">
        <f>[1]!thsiFinD("ths_int_chg_ratio_index",E$1,$A$4,$A1020,101)</f>
        <v>17.945431497013999</v>
      </c>
      <c r="F1020" s="12">
        <f>[1]!thsiFinD("ths_adjustment_nvg_ratio_fund",F$1,$A$4,$A1020,101)</f>
        <v>39.349294045427001</v>
      </c>
      <c r="G1020" s="12">
        <f>[1]!thsiFinD("ths_adjustment_nvg_ratio_fund",G$1,$A$4,$A1020,101)</f>
        <v>23.66628830874</v>
      </c>
      <c r="H1020" s="12">
        <f>[1]!thsiFinD("ths_adjustment_nvg_ratio_fund",H$1,$A$4,$A1020,101)</f>
        <v>29.769230769231001</v>
      </c>
      <c r="I1020" s="12">
        <f>[1]!thsiFinD("ths_adjustment_nvg_ratio_fund",I$1,$A$4,$A1020,101)</f>
        <v>159.00390625</v>
      </c>
      <c r="J1020" s="32">
        <f t="shared" si="250"/>
        <v>0.34625835017182227</v>
      </c>
      <c r="K1020" s="45">
        <f t="shared" si="251"/>
        <v>6.3044901910149498E-2</v>
      </c>
      <c r="L1020" s="45">
        <f t="shared" si="252"/>
        <v>0.62947179843349499</v>
      </c>
      <c r="M1020" s="32">
        <f>[1]!thsiFinD("ths_int_chg_ratio_index",M$1,$A$4,$A1020,101)/100</f>
        <v>-8.8364485661520997E-2</v>
      </c>
      <c r="N1020" s="32">
        <f>[1]!thsiFinD("ths_int_chg_ratio_index",N$1,$A$4,$A1020,101)/100</f>
        <v>-0.10572196914139999</v>
      </c>
      <c r="O1020" s="33">
        <f t="shared" si="245"/>
        <v>1.3462583501718224</v>
      </c>
      <c r="P1020" s="33">
        <f t="shared" si="246"/>
        <v>1.0630449019101496</v>
      </c>
      <c r="Q1020" s="33">
        <f t="shared" si="247"/>
        <v>1.629471798433495</v>
      </c>
      <c r="R1020" s="33">
        <f t="shared" si="248"/>
        <v>0.911635514338479</v>
      </c>
      <c r="S1020" s="33">
        <f t="shared" si="249"/>
        <v>0.89427803085860003</v>
      </c>
      <c r="T1020" s="32">
        <f t="shared" si="257"/>
        <v>1.7619363677279454E-2</v>
      </c>
      <c r="U1020" s="32">
        <f t="shared" si="258"/>
        <v>7.1285690774698374E-3</v>
      </c>
      <c r="V1020" s="32">
        <f t="shared" si="259"/>
        <v>2.4582020005782246E-2</v>
      </c>
      <c r="W1020" s="32">
        <f t="shared" si="260"/>
        <v>2.8901799379810189E-3</v>
      </c>
      <c r="X1020" s="32">
        <f t="shared" si="260"/>
        <v>4.5654081301949034E-3</v>
      </c>
      <c r="Y1020" s="34">
        <f>MAX(O$4:O1020)</f>
        <v>1.9141735637114377</v>
      </c>
      <c r="Z1020" s="34">
        <f>MAX(P$4:P1020)</f>
        <v>1.8284662292802096</v>
      </c>
      <c r="AA1020" s="34">
        <f>MAX(Q$4:Q1020)</f>
        <v>2.0782292813837224</v>
      </c>
      <c r="AB1020" s="34">
        <f>MAX(R$4:R1020)</f>
        <v>1.9075656212819299</v>
      </c>
      <c r="AC1020" s="34">
        <f>MAX(S$4:S1020)</f>
        <v>1.35899867745307</v>
      </c>
      <c r="AD1020" s="35">
        <f t="shared" si="253"/>
        <v>-0.29668950836332242</v>
      </c>
      <c r="AE1020" s="35">
        <f t="shared" si="254"/>
        <v>-0.41861387162254249</v>
      </c>
      <c r="AF1020" s="35">
        <f t="shared" si="255"/>
        <v>-0.21593261483229442</v>
      </c>
      <c r="AG1020" s="35">
        <f t="shared" si="256"/>
        <v>-0.52209480808013398</v>
      </c>
      <c r="AH1020" s="35">
        <f t="shared" si="256"/>
        <v>-0.34195813013255716</v>
      </c>
    </row>
    <row r="1021" spans="1:34">
      <c r="A1021" s="28">
        <v>45369</v>
      </c>
      <c r="B1021" s="12">
        <f>[1]!thsiFinD("ths_int_chg_ratio_index",B$1,$A$4,$A1021,101)</f>
        <v>4.5212523167318004</v>
      </c>
      <c r="C1021" s="12">
        <f>[1]!thsiFinD("ths_int_chg_ratio_index",C$1,$A$4,$A1021,101)</f>
        <v>28.748542826245998</v>
      </c>
      <c r="D1021" s="12">
        <f>[1]!thsiFinD("ths_int_chg_ratio_index",D$1,$A$4,$A1021,101)</f>
        <v>-19.056501008018</v>
      </c>
      <c r="E1021" s="12">
        <f>[1]!thsiFinD("ths_int_chg_ratio_index",E$1,$A$4,$A1021,101)</f>
        <v>20.935248157345999</v>
      </c>
      <c r="F1021" s="12">
        <f>[1]!thsiFinD("ths_adjustment_nvg_ratio_fund",F$1,$A$4,$A1021,101)</f>
        <v>41.006752608962998</v>
      </c>
      <c r="G1021" s="12">
        <f>[1]!thsiFinD("ths_adjustment_nvg_ratio_fund",G$1,$A$4,$A1021,101)</f>
        <v>26.560726447219</v>
      </c>
      <c r="H1021" s="12">
        <f>[1]!thsiFinD("ths_adjustment_nvg_ratio_fund",H$1,$A$4,$A1021,101)</f>
        <v>33.307692307692001</v>
      </c>
      <c r="I1021" s="12">
        <f>[1]!thsiFinD("ths_adjustment_nvg_ratio_fund",I$1,$A$4,$A1021,101)</f>
        <v>167.490234375</v>
      </c>
      <c r="J1021" s="32">
        <f t="shared" si="250"/>
        <v>0.37939243503897468</v>
      </c>
      <c r="K1021" s="45">
        <f t="shared" si="251"/>
        <v>8.7871355730764489E-2</v>
      </c>
      <c r="L1021" s="45">
        <f t="shared" si="252"/>
        <v>0.67091351434718494</v>
      </c>
      <c r="M1021" s="32">
        <f>[1]!thsiFinD("ths_int_chg_ratio_index",M$1,$A$4,$A1021,101)/100</f>
        <v>-7.0515321001449999E-2</v>
      </c>
      <c r="N1021" s="32">
        <f>[1]!thsiFinD("ths_int_chg_ratio_index",N$1,$A$4,$A1021,101)/100</f>
        <v>-9.6331593422038994E-2</v>
      </c>
      <c r="O1021" s="33">
        <f t="shared" si="245"/>
        <v>1.3793924350389748</v>
      </c>
      <c r="P1021" s="33">
        <f t="shared" si="246"/>
        <v>1.0878713557307644</v>
      </c>
      <c r="Q1021" s="33">
        <f t="shared" si="247"/>
        <v>1.6709135143471849</v>
      </c>
      <c r="R1021" s="33">
        <f t="shared" si="248"/>
        <v>0.92948467899855003</v>
      </c>
      <c r="S1021" s="33">
        <f t="shared" si="249"/>
        <v>0.90366840657796099</v>
      </c>
      <c r="T1021" s="32">
        <f t="shared" si="257"/>
        <v>2.4611980949216461E-2</v>
      </c>
      <c r="U1021" s="32">
        <f t="shared" si="258"/>
        <v>2.335409706213265E-2</v>
      </c>
      <c r="V1021" s="32">
        <f t="shared" si="259"/>
        <v>2.5432607028566201E-2</v>
      </c>
      <c r="W1021" s="32">
        <f t="shared" si="260"/>
        <v>1.9579277440746834E-2</v>
      </c>
      <c r="X1021" s="32">
        <f t="shared" si="260"/>
        <v>1.0500510350617942E-2</v>
      </c>
      <c r="Y1021" s="34">
        <f>MAX(O$4:O1021)</f>
        <v>1.9141735637114377</v>
      </c>
      <c r="Z1021" s="34">
        <f>MAX(P$4:P1021)</f>
        <v>1.8284662292802096</v>
      </c>
      <c r="AA1021" s="34">
        <f>MAX(Q$4:Q1021)</f>
        <v>2.0782292813837224</v>
      </c>
      <c r="AB1021" s="34">
        <f>MAX(R$4:R1021)</f>
        <v>1.9075656212819299</v>
      </c>
      <c r="AC1021" s="34">
        <f>MAX(S$4:S1021)</f>
        <v>1.35899867745307</v>
      </c>
      <c r="AD1021" s="35">
        <f t="shared" si="253"/>
        <v>-0.2793796439417765</v>
      </c>
      <c r="AE1021" s="35">
        <f t="shared" si="254"/>
        <v>-0.40503612354983787</v>
      </c>
      <c r="AF1021" s="35">
        <f t="shared" si="255"/>
        <v>-0.19599173714140883</v>
      </c>
      <c r="AG1021" s="35">
        <f t="shared" si="256"/>
        <v>-0.51273776973716156</v>
      </c>
      <c r="AH1021" s="35">
        <f t="shared" si="256"/>
        <v>-0.3350483546668741</v>
      </c>
    </row>
    <row r="1022" spans="1:34">
      <c r="A1022" s="28">
        <v>45370</v>
      </c>
      <c r="B1022" s="12">
        <f>[1]!thsiFinD("ths_int_chg_ratio_index",B$1,$A$4,$A1022,101)</f>
        <v>4.0316874643125002</v>
      </c>
      <c r="C1022" s="12">
        <f>[1]!thsiFinD("ths_int_chg_ratio_index",C$1,$A$4,$A1022,101)</f>
        <v>27.749403236963001</v>
      </c>
      <c r="D1022" s="12">
        <f>[1]!thsiFinD("ths_int_chg_ratio_index",D$1,$A$4,$A1022,101)</f>
        <v>-20.392696686179999</v>
      </c>
      <c r="E1022" s="12">
        <f>[1]!thsiFinD("ths_int_chg_ratio_index",E$1,$A$4,$A1022,101)</f>
        <v>19.267247643670999</v>
      </c>
      <c r="F1022" s="12">
        <f>[1]!thsiFinD("ths_adjustment_nvg_ratio_fund",F$1,$A$4,$A1022,101)</f>
        <v>41.129527317372997</v>
      </c>
      <c r="G1022" s="12">
        <f>[1]!thsiFinD("ths_adjustment_nvg_ratio_fund",G$1,$A$4,$A1022,101)</f>
        <v>25.141884222474001</v>
      </c>
      <c r="H1022" s="12">
        <f>[1]!thsiFinD("ths_adjustment_nvg_ratio_fund",H$1,$A$4,$A1022,101)</f>
        <v>32.153846153845997</v>
      </c>
      <c r="I1022" s="12">
        <f>[1]!thsiFinD("ths_adjustment_nvg_ratio_fund",I$1,$A$4,$A1022,101)</f>
        <v>167.890625</v>
      </c>
      <c r="J1022" s="32">
        <f t="shared" si="250"/>
        <v>0.37121440544057432</v>
      </c>
      <c r="K1022" s="45">
        <f t="shared" si="251"/>
        <v>7.6639104146916256E-2</v>
      </c>
      <c r="L1022" s="45">
        <f t="shared" si="252"/>
        <v>0.66578970673423243</v>
      </c>
      <c r="M1022" s="32">
        <f>[1]!thsiFinD("ths_int_chg_ratio_index",M$1,$A$4,$A1022,101)/100</f>
        <v>-7.9998572653407998E-2</v>
      </c>
      <c r="N1022" s="32">
        <f>[1]!thsiFinD("ths_int_chg_ratio_index",N$1,$A$4,$A1022,101)/100</f>
        <v>-0.10327623731424999</v>
      </c>
      <c r="O1022" s="33">
        <f t="shared" si="245"/>
        <v>1.3712144054405744</v>
      </c>
      <c r="P1022" s="33">
        <f t="shared" si="246"/>
        <v>1.0766391041469163</v>
      </c>
      <c r="Q1022" s="33">
        <f t="shared" si="247"/>
        <v>1.6657897067342324</v>
      </c>
      <c r="R1022" s="33">
        <f t="shared" si="248"/>
        <v>0.92000142734659196</v>
      </c>
      <c r="S1022" s="33">
        <f t="shared" si="249"/>
        <v>0.89672376268575005</v>
      </c>
      <c r="T1022" s="32">
        <f t="shared" si="257"/>
        <v>-5.9287186087615407E-3</v>
      </c>
      <c r="U1022" s="32">
        <f t="shared" si="258"/>
        <v>-1.0324981464653993E-2</v>
      </c>
      <c r="V1022" s="32">
        <f t="shared" si="259"/>
        <v>-3.0664708669582152E-3</v>
      </c>
      <c r="W1022" s="32">
        <f t="shared" si="260"/>
        <v>-1.0202698189899717E-2</v>
      </c>
      <c r="X1022" s="32">
        <f t="shared" si="260"/>
        <v>-7.6849470908351147E-3</v>
      </c>
      <c r="Y1022" s="34">
        <f>MAX(O$4:O1022)</f>
        <v>1.9141735637114377</v>
      </c>
      <c r="Z1022" s="34">
        <f>MAX(P$4:P1022)</f>
        <v>1.8284662292802096</v>
      </c>
      <c r="AA1022" s="34">
        <f>MAX(Q$4:Q1022)</f>
        <v>2.0782292813837224</v>
      </c>
      <c r="AB1022" s="34">
        <f>MAX(R$4:R1022)</f>
        <v>1.9075656212819299</v>
      </c>
      <c r="AC1022" s="34">
        <f>MAX(S$4:S1022)</f>
        <v>1.35899867745307</v>
      </c>
      <c r="AD1022" s="35">
        <f t="shared" si="253"/>
        <v>-0.28365199925659124</v>
      </c>
      <c r="AE1022" s="35">
        <f t="shared" si="254"/>
        <v>-0.4111791145463245</v>
      </c>
      <c r="AF1022" s="35">
        <f t="shared" si="255"/>
        <v>-0.19845720505625841</v>
      </c>
      <c r="AG1022" s="35">
        <f t="shared" si="256"/>
        <v>-0.51770915921187077</v>
      </c>
      <c r="AH1022" s="35">
        <f t="shared" si="256"/>
        <v>-0.34015847287922296</v>
      </c>
    </row>
    <row r="1023" spans="1:34">
      <c r="A1023" s="28">
        <v>45371</v>
      </c>
      <c r="B1023" s="12">
        <f>[1]!thsiFinD("ths_int_chg_ratio_index",B$1,$A$4,$A1023,101)</f>
        <v>3.2406086453665002</v>
      </c>
      <c r="C1023" s="12">
        <f>[1]!thsiFinD("ths_int_chg_ratio_index",C$1,$A$4,$A1023,101)</f>
        <v>28.651637339409</v>
      </c>
      <c r="D1023" s="12">
        <f>[1]!thsiFinD("ths_int_chg_ratio_index",D$1,$A$4,$A1023,101)</f>
        <v>-20.171783838637001</v>
      </c>
      <c r="E1023" s="12">
        <f>[1]!thsiFinD("ths_int_chg_ratio_index",E$1,$A$4,$A1023,101)</f>
        <v>19.210721241502</v>
      </c>
      <c r="F1023" s="12">
        <f>[1]!thsiFinD("ths_adjustment_nvg_ratio_fund",F$1,$A$4,$A1023,101)</f>
        <v>42.664211172498</v>
      </c>
      <c r="G1023" s="12">
        <f>[1]!thsiFinD("ths_adjustment_nvg_ratio_fund",G$1,$A$4,$A1023,101)</f>
        <v>25.368898978434</v>
      </c>
      <c r="H1023" s="12">
        <f>[1]!thsiFinD("ths_adjustment_nvg_ratio_fund",H$1,$A$4,$A1023,101)</f>
        <v>31.461538461538002</v>
      </c>
      <c r="I1023" s="12">
        <f>[1]!thsiFinD("ths_adjustment_nvg_ratio_fund",I$1,$A$4,$A1023,101)</f>
        <v>167.587890625</v>
      </c>
      <c r="J1023" s="32">
        <f t="shared" si="250"/>
        <v>0.37251715328138807</v>
      </c>
      <c r="K1023" s="45">
        <f t="shared" si="251"/>
        <v>7.7327958469101246E-2</v>
      </c>
      <c r="L1023" s="45">
        <f t="shared" si="252"/>
        <v>0.66770634809367491</v>
      </c>
      <c r="M1023" s="32">
        <f>[1]!thsiFinD("ths_int_chg_ratio_index",M$1,$A$4,$A1023,101)/100</f>
        <v>-8.1604826386749985E-2</v>
      </c>
      <c r="N1023" s="32">
        <f>[1]!thsiFinD("ths_int_chg_ratio_index",N$1,$A$4,$A1023,101)/100</f>
        <v>-0.10119049031108</v>
      </c>
      <c r="O1023" s="33">
        <f t="shared" si="245"/>
        <v>1.372517153281388</v>
      </c>
      <c r="P1023" s="33">
        <f t="shared" si="246"/>
        <v>1.0773279584691013</v>
      </c>
      <c r="Q1023" s="33">
        <f t="shared" si="247"/>
        <v>1.6677063480936749</v>
      </c>
      <c r="R1023" s="33">
        <f t="shared" si="248"/>
        <v>0.91839517361325007</v>
      </c>
      <c r="S1023" s="33">
        <f t="shared" si="249"/>
        <v>0.89880950968892004</v>
      </c>
      <c r="T1023" s="32">
        <f t="shared" si="257"/>
        <v>9.500686658809876E-4</v>
      </c>
      <c r="U1023" s="32">
        <f t="shared" si="258"/>
        <v>6.3981915530630928E-4</v>
      </c>
      <c r="V1023" s="32">
        <f t="shared" si="259"/>
        <v>1.1505902285828817E-3</v>
      </c>
      <c r="W1023" s="32">
        <f t="shared" si="260"/>
        <v>-1.7459252622841204E-3</v>
      </c>
      <c r="X1023" s="32">
        <f t="shared" si="260"/>
        <v>2.3259637917065756E-3</v>
      </c>
      <c r="Y1023" s="34">
        <f>MAX(O$4:O1023)</f>
        <v>1.9141735637114377</v>
      </c>
      <c r="Z1023" s="34">
        <f>MAX(P$4:P1023)</f>
        <v>1.8284662292802096</v>
      </c>
      <c r="AA1023" s="34">
        <f>MAX(Q$4:Q1023)</f>
        <v>2.0782292813837224</v>
      </c>
      <c r="AB1023" s="34">
        <f>MAX(R$4:R1023)</f>
        <v>1.9075656212819299</v>
      </c>
      <c r="AC1023" s="34">
        <f>MAX(S$4:S1023)</f>
        <v>1.35899867745307</v>
      </c>
      <c r="AD1023" s="35">
        <f t="shared" si="253"/>
        <v>-0.28297141946721849</v>
      </c>
      <c r="AE1023" s="35">
        <f t="shared" si="254"/>
        <v>-0.41080237566476674</v>
      </c>
      <c r="AF1023" s="35">
        <f t="shared" si="255"/>
        <v>-0.19753495774860508</v>
      </c>
      <c r="AG1023" s="35">
        <f t="shared" si="256"/>
        <v>-0.51855120297457113</v>
      </c>
      <c r="AH1023" s="35">
        <f t="shared" si="256"/>
        <v>-0.33862370537887565</v>
      </c>
    </row>
    <row r="1024" spans="1:34">
      <c r="A1024" s="28">
        <v>45372</v>
      </c>
      <c r="B1024" s="12">
        <f>[1]!thsiFinD("ths_int_chg_ratio_index",B$1,$A$4,$A1024,101)</f>
        <v>2.4815066736662001</v>
      </c>
      <c r="C1024" s="12">
        <f>[1]!thsiFinD("ths_int_chg_ratio_index",C$1,$A$4,$A1024,101)</f>
        <v>29.252237847659998</v>
      </c>
      <c r="D1024" s="12">
        <f>[1]!thsiFinD("ths_int_chg_ratio_index",D$1,$A$4,$A1024,101)</f>
        <v>-20.945464230790002</v>
      </c>
      <c r="E1024" s="12">
        <f>[1]!thsiFinD("ths_int_chg_ratio_index",E$1,$A$4,$A1024,101)</f>
        <v>18.371861366478001</v>
      </c>
      <c r="F1024" s="12">
        <f>[1]!thsiFinD("ths_adjustment_nvg_ratio_fund",F$1,$A$4,$A1024,101)</f>
        <v>42.173112338857997</v>
      </c>
      <c r="G1024" s="12">
        <f>[1]!thsiFinD("ths_adjustment_nvg_ratio_fund",G$1,$A$4,$A1024,101)</f>
        <v>25.141884222474001</v>
      </c>
      <c r="H1024" s="12">
        <f>[1]!thsiFinD("ths_adjustment_nvg_ratio_fund",H$1,$A$4,$A1024,101)</f>
        <v>30.923076923077002</v>
      </c>
      <c r="I1024" s="12">
        <f>[1]!thsiFinD("ths_adjustment_nvg_ratio_fund",I$1,$A$4,$A1024,101)</f>
        <v>165.263671875</v>
      </c>
      <c r="J1024" s="32">
        <f t="shared" si="250"/>
        <v>0.36582735877052902</v>
      </c>
      <c r="K1024" s="45">
        <f t="shared" si="251"/>
        <v>7.2900354142535498E-2</v>
      </c>
      <c r="L1024" s="45">
        <f t="shared" si="252"/>
        <v>0.65875436339852256</v>
      </c>
      <c r="M1024" s="32">
        <f>[1]!thsiFinD("ths_int_chg_ratio_index",M$1,$A$4,$A1024,101)/100</f>
        <v>-9.1542287098057992E-2</v>
      </c>
      <c r="N1024" s="32">
        <f>[1]!thsiFinD("ths_int_chg_ratio_index",N$1,$A$4,$A1024,101)/100</f>
        <v>-0.10316844915198001</v>
      </c>
      <c r="O1024" s="33">
        <f t="shared" si="245"/>
        <v>1.365827358770529</v>
      </c>
      <c r="P1024" s="33">
        <f t="shared" si="246"/>
        <v>1.0729003541425355</v>
      </c>
      <c r="Q1024" s="33">
        <f t="shared" si="247"/>
        <v>1.6587543633985224</v>
      </c>
      <c r="R1024" s="33">
        <f t="shared" si="248"/>
        <v>0.90845771290194199</v>
      </c>
      <c r="S1024" s="33">
        <f t="shared" si="249"/>
        <v>0.89683155084802002</v>
      </c>
      <c r="T1024" s="32">
        <f t="shared" si="257"/>
        <v>-4.8741063052401001E-3</v>
      </c>
      <c r="U1024" s="32">
        <f t="shared" si="258"/>
        <v>-4.1098017477032567E-3</v>
      </c>
      <c r="V1024" s="32">
        <f t="shared" si="259"/>
        <v>-5.3678423095200323E-3</v>
      </c>
      <c r="W1024" s="32">
        <f t="shared" si="260"/>
        <v>-1.0820462690598665E-2</v>
      </c>
      <c r="X1024" s="32">
        <f t="shared" si="260"/>
        <v>-2.2006429833887342E-3</v>
      </c>
      <c r="Y1024" s="34">
        <f>MAX(O$4:O1024)</f>
        <v>1.9141735637114377</v>
      </c>
      <c r="Z1024" s="34">
        <f>MAX(P$4:P1024)</f>
        <v>1.8284662292802096</v>
      </c>
      <c r="AA1024" s="34">
        <f>MAX(Q$4:Q1024)</f>
        <v>2.0782292813837224</v>
      </c>
      <c r="AB1024" s="34">
        <f>MAX(R$4:R1024)</f>
        <v>1.9075656212819299</v>
      </c>
      <c r="AC1024" s="34">
        <f>MAX(S$4:S1024)</f>
        <v>1.35899867745307</v>
      </c>
      <c r="AD1024" s="35">
        <f t="shared" si="253"/>
        <v>-0.28646629299263071</v>
      </c>
      <c r="AE1024" s="35">
        <f t="shared" si="254"/>
        <v>-0.41322386109100229</v>
      </c>
      <c r="AF1024" s="35">
        <f t="shared" si="255"/>
        <v>-0.2018424635543129</v>
      </c>
      <c r="AG1024" s="35">
        <f t="shared" si="256"/>
        <v>-0.52376070172021838</v>
      </c>
      <c r="AH1024" s="35">
        <f t="shared" si="256"/>
        <v>-0.34007915848101322</v>
      </c>
    </row>
    <row r="1025" spans="1:34">
      <c r="A1025" s="28">
        <v>45373</v>
      </c>
      <c r="B1025" s="12">
        <f>[1]!thsiFinD("ths_int_chg_ratio_index",B$1,$A$4,$A1025,101)</f>
        <v>1.7137361298914</v>
      </c>
      <c r="C1025" s="12">
        <f>[1]!thsiFinD("ths_int_chg_ratio_index",C$1,$A$4,$A1025,101)</f>
        <v>29.921064949916001</v>
      </c>
      <c r="D1025" s="12">
        <f>[1]!thsiFinD("ths_int_chg_ratio_index",D$1,$A$4,$A1025,101)</f>
        <v>-22.116026757844001</v>
      </c>
      <c r="E1025" s="12">
        <f>[1]!thsiFinD("ths_int_chg_ratio_index",E$1,$A$4,$A1025,101)</f>
        <v>16.614455588098998</v>
      </c>
      <c r="F1025" s="12">
        <f>[1]!thsiFinD("ths_adjustment_nvg_ratio_fund",F$1,$A$4,$A1025,101)</f>
        <v>42.602823818292997</v>
      </c>
      <c r="G1025" s="12">
        <f>[1]!thsiFinD("ths_adjustment_nvg_ratio_fund",G$1,$A$4,$A1025,101)</f>
        <v>25.595913734393001</v>
      </c>
      <c r="H1025" s="12">
        <f>[1]!thsiFinD("ths_adjustment_nvg_ratio_fund",H$1,$A$4,$A1025,101)</f>
        <v>32.076923076923002</v>
      </c>
      <c r="I1025" s="12">
        <f>[1]!thsiFinD("ths_adjustment_nvg_ratio_fund",I$1,$A$4,$A1025,101)</f>
        <v>167.451171875</v>
      </c>
      <c r="J1025" s="32">
        <f t="shared" si="250"/>
        <v>0.36732507801833925</v>
      </c>
      <c r="K1025" s="45">
        <f t="shared" si="251"/>
        <v>6.5333074775156E-2</v>
      </c>
      <c r="L1025" s="45">
        <f t="shared" si="252"/>
        <v>0.66931708126152245</v>
      </c>
      <c r="M1025" s="32">
        <f>[1]!thsiFinD("ths_int_chg_ratio_index",M$1,$A$4,$A1025,101)/100</f>
        <v>-0.10393722803426</v>
      </c>
      <c r="N1025" s="32">
        <f>[1]!thsiFinD("ths_int_chg_ratio_index",N$1,$A$4,$A1025,101)/100</f>
        <v>-0.11332985570643</v>
      </c>
      <c r="O1025" s="33">
        <f t="shared" si="245"/>
        <v>1.3673250780183392</v>
      </c>
      <c r="P1025" s="33">
        <f t="shared" si="246"/>
        <v>1.0653330747751559</v>
      </c>
      <c r="Q1025" s="33">
        <f t="shared" si="247"/>
        <v>1.6693170812615223</v>
      </c>
      <c r="R1025" s="33">
        <f t="shared" si="248"/>
        <v>0.89606277196574002</v>
      </c>
      <c r="S1025" s="33">
        <f t="shared" si="249"/>
        <v>0.88667014429357005</v>
      </c>
      <c r="T1025" s="32">
        <f t="shared" si="257"/>
        <v>1.0965655638635052E-3</v>
      </c>
      <c r="U1025" s="32">
        <f t="shared" si="258"/>
        <v>-7.0531054800773152E-3</v>
      </c>
      <c r="V1025" s="32">
        <f t="shared" si="259"/>
        <v>6.3678613880830959E-3</v>
      </c>
      <c r="W1025" s="32">
        <f t="shared" si="260"/>
        <v>-1.3643938248493748E-2</v>
      </c>
      <c r="X1025" s="32">
        <f t="shared" si="260"/>
        <v>-1.1330340179091181E-2</v>
      </c>
      <c r="Y1025" s="34">
        <f>MAX(O$4:O1025)</f>
        <v>1.9141735637114377</v>
      </c>
      <c r="Z1025" s="34">
        <f>MAX(P$4:P1025)</f>
        <v>1.8284662292802096</v>
      </c>
      <c r="AA1025" s="34">
        <f>MAX(Q$4:Q1025)</f>
        <v>2.0782292813837224</v>
      </c>
      <c r="AB1025" s="34">
        <f>MAX(R$4:R1025)</f>
        <v>1.9075656212819299</v>
      </c>
      <c r="AC1025" s="34">
        <f>MAX(S$4:S1025)</f>
        <v>1.35899867745307</v>
      </c>
      <c r="AD1025" s="35">
        <f t="shared" si="253"/>
        <v>-0.28568385650087058</v>
      </c>
      <c r="AE1025" s="35">
        <f t="shared" si="254"/>
        <v>-0.41736245509191994</v>
      </c>
      <c r="AF1025" s="35">
        <f t="shared" si="255"/>
        <v>-0.19675990699637291</v>
      </c>
      <c r="AG1025" s="35">
        <f t="shared" si="256"/>
        <v>-0.53025848129745368</v>
      </c>
      <c r="AH1025" s="35">
        <f t="shared" si="256"/>
        <v>-0.34755628610669542</v>
      </c>
    </row>
    <row r="1026" spans="1:34">
      <c r="A1026" s="28">
        <v>45376</v>
      </c>
      <c r="B1026" s="12">
        <f>[1]!thsiFinD("ths_int_chg_ratio_index",B$1,$A$4,$A1026,101)</f>
        <v>-0.54820149152758002</v>
      </c>
      <c r="C1026" s="12">
        <f>[1]!thsiFinD("ths_int_chg_ratio_index",C$1,$A$4,$A1026,101)</f>
        <v>27.859404891008001</v>
      </c>
      <c r="D1026" s="12">
        <f>[1]!thsiFinD("ths_int_chg_ratio_index",D$1,$A$4,$A1026,101)</f>
        <v>-23.347213567914999</v>
      </c>
      <c r="E1026" s="12">
        <f>[1]!thsiFinD("ths_int_chg_ratio_index",E$1,$A$4,$A1026,101)</f>
        <v>14.491348903802001</v>
      </c>
      <c r="F1026" s="12">
        <f>[1]!thsiFinD("ths_adjustment_nvg_ratio_fund",F$1,$A$4,$A1026,101)</f>
        <v>39.533456108042003</v>
      </c>
      <c r="G1026" s="12">
        <f>[1]!thsiFinD("ths_adjustment_nvg_ratio_fund",G$1,$A$4,$A1026,101)</f>
        <v>22.020431328036</v>
      </c>
      <c r="H1026" s="12">
        <f>[1]!thsiFinD("ths_adjustment_nvg_ratio_fund",H$1,$A$4,$A1026,101)</f>
        <v>27.923076923077002</v>
      </c>
      <c r="I1026" s="12">
        <f>[1]!thsiFinD("ths_adjustment_nvg_ratio_fund",I$1,$A$4,$A1026,101)</f>
        <v>160.72265625</v>
      </c>
      <c r="J1026" s="32">
        <f t="shared" si="250"/>
        <v>0.33581869918065305</v>
      </c>
      <c r="K1026" s="45">
        <f t="shared" si="251"/>
        <v>4.6138346838418567E-2</v>
      </c>
      <c r="L1026" s="45">
        <f t="shared" si="252"/>
        <v>0.62549905152288754</v>
      </c>
      <c r="M1026" s="32">
        <f>[1]!thsiFinD("ths_int_chg_ratio_index",M$1,$A$4,$A1026,101)/100</f>
        <v>-0.12225507074653001</v>
      </c>
      <c r="N1026" s="32">
        <f>[1]!thsiFinD("ths_int_chg_ratio_index",N$1,$A$4,$A1026,101)/100</f>
        <v>-0.12074261805976</v>
      </c>
      <c r="O1026" s="33">
        <f t="shared" si="245"/>
        <v>1.3358186991806531</v>
      </c>
      <c r="P1026" s="33">
        <f t="shared" si="246"/>
        <v>1.0461383468384187</v>
      </c>
      <c r="Q1026" s="33">
        <f t="shared" si="247"/>
        <v>1.6254990515228875</v>
      </c>
      <c r="R1026" s="33">
        <f t="shared" si="248"/>
        <v>0.87774492925347003</v>
      </c>
      <c r="S1026" s="33">
        <f t="shared" si="249"/>
        <v>0.87925738194024006</v>
      </c>
      <c r="T1026" s="32">
        <f t="shared" si="257"/>
        <v>-2.3042346947478087E-2</v>
      </c>
      <c r="U1026" s="32">
        <f t="shared" si="258"/>
        <v>-1.8017583787857561E-2</v>
      </c>
      <c r="V1026" s="32">
        <f t="shared" si="259"/>
        <v>-2.6249075283840573E-2</v>
      </c>
      <c r="W1026" s="32">
        <f t="shared" si="260"/>
        <v>-2.0442588717401122E-2</v>
      </c>
      <c r="X1026" s="32">
        <f t="shared" si="260"/>
        <v>-8.3602255032911854E-3</v>
      </c>
      <c r="Y1026" s="34">
        <f>MAX(O$4:O1026)</f>
        <v>1.9141735637114377</v>
      </c>
      <c r="Z1026" s="34">
        <f>MAX(P$4:P1026)</f>
        <v>1.8284662292802096</v>
      </c>
      <c r="AA1026" s="34">
        <f>MAX(Q$4:Q1026)</f>
        <v>2.0782292813837224</v>
      </c>
      <c r="AB1026" s="34">
        <f>MAX(R$4:R1026)</f>
        <v>1.9075656212819299</v>
      </c>
      <c r="AC1026" s="34">
        <f>MAX(S$4:S1026)</f>
        <v>1.35899867745307</v>
      </c>
      <c r="AD1026" s="35">
        <f t="shared" si="253"/>
        <v>-0.30214337690956206</v>
      </c>
      <c r="AE1026" s="35">
        <f t="shared" si="254"/>
        <v>-0.42786017587525293</v>
      </c>
      <c r="AF1026" s="35">
        <f t="shared" si="255"/>
        <v>-0.21784421666862419</v>
      </c>
      <c r="AG1026" s="35">
        <f t="shared" si="256"/>
        <v>-0.5398612139677772</v>
      </c>
      <c r="AH1026" s="35">
        <f t="shared" si="256"/>
        <v>-0.35301086268304827</v>
      </c>
    </row>
    <row r="1027" spans="1:34">
      <c r="A1027" s="28">
        <v>45377</v>
      </c>
      <c r="B1027" s="12">
        <f>[1]!thsiFinD("ths_int_chg_ratio_index",B$1,$A$4,$A1027,101)</f>
        <v>-2.9019663649798999</v>
      </c>
      <c r="C1027" s="12">
        <f>[1]!thsiFinD("ths_int_chg_ratio_index",C$1,$A$4,$A1027,101)</f>
        <v>26.275436427245999</v>
      </c>
      <c r="D1027" s="12">
        <f>[1]!thsiFinD("ths_int_chg_ratio_index",D$1,$A$4,$A1027,101)</f>
        <v>-24.284487342352001</v>
      </c>
      <c r="E1027" s="12">
        <f>[1]!thsiFinD("ths_int_chg_ratio_index",E$1,$A$4,$A1027,101)</f>
        <v>15.101624569708999</v>
      </c>
      <c r="F1027" s="12">
        <f>[1]!thsiFinD("ths_adjustment_nvg_ratio_fund",F$1,$A$4,$A1027,101)</f>
        <v>39.349294045427001</v>
      </c>
      <c r="G1027" s="12">
        <f>[1]!thsiFinD("ths_adjustment_nvg_ratio_fund",G$1,$A$4,$A1027,101)</f>
        <v>20.658342792281001</v>
      </c>
      <c r="H1027" s="12">
        <f>[1]!thsiFinD("ths_adjustment_nvg_ratio_fund",H$1,$A$4,$A1027,101)</f>
        <v>26.846153846153999</v>
      </c>
      <c r="I1027" s="12">
        <f>[1]!thsiFinD("ths_adjustment_nvg_ratio_fund",I$1,$A$4,$A1027,101)</f>
        <v>157.705078125</v>
      </c>
      <c r="J1027" s="32">
        <f t="shared" si="250"/>
        <v>0.32343684512310639</v>
      </c>
      <c r="K1027" s="45">
        <f t="shared" si="251"/>
        <v>3.547651822405775E-2</v>
      </c>
      <c r="L1027" s="45">
        <f t="shared" si="252"/>
        <v>0.61139717202215504</v>
      </c>
      <c r="M1027" s="32">
        <f>[1]!thsiFinD("ths_int_chg_ratio_index",M$1,$A$4,$A1027,101)/100</f>
        <v>-0.12663526504163999</v>
      </c>
      <c r="N1027" s="32">
        <f>[1]!thsiFinD("ths_int_chg_ratio_index",N$1,$A$4,$A1027,101)/100</f>
        <v>-0.11786027508046</v>
      </c>
      <c r="O1027" s="33">
        <f t="shared" si="245"/>
        <v>1.3234368451231064</v>
      </c>
      <c r="P1027" s="33">
        <f t="shared" si="246"/>
        <v>1.0354765182240577</v>
      </c>
      <c r="Q1027" s="33">
        <f t="shared" si="247"/>
        <v>1.6113971720221549</v>
      </c>
      <c r="R1027" s="33">
        <f t="shared" si="248"/>
        <v>0.87336473495835998</v>
      </c>
      <c r="S1027" s="33">
        <f t="shared" si="249"/>
        <v>0.88213972491953996</v>
      </c>
      <c r="T1027" s="32">
        <f t="shared" si="257"/>
        <v>-9.2691126910720012E-3</v>
      </c>
      <c r="U1027" s="32">
        <f t="shared" si="258"/>
        <v>-1.0191604816497279E-2</v>
      </c>
      <c r="V1027" s="32">
        <f t="shared" si="259"/>
        <v>-8.6754153978255699E-3</v>
      </c>
      <c r="W1027" s="32">
        <f t="shared" si="260"/>
        <v>-4.9902815147396806E-3</v>
      </c>
      <c r="X1027" s="32">
        <f t="shared" si="260"/>
        <v>3.2781561332353437E-3</v>
      </c>
      <c r="Y1027" s="34">
        <f>MAX(O$4:O1027)</f>
        <v>1.9141735637114377</v>
      </c>
      <c r="Z1027" s="34">
        <f>MAX(P$4:P1027)</f>
        <v>1.8284662292802096</v>
      </c>
      <c r="AA1027" s="34">
        <f>MAX(Q$4:Q1027)</f>
        <v>2.0782292813837224</v>
      </c>
      <c r="AB1027" s="34">
        <f>MAX(R$4:R1027)</f>
        <v>1.9075656212819299</v>
      </c>
      <c r="AC1027" s="34">
        <f>MAX(S$4:S1027)</f>
        <v>1.35899867745307</v>
      </c>
      <c r="AD1027" s="35">
        <f t="shared" si="253"/>
        <v>-0.30861188859119826</v>
      </c>
      <c r="AE1027" s="35">
        <f t="shared" si="254"/>
        <v>-0.43369119886251262</v>
      </c>
      <c r="AF1027" s="35">
        <f t="shared" si="255"/>
        <v>-0.22462974299483562</v>
      </c>
      <c r="AG1027" s="35">
        <f t="shared" si="256"/>
        <v>-0.54215743604592859</v>
      </c>
      <c r="AH1027" s="35">
        <f t="shared" si="256"/>
        <v>-0.35088993127441603</v>
      </c>
    </row>
    <row r="1028" spans="1:34">
      <c r="A1028" s="28">
        <v>45378</v>
      </c>
      <c r="B1028" s="12">
        <f>[1]!thsiFinD("ths_int_chg_ratio_index",B$1,$A$4,$A1028,101)</f>
        <v>-6.8626593003287999</v>
      </c>
      <c r="C1028" s="12">
        <f>[1]!thsiFinD("ths_int_chg_ratio_index",C$1,$A$4,$A1028,101)</f>
        <v>22.177807817590001</v>
      </c>
      <c r="D1028" s="12">
        <f>[1]!thsiFinD("ths_int_chg_ratio_index",D$1,$A$4,$A1028,101)</f>
        <v>-26.174038959977</v>
      </c>
      <c r="E1028" s="12">
        <f>[1]!thsiFinD("ths_int_chg_ratio_index",E$1,$A$4,$A1028,101)</f>
        <v>11.908562673265999</v>
      </c>
      <c r="F1028" s="12">
        <f>[1]!thsiFinD("ths_adjustment_nvg_ratio_fund",F$1,$A$4,$A1028,101)</f>
        <v>35.972989564149998</v>
      </c>
      <c r="G1028" s="12">
        <f>[1]!thsiFinD("ths_adjustment_nvg_ratio_fund",G$1,$A$4,$A1028,101)</f>
        <v>17.763904653802999</v>
      </c>
      <c r="H1028" s="12">
        <f>[1]!thsiFinD("ths_adjustment_nvg_ratio_fund",H$1,$A$4,$A1028,101)</f>
        <v>23.615384615385</v>
      </c>
      <c r="I1028" s="12">
        <f>[1]!thsiFinD("ths_adjustment_nvg_ratio_fund",I$1,$A$4,$A1028,101)</f>
        <v>150.46875</v>
      </c>
      <c r="J1028" s="32">
        <f t="shared" si="250"/>
        <v>0.28608837632986023</v>
      </c>
      <c r="K1028" s="45">
        <f t="shared" si="251"/>
        <v>2.6241805763754966E-3</v>
      </c>
      <c r="L1028" s="45">
        <f t="shared" si="252"/>
        <v>0.56955257208334498</v>
      </c>
      <c r="M1028" s="32">
        <f>[1]!thsiFinD("ths_int_chg_ratio_index",M$1,$A$4,$A1028,101)/100</f>
        <v>-0.1531156727544</v>
      </c>
      <c r="N1028" s="32">
        <f>[1]!thsiFinD("ths_int_chg_ratio_index",N$1,$A$4,$A1028,101)/100</f>
        <v>-0.13091722175459</v>
      </c>
      <c r="O1028" s="33">
        <f t="shared" ref="O1028:O1091" si="261">J1028+1</f>
        <v>1.2860883763298603</v>
      </c>
      <c r="P1028" s="33">
        <f t="shared" ref="P1028:P1091" si="262">K1028+1</f>
        <v>1.0026241805763756</v>
      </c>
      <c r="Q1028" s="33">
        <f t="shared" ref="Q1028:Q1091" si="263">L1028+1</f>
        <v>1.569552572083345</v>
      </c>
      <c r="R1028" s="33">
        <f t="shared" ref="R1028:R1091" si="264">M1028+1</f>
        <v>0.84688432724560003</v>
      </c>
      <c r="S1028" s="33">
        <f t="shared" ref="S1028:S1091" si="265">N1028+1</f>
        <v>0.86908277824541003</v>
      </c>
      <c r="T1028" s="32">
        <f t="shared" si="257"/>
        <v>-2.8220816830720752E-2</v>
      </c>
      <c r="U1028" s="32">
        <f t="shared" si="258"/>
        <v>-3.1726781891710187E-2</v>
      </c>
      <c r="V1028" s="32">
        <f t="shared" si="259"/>
        <v>-2.5967899575185971E-2</v>
      </c>
      <c r="W1028" s="32">
        <f t="shared" si="260"/>
        <v>-3.0319987346434929E-2</v>
      </c>
      <c r="X1028" s="32">
        <f t="shared" si="260"/>
        <v>-1.4801449594984306E-2</v>
      </c>
      <c r="Y1028" s="34">
        <f>MAX(O$4:O1028)</f>
        <v>1.9141735637114377</v>
      </c>
      <c r="Z1028" s="34">
        <f>MAX(P$4:P1028)</f>
        <v>1.8284662292802096</v>
      </c>
      <c r="AA1028" s="34">
        <f>MAX(Q$4:Q1028)</f>
        <v>2.0782292813837224</v>
      </c>
      <c r="AB1028" s="34">
        <f>MAX(R$4:R1028)</f>
        <v>1.9075656212819299</v>
      </c>
      <c r="AC1028" s="34">
        <f>MAX(S$4:S1028)</f>
        <v>1.35899867745307</v>
      </c>
      <c r="AD1028" s="35">
        <f t="shared" si="253"/>
        <v>-0.32812342584220411</v>
      </c>
      <c r="AE1028" s="35">
        <f t="shared" si="254"/>
        <v>-0.45165835467955751</v>
      </c>
      <c r="AF1028" s="35">
        <f t="shared" si="255"/>
        <v>-0.24476447996233186</v>
      </c>
      <c r="AG1028" s="35">
        <f t="shared" si="256"/>
        <v>-0.55603921679167534</v>
      </c>
      <c r="AH1028" s="35">
        <f t="shared" si="256"/>
        <v>-0.36049770123825464</v>
      </c>
    </row>
    <row r="1029" spans="1:34">
      <c r="A1029" s="28">
        <v>45379</v>
      </c>
      <c r="B1029" s="12">
        <f>[1]!thsiFinD("ths_int_chg_ratio_index",B$1,$A$4,$A1029,101)</f>
        <v>-3.8484287174045</v>
      </c>
      <c r="C1029" s="12">
        <f>[1]!thsiFinD("ths_int_chg_ratio_index",C$1,$A$4,$A1029,101)</f>
        <v>22.880972270699999</v>
      </c>
      <c r="D1029" s="12">
        <f>[1]!thsiFinD("ths_int_chg_ratio_index",D$1,$A$4,$A1029,101)</f>
        <v>-25.148829574764999</v>
      </c>
      <c r="E1029" s="12">
        <f>[1]!thsiFinD("ths_int_chg_ratio_index",E$1,$A$4,$A1029,101)</f>
        <v>13.066413871107001</v>
      </c>
      <c r="F1029" s="12">
        <f>[1]!thsiFinD("ths_adjustment_nvg_ratio_fund",F$1,$A$4,$A1029,101)</f>
        <v>37.507673419276003</v>
      </c>
      <c r="G1029" s="12">
        <f>[1]!thsiFinD("ths_adjustment_nvg_ratio_fund",G$1,$A$4,$A1029,101)</f>
        <v>19.693530079455002</v>
      </c>
      <c r="H1029" s="12">
        <f>[1]!thsiFinD("ths_adjustment_nvg_ratio_fund",H$1,$A$4,$A1029,101)</f>
        <v>25.461538461538002</v>
      </c>
      <c r="I1029" s="12">
        <f>[1]!thsiFinD("ths_adjustment_nvg_ratio_fund",I$1,$A$4,$A1029,101)</f>
        <v>155.3515625</v>
      </c>
      <c r="J1029" s="32">
        <f t="shared" ref="J1029:J1092" si="266">50%*K1029+50%*L1029</f>
        <v>0.30620554038738312</v>
      </c>
      <c r="K1029" s="45">
        <f t="shared" ref="K1029:K1092" si="267">SUMPRODUCT(B1029:E1029,B$3:E$3)/100</f>
        <v>1.7375319624093756E-2</v>
      </c>
      <c r="L1029" s="45">
        <f t="shared" ref="L1029:L1092" si="268">SUMPRODUCT(F1029:I1029,F$3:I$3)/100</f>
        <v>0.59503576115067247</v>
      </c>
      <c r="M1029" s="32">
        <f>[1]!thsiFinD("ths_int_chg_ratio_index",M$1,$A$4,$A1029,101)/100</f>
        <v>-0.14267101518559999</v>
      </c>
      <c r="N1029" s="32">
        <f>[1]!thsiFinD("ths_int_chg_ratio_index",N$1,$A$4,$A1029,101)/100</f>
        <v>-0.12467416824677001</v>
      </c>
      <c r="O1029" s="33">
        <f t="shared" si="261"/>
        <v>1.3062055403873831</v>
      </c>
      <c r="P1029" s="33">
        <f t="shared" si="262"/>
        <v>1.0173753196240938</v>
      </c>
      <c r="Q1029" s="33">
        <f t="shared" si="263"/>
        <v>1.5950357611506725</v>
      </c>
      <c r="R1029" s="33">
        <f t="shared" si="264"/>
        <v>0.85732898481440001</v>
      </c>
      <c r="S1029" s="33">
        <f t="shared" si="265"/>
        <v>0.87532583175322998</v>
      </c>
      <c r="T1029" s="32">
        <f t="shared" si="257"/>
        <v>1.5642131931035363E-2</v>
      </c>
      <c r="U1029" s="32">
        <f t="shared" si="258"/>
        <v>1.4712530710398575E-2</v>
      </c>
      <c r="V1029" s="32">
        <f t="shared" si="259"/>
        <v>1.6235957635686304E-2</v>
      </c>
      <c r="W1029" s="32">
        <f t="shared" si="260"/>
        <v>1.2333039156327441E-2</v>
      </c>
      <c r="X1029" s="32">
        <f t="shared" si="260"/>
        <v>7.1834969741593202E-3</v>
      </c>
      <c r="Y1029" s="34">
        <f>MAX(O$4:O1029)</f>
        <v>1.9141735637114377</v>
      </c>
      <c r="Z1029" s="34">
        <f>MAX(P$4:P1029)</f>
        <v>1.8284662292802096</v>
      </c>
      <c r="AA1029" s="34">
        <f>MAX(Q$4:Q1029)</f>
        <v>2.0782292813837224</v>
      </c>
      <c r="AB1029" s="34">
        <f>MAX(R$4:R1029)</f>
        <v>1.9075656212819299</v>
      </c>
      <c r="AC1029" s="34">
        <f>MAX(S$4:S1029)</f>
        <v>1.35899867745307</v>
      </c>
      <c r="AD1029" s="35">
        <f t="shared" si="253"/>
        <v>-0.31761384382785574</v>
      </c>
      <c r="AE1029" s="35">
        <f t="shared" si="254"/>
        <v>-0.44359086138298998</v>
      </c>
      <c r="AF1029" s="35">
        <f t="shared" si="255"/>
        <v>-0.23250250805403483</v>
      </c>
      <c r="AG1029" s="35">
        <f t="shared" si="256"/>
        <v>-0.55056383106849327</v>
      </c>
      <c r="AH1029" s="35">
        <f t="shared" si="256"/>
        <v>-0.35590383841013162</v>
      </c>
    </row>
    <row r="1030" spans="1:34">
      <c r="A1030" s="28">
        <v>45380</v>
      </c>
      <c r="B1030" s="12">
        <f>[1]!thsiFinD("ths_int_chg_ratio_index",B$1,$A$4,$A1030,101)</f>
        <v>-2.7481393659330999</v>
      </c>
      <c r="C1030" s="12">
        <f>[1]!thsiFinD("ths_int_chg_ratio_index",C$1,$A$4,$A1030,101)</f>
        <v>23.535433567264999</v>
      </c>
      <c r="D1030" s="12">
        <f>[1]!thsiFinD("ths_int_chg_ratio_index",D$1,$A$4,$A1030,101)</f>
        <v>-25.201128070612</v>
      </c>
      <c r="E1030" s="12">
        <f>[1]!thsiFinD("ths_int_chg_ratio_index",E$1,$A$4,$A1030,101)</f>
        <v>13.6564638972</v>
      </c>
      <c r="F1030" s="12">
        <f>[1]!thsiFinD("ths_adjustment_nvg_ratio_fund",F$1,$A$4,$A1030,101)</f>
        <v>37.384898710865997</v>
      </c>
      <c r="G1030" s="12">
        <f>[1]!thsiFinD("ths_adjustment_nvg_ratio_fund",G$1,$A$4,$A1030,101)</f>
        <v>19.977298524403999</v>
      </c>
      <c r="H1030" s="12">
        <f>[1]!thsiFinD("ths_adjustment_nvg_ratio_fund",H$1,$A$4,$A1030,101)</f>
        <v>24.692307692307999</v>
      </c>
      <c r="I1030" s="12">
        <f>[1]!thsiFinD("ths_adjustment_nvg_ratio_fund",I$1,$A$4,$A1030,101)</f>
        <v>155.17578125</v>
      </c>
      <c r="J1030" s="32">
        <f t="shared" si="266"/>
        <v>0.30809114525687237</v>
      </c>
      <c r="K1030" s="45">
        <f t="shared" si="267"/>
        <v>2.310657506979975E-2</v>
      </c>
      <c r="L1030" s="45">
        <f t="shared" si="268"/>
        <v>0.593075715443945</v>
      </c>
      <c r="M1030" s="32">
        <f>[1]!thsiFinD("ths_int_chg_ratio_index",M$1,$A$4,$A1030,101)/100</f>
        <v>-0.13847109672033001</v>
      </c>
      <c r="N1030" s="32">
        <f>[1]!thsiFinD("ths_int_chg_ratio_index",N$1,$A$4,$A1030,101)/100</f>
        <v>-0.11894244059162</v>
      </c>
      <c r="O1030" s="33">
        <f t="shared" si="261"/>
        <v>1.3080911452568724</v>
      </c>
      <c r="P1030" s="33">
        <f t="shared" si="262"/>
        <v>1.0231065750697999</v>
      </c>
      <c r="Q1030" s="33">
        <f t="shared" si="263"/>
        <v>1.593075715443945</v>
      </c>
      <c r="R1030" s="33">
        <f t="shared" si="264"/>
        <v>0.86152890327967002</v>
      </c>
      <c r="S1030" s="33">
        <f t="shared" si="265"/>
        <v>0.88105755940838004</v>
      </c>
      <c r="T1030" s="32">
        <f t="shared" si="257"/>
        <v>1.4435743925340638E-3</v>
      </c>
      <c r="U1030" s="32">
        <f t="shared" si="258"/>
        <v>5.6333737757896518E-3</v>
      </c>
      <c r="V1030" s="32">
        <f t="shared" si="259"/>
        <v>-1.2288412300633933E-3</v>
      </c>
      <c r="W1030" s="32">
        <f t="shared" si="260"/>
        <v>4.8988410979471375E-3</v>
      </c>
      <c r="X1030" s="32">
        <f t="shared" si="260"/>
        <v>6.5481075129130151E-3</v>
      </c>
      <c r="Y1030" s="34">
        <f>MAX(O$4:O1030)</f>
        <v>1.9141735637114377</v>
      </c>
      <c r="Z1030" s="34">
        <f>MAX(P$4:P1030)</f>
        <v>1.8284662292802096</v>
      </c>
      <c r="AA1030" s="34">
        <f>MAX(Q$4:Q1030)</f>
        <v>2.0782292813837224</v>
      </c>
      <c r="AB1030" s="34">
        <f>MAX(R$4:R1030)</f>
        <v>1.9075656212819299</v>
      </c>
      <c r="AC1030" s="34">
        <f>MAX(S$4:S1030)</f>
        <v>1.35899867745307</v>
      </c>
      <c r="AD1030" s="35">
        <f t="shared" ref="AD1030:AD1093" si="269">O1030/Y1030-1</f>
        <v>-0.31662876864698586</v>
      </c>
      <c r="AE1030" s="35">
        <f t="shared" ref="AE1030:AE1093" si="270">P1030/Z1030-1</f>
        <v>-0.44045640073289516</v>
      </c>
      <c r="AF1030" s="35">
        <f t="shared" ref="AF1030:AF1093" si="271">Q1030/AA1030-1</f>
        <v>-0.23344564061610829</v>
      </c>
      <c r="AG1030" s="35">
        <f t="shared" ref="AG1030:AH1093" si="272">R1030/AB1030-1</f>
        <v>-0.54836211469322771</v>
      </c>
      <c r="AH1030" s="35">
        <f t="shared" si="272"/>
        <v>-0.35168622749538669</v>
      </c>
    </row>
    <row r="1031" spans="1:34">
      <c r="A1031" s="28">
        <v>45383</v>
      </c>
      <c r="B1031" s="12">
        <f>[1]!thsiFinD("ths_int_chg_ratio_index",B$1,$A$4,$A1031,101)</f>
        <v>-0.23418060525310999</v>
      </c>
      <c r="C1031" s="12">
        <f>[1]!thsiFinD("ths_int_chg_ratio_index",C$1,$A$4,$A1031,101)</f>
        <v>25.631382651686</v>
      </c>
      <c r="D1031" s="12">
        <f>[1]!thsiFinD("ths_int_chg_ratio_index",D$1,$A$4,$A1031,101)</f>
        <v>-23.947425350835001</v>
      </c>
      <c r="E1031" s="12">
        <f>[1]!thsiFinD("ths_int_chg_ratio_index",E$1,$A$4,$A1031,101)</f>
        <v>17.260895400589</v>
      </c>
      <c r="F1031" s="12">
        <f>[1]!thsiFinD("ths_adjustment_nvg_ratio_fund",F$1,$A$4,$A1031,101)</f>
        <v>39.656230816452002</v>
      </c>
      <c r="G1031" s="12">
        <f>[1]!thsiFinD("ths_adjustment_nvg_ratio_fund",G$1,$A$4,$A1031,101)</f>
        <v>22.644721906924001</v>
      </c>
      <c r="H1031" s="12">
        <f>[1]!thsiFinD("ths_adjustment_nvg_ratio_fund",H$1,$A$4,$A1031,101)</f>
        <v>28.307692307692001</v>
      </c>
      <c r="I1031" s="12">
        <f>[1]!thsiFinD("ths_adjustment_nvg_ratio_fund",I$1,$A$4,$A1031,101)</f>
        <v>161.572265625</v>
      </c>
      <c r="J1031" s="32">
        <f t="shared" si="266"/>
        <v>0.33861447844031861</v>
      </c>
      <c r="K1031" s="45">
        <f t="shared" si="267"/>
        <v>4.6776680240467224E-2</v>
      </c>
      <c r="L1031" s="45">
        <f t="shared" si="268"/>
        <v>0.63045227664017001</v>
      </c>
      <c r="M1031" s="32">
        <f>[1]!thsiFinD("ths_int_chg_ratio_index",M$1,$A$4,$A1031,101)/100</f>
        <v>-0.11928403903891001</v>
      </c>
      <c r="N1031" s="32">
        <f>[1]!thsiFinD("ths_int_chg_ratio_index",N$1,$A$4,$A1031,101)/100</f>
        <v>-0.10324777018421001</v>
      </c>
      <c r="O1031" s="33">
        <f t="shared" si="261"/>
        <v>1.3386144784403187</v>
      </c>
      <c r="P1031" s="33">
        <f t="shared" si="262"/>
        <v>1.0467766802404672</v>
      </c>
      <c r="Q1031" s="33">
        <f t="shared" si="263"/>
        <v>1.6304522766401699</v>
      </c>
      <c r="R1031" s="33">
        <f t="shared" si="264"/>
        <v>0.88071596096108995</v>
      </c>
      <c r="S1031" s="33">
        <f t="shared" si="265"/>
        <v>0.89675222981578995</v>
      </c>
      <c r="T1031" s="32">
        <f t="shared" ref="T1031:T1094" si="273">O1031/O1030-1</f>
        <v>2.3334255639695822E-2</v>
      </c>
      <c r="U1031" s="32">
        <f t="shared" ref="U1031:U1094" si="274">P1031/P1030-1</f>
        <v>2.3135522483620496E-2</v>
      </c>
      <c r="V1031" s="32">
        <f t="shared" ref="V1031:V1094" si="275">Q1031/Q1030-1</f>
        <v>2.3461886232952311E-2</v>
      </c>
      <c r="W1031" s="32">
        <f t="shared" ref="W1031:X1094" si="276">R1031/R1030-1</f>
        <v>2.2270939034521708E-2</v>
      </c>
      <c r="X1031" s="32">
        <f t="shared" si="276"/>
        <v>1.7813445035246733E-2</v>
      </c>
      <c r="Y1031" s="34">
        <f>MAX(O$4:O1031)</f>
        <v>1.9141735637114377</v>
      </c>
      <c r="Z1031" s="34">
        <f>MAX(P$4:P1031)</f>
        <v>1.8284662292802096</v>
      </c>
      <c r="AA1031" s="34">
        <f>MAX(Q$4:Q1031)</f>
        <v>2.0782292813837224</v>
      </c>
      <c r="AB1031" s="34">
        <f>MAX(R$4:R1031)</f>
        <v>1.9075656212819299</v>
      </c>
      <c r="AC1031" s="34">
        <f>MAX(S$4:S1031)</f>
        <v>1.35899867745307</v>
      </c>
      <c r="AD1031" s="35">
        <f t="shared" si="269"/>
        <v>-0.30068280963778093</v>
      </c>
      <c r="AE1031" s="35">
        <f t="shared" si="270"/>
        <v>-0.42751106721148513</v>
      </c>
      <c r="AF1031" s="35">
        <f t="shared" si="271"/>
        <v>-0.21546082944486977</v>
      </c>
      <c r="AG1031" s="35">
        <f t="shared" si="272"/>
        <v>-0.53830371488388029</v>
      </c>
      <c r="AH1031" s="35">
        <f t="shared" si="272"/>
        <v>-0.34013752574328215</v>
      </c>
    </row>
    <row r="1032" spans="1:34">
      <c r="A1032" s="28">
        <v>45384</v>
      </c>
      <c r="B1032" s="12">
        <f>[1]!thsiFinD("ths_int_chg_ratio_index",B$1,$A$4,$A1032,101)</f>
        <v>-1.7180546849956</v>
      </c>
      <c r="C1032" s="12">
        <f>[1]!thsiFinD("ths_int_chg_ratio_index",C$1,$A$4,$A1032,101)</f>
        <v>23.646775151198</v>
      </c>
      <c r="D1032" s="12">
        <f>[1]!thsiFinD("ths_int_chg_ratio_index",D$1,$A$4,$A1032,101)</f>
        <v>-24.608261416771999</v>
      </c>
      <c r="E1032" s="12">
        <f>[1]!thsiFinD("ths_int_chg_ratio_index",E$1,$A$4,$A1032,101)</f>
        <v>16.702683354954999</v>
      </c>
      <c r="F1032" s="12">
        <f>[1]!thsiFinD("ths_adjustment_nvg_ratio_fund",F$1,$A$4,$A1032,101)</f>
        <v>37.446286065071</v>
      </c>
      <c r="G1032" s="12">
        <f>[1]!thsiFinD("ths_adjustment_nvg_ratio_fund",G$1,$A$4,$A1032,101)</f>
        <v>20.431328036322</v>
      </c>
      <c r="H1032" s="12">
        <f>[1]!thsiFinD("ths_adjustment_nvg_ratio_fund",H$1,$A$4,$A1032,101)</f>
        <v>27</v>
      </c>
      <c r="I1032" s="12">
        <f>[1]!thsiFinD("ths_adjustment_nvg_ratio_fund",I$1,$A$4,$A1032,101)</f>
        <v>156.97265625</v>
      </c>
      <c r="J1032" s="32">
        <f t="shared" si="266"/>
        <v>0.31984176594472297</v>
      </c>
      <c r="K1032" s="45">
        <f t="shared" si="267"/>
        <v>3.5057856010963499E-2</v>
      </c>
      <c r="L1032" s="45">
        <f t="shared" si="268"/>
        <v>0.60462567587848248</v>
      </c>
      <c r="M1032" s="32">
        <f>[1]!thsiFinD("ths_int_chg_ratio_index",M$1,$A$4,$A1032,101)/100</f>
        <v>-0.12931945874234999</v>
      </c>
      <c r="N1032" s="32">
        <f>[1]!thsiFinD("ths_int_chg_ratio_index",N$1,$A$4,$A1032,101)/100</f>
        <v>-0.10687442727462</v>
      </c>
      <c r="O1032" s="33">
        <f t="shared" si="261"/>
        <v>1.319841765944723</v>
      </c>
      <c r="P1032" s="33">
        <f t="shared" si="262"/>
        <v>1.0350578560109636</v>
      </c>
      <c r="Q1032" s="33">
        <f t="shared" si="263"/>
        <v>1.6046256758784825</v>
      </c>
      <c r="R1032" s="33">
        <f t="shared" si="264"/>
        <v>0.87068054125765004</v>
      </c>
      <c r="S1032" s="33">
        <f t="shared" si="265"/>
        <v>0.89312557272537996</v>
      </c>
      <c r="T1032" s="32">
        <f t="shared" si="273"/>
        <v>-1.402398733761534E-2</v>
      </c>
      <c r="U1032" s="32">
        <f t="shared" si="274"/>
        <v>-1.1195152175926926E-2</v>
      </c>
      <c r="V1032" s="32">
        <f t="shared" si="275"/>
        <v>-1.5840145174262688E-2</v>
      </c>
      <c r="W1032" s="32">
        <f t="shared" si="276"/>
        <v>-1.1394615458641955E-2</v>
      </c>
      <c r="X1032" s="32">
        <f t="shared" si="276"/>
        <v>-4.0442130722718739E-3</v>
      </c>
      <c r="Y1032" s="34">
        <f>MAX(O$4:O1032)</f>
        <v>1.9141735637114377</v>
      </c>
      <c r="Z1032" s="34">
        <f>MAX(P$4:P1032)</f>
        <v>1.8284662292802096</v>
      </c>
      <c r="AA1032" s="34">
        <f>MAX(Q$4:Q1032)</f>
        <v>2.0782292813837224</v>
      </c>
      <c r="AB1032" s="34">
        <f>MAX(R$4:R1032)</f>
        <v>1.9075656212819299</v>
      </c>
      <c r="AC1032" s="34">
        <f>MAX(S$4:S1032)</f>
        <v>1.35899867745307</v>
      </c>
      <c r="AD1032" s="35">
        <f t="shared" si="269"/>
        <v>-0.31049002506039747</v>
      </c>
      <c r="AE1032" s="35">
        <f t="shared" si="270"/>
        <v>-0.43392016793308652</v>
      </c>
      <c r="AF1032" s="35">
        <f t="shared" si="271"/>
        <v>-0.22788804380135874</v>
      </c>
      <c r="AG1032" s="35">
        <f t="shared" si="272"/>
        <v>-0.5435645665114619</v>
      </c>
      <c r="AH1032" s="35">
        <f t="shared" si="272"/>
        <v>-0.34280615018757288</v>
      </c>
    </row>
    <row r="1033" spans="1:34">
      <c r="A1033" s="28">
        <v>45385</v>
      </c>
      <c r="B1033" s="12">
        <f>[1]!thsiFinD("ths_int_chg_ratio_index",B$1,$A$4,$A1033,101)</f>
        <v>-4.8750426577367998</v>
      </c>
      <c r="C1033" s="12">
        <f>[1]!thsiFinD("ths_int_chg_ratio_index",C$1,$A$4,$A1033,101)</f>
        <v>23.422035959763999</v>
      </c>
      <c r="D1033" s="12">
        <f>[1]!thsiFinD("ths_int_chg_ratio_index",D$1,$A$4,$A1033,101)</f>
        <v>-25.787375282355999</v>
      </c>
      <c r="E1033" s="12">
        <f>[1]!thsiFinD("ths_int_chg_ratio_index",E$1,$A$4,$A1033,101)</f>
        <v>15.011646819865</v>
      </c>
      <c r="F1033" s="12">
        <f>[1]!thsiFinD("ths_adjustment_nvg_ratio_fund",F$1,$A$4,$A1033,101)</f>
        <v>35.72744014733</v>
      </c>
      <c r="G1033" s="12">
        <f>[1]!thsiFinD("ths_adjustment_nvg_ratio_fund",G$1,$A$4,$A1033,101)</f>
        <v>18.671963677638999</v>
      </c>
      <c r="H1033" s="12">
        <f>[1]!thsiFinD("ths_adjustment_nvg_ratio_fund",H$1,$A$4,$A1033,101)</f>
        <v>24.692307692307999</v>
      </c>
      <c r="I1033" s="12">
        <f>[1]!thsiFinD("ths_adjustment_nvg_ratio_fund",I$1,$A$4,$A1033,101)</f>
        <v>151.3671875</v>
      </c>
      <c r="J1033" s="32">
        <f t="shared" si="266"/>
        <v>0.29778770482101646</v>
      </c>
      <c r="K1033" s="45">
        <f t="shared" si="267"/>
        <v>1.9428162098840504E-2</v>
      </c>
      <c r="L1033" s="45">
        <f t="shared" si="268"/>
        <v>0.57614724754319246</v>
      </c>
      <c r="M1033" s="32">
        <f>[1]!thsiFinD("ths_int_chg_ratio_index",M$1,$A$4,$A1033,101)/100</f>
        <v>-0.14173629869476001</v>
      </c>
      <c r="N1033" s="32">
        <f>[1]!thsiFinD("ths_int_chg_ratio_index",N$1,$A$4,$A1033,101)/100</f>
        <v>-0.10953912108012</v>
      </c>
      <c r="O1033" s="33">
        <f t="shared" si="261"/>
        <v>1.2977877048210165</v>
      </c>
      <c r="P1033" s="33">
        <f t="shared" si="262"/>
        <v>1.0194281620988406</v>
      </c>
      <c r="Q1033" s="33">
        <f t="shared" si="263"/>
        <v>1.5761472475431924</v>
      </c>
      <c r="R1033" s="33">
        <f t="shared" si="264"/>
        <v>0.85826370130523999</v>
      </c>
      <c r="S1033" s="33">
        <f t="shared" si="265"/>
        <v>0.89046087891988002</v>
      </c>
      <c r="T1033" s="32">
        <f t="shared" si="273"/>
        <v>-1.6709625117765969E-2</v>
      </c>
      <c r="U1033" s="32">
        <f t="shared" si="274"/>
        <v>-1.5100309438120352E-2</v>
      </c>
      <c r="V1033" s="32">
        <f t="shared" si="275"/>
        <v>-1.7747708243356586E-2</v>
      </c>
      <c r="W1033" s="32">
        <f t="shared" si="276"/>
        <v>-1.4261074371174742E-2</v>
      </c>
      <c r="X1033" s="32">
        <f t="shared" si="276"/>
        <v>-2.9835600803239659E-3</v>
      </c>
      <c r="Y1033" s="34">
        <f>MAX(O$4:O1033)</f>
        <v>1.9141735637114377</v>
      </c>
      <c r="Z1033" s="34">
        <f>MAX(P$4:P1033)</f>
        <v>1.8284662292802096</v>
      </c>
      <c r="AA1033" s="34">
        <f>MAX(Q$4:Q1033)</f>
        <v>2.0782292813837224</v>
      </c>
      <c r="AB1033" s="34">
        <f>MAX(R$4:R1033)</f>
        <v>1.9075656212819299</v>
      </c>
      <c r="AC1033" s="34">
        <f>MAX(S$4:S1033)</f>
        <v>1.35899867745307</v>
      </c>
      <c r="AD1033" s="35">
        <f t="shared" si="269"/>
        <v>-0.32201147825659848</v>
      </c>
      <c r="AE1033" s="35">
        <f t="shared" si="270"/>
        <v>-0.44246814856397609</v>
      </c>
      <c r="AF1033" s="35">
        <f t="shared" si="271"/>
        <v>-0.24159126153117949</v>
      </c>
      <c r="AG1033" s="35">
        <f t="shared" si="272"/>
        <v>-0.5500738261740814</v>
      </c>
      <c r="AH1033" s="35">
        <f t="shared" si="272"/>
        <v>-0.34476692752290772</v>
      </c>
    </row>
    <row r="1034" spans="1:34">
      <c r="A1034" s="28">
        <v>45390</v>
      </c>
      <c r="B1034" s="12">
        <f>[1]!thsiFinD("ths_int_chg_ratio_index",B$1,$A$4,$A1034,101)</f>
        <v>-4.9821520972919</v>
      </c>
      <c r="C1034" s="12">
        <f>[1]!thsiFinD("ths_int_chg_ratio_index",C$1,$A$4,$A1034,101)</f>
        <v>21.291714378788001</v>
      </c>
      <c r="D1034" s="12">
        <f>[1]!thsiFinD("ths_int_chg_ratio_index",D$1,$A$4,$A1034,101)</f>
        <v>-27.366058286002001</v>
      </c>
      <c r="E1034" s="12">
        <f>[1]!thsiFinD("ths_int_chg_ratio_index",E$1,$A$4,$A1034,101)</f>
        <v>13.150237405685001</v>
      </c>
      <c r="F1034" s="12">
        <f>[1]!thsiFinD("ths_adjustment_nvg_ratio_fund",F$1,$A$4,$A1034,101)</f>
        <v>34.806629834253997</v>
      </c>
      <c r="G1034" s="12">
        <f>[1]!thsiFinD("ths_adjustment_nvg_ratio_fund",G$1,$A$4,$A1034,101)</f>
        <v>18.331441543699999</v>
      </c>
      <c r="H1034" s="12">
        <f>[1]!thsiFinD("ths_adjustment_nvg_ratio_fund",H$1,$A$4,$A1034,101)</f>
        <v>25.846153846153999</v>
      </c>
      <c r="I1034" s="12">
        <f>[1]!thsiFinD("ths_adjustment_nvg_ratio_fund",I$1,$A$4,$A1034,101)</f>
        <v>152.783203125</v>
      </c>
      <c r="J1034" s="32">
        <f t="shared" si="266"/>
        <v>0.2923264621878589</v>
      </c>
      <c r="K1034" s="45">
        <f t="shared" si="267"/>
        <v>5.2343535029477466E-3</v>
      </c>
      <c r="L1034" s="45">
        <f t="shared" si="268"/>
        <v>0.57941857087277004</v>
      </c>
      <c r="M1034" s="32">
        <f>[1]!thsiFinD("ths_int_chg_ratio_index",M$1,$A$4,$A1034,101)/100</f>
        <v>-0.15963023902190002</v>
      </c>
      <c r="N1034" s="32">
        <f>[1]!thsiFinD("ths_int_chg_ratio_index",N$1,$A$4,$A1034,101)/100</f>
        <v>-0.11860834335191001</v>
      </c>
      <c r="O1034" s="33">
        <f t="shared" si="261"/>
        <v>1.292326462187859</v>
      </c>
      <c r="P1034" s="33">
        <f t="shared" si="262"/>
        <v>1.0052343535029478</v>
      </c>
      <c r="Q1034" s="33">
        <f t="shared" si="263"/>
        <v>1.5794185708727699</v>
      </c>
      <c r="R1034" s="33">
        <f t="shared" si="264"/>
        <v>0.84036976097810001</v>
      </c>
      <c r="S1034" s="33">
        <f t="shared" si="265"/>
        <v>0.88139165664808994</v>
      </c>
      <c r="T1034" s="32">
        <f t="shared" si="273"/>
        <v>-4.2081171002545936E-3</v>
      </c>
      <c r="U1034" s="32">
        <f t="shared" si="274"/>
        <v>-1.3923304381419088E-2</v>
      </c>
      <c r="V1034" s="32">
        <f t="shared" si="275"/>
        <v>2.075518854394387E-3</v>
      </c>
      <c r="W1034" s="32">
        <f t="shared" si="276"/>
        <v>-2.0849000487760394E-2</v>
      </c>
      <c r="X1034" s="32">
        <f t="shared" si="276"/>
        <v>-1.018486323934964E-2</v>
      </c>
      <c r="Y1034" s="34">
        <f>MAX(O$4:O1034)</f>
        <v>1.9141735637114377</v>
      </c>
      <c r="Z1034" s="34">
        <f>MAX(P$4:P1034)</f>
        <v>1.8284662292802096</v>
      </c>
      <c r="AA1034" s="34">
        <f>MAX(Q$4:Q1034)</f>
        <v>2.0782292813837224</v>
      </c>
      <c r="AB1034" s="34">
        <f>MAX(R$4:R1034)</f>
        <v>1.9075656212819299</v>
      </c>
      <c r="AC1034" s="34">
        <f>MAX(S$4:S1034)</f>
        <v>1.35899867745307</v>
      </c>
      <c r="AD1034" s="35">
        <f t="shared" si="269"/>
        <v>-0.32486453334872323</v>
      </c>
      <c r="AE1034" s="35">
        <f t="shared" si="270"/>
        <v>-0.45023083423385601</v>
      </c>
      <c r="AF1034" s="35">
        <f t="shared" si="271"/>
        <v>-0.2400171698951501</v>
      </c>
      <c r="AG1034" s="35">
        <f t="shared" si="272"/>
        <v>-0.55945433719163407</v>
      </c>
      <c r="AH1034" s="35">
        <f t="shared" si="272"/>
        <v>-0.35144038675598577</v>
      </c>
    </row>
    <row r="1035" spans="1:34">
      <c r="A1035" s="28">
        <v>45391</v>
      </c>
      <c r="B1035" s="12">
        <f>[1]!thsiFinD("ths_int_chg_ratio_index",B$1,$A$4,$A1035,101)</f>
        <v>-5.0600301513966004</v>
      </c>
      <c r="C1035" s="12">
        <f>[1]!thsiFinD("ths_int_chg_ratio_index",C$1,$A$4,$A1035,101)</f>
        <v>22.338318238620001</v>
      </c>
      <c r="D1035" s="12">
        <f>[1]!thsiFinD("ths_int_chg_ratio_index",D$1,$A$4,$A1035,101)</f>
        <v>-26.487319992852999</v>
      </c>
      <c r="E1035" s="12">
        <f>[1]!thsiFinD("ths_int_chg_ratio_index",E$1,$A$4,$A1035,101)</f>
        <v>14.331391350973</v>
      </c>
      <c r="F1035" s="12">
        <f>[1]!thsiFinD("ths_adjustment_nvg_ratio_fund",F$1,$A$4,$A1035,101)</f>
        <v>35.666052793124997</v>
      </c>
      <c r="G1035" s="12">
        <f>[1]!thsiFinD("ths_adjustment_nvg_ratio_fund",G$1,$A$4,$A1035,101)</f>
        <v>18.104426787741001</v>
      </c>
      <c r="H1035" s="12">
        <f>[1]!thsiFinD("ths_adjustment_nvg_ratio_fund",H$1,$A$4,$A1035,101)</f>
        <v>24.846153846153999</v>
      </c>
      <c r="I1035" s="12">
        <f>[1]!thsiFinD("ths_adjustment_nvg_ratio_fund",I$1,$A$4,$A1035,101)</f>
        <v>153.10546875</v>
      </c>
      <c r="J1035" s="32">
        <f t="shared" si="266"/>
        <v>0.29605557702795421</v>
      </c>
      <c r="K1035" s="45">
        <f t="shared" si="267"/>
        <v>1.2805898613358506E-2</v>
      </c>
      <c r="L1035" s="45">
        <f t="shared" si="268"/>
        <v>0.57930525544254996</v>
      </c>
      <c r="M1035" s="32">
        <f>[1]!thsiFinD("ths_int_chg_ratio_index",M$1,$A$4,$A1035,101)/100</f>
        <v>-0.14690446651943001</v>
      </c>
      <c r="N1035" s="32">
        <f>[1]!thsiFinD("ths_int_chg_ratio_index",N$1,$A$4,$A1035,101)/100</f>
        <v>-0.11724463884597</v>
      </c>
      <c r="O1035" s="33">
        <f t="shared" si="261"/>
        <v>1.2960555770279543</v>
      </c>
      <c r="P1035" s="33">
        <f t="shared" si="262"/>
        <v>1.0128058986133586</v>
      </c>
      <c r="Q1035" s="33">
        <f t="shared" si="263"/>
        <v>1.57930525544255</v>
      </c>
      <c r="R1035" s="33">
        <f t="shared" si="264"/>
        <v>0.85309553348056999</v>
      </c>
      <c r="S1035" s="33">
        <f t="shared" si="265"/>
        <v>0.88275536115402997</v>
      </c>
      <c r="T1035" s="32">
        <f t="shared" si="273"/>
        <v>2.8855826675420193E-3</v>
      </c>
      <c r="U1035" s="32">
        <f t="shared" si="274"/>
        <v>7.532119335184051E-3</v>
      </c>
      <c r="V1035" s="32">
        <f t="shared" si="275"/>
        <v>-7.1745028398240152E-5</v>
      </c>
      <c r="W1035" s="32">
        <f t="shared" si="276"/>
        <v>1.5143063319720707E-2</v>
      </c>
      <c r="X1035" s="32">
        <f t="shared" si="276"/>
        <v>1.5472173983654969E-3</v>
      </c>
      <c r="Y1035" s="34">
        <f>MAX(O$4:O1035)</f>
        <v>1.9141735637114377</v>
      </c>
      <c r="Z1035" s="34">
        <f>MAX(P$4:P1035)</f>
        <v>1.8284662292802096</v>
      </c>
      <c r="AA1035" s="34">
        <f>MAX(Q$4:Q1035)</f>
        <v>2.0782292813837224</v>
      </c>
      <c r="AB1035" s="34">
        <f>MAX(R$4:R1035)</f>
        <v>1.9075656212819299</v>
      </c>
      <c r="AC1035" s="34">
        <f>MAX(S$4:S1035)</f>
        <v>1.35899867745307</v>
      </c>
      <c r="AD1035" s="35">
        <f t="shared" si="269"/>
        <v>-0.3229163741479113</v>
      </c>
      <c r="AE1035" s="35">
        <f t="shared" si="270"/>
        <v>-0.4460899072705008</v>
      </c>
      <c r="AF1035" s="35">
        <f t="shared" si="271"/>
        <v>-0.24007169488487812</v>
      </c>
      <c r="AG1035" s="35">
        <f t="shared" si="272"/>
        <v>-0.55278312632449866</v>
      </c>
      <c r="AH1035" s="35">
        <f t="shared" si="272"/>
        <v>-0.35043692403849747</v>
      </c>
    </row>
    <row r="1036" spans="1:34">
      <c r="A1036" s="28">
        <v>45392</v>
      </c>
      <c r="B1036" s="12">
        <f>[1]!thsiFinD("ths_int_chg_ratio_index",B$1,$A$4,$A1036,101)</f>
        <v>-7.7687676696671</v>
      </c>
      <c r="C1036" s="12">
        <f>[1]!thsiFinD("ths_int_chg_ratio_index",C$1,$A$4,$A1036,101)</f>
        <v>18.742065034046</v>
      </c>
      <c r="D1036" s="12">
        <f>[1]!thsiFinD("ths_int_chg_ratio_index",D$1,$A$4,$A1036,101)</f>
        <v>-27.849689435390001</v>
      </c>
      <c r="E1036" s="12">
        <f>[1]!thsiFinD("ths_int_chg_ratio_index",E$1,$A$4,$A1036,101)</f>
        <v>11.957933011172001</v>
      </c>
      <c r="F1036" s="12">
        <f>[1]!thsiFinD("ths_adjustment_nvg_ratio_fund",F$1,$A$4,$A1036,101)</f>
        <v>33.885819521179002</v>
      </c>
      <c r="G1036" s="12">
        <f>[1]!thsiFinD("ths_adjustment_nvg_ratio_fund",G$1,$A$4,$A1036,101)</f>
        <v>15.66401816118</v>
      </c>
      <c r="H1036" s="12">
        <f>[1]!thsiFinD("ths_adjustment_nvg_ratio_fund",H$1,$A$4,$A1036,101)</f>
        <v>22.230769230768999</v>
      </c>
      <c r="I1036" s="12">
        <f>[1]!thsiFinD("ths_adjustment_nvg_ratio_fund",I$1,$A$4,$A1036,101)</f>
        <v>147.607421875</v>
      </c>
      <c r="J1036" s="32">
        <f t="shared" si="266"/>
        <v>0.2680869621603611</v>
      </c>
      <c r="K1036" s="45">
        <f t="shared" si="267"/>
        <v>-1.2296147649597749E-2</v>
      </c>
      <c r="L1036" s="45">
        <f t="shared" si="268"/>
        <v>0.54847007197031994</v>
      </c>
      <c r="M1036" s="32">
        <f>[1]!thsiFinD("ths_int_chg_ratio_index",M$1,$A$4,$A1036,101)/100</f>
        <v>-0.16118477588213997</v>
      </c>
      <c r="N1036" s="32">
        <f>[1]!thsiFinD("ths_int_chg_ratio_index",N$1,$A$4,$A1036,101)/100</f>
        <v>-0.12546152852781001</v>
      </c>
      <c r="O1036" s="33">
        <f t="shared" si="261"/>
        <v>1.268086962160361</v>
      </c>
      <c r="P1036" s="33">
        <f t="shared" si="262"/>
        <v>0.98770385235040226</v>
      </c>
      <c r="Q1036" s="33">
        <f t="shared" si="263"/>
        <v>1.5484700719703199</v>
      </c>
      <c r="R1036" s="33">
        <f t="shared" si="264"/>
        <v>0.83881522411786003</v>
      </c>
      <c r="S1036" s="33">
        <f t="shared" si="265"/>
        <v>0.87453847147218999</v>
      </c>
      <c r="T1036" s="32">
        <f t="shared" si="273"/>
        <v>-2.1579795931073731E-2</v>
      </c>
      <c r="U1036" s="32">
        <f t="shared" si="274"/>
        <v>-2.478465646509731E-2</v>
      </c>
      <c r="V1036" s="32">
        <f t="shared" si="275"/>
        <v>-1.9524524069027716E-2</v>
      </c>
      <c r="W1036" s="32">
        <f t="shared" si="276"/>
        <v>-1.6739402332171749E-2</v>
      </c>
      <c r="X1036" s="32">
        <f t="shared" si="276"/>
        <v>-9.3082297128141978E-3</v>
      </c>
      <c r="Y1036" s="34">
        <f>MAX(O$4:O1036)</f>
        <v>1.9141735637114377</v>
      </c>
      <c r="Z1036" s="34">
        <f>MAX(P$4:P1036)</f>
        <v>1.8284662292802096</v>
      </c>
      <c r="AA1036" s="34">
        <f>MAX(Q$4:Q1036)</f>
        <v>2.0782292813837224</v>
      </c>
      <c r="AB1036" s="34">
        <f>MAX(R$4:R1036)</f>
        <v>1.9075656212819299</v>
      </c>
      <c r="AC1036" s="34">
        <f>MAX(S$4:S1036)</f>
        <v>1.35899867745307</v>
      </c>
      <c r="AD1036" s="35">
        <f t="shared" si="269"/>
        <v>-0.33752770062207094</v>
      </c>
      <c r="AE1036" s="35">
        <f t="shared" si="270"/>
        <v>-0.45981837863135167</v>
      </c>
      <c r="AF1036" s="35">
        <f t="shared" si="271"/>
        <v>-0.25490893336883369</v>
      </c>
      <c r="AG1036" s="35">
        <f t="shared" si="272"/>
        <v>-0.56026926950268896</v>
      </c>
      <c r="AH1036" s="35">
        <f t="shared" si="272"/>
        <v>-0.3564832063625093</v>
      </c>
    </row>
    <row r="1037" spans="1:34">
      <c r="A1037" s="28">
        <v>45393</v>
      </c>
      <c r="B1037" s="12">
        <f>[1]!thsiFinD("ths_int_chg_ratio_index",B$1,$A$4,$A1037,101)</f>
        <v>-7.3434976246043</v>
      </c>
      <c r="C1037" s="12">
        <f>[1]!thsiFinD("ths_int_chg_ratio_index",C$1,$A$4,$A1037,101)</f>
        <v>17.505661203780001</v>
      </c>
      <c r="D1037" s="12">
        <f>[1]!thsiFinD("ths_int_chg_ratio_index",D$1,$A$4,$A1037,101)</f>
        <v>-27.561297504793998</v>
      </c>
      <c r="E1037" s="12">
        <f>[1]!thsiFinD("ths_int_chg_ratio_index",E$1,$A$4,$A1037,101)</f>
        <v>11.499424457268001</v>
      </c>
      <c r="F1037" s="12">
        <f>[1]!thsiFinD("ths_adjustment_nvg_ratio_fund",F$1,$A$4,$A1037,101)</f>
        <v>34.376918354818997</v>
      </c>
      <c r="G1037" s="12">
        <f>[1]!thsiFinD("ths_adjustment_nvg_ratio_fund",G$1,$A$4,$A1037,101)</f>
        <v>15.777525539159999</v>
      </c>
      <c r="H1037" s="12">
        <f>[1]!thsiFinD("ths_adjustment_nvg_ratio_fund",H$1,$A$4,$A1037,101)</f>
        <v>22.846153846153999</v>
      </c>
      <c r="I1037" s="12">
        <f>[1]!thsiFinD("ths_adjustment_nvg_ratio_fund",I$1,$A$4,$A1037,101)</f>
        <v>147.5390625</v>
      </c>
      <c r="J1037" s="32">
        <f t="shared" si="266"/>
        <v>0.26829993846472838</v>
      </c>
      <c r="K1037" s="45">
        <f t="shared" si="267"/>
        <v>-1.4749273670875742E-2</v>
      </c>
      <c r="L1037" s="45">
        <f t="shared" si="268"/>
        <v>0.55134915060033252</v>
      </c>
      <c r="M1037" s="32">
        <f>[1]!thsiFinD("ths_int_chg_ratio_index",M$1,$A$4,$A1037,101)/100</f>
        <v>-0.16230886020509</v>
      </c>
      <c r="N1037" s="32">
        <f>[1]!thsiFinD("ths_int_chg_ratio_index",N$1,$A$4,$A1037,101)/100</f>
        <v>-0.12441554575231001</v>
      </c>
      <c r="O1037" s="33">
        <f t="shared" si="261"/>
        <v>1.2682999384647284</v>
      </c>
      <c r="P1037" s="33">
        <f t="shared" si="262"/>
        <v>0.98525072632912425</v>
      </c>
      <c r="Q1037" s="33">
        <f t="shared" si="263"/>
        <v>1.5513491506003325</v>
      </c>
      <c r="R1037" s="33">
        <f t="shared" si="264"/>
        <v>0.83769113979491006</v>
      </c>
      <c r="S1037" s="33">
        <f t="shared" si="265"/>
        <v>0.87558445424769005</v>
      </c>
      <c r="T1037" s="32">
        <f t="shared" si="273"/>
        <v>1.679508667171703E-4</v>
      </c>
      <c r="U1037" s="32">
        <f t="shared" si="274"/>
        <v>-2.4836655394634422E-3</v>
      </c>
      <c r="V1037" s="32">
        <f t="shared" si="275"/>
        <v>1.8593053118225455E-3</v>
      </c>
      <c r="W1037" s="32">
        <f t="shared" si="276"/>
        <v>-1.3400857431171698E-3</v>
      </c>
      <c r="X1037" s="32">
        <f t="shared" si="276"/>
        <v>1.1960397508177234E-3</v>
      </c>
      <c r="Y1037" s="34">
        <f>MAX(O$4:O1037)</f>
        <v>1.9141735637114377</v>
      </c>
      <c r="Z1037" s="34">
        <f>MAX(P$4:P1037)</f>
        <v>1.8284662292802096</v>
      </c>
      <c r="AA1037" s="34">
        <f>MAX(Q$4:Q1037)</f>
        <v>2.0782292813837224</v>
      </c>
      <c r="AB1037" s="34">
        <f>MAX(R$4:R1037)</f>
        <v>1.9075656212819299</v>
      </c>
      <c r="AC1037" s="34">
        <f>MAX(S$4:S1037)</f>
        <v>1.35899867745307</v>
      </c>
      <c r="AD1037" s="35">
        <f t="shared" si="269"/>
        <v>-0.33741643782521435</v>
      </c>
      <c r="AE1037" s="35">
        <f t="shared" si="270"/>
        <v>-0.46116000910939647</v>
      </c>
      <c r="AF1037" s="35">
        <f t="shared" si="271"/>
        <v>-0.25352358159085486</v>
      </c>
      <c r="AG1037" s="35">
        <f t="shared" si="272"/>
        <v>-0.56085854638543886</v>
      </c>
      <c r="AH1037" s="35">
        <f t="shared" si="272"/>
        <v>-0.35571353469700018</v>
      </c>
    </row>
    <row r="1038" spans="1:34">
      <c r="A1038" s="28">
        <v>45394</v>
      </c>
      <c r="B1038" s="12">
        <f>[1]!thsiFinD("ths_int_chg_ratio_index",B$1,$A$4,$A1038,101)</f>
        <v>-4.6359655925745002</v>
      </c>
      <c r="C1038" s="12">
        <f>[1]!thsiFinD("ths_int_chg_ratio_index",C$1,$A$4,$A1038,101)</f>
        <v>16.221301063136</v>
      </c>
      <c r="D1038" s="12">
        <f>[1]!thsiFinD("ths_int_chg_ratio_index",D$1,$A$4,$A1038,101)</f>
        <v>-27.585323627956001</v>
      </c>
      <c r="E1038" s="12">
        <f>[1]!thsiFinD("ths_int_chg_ratio_index",E$1,$A$4,$A1038,101)</f>
        <v>10.430919974514</v>
      </c>
      <c r="F1038" s="12">
        <f>[1]!thsiFinD("ths_adjustment_nvg_ratio_fund",F$1,$A$4,$A1038,101)</f>
        <v>34.990791896868998</v>
      </c>
      <c r="G1038" s="12">
        <f>[1]!thsiFinD("ths_adjustment_nvg_ratio_fund",G$1,$A$4,$A1038,101)</f>
        <v>18.104426787741001</v>
      </c>
      <c r="H1038" s="12">
        <f>[1]!thsiFinD("ths_adjustment_nvg_ratio_fund",H$1,$A$4,$A1038,101)</f>
        <v>26.307692307692001</v>
      </c>
      <c r="I1038" s="12">
        <f>[1]!thsiFinD("ths_adjustment_nvg_ratio_fund",I$1,$A$4,$A1038,101)</f>
        <v>153.984375</v>
      </c>
      <c r="J1038" s="32">
        <f t="shared" si="266"/>
        <v>0.28477277226177683</v>
      </c>
      <c r="K1038" s="45">
        <f t="shared" si="267"/>
        <v>-1.3922670457201254E-2</v>
      </c>
      <c r="L1038" s="45">
        <f t="shared" si="268"/>
        <v>0.58346821498075496</v>
      </c>
      <c r="M1038" s="32">
        <f>[1]!thsiFinD("ths_int_chg_ratio_index",M$1,$A$4,$A1038,101)/100</f>
        <v>-0.16775272100165001</v>
      </c>
      <c r="N1038" s="32">
        <f>[1]!thsiFinD("ths_int_chg_ratio_index",N$1,$A$4,$A1038,101)/100</f>
        <v>-0.13072301880924</v>
      </c>
      <c r="O1038" s="33">
        <f t="shared" si="261"/>
        <v>1.2847727722617768</v>
      </c>
      <c r="P1038" s="33">
        <f t="shared" si="262"/>
        <v>0.9860773295427987</v>
      </c>
      <c r="Q1038" s="33">
        <f t="shared" si="263"/>
        <v>1.5834682149807549</v>
      </c>
      <c r="R1038" s="33">
        <f t="shared" si="264"/>
        <v>0.83224727899834994</v>
      </c>
      <c r="S1038" s="33">
        <f t="shared" si="265"/>
        <v>0.86927698119076002</v>
      </c>
      <c r="T1038" s="32">
        <f t="shared" si="273"/>
        <v>1.2988121577131473E-2</v>
      </c>
      <c r="U1038" s="32">
        <f t="shared" si="274"/>
        <v>8.3897752276129722E-4</v>
      </c>
      <c r="V1038" s="32">
        <f t="shared" si="275"/>
        <v>2.0703955887682035E-2</v>
      </c>
      <c r="W1038" s="32">
        <f t="shared" si="276"/>
        <v>-6.4986491296695759E-3</v>
      </c>
      <c r="X1038" s="32">
        <f t="shared" si="276"/>
        <v>-7.2037289222425249E-3</v>
      </c>
      <c r="Y1038" s="34">
        <f>MAX(O$4:O1038)</f>
        <v>1.9141735637114377</v>
      </c>
      <c r="Z1038" s="34">
        <f>MAX(P$4:P1038)</f>
        <v>1.8284662292802096</v>
      </c>
      <c r="AA1038" s="34">
        <f>MAX(Q$4:Q1038)</f>
        <v>2.0782292813837224</v>
      </c>
      <c r="AB1038" s="34">
        <f>MAX(R$4:R1038)</f>
        <v>1.9075656212819299</v>
      </c>
      <c r="AC1038" s="34">
        <f>MAX(S$4:S1038)</f>
        <v>1.35899867745307</v>
      </c>
      <c r="AD1038" s="35">
        <f t="shared" si="269"/>
        <v>-0.32881072196467931</v>
      </c>
      <c r="AE1038" s="35">
        <f t="shared" si="270"/>
        <v>-0.46070793446867442</v>
      </c>
      <c r="AF1038" s="35">
        <f t="shared" si="271"/>
        <v>-0.2380685667529171</v>
      </c>
      <c r="AG1038" s="35">
        <f t="shared" si="272"/>
        <v>-0.563712372610773</v>
      </c>
      <c r="AH1038" s="35">
        <f t="shared" si="272"/>
        <v>-0.36035479974131279</v>
      </c>
    </row>
    <row r="1039" spans="1:34">
      <c r="A1039" s="28">
        <v>45397</v>
      </c>
      <c r="B1039" s="12">
        <f>[1]!thsiFinD("ths_int_chg_ratio_index",B$1,$A$4,$A1039,101)</f>
        <v>-3.9609645009305998</v>
      </c>
      <c r="C1039" s="12">
        <f>[1]!thsiFinD("ths_int_chg_ratio_index",C$1,$A$4,$A1039,101)</f>
        <v>19.775410177800001</v>
      </c>
      <c r="D1039" s="12">
        <f>[1]!thsiFinD("ths_int_chg_ratio_index",D$1,$A$4,$A1039,101)</f>
        <v>-26.362541057703002</v>
      </c>
      <c r="E1039" s="12">
        <f>[1]!thsiFinD("ths_int_chg_ratio_index",E$1,$A$4,$A1039,101)</f>
        <v>12.747168833284</v>
      </c>
      <c r="F1039" s="12">
        <f>[1]!thsiFinD("ths_adjustment_nvg_ratio_fund",F$1,$A$4,$A1039,101)</f>
        <v>34.806629834253997</v>
      </c>
      <c r="G1039" s="12">
        <f>[1]!thsiFinD("ths_adjustment_nvg_ratio_fund",G$1,$A$4,$A1039,101)</f>
        <v>19.125993189557001</v>
      </c>
      <c r="H1039" s="12">
        <f>[1]!thsiFinD("ths_adjustment_nvg_ratio_fund",H$1,$A$4,$A1039,101)</f>
        <v>27</v>
      </c>
      <c r="I1039" s="12">
        <f>[1]!thsiFinD("ths_adjustment_nvg_ratio_fund",I$1,$A$4,$A1039,101)</f>
        <v>154.619140625</v>
      </c>
      <c r="J1039" s="32">
        <f t="shared" si="266"/>
        <v>0.29718854637657677</v>
      </c>
      <c r="K1039" s="45">
        <f t="shared" si="267"/>
        <v>5.4976836311259984E-3</v>
      </c>
      <c r="L1039" s="45">
        <f t="shared" si="268"/>
        <v>0.58887940912202752</v>
      </c>
      <c r="M1039" s="32">
        <f>[1]!thsiFinD("ths_int_chg_ratio_index",M$1,$A$4,$A1039,101)/100</f>
        <v>-0.15477647850133</v>
      </c>
      <c r="N1039" s="32">
        <f>[1]!thsiFinD("ths_int_chg_ratio_index",N$1,$A$4,$A1039,101)/100</f>
        <v>-0.11449935726702</v>
      </c>
      <c r="O1039" s="33">
        <f t="shared" si="261"/>
        <v>1.2971885463765767</v>
      </c>
      <c r="P1039" s="33">
        <f t="shared" si="262"/>
        <v>1.005497683631126</v>
      </c>
      <c r="Q1039" s="33">
        <f t="shared" si="263"/>
        <v>1.5888794091220275</v>
      </c>
      <c r="R1039" s="33">
        <f t="shared" si="264"/>
        <v>0.84522352149866997</v>
      </c>
      <c r="S1039" s="33">
        <f t="shared" si="265"/>
        <v>0.88550064273298001</v>
      </c>
      <c r="T1039" s="32">
        <f t="shared" si="273"/>
        <v>9.6637898800910893E-3</v>
      </c>
      <c r="U1039" s="32">
        <f t="shared" si="274"/>
        <v>1.9694554885803628E-2</v>
      </c>
      <c r="V1039" s="32">
        <f t="shared" si="275"/>
        <v>3.4173051849597513E-3</v>
      </c>
      <c r="W1039" s="32">
        <f t="shared" si="276"/>
        <v>1.5591811265442068E-2</v>
      </c>
      <c r="X1039" s="32">
        <f t="shared" si="276"/>
        <v>1.8663397160242789E-2</v>
      </c>
      <c r="Y1039" s="34">
        <f>MAX(O$4:O1039)</f>
        <v>1.9141735637114377</v>
      </c>
      <c r="Z1039" s="34">
        <f>MAX(P$4:P1039)</f>
        <v>1.8284662292802096</v>
      </c>
      <c r="AA1039" s="34">
        <f>MAX(Q$4:Q1039)</f>
        <v>2.0782292813837224</v>
      </c>
      <c r="AB1039" s="34">
        <f>MAX(R$4:R1039)</f>
        <v>1.9075656212819299</v>
      </c>
      <c r="AC1039" s="34">
        <f>MAX(S$4:S1039)</f>
        <v>1.35899867745307</v>
      </c>
      <c r="AD1039" s="35">
        <f t="shared" si="269"/>
        <v>-0.32232448981197592</v>
      </c>
      <c r="AE1039" s="35">
        <f t="shared" si="270"/>
        <v>-0.45008681728458921</v>
      </c>
      <c r="AF1039" s="35">
        <f t="shared" si="271"/>
        <v>-0.23546481451549806</v>
      </c>
      <c r="AG1039" s="35">
        <f t="shared" si="272"/>
        <v>-0.55690985826707262</v>
      </c>
      <c r="AH1039" s="35">
        <f t="shared" si="272"/>
        <v>-0.34841684732724199</v>
      </c>
    </row>
    <row r="1040" spans="1:34">
      <c r="A1040" s="28">
        <v>45398</v>
      </c>
      <c r="B1040" s="12">
        <f>[1]!thsiFinD("ths_int_chg_ratio_index",B$1,$A$4,$A1040,101)</f>
        <v>-6.8841196048343001</v>
      </c>
      <c r="C1040" s="12">
        <f>[1]!thsiFinD("ths_int_chg_ratio_index",C$1,$A$4,$A1040,101)</f>
        <v>15.673963866264</v>
      </c>
      <c r="D1040" s="12">
        <f>[1]!thsiFinD("ths_int_chg_ratio_index",D$1,$A$4,$A1040,101)</f>
        <v>-28.103356263081</v>
      </c>
      <c r="E1040" s="12">
        <f>[1]!thsiFinD("ths_int_chg_ratio_index",E$1,$A$4,$A1040,101)</f>
        <v>10.605560470108999</v>
      </c>
      <c r="F1040" s="12">
        <f>[1]!thsiFinD("ths_adjustment_nvg_ratio_fund",F$1,$A$4,$A1040,101)</f>
        <v>32.044198895028003</v>
      </c>
      <c r="G1040" s="12">
        <f>[1]!thsiFinD("ths_adjustment_nvg_ratio_fund",G$1,$A$4,$A1040,101)</f>
        <v>16.004540295119</v>
      </c>
      <c r="H1040" s="12">
        <f>[1]!thsiFinD("ths_adjustment_nvg_ratio_fund",H$1,$A$4,$A1040,101)</f>
        <v>25</v>
      </c>
      <c r="I1040" s="12">
        <f>[1]!thsiFinD("ths_adjustment_nvg_ratio_fund",I$1,$A$4,$A1040,101)</f>
        <v>148.3203125</v>
      </c>
      <c r="J1040" s="32">
        <f t="shared" si="266"/>
        <v>0.26582637519825586</v>
      </c>
      <c r="K1040" s="45">
        <f t="shared" si="267"/>
        <v>-2.1769878828855754E-2</v>
      </c>
      <c r="L1040" s="45">
        <f t="shared" si="268"/>
        <v>0.55342262922536745</v>
      </c>
      <c r="M1040" s="32">
        <f>[1]!thsiFinD("ths_int_chg_ratio_index",M$1,$A$4,$A1040,101)/100</f>
        <v>-0.17306323243166</v>
      </c>
      <c r="N1040" s="32">
        <f>[1]!thsiFinD("ths_int_chg_ratio_index",N$1,$A$4,$A1040,101)/100</f>
        <v>-0.12788351471494</v>
      </c>
      <c r="O1040" s="33">
        <f t="shared" si="261"/>
        <v>1.2658263751982559</v>
      </c>
      <c r="P1040" s="33">
        <f t="shared" si="262"/>
        <v>0.97823012117114427</v>
      </c>
      <c r="Q1040" s="33">
        <f t="shared" si="263"/>
        <v>1.5534226292253674</v>
      </c>
      <c r="R1040" s="33">
        <f t="shared" si="264"/>
        <v>0.82693676756834</v>
      </c>
      <c r="S1040" s="33">
        <f t="shared" si="265"/>
        <v>0.87211648528506003</v>
      </c>
      <c r="T1040" s="32">
        <f t="shared" si="273"/>
        <v>-2.4177033682516225E-2</v>
      </c>
      <c r="U1040" s="32">
        <f t="shared" si="274"/>
        <v>-2.7118473671178589E-2</v>
      </c>
      <c r="V1040" s="32">
        <f t="shared" si="275"/>
        <v>-2.2315589020221793E-2</v>
      </c>
      <c r="W1040" s="32">
        <f t="shared" si="276"/>
        <v>-2.1635405860340517E-2</v>
      </c>
      <c r="X1040" s="32">
        <f t="shared" si="276"/>
        <v>-1.5114791341778733E-2</v>
      </c>
      <c r="Y1040" s="34">
        <f>MAX(O$4:O1040)</f>
        <v>1.9141735637114377</v>
      </c>
      <c r="Z1040" s="34">
        <f>MAX(P$4:P1040)</f>
        <v>1.8284662292802096</v>
      </c>
      <c r="AA1040" s="34">
        <f>MAX(Q$4:Q1040)</f>
        <v>2.0782292813837224</v>
      </c>
      <c r="AB1040" s="34">
        <f>MAX(R$4:R1040)</f>
        <v>1.9075656212819299</v>
      </c>
      <c r="AC1040" s="34">
        <f>MAX(S$4:S1040)</f>
        <v>1.35899867745307</v>
      </c>
      <c r="AD1040" s="35">
        <f t="shared" si="269"/>
        <v>-0.33870867344760813</v>
      </c>
      <c r="AE1040" s="35">
        <f t="shared" si="270"/>
        <v>-0.46499962345149115</v>
      </c>
      <c r="AF1040" s="35">
        <f t="shared" si="271"/>
        <v>-0.25252586750626926</v>
      </c>
      <c r="AG1040" s="35">
        <f t="shared" si="272"/>
        <v>-0.56649629331618034</v>
      </c>
      <c r="AH1040" s="35">
        <f t="shared" si="272"/>
        <v>-0.35826539072170904</v>
      </c>
    </row>
    <row r="1041" spans="1:34">
      <c r="A1041" s="28">
        <v>45399</v>
      </c>
      <c r="B1041" s="12">
        <f>[1]!thsiFinD("ths_int_chg_ratio_index",B$1,$A$4,$A1041,101)</f>
        <v>-2.7844447036092999</v>
      </c>
      <c r="C1041" s="12">
        <f>[1]!thsiFinD("ths_int_chg_ratio_index",C$1,$A$4,$A1041,101)</f>
        <v>19.020111468987</v>
      </c>
      <c r="D1041" s="12">
        <f>[1]!thsiFinD("ths_int_chg_ratio_index",D$1,$A$4,$A1041,101)</f>
        <v>-26.363521715790998</v>
      </c>
      <c r="E1041" s="12">
        <f>[1]!thsiFinD("ths_int_chg_ratio_index",E$1,$A$4,$A1041,101)</f>
        <v>12.827238686879999</v>
      </c>
      <c r="F1041" s="12">
        <f>[1]!thsiFinD("ths_adjustment_nvg_ratio_fund",F$1,$A$4,$A1041,101)</f>
        <v>34.069981583793997</v>
      </c>
      <c r="G1041" s="12">
        <f>[1]!thsiFinD("ths_adjustment_nvg_ratio_fund",G$1,$A$4,$A1041,101)</f>
        <v>19.409761634506001</v>
      </c>
      <c r="H1041" s="12">
        <f>[1]!thsiFinD("ths_adjustment_nvg_ratio_fund",H$1,$A$4,$A1041,101)</f>
        <v>28.307692307692001</v>
      </c>
      <c r="I1041" s="12">
        <f>[1]!thsiFinD("ths_adjustment_nvg_ratio_fund",I$1,$A$4,$A1041,101)</f>
        <v>157.3046875</v>
      </c>
      <c r="J1041" s="32">
        <f t="shared" si="266"/>
        <v>0.30223938345307338</v>
      </c>
      <c r="K1041" s="45">
        <f t="shared" si="267"/>
        <v>6.7484593411667546E-3</v>
      </c>
      <c r="L1041" s="45">
        <f t="shared" si="268"/>
        <v>0.59773030756498002</v>
      </c>
      <c r="M1041" s="32">
        <f>[1]!thsiFinD("ths_int_chg_ratio_index",M$1,$A$4,$A1041,101)/100</f>
        <v>-0.15134087480704</v>
      </c>
      <c r="N1041" s="32">
        <f>[1]!thsiFinD("ths_int_chg_ratio_index",N$1,$A$4,$A1041,101)/100</f>
        <v>-0.11148273971805001</v>
      </c>
      <c r="O1041" s="33">
        <f t="shared" si="261"/>
        <v>1.3022393834530734</v>
      </c>
      <c r="P1041" s="33">
        <f t="shared" si="262"/>
        <v>1.0067484593411669</v>
      </c>
      <c r="Q1041" s="33">
        <f t="shared" si="263"/>
        <v>1.59773030756498</v>
      </c>
      <c r="R1041" s="33">
        <f t="shared" si="264"/>
        <v>0.84865912519296005</v>
      </c>
      <c r="S1041" s="33">
        <f t="shared" si="265"/>
        <v>0.88851726028194999</v>
      </c>
      <c r="T1041" s="32">
        <f t="shared" si="273"/>
        <v>2.8766194928680155E-2</v>
      </c>
      <c r="U1041" s="32">
        <f t="shared" si="274"/>
        <v>2.9152995346207744E-2</v>
      </c>
      <c r="V1041" s="32">
        <f t="shared" si="275"/>
        <v>2.8522616772814091E-2</v>
      </c>
      <c r="W1041" s="32">
        <f t="shared" si="276"/>
        <v>2.6268462688502803E-2</v>
      </c>
      <c r="X1041" s="32">
        <f t="shared" si="276"/>
        <v>1.8805716063868605E-2</v>
      </c>
      <c r="Y1041" s="34">
        <f>MAX(O$4:O1041)</f>
        <v>1.9141735637114377</v>
      </c>
      <c r="Z1041" s="34">
        <f>MAX(P$4:P1041)</f>
        <v>1.8284662292802096</v>
      </c>
      <c r="AA1041" s="34">
        <f>MAX(Q$4:Q1041)</f>
        <v>2.0782292813837224</v>
      </c>
      <c r="AB1041" s="34">
        <f>MAX(R$4:R1041)</f>
        <v>1.9075656212819299</v>
      </c>
      <c r="AC1041" s="34">
        <f>MAX(S$4:S1041)</f>
        <v>1.35899867745307</v>
      </c>
      <c r="AD1041" s="35">
        <f t="shared" si="269"/>
        <v>-0.31968583824335661</v>
      </c>
      <c r="AE1041" s="35">
        <f t="shared" si="270"/>
        <v>-0.44940275996375312</v>
      </c>
      <c r="AF1041" s="35">
        <f t="shared" si="271"/>
        <v>-0.23120594927755878</v>
      </c>
      <c r="AG1041" s="35">
        <f t="shared" si="272"/>
        <v>-0.55510881737182871</v>
      </c>
      <c r="AH1041" s="35">
        <f t="shared" si="272"/>
        <v>-0.34619711187126379</v>
      </c>
    </row>
    <row r="1042" spans="1:34">
      <c r="A1042" s="28">
        <v>45400</v>
      </c>
      <c r="B1042" s="12">
        <f>[1]!thsiFinD("ths_int_chg_ratio_index",B$1,$A$4,$A1042,101)</f>
        <v>-2.7404626705869002</v>
      </c>
      <c r="C1042" s="12">
        <f>[1]!thsiFinD("ths_int_chg_ratio_index",C$1,$A$4,$A1042,101)</f>
        <v>17.851978164854</v>
      </c>
      <c r="D1042" s="12">
        <f>[1]!thsiFinD("ths_int_chg_ratio_index",D$1,$A$4,$A1042,101)</f>
        <v>-26.872865720252999</v>
      </c>
      <c r="E1042" s="12">
        <f>[1]!thsiFinD("ths_int_chg_ratio_index",E$1,$A$4,$A1042,101)</f>
        <v>12.073405866332999</v>
      </c>
      <c r="F1042" s="12">
        <f>[1]!thsiFinD("ths_adjustment_nvg_ratio_fund",F$1,$A$4,$A1042,101)</f>
        <v>33.578882750152999</v>
      </c>
      <c r="G1042" s="12">
        <f>[1]!thsiFinD("ths_adjustment_nvg_ratio_fund",G$1,$A$4,$A1042,101)</f>
        <v>19.069239500567999</v>
      </c>
      <c r="H1042" s="12">
        <f>[1]!thsiFinD("ths_adjustment_nvg_ratio_fund",H$1,$A$4,$A1042,101)</f>
        <v>28.076923076922998</v>
      </c>
      <c r="I1042" s="12">
        <f>[1]!thsiFinD("ths_adjustment_nvg_ratio_fund",I$1,$A$4,$A1042,101)</f>
        <v>154.7265625</v>
      </c>
      <c r="J1042" s="32">
        <f t="shared" si="266"/>
        <v>0.29470457933498889</v>
      </c>
      <c r="K1042" s="45">
        <f t="shared" si="267"/>
        <v>7.8013910086774721E-4</v>
      </c>
      <c r="L1042" s="45">
        <f t="shared" si="268"/>
        <v>0.58862901956911007</v>
      </c>
      <c r="M1042" s="32">
        <f>[1]!thsiFinD("ths_int_chg_ratio_index",M$1,$A$4,$A1042,101)/100</f>
        <v>-0.15910827988116</v>
      </c>
      <c r="N1042" s="32">
        <f>[1]!thsiFinD("ths_int_chg_ratio_index",N$1,$A$4,$A1042,101)/100</f>
        <v>-0.11023619725943</v>
      </c>
      <c r="O1042" s="33">
        <f t="shared" si="261"/>
        <v>1.2947045793349889</v>
      </c>
      <c r="P1042" s="33">
        <f t="shared" si="262"/>
        <v>1.0007801391008677</v>
      </c>
      <c r="Q1042" s="33">
        <f t="shared" si="263"/>
        <v>1.58862901956911</v>
      </c>
      <c r="R1042" s="33">
        <f t="shared" si="264"/>
        <v>0.84089172011883995</v>
      </c>
      <c r="S1042" s="33">
        <f t="shared" si="265"/>
        <v>0.88976380274056999</v>
      </c>
      <c r="T1042" s="32">
        <f t="shared" si="273"/>
        <v>-5.786036126556815E-3</v>
      </c>
      <c r="U1042" s="32">
        <f t="shared" si="274"/>
        <v>-5.9283132593069832E-3</v>
      </c>
      <c r="V1042" s="32">
        <f t="shared" si="275"/>
        <v>-5.6963856495536591E-3</v>
      </c>
      <c r="W1042" s="32">
        <f t="shared" si="276"/>
        <v>-9.1525617807433068E-3</v>
      </c>
      <c r="X1042" s="32">
        <f t="shared" si="276"/>
        <v>1.4029468130134504E-3</v>
      </c>
      <c r="Y1042" s="34">
        <f>MAX(O$4:O1042)</f>
        <v>1.9141735637114377</v>
      </c>
      <c r="Z1042" s="34">
        <f>MAX(P$4:P1042)</f>
        <v>1.8284662292802096</v>
      </c>
      <c r="AA1042" s="34">
        <f>MAX(Q$4:Q1042)</f>
        <v>2.0782292813837224</v>
      </c>
      <c r="AB1042" s="34">
        <f>MAX(R$4:R1042)</f>
        <v>1.9075656212819299</v>
      </c>
      <c r="AC1042" s="34">
        <f>MAX(S$4:S1042)</f>
        <v>1.35899867745307</v>
      </c>
      <c r="AD1042" s="35">
        <f t="shared" si="269"/>
        <v>-0.32362216056068882</v>
      </c>
      <c r="AE1042" s="35">
        <f t="shared" si="270"/>
        <v>-0.45266687288239782</v>
      </c>
      <c r="AF1042" s="35">
        <f t="shared" si="271"/>
        <v>-0.23558529667555628</v>
      </c>
      <c r="AG1042" s="35">
        <f t="shared" si="272"/>
        <v>-0.55918071140654102</v>
      </c>
      <c r="AH1042" s="35">
        <f t="shared" si="272"/>
        <v>-0.34527986119302456</v>
      </c>
    </row>
    <row r="1043" spans="1:34">
      <c r="A1043" s="28">
        <v>45401</v>
      </c>
      <c r="B1043" s="12">
        <f>[1]!thsiFinD("ths_int_chg_ratio_index",B$1,$A$4,$A1043,101)</f>
        <v>-4.6592887707350004</v>
      </c>
      <c r="C1043" s="12">
        <f>[1]!thsiFinD("ths_int_chg_ratio_index",C$1,$A$4,$A1043,101)</f>
        <v>14.490370846464</v>
      </c>
      <c r="D1043" s="12">
        <f>[1]!thsiFinD("ths_int_chg_ratio_index",D$1,$A$4,$A1043,101)</f>
        <v>-28.356817152573001</v>
      </c>
      <c r="E1043" s="12">
        <f>[1]!thsiFinD("ths_int_chg_ratio_index",E$1,$A$4,$A1043,101)</f>
        <v>9.7900618921492999</v>
      </c>
      <c r="F1043" s="12">
        <f>[1]!thsiFinD("ths_adjustment_nvg_ratio_fund",F$1,$A$4,$A1043,101)</f>
        <v>32.289748311848001</v>
      </c>
      <c r="G1043" s="12">
        <f>[1]!thsiFinD("ths_adjustment_nvg_ratio_fund",G$1,$A$4,$A1043,101)</f>
        <v>17.026106696934999</v>
      </c>
      <c r="H1043" s="12">
        <f>[1]!thsiFinD("ths_adjustment_nvg_ratio_fund",H$1,$A$4,$A1043,101)</f>
        <v>25.769230769231001</v>
      </c>
      <c r="I1043" s="12">
        <f>[1]!thsiFinD("ths_adjustment_nvg_ratio_fund",I$1,$A$4,$A1043,101)</f>
        <v>145.64453125</v>
      </c>
      <c r="J1043" s="32">
        <f t="shared" si="266"/>
        <v>0.26499242980414911</v>
      </c>
      <c r="K1043" s="45">
        <f t="shared" si="267"/>
        <v>-2.1839182961736751E-2</v>
      </c>
      <c r="L1043" s="45">
        <f t="shared" si="268"/>
        <v>0.55182404257003492</v>
      </c>
      <c r="M1043" s="32">
        <f>[1]!thsiFinD("ths_int_chg_ratio_index",M$1,$A$4,$A1043,101)/100</f>
        <v>-0.17567879617978999</v>
      </c>
      <c r="N1043" s="32">
        <f>[1]!thsiFinD("ths_int_chg_ratio_index",N$1,$A$4,$A1043,101)/100</f>
        <v>-0.11694078217400999</v>
      </c>
      <c r="O1043" s="33">
        <f t="shared" si="261"/>
        <v>1.2649924298041491</v>
      </c>
      <c r="P1043" s="33">
        <f t="shared" si="262"/>
        <v>0.9781608170382633</v>
      </c>
      <c r="Q1043" s="33">
        <f t="shared" si="263"/>
        <v>1.5518240425700349</v>
      </c>
      <c r="R1043" s="33">
        <f t="shared" si="264"/>
        <v>0.82432120382021001</v>
      </c>
      <c r="S1043" s="33">
        <f t="shared" si="265"/>
        <v>0.88305921782598995</v>
      </c>
      <c r="T1043" s="32">
        <f t="shared" si="273"/>
        <v>-2.2948980026085364E-2</v>
      </c>
      <c r="U1043" s="32">
        <f t="shared" si="274"/>
        <v>-2.2601689600801111E-2</v>
      </c>
      <c r="V1043" s="32">
        <f t="shared" si="275"/>
        <v>-2.3167760720534836E-2</v>
      </c>
      <c r="W1043" s="32">
        <f t="shared" si="276"/>
        <v>-1.9705885909172771E-2</v>
      </c>
      <c r="X1043" s="32">
        <f t="shared" si="276"/>
        <v>-7.5352412560829585E-3</v>
      </c>
      <c r="Y1043" s="34">
        <f>MAX(O$4:O1043)</f>
        <v>1.9141735637114377</v>
      </c>
      <c r="Z1043" s="34">
        <f>MAX(P$4:P1043)</f>
        <v>1.8284662292802096</v>
      </c>
      <c r="AA1043" s="34">
        <f>MAX(Q$4:Q1043)</f>
        <v>2.0782292813837224</v>
      </c>
      <c r="AB1043" s="34">
        <f>MAX(R$4:R1043)</f>
        <v>1.9075656212819299</v>
      </c>
      <c r="AC1043" s="34">
        <f>MAX(S$4:S1043)</f>
        <v>1.35899867745307</v>
      </c>
      <c r="AD1043" s="35">
        <f t="shared" si="269"/>
        <v>-0.33914434208806832</v>
      </c>
      <c r="AE1043" s="35">
        <f t="shared" si="270"/>
        <v>-0.46503752632974571</v>
      </c>
      <c r="AF1043" s="35">
        <f t="shared" si="271"/>
        <v>-0.25329507361343573</v>
      </c>
      <c r="AG1043" s="35">
        <f t="shared" si="272"/>
        <v>-0.56786744601412642</v>
      </c>
      <c r="AH1043" s="35">
        <f t="shared" si="272"/>
        <v>-0.35021333539415134</v>
      </c>
    </row>
    <row r="1044" spans="1:34">
      <c r="A1044" s="28">
        <v>45404</v>
      </c>
      <c r="B1044" s="12">
        <f>[1]!thsiFinD("ths_int_chg_ratio_index",B$1,$A$4,$A1044,101)</f>
        <v>-6.8753467118350997</v>
      </c>
      <c r="C1044" s="12">
        <f>[1]!thsiFinD("ths_int_chg_ratio_index",C$1,$A$4,$A1044,101)</f>
        <v>14.594419697233</v>
      </c>
      <c r="D1044" s="12">
        <f>[1]!thsiFinD("ths_int_chg_ratio_index",D$1,$A$4,$A1044,101)</f>
        <v>-28.234362377092001</v>
      </c>
      <c r="E1044" s="12">
        <f>[1]!thsiFinD("ths_int_chg_ratio_index",E$1,$A$4,$A1044,101)</f>
        <v>9.1845222396816002</v>
      </c>
      <c r="F1044" s="12">
        <f>[1]!thsiFinD("ths_adjustment_nvg_ratio_fund",F$1,$A$4,$A1044,101)</f>
        <v>32.596685082873002</v>
      </c>
      <c r="G1044" s="12">
        <f>[1]!thsiFinD("ths_adjustment_nvg_ratio_fund",G$1,$A$4,$A1044,101)</f>
        <v>14.982973893303001</v>
      </c>
      <c r="H1044" s="12">
        <f>[1]!thsiFinD("ths_adjustment_nvg_ratio_fund",H$1,$A$4,$A1044,101)</f>
        <v>22.692307692307999</v>
      </c>
      <c r="I1044" s="12">
        <f>[1]!thsiFinD("ths_adjustment_nvg_ratio_fund",I$1,$A$4,$A1044,101)</f>
        <v>141.2890625</v>
      </c>
      <c r="J1044" s="32">
        <f t="shared" si="266"/>
        <v>0.25028782752058937</v>
      </c>
      <c r="K1044" s="45">
        <f t="shared" si="267"/>
        <v>-2.8326917880031249E-2</v>
      </c>
      <c r="L1044" s="45">
        <f t="shared" si="268"/>
        <v>0.52890257292121001</v>
      </c>
      <c r="M1044" s="32">
        <f>[1]!thsiFinD("ths_int_chg_ratio_index",M$1,$A$4,$A1044,101)/100</f>
        <v>-0.17712853060534001</v>
      </c>
      <c r="N1044" s="32">
        <f>[1]!thsiFinD("ths_int_chg_ratio_index",N$1,$A$4,$A1044,101)/100</f>
        <v>-0.1209600829803</v>
      </c>
      <c r="O1044" s="33">
        <f t="shared" si="261"/>
        <v>1.2502878275205893</v>
      </c>
      <c r="P1044" s="33">
        <f t="shared" si="262"/>
        <v>0.97167308211996872</v>
      </c>
      <c r="Q1044" s="33">
        <f t="shared" si="263"/>
        <v>1.52890257292121</v>
      </c>
      <c r="R1044" s="33">
        <f t="shared" si="264"/>
        <v>0.82287146939465994</v>
      </c>
      <c r="S1044" s="33">
        <f t="shared" si="265"/>
        <v>0.87903991701969997</v>
      </c>
      <c r="T1044" s="32">
        <f t="shared" si="273"/>
        <v>-1.162426109208925E-2</v>
      </c>
      <c r="U1044" s="32">
        <f t="shared" si="274"/>
        <v>-6.6325851590932627E-3</v>
      </c>
      <c r="V1044" s="32">
        <f t="shared" si="275"/>
        <v>-1.4770662794258427E-2</v>
      </c>
      <c r="W1044" s="32">
        <f t="shared" si="276"/>
        <v>-1.7587008787732783E-3</v>
      </c>
      <c r="X1044" s="32">
        <f t="shared" si="276"/>
        <v>-4.5515642950708646E-3</v>
      </c>
      <c r="Y1044" s="34">
        <f>MAX(O$4:O1044)</f>
        <v>1.9141735637114377</v>
      </c>
      <c r="Z1044" s="34">
        <f>MAX(P$4:P1044)</f>
        <v>1.8284662292802096</v>
      </c>
      <c r="AA1044" s="34">
        <f>MAX(Q$4:Q1044)</f>
        <v>2.0782292813837224</v>
      </c>
      <c r="AB1044" s="34">
        <f>MAX(R$4:R1044)</f>
        <v>1.9075656212819299</v>
      </c>
      <c r="AC1044" s="34">
        <f>MAX(S$4:S1044)</f>
        <v>1.35899867745307</v>
      </c>
      <c r="AD1044" s="35">
        <f t="shared" si="269"/>
        <v>-0.34682630079982102</v>
      </c>
      <c r="AE1044" s="35">
        <f t="shared" si="270"/>
        <v>-0.4685857104932829</v>
      </c>
      <c r="AF1044" s="35">
        <f t="shared" si="271"/>
        <v>-0.26432440028790316</v>
      </c>
      <c r="AG1044" s="35">
        <f t="shared" si="272"/>
        <v>-0.56862743791656789</v>
      </c>
      <c r="AH1044" s="35">
        <f t="shared" si="272"/>
        <v>-0.35317088117618445</v>
      </c>
    </row>
    <row r="1045" spans="1:34">
      <c r="A1045" s="28">
        <v>45405</v>
      </c>
      <c r="B1045" s="12">
        <f>[1]!thsiFinD("ths_int_chg_ratio_index",B$1,$A$4,$A1045,101)</f>
        <v>-7.3058212119180004</v>
      </c>
      <c r="C1045" s="12">
        <f>[1]!thsiFinD("ths_int_chg_ratio_index",C$1,$A$4,$A1045,101)</f>
        <v>15.216775395020999</v>
      </c>
      <c r="D1045" s="12">
        <f>[1]!thsiFinD("ths_int_chg_ratio_index",D$1,$A$4,$A1045,101)</f>
        <v>-28.622477428682998</v>
      </c>
      <c r="E1045" s="12">
        <f>[1]!thsiFinD("ths_int_chg_ratio_index",E$1,$A$4,$A1045,101)</f>
        <v>9.2778958672948004</v>
      </c>
      <c r="F1045" s="12">
        <f>[1]!thsiFinD("ths_adjustment_nvg_ratio_fund",F$1,$A$4,$A1045,101)</f>
        <v>32.228360957642998</v>
      </c>
      <c r="G1045" s="12">
        <f>[1]!thsiFinD("ths_adjustment_nvg_ratio_fund",G$1,$A$4,$A1045,101)</f>
        <v>15.437003405221001</v>
      </c>
      <c r="H1045" s="12">
        <f>[1]!thsiFinD("ths_adjustment_nvg_ratio_fund",H$1,$A$4,$A1045,101)</f>
        <v>23.615384615385</v>
      </c>
      <c r="I1045" s="12">
        <f>[1]!thsiFinD("ths_adjustment_nvg_ratio_fund",I$1,$A$4,$A1045,101)</f>
        <v>144.599609375</v>
      </c>
      <c r="J1045" s="32">
        <f t="shared" si="266"/>
        <v>0.25555841371870475</v>
      </c>
      <c r="K1045" s="45">
        <f t="shared" si="267"/>
        <v>-2.8584068445712998E-2</v>
      </c>
      <c r="L1045" s="45">
        <f t="shared" si="268"/>
        <v>0.53970089588312253</v>
      </c>
      <c r="M1045" s="32">
        <f>[1]!thsiFinD("ths_int_chg_ratio_index",M$1,$A$4,$A1045,101)/100</f>
        <v>-0.17811232435571001</v>
      </c>
      <c r="N1045" s="32">
        <f>[1]!thsiFinD("ths_int_chg_ratio_index",N$1,$A$4,$A1045,101)/100</f>
        <v>-0.12806988689636001</v>
      </c>
      <c r="O1045" s="33">
        <f t="shared" si="261"/>
        <v>1.2555584137187048</v>
      </c>
      <c r="P1045" s="33">
        <f t="shared" si="262"/>
        <v>0.97141593155428696</v>
      </c>
      <c r="Q1045" s="33">
        <f t="shared" si="263"/>
        <v>1.5397008958831226</v>
      </c>
      <c r="R1045" s="33">
        <f t="shared" si="264"/>
        <v>0.82188767564428999</v>
      </c>
      <c r="S1045" s="33">
        <f t="shared" si="265"/>
        <v>0.87193011310363999</v>
      </c>
      <c r="T1045" s="32">
        <f t="shared" si="273"/>
        <v>4.2154982893558568E-3</v>
      </c>
      <c r="U1045" s="32">
        <f t="shared" si="274"/>
        <v>-2.6464720533447839E-4</v>
      </c>
      <c r="V1045" s="32">
        <f t="shared" si="275"/>
        <v>7.0627933742570814E-3</v>
      </c>
      <c r="W1045" s="32">
        <f t="shared" si="276"/>
        <v>-1.1955618671450896E-3</v>
      </c>
      <c r="X1045" s="32">
        <f t="shared" si="276"/>
        <v>-8.0881468274672796E-3</v>
      </c>
      <c r="Y1045" s="34">
        <f>MAX(O$4:O1045)</f>
        <v>1.9141735637114377</v>
      </c>
      <c r="Z1045" s="34">
        <f>MAX(P$4:P1045)</f>
        <v>1.8284662292802096</v>
      </c>
      <c r="AA1045" s="34">
        <f>MAX(Q$4:Q1045)</f>
        <v>2.0782292813837224</v>
      </c>
      <c r="AB1045" s="34">
        <f>MAX(R$4:R1045)</f>
        <v>1.9075656212819299</v>
      </c>
      <c r="AC1045" s="34">
        <f>MAX(S$4:S1045)</f>
        <v>1.35899867745307</v>
      </c>
      <c r="AD1045" s="35">
        <f t="shared" si="269"/>
        <v>-0.34407284818819039</v>
      </c>
      <c r="AE1045" s="35">
        <f t="shared" si="270"/>
        <v>-0.46872634779987565</v>
      </c>
      <c r="AF1045" s="35">
        <f t="shared" si="271"/>
        <v>-0.25912847553665397</v>
      </c>
      <c r="AG1045" s="35">
        <f t="shared" si="272"/>
        <v>-0.56914317050232754</v>
      </c>
      <c r="AH1045" s="35">
        <f t="shared" si="272"/>
        <v>-0.35840253006151279</v>
      </c>
    </row>
    <row r="1046" spans="1:34">
      <c r="A1046" s="28">
        <v>45406</v>
      </c>
      <c r="B1046" s="12">
        <f>[1]!thsiFinD("ths_int_chg_ratio_index",B$1,$A$4,$A1046,101)</f>
        <v>-3.5203062915337</v>
      </c>
      <c r="C1046" s="12">
        <f>[1]!thsiFinD("ths_int_chg_ratio_index",C$1,$A$4,$A1046,101)</f>
        <v>16.623618307133</v>
      </c>
      <c r="D1046" s="12">
        <f>[1]!thsiFinD("ths_int_chg_ratio_index",D$1,$A$4,$A1046,101)</f>
        <v>-27.565171104242999</v>
      </c>
      <c r="E1046" s="12">
        <f>[1]!thsiFinD("ths_int_chg_ratio_index",E$1,$A$4,$A1046,101)</f>
        <v>10.023492708426</v>
      </c>
      <c r="F1046" s="12">
        <f>[1]!thsiFinD("ths_adjustment_nvg_ratio_fund",F$1,$A$4,$A1046,101)</f>
        <v>32.903621853898002</v>
      </c>
      <c r="G1046" s="12">
        <f>[1]!thsiFinD("ths_adjustment_nvg_ratio_fund",G$1,$A$4,$A1046,101)</f>
        <v>19.636776390464998</v>
      </c>
      <c r="H1046" s="12">
        <f>[1]!thsiFinD("ths_adjustment_nvg_ratio_fund",H$1,$A$4,$A1046,101)</f>
        <v>27</v>
      </c>
      <c r="I1046" s="12">
        <f>[1]!thsiFinD("ths_adjustment_nvg_ratio_fund",I$1,$A$4,$A1046,101)</f>
        <v>153.076171875</v>
      </c>
      <c r="J1046" s="32">
        <f t="shared" si="266"/>
        <v>0.28522275467393166</v>
      </c>
      <c r="K1046" s="45">
        <f t="shared" si="267"/>
        <v>-1.1095915950544249E-2</v>
      </c>
      <c r="L1046" s="45">
        <f t="shared" si="268"/>
        <v>0.58154142529840758</v>
      </c>
      <c r="M1046" s="32">
        <f>[1]!thsiFinD("ths_int_chg_ratio_index",M$1,$A$4,$A1046,101)/100</f>
        <v>-0.17126213611215999</v>
      </c>
      <c r="N1046" s="32">
        <f>[1]!thsiFinD("ths_int_chg_ratio_index",N$1,$A$4,$A1046,101)/100</f>
        <v>-0.12287148032784</v>
      </c>
      <c r="O1046" s="33">
        <f t="shared" si="261"/>
        <v>1.2852227546739317</v>
      </c>
      <c r="P1046" s="33">
        <f t="shared" si="262"/>
        <v>0.98890408404945573</v>
      </c>
      <c r="Q1046" s="33">
        <f t="shared" si="263"/>
        <v>1.5815414252984077</v>
      </c>
      <c r="R1046" s="33">
        <f t="shared" si="264"/>
        <v>0.82873786388783999</v>
      </c>
      <c r="S1046" s="33">
        <f t="shared" si="265"/>
        <v>0.87712851967215999</v>
      </c>
      <c r="T1046" s="32">
        <f t="shared" si="273"/>
        <v>2.3626412464050395E-2</v>
      </c>
      <c r="U1046" s="32">
        <f t="shared" si="274"/>
        <v>1.8002744166638607E-2</v>
      </c>
      <c r="V1046" s="32">
        <f t="shared" si="275"/>
        <v>2.717445286104514E-2</v>
      </c>
      <c r="W1046" s="32">
        <f t="shared" si="276"/>
        <v>8.3347012572978496E-3</v>
      </c>
      <c r="X1046" s="32">
        <f t="shared" si="276"/>
        <v>5.961953246477858E-3</v>
      </c>
      <c r="Y1046" s="34">
        <f>MAX(O$4:O1046)</f>
        <v>1.9141735637114377</v>
      </c>
      <c r="Z1046" s="34">
        <f>MAX(P$4:P1046)</f>
        <v>1.8284662292802096</v>
      </c>
      <c r="AA1046" s="34">
        <f>MAX(Q$4:Q1046)</f>
        <v>2.0782292813837224</v>
      </c>
      <c r="AB1046" s="34">
        <f>MAX(R$4:R1046)</f>
        <v>1.9075656212819299</v>
      </c>
      <c r="AC1046" s="34">
        <f>MAX(S$4:S1046)</f>
        <v>1.35899867745307</v>
      </c>
      <c r="AD1046" s="35">
        <f t="shared" si="269"/>
        <v>-0.32857564275311479</v>
      </c>
      <c r="AE1046" s="35">
        <f t="shared" si="270"/>
        <v>-0.45916196415684107</v>
      </c>
      <c r="AF1046" s="35">
        <f t="shared" si="271"/>
        <v>-0.23899569721903402</v>
      </c>
      <c r="AG1046" s="35">
        <f t="shared" si="272"/>
        <v>-0.56555210754379803</v>
      </c>
      <c r="AH1046" s="35">
        <f t="shared" si="272"/>
        <v>-0.35457735594268103</v>
      </c>
    </row>
    <row r="1047" spans="1:34">
      <c r="A1047" s="28">
        <v>45407</v>
      </c>
      <c r="B1047" s="12">
        <f>[1]!thsiFinD("ths_int_chg_ratio_index",B$1,$A$4,$A1047,101)</f>
        <v>-5.2482880232508</v>
      </c>
      <c r="C1047" s="12">
        <f>[1]!thsiFinD("ths_int_chg_ratio_index",C$1,$A$4,$A1047,101)</f>
        <v>17.343169443800001</v>
      </c>
      <c r="D1047" s="12">
        <f>[1]!thsiFinD("ths_int_chg_ratio_index",D$1,$A$4,$A1047,101)</f>
        <v>-28.084027492160999</v>
      </c>
      <c r="E1047" s="12">
        <f>[1]!thsiFinD("ths_int_chg_ratio_index",E$1,$A$4,$A1047,101)</f>
        <v>10.176788615976999</v>
      </c>
      <c r="F1047" s="12">
        <f>[1]!thsiFinD("ths_adjustment_nvg_ratio_fund",F$1,$A$4,$A1047,101)</f>
        <v>33.333333333333002</v>
      </c>
      <c r="G1047" s="12">
        <f>[1]!thsiFinD("ths_adjustment_nvg_ratio_fund",G$1,$A$4,$A1047,101)</f>
        <v>18.955732122588</v>
      </c>
      <c r="H1047" s="12">
        <f>[1]!thsiFinD("ths_adjustment_nvg_ratio_fund",H$1,$A$4,$A1047,101)</f>
        <v>25.538461538461998</v>
      </c>
      <c r="I1047" s="12">
        <f>[1]!thsiFinD("ths_adjustment_nvg_ratio_fund",I$1,$A$4,$A1047,101)</f>
        <v>151.689453125</v>
      </c>
      <c r="J1047" s="32">
        <f t="shared" si="266"/>
        <v>0.27963077832968525</v>
      </c>
      <c r="K1047" s="45">
        <f t="shared" si="267"/>
        <v>-1.4530893639087E-2</v>
      </c>
      <c r="L1047" s="45">
        <f t="shared" si="268"/>
        <v>0.57379245029845749</v>
      </c>
      <c r="M1047" s="32">
        <f>[1]!thsiFinD("ths_int_chg_ratio_index",M$1,$A$4,$A1047,101)/100</f>
        <v>-0.17583736852036</v>
      </c>
      <c r="N1047" s="32">
        <f>[1]!thsiFinD("ths_int_chg_ratio_index",N$1,$A$4,$A1047,101)/100</f>
        <v>-0.12142932999270001</v>
      </c>
      <c r="O1047" s="33">
        <f t="shared" si="261"/>
        <v>1.2796307783296852</v>
      </c>
      <c r="P1047" s="33">
        <f t="shared" si="262"/>
        <v>0.98546910636091301</v>
      </c>
      <c r="Q1047" s="33">
        <f t="shared" si="263"/>
        <v>1.5737924502984575</v>
      </c>
      <c r="R1047" s="33">
        <f t="shared" si="264"/>
        <v>0.82416263147963997</v>
      </c>
      <c r="S1047" s="33">
        <f t="shared" si="265"/>
        <v>0.87857067000729994</v>
      </c>
      <c r="T1047" s="32">
        <f t="shared" si="273"/>
        <v>-4.3509783217814402E-3</v>
      </c>
      <c r="U1047" s="32">
        <f t="shared" si="274"/>
        <v>-3.4735195697411791E-3</v>
      </c>
      <c r="V1047" s="32">
        <f t="shared" si="275"/>
        <v>-4.8996345438678812E-3</v>
      </c>
      <c r="W1047" s="32">
        <f t="shared" si="276"/>
        <v>-5.520723267953942E-3</v>
      </c>
      <c r="X1047" s="32">
        <f t="shared" si="276"/>
        <v>1.6441722082858323E-3</v>
      </c>
      <c r="Y1047" s="34">
        <f>MAX(O$4:O1047)</f>
        <v>1.9141735637114377</v>
      </c>
      <c r="Z1047" s="34">
        <f>MAX(P$4:P1047)</f>
        <v>1.8284662292802096</v>
      </c>
      <c r="AA1047" s="34">
        <f>MAX(Q$4:Q1047)</f>
        <v>2.0782292813837224</v>
      </c>
      <c r="AB1047" s="34">
        <f>MAX(R$4:R1047)</f>
        <v>1.9075656212819299</v>
      </c>
      <c r="AC1047" s="34">
        <f>MAX(S$4:S1047)</f>
        <v>1.35899867745307</v>
      </c>
      <c r="AD1047" s="35">
        <f t="shared" si="269"/>
        <v>-0.33149699557621204</v>
      </c>
      <c r="AE1047" s="35">
        <f t="shared" si="270"/>
        <v>-0.46104057565840262</v>
      </c>
      <c r="AF1047" s="35">
        <f t="shared" si="271"/>
        <v>-0.24272434018897171</v>
      </c>
      <c r="AG1047" s="35">
        <f t="shared" si="272"/>
        <v>-0.56795057413239447</v>
      </c>
      <c r="AH1047" s="35">
        <f t="shared" si="272"/>
        <v>-0.35351616996872359</v>
      </c>
    </row>
    <row r="1048" spans="1:34">
      <c r="A1048" s="28">
        <v>45408</v>
      </c>
      <c r="B1048" s="12">
        <f>[1]!thsiFinD("ths_int_chg_ratio_index",B$1,$A$4,$A1048,101)</f>
        <v>-0.25795418486617999</v>
      </c>
      <c r="C1048" s="12">
        <f>[1]!thsiFinD("ths_int_chg_ratio_index",C$1,$A$4,$A1048,101)</f>
        <v>19.801523434385</v>
      </c>
      <c r="D1048" s="12">
        <f>[1]!thsiFinD("ths_int_chg_ratio_index",D$1,$A$4,$A1048,101)</f>
        <v>-26.230024730236</v>
      </c>
      <c r="E1048" s="12">
        <f>[1]!thsiFinD("ths_int_chg_ratio_index",E$1,$A$4,$A1048,101)</f>
        <v>14.438582688126999</v>
      </c>
      <c r="F1048" s="12">
        <f>[1]!thsiFinD("ths_adjustment_nvg_ratio_fund",F$1,$A$4,$A1048,101)</f>
        <v>36.095764272559997</v>
      </c>
      <c r="G1048" s="12">
        <f>[1]!thsiFinD("ths_adjustment_nvg_ratio_fund",G$1,$A$4,$A1048,101)</f>
        <v>23.155505107831999</v>
      </c>
      <c r="H1048" s="12">
        <f>[1]!thsiFinD("ths_adjustment_nvg_ratio_fund",H$1,$A$4,$A1048,101)</f>
        <v>30</v>
      </c>
      <c r="I1048" s="12">
        <f>[1]!thsiFinD("ths_adjustment_nvg_ratio_fund",I$1,$A$4,$A1048,101)</f>
        <v>162.6953125</v>
      </c>
      <c r="J1048" s="32">
        <f t="shared" si="266"/>
        <v>0.3246233863597523</v>
      </c>
      <c r="K1048" s="45">
        <f t="shared" si="267"/>
        <v>1.938031801852455E-2</v>
      </c>
      <c r="L1048" s="45">
        <f t="shared" si="268"/>
        <v>0.62986645470098002</v>
      </c>
      <c r="M1048" s="32">
        <f>[1]!thsiFinD("ths_int_chg_ratio_index",M$1,$A$4,$A1048,101)/100</f>
        <v>-0.15219884697769001</v>
      </c>
      <c r="N1048" s="32">
        <f>[1]!thsiFinD("ths_int_chg_ratio_index",N$1,$A$4,$A1048,101)/100</f>
        <v>-0.10660445017247</v>
      </c>
      <c r="O1048" s="33">
        <f t="shared" si="261"/>
        <v>1.3246233863597523</v>
      </c>
      <c r="P1048" s="33">
        <f t="shared" si="262"/>
        <v>1.0193803180185246</v>
      </c>
      <c r="Q1048" s="33">
        <f t="shared" si="263"/>
        <v>1.62986645470098</v>
      </c>
      <c r="R1048" s="33">
        <f t="shared" si="264"/>
        <v>0.84780115302230996</v>
      </c>
      <c r="S1048" s="33">
        <f t="shared" si="265"/>
        <v>0.89339554982753</v>
      </c>
      <c r="T1048" s="32">
        <f t="shared" si="273"/>
        <v>3.5160617259297533E-2</v>
      </c>
      <c r="U1048" s="32">
        <f t="shared" si="274"/>
        <v>3.4411237692510754E-2</v>
      </c>
      <c r="V1048" s="32">
        <f t="shared" si="275"/>
        <v>3.5629859828015142E-2</v>
      </c>
      <c r="W1048" s="32">
        <f t="shared" si="276"/>
        <v>2.8681865253015859E-2</v>
      </c>
      <c r="X1048" s="32">
        <f t="shared" si="276"/>
        <v>1.6873861518854172E-2</v>
      </c>
      <c r="Y1048" s="34">
        <f>MAX(O$4:O1048)</f>
        <v>1.9141735637114377</v>
      </c>
      <c r="Z1048" s="34">
        <f>MAX(P$4:P1048)</f>
        <v>1.8284662292802096</v>
      </c>
      <c r="AA1048" s="34">
        <f>MAX(Q$4:Q1048)</f>
        <v>2.0782292813837224</v>
      </c>
      <c r="AB1048" s="34">
        <f>MAX(R$4:R1048)</f>
        <v>1.9075656212819299</v>
      </c>
      <c r="AC1048" s="34">
        <f>MAX(S$4:S1048)</f>
        <v>1.35899867745307</v>
      </c>
      <c r="AD1048" s="35">
        <f t="shared" si="269"/>
        <v>-0.30799201730097669</v>
      </c>
      <c r="AE1048" s="35">
        <f t="shared" si="270"/>
        <v>-0.44249431480076507</v>
      </c>
      <c r="AF1048" s="35">
        <f t="shared" si="271"/>
        <v>-0.21574271457873717</v>
      </c>
      <c r="AG1048" s="35">
        <f t="shared" si="272"/>
        <v>-0.55555859071701696</v>
      </c>
      <c r="AH1048" s="35">
        <f t="shared" si="272"/>
        <v>-0.3426074913465974</v>
      </c>
    </row>
    <row r="1049" spans="1:34">
      <c r="A1049" s="28">
        <v>45411</v>
      </c>
      <c r="B1049" s="12">
        <f>[1]!thsiFinD("ths_int_chg_ratio_index",B$1,$A$4,$A1049,101)</f>
        <v>1.5835336805653</v>
      </c>
      <c r="C1049" s="12">
        <f>[1]!thsiFinD("ths_int_chg_ratio_index",C$1,$A$4,$A1049,101)</f>
        <v>25.095182249135998</v>
      </c>
      <c r="D1049" s="12">
        <f>[1]!thsiFinD("ths_int_chg_ratio_index",D$1,$A$4,$A1049,101)</f>
        <v>-23.885849829472999</v>
      </c>
      <c r="E1049" s="12">
        <f>[1]!thsiFinD("ths_int_chg_ratio_index",E$1,$A$4,$A1049,101)</f>
        <v>18.882674244635002</v>
      </c>
      <c r="F1049" s="12">
        <f>[1]!thsiFinD("ths_adjustment_nvg_ratio_fund",F$1,$A$4,$A1049,101)</f>
        <v>38.244321669736003</v>
      </c>
      <c r="G1049" s="12">
        <f>[1]!thsiFinD("ths_adjustment_nvg_ratio_fund",G$1,$A$4,$A1049,101)</f>
        <v>25.028376844495</v>
      </c>
      <c r="H1049" s="12">
        <f>[1]!thsiFinD("ths_adjustment_nvg_ratio_fund",H$1,$A$4,$A1049,101)</f>
        <v>32.153846153845997</v>
      </c>
      <c r="I1049" s="12">
        <f>[1]!thsiFinD("ths_adjustment_nvg_ratio_fund",I$1,$A$4,$A1049,101)</f>
        <v>170.595703125</v>
      </c>
      <c r="J1049" s="32">
        <f t="shared" si="266"/>
        <v>0.35962223517242536</v>
      </c>
      <c r="K1049" s="45">
        <f t="shared" si="267"/>
        <v>5.4188850862158251E-2</v>
      </c>
      <c r="L1049" s="45">
        <f t="shared" si="268"/>
        <v>0.66505561948269243</v>
      </c>
      <c r="M1049" s="32">
        <f>[1]!thsiFinD("ths_int_chg_ratio_index",M$1,$A$4,$A1049,101)/100</f>
        <v>-0.12592980387670999</v>
      </c>
      <c r="N1049" s="32">
        <f>[1]!thsiFinD("ths_int_chg_ratio_index",N$1,$A$4,$A1049,101)/100</f>
        <v>-9.4707193572360987E-2</v>
      </c>
      <c r="O1049" s="33">
        <f t="shared" si="261"/>
        <v>1.3596222351724254</v>
      </c>
      <c r="P1049" s="33">
        <f t="shared" si="262"/>
        <v>1.0541888508621582</v>
      </c>
      <c r="Q1049" s="33">
        <f t="shared" si="263"/>
        <v>1.6650556194826924</v>
      </c>
      <c r="R1049" s="33">
        <f t="shared" si="264"/>
        <v>0.87407019612328996</v>
      </c>
      <c r="S1049" s="33">
        <f t="shared" si="265"/>
        <v>0.90529280642763899</v>
      </c>
      <c r="T1049" s="32">
        <f t="shared" si="273"/>
        <v>2.6421735546172664E-2</v>
      </c>
      <c r="U1049" s="32">
        <f t="shared" si="274"/>
        <v>3.4146757817822726E-2</v>
      </c>
      <c r="V1049" s="32">
        <f t="shared" si="275"/>
        <v>2.1590213529591562E-2</v>
      </c>
      <c r="W1049" s="32">
        <f t="shared" si="276"/>
        <v>3.0984910798167675E-2</v>
      </c>
      <c r="X1049" s="32">
        <f t="shared" si="276"/>
        <v>1.3316897092677138E-2</v>
      </c>
      <c r="Y1049" s="34">
        <f>MAX(O$4:O1049)</f>
        <v>1.9141735637114377</v>
      </c>
      <c r="Z1049" s="34">
        <f>MAX(P$4:P1049)</f>
        <v>1.8284662292802096</v>
      </c>
      <c r="AA1049" s="34">
        <f>MAX(Q$4:Q1049)</f>
        <v>2.0782292813837224</v>
      </c>
      <c r="AB1049" s="34">
        <f>MAX(R$4:R1049)</f>
        <v>1.9075656212819299</v>
      </c>
      <c r="AC1049" s="34">
        <f>MAX(S$4:S1049)</f>
        <v>1.35899867745307</v>
      </c>
      <c r="AD1049" s="35">
        <f t="shared" si="269"/>
        <v>-0.28970796538626264</v>
      </c>
      <c r="AE1049" s="35">
        <f t="shared" si="270"/>
        <v>-0.42345730318620756</v>
      </c>
      <c r="AF1049" s="35">
        <f t="shared" si="271"/>
        <v>-0.19881043232435425</v>
      </c>
      <c r="AG1049" s="35">
        <f t="shared" si="272"/>
        <v>-0.54178761329537184</v>
      </c>
      <c r="AH1049" s="35">
        <f t="shared" si="272"/>
        <v>-0.33385306295936312</v>
      </c>
    </row>
    <row r="1050" spans="1:34">
      <c r="A1050" s="28">
        <v>45412</v>
      </c>
      <c r="B1050" s="12">
        <f>[1]!thsiFinD("ths_int_chg_ratio_index",B$1,$A$4,$A1050,101)</f>
        <v>0.42534290412134002</v>
      </c>
      <c r="C1050" s="12">
        <f>[1]!thsiFinD("ths_int_chg_ratio_index",C$1,$A$4,$A1050,101)</f>
        <v>22.567639550951998</v>
      </c>
      <c r="D1050" s="12">
        <f>[1]!thsiFinD("ths_int_chg_ratio_index",D$1,$A$4,$A1050,101)</f>
        <v>-24.738002481849001</v>
      </c>
      <c r="E1050" s="12">
        <f>[1]!thsiFinD("ths_int_chg_ratio_index",E$1,$A$4,$A1050,101)</f>
        <v>16.735295491458</v>
      </c>
      <c r="F1050" s="12">
        <f>[1]!thsiFinD("ths_adjustment_nvg_ratio_fund",F$1,$A$4,$A1050,101)</f>
        <v>37.691835481890998</v>
      </c>
      <c r="G1050" s="12">
        <f>[1]!thsiFinD("ths_adjustment_nvg_ratio_fund",G$1,$A$4,$A1050,101)</f>
        <v>24.347332576616999</v>
      </c>
      <c r="H1050" s="12">
        <f>[1]!thsiFinD("ths_adjustment_nvg_ratio_fund",H$1,$A$4,$A1050,101)</f>
        <v>31.615384615385</v>
      </c>
      <c r="I1050" s="12">
        <f>[1]!thsiFinD("ths_adjustment_nvg_ratio_fund",I$1,$A$4,$A1050,101)</f>
        <v>169.326171875</v>
      </c>
      <c r="J1050" s="32">
        <f t="shared" si="266"/>
        <v>0.34746375001696916</v>
      </c>
      <c r="K1050" s="45">
        <f t="shared" si="267"/>
        <v>3.7475688661705843E-2</v>
      </c>
      <c r="L1050" s="45">
        <f t="shared" si="268"/>
        <v>0.65745181137223252</v>
      </c>
      <c r="M1050" s="32">
        <f>[1]!thsiFinD("ths_int_chg_ratio_index",M$1,$A$4,$A1050,101)/100</f>
        <v>-0.13870827088692</v>
      </c>
      <c r="N1050" s="32">
        <f>[1]!thsiFinD("ths_int_chg_ratio_index",N$1,$A$4,$A1050,101)/100</f>
        <v>-9.9919741579263005E-2</v>
      </c>
      <c r="O1050" s="33">
        <f t="shared" si="261"/>
        <v>1.3474637500169693</v>
      </c>
      <c r="P1050" s="33">
        <f t="shared" si="262"/>
        <v>1.0374756886617058</v>
      </c>
      <c r="Q1050" s="33">
        <f t="shared" si="263"/>
        <v>1.6574518113722325</v>
      </c>
      <c r="R1050" s="33">
        <f t="shared" si="264"/>
        <v>0.86129172911307994</v>
      </c>
      <c r="S1050" s="33">
        <f t="shared" si="265"/>
        <v>0.90008025842073702</v>
      </c>
      <c r="T1050" s="32">
        <f t="shared" si="273"/>
        <v>-8.9425465698670381E-3</v>
      </c>
      <c r="U1050" s="32">
        <f t="shared" si="274"/>
        <v>-1.5854049477741716E-2</v>
      </c>
      <c r="V1050" s="32">
        <f t="shared" si="275"/>
        <v>-4.5666991669757184E-3</v>
      </c>
      <c r="W1050" s="32">
        <f t="shared" si="276"/>
        <v>-1.4619497457853625E-2</v>
      </c>
      <c r="X1050" s="32">
        <f t="shared" si="276"/>
        <v>-5.7578586396495046E-3</v>
      </c>
      <c r="Y1050" s="34">
        <f>MAX(O$4:O1050)</f>
        <v>1.9141735637114377</v>
      </c>
      <c r="Z1050" s="34">
        <f>MAX(P$4:P1050)</f>
        <v>1.8284662292802096</v>
      </c>
      <c r="AA1050" s="34">
        <f>MAX(Q$4:Q1050)</f>
        <v>2.0782292813837224</v>
      </c>
      <c r="AB1050" s="34">
        <f>MAX(R$4:R1050)</f>
        <v>1.9075656212819299</v>
      </c>
      <c r="AC1050" s="34">
        <f>MAX(S$4:S1050)</f>
        <v>1.35899867745307</v>
      </c>
      <c r="AD1050" s="35">
        <f t="shared" si="269"/>
        <v>-0.29605978498400165</v>
      </c>
      <c r="AE1050" s="35">
        <f t="shared" si="270"/>
        <v>-0.43259783962752407</v>
      </c>
      <c r="AF1050" s="35">
        <f t="shared" si="271"/>
        <v>-0.20246922405564838</v>
      </c>
      <c r="AG1050" s="35">
        <f t="shared" si="272"/>
        <v>-0.54848644811795721</v>
      </c>
      <c r="AH1050" s="35">
        <f t="shared" si="272"/>
        <v>-0.33768864285607869</v>
      </c>
    </row>
    <row r="1051" spans="1:34">
      <c r="A1051" s="28">
        <v>45418</v>
      </c>
      <c r="B1051" s="12">
        <f>[1]!thsiFinD("ths_int_chg_ratio_index",B$1,$A$4,$A1051,101)</f>
        <v>0.49055838503526</v>
      </c>
      <c r="C1051" s="12">
        <f>[1]!thsiFinD("ths_int_chg_ratio_index",C$1,$A$4,$A1051,101)</f>
        <v>23.233821939133001</v>
      </c>
      <c r="D1051" s="12">
        <f>[1]!thsiFinD("ths_int_chg_ratio_index",D$1,$A$4,$A1051,101)</f>
        <v>-23.737868523955001</v>
      </c>
      <c r="E1051" s="12">
        <f>[1]!thsiFinD("ths_int_chg_ratio_index",E$1,$A$4,$A1051,101)</f>
        <v>19.147890997268</v>
      </c>
      <c r="F1051" s="12">
        <f>[1]!thsiFinD("ths_adjustment_nvg_ratio_fund",F$1,$A$4,$A1051,101)</f>
        <v>41.068139963168001</v>
      </c>
      <c r="G1051" s="12">
        <f>[1]!thsiFinD("ths_adjustment_nvg_ratio_fund",G$1,$A$4,$A1051,101)</f>
        <v>24.914869466515</v>
      </c>
      <c r="H1051" s="12">
        <f>[1]!thsiFinD("ths_adjustment_nvg_ratio_fund",H$1,$A$4,$A1051,101)</f>
        <v>32.230769230768999</v>
      </c>
      <c r="I1051" s="12">
        <f>[1]!thsiFinD("ths_adjustment_nvg_ratio_fund",I$1,$A$4,$A1051,101)</f>
        <v>169.98046875</v>
      </c>
      <c r="J1051" s="32">
        <f t="shared" si="266"/>
        <v>0.35916081275991663</v>
      </c>
      <c r="K1051" s="45">
        <f t="shared" si="267"/>
        <v>4.7836006993703155E-2</v>
      </c>
      <c r="L1051" s="45">
        <f t="shared" si="268"/>
        <v>0.67048561852613009</v>
      </c>
      <c r="M1051" s="32">
        <f>[1]!thsiFinD("ths_int_chg_ratio_index",M$1,$A$4,$A1051,101)/100</f>
        <v>-0.12644658155378999</v>
      </c>
      <c r="N1051" s="32">
        <f>[1]!thsiFinD("ths_int_chg_ratio_index",N$1,$A$4,$A1051,101)/100</f>
        <v>-8.6275441547411999E-2</v>
      </c>
      <c r="O1051" s="33">
        <f t="shared" si="261"/>
        <v>1.3591608127599166</v>
      </c>
      <c r="P1051" s="33">
        <f t="shared" si="262"/>
        <v>1.0478360069937032</v>
      </c>
      <c r="Q1051" s="33">
        <f t="shared" si="263"/>
        <v>1.6704856185261301</v>
      </c>
      <c r="R1051" s="33">
        <f t="shared" si="264"/>
        <v>0.87355341844621004</v>
      </c>
      <c r="S1051" s="33">
        <f t="shared" si="265"/>
        <v>0.91372455845258804</v>
      </c>
      <c r="T1051" s="32">
        <f t="shared" si="273"/>
        <v>8.6807995708975128E-3</v>
      </c>
      <c r="U1051" s="32">
        <f t="shared" si="274"/>
        <v>9.9860829947366891E-3</v>
      </c>
      <c r="V1051" s="32">
        <f t="shared" si="275"/>
        <v>7.8637623516224497E-3</v>
      </c>
      <c r="W1051" s="32">
        <f t="shared" si="276"/>
        <v>1.4236395078072617E-2</v>
      </c>
      <c r="X1051" s="32">
        <f t="shared" si="276"/>
        <v>1.5158981551035344E-2</v>
      </c>
      <c r="Y1051" s="34">
        <f>MAX(O$4:O1051)</f>
        <v>1.9141735637114377</v>
      </c>
      <c r="Z1051" s="34">
        <f>MAX(P$4:P1051)</f>
        <v>1.8284662292802096</v>
      </c>
      <c r="AA1051" s="34">
        <f>MAX(Q$4:Q1051)</f>
        <v>2.0782292813837224</v>
      </c>
      <c r="AB1051" s="34">
        <f>MAX(R$4:R1051)</f>
        <v>1.9075656212819299</v>
      </c>
      <c r="AC1051" s="34">
        <f>MAX(S$4:S1051)</f>
        <v>1.35899867745307</v>
      </c>
      <c r="AD1051" s="35">
        <f t="shared" si="269"/>
        <v>-0.28994902106755316</v>
      </c>
      <c r="AE1051" s="35">
        <f t="shared" si="270"/>
        <v>-0.42693171456265167</v>
      </c>
      <c r="AF1051" s="35">
        <f t="shared" si="271"/>
        <v>-0.19619763156551684</v>
      </c>
      <c r="AG1051" s="35">
        <f t="shared" si="272"/>
        <v>-0.54205852281026057</v>
      </c>
      <c r="AH1051" s="35">
        <f t="shared" si="272"/>
        <v>-0.32764867721209279</v>
      </c>
    </row>
    <row r="1052" spans="1:34">
      <c r="A1052" s="28">
        <v>45419</v>
      </c>
      <c r="B1052" s="12">
        <f>[1]!thsiFinD("ths_int_chg_ratio_index",B$1,$A$4,$A1052,101)</f>
        <v>-0.37361959613262002</v>
      </c>
      <c r="C1052" s="12">
        <f>[1]!thsiFinD("ths_int_chg_ratio_index",C$1,$A$4,$A1052,101)</f>
        <v>22.239352335004</v>
      </c>
      <c r="D1052" s="12">
        <f>[1]!thsiFinD("ths_int_chg_ratio_index",D$1,$A$4,$A1052,101)</f>
        <v>-24.509744505225999</v>
      </c>
      <c r="E1052" s="12">
        <f>[1]!thsiFinD("ths_int_chg_ratio_index",E$1,$A$4,$A1052,101)</f>
        <v>18.654890213613999</v>
      </c>
      <c r="F1052" s="12">
        <f>[1]!thsiFinD("ths_adjustment_nvg_ratio_fund",F$1,$A$4,$A1052,101)</f>
        <v>40.208717004297</v>
      </c>
      <c r="G1052" s="12">
        <f>[1]!thsiFinD("ths_adjustment_nvg_ratio_fund",G$1,$A$4,$A1052,101)</f>
        <v>23.836549375709001</v>
      </c>
      <c r="H1052" s="12">
        <f>[1]!thsiFinD("ths_adjustment_nvg_ratio_fund",H$1,$A$4,$A1052,101)</f>
        <v>30.846153846153999</v>
      </c>
      <c r="I1052" s="12">
        <f>[1]!thsiFinD("ths_adjustment_nvg_ratio_fund",I$1,$A$4,$A1052,101)</f>
        <v>165.546875</v>
      </c>
      <c r="J1052" s="32">
        <f t="shared" si="266"/>
        <v>0.34556146709177421</v>
      </c>
      <c r="K1052" s="45">
        <f t="shared" si="267"/>
        <v>4.002719611814845E-2</v>
      </c>
      <c r="L1052" s="45">
        <f t="shared" si="268"/>
        <v>0.6510957380654</v>
      </c>
      <c r="M1052" s="32">
        <f>[1]!thsiFinD("ths_int_chg_ratio_index",M$1,$A$4,$A1052,101)/100</f>
        <v>-0.12924994891859001</v>
      </c>
      <c r="N1052" s="32">
        <f>[1]!thsiFinD("ths_int_chg_ratio_index",N$1,$A$4,$A1052,101)/100</f>
        <v>-8.6131562776114001E-2</v>
      </c>
      <c r="O1052" s="33">
        <f t="shared" si="261"/>
        <v>1.3455614670917742</v>
      </c>
      <c r="P1052" s="33">
        <f t="shared" si="262"/>
        <v>1.0400271961181484</v>
      </c>
      <c r="Q1052" s="33">
        <f t="shared" si="263"/>
        <v>1.6510957380654001</v>
      </c>
      <c r="R1052" s="33">
        <f t="shared" si="264"/>
        <v>0.87075005108141001</v>
      </c>
      <c r="S1052" s="33">
        <f t="shared" si="265"/>
        <v>0.913868437223886</v>
      </c>
      <c r="T1052" s="32">
        <f t="shared" si="273"/>
        <v>-1.0005692880835526E-2</v>
      </c>
      <c r="U1052" s="32">
        <f t="shared" si="274"/>
        <v>-7.4523215688671041E-3</v>
      </c>
      <c r="V1052" s="32">
        <f t="shared" si="275"/>
        <v>-1.1607331572143442E-2</v>
      </c>
      <c r="W1052" s="32">
        <f t="shared" si="276"/>
        <v>-3.2091539058782814E-3</v>
      </c>
      <c r="X1052" s="32">
        <f t="shared" si="276"/>
        <v>1.5746405190375512E-4</v>
      </c>
      <c r="Y1052" s="34">
        <f>MAX(O$4:O1052)</f>
        <v>1.9141735637114377</v>
      </c>
      <c r="Z1052" s="34">
        <f>MAX(P$4:P1052)</f>
        <v>1.8284662292802096</v>
      </c>
      <c r="AA1052" s="34">
        <f>MAX(Q$4:Q1052)</f>
        <v>2.0782292813837224</v>
      </c>
      <c r="AB1052" s="34">
        <f>MAX(R$4:R1052)</f>
        <v>1.9075656212819299</v>
      </c>
      <c r="AC1052" s="34">
        <f>MAX(S$4:S1052)</f>
        <v>1.35899867745307</v>
      </c>
      <c r="AD1052" s="35">
        <f t="shared" si="269"/>
        <v>-0.29705357309248781</v>
      </c>
      <c r="AE1052" s="35">
        <f t="shared" si="270"/>
        <v>-0.43120240370665008</v>
      </c>
      <c r="AF1052" s="35">
        <f t="shared" si="271"/>
        <v>-0.20552763217441006</v>
      </c>
      <c r="AG1052" s="35">
        <f t="shared" si="272"/>
        <v>-0.54352812749044777</v>
      </c>
      <c r="AH1052" s="35">
        <f t="shared" si="272"/>
        <v>-0.32754280604850372</v>
      </c>
    </row>
    <row r="1053" spans="1:34">
      <c r="A1053" s="28">
        <v>45420</v>
      </c>
      <c r="B1053" s="12">
        <f>[1]!thsiFinD("ths_int_chg_ratio_index",B$1,$A$4,$A1053,101)</f>
        <v>-1.7401574739261001</v>
      </c>
      <c r="C1053" s="12">
        <f>[1]!thsiFinD("ths_int_chg_ratio_index",C$1,$A$4,$A1053,101)</f>
        <v>20.484298987123001</v>
      </c>
      <c r="D1053" s="12">
        <f>[1]!thsiFinD("ths_int_chg_ratio_index",D$1,$A$4,$A1053,101)</f>
        <v>-25.307382374475001</v>
      </c>
      <c r="E1053" s="12">
        <f>[1]!thsiFinD("ths_int_chg_ratio_index",E$1,$A$4,$A1053,101)</f>
        <v>16.491677041875999</v>
      </c>
      <c r="F1053" s="12">
        <f>[1]!thsiFinD("ths_adjustment_nvg_ratio_fund",F$1,$A$4,$A1053,101)</f>
        <v>38.305709023940999</v>
      </c>
      <c r="G1053" s="12">
        <f>[1]!thsiFinD("ths_adjustment_nvg_ratio_fund",G$1,$A$4,$A1053,101)</f>
        <v>22.304199772985001</v>
      </c>
      <c r="H1053" s="12">
        <f>[1]!thsiFinD("ths_adjustment_nvg_ratio_fund",H$1,$A$4,$A1053,101)</f>
        <v>29.923076923077002</v>
      </c>
      <c r="I1053" s="12">
        <f>[1]!thsiFinD("ths_adjustment_nvg_ratio_fund",I$1,$A$4,$A1053,101)</f>
        <v>161.6015625</v>
      </c>
      <c r="J1053" s="32">
        <f t="shared" si="266"/>
        <v>0.32757873050075115</v>
      </c>
      <c r="K1053" s="45">
        <f t="shared" si="267"/>
        <v>2.4821090451494748E-2</v>
      </c>
      <c r="L1053" s="45">
        <f t="shared" si="268"/>
        <v>0.63033637055000757</v>
      </c>
      <c r="M1053" s="32">
        <f>[1]!thsiFinD("ths_int_chg_ratio_index",M$1,$A$4,$A1053,101)/100</f>
        <v>-0.14113026297395001</v>
      </c>
      <c r="N1053" s="32">
        <f>[1]!thsiFinD("ths_int_chg_ratio_index",N$1,$A$4,$A1053,101)/100</f>
        <v>-9.4387698404208006E-2</v>
      </c>
      <c r="O1053" s="33">
        <f t="shared" si="261"/>
        <v>1.3275787305007511</v>
      </c>
      <c r="P1053" s="33">
        <f t="shared" si="262"/>
        <v>1.0248210904514947</v>
      </c>
      <c r="Q1053" s="33">
        <f t="shared" si="263"/>
        <v>1.6303363705500076</v>
      </c>
      <c r="R1053" s="33">
        <f t="shared" si="264"/>
        <v>0.85886973702604996</v>
      </c>
      <c r="S1053" s="33">
        <f t="shared" si="265"/>
        <v>0.90561230159579198</v>
      </c>
      <c r="T1053" s="32">
        <f t="shared" si="273"/>
        <v>-1.3364485406891058E-2</v>
      </c>
      <c r="U1053" s="32">
        <f t="shared" si="274"/>
        <v>-1.4620873111212629E-2</v>
      </c>
      <c r="V1053" s="32">
        <f t="shared" si="275"/>
        <v>-1.2573085277124196E-2</v>
      </c>
      <c r="W1053" s="32">
        <f t="shared" si="276"/>
        <v>-1.364377072456735E-2</v>
      </c>
      <c r="X1053" s="32">
        <f t="shared" si="276"/>
        <v>-9.0342715557331088E-3</v>
      </c>
      <c r="Y1053" s="34">
        <f>MAX(O$4:O1053)</f>
        <v>1.9141735637114377</v>
      </c>
      <c r="Z1053" s="34">
        <f>MAX(P$4:P1053)</f>
        <v>1.8284662292802096</v>
      </c>
      <c r="AA1053" s="34">
        <f>MAX(Q$4:Q1053)</f>
        <v>2.0782292813837224</v>
      </c>
      <c r="AB1053" s="34">
        <f>MAX(R$4:R1053)</f>
        <v>1.9075656212819299</v>
      </c>
      <c r="AC1053" s="34">
        <f>MAX(S$4:S1053)</f>
        <v>1.35899867745307</v>
      </c>
      <c r="AD1053" s="35">
        <f t="shared" si="269"/>
        <v>-0.30644809035671949</v>
      </c>
      <c r="AE1053" s="35">
        <f t="shared" si="270"/>
        <v>-0.43951872118801794</v>
      </c>
      <c r="AF1053" s="35">
        <f t="shared" si="271"/>
        <v>-0.21551660100540004</v>
      </c>
      <c r="AG1053" s="35">
        <f t="shared" si="272"/>
        <v>-0.54975612506118199</v>
      </c>
      <c r="AH1053" s="35">
        <f t="shared" si="272"/>
        <v>-0.33361796694826784</v>
      </c>
    </row>
    <row r="1054" spans="1:34">
      <c r="A1054" s="28">
        <v>45421</v>
      </c>
      <c r="B1054" s="12">
        <f>[1]!thsiFinD("ths_int_chg_ratio_index",B$1,$A$4,$A1054,101)</f>
        <v>-1.4522284100353</v>
      </c>
      <c r="C1054" s="12">
        <f>[1]!thsiFinD("ths_int_chg_ratio_index",C$1,$A$4,$A1054,101)</f>
        <v>23.007839468492001</v>
      </c>
      <c r="D1054" s="12">
        <f>[1]!thsiFinD("ths_int_chg_ratio_index",D$1,$A$4,$A1054,101)</f>
        <v>-23.619208895275001</v>
      </c>
      <c r="E1054" s="12">
        <f>[1]!thsiFinD("ths_int_chg_ratio_index",E$1,$A$4,$A1054,101)</f>
        <v>18.539599512814998</v>
      </c>
      <c r="F1054" s="12">
        <f>[1]!thsiFinD("ths_adjustment_nvg_ratio_fund",F$1,$A$4,$A1054,101)</f>
        <v>39.287906691221998</v>
      </c>
      <c r="G1054" s="12">
        <f>[1]!thsiFinD("ths_adjustment_nvg_ratio_fund",G$1,$A$4,$A1054,101)</f>
        <v>22.474460839955</v>
      </c>
      <c r="H1054" s="12">
        <f>[1]!thsiFinD("ths_adjustment_nvg_ratio_fund",H$1,$A$4,$A1054,101)</f>
        <v>30.769230769231001</v>
      </c>
      <c r="I1054" s="12">
        <f>[1]!thsiFinD("ths_adjustment_nvg_ratio_fund",I$1,$A$4,$A1054,101)</f>
        <v>161.435546875</v>
      </c>
      <c r="J1054" s="32">
        <f t="shared" si="266"/>
        <v>0.33805393356425589</v>
      </c>
      <c r="K1054" s="45">
        <f t="shared" si="267"/>
        <v>4.1190004189991747E-2</v>
      </c>
      <c r="L1054" s="45">
        <f t="shared" si="268"/>
        <v>0.63491786293852004</v>
      </c>
      <c r="M1054" s="32">
        <f>[1]!thsiFinD("ths_int_chg_ratio_index",M$1,$A$4,$A1054,101)/100</f>
        <v>-0.12359227942363001</v>
      </c>
      <c r="N1054" s="32">
        <f>[1]!thsiFinD("ths_int_chg_ratio_index",N$1,$A$4,$A1054,101)/100</f>
        <v>-8.3830032163481005E-2</v>
      </c>
      <c r="O1054" s="33">
        <f t="shared" si="261"/>
        <v>1.3380539335642558</v>
      </c>
      <c r="P1054" s="33">
        <f t="shared" si="262"/>
        <v>1.0411900041899917</v>
      </c>
      <c r="Q1054" s="33">
        <f t="shared" si="263"/>
        <v>1.6349178629385199</v>
      </c>
      <c r="R1054" s="33">
        <f t="shared" si="264"/>
        <v>0.87640772057636995</v>
      </c>
      <c r="S1054" s="33">
        <f t="shared" si="265"/>
        <v>0.91616996783651894</v>
      </c>
      <c r="T1054" s="32">
        <f t="shared" si="273"/>
        <v>7.8904571328537454E-3</v>
      </c>
      <c r="U1054" s="32">
        <f t="shared" si="274"/>
        <v>1.5972459867395594E-2</v>
      </c>
      <c r="V1054" s="32">
        <f t="shared" si="275"/>
        <v>2.8101516173417718E-3</v>
      </c>
      <c r="W1054" s="32">
        <f t="shared" si="276"/>
        <v>2.041984109376993E-2</v>
      </c>
      <c r="X1054" s="32">
        <f t="shared" si="276"/>
        <v>1.1658041992277601E-2</v>
      </c>
      <c r="Y1054" s="34">
        <f>MAX(O$4:O1054)</f>
        <v>1.9141735637114377</v>
      </c>
      <c r="Z1054" s="34">
        <f>MAX(P$4:P1054)</f>
        <v>1.8284662292802096</v>
      </c>
      <c r="AA1054" s="34">
        <f>MAX(Q$4:Q1054)</f>
        <v>2.0782292813837224</v>
      </c>
      <c r="AB1054" s="34">
        <f>MAX(R$4:R1054)</f>
        <v>1.9075656212819299</v>
      </c>
      <c r="AC1054" s="34">
        <f>MAX(S$4:S1054)</f>
        <v>1.35899867745307</v>
      </c>
      <c r="AD1054" s="35">
        <f t="shared" si="269"/>
        <v>-0.3009756487442703</v>
      </c>
      <c r="AE1054" s="35">
        <f t="shared" si="270"/>
        <v>-0.43056645645576697</v>
      </c>
      <c r="AF1054" s="35">
        <f t="shared" si="271"/>
        <v>-0.21331208371293753</v>
      </c>
      <c r="AG1054" s="35">
        <f t="shared" si="272"/>
        <v>-0.54056221668148807</v>
      </c>
      <c r="AH1054" s="35">
        <f t="shared" si="272"/>
        <v>-0.32584925722405145</v>
      </c>
    </row>
    <row r="1055" spans="1:34">
      <c r="A1055" s="28">
        <v>45422</v>
      </c>
      <c r="B1055" s="12">
        <f>[1]!thsiFinD("ths_int_chg_ratio_index",B$1,$A$4,$A1055,101)</f>
        <v>-2.1671330833131002</v>
      </c>
      <c r="C1055" s="12">
        <f>[1]!thsiFinD("ths_int_chg_ratio_index",C$1,$A$4,$A1055,101)</f>
        <v>19.460842965268998</v>
      </c>
      <c r="D1055" s="12">
        <f>[1]!thsiFinD("ths_int_chg_ratio_index",D$1,$A$4,$A1055,101)</f>
        <v>-24.766618084865001</v>
      </c>
      <c r="E1055" s="12">
        <f>[1]!thsiFinD("ths_int_chg_ratio_index",E$1,$A$4,$A1055,101)</f>
        <v>16.977385145494001</v>
      </c>
      <c r="F1055" s="12">
        <f>[1]!thsiFinD("ths_adjustment_nvg_ratio_fund",F$1,$A$4,$A1055,101)</f>
        <v>38.674033149171002</v>
      </c>
      <c r="G1055" s="12">
        <f>[1]!thsiFinD("ths_adjustment_nvg_ratio_fund",G$1,$A$4,$A1055,101)</f>
        <v>21.112372304200001</v>
      </c>
      <c r="H1055" s="12">
        <f>[1]!thsiFinD("ths_adjustment_nvg_ratio_fund",H$1,$A$4,$A1055,101)</f>
        <v>31.461538461538002</v>
      </c>
      <c r="I1055" s="12">
        <f>[1]!thsiFinD("ths_adjustment_nvg_ratio_fund",I$1,$A$4,$A1055,101)</f>
        <v>158.623046875</v>
      </c>
      <c r="J1055" s="32">
        <f t="shared" si="266"/>
        <v>0.32421933466561736</v>
      </c>
      <c r="K1055" s="45">
        <f t="shared" si="267"/>
        <v>2.3761192356462246E-2</v>
      </c>
      <c r="L1055" s="45">
        <f t="shared" si="268"/>
        <v>0.62467747697477249</v>
      </c>
      <c r="M1055" s="32">
        <f>[1]!thsiFinD("ths_int_chg_ratio_index",M$1,$A$4,$A1055,101)/100</f>
        <v>-0.13492345609492001</v>
      </c>
      <c r="N1055" s="32">
        <f>[1]!thsiFinD("ths_int_chg_ratio_index",N$1,$A$4,$A1055,101)/100</f>
        <v>-8.4430605693237001E-2</v>
      </c>
      <c r="O1055" s="33">
        <f t="shared" si="261"/>
        <v>1.3242193346656173</v>
      </c>
      <c r="P1055" s="33">
        <f t="shared" si="262"/>
        <v>1.0237611923564622</v>
      </c>
      <c r="Q1055" s="33">
        <f t="shared" si="263"/>
        <v>1.6246774769747725</v>
      </c>
      <c r="R1055" s="33">
        <f t="shared" si="264"/>
        <v>0.86507654390508004</v>
      </c>
      <c r="S1055" s="33">
        <f t="shared" si="265"/>
        <v>0.91556939430676298</v>
      </c>
      <c r="T1055" s="32">
        <f t="shared" si="273"/>
        <v>-1.0339343244398669E-2</v>
      </c>
      <c r="U1055" s="32">
        <f t="shared" si="274"/>
        <v>-1.6739319205324565E-2</v>
      </c>
      <c r="V1055" s="32">
        <f t="shared" si="275"/>
        <v>-6.2635476655333866E-3</v>
      </c>
      <c r="W1055" s="32">
        <f t="shared" si="276"/>
        <v>-1.2929115530655011E-2</v>
      </c>
      <c r="X1055" s="32">
        <f t="shared" si="276"/>
        <v>-6.5552632245102771E-4</v>
      </c>
      <c r="Y1055" s="34">
        <f>MAX(O$4:O1055)</f>
        <v>1.9141735637114377</v>
      </c>
      <c r="Z1055" s="34">
        <f>MAX(P$4:P1055)</f>
        <v>1.8284662292802096</v>
      </c>
      <c r="AA1055" s="34">
        <f>MAX(Q$4:Q1055)</f>
        <v>2.0782292813837224</v>
      </c>
      <c r="AB1055" s="34">
        <f>MAX(R$4:R1055)</f>
        <v>1.9075656212819299</v>
      </c>
      <c r="AC1055" s="34">
        <f>MAX(S$4:S1055)</f>
        <v>1.35899867745307</v>
      </c>
      <c r="AD1055" s="35">
        <f t="shared" si="269"/>
        <v>-0.30820310144809637</v>
      </c>
      <c r="AE1055" s="35">
        <f t="shared" si="270"/>
        <v>-0.44009838630737308</v>
      </c>
      <c r="AF1055" s="35">
        <f t="shared" si="271"/>
        <v>-0.2182395409745006</v>
      </c>
      <c r="AG1055" s="35">
        <f t="shared" si="272"/>
        <v>-0.54650234086116112</v>
      </c>
      <c r="AH1055" s="35">
        <f t="shared" si="272"/>
        <v>-0.32629118078124097</v>
      </c>
    </row>
    <row r="1056" spans="1:34">
      <c r="A1056" s="28">
        <v>45425</v>
      </c>
      <c r="B1056" s="12">
        <f>[1]!thsiFinD("ths_int_chg_ratio_index",B$1,$A$4,$A1056,101)</f>
        <v>-2.2739461189710002</v>
      </c>
      <c r="C1056" s="12">
        <f>[1]!thsiFinD("ths_int_chg_ratio_index",C$1,$A$4,$A1056,101)</f>
        <v>17.232029947653</v>
      </c>
      <c r="D1056" s="12">
        <f>[1]!thsiFinD("ths_int_chg_ratio_index",D$1,$A$4,$A1056,101)</f>
        <v>-25.108102844360001</v>
      </c>
      <c r="E1056" s="12">
        <f>[1]!thsiFinD("ths_int_chg_ratio_index",E$1,$A$4,$A1056,101)</f>
        <v>15.678696097434001</v>
      </c>
      <c r="F1056" s="12">
        <f>[1]!thsiFinD("ths_adjustment_nvg_ratio_fund",F$1,$A$4,$A1056,101)</f>
        <v>40.208717004297</v>
      </c>
      <c r="G1056" s="12">
        <f>[1]!thsiFinD("ths_adjustment_nvg_ratio_fund",G$1,$A$4,$A1056,101)</f>
        <v>21.736662883087</v>
      </c>
      <c r="H1056" s="12">
        <f>[1]!thsiFinD("ths_adjustment_nvg_ratio_fund",H$1,$A$4,$A1056,101)</f>
        <v>33.076923076923002</v>
      </c>
      <c r="I1056" s="12">
        <f>[1]!thsiFinD("ths_adjustment_nvg_ratio_fund",I$1,$A$4,$A1056,101)</f>
        <v>160.44921875</v>
      </c>
      <c r="J1056" s="32">
        <f t="shared" si="266"/>
        <v>0.32625024849507878</v>
      </c>
      <c r="K1056" s="45">
        <f t="shared" si="267"/>
        <v>1.3821692704389998E-2</v>
      </c>
      <c r="L1056" s="45">
        <f t="shared" si="268"/>
        <v>0.63867880428576751</v>
      </c>
      <c r="M1056" s="32">
        <f>[1]!thsiFinD("ths_int_chg_ratio_index",M$1,$A$4,$A1056,101)/100</f>
        <v>-0.13924235269734</v>
      </c>
      <c r="N1056" s="32">
        <f>[1]!thsiFinD("ths_int_chg_ratio_index",N$1,$A$4,$A1056,101)/100</f>
        <v>-8.6017947604220005E-2</v>
      </c>
      <c r="O1056" s="33">
        <f t="shared" si="261"/>
        <v>1.3262502484950787</v>
      </c>
      <c r="P1056" s="33">
        <f t="shared" si="262"/>
        <v>1.0138216927043899</v>
      </c>
      <c r="Q1056" s="33">
        <f t="shared" si="263"/>
        <v>1.6386788042857674</v>
      </c>
      <c r="R1056" s="33">
        <f t="shared" si="264"/>
        <v>0.86075764730266002</v>
      </c>
      <c r="S1056" s="33">
        <f t="shared" si="265"/>
        <v>0.91398205239578001</v>
      </c>
      <c r="T1056" s="32">
        <f t="shared" si="273"/>
        <v>1.5336687633957791E-3</v>
      </c>
      <c r="U1056" s="32">
        <f t="shared" si="274"/>
        <v>-9.7088068255389848E-3</v>
      </c>
      <c r="V1056" s="32">
        <f t="shared" si="275"/>
        <v>8.6179118683087363E-3</v>
      </c>
      <c r="W1056" s="32">
        <f t="shared" si="276"/>
        <v>-4.9925022621973847E-3</v>
      </c>
      <c r="X1056" s="32">
        <f t="shared" si="276"/>
        <v>-1.733721027432189E-3</v>
      </c>
      <c r="Y1056" s="34">
        <f>MAX(O$4:O1056)</f>
        <v>1.9141735637114377</v>
      </c>
      <c r="Z1056" s="34">
        <f>MAX(P$4:P1056)</f>
        <v>1.8284662292802096</v>
      </c>
      <c r="AA1056" s="34">
        <f>MAX(Q$4:Q1056)</f>
        <v>2.0782292813837224</v>
      </c>
      <c r="AB1056" s="34">
        <f>MAX(R$4:R1056)</f>
        <v>1.9075656212819299</v>
      </c>
      <c r="AC1056" s="34">
        <f>MAX(S$4:S1056)</f>
        <v>1.35899867745307</v>
      </c>
      <c r="AD1056" s="35">
        <f t="shared" si="269"/>
        <v>-0.30714211415417325</v>
      </c>
      <c r="AE1056" s="35">
        <f t="shared" si="270"/>
        <v>-0.44553436291602222</v>
      </c>
      <c r="AF1056" s="35">
        <f t="shared" si="271"/>
        <v>-0.21150239823649031</v>
      </c>
      <c r="AG1056" s="35">
        <f t="shared" si="272"/>
        <v>-0.54876642895031302</v>
      </c>
      <c r="AH1056" s="35">
        <f t="shared" si="272"/>
        <v>-0.32745920392748706</v>
      </c>
    </row>
    <row r="1057" spans="1:34">
      <c r="A1057" s="28">
        <v>45426</v>
      </c>
      <c r="B1057" s="12">
        <f>[1]!thsiFinD("ths_int_chg_ratio_index",B$1,$A$4,$A1057,101)</f>
        <v>-3.0583666135022001</v>
      </c>
      <c r="C1057" s="12">
        <f>[1]!thsiFinD("ths_int_chg_ratio_index",C$1,$A$4,$A1057,101)</f>
        <v>16.746188942854999</v>
      </c>
      <c r="D1057" s="12">
        <f>[1]!thsiFinD("ths_int_chg_ratio_index",D$1,$A$4,$A1057,101)</f>
        <v>-25.440114446721999</v>
      </c>
      <c r="E1057" s="12">
        <f>[1]!thsiFinD("ths_int_chg_ratio_index",E$1,$A$4,$A1057,101)</f>
        <v>15.315343681696</v>
      </c>
      <c r="F1057" s="12">
        <f>[1]!thsiFinD("ths_adjustment_nvg_ratio_fund",F$1,$A$4,$A1057,101)</f>
        <v>40.699815837937003</v>
      </c>
      <c r="G1057" s="12">
        <f>[1]!thsiFinD("ths_adjustment_nvg_ratio_fund",G$1,$A$4,$A1057,101)</f>
        <v>21.396140749149001</v>
      </c>
      <c r="H1057" s="12">
        <f>[1]!thsiFinD("ths_adjustment_nvg_ratio_fund",H$1,$A$4,$A1057,101)</f>
        <v>34.230769230768999</v>
      </c>
      <c r="I1057" s="12">
        <f>[1]!thsiFinD("ths_adjustment_nvg_ratio_fund",I$1,$A$4,$A1057,101)</f>
        <v>158.193359375</v>
      </c>
      <c r="J1057" s="32">
        <f t="shared" si="266"/>
        <v>0.32260392094647722</v>
      </c>
      <c r="K1057" s="45">
        <f t="shared" si="267"/>
        <v>8.9076289108170007E-3</v>
      </c>
      <c r="L1057" s="45">
        <f t="shared" si="268"/>
        <v>0.63630021298213746</v>
      </c>
      <c r="M1057" s="32">
        <f>[1]!thsiFinD("ths_int_chg_ratio_index",M$1,$A$4,$A1057,101)/100</f>
        <v>-0.13945831219198002</v>
      </c>
      <c r="N1057" s="32">
        <f>[1]!thsiFinD("ths_int_chg_ratio_index",N$1,$A$4,$A1057,101)/100</f>
        <v>-8.7625695564727005E-2</v>
      </c>
      <c r="O1057" s="33">
        <f t="shared" si="261"/>
        <v>1.3226039209464773</v>
      </c>
      <c r="P1057" s="33">
        <f t="shared" si="262"/>
        <v>1.008907628910817</v>
      </c>
      <c r="Q1057" s="33">
        <f t="shared" si="263"/>
        <v>1.6363002129821376</v>
      </c>
      <c r="R1057" s="33">
        <f t="shared" si="264"/>
        <v>0.86054168780801998</v>
      </c>
      <c r="S1057" s="33">
        <f t="shared" si="265"/>
        <v>0.91237430443527301</v>
      </c>
      <c r="T1057" s="32">
        <f t="shared" si="273"/>
        <v>-2.7493510766455342E-3</v>
      </c>
      <c r="U1057" s="32">
        <f t="shared" si="274"/>
        <v>-4.8470690940382033E-3</v>
      </c>
      <c r="V1057" s="32">
        <f t="shared" si="275"/>
        <v>-1.4515299138604387E-3</v>
      </c>
      <c r="W1057" s="32">
        <f t="shared" si="276"/>
        <v>-2.5089465695338209E-4</v>
      </c>
      <c r="X1057" s="32">
        <f t="shared" si="276"/>
        <v>-1.7590585682647486E-3</v>
      </c>
      <c r="Y1057" s="34">
        <f>MAX(O$4:O1057)</f>
        <v>1.9141735637114377</v>
      </c>
      <c r="Z1057" s="34">
        <f>MAX(P$4:P1057)</f>
        <v>1.8284662292802096</v>
      </c>
      <c r="AA1057" s="34">
        <f>MAX(Q$4:Q1057)</f>
        <v>2.0782292813837224</v>
      </c>
      <c r="AB1057" s="34">
        <f>MAX(R$4:R1057)</f>
        <v>1.9075656212819299</v>
      </c>
      <c r="AC1057" s="34">
        <f>MAX(S$4:S1057)</f>
        <v>1.35899867745307</v>
      </c>
      <c r="AD1057" s="35">
        <f t="shared" si="269"/>
        <v>-0.30904702372858583</v>
      </c>
      <c r="AE1057" s="35">
        <f t="shared" si="270"/>
        <v>-0.44822189616923824</v>
      </c>
      <c r="AF1057" s="35">
        <f t="shared" si="271"/>
        <v>-0.21264692609245717</v>
      </c>
      <c r="AG1057" s="35">
        <f t="shared" si="272"/>
        <v>-0.54887964104232734</v>
      </c>
      <c r="AH1057" s="35">
        <f t="shared" si="272"/>
        <v>-0.32864224257732599</v>
      </c>
    </row>
    <row r="1058" spans="1:34">
      <c r="A1058" s="28">
        <v>45427</v>
      </c>
      <c r="B1058" s="12">
        <f>[1]!thsiFinD("ths_int_chg_ratio_index",B$1,$A$4,$A1058,101)</f>
        <v>-3.4073979332766</v>
      </c>
      <c r="C1058" s="12">
        <f>[1]!thsiFinD("ths_int_chg_ratio_index",C$1,$A$4,$A1058,101)</f>
        <v>15.780218109832999</v>
      </c>
      <c r="D1058" s="12">
        <f>[1]!thsiFinD("ths_int_chg_ratio_index",D$1,$A$4,$A1058,101)</f>
        <v>-26.502216189214</v>
      </c>
      <c r="E1058" s="12">
        <f>[1]!thsiFinD("ths_int_chg_ratio_index",E$1,$A$4,$A1058,101)</f>
        <v>14.425591178733001</v>
      </c>
      <c r="F1058" s="12">
        <f>[1]!thsiFinD("ths_adjustment_nvg_ratio_fund",F$1,$A$4,$A1058,101)</f>
        <v>39.349294045427001</v>
      </c>
      <c r="G1058" s="12">
        <f>[1]!thsiFinD("ths_adjustment_nvg_ratio_fund",G$1,$A$4,$A1058,101)</f>
        <v>20.715096481271001</v>
      </c>
      <c r="H1058" s="12">
        <f>[1]!thsiFinD("ths_adjustment_nvg_ratio_fund",H$1,$A$4,$A1058,101)</f>
        <v>34.384615384615003</v>
      </c>
      <c r="I1058" s="12">
        <f>[1]!thsiFinD("ths_adjustment_nvg_ratio_fund",I$1,$A$4,$A1058,101)</f>
        <v>156.083984375</v>
      </c>
      <c r="J1058" s="32">
        <f t="shared" si="266"/>
        <v>0.31353648181548555</v>
      </c>
      <c r="K1058" s="45">
        <f t="shared" si="267"/>
        <v>7.4048791518849905E-4</v>
      </c>
      <c r="L1058" s="45">
        <f t="shared" si="268"/>
        <v>0.62633247571578254</v>
      </c>
      <c r="M1058" s="32">
        <f>[1]!thsiFinD("ths_int_chg_ratio_index",M$1,$A$4,$A1058,101)/100</f>
        <v>-0.15139552458409</v>
      </c>
      <c r="N1058" s="32">
        <f>[1]!thsiFinD("ths_int_chg_ratio_index",N$1,$A$4,$A1058,101)/100</f>
        <v>-9.5677793729248992E-2</v>
      </c>
      <c r="O1058" s="33">
        <f t="shared" si="261"/>
        <v>1.3135364818154855</v>
      </c>
      <c r="P1058" s="33">
        <f t="shared" si="262"/>
        <v>1.0007404879151884</v>
      </c>
      <c r="Q1058" s="33">
        <f t="shared" si="263"/>
        <v>1.6263324757157824</v>
      </c>
      <c r="R1058" s="33">
        <f t="shared" si="264"/>
        <v>0.84860447541591</v>
      </c>
      <c r="S1058" s="33">
        <f t="shared" si="265"/>
        <v>0.90432220627075099</v>
      </c>
      <c r="T1058" s="32">
        <f t="shared" si="273"/>
        <v>-6.8557479585444892E-3</v>
      </c>
      <c r="U1058" s="32">
        <f t="shared" si="274"/>
        <v>-8.095033441709143E-3</v>
      </c>
      <c r="V1058" s="32">
        <f t="shared" si="275"/>
        <v>-6.0916311000100976E-3</v>
      </c>
      <c r="W1058" s="32">
        <f t="shared" si="276"/>
        <v>-1.3871742137811505E-2</v>
      </c>
      <c r="X1058" s="32">
        <f t="shared" si="276"/>
        <v>-8.8254328573029728E-3</v>
      </c>
      <c r="Y1058" s="34">
        <f>MAX(O$4:O1058)</f>
        <v>1.9141735637114377</v>
      </c>
      <c r="Z1058" s="34">
        <f>MAX(P$4:P1058)</f>
        <v>1.8284662292802096</v>
      </c>
      <c r="AA1058" s="34">
        <f>MAX(Q$4:Q1058)</f>
        <v>2.0782292813837224</v>
      </c>
      <c r="AB1058" s="34">
        <f>MAX(R$4:R1058)</f>
        <v>1.9075656212819299</v>
      </c>
      <c r="AC1058" s="34">
        <f>MAX(S$4:S1058)</f>
        <v>1.35899867745307</v>
      </c>
      <c r="AD1058" s="35">
        <f t="shared" si="269"/>
        <v>-0.31378402318510878</v>
      </c>
      <c r="AE1058" s="35">
        <f t="shared" si="270"/>
        <v>-0.45268855837215105</v>
      </c>
      <c r="AF1058" s="35">
        <f t="shared" si="271"/>
        <v>-0.21744319056416095</v>
      </c>
      <c r="AG1058" s="35">
        <f t="shared" si="272"/>
        <v>-0.55513746633490513</v>
      </c>
      <c r="AH1058" s="35">
        <f t="shared" si="272"/>
        <v>-0.33456726538868931</v>
      </c>
    </row>
    <row r="1059" spans="1:34">
      <c r="A1059" s="28">
        <v>45428</v>
      </c>
      <c r="B1059" s="12">
        <f>[1]!thsiFinD("ths_int_chg_ratio_index",B$1,$A$4,$A1059,101)</f>
        <v>-2.0159091397201001</v>
      </c>
      <c r="C1059" s="12">
        <f>[1]!thsiFinD("ths_int_chg_ratio_index",C$1,$A$4,$A1059,101)</f>
        <v>15.981822642926</v>
      </c>
      <c r="D1059" s="12">
        <f>[1]!thsiFinD("ths_int_chg_ratio_index",D$1,$A$4,$A1059,101)</f>
        <v>-26.796678393375998</v>
      </c>
      <c r="E1059" s="12">
        <f>[1]!thsiFinD("ths_int_chg_ratio_index",E$1,$A$4,$A1059,101)</f>
        <v>14.936273946630999</v>
      </c>
      <c r="F1059" s="12">
        <f>[1]!thsiFinD("ths_adjustment_nvg_ratio_fund",F$1,$A$4,$A1059,101)</f>
        <v>39.287906691221998</v>
      </c>
      <c r="G1059" s="12">
        <f>[1]!thsiFinD("ths_adjustment_nvg_ratio_fund",G$1,$A$4,$A1059,101)</f>
        <v>21.623155505107999</v>
      </c>
      <c r="H1059" s="12">
        <f>[1]!thsiFinD("ths_adjustment_nvg_ratio_fund",H$1,$A$4,$A1059,101)</f>
        <v>34.153846153845997</v>
      </c>
      <c r="I1059" s="12">
        <f>[1]!thsiFinD("ths_adjustment_nvg_ratio_fund",I$1,$A$4,$A1059,101)</f>
        <v>157.59765625</v>
      </c>
      <c r="J1059" s="32">
        <f t="shared" si="266"/>
        <v>0.31846009207079612</v>
      </c>
      <c r="K1059" s="45">
        <f t="shared" si="267"/>
        <v>5.2637726411522536E-3</v>
      </c>
      <c r="L1059" s="45">
        <f t="shared" si="268"/>
        <v>0.63165641150043994</v>
      </c>
      <c r="M1059" s="32">
        <f>[1]!thsiFinD("ths_int_chg_ratio_index",M$1,$A$4,$A1059,101)/100</f>
        <v>-0.15213706046768</v>
      </c>
      <c r="N1059" s="32">
        <f>[1]!thsiFinD("ths_int_chg_ratio_index",N$1,$A$4,$A1059,101)/100</f>
        <v>-9.397743546949601E-2</v>
      </c>
      <c r="O1059" s="33">
        <f t="shared" si="261"/>
        <v>1.3184600920707961</v>
      </c>
      <c r="P1059" s="33">
        <f t="shared" si="262"/>
        <v>1.0052637726411522</v>
      </c>
      <c r="Q1059" s="33">
        <f t="shared" si="263"/>
        <v>1.6316564115004399</v>
      </c>
      <c r="R1059" s="33">
        <f t="shared" si="264"/>
        <v>0.84786293953232006</v>
      </c>
      <c r="S1059" s="33">
        <f t="shared" si="265"/>
        <v>0.906022564530504</v>
      </c>
      <c r="T1059" s="32">
        <f t="shared" si="273"/>
        <v>3.7483620161851139E-3</v>
      </c>
      <c r="U1059" s="32">
        <f t="shared" si="274"/>
        <v>4.5199377666700347E-3</v>
      </c>
      <c r="V1059" s="32">
        <f t="shared" si="275"/>
        <v>3.2735838853088506E-3</v>
      </c>
      <c r="W1059" s="32">
        <f t="shared" si="276"/>
        <v>-8.7382980537131782E-4</v>
      </c>
      <c r="X1059" s="32">
        <f t="shared" si="276"/>
        <v>1.8802571118594624E-3</v>
      </c>
      <c r="Y1059" s="34">
        <f>MAX(O$4:O1059)</f>
        <v>1.9141735637114377</v>
      </c>
      <c r="Z1059" s="34">
        <f>MAX(P$4:P1059)</f>
        <v>1.8284662292802096</v>
      </c>
      <c r="AA1059" s="34">
        <f>MAX(Q$4:Q1059)</f>
        <v>2.0782292813837224</v>
      </c>
      <c r="AB1059" s="34">
        <f>MAX(R$4:R1059)</f>
        <v>1.9075656212819299</v>
      </c>
      <c r="AC1059" s="34">
        <f>MAX(S$4:S1059)</f>
        <v>1.35899867745307</v>
      </c>
      <c r="AD1059" s="35">
        <f t="shared" si="269"/>
        <v>-0.31121183728271651</v>
      </c>
      <c r="AE1059" s="35">
        <f t="shared" si="270"/>
        <v>-0.45021474471700673</v>
      </c>
      <c r="AF1059" s="35">
        <f t="shared" si="271"/>
        <v>-0.2148814252034531</v>
      </c>
      <c r="AG1059" s="35">
        <f t="shared" si="272"/>
        <v>-0.55552620047611478</v>
      </c>
      <c r="AH1059" s="35">
        <f t="shared" si="272"/>
        <v>-0.33331608075697228</v>
      </c>
    </row>
    <row r="1060" spans="1:34">
      <c r="A1060" s="28">
        <v>45429</v>
      </c>
      <c r="B1060" s="12">
        <f>[1]!thsiFinD("ths_int_chg_ratio_index",B$1,$A$4,$A1060,101)</f>
        <v>-1.2264514348258999</v>
      </c>
      <c r="C1060" s="12">
        <f>[1]!thsiFinD("ths_int_chg_ratio_index",C$1,$A$4,$A1060,101)</f>
        <v>17.745201128967999</v>
      </c>
      <c r="D1060" s="12">
        <f>[1]!thsiFinD("ths_int_chg_ratio_index",D$1,$A$4,$A1060,101)</f>
        <v>-26.017418056699999</v>
      </c>
      <c r="E1060" s="12">
        <f>[1]!thsiFinD("ths_int_chg_ratio_index",E$1,$A$4,$A1060,101)</f>
        <v>16.028497529662001</v>
      </c>
      <c r="F1060" s="12">
        <f>[1]!thsiFinD("ths_adjustment_nvg_ratio_fund",F$1,$A$4,$A1060,101)</f>
        <v>39.533456108042003</v>
      </c>
      <c r="G1060" s="12">
        <f>[1]!thsiFinD("ths_adjustment_nvg_ratio_fund",G$1,$A$4,$A1060,101)</f>
        <v>21.906923950056999</v>
      </c>
      <c r="H1060" s="12">
        <f>[1]!thsiFinD("ths_adjustment_nvg_ratio_fund",H$1,$A$4,$A1060,101)</f>
        <v>32.769230769231001</v>
      </c>
      <c r="I1060" s="12">
        <f>[1]!thsiFinD("ths_adjustment_nvg_ratio_fund",I$1,$A$4,$A1060,101)</f>
        <v>159.58984375</v>
      </c>
      <c r="J1060" s="32">
        <f t="shared" si="266"/>
        <v>0.32541160468054264</v>
      </c>
      <c r="K1060" s="45">
        <f t="shared" si="267"/>
        <v>1.6324572917760252E-2</v>
      </c>
      <c r="L1060" s="45">
        <f t="shared" si="268"/>
        <v>0.63449863644332505</v>
      </c>
      <c r="M1060" s="32">
        <f>[1]!thsiFinD("ths_int_chg_ratio_index",M$1,$A$4,$A1060,101)/100</f>
        <v>-0.14591989066134001</v>
      </c>
      <c r="N1060" s="32">
        <f>[1]!thsiFinD("ths_int_chg_ratio_index",N$1,$A$4,$A1060,101)/100</f>
        <v>-8.4136606571157999E-2</v>
      </c>
      <c r="O1060" s="33">
        <f t="shared" si="261"/>
        <v>1.3254116046805426</v>
      </c>
      <c r="P1060" s="33">
        <f t="shared" si="262"/>
        <v>1.0163245729177603</v>
      </c>
      <c r="Q1060" s="33">
        <f t="shared" si="263"/>
        <v>1.6344986364433249</v>
      </c>
      <c r="R1060" s="33">
        <f t="shared" si="264"/>
        <v>0.85408010933865997</v>
      </c>
      <c r="S1060" s="33">
        <f t="shared" si="265"/>
        <v>0.91586339342884204</v>
      </c>
      <c r="T1060" s="32">
        <f t="shared" si="273"/>
        <v>5.2724482534989292E-3</v>
      </c>
      <c r="U1060" s="32">
        <f t="shared" si="274"/>
        <v>1.1002883598946189E-2</v>
      </c>
      <c r="V1060" s="32">
        <f t="shared" si="275"/>
        <v>1.7419261327642488E-3</v>
      </c>
      <c r="W1060" s="32">
        <f t="shared" si="276"/>
        <v>7.3327533454514704E-3</v>
      </c>
      <c r="X1060" s="32">
        <f t="shared" si="276"/>
        <v>1.0861571536507464E-2</v>
      </c>
      <c r="Y1060" s="34">
        <f>MAX(O$4:O1060)</f>
        <v>1.9141735637114377</v>
      </c>
      <c r="Z1060" s="34">
        <f>MAX(P$4:P1060)</f>
        <v>1.8284662292802096</v>
      </c>
      <c r="AA1060" s="34">
        <f>MAX(Q$4:Q1060)</f>
        <v>2.0782292813837224</v>
      </c>
      <c r="AB1060" s="34">
        <f>MAX(R$4:R1060)</f>
        <v>1.9075656212819299</v>
      </c>
      <c r="AC1060" s="34">
        <f>MAX(S$4:S1060)</f>
        <v>1.35899867745307</v>
      </c>
      <c r="AD1060" s="35">
        <f t="shared" si="269"/>
        <v>-0.30758023733716711</v>
      </c>
      <c r="AE1060" s="35">
        <f t="shared" si="270"/>
        <v>-0.44416552154871103</v>
      </c>
      <c r="AF1060" s="35">
        <f t="shared" si="271"/>
        <v>-0.21351380664069641</v>
      </c>
      <c r="AG1060" s="35">
        <f t="shared" si="272"/>
        <v>-0.5522669837356905</v>
      </c>
      <c r="AH1060" s="35">
        <f t="shared" si="272"/>
        <v>-0.32607484567587497</v>
      </c>
    </row>
    <row r="1061" spans="1:34">
      <c r="A1061" s="28">
        <v>45432</v>
      </c>
      <c r="B1061" s="12">
        <f>[1]!thsiFinD("ths_int_chg_ratio_index",B$1,$A$4,$A1061,101)</f>
        <v>0.10701008629345</v>
      </c>
      <c r="C1061" s="12">
        <f>[1]!thsiFinD("ths_int_chg_ratio_index",C$1,$A$4,$A1061,101)</f>
        <v>17.971609741245999</v>
      </c>
      <c r="D1061" s="12">
        <f>[1]!thsiFinD("ths_int_chg_ratio_index",D$1,$A$4,$A1061,101)</f>
        <v>-26.103323705232</v>
      </c>
      <c r="E1061" s="12">
        <f>[1]!thsiFinD("ths_int_chg_ratio_index",E$1,$A$4,$A1061,101)</f>
        <v>16.662505306871999</v>
      </c>
      <c r="F1061" s="12">
        <f>[1]!thsiFinD("ths_adjustment_nvg_ratio_fund",F$1,$A$4,$A1061,101)</f>
        <v>40.147329650091997</v>
      </c>
      <c r="G1061" s="12">
        <f>[1]!thsiFinD("ths_adjustment_nvg_ratio_fund",G$1,$A$4,$A1061,101)</f>
        <v>23.155505107831999</v>
      </c>
      <c r="H1061" s="12">
        <f>[1]!thsiFinD("ths_adjustment_nvg_ratio_fund",H$1,$A$4,$A1061,101)</f>
        <v>34.769230769231001</v>
      </c>
      <c r="I1061" s="12">
        <f>[1]!thsiFinD("ths_adjustment_nvg_ratio_fund",I$1,$A$4,$A1061,101)</f>
        <v>163.125</v>
      </c>
      <c r="J1061" s="32">
        <f t="shared" si="266"/>
        <v>0.33729358369541806</v>
      </c>
      <c r="K1061" s="45">
        <f t="shared" si="267"/>
        <v>2.1594503572948617E-2</v>
      </c>
      <c r="L1061" s="45">
        <f t="shared" si="268"/>
        <v>0.65299266381788756</v>
      </c>
      <c r="M1061" s="32">
        <f>[1]!thsiFinD("ths_int_chg_ratio_index",M$1,$A$4,$A1061,101)/100</f>
        <v>-0.14384838059707999</v>
      </c>
      <c r="N1061" s="32">
        <f>[1]!thsiFinD("ths_int_chg_ratio_index",N$1,$A$4,$A1061,101)/100</f>
        <v>-8.0377125905579008E-2</v>
      </c>
      <c r="O1061" s="33">
        <f t="shared" si="261"/>
        <v>1.3372935836954181</v>
      </c>
      <c r="P1061" s="33">
        <f t="shared" si="262"/>
        <v>1.0215945035729486</v>
      </c>
      <c r="Q1061" s="33">
        <f t="shared" si="263"/>
        <v>1.6529926638178876</v>
      </c>
      <c r="R1061" s="33">
        <f t="shared" si="264"/>
        <v>0.85615161940291995</v>
      </c>
      <c r="S1061" s="33">
        <f t="shared" si="265"/>
        <v>0.91962287409442101</v>
      </c>
      <c r="T1061" s="32">
        <f t="shared" si="273"/>
        <v>8.964746477936103E-3</v>
      </c>
      <c r="U1061" s="32">
        <f t="shared" si="274"/>
        <v>5.1852831227516827E-3</v>
      </c>
      <c r="V1061" s="32">
        <f t="shared" si="275"/>
        <v>1.1314801347773296E-2</v>
      </c>
      <c r="W1061" s="32">
        <f t="shared" si="276"/>
        <v>2.4254282960225471E-3</v>
      </c>
      <c r="X1061" s="32">
        <f t="shared" si="276"/>
        <v>4.1048487062071981E-3</v>
      </c>
      <c r="Y1061" s="34">
        <f>MAX(O$4:O1061)</f>
        <v>1.9141735637114377</v>
      </c>
      <c r="Z1061" s="34">
        <f>MAX(P$4:P1061)</f>
        <v>1.8284662292802096</v>
      </c>
      <c r="AA1061" s="34">
        <f>MAX(Q$4:Q1061)</f>
        <v>2.0782292813837224</v>
      </c>
      <c r="AB1061" s="34">
        <f>MAX(R$4:R1061)</f>
        <v>1.9075656212819299</v>
      </c>
      <c r="AC1061" s="34">
        <f>MAX(S$4:S1061)</f>
        <v>1.35899867745307</v>
      </c>
      <c r="AD1061" s="35">
        <f t="shared" si="269"/>
        <v>-0.30137286970858224</v>
      </c>
      <c r="AE1061" s="35">
        <f t="shared" si="270"/>
        <v>-0.44128336240855404</v>
      </c>
      <c r="AF1061" s="35">
        <f t="shared" si="271"/>
        <v>-0.20461487160006941</v>
      </c>
      <c r="AG1061" s="35">
        <f t="shared" si="272"/>
        <v>-0.55118103940897956</v>
      </c>
      <c r="AH1061" s="35">
        <f t="shared" si="272"/>
        <v>-0.32330848487806707</v>
      </c>
    </row>
    <row r="1062" spans="1:34">
      <c r="A1062" s="28">
        <v>45433</v>
      </c>
      <c r="B1062" s="12">
        <f>[1]!thsiFinD("ths_int_chg_ratio_index",B$1,$A$4,$A1062,101)</f>
        <v>-0.72042871462264002</v>
      </c>
      <c r="C1062" s="12">
        <f>[1]!thsiFinD("ths_int_chg_ratio_index",C$1,$A$4,$A1062,101)</f>
        <v>18.030672093456001</v>
      </c>
      <c r="D1062" s="12">
        <f>[1]!thsiFinD("ths_int_chg_ratio_index",D$1,$A$4,$A1062,101)</f>
        <v>-26.623690306606999</v>
      </c>
      <c r="E1062" s="12">
        <f>[1]!thsiFinD("ths_int_chg_ratio_index",E$1,$A$4,$A1062,101)</f>
        <v>15.648881331507001</v>
      </c>
      <c r="F1062" s="12">
        <f>[1]!thsiFinD("ths_adjustment_nvg_ratio_fund",F$1,$A$4,$A1062,101)</f>
        <v>40.638428483732</v>
      </c>
      <c r="G1062" s="12">
        <f>[1]!thsiFinD("ths_adjustment_nvg_ratio_fund",G$1,$A$4,$A1062,101)</f>
        <v>23.325766174801</v>
      </c>
      <c r="H1062" s="12">
        <f>[1]!thsiFinD("ths_adjustment_nvg_ratio_fund",H$1,$A$4,$A1062,101)</f>
        <v>34.461538461537998</v>
      </c>
      <c r="I1062" s="12">
        <f>[1]!thsiFinD("ths_adjustment_nvg_ratio_fund",I$1,$A$4,$A1062,101)</f>
        <v>161.904296875</v>
      </c>
      <c r="J1062" s="32">
        <f t="shared" si="266"/>
        <v>0.33333183049850545</v>
      </c>
      <c r="K1062" s="45">
        <f t="shared" si="267"/>
        <v>1.5838586009333411E-2</v>
      </c>
      <c r="L1062" s="45">
        <f t="shared" si="268"/>
        <v>0.6508250749876775</v>
      </c>
      <c r="M1062" s="32">
        <f>[1]!thsiFinD("ths_int_chg_ratio_index",M$1,$A$4,$A1062,101)/100</f>
        <v>-0.14965641030152999</v>
      </c>
      <c r="N1062" s="32">
        <f>[1]!thsiFinD("ths_int_chg_ratio_index",N$1,$A$4,$A1062,101)/100</f>
        <v>-8.5028392392302005E-2</v>
      </c>
      <c r="O1062" s="33">
        <f t="shared" si="261"/>
        <v>1.3333318304985053</v>
      </c>
      <c r="P1062" s="33">
        <f t="shared" si="262"/>
        <v>1.0158385860093335</v>
      </c>
      <c r="Q1062" s="33">
        <f t="shared" si="263"/>
        <v>1.6508250749876776</v>
      </c>
      <c r="R1062" s="33">
        <f t="shared" si="264"/>
        <v>0.85034358969847001</v>
      </c>
      <c r="S1062" s="33">
        <f t="shared" si="265"/>
        <v>0.91497160760769802</v>
      </c>
      <c r="T1062" s="32">
        <f t="shared" si="273"/>
        <v>-2.962515669868826E-3</v>
      </c>
      <c r="U1062" s="32">
        <f t="shared" si="274"/>
        <v>-5.6342487586651391E-3</v>
      </c>
      <c r="V1062" s="32">
        <f t="shared" si="275"/>
        <v>-1.3113118271217417E-3</v>
      </c>
      <c r="W1062" s="32">
        <f t="shared" si="276"/>
        <v>-6.7838798325235983E-3</v>
      </c>
      <c r="X1062" s="32">
        <f t="shared" si="276"/>
        <v>-5.0577977318182477E-3</v>
      </c>
      <c r="Y1062" s="34">
        <f>MAX(O$4:O1062)</f>
        <v>1.9141735637114377</v>
      </c>
      <c r="Z1062" s="34">
        <f>MAX(P$4:P1062)</f>
        <v>1.8284662292802096</v>
      </c>
      <c r="AA1062" s="34">
        <f>MAX(Q$4:Q1062)</f>
        <v>2.0782292813837224</v>
      </c>
      <c r="AB1062" s="34">
        <f>MAX(R$4:R1062)</f>
        <v>1.9075656212819299</v>
      </c>
      <c r="AC1062" s="34">
        <f>MAX(S$4:S1062)</f>
        <v>1.35899867745307</v>
      </c>
      <c r="AD1062" s="35">
        <f t="shared" si="269"/>
        <v>-0.30344256352946608</v>
      </c>
      <c r="AE1062" s="35">
        <f t="shared" si="270"/>
        <v>-0.44443131093034927</v>
      </c>
      <c r="AF1062" s="35">
        <f t="shared" si="271"/>
        <v>-0.20565786952605702</v>
      </c>
      <c r="AG1062" s="35">
        <f t="shared" si="272"/>
        <v>-0.55422577330418721</v>
      </c>
      <c r="AH1062" s="35">
        <f t="shared" si="272"/>
        <v>-0.32673105368839139</v>
      </c>
    </row>
    <row r="1063" spans="1:34">
      <c r="A1063" s="28">
        <v>45434</v>
      </c>
      <c r="B1063" s="12">
        <f>[1]!thsiFinD("ths_int_chg_ratio_index",B$1,$A$4,$A1063,101)</f>
        <v>-1.6482606746096</v>
      </c>
      <c r="C1063" s="12">
        <f>[1]!thsiFinD("ths_int_chg_ratio_index",C$1,$A$4,$A1063,101)</f>
        <v>18.099105168461001</v>
      </c>
      <c r="D1063" s="12">
        <f>[1]!thsiFinD("ths_int_chg_ratio_index",D$1,$A$4,$A1063,101)</f>
        <v>-25.962981726220999</v>
      </c>
      <c r="E1063" s="12">
        <f>[1]!thsiFinD("ths_int_chg_ratio_index",E$1,$A$4,$A1063,101)</f>
        <v>16.994058775228002</v>
      </c>
      <c r="F1063" s="12">
        <f>[1]!thsiFinD("ths_adjustment_nvg_ratio_fund",F$1,$A$4,$A1063,101)</f>
        <v>40.638428483732</v>
      </c>
      <c r="G1063" s="12">
        <f>[1]!thsiFinD("ths_adjustment_nvg_ratio_fund",G$1,$A$4,$A1063,101)</f>
        <v>22.474460839955</v>
      </c>
      <c r="H1063" s="12">
        <f>[1]!thsiFinD("ths_adjustment_nvg_ratio_fund",H$1,$A$4,$A1063,101)</f>
        <v>31</v>
      </c>
      <c r="I1063" s="12">
        <f>[1]!thsiFinD("ths_adjustment_nvg_ratio_fund",I$1,$A$4,$A1063,101)</f>
        <v>160.9375</v>
      </c>
      <c r="J1063" s="32">
        <f t="shared" si="266"/>
        <v>0.32816538858318178</v>
      </c>
      <c r="K1063" s="45">
        <f t="shared" si="267"/>
        <v>1.8704803857146013E-2</v>
      </c>
      <c r="L1063" s="45">
        <f t="shared" si="268"/>
        <v>0.63762597330921755</v>
      </c>
      <c r="M1063" s="32">
        <f>[1]!thsiFinD("ths_int_chg_ratio_index",M$1,$A$4,$A1063,101)/100</f>
        <v>-0.1354067986669</v>
      </c>
      <c r="N1063" s="32">
        <f>[1]!thsiFinD("ths_int_chg_ratio_index",N$1,$A$4,$A1063,101)/100</f>
        <v>-8.3938165800626005E-2</v>
      </c>
      <c r="O1063" s="33">
        <f t="shared" si="261"/>
        <v>1.3281653885831819</v>
      </c>
      <c r="P1063" s="33">
        <f t="shared" si="262"/>
        <v>1.018704803857146</v>
      </c>
      <c r="Q1063" s="33">
        <f t="shared" si="263"/>
        <v>1.6376259733092176</v>
      </c>
      <c r="R1063" s="33">
        <f t="shared" si="264"/>
        <v>0.86459320133310003</v>
      </c>
      <c r="S1063" s="33">
        <f t="shared" si="265"/>
        <v>0.91606183419937404</v>
      </c>
      <c r="T1063" s="32">
        <f t="shared" si="273"/>
        <v>-3.8748358039212283E-3</v>
      </c>
      <c r="U1063" s="32">
        <f t="shared" si="274"/>
        <v>2.8215288209048062E-3</v>
      </c>
      <c r="V1063" s="32">
        <f t="shared" si="275"/>
        <v>-7.9954574705976E-3</v>
      </c>
      <c r="W1063" s="32">
        <f t="shared" si="276"/>
        <v>1.6757475222083817E-2</v>
      </c>
      <c r="X1063" s="32">
        <f t="shared" si="276"/>
        <v>1.1915414452330353E-3</v>
      </c>
      <c r="Y1063" s="34">
        <f>MAX(O$4:O1063)</f>
        <v>1.9141735637114377</v>
      </c>
      <c r="Z1063" s="34">
        <f>MAX(P$4:P1063)</f>
        <v>1.8284662292802096</v>
      </c>
      <c r="AA1063" s="34">
        <f>MAX(Q$4:Q1063)</f>
        <v>2.0782292813837224</v>
      </c>
      <c r="AB1063" s="34">
        <f>MAX(R$4:R1063)</f>
        <v>1.9075656212819299</v>
      </c>
      <c r="AC1063" s="34">
        <f>MAX(S$4:S1063)</f>
        <v>1.35899867745307</v>
      </c>
      <c r="AD1063" s="35">
        <f t="shared" si="269"/>
        <v>-0.30614160922378963</v>
      </c>
      <c r="AE1063" s="35">
        <f t="shared" si="270"/>
        <v>-0.44286375786214693</v>
      </c>
      <c r="AF1063" s="35">
        <f t="shared" si="271"/>
        <v>-0.2120089982473653</v>
      </c>
      <c r="AG1063" s="35">
        <f t="shared" si="272"/>
        <v>-0.54675572274568851</v>
      </c>
      <c r="AH1063" s="35">
        <f t="shared" si="272"/>
        <v>-0.32592882583507288</v>
      </c>
    </row>
    <row r="1064" spans="1:34">
      <c r="A1064" s="28">
        <v>45435</v>
      </c>
      <c r="B1064" s="12">
        <f>[1]!thsiFinD("ths_int_chg_ratio_index",B$1,$A$4,$A1064,101)</f>
        <v>-2.5318208212279001</v>
      </c>
      <c r="C1064" s="12">
        <f>[1]!thsiFinD("ths_int_chg_ratio_index",C$1,$A$4,$A1064,101)</f>
        <v>16.324989670459001</v>
      </c>
      <c r="D1064" s="12">
        <f>[1]!thsiFinD("ths_int_chg_ratio_index",D$1,$A$4,$A1064,101)</f>
        <v>-27.19637501699</v>
      </c>
      <c r="E1064" s="12">
        <f>[1]!thsiFinD("ths_int_chg_ratio_index",E$1,$A$4,$A1064,101)</f>
        <v>15.586369857408</v>
      </c>
      <c r="F1064" s="12">
        <f>[1]!thsiFinD("ths_adjustment_nvg_ratio_fund",F$1,$A$4,$A1064,101)</f>
        <v>39.226519337017002</v>
      </c>
      <c r="G1064" s="12">
        <f>[1]!thsiFinD("ths_adjustment_nvg_ratio_fund",G$1,$A$4,$A1064,101)</f>
        <v>21.736662883087</v>
      </c>
      <c r="H1064" s="12">
        <f>[1]!thsiFinD("ths_adjustment_nvg_ratio_fund",H$1,$A$4,$A1064,101)</f>
        <v>30.461538461538002</v>
      </c>
      <c r="I1064" s="12">
        <f>[1]!thsiFinD("ths_adjustment_nvg_ratio_fund",I$1,$A$4,$A1064,101)</f>
        <v>157.724609375</v>
      </c>
      <c r="J1064" s="32">
        <f t="shared" si="266"/>
        <v>0.31416561718286384</v>
      </c>
      <c r="K1064" s="45">
        <f t="shared" si="267"/>
        <v>5.457909224122752E-3</v>
      </c>
      <c r="L1064" s="45">
        <f t="shared" si="268"/>
        <v>0.62287332514160498</v>
      </c>
      <c r="M1064" s="32">
        <f>[1]!thsiFinD("ths_int_chg_ratio_index",M$1,$A$4,$A1064,101)/100</f>
        <v>-0.14910922818677</v>
      </c>
      <c r="N1064" s="32">
        <f>[1]!thsiFinD("ths_int_chg_ratio_index",N$1,$A$4,$A1064,101)/100</f>
        <v>-9.6390416278113011E-2</v>
      </c>
      <c r="O1064" s="33">
        <f t="shared" si="261"/>
        <v>1.314165617182864</v>
      </c>
      <c r="P1064" s="33">
        <f t="shared" si="262"/>
        <v>1.0054579092241227</v>
      </c>
      <c r="Q1064" s="33">
        <f t="shared" si="263"/>
        <v>1.622873325141605</v>
      </c>
      <c r="R1064" s="33">
        <f t="shared" si="264"/>
        <v>0.85089077181323003</v>
      </c>
      <c r="S1064" s="33">
        <f t="shared" si="265"/>
        <v>0.90360958372188693</v>
      </c>
      <c r="T1064" s="32">
        <f t="shared" si="273"/>
        <v>-1.0540683803883955E-2</v>
      </c>
      <c r="U1064" s="32">
        <f t="shared" si="274"/>
        <v>-1.3003663654933439E-2</v>
      </c>
      <c r="V1064" s="32">
        <f t="shared" si="275"/>
        <v>-9.0085577586445087E-3</v>
      </c>
      <c r="W1064" s="32">
        <f t="shared" si="276"/>
        <v>-1.5848412292327141E-2</v>
      </c>
      <c r="X1064" s="32">
        <f t="shared" si="276"/>
        <v>-1.3593242303747144E-2</v>
      </c>
      <c r="Y1064" s="34">
        <f>MAX(O$4:O1064)</f>
        <v>1.9141735637114377</v>
      </c>
      <c r="Z1064" s="34">
        <f>MAX(P$4:P1064)</f>
        <v>1.8284662292802096</v>
      </c>
      <c r="AA1064" s="34">
        <f>MAX(Q$4:Q1064)</f>
        <v>2.0782292813837224</v>
      </c>
      <c r="AB1064" s="34">
        <f>MAX(R$4:R1064)</f>
        <v>1.9075656212819299</v>
      </c>
      <c r="AC1064" s="34">
        <f>MAX(S$4:S1064)</f>
        <v>1.35899867745307</v>
      </c>
      <c r="AD1064" s="35">
        <f t="shared" si="269"/>
        <v>-0.31345535112563339</v>
      </c>
      <c r="AE1064" s="35">
        <f t="shared" si="270"/>
        <v>-0.45010857016488115</v>
      </c>
      <c r="AF1064" s="35">
        <f t="shared" si="271"/>
        <v>-0.21910766069994614</v>
      </c>
      <c r="AG1064" s="35">
        <f t="shared" si="272"/>
        <v>-0.5539389249207527</v>
      </c>
      <c r="AH1064" s="35">
        <f t="shared" si="272"/>
        <v>-0.33509163863546798</v>
      </c>
    </row>
    <row r="1065" spans="1:34">
      <c r="A1065" s="28">
        <v>45436</v>
      </c>
      <c r="B1065" s="12">
        <f>[1]!thsiFinD("ths_int_chg_ratio_index",B$1,$A$4,$A1065,101)</f>
        <v>-5.2571254958700004</v>
      </c>
      <c r="C1065" s="12">
        <f>[1]!thsiFinD("ths_int_chg_ratio_index",C$1,$A$4,$A1065,101)</f>
        <v>13.72514787005</v>
      </c>
      <c r="D1065" s="12">
        <f>[1]!thsiFinD("ths_int_chg_ratio_index",D$1,$A$4,$A1065,101)</f>
        <v>-28.685867167508</v>
      </c>
      <c r="E1065" s="12">
        <f>[1]!thsiFinD("ths_int_chg_ratio_index",E$1,$A$4,$A1065,101)</f>
        <v>13.21155837091</v>
      </c>
      <c r="F1065" s="12">
        <f>[1]!thsiFinD("ths_adjustment_nvg_ratio_fund",F$1,$A$4,$A1065,101)</f>
        <v>36.709637814609998</v>
      </c>
      <c r="G1065" s="12">
        <f>[1]!thsiFinD("ths_adjustment_nvg_ratio_fund",G$1,$A$4,$A1065,101)</f>
        <v>19.069239500567999</v>
      </c>
      <c r="H1065" s="12">
        <f>[1]!thsiFinD("ths_adjustment_nvg_ratio_fund",H$1,$A$4,$A1065,101)</f>
        <v>30.384615384615</v>
      </c>
      <c r="I1065" s="12">
        <f>[1]!thsiFinD("ths_adjustment_nvg_ratio_fund",I$1,$A$4,$A1065,101)</f>
        <v>150.517578125</v>
      </c>
      <c r="J1065" s="32">
        <f t="shared" si="266"/>
        <v>0.28709348050296873</v>
      </c>
      <c r="K1065" s="45">
        <f t="shared" si="267"/>
        <v>-1.7515716056045006E-2</v>
      </c>
      <c r="L1065" s="45">
        <f t="shared" si="268"/>
        <v>0.59170267706198243</v>
      </c>
      <c r="M1065" s="32">
        <f>[1]!thsiFinD("ths_int_chg_ratio_index",M$1,$A$4,$A1065,101)/100</f>
        <v>-0.16522191817785001</v>
      </c>
      <c r="N1065" s="32">
        <f>[1]!thsiFinD("ths_int_chg_ratio_index",N$1,$A$4,$A1065,101)/100</f>
        <v>-0.10594233605092</v>
      </c>
      <c r="O1065" s="33">
        <f t="shared" si="261"/>
        <v>1.2870934805029688</v>
      </c>
      <c r="P1065" s="33">
        <f t="shared" si="262"/>
        <v>0.98248428394395504</v>
      </c>
      <c r="Q1065" s="33">
        <f t="shared" si="263"/>
        <v>1.5917026770619824</v>
      </c>
      <c r="R1065" s="33">
        <f t="shared" si="264"/>
        <v>0.83477808182214996</v>
      </c>
      <c r="S1065" s="33">
        <f t="shared" si="265"/>
        <v>0.89405766394908004</v>
      </c>
      <c r="T1065" s="32">
        <f t="shared" si="273"/>
        <v>-2.0600247279280448E-2</v>
      </c>
      <c r="U1065" s="32">
        <f t="shared" si="274"/>
        <v>-2.2848917960072157E-2</v>
      </c>
      <c r="V1065" s="32">
        <f t="shared" si="275"/>
        <v>-1.9207074019102932E-2</v>
      </c>
      <c r="W1065" s="32">
        <f t="shared" si="276"/>
        <v>-1.893626129796222E-2</v>
      </c>
      <c r="X1065" s="32">
        <f t="shared" si="276"/>
        <v>-1.0570848234547681E-2</v>
      </c>
      <c r="Y1065" s="34">
        <f>MAX(O$4:O1065)</f>
        <v>1.9141735637114377</v>
      </c>
      <c r="Z1065" s="34">
        <f>MAX(P$4:P1065)</f>
        <v>1.8284662292802096</v>
      </c>
      <c r="AA1065" s="34">
        <f>MAX(Q$4:Q1065)</f>
        <v>2.0782292813837224</v>
      </c>
      <c r="AB1065" s="34">
        <f>MAX(R$4:R1065)</f>
        <v>1.9075656212819299</v>
      </c>
      <c r="AC1065" s="34">
        <f>MAX(S$4:S1065)</f>
        <v>1.35899867745307</v>
      </c>
      <c r="AD1065" s="35">
        <f t="shared" si="269"/>
        <v>-0.32759834066071214</v>
      </c>
      <c r="AE1065" s="35">
        <f t="shared" si="270"/>
        <v>-0.4626729943321306</v>
      </c>
      <c r="AF1065" s="35">
        <f t="shared" si="271"/>
        <v>-0.23410631766183265</v>
      </c>
      <c r="AG1065" s="35">
        <f t="shared" si="272"/>
        <v>-0.5623856539933032</v>
      </c>
      <c r="AH1065" s="35">
        <f t="shared" si="272"/>
        <v>-0.34212028401333427</v>
      </c>
    </row>
    <row r="1066" spans="1:34">
      <c r="A1066" s="28">
        <v>45439</v>
      </c>
      <c r="B1066" s="12">
        <f>[1]!thsiFinD("ths_int_chg_ratio_index",B$1,$A$4,$A1066,101)</f>
        <v>-3.8221001030806998</v>
      </c>
      <c r="C1066" s="12">
        <f>[1]!thsiFinD("ths_int_chg_ratio_index",C$1,$A$4,$A1066,101)</f>
        <v>17.880103512879</v>
      </c>
      <c r="D1066" s="12">
        <f>[1]!thsiFinD("ths_int_chg_ratio_index",D$1,$A$4,$A1066,101)</f>
        <v>-27.563366693359999</v>
      </c>
      <c r="E1066" s="12">
        <f>[1]!thsiFinD("ths_int_chg_ratio_index",E$1,$A$4,$A1066,101)</f>
        <v>13.835066250192</v>
      </c>
      <c r="F1066" s="12">
        <f>[1]!thsiFinD("ths_adjustment_nvg_ratio_fund",F$1,$A$4,$A1066,101)</f>
        <v>37.998772252915998</v>
      </c>
      <c r="G1066" s="12">
        <f>[1]!thsiFinD("ths_adjustment_nvg_ratio_fund",G$1,$A$4,$A1066,101)</f>
        <v>21.169125993190001</v>
      </c>
      <c r="H1066" s="12">
        <f>[1]!thsiFinD("ths_adjustment_nvg_ratio_fund",H$1,$A$4,$A1066,101)</f>
        <v>33.846153846154003</v>
      </c>
      <c r="I1066" s="12">
        <f>[1]!thsiFinD("ths_adjustment_nvg_ratio_fund",I$1,$A$4,$A1066,101)</f>
        <v>154.013671875</v>
      </c>
      <c r="J1066" s="32">
        <f t="shared" si="266"/>
        <v>0.30919678366736286</v>
      </c>
      <c r="K1066" s="45">
        <f t="shared" si="267"/>
        <v>8.2425741657575101E-4</v>
      </c>
      <c r="L1066" s="45">
        <f t="shared" si="268"/>
        <v>0.61756930991814996</v>
      </c>
      <c r="M1066" s="32">
        <f>[1]!thsiFinD("ths_int_chg_ratio_index",M$1,$A$4,$A1066,101)/100</f>
        <v>-0.15441475368006</v>
      </c>
      <c r="N1066" s="32">
        <f>[1]!thsiFinD("ths_int_chg_ratio_index",N$1,$A$4,$A1066,101)/100</f>
        <v>-9.7126024422263993E-2</v>
      </c>
      <c r="O1066" s="33">
        <f t="shared" si="261"/>
        <v>1.3091967836673628</v>
      </c>
      <c r="P1066" s="33">
        <f t="shared" si="262"/>
        <v>1.0008242574165758</v>
      </c>
      <c r="Q1066" s="33">
        <f t="shared" si="263"/>
        <v>1.6175693099181498</v>
      </c>
      <c r="R1066" s="33">
        <f t="shared" si="264"/>
        <v>0.84558524631994003</v>
      </c>
      <c r="S1066" s="33">
        <f t="shared" si="265"/>
        <v>0.90287397557773597</v>
      </c>
      <c r="T1066" s="32">
        <f t="shared" si="273"/>
        <v>1.7173036379421802E-2</v>
      </c>
      <c r="U1066" s="32">
        <f t="shared" si="274"/>
        <v>1.8666938262868804E-2</v>
      </c>
      <c r="V1066" s="32">
        <f t="shared" si="275"/>
        <v>1.6250919992113699E-2</v>
      </c>
      <c r="W1066" s="32">
        <f t="shared" si="276"/>
        <v>1.2946152675930689E-2</v>
      </c>
      <c r="X1066" s="32">
        <f t="shared" si="276"/>
        <v>9.8610100714466853E-3</v>
      </c>
      <c r="Y1066" s="34">
        <f>MAX(O$4:O1066)</f>
        <v>1.9141735637114377</v>
      </c>
      <c r="Z1066" s="34">
        <f>MAX(P$4:P1066)</f>
        <v>1.8284662292802096</v>
      </c>
      <c r="AA1066" s="34">
        <f>MAX(Q$4:Q1066)</f>
        <v>2.0782292813837224</v>
      </c>
      <c r="AB1066" s="34">
        <f>MAX(R$4:R1066)</f>
        <v>1.9075656212819299</v>
      </c>
      <c r="AC1066" s="34">
        <f>MAX(S$4:S1066)</f>
        <v>1.35899867745307</v>
      </c>
      <c r="AD1066" s="35">
        <f t="shared" si="269"/>
        <v>-0.31605116250329501</v>
      </c>
      <c r="AE1066" s="35">
        <f t="shared" si="270"/>
        <v>-0.45264274429035622</v>
      </c>
      <c r="AF1066" s="35">
        <f t="shared" si="271"/>
        <v>-0.22165984070768985</v>
      </c>
      <c r="AG1066" s="35">
        <f t="shared" si="272"/>
        <v>-0.55672023185672304</v>
      </c>
      <c r="AH1066" s="35">
        <f t="shared" si="272"/>
        <v>-0.33563292550818935</v>
      </c>
    </row>
    <row r="1067" spans="1:34">
      <c r="A1067" s="28">
        <v>45440</v>
      </c>
      <c r="B1067" s="12">
        <f>[1]!thsiFinD("ths_int_chg_ratio_index",B$1,$A$4,$A1067,101)</f>
        <v>-5.4681004909888999</v>
      </c>
      <c r="C1067" s="12">
        <f>[1]!thsiFinD("ths_int_chg_ratio_index",C$1,$A$4,$A1067,101)</f>
        <v>17.963969944274002</v>
      </c>
      <c r="D1067" s="12">
        <f>[1]!thsiFinD("ths_int_chg_ratio_index",D$1,$A$4,$A1067,101)</f>
        <v>-27.936487482781999</v>
      </c>
      <c r="E1067" s="12">
        <f>[1]!thsiFinD("ths_int_chg_ratio_index",E$1,$A$4,$A1067,101)</f>
        <v>12.282961450022</v>
      </c>
      <c r="F1067" s="12">
        <f>[1]!thsiFinD("ths_adjustment_nvg_ratio_fund",F$1,$A$4,$A1067,101)</f>
        <v>35.911602209945002</v>
      </c>
      <c r="G1067" s="12">
        <f>[1]!thsiFinD("ths_adjustment_nvg_ratio_fund",G$1,$A$4,$A1067,101)</f>
        <v>19.296254256527</v>
      </c>
      <c r="H1067" s="12">
        <f>[1]!thsiFinD("ths_adjustment_nvg_ratio_fund",H$1,$A$4,$A1067,101)</f>
        <v>32.846153846154003</v>
      </c>
      <c r="I1067" s="12">
        <f>[1]!thsiFinD("ths_adjustment_nvg_ratio_fund",I$1,$A$4,$A1067,101)</f>
        <v>150.556640625</v>
      </c>
      <c r="J1067" s="32">
        <f t="shared" si="266"/>
        <v>0.29431624294768888</v>
      </c>
      <c r="K1067" s="45">
        <f t="shared" si="267"/>
        <v>-7.8941414486872405E-3</v>
      </c>
      <c r="L1067" s="45">
        <f t="shared" si="268"/>
        <v>0.59652662734406503</v>
      </c>
      <c r="M1067" s="32">
        <f>[1]!thsiFinD("ths_int_chg_ratio_index",M$1,$A$4,$A1067,101)/100</f>
        <v>-0.16321825595844</v>
      </c>
      <c r="N1067" s="32">
        <f>[1]!thsiFinD("ths_int_chg_ratio_index",N$1,$A$4,$A1067,101)/100</f>
        <v>-0.10440439704764999</v>
      </c>
      <c r="O1067" s="33">
        <f t="shared" si="261"/>
        <v>1.2943162429476889</v>
      </c>
      <c r="P1067" s="33">
        <f t="shared" si="262"/>
        <v>0.99210585855131272</v>
      </c>
      <c r="Q1067" s="33">
        <f t="shared" si="263"/>
        <v>1.596526627344065</v>
      </c>
      <c r="R1067" s="33">
        <f t="shared" si="264"/>
        <v>0.83678174404156003</v>
      </c>
      <c r="S1067" s="33">
        <f t="shared" si="265"/>
        <v>0.89559560295234997</v>
      </c>
      <c r="T1067" s="32">
        <f t="shared" si="273"/>
        <v>-1.1366160462134678E-2</v>
      </c>
      <c r="U1067" s="32">
        <f t="shared" si="274"/>
        <v>-8.7112185787421303E-3</v>
      </c>
      <c r="V1067" s="32">
        <f t="shared" si="275"/>
        <v>-1.3008829015895174E-2</v>
      </c>
      <c r="W1067" s="32">
        <f t="shared" si="276"/>
        <v>-1.0411135147749606E-2</v>
      </c>
      <c r="X1067" s="32">
        <f t="shared" si="276"/>
        <v>-8.0613383730865351E-3</v>
      </c>
      <c r="Y1067" s="34">
        <f>MAX(O$4:O1067)</f>
        <v>1.9141735637114377</v>
      </c>
      <c r="Z1067" s="34">
        <f>MAX(P$4:P1067)</f>
        <v>1.8284662292802096</v>
      </c>
      <c r="AA1067" s="34">
        <f>MAX(Q$4:Q1067)</f>
        <v>2.0782292813837224</v>
      </c>
      <c r="AB1067" s="34">
        <f>MAX(R$4:R1067)</f>
        <v>1.9075656212819299</v>
      </c>
      <c r="AC1067" s="34">
        <f>MAX(S$4:S1067)</f>
        <v>1.35899867745307</v>
      </c>
      <c r="AD1067" s="35">
        <f t="shared" si="269"/>
        <v>-0.32382503473817303</v>
      </c>
      <c r="AE1067" s="35">
        <f t="shared" si="270"/>
        <v>-0.45741089298550341</v>
      </c>
      <c r="AF1067" s="35">
        <f t="shared" si="271"/>
        <v>-0.23178513475612816</v>
      </c>
      <c r="AG1067" s="35">
        <f t="shared" si="272"/>
        <v>-0.56133527743112577</v>
      </c>
      <c r="AH1067" s="35">
        <f t="shared" si="272"/>
        <v>-0.34098861329960539</v>
      </c>
    </row>
    <row r="1068" spans="1:34">
      <c r="A1068" s="28">
        <v>45441</v>
      </c>
      <c r="B1068" s="12">
        <f>[1]!thsiFinD("ths_int_chg_ratio_index",B$1,$A$4,$A1068,101)</f>
        <v>-5.7639877511337998</v>
      </c>
      <c r="C1068" s="12">
        <f>[1]!thsiFinD("ths_int_chg_ratio_index",C$1,$A$4,$A1068,101)</f>
        <v>17.178362460700001</v>
      </c>
      <c r="D1068" s="12">
        <f>[1]!thsiFinD("ths_int_chg_ratio_index",D$1,$A$4,$A1068,101)</f>
        <v>-27.987001180907999</v>
      </c>
      <c r="E1068" s="12">
        <f>[1]!thsiFinD("ths_int_chg_ratio_index",E$1,$A$4,$A1068,101)</f>
        <v>12.676577512081</v>
      </c>
      <c r="F1068" s="12">
        <f>[1]!thsiFinD("ths_adjustment_nvg_ratio_fund",F$1,$A$4,$A1068,101)</f>
        <v>36.034376918355001</v>
      </c>
      <c r="G1068" s="12">
        <f>[1]!thsiFinD("ths_adjustment_nvg_ratio_fund",G$1,$A$4,$A1068,101)</f>
        <v>19.012485811577999</v>
      </c>
      <c r="H1068" s="12">
        <f>[1]!thsiFinD("ths_adjustment_nvg_ratio_fund",H$1,$A$4,$A1068,101)</f>
        <v>31.692307692307999</v>
      </c>
      <c r="I1068" s="12">
        <f>[1]!thsiFinD("ths_adjustment_nvg_ratio_fund",I$1,$A$4,$A1068,101)</f>
        <v>149.794921875</v>
      </c>
      <c r="J1068" s="32">
        <f t="shared" si="266"/>
        <v>0.29079755417247521</v>
      </c>
      <c r="K1068" s="45">
        <f t="shared" si="267"/>
        <v>-9.7401223981519978E-3</v>
      </c>
      <c r="L1068" s="45">
        <f t="shared" si="268"/>
        <v>0.59133523074310246</v>
      </c>
      <c r="M1068" s="32">
        <f>[1]!thsiFinD("ths_int_chg_ratio_index",M$1,$A$4,$A1068,101)/100</f>
        <v>-0.16095522726584</v>
      </c>
      <c r="N1068" s="32">
        <f>[1]!thsiFinD("ths_int_chg_ratio_index",N$1,$A$4,$A1068,101)/100</f>
        <v>-0.10307717468892999</v>
      </c>
      <c r="O1068" s="33">
        <f t="shared" si="261"/>
        <v>1.2907975541724752</v>
      </c>
      <c r="P1068" s="33">
        <f t="shared" si="262"/>
        <v>0.99025987760184797</v>
      </c>
      <c r="Q1068" s="33">
        <f t="shared" si="263"/>
        <v>1.5913352307431023</v>
      </c>
      <c r="R1068" s="33">
        <f t="shared" si="264"/>
        <v>0.83904477273416</v>
      </c>
      <c r="S1068" s="33">
        <f t="shared" si="265"/>
        <v>0.89692282531107004</v>
      </c>
      <c r="T1068" s="32">
        <f t="shared" si="273"/>
        <v>-2.7185695879086147E-3</v>
      </c>
      <c r="U1068" s="32">
        <f t="shared" si="274"/>
        <v>-1.860669336395504E-3</v>
      </c>
      <c r="V1068" s="32">
        <f t="shared" si="275"/>
        <v>-3.251681814789964E-3</v>
      </c>
      <c r="W1068" s="32">
        <f t="shared" si="276"/>
        <v>2.7044431940757008E-3</v>
      </c>
      <c r="X1068" s="32">
        <f t="shared" si="276"/>
        <v>1.4819438085056369E-3</v>
      </c>
      <c r="Y1068" s="34">
        <f>MAX(O$4:O1068)</f>
        <v>1.9141735637114377</v>
      </c>
      <c r="Z1068" s="34">
        <f>MAX(P$4:P1068)</f>
        <v>1.8284662292802096</v>
      </c>
      <c r="AA1068" s="34">
        <f>MAX(Q$4:Q1068)</f>
        <v>2.0782292813837224</v>
      </c>
      <c r="AB1068" s="34">
        <f>MAX(R$4:R1068)</f>
        <v>1.9075656212819299</v>
      </c>
      <c r="AC1068" s="34">
        <f>MAX(S$4:S1068)</f>
        <v>1.35899867745307</v>
      </c>
      <c r="AD1068" s="35">
        <f t="shared" si="269"/>
        <v>-0.32566326343483898</v>
      </c>
      <c r="AE1068" s="35">
        <f t="shared" si="270"/>
        <v>-0.45842047189918744</v>
      </c>
      <c r="AF1068" s="35">
        <f t="shared" si="271"/>
        <v>-0.23428312506329296</v>
      </c>
      <c r="AG1068" s="35">
        <f t="shared" si="272"/>
        <v>-0.56014893360769324</v>
      </c>
      <c r="AH1068" s="35">
        <f t="shared" si="272"/>
        <v>-0.3400119954553501</v>
      </c>
    </row>
    <row r="1069" spans="1:34">
      <c r="A1069" s="28">
        <v>45442</v>
      </c>
      <c r="B1069" s="12">
        <f>[1]!thsiFinD("ths_int_chg_ratio_index",B$1,$A$4,$A1069,101)</f>
        <v>-6.0082825184177002</v>
      </c>
      <c r="C1069" s="12">
        <f>[1]!thsiFinD("ths_int_chg_ratio_index",C$1,$A$4,$A1069,101)</f>
        <v>18.79218719831</v>
      </c>
      <c r="D1069" s="12">
        <f>[1]!thsiFinD("ths_int_chg_ratio_index",D$1,$A$4,$A1069,101)</f>
        <v>-27.166151134709999</v>
      </c>
      <c r="E1069" s="12">
        <f>[1]!thsiFinD("ths_int_chg_ratio_index",E$1,$A$4,$A1069,101)</f>
        <v>12.863441866541001</v>
      </c>
      <c r="F1069" s="12">
        <f>[1]!thsiFinD("ths_adjustment_nvg_ratio_fund",F$1,$A$4,$A1069,101)</f>
        <v>37.139349294044997</v>
      </c>
      <c r="G1069" s="12">
        <f>[1]!thsiFinD("ths_adjustment_nvg_ratio_fund",G$1,$A$4,$A1069,101)</f>
        <v>19.580022701476</v>
      </c>
      <c r="H1069" s="12">
        <f>[1]!thsiFinD("ths_adjustment_nvg_ratio_fund",H$1,$A$4,$A1069,101)</f>
        <v>30.769230769231001</v>
      </c>
      <c r="I1069" s="12">
        <f>[1]!thsiFinD("ths_adjustment_nvg_ratio_fund",I$1,$A$4,$A1069,101)</f>
        <v>152.578125</v>
      </c>
      <c r="J1069" s="32">
        <f t="shared" si="266"/>
        <v>0.29818490397059411</v>
      </c>
      <c r="K1069" s="45">
        <f t="shared" si="267"/>
        <v>-3.7970114706917489E-3</v>
      </c>
      <c r="L1069" s="45">
        <f t="shared" si="268"/>
        <v>0.60016681941187999</v>
      </c>
      <c r="M1069" s="32">
        <f>[1]!thsiFinD("ths_int_chg_ratio_index",M$1,$A$4,$A1069,101)/100</f>
        <v>-0.15502421112216</v>
      </c>
      <c r="N1069" s="32">
        <f>[1]!thsiFinD("ths_int_chg_ratio_index",N$1,$A$4,$A1069,101)/100</f>
        <v>-0.10747267460686</v>
      </c>
      <c r="O1069" s="33">
        <f t="shared" si="261"/>
        <v>1.2981849039705942</v>
      </c>
      <c r="P1069" s="33">
        <f t="shared" si="262"/>
        <v>0.99620298852930822</v>
      </c>
      <c r="Q1069" s="33">
        <f t="shared" si="263"/>
        <v>1.6001668194118799</v>
      </c>
      <c r="R1069" s="33">
        <f t="shared" si="264"/>
        <v>0.84497578887783997</v>
      </c>
      <c r="S1069" s="33">
        <f t="shared" si="265"/>
        <v>0.89252732539314006</v>
      </c>
      <c r="T1069" s="32">
        <f t="shared" si="273"/>
        <v>5.7230893986741638E-3</v>
      </c>
      <c r="U1069" s="32">
        <f t="shared" si="274"/>
        <v>6.0015669238795422E-3</v>
      </c>
      <c r="V1069" s="32">
        <f t="shared" si="275"/>
        <v>5.5497977410161603E-3</v>
      </c>
      <c r="W1069" s="32">
        <f t="shared" si="276"/>
        <v>7.0687719373458968E-3</v>
      </c>
      <c r="X1069" s="32">
        <f t="shared" si="276"/>
        <v>-4.9006445079659011E-3</v>
      </c>
      <c r="Y1069" s="34">
        <f>MAX(O$4:O1069)</f>
        <v>1.9141735637114377</v>
      </c>
      <c r="Z1069" s="34">
        <f>MAX(P$4:P1069)</f>
        <v>1.8284662292802096</v>
      </c>
      <c r="AA1069" s="34">
        <f>MAX(Q$4:Q1069)</f>
        <v>2.0782292813837224</v>
      </c>
      <c r="AB1069" s="34">
        <f>MAX(R$4:R1069)</f>
        <v>1.9075656212819299</v>
      </c>
      <c r="AC1069" s="34">
        <f>MAX(S$4:S1069)</f>
        <v>1.35899867745307</v>
      </c>
      <c r="AD1069" s="35">
        <f t="shared" si="269"/>
        <v>-0.32180397400666638</v>
      </c>
      <c r="AE1069" s="35">
        <f t="shared" si="270"/>
        <v>-0.45517014611668738</v>
      </c>
      <c r="AF1069" s="35">
        <f t="shared" si="271"/>
        <v>-0.23003355128051128</v>
      </c>
      <c r="AG1069" s="35">
        <f t="shared" si="272"/>
        <v>-0.55703972673296764</v>
      </c>
      <c r="AH1069" s="35">
        <f t="shared" si="272"/>
        <v>-0.34324636204514514</v>
      </c>
    </row>
    <row r="1070" spans="1:34">
      <c r="A1070" s="28">
        <v>45443</v>
      </c>
      <c r="B1070" s="12">
        <f>[1]!thsiFinD("ths_int_chg_ratio_index",B$1,$A$4,$A1070,101)</f>
        <v>-6.5814531404730001</v>
      </c>
      <c r="C1070" s="12">
        <f>[1]!thsiFinD("ths_int_chg_ratio_index",C$1,$A$4,$A1070,101)</f>
        <v>17.0328856137</v>
      </c>
      <c r="D1070" s="12">
        <f>[1]!thsiFinD("ths_int_chg_ratio_index",D$1,$A$4,$A1070,101)</f>
        <v>-27.114794070626999</v>
      </c>
      <c r="E1070" s="12">
        <f>[1]!thsiFinD("ths_int_chg_ratio_index",E$1,$A$4,$A1070,101)</f>
        <v>12.20825213911</v>
      </c>
      <c r="F1070" s="12">
        <f>[1]!thsiFinD("ths_adjustment_nvg_ratio_fund",F$1,$A$4,$A1070,101)</f>
        <v>36.955187231430003</v>
      </c>
      <c r="G1070" s="12">
        <f>[1]!thsiFinD("ths_adjustment_nvg_ratio_fund",G$1,$A$4,$A1070,101)</f>
        <v>19.069239500567999</v>
      </c>
      <c r="H1070" s="12">
        <f>[1]!thsiFinD("ths_adjustment_nvg_ratio_fund",H$1,$A$4,$A1070,101)</f>
        <v>29.538461538461998</v>
      </c>
      <c r="I1070" s="12">
        <f>[1]!thsiFinD("ths_adjustment_nvg_ratio_fund",I$1,$A$4,$A1070,101)</f>
        <v>152.412109375</v>
      </c>
      <c r="J1070" s="32">
        <f t="shared" si="266"/>
        <v>0.29189986023396253</v>
      </c>
      <c r="K1070" s="45">
        <f t="shared" si="267"/>
        <v>-1.1137773645724996E-2</v>
      </c>
      <c r="L1070" s="45">
        <f t="shared" si="268"/>
        <v>0.59493749411365004</v>
      </c>
      <c r="M1070" s="32">
        <f>[1]!thsiFinD("ths_int_chg_ratio_index",M$1,$A$4,$A1070,101)/100</f>
        <v>-0.15513419502052</v>
      </c>
      <c r="N1070" s="32">
        <f>[1]!thsiFinD("ths_int_chg_ratio_index",N$1,$A$4,$A1070,101)/100</f>
        <v>-0.11013792117216999</v>
      </c>
      <c r="O1070" s="33">
        <f t="shared" si="261"/>
        <v>1.2918998602339626</v>
      </c>
      <c r="P1070" s="33">
        <f t="shared" si="262"/>
        <v>0.98886222635427501</v>
      </c>
      <c r="Q1070" s="33">
        <f t="shared" si="263"/>
        <v>1.59493749411365</v>
      </c>
      <c r="R1070" s="33">
        <f t="shared" si="264"/>
        <v>0.84486580497947994</v>
      </c>
      <c r="S1070" s="33">
        <f t="shared" si="265"/>
        <v>0.88986207882782997</v>
      </c>
      <c r="T1070" s="32">
        <f t="shared" si="273"/>
        <v>-4.8414087372362635E-3</v>
      </c>
      <c r="U1070" s="32">
        <f t="shared" si="274"/>
        <v>-7.3687413705416649E-3</v>
      </c>
      <c r="V1070" s="32">
        <f t="shared" si="275"/>
        <v>-3.2679875840393446E-3</v>
      </c>
      <c r="W1070" s="32">
        <f t="shared" si="276"/>
        <v>-1.3016218903272314E-4</v>
      </c>
      <c r="X1070" s="32">
        <f t="shared" si="276"/>
        <v>-2.9861792344969551E-3</v>
      </c>
      <c r="Y1070" s="34">
        <f>MAX(O$4:O1070)</f>
        <v>1.9141735637114377</v>
      </c>
      <c r="Z1070" s="34">
        <f>MAX(P$4:P1070)</f>
        <v>1.8284662292802096</v>
      </c>
      <c r="AA1070" s="34">
        <f>MAX(Q$4:Q1070)</f>
        <v>2.0782292813837224</v>
      </c>
      <c r="AB1070" s="34">
        <f>MAX(R$4:R1070)</f>
        <v>1.9075656212819299</v>
      </c>
      <c r="AC1070" s="34">
        <f>MAX(S$4:S1070)</f>
        <v>1.35899867745307</v>
      </c>
      <c r="AD1070" s="35">
        <f t="shared" si="269"/>
        <v>-0.32508739817246946</v>
      </c>
      <c r="AE1070" s="35">
        <f t="shared" si="270"/>
        <v>-0.45918485640090356</v>
      </c>
      <c r="AF1070" s="35">
        <f t="shared" si="271"/>
        <v>-0.23254979207505344</v>
      </c>
      <c r="AG1070" s="35">
        <f t="shared" si="272"/>
        <v>-0.55709738341179071</v>
      </c>
      <c r="AH1070" s="35">
        <f t="shared" si="272"/>
        <v>-0.34520754612098625</v>
      </c>
    </row>
    <row r="1071" spans="1:34">
      <c r="A1071" s="28">
        <v>45446</v>
      </c>
      <c r="B1071" s="12">
        <f>[1]!thsiFinD("ths_int_chg_ratio_index",B$1,$A$4,$A1071,101)</f>
        <v>-4.6043083316536002</v>
      </c>
      <c r="C1071" s="12">
        <f>[1]!thsiFinD("ths_int_chg_ratio_index",C$1,$A$4,$A1071,101)</f>
        <v>19.978631413184999</v>
      </c>
      <c r="D1071" s="12">
        <f>[1]!thsiFinD("ths_int_chg_ratio_index",D$1,$A$4,$A1071,101)</f>
        <v>-26.408769279983002</v>
      </c>
      <c r="E1071" s="12">
        <f>[1]!thsiFinD("ths_int_chg_ratio_index",E$1,$A$4,$A1071,101)</f>
        <v>13.43357201193</v>
      </c>
      <c r="F1071" s="12">
        <f>[1]!thsiFinD("ths_adjustment_nvg_ratio_fund",F$1,$A$4,$A1071,101)</f>
        <v>38.919582565991</v>
      </c>
      <c r="G1071" s="12">
        <f>[1]!thsiFinD("ths_adjustment_nvg_ratio_fund",G$1,$A$4,$A1071,101)</f>
        <v>22.644721906924001</v>
      </c>
      <c r="H1071" s="12">
        <f>[1]!thsiFinD("ths_adjustment_nvg_ratio_fund",H$1,$A$4,$A1071,101)</f>
        <v>33.230769230768999</v>
      </c>
      <c r="I1071" s="12">
        <f>[1]!thsiFinD("ths_adjustment_nvg_ratio_fund",I$1,$A$4,$A1071,101)</f>
        <v>161.572265625</v>
      </c>
      <c r="J1071" s="32">
        <f t="shared" si="266"/>
        <v>0.32345808142770299</v>
      </c>
      <c r="K1071" s="45">
        <f t="shared" si="267"/>
        <v>5.9978145336959934E-3</v>
      </c>
      <c r="L1071" s="45">
        <f t="shared" si="268"/>
        <v>0.64091834832171002</v>
      </c>
      <c r="M1071" s="32">
        <f>[1]!thsiFinD("ths_int_chg_ratio_index",M$1,$A$4,$A1071,101)/100</f>
        <v>-0.14914031696871</v>
      </c>
      <c r="N1071" s="32">
        <f>[1]!thsiFinD("ths_int_chg_ratio_index",N$1,$A$4,$A1071,101)/100</f>
        <v>-0.10998681046007</v>
      </c>
      <c r="O1071" s="33">
        <f t="shared" si="261"/>
        <v>1.323458081427703</v>
      </c>
      <c r="P1071" s="33">
        <f t="shared" si="262"/>
        <v>1.0059978145336961</v>
      </c>
      <c r="Q1071" s="33">
        <f t="shared" si="263"/>
        <v>1.64091834832171</v>
      </c>
      <c r="R1071" s="33">
        <f t="shared" si="264"/>
        <v>0.85085968303129</v>
      </c>
      <c r="S1071" s="33">
        <f t="shared" si="265"/>
        <v>0.89001318953993003</v>
      </c>
      <c r="T1071" s="32">
        <f t="shared" si="273"/>
        <v>2.4427761133146264E-2</v>
      </c>
      <c r="U1071" s="32">
        <f t="shared" si="274"/>
        <v>1.7328590093481866E-2</v>
      </c>
      <c r="V1071" s="32">
        <f t="shared" si="275"/>
        <v>2.882925153979965E-2</v>
      </c>
      <c r="W1071" s="32">
        <f t="shared" si="276"/>
        <v>7.0944734850000302E-3</v>
      </c>
      <c r="X1071" s="32">
        <f t="shared" si="276"/>
        <v>1.6981363257895232E-4</v>
      </c>
      <c r="Y1071" s="34">
        <f>MAX(O$4:O1071)</f>
        <v>1.9141735637114377</v>
      </c>
      <c r="Z1071" s="34">
        <f>MAX(P$4:P1071)</f>
        <v>1.8284662292802096</v>
      </c>
      <c r="AA1071" s="34">
        <f>MAX(Q$4:Q1071)</f>
        <v>2.0782292813837224</v>
      </c>
      <c r="AB1071" s="34">
        <f>MAX(R$4:R1071)</f>
        <v>1.9075656212819299</v>
      </c>
      <c r="AC1071" s="34">
        <f>MAX(S$4:S1071)</f>
        <v>1.35899867745307</v>
      </c>
      <c r="AD1071" s="35">
        <f t="shared" si="269"/>
        <v>-0.30860079434927623</v>
      </c>
      <c r="AE1071" s="35">
        <f t="shared" si="270"/>
        <v>-0.44981329246112733</v>
      </c>
      <c r="AF1071" s="35">
        <f t="shared" si="271"/>
        <v>-0.21042477698651374</v>
      </c>
      <c r="AG1071" s="35">
        <f t="shared" si="272"/>
        <v>-0.55395522254196849</v>
      </c>
      <c r="AH1071" s="35">
        <f t="shared" si="272"/>
        <v>-0.3450963534358078</v>
      </c>
    </row>
    <row r="1072" spans="1:34">
      <c r="A1072" s="28">
        <v>45447</v>
      </c>
      <c r="B1072" s="12">
        <f>[1]!thsiFinD("ths_int_chg_ratio_index",B$1,$A$4,$A1072,101)</f>
        <v>-4.078903446</v>
      </c>
      <c r="C1072" s="12">
        <f>[1]!thsiFinD("ths_int_chg_ratio_index",C$1,$A$4,$A1072,101)</f>
        <v>20.527356865285</v>
      </c>
      <c r="D1072" s="12">
        <f>[1]!thsiFinD("ths_int_chg_ratio_index",D$1,$A$4,$A1072,101)</f>
        <v>-26.093909387585001</v>
      </c>
      <c r="E1072" s="12">
        <f>[1]!thsiFinD("ths_int_chg_ratio_index",E$1,$A$4,$A1072,101)</f>
        <v>15.043764537382</v>
      </c>
      <c r="F1072" s="12">
        <f>[1]!thsiFinD("ths_adjustment_nvg_ratio_fund",F$1,$A$4,$A1072,101)</f>
        <v>39.410681399631997</v>
      </c>
      <c r="G1072" s="12">
        <f>[1]!thsiFinD("ths_adjustment_nvg_ratio_fund",G$1,$A$4,$A1072,101)</f>
        <v>23.382519863791</v>
      </c>
      <c r="H1072" s="12">
        <f>[1]!thsiFinD("ths_adjustment_nvg_ratio_fund",H$1,$A$4,$A1072,101)</f>
        <v>34.384615384615003</v>
      </c>
      <c r="I1072" s="12">
        <f>[1]!thsiFinD("ths_adjustment_nvg_ratio_fund",I$1,$A$4,$A1072,101)</f>
        <v>162.744140625</v>
      </c>
      <c r="J1072" s="32">
        <f t="shared" si="266"/>
        <v>0.33165033230265001</v>
      </c>
      <c r="K1072" s="45">
        <f t="shared" si="267"/>
        <v>1.3495771422705003E-2</v>
      </c>
      <c r="L1072" s="45">
        <f t="shared" si="268"/>
        <v>0.64980489318259504</v>
      </c>
      <c r="M1072" s="32">
        <f>[1]!thsiFinD("ths_int_chg_ratio_index",M$1,$A$4,$A1072,101)/100</f>
        <v>-0.14330999719418999</v>
      </c>
      <c r="N1072" s="32">
        <f>[1]!thsiFinD("ths_int_chg_ratio_index",N$1,$A$4,$A1072,101)/100</f>
        <v>-0.10209395318313</v>
      </c>
      <c r="O1072" s="33">
        <f t="shared" si="261"/>
        <v>1.3316503323026501</v>
      </c>
      <c r="P1072" s="33">
        <f t="shared" si="262"/>
        <v>1.0134957714227051</v>
      </c>
      <c r="Q1072" s="33">
        <f t="shared" si="263"/>
        <v>1.649804893182595</v>
      </c>
      <c r="R1072" s="33">
        <f t="shared" si="264"/>
        <v>0.85669000280580998</v>
      </c>
      <c r="S1072" s="33">
        <f t="shared" si="265"/>
        <v>0.89790604681687003</v>
      </c>
      <c r="T1072" s="32">
        <f t="shared" si="273"/>
        <v>6.1900342669785058E-3</v>
      </c>
      <c r="U1072" s="32">
        <f t="shared" si="274"/>
        <v>7.4532536559082097E-3</v>
      </c>
      <c r="V1072" s="32">
        <f t="shared" si="275"/>
        <v>5.4155923541070461E-3</v>
      </c>
      <c r="W1072" s="32">
        <f t="shared" si="276"/>
        <v>6.8522694056307731E-3</v>
      </c>
      <c r="X1072" s="32">
        <f t="shared" si="276"/>
        <v>8.8682475380168491E-3</v>
      </c>
      <c r="Y1072" s="34">
        <f>MAX(O$4:O1072)</f>
        <v>1.9141735637114377</v>
      </c>
      <c r="Z1072" s="34">
        <f>MAX(P$4:P1072)</f>
        <v>1.8284662292802096</v>
      </c>
      <c r="AA1072" s="34">
        <f>MAX(Q$4:Q1072)</f>
        <v>2.0782292813837224</v>
      </c>
      <c r="AB1072" s="34">
        <f>MAX(R$4:R1072)</f>
        <v>1.9075656212819299</v>
      </c>
      <c r="AC1072" s="34">
        <f>MAX(S$4:S1072)</f>
        <v>1.35899867745307</v>
      </c>
      <c r="AD1072" s="35">
        <f t="shared" si="269"/>
        <v>-0.30432100957413655</v>
      </c>
      <c r="AE1072" s="35">
        <f t="shared" si="270"/>
        <v>-0.44571261137173102</v>
      </c>
      <c r="AF1072" s="35">
        <f t="shared" si="271"/>
        <v>-0.20614875944576949</v>
      </c>
      <c r="AG1072" s="35">
        <f t="shared" si="272"/>
        <v>-0.55089880355985144</v>
      </c>
      <c r="AH1072" s="35">
        <f t="shared" si="272"/>
        <v>-0.33928850578452663</v>
      </c>
    </row>
    <row r="1073" spans="1:34">
      <c r="A1073" s="28">
        <v>45448</v>
      </c>
      <c r="B1073" s="12">
        <f>[1]!thsiFinD("ths_int_chg_ratio_index",B$1,$A$4,$A1073,101)</f>
        <v>-5.5916909807556001</v>
      </c>
      <c r="C1073" s="12">
        <f>[1]!thsiFinD("ths_int_chg_ratio_index",C$1,$A$4,$A1073,101)</f>
        <v>20.795386775156</v>
      </c>
      <c r="D1073" s="12">
        <f>[1]!thsiFinD("ths_int_chg_ratio_index",D$1,$A$4,$A1073,101)</f>
        <v>-26.250157640788</v>
      </c>
      <c r="E1073" s="12">
        <f>[1]!thsiFinD("ths_int_chg_ratio_index",E$1,$A$4,$A1073,101)</f>
        <v>14.430554885126</v>
      </c>
      <c r="F1073" s="12">
        <f>[1]!thsiFinD("ths_adjustment_nvg_ratio_fund",F$1,$A$4,$A1073,101)</f>
        <v>38.367096378146002</v>
      </c>
      <c r="G1073" s="12">
        <f>[1]!thsiFinD("ths_adjustment_nvg_ratio_fund",G$1,$A$4,$A1073,101)</f>
        <v>22.077185017026</v>
      </c>
      <c r="H1073" s="12">
        <f>[1]!thsiFinD("ths_adjustment_nvg_ratio_fund",H$1,$A$4,$A1073,101)</f>
        <v>31.384615384615</v>
      </c>
      <c r="I1073" s="12">
        <f>[1]!thsiFinD("ths_adjustment_nvg_ratio_fund",I$1,$A$4,$A1073,101)</f>
        <v>161.474609375</v>
      </c>
      <c r="J1073" s="32">
        <f t="shared" si="266"/>
        <v>0.32085949899190674</v>
      </c>
      <c r="K1073" s="45">
        <f t="shared" si="267"/>
        <v>8.4602325968459978E-3</v>
      </c>
      <c r="L1073" s="45">
        <f t="shared" si="268"/>
        <v>0.63325876538696746</v>
      </c>
      <c r="M1073" s="32">
        <f>[1]!thsiFinD("ths_int_chg_ratio_index",M$1,$A$4,$A1073,101)/100</f>
        <v>-0.14345713120931999</v>
      </c>
      <c r="N1073" s="32">
        <f>[1]!thsiFinD("ths_int_chg_ratio_index",N$1,$A$4,$A1073,101)/100</f>
        <v>-0.10870281852456</v>
      </c>
      <c r="O1073" s="33">
        <f t="shared" si="261"/>
        <v>1.3208594989919067</v>
      </c>
      <c r="P1073" s="33">
        <f t="shared" si="262"/>
        <v>1.0084602325968459</v>
      </c>
      <c r="Q1073" s="33">
        <f t="shared" si="263"/>
        <v>1.6332587653869675</v>
      </c>
      <c r="R1073" s="33">
        <f t="shared" si="264"/>
        <v>0.85654286879067998</v>
      </c>
      <c r="S1073" s="33">
        <f t="shared" si="265"/>
        <v>0.89129718147544001</v>
      </c>
      <c r="T1073" s="32">
        <f t="shared" si="273"/>
        <v>-8.1033534472102486E-3</v>
      </c>
      <c r="U1073" s="32">
        <f t="shared" si="274"/>
        <v>-4.9684852841472837E-3</v>
      </c>
      <c r="V1073" s="32">
        <f t="shared" si="275"/>
        <v>-1.0029142151293358E-2</v>
      </c>
      <c r="W1073" s="32">
        <f t="shared" si="276"/>
        <v>-1.7174709013545453E-4</v>
      </c>
      <c r="X1073" s="32">
        <f t="shared" si="276"/>
        <v>-7.3603083138361614E-3</v>
      </c>
      <c r="Y1073" s="34">
        <f>MAX(O$4:O1073)</f>
        <v>1.9141735637114377</v>
      </c>
      <c r="Z1073" s="34">
        <f>MAX(P$4:P1073)</f>
        <v>1.8284662292802096</v>
      </c>
      <c r="AA1073" s="34">
        <f>MAX(Q$4:Q1073)</f>
        <v>2.0782292813837224</v>
      </c>
      <c r="AB1073" s="34">
        <f>MAX(R$4:R1073)</f>
        <v>1.9075656212819299</v>
      </c>
      <c r="AC1073" s="34">
        <f>MAX(S$4:S1073)</f>
        <v>1.35899867745307</v>
      </c>
      <c r="AD1073" s="35">
        <f t="shared" si="269"/>
        <v>-0.30995834231935582</v>
      </c>
      <c r="AE1073" s="35">
        <f t="shared" si="270"/>
        <v>-0.44846658010531903</v>
      </c>
      <c r="AF1073" s="35">
        <f t="shared" si="271"/>
        <v>-0.21411040638426848</v>
      </c>
      <c r="AG1073" s="35">
        <f t="shared" si="272"/>
        <v>-0.55097593538351641</v>
      </c>
      <c r="AH1073" s="35">
        <f t="shared" si="272"/>
        <v>-0.34415154608844789</v>
      </c>
    </row>
    <row r="1074" spans="1:34">
      <c r="A1074" s="28">
        <v>45449</v>
      </c>
      <c r="B1074" s="12">
        <f>[1]!thsiFinD("ths_int_chg_ratio_index",B$1,$A$4,$A1074,101)</f>
        <v>-4.7686055085853001</v>
      </c>
      <c r="C1074" s="12">
        <f>[1]!thsiFinD("ths_int_chg_ratio_index",C$1,$A$4,$A1074,101)</f>
        <v>21.557661905814999</v>
      </c>
      <c r="D1074" s="12">
        <f>[1]!thsiFinD("ths_int_chg_ratio_index",D$1,$A$4,$A1074,101)</f>
        <v>-27.114646971913999</v>
      </c>
      <c r="E1074" s="12">
        <f>[1]!thsiFinD("ths_int_chg_ratio_index",E$1,$A$4,$A1074,101)</f>
        <v>13.846216699417999</v>
      </c>
      <c r="F1074" s="12">
        <f>[1]!thsiFinD("ths_adjustment_nvg_ratio_fund",F$1,$A$4,$A1074,101)</f>
        <v>40.024554941681998</v>
      </c>
      <c r="G1074" s="12">
        <f>[1]!thsiFinD("ths_adjustment_nvg_ratio_fund",G$1,$A$4,$A1074,101)</f>
        <v>23.382519863791</v>
      </c>
      <c r="H1074" s="12">
        <f>[1]!thsiFinD("ths_adjustment_nvg_ratio_fund",H$1,$A$4,$A1074,101)</f>
        <v>32</v>
      </c>
      <c r="I1074" s="12">
        <f>[1]!thsiFinD("ths_adjustment_nvg_ratio_fund",I$1,$A$4,$A1074,101)</f>
        <v>164.091796875</v>
      </c>
      <c r="J1074" s="32">
        <f t="shared" si="266"/>
        <v>0.32877437225650841</v>
      </c>
      <c r="K1074" s="45">
        <f t="shared" si="267"/>
        <v>8.8015653118342519E-3</v>
      </c>
      <c r="L1074" s="45">
        <f t="shared" si="268"/>
        <v>0.64874717920118252</v>
      </c>
      <c r="M1074" s="32">
        <f>[1]!thsiFinD("ths_int_chg_ratio_index",M$1,$A$4,$A1074,101)/100</f>
        <v>-0.15262900622459999</v>
      </c>
      <c r="N1074" s="32">
        <f>[1]!thsiFinD("ths_int_chg_ratio_index",N$1,$A$4,$A1074,101)/100</f>
        <v>-0.11128416075757</v>
      </c>
      <c r="O1074" s="33">
        <f t="shared" si="261"/>
        <v>1.3287743722565084</v>
      </c>
      <c r="P1074" s="33">
        <f t="shared" si="262"/>
        <v>1.0088015653118343</v>
      </c>
      <c r="Q1074" s="33">
        <f t="shared" si="263"/>
        <v>1.6487471792011825</v>
      </c>
      <c r="R1074" s="33">
        <f t="shared" si="264"/>
        <v>0.84737099377540004</v>
      </c>
      <c r="S1074" s="33">
        <f t="shared" si="265"/>
        <v>0.88871583924243003</v>
      </c>
      <c r="T1074" s="32">
        <f t="shared" si="273"/>
        <v>5.992214365450943E-3</v>
      </c>
      <c r="U1074" s="32">
        <f t="shared" si="274"/>
        <v>3.384691869399159E-4</v>
      </c>
      <c r="V1074" s="32">
        <f t="shared" si="275"/>
        <v>9.483135276818988E-3</v>
      </c>
      <c r="W1074" s="32">
        <f t="shared" si="276"/>
        <v>-1.0708016317069302E-2</v>
      </c>
      <c r="X1074" s="32">
        <f t="shared" si="276"/>
        <v>-2.8961633523140184E-3</v>
      </c>
      <c r="Y1074" s="34">
        <f>MAX(O$4:O1074)</f>
        <v>1.9141735637114377</v>
      </c>
      <c r="Z1074" s="34">
        <f>MAX(P$4:P1074)</f>
        <v>1.8284662292802096</v>
      </c>
      <c r="AA1074" s="34">
        <f>MAX(Q$4:Q1074)</f>
        <v>2.0782292813837224</v>
      </c>
      <c r="AB1074" s="34">
        <f>MAX(R$4:R1074)</f>
        <v>1.9075656212819299</v>
      </c>
      <c r="AC1074" s="34">
        <f>MAX(S$4:S1074)</f>
        <v>1.35899867745307</v>
      </c>
      <c r="AD1074" s="35">
        <f t="shared" si="269"/>
        <v>-0.3058234647854422</v>
      </c>
      <c r="AE1074" s="35">
        <f t="shared" si="270"/>
        <v>-0.44827990303711707</v>
      </c>
      <c r="AF1074" s="35">
        <f t="shared" si="271"/>
        <v>-0.20665770905536607</v>
      </c>
      <c r="AG1074" s="35">
        <f t="shared" si="272"/>
        <v>-0.55578409239418647</v>
      </c>
      <c r="AH1074" s="35">
        <f t="shared" si="272"/>
        <v>-0.34605099034533837</v>
      </c>
    </row>
    <row r="1075" spans="1:34">
      <c r="A1075" s="28">
        <v>45450</v>
      </c>
      <c r="B1075" s="12">
        <f>[1]!thsiFinD("ths_int_chg_ratio_index",B$1,$A$4,$A1075,101)</f>
        <v>-7.1590118649154997</v>
      </c>
      <c r="C1075" s="12">
        <f>[1]!thsiFinD("ths_int_chg_ratio_index",C$1,$A$4,$A1075,101)</f>
        <v>21.846836348652001</v>
      </c>
      <c r="D1075" s="12">
        <f>[1]!thsiFinD("ths_int_chg_ratio_index",D$1,$A$4,$A1075,101)</f>
        <v>-27.634689956119001</v>
      </c>
      <c r="E1075" s="12">
        <f>[1]!thsiFinD("ths_int_chg_ratio_index",E$1,$A$4,$A1075,101)</f>
        <v>10.825583424161</v>
      </c>
      <c r="F1075" s="12">
        <f>[1]!thsiFinD("ths_adjustment_nvg_ratio_fund",F$1,$A$4,$A1075,101)</f>
        <v>37.446286065071</v>
      </c>
      <c r="G1075" s="12">
        <f>[1]!thsiFinD("ths_adjustment_nvg_ratio_fund",G$1,$A$4,$A1075,101)</f>
        <v>21.169125993190001</v>
      </c>
      <c r="H1075" s="12">
        <f>[1]!thsiFinD("ths_adjustment_nvg_ratio_fund",H$1,$A$4,$A1075,101)</f>
        <v>29.230769230768999</v>
      </c>
      <c r="I1075" s="12">
        <f>[1]!thsiFinD("ths_adjustment_nvg_ratio_fund",I$1,$A$4,$A1075,101)</f>
        <v>157.802734375</v>
      </c>
      <c r="J1075" s="32">
        <f t="shared" si="266"/>
        <v>0.30440954201976067</v>
      </c>
      <c r="K1075" s="45">
        <f t="shared" si="267"/>
        <v>-5.3032051205537467E-3</v>
      </c>
      <c r="L1075" s="45">
        <f t="shared" si="268"/>
        <v>0.61412228916007505</v>
      </c>
      <c r="M1075" s="32">
        <f>[1]!thsiFinD("ths_int_chg_ratio_index",M$1,$A$4,$A1075,101)/100</f>
        <v>-0.1614197992525</v>
      </c>
      <c r="N1075" s="32">
        <f>[1]!thsiFinD("ths_int_chg_ratio_index",N$1,$A$4,$A1075,101)/100</f>
        <v>-0.1154875996744</v>
      </c>
      <c r="O1075" s="33">
        <f t="shared" si="261"/>
        <v>1.3044095420197608</v>
      </c>
      <c r="P1075" s="33">
        <f t="shared" si="262"/>
        <v>0.99469679487944629</v>
      </c>
      <c r="Q1075" s="33">
        <f t="shared" si="263"/>
        <v>1.6141222891600751</v>
      </c>
      <c r="R1075" s="33">
        <f t="shared" si="264"/>
        <v>0.83858020074750006</v>
      </c>
      <c r="S1075" s="33">
        <f t="shared" si="265"/>
        <v>0.88451240032559997</v>
      </c>
      <c r="T1075" s="32">
        <f t="shared" si="273"/>
        <v>-1.8336318599651791E-2</v>
      </c>
      <c r="U1075" s="32">
        <f t="shared" si="274"/>
        <v>-1.3981709503026019E-2</v>
      </c>
      <c r="V1075" s="32">
        <f t="shared" si="275"/>
        <v>-2.1000727387374907E-2</v>
      </c>
      <c r="W1075" s="32">
        <f t="shared" si="276"/>
        <v>-1.0374196299466454E-2</v>
      </c>
      <c r="X1075" s="32">
        <f t="shared" si="276"/>
        <v>-4.7297895809004231E-3</v>
      </c>
      <c r="Y1075" s="34">
        <f>MAX(O$4:O1075)</f>
        <v>1.9141735637114377</v>
      </c>
      <c r="Z1075" s="34">
        <f>MAX(P$4:P1075)</f>
        <v>1.8284662292802096</v>
      </c>
      <c r="AA1075" s="34">
        <f>MAX(Q$4:Q1075)</f>
        <v>2.0782292813837224</v>
      </c>
      <c r="AB1075" s="34">
        <f>MAX(R$4:R1075)</f>
        <v>1.9075656212819299</v>
      </c>
      <c r="AC1075" s="34">
        <f>MAX(S$4:S1075)</f>
        <v>1.35899867745307</v>
      </c>
      <c r="AD1075" s="35">
        <f t="shared" si="269"/>
        <v>-0.31855210689953872</v>
      </c>
      <c r="AE1075" s="35">
        <f t="shared" si="270"/>
        <v>-0.45599389315983341</v>
      </c>
      <c r="AF1075" s="35">
        <f t="shared" si="271"/>
        <v>-0.22331847423236983</v>
      </c>
      <c r="AG1075" s="35">
        <f t="shared" si="272"/>
        <v>-0.56039247541903481</v>
      </c>
      <c r="AH1075" s="35">
        <f t="shared" si="272"/>
        <v>-0.34914403155764318</v>
      </c>
    </row>
    <row r="1076" spans="1:34">
      <c r="A1076" s="28">
        <v>45454</v>
      </c>
      <c r="B1076" s="12">
        <f>[1]!thsiFinD("ths_int_chg_ratio_index",B$1,$A$4,$A1076,101)</f>
        <v>-6.5105447176693998</v>
      </c>
      <c r="C1076" s="12">
        <f>[1]!thsiFinD("ths_int_chg_ratio_index",C$1,$A$4,$A1076,101)</f>
        <v>27.176950042801</v>
      </c>
      <c r="D1076" s="12">
        <f>[1]!thsiFinD("ths_int_chg_ratio_index",D$1,$A$4,$A1076,101)</f>
        <v>-25.878478418756</v>
      </c>
      <c r="E1076" s="12">
        <f>[1]!thsiFinD("ths_int_chg_ratio_index",E$1,$A$4,$A1076,101)</f>
        <v>10.928175363648</v>
      </c>
      <c r="F1076" s="12">
        <f>[1]!thsiFinD("ths_adjustment_nvg_ratio_fund",F$1,$A$4,$A1076,101)</f>
        <v>39.165131982811999</v>
      </c>
      <c r="G1076" s="12">
        <f>[1]!thsiFinD("ths_adjustment_nvg_ratio_fund",G$1,$A$4,$A1076,101)</f>
        <v>22.360953461975001</v>
      </c>
      <c r="H1076" s="12">
        <f>[1]!thsiFinD("ths_adjustment_nvg_ratio_fund",H$1,$A$4,$A1076,101)</f>
        <v>30.307692307692001</v>
      </c>
      <c r="I1076" s="12">
        <f>[1]!thsiFinD("ths_adjustment_nvg_ratio_fund",I$1,$A$4,$A1076,101)</f>
        <v>160</v>
      </c>
      <c r="J1076" s="32">
        <f t="shared" si="266"/>
        <v>0.32193735002812829</v>
      </c>
      <c r="K1076" s="45">
        <f t="shared" si="267"/>
        <v>1.4290255675058998E-2</v>
      </c>
      <c r="L1076" s="45">
        <f t="shared" si="268"/>
        <v>0.62958444438119754</v>
      </c>
      <c r="M1076" s="32">
        <f>[1]!thsiFinD("ths_int_chg_ratio_index",M$1,$A$4,$A1076,101)/100</f>
        <v>-0.14817079668425001</v>
      </c>
      <c r="N1076" s="32">
        <f>[1]!thsiFinD("ths_int_chg_ratio_index",N$1,$A$4,$A1076,101)/100</f>
        <v>-0.12089851935684999</v>
      </c>
      <c r="O1076" s="33">
        <f t="shared" si="261"/>
        <v>1.3219373500281284</v>
      </c>
      <c r="P1076" s="33">
        <f t="shared" si="262"/>
        <v>1.014290255675059</v>
      </c>
      <c r="Q1076" s="33">
        <f t="shared" si="263"/>
        <v>1.6295844443811975</v>
      </c>
      <c r="R1076" s="33">
        <f t="shared" si="264"/>
        <v>0.85182920331574996</v>
      </c>
      <c r="S1076" s="33">
        <f t="shared" si="265"/>
        <v>0.87910148064314997</v>
      </c>
      <c r="T1076" s="32">
        <f t="shared" si="273"/>
        <v>1.3437350344146726E-2</v>
      </c>
      <c r="U1076" s="32">
        <f t="shared" si="274"/>
        <v>1.9697922921313227E-2</v>
      </c>
      <c r="V1076" s="32">
        <f t="shared" si="275"/>
        <v>9.5792960204821309E-3</v>
      </c>
      <c r="W1076" s="32">
        <f t="shared" si="276"/>
        <v>1.5799326714892592E-2</v>
      </c>
      <c r="X1076" s="32">
        <f t="shared" si="276"/>
        <v>-6.1174039849053452E-3</v>
      </c>
      <c r="Y1076" s="34">
        <f>MAX(O$4:O1076)</f>
        <v>1.9141735637114377</v>
      </c>
      <c r="Z1076" s="34">
        <f>MAX(P$4:P1076)</f>
        <v>1.8284662292802096</v>
      </c>
      <c r="AA1076" s="34">
        <f>MAX(Q$4:Q1076)</f>
        <v>2.0782292813837224</v>
      </c>
      <c r="AB1076" s="34">
        <f>MAX(R$4:R1076)</f>
        <v>1.9075656212819299</v>
      </c>
      <c r="AC1076" s="34">
        <f>MAX(S$4:S1076)</f>
        <v>1.35899867745307</v>
      </c>
      <c r="AD1076" s="35">
        <f t="shared" si="269"/>
        <v>-0.30939525281866709</v>
      </c>
      <c r="AE1076" s="35">
        <f t="shared" si="270"/>
        <v>-0.44527810279857205</v>
      </c>
      <c r="AF1076" s="35">
        <f t="shared" si="271"/>
        <v>-0.21587841198340207</v>
      </c>
      <c r="AG1076" s="35">
        <f t="shared" si="272"/>
        <v>-0.55344697251185504</v>
      </c>
      <c r="AH1076" s="35">
        <f t="shared" si="272"/>
        <v>-0.3531255804525919</v>
      </c>
    </row>
    <row r="1077" spans="1:34">
      <c r="A1077" s="28">
        <v>45455</v>
      </c>
      <c r="B1077" s="12">
        <f>[1]!thsiFinD("ths_int_chg_ratio_index",B$1,$A$4,$A1077,101)</f>
        <v>-5.9219114163339004</v>
      </c>
      <c r="C1077" s="12">
        <f>[1]!thsiFinD("ths_int_chg_ratio_index",C$1,$A$4,$A1077,101)</f>
        <v>26.345556495947001</v>
      </c>
      <c r="D1077" s="12">
        <f>[1]!thsiFinD("ths_int_chg_ratio_index",D$1,$A$4,$A1077,101)</f>
        <v>-25.966865132251002</v>
      </c>
      <c r="E1077" s="12">
        <f>[1]!thsiFinD("ths_int_chg_ratio_index",E$1,$A$4,$A1077,101)</f>
        <v>10.278138002486999</v>
      </c>
      <c r="F1077" s="12">
        <f>[1]!thsiFinD("ths_adjustment_nvg_ratio_fund",F$1,$A$4,$A1077,101)</f>
        <v>40.699815837937003</v>
      </c>
      <c r="G1077" s="12">
        <f>[1]!thsiFinD("ths_adjustment_nvg_ratio_fund",G$1,$A$4,$A1077,101)</f>
        <v>22.985244040863002</v>
      </c>
      <c r="H1077" s="12">
        <f>[1]!thsiFinD("ths_adjustment_nvg_ratio_fund",H$1,$A$4,$A1077,101)</f>
        <v>30.538461538461998</v>
      </c>
      <c r="I1077" s="12">
        <f>[1]!thsiFinD("ths_adjustment_nvg_ratio_fund",I$1,$A$4,$A1077,101)</f>
        <v>164.130859375</v>
      </c>
      <c r="J1077" s="32">
        <f t="shared" si="266"/>
        <v>0.32886162342763886</v>
      </c>
      <c r="K1077" s="45">
        <f t="shared" si="267"/>
        <v>1.1837294874622751E-2</v>
      </c>
      <c r="L1077" s="45">
        <f t="shared" si="268"/>
        <v>0.64588595198065502</v>
      </c>
      <c r="M1077" s="32">
        <f>[1]!thsiFinD("ths_int_chg_ratio_index",M$1,$A$4,$A1077,101)/100</f>
        <v>-0.14705482672892001</v>
      </c>
      <c r="N1077" s="32">
        <f>[1]!thsiFinD("ths_int_chg_ratio_index",N$1,$A$4,$A1077,101)/100</f>
        <v>-0.12000334788189</v>
      </c>
      <c r="O1077" s="33">
        <f t="shared" si="261"/>
        <v>1.3288616234276389</v>
      </c>
      <c r="P1077" s="33">
        <f t="shared" si="262"/>
        <v>1.0118372948746228</v>
      </c>
      <c r="Q1077" s="33">
        <f t="shared" si="263"/>
        <v>1.645885951980655</v>
      </c>
      <c r="R1077" s="33">
        <f t="shared" si="264"/>
        <v>0.85294517327107999</v>
      </c>
      <c r="S1077" s="33">
        <f t="shared" si="265"/>
        <v>0.87999665211810996</v>
      </c>
      <c r="T1077" s="32">
        <f t="shared" si="273"/>
        <v>5.2379739473760178E-3</v>
      </c>
      <c r="U1077" s="32">
        <f t="shared" si="274"/>
        <v>-2.4184012285553003E-3</v>
      </c>
      <c r="V1077" s="32">
        <f t="shared" si="275"/>
        <v>1.0003475214595436E-2</v>
      </c>
      <c r="W1077" s="32">
        <f t="shared" si="276"/>
        <v>1.3100865185016186E-3</v>
      </c>
      <c r="X1077" s="32">
        <f t="shared" si="276"/>
        <v>1.018280021898077E-3</v>
      </c>
      <c r="Y1077" s="34">
        <f>MAX(O$4:O1077)</f>
        <v>1.9141735637114377</v>
      </c>
      <c r="Z1077" s="34">
        <f>MAX(P$4:P1077)</f>
        <v>1.8284662292802096</v>
      </c>
      <c r="AA1077" s="34">
        <f>MAX(Q$4:Q1077)</f>
        <v>2.0782292813837224</v>
      </c>
      <c r="AB1077" s="34">
        <f>MAX(R$4:R1077)</f>
        <v>1.9075656212819299</v>
      </c>
      <c r="AC1077" s="34">
        <f>MAX(S$4:S1077)</f>
        <v>1.35899867745307</v>
      </c>
      <c r="AD1077" s="35">
        <f t="shared" si="269"/>
        <v>-0.3057778831449971</v>
      </c>
      <c r="AE1077" s="35">
        <f t="shared" si="270"/>
        <v>-0.44661964291627054</v>
      </c>
      <c r="AF1077" s="35">
        <f t="shared" si="271"/>
        <v>-0.20803447111244888</v>
      </c>
      <c r="AG1077" s="35">
        <f t="shared" si="272"/>
        <v>-0.55286194941074673</v>
      </c>
      <c r="AH1077" s="35">
        <f t="shared" si="272"/>
        <v>-0.35246688115448976</v>
      </c>
    </row>
    <row r="1078" spans="1:34">
      <c r="A1078" s="28">
        <v>45456</v>
      </c>
      <c r="B1078" s="12">
        <f>[1]!thsiFinD("ths_int_chg_ratio_index",B$1,$A$4,$A1078,101)</f>
        <v>-4.0924154895775002</v>
      </c>
      <c r="C1078" s="12">
        <f>[1]!thsiFinD("ths_int_chg_ratio_index",C$1,$A$4,$A1078,101)</f>
        <v>26.778490039598001</v>
      </c>
      <c r="D1078" s="12">
        <f>[1]!thsiFinD("ths_int_chg_ratio_index",D$1,$A$4,$A1078,101)</f>
        <v>-25.569855511798998</v>
      </c>
      <c r="E1078" s="12">
        <f>[1]!thsiFinD("ths_int_chg_ratio_index",E$1,$A$4,$A1078,101)</f>
        <v>10.590734406058001</v>
      </c>
      <c r="F1078" s="12">
        <f>[1]!thsiFinD("ths_adjustment_nvg_ratio_fund",F$1,$A$4,$A1078,101)</f>
        <v>41.743400859422998</v>
      </c>
      <c r="G1078" s="12">
        <f>[1]!thsiFinD("ths_adjustment_nvg_ratio_fund",G$1,$A$4,$A1078,101)</f>
        <v>25.539160045403001</v>
      </c>
      <c r="H1078" s="12">
        <f>[1]!thsiFinD("ths_adjustment_nvg_ratio_fund",H$1,$A$4,$A1078,101)</f>
        <v>33</v>
      </c>
      <c r="I1078" s="12">
        <f>[1]!thsiFinD("ths_adjustment_nvg_ratio_fund",I$1,$A$4,$A1078,101)</f>
        <v>168.583984375</v>
      </c>
      <c r="J1078" s="32">
        <f t="shared" si="266"/>
        <v>0.34571687340513191</v>
      </c>
      <c r="K1078" s="45">
        <f t="shared" si="267"/>
        <v>1.9267383610698754E-2</v>
      </c>
      <c r="L1078" s="45">
        <f t="shared" si="268"/>
        <v>0.67216636319956502</v>
      </c>
      <c r="M1078" s="32">
        <f>[1]!thsiFinD("ths_int_chg_ratio_index",M$1,$A$4,$A1078,101)/100</f>
        <v>-0.14060791277935</v>
      </c>
      <c r="N1078" s="32">
        <f>[1]!thsiFinD("ths_int_chg_ratio_index",N$1,$A$4,$A1078,101)/100</f>
        <v>-0.12497735700063001</v>
      </c>
      <c r="O1078" s="33">
        <f t="shared" si="261"/>
        <v>1.3457168734051319</v>
      </c>
      <c r="P1078" s="33">
        <f t="shared" si="262"/>
        <v>1.0192673836106987</v>
      </c>
      <c r="Q1078" s="33">
        <f t="shared" si="263"/>
        <v>1.6721663631995649</v>
      </c>
      <c r="R1078" s="33">
        <f t="shared" si="264"/>
        <v>0.85939208722064997</v>
      </c>
      <c r="S1078" s="33">
        <f t="shared" si="265"/>
        <v>0.87502264299936994</v>
      </c>
      <c r="T1078" s="32">
        <f t="shared" si="273"/>
        <v>1.2683976781583173E-2</v>
      </c>
      <c r="U1078" s="32">
        <f t="shared" si="274"/>
        <v>7.3431655204965196E-3</v>
      </c>
      <c r="V1078" s="32">
        <f t="shared" si="275"/>
        <v>1.596733430240671E-2</v>
      </c>
      <c r="W1078" s="32">
        <f t="shared" si="276"/>
        <v>7.5584154194177078E-3</v>
      </c>
      <c r="X1078" s="32">
        <f t="shared" si="276"/>
        <v>-5.6523045931684557E-3</v>
      </c>
      <c r="Y1078" s="34">
        <f>MAX(O$4:O1078)</f>
        <v>1.9141735637114377</v>
      </c>
      <c r="Z1078" s="34">
        <f>MAX(P$4:P1078)</f>
        <v>1.8284662292802096</v>
      </c>
      <c r="AA1078" s="34">
        <f>MAX(Q$4:Q1078)</f>
        <v>2.0782292813837224</v>
      </c>
      <c r="AB1078" s="34">
        <f>MAX(R$4:R1078)</f>
        <v>1.9075656212819299</v>
      </c>
      <c r="AC1078" s="34">
        <f>MAX(S$4:S1078)</f>
        <v>1.35899867745307</v>
      </c>
      <c r="AD1078" s="35">
        <f t="shared" si="269"/>
        <v>-0.2969723859335468</v>
      </c>
      <c r="AE1078" s="35">
        <f t="shared" si="270"/>
        <v>-0.44255607935841312</v>
      </c>
      <c r="AF1078" s="35">
        <f t="shared" si="271"/>
        <v>-0.19538889275671911</v>
      </c>
      <c r="AG1078" s="35">
        <f t="shared" si="272"/>
        <v>-0.54948229427456452</v>
      </c>
      <c r="AH1078" s="35">
        <f t="shared" si="272"/>
        <v>-0.35612693557636899</v>
      </c>
    </row>
    <row r="1079" spans="1:34">
      <c r="A1079" s="28">
        <v>45457</v>
      </c>
      <c r="B1079" s="12">
        <f>[1]!thsiFinD("ths_int_chg_ratio_index",B$1,$A$4,$A1079,101)</f>
        <v>0.47166139467903001</v>
      </c>
      <c r="C1079" s="12">
        <f>[1]!thsiFinD("ths_int_chg_ratio_index",C$1,$A$4,$A1079,101)</f>
        <v>24.988053756229998</v>
      </c>
      <c r="D1079" s="12">
        <f>[1]!thsiFinD("ths_int_chg_ratio_index",D$1,$A$4,$A1079,101)</f>
        <v>-26.032814388685999</v>
      </c>
      <c r="E1079" s="12">
        <f>[1]!thsiFinD("ths_int_chg_ratio_index",E$1,$A$4,$A1079,101)</f>
        <v>11.791652099739</v>
      </c>
      <c r="F1079" s="12">
        <f>[1]!thsiFinD("ths_adjustment_nvg_ratio_fund",F$1,$A$4,$A1079,101)</f>
        <v>44.751381215469998</v>
      </c>
      <c r="G1079" s="12">
        <f>[1]!thsiFinD("ths_adjustment_nvg_ratio_fund",G$1,$A$4,$A1079,101)</f>
        <v>29.625425652667001</v>
      </c>
      <c r="H1079" s="12">
        <f>[1]!thsiFinD("ths_adjustment_nvg_ratio_fund",H$1,$A$4,$A1079,101)</f>
        <v>38.076923076923002</v>
      </c>
      <c r="I1079" s="12">
        <f>[1]!thsiFinD("ths_adjustment_nvg_ratio_fund",I$1,$A$4,$A1079,101)</f>
        <v>179.98046875</v>
      </c>
      <c r="J1079" s="32">
        <f t="shared" si="266"/>
        <v>0.37956593944627753</v>
      </c>
      <c r="K1079" s="45">
        <f t="shared" si="267"/>
        <v>2.804638215490507E-2</v>
      </c>
      <c r="L1079" s="45">
        <f t="shared" si="268"/>
        <v>0.73108549673765</v>
      </c>
      <c r="M1079" s="32">
        <f>[1]!thsiFinD("ths_int_chg_ratio_index",M$1,$A$4,$A1079,101)/100</f>
        <v>-0.14574235220852999</v>
      </c>
      <c r="N1079" s="32">
        <f>[1]!thsiFinD("ths_int_chg_ratio_index",N$1,$A$4,$A1079,101)/100</f>
        <v>-0.12133499231906</v>
      </c>
      <c r="O1079" s="33">
        <f t="shared" si="261"/>
        <v>1.3795659394462776</v>
      </c>
      <c r="P1079" s="33">
        <f t="shared" si="262"/>
        <v>1.0280463821549051</v>
      </c>
      <c r="Q1079" s="33">
        <f t="shared" si="263"/>
        <v>1.7310854967376499</v>
      </c>
      <c r="R1079" s="33">
        <f t="shared" si="264"/>
        <v>0.85425764779147007</v>
      </c>
      <c r="S1079" s="33">
        <f t="shared" si="265"/>
        <v>0.87866500768094002</v>
      </c>
      <c r="T1079" s="32">
        <f t="shared" si="273"/>
        <v>2.5153185421161961E-2</v>
      </c>
      <c r="U1079" s="32">
        <f t="shared" si="274"/>
        <v>8.6130476510561937E-3</v>
      </c>
      <c r="V1079" s="32">
        <f t="shared" si="275"/>
        <v>3.5235210344350953E-2</v>
      </c>
      <c r="W1079" s="32">
        <f t="shared" si="276"/>
        <v>-5.9745016338061951E-3</v>
      </c>
      <c r="X1079" s="32">
        <f t="shared" si="276"/>
        <v>4.1625947747876424E-3</v>
      </c>
      <c r="Y1079" s="34">
        <f>MAX(O$4:O1079)</f>
        <v>1.9141735637114377</v>
      </c>
      <c r="Z1079" s="34">
        <f>MAX(P$4:P1079)</f>
        <v>1.8284662292802096</v>
      </c>
      <c r="AA1079" s="34">
        <f>MAX(Q$4:Q1079)</f>
        <v>2.0782292813837224</v>
      </c>
      <c r="AB1079" s="34">
        <f>MAX(R$4:R1079)</f>
        <v>1.9075656212819299</v>
      </c>
      <c r="AC1079" s="34">
        <f>MAX(S$4:S1079)</f>
        <v>1.35899867745307</v>
      </c>
      <c r="AD1079" s="35">
        <f t="shared" si="269"/>
        <v>-0.27928900200073625</v>
      </c>
      <c r="AE1079" s="35">
        <f t="shared" si="270"/>
        <v>-0.43775478830713555</v>
      </c>
      <c r="AF1079" s="35">
        <f t="shared" si="271"/>
        <v>-0.16703825114760096</v>
      </c>
      <c r="AG1079" s="35">
        <f t="shared" si="272"/>
        <v>-0.55217391304347974</v>
      </c>
      <c r="AH1079" s="35">
        <f t="shared" si="272"/>
        <v>-0.35344675292277261</v>
      </c>
    </row>
    <row r="1080" spans="1:34">
      <c r="A1080" s="28">
        <v>45460</v>
      </c>
      <c r="B1080" s="12">
        <f>[1]!thsiFinD("ths_int_chg_ratio_index",B$1,$A$4,$A1080,101)</f>
        <v>1.5896306590521001</v>
      </c>
      <c r="C1080" s="12">
        <f>[1]!thsiFinD("ths_int_chg_ratio_index",C$1,$A$4,$A1080,101)</f>
        <v>26.817312860668999</v>
      </c>
      <c r="D1080" s="12">
        <f>[1]!thsiFinD("ths_int_chg_ratio_index",D$1,$A$4,$A1080,101)</f>
        <v>-25.753787742833001</v>
      </c>
      <c r="E1080" s="12">
        <f>[1]!thsiFinD("ths_int_chg_ratio_index",E$1,$A$4,$A1080,101)</f>
        <v>12.944428997465</v>
      </c>
      <c r="F1080" s="12">
        <f>[1]!thsiFinD("ths_adjustment_nvg_ratio_fund",F$1,$A$4,$A1080,101)</f>
        <v>48.311847759362003</v>
      </c>
      <c r="G1080" s="12">
        <f>[1]!thsiFinD("ths_adjustment_nvg_ratio_fund",G$1,$A$4,$A1080,101)</f>
        <v>31.895573212258999</v>
      </c>
      <c r="H1080" s="12">
        <f>[1]!thsiFinD("ths_adjustment_nvg_ratio_fund",H$1,$A$4,$A1080,101)</f>
        <v>40.153846153845997</v>
      </c>
      <c r="I1080" s="12">
        <f>[1]!thsiFinD("ths_adjustment_nvg_ratio_fund",I$1,$A$4,$A1080,101)</f>
        <v>187.7734375</v>
      </c>
      <c r="J1080" s="32">
        <f t="shared" si="266"/>
        <v>0.40466536174977513</v>
      </c>
      <c r="K1080" s="45">
        <f t="shared" si="267"/>
        <v>3.8993961935882747E-2</v>
      </c>
      <c r="L1080" s="45">
        <f t="shared" si="268"/>
        <v>0.77033676156366748</v>
      </c>
      <c r="M1080" s="32">
        <f>[1]!thsiFinD("ths_int_chg_ratio_index",M$1,$A$4,$A1080,101)/100</f>
        <v>-0.14098342224919999</v>
      </c>
      <c r="N1080" s="32">
        <f>[1]!thsiFinD("ths_int_chg_ratio_index",N$1,$A$4,$A1080,101)/100</f>
        <v>-0.12257697450926999</v>
      </c>
      <c r="O1080" s="33">
        <f t="shared" si="261"/>
        <v>1.4046653617497751</v>
      </c>
      <c r="P1080" s="33">
        <f t="shared" si="262"/>
        <v>1.0389939619358828</v>
      </c>
      <c r="Q1080" s="33">
        <f t="shared" si="263"/>
        <v>1.7703367615636676</v>
      </c>
      <c r="R1080" s="33">
        <f t="shared" si="264"/>
        <v>0.85901657775079998</v>
      </c>
      <c r="S1080" s="33">
        <f t="shared" si="265"/>
        <v>0.87742302549073004</v>
      </c>
      <c r="T1080" s="32">
        <f t="shared" si="273"/>
        <v>1.8193709764660948E-2</v>
      </c>
      <c r="U1080" s="32">
        <f t="shared" si="274"/>
        <v>1.064891620748698E-2</v>
      </c>
      <c r="V1080" s="32">
        <f t="shared" si="275"/>
        <v>2.2674365246539985E-2</v>
      </c>
      <c r="W1080" s="32">
        <f t="shared" si="276"/>
        <v>5.5708368214593129E-3</v>
      </c>
      <c r="X1080" s="32">
        <f t="shared" si="276"/>
        <v>-1.4134877107351285E-3</v>
      </c>
      <c r="Y1080" s="34">
        <f>MAX(O$4:O1080)</f>
        <v>1.9141735637114377</v>
      </c>
      <c r="Z1080" s="34">
        <f>MAX(P$4:P1080)</f>
        <v>1.8284662292802096</v>
      </c>
      <c r="AA1080" s="34">
        <f>MAX(Q$4:Q1080)</f>
        <v>2.0782292813837224</v>
      </c>
      <c r="AB1080" s="34">
        <f>MAX(R$4:R1080)</f>
        <v>1.9075656212819299</v>
      </c>
      <c r="AC1080" s="34">
        <f>MAX(S$4:S1080)</f>
        <v>1.35899867745307</v>
      </c>
      <c r="AD1080" s="35">
        <f t="shared" si="269"/>
        <v>-0.26617659527893844</v>
      </c>
      <c r="AE1080" s="35">
        <f t="shared" si="270"/>
        <v>-0.43176748615975746</v>
      </c>
      <c r="AF1080" s="35">
        <f t="shared" si="271"/>
        <v>-0.1481513722177249</v>
      </c>
      <c r="AG1080" s="35">
        <f t="shared" si="272"/>
        <v>-0.54967914698865239</v>
      </c>
      <c r="AH1080" s="35">
        <f t="shared" si="272"/>
        <v>-0.35436064799185218</v>
      </c>
    </row>
    <row r="1081" spans="1:34">
      <c r="A1081" s="28">
        <v>45461</v>
      </c>
      <c r="B1081" s="12">
        <f>[1]!thsiFinD("ths_int_chg_ratio_index",B$1,$A$4,$A1081,101)</f>
        <v>3.9638424337416001</v>
      </c>
      <c r="C1081" s="12">
        <f>[1]!thsiFinD("ths_int_chg_ratio_index",C$1,$A$4,$A1081,101)</f>
        <v>26.447145147575998</v>
      </c>
      <c r="D1081" s="12">
        <f>[1]!thsiFinD("ths_int_chg_ratio_index",D$1,$A$4,$A1081,101)</f>
        <v>-25.773577423054</v>
      </c>
      <c r="E1081" s="12">
        <f>[1]!thsiFinD("ths_int_chg_ratio_index",E$1,$A$4,$A1081,101)</f>
        <v>13.647291123917</v>
      </c>
      <c r="F1081" s="12">
        <f>[1]!thsiFinD("ths_adjustment_nvg_ratio_fund",F$1,$A$4,$A1081,101)</f>
        <v>50.214855739717997</v>
      </c>
      <c r="G1081" s="12">
        <f>[1]!thsiFinD("ths_adjustment_nvg_ratio_fund",G$1,$A$4,$A1081,101)</f>
        <v>33.371169125992999</v>
      </c>
      <c r="H1081" s="12">
        <f>[1]!thsiFinD("ths_adjustment_nvg_ratio_fund",H$1,$A$4,$A1081,101)</f>
        <v>42.923076923076998</v>
      </c>
      <c r="I1081" s="12">
        <f>[1]!thsiFinD("ths_adjustment_nvg_ratio_fund",I$1,$A$4,$A1081,101)</f>
        <v>192.744140625</v>
      </c>
      <c r="J1081" s="32">
        <f t="shared" si="266"/>
        <v>0.42192242961996079</v>
      </c>
      <c r="K1081" s="45">
        <f t="shared" si="267"/>
        <v>4.5711753205451497E-2</v>
      </c>
      <c r="L1081" s="45">
        <f t="shared" si="268"/>
        <v>0.79813310603447007</v>
      </c>
      <c r="M1081" s="32">
        <f>[1]!thsiFinD("ths_int_chg_ratio_index",M$1,$A$4,$A1081,101)/100</f>
        <v>-0.14385317100688</v>
      </c>
      <c r="N1081" s="32">
        <f>[1]!thsiFinD("ths_int_chg_ratio_index",N$1,$A$4,$A1081,101)/100</f>
        <v>-0.11981768968188999</v>
      </c>
      <c r="O1081" s="33">
        <f t="shared" si="261"/>
        <v>1.4219224296199608</v>
      </c>
      <c r="P1081" s="33">
        <f t="shared" si="262"/>
        <v>1.0457117532054514</v>
      </c>
      <c r="Q1081" s="33">
        <f t="shared" si="263"/>
        <v>1.7981331060344701</v>
      </c>
      <c r="R1081" s="33">
        <f t="shared" si="264"/>
        <v>0.85614682899312</v>
      </c>
      <c r="S1081" s="33">
        <f t="shared" si="265"/>
        <v>0.88018231031811001</v>
      </c>
      <c r="T1081" s="32">
        <f t="shared" si="273"/>
        <v>1.2285536712237866E-2</v>
      </c>
      <c r="U1081" s="32">
        <f t="shared" si="274"/>
        <v>6.46566921048497E-3</v>
      </c>
      <c r="V1081" s="32">
        <f t="shared" si="275"/>
        <v>1.5701162103334054E-2</v>
      </c>
      <c r="W1081" s="32">
        <f t="shared" si="276"/>
        <v>-3.3407373408251839E-3</v>
      </c>
      <c r="X1081" s="32">
        <f t="shared" si="276"/>
        <v>3.1447599928629E-3</v>
      </c>
      <c r="Y1081" s="34">
        <f>MAX(O$4:O1081)</f>
        <v>1.9141735637114377</v>
      </c>
      <c r="Z1081" s="34">
        <f>MAX(P$4:P1081)</f>
        <v>1.8284662292802096</v>
      </c>
      <c r="AA1081" s="34">
        <f>MAX(Q$4:Q1081)</f>
        <v>2.0782292813837224</v>
      </c>
      <c r="AB1081" s="34">
        <f>MAX(R$4:R1081)</f>
        <v>1.9075656212819299</v>
      </c>
      <c r="AC1081" s="34">
        <f>MAX(S$4:S1081)</f>
        <v>1.35899867745307</v>
      </c>
      <c r="AD1081" s="35">
        <f t="shared" si="269"/>
        <v>-0.25716118089993845</v>
      </c>
      <c r="AE1081" s="35">
        <f t="shared" si="270"/>
        <v>-0.42809348269062419</v>
      </c>
      <c r="AF1081" s="35">
        <f t="shared" si="271"/>
        <v>-0.13477635882541283</v>
      </c>
      <c r="AG1081" s="35">
        <f t="shared" si="272"/>
        <v>-0.55118355067765967</v>
      </c>
      <c r="AH1081" s="35">
        <f t="shared" si="272"/>
        <v>-0.352330267187839</v>
      </c>
    </row>
    <row r="1082" spans="1:34">
      <c r="A1082" s="28">
        <v>45462</v>
      </c>
      <c r="B1082" s="12">
        <f>[1]!thsiFinD("ths_int_chg_ratio_index",B$1,$A$4,$A1082,101)</f>
        <v>3.3679596560846998</v>
      </c>
      <c r="C1082" s="12">
        <f>[1]!thsiFinD("ths_int_chg_ratio_index",C$1,$A$4,$A1082,101)</f>
        <v>26.530203227825002</v>
      </c>
      <c r="D1082" s="12">
        <f>[1]!thsiFinD("ths_int_chg_ratio_index",D$1,$A$4,$A1082,101)</f>
        <v>-26.285078875311001</v>
      </c>
      <c r="E1082" s="12">
        <f>[1]!thsiFinD("ths_int_chg_ratio_index",E$1,$A$4,$A1082,101)</f>
        <v>12.276592552826999</v>
      </c>
      <c r="F1082" s="12">
        <f>[1]!thsiFinD("ths_adjustment_nvg_ratio_fund",F$1,$A$4,$A1082,101)</f>
        <v>48.680171884591999</v>
      </c>
      <c r="G1082" s="12">
        <f>[1]!thsiFinD("ths_adjustment_nvg_ratio_fund",G$1,$A$4,$A1082,101)</f>
        <v>32.803632236094998</v>
      </c>
      <c r="H1082" s="12">
        <f>[1]!thsiFinD("ths_adjustment_nvg_ratio_fund",H$1,$A$4,$A1082,101)</f>
        <v>41.230769230768999</v>
      </c>
      <c r="I1082" s="12">
        <f>[1]!thsiFinD("ths_adjustment_nvg_ratio_fund",I$1,$A$4,$A1082,101)</f>
        <v>190.3515625</v>
      </c>
      <c r="J1082" s="32">
        <f t="shared" si="266"/>
        <v>0.41119476551610212</v>
      </c>
      <c r="K1082" s="45">
        <f t="shared" si="267"/>
        <v>3.972419140356425E-2</v>
      </c>
      <c r="L1082" s="45">
        <f t="shared" si="268"/>
        <v>0.78266533962864004</v>
      </c>
      <c r="M1082" s="32">
        <f>[1]!thsiFinD("ths_int_chg_ratio_index",M$1,$A$4,$A1082,101)/100</f>
        <v>-0.15319124391300001</v>
      </c>
      <c r="N1082" s="32">
        <f>[1]!thsiFinD("ths_int_chg_ratio_index",N$1,$A$4,$A1082,101)/100</f>
        <v>-0.12560598309057</v>
      </c>
      <c r="O1082" s="33">
        <f t="shared" si="261"/>
        <v>1.4111947655161021</v>
      </c>
      <c r="P1082" s="33">
        <f t="shared" si="262"/>
        <v>1.0397241914035642</v>
      </c>
      <c r="Q1082" s="33">
        <f t="shared" si="263"/>
        <v>1.78266533962864</v>
      </c>
      <c r="R1082" s="33">
        <f t="shared" si="264"/>
        <v>0.84680875608700001</v>
      </c>
      <c r="S1082" s="33">
        <f t="shared" si="265"/>
        <v>0.87439401690942997</v>
      </c>
      <c r="T1082" s="32">
        <f t="shared" si="273"/>
        <v>-7.5444791364082109E-3</v>
      </c>
      <c r="U1082" s="32">
        <f t="shared" si="274"/>
        <v>-5.7258243330758907E-3</v>
      </c>
      <c r="V1082" s="32">
        <f t="shared" si="275"/>
        <v>-8.6021253676498155E-3</v>
      </c>
      <c r="W1082" s="32">
        <f t="shared" si="276"/>
        <v>-1.0907092790499617E-2</v>
      </c>
      <c r="X1082" s="32">
        <f t="shared" si="276"/>
        <v>-6.5762437404451868E-3</v>
      </c>
      <c r="Y1082" s="34">
        <f>MAX(O$4:O1082)</f>
        <v>1.9141735637114377</v>
      </c>
      <c r="Z1082" s="34">
        <f>MAX(P$4:P1082)</f>
        <v>1.8284662292802096</v>
      </c>
      <c r="AA1082" s="34">
        <f>MAX(Q$4:Q1082)</f>
        <v>2.0782292813837224</v>
      </c>
      <c r="AB1082" s="34">
        <f>MAX(R$4:R1082)</f>
        <v>1.9075656212819299</v>
      </c>
      <c r="AC1082" s="34">
        <f>MAX(S$4:S1082)</f>
        <v>1.35899867745307</v>
      </c>
      <c r="AD1082" s="35">
        <f t="shared" si="269"/>
        <v>-0.26276551287235295</v>
      </c>
      <c r="AE1082" s="35">
        <f t="shared" si="270"/>
        <v>-0.43136811894367888</v>
      </c>
      <c r="AF1082" s="35">
        <f t="shared" si="271"/>
        <v>-0.14221912105785106</v>
      </c>
      <c r="AG1082" s="35">
        <f t="shared" si="272"/>
        <v>-0.55607883333632091</v>
      </c>
      <c r="AH1082" s="35">
        <f t="shared" si="272"/>
        <v>-0.35658950121412081</v>
      </c>
    </row>
    <row r="1083" spans="1:34">
      <c r="A1083" s="28">
        <v>45463</v>
      </c>
      <c r="B1083" s="12">
        <f>[1]!thsiFinD("ths_int_chg_ratio_index",B$1,$A$4,$A1083,101)</f>
        <v>1.9156815694186</v>
      </c>
      <c r="C1083" s="12">
        <f>[1]!thsiFinD("ths_int_chg_ratio_index",C$1,$A$4,$A1083,101)</f>
        <v>26.792983248460001</v>
      </c>
      <c r="D1083" s="12">
        <f>[1]!thsiFinD("ths_int_chg_ratio_index",D$1,$A$4,$A1083,101)</f>
        <v>-25.945506399088</v>
      </c>
      <c r="E1083" s="12">
        <f>[1]!thsiFinD("ths_int_chg_ratio_index",E$1,$A$4,$A1083,101)</f>
        <v>10.462809999078001</v>
      </c>
      <c r="F1083" s="12">
        <f>[1]!thsiFinD("ths_adjustment_nvg_ratio_fund",F$1,$A$4,$A1083,101)</f>
        <v>47.820748925720999</v>
      </c>
      <c r="G1083" s="12">
        <f>[1]!thsiFinD("ths_adjustment_nvg_ratio_fund",G$1,$A$4,$A1083,101)</f>
        <v>31.725312145288999</v>
      </c>
      <c r="H1083" s="12">
        <f>[1]!thsiFinD("ths_adjustment_nvg_ratio_fund",H$1,$A$4,$A1083,101)</f>
        <v>40.230769230768999</v>
      </c>
      <c r="I1083" s="12">
        <f>[1]!thsiFinD("ths_adjustment_nvg_ratio_fund",I$1,$A$4,$A1083,101)</f>
        <v>186.982421875</v>
      </c>
      <c r="J1083" s="32">
        <f t="shared" si="266"/>
        <v>0.39998152574330953</v>
      </c>
      <c r="K1083" s="45">
        <f t="shared" si="267"/>
        <v>3.30649210446715E-2</v>
      </c>
      <c r="L1083" s="45">
        <f t="shared" si="268"/>
        <v>0.76689813044194755</v>
      </c>
      <c r="M1083" s="32">
        <f>[1]!thsiFinD("ths_int_chg_ratio_index",M$1,$A$4,$A1083,101)/100</f>
        <v>-0.15860978397207001</v>
      </c>
      <c r="N1083" s="32">
        <f>[1]!thsiFinD("ths_int_chg_ratio_index",N$1,$A$4,$A1083,101)/100</f>
        <v>-0.13351224479281001</v>
      </c>
      <c r="O1083" s="33">
        <f t="shared" si="261"/>
        <v>1.3999815257433095</v>
      </c>
      <c r="P1083" s="33">
        <f t="shared" si="262"/>
        <v>1.0330649210446714</v>
      </c>
      <c r="Q1083" s="33">
        <f t="shared" si="263"/>
        <v>1.7668981304419475</v>
      </c>
      <c r="R1083" s="33">
        <f t="shared" si="264"/>
        <v>0.84139021602792996</v>
      </c>
      <c r="S1083" s="33">
        <f t="shared" si="265"/>
        <v>0.86648775520719001</v>
      </c>
      <c r="T1083" s="32">
        <f t="shared" si="273"/>
        <v>-7.9459193350194246E-3</v>
      </c>
      <c r="U1083" s="32">
        <f t="shared" si="274"/>
        <v>-6.4048431439334141E-3</v>
      </c>
      <c r="V1083" s="32">
        <f t="shared" si="275"/>
        <v>-8.8447387382183384E-3</v>
      </c>
      <c r="W1083" s="32">
        <f t="shared" si="276"/>
        <v>-6.3987766070210395E-3</v>
      </c>
      <c r="X1083" s="32">
        <f t="shared" si="276"/>
        <v>-9.0419897086955192E-3</v>
      </c>
      <c r="Y1083" s="34">
        <f>MAX(O$4:O1083)</f>
        <v>1.9141735637114377</v>
      </c>
      <c r="Z1083" s="34">
        <f>MAX(P$4:P1083)</f>
        <v>1.8284662292802096</v>
      </c>
      <c r="AA1083" s="34">
        <f>MAX(Q$4:Q1083)</f>
        <v>2.0782292813837224</v>
      </c>
      <c r="AB1083" s="34">
        <f>MAX(R$4:R1083)</f>
        <v>1.9075656212819299</v>
      </c>
      <c r="AC1083" s="34">
        <f>MAX(S$4:S1083)</f>
        <v>1.35899867745307</v>
      </c>
      <c r="AD1083" s="35">
        <f t="shared" si="269"/>
        <v>-0.26862351863806366</v>
      </c>
      <c r="AE1083" s="35">
        <f t="shared" si="270"/>
        <v>-0.43501011694848435</v>
      </c>
      <c r="AF1083" s="35">
        <f t="shared" si="271"/>
        <v>-0.14980596882673358</v>
      </c>
      <c r="AG1083" s="35">
        <f t="shared" si="272"/>
        <v>-0.55891938571292998</v>
      </c>
      <c r="AH1083" s="35">
        <f t="shared" si="272"/>
        <v>-0.36240721232260931</v>
      </c>
    </row>
    <row r="1084" spans="1:34">
      <c r="A1084" s="28">
        <v>45464</v>
      </c>
      <c r="B1084" s="12">
        <f>[1]!thsiFinD("ths_int_chg_ratio_index",B$1,$A$4,$A1084,101)</f>
        <v>2.1106507540937001</v>
      </c>
      <c r="C1084" s="12">
        <f>[1]!thsiFinD("ths_int_chg_ratio_index",C$1,$A$4,$A1084,101)</f>
        <v>26.574117782472999</v>
      </c>
      <c r="D1084" s="12">
        <f>[1]!thsiFinD("ths_int_chg_ratio_index",D$1,$A$4,$A1084,101)</f>
        <v>-25.629430490661001</v>
      </c>
      <c r="E1084" s="12">
        <f>[1]!thsiFinD("ths_int_chg_ratio_index",E$1,$A$4,$A1084,101)</f>
        <v>9.8261349615504994</v>
      </c>
      <c r="F1084" s="12">
        <f>[1]!thsiFinD("ths_adjustment_nvg_ratio_fund",F$1,$A$4,$A1084,101)</f>
        <v>48.127685696745999</v>
      </c>
      <c r="G1084" s="12">
        <f>[1]!thsiFinD("ths_adjustment_nvg_ratio_fund",G$1,$A$4,$A1084,101)</f>
        <v>32.122587968217999</v>
      </c>
      <c r="H1084" s="12">
        <f>[1]!thsiFinD("ths_adjustment_nvg_ratio_fund",H$1,$A$4,$A1084,101)</f>
        <v>40.769230769231001</v>
      </c>
      <c r="I1084" s="12">
        <f>[1]!thsiFinD("ths_adjustment_nvg_ratio_fund",I$1,$A$4,$A1084,101)</f>
        <v>188.154296875</v>
      </c>
      <c r="J1084" s="32">
        <f t="shared" si="266"/>
        <v>0.402569092895814</v>
      </c>
      <c r="K1084" s="45">
        <f t="shared" si="267"/>
        <v>3.2203682518640496E-2</v>
      </c>
      <c r="L1084" s="45">
        <f t="shared" si="268"/>
        <v>0.77293450327298752</v>
      </c>
      <c r="M1084" s="32">
        <f>[1]!thsiFinD("ths_int_chg_ratio_index",M$1,$A$4,$A1084,101)/100</f>
        <v>-0.15848474450007</v>
      </c>
      <c r="N1084" s="32">
        <f>[1]!thsiFinD("ths_int_chg_ratio_index",N$1,$A$4,$A1084,101)/100</f>
        <v>-0.13459088646021</v>
      </c>
      <c r="O1084" s="33">
        <f t="shared" si="261"/>
        <v>1.4025690928958139</v>
      </c>
      <c r="P1084" s="33">
        <f t="shared" si="262"/>
        <v>1.0322036825186405</v>
      </c>
      <c r="Q1084" s="33">
        <f t="shared" si="263"/>
        <v>1.7729345032729875</v>
      </c>
      <c r="R1084" s="33">
        <f t="shared" si="264"/>
        <v>0.84151525549993</v>
      </c>
      <c r="S1084" s="33">
        <f t="shared" si="265"/>
        <v>0.86540911353979</v>
      </c>
      <c r="T1084" s="32">
        <f t="shared" si="273"/>
        <v>1.8482866415900912E-3</v>
      </c>
      <c r="U1084" s="32">
        <f t="shared" si="274"/>
        <v>-8.3367318789606681E-4</v>
      </c>
      <c r="V1084" s="32">
        <f t="shared" si="275"/>
        <v>3.416367207050186E-3</v>
      </c>
      <c r="W1084" s="32">
        <f t="shared" si="276"/>
        <v>1.4861056097181802E-4</v>
      </c>
      <c r="X1084" s="32">
        <f t="shared" si="276"/>
        <v>-1.2448435201973806E-3</v>
      </c>
      <c r="Y1084" s="34">
        <f>MAX(O$4:O1084)</f>
        <v>1.9141735637114377</v>
      </c>
      <c r="Z1084" s="34">
        <f>MAX(P$4:P1084)</f>
        <v>1.8284662292802096</v>
      </c>
      <c r="AA1084" s="34">
        <f>MAX(Q$4:Q1084)</f>
        <v>2.0782292813837224</v>
      </c>
      <c r="AB1084" s="34">
        <f>MAX(R$4:R1084)</f>
        <v>1.9075656212819299</v>
      </c>
      <c r="AC1084" s="34">
        <f>MAX(S$4:S1084)</f>
        <v>1.35899867745307</v>
      </c>
      <c r="AD1084" s="35">
        <f t="shared" si="269"/>
        <v>-0.26727172525758924</v>
      </c>
      <c r="AE1084" s="35">
        <f t="shared" si="270"/>
        <v>-0.43548113386541698</v>
      </c>
      <c r="AF1084" s="35">
        <f t="shared" si="271"/>
        <v>-0.14690139381900358</v>
      </c>
      <c r="AG1084" s="35">
        <f t="shared" si="272"/>
        <v>-0.55885383647540698</v>
      </c>
      <c r="AH1084" s="35">
        <f t="shared" si="272"/>
        <v>-0.36320091557287404</v>
      </c>
    </row>
    <row r="1085" spans="1:34">
      <c r="A1085" s="28">
        <v>45467</v>
      </c>
      <c r="B1085" s="12">
        <f>[1]!thsiFinD("ths_int_chg_ratio_index",B$1,$A$4,$A1085,101)</f>
        <v>-0.95583798854419</v>
      </c>
      <c r="C1085" s="12">
        <f>[1]!thsiFinD("ths_int_chg_ratio_index",C$1,$A$4,$A1085,101)</f>
        <v>22.923590827586999</v>
      </c>
      <c r="D1085" s="12">
        <f>[1]!thsiFinD("ths_int_chg_ratio_index",D$1,$A$4,$A1085,101)</f>
        <v>-27.515441932586999</v>
      </c>
      <c r="E1085" s="12">
        <f>[1]!thsiFinD("ths_int_chg_ratio_index",E$1,$A$4,$A1085,101)</f>
        <v>8.7014098357371008</v>
      </c>
      <c r="F1085" s="12">
        <f>[1]!thsiFinD("ths_adjustment_nvg_ratio_fund",F$1,$A$4,$A1085,101)</f>
        <v>46.531614487416</v>
      </c>
      <c r="G1085" s="12">
        <f>[1]!thsiFinD("ths_adjustment_nvg_ratio_fund",G$1,$A$4,$A1085,101)</f>
        <v>30.136208853574999</v>
      </c>
      <c r="H1085" s="12">
        <f>[1]!thsiFinD("ths_adjustment_nvg_ratio_fund",H$1,$A$4,$A1085,101)</f>
        <v>37.230769230768999</v>
      </c>
      <c r="I1085" s="12">
        <f>[1]!thsiFinD("ths_adjustment_nvg_ratio_fund",I$1,$A$4,$A1085,101)</f>
        <v>183.662109375</v>
      </c>
      <c r="J1085" s="32">
        <f t="shared" si="266"/>
        <v>0.37589302836119115</v>
      </c>
      <c r="K1085" s="45">
        <f t="shared" si="267"/>
        <v>7.8843018554822786E-3</v>
      </c>
      <c r="L1085" s="45">
        <f t="shared" si="268"/>
        <v>0.74390175486690002</v>
      </c>
      <c r="M1085" s="32">
        <f>[1]!thsiFinD("ths_int_chg_ratio_index",M$1,$A$4,$A1085,101)/100</f>
        <v>-0.17943829023431002</v>
      </c>
      <c r="N1085" s="32">
        <f>[1]!thsiFinD("ths_int_chg_ratio_index",N$1,$A$4,$A1085,101)/100</f>
        <v>-0.14278709371261999</v>
      </c>
      <c r="O1085" s="33">
        <f t="shared" si="261"/>
        <v>1.3758930283611912</v>
      </c>
      <c r="P1085" s="33">
        <f t="shared" si="262"/>
        <v>1.0078843018554822</v>
      </c>
      <c r="Q1085" s="33">
        <f t="shared" si="263"/>
        <v>1.7439017548669</v>
      </c>
      <c r="R1085" s="33">
        <f t="shared" si="264"/>
        <v>0.82056170976568998</v>
      </c>
      <c r="S1085" s="33">
        <f t="shared" si="265"/>
        <v>0.85721290628738001</v>
      </c>
      <c r="T1085" s="32">
        <f t="shared" si="273"/>
        <v>-1.9019429894570061E-2</v>
      </c>
      <c r="U1085" s="32">
        <f t="shared" si="274"/>
        <v>-2.3560641252332593E-2</v>
      </c>
      <c r="V1085" s="32">
        <f t="shared" si="275"/>
        <v>-1.6375533530703201E-2</v>
      </c>
      <c r="W1085" s="32">
        <f t="shared" si="276"/>
        <v>-2.4899781195044213E-2</v>
      </c>
      <c r="X1085" s="32">
        <f t="shared" si="276"/>
        <v>-9.4709047133615387E-3</v>
      </c>
      <c r="Y1085" s="34">
        <f>MAX(O$4:O1085)</f>
        <v>1.9141735637114377</v>
      </c>
      <c r="Z1085" s="34">
        <f>MAX(P$4:P1085)</f>
        <v>1.8284662292802096</v>
      </c>
      <c r="AA1085" s="34">
        <f>MAX(Q$4:Q1085)</f>
        <v>2.0782292813837224</v>
      </c>
      <c r="AB1085" s="34">
        <f>MAX(R$4:R1085)</f>
        <v>1.9075656212819299</v>
      </c>
      <c r="AC1085" s="34">
        <f>MAX(S$4:S1085)</f>
        <v>1.35899867745307</v>
      </c>
      <c r="AD1085" s="35">
        <f t="shared" si="269"/>
        <v>-0.28120779931082174</v>
      </c>
      <c r="AE1085" s="35">
        <f t="shared" si="270"/>
        <v>-0.44878156035058747</v>
      </c>
      <c r="AF1085" s="35">
        <f t="shared" si="271"/>
        <v>-0.16087133864951664</v>
      </c>
      <c r="AG1085" s="35">
        <f t="shared" si="272"/>
        <v>-0.56983827942220255</v>
      </c>
      <c r="AH1085" s="35">
        <f t="shared" si="272"/>
        <v>-0.36923197902303928</v>
      </c>
    </row>
    <row r="1086" spans="1:34">
      <c r="A1086" s="28">
        <v>45468</v>
      </c>
      <c r="B1086" s="12">
        <f>[1]!thsiFinD("ths_int_chg_ratio_index",B$1,$A$4,$A1086,101)</f>
        <v>-4.1004912538578999</v>
      </c>
      <c r="C1086" s="12">
        <f>[1]!thsiFinD("ths_int_chg_ratio_index",C$1,$A$4,$A1086,101)</f>
        <v>18.007801027879999</v>
      </c>
      <c r="D1086" s="12">
        <f>[1]!thsiFinD("ths_int_chg_ratio_index",D$1,$A$4,$A1086,101)</f>
        <v>-29.613334361063</v>
      </c>
      <c r="E1086" s="12">
        <f>[1]!thsiFinD("ths_int_chg_ratio_index",E$1,$A$4,$A1086,101)</f>
        <v>6.5061114740464001</v>
      </c>
      <c r="F1086" s="12">
        <f>[1]!thsiFinD("ths_adjustment_nvg_ratio_fund",F$1,$A$4,$A1086,101)</f>
        <v>43.523634131369</v>
      </c>
      <c r="G1086" s="12">
        <f>[1]!thsiFinD("ths_adjustment_nvg_ratio_fund",G$1,$A$4,$A1086,101)</f>
        <v>27.071509648127002</v>
      </c>
      <c r="H1086" s="12">
        <f>[1]!thsiFinD("ths_adjustment_nvg_ratio_fund",H$1,$A$4,$A1086,101)</f>
        <v>33.307692307692001</v>
      </c>
      <c r="I1086" s="12">
        <f>[1]!thsiFinD("ths_adjustment_nvg_ratio_fund",I$1,$A$4,$A1086,101)</f>
        <v>175.869140625</v>
      </c>
      <c r="J1086" s="32">
        <f t="shared" si="266"/>
        <v>0.33821507949899188</v>
      </c>
      <c r="K1086" s="45">
        <f t="shared" si="267"/>
        <v>-2.2999782782486253E-2</v>
      </c>
      <c r="L1086" s="45">
        <f t="shared" si="268"/>
        <v>0.69942994178047002</v>
      </c>
      <c r="M1086" s="32">
        <f>[1]!thsiFinD("ths_int_chg_ratio_index",M$1,$A$4,$A1086,101)/100</f>
        <v>-0.20274040769319998</v>
      </c>
      <c r="N1086" s="32">
        <f>[1]!thsiFinD("ths_int_chg_ratio_index",N$1,$A$4,$A1086,101)/100</f>
        <v>-0.14818827100348</v>
      </c>
      <c r="O1086" s="33">
        <f t="shared" si="261"/>
        <v>1.3382150794989918</v>
      </c>
      <c r="P1086" s="33">
        <f t="shared" si="262"/>
        <v>0.97700021721751373</v>
      </c>
      <c r="Q1086" s="33">
        <f t="shared" si="263"/>
        <v>1.6994299417804699</v>
      </c>
      <c r="R1086" s="33">
        <f t="shared" si="264"/>
        <v>0.79725959230679999</v>
      </c>
      <c r="S1086" s="33">
        <f t="shared" si="265"/>
        <v>0.85181172899652002</v>
      </c>
      <c r="T1086" s="32">
        <f t="shared" si="273"/>
        <v>-2.7384359165681049E-2</v>
      </c>
      <c r="U1086" s="32">
        <f t="shared" si="274"/>
        <v>-3.0642489997226741E-2</v>
      </c>
      <c r="V1086" s="32">
        <f t="shared" si="275"/>
        <v>-2.5501329396749428E-2</v>
      </c>
      <c r="W1086" s="32">
        <f t="shared" si="276"/>
        <v>-2.8397763607009963E-2</v>
      </c>
      <c r="X1086" s="32">
        <f t="shared" si="276"/>
        <v>-6.3008585746249235E-3</v>
      </c>
      <c r="Y1086" s="34">
        <f>MAX(O$4:O1086)</f>
        <v>1.9141735637114377</v>
      </c>
      <c r="Z1086" s="34">
        <f>MAX(P$4:P1086)</f>
        <v>1.8284662292802096</v>
      </c>
      <c r="AA1086" s="34">
        <f>MAX(Q$4:Q1086)</f>
        <v>2.0782292813837224</v>
      </c>
      <c r="AB1086" s="34">
        <f>MAX(R$4:R1086)</f>
        <v>1.9075656212819299</v>
      </c>
      <c r="AC1086" s="34">
        <f>MAX(S$4:S1086)</f>
        <v>1.35899867745307</v>
      </c>
      <c r="AD1086" s="35">
        <f t="shared" si="269"/>
        <v>-0.30089146309998449</v>
      </c>
      <c r="AE1086" s="35">
        <f t="shared" si="270"/>
        <v>-0.46567226587383148</v>
      </c>
      <c r="AF1086" s="35">
        <f t="shared" si="271"/>
        <v>-0.18227023504886863</v>
      </c>
      <c r="AG1086" s="35">
        <f t="shared" si="272"/>
        <v>-0.58205391027595565</v>
      </c>
      <c r="AH1086" s="35">
        <f t="shared" si="272"/>
        <v>-0.37320635911661115</v>
      </c>
    </row>
    <row r="1087" spans="1:34">
      <c r="A1087" s="28">
        <v>45469</v>
      </c>
      <c r="B1087" s="12">
        <f>[1]!thsiFinD("ths_int_chg_ratio_index",B$1,$A$4,$A1087,101)</f>
        <v>-1.3487354292025</v>
      </c>
      <c r="C1087" s="12">
        <f>[1]!thsiFinD("ths_int_chg_ratio_index",C$1,$A$4,$A1087,101)</f>
        <v>20.516140993134002</v>
      </c>
      <c r="D1087" s="12">
        <f>[1]!thsiFinD("ths_int_chg_ratio_index",D$1,$A$4,$A1087,101)</f>
        <v>-28.446861178237</v>
      </c>
      <c r="E1087" s="12">
        <f>[1]!thsiFinD("ths_int_chg_ratio_index",E$1,$A$4,$A1087,101)</f>
        <v>8.2669131301939007</v>
      </c>
      <c r="F1087" s="12">
        <f>[1]!thsiFinD("ths_adjustment_nvg_ratio_fund",F$1,$A$4,$A1087,101)</f>
        <v>46.961325966851</v>
      </c>
      <c r="G1087" s="12">
        <f>[1]!thsiFinD("ths_adjustment_nvg_ratio_fund",G$1,$A$4,$A1087,101)</f>
        <v>29.965947786606002</v>
      </c>
      <c r="H1087" s="12">
        <f>[1]!thsiFinD("ths_adjustment_nvg_ratio_fund",H$1,$A$4,$A1087,101)</f>
        <v>34</v>
      </c>
      <c r="I1087" s="12">
        <f>[1]!thsiFinD("ths_adjustment_nvg_ratio_fund",I$1,$A$4,$A1087,101)</f>
        <v>183.544921875</v>
      </c>
      <c r="J1087" s="32">
        <f t="shared" si="266"/>
        <v>0.36682456643043176</v>
      </c>
      <c r="K1087" s="45">
        <f t="shared" si="267"/>
        <v>-2.5313562102789924E-3</v>
      </c>
      <c r="L1087" s="45">
        <f t="shared" si="268"/>
        <v>0.73618048907114253</v>
      </c>
      <c r="M1087" s="32">
        <f>[1]!thsiFinD("ths_int_chg_ratio_index",M$1,$A$4,$A1087,101)/100</f>
        <v>-0.18877958933479</v>
      </c>
      <c r="N1087" s="32">
        <f>[1]!thsiFinD("ths_int_chg_ratio_index",N$1,$A$4,$A1087,101)/100</f>
        <v>-0.14096107472351999</v>
      </c>
      <c r="O1087" s="33">
        <f t="shared" si="261"/>
        <v>1.3668245664304317</v>
      </c>
      <c r="P1087" s="33">
        <f t="shared" si="262"/>
        <v>0.997468643789721</v>
      </c>
      <c r="Q1087" s="33">
        <f t="shared" si="263"/>
        <v>1.7361804890711425</v>
      </c>
      <c r="R1087" s="33">
        <f t="shared" si="264"/>
        <v>0.81122041066521</v>
      </c>
      <c r="S1087" s="33">
        <f t="shared" si="265"/>
        <v>0.85903892527648007</v>
      </c>
      <c r="T1087" s="32">
        <f t="shared" si="273"/>
        <v>2.1378840643576424E-2</v>
      </c>
      <c r="U1087" s="32">
        <f t="shared" si="274"/>
        <v>2.0950278425220015E-2</v>
      </c>
      <c r="V1087" s="32">
        <f t="shared" si="275"/>
        <v>2.1625220544348789E-2</v>
      </c>
      <c r="W1087" s="32">
        <f t="shared" si="276"/>
        <v>1.7511007071129292E-2</v>
      </c>
      <c r="X1087" s="32">
        <f t="shared" si="276"/>
        <v>8.484499607059881E-3</v>
      </c>
      <c r="Y1087" s="34">
        <f>MAX(O$4:O1087)</f>
        <v>1.9141735637114377</v>
      </c>
      <c r="Z1087" s="34">
        <f>MAX(P$4:P1087)</f>
        <v>1.8284662292802096</v>
      </c>
      <c r="AA1087" s="34">
        <f>MAX(Q$4:Q1087)</f>
        <v>2.0782292813837224</v>
      </c>
      <c r="AB1087" s="34">
        <f>MAX(R$4:R1087)</f>
        <v>1.9075656212819299</v>
      </c>
      <c r="AC1087" s="34">
        <f>MAX(S$4:S1087)</f>
        <v>1.35899867745307</v>
      </c>
      <c r="AD1087" s="35">
        <f t="shared" si="269"/>
        <v>-0.28594533309703518</v>
      </c>
      <c r="AE1087" s="35">
        <f t="shared" si="270"/>
        <v>-0.45447795107357136</v>
      </c>
      <c r="AF1087" s="35">
        <f t="shared" si="271"/>
        <v>-0.16458664853612193</v>
      </c>
      <c r="AG1087" s="35">
        <f t="shared" si="272"/>
        <v>-0.57473525334344699</v>
      </c>
      <c r="AH1087" s="35">
        <f t="shared" si="272"/>
        <v>-0.36788832871682831</v>
      </c>
    </row>
    <row r="1088" spans="1:34">
      <c r="A1088" s="28">
        <v>45470</v>
      </c>
      <c r="B1088" s="12">
        <f>[1]!thsiFinD("ths_int_chg_ratio_index",B$1,$A$4,$A1088,101)</f>
        <v>-3.5246480290656002</v>
      </c>
      <c r="C1088" s="12">
        <f>[1]!thsiFinD("ths_int_chg_ratio_index",C$1,$A$4,$A1088,101)</f>
        <v>18.108484677682</v>
      </c>
      <c r="D1088" s="12">
        <f>[1]!thsiFinD("ths_int_chg_ratio_index",D$1,$A$4,$A1088,101)</f>
        <v>-29.847956808679999</v>
      </c>
      <c r="E1088" s="12">
        <f>[1]!thsiFinD("ths_int_chg_ratio_index",E$1,$A$4,$A1088,101)</f>
        <v>6.5511946789067004</v>
      </c>
      <c r="F1088" s="12">
        <f>[1]!thsiFinD("ths_adjustment_nvg_ratio_fund",F$1,$A$4,$A1088,101)</f>
        <v>45.549416820135001</v>
      </c>
      <c r="G1088" s="12">
        <f>[1]!thsiFinD("ths_adjustment_nvg_ratio_fund",G$1,$A$4,$A1088,101)</f>
        <v>28.547105561862001</v>
      </c>
      <c r="H1088" s="12">
        <f>[1]!thsiFinD("ths_adjustment_nvg_ratio_fund",H$1,$A$4,$A1088,101)</f>
        <v>30.846153846153999</v>
      </c>
      <c r="I1088" s="12">
        <f>[1]!thsiFinD("ths_adjustment_nvg_ratio_fund",I$1,$A$4,$A1088,101)</f>
        <v>180.546875</v>
      </c>
      <c r="J1088" s="32">
        <f t="shared" si="266"/>
        <v>0.34597078218374261</v>
      </c>
      <c r="K1088" s="45">
        <f t="shared" si="267"/>
        <v>-2.1782313702892249E-2</v>
      </c>
      <c r="L1088" s="45">
        <f t="shared" si="268"/>
        <v>0.71372387807037752</v>
      </c>
      <c r="M1088" s="32">
        <f>[1]!thsiFinD("ths_int_chg_ratio_index",M$1,$A$4,$A1088,101)/100</f>
        <v>-0.20384073549410001</v>
      </c>
      <c r="N1088" s="32">
        <f>[1]!thsiFinD("ths_int_chg_ratio_index",N$1,$A$4,$A1088,101)/100</f>
        <v>-0.14977556685114998</v>
      </c>
      <c r="O1088" s="33">
        <f t="shared" si="261"/>
        <v>1.3459707821837426</v>
      </c>
      <c r="P1088" s="33">
        <f t="shared" si="262"/>
        <v>0.9782176862971077</v>
      </c>
      <c r="Q1088" s="33">
        <f t="shared" si="263"/>
        <v>1.7137238780703776</v>
      </c>
      <c r="R1088" s="33">
        <f t="shared" si="264"/>
        <v>0.79615926450590002</v>
      </c>
      <c r="S1088" s="33">
        <f t="shared" si="265"/>
        <v>0.85022443314884999</v>
      </c>
      <c r="T1088" s="32">
        <f t="shared" si="273"/>
        <v>-1.5257103770932701E-2</v>
      </c>
      <c r="U1088" s="32">
        <f t="shared" si="274"/>
        <v>-1.9299812192062893E-2</v>
      </c>
      <c r="V1088" s="32">
        <f t="shared" si="275"/>
        <v>-1.2934491052125074E-2</v>
      </c>
      <c r="W1088" s="32">
        <f t="shared" si="276"/>
        <v>-1.8566034534263864E-2</v>
      </c>
      <c r="X1088" s="32">
        <f t="shared" si="276"/>
        <v>-1.0260876274952424E-2</v>
      </c>
      <c r="Y1088" s="34">
        <f>MAX(O$4:O1088)</f>
        <v>1.9141735637114377</v>
      </c>
      <c r="Z1088" s="34">
        <f>MAX(P$4:P1088)</f>
        <v>1.8284662292802096</v>
      </c>
      <c r="AA1088" s="34">
        <f>MAX(Q$4:Q1088)</f>
        <v>2.0782292813837224</v>
      </c>
      <c r="AB1088" s="34">
        <f>MAX(R$4:R1088)</f>
        <v>1.9075656212819299</v>
      </c>
      <c r="AC1088" s="34">
        <f>MAX(S$4:S1088)</f>
        <v>1.35899867745307</v>
      </c>
      <c r="AD1088" s="35">
        <f t="shared" si="269"/>
        <v>-0.29683973924809248</v>
      </c>
      <c r="AE1088" s="35">
        <f t="shared" si="270"/>
        <v>-0.46500642416448079</v>
      </c>
      <c r="AF1088" s="35">
        <f t="shared" si="271"/>
        <v>-0.17539229505545728</v>
      </c>
      <c r="AG1088" s="35">
        <f t="shared" si="272"/>
        <v>-0.58263073331607751</v>
      </c>
      <c r="AH1088" s="35">
        <f t="shared" si="272"/>
        <v>-0.37437434836781835</v>
      </c>
    </row>
    <row r="1089" spans="1:34">
      <c r="A1089" s="28">
        <v>45471</v>
      </c>
      <c r="B1089" s="12">
        <f>[1]!thsiFinD("ths_int_chg_ratio_index",B$1,$A$4,$A1089,101)</f>
        <v>-1.3009465103732001</v>
      </c>
      <c r="C1089" s="12">
        <f>[1]!thsiFinD("ths_int_chg_ratio_index",C$1,$A$4,$A1089,101)</f>
        <v>17.908870269965</v>
      </c>
      <c r="D1089" s="12">
        <f>[1]!thsiFinD("ths_int_chg_ratio_index",D$1,$A$4,$A1089,101)</f>
        <v>-30.169573435305999</v>
      </c>
      <c r="E1089" s="12">
        <f>[1]!thsiFinD("ths_int_chg_ratio_index",E$1,$A$4,$A1089,101)</f>
        <v>5.1836838091704003</v>
      </c>
      <c r="F1089" s="12">
        <f>[1]!thsiFinD("ths_adjustment_nvg_ratio_fund",F$1,$A$4,$A1089,101)</f>
        <v>45.97912829957</v>
      </c>
      <c r="G1089" s="12">
        <f>[1]!thsiFinD("ths_adjustment_nvg_ratio_fund",G$1,$A$4,$A1089,101)</f>
        <v>30.703745743473</v>
      </c>
      <c r="H1089" s="12">
        <f>[1]!thsiFinD("ths_adjustment_nvg_ratio_fund",H$1,$A$4,$A1089,101)</f>
        <v>32.769230769231001</v>
      </c>
      <c r="I1089" s="12">
        <f>[1]!thsiFinD("ths_adjustment_nvg_ratio_fund",I$1,$A$4,$A1089,101)</f>
        <v>184.287109375</v>
      </c>
      <c r="J1089" s="32">
        <f t="shared" si="266"/>
        <v>0.35670156040091278</v>
      </c>
      <c r="K1089" s="45">
        <f t="shared" si="267"/>
        <v>-2.0944914666359501E-2</v>
      </c>
      <c r="L1089" s="45">
        <f t="shared" si="268"/>
        <v>0.73434803546818506</v>
      </c>
      <c r="M1089" s="32">
        <f>[1]!thsiFinD("ths_int_chg_ratio_index",M$1,$A$4,$A1089,101)/100</f>
        <v>-0.20534052481383</v>
      </c>
      <c r="N1089" s="32">
        <f>[1]!thsiFinD("ths_int_chg_ratio_index",N$1,$A$4,$A1089,101)/100</f>
        <v>-0.14774813600755998</v>
      </c>
      <c r="O1089" s="33">
        <f t="shared" si="261"/>
        <v>1.3567015604009127</v>
      </c>
      <c r="P1089" s="33">
        <f t="shared" si="262"/>
        <v>0.9790550853336405</v>
      </c>
      <c r="Q1089" s="33">
        <f t="shared" si="263"/>
        <v>1.7343480354681851</v>
      </c>
      <c r="R1089" s="33">
        <f t="shared" si="264"/>
        <v>0.79465947518616997</v>
      </c>
      <c r="S1089" s="33">
        <f t="shared" si="265"/>
        <v>0.85225186399244002</v>
      </c>
      <c r="T1089" s="32">
        <f t="shared" si="273"/>
        <v>7.972519432970282E-3</v>
      </c>
      <c r="U1089" s="32">
        <f t="shared" si="274"/>
        <v>8.5604569234742911E-4</v>
      </c>
      <c r="V1089" s="32">
        <f t="shared" si="275"/>
        <v>1.2034702708950906E-2</v>
      </c>
      <c r="W1089" s="32">
        <f t="shared" si="276"/>
        <v>-1.8837805280842446E-3</v>
      </c>
      <c r="X1089" s="32">
        <f t="shared" si="276"/>
        <v>2.3845831342217405E-3</v>
      </c>
      <c r="Y1089" s="34">
        <f>MAX(O$4:O1089)</f>
        <v>1.9141735637114377</v>
      </c>
      <c r="Z1089" s="34">
        <f>MAX(P$4:P1089)</f>
        <v>1.8284662292802096</v>
      </c>
      <c r="AA1089" s="34">
        <f>MAX(Q$4:Q1089)</f>
        <v>2.0782292813837224</v>
      </c>
      <c r="AB1089" s="34">
        <f>MAX(R$4:R1089)</f>
        <v>1.9075656212819299</v>
      </c>
      <c r="AC1089" s="34">
        <f>MAX(S$4:S1089)</f>
        <v>1.35899867745307</v>
      </c>
      <c r="AD1089" s="35">
        <f t="shared" si="269"/>
        <v>-0.29123378040475545</v>
      </c>
      <c r="AE1089" s="35">
        <f t="shared" si="270"/>
        <v>-0.46454844521845318</v>
      </c>
      <c r="AF1089" s="35">
        <f t="shared" si="271"/>
        <v>-0.16546838647493944</v>
      </c>
      <c r="AG1089" s="35">
        <f t="shared" si="272"/>
        <v>-0.58341696541367749</v>
      </c>
      <c r="AH1089" s="35">
        <f t="shared" si="272"/>
        <v>-0.37288249199059975</v>
      </c>
    </row>
    <row r="1090" spans="1:34">
      <c r="A1090" s="28">
        <v>45474</v>
      </c>
      <c r="B1090" s="12">
        <f>[1]!thsiFinD("ths_int_chg_ratio_index",B$1,$A$4,$A1090,101)</f>
        <v>0.55022829806423001</v>
      </c>
      <c r="C1090" s="12">
        <f>[1]!thsiFinD("ths_int_chg_ratio_index",C$1,$A$4,$A1090,101)</f>
        <v>18.449068496117999</v>
      </c>
      <c r="D1090" s="12">
        <f>[1]!thsiFinD("ths_int_chg_ratio_index",D$1,$A$4,$A1090,101)</f>
        <v>-30.412188246342001</v>
      </c>
      <c r="E1090" s="12">
        <f>[1]!thsiFinD("ths_int_chg_ratio_index",E$1,$A$4,$A1090,101)</f>
        <v>4.9878483523292001</v>
      </c>
      <c r="F1090" s="12">
        <f>[1]!thsiFinD("ths_adjustment_nvg_ratio_fund",F$1,$A$4,$A1090,101)</f>
        <v>46.101903007979999</v>
      </c>
      <c r="G1090" s="12">
        <f>[1]!thsiFinD("ths_adjustment_nvg_ratio_fund",G$1,$A$4,$A1090,101)</f>
        <v>32.463110102157003</v>
      </c>
      <c r="H1090" s="12">
        <f>[1]!thsiFinD("ths_adjustment_nvg_ratio_fund",H$1,$A$4,$A1090,101)</f>
        <v>34.769230769231001</v>
      </c>
      <c r="I1090" s="12">
        <f>[1]!thsiFinD("ths_adjustment_nvg_ratio_fund",I$1,$A$4,$A1090,101)</f>
        <v>187.890625</v>
      </c>
      <c r="J1090" s="32">
        <f t="shared" si="266"/>
        <v>0.36849978222442176</v>
      </c>
      <c r="K1090" s="45">
        <f t="shared" si="267"/>
        <v>-1.6062607749576432E-2</v>
      </c>
      <c r="L1090" s="45">
        <f t="shared" si="268"/>
        <v>0.75306217219841998</v>
      </c>
      <c r="M1090" s="32">
        <f>[1]!thsiFinD("ths_int_chg_ratio_index",M$1,$A$4,$A1090,101)/100</f>
        <v>-0.20448675647219003</v>
      </c>
      <c r="N1090" s="32">
        <f>[1]!thsiFinD("ths_int_chg_ratio_index",N$1,$A$4,$A1090,101)/100</f>
        <v>-0.14209112305292002</v>
      </c>
      <c r="O1090" s="33">
        <f t="shared" si="261"/>
        <v>1.3684997822244218</v>
      </c>
      <c r="P1090" s="33">
        <f t="shared" si="262"/>
        <v>0.98393739225042354</v>
      </c>
      <c r="Q1090" s="33">
        <f t="shared" si="263"/>
        <v>1.7530621721984199</v>
      </c>
      <c r="R1090" s="33">
        <f t="shared" si="264"/>
        <v>0.79551324352780994</v>
      </c>
      <c r="S1090" s="33">
        <f t="shared" si="265"/>
        <v>0.85790887694707996</v>
      </c>
      <c r="T1090" s="32">
        <f t="shared" si="273"/>
        <v>8.696254333209863E-3</v>
      </c>
      <c r="U1090" s="32">
        <f t="shared" si="274"/>
        <v>4.9867540549255462E-3</v>
      </c>
      <c r="V1090" s="32">
        <f t="shared" si="275"/>
        <v>1.0790300647576245E-2</v>
      </c>
      <c r="W1090" s="32">
        <f t="shared" si="276"/>
        <v>1.0743826359584929E-3</v>
      </c>
      <c r="X1090" s="32">
        <f t="shared" si="276"/>
        <v>6.6377243554964771E-3</v>
      </c>
      <c r="Y1090" s="34">
        <f>MAX(O$4:O1090)</f>
        <v>1.9141735637114377</v>
      </c>
      <c r="Z1090" s="34">
        <f>MAX(P$4:P1090)</f>
        <v>1.8284662292802096</v>
      </c>
      <c r="AA1090" s="34">
        <f>MAX(Q$4:Q1090)</f>
        <v>2.0782292813837224</v>
      </c>
      <c r="AB1090" s="34">
        <f>MAX(R$4:R1090)</f>
        <v>1.9075656212819299</v>
      </c>
      <c r="AC1090" s="34">
        <f>MAX(S$4:S1090)</f>
        <v>1.35899867745307</v>
      </c>
      <c r="AD1090" s="35">
        <f t="shared" si="269"/>
        <v>-0.28507016909636751</v>
      </c>
      <c r="AE1090" s="35">
        <f t="shared" si="270"/>
        <v>-0.46187828000643005</v>
      </c>
      <c r="AF1090" s="35">
        <f t="shared" si="271"/>
        <v>-0.15646353946509717</v>
      </c>
      <c r="AG1090" s="35">
        <f t="shared" si="272"/>
        <v>-0.58296939583488294</v>
      </c>
      <c r="AH1090" s="35">
        <f t="shared" si="272"/>
        <v>-0.36871985883392744</v>
      </c>
    </row>
    <row r="1091" spans="1:34">
      <c r="A1091" s="28">
        <v>45475</v>
      </c>
      <c r="B1091" s="12">
        <f>[1]!thsiFinD("ths_int_chg_ratio_index",B$1,$A$4,$A1091,101)</f>
        <v>-0.70838544342908005</v>
      </c>
      <c r="C1091" s="12">
        <f>[1]!thsiFinD("ths_int_chg_ratio_index",C$1,$A$4,$A1091,101)</f>
        <v>16.356207840259</v>
      </c>
      <c r="D1091" s="12">
        <f>[1]!thsiFinD("ths_int_chg_ratio_index",D$1,$A$4,$A1091,101)</f>
        <v>-31.439937536001999</v>
      </c>
      <c r="E1091" s="12">
        <f>[1]!thsiFinD("ths_int_chg_ratio_index",E$1,$A$4,$A1091,101)</f>
        <v>4.1039703275747001</v>
      </c>
      <c r="F1091" s="12">
        <f>[1]!thsiFinD("ths_adjustment_nvg_ratio_fund",F$1,$A$4,$A1091,101)</f>
        <v>44.198895027623998</v>
      </c>
      <c r="G1091" s="12">
        <f>[1]!thsiFinD("ths_adjustment_nvg_ratio_fund",G$1,$A$4,$A1091,101)</f>
        <v>31.044267877412</v>
      </c>
      <c r="H1091" s="12">
        <f>[1]!thsiFinD("ths_adjustment_nvg_ratio_fund",H$1,$A$4,$A1091,101)</f>
        <v>32.769230769231001</v>
      </c>
      <c r="I1091" s="12">
        <f>[1]!thsiFinD("ths_adjustment_nvg_ratio_fund",I$1,$A$4,$A1091,101)</f>
        <v>184.677734375</v>
      </c>
      <c r="J1091" s="32">
        <f t="shared" si="266"/>
        <v>0.35125247904708701</v>
      </c>
      <c r="K1091" s="45">
        <f t="shared" si="267"/>
        <v>-2.9220362028993446E-2</v>
      </c>
      <c r="L1091" s="45">
        <f t="shared" si="268"/>
        <v>0.73172532012316749</v>
      </c>
      <c r="M1091" s="32">
        <f>[1]!thsiFinD("ths_int_chg_ratio_index",M$1,$A$4,$A1091,101)/100</f>
        <v>-0.21715553287443001</v>
      </c>
      <c r="N1091" s="32">
        <f>[1]!thsiFinD("ths_int_chg_ratio_index",N$1,$A$4,$A1091,101)/100</f>
        <v>-0.14558970108983998</v>
      </c>
      <c r="O1091" s="33">
        <f t="shared" si="261"/>
        <v>1.351252479047087</v>
      </c>
      <c r="P1091" s="33">
        <f t="shared" si="262"/>
        <v>0.97077963797100653</v>
      </c>
      <c r="Q1091" s="33">
        <f t="shared" si="263"/>
        <v>1.7317253201231675</v>
      </c>
      <c r="R1091" s="33">
        <f t="shared" si="264"/>
        <v>0.78284446712556999</v>
      </c>
      <c r="S1091" s="33">
        <f t="shared" si="265"/>
        <v>0.85441029891016007</v>
      </c>
      <c r="T1091" s="32">
        <f t="shared" si="273"/>
        <v>-1.2603073381056928E-2</v>
      </c>
      <c r="U1091" s="32">
        <f t="shared" si="274"/>
        <v>-1.3372552342302058E-2</v>
      </c>
      <c r="V1091" s="32">
        <f t="shared" si="275"/>
        <v>-1.2171189598196075E-2</v>
      </c>
      <c r="W1091" s="32">
        <f t="shared" si="276"/>
        <v>-1.592528660623993E-2</v>
      </c>
      <c r="X1091" s="32">
        <f t="shared" si="276"/>
        <v>-4.0780298828120287E-3</v>
      </c>
      <c r="Y1091" s="34">
        <f>MAX(O$4:O1091)</f>
        <v>1.9141735637114377</v>
      </c>
      <c r="Z1091" s="34">
        <f>MAX(P$4:P1091)</f>
        <v>1.8284662292802096</v>
      </c>
      <c r="AA1091" s="34">
        <f>MAX(Q$4:Q1091)</f>
        <v>2.0782292813837224</v>
      </c>
      <c r="AB1091" s="34">
        <f>MAX(R$4:R1091)</f>
        <v>1.9075656212819299</v>
      </c>
      <c r="AC1091" s="34">
        <f>MAX(S$4:S1091)</f>
        <v>1.35899867745307</v>
      </c>
      <c r="AD1091" s="35">
        <f t="shared" si="269"/>
        <v>-0.29408048221755256</v>
      </c>
      <c r="AE1091" s="35">
        <f t="shared" si="270"/>
        <v>-0.4690743408735738</v>
      </c>
      <c r="AF1091" s="35">
        <f t="shared" si="271"/>
        <v>-0.16673038165925869</v>
      </c>
      <c r="AG1091" s="35">
        <f t="shared" si="272"/>
        <v>-0.58961072772978596</v>
      </c>
      <c r="AH1091" s="35">
        <f t="shared" si="272"/>
        <v>-0.37129423811402851</v>
      </c>
    </row>
    <row r="1092" spans="1:34">
      <c r="A1092" s="28">
        <v>45476</v>
      </c>
      <c r="B1092" s="12">
        <f>[1]!thsiFinD("ths_int_chg_ratio_index",B$1,$A$4,$A1092,101)</f>
        <v>-1.9511043189541999</v>
      </c>
      <c r="C1092" s="12">
        <f>[1]!thsiFinD("ths_int_chg_ratio_index",C$1,$A$4,$A1092,101)</f>
        <v>18.331189811611999</v>
      </c>
      <c r="D1092" s="12">
        <f>[1]!thsiFinD("ths_int_chg_ratio_index",D$1,$A$4,$A1092,101)</f>
        <v>-31.178915772650001</v>
      </c>
      <c r="E1092" s="12">
        <f>[1]!thsiFinD("ths_int_chg_ratio_index",E$1,$A$4,$A1092,101)</f>
        <v>4.0298139852655002</v>
      </c>
      <c r="F1092" s="12">
        <f>[1]!thsiFinD("ths_adjustment_nvg_ratio_fund",F$1,$A$4,$A1092,101)</f>
        <v>43.953345610804</v>
      </c>
      <c r="G1092" s="12">
        <f>[1]!thsiFinD("ths_adjustment_nvg_ratio_fund",G$1,$A$4,$A1092,101)</f>
        <v>30.476730987513999</v>
      </c>
      <c r="H1092" s="12">
        <f>[1]!thsiFinD("ths_adjustment_nvg_ratio_fund",H$1,$A$4,$A1092,101)</f>
        <v>30.230769230768999</v>
      </c>
      <c r="I1092" s="12">
        <f>[1]!thsiFinD("ths_adjustment_nvg_ratio_fund",I$1,$A$4,$A1092,101)</f>
        <v>184.365234375</v>
      </c>
      <c r="J1092" s="32">
        <f t="shared" si="266"/>
        <v>0.34782132988670039</v>
      </c>
      <c r="K1092" s="45">
        <f t="shared" si="267"/>
        <v>-2.6922540736816755E-2</v>
      </c>
      <c r="L1092" s="45">
        <f t="shared" si="268"/>
        <v>0.72256520051021755</v>
      </c>
      <c r="M1092" s="32">
        <f>[1]!thsiFinD("ths_int_chg_ratio_index",M$1,$A$4,$A1092,101)/100</f>
        <v>-0.21939519609885</v>
      </c>
      <c r="N1092" s="32">
        <f>[1]!thsiFinD("ths_int_chg_ratio_index",N$1,$A$4,$A1092,101)/100</f>
        <v>-0.14879923181127</v>
      </c>
      <c r="O1092" s="33">
        <f t="shared" ref="O1092:O1155" si="277">J1092+1</f>
        <v>1.3478213298867003</v>
      </c>
      <c r="P1092" s="33">
        <f t="shared" ref="P1092:P1155" si="278">K1092+1</f>
        <v>0.97307745926318323</v>
      </c>
      <c r="Q1092" s="33">
        <f t="shared" ref="Q1092:Q1155" si="279">L1092+1</f>
        <v>1.7225652005102177</v>
      </c>
      <c r="R1092" s="33">
        <f t="shared" ref="R1092:R1155" si="280">M1092+1</f>
        <v>0.78060480390114995</v>
      </c>
      <c r="S1092" s="33">
        <f t="shared" ref="S1092:S1155" si="281">N1092+1</f>
        <v>0.85120076818873003</v>
      </c>
      <c r="T1092" s="32">
        <f t="shared" si="273"/>
        <v>-2.5392361631827454E-3</v>
      </c>
      <c r="U1092" s="32">
        <f t="shared" si="274"/>
        <v>2.3669854643626476E-3</v>
      </c>
      <c r="V1092" s="32">
        <f t="shared" si="275"/>
        <v>-5.2895915457875642E-3</v>
      </c>
      <c r="W1092" s="32">
        <f t="shared" si="276"/>
        <v>-2.8609300039426078E-3</v>
      </c>
      <c r="X1092" s="32">
        <f t="shared" si="276"/>
        <v>-3.756427942785745E-3</v>
      </c>
      <c r="Y1092" s="34">
        <f>MAX(O$4:O1092)</f>
        <v>1.9141735637114377</v>
      </c>
      <c r="Z1092" s="34">
        <f>MAX(P$4:P1092)</f>
        <v>1.8284662292802096</v>
      </c>
      <c r="AA1092" s="34">
        <f>MAX(Q$4:Q1092)</f>
        <v>2.0782292813837224</v>
      </c>
      <c r="AB1092" s="34">
        <f>MAX(R$4:R1092)</f>
        <v>1.9075656212819299</v>
      </c>
      <c r="AC1092" s="34">
        <f>MAX(S$4:S1092)</f>
        <v>1.35899867745307</v>
      </c>
      <c r="AD1092" s="35">
        <f t="shared" si="269"/>
        <v>-0.29587297858540229</v>
      </c>
      <c r="AE1092" s="35">
        <f t="shared" si="270"/>
        <v>-0.46781764755576427</v>
      </c>
      <c r="AF1092" s="35">
        <f t="shared" si="271"/>
        <v>-0.17113803758779556</v>
      </c>
      <c r="AG1092" s="35">
        <f t="shared" si="272"/>
        <v>-0.59078482271211996</v>
      </c>
      <c r="AH1092" s="35">
        <f t="shared" si="272"/>
        <v>-0.37365592600576736</v>
      </c>
    </row>
    <row r="1093" spans="1:34">
      <c r="A1093" s="28">
        <v>45477</v>
      </c>
      <c r="B1093" s="12">
        <f>[1]!thsiFinD("ths_int_chg_ratio_index",B$1,$A$4,$A1093,101)</f>
        <v>-2.6144827348786999</v>
      </c>
      <c r="C1093" s="12">
        <f>[1]!thsiFinD("ths_int_chg_ratio_index",C$1,$A$4,$A1093,101)</f>
        <v>16.031285825276999</v>
      </c>
      <c r="D1093" s="12">
        <f>[1]!thsiFinD("ths_int_chg_ratio_index",D$1,$A$4,$A1093,101)</f>
        <v>-32.297738778967002</v>
      </c>
      <c r="E1093" s="12">
        <f>[1]!thsiFinD("ths_int_chg_ratio_index",E$1,$A$4,$A1093,101)</f>
        <v>3.3293849206632999</v>
      </c>
      <c r="F1093" s="12">
        <f>[1]!thsiFinD("ths_adjustment_nvg_ratio_fund",F$1,$A$4,$A1093,101)</f>
        <v>43.339472068753999</v>
      </c>
      <c r="G1093" s="12">
        <f>[1]!thsiFinD("ths_adjustment_nvg_ratio_fund",G$1,$A$4,$A1093,101)</f>
        <v>30.646992054483999</v>
      </c>
      <c r="H1093" s="12">
        <f>[1]!thsiFinD("ths_adjustment_nvg_ratio_fund",H$1,$A$4,$A1093,101)</f>
        <v>30.923076923077002</v>
      </c>
      <c r="I1093" s="12">
        <f>[1]!thsiFinD("ths_adjustment_nvg_ratio_fund",I$1,$A$4,$A1093,101)</f>
        <v>184.658203125</v>
      </c>
      <c r="J1093" s="32">
        <f t="shared" ref="J1093:J1156" si="282">50%*K1093+50%*L1093</f>
        <v>0.34252024175426193</v>
      </c>
      <c r="K1093" s="45">
        <f t="shared" ref="K1093:K1156" si="283">SUMPRODUCT(B1093:E1093,B$3:E$3)/100</f>
        <v>-3.8878876919763508E-2</v>
      </c>
      <c r="L1093" s="45">
        <f t="shared" ref="L1093:L1156" si="284">SUMPRODUCT(F1093:I1093,F$3:I$3)/100</f>
        <v>0.72391936042828742</v>
      </c>
      <c r="M1093" s="32">
        <f>[1]!thsiFinD("ths_int_chg_ratio_index",M$1,$A$4,$A1093,101)/100</f>
        <v>-0.23036621216431999</v>
      </c>
      <c r="N1093" s="32">
        <f>[1]!thsiFinD("ths_int_chg_ratio_index",N$1,$A$4,$A1093,101)/100</f>
        <v>-0.15534738570062001</v>
      </c>
      <c r="O1093" s="33">
        <f t="shared" si="277"/>
        <v>1.3425202417542619</v>
      </c>
      <c r="P1093" s="33">
        <f t="shared" si="278"/>
        <v>0.96112112308023645</v>
      </c>
      <c r="Q1093" s="33">
        <f t="shared" si="279"/>
        <v>1.7239193604282874</v>
      </c>
      <c r="R1093" s="33">
        <f t="shared" si="280"/>
        <v>0.76963378783568004</v>
      </c>
      <c r="S1093" s="33">
        <f t="shared" si="281"/>
        <v>0.84465261429937999</v>
      </c>
      <c r="T1093" s="32">
        <f t="shared" si="273"/>
        <v>-3.9330792701463002E-3</v>
      </c>
      <c r="U1093" s="32">
        <f t="shared" si="274"/>
        <v>-1.2287137132947379E-2</v>
      </c>
      <c r="V1093" s="32">
        <f t="shared" si="275"/>
        <v>7.86129847316408E-4</v>
      </c>
      <c r="W1093" s="32">
        <f t="shared" si="276"/>
        <v>-1.4054507492960777E-2</v>
      </c>
      <c r="X1093" s="32">
        <f t="shared" si="276"/>
        <v>-7.6928430213754062E-3</v>
      </c>
      <c r="Y1093" s="34">
        <f>MAX(O$4:O1093)</f>
        <v>1.9141735637114377</v>
      </c>
      <c r="Z1093" s="34">
        <f>MAX(P$4:P1093)</f>
        <v>1.8284662292802096</v>
      </c>
      <c r="AA1093" s="34">
        <f>MAX(Q$4:Q1093)</f>
        <v>2.0782292813837224</v>
      </c>
      <c r="AB1093" s="34">
        <f>MAX(R$4:R1093)</f>
        <v>1.9075656212819299</v>
      </c>
      <c r="AC1093" s="34">
        <f>MAX(S$4:S1093)</f>
        <v>1.35899867745307</v>
      </c>
      <c r="AD1093" s="35">
        <f t="shared" si="269"/>
        <v>-0.29864236597687788</v>
      </c>
      <c r="AE1093" s="35">
        <f t="shared" si="270"/>
        <v>-0.47435664509998121</v>
      </c>
      <c r="AF1093" s="35">
        <f t="shared" si="271"/>
        <v>-0.17048644445983796</v>
      </c>
      <c r="AG1093" s="35">
        <f t="shared" si="272"/>
        <v>-0.59653614048754577</v>
      </c>
      <c r="AH1093" s="35">
        <f t="shared" si="272"/>
        <v>-0.37847429264437371</v>
      </c>
    </row>
    <row r="1094" spans="1:34">
      <c r="A1094" s="28">
        <v>45478</v>
      </c>
      <c r="B1094" s="12">
        <f>[1]!thsiFinD("ths_int_chg_ratio_index",B$1,$A$4,$A1094,101)</f>
        <v>-2.5849284513281998</v>
      </c>
      <c r="C1094" s="12">
        <f>[1]!thsiFinD("ths_int_chg_ratio_index",C$1,$A$4,$A1094,101)</f>
        <v>15.445486050781</v>
      </c>
      <c r="D1094" s="12">
        <f>[1]!thsiFinD("ths_int_chg_ratio_index",D$1,$A$4,$A1094,101)</f>
        <v>-31.466797761039999</v>
      </c>
      <c r="E1094" s="12">
        <f>[1]!thsiFinD("ths_int_chg_ratio_index",E$1,$A$4,$A1094,101)</f>
        <v>3.6350269308719998</v>
      </c>
      <c r="F1094" s="12">
        <f>[1]!thsiFinD("ths_adjustment_nvg_ratio_fund",F$1,$A$4,$A1094,101)</f>
        <v>43.707796193984002</v>
      </c>
      <c r="G1094" s="12">
        <f>[1]!thsiFinD("ths_adjustment_nvg_ratio_fund",G$1,$A$4,$A1094,101)</f>
        <v>30.760499432463</v>
      </c>
      <c r="H1094" s="12">
        <f>[1]!thsiFinD("ths_adjustment_nvg_ratio_fund",H$1,$A$4,$A1094,101)</f>
        <v>31.692307692307999</v>
      </c>
      <c r="I1094" s="12">
        <f>[1]!thsiFinD("ths_adjustment_nvg_ratio_fund",I$1,$A$4,$A1094,101)</f>
        <v>184.501953125</v>
      </c>
      <c r="J1094" s="32">
        <f t="shared" si="282"/>
        <v>0.3446141790162997</v>
      </c>
      <c r="K1094" s="45">
        <f t="shared" si="283"/>
        <v>-3.7428033076787999E-2</v>
      </c>
      <c r="L1094" s="45">
        <f t="shared" si="284"/>
        <v>0.7266563911093874</v>
      </c>
      <c r="M1094" s="32">
        <f>[1]!thsiFinD("ths_int_chg_ratio_index",M$1,$A$4,$A1094,101)/100</f>
        <v>-0.22245372610783001</v>
      </c>
      <c r="N1094" s="32">
        <f>[1]!thsiFinD("ths_int_chg_ratio_index",N$1,$A$4,$A1094,101)/100</f>
        <v>-0.15669826157271</v>
      </c>
      <c r="O1094" s="33">
        <f t="shared" si="277"/>
        <v>1.3446141790162998</v>
      </c>
      <c r="P1094" s="33">
        <f t="shared" si="278"/>
        <v>0.96257196692321201</v>
      </c>
      <c r="Q1094" s="33">
        <f t="shared" si="279"/>
        <v>1.7266563911093873</v>
      </c>
      <c r="R1094" s="33">
        <f t="shared" si="280"/>
        <v>0.77754627389217001</v>
      </c>
      <c r="S1094" s="33">
        <f t="shared" si="281"/>
        <v>0.84330173842729006</v>
      </c>
      <c r="T1094" s="32">
        <f t="shared" si="273"/>
        <v>1.5597062874088685E-3</v>
      </c>
      <c r="U1094" s="32">
        <f t="shared" si="274"/>
        <v>1.5095327822218785E-3</v>
      </c>
      <c r="V1094" s="32">
        <f t="shared" si="275"/>
        <v>1.5876790666240481E-3</v>
      </c>
      <c r="W1094" s="32">
        <f t="shared" si="276"/>
        <v>1.0280845489828438E-2</v>
      </c>
      <c r="X1094" s="32">
        <f t="shared" si="276"/>
        <v>-1.5993271662462227E-3</v>
      </c>
      <c r="Y1094" s="34">
        <f>MAX(O$4:O1094)</f>
        <v>1.9141735637114377</v>
      </c>
      <c r="Z1094" s="34">
        <f>MAX(P$4:P1094)</f>
        <v>1.8284662292802096</v>
      </c>
      <c r="AA1094" s="34">
        <f>MAX(Q$4:Q1094)</f>
        <v>2.0782292813837224</v>
      </c>
      <c r="AB1094" s="34">
        <f>MAX(R$4:R1094)</f>
        <v>1.9075656212819299</v>
      </c>
      <c r="AC1094" s="34">
        <f>MAX(S$4:S1094)</f>
        <v>1.35899867745307</v>
      </c>
      <c r="AD1094" s="35">
        <f t="shared" ref="AD1094:AD1157" si="285">O1094/Y1094-1</f>
        <v>-0.29754845406536978</v>
      </c>
      <c r="AE1094" s="35">
        <f t="shared" ref="AE1094:AE1157" si="286">P1094/Z1094-1</f>
        <v>-0.47356316922400243</v>
      </c>
      <c r="AF1094" s="35">
        <f t="shared" ref="AF1094:AF1157" si="287">Q1094/AA1094-1</f>
        <v>-0.16916944315222604</v>
      </c>
      <c r="AG1094" s="35">
        <f t="shared" ref="AG1094:AH1157" si="288">R1094/AB1094-1</f>
        <v>-0.59238819088716843</v>
      </c>
      <c r="AH1094" s="35">
        <f t="shared" si="288"/>
        <v>-0.37946831559266792</v>
      </c>
    </row>
    <row r="1095" spans="1:34">
      <c r="A1095" s="28">
        <v>45481</v>
      </c>
      <c r="B1095" s="12">
        <f>[1]!thsiFinD("ths_int_chg_ratio_index",B$1,$A$4,$A1095,101)</f>
        <v>-2.9705681362266998</v>
      </c>
      <c r="C1095" s="12">
        <f>[1]!thsiFinD("ths_int_chg_ratio_index",C$1,$A$4,$A1095,101)</f>
        <v>14.864676965968</v>
      </c>
      <c r="D1095" s="12">
        <f>[1]!thsiFinD("ths_int_chg_ratio_index",D$1,$A$4,$A1095,101)</f>
        <v>-32.090604177564003</v>
      </c>
      <c r="E1095" s="12">
        <f>[1]!thsiFinD("ths_int_chg_ratio_index",E$1,$A$4,$A1095,101)</f>
        <v>1.9344272917198</v>
      </c>
      <c r="F1095" s="12">
        <f>[1]!thsiFinD("ths_adjustment_nvg_ratio_fund",F$1,$A$4,$A1095,101)</f>
        <v>44.014732965009003</v>
      </c>
      <c r="G1095" s="12">
        <f>[1]!thsiFinD("ths_adjustment_nvg_ratio_fund",G$1,$A$4,$A1095,101)</f>
        <v>31.498297389329998</v>
      </c>
      <c r="H1095" s="12">
        <f>[1]!thsiFinD("ths_adjustment_nvg_ratio_fund",H$1,$A$4,$A1095,101)</f>
        <v>31.461538461538002</v>
      </c>
      <c r="I1095" s="12">
        <f>[1]!thsiFinD("ths_adjustment_nvg_ratio_fund",I$1,$A$4,$A1095,101)</f>
        <v>186.875</v>
      </c>
      <c r="J1095" s="32">
        <f t="shared" si="282"/>
        <v>0.34448437594971759</v>
      </c>
      <c r="K1095" s="45">
        <f t="shared" si="283"/>
        <v>-4.5655170140257259E-2</v>
      </c>
      <c r="L1095" s="45">
        <f t="shared" si="284"/>
        <v>0.7346239220396924</v>
      </c>
      <c r="M1095" s="32">
        <f>[1]!thsiFinD("ths_int_chg_ratio_index",M$1,$A$4,$A1095,101)/100</f>
        <v>-0.23375410728757998</v>
      </c>
      <c r="N1095" s="32">
        <f>[1]!thsiFinD("ths_int_chg_ratio_index",N$1,$A$4,$A1095,101)/100</f>
        <v>-0.16567402137388998</v>
      </c>
      <c r="O1095" s="33">
        <f t="shared" si="277"/>
        <v>1.3444843759497176</v>
      </c>
      <c r="P1095" s="33">
        <f t="shared" si="278"/>
        <v>0.95434482985974278</v>
      </c>
      <c r="Q1095" s="33">
        <f t="shared" si="279"/>
        <v>1.7346239220396924</v>
      </c>
      <c r="R1095" s="33">
        <f t="shared" si="280"/>
        <v>0.76624589271242005</v>
      </c>
      <c r="S1095" s="33">
        <f t="shared" si="281"/>
        <v>0.83432597862611002</v>
      </c>
      <c r="T1095" s="32">
        <f t="shared" ref="T1095:T1158" si="289">O1095/O1094-1</f>
        <v>-9.6535547971954294E-5</v>
      </c>
      <c r="U1095" s="32">
        <f t="shared" ref="U1095:U1158" si="290">P1095/P1094-1</f>
        <v>-8.5470358021817461E-3</v>
      </c>
      <c r="V1095" s="32">
        <f t="shared" ref="V1095:V1158" si="291">Q1095/Q1094-1</f>
        <v>4.6144276135833273E-3</v>
      </c>
      <c r="W1095" s="32">
        <f t="shared" ref="W1095:X1158" si="292">R1095/R1094-1</f>
        <v>-1.4533387348361293E-2</v>
      </c>
      <c r="X1095" s="32">
        <f t="shared" si="292"/>
        <v>-1.0643592195030083E-2</v>
      </c>
      <c r="Y1095" s="34">
        <f>MAX(O$4:O1095)</f>
        <v>1.9141735637114377</v>
      </c>
      <c r="Z1095" s="34">
        <f>MAX(P$4:P1095)</f>
        <v>1.8284662292802096</v>
      </c>
      <c r="AA1095" s="34">
        <f>MAX(Q$4:Q1095)</f>
        <v>2.0782292813837224</v>
      </c>
      <c r="AB1095" s="34">
        <f>MAX(R$4:R1095)</f>
        <v>1.9075656212819299</v>
      </c>
      <c r="AC1095" s="34">
        <f>MAX(S$4:S1095)</f>
        <v>1.35899867745307</v>
      </c>
      <c r="AD1095" s="35">
        <f t="shared" si="285"/>
        <v>-0.29761626561028032</v>
      </c>
      <c r="AE1095" s="35">
        <f t="shared" si="286"/>
        <v>-0.47806264366423201</v>
      </c>
      <c r="AF1095" s="35">
        <f t="shared" si="287"/>
        <v>-0.16533563568849896</v>
      </c>
      <c r="AG1095" s="35">
        <f t="shared" si="288"/>
        <v>-0.59831217119677149</v>
      </c>
      <c r="AH1095" s="35">
        <f t="shared" si="288"/>
        <v>-0.38607300178559478</v>
      </c>
    </row>
    <row r="1096" spans="1:34">
      <c r="A1096" s="28">
        <v>45482</v>
      </c>
      <c r="B1096" s="12">
        <f>[1]!thsiFinD("ths_int_chg_ratio_index",B$1,$A$4,$A1096,101)</f>
        <v>2.5573960066513002</v>
      </c>
      <c r="C1096" s="12">
        <f>[1]!thsiFinD("ths_int_chg_ratio_index",C$1,$A$4,$A1096,101)</f>
        <v>18.756874554225998</v>
      </c>
      <c r="D1096" s="12">
        <f>[1]!thsiFinD("ths_int_chg_ratio_index",D$1,$A$4,$A1096,101)</f>
        <v>-30.384229684246002</v>
      </c>
      <c r="E1096" s="12">
        <f>[1]!thsiFinD("ths_int_chg_ratio_index",E$1,$A$4,$A1096,101)</f>
        <v>3.8471652032082</v>
      </c>
      <c r="F1096" s="12">
        <f>[1]!thsiFinD("ths_adjustment_nvg_ratio_fund",F$1,$A$4,$A1096,101)</f>
        <v>48.557397176182</v>
      </c>
      <c r="G1096" s="12">
        <f>[1]!thsiFinD("ths_adjustment_nvg_ratio_fund",G$1,$A$4,$A1096,101)</f>
        <v>36.776390465379997</v>
      </c>
      <c r="H1096" s="12">
        <f>[1]!thsiFinD("ths_adjustment_nvg_ratio_fund",H$1,$A$4,$A1096,101)</f>
        <v>35.230769230768999</v>
      </c>
      <c r="I1096" s="12">
        <f>[1]!thsiFinD("ths_adjustment_nvg_ratio_fund",I$1,$A$4,$A1096,101)</f>
        <v>202.041015625</v>
      </c>
      <c r="J1096" s="32">
        <f t="shared" si="282"/>
        <v>0.39672847322146304</v>
      </c>
      <c r="K1096" s="45">
        <f t="shared" si="283"/>
        <v>-1.3056984800401262E-2</v>
      </c>
      <c r="L1096" s="45">
        <f t="shared" si="284"/>
        <v>0.80651393124332738</v>
      </c>
      <c r="M1096" s="32">
        <f>[1]!thsiFinD("ths_int_chg_ratio_index",M$1,$A$4,$A1096,101)/100</f>
        <v>-0.21760827548180001</v>
      </c>
      <c r="N1096" s="32">
        <f>[1]!thsiFinD("ths_int_chg_ratio_index",N$1,$A$4,$A1096,101)/100</f>
        <v>-0.15462421465210999</v>
      </c>
      <c r="O1096" s="33">
        <f t="shared" si="277"/>
        <v>1.3967284732214631</v>
      </c>
      <c r="P1096" s="33">
        <f t="shared" si="278"/>
        <v>0.98694301519959871</v>
      </c>
      <c r="Q1096" s="33">
        <f t="shared" si="279"/>
        <v>1.8065139312433274</v>
      </c>
      <c r="R1096" s="33">
        <f t="shared" si="280"/>
        <v>0.78239172451819994</v>
      </c>
      <c r="S1096" s="33">
        <f t="shared" si="281"/>
        <v>0.84537578534789004</v>
      </c>
      <c r="T1096" s="32">
        <f t="shared" si="289"/>
        <v>3.885809177577193E-2</v>
      </c>
      <c r="U1096" s="32">
        <f t="shared" si="290"/>
        <v>3.415765907659063E-2</v>
      </c>
      <c r="V1096" s="32">
        <f t="shared" si="291"/>
        <v>4.1444147224201533E-2</v>
      </c>
      <c r="W1096" s="32">
        <f t="shared" si="292"/>
        <v>2.1071345320528234E-2</v>
      </c>
      <c r="X1096" s="32">
        <f t="shared" si="292"/>
        <v>1.324399216236305E-2</v>
      </c>
      <c r="Y1096" s="34">
        <f>MAX(O$4:O1096)</f>
        <v>1.9141735637114377</v>
      </c>
      <c r="Z1096" s="34">
        <f>MAX(P$4:P1096)</f>
        <v>1.8284662292802096</v>
      </c>
      <c r="AA1096" s="34">
        <f>MAX(Q$4:Q1096)</f>
        <v>2.0782292813837224</v>
      </c>
      <c r="AB1096" s="34">
        <f>MAX(R$4:R1096)</f>
        <v>1.9075656212819299</v>
      </c>
      <c r="AC1096" s="34">
        <f>MAX(S$4:S1096)</f>
        <v>1.35899867745307</v>
      </c>
      <c r="AD1096" s="35">
        <f t="shared" si="285"/>
        <v>-0.27032297399755523</v>
      </c>
      <c r="AE1096" s="35">
        <f t="shared" si="286"/>
        <v>-0.46023448538717793</v>
      </c>
      <c r="AF1096" s="35">
        <f t="shared" si="287"/>
        <v>-0.13074368289117844</v>
      </c>
      <c r="AG1096" s="35">
        <f t="shared" si="288"/>
        <v>-0.58984806824500535</v>
      </c>
      <c r="AH1096" s="35">
        <f t="shared" si="288"/>
        <v>-0.3779421574329801</v>
      </c>
    </row>
    <row r="1097" spans="1:34">
      <c r="A1097" s="28">
        <v>45483</v>
      </c>
      <c r="B1097" s="12">
        <f>[1]!thsiFinD("ths_int_chg_ratio_index",B$1,$A$4,$A1097,101)</f>
        <v>3.2250996012308</v>
      </c>
      <c r="C1097" s="12">
        <f>[1]!thsiFinD("ths_int_chg_ratio_index",C$1,$A$4,$A1097,101)</f>
        <v>17.786022861839999</v>
      </c>
      <c r="D1097" s="12">
        <f>[1]!thsiFinD("ths_int_chg_ratio_index",D$1,$A$4,$A1097,101)</f>
        <v>-30.3370600302</v>
      </c>
      <c r="E1097" s="12">
        <f>[1]!thsiFinD("ths_int_chg_ratio_index",E$1,$A$4,$A1097,101)</f>
        <v>3.7334358255216</v>
      </c>
      <c r="F1097" s="12">
        <f>[1]!thsiFinD("ths_adjustment_nvg_ratio_fund",F$1,$A$4,$A1097,101)</f>
        <v>48.618784530387003</v>
      </c>
      <c r="G1097" s="12">
        <f>[1]!thsiFinD("ths_adjustment_nvg_ratio_fund",G$1,$A$4,$A1097,101)</f>
        <v>38.592508513052998</v>
      </c>
      <c r="H1097" s="12">
        <f>[1]!thsiFinD("ths_adjustment_nvg_ratio_fund",H$1,$A$4,$A1097,101)</f>
        <v>34.923076923076998</v>
      </c>
      <c r="I1097" s="12">
        <f>[1]!thsiFinD("ths_adjustment_nvg_ratio_fund",I$1,$A$4,$A1097,101)</f>
        <v>206.962890625</v>
      </c>
      <c r="J1097" s="32">
        <f t="shared" si="282"/>
        <v>0.40438094856238677</v>
      </c>
      <c r="K1097" s="45">
        <f t="shared" si="283"/>
        <v>-1.3981254354019005E-2</v>
      </c>
      <c r="L1097" s="45">
        <f t="shared" si="284"/>
        <v>0.82274315147879251</v>
      </c>
      <c r="M1097" s="32">
        <f>[1]!thsiFinD("ths_int_chg_ratio_index",M$1,$A$4,$A1097,101)/100</f>
        <v>-0.21456392117526998</v>
      </c>
      <c r="N1097" s="32">
        <f>[1]!thsiFinD("ths_int_chg_ratio_index",N$1,$A$4,$A1097,101)/100</f>
        <v>-0.15803916473662999</v>
      </c>
      <c r="O1097" s="33">
        <f t="shared" si="277"/>
        <v>1.4043809485623868</v>
      </c>
      <c r="P1097" s="33">
        <f t="shared" si="278"/>
        <v>0.98601874564598102</v>
      </c>
      <c r="Q1097" s="33">
        <f t="shared" si="279"/>
        <v>1.8227431514787926</v>
      </c>
      <c r="R1097" s="33">
        <f t="shared" si="280"/>
        <v>0.78543607882472999</v>
      </c>
      <c r="S1097" s="33">
        <f t="shared" si="281"/>
        <v>0.84196083526337007</v>
      </c>
      <c r="T1097" s="32">
        <f t="shared" si="289"/>
        <v>5.4788568341230803E-3</v>
      </c>
      <c r="U1097" s="32">
        <f t="shared" si="290"/>
        <v>-9.3649738574907992E-4</v>
      </c>
      <c r="V1097" s="32">
        <f t="shared" si="291"/>
        <v>8.9837227130020736E-3</v>
      </c>
      <c r="W1097" s="32">
        <f t="shared" si="292"/>
        <v>3.8910870490160843E-3</v>
      </c>
      <c r="X1097" s="32">
        <f t="shared" si="292"/>
        <v>-4.0395645861971419E-3</v>
      </c>
      <c r="Y1097" s="34">
        <f>MAX(O$4:O1097)</f>
        <v>1.9141735637114377</v>
      </c>
      <c r="Z1097" s="34">
        <f>MAX(P$4:P1097)</f>
        <v>1.8284662292802096</v>
      </c>
      <c r="AA1097" s="34">
        <f>MAX(Q$4:Q1097)</f>
        <v>2.0782292813837224</v>
      </c>
      <c r="AB1097" s="34">
        <f>MAX(R$4:R1097)</f>
        <v>1.9075656212819299</v>
      </c>
      <c r="AC1097" s="34">
        <f>MAX(S$4:S1097)</f>
        <v>1.35899867745307</v>
      </c>
      <c r="AD1097" s="35">
        <f t="shared" si="285"/>
        <v>-0.26632517803693911</v>
      </c>
      <c r="AE1097" s="35">
        <f t="shared" si="286"/>
        <v>-0.46073997438053027</v>
      </c>
      <c r="AF1097" s="35">
        <f t="shared" si="287"/>
        <v>-0.12293452517174741</v>
      </c>
      <c r="AG1097" s="35">
        <f t="shared" si="288"/>
        <v>-0.5882521313752247</v>
      </c>
      <c r="AH1097" s="35">
        <f t="shared" si="288"/>
        <v>-0.38045500026438006</v>
      </c>
    </row>
    <row r="1098" spans="1:34">
      <c r="A1098" s="28">
        <v>45484</v>
      </c>
      <c r="B1098" s="12">
        <f>[1]!thsiFinD("ths_int_chg_ratio_index",B$1,$A$4,$A1098,101)</f>
        <v>3.1766665420887001</v>
      </c>
      <c r="C1098" s="12">
        <f>[1]!thsiFinD("ths_int_chg_ratio_index",C$1,$A$4,$A1098,101)</f>
        <v>18.312852541594001</v>
      </c>
      <c r="D1098" s="12">
        <f>[1]!thsiFinD("ths_int_chg_ratio_index",D$1,$A$4,$A1098,101)</f>
        <v>-29.584826630437</v>
      </c>
      <c r="E1098" s="12">
        <f>[1]!thsiFinD("ths_int_chg_ratio_index",E$1,$A$4,$A1098,101)</f>
        <v>5.9011768342847004</v>
      </c>
      <c r="F1098" s="12">
        <f>[1]!thsiFinD("ths_adjustment_nvg_ratio_fund",F$1,$A$4,$A1098,101)</f>
        <v>49.355432780847003</v>
      </c>
      <c r="G1098" s="12">
        <f>[1]!thsiFinD("ths_adjustment_nvg_ratio_fund",G$1,$A$4,$A1098,101)</f>
        <v>39.557321225880003</v>
      </c>
      <c r="H1098" s="12">
        <f>[1]!thsiFinD("ths_adjustment_nvg_ratio_fund",H$1,$A$4,$A1098,101)</f>
        <v>34.076923076923002</v>
      </c>
      <c r="I1098" s="12">
        <f>[1]!thsiFinD("ths_adjustment_nvg_ratio_fund",I$1,$A$4,$A1098,101)</f>
        <v>209.08203125</v>
      </c>
      <c r="J1098" s="32">
        <f t="shared" si="282"/>
        <v>0.41234697202647552</v>
      </c>
      <c r="K1098" s="45">
        <f t="shared" si="283"/>
        <v>-5.4853267811739957E-3</v>
      </c>
      <c r="L1098" s="45">
        <f t="shared" si="284"/>
        <v>0.83017927083412502</v>
      </c>
      <c r="M1098" s="32">
        <f>[1]!thsiFinD("ths_int_chg_ratio_index",M$1,$A$4,$A1098,101)/100</f>
        <v>-0.20207063019307001</v>
      </c>
      <c r="N1098" s="32">
        <f>[1]!thsiFinD("ths_int_chg_ratio_index",N$1,$A$4,$A1098,101)/100</f>
        <v>-0.14667790089555999</v>
      </c>
      <c r="O1098" s="33">
        <f t="shared" si="277"/>
        <v>1.4123469720264756</v>
      </c>
      <c r="P1098" s="33">
        <f t="shared" si="278"/>
        <v>0.99451467321882603</v>
      </c>
      <c r="Q1098" s="33">
        <f t="shared" si="279"/>
        <v>1.8301792708341251</v>
      </c>
      <c r="R1098" s="33">
        <f t="shared" si="280"/>
        <v>0.79792936980692997</v>
      </c>
      <c r="S1098" s="33">
        <f t="shared" si="281"/>
        <v>0.85332209910444001</v>
      </c>
      <c r="T1098" s="32">
        <f t="shared" si="289"/>
        <v>5.6722668249262753E-3</v>
      </c>
      <c r="U1098" s="32">
        <f t="shared" si="290"/>
        <v>8.6163955912206269E-3</v>
      </c>
      <c r="V1098" s="32">
        <f t="shared" si="291"/>
        <v>4.0796309393891228E-3</v>
      </c>
      <c r="W1098" s="32">
        <f t="shared" si="292"/>
        <v>1.5906184244673494E-2</v>
      </c>
      <c r="X1098" s="32">
        <f t="shared" si="292"/>
        <v>1.3493815110195762E-2</v>
      </c>
      <c r="Y1098" s="34">
        <f>MAX(O$4:O1098)</f>
        <v>1.9141735637114377</v>
      </c>
      <c r="Z1098" s="34">
        <f>MAX(P$4:P1098)</f>
        <v>1.8284662292802096</v>
      </c>
      <c r="AA1098" s="34">
        <f>MAX(Q$4:Q1098)</f>
        <v>2.0782292813837224</v>
      </c>
      <c r="AB1098" s="34">
        <f>MAX(R$4:R1098)</f>
        <v>1.9075656212819299</v>
      </c>
      <c r="AC1098" s="34">
        <f>MAX(S$4:S1098)</f>
        <v>1.35899867745307</v>
      </c>
      <c r="AD1098" s="35">
        <f t="shared" si="285"/>
        <v>-0.26216357868403439</v>
      </c>
      <c r="AE1098" s="35">
        <f t="shared" si="286"/>
        <v>-0.45609349667326116</v>
      </c>
      <c r="AF1098" s="35">
        <f t="shared" si="287"/>
        <v>-0.11935642172476812</v>
      </c>
      <c r="AG1098" s="35">
        <f t="shared" si="288"/>
        <v>-0.58170279391452739</v>
      </c>
      <c r="AH1098" s="35">
        <f t="shared" si="288"/>
        <v>-0.37209497458550134</v>
      </c>
    </row>
    <row r="1099" spans="1:34">
      <c r="A1099" s="28">
        <v>45485</v>
      </c>
      <c r="B1099" s="12">
        <f>[1]!thsiFinD("ths_int_chg_ratio_index",B$1,$A$4,$A1099,101)</f>
        <v>0.91982408710207997</v>
      </c>
      <c r="C1099" s="12">
        <f>[1]!thsiFinD("ths_int_chg_ratio_index",C$1,$A$4,$A1099,101)</f>
        <v>20.134151144531</v>
      </c>
      <c r="D1099" s="12">
        <f>[1]!thsiFinD("ths_int_chg_ratio_index",D$1,$A$4,$A1099,101)</f>
        <v>-29.552474720105</v>
      </c>
      <c r="E1099" s="12">
        <f>[1]!thsiFinD("ths_int_chg_ratio_index",E$1,$A$4,$A1099,101)</f>
        <v>5.7969520110427002</v>
      </c>
      <c r="F1099" s="12">
        <f>[1]!thsiFinD("ths_adjustment_nvg_ratio_fund",F$1,$A$4,$A1099,101)</f>
        <v>47.943523634130997</v>
      </c>
      <c r="G1099" s="12">
        <f>[1]!thsiFinD("ths_adjustment_nvg_ratio_fund",G$1,$A$4,$A1099,101)</f>
        <v>37.911464245175999</v>
      </c>
      <c r="H1099" s="12">
        <f>[1]!thsiFinD("ths_adjustment_nvg_ratio_fund",H$1,$A$4,$A1099,101)</f>
        <v>33.153846153845997</v>
      </c>
      <c r="I1099" s="12">
        <f>[1]!thsiFinD("ths_adjustment_nvg_ratio_fund",I$1,$A$4,$A1099,101)</f>
        <v>205.400390625</v>
      </c>
      <c r="J1099" s="32">
        <f t="shared" si="282"/>
        <v>0.40213459647590472</v>
      </c>
      <c r="K1099" s="45">
        <f t="shared" si="283"/>
        <v>-6.7538686935730528E-3</v>
      </c>
      <c r="L1099" s="45">
        <f t="shared" si="284"/>
        <v>0.81102306164538251</v>
      </c>
      <c r="M1099" s="32">
        <f>[1]!thsiFinD("ths_int_chg_ratio_index",M$1,$A$4,$A1099,101)/100</f>
        <v>-0.20521626744955998</v>
      </c>
      <c r="N1099" s="32">
        <f>[1]!thsiFinD("ths_int_chg_ratio_index",N$1,$A$4,$A1099,101)/100</f>
        <v>-0.14677633820443001</v>
      </c>
      <c r="O1099" s="33">
        <f t="shared" si="277"/>
        <v>1.4021345964759047</v>
      </c>
      <c r="P1099" s="33">
        <f t="shared" si="278"/>
        <v>0.99324613130642692</v>
      </c>
      <c r="Q1099" s="33">
        <f t="shared" si="279"/>
        <v>1.8110230616453826</v>
      </c>
      <c r="R1099" s="33">
        <f t="shared" si="280"/>
        <v>0.79478373255043999</v>
      </c>
      <c r="S1099" s="33">
        <f t="shared" si="281"/>
        <v>0.85322366179556997</v>
      </c>
      <c r="T1099" s="32">
        <f t="shared" si="289"/>
        <v>-7.2307837612438641E-3</v>
      </c>
      <c r="U1099" s="32">
        <f t="shared" si="290"/>
        <v>-1.2755386587645079E-3</v>
      </c>
      <c r="V1099" s="32">
        <f t="shared" si="291"/>
        <v>-1.0466848518075444E-2</v>
      </c>
      <c r="W1099" s="32">
        <f t="shared" si="292"/>
        <v>-3.9422502486041733E-3</v>
      </c>
      <c r="X1099" s="32">
        <f t="shared" si="292"/>
        <v>-1.1535774002968679E-4</v>
      </c>
      <c r="Y1099" s="34">
        <f>MAX(O$4:O1099)</f>
        <v>1.9141735637114377</v>
      </c>
      <c r="Z1099" s="34">
        <f>MAX(P$4:P1099)</f>
        <v>1.8284662292802096</v>
      </c>
      <c r="AA1099" s="34">
        <f>MAX(Q$4:Q1099)</f>
        <v>2.0782292813837224</v>
      </c>
      <c r="AB1099" s="34">
        <f>MAX(R$4:R1099)</f>
        <v>1.9075656212819299</v>
      </c>
      <c r="AC1099" s="34">
        <f>MAX(S$4:S1099)</f>
        <v>1.35899867745307</v>
      </c>
      <c r="AD1099" s="35">
        <f t="shared" si="285"/>
        <v>-0.26749871429774019</v>
      </c>
      <c r="AE1099" s="35">
        <f t="shared" si="286"/>
        <v>-0.45678727044500778</v>
      </c>
      <c r="AF1099" s="35">
        <f t="shared" si="287"/>
        <v>-0.12857398465699088</v>
      </c>
      <c r="AG1099" s="35">
        <f t="shared" si="288"/>
        <v>-0.58335182617920833</v>
      </c>
      <c r="AH1099" s="35">
        <f t="shared" si="288"/>
        <v>-0.37216740829018635</v>
      </c>
    </row>
    <row r="1100" spans="1:34">
      <c r="A1100" s="28">
        <v>45488</v>
      </c>
      <c r="B1100" s="12">
        <f>[1]!thsiFinD("ths_int_chg_ratio_index",B$1,$A$4,$A1100,101)</f>
        <v>-0.49347274737550001</v>
      </c>
      <c r="C1100" s="12">
        <f>[1]!thsiFinD("ths_int_chg_ratio_index",C$1,$A$4,$A1100,101)</f>
        <v>20.877447596111001</v>
      </c>
      <c r="D1100" s="12">
        <f>[1]!thsiFinD("ths_int_chg_ratio_index",D$1,$A$4,$A1100,101)</f>
        <v>-29.798257056767</v>
      </c>
      <c r="E1100" s="12">
        <f>[1]!thsiFinD("ths_int_chg_ratio_index",E$1,$A$4,$A1100,101)</f>
        <v>4.9459658598485996</v>
      </c>
      <c r="F1100" s="12">
        <f>[1]!thsiFinD("ths_adjustment_nvg_ratio_fund",F$1,$A$4,$A1100,101)</f>
        <v>47.697974217311</v>
      </c>
      <c r="G1100" s="12">
        <f>[1]!thsiFinD("ths_adjustment_nvg_ratio_fund",G$1,$A$4,$A1100,101)</f>
        <v>37.400681044267998</v>
      </c>
      <c r="H1100" s="12">
        <f>[1]!thsiFinD("ths_adjustment_nvg_ratio_fund",H$1,$A$4,$A1100,101)</f>
        <v>31.153846153846001</v>
      </c>
      <c r="I1100" s="12">
        <f>[1]!thsiFinD("ths_adjustment_nvg_ratio_fund",I$1,$A$4,$A1100,101)</f>
        <v>205.21484375</v>
      </c>
      <c r="J1100" s="32">
        <f t="shared" si="282"/>
        <v>0.39624878602155261</v>
      </c>
      <c r="K1100" s="45">
        <f t="shared" si="283"/>
        <v>-1.1170790870457246E-2</v>
      </c>
      <c r="L1100" s="45">
        <f t="shared" si="284"/>
        <v>0.80366836291356247</v>
      </c>
      <c r="M1100" s="32">
        <f>[1]!thsiFinD("ths_int_chg_ratio_index",M$1,$A$4,$A1100,101)/100</f>
        <v>-0.20888073541589003</v>
      </c>
      <c r="N1100" s="32">
        <f>[1]!thsiFinD("ths_int_chg_ratio_index",N$1,$A$4,$A1100,101)/100</f>
        <v>-0.14759815384673</v>
      </c>
      <c r="O1100" s="33">
        <f t="shared" si="277"/>
        <v>1.3962487860215527</v>
      </c>
      <c r="P1100" s="33">
        <f t="shared" si="278"/>
        <v>0.98882920912954275</v>
      </c>
      <c r="Q1100" s="33">
        <f t="shared" si="279"/>
        <v>1.8036683629135624</v>
      </c>
      <c r="R1100" s="33">
        <f t="shared" si="280"/>
        <v>0.79111926458410997</v>
      </c>
      <c r="S1100" s="33">
        <f t="shared" si="281"/>
        <v>0.85240184615326997</v>
      </c>
      <c r="T1100" s="32">
        <f t="shared" si="289"/>
        <v>-4.1977499657630535E-3</v>
      </c>
      <c r="U1100" s="32">
        <f t="shared" si="290"/>
        <v>-4.4469563360639563E-3</v>
      </c>
      <c r="V1100" s="32">
        <f t="shared" si="291"/>
        <v>-4.0610740346609386E-3</v>
      </c>
      <c r="W1100" s="32">
        <f t="shared" si="292"/>
        <v>-4.6106479237701947E-3</v>
      </c>
      <c r="X1100" s="32">
        <f t="shared" si="292"/>
        <v>-9.631889961543294E-4</v>
      </c>
      <c r="Y1100" s="34">
        <f>MAX(O$4:O1100)</f>
        <v>1.9141735637114377</v>
      </c>
      <c r="Z1100" s="34">
        <f>MAX(P$4:P1100)</f>
        <v>1.8284662292802096</v>
      </c>
      <c r="AA1100" s="34">
        <f>MAX(Q$4:Q1100)</f>
        <v>2.0782292813837224</v>
      </c>
      <c r="AB1100" s="34">
        <f>MAX(R$4:R1100)</f>
        <v>1.9075656212819299</v>
      </c>
      <c r="AC1100" s="34">
        <f>MAX(S$4:S1100)</f>
        <v>1.35899867745307</v>
      </c>
      <c r="AD1100" s="35">
        <f t="shared" si="285"/>
        <v>-0.27057357154471828</v>
      </c>
      <c r="AE1100" s="35">
        <f t="shared" si="286"/>
        <v>-0.45920291373453292</v>
      </c>
      <c r="AF1100" s="35">
        <f t="shared" si="287"/>
        <v>-0.13211291022102833</v>
      </c>
      <c r="AG1100" s="35">
        <f t="shared" si="288"/>
        <v>-0.58527284421677783</v>
      </c>
      <c r="AH1100" s="35">
        <f t="shared" si="288"/>
        <v>-0.37277212973394835</v>
      </c>
    </row>
    <row r="1101" spans="1:34">
      <c r="A1101" s="28">
        <v>45489</v>
      </c>
      <c r="B1101" s="12">
        <f>[1]!thsiFinD("ths_int_chg_ratio_index",B$1,$A$4,$A1101,101)</f>
        <v>0.58242703426093001</v>
      </c>
      <c r="C1101" s="12">
        <f>[1]!thsiFinD("ths_int_chg_ratio_index",C$1,$A$4,$A1101,101)</f>
        <v>23.085643266291999</v>
      </c>
      <c r="D1101" s="12">
        <f>[1]!thsiFinD("ths_int_chg_ratio_index",D$1,$A$4,$A1101,101)</f>
        <v>-28.209571340619998</v>
      </c>
      <c r="E1101" s="12">
        <f>[1]!thsiFinD("ths_int_chg_ratio_index",E$1,$A$4,$A1101,101)</f>
        <v>6.7654147153922999</v>
      </c>
      <c r="F1101" s="12">
        <f>[1]!thsiFinD("ths_adjustment_nvg_ratio_fund",F$1,$A$4,$A1101,101)</f>
        <v>50.460405156538002</v>
      </c>
      <c r="G1101" s="12">
        <f>[1]!thsiFinD("ths_adjustment_nvg_ratio_fund",G$1,$A$4,$A1101,101)</f>
        <v>39.954597048807997</v>
      </c>
      <c r="H1101" s="12">
        <f>[1]!thsiFinD("ths_adjustment_nvg_ratio_fund",H$1,$A$4,$A1101,101)</f>
        <v>32.307692307692001</v>
      </c>
      <c r="I1101" s="12">
        <f>[1]!thsiFinD("ths_adjustment_nvg_ratio_fund",I$1,$A$4,$A1101,101)</f>
        <v>211.71875</v>
      </c>
      <c r="J1101" s="32">
        <f t="shared" si="282"/>
        <v>0.42083169773545404</v>
      </c>
      <c r="K1101" s="45">
        <f t="shared" si="283"/>
        <v>5.5597841883130794E-3</v>
      </c>
      <c r="L1101" s="45">
        <f t="shared" si="284"/>
        <v>0.83610361128259503</v>
      </c>
      <c r="M1101" s="32">
        <f>[1]!thsiFinD("ths_int_chg_ratio_index",M$1,$A$4,$A1101,101)/100</f>
        <v>-0.19240837363631999</v>
      </c>
      <c r="N1101" s="32">
        <f>[1]!thsiFinD("ths_int_chg_ratio_index",N$1,$A$4,$A1101,101)/100</f>
        <v>-0.14290695046398999</v>
      </c>
      <c r="O1101" s="33">
        <f t="shared" si="277"/>
        <v>1.420831697735454</v>
      </c>
      <c r="P1101" s="33">
        <f t="shared" si="278"/>
        <v>1.005559784188313</v>
      </c>
      <c r="Q1101" s="33">
        <f t="shared" si="279"/>
        <v>1.836103611282595</v>
      </c>
      <c r="R1101" s="33">
        <f t="shared" si="280"/>
        <v>0.80759162636367998</v>
      </c>
      <c r="S1101" s="33">
        <f t="shared" si="281"/>
        <v>0.85709304953601007</v>
      </c>
      <c r="T1101" s="32">
        <f t="shared" si="289"/>
        <v>1.7606397914190941E-2</v>
      </c>
      <c r="U1101" s="32">
        <f t="shared" si="290"/>
        <v>1.691958015024464E-2</v>
      </c>
      <c r="V1101" s="32">
        <f t="shared" si="291"/>
        <v>1.7982933579118843E-2</v>
      </c>
      <c r="W1101" s="32">
        <f t="shared" si="292"/>
        <v>2.0821591025506736E-2</v>
      </c>
      <c r="X1101" s="32">
        <f t="shared" si="292"/>
        <v>5.5035115232453524E-3</v>
      </c>
      <c r="Y1101" s="34">
        <f>MAX(O$4:O1101)</f>
        <v>1.9141735637114377</v>
      </c>
      <c r="Z1101" s="34">
        <f>MAX(P$4:P1101)</f>
        <v>1.8284662292802096</v>
      </c>
      <c r="AA1101" s="34">
        <f>MAX(Q$4:Q1101)</f>
        <v>2.0782292813837224</v>
      </c>
      <c r="AB1101" s="34">
        <f>MAX(R$4:R1101)</f>
        <v>1.9075656212819299</v>
      </c>
      <c r="AC1101" s="34">
        <f>MAX(S$4:S1101)</f>
        <v>1.35899867745307</v>
      </c>
      <c r="AD1101" s="35">
        <f t="shared" si="285"/>
        <v>-0.25773099959620749</v>
      </c>
      <c r="AE1101" s="35">
        <f t="shared" si="286"/>
        <v>-0.45005285408844564</v>
      </c>
      <c r="AF1101" s="35">
        <f t="shared" si="287"/>
        <v>-0.11650575433135835</v>
      </c>
      <c r="AG1101" s="35">
        <f t="shared" si="288"/>
        <v>-0.5766375649918879</v>
      </c>
      <c r="AH1101" s="35">
        <f t="shared" si="288"/>
        <v>-0.36932017392223848</v>
      </c>
    </row>
    <row r="1102" spans="1:34">
      <c r="A1102" s="28">
        <v>45490</v>
      </c>
      <c r="B1102" s="12">
        <f>[1]!thsiFinD("ths_int_chg_ratio_index",B$1,$A$4,$A1102,101)</f>
        <v>-2.3772039637514002</v>
      </c>
      <c r="C1102" s="12">
        <f>[1]!thsiFinD("ths_int_chg_ratio_index",C$1,$A$4,$A1102,101)</f>
        <v>23.622937578817002</v>
      </c>
      <c r="D1102" s="12">
        <f>[1]!thsiFinD("ths_int_chg_ratio_index",D$1,$A$4,$A1102,101)</f>
        <v>-28.509809620923001</v>
      </c>
      <c r="E1102" s="12">
        <f>[1]!thsiFinD("ths_int_chg_ratio_index",E$1,$A$4,$A1102,101)</f>
        <v>6.6180778577190003</v>
      </c>
      <c r="F1102" s="12">
        <f>[1]!thsiFinD("ths_adjustment_nvg_ratio_fund",F$1,$A$4,$A1102,101)</f>
        <v>46.838551258441001</v>
      </c>
      <c r="G1102" s="12">
        <f>[1]!thsiFinD("ths_adjustment_nvg_ratio_fund",G$1,$A$4,$A1102,101)</f>
        <v>35.357548240636</v>
      </c>
      <c r="H1102" s="12">
        <f>[1]!thsiFinD("ths_adjustment_nvg_ratio_fund",H$1,$A$4,$A1102,101)</f>
        <v>27.230769230768999</v>
      </c>
      <c r="I1102" s="12">
        <f>[1]!thsiFinD("ths_adjustment_nvg_ratio_fund",I$1,$A$4,$A1102,101)</f>
        <v>201.357421875</v>
      </c>
      <c r="J1102" s="32">
        <f t="shared" si="282"/>
        <v>0.38767286557088443</v>
      </c>
      <c r="K1102" s="45">
        <f t="shared" si="283"/>
        <v>-1.614995370345993E-3</v>
      </c>
      <c r="L1102" s="45">
        <f t="shared" si="284"/>
        <v>0.7769607265121149</v>
      </c>
      <c r="M1102" s="32">
        <f>[1]!thsiFinD("ths_int_chg_ratio_index",M$1,$A$4,$A1102,101)/100</f>
        <v>-0.19468782659108</v>
      </c>
      <c r="N1102" s="32">
        <f>[1]!thsiFinD("ths_int_chg_ratio_index",N$1,$A$4,$A1102,101)/100</f>
        <v>-0.14410194807066001</v>
      </c>
      <c r="O1102" s="33">
        <f t="shared" si="277"/>
        <v>1.3876728655708845</v>
      </c>
      <c r="P1102" s="33">
        <f t="shared" si="278"/>
        <v>0.99838500462965396</v>
      </c>
      <c r="Q1102" s="33">
        <f t="shared" si="279"/>
        <v>1.7769607265121148</v>
      </c>
      <c r="R1102" s="33">
        <f t="shared" si="280"/>
        <v>0.80531217340892003</v>
      </c>
      <c r="S1102" s="33">
        <f t="shared" si="281"/>
        <v>0.85589805192933999</v>
      </c>
      <c r="T1102" s="32">
        <f t="shared" si="289"/>
        <v>-2.3337621350522086E-2</v>
      </c>
      <c r="U1102" s="32">
        <f t="shared" si="290"/>
        <v>-7.1351098875245267E-3</v>
      </c>
      <c r="V1102" s="32">
        <f t="shared" si="291"/>
        <v>-3.2211082428603488E-2</v>
      </c>
      <c r="W1102" s="32">
        <f t="shared" si="292"/>
        <v>-2.8225316860002181E-3</v>
      </c>
      <c r="X1102" s="32">
        <f t="shared" si="292"/>
        <v>-1.3942448924501027E-3</v>
      </c>
      <c r="Y1102" s="34">
        <f>MAX(O$4:O1102)</f>
        <v>1.9141735637114377</v>
      </c>
      <c r="Z1102" s="34">
        <f>MAX(P$4:P1102)</f>
        <v>1.8284662292802096</v>
      </c>
      <c r="AA1102" s="34">
        <f>MAX(Q$4:Q1102)</f>
        <v>2.0782292813837224</v>
      </c>
      <c r="AB1102" s="34">
        <f>MAX(R$4:R1102)</f>
        <v>1.9075656212819299</v>
      </c>
      <c r="AC1102" s="34">
        <f>MAX(S$4:S1102)</f>
        <v>1.35899867745307</v>
      </c>
      <c r="AD1102" s="35">
        <f t="shared" si="285"/>
        <v>-0.27505379246786177</v>
      </c>
      <c r="AE1102" s="35">
        <f t="shared" si="286"/>
        <v>-0.4539767874068551</v>
      </c>
      <c r="AF1102" s="35">
        <f t="shared" si="287"/>
        <v>-0.14496406030378783</v>
      </c>
      <c r="AG1102" s="35">
        <f t="shared" si="288"/>
        <v>-0.57783251887936049</v>
      </c>
      <c r="AH1102" s="35">
        <f t="shared" si="288"/>
        <v>-0.37019949604851876</v>
      </c>
    </row>
    <row r="1103" spans="1:34">
      <c r="A1103" s="28">
        <v>45491</v>
      </c>
      <c r="B1103" s="12">
        <f>[1]!thsiFinD("ths_int_chg_ratio_index",B$1,$A$4,$A1103,101)</f>
        <v>-3.286960253678</v>
      </c>
      <c r="C1103" s="12">
        <f>[1]!thsiFinD("ths_int_chg_ratio_index",C$1,$A$4,$A1103,101)</f>
        <v>25.99501765742</v>
      </c>
      <c r="D1103" s="12">
        <f>[1]!thsiFinD("ths_int_chg_ratio_index",D$1,$A$4,$A1103,101)</f>
        <v>-27.881403917964001</v>
      </c>
      <c r="E1103" s="12">
        <f>[1]!thsiFinD("ths_int_chg_ratio_index",E$1,$A$4,$A1103,101)</f>
        <v>8.1315203943278007</v>
      </c>
      <c r="F1103" s="12">
        <f>[1]!thsiFinD("ths_adjustment_nvg_ratio_fund",F$1,$A$4,$A1103,101)</f>
        <v>45.488029465929998</v>
      </c>
      <c r="G1103" s="12">
        <f>[1]!thsiFinD("ths_adjustment_nvg_ratio_fund",G$1,$A$4,$A1103,101)</f>
        <v>34.903518728717003</v>
      </c>
      <c r="H1103" s="12">
        <f>[1]!thsiFinD("ths_adjustment_nvg_ratio_fund",H$1,$A$4,$A1103,101)</f>
        <v>26.769230769231001</v>
      </c>
      <c r="I1103" s="12">
        <f>[1]!thsiFinD("ths_adjustment_nvg_ratio_fund",I$1,$A$4,$A1103,101)</f>
        <v>197.548828125</v>
      </c>
      <c r="J1103" s="32">
        <f t="shared" si="282"/>
        <v>0.38458472621122974</v>
      </c>
      <c r="K1103" s="45">
        <f t="shared" si="283"/>
        <v>7.3954347002645002E-3</v>
      </c>
      <c r="L1103" s="45">
        <f t="shared" si="284"/>
        <v>0.761774017722195</v>
      </c>
      <c r="M1103" s="32">
        <f>[1]!thsiFinD("ths_int_chg_ratio_index",M$1,$A$4,$A1103,101)/100</f>
        <v>-0.18543226604958002</v>
      </c>
      <c r="N1103" s="32">
        <f>[1]!thsiFinD("ths_int_chg_ratio_index",N$1,$A$4,$A1103,101)/100</f>
        <v>-0.13961991821135999</v>
      </c>
      <c r="O1103" s="33">
        <f t="shared" si="277"/>
        <v>1.3845847262112296</v>
      </c>
      <c r="P1103" s="33">
        <f t="shared" si="278"/>
        <v>1.0073954347002645</v>
      </c>
      <c r="Q1103" s="33">
        <f t="shared" si="279"/>
        <v>1.761774017722195</v>
      </c>
      <c r="R1103" s="33">
        <f t="shared" si="280"/>
        <v>0.81456773395042004</v>
      </c>
      <c r="S1103" s="33">
        <f t="shared" si="281"/>
        <v>0.86038008178864001</v>
      </c>
      <c r="T1103" s="32">
        <f t="shared" si="289"/>
        <v>-2.2254087661968125E-3</v>
      </c>
      <c r="U1103" s="32">
        <f t="shared" si="290"/>
        <v>9.0250054125691204E-3</v>
      </c>
      <c r="V1103" s="32">
        <f t="shared" si="291"/>
        <v>-8.5464515694326781E-3</v>
      </c>
      <c r="W1103" s="32">
        <f t="shared" si="292"/>
        <v>1.1493133777328746E-2</v>
      </c>
      <c r="X1103" s="32">
        <f t="shared" si="292"/>
        <v>5.2366398652230473E-3</v>
      </c>
      <c r="Y1103" s="34">
        <f>MAX(O$4:O1103)</f>
        <v>1.9141735637114377</v>
      </c>
      <c r="Z1103" s="34">
        <f>MAX(P$4:P1103)</f>
        <v>1.8284662292802096</v>
      </c>
      <c r="AA1103" s="34">
        <f>MAX(Q$4:Q1103)</f>
        <v>2.0782292813837224</v>
      </c>
      <c r="AB1103" s="34">
        <f>MAX(R$4:R1103)</f>
        <v>1.9075656212819299</v>
      </c>
      <c r="AC1103" s="34">
        <f>MAX(S$4:S1103)</f>
        <v>1.35899867745307</v>
      </c>
      <c r="AD1103" s="35">
        <f t="shared" si="285"/>
        <v>-0.27666709411312496</v>
      </c>
      <c r="AE1103" s="35">
        <f t="shared" si="286"/>
        <v>-0.44904892495781357</v>
      </c>
      <c r="AF1103" s="35">
        <f t="shared" si="287"/>
        <v>-0.1522715835525259</v>
      </c>
      <c r="AG1103" s="35">
        <f t="shared" si="288"/>
        <v>-0.57298049154240316</v>
      </c>
      <c r="AH1103" s="35">
        <f t="shared" si="288"/>
        <v>-0.36690145762238879</v>
      </c>
    </row>
    <row r="1104" spans="1:34">
      <c r="A1104" s="28">
        <v>45492</v>
      </c>
      <c r="B1104" s="12">
        <f>[1]!thsiFinD("ths_int_chg_ratio_index",B$1,$A$4,$A1104,101)</f>
        <v>-4.0199439087914</v>
      </c>
      <c r="C1104" s="12">
        <f>[1]!thsiFinD("ths_int_chg_ratio_index",C$1,$A$4,$A1104,101)</f>
        <v>26.907668067296001</v>
      </c>
      <c r="D1104" s="12">
        <f>[1]!thsiFinD("ths_int_chg_ratio_index",D$1,$A$4,$A1104,101)</f>
        <v>-26.502569226125001</v>
      </c>
      <c r="E1104" s="12">
        <f>[1]!thsiFinD("ths_int_chg_ratio_index",E$1,$A$4,$A1104,101)</f>
        <v>8.5222675251688997</v>
      </c>
      <c r="F1104" s="12">
        <f>[1]!thsiFinD("ths_adjustment_nvg_ratio_fund",F$1,$A$4,$A1104,101)</f>
        <v>44.812768569675001</v>
      </c>
      <c r="G1104" s="12">
        <f>[1]!thsiFinD("ths_adjustment_nvg_ratio_fund",G$1,$A$4,$A1104,101)</f>
        <v>33.711691259932003</v>
      </c>
      <c r="H1104" s="12">
        <f>[1]!thsiFinD("ths_adjustment_nvg_ratio_fund",H$1,$A$4,$A1104,101)</f>
        <v>25.384615384615</v>
      </c>
      <c r="I1104" s="12">
        <f>[1]!thsiFinD("ths_adjustment_nvg_ratio_fund",I$1,$A$4,$A1104,101)</f>
        <v>196.357421875</v>
      </c>
      <c r="J1104" s="32">
        <f t="shared" si="282"/>
        <v>0.38146739943346314</v>
      </c>
      <c r="K1104" s="45">
        <f t="shared" si="283"/>
        <v>1.2268556143871248E-2</v>
      </c>
      <c r="L1104" s="45">
        <f t="shared" si="284"/>
        <v>0.75066624272305504</v>
      </c>
      <c r="M1104" s="32">
        <f>[1]!thsiFinD("ths_int_chg_ratio_index",M$1,$A$4,$A1104,101)/100</f>
        <v>-0.17294171244441001</v>
      </c>
      <c r="N1104" s="32">
        <f>[1]!thsiFinD("ths_int_chg_ratio_index",N$1,$A$4,$A1104,101)/100</f>
        <v>-0.13652598338444999</v>
      </c>
      <c r="O1104" s="33">
        <f t="shared" si="277"/>
        <v>1.3814673994334632</v>
      </c>
      <c r="P1104" s="33">
        <f t="shared" si="278"/>
        <v>1.0122685561438713</v>
      </c>
      <c r="Q1104" s="33">
        <f t="shared" si="279"/>
        <v>1.750666242723055</v>
      </c>
      <c r="R1104" s="33">
        <f t="shared" si="280"/>
        <v>0.82705828755558997</v>
      </c>
      <c r="S1104" s="33">
        <f t="shared" si="281"/>
        <v>0.86347401661555001</v>
      </c>
      <c r="T1104" s="32">
        <f t="shared" si="289"/>
        <v>-2.2514525249001105E-3</v>
      </c>
      <c r="U1104" s="32">
        <f t="shared" si="290"/>
        <v>4.837347158573202E-3</v>
      </c>
      <c r="V1104" s="32">
        <f t="shared" si="291"/>
        <v>-6.3048806983209138E-3</v>
      </c>
      <c r="W1104" s="32">
        <f t="shared" si="292"/>
        <v>1.5333965592516652E-2</v>
      </c>
      <c r="X1104" s="32">
        <f t="shared" si="292"/>
        <v>3.596009359582153E-3</v>
      </c>
      <c r="Y1104" s="34">
        <f>MAX(O$4:O1104)</f>
        <v>1.9141735637114377</v>
      </c>
      <c r="Z1104" s="34">
        <f>MAX(P$4:P1104)</f>
        <v>1.8284662292802096</v>
      </c>
      <c r="AA1104" s="34">
        <f>MAX(Q$4:Q1104)</f>
        <v>2.0782292813837224</v>
      </c>
      <c r="AB1104" s="34">
        <f>MAX(R$4:R1104)</f>
        <v>1.9075656212819299</v>
      </c>
      <c r="AC1104" s="34">
        <f>MAX(S$4:S1104)</f>
        <v>1.35899867745307</v>
      </c>
      <c r="AD1104" s="35">
        <f t="shared" si="285"/>
        <v>-0.27829564381042726</v>
      </c>
      <c r="AE1104" s="35">
        <f t="shared" si="286"/>
        <v>-0.44638378334044537</v>
      </c>
      <c r="AF1104" s="35">
        <f t="shared" si="287"/>
        <v>-0.1576164100828038</v>
      </c>
      <c r="AG1104" s="35">
        <f t="shared" si="288"/>
        <v>-0.56643258909238103</v>
      </c>
      <c r="AH1104" s="35">
        <f t="shared" si="288"/>
        <v>-0.36462482933846108</v>
      </c>
    </row>
    <row r="1105" spans="1:34">
      <c r="A1105" s="28">
        <v>45495</v>
      </c>
      <c r="B1105" s="12">
        <f>[1]!thsiFinD("ths_int_chg_ratio_index",B$1,$A$4,$A1105,101)</f>
        <v>-3.6817139444406002</v>
      </c>
      <c r="C1105" s="12">
        <f>[1]!thsiFinD("ths_int_chg_ratio_index",C$1,$A$4,$A1105,101)</f>
        <v>26.831006504809999</v>
      </c>
      <c r="D1105" s="12">
        <f>[1]!thsiFinD("ths_int_chg_ratio_index",D$1,$A$4,$A1105,101)</f>
        <v>-26.254452923214</v>
      </c>
      <c r="E1105" s="12">
        <f>[1]!thsiFinD("ths_int_chg_ratio_index",E$1,$A$4,$A1105,101)</f>
        <v>8.5277451670869002</v>
      </c>
      <c r="F1105" s="12">
        <f>[1]!thsiFinD("ths_adjustment_nvg_ratio_fund",F$1,$A$4,$A1105,101)</f>
        <v>44.444444444444002</v>
      </c>
      <c r="G1105" s="12">
        <f>[1]!thsiFinD("ths_adjustment_nvg_ratio_fund",G$1,$A$4,$A1105,101)</f>
        <v>33.200908059024002</v>
      </c>
      <c r="H1105" s="12">
        <f>[1]!thsiFinD("ths_adjustment_nvg_ratio_fund",H$1,$A$4,$A1105,101)</f>
        <v>26.538461538461998</v>
      </c>
      <c r="I1105" s="12">
        <f>[1]!thsiFinD("ths_adjustment_nvg_ratio_fund",I$1,$A$4,$A1105,101)</f>
        <v>195.283203125</v>
      </c>
      <c r="J1105" s="32">
        <f t="shared" si="282"/>
        <v>0.38111200246396543</v>
      </c>
      <c r="K1105" s="45">
        <f t="shared" si="283"/>
        <v>1.3556462010605751E-2</v>
      </c>
      <c r="L1105" s="45">
        <f t="shared" si="284"/>
        <v>0.74866754291732507</v>
      </c>
      <c r="M1105" s="32">
        <f>[1]!thsiFinD("ths_int_chg_ratio_index",M$1,$A$4,$A1105,101)/100</f>
        <v>-0.17196867267520999</v>
      </c>
      <c r="N1105" s="32">
        <f>[1]!thsiFinD("ths_int_chg_ratio_index",N$1,$A$4,$A1105,101)/100</f>
        <v>-0.14123409200460998</v>
      </c>
      <c r="O1105" s="33">
        <f t="shared" si="277"/>
        <v>1.3811120024639654</v>
      </c>
      <c r="P1105" s="33">
        <f t="shared" si="278"/>
        <v>1.0135564620106057</v>
      </c>
      <c r="Q1105" s="33">
        <f t="shared" si="279"/>
        <v>1.7486675429173251</v>
      </c>
      <c r="R1105" s="33">
        <f t="shared" si="280"/>
        <v>0.82803132732479001</v>
      </c>
      <c r="S1105" s="33">
        <f t="shared" si="281"/>
        <v>0.85876590799538999</v>
      </c>
      <c r="T1105" s="32">
        <f t="shared" si="289"/>
        <v>-2.5726048232743715E-4</v>
      </c>
      <c r="U1105" s="32">
        <f t="shared" si="290"/>
        <v>1.2722966241689448E-3</v>
      </c>
      <c r="V1105" s="32">
        <f t="shared" si="291"/>
        <v>-1.1416795257450651E-3</v>
      </c>
      <c r="W1105" s="32">
        <f t="shared" si="292"/>
        <v>1.1765068845097648E-3</v>
      </c>
      <c r="X1105" s="32">
        <f t="shared" si="292"/>
        <v>-5.4525191604650747E-3</v>
      </c>
      <c r="Y1105" s="34">
        <f>MAX(O$4:O1105)</f>
        <v>1.9141735637114377</v>
      </c>
      <c r="Z1105" s="34">
        <f>MAX(P$4:P1105)</f>
        <v>1.8284662292802096</v>
      </c>
      <c r="AA1105" s="34">
        <f>MAX(Q$4:Q1105)</f>
        <v>2.0782292813837224</v>
      </c>
      <c r="AB1105" s="34">
        <f>MAX(R$4:R1105)</f>
        <v>1.9075656212819299</v>
      </c>
      <c r="AC1105" s="34">
        <f>MAX(S$4:S1105)</f>
        <v>1.35899867745307</v>
      </c>
      <c r="AD1105" s="35">
        <f t="shared" si="285"/>
        <v>-0.27848130982119834</v>
      </c>
      <c r="AE1105" s="35">
        <f t="shared" si="286"/>
        <v>-0.44567941929690424</v>
      </c>
      <c r="AF1105" s="35">
        <f t="shared" si="287"/>
        <v>-0.15857814218023591</v>
      </c>
      <c r="AG1105" s="35">
        <f t="shared" si="288"/>
        <v>-0.56592249404854911</v>
      </c>
      <c r="AH1105" s="35">
        <f t="shared" si="288"/>
        <v>-0.36808922463057692</v>
      </c>
    </row>
    <row r="1106" spans="1:34">
      <c r="A1106" s="28">
        <v>45496</v>
      </c>
      <c r="B1106" s="12">
        <f>[1]!thsiFinD("ths_int_chg_ratio_index",B$1,$A$4,$A1106,101)</f>
        <v>-6.4088434073208003</v>
      </c>
      <c r="C1106" s="12">
        <f>[1]!thsiFinD("ths_int_chg_ratio_index",C$1,$A$4,$A1106,101)</f>
        <v>20.485893723351001</v>
      </c>
      <c r="D1106" s="12">
        <f>[1]!thsiFinD("ths_int_chg_ratio_index",D$1,$A$4,$A1106,101)</f>
        <v>-29.283990148701001</v>
      </c>
      <c r="E1106" s="12">
        <f>[1]!thsiFinD("ths_int_chg_ratio_index",E$1,$A$4,$A1106,101)</f>
        <v>5.3482212431281004</v>
      </c>
      <c r="F1106" s="12">
        <f>[1]!thsiFinD("ths_adjustment_nvg_ratio_fund",F$1,$A$4,$A1106,101)</f>
        <v>40.454266421116998</v>
      </c>
      <c r="G1106" s="12">
        <f>[1]!thsiFinD("ths_adjustment_nvg_ratio_fund",G$1,$A$4,$A1106,101)</f>
        <v>29.398410896708</v>
      </c>
      <c r="H1106" s="12">
        <f>[1]!thsiFinD("ths_adjustment_nvg_ratio_fund",H$1,$A$4,$A1106,101)</f>
        <v>23.615384615385</v>
      </c>
      <c r="I1106" s="12">
        <f>[1]!thsiFinD("ths_adjustment_nvg_ratio_fund",I$1,$A$4,$A1106,101)</f>
        <v>185.576171875</v>
      </c>
      <c r="J1106" s="32">
        <f t="shared" si="282"/>
        <v>0.33648189402333412</v>
      </c>
      <c r="K1106" s="45">
        <f t="shared" si="283"/>
        <v>-2.4646796473856751E-2</v>
      </c>
      <c r="L1106" s="45">
        <f t="shared" si="284"/>
        <v>0.69761058452052493</v>
      </c>
      <c r="M1106" s="32">
        <f>[1]!thsiFinD("ths_int_chg_ratio_index",M$1,$A$4,$A1106,101)/100</f>
        <v>-0.20371667365674997</v>
      </c>
      <c r="N1106" s="32">
        <f>[1]!thsiFinD("ths_int_chg_ratio_index",N$1,$A$4,$A1106,101)/100</f>
        <v>-0.16126587707538997</v>
      </c>
      <c r="O1106" s="33">
        <f t="shared" si="277"/>
        <v>1.3364818940233341</v>
      </c>
      <c r="P1106" s="33">
        <f t="shared" si="278"/>
        <v>0.9753532035261433</v>
      </c>
      <c r="Q1106" s="33">
        <f t="shared" si="279"/>
        <v>1.6976105845205249</v>
      </c>
      <c r="R1106" s="33">
        <f t="shared" si="280"/>
        <v>0.79628332634325005</v>
      </c>
      <c r="S1106" s="33">
        <f t="shared" si="281"/>
        <v>0.83873412292461003</v>
      </c>
      <c r="T1106" s="32">
        <f t="shared" si="289"/>
        <v>-3.2314619206124662E-2</v>
      </c>
      <c r="U1106" s="32">
        <f t="shared" si="290"/>
        <v>-3.7692284462059522E-2</v>
      </c>
      <c r="V1106" s="32">
        <f t="shared" si="291"/>
        <v>-2.9197635996389026E-2</v>
      </c>
      <c r="W1106" s="32">
        <f t="shared" si="292"/>
        <v>-3.8341545704691726E-2</v>
      </c>
      <c r="X1106" s="32">
        <f t="shared" si="292"/>
        <v>-2.3326246284671392E-2</v>
      </c>
      <c r="Y1106" s="34">
        <f>MAX(O$4:O1106)</f>
        <v>1.9141735637114377</v>
      </c>
      <c r="Z1106" s="34">
        <f>MAX(P$4:P1106)</f>
        <v>1.8284662292802096</v>
      </c>
      <c r="AA1106" s="34">
        <f>MAX(Q$4:Q1106)</f>
        <v>2.0782292813837224</v>
      </c>
      <c r="AB1106" s="34">
        <f>MAX(R$4:R1106)</f>
        <v>1.9075656212819299</v>
      </c>
      <c r="AC1106" s="34">
        <f>MAX(S$4:S1106)</f>
        <v>1.35899867745307</v>
      </c>
      <c r="AD1106" s="35">
        <f t="shared" si="285"/>
        <v>-0.30179691154442823</v>
      </c>
      <c r="AE1106" s="35">
        <f t="shared" si="286"/>
        <v>-0.46657302830793934</v>
      </c>
      <c r="AF1106" s="35">
        <f t="shared" si="287"/>
        <v>-0.18314567130426274</v>
      </c>
      <c r="AG1106" s="35">
        <f t="shared" si="288"/>
        <v>-0.58256569658236523</v>
      </c>
      <c r="AH1106" s="35">
        <f t="shared" si="288"/>
        <v>-0.38282933100678174</v>
      </c>
    </row>
    <row r="1107" spans="1:34">
      <c r="A1107" s="28">
        <v>45497</v>
      </c>
      <c r="B1107" s="12">
        <f>[1]!thsiFinD("ths_int_chg_ratio_index",B$1,$A$4,$A1107,101)</f>
        <v>-6.9808731227553</v>
      </c>
      <c r="C1107" s="12">
        <f>[1]!thsiFinD("ths_int_chg_ratio_index",C$1,$A$4,$A1107,101)</f>
        <v>18.092308868337</v>
      </c>
      <c r="D1107" s="12">
        <f>[1]!thsiFinD("ths_int_chg_ratio_index",D$1,$A$4,$A1107,101)</f>
        <v>-30.047569762544999</v>
      </c>
      <c r="E1107" s="12">
        <f>[1]!thsiFinD("ths_int_chg_ratio_index",E$1,$A$4,$A1107,101)</f>
        <v>4.1364458483051996</v>
      </c>
      <c r="F1107" s="12">
        <f>[1]!thsiFinD("ths_adjustment_nvg_ratio_fund",F$1,$A$4,$A1107,101)</f>
        <v>38.919582565991</v>
      </c>
      <c r="G1107" s="12">
        <f>[1]!thsiFinD("ths_adjustment_nvg_ratio_fund",G$1,$A$4,$A1107,101)</f>
        <v>28.320090805902002</v>
      </c>
      <c r="H1107" s="12">
        <f>[1]!thsiFinD("ths_adjustment_nvg_ratio_fund",H$1,$A$4,$A1107,101)</f>
        <v>22.923076923077002</v>
      </c>
      <c r="I1107" s="12">
        <f>[1]!thsiFinD("ths_adjustment_nvg_ratio_fund",I$1,$A$4,$A1107,101)</f>
        <v>181.328125</v>
      </c>
      <c r="J1107" s="32">
        <f t="shared" si="282"/>
        <v>0.32086398390788989</v>
      </c>
      <c r="K1107" s="45">
        <f t="shared" si="283"/>
        <v>-3.6999220421645253E-2</v>
      </c>
      <c r="L1107" s="45">
        <f t="shared" si="284"/>
        <v>0.67872718823742506</v>
      </c>
      <c r="M1107" s="32">
        <f>[1]!thsiFinD("ths_int_chg_ratio_index",M$1,$A$4,$A1107,101)/100</f>
        <v>-0.21262752021992998</v>
      </c>
      <c r="N1107" s="32">
        <f>[1]!thsiFinD("ths_int_chg_ratio_index",N$1,$A$4,$A1107,101)/100</f>
        <v>-0.16763613443366998</v>
      </c>
      <c r="O1107" s="33">
        <f t="shared" si="277"/>
        <v>1.3208639839078899</v>
      </c>
      <c r="P1107" s="33">
        <f t="shared" si="278"/>
        <v>0.96300077957835473</v>
      </c>
      <c r="Q1107" s="33">
        <f t="shared" si="279"/>
        <v>1.6787271882374251</v>
      </c>
      <c r="R1107" s="33">
        <f t="shared" si="280"/>
        <v>0.78737247978007008</v>
      </c>
      <c r="S1107" s="33">
        <f t="shared" si="281"/>
        <v>0.83236386556633002</v>
      </c>
      <c r="T1107" s="32">
        <f t="shared" si="289"/>
        <v>-1.1685837410358113E-2</v>
      </c>
      <c r="U1107" s="32">
        <f t="shared" si="290"/>
        <v>-1.2664564901341935E-2</v>
      </c>
      <c r="V1107" s="32">
        <f t="shared" si="291"/>
        <v>-1.1123514694881154E-2</v>
      </c>
      <c r="W1107" s="32">
        <f t="shared" si="292"/>
        <v>-1.1190547721375732E-2</v>
      </c>
      <c r="X1107" s="32">
        <f t="shared" si="292"/>
        <v>-7.5950854796121847E-3</v>
      </c>
      <c r="Y1107" s="34">
        <f>MAX(O$4:O1107)</f>
        <v>1.9141735637114377</v>
      </c>
      <c r="Z1107" s="34">
        <f>MAX(P$4:P1107)</f>
        <v>1.8284662292802096</v>
      </c>
      <c r="AA1107" s="34">
        <f>MAX(Q$4:Q1107)</f>
        <v>2.0782292813837224</v>
      </c>
      <c r="AB1107" s="34">
        <f>MAX(R$4:R1107)</f>
        <v>1.9075656212819299</v>
      </c>
      <c r="AC1107" s="34">
        <f>MAX(S$4:S1107)</f>
        <v>1.35899867745307</v>
      </c>
      <c r="AD1107" s="35">
        <f t="shared" si="285"/>
        <v>-0.30995599931552986</v>
      </c>
      <c r="AE1107" s="35">
        <f t="shared" si="286"/>
        <v>-0.47332864881105974</v>
      </c>
      <c r="AF1107" s="35">
        <f t="shared" si="287"/>
        <v>-0.19223196243308716</v>
      </c>
      <c r="AG1107" s="35">
        <f t="shared" si="288"/>
        <v>-0.58723701507529946</v>
      </c>
      <c r="AH1107" s="35">
        <f t="shared" si="288"/>
        <v>-0.38751679499329472</v>
      </c>
    </row>
    <row r="1108" spans="1:34">
      <c r="A1108" s="28">
        <v>45498</v>
      </c>
      <c r="B1108" s="12">
        <f>[1]!thsiFinD("ths_int_chg_ratio_index",B$1,$A$4,$A1108,101)</f>
        <v>-9.2650195099172006</v>
      </c>
      <c r="C1108" s="12">
        <f>[1]!thsiFinD("ths_int_chg_ratio_index",C$1,$A$4,$A1108,101)</f>
        <v>17.199392770134001</v>
      </c>
      <c r="D1108" s="12">
        <f>[1]!thsiFinD("ths_int_chg_ratio_index",D$1,$A$4,$A1108,101)</f>
        <v>-29.992505810889998</v>
      </c>
      <c r="E1108" s="12">
        <f>[1]!thsiFinD("ths_int_chg_ratio_index",E$1,$A$4,$A1108,101)</f>
        <v>3.6605610692669002</v>
      </c>
      <c r="F1108" s="12">
        <f>[1]!thsiFinD("ths_adjustment_nvg_ratio_fund",F$1,$A$4,$A1108,101)</f>
        <v>37.753222836096</v>
      </c>
      <c r="G1108" s="12">
        <f>[1]!thsiFinD("ths_adjustment_nvg_ratio_fund",G$1,$A$4,$A1108,101)</f>
        <v>25.085130533485</v>
      </c>
      <c r="H1108" s="12">
        <f>[1]!thsiFinD("ths_adjustment_nvg_ratio_fund",H$1,$A$4,$A1108,101)</f>
        <v>19.307692307692001</v>
      </c>
      <c r="I1108" s="12">
        <f>[1]!thsiFinD("ths_adjustment_nvg_ratio_fund",I$1,$A$4,$A1108,101)</f>
        <v>173.4375</v>
      </c>
      <c r="J1108" s="32">
        <f t="shared" si="282"/>
        <v>0.29648246774483339</v>
      </c>
      <c r="K1108" s="45">
        <f t="shared" si="283"/>
        <v>-4.5993928703515749E-2</v>
      </c>
      <c r="L1108" s="45">
        <f t="shared" si="284"/>
        <v>0.63895886419318249</v>
      </c>
      <c r="M1108" s="32">
        <f>[1]!thsiFinD("ths_int_chg_ratio_index",M$1,$A$4,$A1108,101)/100</f>
        <v>-0.21111805231714001</v>
      </c>
      <c r="N1108" s="32">
        <f>[1]!thsiFinD("ths_int_chg_ratio_index",N$1,$A$4,$A1108,101)/100</f>
        <v>-0.17123582145186</v>
      </c>
      <c r="O1108" s="33">
        <f t="shared" si="277"/>
        <v>1.2964824677448334</v>
      </c>
      <c r="P1108" s="33">
        <f t="shared" si="278"/>
        <v>0.95400607129648429</v>
      </c>
      <c r="Q1108" s="33">
        <f t="shared" si="279"/>
        <v>1.6389588641931825</v>
      </c>
      <c r="R1108" s="33">
        <f t="shared" si="280"/>
        <v>0.78888194768286002</v>
      </c>
      <c r="S1108" s="33">
        <f t="shared" si="281"/>
        <v>0.82876417854814</v>
      </c>
      <c r="T1108" s="32">
        <f t="shared" si="289"/>
        <v>-1.84587637032253E-2</v>
      </c>
      <c r="U1108" s="32">
        <f t="shared" si="290"/>
        <v>-9.34029179686513E-3</v>
      </c>
      <c r="V1108" s="32">
        <f t="shared" si="291"/>
        <v>-2.3689569289693346E-2</v>
      </c>
      <c r="W1108" s="32">
        <f t="shared" si="292"/>
        <v>1.9170950745084347E-3</v>
      </c>
      <c r="X1108" s="32">
        <f t="shared" si="292"/>
        <v>-4.3246555588292157E-3</v>
      </c>
      <c r="Y1108" s="34">
        <f>MAX(O$4:O1108)</f>
        <v>1.9141735637114377</v>
      </c>
      <c r="Z1108" s="34">
        <f>MAX(P$4:P1108)</f>
        <v>1.8284662292802096</v>
      </c>
      <c r="AA1108" s="34">
        <f>MAX(Q$4:Q1108)</f>
        <v>2.0782292813837224</v>
      </c>
      <c r="AB1108" s="34">
        <f>MAX(R$4:R1108)</f>
        <v>1.9075656212819299</v>
      </c>
      <c r="AC1108" s="34">
        <f>MAX(S$4:S1108)</f>
        <v>1.35899867745307</v>
      </c>
      <c r="AD1108" s="35">
        <f t="shared" si="285"/>
        <v>-0.32269335846899272</v>
      </c>
      <c r="AE1108" s="35">
        <f t="shared" si="286"/>
        <v>-0.47824791291221358</v>
      </c>
      <c r="AF1108" s="35">
        <f t="shared" si="287"/>
        <v>-0.21136763932902813</v>
      </c>
      <c r="AG1108" s="35">
        <f t="shared" si="288"/>
        <v>-0.58644570918996097</v>
      </c>
      <c r="AH1108" s="35">
        <f t="shared" si="288"/>
        <v>-0.39016557389051654</v>
      </c>
    </row>
    <row r="1109" spans="1:34">
      <c r="A1109" s="28">
        <v>45499</v>
      </c>
      <c r="B1109" s="12">
        <f>[1]!thsiFinD("ths_int_chg_ratio_index",B$1,$A$4,$A1109,101)</f>
        <v>-7.6603451111711998</v>
      </c>
      <c r="C1109" s="12">
        <f>[1]!thsiFinD("ths_int_chg_ratio_index",C$1,$A$4,$A1109,101)</f>
        <v>19.087525318634</v>
      </c>
      <c r="D1109" s="12">
        <f>[1]!thsiFinD("ths_int_chg_ratio_index",D$1,$A$4,$A1109,101)</f>
        <v>-29.405346587124001</v>
      </c>
      <c r="E1109" s="12">
        <f>[1]!thsiFinD("ths_int_chg_ratio_index",E$1,$A$4,$A1109,101)</f>
        <v>4.6461397782322997</v>
      </c>
      <c r="F1109" s="12">
        <f>[1]!thsiFinD("ths_adjustment_nvg_ratio_fund",F$1,$A$4,$A1109,101)</f>
        <v>38.612645794965999</v>
      </c>
      <c r="G1109" s="12">
        <f>[1]!thsiFinD("ths_adjustment_nvg_ratio_fund",G$1,$A$4,$A1109,101)</f>
        <v>25.595913734393001</v>
      </c>
      <c r="H1109" s="12">
        <f>[1]!thsiFinD("ths_adjustment_nvg_ratio_fund",H$1,$A$4,$A1109,101)</f>
        <v>20.692307692307999</v>
      </c>
      <c r="I1109" s="12">
        <f>[1]!thsiFinD("ths_adjustment_nvg_ratio_fund",I$1,$A$4,$A1109,101)</f>
        <v>176.552734375</v>
      </c>
      <c r="J1109" s="32">
        <f t="shared" si="282"/>
        <v>0.3101519687440476</v>
      </c>
      <c r="K1109" s="45">
        <f t="shared" si="283"/>
        <v>-3.3330066503572252E-2</v>
      </c>
      <c r="L1109" s="45">
        <f t="shared" si="284"/>
        <v>0.65363400399166749</v>
      </c>
      <c r="M1109" s="32">
        <f>[1]!thsiFinD("ths_int_chg_ratio_index",M$1,$A$4,$A1109,101)/100</f>
        <v>-0.20412610704904</v>
      </c>
      <c r="N1109" s="32">
        <f>[1]!thsiFinD("ths_int_chg_ratio_index",N$1,$A$4,$A1109,101)/100</f>
        <v>-0.16632365233647001</v>
      </c>
      <c r="O1109" s="33">
        <f t="shared" si="277"/>
        <v>1.3101519687440475</v>
      </c>
      <c r="P1109" s="33">
        <f t="shared" si="278"/>
        <v>0.96666993349642771</v>
      </c>
      <c r="Q1109" s="33">
        <f t="shared" si="279"/>
        <v>1.6536340039916675</v>
      </c>
      <c r="R1109" s="33">
        <f t="shared" si="280"/>
        <v>0.79587389295096</v>
      </c>
      <c r="S1109" s="33">
        <f t="shared" si="281"/>
        <v>0.83367634766353005</v>
      </c>
      <c r="T1109" s="32">
        <f t="shared" si="289"/>
        <v>1.054352938762948E-2</v>
      </c>
      <c r="U1109" s="32">
        <f t="shared" si="290"/>
        <v>1.3274404200314338E-2</v>
      </c>
      <c r="V1109" s="32">
        <f t="shared" si="291"/>
        <v>8.9539402843459293E-3</v>
      </c>
      <c r="W1109" s="32">
        <f t="shared" si="292"/>
        <v>8.8631071970108888E-3</v>
      </c>
      <c r="X1109" s="32">
        <f t="shared" si="292"/>
        <v>5.9271011495638515E-3</v>
      </c>
      <c r="Y1109" s="34">
        <f>MAX(O$4:O1109)</f>
        <v>1.9141735637114377</v>
      </c>
      <c r="Z1109" s="34">
        <f>MAX(P$4:P1109)</f>
        <v>1.8284662292802096</v>
      </c>
      <c r="AA1109" s="34">
        <f>MAX(Q$4:Q1109)</f>
        <v>2.0782292813837224</v>
      </c>
      <c r="AB1109" s="34">
        <f>MAX(R$4:R1109)</f>
        <v>1.9075656212819299</v>
      </c>
      <c r="AC1109" s="34">
        <f>MAX(S$4:S1109)</f>
        <v>1.35899867745307</v>
      </c>
      <c r="AD1109" s="35">
        <f t="shared" si="285"/>
        <v>-0.31555215598957387</v>
      </c>
      <c r="AE1109" s="35">
        <f t="shared" si="286"/>
        <v>-0.47132196481585276</v>
      </c>
      <c r="AF1109" s="35">
        <f t="shared" si="287"/>
        <v>-0.20430627226527753</v>
      </c>
      <c r="AG1109" s="35">
        <f t="shared" si="288"/>
        <v>-0.58278033317872779</v>
      </c>
      <c r="AH1109" s="35">
        <f t="shared" si="288"/>
        <v>-0.38655102356247939</v>
      </c>
    </row>
    <row r="1110" spans="1:34">
      <c r="A1110" s="28">
        <v>45502</v>
      </c>
      <c r="B1110" s="12">
        <f>[1]!thsiFinD("ths_int_chg_ratio_index",B$1,$A$4,$A1110,101)</f>
        <v>-6.7896909532347998</v>
      </c>
      <c r="C1110" s="12">
        <f>[1]!thsiFinD("ths_int_chg_ratio_index",C$1,$A$4,$A1110,101)</f>
        <v>17.841412488189999</v>
      </c>
      <c r="D1110" s="12">
        <f>[1]!thsiFinD("ths_int_chg_ratio_index",D$1,$A$4,$A1110,101)</f>
        <v>-30.608937678589999</v>
      </c>
      <c r="E1110" s="12">
        <f>[1]!thsiFinD("ths_int_chg_ratio_index",E$1,$A$4,$A1110,101)</f>
        <v>3.0670045716841998</v>
      </c>
      <c r="F1110" s="12">
        <f>[1]!thsiFinD("ths_adjustment_nvg_ratio_fund",F$1,$A$4,$A1110,101)</f>
        <v>38.182934315531</v>
      </c>
      <c r="G1110" s="12">
        <f>[1]!thsiFinD("ths_adjustment_nvg_ratio_fund",G$1,$A$4,$A1110,101)</f>
        <v>26.33371169126</v>
      </c>
      <c r="H1110" s="12">
        <f>[1]!thsiFinD("ths_adjustment_nvg_ratio_fund",H$1,$A$4,$A1110,101)</f>
        <v>21.615384615385</v>
      </c>
      <c r="I1110" s="12">
        <f>[1]!thsiFinD("ths_adjustment_nvg_ratio_fund",I$1,$A$4,$A1110,101)</f>
        <v>178.173828125</v>
      </c>
      <c r="J1110" s="32">
        <f t="shared" si="282"/>
        <v>0.30976955896903174</v>
      </c>
      <c r="K1110" s="45">
        <f t="shared" si="283"/>
        <v>-4.12255289298765E-2</v>
      </c>
      <c r="L1110" s="45">
        <f t="shared" si="284"/>
        <v>0.66076464686794001</v>
      </c>
      <c r="M1110" s="32">
        <f>[1]!thsiFinD("ths_int_chg_ratio_index",M$1,$A$4,$A1110,101)/100</f>
        <v>-0.21645994581949002</v>
      </c>
      <c r="N1110" s="32">
        <f>[1]!thsiFinD("ths_int_chg_ratio_index",N$1,$A$4,$A1110,101)/100</f>
        <v>-0.17093599532015</v>
      </c>
      <c r="O1110" s="33">
        <f t="shared" si="277"/>
        <v>1.3097695589690317</v>
      </c>
      <c r="P1110" s="33">
        <f t="shared" si="278"/>
        <v>0.95877447107012348</v>
      </c>
      <c r="Q1110" s="33">
        <f t="shared" si="279"/>
        <v>1.66076464686794</v>
      </c>
      <c r="R1110" s="33">
        <f t="shared" si="280"/>
        <v>0.78354005418050998</v>
      </c>
      <c r="S1110" s="33">
        <f t="shared" si="281"/>
        <v>0.82906400467984998</v>
      </c>
      <c r="T1110" s="32">
        <f t="shared" si="289"/>
        <v>-2.9188199853058538E-4</v>
      </c>
      <c r="U1110" s="32">
        <f t="shared" si="290"/>
        <v>-8.1676921488046395E-3</v>
      </c>
      <c r="V1110" s="32">
        <f t="shared" si="291"/>
        <v>4.3121046489489334E-3</v>
      </c>
      <c r="W1110" s="32">
        <f t="shared" si="292"/>
        <v>-1.5497227487533682E-2</v>
      </c>
      <c r="X1110" s="32">
        <f t="shared" si="292"/>
        <v>-5.5325342941618949E-3</v>
      </c>
      <c r="Y1110" s="34">
        <f>MAX(O$4:O1110)</f>
        <v>1.9141735637114377</v>
      </c>
      <c r="Z1110" s="34">
        <f>MAX(P$4:P1110)</f>
        <v>1.8284662292802096</v>
      </c>
      <c r="AA1110" s="34">
        <f>MAX(Q$4:Q1110)</f>
        <v>2.0782292813837224</v>
      </c>
      <c r="AB1110" s="34">
        <f>MAX(R$4:R1110)</f>
        <v>1.9075656212819299</v>
      </c>
      <c r="AC1110" s="34">
        <f>MAX(S$4:S1110)</f>
        <v>1.35899867745307</v>
      </c>
      <c r="AD1110" s="35">
        <f t="shared" si="285"/>
        <v>-0.31575193399417367</v>
      </c>
      <c r="AE1110" s="35">
        <f t="shared" si="286"/>
        <v>-0.47564004425307171</v>
      </c>
      <c r="AF1110" s="35">
        <f t="shared" si="287"/>
        <v>-0.20087515764277319</v>
      </c>
      <c r="AG1110" s="35">
        <f t="shared" si="288"/>
        <v>-0.58924608126773004</v>
      </c>
      <c r="AH1110" s="35">
        <f t="shared" si="288"/>
        <v>-0.3899449510623384</v>
      </c>
    </row>
    <row r="1111" spans="1:34">
      <c r="A1111" s="28">
        <v>45503</v>
      </c>
      <c r="B1111" s="12">
        <f>[1]!thsiFinD("ths_int_chg_ratio_index",B$1,$A$4,$A1111,101)</f>
        <v>-7.5287848339365997</v>
      </c>
      <c r="C1111" s="12">
        <f>[1]!thsiFinD("ths_int_chg_ratio_index",C$1,$A$4,$A1111,101)</f>
        <v>19.512643336802999</v>
      </c>
      <c r="D1111" s="12">
        <f>[1]!thsiFinD("ths_int_chg_ratio_index",D$1,$A$4,$A1111,101)</f>
        <v>-30.371824359428999</v>
      </c>
      <c r="E1111" s="12">
        <f>[1]!thsiFinD("ths_int_chg_ratio_index",E$1,$A$4,$A1111,101)</f>
        <v>2.6761338360967</v>
      </c>
      <c r="F1111" s="12">
        <f>[1]!thsiFinD("ths_adjustment_nvg_ratio_fund",F$1,$A$4,$A1111,101)</f>
        <v>37.630448127686002</v>
      </c>
      <c r="G1111" s="12">
        <f>[1]!thsiFinD("ths_adjustment_nvg_ratio_fund",G$1,$A$4,$A1111,101)</f>
        <v>25.141884222474001</v>
      </c>
      <c r="H1111" s="12">
        <f>[1]!thsiFinD("ths_adjustment_nvg_ratio_fund",H$1,$A$4,$A1111,101)</f>
        <v>19.769230769231001</v>
      </c>
      <c r="I1111" s="12">
        <f>[1]!thsiFinD("ths_adjustment_nvg_ratio_fund",I$1,$A$4,$A1111,101)</f>
        <v>175.751953125</v>
      </c>
      <c r="J1111" s="32">
        <f t="shared" si="282"/>
        <v>0.30322710527990643</v>
      </c>
      <c r="K1111" s="45">
        <f t="shared" si="283"/>
        <v>-3.9279580051164754E-2</v>
      </c>
      <c r="L1111" s="45">
        <f t="shared" si="284"/>
        <v>0.64573379061097758</v>
      </c>
      <c r="M1111" s="32">
        <f>[1]!thsiFinD("ths_int_chg_ratio_index",M$1,$A$4,$A1111,101)/100</f>
        <v>-0.21692266030030999</v>
      </c>
      <c r="N1111" s="32">
        <f>[1]!thsiFinD("ths_int_chg_ratio_index",N$1,$A$4,$A1111,101)/100</f>
        <v>-0.17529066010737002</v>
      </c>
      <c r="O1111" s="33">
        <f t="shared" si="277"/>
        <v>1.3032271052799065</v>
      </c>
      <c r="P1111" s="33">
        <f t="shared" si="278"/>
        <v>0.96072041994883528</v>
      </c>
      <c r="Q1111" s="33">
        <f t="shared" si="279"/>
        <v>1.6457337906109775</v>
      </c>
      <c r="R1111" s="33">
        <f t="shared" si="280"/>
        <v>0.78307733969968996</v>
      </c>
      <c r="S1111" s="33">
        <f t="shared" si="281"/>
        <v>0.82470933989262996</v>
      </c>
      <c r="T1111" s="32">
        <f t="shared" si="289"/>
        <v>-4.9951181445040405E-3</v>
      </c>
      <c r="U1111" s="32">
        <f t="shared" si="290"/>
        <v>2.029621081316213E-3</v>
      </c>
      <c r="V1111" s="32">
        <f t="shared" si="291"/>
        <v>-9.0505637179292275E-3</v>
      </c>
      <c r="W1111" s="32">
        <f t="shared" si="292"/>
        <v>-5.9054349340692536E-4</v>
      </c>
      <c r="X1111" s="32">
        <f t="shared" si="292"/>
        <v>-5.2525073608781225E-3</v>
      </c>
      <c r="Y1111" s="34">
        <f>MAX(O$4:O1111)</f>
        <v>1.9141735637114377</v>
      </c>
      <c r="Z1111" s="34">
        <f>MAX(P$4:P1111)</f>
        <v>1.8284662292802096</v>
      </c>
      <c r="AA1111" s="34">
        <f>MAX(Q$4:Q1111)</f>
        <v>2.0782292813837224</v>
      </c>
      <c r="AB1111" s="34">
        <f>MAX(R$4:R1111)</f>
        <v>1.9075656212819299</v>
      </c>
      <c r="AC1111" s="34">
        <f>MAX(S$4:S1111)</f>
        <v>1.35899867745307</v>
      </c>
      <c r="AD1111" s="35">
        <f t="shared" si="285"/>
        <v>-0.3191698339240211</v>
      </c>
      <c r="AE1111" s="35">
        <f t="shared" si="286"/>
        <v>-0.47457579223268975</v>
      </c>
      <c r="AF1111" s="35">
        <f t="shared" si="287"/>
        <v>-0.20810768794710743</v>
      </c>
      <c r="AG1111" s="35">
        <f t="shared" si="288"/>
        <v>-0.58948864932182876</v>
      </c>
      <c r="AH1111" s="35">
        <f t="shared" si="288"/>
        <v>-0.39314926969742436</v>
      </c>
    </row>
    <row r="1112" spans="1:34">
      <c r="A1112" s="28">
        <v>45504</v>
      </c>
      <c r="B1112" s="12">
        <f>[1]!thsiFinD("ths_int_chg_ratio_index",B$1,$A$4,$A1112,101)</f>
        <v>-4.8405670759617996</v>
      </c>
      <c r="C1112" s="12">
        <f>[1]!thsiFinD("ths_int_chg_ratio_index",C$1,$A$4,$A1112,101)</f>
        <v>24.446959314676</v>
      </c>
      <c r="D1112" s="12">
        <f>[1]!thsiFinD("ths_int_chg_ratio_index",D$1,$A$4,$A1112,101)</f>
        <v>-27.100456849377</v>
      </c>
      <c r="E1112" s="12">
        <f>[1]!thsiFinD("ths_int_chg_ratio_index",E$1,$A$4,$A1112,101)</f>
        <v>6.1511446645231</v>
      </c>
      <c r="F1112" s="12">
        <f>[1]!thsiFinD("ths_adjustment_nvg_ratio_fund",F$1,$A$4,$A1112,101)</f>
        <v>40.515653775322001</v>
      </c>
      <c r="G1112" s="12">
        <f>[1]!thsiFinD("ths_adjustment_nvg_ratio_fund",G$1,$A$4,$A1112,101)</f>
        <v>27.241770715095999</v>
      </c>
      <c r="H1112" s="12">
        <f>[1]!thsiFinD("ths_adjustment_nvg_ratio_fund",H$1,$A$4,$A1112,101)</f>
        <v>21.692307692307999</v>
      </c>
      <c r="I1112" s="12">
        <f>[1]!thsiFinD("ths_adjustment_nvg_ratio_fund",I$1,$A$4,$A1112,101)</f>
        <v>182.646484375</v>
      </c>
      <c r="J1112" s="32">
        <f t="shared" si="282"/>
        <v>0.33844162076448286</v>
      </c>
      <c r="K1112" s="45">
        <f t="shared" si="283"/>
        <v>-3.3572998653492504E-3</v>
      </c>
      <c r="L1112" s="45">
        <f t="shared" si="284"/>
        <v>0.680240541394315</v>
      </c>
      <c r="M1112" s="32">
        <f>[1]!thsiFinD("ths_int_chg_ratio_index",M$1,$A$4,$A1112,101)/100</f>
        <v>-0.18586770452361001</v>
      </c>
      <c r="N1112" s="32">
        <f>[1]!thsiFinD("ths_int_chg_ratio_index",N$1,$A$4,$A1112,101)/100</f>
        <v>-0.1537935548529</v>
      </c>
      <c r="O1112" s="33">
        <f t="shared" si="277"/>
        <v>1.3384416207644829</v>
      </c>
      <c r="P1112" s="33">
        <f t="shared" si="278"/>
        <v>0.99664270013465073</v>
      </c>
      <c r="Q1112" s="33">
        <f t="shared" si="279"/>
        <v>1.6802405413943151</v>
      </c>
      <c r="R1112" s="33">
        <f t="shared" si="280"/>
        <v>0.81413229547638999</v>
      </c>
      <c r="S1112" s="33">
        <f t="shared" si="281"/>
        <v>0.84620644514709997</v>
      </c>
      <c r="T1112" s="32">
        <f t="shared" si="289"/>
        <v>2.7021012179617721E-2</v>
      </c>
      <c r="U1112" s="32">
        <f t="shared" si="290"/>
        <v>3.7390982266962247E-2</v>
      </c>
      <c r="V1112" s="32">
        <f t="shared" si="291"/>
        <v>2.0967395200974126E-2</v>
      </c>
      <c r="W1112" s="32">
        <f t="shared" si="292"/>
        <v>3.9657584509608768E-2</v>
      </c>
      <c r="X1112" s="32">
        <f t="shared" si="292"/>
        <v>2.6066280827216959E-2</v>
      </c>
      <c r="Y1112" s="34">
        <f>MAX(O$4:O1112)</f>
        <v>1.9141735637114377</v>
      </c>
      <c r="Z1112" s="34">
        <f>MAX(P$4:P1112)</f>
        <v>1.8284662292802096</v>
      </c>
      <c r="AA1112" s="34">
        <f>MAX(Q$4:Q1112)</f>
        <v>2.0782292813837224</v>
      </c>
      <c r="AB1112" s="34">
        <f>MAX(R$4:R1112)</f>
        <v>1.9075656212819299</v>
      </c>
      <c r="AC1112" s="34">
        <f>MAX(S$4:S1112)</f>
        <v>1.35899867745307</v>
      </c>
      <c r="AD1112" s="35">
        <f t="shared" si="285"/>
        <v>-0.30077311371423088</v>
      </c>
      <c r="AE1112" s="35">
        <f t="shared" si="286"/>
        <v>-0.45492966499742948</v>
      </c>
      <c r="AF1112" s="35">
        <f t="shared" si="287"/>
        <v>-0.19150376888368126</v>
      </c>
      <c r="AG1112" s="35">
        <f t="shared" si="288"/>
        <v>-0.57320876074015548</v>
      </c>
      <c r="AH1112" s="35">
        <f t="shared" si="288"/>
        <v>-0.37733092814115576</v>
      </c>
    </row>
    <row r="1113" spans="1:34">
      <c r="A1113" s="28">
        <v>45505</v>
      </c>
      <c r="B1113" s="12">
        <f>[1]!thsiFinD("ths_int_chg_ratio_index",B$1,$A$4,$A1113,101)</f>
        <v>-4.7394983147119998</v>
      </c>
      <c r="C1113" s="12">
        <f>[1]!thsiFinD("ths_int_chg_ratio_index",C$1,$A$4,$A1113,101)</f>
        <v>26.007222002439999</v>
      </c>
      <c r="D1113" s="12">
        <f>[1]!thsiFinD("ths_int_chg_ratio_index",D$1,$A$4,$A1113,101)</f>
        <v>-27.542056993102001</v>
      </c>
      <c r="E1113" s="12">
        <f>[1]!thsiFinD("ths_int_chg_ratio_index",E$1,$A$4,$A1113,101)</f>
        <v>4.5775066164320002</v>
      </c>
      <c r="F1113" s="12">
        <f>[1]!thsiFinD("ths_adjustment_nvg_ratio_fund",F$1,$A$4,$A1113,101)</f>
        <v>40.577041129526997</v>
      </c>
      <c r="G1113" s="12">
        <f>[1]!thsiFinD("ths_adjustment_nvg_ratio_fund",G$1,$A$4,$A1113,101)</f>
        <v>27.979568671964</v>
      </c>
      <c r="H1113" s="12">
        <f>[1]!thsiFinD("ths_adjustment_nvg_ratio_fund",H$1,$A$4,$A1113,101)</f>
        <v>22.461538461538002</v>
      </c>
      <c r="I1113" s="12">
        <f>[1]!thsiFinD("ths_adjustment_nvg_ratio_fund",I$1,$A$4,$A1113,101)</f>
        <v>182.51953125</v>
      </c>
      <c r="J1113" s="32">
        <f t="shared" si="282"/>
        <v>0.33980106603010873</v>
      </c>
      <c r="K1113" s="45">
        <f t="shared" si="283"/>
        <v>-4.2420667223550005E-3</v>
      </c>
      <c r="L1113" s="45">
        <f t="shared" si="284"/>
        <v>0.68384419878257252</v>
      </c>
      <c r="M1113" s="32">
        <f>[1]!thsiFinD("ths_int_chg_ratio_index",M$1,$A$4,$A1113,101)/100</f>
        <v>-0.19080387964535001</v>
      </c>
      <c r="N1113" s="32">
        <f>[1]!thsiFinD("ths_int_chg_ratio_index",N$1,$A$4,$A1113,101)/100</f>
        <v>-0.15944835676830998</v>
      </c>
      <c r="O1113" s="33">
        <f t="shared" si="277"/>
        <v>1.3398010660301087</v>
      </c>
      <c r="P1113" s="33">
        <f t="shared" si="278"/>
        <v>0.99575793327764495</v>
      </c>
      <c r="Q1113" s="33">
        <f t="shared" si="279"/>
        <v>1.6838441987825725</v>
      </c>
      <c r="R1113" s="33">
        <f t="shared" si="280"/>
        <v>0.80919612035465005</v>
      </c>
      <c r="S1113" s="33">
        <f t="shared" si="281"/>
        <v>0.84055164323168996</v>
      </c>
      <c r="T1113" s="32">
        <f t="shared" si="289"/>
        <v>1.0156926118669585E-3</v>
      </c>
      <c r="U1113" s="32">
        <f t="shared" si="290"/>
        <v>-8.8774729086582571E-4</v>
      </c>
      <c r="V1113" s="32">
        <f t="shared" si="291"/>
        <v>2.1447270789376471E-3</v>
      </c>
      <c r="W1113" s="32">
        <f t="shared" si="292"/>
        <v>-6.0631117929691447E-3</v>
      </c>
      <c r="X1113" s="32">
        <f t="shared" si="292"/>
        <v>-6.6825323156537442E-3</v>
      </c>
      <c r="Y1113" s="34">
        <f>MAX(O$4:O1113)</f>
        <v>1.9141735637114377</v>
      </c>
      <c r="Z1113" s="34">
        <f>MAX(P$4:P1113)</f>
        <v>1.8284662292802096</v>
      </c>
      <c r="AA1113" s="34">
        <f>MAX(Q$4:Q1113)</f>
        <v>2.0782292813837224</v>
      </c>
      <c r="AB1113" s="34">
        <f>MAX(R$4:R1113)</f>
        <v>1.9075656212819299</v>
      </c>
      <c r="AC1113" s="34">
        <f>MAX(S$4:S1113)</f>
        <v>1.35899867745307</v>
      </c>
      <c r="AD1113" s="35">
        <f t="shared" si="285"/>
        <v>-0.30006291413181163</v>
      </c>
      <c r="AE1113" s="35">
        <f t="shared" si="286"/>
        <v>-0.45541354971065939</v>
      </c>
      <c r="AF1113" s="35">
        <f t="shared" si="287"/>
        <v>-0.18976976512358701</v>
      </c>
      <c r="AG1113" s="35">
        <f t="shared" si="288"/>
        <v>-0.57579644373604788</v>
      </c>
      <c r="AH1113" s="35">
        <f t="shared" si="288"/>
        <v>-0.38149193433581063</v>
      </c>
    </row>
    <row r="1114" spans="1:34">
      <c r="A1114" s="28">
        <v>45506</v>
      </c>
      <c r="B1114" s="12">
        <f>[1]!thsiFinD("ths_int_chg_ratio_index",B$1,$A$4,$A1114,101)</f>
        <v>-9.250992485267</v>
      </c>
      <c r="C1114" s="12">
        <f>[1]!thsiFinD("ths_int_chg_ratio_index",C$1,$A$4,$A1114,101)</f>
        <v>23.136982350486999</v>
      </c>
      <c r="D1114" s="12">
        <f>[1]!thsiFinD("ths_int_chg_ratio_index",D$1,$A$4,$A1114,101)</f>
        <v>-28.837535747438999</v>
      </c>
      <c r="E1114" s="12">
        <f>[1]!thsiFinD("ths_int_chg_ratio_index",E$1,$A$4,$A1114,101)</f>
        <v>2.3690280854705001</v>
      </c>
      <c r="F1114" s="12">
        <f>[1]!thsiFinD("ths_adjustment_nvg_ratio_fund",F$1,$A$4,$A1114,101)</f>
        <v>37.998772252915998</v>
      </c>
      <c r="G1114" s="12">
        <f>[1]!thsiFinD("ths_adjustment_nvg_ratio_fund",G$1,$A$4,$A1114,101)</f>
        <v>23.439273552781</v>
      </c>
      <c r="H1114" s="12">
        <f>[1]!thsiFinD("ths_adjustment_nvg_ratio_fund",H$1,$A$4,$A1114,101)</f>
        <v>16.461538461538002</v>
      </c>
      <c r="I1114" s="12">
        <f>[1]!thsiFinD("ths_adjustment_nvg_ratio_fund",I$1,$A$4,$A1114,101)</f>
        <v>171.0546875</v>
      </c>
      <c r="J1114" s="32">
        <f t="shared" si="282"/>
        <v>0.29546469246310814</v>
      </c>
      <c r="K1114" s="45">
        <f t="shared" si="283"/>
        <v>-3.1456294491871248E-2</v>
      </c>
      <c r="L1114" s="45">
        <f t="shared" si="284"/>
        <v>0.62238567941808753</v>
      </c>
      <c r="M1114" s="32">
        <f>[1]!thsiFinD("ths_int_chg_ratio_index",M$1,$A$4,$A1114,101)/100</f>
        <v>-0.20247155816387999</v>
      </c>
      <c r="N1114" s="32">
        <f>[1]!thsiFinD("ths_int_chg_ratio_index",N$1,$A$4,$A1114,101)/100</f>
        <v>-0.16866304699585</v>
      </c>
      <c r="O1114" s="33">
        <f t="shared" si="277"/>
        <v>1.2954646924631081</v>
      </c>
      <c r="P1114" s="33">
        <f t="shared" si="278"/>
        <v>0.96854370550812874</v>
      </c>
      <c r="Q1114" s="33">
        <f t="shared" si="279"/>
        <v>1.6223856794180875</v>
      </c>
      <c r="R1114" s="33">
        <f t="shared" si="280"/>
        <v>0.79752844183612004</v>
      </c>
      <c r="S1114" s="33">
        <f t="shared" si="281"/>
        <v>0.83133695300415</v>
      </c>
      <c r="T1114" s="32">
        <f t="shared" si="289"/>
        <v>-3.3091758688005291E-2</v>
      </c>
      <c r="U1114" s="32">
        <f t="shared" si="290"/>
        <v>-2.7330164149370728E-2</v>
      </c>
      <c r="V1114" s="32">
        <f t="shared" si="291"/>
        <v>-3.6498934645449843E-2</v>
      </c>
      <c r="W1114" s="32">
        <f t="shared" si="292"/>
        <v>-1.4418851283439671E-2</v>
      </c>
      <c r="X1114" s="32">
        <f t="shared" si="292"/>
        <v>-1.0962669934368341E-2</v>
      </c>
      <c r="Y1114" s="34">
        <f>MAX(O$4:O1114)</f>
        <v>1.9141735637114377</v>
      </c>
      <c r="Z1114" s="34">
        <f>MAX(P$4:P1114)</f>
        <v>1.8284662292802096</v>
      </c>
      <c r="AA1114" s="34">
        <f>MAX(Q$4:Q1114)</f>
        <v>2.0782292813837224</v>
      </c>
      <c r="AB1114" s="34">
        <f>MAX(R$4:R1114)</f>
        <v>1.9075656212819299</v>
      </c>
      <c r="AC1114" s="34">
        <f>MAX(S$4:S1114)</f>
        <v>1.35899867745307</v>
      </c>
      <c r="AD1114" s="35">
        <f t="shared" si="285"/>
        <v>-0.32322506327414735</v>
      </c>
      <c r="AE1114" s="35">
        <f t="shared" si="286"/>
        <v>-0.47029718679059018</v>
      </c>
      <c r="AF1114" s="35">
        <f t="shared" si="287"/>
        <v>-0.2193423055141086</v>
      </c>
      <c r="AG1114" s="35">
        <f t="shared" si="288"/>
        <v>-0.58191297172772394</v>
      </c>
      <c r="AH1114" s="35">
        <f t="shared" si="288"/>
        <v>-0.38827243411143175</v>
      </c>
    </row>
    <row r="1115" spans="1:34">
      <c r="A1115" s="28">
        <v>45509</v>
      </c>
      <c r="B1115" s="12">
        <f>[1]!thsiFinD("ths_int_chg_ratio_index",B$1,$A$4,$A1115,101)</f>
        <v>-14.206408619862</v>
      </c>
      <c r="C1115" s="12">
        <f>[1]!thsiFinD("ths_int_chg_ratio_index",C$1,$A$4,$A1115,101)</f>
        <v>18.036418415732999</v>
      </c>
      <c r="D1115" s="12">
        <f>[1]!thsiFinD("ths_int_chg_ratio_index",D$1,$A$4,$A1115,101)</f>
        <v>-30.932652913525001</v>
      </c>
      <c r="E1115" s="12">
        <f>[1]!thsiFinD("ths_int_chg_ratio_index",E$1,$A$4,$A1115,101)</f>
        <v>0.34129872678003997</v>
      </c>
      <c r="F1115" s="12">
        <f>[1]!thsiFinD("ths_adjustment_nvg_ratio_fund",F$1,$A$4,$A1115,101)</f>
        <v>34.069981583793997</v>
      </c>
      <c r="G1115" s="12">
        <f>[1]!thsiFinD("ths_adjustment_nvg_ratio_fund",G$1,$A$4,$A1115,101)</f>
        <v>17.650397275823</v>
      </c>
      <c r="H1115" s="12">
        <f>[1]!thsiFinD("ths_adjustment_nvg_ratio_fund",H$1,$A$4,$A1115,101)</f>
        <v>9.6923076923077005</v>
      </c>
      <c r="I1115" s="12">
        <f>[1]!thsiFinD("ths_adjustment_nvg_ratio_fund",I$1,$A$4,$A1115,101)</f>
        <v>155.17578125</v>
      </c>
      <c r="J1115" s="32">
        <f t="shared" si="282"/>
        <v>0.23728390426381343</v>
      </c>
      <c r="K1115" s="45">
        <f t="shared" si="283"/>
        <v>-6.6903360977184911E-2</v>
      </c>
      <c r="L1115" s="45">
        <f t="shared" si="284"/>
        <v>0.54147116950481178</v>
      </c>
      <c r="M1115" s="32">
        <f>[1]!thsiFinD("ths_int_chg_ratio_index",M$1,$A$4,$A1115,101)/100</f>
        <v>-0.22218790724592999</v>
      </c>
      <c r="N1115" s="32">
        <f>[1]!thsiFinD("ths_int_chg_ratio_index",N$1,$A$4,$A1115,101)/100</f>
        <v>-0.18033429393007</v>
      </c>
      <c r="O1115" s="33">
        <f t="shared" si="277"/>
        <v>1.2372839042638135</v>
      </c>
      <c r="P1115" s="33">
        <f t="shared" si="278"/>
        <v>0.93309663902281503</v>
      </c>
      <c r="Q1115" s="33">
        <f t="shared" si="279"/>
        <v>1.5414711695048118</v>
      </c>
      <c r="R1115" s="33">
        <f t="shared" si="280"/>
        <v>0.77781209275407004</v>
      </c>
      <c r="S1115" s="33">
        <f t="shared" si="281"/>
        <v>0.81966570606992994</v>
      </c>
      <c r="T1115" s="32">
        <f t="shared" si="289"/>
        <v>-4.491113384856027E-2</v>
      </c>
      <c r="U1115" s="32">
        <f t="shared" si="290"/>
        <v>-3.659831382283063E-2</v>
      </c>
      <c r="V1115" s="32">
        <f t="shared" si="291"/>
        <v>-4.9873782134404632E-2</v>
      </c>
      <c r="W1115" s="32">
        <f t="shared" si="292"/>
        <v>-2.4721813101308054E-2</v>
      </c>
      <c r="X1115" s="32">
        <f t="shared" si="292"/>
        <v>-1.4039129250834392E-2</v>
      </c>
      <c r="Y1115" s="34">
        <f>MAX(O$4:O1115)</f>
        <v>1.9141735637114377</v>
      </c>
      <c r="Z1115" s="34">
        <f>MAX(P$4:P1115)</f>
        <v>1.8284662292802096</v>
      </c>
      <c r="AA1115" s="34">
        <f>MAX(Q$4:Q1115)</f>
        <v>2.0782292813837224</v>
      </c>
      <c r="AB1115" s="34">
        <f>MAX(R$4:R1115)</f>
        <v>1.9075656212819299</v>
      </c>
      <c r="AC1115" s="34">
        <f>MAX(S$4:S1115)</f>
        <v>1.35899867745307</v>
      </c>
      <c r="AD1115" s="35">
        <f t="shared" si="285"/>
        <v>-0.35361979304279301</v>
      </c>
      <c r="AE1115" s="35">
        <f t="shared" si="286"/>
        <v>-0.48968341658126435</v>
      </c>
      <c r="AF1115" s="35">
        <f t="shared" si="287"/>
        <v>-0.25827665729044458</v>
      </c>
      <c r="AG1115" s="35">
        <f t="shared" si="288"/>
        <v>-0.59224884110075249</v>
      </c>
      <c r="AH1115" s="35">
        <f t="shared" si="288"/>
        <v>-0.39686055647523966</v>
      </c>
    </row>
    <row r="1116" spans="1:34">
      <c r="A1116" s="28">
        <v>45510</v>
      </c>
      <c r="B1116" s="12">
        <f>[1]!thsiFinD("ths_int_chg_ratio_index",B$1,$A$4,$A1116,101)</f>
        <v>-12.81595806789</v>
      </c>
      <c r="C1116" s="12">
        <f>[1]!thsiFinD("ths_int_chg_ratio_index",C$1,$A$4,$A1116,101)</f>
        <v>19.450738575944001</v>
      </c>
      <c r="D1116" s="12">
        <f>[1]!thsiFinD("ths_int_chg_ratio_index",D$1,$A$4,$A1116,101)</f>
        <v>-29.994369061257</v>
      </c>
      <c r="E1116" s="12">
        <f>[1]!thsiFinD("ths_int_chg_ratio_index",E$1,$A$4,$A1116,101)</f>
        <v>1.6917846690820999</v>
      </c>
      <c r="F1116" s="12">
        <f>[1]!thsiFinD("ths_adjustment_nvg_ratio_fund",F$1,$A$4,$A1116,101)</f>
        <v>36.034376918355001</v>
      </c>
      <c r="G1116" s="12">
        <f>[1]!thsiFinD("ths_adjustment_nvg_ratio_fund",G$1,$A$4,$A1116,101)</f>
        <v>19.409761634506001</v>
      </c>
      <c r="H1116" s="12">
        <f>[1]!thsiFinD("ths_adjustment_nvg_ratio_fund",H$1,$A$4,$A1116,101)</f>
        <v>12.076923076923</v>
      </c>
      <c r="I1116" s="12">
        <f>[1]!thsiFinD("ths_adjustment_nvg_ratio_fund",I$1,$A$4,$A1116,101)</f>
        <v>160.3125</v>
      </c>
      <c r="J1116" s="32">
        <f t="shared" si="282"/>
        <v>0.25770719718207891</v>
      </c>
      <c r="K1116" s="45">
        <f t="shared" si="283"/>
        <v>-5.4169509710302238E-2</v>
      </c>
      <c r="L1116" s="45">
        <f t="shared" si="284"/>
        <v>0.56958390407446002</v>
      </c>
      <c r="M1116" s="32">
        <f>[1]!thsiFinD("ths_int_chg_ratio_index",M$1,$A$4,$A1116,101)/100</f>
        <v>-0.21026086225421001</v>
      </c>
      <c r="N1116" s="32">
        <f>[1]!thsiFinD("ths_int_chg_ratio_index",N$1,$A$4,$A1116,101)/100</f>
        <v>-0.17793904749858</v>
      </c>
      <c r="O1116" s="33">
        <f t="shared" si="277"/>
        <v>1.257707197182079</v>
      </c>
      <c r="P1116" s="33">
        <f t="shared" si="278"/>
        <v>0.94583049028969779</v>
      </c>
      <c r="Q1116" s="33">
        <f t="shared" si="279"/>
        <v>1.5695839040744599</v>
      </c>
      <c r="R1116" s="33">
        <f t="shared" si="280"/>
        <v>0.78973913774578997</v>
      </c>
      <c r="S1116" s="33">
        <f t="shared" si="281"/>
        <v>0.82206095250141997</v>
      </c>
      <c r="T1116" s="32">
        <f t="shared" si="289"/>
        <v>1.6506553465930107E-2</v>
      </c>
      <c r="U1116" s="32">
        <f t="shared" si="290"/>
        <v>1.3646872932923992E-2</v>
      </c>
      <c r="V1116" s="32">
        <f t="shared" si="291"/>
        <v>1.8237599979686436E-2</v>
      </c>
      <c r="W1116" s="32">
        <f t="shared" si="292"/>
        <v>1.5334095603333653E-2</v>
      </c>
      <c r="X1116" s="32">
        <f t="shared" si="292"/>
        <v>2.9222235525439011E-3</v>
      </c>
      <c r="Y1116" s="34">
        <f>MAX(O$4:O1116)</f>
        <v>1.9141735637114377</v>
      </c>
      <c r="Z1116" s="34">
        <f>MAX(P$4:P1116)</f>
        <v>1.8284662292802096</v>
      </c>
      <c r="AA1116" s="34">
        <f>MAX(Q$4:Q1116)</f>
        <v>2.0782292813837224</v>
      </c>
      <c r="AB1116" s="34">
        <f>MAX(R$4:R1116)</f>
        <v>1.9075656212819299</v>
      </c>
      <c r="AC1116" s="34">
        <f>MAX(S$4:S1116)</f>
        <v>1.35899867745307</v>
      </c>
      <c r="AD1116" s="35">
        <f t="shared" si="285"/>
        <v>-0.34295028359733482</v>
      </c>
      <c r="AE1116" s="35">
        <f t="shared" si="286"/>
        <v>-0.48271919101178506</v>
      </c>
      <c r="AF1116" s="35">
        <f t="shared" si="287"/>
        <v>-0.2447494036705119</v>
      </c>
      <c r="AG1116" s="35">
        <f t="shared" si="288"/>
        <v>-0.58599634584782123</v>
      </c>
      <c r="AH1116" s="35">
        <f t="shared" si="288"/>
        <v>-0.39509804818790339</v>
      </c>
    </row>
    <row r="1117" spans="1:34">
      <c r="A1117" s="28">
        <v>45511</v>
      </c>
      <c r="B1117" s="12">
        <f>[1]!thsiFinD("ths_int_chg_ratio_index",B$1,$A$4,$A1117,101)</f>
        <v>-12.364172293194001</v>
      </c>
      <c r="C1117" s="12">
        <f>[1]!thsiFinD("ths_int_chg_ratio_index",C$1,$A$4,$A1117,101)</f>
        <v>18.560150880498998</v>
      </c>
      <c r="D1117" s="12">
        <f>[1]!thsiFinD("ths_int_chg_ratio_index",D$1,$A$4,$A1117,101)</f>
        <v>-30.609859497193</v>
      </c>
      <c r="E1117" s="12">
        <f>[1]!thsiFinD("ths_int_chg_ratio_index",E$1,$A$4,$A1117,101)</f>
        <v>1.2446412463314001</v>
      </c>
      <c r="F1117" s="12">
        <f>[1]!thsiFinD("ths_adjustment_nvg_ratio_fund",F$1,$A$4,$A1117,101)</f>
        <v>35.543278084714998</v>
      </c>
      <c r="G1117" s="12">
        <f>[1]!thsiFinD("ths_adjustment_nvg_ratio_fund",G$1,$A$4,$A1117,101)</f>
        <v>19.069239500567999</v>
      </c>
      <c r="H1117" s="12">
        <f>[1]!thsiFinD("ths_adjustment_nvg_ratio_fund",H$1,$A$4,$A1117,101)</f>
        <v>12</v>
      </c>
      <c r="I1117" s="12">
        <f>[1]!thsiFinD("ths_adjustment_nvg_ratio_fund",I$1,$A$4,$A1117,101)</f>
        <v>158.037109375</v>
      </c>
      <c r="J1117" s="32">
        <f t="shared" si="282"/>
        <v>0.25185048412090799</v>
      </c>
      <c r="K1117" s="45">
        <f t="shared" si="283"/>
        <v>-5.7923099158891496E-2</v>
      </c>
      <c r="L1117" s="45">
        <f t="shared" si="284"/>
        <v>0.56162406740070747</v>
      </c>
      <c r="M1117" s="32">
        <f>[1]!thsiFinD("ths_int_chg_ratio_index",M$1,$A$4,$A1117,101)/100</f>
        <v>-0.21469375105707</v>
      </c>
      <c r="N1117" s="32">
        <f>[1]!thsiFinD("ths_int_chg_ratio_index",N$1,$A$4,$A1117,101)/100</f>
        <v>-0.1781636982966</v>
      </c>
      <c r="O1117" s="33">
        <f t="shared" si="277"/>
        <v>1.2518504841209079</v>
      </c>
      <c r="P1117" s="33">
        <f t="shared" si="278"/>
        <v>0.94207690084110851</v>
      </c>
      <c r="Q1117" s="33">
        <f t="shared" si="279"/>
        <v>1.5616240674007074</v>
      </c>
      <c r="R1117" s="33">
        <f t="shared" si="280"/>
        <v>0.78530624894293</v>
      </c>
      <c r="S1117" s="33">
        <f t="shared" si="281"/>
        <v>0.82183630170340005</v>
      </c>
      <c r="T1117" s="32">
        <f t="shared" si="289"/>
        <v>-4.6566586199817683E-3</v>
      </c>
      <c r="U1117" s="32">
        <f t="shared" si="290"/>
        <v>-3.9685646499295624E-3</v>
      </c>
      <c r="V1117" s="32">
        <f t="shared" si="291"/>
        <v>-5.0713037086387303E-3</v>
      </c>
      <c r="W1117" s="32">
        <f t="shared" si="292"/>
        <v>-5.6131051267296339E-3</v>
      </c>
      <c r="X1117" s="32">
        <f t="shared" si="292"/>
        <v>-2.7327754388084546E-4</v>
      </c>
      <c r="Y1117" s="34">
        <f>MAX(O$4:O1117)</f>
        <v>1.9141735637114377</v>
      </c>
      <c r="Z1117" s="34">
        <f>MAX(P$4:P1117)</f>
        <v>1.8284662292802096</v>
      </c>
      <c r="AA1117" s="34">
        <f>MAX(Q$4:Q1117)</f>
        <v>2.0782292813837224</v>
      </c>
      <c r="AB1117" s="34">
        <f>MAX(R$4:R1117)</f>
        <v>1.9075656212819299</v>
      </c>
      <c r="AC1117" s="34">
        <f>MAX(S$4:S1117)</f>
        <v>1.35899867745307</v>
      </c>
      <c r="AD1117" s="35">
        <f t="shared" si="285"/>
        <v>-0.3460099398229779</v>
      </c>
      <c r="AE1117" s="35">
        <f t="shared" si="286"/>
        <v>-0.48477205334442264</v>
      </c>
      <c r="AF1117" s="35">
        <f t="shared" si="287"/>
        <v>-0.24857950882062929</v>
      </c>
      <c r="AG1117" s="35">
        <f t="shared" si="288"/>
        <v>-0.5883201918814277</v>
      </c>
      <c r="AH1117" s="35">
        <f t="shared" si="288"/>
        <v>-0.3952633543075833</v>
      </c>
    </row>
    <row r="1118" spans="1:34">
      <c r="A1118" s="28">
        <v>45512</v>
      </c>
      <c r="B1118" s="12">
        <f>[1]!thsiFinD("ths_int_chg_ratio_index",B$1,$A$4,$A1118,101)</f>
        <v>-13.522419369819</v>
      </c>
      <c r="C1118" s="12">
        <f>[1]!thsiFinD("ths_int_chg_ratio_index",C$1,$A$4,$A1118,101)</f>
        <v>19.994152633830002</v>
      </c>
      <c r="D1118" s="12">
        <f>[1]!thsiFinD("ths_int_chg_ratio_index",D$1,$A$4,$A1118,101)</f>
        <v>-30.478931835828998</v>
      </c>
      <c r="E1118" s="12">
        <f>[1]!thsiFinD("ths_int_chg_ratio_index",E$1,$A$4,$A1118,101)</f>
        <v>0.51499592299503005</v>
      </c>
      <c r="F1118" s="12">
        <f>[1]!thsiFinD("ths_adjustment_nvg_ratio_fund",F$1,$A$4,$A1118,101)</f>
        <v>36.279926335174999</v>
      </c>
      <c r="G1118" s="12">
        <f>[1]!thsiFinD("ths_adjustment_nvg_ratio_fund",G$1,$A$4,$A1118,101)</f>
        <v>18.671963677638999</v>
      </c>
      <c r="H1118" s="12">
        <f>[1]!thsiFinD("ths_adjustment_nvg_ratio_fund",H$1,$A$4,$A1118,101)</f>
        <v>10.923076923077</v>
      </c>
      <c r="I1118" s="12">
        <f>[1]!thsiFinD("ths_adjustment_nvg_ratio_fund",I$1,$A$4,$A1118,101)</f>
        <v>158.0078125</v>
      </c>
      <c r="J1118" s="32">
        <f t="shared" si="282"/>
        <v>0.25048822098383505</v>
      </c>
      <c r="K1118" s="45">
        <f t="shared" si="283"/>
        <v>-5.8730506622057407E-2</v>
      </c>
      <c r="L1118" s="45">
        <f t="shared" si="284"/>
        <v>0.55970694858972747</v>
      </c>
      <c r="M1118" s="32">
        <f>[1]!thsiFinD("ths_int_chg_ratio_index",M$1,$A$4,$A1118,101)/100</f>
        <v>-0.21643139888764998</v>
      </c>
      <c r="N1118" s="32">
        <f>[1]!thsiFinD("ths_int_chg_ratio_index",N$1,$A$4,$A1118,101)/100</f>
        <v>-0.17772920605704001</v>
      </c>
      <c r="O1118" s="33">
        <f t="shared" si="277"/>
        <v>1.2504882209838351</v>
      </c>
      <c r="P1118" s="33">
        <f t="shared" si="278"/>
        <v>0.94126949337794263</v>
      </c>
      <c r="Q1118" s="33">
        <f t="shared" si="279"/>
        <v>1.5597069485897275</v>
      </c>
      <c r="R1118" s="33">
        <f t="shared" si="280"/>
        <v>0.78356860111235005</v>
      </c>
      <c r="S1118" s="33">
        <f t="shared" si="281"/>
        <v>0.82227079394295999</v>
      </c>
      <c r="T1118" s="32">
        <f t="shared" si="289"/>
        <v>-1.0881995528639887E-3</v>
      </c>
      <c r="U1118" s="32">
        <f t="shared" si="290"/>
        <v>-8.5705048329387523E-4</v>
      </c>
      <c r="V1118" s="32">
        <f t="shared" si="291"/>
        <v>-1.2276442525446241E-3</v>
      </c>
      <c r="W1118" s="32">
        <f t="shared" si="292"/>
        <v>-2.2127008831509531E-3</v>
      </c>
      <c r="X1118" s="32">
        <f t="shared" si="292"/>
        <v>5.2868465247812857E-4</v>
      </c>
      <c r="Y1118" s="34">
        <f>MAX(O$4:O1118)</f>
        <v>1.9141735637114377</v>
      </c>
      <c r="Z1118" s="34">
        <f>MAX(P$4:P1118)</f>
        <v>1.8284662292802096</v>
      </c>
      <c r="AA1118" s="34">
        <f>MAX(Q$4:Q1118)</f>
        <v>2.0782292813837224</v>
      </c>
      <c r="AB1118" s="34">
        <f>MAX(R$4:R1118)</f>
        <v>1.9075656212819299</v>
      </c>
      <c r="AC1118" s="34">
        <f>MAX(S$4:S1118)</f>
        <v>1.35899867745307</v>
      </c>
      <c r="AD1118" s="35">
        <f t="shared" si="285"/>
        <v>-0.34672161151404002</v>
      </c>
      <c r="AE1118" s="35">
        <f t="shared" si="286"/>
        <v>-0.48521362970511028</v>
      </c>
      <c r="AF1118" s="35">
        <f t="shared" si="287"/>
        <v>-0.24950198586786987</v>
      </c>
      <c r="AG1118" s="35">
        <f t="shared" si="288"/>
        <v>-0.58923111615642709</v>
      </c>
      <c r="AH1118" s="35">
        <f t="shared" si="288"/>
        <v>-0.39494363932421461</v>
      </c>
    </row>
    <row r="1119" spans="1:34">
      <c r="A1119" s="28">
        <v>45513</v>
      </c>
      <c r="B1119" s="12">
        <f>[1]!thsiFinD("ths_int_chg_ratio_index",B$1,$A$4,$A1119,101)</f>
        <v>-13.228192965031001</v>
      </c>
      <c r="C1119" s="12">
        <f>[1]!thsiFinD("ths_int_chg_ratio_index",C$1,$A$4,$A1119,101)</f>
        <v>18.787236047541001</v>
      </c>
      <c r="D1119" s="12">
        <f>[1]!thsiFinD("ths_int_chg_ratio_index",D$1,$A$4,$A1119,101)</f>
        <v>-30.810100072234999</v>
      </c>
      <c r="E1119" s="12">
        <f>[1]!thsiFinD("ths_int_chg_ratio_index",E$1,$A$4,$A1119,101)</f>
        <v>-0.42207768128945999</v>
      </c>
      <c r="F1119" s="12">
        <f>[1]!thsiFinD("ths_adjustment_nvg_ratio_fund",F$1,$A$4,$A1119,101)</f>
        <v>36.341313689380002</v>
      </c>
      <c r="G1119" s="12">
        <f>[1]!thsiFinD("ths_adjustment_nvg_ratio_fund",G$1,$A$4,$A1119,101)</f>
        <v>19.750283768445001</v>
      </c>
      <c r="H1119" s="12">
        <f>[1]!thsiFinD("ths_adjustment_nvg_ratio_fund",H$1,$A$4,$A1119,101)</f>
        <v>13.307692307691999</v>
      </c>
      <c r="I1119" s="12">
        <f>[1]!thsiFinD("ths_adjustment_nvg_ratio_fund",I$1,$A$4,$A1119,101)</f>
        <v>161.85546875</v>
      </c>
      <c r="J1119" s="32">
        <f t="shared" si="282"/>
        <v>0.2569770298056282</v>
      </c>
      <c r="K1119" s="45">
        <f t="shared" si="283"/>
        <v>-6.4182836677536145E-2</v>
      </c>
      <c r="L1119" s="45">
        <f t="shared" si="284"/>
        <v>0.5781368962887925</v>
      </c>
      <c r="M1119" s="32">
        <f>[1]!thsiFinD("ths_int_chg_ratio_index",M$1,$A$4,$A1119,101)/100</f>
        <v>-0.22273782673772</v>
      </c>
      <c r="N1119" s="32">
        <f>[1]!thsiFinD("ths_int_chg_ratio_index",N$1,$A$4,$A1119,101)/100</f>
        <v>-0.18134941428303999</v>
      </c>
      <c r="O1119" s="33">
        <f t="shared" si="277"/>
        <v>1.2569770298056282</v>
      </c>
      <c r="P1119" s="33">
        <f t="shared" si="278"/>
        <v>0.9358171633224639</v>
      </c>
      <c r="Q1119" s="33">
        <f t="shared" si="279"/>
        <v>1.5781368962887925</v>
      </c>
      <c r="R1119" s="33">
        <f t="shared" si="280"/>
        <v>0.77726217326227998</v>
      </c>
      <c r="S1119" s="33">
        <f t="shared" si="281"/>
        <v>0.81865058571696003</v>
      </c>
      <c r="T1119" s="32">
        <f t="shared" si="289"/>
        <v>5.1890203465394524E-3</v>
      </c>
      <c r="U1119" s="32">
        <f t="shared" si="290"/>
        <v>-5.7925281694957143E-3</v>
      </c>
      <c r="V1119" s="32">
        <f t="shared" si="291"/>
        <v>1.1816288768687677E-2</v>
      </c>
      <c r="W1119" s="32">
        <f t="shared" si="292"/>
        <v>-8.0483417037353622E-3</v>
      </c>
      <c r="X1119" s="32">
        <f t="shared" si="292"/>
        <v>-4.4026958669421967E-3</v>
      </c>
      <c r="Y1119" s="34">
        <f>MAX(O$4:O1119)</f>
        <v>1.9141735637114377</v>
      </c>
      <c r="Z1119" s="34">
        <f>MAX(P$4:P1119)</f>
        <v>1.8284662292802096</v>
      </c>
      <c r="AA1119" s="34">
        <f>MAX(Q$4:Q1119)</f>
        <v>2.0782292813837224</v>
      </c>
      <c r="AB1119" s="34">
        <f>MAX(R$4:R1119)</f>
        <v>1.9075656212819299</v>
      </c>
      <c r="AC1119" s="34">
        <f>MAX(S$4:S1119)</f>
        <v>1.35899867745307</v>
      </c>
      <c r="AD1119" s="35">
        <f t="shared" si="285"/>
        <v>-0.34333173666423178</v>
      </c>
      <c r="AE1119" s="35">
        <f t="shared" si="286"/>
        <v>-0.48819554425631595</v>
      </c>
      <c r="AF1119" s="35">
        <f t="shared" si="287"/>
        <v>-0.24063388461255797</v>
      </c>
      <c r="AG1119" s="35">
        <f t="shared" si="288"/>
        <v>-0.59253712449486207</v>
      </c>
      <c r="AH1119" s="35">
        <f t="shared" si="288"/>
        <v>-0.39760751846262898</v>
      </c>
    </row>
    <row r="1120" spans="1:34">
      <c r="A1120" s="28">
        <v>45516</v>
      </c>
      <c r="B1120" s="12">
        <f>[1]!thsiFinD("ths_int_chg_ratio_index",B$1,$A$4,$A1120,101)</f>
        <v>-13.508882487926</v>
      </c>
      <c r="C1120" s="12">
        <f>[1]!thsiFinD("ths_int_chg_ratio_index",C$1,$A$4,$A1120,101)</f>
        <v>17.624005568836001</v>
      </c>
      <c r="D1120" s="12">
        <f>[1]!thsiFinD("ths_int_chg_ratio_index",D$1,$A$4,$A1120,101)</f>
        <v>-30.634993763994999</v>
      </c>
      <c r="E1120" s="12">
        <f>[1]!thsiFinD("ths_int_chg_ratio_index",E$1,$A$4,$A1120,101)</f>
        <v>-0.67153157600345004</v>
      </c>
      <c r="F1120" s="12">
        <f>[1]!thsiFinD("ths_adjustment_nvg_ratio_fund",F$1,$A$4,$A1120,101)</f>
        <v>36.341313689380002</v>
      </c>
      <c r="G1120" s="12">
        <f>[1]!thsiFinD("ths_adjustment_nvg_ratio_fund",G$1,$A$4,$A1120,101)</f>
        <v>19.863791146425001</v>
      </c>
      <c r="H1120" s="12">
        <f>[1]!thsiFinD("ths_adjustment_nvg_ratio_fund",H$1,$A$4,$A1120,101)</f>
        <v>12.846153846153999</v>
      </c>
      <c r="I1120" s="12">
        <f>[1]!thsiFinD("ths_adjustment_nvg_ratio_fund",I$1,$A$4,$A1120,101)</f>
        <v>161.552734375</v>
      </c>
      <c r="J1120" s="32">
        <f t="shared" si="282"/>
        <v>0.25426573849733819</v>
      </c>
      <c r="K1120" s="45">
        <f t="shared" si="283"/>
        <v>-6.7978505647721107E-2</v>
      </c>
      <c r="L1120" s="45">
        <f t="shared" si="284"/>
        <v>0.5765099826423975</v>
      </c>
      <c r="M1120" s="32">
        <f>[1]!thsiFinD("ths_int_chg_ratio_index",M$1,$A$4,$A1120,101)/100</f>
        <v>-0.22465115551528</v>
      </c>
      <c r="N1120" s="32">
        <f>[1]!thsiFinD("ths_int_chg_ratio_index",N$1,$A$4,$A1120,101)/100</f>
        <v>-0.18267854826941998</v>
      </c>
      <c r="O1120" s="33">
        <f t="shared" si="277"/>
        <v>1.2542657384973381</v>
      </c>
      <c r="P1120" s="33">
        <f t="shared" si="278"/>
        <v>0.93202149435227888</v>
      </c>
      <c r="Q1120" s="33">
        <f t="shared" si="279"/>
        <v>1.5765099826423974</v>
      </c>
      <c r="R1120" s="33">
        <f t="shared" si="280"/>
        <v>0.77534884448471997</v>
      </c>
      <c r="S1120" s="33">
        <f t="shared" si="281"/>
        <v>0.81732145173058002</v>
      </c>
      <c r="T1120" s="32">
        <f t="shared" si="289"/>
        <v>-2.1569935201674051E-3</v>
      </c>
      <c r="U1120" s="32">
        <f t="shared" si="290"/>
        <v>-4.0559941823562484E-3</v>
      </c>
      <c r="V1120" s="32">
        <f t="shared" si="291"/>
        <v>-1.0309078066808031E-3</v>
      </c>
      <c r="W1120" s="32">
        <f t="shared" si="292"/>
        <v>-2.4616260039125315E-3</v>
      </c>
      <c r="X1120" s="32">
        <f t="shared" si="292"/>
        <v>-1.6235668911370738E-3</v>
      </c>
      <c r="Y1120" s="34">
        <f>MAX(O$4:O1120)</f>
        <v>1.9141735637114377</v>
      </c>
      <c r="Z1120" s="34">
        <f>MAX(P$4:P1120)</f>
        <v>1.8284662292802096</v>
      </c>
      <c r="AA1120" s="34">
        <f>MAX(Q$4:Q1120)</f>
        <v>2.0782292813837224</v>
      </c>
      <c r="AB1120" s="34">
        <f>MAX(R$4:R1120)</f>
        <v>1.9075656212819299</v>
      </c>
      <c r="AC1120" s="34">
        <f>MAX(S$4:S1120)</f>
        <v>1.35899867745307</v>
      </c>
      <c r="AD1120" s="35">
        <f t="shared" si="285"/>
        <v>-0.34474816585314672</v>
      </c>
      <c r="AE1120" s="35">
        <f t="shared" si="286"/>
        <v>-0.49027142015131631</v>
      </c>
      <c r="AF1120" s="35">
        <f t="shared" si="287"/>
        <v>-0.24141672106903977</v>
      </c>
      <c r="AG1120" s="35">
        <f t="shared" si="288"/>
        <v>-0.5935401457048346</v>
      </c>
      <c r="AH1120" s="35">
        <f t="shared" si="288"/>
        <v>-0.39858554295112303</v>
      </c>
    </row>
    <row r="1121" spans="1:34">
      <c r="A1121" s="28">
        <v>45517</v>
      </c>
      <c r="B1121" s="12">
        <f>[1]!thsiFinD("ths_int_chg_ratio_index",B$1,$A$4,$A1121,101)</f>
        <v>-12.558780494352</v>
      </c>
      <c r="C1121" s="12">
        <f>[1]!thsiFinD("ths_int_chg_ratio_index",C$1,$A$4,$A1121,101)</f>
        <v>18.727483960929</v>
      </c>
      <c r="D1121" s="12">
        <f>[1]!thsiFinD("ths_int_chg_ratio_index",D$1,$A$4,$A1121,101)</f>
        <v>-30.300040187368001</v>
      </c>
      <c r="E1121" s="12">
        <f>[1]!thsiFinD("ths_int_chg_ratio_index",E$1,$A$4,$A1121,101)</f>
        <v>0.42719751999437</v>
      </c>
      <c r="F1121" s="12">
        <f>[1]!thsiFinD("ths_adjustment_nvg_ratio_fund",F$1,$A$4,$A1121,101)</f>
        <v>36.771025168815001</v>
      </c>
      <c r="G1121" s="12">
        <f>[1]!thsiFinD("ths_adjustment_nvg_ratio_fund",G$1,$A$4,$A1121,101)</f>
        <v>20.998864926220001</v>
      </c>
      <c r="H1121" s="12">
        <f>[1]!thsiFinD("ths_adjustment_nvg_ratio_fund",H$1,$A$4,$A1121,101)</f>
        <v>14.307692307691999</v>
      </c>
      <c r="I1121" s="12">
        <f>[1]!thsiFinD("ths_adjustment_nvg_ratio_fund",I$1,$A$4,$A1121,101)</f>
        <v>164.4921875</v>
      </c>
      <c r="J1121" s="32">
        <f t="shared" si="282"/>
        <v>0.26608203837741295</v>
      </c>
      <c r="K1121" s="45">
        <f t="shared" si="283"/>
        <v>-5.9260348001991578E-2</v>
      </c>
      <c r="L1121" s="45">
        <f t="shared" si="284"/>
        <v>0.59142442475681745</v>
      </c>
      <c r="M1121" s="32">
        <f>[1]!thsiFinD("ths_int_chg_ratio_index",M$1,$A$4,$A1121,101)/100</f>
        <v>-0.22151294828215001</v>
      </c>
      <c r="N1121" s="32">
        <f>[1]!thsiFinD("ths_int_chg_ratio_index",N$1,$A$4,$A1121,101)/100</f>
        <v>-0.18034187134575</v>
      </c>
      <c r="O1121" s="33">
        <f t="shared" si="277"/>
        <v>1.266082038377413</v>
      </c>
      <c r="P1121" s="33">
        <f t="shared" si="278"/>
        <v>0.94073965199800846</v>
      </c>
      <c r="Q1121" s="33">
        <f t="shared" si="279"/>
        <v>1.5914244247568174</v>
      </c>
      <c r="R1121" s="33">
        <f t="shared" si="280"/>
        <v>0.77848705171784993</v>
      </c>
      <c r="S1121" s="33">
        <f t="shared" si="281"/>
        <v>0.81965812865425003</v>
      </c>
      <c r="T1121" s="32">
        <f t="shared" si="289"/>
        <v>9.4208902606485179E-3</v>
      </c>
      <c r="U1121" s="32">
        <f t="shared" si="290"/>
        <v>9.3540306726385136E-3</v>
      </c>
      <c r="V1121" s="32">
        <f t="shared" si="291"/>
        <v>9.4604171737764364E-3</v>
      </c>
      <c r="W1121" s="32">
        <f t="shared" si="292"/>
        <v>4.047477797191501E-3</v>
      </c>
      <c r="X1121" s="32">
        <f t="shared" si="292"/>
        <v>2.8589448113987004E-3</v>
      </c>
      <c r="Y1121" s="34">
        <f>MAX(O$4:O1121)</f>
        <v>1.9141735637114377</v>
      </c>
      <c r="Z1121" s="34">
        <f>MAX(P$4:P1121)</f>
        <v>1.8284662292802096</v>
      </c>
      <c r="AA1121" s="34">
        <f>MAX(Q$4:Q1121)</f>
        <v>2.0782292813837224</v>
      </c>
      <c r="AB1121" s="34">
        <f>MAX(R$4:R1121)</f>
        <v>1.9075656212819299</v>
      </c>
      <c r="AC1121" s="34">
        <f>MAX(S$4:S1121)</f>
        <v>1.35899867745307</v>
      </c>
      <c r="AD1121" s="35">
        <f t="shared" si="285"/>
        <v>-0.33857511023056042</v>
      </c>
      <c r="AE1121" s="35">
        <f t="shared" si="286"/>
        <v>-0.48550340338069131</v>
      </c>
      <c r="AF1121" s="35">
        <f t="shared" si="287"/>
        <v>-0.23424020678930169</v>
      </c>
      <c r="AG1121" s="35">
        <f t="shared" si="288"/>
        <v>-0.59189500846912524</v>
      </c>
      <c r="AH1121" s="35">
        <f t="shared" si="288"/>
        <v>-0.39686613220964295</v>
      </c>
    </row>
    <row r="1122" spans="1:34">
      <c r="A1122" s="28">
        <v>45518</v>
      </c>
      <c r="B1122" s="12">
        <f>[1]!thsiFinD("ths_int_chg_ratio_index",B$1,$A$4,$A1122,101)</f>
        <v>-13.087493843617001</v>
      </c>
      <c r="C1122" s="12">
        <f>[1]!thsiFinD("ths_int_chg_ratio_index",C$1,$A$4,$A1122,101)</f>
        <v>15.828126094870999</v>
      </c>
      <c r="D1122" s="12">
        <f>[1]!thsiFinD("ths_int_chg_ratio_index",D$1,$A$4,$A1122,101)</f>
        <v>-31.262703199711002</v>
      </c>
      <c r="E1122" s="12">
        <f>[1]!thsiFinD("ths_int_chg_ratio_index",E$1,$A$4,$A1122,101)</f>
        <v>-0.93041846451938004</v>
      </c>
      <c r="F1122" s="12">
        <f>[1]!thsiFinD("ths_adjustment_nvg_ratio_fund",F$1,$A$4,$A1122,101)</f>
        <v>35.543278084714998</v>
      </c>
      <c r="G1122" s="12">
        <f>[1]!thsiFinD("ths_adjustment_nvg_ratio_fund",G$1,$A$4,$A1122,101)</f>
        <v>20.317820658342999</v>
      </c>
      <c r="H1122" s="12">
        <f>[1]!thsiFinD("ths_adjustment_nvg_ratio_fund",H$1,$A$4,$A1122,101)</f>
        <v>12.384615384615</v>
      </c>
      <c r="I1122" s="12">
        <f>[1]!thsiFinD("ths_adjustment_nvg_ratio_fund",I$1,$A$4,$A1122,101)</f>
        <v>161.796875</v>
      </c>
      <c r="J1122" s="32">
        <f t="shared" si="282"/>
        <v>0.25073762464337074</v>
      </c>
      <c r="K1122" s="45">
        <f t="shared" si="283"/>
        <v>-7.3631223532440962E-2</v>
      </c>
      <c r="L1122" s="45">
        <f t="shared" si="284"/>
        <v>0.57510647281918248</v>
      </c>
      <c r="M1122" s="32">
        <f>[1]!thsiFinD("ths_int_chg_ratio_index",M$1,$A$4,$A1122,101)/100</f>
        <v>-0.23401992614948</v>
      </c>
      <c r="N1122" s="32">
        <f>[1]!thsiFinD("ths_int_chg_ratio_index",N$1,$A$4,$A1122,101)/100</f>
        <v>-0.18777987639692001</v>
      </c>
      <c r="O1122" s="33">
        <f t="shared" si="277"/>
        <v>1.2507376246433708</v>
      </c>
      <c r="P1122" s="33">
        <f t="shared" si="278"/>
        <v>0.926368776467559</v>
      </c>
      <c r="Q1122" s="33">
        <f t="shared" si="279"/>
        <v>1.5751064728191824</v>
      </c>
      <c r="R1122" s="33">
        <f t="shared" si="280"/>
        <v>0.76598007385052003</v>
      </c>
      <c r="S1122" s="33">
        <f t="shared" si="281"/>
        <v>0.81222012360307994</v>
      </c>
      <c r="T1122" s="32">
        <f t="shared" si="289"/>
        <v>-1.2119604629813097E-2</v>
      </c>
      <c r="U1122" s="32">
        <f t="shared" si="290"/>
        <v>-1.5276145211831516E-2</v>
      </c>
      <c r="V1122" s="32">
        <f t="shared" si="291"/>
        <v>-1.0253676947385437E-2</v>
      </c>
      <c r="W1122" s="32">
        <f t="shared" si="292"/>
        <v>-1.6065749378530225E-2</v>
      </c>
      <c r="X1122" s="32">
        <f t="shared" si="292"/>
        <v>-9.0745211828523464E-3</v>
      </c>
      <c r="Y1122" s="34">
        <f>MAX(O$4:O1122)</f>
        <v>1.9141735637114377</v>
      </c>
      <c r="Z1122" s="34">
        <f>MAX(P$4:P1122)</f>
        <v>1.8284662292802096</v>
      </c>
      <c r="AA1122" s="34">
        <f>MAX(Q$4:Q1122)</f>
        <v>2.0782292813837224</v>
      </c>
      <c r="AB1122" s="34">
        <f>MAX(R$4:R1122)</f>
        <v>1.9075656212819299</v>
      </c>
      <c r="AC1122" s="34">
        <f>MAX(S$4:S1122)</f>
        <v>1.35899867745307</v>
      </c>
      <c r="AD1122" s="35">
        <f t="shared" si="285"/>
        <v>-0.34659131838688373</v>
      </c>
      <c r="AE1122" s="35">
        <f t="shared" si="286"/>
        <v>-0.49336292810164095</v>
      </c>
      <c r="AF1122" s="35">
        <f t="shared" si="287"/>
        <v>-0.24209206032818087</v>
      </c>
      <c r="AG1122" s="35">
        <f t="shared" si="288"/>
        <v>-0.59845152098318743</v>
      </c>
      <c r="AH1122" s="35">
        <f t="shared" si="288"/>
        <v>-0.40233928326900215</v>
      </c>
    </row>
    <row r="1123" spans="1:34">
      <c r="A1123" s="28">
        <v>45519</v>
      </c>
      <c r="B1123" s="12">
        <f>[1]!thsiFinD("ths_int_chg_ratio_index",B$1,$A$4,$A1123,101)</f>
        <v>-13.082613942584</v>
      </c>
      <c r="C1123" s="12">
        <f>[1]!thsiFinD("ths_int_chg_ratio_index",C$1,$A$4,$A1123,101)</f>
        <v>16.363755379764001</v>
      </c>
      <c r="D1123" s="12">
        <f>[1]!thsiFinD("ths_int_chg_ratio_index",D$1,$A$4,$A1123,101)</f>
        <v>-30.613458512377001</v>
      </c>
      <c r="E1123" s="12">
        <f>[1]!thsiFinD("ths_int_chg_ratio_index",E$1,$A$4,$A1123,101)</f>
        <v>-0.38966721568858997</v>
      </c>
      <c r="F1123" s="12">
        <f>[1]!thsiFinD("ths_adjustment_nvg_ratio_fund",F$1,$A$4,$A1123,101)</f>
        <v>35.850214855739999</v>
      </c>
      <c r="G1123" s="12">
        <f>[1]!thsiFinD("ths_adjustment_nvg_ratio_fund",G$1,$A$4,$A1123,101)</f>
        <v>20.034052213393998</v>
      </c>
      <c r="H1123" s="12">
        <f>[1]!thsiFinD("ths_adjustment_nvg_ratio_fund",H$1,$A$4,$A1123,101)</f>
        <v>11.846153846153999</v>
      </c>
      <c r="I1123" s="12">
        <f>[1]!thsiFinD("ths_adjustment_nvg_ratio_fund",I$1,$A$4,$A1123,101)</f>
        <v>161.2109375</v>
      </c>
      <c r="J1123" s="32">
        <f t="shared" si="282"/>
        <v>0.25152421765550304</v>
      </c>
      <c r="K1123" s="45">
        <f t="shared" si="283"/>
        <v>-6.9304960727213982E-2</v>
      </c>
      <c r="L1123" s="45">
        <f t="shared" si="284"/>
        <v>0.57235339603822</v>
      </c>
      <c r="M1123" s="32">
        <f>[1]!thsiFinD("ths_int_chg_ratio_index",M$1,$A$4,$A1123,101)/100</f>
        <v>-0.22797794847279002</v>
      </c>
      <c r="N1123" s="32">
        <f>[1]!thsiFinD("ths_int_chg_ratio_index",N$1,$A$4,$A1123,101)/100</f>
        <v>-0.18039113606350998</v>
      </c>
      <c r="O1123" s="33">
        <f t="shared" si="277"/>
        <v>1.251524217655503</v>
      </c>
      <c r="P1123" s="33">
        <f t="shared" si="278"/>
        <v>0.93069503927278596</v>
      </c>
      <c r="Q1123" s="33">
        <f t="shared" si="279"/>
        <v>1.5723533960382201</v>
      </c>
      <c r="R1123" s="33">
        <f t="shared" si="280"/>
        <v>0.77202205152721004</v>
      </c>
      <c r="S1123" s="33">
        <f t="shared" si="281"/>
        <v>0.81960886393649002</v>
      </c>
      <c r="T1123" s="32">
        <f t="shared" si="289"/>
        <v>6.2890329405140832E-4</v>
      </c>
      <c r="U1123" s="32">
        <f t="shared" si="290"/>
        <v>4.6701302063785199E-3</v>
      </c>
      <c r="V1123" s="32">
        <f t="shared" si="291"/>
        <v>-1.7478670988093636E-3</v>
      </c>
      <c r="W1123" s="32">
        <f t="shared" si="292"/>
        <v>7.8879045068593889E-3</v>
      </c>
      <c r="X1123" s="32">
        <f t="shared" si="292"/>
        <v>9.0969678276782151E-3</v>
      </c>
      <c r="Y1123" s="34">
        <f>MAX(O$4:O1123)</f>
        <v>1.9141735637114377</v>
      </c>
      <c r="Z1123" s="34">
        <f>MAX(P$4:P1123)</f>
        <v>1.8284662292802096</v>
      </c>
      <c r="AA1123" s="34">
        <f>MAX(Q$4:Q1123)</f>
        <v>2.0782292813837224</v>
      </c>
      <c r="AB1123" s="34">
        <f>MAX(R$4:R1123)</f>
        <v>1.9075656212819299</v>
      </c>
      <c r="AC1123" s="34">
        <f>MAX(S$4:S1123)</f>
        <v>1.35899867745307</v>
      </c>
      <c r="AD1123" s="35">
        <f t="shared" si="285"/>
        <v>-0.34618038751465552</v>
      </c>
      <c r="AE1123" s="35">
        <f t="shared" si="286"/>
        <v>-0.49099686700849732</v>
      </c>
      <c r="AF1123" s="35">
        <f t="shared" si="287"/>
        <v>-0.24341678267985956</v>
      </c>
      <c r="AG1123" s="35">
        <f t="shared" si="288"/>
        <v>-0.59528414492582815</v>
      </c>
      <c r="AH1123" s="35">
        <f t="shared" si="288"/>
        <v>-0.39690238295703317</v>
      </c>
    </row>
    <row r="1124" spans="1:34">
      <c r="A1124" s="28">
        <v>45520</v>
      </c>
      <c r="B1124" s="12">
        <f>[1]!thsiFinD("ths_int_chg_ratio_index",B$1,$A$4,$A1124,101)</f>
        <v>-11.54617867568</v>
      </c>
      <c r="C1124" s="12">
        <f>[1]!thsiFinD("ths_int_chg_ratio_index",C$1,$A$4,$A1124,101)</f>
        <v>15.968230042678</v>
      </c>
      <c r="D1124" s="12">
        <f>[1]!thsiFinD("ths_int_chg_ratio_index",D$1,$A$4,$A1124,101)</f>
        <v>-30.84159881003</v>
      </c>
      <c r="E1124" s="12">
        <f>[1]!thsiFinD("ths_int_chg_ratio_index",E$1,$A$4,$A1124,101)</f>
        <v>-0.20342088496054</v>
      </c>
      <c r="F1124" s="12">
        <f>[1]!thsiFinD("ths_adjustment_nvg_ratio_fund",F$1,$A$4,$A1124,101)</f>
        <v>36.034376918355001</v>
      </c>
      <c r="G1124" s="12">
        <f>[1]!thsiFinD("ths_adjustment_nvg_ratio_fund",G$1,$A$4,$A1124,101)</f>
        <v>21.169125993190001</v>
      </c>
      <c r="H1124" s="12">
        <f>[1]!thsiFinD("ths_adjustment_nvg_ratio_fund",H$1,$A$4,$A1124,101)</f>
        <v>13.230769230769001</v>
      </c>
      <c r="I1124" s="12">
        <f>[1]!thsiFinD("ths_adjustment_nvg_ratio_fund",I$1,$A$4,$A1124,101)</f>
        <v>164.755859375</v>
      </c>
      <c r="J1124" s="32">
        <f t="shared" si="282"/>
        <v>0.26070895398665178</v>
      </c>
      <c r="K1124" s="45">
        <f t="shared" si="283"/>
        <v>-6.6557420819981353E-2</v>
      </c>
      <c r="L1124" s="45">
        <f t="shared" si="284"/>
        <v>0.58797532879328496</v>
      </c>
      <c r="M1124" s="32">
        <f>[1]!thsiFinD("ths_int_chg_ratio_index",M$1,$A$4,$A1124,101)/100</f>
        <v>-0.22833938000366</v>
      </c>
      <c r="N1124" s="32">
        <f>[1]!thsiFinD("ths_int_chg_ratio_index",N$1,$A$4,$A1124,101)/100</f>
        <v>-0.18092079511642001</v>
      </c>
      <c r="O1124" s="33">
        <f t="shared" si="277"/>
        <v>1.2607089539866518</v>
      </c>
      <c r="P1124" s="33">
        <f t="shared" si="278"/>
        <v>0.93344257918001861</v>
      </c>
      <c r="Q1124" s="33">
        <f t="shared" si="279"/>
        <v>1.587975328793285</v>
      </c>
      <c r="R1124" s="33">
        <f t="shared" si="280"/>
        <v>0.77166061999634006</v>
      </c>
      <c r="S1124" s="33">
        <f t="shared" si="281"/>
        <v>0.81907920488357999</v>
      </c>
      <c r="T1124" s="32">
        <f t="shared" si="289"/>
        <v>7.338840272987035E-3</v>
      </c>
      <c r="U1124" s="32">
        <f t="shared" si="290"/>
        <v>2.9521376941898936E-3</v>
      </c>
      <c r="V1124" s="32">
        <f t="shared" si="291"/>
        <v>9.9353827163961572E-3</v>
      </c>
      <c r="W1124" s="32">
        <f t="shared" si="292"/>
        <v>-4.6816218546474886E-4</v>
      </c>
      <c r="X1124" s="32">
        <f t="shared" si="292"/>
        <v>-6.4623392476037544E-4</v>
      </c>
      <c r="Y1124" s="34">
        <f>MAX(O$4:O1124)</f>
        <v>1.9141735637114377</v>
      </c>
      <c r="Z1124" s="34">
        <f>MAX(P$4:P1124)</f>
        <v>1.8284662292802096</v>
      </c>
      <c r="AA1124" s="34">
        <f>MAX(Q$4:Q1124)</f>
        <v>2.0782292813837224</v>
      </c>
      <c r="AB1124" s="34">
        <f>MAX(R$4:R1124)</f>
        <v>1.9075656212819299</v>
      </c>
      <c r="AC1124" s="34">
        <f>MAX(S$4:S1124)</f>
        <v>1.35899867745307</v>
      </c>
      <c r="AD1124" s="35">
        <f t="shared" si="285"/>
        <v>-0.34138210981127926</v>
      </c>
      <c r="AE1124" s="35">
        <f t="shared" si="286"/>
        <v>-0.48949421967313245</v>
      </c>
      <c r="AF1124" s="35">
        <f t="shared" si="287"/>
        <v>-0.23589983885898169</v>
      </c>
      <c r="AG1124" s="35">
        <f t="shared" si="288"/>
        <v>-0.59547361758503192</v>
      </c>
      <c r="AH1124" s="35">
        <f t="shared" si="288"/>
        <v>-0.39729212509710843</v>
      </c>
    </row>
    <row r="1125" spans="1:34">
      <c r="A1125" s="28">
        <v>45523</v>
      </c>
      <c r="B1125" s="12">
        <f>[1]!thsiFinD("ths_int_chg_ratio_index",B$1,$A$4,$A1125,101)</f>
        <v>-11.283488652011</v>
      </c>
      <c r="C1125" s="12">
        <f>[1]!thsiFinD("ths_int_chg_ratio_index",C$1,$A$4,$A1125,101)</f>
        <v>15.389301252921999</v>
      </c>
      <c r="D1125" s="12">
        <f>[1]!thsiFinD("ths_int_chg_ratio_index",D$1,$A$4,$A1125,101)</f>
        <v>-31.028188624483999</v>
      </c>
      <c r="E1125" s="12">
        <f>[1]!thsiFinD("ths_int_chg_ratio_index",E$1,$A$4,$A1125,101)</f>
        <v>-0.12172465312279</v>
      </c>
      <c r="F1125" s="12">
        <f>[1]!thsiFinD("ths_adjustment_nvg_ratio_fund",F$1,$A$4,$A1125,101)</f>
        <v>36.034376918355001</v>
      </c>
      <c r="G1125" s="12">
        <f>[1]!thsiFinD("ths_adjustment_nvg_ratio_fund",G$1,$A$4,$A1125,101)</f>
        <v>21.339387060159002</v>
      </c>
      <c r="H1125" s="12">
        <f>[1]!thsiFinD("ths_adjustment_nvg_ratio_fund",H$1,$A$4,$A1125,101)</f>
        <v>13.230769230769001</v>
      </c>
      <c r="I1125" s="12">
        <f>[1]!thsiFinD("ths_adjustment_nvg_ratio_fund",I$1,$A$4,$A1125,101)</f>
        <v>164.140625</v>
      </c>
      <c r="J1125" s="32">
        <f t="shared" si="282"/>
        <v>0.25962632191573398</v>
      </c>
      <c r="K1125" s="45">
        <f t="shared" si="283"/>
        <v>-6.7610251691739481E-2</v>
      </c>
      <c r="L1125" s="45">
        <f t="shared" si="284"/>
        <v>0.58686289552320747</v>
      </c>
      <c r="M1125" s="32">
        <f>[1]!thsiFinD("ths_int_chg_ratio_index",M$1,$A$4,$A1125,101)/100</f>
        <v>-0.22989078843301999</v>
      </c>
      <c r="N1125" s="32">
        <f>[1]!thsiFinD("ths_int_chg_ratio_index",N$1,$A$4,$A1125,101)/100</f>
        <v>-0.17828590427716001</v>
      </c>
      <c r="O1125" s="33">
        <f t="shared" si="277"/>
        <v>1.259626321915734</v>
      </c>
      <c r="P1125" s="33">
        <f t="shared" si="278"/>
        <v>0.93238974830826049</v>
      </c>
      <c r="Q1125" s="33">
        <f t="shared" si="279"/>
        <v>1.5868628955232076</v>
      </c>
      <c r="R1125" s="33">
        <f t="shared" si="280"/>
        <v>0.77010921156697998</v>
      </c>
      <c r="S1125" s="33">
        <f t="shared" si="281"/>
        <v>0.82171409572283993</v>
      </c>
      <c r="T1125" s="32">
        <f t="shared" si="289"/>
        <v>-8.5874861719215101E-4</v>
      </c>
      <c r="U1125" s="32">
        <f t="shared" si="290"/>
        <v>-1.1279010570558468E-3</v>
      </c>
      <c r="V1125" s="32">
        <f t="shared" si="291"/>
        <v>-7.0053561280625232E-4</v>
      </c>
      <c r="W1125" s="32">
        <f t="shared" si="292"/>
        <v>-2.0104802411291534E-3</v>
      </c>
      <c r="X1125" s="32">
        <f t="shared" si="292"/>
        <v>3.2168938285210835E-3</v>
      </c>
      <c r="Y1125" s="34">
        <f>MAX(O$4:O1125)</f>
        <v>1.9141735637114377</v>
      </c>
      <c r="Z1125" s="34">
        <f>MAX(P$4:P1125)</f>
        <v>1.8284662292802096</v>
      </c>
      <c r="AA1125" s="34">
        <f>MAX(Q$4:Q1125)</f>
        <v>2.0782292813837224</v>
      </c>
      <c r="AB1125" s="34">
        <f>MAX(R$4:R1125)</f>
        <v>1.9075656212819299</v>
      </c>
      <c r="AC1125" s="34">
        <f>MAX(S$4:S1125)</f>
        <v>1.35899867745307</v>
      </c>
      <c r="AD1125" s="35">
        <f t="shared" si="285"/>
        <v>-0.34194769701373684</v>
      </c>
      <c r="AE1125" s="35">
        <f t="shared" si="286"/>
        <v>-0.49007001968239627</v>
      </c>
      <c r="AF1125" s="35">
        <f t="shared" si="287"/>
        <v>-0.23643511823361196</v>
      </c>
      <c r="AG1125" s="35">
        <f t="shared" si="288"/>
        <v>-0.59628690988389277</v>
      </c>
      <c r="AH1125" s="35">
        <f t="shared" si="288"/>
        <v>-0.39535327785393226</v>
      </c>
    </row>
    <row r="1126" spans="1:34">
      <c r="A1126" s="28">
        <v>45524</v>
      </c>
      <c r="B1126" s="12">
        <f>[1]!thsiFinD("ths_int_chg_ratio_index",B$1,$A$4,$A1126,101)</f>
        <v>-12.190206388021</v>
      </c>
      <c r="C1126" s="12">
        <f>[1]!thsiFinD("ths_int_chg_ratio_index",C$1,$A$4,$A1126,101)</f>
        <v>13.708840264321999</v>
      </c>
      <c r="D1126" s="12">
        <f>[1]!thsiFinD("ths_int_chg_ratio_index",D$1,$A$4,$A1126,101)</f>
        <v>-31.989096258848001</v>
      </c>
      <c r="E1126" s="12">
        <f>[1]!thsiFinD("ths_int_chg_ratio_index",E$1,$A$4,$A1126,101)</f>
        <v>-1.3070551377354001</v>
      </c>
      <c r="F1126" s="12">
        <f>[1]!thsiFinD("ths_adjustment_nvg_ratio_fund",F$1,$A$4,$A1126,101)</f>
        <v>35.72744014733</v>
      </c>
      <c r="G1126" s="12">
        <f>[1]!thsiFinD("ths_adjustment_nvg_ratio_fund",G$1,$A$4,$A1126,101)</f>
        <v>20.658342792281001</v>
      </c>
      <c r="H1126" s="12">
        <f>[1]!thsiFinD("ths_adjustment_nvg_ratio_fund",H$1,$A$4,$A1126,101)</f>
        <v>12.307692307691999</v>
      </c>
      <c r="I1126" s="12">
        <f>[1]!thsiFinD("ths_adjustment_nvg_ratio_fund",I$1,$A$4,$A1126,101)</f>
        <v>163.6328125</v>
      </c>
      <c r="J1126" s="32">
        <f t="shared" si="282"/>
        <v>0.25068596278377575</v>
      </c>
      <c r="K1126" s="45">
        <f t="shared" si="283"/>
        <v>-7.9443793800706E-2</v>
      </c>
      <c r="L1126" s="45">
        <f t="shared" si="284"/>
        <v>0.58081571936825749</v>
      </c>
      <c r="M1126" s="32">
        <f>[1]!thsiFinD("ths_int_chg_ratio_index",M$1,$A$4,$A1126,101)/100</f>
        <v>-0.24123252355855002</v>
      </c>
      <c r="N1126" s="32">
        <f>[1]!thsiFinD("ths_int_chg_ratio_index",N$1,$A$4,$A1126,101)/100</f>
        <v>-0.18625980996071997</v>
      </c>
      <c r="O1126" s="33">
        <f t="shared" si="277"/>
        <v>1.2506859627837756</v>
      </c>
      <c r="P1126" s="33">
        <f t="shared" si="278"/>
        <v>0.92055620619929401</v>
      </c>
      <c r="Q1126" s="33">
        <f t="shared" si="279"/>
        <v>1.5808157193682575</v>
      </c>
      <c r="R1126" s="33">
        <f t="shared" si="280"/>
        <v>0.75876747644145004</v>
      </c>
      <c r="S1126" s="33">
        <f t="shared" si="281"/>
        <v>0.81374019003928</v>
      </c>
      <c r="T1126" s="32">
        <f t="shared" si="289"/>
        <v>-7.0976280635046685E-3</v>
      </c>
      <c r="U1126" s="32">
        <f t="shared" si="290"/>
        <v>-1.2691626147152912E-2</v>
      </c>
      <c r="V1126" s="32">
        <f t="shared" si="291"/>
        <v>-3.8107741834597642E-3</v>
      </c>
      <c r="W1126" s="32">
        <f t="shared" si="292"/>
        <v>-1.4727437297435197E-2</v>
      </c>
      <c r="X1126" s="32">
        <f t="shared" si="292"/>
        <v>-9.7039903843264552E-3</v>
      </c>
      <c r="Y1126" s="34">
        <f>MAX(O$4:O1126)</f>
        <v>1.9141735637114377</v>
      </c>
      <c r="Z1126" s="34">
        <f>MAX(P$4:P1126)</f>
        <v>1.8284662292802096</v>
      </c>
      <c r="AA1126" s="34">
        <f>MAX(Q$4:Q1126)</f>
        <v>2.0782292813837224</v>
      </c>
      <c r="AB1126" s="34">
        <f>MAX(R$4:R1126)</f>
        <v>1.9075656212819299</v>
      </c>
      <c r="AC1126" s="34">
        <f>MAX(S$4:S1126)</f>
        <v>1.35899867745307</v>
      </c>
      <c r="AD1126" s="35">
        <f t="shared" si="285"/>
        <v>-0.34661830750666611</v>
      </c>
      <c r="AE1126" s="35">
        <f t="shared" si="286"/>
        <v>-0.49654186035381231</v>
      </c>
      <c r="AF1126" s="35">
        <f t="shared" si="287"/>
        <v>-0.23934489157244387</v>
      </c>
      <c r="AG1126" s="35">
        <f t="shared" si="288"/>
        <v>-0.60223256910473144</v>
      </c>
      <c r="AH1126" s="35">
        <f t="shared" si="288"/>
        <v>-0.40122076383155225</v>
      </c>
    </row>
    <row r="1127" spans="1:34">
      <c r="A1127" s="28">
        <v>45525</v>
      </c>
      <c r="B1127" s="12">
        <f>[1]!thsiFinD("ths_int_chg_ratio_index",B$1,$A$4,$A1127,101)</f>
        <v>-12.162268250859</v>
      </c>
      <c r="C1127" s="12">
        <f>[1]!thsiFinD("ths_int_chg_ratio_index",C$1,$A$4,$A1127,101)</f>
        <v>12.972735502014</v>
      </c>
      <c r="D1127" s="12">
        <f>[1]!thsiFinD("ths_int_chg_ratio_index",D$1,$A$4,$A1127,101)</f>
        <v>-32.174185666427</v>
      </c>
      <c r="E1127" s="12">
        <f>[1]!thsiFinD("ths_int_chg_ratio_index",E$1,$A$4,$A1127,101)</f>
        <v>-1.7971414515802999</v>
      </c>
      <c r="F1127" s="12">
        <f>[1]!thsiFinD("ths_adjustment_nvg_ratio_fund",F$1,$A$4,$A1127,101)</f>
        <v>35.972989564149998</v>
      </c>
      <c r="G1127" s="12">
        <f>[1]!thsiFinD("ths_adjustment_nvg_ratio_fund",G$1,$A$4,$A1127,101)</f>
        <v>21.169125993190001</v>
      </c>
      <c r="H1127" s="12">
        <f>[1]!thsiFinD("ths_adjustment_nvg_ratio_fund",H$1,$A$4,$A1127,101)</f>
        <v>12.769230769230999</v>
      </c>
      <c r="I1127" s="12">
        <f>[1]!thsiFinD("ths_adjustment_nvg_ratio_fund",I$1,$A$4,$A1127,101)</f>
        <v>165.13671875</v>
      </c>
      <c r="J1127" s="32">
        <f t="shared" si="282"/>
        <v>0.25235900651214838</v>
      </c>
      <c r="K1127" s="45">
        <f t="shared" si="283"/>
        <v>-8.2902149667130748E-2</v>
      </c>
      <c r="L1127" s="45">
        <f t="shared" si="284"/>
        <v>0.58762016269142747</v>
      </c>
      <c r="M1127" s="32">
        <f>[1]!thsiFinD("ths_int_chg_ratio_index",M$1,$A$4,$A1127,101)/100</f>
        <v>-0.24573912601417</v>
      </c>
      <c r="N1127" s="32">
        <f>[1]!thsiFinD("ths_int_chg_ratio_index",N$1,$A$4,$A1127,101)/100</f>
        <v>-0.18894523225895998</v>
      </c>
      <c r="O1127" s="33">
        <f t="shared" si="277"/>
        <v>1.2523590065121484</v>
      </c>
      <c r="P1127" s="33">
        <f t="shared" si="278"/>
        <v>0.91709785033286928</v>
      </c>
      <c r="Q1127" s="33">
        <f t="shared" si="279"/>
        <v>1.5876201626914275</v>
      </c>
      <c r="R1127" s="33">
        <f t="shared" si="280"/>
        <v>0.75426087398582997</v>
      </c>
      <c r="S1127" s="33">
        <f t="shared" si="281"/>
        <v>0.81105476774104002</v>
      </c>
      <c r="T1127" s="32">
        <f t="shared" si="289"/>
        <v>1.337700892275917E-3</v>
      </c>
      <c r="U1127" s="32">
        <f t="shared" si="290"/>
        <v>-3.7568112008100618E-3</v>
      </c>
      <c r="V1127" s="32">
        <f t="shared" si="291"/>
        <v>4.3043874373220881E-3</v>
      </c>
      <c r="W1127" s="32">
        <f t="shared" si="292"/>
        <v>-5.939372199709525E-3</v>
      </c>
      <c r="X1127" s="32">
        <f t="shared" si="292"/>
        <v>-3.3000979073066761E-3</v>
      </c>
      <c r="Y1127" s="34">
        <f>MAX(O$4:O1127)</f>
        <v>1.9141735637114377</v>
      </c>
      <c r="Z1127" s="34">
        <f>MAX(P$4:P1127)</f>
        <v>1.8284662292802096</v>
      </c>
      <c r="AA1127" s="34">
        <f>MAX(Q$4:Q1127)</f>
        <v>2.0782292813837224</v>
      </c>
      <c r="AB1127" s="34">
        <f>MAX(R$4:R1127)</f>
        <v>1.9075656212819299</v>
      </c>
      <c r="AC1127" s="34">
        <f>MAX(S$4:S1127)</f>
        <v>1.35899867745307</v>
      </c>
      <c r="AD1127" s="35">
        <f t="shared" si="285"/>
        <v>-0.34574427823362108</v>
      </c>
      <c r="AE1127" s="35">
        <f t="shared" si="286"/>
        <v>-0.49843325753197409</v>
      </c>
      <c r="AF1127" s="35">
        <f t="shared" si="287"/>
        <v>-0.23607073727959338</v>
      </c>
      <c r="AG1127" s="35">
        <f t="shared" si="288"/>
        <v>-0.60459505792574064</v>
      </c>
      <c r="AH1127" s="35">
        <f t="shared" si="288"/>
        <v>-0.40319679393577046</v>
      </c>
    </row>
    <row r="1128" spans="1:34">
      <c r="A1128" s="28">
        <v>45526</v>
      </c>
      <c r="B1128" s="12">
        <f>[1]!thsiFinD("ths_int_chg_ratio_index",B$1,$A$4,$A1128,101)</f>
        <v>-13.51741527721</v>
      </c>
      <c r="C1128" s="12">
        <f>[1]!thsiFinD("ths_int_chg_ratio_index",C$1,$A$4,$A1128,101)</f>
        <v>11.032714717724</v>
      </c>
      <c r="D1128" s="12">
        <f>[1]!thsiFinD("ths_int_chg_ratio_index",D$1,$A$4,$A1128,101)</f>
        <v>-32.772877429311002</v>
      </c>
      <c r="E1128" s="12">
        <f>[1]!thsiFinD("ths_int_chg_ratio_index",E$1,$A$4,$A1128,101)</f>
        <v>-2.4213128931851</v>
      </c>
      <c r="F1128" s="12">
        <f>[1]!thsiFinD("ths_adjustment_nvg_ratio_fund",F$1,$A$4,$A1128,101)</f>
        <v>35.850214855739999</v>
      </c>
      <c r="G1128" s="12">
        <f>[1]!thsiFinD("ths_adjustment_nvg_ratio_fund",G$1,$A$4,$A1128,101)</f>
        <v>21.055618615210001</v>
      </c>
      <c r="H1128" s="12">
        <f>[1]!thsiFinD("ths_adjustment_nvg_ratio_fund",H$1,$A$4,$A1128,101)</f>
        <v>12.307692307691999</v>
      </c>
      <c r="I1128" s="12">
        <f>[1]!thsiFinD("ths_adjustment_nvg_ratio_fund",I$1,$A$4,$A1128,101)</f>
        <v>163.271484375</v>
      </c>
      <c r="J1128" s="32">
        <f t="shared" si="282"/>
        <v>0.2435076490895749</v>
      </c>
      <c r="K1128" s="45">
        <f t="shared" si="283"/>
        <v>-9.4197227204955269E-2</v>
      </c>
      <c r="L1128" s="45">
        <f t="shared" si="284"/>
        <v>0.58121252538410506</v>
      </c>
      <c r="M1128" s="32">
        <f>[1]!thsiFinD("ths_int_chg_ratio_index",M$1,$A$4,$A1128,101)/100</f>
        <v>-0.25210137680287997</v>
      </c>
      <c r="N1128" s="32">
        <f>[1]!thsiFinD("ths_int_chg_ratio_index",N$1,$A$4,$A1128,101)/100</f>
        <v>-0.19283514120721001</v>
      </c>
      <c r="O1128" s="33">
        <f t="shared" si="277"/>
        <v>1.2435076490895749</v>
      </c>
      <c r="P1128" s="33">
        <f t="shared" si="278"/>
        <v>0.90580277279504473</v>
      </c>
      <c r="Q1128" s="33">
        <f t="shared" si="279"/>
        <v>1.5812125253841049</v>
      </c>
      <c r="R1128" s="33">
        <f t="shared" si="280"/>
        <v>0.74789862319712008</v>
      </c>
      <c r="S1128" s="33">
        <f t="shared" si="281"/>
        <v>0.80716485879278999</v>
      </c>
      <c r="T1128" s="32">
        <f t="shared" si="289"/>
        <v>-7.0677476478767653E-3</v>
      </c>
      <c r="U1128" s="32">
        <f t="shared" si="290"/>
        <v>-1.2316109490088656E-2</v>
      </c>
      <c r="V1128" s="32">
        <f t="shared" si="291"/>
        <v>-4.0360014680462797E-3</v>
      </c>
      <c r="W1128" s="32">
        <f t="shared" si="292"/>
        <v>-8.4350799678751809E-3</v>
      </c>
      <c r="X1128" s="32">
        <f t="shared" si="292"/>
        <v>-4.7961113145099654E-3</v>
      </c>
      <c r="Y1128" s="34">
        <f>MAX(O$4:O1128)</f>
        <v>1.9141735637114377</v>
      </c>
      <c r="Z1128" s="34">
        <f>MAX(P$4:P1128)</f>
        <v>1.8284662292802096</v>
      </c>
      <c r="AA1128" s="34">
        <f>MAX(Q$4:Q1128)</f>
        <v>2.0782292813837224</v>
      </c>
      <c r="AB1128" s="34">
        <f>MAX(R$4:R1128)</f>
        <v>1.9075656212819299</v>
      </c>
      <c r="AC1128" s="34">
        <f>MAX(S$4:S1128)</f>
        <v>1.35899867745307</v>
      </c>
      <c r="AD1128" s="35">
        <f t="shared" si="285"/>
        <v>-0.35036839257224528</v>
      </c>
      <c r="AE1128" s="35">
        <f t="shared" si="286"/>
        <v>-0.50461060844879735</v>
      </c>
      <c r="AF1128" s="35">
        <f t="shared" si="287"/>
        <v>-0.23915395690541652</v>
      </c>
      <c r="AG1128" s="35">
        <f t="shared" si="288"/>
        <v>-0.60793033023183018</v>
      </c>
      <c r="AH1128" s="35">
        <f t="shared" si="288"/>
        <v>-0.40605912854491089</v>
      </c>
    </row>
    <row r="1129" spans="1:34">
      <c r="A1129" s="28">
        <v>45527</v>
      </c>
      <c r="B1129" s="12">
        <f>[1]!thsiFinD("ths_int_chg_ratio_index",B$1,$A$4,$A1129,101)</f>
        <v>-13.361048146442</v>
      </c>
      <c r="C1129" s="12">
        <f>[1]!thsiFinD("ths_int_chg_ratio_index",C$1,$A$4,$A1129,101)</f>
        <v>9.6510053757547993</v>
      </c>
      <c r="D1129" s="12">
        <f>[1]!thsiFinD("ths_int_chg_ratio_index",D$1,$A$4,$A1129,101)</f>
        <v>-32.750518424897997</v>
      </c>
      <c r="E1129" s="12">
        <f>[1]!thsiFinD("ths_int_chg_ratio_index",E$1,$A$4,$A1129,101)</f>
        <v>-2.3660095274538002</v>
      </c>
      <c r="F1129" s="12">
        <f>[1]!thsiFinD("ths_adjustment_nvg_ratio_fund",F$1,$A$4,$A1129,101)</f>
        <v>35.604665438920001</v>
      </c>
      <c r="G1129" s="12">
        <f>[1]!thsiFinD("ths_adjustment_nvg_ratio_fund",G$1,$A$4,$A1129,101)</f>
        <v>20.317820658342999</v>
      </c>
      <c r="H1129" s="12">
        <f>[1]!thsiFinD("ths_adjustment_nvg_ratio_fund",H$1,$A$4,$A1129,101)</f>
        <v>10.769230769230999</v>
      </c>
      <c r="I1129" s="12">
        <f>[1]!thsiFinD("ths_adjustment_nvg_ratio_fund",I$1,$A$4,$A1129,101)</f>
        <v>161.03515625</v>
      </c>
      <c r="J1129" s="32">
        <f t="shared" si="282"/>
        <v>0.23612537799181876</v>
      </c>
      <c r="K1129" s="45">
        <f t="shared" si="283"/>
        <v>-9.70664268075975E-2</v>
      </c>
      <c r="L1129" s="45">
        <f t="shared" si="284"/>
        <v>0.569317182791235</v>
      </c>
      <c r="M1129" s="32">
        <f>[1]!thsiFinD("ths_int_chg_ratio_index",M$1,$A$4,$A1129,101)/100</f>
        <v>-0.25288817717085998</v>
      </c>
      <c r="N1129" s="32">
        <f>[1]!thsiFinD("ths_int_chg_ratio_index",N$1,$A$4,$A1129,101)/100</f>
        <v>-0.19008106153467</v>
      </c>
      <c r="O1129" s="33">
        <f t="shared" si="277"/>
        <v>1.2361253779918187</v>
      </c>
      <c r="P1129" s="33">
        <f t="shared" si="278"/>
        <v>0.90293357319240253</v>
      </c>
      <c r="Q1129" s="33">
        <f t="shared" si="279"/>
        <v>1.5693171827912349</v>
      </c>
      <c r="R1129" s="33">
        <f t="shared" si="280"/>
        <v>0.74711182282914002</v>
      </c>
      <c r="S1129" s="33">
        <f t="shared" si="281"/>
        <v>0.80991893846533003</v>
      </c>
      <c r="T1129" s="32">
        <f t="shared" si="289"/>
        <v>-5.936651136131843E-3</v>
      </c>
      <c r="U1129" s="32">
        <f t="shared" si="290"/>
        <v>-3.1675765285953394E-3</v>
      </c>
      <c r="V1129" s="32">
        <f t="shared" si="291"/>
        <v>-7.5229245923033039E-3</v>
      </c>
      <c r="W1129" s="32">
        <f t="shared" si="292"/>
        <v>-1.0520147297726767E-3</v>
      </c>
      <c r="X1129" s="32">
        <f t="shared" si="292"/>
        <v>3.4120410998306205E-3</v>
      </c>
      <c r="Y1129" s="34">
        <f>MAX(O$4:O1129)</f>
        <v>1.9141735637114377</v>
      </c>
      <c r="Z1129" s="34">
        <f>MAX(P$4:P1129)</f>
        <v>1.8284662292802096</v>
      </c>
      <c r="AA1129" s="34">
        <f>MAX(Q$4:Q1129)</f>
        <v>2.0782292813837224</v>
      </c>
      <c r="AB1129" s="34">
        <f>MAX(R$4:R1129)</f>
        <v>1.9075656212819299</v>
      </c>
      <c r="AC1129" s="34">
        <f>MAX(S$4:S1129)</f>
        <v>1.35899867745307</v>
      </c>
      <c r="AD1129" s="35">
        <f t="shared" si="285"/>
        <v>-0.35422502879254836</v>
      </c>
      <c r="AE1129" s="35">
        <f t="shared" si="286"/>
        <v>-0.50617979225799015</v>
      </c>
      <c r="AF1129" s="35">
        <f t="shared" si="287"/>
        <v>-0.24487774431396936</v>
      </c>
      <c r="AG1129" s="35">
        <f t="shared" si="288"/>
        <v>-0.60834279329952334</v>
      </c>
      <c r="AH1129" s="35">
        <f t="shared" si="288"/>
        <v>-0.40403257788063685</v>
      </c>
    </row>
    <row r="1130" spans="1:34">
      <c r="A1130" s="28">
        <v>45530</v>
      </c>
      <c r="B1130" s="12">
        <f>[1]!thsiFinD("ths_int_chg_ratio_index",B$1,$A$4,$A1130,101)</f>
        <v>-14.492603969338001</v>
      </c>
      <c r="C1130" s="12">
        <f>[1]!thsiFinD("ths_int_chg_ratio_index",C$1,$A$4,$A1130,101)</f>
        <v>10.101604027873</v>
      </c>
      <c r="D1130" s="12">
        <f>[1]!thsiFinD("ths_int_chg_ratio_index",D$1,$A$4,$A1130,101)</f>
        <v>-33.070212961671999</v>
      </c>
      <c r="E1130" s="12">
        <f>[1]!thsiFinD("ths_int_chg_ratio_index",E$1,$A$4,$A1130,101)</f>
        <v>-2.4801747745092002</v>
      </c>
      <c r="F1130" s="12">
        <f>[1]!thsiFinD("ths_adjustment_nvg_ratio_fund",F$1,$A$4,$A1130,101)</f>
        <v>35.052179251074001</v>
      </c>
      <c r="G1130" s="12">
        <f>[1]!thsiFinD("ths_adjustment_nvg_ratio_fund",G$1,$A$4,$A1130,101)</f>
        <v>19.069239500567999</v>
      </c>
      <c r="H1130" s="12">
        <f>[1]!thsiFinD("ths_adjustment_nvg_ratio_fund",H$1,$A$4,$A1130,101)</f>
        <v>9.4615384615385008</v>
      </c>
      <c r="I1130" s="12">
        <f>[1]!thsiFinD("ths_adjustment_nvg_ratio_fund",I$1,$A$4,$A1130,101)</f>
        <v>156.2890625</v>
      </c>
      <c r="J1130" s="32">
        <f t="shared" si="282"/>
        <v>0.22491329004441787</v>
      </c>
      <c r="K1130" s="45">
        <f t="shared" si="283"/>
        <v>-9.9853469194115488E-2</v>
      </c>
      <c r="L1130" s="45">
        <f t="shared" si="284"/>
        <v>0.54968004928295122</v>
      </c>
      <c r="M1130" s="32">
        <f>[1]!thsiFinD("ths_int_chg_ratio_index",M$1,$A$4,$A1130,101)/100</f>
        <v>-0.25481098900454002</v>
      </c>
      <c r="N1130" s="32">
        <f>[1]!thsiFinD("ths_int_chg_ratio_index",N$1,$A$4,$A1130,101)/100</f>
        <v>-0.19031455648960002</v>
      </c>
      <c r="O1130" s="33">
        <f t="shared" si="277"/>
        <v>1.224913290044418</v>
      </c>
      <c r="P1130" s="33">
        <f t="shared" si="278"/>
        <v>0.90014653080588447</v>
      </c>
      <c r="Q1130" s="33">
        <f t="shared" si="279"/>
        <v>1.5496800492829512</v>
      </c>
      <c r="R1130" s="33">
        <f t="shared" si="280"/>
        <v>0.74518901099545998</v>
      </c>
      <c r="S1130" s="33">
        <f t="shared" si="281"/>
        <v>0.80968544351039995</v>
      </c>
      <c r="T1130" s="32">
        <f t="shared" si="289"/>
        <v>-9.0703484832708181E-3</v>
      </c>
      <c r="U1130" s="32">
        <f t="shared" si="290"/>
        <v>-3.0866527386551601E-3</v>
      </c>
      <c r="V1130" s="32">
        <f t="shared" si="291"/>
        <v>-1.2513170520032424E-2</v>
      </c>
      <c r="W1130" s="32">
        <f t="shared" si="292"/>
        <v>-2.5736600264185672E-3</v>
      </c>
      <c r="X1130" s="32">
        <f t="shared" si="292"/>
        <v>-2.8829422778098301E-4</v>
      </c>
      <c r="Y1130" s="34">
        <f>MAX(O$4:O1130)</f>
        <v>1.9141735637114377</v>
      </c>
      <c r="Z1130" s="34">
        <f>MAX(P$4:P1130)</f>
        <v>1.8284662292802096</v>
      </c>
      <c r="AA1130" s="34">
        <f>MAX(Q$4:Q1130)</f>
        <v>2.0782292813837224</v>
      </c>
      <c r="AB1130" s="34">
        <f>MAX(R$4:R1130)</f>
        <v>1.9075656212819299</v>
      </c>
      <c r="AC1130" s="34">
        <f>MAX(S$4:S1130)</f>
        <v>1.35899867745307</v>
      </c>
      <c r="AD1130" s="35">
        <f t="shared" si="285"/>
        <v>-0.3600824328231742</v>
      </c>
      <c r="AE1130" s="35">
        <f t="shared" si="286"/>
        <v>-0.5077040437546203</v>
      </c>
      <c r="AF1130" s="35">
        <f t="shared" si="287"/>
        <v>-0.25432671786284022</v>
      </c>
      <c r="AG1130" s="35">
        <f t="shared" si="288"/>
        <v>-0.60935078579646706</v>
      </c>
      <c r="AH1130" s="35">
        <f t="shared" si="288"/>
        <v>-0.40420439184837942</v>
      </c>
    </row>
    <row r="1131" spans="1:34">
      <c r="A1131" s="28">
        <v>45531</v>
      </c>
      <c r="B1131" s="12">
        <f>[1]!thsiFinD("ths_int_chg_ratio_index",B$1,$A$4,$A1131,101)</f>
        <v>-15.928531820921</v>
      </c>
      <c r="C1131" s="12">
        <f>[1]!thsiFinD("ths_int_chg_ratio_index",C$1,$A$4,$A1131,101)</f>
        <v>8.9033728231905993</v>
      </c>
      <c r="D1131" s="12">
        <f>[1]!thsiFinD("ths_int_chg_ratio_index",D$1,$A$4,$A1131,101)</f>
        <v>-33.869596402318003</v>
      </c>
      <c r="E1131" s="12">
        <f>[1]!thsiFinD("ths_int_chg_ratio_index",E$1,$A$4,$A1131,101)</f>
        <v>-3.3343746491088999</v>
      </c>
      <c r="F1131" s="12">
        <f>[1]!thsiFinD("ths_adjustment_nvg_ratio_fund",F$1,$A$4,$A1131,101)</f>
        <v>33.701657458564</v>
      </c>
      <c r="G1131" s="12">
        <f>[1]!thsiFinD("ths_adjustment_nvg_ratio_fund",G$1,$A$4,$A1131,101)</f>
        <v>17.650397275823</v>
      </c>
      <c r="H1131" s="12">
        <f>[1]!thsiFinD("ths_adjustment_nvg_ratio_fund",H$1,$A$4,$A1131,101)</f>
        <v>7.7692307692308002</v>
      </c>
      <c r="I1131" s="12">
        <f>[1]!thsiFinD("ths_adjustment_nvg_ratio_fund",I$1,$A$4,$A1131,101)</f>
        <v>151.884765625</v>
      </c>
      <c r="J1131" s="32">
        <f t="shared" si="282"/>
        <v>0.20847115134932565</v>
      </c>
      <c r="K1131" s="45">
        <f t="shared" si="283"/>
        <v>-0.11057282512289326</v>
      </c>
      <c r="L1131" s="45">
        <f t="shared" si="284"/>
        <v>0.52751512782154453</v>
      </c>
      <c r="M1131" s="32">
        <f>[1]!thsiFinD("ths_int_chg_ratio_index",M$1,$A$4,$A1131,101)/100</f>
        <v>-0.26585708741128999</v>
      </c>
      <c r="N1131" s="32">
        <f>[1]!thsiFinD("ths_int_chg_ratio_index",N$1,$A$4,$A1131,101)/100</f>
        <v>-0.19591965608574999</v>
      </c>
      <c r="O1131" s="33">
        <f t="shared" si="277"/>
        <v>1.2084711513493256</v>
      </c>
      <c r="P1131" s="33">
        <f t="shared" si="278"/>
        <v>0.88942717487710676</v>
      </c>
      <c r="Q1131" s="33">
        <f t="shared" si="279"/>
        <v>1.5275151278215446</v>
      </c>
      <c r="R1131" s="33">
        <f t="shared" si="280"/>
        <v>0.73414291258871001</v>
      </c>
      <c r="S1131" s="33">
        <f t="shared" si="281"/>
        <v>0.80408034391424998</v>
      </c>
      <c r="T1131" s="32">
        <f t="shared" si="289"/>
        <v>-1.3423104172946121E-2</v>
      </c>
      <c r="U1131" s="32">
        <f t="shared" si="290"/>
        <v>-1.1908456636699927E-2</v>
      </c>
      <c r="V1131" s="32">
        <f t="shared" si="291"/>
        <v>-1.4302901732304307E-2</v>
      </c>
      <c r="W1131" s="32">
        <f t="shared" si="292"/>
        <v>-1.4823216987585597E-2</v>
      </c>
      <c r="X1131" s="32">
        <f t="shared" si="292"/>
        <v>-6.9225643625863142E-3</v>
      </c>
      <c r="Y1131" s="34">
        <f>MAX(O$4:O1131)</f>
        <v>1.9141735637114377</v>
      </c>
      <c r="Z1131" s="34">
        <f>MAX(P$4:P1131)</f>
        <v>1.8284662292802096</v>
      </c>
      <c r="AA1131" s="34">
        <f>MAX(Q$4:Q1131)</f>
        <v>2.0782292813837224</v>
      </c>
      <c r="AB1131" s="34">
        <f>MAX(R$4:R1131)</f>
        <v>1.9075656212819299</v>
      </c>
      <c r="AC1131" s="34">
        <f>MAX(S$4:S1131)</f>
        <v>1.35899867745307</v>
      </c>
      <c r="AD1131" s="35">
        <f t="shared" si="285"/>
        <v>-0.36867211298948699</v>
      </c>
      <c r="AE1131" s="35">
        <f t="shared" si="286"/>
        <v>-0.51356652880199105</v>
      </c>
      <c r="AF1131" s="35">
        <f t="shared" si="287"/>
        <v>-0.26499200954165292</v>
      </c>
      <c r="AG1131" s="35">
        <f t="shared" si="288"/>
        <v>-0.61514146386463575</v>
      </c>
      <c r="AH1131" s="35">
        <f t="shared" si="288"/>
        <v>-0.40832882529275527</v>
      </c>
    </row>
    <row r="1132" spans="1:34">
      <c r="A1132" s="28">
        <v>45532</v>
      </c>
      <c r="B1132" s="12">
        <f>[1]!thsiFinD("ths_int_chg_ratio_index",B$1,$A$4,$A1132,101)</f>
        <v>-16.047780573154999</v>
      </c>
      <c r="C1132" s="12">
        <f>[1]!thsiFinD("ths_int_chg_ratio_index",C$1,$A$4,$A1132,101)</f>
        <v>9.6470251250034007</v>
      </c>
      <c r="D1132" s="12">
        <f>[1]!thsiFinD("ths_int_chg_ratio_index",D$1,$A$4,$A1132,101)</f>
        <v>-34.176277606261003</v>
      </c>
      <c r="E1132" s="12">
        <f>[1]!thsiFinD("ths_int_chg_ratio_index",E$1,$A$4,$A1132,101)</f>
        <v>-3.3970617720575</v>
      </c>
      <c r="F1132" s="12">
        <f>[1]!thsiFinD("ths_adjustment_nvg_ratio_fund",F$1,$A$4,$A1132,101)</f>
        <v>33.763044812769003</v>
      </c>
      <c r="G1132" s="12">
        <f>[1]!thsiFinD("ths_adjustment_nvg_ratio_fund",G$1,$A$4,$A1132,101)</f>
        <v>17.707150964813</v>
      </c>
      <c r="H1132" s="12">
        <f>[1]!thsiFinD("ths_adjustment_nvg_ratio_fund",H$1,$A$4,$A1132,101)</f>
        <v>8.3846153846153992</v>
      </c>
      <c r="I1132" s="12">
        <f>[1]!thsiFinD("ths_adjustment_nvg_ratio_fund",I$1,$A$4,$A1132,101)</f>
        <v>151.533203125</v>
      </c>
      <c r="J1132" s="32">
        <f t="shared" si="282"/>
        <v>0.2092673993259091</v>
      </c>
      <c r="K1132" s="45">
        <f t="shared" si="283"/>
        <v>-0.10993523706617525</v>
      </c>
      <c r="L1132" s="45">
        <f t="shared" si="284"/>
        <v>0.52847003571799345</v>
      </c>
      <c r="M1132" s="32">
        <f>[1]!thsiFinD("ths_int_chg_ratio_index",M$1,$A$4,$A1132,101)/100</f>
        <v>-0.26582062163877002</v>
      </c>
      <c r="N1132" s="32">
        <f>[1]!thsiFinD("ths_int_chg_ratio_index",N$1,$A$4,$A1132,101)/100</f>
        <v>-0.19919185595024</v>
      </c>
      <c r="O1132" s="33">
        <f t="shared" si="277"/>
        <v>1.2092673993259091</v>
      </c>
      <c r="P1132" s="33">
        <f t="shared" si="278"/>
        <v>0.89006476293382475</v>
      </c>
      <c r="Q1132" s="33">
        <f t="shared" si="279"/>
        <v>1.5284700357179934</v>
      </c>
      <c r="R1132" s="33">
        <f t="shared" si="280"/>
        <v>0.73417937836123004</v>
      </c>
      <c r="S1132" s="33">
        <f t="shared" si="281"/>
        <v>0.80080814404975997</v>
      </c>
      <c r="T1132" s="32">
        <f t="shared" si="289"/>
        <v>6.5888869229069336E-4</v>
      </c>
      <c r="U1132" s="32">
        <f t="shared" si="290"/>
        <v>7.1685245821972998E-4</v>
      </c>
      <c r="V1132" s="32">
        <f t="shared" si="291"/>
        <v>6.2513809458031311E-4</v>
      </c>
      <c r="W1132" s="32">
        <f t="shared" si="292"/>
        <v>4.9671217817071067E-5</v>
      </c>
      <c r="X1132" s="32">
        <f t="shared" si="292"/>
        <v>-4.0694936634826373E-3</v>
      </c>
      <c r="Y1132" s="34">
        <f>MAX(O$4:O1132)</f>
        <v>1.9141735637114377</v>
      </c>
      <c r="Z1132" s="34">
        <f>MAX(P$4:P1132)</f>
        <v>1.8284662292802096</v>
      </c>
      <c r="AA1132" s="34">
        <f>MAX(Q$4:Q1132)</f>
        <v>2.0782292813837224</v>
      </c>
      <c r="AB1132" s="34">
        <f>MAX(R$4:R1132)</f>
        <v>1.9075656212819299</v>
      </c>
      <c r="AC1132" s="34">
        <f>MAX(S$4:S1132)</f>
        <v>1.35899867745307</v>
      </c>
      <c r="AD1132" s="35">
        <f t="shared" si="285"/>
        <v>-0.36825613818360803</v>
      </c>
      <c r="AE1132" s="35">
        <f t="shared" si="286"/>
        <v>-0.51321782777240255</v>
      </c>
      <c r="AF1132" s="35">
        <f t="shared" si="287"/>
        <v>-0.26453252804699656</v>
      </c>
      <c r="AG1132" s="35">
        <f t="shared" si="288"/>
        <v>-0.61512234747245875</v>
      </c>
      <c r="AH1132" s="35">
        <f t="shared" si="288"/>
        <v>-0.41073662738909167</v>
      </c>
    </row>
    <row r="1133" spans="1:34">
      <c r="A1133" s="28">
        <v>45533</v>
      </c>
      <c r="B1133" s="12">
        <f>[1]!thsiFinD("ths_int_chg_ratio_index",B$1,$A$4,$A1133,101)</f>
        <v>-16.525199489344001</v>
      </c>
      <c r="C1133" s="12">
        <f>[1]!thsiFinD("ths_int_chg_ratio_index",C$1,$A$4,$A1133,101)</f>
        <v>11.532657935449</v>
      </c>
      <c r="D1133" s="12">
        <f>[1]!thsiFinD("ths_int_chg_ratio_index",D$1,$A$4,$A1133,101)</f>
        <v>-33.354976457341003</v>
      </c>
      <c r="E1133" s="12">
        <f>[1]!thsiFinD("ths_int_chg_ratio_index",E$1,$A$4,$A1133,101)</f>
        <v>-2.9053881130486001</v>
      </c>
      <c r="F1133" s="12">
        <f>[1]!thsiFinD("ths_adjustment_nvg_ratio_fund",F$1,$A$4,$A1133,101)</f>
        <v>34.745242480049001</v>
      </c>
      <c r="G1133" s="12">
        <f>[1]!thsiFinD("ths_adjustment_nvg_ratio_fund",G$1,$A$4,$A1133,101)</f>
        <v>16.515323496027001</v>
      </c>
      <c r="H1133" s="12">
        <f>[1]!thsiFinD("ths_adjustment_nvg_ratio_fund",H$1,$A$4,$A1133,101)</f>
        <v>7.2307692307691998</v>
      </c>
      <c r="I1133" s="12">
        <f>[1]!thsiFinD("ths_adjustment_nvg_ratio_fund",I$1,$A$4,$A1133,101)</f>
        <v>148.92578125</v>
      </c>
      <c r="J1133" s="32">
        <f t="shared" si="282"/>
        <v>0.20770526291570074</v>
      </c>
      <c r="K1133" s="45">
        <f t="shared" si="283"/>
        <v>-0.10313226531071151</v>
      </c>
      <c r="L1133" s="45">
        <f t="shared" si="284"/>
        <v>0.51854279114211299</v>
      </c>
      <c r="M1133" s="32">
        <f>[1]!thsiFinD("ths_int_chg_ratio_index",M$1,$A$4,$A1133,101)/100</f>
        <v>-0.25784898868583001</v>
      </c>
      <c r="N1133" s="32">
        <f>[1]!thsiFinD("ths_int_chg_ratio_index",N$1,$A$4,$A1133,101)/100</f>
        <v>-0.19831803482280999</v>
      </c>
      <c r="O1133" s="33">
        <f t="shared" si="277"/>
        <v>1.2077052629157008</v>
      </c>
      <c r="P1133" s="33">
        <f t="shared" si="278"/>
        <v>0.89686773468928849</v>
      </c>
      <c r="Q1133" s="33">
        <f t="shared" si="279"/>
        <v>1.518542791142113</v>
      </c>
      <c r="R1133" s="33">
        <f t="shared" si="280"/>
        <v>0.74215101131417005</v>
      </c>
      <c r="S1133" s="33">
        <f t="shared" si="281"/>
        <v>0.80168196517719004</v>
      </c>
      <c r="T1133" s="32">
        <f t="shared" si="289"/>
        <v>-1.2918039559149941E-3</v>
      </c>
      <c r="U1133" s="32">
        <f t="shared" si="290"/>
        <v>7.6432323115902534E-3</v>
      </c>
      <c r="V1133" s="32">
        <f t="shared" si="291"/>
        <v>-6.4948898858964155E-3</v>
      </c>
      <c r="W1133" s="32">
        <f t="shared" si="292"/>
        <v>1.0857881858155061E-2</v>
      </c>
      <c r="X1133" s="32">
        <f t="shared" si="292"/>
        <v>1.0911741269401531E-3</v>
      </c>
      <c r="Y1133" s="34">
        <f>MAX(O$4:O1133)</f>
        <v>1.9141735637114377</v>
      </c>
      <c r="Z1133" s="34">
        <f>MAX(P$4:P1133)</f>
        <v>1.8284662292802096</v>
      </c>
      <c r="AA1133" s="34">
        <f>MAX(Q$4:Q1133)</f>
        <v>2.0782292813837224</v>
      </c>
      <c r="AB1133" s="34">
        <f>MAX(R$4:R1133)</f>
        <v>1.9075656212819299</v>
      </c>
      <c r="AC1133" s="34">
        <f>MAX(S$4:S1133)</f>
        <v>1.35899867745307</v>
      </c>
      <c r="AD1133" s="35">
        <f t="shared" si="285"/>
        <v>-0.36907222740342749</v>
      </c>
      <c r="AE1133" s="35">
        <f t="shared" si="286"/>
        <v>-0.50949723854492646</v>
      </c>
      <c r="AF1133" s="35">
        <f t="shared" si="287"/>
        <v>-0.26930930829198985</v>
      </c>
      <c r="AG1133" s="35">
        <f t="shared" si="288"/>
        <v>-0.61094339139147058</v>
      </c>
      <c r="AH1133" s="35">
        <f t="shared" si="288"/>
        <v>-0.41009363844294522</v>
      </c>
    </row>
    <row r="1134" spans="1:34">
      <c r="A1134" s="28">
        <v>45534</v>
      </c>
      <c r="B1134" s="12">
        <f>[1]!thsiFinD("ths_int_chg_ratio_index",B$1,$A$4,$A1134,101)</f>
        <v>-14.313297826354001</v>
      </c>
      <c r="C1134" s="12">
        <f>[1]!thsiFinD("ths_int_chg_ratio_index",C$1,$A$4,$A1134,101)</f>
        <v>14.660137766759</v>
      </c>
      <c r="D1134" s="12">
        <f>[1]!thsiFinD("ths_int_chg_ratio_index",D$1,$A$4,$A1134,101)</f>
        <v>-31.926265495132998</v>
      </c>
      <c r="E1134" s="12">
        <f>[1]!thsiFinD("ths_int_chg_ratio_index",E$1,$A$4,$A1134,101)</f>
        <v>-0.13318736697038999</v>
      </c>
      <c r="F1134" s="12">
        <f>[1]!thsiFinD("ths_adjustment_nvg_ratio_fund",F$1,$A$4,$A1134,101)</f>
        <v>37.139349294044997</v>
      </c>
      <c r="G1134" s="12">
        <f>[1]!thsiFinD("ths_adjustment_nvg_ratio_fund",G$1,$A$4,$A1134,101)</f>
        <v>19.580022701476</v>
      </c>
      <c r="H1134" s="12">
        <f>[1]!thsiFinD("ths_adjustment_nvg_ratio_fund",H$1,$A$4,$A1134,101)</f>
        <v>10.076923076923</v>
      </c>
      <c r="I1134" s="12">
        <f>[1]!thsiFinD("ths_adjustment_nvg_ratio_fund",I$1,$A$4,$A1134,101)</f>
        <v>159.462890625</v>
      </c>
      <c r="J1134" s="32">
        <f t="shared" si="282"/>
        <v>0.24318321596968201</v>
      </c>
      <c r="K1134" s="45">
        <f t="shared" si="283"/>
        <v>-7.9281532304245964E-2</v>
      </c>
      <c r="L1134" s="45">
        <f t="shared" si="284"/>
        <v>0.56564796424360997</v>
      </c>
      <c r="M1134" s="32">
        <f>[1]!thsiFinD("ths_int_chg_ratio_index",M$1,$A$4,$A1134,101)/100</f>
        <v>-0.24380731994169</v>
      </c>
      <c r="N1134" s="32">
        <f>[1]!thsiFinD("ths_int_chg_ratio_index",N$1,$A$4,$A1134,101)/100</f>
        <v>-0.18673709502197</v>
      </c>
      <c r="O1134" s="33">
        <f t="shared" si="277"/>
        <v>1.2431832159696821</v>
      </c>
      <c r="P1134" s="33">
        <f t="shared" si="278"/>
        <v>0.92071846769575405</v>
      </c>
      <c r="Q1134" s="33">
        <f t="shared" si="279"/>
        <v>1.5656479642436101</v>
      </c>
      <c r="R1134" s="33">
        <f t="shared" si="280"/>
        <v>0.75619268005830997</v>
      </c>
      <c r="S1134" s="33">
        <f t="shared" si="281"/>
        <v>0.81326290497803</v>
      </c>
      <c r="T1134" s="32">
        <f t="shared" si="289"/>
        <v>2.9376333898163853E-2</v>
      </c>
      <c r="U1134" s="32">
        <f t="shared" si="290"/>
        <v>2.6593367208965768E-2</v>
      </c>
      <c r="V1134" s="32">
        <f t="shared" si="291"/>
        <v>3.1019984011164237E-2</v>
      </c>
      <c r="W1134" s="32">
        <f t="shared" si="292"/>
        <v>1.892023123336517E-2</v>
      </c>
      <c r="X1134" s="32">
        <f t="shared" si="292"/>
        <v>1.4445803078880992E-2</v>
      </c>
      <c r="Y1134" s="34">
        <f>MAX(O$4:O1134)</f>
        <v>1.9141735637114377</v>
      </c>
      <c r="Z1134" s="34">
        <f>MAX(P$4:P1134)</f>
        <v>1.8284662292802096</v>
      </c>
      <c r="AA1134" s="34">
        <f>MAX(Q$4:Q1134)</f>
        <v>2.0782292813837224</v>
      </c>
      <c r="AB1134" s="34">
        <f>MAX(R$4:R1134)</f>
        <v>1.9075656212819299</v>
      </c>
      <c r="AC1134" s="34">
        <f>MAX(S$4:S1134)</f>
        <v>1.35899867745307</v>
      </c>
      <c r="AD1134" s="35">
        <f t="shared" si="285"/>
        <v>-0.35053788249000584</v>
      </c>
      <c r="AE1134" s="35">
        <f t="shared" si="286"/>
        <v>-0.49645311849253992</v>
      </c>
      <c r="AF1134" s="35">
        <f t="shared" si="287"/>
        <v>-0.24664329471810087</v>
      </c>
      <c r="AG1134" s="35">
        <f t="shared" si="288"/>
        <v>-0.60358235039372832</v>
      </c>
      <c r="AH1134" s="35">
        <f t="shared" si="288"/>
        <v>-0.40157196730891287</v>
      </c>
    </row>
    <row r="1135" spans="1:34">
      <c r="A1135" s="28">
        <v>45537</v>
      </c>
      <c r="B1135" s="12">
        <f>[1]!thsiFinD("ths_int_chg_ratio_index",B$1,$A$4,$A1135,101)</f>
        <v>-17.500855141801999</v>
      </c>
      <c r="C1135" s="12">
        <f>[1]!thsiFinD("ths_int_chg_ratio_index",C$1,$A$4,$A1135,101)</f>
        <v>10.065935533557001</v>
      </c>
      <c r="D1135" s="12">
        <f>[1]!thsiFinD("ths_int_chg_ratio_index",D$1,$A$4,$A1135,101)</f>
        <v>-34.294848975712</v>
      </c>
      <c r="E1135" s="12">
        <f>[1]!thsiFinD("ths_int_chg_ratio_index",E$1,$A$4,$A1135,101)</f>
        <v>-3.0402083637736999</v>
      </c>
      <c r="F1135" s="12">
        <f>[1]!thsiFinD("ths_adjustment_nvg_ratio_fund",F$1,$A$4,$A1135,101)</f>
        <v>34.438305709024</v>
      </c>
      <c r="G1135" s="12">
        <f>[1]!thsiFinD("ths_adjustment_nvg_ratio_fund",G$1,$A$4,$A1135,101)</f>
        <v>16.685584562997001</v>
      </c>
      <c r="H1135" s="12">
        <f>[1]!thsiFinD("ths_adjustment_nvg_ratio_fund",H$1,$A$4,$A1135,101)</f>
        <v>6.1538461538461</v>
      </c>
      <c r="I1135" s="12">
        <f>[1]!thsiFinD("ths_adjustment_nvg_ratio_fund",I$1,$A$4,$A1135,101)</f>
        <v>149.716796875</v>
      </c>
      <c r="J1135" s="32">
        <f t="shared" si="282"/>
        <v>0.20278069544142049</v>
      </c>
      <c r="K1135" s="45">
        <f t="shared" si="283"/>
        <v>-0.11192494236932675</v>
      </c>
      <c r="L1135" s="45">
        <f t="shared" si="284"/>
        <v>0.51748633325216775</v>
      </c>
      <c r="M1135" s="32">
        <f>[1]!thsiFinD("ths_int_chg_ratio_index",M$1,$A$4,$A1135,101)/100</f>
        <v>-0.26779710561484998</v>
      </c>
      <c r="N1135" s="32">
        <f>[1]!thsiFinD("ths_int_chg_ratio_index",N$1,$A$4,$A1135,101)/100</f>
        <v>-0.20113190468108999</v>
      </c>
      <c r="O1135" s="33">
        <f t="shared" si="277"/>
        <v>1.2027806954414204</v>
      </c>
      <c r="P1135" s="33">
        <f t="shared" si="278"/>
        <v>0.88807505763067329</v>
      </c>
      <c r="Q1135" s="33">
        <f t="shared" si="279"/>
        <v>1.5174863332521678</v>
      </c>
      <c r="R1135" s="33">
        <f t="shared" si="280"/>
        <v>0.73220289438514996</v>
      </c>
      <c r="S1135" s="33">
        <f t="shared" si="281"/>
        <v>0.79886809531891001</v>
      </c>
      <c r="T1135" s="32">
        <f t="shared" si="289"/>
        <v>-3.249924871029386E-2</v>
      </c>
      <c r="U1135" s="32">
        <f t="shared" si="290"/>
        <v>-3.5454279685272483E-2</v>
      </c>
      <c r="V1135" s="32">
        <f t="shared" si="291"/>
        <v>-3.0761468792066538E-2</v>
      </c>
      <c r="W1135" s="32">
        <f t="shared" si="292"/>
        <v>-3.1724435194625533E-2</v>
      </c>
      <c r="X1135" s="32">
        <f t="shared" si="292"/>
        <v>-1.7700069154769627E-2</v>
      </c>
      <c r="Y1135" s="34">
        <f>MAX(O$4:O1135)</f>
        <v>1.9141735637114377</v>
      </c>
      <c r="Z1135" s="34">
        <f>MAX(P$4:P1135)</f>
        <v>1.8284662292802096</v>
      </c>
      <c r="AA1135" s="34">
        <f>MAX(Q$4:Q1135)</f>
        <v>2.0782292813837224</v>
      </c>
      <c r="AB1135" s="34">
        <f>MAX(R$4:R1135)</f>
        <v>1.9075656212819299</v>
      </c>
      <c r="AC1135" s="34">
        <f>MAX(S$4:S1135)</f>
        <v>1.35899867745307</v>
      </c>
      <c r="AD1135" s="35">
        <f t="shared" si="285"/>
        <v>-0.37164491337487726</v>
      </c>
      <c r="AE1135" s="35">
        <f t="shared" si="286"/>
        <v>-0.51430601046415214</v>
      </c>
      <c r="AF1135" s="35">
        <f t="shared" si="287"/>
        <v>-0.26981765349692399</v>
      </c>
      <c r="AG1135" s="35">
        <f t="shared" si="288"/>
        <v>-0.61615847642866828</v>
      </c>
      <c r="AH1135" s="35">
        <f t="shared" si="288"/>
        <v>-0.41216418487169781</v>
      </c>
    </row>
    <row r="1136" spans="1:34">
      <c r="A1136" s="28">
        <v>45538</v>
      </c>
      <c r="B1136" s="12">
        <f>[1]!thsiFinD("ths_int_chg_ratio_index",B$1,$A$4,$A1136,101)</f>
        <v>-16.657196920930001</v>
      </c>
      <c r="C1136" s="12">
        <f>[1]!thsiFinD("ths_int_chg_ratio_index",C$1,$A$4,$A1136,101)</f>
        <v>10.998416905786</v>
      </c>
      <c r="D1136" s="12">
        <f>[1]!thsiFinD("ths_int_chg_ratio_index",D$1,$A$4,$A1136,101)</f>
        <v>-33.809962583971</v>
      </c>
      <c r="E1136" s="12">
        <f>[1]!thsiFinD("ths_int_chg_ratio_index",E$1,$A$4,$A1136,101)</f>
        <v>-1.7964648782318</v>
      </c>
      <c r="F1136" s="12">
        <f>[1]!thsiFinD("ths_adjustment_nvg_ratio_fund",F$1,$A$4,$A1136,101)</f>
        <v>35.420503376303998</v>
      </c>
      <c r="G1136" s="12">
        <f>[1]!thsiFinD("ths_adjustment_nvg_ratio_fund",G$1,$A$4,$A1136,101)</f>
        <v>17.423382519863999</v>
      </c>
      <c r="H1136" s="12">
        <f>[1]!thsiFinD("ths_adjustment_nvg_ratio_fund",H$1,$A$4,$A1136,101)</f>
        <v>7.2307692307691998</v>
      </c>
      <c r="I1136" s="12">
        <f>[1]!thsiFinD("ths_adjustment_nvg_ratio_fund",I$1,$A$4,$A1136,101)</f>
        <v>152.03125</v>
      </c>
      <c r="J1136" s="32">
        <f t="shared" si="282"/>
        <v>0.21355087206198795</v>
      </c>
      <c r="K1136" s="45">
        <f t="shared" si="283"/>
        <v>-0.10316301869336701</v>
      </c>
      <c r="L1136" s="45">
        <f t="shared" si="284"/>
        <v>0.53026476281734292</v>
      </c>
      <c r="M1136" s="32">
        <f>[1]!thsiFinD("ths_int_chg_ratio_index",M$1,$A$4,$A1136,101)/100</f>
        <v>-0.26159596901679999</v>
      </c>
      <c r="N1136" s="32">
        <f>[1]!thsiFinD("ths_int_chg_ratio_index",N$1,$A$4,$A1136,101)/100</f>
        <v>-0.19743654415306</v>
      </c>
      <c r="O1136" s="33">
        <f t="shared" si="277"/>
        <v>1.2135508720619879</v>
      </c>
      <c r="P1136" s="33">
        <f t="shared" si="278"/>
        <v>0.89683698130663303</v>
      </c>
      <c r="Q1136" s="33">
        <f t="shared" si="279"/>
        <v>1.5302647628173429</v>
      </c>
      <c r="R1136" s="33">
        <f t="shared" si="280"/>
        <v>0.73840403098320007</v>
      </c>
      <c r="S1136" s="33">
        <f t="shared" si="281"/>
        <v>0.80256345584694</v>
      </c>
      <c r="T1136" s="32">
        <f t="shared" si="289"/>
        <v>8.9543976398913649E-3</v>
      </c>
      <c r="U1136" s="32">
        <f t="shared" si="290"/>
        <v>9.8661972326257175E-3</v>
      </c>
      <c r="V1136" s="32">
        <f t="shared" si="291"/>
        <v>8.4207872487320756E-3</v>
      </c>
      <c r="W1136" s="32">
        <f t="shared" si="292"/>
        <v>8.4691506215055501E-3</v>
      </c>
      <c r="X1136" s="32">
        <f t="shared" si="292"/>
        <v>4.6257455388236668E-3</v>
      </c>
      <c r="Y1136" s="34">
        <f>MAX(O$4:O1136)</f>
        <v>1.9141735637114377</v>
      </c>
      <c r="Z1136" s="34">
        <f>MAX(P$4:P1136)</f>
        <v>1.8284662292802096</v>
      </c>
      <c r="AA1136" s="34">
        <f>MAX(Q$4:Q1136)</f>
        <v>2.0782292813837224</v>
      </c>
      <c r="AB1136" s="34">
        <f>MAX(R$4:R1136)</f>
        <v>1.9075656212819299</v>
      </c>
      <c r="AC1136" s="34">
        <f>MAX(S$4:S1136)</f>
        <v>1.35899867745307</v>
      </c>
      <c r="AD1136" s="35">
        <f t="shared" si="285"/>
        <v>-0.3660183720701875</v>
      </c>
      <c r="AE1136" s="35">
        <f t="shared" si="286"/>
        <v>-0.50951405776869052</v>
      </c>
      <c r="AF1136" s="35">
        <f t="shared" si="287"/>
        <v>-0.26366894330424162</v>
      </c>
      <c r="AG1136" s="35">
        <f t="shared" si="288"/>
        <v>-0.61290766475075453</v>
      </c>
      <c r="AH1136" s="35">
        <f t="shared" si="288"/>
        <v>-0.40944500597230737</v>
      </c>
    </row>
    <row r="1137" spans="1:34">
      <c r="A1137" s="28">
        <v>45539</v>
      </c>
      <c r="B1137" s="12">
        <f>[1]!thsiFinD("ths_int_chg_ratio_index",B$1,$A$4,$A1137,101)</f>
        <v>-17.292363978223001</v>
      </c>
      <c r="C1137" s="12">
        <f>[1]!thsiFinD("ths_int_chg_ratio_index",C$1,$A$4,$A1137,101)</f>
        <v>10.692600973053001</v>
      </c>
      <c r="D1137" s="12">
        <f>[1]!thsiFinD("ths_int_chg_ratio_index",D$1,$A$4,$A1137,101)</f>
        <v>-34.071935585669998</v>
      </c>
      <c r="E1137" s="12">
        <f>[1]!thsiFinD("ths_int_chg_ratio_index",E$1,$A$4,$A1137,101)</f>
        <v>-1.8958495998264</v>
      </c>
      <c r="F1137" s="12">
        <f>[1]!thsiFinD("ths_adjustment_nvg_ratio_fund",F$1,$A$4,$A1137,101)</f>
        <v>34.315531000614001</v>
      </c>
      <c r="G1137" s="12">
        <f>[1]!thsiFinD("ths_adjustment_nvg_ratio_fund",G$1,$A$4,$A1137,101)</f>
        <v>16.004540295119</v>
      </c>
      <c r="H1137" s="12">
        <f>[1]!thsiFinD("ths_adjustment_nvg_ratio_fund",H$1,$A$4,$A1137,101)</f>
        <v>5.9230769230769003</v>
      </c>
      <c r="I1137" s="12">
        <f>[1]!thsiFinD("ths_adjustment_nvg_ratio_fund",I$1,$A$4,$A1137,101)</f>
        <v>147.67578125</v>
      </c>
      <c r="J1137" s="32">
        <f t="shared" si="282"/>
        <v>0.20168922659767935</v>
      </c>
      <c r="K1137" s="45">
        <f t="shared" si="283"/>
        <v>-0.10641887047666598</v>
      </c>
      <c r="L1137" s="45">
        <f t="shared" si="284"/>
        <v>0.50979732367202468</v>
      </c>
      <c r="M1137" s="32">
        <f>[1]!thsiFinD("ths_int_chg_ratio_index",M$1,$A$4,$A1137,101)/100</f>
        <v>-0.26300933543328997</v>
      </c>
      <c r="N1137" s="32">
        <f>[1]!thsiFinD("ths_int_chg_ratio_index",N$1,$A$4,$A1137,101)/100</f>
        <v>-0.20198207229512999</v>
      </c>
      <c r="O1137" s="33">
        <f t="shared" si="277"/>
        <v>1.2016892265976793</v>
      </c>
      <c r="P1137" s="33">
        <f t="shared" si="278"/>
        <v>0.89358112952333402</v>
      </c>
      <c r="Q1137" s="33">
        <f t="shared" si="279"/>
        <v>1.5097973236720246</v>
      </c>
      <c r="R1137" s="33">
        <f t="shared" si="280"/>
        <v>0.73699066456671003</v>
      </c>
      <c r="S1137" s="33">
        <f t="shared" si="281"/>
        <v>0.79801792770487001</v>
      </c>
      <c r="T1137" s="32">
        <f t="shared" si="289"/>
        <v>-9.774328985610703E-3</v>
      </c>
      <c r="U1137" s="32">
        <f t="shared" si="290"/>
        <v>-3.6303719083432551E-3</v>
      </c>
      <c r="V1137" s="32">
        <f t="shared" si="291"/>
        <v>-1.3375096677803677E-2</v>
      </c>
      <c r="W1137" s="32">
        <f t="shared" si="292"/>
        <v>-1.9140827476362698E-3</v>
      </c>
      <c r="X1137" s="32">
        <f t="shared" si="292"/>
        <v>-5.6637616738642871E-3</v>
      </c>
      <c r="Y1137" s="34">
        <f>MAX(O$4:O1137)</f>
        <v>1.9141735637114377</v>
      </c>
      <c r="Z1137" s="34">
        <f>MAX(P$4:P1137)</f>
        <v>1.8284662292802096</v>
      </c>
      <c r="AA1137" s="34">
        <f>MAX(Q$4:Q1137)</f>
        <v>2.0782292813837224</v>
      </c>
      <c r="AB1137" s="34">
        <f>MAX(R$4:R1137)</f>
        <v>1.9075656212819299</v>
      </c>
      <c r="AC1137" s="34">
        <f>MAX(S$4:S1137)</f>
        <v>1.35899867745307</v>
      </c>
      <c r="AD1137" s="35">
        <f t="shared" si="285"/>
        <v>-0.37221511707240651</v>
      </c>
      <c r="AE1137" s="35">
        <f t="shared" si="286"/>
        <v>-0.51129470415480438</v>
      </c>
      <c r="AF1137" s="35">
        <f t="shared" si="287"/>
        <v>-0.27351744237441677</v>
      </c>
      <c r="AG1137" s="35">
        <f t="shared" si="288"/>
        <v>-0.61364859151139739</v>
      </c>
      <c r="AH1137" s="35">
        <f t="shared" si="288"/>
        <v>-0.41278976871379058</v>
      </c>
    </row>
    <row r="1138" spans="1:34">
      <c r="A1138" s="28">
        <v>45540</v>
      </c>
      <c r="B1138" s="12">
        <f>[1]!thsiFinD("ths_int_chg_ratio_index",B$1,$A$4,$A1138,101)</f>
        <v>-16.630051953972998</v>
      </c>
      <c r="C1138" s="12">
        <f>[1]!thsiFinD("ths_int_chg_ratio_index",C$1,$A$4,$A1138,101)</f>
        <v>10.929579655207</v>
      </c>
      <c r="D1138" s="12">
        <f>[1]!thsiFinD("ths_int_chg_ratio_index",D$1,$A$4,$A1138,101)</f>
        <v>-34.171903871186998</v>
      </c>
      <c r="E1138" s="12">
        <f>[1]!thsiFinD("ths_int_chg_ratio_index",E$1,$A$4,$A1138,101)</f>
        <v>-1.3300065874824001</v>
      </c>
      <c r="F1138" s="12">
        <f>[1]!thsiFinD("ths_adjustment_nvg_ratio_fund",F$1,$A$4,$A1138,101)</f>
        <v>34.499693063229003</v>
      </c>
      <c r="G1138" s="12">
        <f>[1]!thsiFinD("ths_adjustment_nvg_ratio_fund",G$1,$A$4,$A1138,101)</f>
        <v>16.118047673098999</v>
      </c>
      <c r="H1138" s="12">
        <f>[1]!thsiFinD("ths_adjustment_nvg_ratio_fund",H$1,$A$4,$A1138,101)</f>
        <v>6.1538461538461</v>
      </c>
      <c r="I1138" s="12">
        <f>[1]!thsiFinD("ths_adjustment_nvg_ratio_fund",I$1,$A$4,$A1138,101)</f>
        <v>148.14453125</v>
      </c>
      <c r="J1138" s="32">
        <f t="shared" si="282"/>
        <v>0.20464216922842338</v>
      </c>
      <c r="K1138" s="45">
        <f t="shared" si="283"/>
        <v>-0.1030059568935885</v>
      </c>
      <c r="L1138" s="45">
        <f t="shared" si="284"/>
        <v>0.51229029535043524</v>
      </c>
      <c r="M1138" s="32">
        <f>[1]!thsiFinD("ths_int_chg_ratio_index",M$1,$A$4,$A1138,101)/100</f>
        <v>-0.26218450507734997</v>
      </c>
      <c r="N1138" s="32">
        <f>[1]!thsiFinD("ths_int_chg_ratio_index",N$1,$A$4,$A1138,101)/100</f>
        <v>-0.20012910626547001</v>
      </c>
      <c r="O1138" s="33">
        <f t="shared" si="277"/>
        <v>1.2046421692284235</v>
      </c>
      <c r="P1138" s="33">
        <f t="shared" si="278"/>
        <v>0.89699404310641151</v>
      </c>
      <c r="Q1138" s="33">
        <f t="shared" si="279"/>
        <v>1.5122902953504354</v>
      </c>
      <c r="R1138" s="33">
        <f t="shared" si="280"/>
        <v>0.73781549492265008</v>
      </c>
      <c r="S1138" s="33">
        <f t="shared" si="281"/>
        <v>0.79987089373453002</v>
      </c>
      <c r="T1138" s="32">
        <f t="shared" si="289"/>
        <v>2.4573263747273977E-3</v>
      </c>
      <c r="U1138" s="32">
        <f t="shared" si="290"/>
        <v>3.8193662224021985E-3</v>
      </c>
      <c r="V1138" s="32">
        <f t="shared" si="291"/>
        <v>1.6511962495386889E-3</v>
      </c>
      <c r="W1138" s="32">
        <f t="shared" si="292"/>
        <v>1.1191869796953746E-3</v>
      </c>
      <c r="X1138" s="32">
        <f t="shared" si="292"/>
        <v>2.3219604038084984E-3</v>
      </c>
      <c r="Y1138" s="34">
        <f>MAX(O$4:O1138)</f>
        <v>1.9141735637114377</v>
      </c>
      <c r="Z1138" s="34">
        <f>MAX(P$4:P1138)</f>
        <v>1.8284662292802096</v>
      </c>
      <c r="AA1138" s="34">
        <f>MAX(Q$4:Q1138)</f>
        <v>2.0782292813837224</v>
      </c>
      <c r="AB1138" s="34">
        <f>MAX(R$4:R1138)</f>
        <v>1.9075656212819299</v>
      </c>
      <c r="AC1138" s="34">
        <f>MAX(S$4:S1138)</f>
        <v>1.35899867745307</v>
      </c>
      <c r="AD1138" s="35">
        <f t="shared" si="285"/>
        <v>-0.37067244472193339</v>
      </c>
      <c r="AE1138" s="35">
        <f t="shared" si="286"/>
        <v>-0.50942815965514421</v>
      </c>
      <c r="AF1138" s="35">
        <f t="shared" si="287"/>
        <v>-0.27231787709991018</v>
      </c>
      <c r="AG1138" s="35">
        <f t="shared" si="288"/>
        <v>-0.61321619204542999</v>
      </c>
      <c r="AH1138" s="35">
        <f t="shared" si="288"/>
        <v>-0.41142628980803275</v>
      </c>
    </row>
    <row r="1139" spans="1:34">
      <c r="A1139" s="28">
        <v>45541</v>
      </c>
      <c r="B1139" s="12">
        <f>[1]!thsiFinD("ths_int_chg_ratio_index",B$1,$A$4,$A1139,101)</f>
        <v>-18.501455086471999</v>
      </c>
      <c r="C1139" s="12">
        <f>[1]!thsiFinD("ths_int_chg_ratio_index",C$1,$A$4,$A1139,101)</f>
        <v>8.3231700017375001</v>
      </c>
      <c r="D1139" s="12">
        <f>[1]!thsiFinD("ths_int_chg_ratio_index",D$1,$A$4,$A1139,101)</f>
        <v>-35.047396186063999</v>
      </c>
      <c r="E1139" s="12">
        <f>[1]!thsiFinD("ths_int_chg_ratio_index",E$1,$A$4,$A1139,101)</f>
        <v>-2.9412660170608</v>
      </c>
      <c r="F1139" s="12">
        <f>[1]!thsiFinD("ths_adjustment_nvg_ratio_fund",F$1,$A$4,$A1139,101)</f>
        <v>32.535297728667999</v>
      </c>
      <c r="G1139" s="12">
        <f>[1]!thsiFinD("ths_adjustment_nvg_ratio_fund",G$1,$A$4,$A1139,101)</f>
        <v>13.847900113507</v>
      </c>
      <c r="H1139" s="12">
        <f>[1]!thsiFinD("ths_adjustment_nvg_ratio_fund",H$1,$A$4,$A1139,101)</f>
        <v>2.8461538461538001</v>
      </c>
      <c r="I1139" s="12">
        <f>[1]!thsiFinD("ths_adjustment_nvg_ratio_fund",I$1,$A$4,$A1139,101)</f>
        <v>141.97265625</v>
      </c>
      <c r="J1139" s="32">
        <f t="shared" si="282"/>
        <v>0.17879382581308689</v>
      </c>
      <c r="K1139" s="45">
        <f t="shared" si="283"/>
        <v>-0.12041736821964824</v>
      </c>
      <c r="L1139" s="45">
        <f t="shared" si="284"/>
        <v>0.478005019845822</v>
      </c>
      <c r="M1139" s="32">
        <f>[1]!thsiFinD("ths_int_chg_ratio_index",M$1,$A$4,$A1139,101)/100</f>
        <v>-0.27452655597886999</v>
      </c>
      <c r="N1139" s="32">
        <f>[1]!thsiFinD("ths_int_chg_ratio_index",N$1,$A$4,$A1139,101)/100</f>
        <v>-0.20775136458547</v>
      </c>
      <c r="O1139" s="33">
        <f t="shared" si="277"/>
        <v>1.178793825813087</v>
      </c>
      <c r="P1139" s="33">
        <f t="shared" si="278"/>
        <v>0.87958263178035179</v>
      </c>
      <c r="Q1139" s="33">
        <f t="shared" si="279"/>
        <v>1.4780050198458219</v>
      </c>
      <c r="R1139" s="33">
        <f t="shared" si="280"/>
        <v>0.72547344402113001</v>
      </c>
      <c r="S1139" s="33">
        <f t="shared" si="281"/>
        <v>0.79224863541452994</v>
      </c>
      <c r="T1139" s="32">
        <f t="shared" si="289"/>
        <v>-2.1457279244916694E-2</v>
      </c>
      <c r="U1139" s="32">
        <f t="shared" si="290"/>
        <v>-1.9410843873345796E-2</v>
      </c>
      <c r="V1139" s="32">
        <f t="shared" si="291"/>
        <v>-2.2671094041947004E-2</v>
      </c>
      <c r="W1139" s="32">
        <f t="shared" si="292"/>
        <v>-1.672782828017727E-2</v>
      </c>
      <c r="X1139" s="32">
        <f t="shared" si="292"/>
        <v>-9.5293607752275911E-3</v>
      </c>
      <c r="Y1139" s="34">
        <f>MAX(O$4:O1139)</f>
        <v>1.9141735637114377</v>
      </c>
      <c r="Z1139" s="34">
        <f>MAX(P$4:P1139)</f>
        <v>1.8284662292802096</v>
      </c>
      <c r="AA1139" s="34">
        <f>MAX(Q$4:Q1139)</f>
        <v>2.0782292813837224</v>
      </c>
      <c r="AB1139" s="34">
        <f>MAX(R$4:R1139)</f>
        <v>1.9075656212819299</v>
      </c>
      <c r="AC1139" s="34">
        <f>MAX(S$4:S1139)</f>
        <v>1.35899867745307</v>
      </c>
      <c r="AD1139" s="35">
        <f t="shared" si="285"/>
        <v>-0.38417610181205564</v>
      </c>
      <c r="AE1139" s="35">
        <f t="shared" si="286"/>
        <v>-0.51895057305673808</v>
      </c>
      <c r="AF1139" s="35">
        <f t="shared" si="287"/>
        <v>-0.28881522694082162</v>
      </c>
      <c r="AG1139" s="35">
        <f t="shared" si="288"/>
        <v>-0.6196862451664471</v>
      </c>
      <c r="AH1139" s="35">
        <f t="shared" si="288"/>
        <v>-0.41703502103526624</v>
      </c>
    </row>
    <row r="1140" spans="1:34">
      <c r="A1140" s="28">
        <v>45544</v>
      </c>
      <c r="B1140" s="12">
        <f>[1]!thsiFinD("ths_int_chg_ratio_index",B$1,$A$4,$A1140,101)</f>
        <v>-18.237009821848002</v>
      </c>
      <c r="C1140" s="12">
        <f>[1]!thsiFinD("ths_int_chg_ratio_index",C$1,$A$4,$A1140,101)</f>
        <v>7.7633912263587002</v>
      </c>
      <c r="D1140" s="12">
        <f>[1]!thsiFinD("ths_int_chg_ratio_index",D$1,$A$4,$A1140,101)</f>
        <v>-35.772906652922003</v>
      </c>
      <c r="E1140" s="12">
        <f>[1]!thsiFinD("ths_int_chg_ratio_index",E$1,$A$4,$A1140,101)</f>
        <v>-2.7872414920575999</v>
      </c>
      <c r="F1140" s="12">
        <f>[1]!thsiFinD("ths_adjustment_nvg_ratio_fund",F$1,$A$4,$A1140,101)</f>
        <v>32.412523020258</v>
      </c>
      <c r="G1140" s="12">
        <f>[1]!thsiFinD("ths_adjustment_nvg_ratio_fund",G$1,$A$4,$A1140,101)</f>
        <v>13.507377979569</v>
      </c>
      <c r="H1140" s="12">
        <f>[1]!thsiFinD("ths_adjustment_nvg_ratio_fund",H$1,$A$4,$A1140,101)</f>
        <v>2.2307692307692002</v>
      </c>
      <c r="I1140" s="12">
        <f>[1]!thsiFinD("ths_adjustment_nvg_ratio_fund",I$1,$A$4,$A1140,101)</f>
        <v>142.55859375</v>
      </c>
      <c r="J1140" s="32">
        <f t="shared" si="282"/>
        <v>0.17709437155015911</v>
      </c>
      <c r="K1140" s="45">
        <f t="shared" si="283"/>
        <v>-0.12258441685117226</v>
      </c>
      <c r="L1140" s="45">
        <f t="shared" si="284"/>
        <v>0.4767731599514905</v>
      </c>
      <c r="M1140" s="32">
        <f>[1]!thsiFinD("ths_int_chg_ratio_index",M$1,$A$4,$A1140,101)/100</f>
        <v>-0.27819718304350999</v>
      </c>
      <c r="N1140" s="32">
        <f>[1]!thsiFinD("ths_int_chg_ratio_index",N$1,$A$4,$A1140,101)/100</f>
        <v>-0.21614341003098</v>
      </c>
      <c r="O1140" s="33">
        <f t="shared" si="277"/>
        <v>1.1770943715501592</v>
      </c>
      <c r="P1140" s="33">
        <f t="shared" si="278"/>
        <v>0.87741558314882773</v>
      </c>
      <c r="Q1140" s="33">
        <f t="shared" si="279"/>
        <v>1.4767731599514904</v>
      </c>
      <c r="R1140" s="33">
        <f t="shared" si="280"/>
        <v>0.72180281695649007</v>
      </c>
      <c r="S1140" s="33">
        <f t="shared" si="281"/>
        <v>0.78385658996901997</v>
      </c>
      <c r="T1140" s="32">
        <f t="shared" si="289"/>
        <v>-1.4416891450509395E-3</v>
      </c>
      <c r="U1140" s="32">
        <f t="shared" si="290"/>
        <v>-2.4637237630963371E-3</v>
      </c>
      <c r="V1140" s="32">
        <f t="shared" si="291"/>
        <v>-8.3346123848748732E-4</v>
      </c>
      <c r="W1140" s="32">
        <f t="shared" si="292"/>
        <v>-5.0596298112506322E-3</v>
      </c>
      <c r="X1140" s="32">
        <f t="shared" si="292"/>
        <v>-1.0592691574809687E-2</v>
      </c>
      <c r="Y1140" s="34">
        <f>MAX(O$4:O1140)</f>
        <v>1.9141735637114377</v>
      </c>
      <c r="Z1140" s="34">
        <f>MAX(P$4:P1140)</f>
        <v>1.8284662292802096</v>
      </c>
      <c r="AA1140" s="34">
        <f>MAX(Q$4:Q1140)</f>
        <v>2.0782292813837224</v>
      </c>
      <c r="AB1140" s="34">
        <f>MAX(R$4:R1140)</f>
        <v>1.9075656212819299</v>
      </c>
      <c r="AC1140" s="34">
        <f>MAX(S$4:S1140)</f>
        <v>1.35899867745307</v>
      </c>
      <c r="AD1140" s="35">
        <f t="shared" si="285"/>
        <v>-0.38506392844133619</v>
      </c>
      <c r="AE1140" s="35">
        <f t="shared" si="286"/>
        <v>-0.520135745961122</v>
      </c>
      <c r="AF1140" s="35">
        <f t="shared" si="287"/>
        <v>-0.28940797188256906</v>
      </c>
      <c r="AG1140" s="35">
        <f t="shared" si="288"/>
        <v>-0.62161049197803153</v>
      </c>
      <c r="AH1140" s="35">
        <f t="shared" si="288"/>
        <v>-0.42321018925635512</v>
      </c>
    </row>
    <row r="1141" spans="1:34">
      <c r="A1141" s="28">
        <v>45545</v>
      </c>
      <c r="B1141" s="12">
        <f>[1]!thsiFinD("ths_int_chg_ratio_index",B$1,$A$4,$A1141,101)</f>
        <v>-16.731446925099</v>
      </c>
      <c r="C1141" s="12">
        <f>[1]!thsiFinD("ths_int_chg_ratio_index",C$1,$A$4,$A1141,101)</f>
        <v>9.2641829931265995</v>
      </c>
      <c r="D1141" s="12">
        <f>[1]!thsiFinD("ths_int_chg_ratio_index",D$1,$A$4,$A1141,101)</f>
        <v>-35.275154027063003</v>
      </c>
      <c r="E1141" s="12">
        <f>[1]!thsiFinD("ths_int_chg_ratio_index",E$1,$A$4,$A1141,101)</f>
        <v>-2.8053333236184002</v>
      </c>
      <c r="F1141" s="12">
        <f>[1]!thsiFinD("ths_adjustment_nvg_ratio_fund",F$1,$A$4,$A1141,101)</f>
        <v>33.149171270718</v>
      </c>
      <c r="G1141" s="12">
        <f>[1]!thsiFinD("ths_adjustment_nvg_ratio_fund",G$1,$A$4,$A1141,101)</f>
        <v>14.926220204312999</v>
      </c>
      <c r="H1141" s="12">
        <f>[1]!thsiFinD("ths_adjustment_nvg_ratio_fund",H$1,$A$4,$A1141,101)</f>
        <v>3.4615384615384999</v>
      </c>
      <c r="I1141" s="12">
        <f>[1]!thsiFinD("ths_adjustment_nvg_ratio_fund",I$1,$A$4,$A1141,101)</f>
        <v>145.791015625</v>
      </c>
      <c r="J1141" s="32">
        <f t="shared" si="282"/>
        <v>0.18972524284864462</v>
      </c>
      <c r="K1141" s="45">
        <f t="shared" si="283"/>
        <v>-0.11386937820663451</v>
      </c>
      <c r="L1141" s="45">
        <f t="shared" si="284"/>
        <v>0.49331986390392374</v>
      </c>
      <c r="M1141" s="32">
        <f>[1]!thsiFinD("ths_int_chg_ratio_index",M$1,$A$4,$A1141,101)/100</f>
        <v>-0.27328642642272999</v>
      </c>
      <c r="N1141" s="32">
        <f>[1]!thsiFinD("ths_int_chg_ratio_index",N$1,$A$4,$A1141,101)/100</f>
        <v>-0.21560357098497002</v>
      </c>
      <c r="O1141" s="33">
        <f t="shared" si="277"/>
        <v>1.1897252428486447</v>
      </c>
      <c r="P1141" s="33">
        <f t="shared" si="278"/>
        <v>0.88613062179336555</v>
      </c>
      <c r="Q1141" s="33">
        <f t="shared" si="279"/>
        <v>1.4933198639039238</v>
      </c>
      <c r="R1141" s="33">
        <f t="shared" si="280"/>
        <v>0.72671357357727007</v>
      </c>
      <c r="S1141" s="33">
        <f t="shared" si="281"/>
        <v>0.78439642901503004</v>
      </c>
      <c r="T1141" s="32">
        <f t="shared" si="289"/>
        <v>1.0730551095789798E-2</v>
      </c>
      <c r="U1141" s="32">
        <f t="shared" si="290"/>
        <v>9.932623504658622E-3</v>
      </c>
      <c r="V1141" s="32">
        <f t="shared" si="291"/>
        <v>1.1204634808623437E-2</v>
      </c>
      <c r="W1141" s="32">
        <f t="shared" si="292"/>
        <v>6.8034600384165866E-3</v>
      </c>
      <c r="X1141" s="32">
        <f t="shared" si="292"/>
        <v>6.8869618871403304E-4</v>
      </c>
      <c r="Y1141" s="34">
        <f>MAX(O$4:O1141)</f>
        <v>1.9141735637114377</v>
      </c>
      <c r="Z1141" s="34">
        <f>MAX(P$4:P1141)</f>
        <v>1.8284662292802096</v>
      </c>
      <c r="AA1141" s="34">
        <f>MAX(Q$4:Q1141)</f>
        <v>2.0782292813837224</v>
      </c>
      <c r="AB1141" s="34">
        <f>MAX(R$4:R1141)</f>
        <v>1.9075656212819299</v>
      </c>
      <c r="AC1141" s="34">
        <f>MAX(S$4:S1141)</f>
        <v>1.35899867745307</v>
      </c>
      <c r="AD1141" s="35">
        <f t="shared" si="285"/>
        <v>-0.3784653255048317</v>
      </c>
      <c r="AE1141" s="35">
        <f t="shared" si="286"/>
        <v>-0.51536943499241006</v>
      </c>
      <c r="AF1141" s="35">
        <f t="shared" si="287"/>
        <v>-0.28144604770959414</v>
      </c>
      <c r="AG1141" s="35">
        <f t="shared" si="288"/>
        <v>-0.61903613408124802</v>
      </c>
      <c r="AH1141" s="35">
        <f t="shared" si="288"/>
        <v>-0.42281295631200688</v>
      </c>
    </row>
    <row r="1142" spans="1:34">
      <c r="A1142" s="28">
        <v>45546</v>
      </c>
      <c r="B1142" s="12">
        <f>[1]!thsiFinD("ths_int_chg_ratio_index",B$1,$A$4,$A1142,101)</f>
        <v>-16.385699230619998</v>
      </c>
      <c r="C1142" s="12">
        <f>[1]!thsiFinD("ths_int_chg_ratio_index",C$1,$A$4,$A1142,101)</f>
        <v>9.1753478381109996</v>
      </c>
      <c r="D1142" s="12">
        <f>[1]!thsiFinD("ths_int_chg_ratio_index",D$1,$A$4,$A1142,101)</f>
        <v>-34.851745090874999</v>
      </c>
      <c r="E1142" s="12">
        <f>[1]!thsiFinD("ths_int_chg_ratio_index",E$1,$A$4,$A1142,101)</f>
        <v>-1.4074677303787999</v>
      </c>
      <c r="F1142" s="12">
        <f>[1]!thsiFinD("ths_adjustment_nvg_ratio_fund",F$1,$A$4,$A1142,101)</f>
        <v>33.517495395948004</v>
      </c>
      <c r="G1142" s="12">
        <f>[1]!thsiFinD("ths_adjustment_nvg_ratio_fund",G$1,$A$4,$A1142,101)</f>
        <v>15.153234960272</v>
      </c>
      <c r="H1142" s="12">
        <f>[1]!thsiFinD("ths_adjustment_nvg_ratio_fund",H$1,$A$4,$A1142,101)</f>
        <v>4.5384615384615001</v>
      </c>
      <c r="I1142" s="12">
        <f>[1]!thsiFinD("ths_adjustment_nvg_ratio_fund",I$1,$A$4,$A1142,101)</f>
        <v>144.74609375</v>
      </c>
      <c r="J1142" s="32">
        <f t="shared" si="282"/>
        <v>0.19310715178864837</v>
      </c>
      <c r="K1142" s="45">
        <f t="shared" si="283"/>
        <v>-0.10867391053440699</v>
      </c>
      <c r="L1142" s="45">
        <f t="shared" si="284"/>
        <v>0.49488821411170375</v>
      </c>
      <c r="M1142" s="32">
        <f>[1]!thsiFinD("ths_int_chg_ratio_index",M$1,$A$4,$A1142,101)/100</f>
        <v>-0.26651347131669001</v>
      </c>
      <c r="N1142" s="32">
        <f>[1]!thsiFinD("ths_int_chg_ratio_index",N$1,$A$4,$A1142,101)/100</f>
        <v>-0.21706836144052002</v>
      </c>
      <c r="O1142" s="33">
        <f t="shared" si="277"/>
        <v>1.1931071517886485</v>
      </c>
      <c r="P1142" s="33">
        <f t="shared" si="278"/>
        <v>0.891326089465593</v>
      </c>
      <c r="Q1142" s="33">
        <f t="shared" si="279"/>
        <v>1.4948882141117037</v>
      </c>
      <c r="R1142" s="33">
        <f t="shared" si="280"/>
        <v>0.73348652868330999</v>
      </c>
      <c r="S1142" s="33">
        <f t="shared" si="281"/>
        <v>0.78293163855948</v>
      </c>
      <c r="T1142" s="32">
        <f t="shared" si="289"/>
        <v>2.8425966081935261E-3</v>
      </c>
      <c r="U1142" s="32">
        <f t="shared" si="290"/>
        <v>5.8630946098134906E-3</v>
      </c>
      <c r="V1142" s="32">
        <f t="shared" si="291"/>
        <v>1.0502439870314628E-3</v>
      </c>
      <c r="W1142" s="32">
        <f t="shared" si="292"/>
        <v>9.3199788091198332E-3</v>
      </c>
      <c r="X1142" s="32">
        <f t="shared" si="292"/>
        <v>-1.8674109179581677E-3</v>
      </c>
      <c r="Y1142" s="34">
        <f>MAX(O$4:O1142)</f>
        <v>1.9141735637114377</v>
      </c>
      <c r="Z1142" s="34">
        <f>MAX(P$4:P1142)</f>
        <v>1.8284662292802096</v>
      </c>
      <c r="AA1142" s="34">
        <f>MAX(Q$4:Q1142)</f>
        <v>2.0782292813837224</v>
      </c>
      <c r="AB1142" s="34">
        <f>MAX(R$4:R1142)</f>
        <v>1.9075656212819299</v>
      </c>
      <c r="AC1142" s="34">
        <f>MAX(S$4:S1142)</f>
        <v>1.35899867745307</v>
      </c>
      <c r="AD1142" s="35">
        <f t="shared" si="285"/>
        <v>-0.3766985531472371</v>
      </c>
      <c r="AE1142" s="35">
        <f t="shared" si="286"/>
        <v>-0.51252800013896316</v>
      </c>
      <c r="AF1142" s="35">
        <f t="shared" si="287"/>
        <v>-0.28069139074184335</v>
      </c>
      <c r="AG1142" s="35">
        <f t="shared" si="288"/>
        <v>-0.61548555892384482</v>
      </c>
      <c r="AH1142" s="35">
        <f t="shared" si="288"/>
        <v>-0.42389080169909377</v>
      </c>
    </row>
    <row r="1143" spans="1:34">
      <c r="A1143" s="28">
        <v>45547</v>
      </c>
      <c r="B1143" s="12">
        <f>[1]!thsiFinD("ths_int_chg_ratio_index",B$1,$A$4,$A1143,101)</f>
        <v>-16.479934143358999</v>
      </c>
      <c r="C1143" s="12">
        <f>[1]!thsiFinD("ths_int_chg_ratio_index",C$1,$A$4,$A1143,101)</f>
        <v>8.1527704588073995</v>
      </c>
      <c r="D1143" s="12">
        <f>[1]!thsiFinD("ths_int_chg_ratio_index",D$1,$A$4,$A1143,101)</f>
        <v>-35.388988817947997</v>
      </c>
      <c r="E1143" s="12">
        <f>[1]!thsiFinD("ths_int_chg_ratio_index",E$1,$A$4,$A1143,101)</f>
        <v>-1.5600610425293</v>
      </c>
      <c r="F1143" s="12">
        <f>[1]!thsiFinD("ths_adjustment_nvg_ratio_fund",F$1,$A$4,$A1143,101)</f>
        <v>33.271945979127999</v>
      </c>
      <c r="G1143" s="12">
        <f>[1]!thsiFinD("ths_adjustment_nvg_ratio_fund",G$1,$A$4,$A1143,101)</f>
        <v>14.642451759364</v>
      </c>
      <c r="H1143" s="12">
        <f>[1]!thsiFinD("ths_adjustment_nvg_ratio_fund",H$1,$A$4,$A1143,101)</f>
        <v>5</v>
      </c>
      <c r="I1143" s="12">
        <f>[1]!thsiFinD("ths_adjustment_nvg_ratio_fund",I$1,$A$4,$A1143,101)</f>
        <v>143.857421875</v>
      </c>
      <c r="J1143" s="32">
        <f t="shared" si="282"/>
        <v>0.18936950758557888</v>
      </c>
      <c r="K1143" s="45">
        <f t="shared" si="283"/>
        <v>-0.11319053386257223</v>
      </c>
      <c r="L1143" s="45">
        <f t="shared" si="284"/>
        <v>0.49192954903372998</v>
      </c>
      <c r="M1143" s="32">
        <f>[1]!thsiFinD("ths_int_chg_ratio_index",M$1,$A$4,$A1143,101)/100</f>
        <v>-0.27095848278923002</v>
      </c>
      <c r="N1143" s="32">
        <f>[1]!thsiFinD("ths_int_chg_ratio_index",N$1,$A$4,$A1143,101)/100</f>
        <v>-0.22037953087137002</v>
      </c>
      <c r="O1143" s="33">
        <f t="shared" si="277"/>
        <v>1.1893695075855788</v>
      </c>
      <c r="P1143" s="33">
        <f t="shared" si="278"/>
        <v>0.88680946613742773</v>
      </c>
      <c r="Q1143" s="33">
        <f t="shared" si="279"/>
        <v>1.4919295490337299</v>
      </c>
      <c r="R1143" s="33">
        <f t="shared" si="280"/>
        <v>0.72904151721077004</v>
      </c>
      <c r="S1143" s="33">
        <f t="shared" si="281"/>
        <v>0.77962046912862992</v>
      </c>
      <c r="T1143" s="32">
        <f t="shared" si="289"/>
        <v>-3.1326978448384946E-3</v>
      </c>
      <c r="U1143" s="32">
        <f t="shared" si="290"/>
        <v>-5.0673074439829824E-3</v>
      </c>
      <c r="V1143" s="32">
        <f t="shared" si="291"/>
        <v>-1.9791881761085373E-3</v>
      </c>
      <c r="W1143" s="32">
        <f t="shared" si="292"/>
        <v>-6.0601133064014379E-3</v>
      </c>
      <c r="X1143" s="32">
        <f t="shared" si="292"/>
        <v>-4.2291935435669892E-3</v>
      </c>
      <c r="Y1143" s="34">
        <f>MAX(O$4:O1143)</f>
        <v>1.9141735637114377</v>
      </c>
      <c r="Z1143" s="34">
        <f>MAX(P$4:P1143)</f>
        <v>1.8284662292802096</v>
      </c>
      <c r="AA1143" s="34">
        <f>MAX(Q$4:Q1143)</f>
        <v>2.0782292813837224</v>
      </c>
      <c r="AB1143" s="34">
        <f>MAX(R$4:R1143)</f>
        <v>1.9075656212819299</v>
      </c>
      <c r="AC1143" s="34">
        <f>MAX(S$4:S1143)</f>
        <v>1.35899867745307</v>
      </c>
      <c r="AD1143" s="35">
        <f t="shared" si="285"/>
        <v>-0.37865116824647738</v>
      </c>
      <c r="AE1143" s="35">
        <f t="shared" si="286"/>
        <v>-0.51499817063259223</v>
      </c>
      <c r="AF1143" s="35">
        <f t="shared" si="287"/>
        <v>-0.28211503783626013</v>
      </c>
      <c r="AG1143" s="35">
        <f t="shared" si="288"/>
        <v>-0.61781576000471394</v>
      </c>
      <c r="AH1143" s="35">
        <f t="shared" si="288"/>
        <v>-0.42632727900093748</v>
      </c>
    </row>
    <row r="1144" spans="1:34">
      <c r="A1144" s="28">
        <v>45548</v>
      </c>
      <c r="B1144" s="12">
        <f>[1]!thsiFinD("ths_int_chg_ratio_index",B$1,$A$4,$A1144,101)</f>
        <v>-15.330738148866001</v>
      </c>
      <c r="C1144" s="12">
        <f>[1]!thsiFinD("ths_int_chg_ratio_index",C$1,$A$4,$A1144,101)</f>
        <v>6.1609185504945998</v>
      </c>
      <c r="D1144" s="12">
        <f>[1]!thsiFinD("ths_int_chg_ratio_index",D$1,$A$4,$A1144,101)</f>
        <v>-35.762423417957997</v>
      </c>
      <c r="E1144" s="12">
        <f>[1]!thsiFinD("ths_int_chg_ratio_index",E$1,$A$4,$A1144,101)</f>
        <v>-2.4825362757160998</v>
      </c>
      <c r="F1144" s="12">
        <f>[1]!thsiFinD("ths_adjustment_nvg_ratio_fund",F$1,$A$4,$A1144,101)</f>
        <v>33.087783916512997</v>
      </c>
      <c r="G1144" s="12">
        <f>[1]!thsiFinD("ths_adjustment_nvg_ratio_fund",G$1,$A$4,$A1144,101)</f>
        <v>15.834279228150001</v>
      </c>
      <c r="H1144" s="12">
        <f>[1]!thsiFinD("ths_adjustment_nvg_ratio_fund",H$1,$A$4,$A1144,101)</f>
        <v>7.0769230769230997</v>
      </c>
      <c r="I1144" s="12">
        <f>[1]!thsiFinD("ths_adjustment_nvg_ratio_fund",I$1,$A$4,$A1144,101)</f>
        <v>149.619140625</v>
      </c>
      <c r="J1144" s="32">
        <f t="shared" si="282"/>
        <v>0.19775418444317577</v>
      </c>
      <c r="K1144" s="45">
        <f t="shared" si="283"/>
        <v>-0.11853694823011374</v>
      </c>
      <c r="L1144" s="45">
        <f t="shared" si="284"/>
        <v>0.51404531711646528</v>
      </c>
      <c r="M1144" s="32">
        <f>[1]!thsiFinD("ths_int_chg_ratio_index",M$1,$A$4,$A1144,101)/100</f>
        <v>-0.27513396038820004</v>
      </c>
      <c r="N1144" s="32">
        <f>[1]!thsiFinD("ths_int_chg_ratio_index",N$1,$A$4,$A1144,101)/100</f>
        <v>-0.22479136023525001</v>
      </c>
      <c r="O1144" s="33">
        <f t="shared" si="277"/>
        <v>1.1977541844431758</v>
      </c>
      <c r="P1144" s="33">
        <f t="shared" si="278"/>
        <v>0.88146305176988626</v>
      </c>
      <c r="Q1144" s="33">
        <f t="shared" si="279"/>
        <v>1.5140453171164654</v>
      </c>
      <c r="R1144" s="33">
        <f t="shared" si="280"/>
        <v>0.72486603961179996</v>
      </c>
      <c r="S1144" s="33">
        <f t="shared" si="281"/>
        <v>0.77520863976474996</v>
      </c>
      <c r="T1144" s="32">
        <f t="shared" si="289"/>
        <v>7.0496820408805227E-3</v>
      </c>
      <c r="U1144" s="32">
        <f t="shared" si="290"/>
        <v>-6.0288196864071164E-3</v>
      </c>
      <c r="V1144" s="32">
        <f t="shared" si="291"/>
        <v>1.482360081751799E-2</v>
      </c>
      <c r="W1144" s="32">
        <f t="shared" si="292"/>
        <v>-5.7273522843321878E-3</v>
      </c>
      <c r="X1144" s="32">
        <f t="shared" si="292"/>
        <v>-5.6589450105267725E-3</v>
      </c>
      <c r="Y1144" s="34">
        <f>MAX(O$4:O1144)</f>
        <v>1.9141735637114377</v>
      </c>
      <c r="Z1144" s="34">
        <f>MAX(P$4:P1144)</f>
        <v>1.8284662292802096</v>
      </c>
      <c r="AA1144" s="34">
        <f>MAX(Q$4:Q1144)</f>
        <v>2.0782292813837224</v>
      </c>
      <c r="AB1144" s="34">
        <f>MAX(R$4:R1144)</f>
        <v>1.9075656212819299</v>
      </c>
      <c r="AC1144" s="34">
        <f>MAX(S$4:S1144)</f>
        <v>1.35899867745307</v>
      </c>
      <c r="AD1144" s="35">
        <f t="shared" si="285"/>
        <v>-0.37427085654614245</v>
      </c>
      <c r="AE1144" s="35">
        <f t="shared" si="286"/>
        <v>-0.51792215920942586</v>
      </c>
      <c r="AF1144" s="35">
        <f t="shared" si="287"/>
        <v>-0.27147339772424595</v>
      </c>
      <c r="AG1144" s="35">
        <f t="shared" si="288"/>
        <v>-0.62000466378468666</v>
      </c>
      <c r="AH1144" s="35">
        <f t="shared" si="288"/>
        <v>-0.42957366138311048</v>
      </c>
    </row>
    <row r="1145" spans="1:34">
      <c r="A1145" s="28">
        <v>45553</v>
      </c>
      <c r="B1145" s="12">
        <f>[1]!thsiFinD("ths_int_chg_ratio_index",B$1,$A$4,$A1145,101)</f>
        <v>-15.760805300575999</v>
      </c>
      <c r="C1145" s="12">
        <f>[1]!thsiFinD("ths_int_chg_ratio_index",C$1,$A$4,$A1145,101)</f>
        <v>6.3801837988418004</v>
      </c>
      <c r="D1145" s="12">
        <f>[1]!thsiFinD("ths_int_chg_ratio_index",D$1,$A$4,$A1145,101)</f>
        <v>-36.511332386802003</v>
      </c>
      <c r="E1145" s="12">
        <f>[1]!thsiFinD("ths_int_chg_ratio_index",E$1,$A$4,$A1145,101)</f>
        <v>-2.3913615114856999</v>
      </c>
      <c r="F1145" s="12">
        <f>[1]!thsiFinD("ths_adjustment_nvg_ratio_fund",F$1,$A$4,$A1145,101)</f>
        <v>32.658072437077998</v>
      </c>
      <c r="G1145" s="12">
        <f>[1]!thsiFinD("ths_adjustment_nvg_ratio_fund",G$1,$A$4,$A1145,101)</f>
        <v>14.869466515322999</v>
      </c>
      <c r="H1145" s="12">
        <f>[1]!thsiFinD("ths_adjustment_nvg_ratio_fund",H$1,$A$4,$A1145,101)</f>
        <v>6</v>
      </c>
      <c r="I1145" s="12">
        <f>[1]!thsiFinD("ths_adjustment_nvg_ratio_fund",I$1,$A$4,$A1145,101)</f>
        <v>145.732421875</v>
      </c>
      <c r="J1145" s="32">
        <f t="shared" si="282"/>
        <v>0.18872080678422387</v>
      </c>
      <c r="K1145" s="45">
        <f t="shared" si="283"/>
        <v>-0.12070828850005474</v>
      </c>
      <c r="L1145" s="45">
        <f t="shared" si="284"/>
        <v>0.49814990206850246</v>
      </c>
      <c r="M1145" s="32">
        <f>[1]!thsiFinD("ths_int_chg_ratio_index",M$1,$A$4,$A1145,101)/100</f>
        <v>-0.28047380085778001</v>
      </c>
      <c r="N1145" s="32">
        <f>[1]!thsiFinD("ths_int_chg_ratio_index",N$1,$A$4,$A1145,101)/100</f>
        <v>-0.22210628341187999</v>
      </c>
      <c r="O1145" s="33">
        <f t="shared" si="277"/>
        <v>1.1887208067842239</v>
      </c>
      <c r="P1145" s="33">
        <f t="shared" si="278"/>
        <v>0.87929171149994523</v>
      </c>
      <c r="Q1145" s="33">
        <f t="shared" si="279"/>
        <v>1.4981499020685025</v>
      </c>
      <c r="R1145" s="33">
        <f t="shared" si="280"/>
        <v>0.71952619914221994</v>
      </c>
      <c r="S1145" s="33">
        <f t="shared" si="281"/>
        <v>0.77789371658812001</v>
      </c>
      <c r="T1145" s="32">
        <f t="shared" si="289"/>
        <v>-7.5419295346912385E-3</v>
      </c>
      <c r="U1145" s="32">
        <f t="shared" si="290"/>
        <v>-2.4633366827812031E-3</v>
      </c>
      <c r="V1145" s="32">
        <f t="shared" si="291"/>
        <v>-1.049863889030489E-2</v>
      </c>
      <c r="W1145" s="32">
        <f t="shared" si="292"/>
        <v>-7.3666583586117218E-3</v>
      </c>
      <c r="X1145" s="32">
        <f t="shared" si="292"/>
        <v>3.4636827889131805E-3</v>
      </c>
      <c r="Y1145" s="34">
        <f>MAX(O$4:O1145)</f>
        <v>1.9141735637114377</v>
      </c>
      <c r="Z1145" s="34">
        <f>MAX(P$4:P1145)</f>
        <v>1.8284662292802096</v>
      </c>
      <c r="AA1145" s="34">
        <f>MAX(Q$4:Q1145)</f>
        <v>2.0782292813837224</v>
      </c>
      <c r="AB1145" s="34">
        <f>MAX(R$4:R1145)</f>
        <v>1.9075656212819299</v>
      </c>
      <c r="AC1145" s="34">
        <f>MAX(S$4:S1145)</f>
        <v>1.35899867745307</v>
      </c>
      <c r="AD1145" s="35">
        <f t="shared" si="285"/>
        <v>-0.37899006165387417</v>
      </c>
      <c r="AE1145" s="35">
        <f t="shared" si="286"/>
        <v>-0.5191096792386013</v>
      </c>
      <c r="AF1145" s="35">
        <f t="shared" si="287"/>
        <v>-0.27912193544351982</v>
      </c>
      <c r="AG1145" s="35">
        <f t="shared" si="288"/>
        <v>-0.62280395960445067</v>
      </c>
      <c r="AH1145" s="35">
        <f t="shared" si="288"/>
        <v>-0.4275978854917003</v>
      </c>
    </row>
    <row r="1146" spans="1:34">
      <c r="A1146" s="28">
        <v>45554</v>
      </c>
      <c r="B1146" s="12">
        <f>[1]!thsiFinD("ths_int_chg_ratio_index",B$1,$A$4,$A1146,101)</f>
        <v>-15.660569450836</v>
      </c>
      <c r="C1146" s="12">
        <f>[1]!thsiFinD("ths_int_chg_ratio_index",C$1,$A$4,$A1146,101)</f>
        <v>6.2906501229989997</v>
      </c>
      <c r="D1146" s="12">
        <f>[1]!thsiFinD("ths_int_chg_ratio_index",D$1,$A$4,$A1146,101)</f>
        <v>-36.113459787232003</v>
      </c>
      <c r="E1146" s="12">
        <f>[1]!thsiFinD("ths_int_chg_ratio_index",E$1,$A$4,$A1146,101)</f>
        <v>-1.6857670695878</v>
      </c>
      <c r="F1146" s="12">
        <f>[1]!thsiFinD("ths_adjustment_nvg_ratio_fund",F$1,$A$4,$A1146,101)</f>
        <v>32.412523020258</v>
      </c>
      <c r="G1146" s="12">
        <f>[1]!thsiFinD("ths_adjustment_nvg_ratio_fund",G$1,$A$4,$A1146,101)</f>
        <v>14.131668558455999</v>
      </c>
      <c r="H1146" s="12">
        <f>[1]!thsiFinD("ths_adjustment_nvg_ratio_fund",H$1,$A$4,$A1146,101)</f>
        <v>5.0769230769230997</v>
      </c>
      <c r="I1146" s="12">
        <f>[1]!thsiFinD("ths_adjustment_nvg_ratio_fund",I$1,$A$4,$A1146,101)</f>
        <v>144.326171875</v>
      </c>
      <c r="J1146" s="32">
        <f t="shared" si="282"/>
        <v>0.18597267543247537</v>
      </c>
      <c r="K1146" s="45">
        <f t="shared" si="283"/>
        <v>-0.11792286546164199</v>
      </c>
      <c r="L1146" s="45">
        <f t="shared" si="284"/>
        <v>0.48986821632659272</v>
      </c>
      <c r="M1146" s="32">
        <f>[1]!thsiFinD("ths_int_chg_ratio_index",M$1,$A$4,$A1146,101)/100</f>
        <v>-0.27651643354968003</v>
      </c>
      <c r="N1146" s="32">
        <f>[1]!thsiFinD("ths_int_chg_ratio_index",N$1,$A$4,$A1146,101)/100</f>
        <v>-0.21500387265824</v>
      </c>
      <c r="O1146" s="33">
        <f t="shared" si="277"/>
        <v>1.1859726754324753</v>
      </c>
      <c r="P1146" s="33">
        <f t="shared" si="278"/>
        <v>0.88207713453835801</v>
      </c>
      <c r="Q1146" s="33">
        <f t="shared" si="279"/>
        <v>1.4898682163265926</v>
      </c>
      <c r="R1146" s="33">
        <f t="shared" si="280"/>
        <v>0.72348356645031997</v>
      </c>
      <c r="S1146" s="33">
        <f t="shared" si="281"/>
        <v>0.78499612734176005</v>
      </c>
      <c r="T1146" s="32">
        <f t="shared" si="289"/>
        <v>-2.3118391939170868E-3</v>
      </c>
      <c r="U1146" s="32">
        <f t="shared" si="290"/>
        <v>3.1678031328890022E-3</v>
      </c>
      <c r="V1146" s="32">
        <f t="shared" si="291"/>
        <v>-5.5279419839598942E-3</v>
      </c>
      <c r="W1146" s="32">
        <f t="shared" si="292"/>
        <v>5.4999627710816679E-3</v>
      </c>
      <c r="X1146" s="32">
        <f t="shared" si="292"/>
        <v>9.1303099667543464E-3</v>
      </c>
      <c r="Y1146" s="34">
        <f>MAX(O$4:O1146)</f>
        <v>1.9141735637114377</v>
      </c>
      <c r="Z1146" s="34">
        <f>MAX(P$4:P1146)</f>
        <v>1.8284662292802096</v>
      </c>
      <c r="AA1146" s="34">
        <f>MAX(Q$4:Q1146)</f>
        <v>2.0782292813837224</v>
      </c>
      <c r="AB1146" s="34">
        <f>MAX(R$4:R1146)</f>
        <v>1.9075656212819299</v>
      </c>
      <c r="AC1146" s="34">
        <f>MAX(S$4:S1146)</f>
        <v>1.35899867745307</v>
      </c>
      <c r="AD1146" s="35">
        <f t="shared" si="285"/>
        <v>-0.38042573676915481</v>
      </c>
      <c r="AE1146" s="35">
        <f t="shared" si="286"/>
        <v>-0.51758631337391736</v>
      </c>
      <c r="AF1146" s="35">
        <f t="shared" si="287"/>
        <v>-0.28310690756189738</v>
      </c>
      <c r="AG1146" s="35">
        <f t="shared" si="288"/>
        <v>-0.62072939542487582</v>
      </c>
      <c r="AH1146" s="35">
        <f t="shared" si="288"/>
        <v>-0.42237167676061393</v>
      </c>
    </row>
    <row r="1147" spans="1:34">
      <c r="A1147" s="28">
        <v>45555</v>
      </c>
      <c r="B1147" s="12">
        <f>[1]!thsiFinD("ths_int_chg_ratio_index",B$1,$A$4,$A1147,101)</f>
        <v>-15.541622070161001</v>
      </c>
      <c r="C1147" s="12">
        <f>[1]!thsiFinD("ths_int_chg_ratio_index",C$1,$A$4,$A1147,101)</f>
        <v>5.1194196038772004</v>
      </c>
      <c r="D1147" s="12">
        <f>[1]!thsiFinD("ths_int_chg_ratio_index",D$1,$A$4,$A1147,101)</f>
        <v>-36.418081609189002</v>
      </c>
      <c r="E1147" s="12">
        <f>[1]!thsiFinD("ths_int_chg_ratio_index",E$1,$A$4,$A1147,101)</f>
        <v>-2.2619408365231002</v>
      </c>
      <c r="F1147" s="12">
        <f>[1]!thsiFinD("ths_adjustment_nvg_ratio_fund",F$1,$A$4,$A1147,101)</f>
        <v>32.228360957642998</v>
      </c>
      <c r="G1147" s="12">
        <f>[1]!thsiFinD("ths_adjustment_nvg_ratio_fund",G$1,$A$4,$A1147,101)</f>
        <v>14.188422247446001</v>
      </c>
      <c r="H1147" s="12">
        <f>[1]!thsiFinD("ths_adjustment_nvg_ratio_fund",H$1,$A$4,$A1147,101)</f>
        <v>3.6923076923077001</v>
      </c>
      <c r="I1147" s="12">
        <f>[1]!thsiFinD("ths_adjustment_nvg_ratio_fund",I$1,$A$4,$A1147,101)</f>
        <v>144.599609375</v>
      </c>
      <c r="J1147" s="32">
        <f t="shared" si="282"/>
        <v>0.18200809420050101</v>
      </c>
      <c r="K1147" s="45">
        <f t="shared" si="283"/>
        <v>-0.12275556227998977</v>
      </c>
      <c r="L1147" s="45">
        <f t="shared" si="284"/>
        <v>0.48677175068099177</v>
      </c>
      <c r="M1147" s="32">
        <f>[1]!thsiFinD("ths_int_chg_ratio_index",M$1,$A$4,$A1147,101)/100</f>
        <v>-0.28091754922635004</v>
      </c>
      <c r="N1147" s="32">
        <f>[1]!thsiFinD("ths_int_chg_ratio_index",N$1,$A$4,$A1147,101)/100</f>
        <v>-0.21502902322943002</v>
      </c>
      <c r="O1147" s="33">
        <f t="shared" si="277"/>
        <v>1.1820080942005009</v>
      </c>
      <c r="P1147" s="33">
        <f t="shared" si="278"/>
        <v>0.87724443772001026</v>
      </c>
      <c r="Q1147" s="33">
        <f t="shared" si="279"/>
        <v>1.4867717506809917</v>
      </c>
      <c r="R1147" s="33">
        <f t="shared" si="280"/>
        <v>0.71908245077364996</v>
      </c>
      <c r="S1147" s="33">
        <f t="shared" si="281"/>
        <v>0.78497097677056993</v>
      </c>
      <c r="T1147" s="32">
        <f t="shared" si="289"/>
        <v>-3.3428942454586386E-3</v>
      </c>
      <c r="U1147" s="32">
        <f t="shared" si="290"/>
        <v>-5.4787689524192773E-3</v>
      </c>
      <c r="V1147" s="32">
        <f t="shared" si="291"/>
        <v>-2.0783486832383069E-3</v>
      </c>
      <c r="W1147" s="32">
        <f t="shared" si="292"/>
        <v>-6.0832282594386333E-3</v>
      </c>
      <c r="X1147" s="32">
        <f t="shared" si="292"/>
        <v>-3.2039102250469575E-5</v>
      </c>
      <c r="Y1147" s="34">
        <f>MAX(O$4:O1147)</f>
        <v>1.9141735637114377</v>
      </c>
      <c r="Z1147" s="34">
        <f>MAX(P$4:P1147)</f>
        <v>1.8284662292802096</v>
      </c>
      <c r="AA1147" s="34">
        <f>MAX(Q$4:Q1147)</f>
        <v>2.0782292813837224</v>
      </c>
      <c r="AB1147" s="34">
        <f>MAX(R$4:R1147)</f>
        <v>1.9075656212819299</v>
      </c>
      <c r="AC1147" s="34">
        <f>MAX(S$4:S1147)</f>
        <v>1.35899867745307</v>
      </c>
      <c r="AD1147" s="35">
        <f t="shared" si="285"/>
        <v>-0.38249690800834346</v>
      </c>
      <c r="AE1147" s="35">
        <f t="shared" si="286"/>
        <v>-0.52022934650242647</v>
      </c>
      <c r="AF1147" s="35">
        <f t="shared" si="287"/>
        <v>-0.28459686137658868</v>
      </c>
      <c r="AG1147" s="35">
        <f t="shared" si="288"/>
        <v>-0.62303658508460158</v>
      </c>
      <c r="AH1147" s="35">
        <f t="shared" si="288"/>
        <v>-0.42239018345352497</v>
      </c>
    </row>
    <row r="1148" spans="1:34">
      <c r="A1148" s="28">
        <v>45558</v>
      </c>
      <c r="B1148" s="12">
        <f>[1]!thsiFinD("ths_int_chg_ratio_index",B$1,$A$4,$A1148,101)</f>
        <v>-14.789461579671</v>
      </c>
      <c r="C1148" s="12">
        <f>[1]!thsiFinD("ths_int_chg_ratio_index",C$1,$A$4,$A1148,101)</f>
        <v>3.1961193873138001</v>
      </c>
      <c r="D1148" s="12">
        <f>[1]!thsiFinD("ths_int_chg_ratio_index",D$1,$A$4,$A1148,101)</f>
        <v>-36.939566160783997</v>
      </c>
      <c r="E1148" s="12">
        <f>[1]!thsiFinD("ths_int_chg_ratio_index",E$1,$A$4,$A1148,101)</f>
        <v>-2.4794786846217001</v>
      </c>
      <c r="F1148" s="12">
        <f>[1]!thsiFinD("ths_adjustment_nvg_ratio_fund",F$1,$A$4,$A1148,101)</f>
        <v>31.491712707182</v>
      </c>
      <c r="G1148" s="12">
        <f>[1]!thsiFinD("ths_adjustment_nvg_ratio_fund",G$1,$A$4,$A1148,101)</f>
        <v>13.507377979569</v>
      </c>
      <c r="H1148" s="12">
        <f>[1]!thsiFinD("ths_adjustment_nvg_ratio_fund",H$1,$A$4,$A1148,101)</f>
        <v>2.6153846153845999</v>
      </c>
      <c r="I1148" s="12">
        <f>[1]!thsiFinD("ths_adjustment_nvg_ratio_fund",I$1,$A$4,$A1148,101)</f>
        <v>144.091796875</v>
      </c>
      <c r="J1148" s="32">
        <f t="shared" si="282"/>
        <v>0.17586735642421586</v>
      </c>
      <c r="K1148" s="45">
        <f t="shared" si="283"/>
        <v>-0.12753096759440724</v>
      </c>
      <c r="L1148" s="45">
        <f t="shared" si="284"/>
        <v>0.47926568044283896</v>
      </c>
      <c r="M1148" s="32">
        <f>[1]!thsiFinD("ths_int_chg_ratio_index",M$1,$A$4,$A1148,101)/100</f>
        <v>-0.28825459952663002</v>
      </c>
      <c r="N1148" s="32">
        <f>[1]!thsiFinD("ths_int_chg_ratio_index",N$1,$A$4,$A1148,101)/100</f>
        <v>-0.21302734178016</v>
      </c>
      <c r="O1148" s="33">
        <f t="shared" si="277"/>
        <v>1.1758673564242159</v>
      </c>
      <c r="P1148" s="33">
        <f t="shared" si="278"/>
        <v>0.87246903240559281</v>
      </c>
      <c r="Q1148" s="33">
        <f t="shared" si="279"/>
        <v>1.479265680442839</v>
      </c>
      <c r="R1148" s="33">
        <f t="shared" si="280"/>
        <v>0.71174540047336998</v>
      </c>
      <c r="S1148" s="33">
        <f t="shared" si="281"/>
        <v>0.78697265821983997</v>
      </c>
      <c r="T1148" s="32">
        <f t="shared" si="289"/>
        <v>-5.1951740486502196E-3</v>
      </c>
      <c r="U1148" s="32">
        <f t="shared" si="290"/>
        <v>-5.4436427397920317E-3</v>
      </c>
      <c r="V1148" s="32">
        <f t="shared" si="291"/>
        <v>-5.0485693144993737E-3</v>
      </c>
      <c r="W1148" s="32">
        <f t="shared" si="292"/>
        <v>-1.0203350523137034E-2</v>
      </c>
      <c r="X1148" s="32">
        <f t="shared" si="292"/>
        <v>2.5500069537667258E-3</v>
      </c>
      <c r="Y1148" s="34">
        <f>MAX(O$4:O1148)</f>
        <v>1.9141735637114377</v>
      </c>
      <c r="Z1148" s="34">
        <f>MAX(P$4:P1148)</f>
        <v>1.8284662292802096</v>
      </c>
      <c r="AA1148" s="34">
        <f>MAX(Q$4:Q1148)</f>
        <v>2.0782292813837224</v>
      </c>
      <c r="AB1148" s="34">
        <f>MAX(R$4:R1148)</f>
        <v>1.9075656212819299</v>
      </c>
      <c r="AC1148" s="34">
        <f>MAX(S$4:S1148)</f>
        <v>1.35899867745307</v>
      </c>
      <c r="AD1148" s="35">
        <f t="shared" si="285"/>
        <v>-0.38570494404681976</v>
      </c>
      <c r="AE1148" s="35">
        <f t="shared" si="286"/>
        <v>-0.52284104653710384</v>
      </c>
      <c r="AF1148" s="35">
        <f t="shared" si="287"/>
        <v>-0.28820862370973943</v>
      </c>
      <c r="AG1148" s="35">
        <f t="shared" si="288"/>
        <v>-0.62688287494138217</v>
      </c>
      <c r="AH1148" s="35">
        <f t="shared" si="288"/>
        <v>-0.42091727440476756</v>
      </c>
    </row>
    <row r="1149" spans="1:34">
      <c r="A1149" s="28">
        <v>45559</v>
      </c>
      <c r="B1149" s="12">
        <f>[1]!thsiFinD("ths_int_chg_ratio_index",B$1,$A$4,$A1149,101)</f>
        <v>-10.157160466562001</v>
      </c>
      <c r="C1149" s="12">
        <f>[1]!thsiFinD("ths_int_chg_ratio_index",C$1,$A$4,$A1149,101)</f>
        <v>7.4045448225218999</v>
      </c>
      <c r="D1149" s="12">
        <f>[1]!thsiFinD("ths_int_chg_ratio_index",D$1,$A$4,$A1149,101)</f>
        <v>-34.585349321198002</v>
      </c>
      <c r="E1149" s="12">
        <f>[1]!thsiFinD("ths_int_chg_ratio_index",E$1,$A$4,$A1149,101)</f>
        <v>3.3241089496471998</v>
      </c>
      <c r="F1149" s="12">
        <f>[1]!thsiFinD("ths_adjustment_nvg_ratio_fund",F$1,$A$4,$A1149,101)</f>
        <v>34.806629834253997</v>
      </c>
      <c r="G1149" s="12">
        <f>[1]!thsiFinD("ths_adjustment_nvg_ratio_fund",G$1,$A$4,$A1149,101)</f>
        <v>18.898978433598</v>
      </c>
      <c r="H1149" s="12">
        <f>[1]!thsiFinD("ths_adjustment_nvg_ratio_fund",H$1,$A$4,$A1149,101)</f>
        <v>9.9230769230769003</v>
      </c>
      <c r="I1149" s="12">
        <f>[1]!thsiFinD("ths_adjustment_nvg_ratio_fund",I$1,$A$4,$A1149,101)</f>
        <v>158.76953125</v>
      </c>
      <c r="J1149" s="32">
        <f t="shared" si="282"/>
        <v>0.23548045053167252</v>
      </c>
      <c r="K1149" s="45">
        <f t="shared" si="283"/>
        <v>-8.5034640038977261E-2</v>
      </c>
      <c r="L1149" s="45">
        <f t="shared" si="284"/>
        <v>0.5559955411023223</v>
      </c>
      <c r="M1149" s="32">
        <f>[1]!thsiFinD("ths_int_chg_ratio_index",M$1,$A$4,$A1149,101)/100</f>
        <v>-0.25800580128403</v>
      </c>
      <c r="N1149" s="32">
        <f>[1]!thsiFinD("ths_int_chg_ratio_index",N$1,$A$4,$A1149,101)/100</f>
        <v>-0.17893297872562999</v>
      </c>
      <c r="O1149" s="33">
        <f t="shared" si="277"/>
        <v>1.2354804505316725</v>
      </c>
      <c r="P1149" s="33">
        <f t="shared" si="278"/>
        <v>0.91496535996102279</v>
      </c>
      <c r="Q1149" s="33">
        <f t="shared" si="279"/>
        <v>1.5559955411023223</v>
      </c>
      <c r="R1149" s="33">
        <f t="shared" si="280"/>
        <v>0.74199419871596994</v>
      </c>
      <c r="S1149" s="33">
        <f t="shared" si="281"/>
        <v>0.82106702127437003</v>
      </c>
      <c r="T1149" s="32">
        <f t="shared" si="289"/>
        <v>5.0697124791982073E-2</v>
      </c>
      <c r="U1149" s="32">
        <f t="shared" si="290"/>
        <v>4.8708121408341576E-2</v>
      </c>
      <c r="V1149" s="32">
        <f t="shared" si="291"/>
        <v>5.1870236478759546E-2</v>
      </c>
      <c r="W1149" s="32">
        <f t="shared" si="292"/>
        <v>4.2499464306312351E-2</v>
      </c>
      <c r="X1149" s="32">
        <f t="shared" si="292"/>
        <v>4.3323440399635649E-2</v>
      </c>
      <c r="Y1149" s="34">
        <f>MAX(O$4:O1149)</f>
        <v>1.9141735637114377</v>
      </c>
      <c r="Z1149" s="34">
        <f>MAX(P$4:P1149)</f>
        <v>1.8284662292802096</v>
      </c>
      <c r="AA1149" s="34">
        <f>MAX(Q$4:Q1149)</f>
        <v>2.0782292813837224</v>
      </c>
      <c r="AB1149" s="34">
        <f>MAX(R$4:R1149)</f>
        <v>1.9075656212819299</v>
      </c>
      <c r="AC1149" s="34">
        <f>MAX(S$4:S1149)</f>
        <v>1.35899867745307</v>
      </c>
      <c r="AD1149" s="35">
        <f t="shared" si="285"/>
        <v>-0.3545619509360638</v>
      </c>
      <c r="AE1149" s="35">
        <f t="shared" si="286"/>
        <v>-0.49959953030075588</v>
      </c>
      <c r="AF1149" s="35">
        <f t="shared" si="287"/>
        <v>-0.25128783669802179</v>
      </c>
      <c r="AG1149" s="35">
        <f t="shared" si="288"/>
        <v>-0.61102559700287951</v>
      </c>
      <c r="AH1149" s="35">
        <f t="shared" si="288"/>
        <v>-0.39582941845598396</v>
      </c>
    </row>
    <row r="1150" spans="1:34">
      <c r="A1150" s="28">
        <v>45560</v>
      </c>
      <c r="B1150" s="12">
        <f>[1]!thsiFinD("ths_int_chg_ratio_index",B$1,$A$4,$A1150,101)</f>
        <v>-9.8575292443427998</v>
      </c>
      <c r="C1150" s="12">
        <f>[1]!thsiFinD("ths_int_chg_ratio_index",C$1,$A$4,$A1150,101)</f>
        <v>7.3163774358443003</v>
      </c>
      <c r="D1150" s="12">
        <f>[1]!thsiFinD("ths_int_chg_ratio_index",D$1,$A$4,$A1150,101)</f>
        <v>-34.556969076123998</v>
      </c>
      <c r="E1150" s="12">
        <f>[1]!thsiFinD("ths_int_chg_ratio_index",E$1,$A$4,$A1150,101)</f>
        <v>5.1981000259050001</v>
      </c>
      <c r="F1150" s="12">
        <f>[1]!thsiFinD("ths_adjustment_nvg_ratio_fund",F$1,$A$4,$A1150,101)</f>
        <v>34.868017188459</v>
      </c>
      <c r="G1150" s="12">
        <f>[1]!thsiFinD("ths_adjustment_nvg_ratio_fund",G$1,$A$4,$A1150,101)</f>
        <v>18.898978433598</v>
      </c>
      <c r="H1150" s="12">
        <f>[1]!thsiFinD("ths_adjustment_nvg_ratio_fund",H$1,$A$4,$A1150,101)</f>
        <v>9.9230769230769003</v>
      </c>
      <c r="I1150" s="12">
        <f>[1]!thsiFinD("ths_adjustment_nvg_ratio_fund",I$1,$A$4,$A1150,101)</f>
        <v>158.26171875</v>
      </c>
      <c r="J1150" s="32">
        <f t="shared" si="282"/>
        <v>0.23756471304552046</v>
      </c>
      <c r="K1150" s="45">
        <f t="shared" si="283"/>
        <v>-7.9750052146793746E-2</v>
      </c>
      <c r="L1150" s="45">
        <f t="shared" si="284"/>
        <v>0.55487947823783468</v>
      </c>
      <c r="M1150" s="32">
        <f>[1]!thsiFinD("ths_int_chg_ratio_index",M$1,$A$4,$A1150,101)/100</f>
        <v>-0.25107759779523997</v>
      </c>
      <c r="N1150" s="32">
        <f>[1]!thsiFinD("ths_int_chg_ratio_index",N$1,$A$4,$A1150,101)/100</f>
        <v>-0.1679672145261</v>
      </c>
      <c r="O1150" s="33">
        <f t="shared" si="277"/>
        <v>1.2375647130455205</v>
      </c>
      <c r="P1150" s="33">
        <f t="shared" si="278"/>
        <v>0.92024994785320624</v>
      </c>
      <c r="Q1150" s="33">
        <f t="shared" si="279"/>
        <v>1.5548794782378348</v>
      </c>
      <c r="R1150" s="33">
        <f t="shared" si="280"/>
        <v>0.74892240220476003</v>
      </c>
      <c r="S1150" s="33">
        <f t="shared" si="281"/>
        <v>0.83203278547390003</v>
      </c>
      <c r="T1150" s="32">
        <f t="shared" si="289"/>
        <v>1.6870056607944939E-3</v>
      </c>
      <c r="U1150" s="32">
        <f t="shared" si="290"/>
        <v>5.7757245502809695E-3</v>
      </c>
      <c r="V1150" s="32">
        <f t="shared" si="291"/>
        <v>-7.1726610713607197E-4</v>
      </c>
      <c r="W1150" s="32">
        <f t="shared" si="292"/>
        <v>9.3372744703117405E-3</v>
      </c>
      <c r="X1150" s="32">
        <f t="shared" si="292"/>
        <v>1.3355504380763161E-2</v>
      </c>
      <c r="Y1150" s="34">
        <f>MAX(O$4:O1150)</f>
        <v>1.9141735637114377</v>
      </c>
      <c r="Z1150" s="34">
        <f>MAX(P$4:P1150)</f>
        <v>1.8284662292802096</v>
      </c>
      <c r="AA1150" s="34">
        <f>MAX(Q$4:Q1150)</f>
        <v>2.0782292813837224</v>
      </c>
      <c r="AB1150" s="34">
        <f>MAX(R$4:R1150)</f>
        <v>1.9075656212819299</v>
      </c>
      <c r="AC1150" s="34">
        <f>MAX(S$4:S1150)</f>
        <v>1.35899867745307</v>
      </c>
      <c r="AD1150" s="35">
        <f t="shared" si="285"/>
        <v>-0.35347309329360066</v>
      </c>
      <c r="AE1150" s="35">
        <f t="shared" si="286"/>
        <v>-0.49670935502294178</v>
      </c>
      <c r="AF1150" s="35">
        <f t="shared" si="287"/>
        <v>-0.25182486255675884</v>
      </c>
      <c r="AG1150" s="35">
        <f t="shared" si="288"/>
        <v>-0.60739363624016973</v>
      </c>
      <c r="AH1150" s="35">
        <f t="shared" si="288"/>
        <v>-0.38776041560744456</v>
      </c>
    </row>
    <row r="1151" spans="1:34">
      <c r="A1151" s="28">
        <v>45561</v>
      </c>
      <c r="B1151" s="12">
        <f>[1]!thsiFinD("ths_int_chg_ratio_index",B$1,$A$4,$A1151,101)</f>
        <v>-6.9665000175772001</v>
      </c>
      <c r="C1151" s="12">
        <f>[1]!thsiFinD("ths_int_chg_ratio_index",C$1,$A$4,$A1151,101)</f>
        <v>11.970599741635001</v>
      </c>
      <c r="D1151" s="12">
        <f>[1]!thsiFinD("ths_int_chg_ratio_index",D$1,$A$4,$A1151,101)</f>
        <v>-32.025763064768</v>
      </c>
      <c r="E1151" s="12">
        <f>[1]!thsiFinD("ths_int_chg_ratio_index",E$1,$A$4,$A1151,101)</f>
        <v>9.7372371268583997</v>
      </c>
      <c r="F1151" s="12">
        <f>[1]!thsiFinD("ths_adjustment_nvg_ratio_fund",F$1,$A$4,$A1151,101)</f>
        <v>37.814610190301003</v>
      </c>
      <c r="G1151" s="12">
        <f>[1]!thsiFinD("ths_adjustment_nvg_ratio_fund",G$1,$A$4,$A1151,101)</f>
        <v>22.474460839955</v>
      </c>
      <c r="H1151" s="12">
        <f>[1]!thsiFinD("ths_adjustment_nvg_ratio_fund",H$1,$A$4,$A1151,101)</f>
        <v>12.923076923077</v>
      </c>
      <c r="I1151" s="12">
        <f>[1]!thsiFinD("ths_adjustment_nvg_ratio_fund",I$1,$A$4,$A1151,101)</f>
        <v>165.927734375</v>
      </c>
      <c r="J1151" s="32">
        <f t="shared" si="282"/>
        <v>0.27731932014310151</v>
      </c>
      <c r="K1151" s="45">
        <f t="shared" si="283"/>
        <v>-4.3211065534629493E-2</v>
      </c>
      <c r="L1151" s="45">
        <f t="shared" si="284"/>
        <v>0.59784970582083252</v>
      </c>
      <c r="M1151" s="32">
        <f>[1]!thsiFinD("ths_int_chg_ratio_index",M$1,$A$4,$A1151,101)/100</f>
        <v>-0.22416976821260001</v>
      </c>
      <c r="N1151" s="32">
        <f>[1]!thsiFinD("ths_int_chg_ratio_index",N$1,$A$4,$A1151,101)/100</f>
        <v>-0.13250656741986999</v>
      </c>
      <c r="O1151" s="33">
        <f t="shared" si="277"/>
        <v>1.2773193201431015</v>
      </c>
      <c r="P1151" s="33">
        <f t="shared" si="278"/>
        <v>0.9567889344653705</v>
      </c>
      <c r="Q1151" s="33">
        <f t="shared" si="279"/>
        <v>1.5978497058208325</v>
      </c>
      <c r="R1151" s="33">
        <f t="shared" si="280"/>
        <v>0.77583023178739996</v>
      </c>
      <c r="S1151" s="33">
        <f t="shared" si="281"/>
        <v>0.86749343258013001</v>
      </c>
      <c r="T1151" s="32">
        <f t="shared" si="289"/>
        <v>3.2123255195074973E-2</v>
      </c>
      <c r="U1151" s="32">
        <f t="shared" si="290"/>
        <v>3.9705502507665136E-2</v>
      </c>
      <c r="V1151" s="32">
        <f t="shared" si="291"/>
        <v>2.7635728803686144E-2</v>
      </c>
      <c r="W1151" s="32">
        <f t="shared" si="292"/>
        <v>3.5928728401534826E-2</v>
      </c>
      <c r="X1151" s="32">
        <f t="shared" si="292"/>
        <v>4.2619290640131036E-2</v>
      </c>
      <c r="Y1151" s="34">
        <f>MAX(O$4:O1151)</f>
        <v>1.9141735637114377</v>
      </c>
      <c r="Z1151" s="34">
        <f>MAX(P$4:P1151)</f>
        <v>1.8284662292802096</v>
      </c>
      <c r="AA1151" s="34">
        <f>MAX(Q$4:Q1151)</f>
        <v>2.0782292813837224</v>
      </c>
      <c r="AB1151" s="34">
        <f>MAX(R$4:R1151)</f>
        <v>1.9075656212819299</v>
      </c>
      <c r="AC1151" s="34">
        <f>MAX(S$4:S1151)</f>
        <v>1.35899867745307</v>
      </c>
      <c r="AD1151" s="35">
        <f t="shared" si="285"/>
        <v>-0.33270454447898867</v>
      </c>
      <c r="AE1151" s="35">
        <f t="shared" si="286"/>
        <v>-0.47672594705672078</v>
      </c>
      <c r="AF1151" s="35">
        <f t="shared" si="287"/>
        <v>-0.23114849736071685</v>
      </c>
      <c r="AG1151" s="35">
        <f t="shared" si="288"/>
        <v>-0.59328778882792854</v>
      </c>
      <c r="AH1151" s="35">
        <f t="shared" si="288"/>
        <v>-0.36166719881882525</v>
      </c>
    </row>
    <row r="1152" spans="1:34">
      <c r="A1152" s="28">
        <v>45562</v>
      </c>
      <c r="B1152" s="12">
        <f>[1]!thsiFinD("ths_int_chg_ratio_index",B$1,$A$4,$A1152,101)</f>
        <v>-2.1989592447787998</v>
      </c>
      <c r="C1152" s="12">
        <f>[1]!thsiFinD("ths_int_chg_ratio_index",C$1,$A$4,$A1152,101)</f>
        <v>20.072162912629999</v>
      </c>
      <c r="D1152" s="12">
        <f>[1]!thsiFinD("ths_int_chg_ratio_index",D$1,$A$4,$A1152,101)</f>
        <v>-27.429761835415</v>
      </c>
      <c r="E1152" s="12">
        <f>[1]!thsiFinD("ths_int_chg_ratio_index",E$1,$A$4,$A1152,101)</f>
        <v>21.451675293194</v>
      </c>
      <c r="F1152" s="12">
        <f>[1]!thsiFinD("ths_adjustment_nvg_ratio_fund",F$1,$A$4,$A1152,101)</f>
        <v>42.725598526703997</v>
      </c>
      <c r="G1152" s="12">
        <f>[1]!thsiFinD("ths_adjustment_nvg_ratio_fund",G$1,$A$4,$A1152,101)</f>
        <v>28.376844494892001</v>
      </c>
      <c r="H1152" s="12">
        <f>[1]!thsiFinD("ths_adjustment_nvg_ratio_fund",H$1,$A$4,$A1152,101)</f>
        <v>18.769230769231001</v>
      </c>
      <c r="I1152" s="12">
        <f>[1]!thsiFinD("ths_adjustment_nvg_ratio_fund",I$1,$A$4,$A1152,101)</f>
        <v>179.033203125</v>
      </c>
      <c r="J1152" s="32">
        <f t="shared" si="282"/>
        <v>0.35099999255182152</v>
      </c>
      <c r="K1152" s="45">
        <f t="shared" si="283"/>
        <v>2.97377928140755E-2</v>
      </c>
      <c r="L1152" s="45">
        <f t="shared" si="284"/>
        <v>0.67226219228956752</v>
      </c>
      <c r="M1152" s="32">
        <f>[1]!thsiFinD("ths_int_chg_ratio_index",M$1,$A$4,$A1152,101)/100</f>
        <v>-0.16588895830095002</v>
      </c>
      <c r="N1152" s="32">
        <f>[1]!thsiFinD("ths_int_chg_ratio_index",N$1,$A$4,$A1152,101)/100</f>
        <v>-9.1903941308700998E-2</v>
      </c>
      <c r="O1152" s="33">
        <f t="shared" si="277"/>
        <v>1.3509999925518215</v>
      </c>
      <c r="P1152" s="33">
        <f t="shared" si="278"/>
        <v>1.0297377928140754</v>
      </c>
      <c r="Q1152" s="33">
        <f t="shared" si="279"/>
        <v>1.6722621922895675</v>
      </c>
      <c r="R1152" s="33">
        <f t="shared" si="280"/>
        <v>0.83411104169905004</v>
      </c>
      <c r="S1152" s="33">
        <f t="shared" si="281"/>
        <v>0.90809605869129895</v>
      </c>
      <c r="T1152" s="32">
        <f t="shared" si="289"/>
        <v>5.7683831479559355E-2</v>
      </c>
      <c r="U1152" s="32">
        <f t="shared" si="290"/>
        <v>7.6243417666056912E-2</v>
      </c>
      <c r="V1152" s="32">
        <f t="shared" si="291"/>
        <v>4.6570391569154879E-2</v>
      </c>
      <c r="W1152" s="32">
        <f t="shared" si="292"/>
        <v>7.51205708720315E-2</v>
      </c>
      <c r="X1152" s="32">
        <f t="shared" si="292"/>
        <v>4.6804534289564659E-2</v>
      </c>
      <c r="Y1152" s="34">
        <f>MAX(O$4:O1152)</f>
        <v>1.9141735637114377</v>
      </c>
      <c r="Z1152" s="34">
        <f>MAX(P$4:P1152)</f>
        <v>1.8284662292802096</v>
      </c>
      <c r="AA1152" s="34">
        <f>MAX(Q$4:Q1152)</f>
        <v>2.0782292813837224</v>
      </c>
      <c r="AB1152" s="34">
        <f>MAX(R$4:R1152)</f>
        <v>1.9075656212819299</v>
      </c>
      <c r="AC1152" s="34">
        <f>MAX(S$4:S1152)</f>
        <v>1.35899867745307</v>
      </c>
      <c r="AD1152" s="35">
        <f t="shared" si="285"/>
        <v>-0.2942123858756388</v>
      </c>
      <c r="AE1152" s="35">
        <f t="shared" si="286"/>
        <v>-0.43682974488435589</v>
      </c>
      <c r="AF1152" s="35">
        <f t="shared" si="287"/>
        <v>-0.19534278182427245</v>
      </c>
      <c r="AG1152" s="35">
        <f t="shared" si="288"/>
        <v>-0.56273533534405629</v>
      </c>
      <c r="AH1152" s="35">
        <f t="shared" si="288"/>
        <v>-0.33179032933778696</v>
      </c>
    </row>
    <row r="1153" spans="1:34">
      <c r="A1153" s="28">
        <v>45565</v>
      </c>
      <c r="B1153" s="12">
        <f>[1]!thsiFinD("ths_int_chg_ratio_index",B$1,$A$4,$A1153,101)</f>
        <v>9.7723586608366002</v>
      </c>
      <c r="C1153" s="12">
        <f>[1]!thsiFinD("ths_int_chg_ratio_index",C$1,$A$4,$A1153,101)</f>
        <v>38.462300852920002</v>
      </c>
      <c r="D1153" s="12">
        <f>[1]!thsiFinD("ths_int_chg_ratio_index",D$1,$A$4,$A1153,101)</f>
        <v>-14.450801070173</v>
      </c>
      <c r="E1153" s="12">
        <f>[1]!thsiFinD("ths_int_chg_ratio_index",E$1,$A$4,$A1153,101)</f>
        <v>40.341947976973998</v>
      </c>
      <c r="F1153" s="12">
        <f>[1]!thsiFinD("ths_adjustment_nvg_ratio_fund",F$1,$A$4,$A1153,101)</f>
        <v>54.143646408839999</v>
      </c>
      <c r="G1153" s="12">
        <f>[1]!thsiFinD("ths_adjustment_nvg_ratio_fund",G$1,$A$4,$A1153,101)</f>
        <v>41.827468785470998</v>
      </c>
      <c r="H1153" s="12">
        <f>[1]!thsiFinD("ths_adjustment_nvg_ratio_fund",H$1,$A$4,$A1153,101)</f>
        <v>32.153846153845997</v>
      </c>
      <c r="I1153" s="12">
        <f>[1]!thsiFinD("ths_adjustment_nvg_ratio_fund",I$1,$A$4,$A1153,101)</f>
        <v>208.466796875</v>
      </c>
      <c r="J1153" s="32">
        <f t="shared" si="282"/>
        <v>0.51339695580464328</v>
      </c>
      <c r="K1153" s="45">
        <f t="shared" si="283"/>
        <v>0.18531451605139401</v>
      </c>
      <c r="L1153" s="45">
        <f t="shared" si="284"/>
        <v>0.84147939555789253</v>
      </c>
      <c r="M1153" s="32">
        <f>[1]!thsiFinD("ths_int_chg_ratio_index",M$1,$A$4,$A1153,101)/100</f>
        <v>-2.2990545295279999E-2</v>
      </c>
      <c r="N1153" s="32">
        <f>[1]!thsiFinD("ths_int_chg_ratio_index",N$1,$A$4,$A1153,101)/100</f>
        <v>-1.0540899193263E-2</v>
      </c>
      <c r="O1153" s="33">
        <f t="shared" si="277"/>
        <v>1.5133969558046432</v>
      </c>
      <c r="P1153" s="33">
        <f t="shared" si="278"/>
        <v>1.185314516051394</v>
      </c>
      <c r="Q1153" s="33">
        <f t="shared" si="279"/>
        <v>1.8414793955578925</v>
      </c>
      <c r="R1153" s="33">
        <f t="shared" si="280"/>
        <v>0.97700945470472</v>
      </c>
      <c r="S1153" s="33">
        <f t="shared" si="281"/>
        <v>0.98945910080673705</v>
      </c>
      <c r="T1153" s="32">
        <f t="shared" si="289"/>
        <v>0.12020500677137691</v>
      </c>
      <c r="U1153" s="32">
        <f t="shared" si="290"/>
        <v>0.15108382378795415</v>
      </c>
      <c r="V1153" s="32">
        <f t="shared" si="291"/>
        <v>0.10119059322667723</v>
      </c>
      <c r="W1153" s="32">
        <f t="shared" si="292"/>
        <v>0.17131821287797822</v>
      </c>
      <c r="X1153" s="32">
        <f t="shared" si="292"/>
        <v>8.9597395932644375E-2</v>
      </c>
      <c r="Y1153" s="34">
        <f>MAX(O$4:O1153)</f>
        <v>1.9141735637114377</v>
      </c>
      <c r="Z1153" s="34">
        <f>MAX(P$4:P1153)</f>
        <v>1.8284662292802096</v>
      </c>
      <c r="AA1153" s="34">
        <f>MAX(Q$4:Q1153)</f>
        <v>2.0782292813837224</v>
      </c>
      <c r="AB1153" s="34">
        <f>MAX(R$4:R1153)</f>
        <v>1.9075656212819299</v>
      </c>
      <c r="AC1153" s="34">
        <f>MAX(S$4:S1153)</f>
        <v>1.35899867745307</v>
      </c>
      <c r="AD1153" s="35">
        <f t="shared" si="285"/>
        <v>-0.20937318094066615</v>
      </c>
      <c r="AE1153" s="35">
        <f t="shared" si="286"/>
        <v>-0.35174382929784676</v>
      </c>
      <c r="AF1153" s="35">
        <f t="shared" si="287"/>
        <v>-0.11391904057294278</v>
      </c>
      <c r="AG1153" s="35">
        <f t="shared" si="288"/>
        <v>-0.48782393444051153</v>
      </c>
      <c r="AH1153" s="35">
        <f t="shared" si="288"/>
        <v>-0.27192048290944282</v>
      </c>
    </row>
    <row r="1154" spans="1:34">
      <c r="A1154" s="28">
        <v>45573</v>
      </c>
      <c r="B1154" s="12">
        <f>[1]!thsiFinD("ths_int_chg_ratio_index",B$1,$A$4,$A1154,101)</f>
        <v>24.258190049509</v>
      </c>
      <c r="C1154" s="12">
        <f>[1]!thsiFinD("ths_int_chg_ratio_index",C$1,$A$4,$A1154,101)</f>
        <v>61.110872169151001</v>
      </c>
      <c r="D1154" s="12">
        <f>[1]!thsiFinD("ths_int_chg_ratio_index",D$1,$A$4,$A1154,101)</f>
        <v>0.41616187291572998</v>
      </c>
      <c r="E1154" s="12">
        <f>[1]!thsiFinD("ths_int_chg_ratio_index",E$1,$A$4,$A1154,101)</f>
        <v>66.387374152478003</v>
      </c>
      <c r="F1154" s="12">
        <f>[1]!thsiFinD("ths_adjustment_nvg_ratio_fund",F$1,$A$4,$A1154,101)</f>
        <v>65.377532228361005</v>
      </c>
      <c r="G1154" s="12">
        <f>[1]!thsiFinD("ths_adjustment_nvg_ratio_fund",G$1,$A$4,$A1154,101)</f>
        <v>57.377979568672004</v>
      </c>
      <c r="H1154" s="12">
        <f>[1]!thsiFinD("ths_adjustment_nvg_ratio_fund",H$1,$A$4,$A1154,101)</f>
        <v>49.307692307692001</v>
      </c>
      <c r="I1154" s="12">
        <f>[1]!thsiFinD("ths_adjustment_nvg_ratio_fund",I$1,$A$4,$A1154,101)</f>
        <v>243.2421875</v>
      </c>
      <c r="J1154" s="32">
        <f t="shared" si="282"/>
        <v>0.70934748731097352</v>
      </c>
      <c r="K1154" s="45">
        <f t="shared" si="283"/>
        <v>0.38043149561013434</v>
      </c>
      <c r="L1154" s="45">
        <f t="shared" si="284"/>
        <v>1.0382634790118126</v>
      </c>
      <c r="M1154" s="32">
        <f>[1]!thsiFinD("ths_int_chg_ratio_index",M$1,$A$4,$A1154,101)/100</f>
        <v>0.14760259542447002</v>
      </c>
      <c r="N1154" s="32">
        <f>[1]!thsiFinD("ths_int_chg_ratio_index",N$1,$A$4,$A1154,101)/100</f>
        <v>5.1231667461911004E-2</v>
      </c>
      <c r="O1154" s="33">
        <f t="shared" si="277"/>
        <v>1.7093474873109735</v>
      </c>
      <c r="P1154" s="33">
        <f t="shared" si="278"/>
        <v>1.3804314956101345</v>
      </c>
      <c r="Q1154" s="33">
        <f t="shared" si="279"/>
        <v>2.0382634790118126</v>
      </c>
      <c r="R1154" s="33">
        <f t="shared" si="280"/>
        <v>1.14760259542447</v>
      </c>
      <c r="S1154" s="33">
        <f t="shared" si="281"/>
        <v>1.0512316674619111</v>
      </c>
      <c r="T1154" s="32">
        <f t="shared" si="289"/>
        <v>0.12947728667932168</v>
      </c>
      <c r="U1154" s="32">
        <f t="shared" si="290"/>
        <v>0.16461198856209758</v>
      </c>
      <c r="V1154" s="32">
        <f t="shared" si="291"/>
        <v>0.10686195236754337</v>
      </c>
      <c r="W1154" s="32">
        <f t="shared" si="292"/>
        <v>0.17460746147160688</v>
      </c>
      <c r="X1154" s="32">
        <f t="shared" si="292"/>
        <v>6.2430641756499927E-2</v>
      </c>
      <c r="Y1154" s="34">
        <f>MAX(O$4:O1154)</f>
        <v>1.9141735637114377</v>
      </c>
      <c r="Z1154" s="34">
        <f>MAX(P$4:P1154)</f>
        <v>1.8284662292802096</v>
      </c>
      <c r="AA1154" s="34">
        <f>MAX(Q$4:Q1154)</f>
        <v>2.0782292813837224</v>
      </c>
      <c r="AB1154" s="34">
        <f>MAX(R$4:R1154)</f>
        <v>1.9075656212819299</v>
      </c>
      <c r="AC1154" s="34">
        <f>MAX(S$4:S1154)</f>
        <v>1.35899867745307</v>
      </c>
      <c r="AD1154" s="35">
        <f t="shared" si="285"/>
        <v>-0.10700496563296058</v>
      </c>
      <c r="AE1154" s="35">
        <f t="shared" si="286"/>
        <v>-0.24503309194091472</v>
      </c>
      <c r="AF1154" s="35">
        <f t="shared" si="287"/>
        <v>-1.9230699292861364E-2</v>
      </c>
      <c r="AG1154" s="35">
        <f t="shared" si="288"/>
        <v>-0.39839417180665404</v>
      </c>
      <c r="AH1154" s="35">
        <f t="shared" si="288"/>
        <v>-0.22646601140771672</v>
      </c>
    </row>
    <row r="1155" spans="1:34">
      <c r="A1155" s="28">
        <v>45574</v>
      </c>
      <c r="B1155" s="12">
        <f>[1]!thsiFinD("ths_int_chg_ratio_index",B$1,$A$4,$A1155,101)</f>
        <v>13.959073642773999</v>
      </c>
      <c r="C1155" s="12">
        <f>[1]!thsiFinD("ths_int_chg_ratio_index",C$1,$A$4,$A1155,101)</f>
        <v>58.739407140333</v>
      </c>
      <c r="D1155" s="12">
        <f>[1]!thsiFinD("ths_int_chg_ratio_index",D$1,$A$4,$A1155,101)</f>
        <v>-2.1448267245803998</v>
      </c>
      <c r="E1155" s="12">
        <f>[1]!thsiFinD("ths_int_chg_ratio_index",E$1,$A$4,$A1155,101)</f>
        <v>49.224406238579</v>
      </c>
      <c r="F1155" s="12">
        <f>[1]!thsiFinD("ths_adjustment_nvg_ratio_fund",F$1,$A$4,$A1155,101)</f>
        <v>56.906077348065999</v>
      </c>
      <c r="G1155" s="12">
        <f>[1]!thsiFinD("ths_adjustment_nvg_ratio_fund",G$1,$A$4,$A1155,101)</f>
        <v>48.127128263336999</v>
      </c>
      <c r="H1155" s="12">
        <f>[1]!thsiFinD("ths_adjustment_nvg_ratio_fund",H$1,$A$4,$A1155,101)</f>
        <v>40.153846153845997</v>
      </c>
      <c r="I1155" s="12">
        <f>[1]!thsiFinD("ths_adjustment_nvg_ratio_fund",I$1,$A$4,$A1155,101)</f>
        <v>226.953125</v>
      </c>
      <c r="J1155" s="32">
        <f t="shared" si="282"/>
        <v>0.61489779632794317</v>
      </c>
      <c r="K1155" s="45">
        <f t="shared" si="283"/>
        <v>0.29944515074276401</v>
      </c>
      <c r="L1155" s="45">
        <f t="shared" si="284"/>
        <v>0.93035044191312233</v>
      </c>
      <c r="M1155" s="32">
        <f>[1]!thsiFinD("ths_int_chg_ratio_index",M$1,$A$4,$A1155,101)/100</f>
        <v>6.5233747557135E-2</v>
      </c>
      <c r="N1155" s="32">
        <f>[1]!thsiFinD("ths_int_chg_ratio_index",N$1,$A$4,$A1155,101)/100</f>
        <v>-2.2284903137019998E-2</v>
      </c>
      <c r="O1155" s="33">
        <f t="shared" si="277"/>
        <v>1.6148977963279432</v>
      </c>
      <c r="P1155" s="33">
        <f t="shared" si="278"/>
        <v>1.299445150742764</v>
      </c>
      <c r="Q1155" s="33">
        <f t="shared" si="279"/>
        <v>1.9303504419131223</v>
      </c>
      <c r="R1155" s="33">
        <f t="shared" si="280"/>
        <v>1.065233747557135</v>
      </c>
      <c r="S1155" s="33">
        <f t="shared" si="281"/>
        <v>0.97771509686297997</v>
      </c>
      <c r="T1155" s="32">
        <f t="shared" si="289"/>
        <v>-5.5254821903773399E-2</v>
      </c>
      <c r="U1155" s="32">
        <f t="shared" si="290"/>
        <v>-5.8667413142131641E-2</v>
      </c>
      <c r="V1155" s="32">
        <f t="shared" si="291"/>
        <v>-5.2943615096812002E-2</v>
      </c>
      <c r="W1155" s="32">
        <f t="shared" si="292"/>
        <v>-7.1774713821441627E-2</v>
      </c>
      <c r="X1155" s="32">
        <f t="shared" si="292"/>
        <v>-6.9933748073276014E-2</v>
      </c>
      <c r="Y1155" s="34">
        <f>MAX(O$4:O1155)</f>
        <v>1.9141735637114377</v>
      </c>
      <c r="Z1155" s="34">
        <f>MAX(P$4:P1155)</f>
        <v>1.8284662292802096</v>
      </c>
      <c r="AA1155" s="34">
        <f>MAX(Q$4:Q1155)</f>
        <v>2.0782292813837224</v>
      </c>
      <c r="AB1155" s="34">
        <f>MAX(R$4:R1155)</f>
        <v>1.9075656212819299</v>
      </c>
      <c r="AC1155" s="34">
        <f>MAX(S$4:S1155)</f>
        <v>1.35899867745307</v>
      </c>
      <c r="AD1155" s="35">
        <f t="shared" si="285"/>
        <v>-0.1563472472178653</v>
      </c>
      <c r="AE1155" s="35">
        <f t="shared" si="286"/>
        <v>-0.2893250474446547</v>
      </c>
      <c r="AF1155" s="35">
        <f t="shared" si="287"/>
        <v>-7.1156171648269595E-2</v>
      </c>
      <c r="AG1155" s="35">
        <f t="shared" si="288"/>
        <v>-0.44157425795854277</v>
      </c>
      <c r="AH1155" s="35">
        <f t="shared" si="288"/>
        <v>-0.28056214249204581</v>
      </c>
    </row>
    <row r="1156" spans="1:34">
      <c r="A1156" s="28">
        <v>45575</v>
      </c>
      <c r="B1156" s="12">
        <f>[1]!thsiFinD("ths_int_chg_ratio_index",B$1,$A$4,$A1156,101)</f>
        <v>12.355599762604999</v>
      </c>
      <c r="C1156" s="12">
        <f>[1]!thsiFinD("ths_int_chg_ratio_index",C$1,$A$4,$A1156,101)</f>
        <v>48.778153080179997</v>
      </c>
      <c r="D1156" s="12">
        <f>[1]!thsiFinD("ths_int_chg_ratio_index",D$1,$A$4,$A1156,101)</f>
        <v>-6.4283608672705004</v>
      </c>
      <c r="E1156" s="12">
        <f>[1]!thsiFinD("ths_int_chg_ratio_index",E$1,$A$4,$A1156,101)</f>
        <v>44.056595881047002</v>
      </c>
      <c r="F1156" s="12">
        <f>[1]!thsiFinD("ths_adjustment_nvg_ratio_fund",F$1,$A$4,$A1156,101)</f>
        <v>56.169429097605999</v>
      </c>
      <c r="G1156" s="12">
        <f>[1]!thsiFinD("ths_adjustment_nvg_ratio_fund",G$1,$A$4,$A1156,101)</f>
        <v>46.083995459705001</v>
      </c>
      <c r="H1156" s="12">
        <f>[1]!thsiFinD("ths_adjustment_nvg_ratio_fund",H$1,$A$4,$A1156,101)</f>
        <v>35.923076923076998</v>
      </c>
      <c r="I1156" s="12">
        <f>[1]!thsiFinD("ths_adjustment_nvg_ratio_fund",I$1,$A$4,$A1156,101)</f>
        <v>222.5390625</v>
      </c>
      <c r="J1156" s="32">
        <f t="shared" si="282"/>
        <v>0.57434693979618689</v>
      </c>
      <c r="K1156" s="45">
        <f t="shared" si="283"/>
        <v>0.24690496964140377</v>
      </c>
      <c r="L1156" s="45">
        <f t="shared" si="284"/>
        <v>0.90178890995096994</v>
      </c>
      <c r="M1156" s="32">
        <f>[1]!thsiFinD("ths_int_chg_ratio_index",M$1,$A$4,$A1156,101)/100</f>
        <v>3.4821097746844998E-2</v>
      </c>
      <c r="N1156" s="32">
        <f>[1]!thsiFinD("ths_int_chg_ratio_index",N$1,$A$4,$A1156,101)/100</f>
        <v>-1.6504141080701001E-2</v>
      </c>
      <c r="O1156" s="33">
        <f t="shared" ref="O1156:O1219" si="293">J1156+1</f>
        <v>1.5743469397961869</v>
      </c>
      <c r="P1156" s="33">
        <f t="shared" ref="P1156:P1219" si="294">K1156+1</f>
        <v>1.2469049696414038</v>
      </c>
      <c r="Q1156" s="33">
        <f t="shared" ref="Q1156:Q1219" si="295">L1156+1</f>
        <v>1.9017889099509699</v>
      </c>
      <c r="R1156" s="33">
        <f t="shared" ref="R1156:R1219" si="296">M1156+1</f>
        <v>1.0348210977468451</v>
      </c>
      <c r="S1156" s="33">
        <f t="shared" ref="S1156:S1219" si="297">N1156+1</f>
        <v>0.98349585891929903</v>
      </c>
      <c r="T1156" s="32">
        <f t="shared" si="289"/>
        <v>-2.5110478585061768E-2</v>
      </c>
      <c r="U1156" s="32">
        <f t="shared" si="290"/>
        <v>-4.0432780922941003E-2</v>
      </c>
      <c r="V1156" s="32">
        <f t="shared" si="291"/>
        <v>-1.4796034617344245E-2</v>
      </c>
      <c r="W1156" s="32">
        <f t="shared" si="292"/>
        <v>-2.8550212458095858E-2</v>
      </c>
      <c r="X1156" s="32">
        <f t="shared" si="292"/>
        <v>5.9125220372138187E-3</v>
      </c>
      <c r="Y1156" s="34">
        <f>MAX(O$4:O1156)</f>
        <v>1.9141735637114377</v>
      </c>
      <c r="Z1156" s="34">
        <f>MAX(P$4:P1156)</f>
        <v>1.8284662292802096</v>
      </c>
      <c r="AA1156" s="34">
        <f>MAX(Q$4:Q1156)</f>
        <v>2.0782292813837224</v>
      </c>
      <c r="AB1156" s="34">
        <f>MAX(R$4:R1156)</f>
        <v>1.9075656212819299</v>
      </c>
      <c r="AC1156" s="34">
        <f>MAX(S$4:S1156)</f>
        <v>1.35899867745307</v>
      </c>
      <c r="AD1156" s="35">
        <f t="shared" si="285"/>
        <v>-0.17753177159982958</v>
      </c>
      <c r="AE1156" s="35">
        <f t="shared" si="286"/>
        <v>-0.31805961210874645</v>
      </c>
      <c r="AF1156" s="35">
        <f t="shared" si="287"/>
        <v>-8.4899377086668393E-2</v>
      </c>
      <c r="AG1156" s="35">
        <f t="shared" si="288"/>
        <v>-0.4575174315358963</v>
      </c>
      <c r="AH1156" s="35">
        <f t="shared" si="288"/>
        <v>-0.27630845030512408</v>
      </c>
    </row>
    <row r="1157" spans="1:34">
      <c r="A1157" s="28">
        <v>45576</v>
      </c>
      <c r="B1157" s="12">
        <f>[1]!thsiFinD("ths_int_chg_ratio_index",B$1,$A$4,$A1157,101)</f>
        <v>8.1769307389701993</v>
      </c>
      <c r="C1157" s="12">
        <f>[1]!thsiFinD("ths_int_chg_ratio_index",C$1,$A$4,$A1157,101)</f>
        <v>39.256901242993997</v>
      </c>
      <c r="D1157" s="12">
        <f>[1]!thsiFinD("ths_int_chg_ratio_index",D$1,$A$4,$A1157,101)</f>
        <v>-11.848771931683</v>
      </c>
      <c r="E1157" s="12">
        <f>[1]!thsiFinD("ths_int_chg_ratio_index",E$1,$A$4,$A1157,101)</f>
        <v>36.804145937392001</v>
      </c>
      <c r="F1157" s="12">
        <f>[1]!thsiFinD("ths_adjustment_nvg_ratio_fund",F$1,$A$4,$A1157,101)</f>
        <v>52.486187845304002</v>
      </c>
      <c r="G1157" s="12">
        <f>[1]!thsiFinD("ths_adjustment_nvg_ratio_fund",G$1,$A$4,$A1157,101)</f>
        <v>41.827468785470998</v>
      </c>
      <c r="H1157" s="12">
        <f>[1]!thsiFinD("ths_adjustment_nvg_ratio_fund",H$1,$A$4,$A1157,101)</f>
        <v>32.461538461537998</v>
      </c>
      <c r="I1157" s="12">
        <f>[1]!thsiFinD("ths_adjustment_nvg_ratio_fund",I$1,$A$4,$A1157,101)</f>
        <v>213.623046875</v>
      </c>
      <c r="J1157" s="32">
        <f t="shared" ref="J1157:J1220" si="298">50%*K1157+50%*L1157</f>
        <v>0.51598430994373268</v>
      </c>
      <c r="K1157" s="45">
        <f t="shared" ref="K1157:K1220" si="299">SUMPRODUCT(B1157:E1157,B$3:E$3)/100</f>
        <v>0.18097301496918297</v>
      </c>
      <c r="L1157" s="45">
        <f t="shared" ref="L1157:L1220" si="300">SUMPRODUCT(F1157:I1157,F$3:I$3)/100</f>
        <v>0.85099560491828241</v>
      </c>
      <c r="M1157" s="32">
        <f>[1]!thsiFinD("ths_int_chg_ratio_index",M$1,$A$4,$A1157,101)/100</f>
        <v>-2.7803831741254999E-2</v>
      </c>
      <c r="N1157" s="32">
        <f>[1]!thsiFinD("ths_int_chg_ratio_index",N$1,$A$4,$A1157,101)/100</f>
        <v>-4.6421735879066006E-2</v>
      </c>
      <c r="O1157" s="33">
        <f t="shared" si="293"/>
        <v>1.5159843099437327</v>
      </c>
      <c r="P1157" s="33">
        <f t="shared" si="294"/>
        <v>1.1809730149691831</v>
      </c>
      <c r="Q1157" s="33">
        <f t="shared" si="295"/>
        <v>1.8509956049182823</v>
      </c>
      <c r="R1157" s="33">
        <f t="shared" si="296"/>
        <v>0.972196168258745</v>
      </c>
      <c r="S1157" s="33">
        <f t="shared" si="297"/>
        <v>0.95357826412093405</v>
      </c>
      <c r="T1157" s="32">
        <f t="shared" si="289"/>
        <v>-3.7071009176674719E-2</v>
      </c>
      <c r="U1157" s="32">
        <f t="shared" si="290"/>
        <v>-5.2876487204299272E-2</v>
      </c>
      <c r="V1157" s="32">
        <f t="shared" si="291"/>
        <v>-2.6708171851731466E-2</v>
      </c>
      <c r="W1157" s="32">
        <f t="shared" si="292"/>
        <v>-6.0517638869613033E-2</v>
      </c>
      <c r="X1157" s="32">
        <f t="shared" si="292"/>
        <v>-3.0419644909577492E-2</v>
      </c>
      <c r="Y1157" s="34">
        <f>MAX(O$4:O1157)</f>
        <v>1.9141735637114377</v>
      </c>
      <c r="Z1157" s="34">
        <f>MAX(P$4:P1157)</f>
        <v>1.8284662292802096</v>
      </c>
      <c r="AA1157" s="34">
        <f>MAX(Q$4:Q1157)</f>
        <v>2.0782292813837224</v>
      </c>
      <c r="AB1157" s="34">
        <f>MAX(R$4:R1157)</f>
        <v>1.9075656212819299</v>
      </c>
      <c r="AC1157" s="34">
        <f>MAX(S$4:S1157)</f>
        <v>1.35899867745307</v>
      </c>
      <c r="AD1157" s="35">
        <f t="shared" si="285"/>
        <v>-0.20802149884237564</v>
      </c>
      <c r="AE1157" s="35">
        <f t="shared" si="286"/>
        <v>-0.35411822430317319</v>
      </c>
      <c r="AF1157" s="35">
        <f t="shared" si="287"/>
        <v>-0.10934004178506418</v>
      </c>
      <c r="AG1157" s="35">
        <f t="shared" si="288"/>
        <v>-0.49034719570726704</v>
      </c>
      <c r="AH1157" s="35">
        <f t="shared" si="288"/>
        <v>-0.29832289027090408</v>
      </c>
    </row>
    <row r="1158" spans="1:34">
      <c r="A1158" s="28">
        <v>45579</v>
      </c>
      <c r="B1158" s="12">
        <f>[1]!thsiFinD("ths_int_chg_ratio_index",B$1,$A$4,$A1158,101)</f>
        <v>11.031967590834</v>
      </c>
      <c r="C1158" s="12">
        <f>[1]!thsiFinD("ths_int_chg_ratio_index",C$1,$A$4,$A1158,101)</f>
        <v>42.784361129117002</v>
      </c>
      <c r="D1158" s="12">
        <f>[1]!thsiFinD("ths_int_chg_ratio_index",D$1,$A$4,$A1158,101)</f>
        <v>-9.1954543751766007</v>
      </c>
      <c r="E1158" s="12">
        <f>[1]!thsiFinD("ths_int_chg_ratio_index",E$1,$A$4,$A1158,101)</f>
        <v>40.402657423980997</v>
      </c>
      <c r="F1158" s="12">
        <f>[1]!thsiFinD("ths_adjustment_nvg_ratio_fund",F$1,$A$4,$A1158,101)</f>
        <v>54.266421117249998</v>
      </c>
      <c r="G1158" s="12">
        <f>[1]!thsiFinD("ths_adjustment_nvg_ratio_fund",G$1,$A$4,$A1158,101)</f>
        <v>45.005675368898999</v>
      </c>
      <c r="H1158" s="12">
        <f>[1]!thsiFinD("ths_adjustment_nvg_ratio_fund",H$1,$A$4,$A1158,101)</f>
        <v>40.153846153845997</v>
      </c>
      <c r="I1158" s="12">
        <f>[1]!thsiFinD("ths_adjustment_nvg_ratio_fund",I$1,$A$4,$A1158,101)</f>
        <v>220.087890625</v>
      </c>
      <c r="J1158" s="32">
        <f t="shared" si="298"/>
        <v>0.55567170629218798</v>
      </c>
      <c r="K1158" s="45">
        <f t="shared" si="299"/>
        <v>0.21255882942188847</v>
      </c>
      <c r="L1158" s="45">
        <f t="shared" si="300"/>
        <v>0.89878458316248755</v>
      </c>
      <c r="M1158" s="32">
        <f>[1]!thsiFinD("ths_int_chg_ratio_index",M$1,$A$4,$A1158,101)/100</f>
        <v>-5.9689483681810993E-3</v>
      </c>
      <c r="N1158" s="32">
        <f>[1]!thsiFinD("ths_int_chg_ratio_index",N$1,$A$4,$A1158,101)/100</f>
        <v>-2.6802493877205999E-2</v>
      </c>
      <c r="O1158" s="33">
        <f t="shared" si="293"/>
        <v>1.5556717062921881</v>
      </c>
      <c r="P1158" s="33">
        <f t="shared" si="294"/>
        <v>1.2125588294218885</v>
      </c>
      <c r="Q1158" s="33">
        <f t="shared" si="295"/>
        <v>1.8987845831624877</v>
      </c>
      <c r="R1158" s="33">
        <f t="shared" si="296"/>
        <v>0.99403105163181893</v>
      </c>
      <c r="S1158" s="33">
        <f t="shared" si="297"/>
        <v>0.97319750612279399</v>
      </c>
      <c r="T1158" s="32">
        <f t="shared" si="289"/>
        <v>2.6179292284316924E-2</v>
      </c>
      <c r="U1158" s="32">
        <f t="shared" si="290"/>
        <v>2.674558525245363E-2</v>
      </c>
      <c r="V1158" s="32">
        <f t="shared" si="291"/>
        <v>2.5817985800304033E-2</v>
      </c>
      <c r="W1158" s="32">
        <f t="shared" si="292"/>
        <v>2.2459339057241179E-2</v>
      </c>
      <c r="X1158" s="32">
        <f t="shared" si="292"/>
        <v>2.0574338510060519E-2</v>
      </c>
      <c r="Y1158" s="34">
        <f>MAX(O$4:O1158)</f>
        <v>1.9141735637114377</v>
      </c>
      <c r="Z1158" s="34">
        <f>MAX(P$4:P1158)</f>
        <v>1.8284662292802096</v>
      </c>
      <c r="AA1158" s="34">
        <f>MAX(Q$4:Q1158)</f>
        <v>2.0782292813837224</v>
      </c>
      <c r="AB1158" s="34">
        <f>MAX(R$4:R1158)</f>
        <v>1.9075656212819299</v>
      </c>
      <c r="AC1158" s="34">
        <f>MAX(S$4:S1158)</f>
        <v>1.35899867745307</v>
      </c>
      <c r="AD1158" s="35">
        <f t="shared" ref="AD1158:AD1221" si="301">O1158/Y1158-1</f>
        <v>-0.18728806217767502</v>
      </c>
      <c r="AE1158" s="35">
        <f t="shared" ref="AE1158:AE1221" si="302">P1158/Z1158-1</f>
        <v>-0.33684373820826763</v>
      </c>
      <c r="AF1158" s="35">
        <f t="shared" ref="AF1158:AF1221" si="303">Q1158/AA1158-1</f>
        <v>-8.6344995630971644E-2</v>
      </c>
      <c r="AG1158" s="35">
        <f t="shared" ref="AG1158:AH1221" si="304">R1158/AB1158-1</f>
        <v>-0.4789007305741827</v>
      </c>
      <c r="AH1158" s="35">
        <f t="shared" si="304"/>
        <v>-0.28388634789057676</v>
      </c>
    </row>
    <row r="1159" spans="1:34">
      <c r="A1159" s="28">
        <v>45580</v>
      </c>
      <c r="B1159" s="12">
        <f>[1]!thsiFinD("ths_int_chg_ratio_index",B$1,$A$4,$A1159,101)</f>
        <v>8.4082466585138</v>
      </c>
      <c r="C1159" s="12">
        <f>[1]!thsiFinD("ths_int_chg_ratio_index",C$1,$A$4,$A1159,101)</f>
        <v>40.593079328023002</v>
      </c>
      <c r="D1159" s="12">
        <f>[1]!thsiFinD("ths_int_chg_ratio_index",D$1,$A$4,$A1159,101)</f>
        <v>-11.855813056756</v>
      </c>
      <c r="E1159" s="12">
        <f>[1]!thsiFinD("ths_int_chg_ratio_index",E$1,$A$4,$A1159,101)</f>
        <v>35.726267010453</v>
      </c>
      <c r="F1159" s="12">
        <f>[1]!thsiFinD("ths_adjustment_nvg_ratio_fund",F$1,$A$4,$A1159,101)</f>
        <v>51.810926949048003</v>
      </c>
      <c r="G1159" s="12">
        <f>[1]!thsiFinD("ths_adjustment_nvg_ratio_fund",G$1,$A$4,$A1159,101)</f>
        <v>42.111237230420002</v>
      </c>
      <c r="H1159" s="12">
        <f>[1]!thsiFinD("ths_adjustment_nvg_ratio_fund",H$1,$A$4,$A1159,101)</f>
        <v>36.615384615384997</v>
      </c>
      <c r="I1159" s="12">
        <f>[1]!thsiFinD("ths_adjustment_nvg_ratio_fund",I$1,$A$4,$A1159,101)</f>
        <v>212.6171875</v>
      </c>
      <c r="J1159" s="32">
        <f t="shared" si="298"/>
        <v>0.52003314529385847</v>
      </c>
      <c r="K1159" s="45">
        <f t="shared" si="299"/>
        <v>0.18217944985058451</v>
      </c>
      <c r="L1159" s="45">
        <f t="shared" si="300"/>
        <v>0.85788684073713251</v>
      </c>
      <c r="M1159" s="32">
        <f>[1]!thsiFinD("ths_int_chg_ratio_index",M$1,$A$4,$A1159,101)/100</f>
        <v>-3.5272569429169003E-2</v>
      </c>
      <c r="N1159" s="32">
        <f>[1]!thsiFinD("ths_int_chg_ratio_index",N$1,$A$4,$A1159,101)/100</f>
        <v>-5.2098371806835998E-2</v>
      </c>
      <c r="O1159" s="33">
        <f t="shared" si="293"/>
        <v>1.5200331452938585</v>
      </c>
      <c r="P1159" s="33">
        <f t="shared" si="294"/>
        <v>1.1821794498505844</v>
      </c>
      <c r="Q1159" s="33">
        <f t="shared" si="295"/>
        <v>1.8578868407371325</v>
      </c>
      <c r="R1159" s="33">
        <f t="shared" si="296"/>
        <v>0.96472743057083099</v>
      </c>
      <c r="S1159" s="33">
        <f t="shared" si="297"/>
        <v>0.94790162819316404</v>
      </c>
      <c r="T1159" s="32">
        <f t="shared" ref="T1159:T1222" si="305">O1159/O1158-1</f>
        <v>-2.2908792937599398E-2</v>
      </c>
      <c r="U1159" s="32">
        <f t="shared" ref="U1159:U1222" si="306">P1159/P1158-1</f>
        <v>-2.5053942814294738E-2</v>
      </c>
      <c r="V1159" s="32">
        <f t="shared" ref="V1159:V1222" si="307">Q1159/Q1158-1</f>
        <v>-2.1538905881170911E-2</v>
      </c>
      <c r="W1159" s="32">
        <f t="shared" ref="W1159:X1222" si="308">R1159/R1158-1</f>
        <v>-2.9479583170850199E-2</v>
      </c>
      <c r="X1159" s="32">
        <f t="shared" si="308"/>
        <v>-2.5992542901603133E-2</v>
      </c>
      <c r="Y1159" s="34">
        <f>MAX(O$4:O1159)</f>
        <v>1.9141735637114377</v>
      </c>
      <c r="Z1159" s="34">
        <f>MAX(P$4:P1159)</f>
        <v>1.8284662292802096</v>
      </c>
      <c r="AA1159" s="34">
        <f>MAX(Q$4:Q1159)</f>
        <v>2.0782292813837224</v>
      </c>
      <c r="AB1159" s="34">
        <f>MAX(R$4:R1159)</f>
        <v>1.9075656212819299</v>
      </c>
      <c r="AC1159" s="34">
        <f>MAX(S$4:S1159)</f>
        <v>1.35899867745307</v>
      </c>
      <c r="AD1159" s="35">
        <f t="shared" si="301"/>
        <v>-0.20590631167916185</v>
      </c>
      <c r="AE1159" s="35">
        <f t="shared" si="302"/>
        <v>-0.35345841726813909</v>
      </c>
      <c r="AF1159" s="35">
        <f t="shared" si="303"/>
        <v>-0.10602412477793688</v>
      </c>
      <c r="AG1159" s="35">
        <f t="shared" si="304"/>
        <v>-0.49426251982749037</v>
      </c>
      <c r="AH1159" s="35">
        <f t="shared" si="304"/>
        <v>-0.30249996271545476</v>
      </c>
    </row>
    <row r="1160" spans="1:34">
      <c r="A1160" s="28">
        <v>45581</v>
      </c>
      <c r="B1160" s="12">
        <f>[1]!thsiFinD("ths_int_chg_ratio_index",B$1,$A$4,$A1160,101)</f>
        <v>5.3180091745781999</v>
      </c>
      <c r="C1160" s="12">
        <f>[1]!thsiFinD("ths_int_chg_ratio_index",C$1,$A$4,$A1160,101)</f>
        <v>38.727233547803003</v>
      </c>
      <c r="D1160" s="12">
        <f>[1]!thsiFinD("ths_int_chg_ratio_index",D$1,$A$4,$A1160,101)</f>
        <v>-14.124849934796</v>
      </c>
      <c r="E1160" s="12">
        <f>[1]!thsiFinD("ths_int_chg_ratio_index",E$1,$A$4,$A1160,101)</f>
        <v>32.396257560545003</v>
      </c>
      <c r="F1160" s="12">
        <f>[1]!thsiFinD("ths_adjustment_nvg_ratio_fund",F$1,$A$4,$A1160,101)</f>
        <v>50.337630448128003</v>
      </c>
      <c r="G1160" s="12">
        <f>[1]!thsiFinD("ths_adjustment_nvg_ratio_fund",G$1,$A$4,$A1160,101)</f>
        <v>39.046538024972001</v>
      </c>
      <c r="H1160" s="12">
        <f>[1]!thsiFinD("ths_adjustment_nvg_ratio_fund",H$1,$A$4,$A1160,101)</f>
        <v>32.769230769231001</v>
      </c>
      <c r="I1160" s="12">
        <f>[1]!thsiFinD("ths_adjustment_nvg_ratio_fund",I$1,$A$4,$A1160,101)</f>
        <v>202.4609375</v>
      </c>
      <c r="J1160" s="32">
        <f t="shared" si="298"/>
        <v>0.48366373386307659</v>
      </c>
      <c r="K1160" s="45">
        <f t="shared" si="299"/>
        <v>0.15579162587032552</v>
      </c>
      <c r="L1160" s="45">
        <f t="shared" si="300"/>
        <v>0.81153584185582761</v>
      </c>
      <c r="M1160" s="32">
        <f>[1]!thsiFinD("ths_int_chg_ratio_index",M$1,$A$4,$A1160,101)/100</f>
        <v>-6.4054622403279998E-2</v>
      </c>
      <c r="N1160" s="32">
        <f>[1]!thsiFinD("ths_int_chg_ratio_index",N$1,$A$4,$A1160,101)/100</f>
        <v>-5.7097093895258001E-2</v>
      </c>
      <c r="O1160" s="33">
        <f t="shared" si="293"/>
        <v>1.4836637338630765</v>
      </c>
      <c r="P1160" s="33">
        <f t="shared" si="294"/>
        <v>1.1557916258703256</v>
      </c>
      <c r="Q1160" s="33">
        <f t="shared" si="295"/>
        <v>1.8115358418558276</v>
      </c>
      <c r="R1160" s="33">
        <f t="shared" si="296"/>
        <v>0.93594537759672003</v>
      </c>
      <c r="S1160" s="33">
        <f t="shared" si="297"/>
        <v>0.94290290610474203</v>
      </c>
      <c r="T1160" s="32">
        <f t="shared" si="305"/>
        <v>-2.3926722613506479E-2</v>
      </c>
      <c r="U1160" s="32">
        <f t="shared" si="306"/>
        <v>-2.2321335380676821E-2</v>
      </c>
      <c r="V1160" s="32">
        <f t="shared" si="307"/>
        <v>-2.4948235740189006E-2</v>
      </c>
      <c r="W1160" s="32">
        <f t="shared" si="308"/>
        <v>-2.9834388514360599E-2</v>
      </c>
      <c r="X1160" s="32">
        <f t="shared" si="308"/>
        <v>-5.273460810432673E-3</v>
      </c>
      <c r="Y1160" s="34">
        <f>MAX(O$4:O1160)</f>
        <v>1.9141735637114377</v>
      </c>
      <c r="Z1160" s="34">
        <f>MAX(P$4:P1160)</f>
        <v>1.8284662292802096</v>
      </c>
      <c r="AA1160" s="34">
        <f>MAX(Q$4:Q1160)</f>
        <v>2.0782292813837224</v>
      </c>
      <c r="AB1160" s="34">
        <f>MAX(R$4:R1160)</f>
        <v>1.9075656212819299</v>
      </c>
      <c r="AC1160" s="34">
        <f>MAX(S$4:S1160)</f>
        <v>1.35899867745307</v>
      </c>
      <c r="AD1160" s="35">
        <f t="shared" si="301"/>
        <v>-0.22490637108875078</v>
      </c>
      <c r="AE1160" s="35">
        <f t="shared" si="302"/>
        <v>-0.36789008877385054</v>
      </c>
      <c r="AF1160" s="35">
        <f t="shared" si="303"/>
        <v>-0.12832724565901865</v>
      </c>
      <c r="AG1160" s="35">
        <f t="shared" si="304"/>
        <v>-0.50935088829723074</v>
      </c>
      <c r="AH1160" s="35">
        <f t="shared" si="304"/>
        <v>-0.30617820182735012</v>
      </c>
    </row>
    <row r="1161" spans="1:34">
      <c r="A1161" s="28">
        <v>45582</v>
      </c>
      <c r="B1161" s="12">
        <f>[1]!thsiFinD("ths_int_chg_ratio_index",B$1,$A$4,$A1161,101)</f>
        <v>6.0993546856628997</v>
      </c>
      <c r="C1161" s="12">
        <f>[1]!thsiFinD("ths_int_chg_ratio_index",C$1,$A$4,$A1161,101)</f>
        <v>37.739920487242003</v>
      </c>
      <c r="D1161" s="12">
        <f>[1]!thsiFinD("ths_int_chg_ratio_index",D$1,$A$4,$A1161,101)</f>
        <v>-13.790720110963001</v>
      </c>
      <c r="E1161" s="12">
        <f>[1]!thsiFinD("ths_int_chg_ratio_index",E$1,$A$4,$A1161,101)</f>
        <v>32.120066007536998</v>
      </c>
      <c r="F1161" s="12">
        <f>[1]!thsiFinD("ths_adjustment_nvg_ratio_fund",F$1,$A$4,$A1161,101)</f>
        <v>50.337630448128003</v>
      </c>
      <c r="G1161" s="12">
        <f>[1]!thsiFinD("ths_adjustment_nvg_ratio_fund",G$1,$A$4,$A1161,101)</f>
        <v>39.670828603859</v>
      </c>
      <c r="H1161" s="12">
        <f>[1]!thsiFinD("ths_adjustment_nvg_ratio_fund",H$1,$A$4,$A1161,101)</f>
        <v>35.461538461537998</v>
      </c>
      <c r="I1161" s="12">
        <f>[1]!thsiFinD("ths_adjustment_nvg_ratio_fund",I$1,$A$4,$A1161,101)</f>
        <v>203.076171875</v>
      </c>
      <c r="J1161" s="32">
        <f t="shared" si="298"/>
        <v>0.48839348807250493</v>
      </c>
      <c r="K1161" s="45">
        <f t="shared" si="299"/>
        <v>0.15542155267369726</v>
      </c>
      <c r="L1161" s="45">
        <f t="shared" si="300"/>
        <v>0.82136542347131258</v>
      </c>
      <c r="M1161" s="32">
        <f>[1]!thsiFinD("ths_int_chg_ratio_index",M$1,$A$4,$A1161,101)/100</f>
        <v>-6.8009252334347001E-2</v>
      </c>
      <c r="N1161" s="32">
        <f>[1]!thsiFinD("ths_int_chg_ratio_index",N$1,$A$4,$A1161,101)/100</f>
        <v>-6.6917562807391001E-2</v>
      </c>
      <c r="O1161" s="33">
        <f t="shared" si="293"/>
        <v>1.4883934880725049</v>
      </c>
      <c r="P1161" s="33">
        <f t="shared" si="294"/>
        <v>1.1554215526736973</v>
      </c>
      <c r="Q1161" s="33">
        <f t="shared" si="295"/>
        <v>1.8213654234713126</v>
      </c>
      <c r="R1161" s="33">
        <f t="shared" si="296"/>
        <v>0.93199074766565304</v>
      </c>
      <c r="S1161" s="33">
        <f t="shared" si="297"/>
        <v>0.93308243719260897</v>
      </c>
      <c r="T1161" s="32">
        <f t="shared" si="305"/>
        <v>3.1878882670490771E-3</v>
      </c>
      <c r="U1161" s="32">
        <f t="shared" si="306"/>
        <v>-3.2019023874618746E-4</v>
      </c>
      <c r="V1161" s="32">
        <f t="shared" si="307"/>
        <v>5.4261038552871899E-3</v>
      </c>
      <c r="W1161" s="32">
        <f t="shared" si="308"/>
        <v>-4.225278553350531E-3</v>
      </c>
      <c r="X1161" s="32">
        <f t="shared" si="308"/>
        <v>-1.0415143328704635E-2</v>
      </c>
      <c r="Y1161" s="34">
        <f>MAX(O$4:O1161)</f>
        <v>1.9141735637114377</v>
      </c>
      <c r="Z1161" s="34">
        <f>MAX(P$4:P1161)</f>
        <v>1.8284662292802096</v>
      </c>
      <c r="AA1161" s="34">
        <f>MAX(Q$4:Q1161)</f>
        <v>2.0782292813837224</v>
      </c>
      <c r="AB1161" s="34">
        <f>MAX(R$4:R1161)</f>
        <v>1.9075656212819299</v>
      </c>
      <c r="AC1161" s="34">
        <f>MAX(S$4:S1161)</f>
        <v>1.35899867745307</v>
      </c>
      <c r="AD1161" s="35">
        <f t="shared" si="301"/>
        <v>-0.22243545920328012</v>
      </c>
      <c r="AE1161" s="35">
        <f t="shared" si="302"/>
        <v>-0.36809248419723983</v>
      </c>
      <c r="AF1161" s="35">
        <f t="shared" si="303"/>
        <v>-0.12359745876614026</v>
      </c>
      <c r="AG1161" s="35">
        <f t="shared" si="304"/>
        <v>-0.51142401746612898</v>
      </c>
      <c r="AH1161" s="35">
        <f t="shared" si="304"/>
        <v>-0.31340445529989791</v>
      </c>
    </row>
    <row r="1162" spans="1:34">
      <c r="A1162" s="28">
        <v>45583</v>
      </c>
      <c r="B1162" s="12">
        <f>[1]!thsiFinD("ths_int_chg_ratio_index",B$1,$A$4,$A1162,101)</f>
        <v>13.801620249678001</v>
      </c>
      <c r="C1162" s="12">
        <f>[1]!thsiFinD("ths_int_chg_ratio_index",C$1,$A$4,$A1162,101)</f>
        <v>52.274381616865</v>
      </c>
      <c r="D1162" s="12">
        <f>[1]!thsiFinD("ths_int_chg_ratio_index",D$1,$A$4,$A1162,101)</f>
        <v>-4.0268174683447997</v>
      </c>
      <c r="E1162" s="12">
        <f>[1]!thsiFinD("ths_int_chg_ratio_index",E$1,$A$4,$A1162,101)</f>
        <v>43.520782316559</v>
      </c>
      <c r="F1162" s="12">
        <f>[1]!thsiFinD("ths_adjustment_nvg_ratio_fund",F$1,$A$4,$A1162,101)</f>
        <v>56.476365868631</v>
      </c>
      <c r="G1162" s="12">
        <f>[1]!thsiFinD("ths_adjustment_nvg_ratio_fund",G$1,$A$4,$A1162,101)</f>
        <v>48.864926220203998</v>
      </c>
      <c r="H1162" s="12">
        <f>[1]!thsiFinD("ths_adjustment_nvg_ratio_fund",H$1,$A$4,$A1162,101)</f>
        <v>49.384615384615003</v>
      </c>
      <c r="I1162" s="12">
        <f>[1]!thsiFinD("ths_adjustment_nvg_ratio_fund",I$1,$A$4,$A1162,101)</f>
        <v>224.853515625</v>
      </c>
      <c r="J1162" s="32">
        <f t="shared" si="298"/>
        <v>0.60643673726650893</v>
      </c>
      <c r="K1162" s="45">
        <f t="shared" si="299"/>
        <v>0.26392491678689295</v>
      </c>
      <c r="L1162" s="45">
        <f t="shared" si="300"/>
        <v>0.94894855774612497</v>
      </c>
      <c r="M1162" s="32">
        <f>[1]!thsiFinD("ths_int_chg_ratio_index",M$1,$A$4,$A1162,101)/100</f>
        <v>1.4687298668363999E-2</v>
      </c>
      <c r="N1162" s="32">
        <f>[1]!thsiFinD("ths_int_chg_ratio_index",N$1,$A$4,$A1162,101)/100</f>
        <v>-3.2088098305199E-2</v>
      </c>
      <c r="O1162" s="33">
        <f t="shared" si="293"/>
        <v>1.6064367372665089</v>
      </c>
      <c r="P1162" s="33">
        <f t="shared" si="294"/>
        <v>1.2639249167868929</v>
      </c>
      <c r="Q1162" s="33">
        <f t="shared" si="295"/>
        <v>1.948948557746125</v>
      </c>
      <c r="R1162" s="33">
        <f t="shared" si="296"/>
        <v>1.0146872986683639</v>
      </c>
      <c r="S1162" s="33">
        <f t="shared" si="297"/>
        <v>0.96791190169480101</v>
      </c>
      <c r="T1162" s="32">
        <f t="shared" si="305"/>
        <v>7.9309167998895314E-2</v>
      </c>
      <c r="U1162" s="32">
        <f t="shared" si="306"/>
        <v>9.3908031975095119E-2</v>
      </c>
      <c r="V1162" s="32">
        <f t="shared" si="307"/>
        <v>7.004807087621856E-2</v>
      </c>
      <c r="W1162" s="32">
        <f t="shared" si="308"/>
        <v>8.8731085807278731E-2</v>
      </c>
      <c r="X1162" s="32">
        <f t="shared" si="308"/>
        <v>3.732731762370789E-2</v>
      </c>
      <c r="Y1162" s="34">
        <f>MAX(O$4:O1162)</f>
        <v>1.9141735637114377</v>
      </c>
      <c r="Z1162" s="34">
        <f>MAX(P$4:P1162)</f>
        <v>1.8284662292802096</v>
      </c>
      <c r="AA1162" s="34">
        <f>MAX(Q$4:Q1162)</f>
        <v>2.0782292813837224</v>
      </c>
      <c r="AB1162" s="34">
        <f>MAX(R$4:R1162)</f>
        <v>1.9075656212819299</v>
      </c>
      <c r="AC1162" s="34">
        <f>MAX(S$4:S1162)</f>
        <v>1.35899867745307</v>
      </c>
      <c r="AD1162" s="35">
        <f t="shared" si="301"/>
        <v>-0.16076746240724915</v>
      </c>
      <c r="AE1162" s="35">
        <f t="shared" si="302"/>
        <v>-0.30875129299793136</v>
      </c>
      <c r="AF1162" s="35">
        <f t="shared" si="303"/>
        <v>-6.2207151441692754E-2</v>
      </c>
      <c r="AG1162" s="35">
        <f t="shared" si="304"/>
        <v>-0.46807214003654052</v>
      </c>
      <c r="AH1162" s="35">
        <f t="shared" si="304"/>
        <v>-0.28777568532385445</v>
      </c>
    </row>
    <row r="1163" spans="1:34">
      <c r="A1163" s="28">
        <v>45586</v>
      </c>
      <c r="B1163" s="12">
        <f>[1]!thsiFinD("ths_int_chg_ratio_index",B$1,$A$4,$A1163,101)</f>
        <v>15.565968586916</v>
      </c>
      <c r="C1163" s="12">
        <f>[1]!thsiFinD("ths_int_chg_ratio_index",C$1,$A$4,$A1163,101)</f>
        <v>54.159605858524998</v>
      </c>
      <c r="D1163" s="12">
        <f>[1]!thsiFinD("ths_int_chg_ratio_index",D$1,$A$4,$A1163,101)</f>
        <v>-1.8974361086546001</v>
      </c>
      <c r="E1163" s="12">
        <f>[1]!thsiFinD("ths_int_chg_ratio_index",E$1,$A$4,$A1163,101)</f>
        <v>44.151081951378004</v>
      </c>
      <c r="F1163" s="12">
        <f>[1]!thsiFinD("ths_adjustment_nvg_ratio_fund",F$1,$A$4,$A1163,101)</f>
        <v>57.949662369552001</v>
      </c>
      <c r="G1163" s="12">
        <f>[1]!thsiFinD("ths_adjustment_nvg_ratio_fund",G$1,$A$4,$A1163,101)</f>
        <v>49.716231555051003</v>
      </c>
      <c r="H1163" s="12">
        <f>[1]!thsiFinD("ths_adjustment_nvg_ratio_fund",H$1,$A$4,$A1163,101)</f>
        <v>52.230769230768999</v>
      </c>
      <c r="I1163" s="12">
        <f>[1]!thsiFinD("ths_adjustment_nvg_ratio_fund",I$1,$A$4,$A1163,101)</f>
        <v>230</v>
      </c>
      <c r="J1163" s="32">
        <f t="shared" si="298"/>
        <v>0.62734485430442055</v>
      </c>
      <c r="K1163" s="45">
        <f t="shared" si="299"/>
        <v>0.27994805072041101</v>
      </c>
      <c r="L1163" s="45">
        <f t="shared" si="300"/>
        <v>0.97474165788843015</v>
      </c>
      <c r="M1163" s="32">
        <f>[1]!thsiFinD("ths_int_chg_ratio_index",M$1,$A$4,$A1163,101)/100</f>
        <v>3.3270764715600996E-2</v>
      </c>
      <c r="N1163" s="32">
        <f>[1]!thsiFinD("ths_int_chg_ratio_index",N$1,$A$4,$A1163,101)/100</f>
        <v>-2.7475732289858001E-2</v>
      </c>
      <c r="O1163" s="33">
        <f t="shared" si="293"/>
        <v>1.6273448543044204</v>
      </c>
      <c r="P1163" s="33">
        <f t="shared" si="294"/>
        <v>1.2799480507204111</v>
      </c>
      <c r="Q1163" s="33">
        <f t="shared" si="295"/>
        <v>1.9747416578884303</v>
      </c>
      <c r="R1163" s="33">
        <f t="shared" si="296"/>
        <v>1.033270764715601</v>
      </c>
      <c r="S1163" s="33">
        <f t="shared" si="297"/>
        <v>0.972524267710142</v>
      </c>
      <c r="T1163" s="32">
        <f t="shared" si="305"/>
        <v>1.3015213455270347E-2</v>
      </c>
      <c r="U1163" s="32">
        <f t="shared" si="306"/>
        <v>1.2677283057487054E-2</v>
      </c>
      <c r="V1163" s="32">
        <f t="shared" si="307"/>
        <v>1.323436682809831E-2</v>
      </c>
      <c r="W1163" s="32">
        <f t="shared" si="308"/>
        <v>1.8314475870177205E-2</v>
      </c>
      <c r="X1163" s="32">
        <f t="shared" si="308"/>
        <v>4.7652746156594539E-3</v>
      </c>
      <c r="Y1163" s="34">
        <f>MAX(O$4:O1163)</f>
        <v>1.9141735637114377</v>
      </c>
      <c r="Z1163" s="34">
        <f>MAX(P$4:P1163)</f>
        <v>1.8284662292802096</v>
      </c>
      <c r="AA1163" s="34">
        <f>MAX(Q$4:Q1163)</f>
        <v>2.0782292813837224</v>
      </c>
      <c r="AB1163" s="34">
        <f>MAX(R$4:R1163)</f>
        <v>1.9075656212819299</v>
      </c>
      <c r="AC1163" s="34">
        <f>MAX(S$4:S1163)</f>
        <v>1.35899867745307</v>
      </c>
      <c r="AD1163" s="35">
        <f t="shared" si="301"/>
        <v>-0.14984467179187144</v>
      </c>
      <c r="AE1163" s="35">
        <f t="shared" si="302"/>
        <v>-0.29998813747614417</v>
      </c>
      <c r="AF1163" s="35">
        <f t="shared" si="303"/>
        <v>-4.979605687510491E-2</v>
      </c>
      <c r="AG1163" s="35">
        <f t="shared" si="304"/>
        <v>-0.45833016008056471</v>
      </c>
      <c r="AH1163" s="35">
        <f t="shared" si="304"/>
        <v>-0.28438174087647272</v>
      </c>
    </row>
    <row r="1164" spans="1:34">
      <c r="A1164" s="28">
        <v>45587</v>
      </c>
      <c r="B1164" s="12">
        <f>[1]!thsiFinD("ths_int_chg_ratio_index",B$1,$A$4,$A1164,101)</f>
        <v>16.2837114517</v>
      </c>
      <c r="C1164" s="12">
        <f>[1]!thsiFinD("ths_int_chg_ratio_index",C$1,$A$4,$A1164,101)</f>
        <v>52.480194847771998</v>
      </c>
      <c r="D1164" s="12">
        <f>[1]!thsiFinD("ths_int_chg_ratio_index",D$1,$A$4,$A1164,101)</f>
        <v>-3.3234208413772</v>
      </c>
      <c r="E1164" s="12">
        <f>[1]!thsiFinD("ths_int_chg_ratio_index",E$1,$A$4,$A1164,101)</f>
        <v>44.632776153496003</v>
      </c>
      <c r="F1164" s="12">
        <f>[1]!thsiFinD("ths_adjustment_nvg_ratio_fund",F$1,$A$4,$A1164,101)</f>
        <v>58.931860036831999</v>
      </c>
      <c r="G1164" s="12">
        <f>[1]!thsiFinD("ths_adjustment_nvg_ratio_fund",G$1,$A$4,$A1164,101)</f>
        <v>50.05675368899</v>
      </c>
      <c r="H1164" s="12">
        <f>[1]!thsiFinD("ths_adjustment_nvg_ratio_fund",H$1,$A$4,$A1164,101)</f>
        <v>50.538461538462002</v>
      </c>
      <c r="I1164" s="12">
        <f>[1]!thsiFinD("ths_adjustment_nvg_ratio_fund",I$1,$A$4,$A1164,101)</f>
        <v>234.70703125</v>
      </c>
      <c r="J1164" s="32">
        <f t="shared" si="298"/>
        <v>0.63038421015734347</v>
      </c>
      <c r="K1164" s="45">
        <f t="shared" si="299"/>
        <v>0.27518315402897697</v>
      </c>
      <c r="L1164" s="45">
        <f t="shared" si="300"/>
        <v>0.98558526628570997</v>
      </c>
      <c r="M1164" s="32">
        <f>[1]!thsiFinD("ths_int_chg_ratio_index",M$1,$A$4,$A1164,101)/100</f>
        <v>3.0572590839367999E-2</v>
      </c>
      <c r="N1164" s="32">
        <f>[1]!thsiFinD("ths_int_chg_ratio_index",N$1,$A$4,$A1164,101)/100</f>
        <v>-2.1165840908772E-2</v>
      </c>
      <c r="O1164" s="33">
        <f t="shared" si="293"/>
        <v>1.6303842101573434</v>
      </c>
      <c r="P1164" s="33">
        <f t="shared" si="294"/>
        <v>1.2751831540289769</v>
      </c>
      <c r="Q1164" s="33">
        <f t="shared" si="295"/>
        <v>1.9855852662857099</v>
      </c>
      <c r="R1164" s="33">
        <f t="shared" si="296"/>
        <v>1.0305725908393679</v>
      </c>
      <c r="S1164" s="33">
        <f t="shared" si="297"/>
        <v>0.97883415909122795</v>
      </c>
      <c r="T1164" s="32">
        <f t="shared" si="305"/>
        <v>1.8676777972927994E-3</v>
      </c>
      <c r="U1164" s="32">
        <f t="shared" si="306"/>
        <v>-3.7227266284379779E-3</v>
      </c>
      <c r="V1164" s="32">
        <f t="shared" si="307"/>
        <v>5.4911529080086119E-3</v>
      </c>
      <c r="W1164" s="32">
        <f t="shared" si="308"/>
        <v>-2.6112941238356502E-3</v>
      </c>
      <c r="X1164" s="32">
        <f t="shared" si="308"/>
        <v>6.4881582810709659E-3</v>
      </c>
      <c r="Y1164" s="34">
        <f>MAX(O$4:O1164)</f>
        <v>1.9141735637114377</v>
      </c>
      <c r="Z1164" s="34">
        <f>MAX(P$4:P1164)</f>
        <v>1.8284662292802096</v>
      </c>
      <c r="AA1164" s="34">
        <f>MAX(Q$4:Q1164)</f>
        <v>2.0782292813837224</v>
      </c>
      <c r="AB1164" s="34">
        <f>MAX(R$4:R1164)</f>
        <v>1.9075656212819299</v>
      </c>
      <c r="AC1164" s="34">
        <f>MAX(S$4:S1164)</f>
        <v>1.35899867745307</v>
      </c>
      <c r="AD1164" s="35">
        <f t="shared" si="301"/>
        <v>-0.148256855561127</v>
      </c>
      <c r="AE1164" s="35">
        <f t="shared" si="302"/>
        <v>-0.30259409027698425</v>
      </c>
      <c r="AF1164" s="35">
        <f t="shared" si="303"/>
        <v>-4.4578341729613502E-2</v>
      </c>
      <c r="AG1164" s="35">
        <f t="shared" si="304"/>
        <v>-0.4597446193506054</v>
      </c>
      <c r="AH1164" s="35">
        <f t="shared" si="304"/>
        <v>-0.27973869634245485</v>
      </c>
    </row>
    <row r="1165" spans="1:34">
      <c r="A1165" s="28">
        <v>45588</v>
      </c>
      <c r="B1165" s="12">
        <f>[1]!thsiFinD("ths_int_chg_ratio_index",B$1,$A$4,$A1165,101)</f>
        <v>14.493214991897</v>
      </c>
      <c r="C1165" s="12">
        <f>[1]!thsiFinD("ths_int_chg_ratio_index",C$1,$A$4,$A1165,101)</f>
        <v>51.174597916694999</v>
      </c>
      <c r="D1165" s="12">
        <f>[1]!thsiFinD("ths_int_chg_ratio_index",D$1,$A$4,$A1165,101)</f>
        <v>-3.9787259956965002</v>
      </c>
      <c r="E1165" s="12">
        <f>[1]!thsiFinD("ths_int_chg_ratio_index",E$1,$A$4,$A1165,101)</f>
        <v>43.422113201389998</v>
      </c>
      <c r="F1165" s="12">
        <f>[1]!thsiFinD("ths_adjustment_nvg_ratio_fund",F$1,$A$4,$A1165,101)</f>
        <v>57.274401473296003</v>
      </c>
      <c r="G1165" s="12">
        <f>[1]!thsiFinD("ths_adjustment_nvg_ratio_fund",G$1,$A$4,$A1165,101)</f>
        <v>47.44608399546</v>
      </c>
      <c r="H1165" s="12">
        <f>[1]!thsiFinD("ths_adjustment_nvg_ratio_fund",H$1,$A$4,$A1165,101)</f>
        <v>46.692307692307999</v>
      </c>
      <c r="I1165" s="12">
        <f>[1]!thsiFinD("ths_adjustment_nvg_ratio_fund",I$1,$A$4,$A1165,101)</f>
        <v>227.060546875</v>
      </c>
      <c r="J1165" s="32">
        <f t="shared" si="298"/>
        <v>0.6044806751879368</v>
      </c>
      <c r="K1165" s="45">
        <f t="shared" si="299"/>
        <v>0.26277800028571374</v>
      </c>
      <c r="L1165" s="45">
        <f t="shared" si="300"/>
        <v>0.94618335009015997</v>
      </c>
      <c r="M1165" s="32">
        <f>[1]!thsiFinD("ths_int_chg_ratio_index",M$1,$A$4,$A1165,101)/100</f>
        <v>2.9987476500107003E-2</v>
      </c>
      <c r="N1165" s="32">
        <f>[1]!thsiFinD("ths_int_chg_ratio_index",N$1,$A$4,$A1165,101)/100</f>
        <v>-1.7344727524769E-2</v>
      </c>
      <c r="O1165" s="33">
        <f t="shared" si="293"/>
        <v>1.6044806751879368</v>
      </c>
      <c r="P1165" s="33">
        <f t="shared" si="294"/>
        <v>1.2627780002857136</v>
      </c>
      <c r="Q1165" s="33">
        <f t="shared" si="295"/>
        <v>1.94618335009016</v>
      </c>
      <c r="R1165" s="33">
        <f t="shared" si="296"/>
        <v>1.0299874765001069</v>
      </c>
      <c r="S1165" s="33">
        <f t="shared" si="297"/>
        <v>0.98265527247523099</v>
      </c>
      <c r="T1165" s="32">
        <f t="shared" si="305"/>
        <v>-1.5887994258056981E-2</v>
      </c>
      <c r="U1165" s="32">
        <f t="shared" si="306"/>
        <v>-9.7281348989506355E-3</v>
      </c>
      <c r="V1165" s="32">
        <f t="shared" si="307"/>
        <v>-1.9843980948376139E-2</v>
      </c>
      <c r="W1165" s="32">
        <f t="shared" si="308"/>
        <v>-5.6775655054486229E-4</v>
      </c>
      <c r="X1165" s="32">
        <f t="shared" si="308"/>
        <v>3.9037393091703176E-3</v>
      </c>
      <c r="Y1165" s="34">
        <f>MAX(O$4:O1165)</f>
        <v>1.9141735637114377</v>
      </c>
      <c r="Z1165" s="34">
        <f>MAX(P$4:P1165)</f>
        <v>1.8284662292802096</v>
      </c>
      <c r="AA1165" s="34">
        <f>MAX(Q$4:Q1165)</f>
        <v>2.0782292813837224</v>
      </c>
      <c r="AB1165" s="34">
        <f>MAX(R$4:R1165)</f>
        <v>1.9075656212819299</v>
      </c>
      <c r="AC1165" s="34">
        <f>MAX(S$4:S1165)</f>
        <v>1.35899867745307</v>
      </c>
      <c r="AD1165" s="35">
        <f t="shared" si="301"/>
        <v>-0.16178934574931114</v>
      </c>
      <c r="AE1165" s="35">
        <f t="shared" si="302"/>
        <v>-0.30937854904609519</v>
      </c>
      <c r="AF1165" s="35">
        <f t="shared" si="303"/>
        <v>-6.3537710913996848E-2</v>
      </c>
      <c r="AG1165" s="35">
        <f t="shared" si="304"/>
        <v>-0.46005135288193622</v>
      </c>
      <c r="AH1165" s="35">
        <f t="shared" si="304"/>
        <v>-0.27692698397849269</v>
      </c>
    </row>
    <row r="1166" spans="1:34">
      <c r="A1166" s="28">
        <v>45589</v>
      </c>
      <c r="B1166" s="12">
        <f>[1]!thsiFinD("ths_int_chg_ratio_index",B$1,$A$4,$A1166,101)</f>
        <v>15.995088570866001</v>
      </c>
      <c r="C1166" s="12">
        <f>[1]!thsiFinD("ths_int_chg_ratio_index",C$1,$A$4,$A1166,101)</f>
        <v>51.382906492444</v>
      </c>
      <c r="D1166" s="12">
        <f>[1]!thsiFinD("ths_int_chg_ratio_index",D$1,$A$4,$A1166,101)</f>
        <v>-4.1308162586049999</v>
      </c>
      <c r="E1166" s="12">
        <f>[1]!thsiFinD("ths_int_chg_ratio_index",E$1,$A$4,$A1166,101)</f>
        <v>41.478675774210998</v>
      </c>
      <c r="F1166" s="12">
        <f>[1]!thsiFinD("ths_adjustment_nvg_ratio_fund",F$1,$A$4,$A1166,101)</f>
        <v>55.862492326580998</v>
      </c>
      <c r="G1166" s="12">
        <f>[1]!thsiFinD("ths_adjustment_nvg_ratio_fund",G$1,$A$4,$A1166,101)</f>
        <v>47.332576617480001</v>
      </c>
      <c r="H1166" s="12">
        <f>[1]!thsiFinD("ths_adjustment_nvg_ratio_fund",H$1,$A$4,$A1166,101)</f>
        <v>48.538461538462002</v>
      </c>
      <c r="I1166" s="12">
        <f>[1]!thsiFinD("ths_adjustment_nvg_ratio_fund",I$1,$A$4,$A1166,101)</f>
        <v>228.4765625</v>
      </c>
      <c r="J1166" s="32">
        <f t="shared" si="298"/>
        <v>0.60616993445179879</v>
      </c>
      <c r="K1166" s="45">
        <f t="shared" si="299"/>
        <v>0.26181463644728997</v>
      </c>
      <c r="L1166" s="45">
        <f t="shared" si="300"/>
        <v>0.95052523245630749</v>
      </c>
      <c r="M1166" s="32">
        <f>[1]!thsiFinD("ths_int_chg_ratio_index",M$1,$A$4,$A1166,101)/100</f>
        <v>1.9578111542247999E-2</v>
      </c>
      <c r="N1166" s="32">
        <f>[1]!thsiFinD("ths_int_chg_ratio_index",N$1,$A$4,$A1166,101)/100</f>
        <v>-2.7678710297134E-2</v>
      </c>
      <c r="O1166" s="33">
        <f t="shared" si="293"/>
        <v>1.6061699344517988</v>
      </c>
      <c r="P1166" s="33">
        <f t="shared" si="294"/>
        <v>1.26181463644729</v>
      </c>
      <c r="Q1166" s="33">
        <f t="shared" si="295"/>
        <v>1.9505252324563074</v>
      </c>
      <c r="R1166" s="33">
        <f t="shared" si="296"/>
        <v>1.019578111542248</v>
      </c>
      <c r="S1166" s="33">
        <f t="shared" si="297"/>
        <v>0.97232128970286602</v>
      </c>
      <c r="T1166" s="32">
        <f t="shared" si="305"/>
        <v>1.0528386474111251E-3</v>
      </c>
      <c r="U1166" s="32">
        <f t="shared" si="306"/>
        <v>-7.6289247849237185E-4</v>
      </c>
      <c r="V1166" s="32">
        <f t="shared" si="307"/>
        <v>2.2309729275744594E-3</v>
      </c>
      <c r="W1166" s="32">
        <f t="shared" si="308"/>
        <v>-1.0106302450618054E-2</v>
      </c>
      <c r="X1166" s="32">
        <f t="shared" si="308"/>
        <v>-1.0516386633060537E-2</v>
      </c>
      <c r="Y1166" s="34">
        <f>MAX(O$4:O1166)</f>
        <v>1.9141735637114377</v>
      </c>
      <c r="Z1166" s="34">
        <f>MAX(P$4:P1166)</f>
        <v>1.8284662292802096</v>
      </c>
      <c r="AA1166" s="34">
        <f>MAX(Q$4:Q1166)</f>
        <v>2.0782292813837224</v>
      </c>
      <c r="AB1166" s="34">
        <f>MAX(R$4:R1166)</f>
        <v>1.9075656212819299</v>
      </c>
      <c r="AC1166" s="34">
        <f>MAX(S$4:S1166)</f>
        <v>1.35899867745307</v>
      </c>
      <c r="AD1166" s="35">
        <f t="shared" si="301"/>
        <v>-0.16090684517784437</v>
      </c>
      <c r="AE1166" s="35">
        <f t="shared" si="302"/>
        <v>-0.30990541895651336</v>
      </c>
      <c r="AF1166" s="35">
        <f t="shared" si="303"/>
        <v>-6.1448488899351617E-2</v>
      </c>
      <c r="AG1166" s="35">
        <f t="shared" si="304"/>
        <v>-0.46550823721751333</v>
      </c>
      <c r="AH1166" s="35">
        <f t="shared" si="304"/>
        <v>-0.28453109937890797</v>
      </c>
    </row>
    <row r="1167" spans="1:34">
      <c r="A1167" s="28">
        <v>45590</v>
      </c>
      <c r="B1167" s="12">
        <f>[1]!thsiFinD("ths_int_chg_ratio_index",B$1,$A$4,$A1167,101)</f>
        <v>17.331668128512</v>
      </c>
      <c r="C1167" s="12">
        <f>[1]!thsiFinD("ths_int_chg_ratio_index",C$1,$A$4,$A1167,101)</f>
        <v>54.014388211076998</v>
      </c>
      <c r="D1167" s="12">
        <f>[1]!thsiFinD("ths_int_chg_ratio_index",D$1,$A$4,$A1167,101)</f>
        <v>-2.7956404648555</v>
      </c>
      <c r="E1167" s="12">
        <f>[1]!thsiFinD("ths_int_chg_ratio_index",E$1,$A$4,$A1167,101)</f>
        <v>46.043353519073001</v>
      </c>
      <c r="F1167" s="12">
        <f>[1]!thsiFinD("ths_adjustment_nvg_ratio_fund",F$1,$A$4,$A1167,101)</f>
        <v>57.949662369552001</v>
      </c>
      <c r="G1167" s="12">
        <f>[1]!thsiFinD("ths_adjustment_nvg_ratio_fund",G$1,$A$4,$A1167,101)</f>
        <v>48.524404086266003</v>
      </c>
      <c r="H1167" s="12">
        <f>[1]!thsiFinD("ths_adjustment_nvg_ratio_fund",H$1,$A$4,$A1167,101)</f>
        <v>50.692307692307999</v>
      </c>
      <c r="I1167" s="12">
        <f>[1]!thsiFinD("ths_adjustment_nvg_ratio_fund",I$1,$A$4,$A1167,101)</f>
        <v>230.419921875</v>
      </c>
      <c r="J1167" s="32">
        <f t="shared" si="298"/>
        <v>0.62772508177116559</v>
      </c>
      <c r="K1167" s="45">
        <f t="shared" si="299"/>
        <v>0.28648442348451625</v>
      </c>
      <c r="L1167" s="45">
        <f t="shared" si="300"/>
        <v>0.96896574005781499</v>
      </c>
      <c r="M1167" s="32">
        <f>[1]!thsiFinD("ths_int_chg_ratio_index",M$1,$A$4,$A1167,101)/100</f>
        <v>5.2321149072665003E-2</v>
      </c>
      <c r="N1167" s="32">
        <f>[1]!thsiFinD("ths_int_chg_ratio_index",N$1,$A$4,$A1167,101)/100</f>
        <v>-1.9003283324156E-2</v>
      </c>
      <c r="O1167" s="33">
        <f t="shared" si="293"/>
        <v>1.6277250817711657</v>
      </c>
      <c r="P1167" s="33">
        <f t="shared" si="294"/>
        <v>1.2864844234845163</v>
      </c>
      <c r="Q1167" s="33">
        <f t="shared" si="295"/>
        <v>1.9689657400578149</v>
      </c>
      <c r="R1167" s="33">
        <f t="shared" si="296"/>
        <v>1.0523211490726649</v>
      </c>
      <c r="S1167" s="33">
        <f t="shared" si="297"/>
        <v>0.98099671667584398</v>
      </c>
      <c r="T1167" s="32">
        <f t="shared" si="305"/>
        <v>1.3420215916769562E-2</v>
      </c>
      <c r="U1167" s="32">
        <f t="shared" si="306"/>
        <v>1.9551038896398865E-2</v>
      </c>
      <c r="V1167" s="32">
        <f t="shared" si="307"/>
        <v>9.454124096762051E-3</v>
      </c>
      <c r="W1167" s="32">
        <f t="shared" si="308"/>
        <v>3.211430017940331E-2</v>
      </c>
      <c r="X1167" s="32">
        <f t="shared" si="308"/>
        <v>8.922387141835797E-3</v>
      </c>
      <c r="Y1167" s="34">
        <f>MAX(O$4:O1167)</f>
        <v>1.9141735637114377</v>
      </c>
      <c r="Z1167" s="34">
        <f>MAX(P$4:P1167)</f>
        <v>1.8284662292802096</v>
      </c>
      <c r="AA1167" s="34">
        <f>MAX(Q$4:Q1167)</f>
        <v>2.0782292813837224</v>
      </c>
      <c r="AB1167" s="34">
        <f>MAX(R$4:R1167)</f>
        <v>1.9075656212819299</v>
      </c>
      <c r="AC1167" s="34">
        <f>MAX(S$4:S1167)</f>
        <v>1.35899867745307</v>
      </c>
      <c r="AD1167" s="35">
        <f t="shared" si="301"/>
        <v>-0.14964603386584763</v>
      </c>
      <c r="AE1167" s="35">
        <f t="shared" si="302"/>
        <v>-0.29641335296033811</v>
      </c>
      <c r="AF1167" s="35">
        <f t="shared" si="303"/>
        <v>-5.2575306442202541E-2</v>
      </c>
      <c r="AG1167" s="35">
        <f t="shared" si="304"/>
        <v>-0.44834340830409813</v>
      </c>
      <c r="AH1167" s="35">
        <f t="shared" si="304"/>
        <v>-0.27814740885962308</v>
      </c>
    </row>
    <row r="1168" spans="1:34">
      <c r="A1168" s="28">
        <v>45593</v>
      </c>
      <c r="B1168" s="12">
        <f>[1]!thsiFinD("ths_int_chg_ratio_index",B$1,$A$4,$A1168,101)</f>
        <v>16.810558615535001</v>
      </c>
      <c r="C1168" s="12">
        <f>[1]!thsiFinD("ths_int_chg_ratio_index",C$1,$A$4,$A1168,101)</f>
        <v>52.572157970265003</v>
      </c>
      <c r="D1168" s="12">
        <f>[1]!thsiFinD("ths_int_chg_ratio_index",D$1,$A$4,$A1168,101)</f>
        <v>-3.2522348707502</v>
      </c>
      <c r="E1168" s="12">
        <f>[1]!thsiFinD("ths_int_chg_ratio_index",E$1,$A$4,$A1168,101)</f>
        <v>44.958338044408997</v>
      </c>
      <c r="F1168" s="12">
        <f>[1]!thsiFinD("ths_adjustment_nvg_ratio_fund",F$1,$A$4,$A1168,101)</f>
        <v>59.361571516268</v>
      </c>
      <c r="G1168" s="12">
        <f>[1]!thsiFinD("ths_adjustment_nvg_ratio_fund",G$1,$A$4,$A1168,101)</f>
        <v>47.105561861520997</v>
      </c>
      <c r="H1168" s="12">
        <f>[1]!thsiFinD("ths_adjustment_nvg_ratio_fund",H$1,$A$4,$A1168,101)</f>
        <v>49.153846153845997</v>
      </c>
      <c r="I1168" s="12">
        <f>[1]!thsiFinD("ths_adjustment_nvg_ratio_fund",I$1,$A$4,$A1168,101)</f>
        <v>227.36328125</v>
      </c>
      <c r="J1168" s="32">
        <f t="shared" si="298"/>
        <v>0.61759135067636728</v>
      </c>
      <c r="K1168" s="45">
        <f t="shared" si="299"/>
        <v>0.27772204939864698</v>
      </c>
      <c r="L1168" s="45">
        <f t="shared" si="300"/>
        <v>0.95746065195408747</v>
      </c>
      <c r="M1168" s="32">
        <f>[1]!thsiFinD("ths_int_chg_ratio_index",M$1,$A$4,$A1168,101)/100</f>
        <v>4.2870159364224995E-2</v>
      </c>
      <c r="N1168" s="32">
        <f>[1]!thsiFinD("ths_int_chg_ratio_index",N$1,$A$4,$A1168,101)/100</f>
        <v>-1.4377374693555E-2</v>
      </c>
      <c r="O1168" s="33">
        <f t="shared" si="293"/>
        <v>1.6175913506763673</v>
      </c>
      <c r="P1168" s="33">
        <f t="shared" si="294"/>
        <v>1.277722049398647</v>
      </c>
      <c r="Q1168" s="33">
        <f t="shared" si="295"/>
        <v>1.9574606519540874</v>
      </c>
      <c r="R1168" s="33">
        <f t="shared" si="296"/>
        <v>1.0428701593642249</v>
      </c>
      <c r="S1168" s="33">
        <f t="shared" si="297"/>
        <v>0.98562262530644495</v>
      </c>
      <c r="T1168" s="32">
        <f t="shared" si="305"/>
        <v>-6.2257018757563287E-3</v>
      </c>
      <c r="U1168" s="32">
        <f t="shared" si="306"/>
        <v>-6.8111000225995477E-3</v>
      </c>
      <c r="V1168" s="32">
        <f t="shared" si="307"/>
        <v>-5.8432139623667556E-3</v>
      </c>
      <c r="W1168" s="32">
        <f t="shared" si="308"/>
        <v>-8.9810888213817108E-3</v>
      </c>
      <c r="X1168" s="32">
        <f t="shared" si="308"/>
        <v>4.7155189736782788E-3</v>
      </c>
      <c r="Y1168" s="34">
        <f>MAX(O$4:O1168)</f>
        <v>1.9141735637114377</v>
      </c>
      <c r="Z1168" s="34">
        <f>MAX(P$4:P1168)</f>
        <v>1.8284662292802096</v>
      </c>
      <c r="AA1168" s="34">
        <f>MAX(Q$4:Q1168)</f>
        <v>2.0782292813837224</v>
      </c>
      <c r="AB1168" s="34">
        <f>MAX(R$4:R1168)</f>
        <v>1.9075656212819299</v>
      </c>
      <c r="AC1168" s="34">
        <f>MAX(S$4:S1168)</f>
        <v>1.35899867745307</v>
      </c>
      <c r="AD1168" s="35">
        <f t="shared" si="301"/>
        <v>-0.15494008414786586</v>
      </c>
      <c r="AE1168" s="35">
        <f t="shared" si="302"/>
        <v>-0.30120555198789067</v>
      </c>
      <c r="AF1168" s="35">
        <f t="shared" si="303"/>
        <v>-5.8111311639890473E-2</v>
      </c>
      <c r="AG1168" s="35">
        <f t="shared" si="304"/>
        <v>-0.45329788515301972</v>
      </c>
      <c r="AH1168" s="35">
        <f t="shared" si="304"/>
        <v>-0.27474349926990183</v>
      </c>
    </row>
    <row r="1169" spans="1:34">
      <c r="A1169" s="28">
        <v>45594</v>
      </c>
      <c r="B1169" s="12">
        <f>[1]!thsiFinD("ths_int_chg_ratio_index",B$1,$A$4,$A1169,101)</f>
        <v>15.819026311872999</v>
      </c>
      <c r="C1169" s="12">
        <f>[1]!thsiFinD("ths_int_chg_ratio_index",C$1,$A$4,$A1169,101)</f>
        <v>51.112798592941999</v>
      </c>
      <c r="D1169" s="12">
        <f>[1]!thsiFinD("ths_int_chg_ratio_index",D$1,$A$4,$A1169,101)</f>
        <v>-4.3493951398977</v>
      </c>
      <c r="E1169" s="12">
        <f>[1]!thsiFinD("ths_int_chg_ratio_index",E$1,$A$4,$A1169,101)</f>
        <v>41.605839036173997</v>
      </c>
      <c r="F1169" s="12">
        <f>[1]!thsiFinD("ths_adjustment_nvg_ratio_fund",F$1,$A$4,$A1169,101)</f>
        <v>57.519950890117002</v>
      </c>
      <c r="G1169" s="12">
        <f>[1]!thsiFinD("ths_adjustment_nvg_ratio_fund",G$1,$A$4,$A1169,101)</f>
        <v>46.027241770715001</v>
      </c>
      <c r="H1169" s="12">
        <f>[1]!thsiFinD("ths_adjustment_nvg_ratio_fund",H$1,$A$4,$A1169,101)</f>
        <v>50.769230769231001</v>
      </c>
      <c r="I1169" s="12">
        <f>[1]!thsiFinD("ths_adjustment_nvg_ratio_fund",I$1,$A$4,$A1169,101)</f>
        <v>225.76171875</v>
      </c>
      <c r="J1169" s="32">
        <f t="shared" si="298"/>
        <v>0.60533301372644277</v>
      </c>
      <c r="K1169" s="45">
        <f t="shared" si="299"/>
        <v>0.26047067200272822</v>
      </c>
      <c r="L1169" s="45">
        <f t="shared" si="300"/>
        <v>0.95019535545015743</v>
      </c>
      <c r="M1169" s="32">
        <f>[1]!thsiFinD("ths_int_chg_ratio_index",M$1,$A$4,$A1169,101)/100</f>
        <v>2.0126369055126003E-2</v>
      </c>
      <c r="N1169" s="32">
        <f>[1]!thsiFinD("ths_int_chg_ratio_index",N$1,$A$4,$A1169,101)/100</f>
        <v>-2.474270355328E-2</v>
      </c>
      <c r="O1169" s="33">
        <f t="shared" si="293"/>
        <v>1.6053330137264428</v>
      </c>
      <c r="P1169" s="33">
        <f t="shared" si="294"/>
        <v>1.2604706720027283</v>
      </c>
      <c r="Q1169" s="33">
        <f t="shared" si="295"/>
        <v>1.9501953554501574</v>
      </c>
      <c r="R1169" s="33">
        <f t="shared" si="296"/>
        <v>1.0201263690551261</v>
      </c>
      <c r="S1169" s="33">
        <f t="shared" si="297"/>
        <v>0.97525729644671999</v>
      </c>
      <c r="T1169" s="32">
        <f t="shared" si="305"/>
        <v>-7.5781419978531162E-3</v>
      </c>
      <c r="U1169" s="32">
        <f t="shared" si="306"/>
        <v>-1.3501666817159474E-2</v>
      </c>
      <c r="V1169" s="32">
        <f t="shared" si="307"/>
        <v>-3.711592617035353E-3</v>
      </c>
      <c r="W1169" s="32">
        <f t="shared" si="308"/>
        <v>-2.1808841786176258E-2</v>
      </c>
      <c r="X1169" s="32">
        <f t="shared" si="308"/>
        <v>-1.0516528936723835E-2</v>
      </c>
      <c r="Y1169" s="34">
        <f>MAX(O$4:O1169)</f>
        <v>1.9141735637114377</v>
      </c>
      <c r="Z1169" s="34">
        <f>MAX(P$4:P1169)</f>
        <v>1.8284662292802096</v>
      </c>
      <c r="AA1169" s="34">
        <f>MAX(Q$4:Q1169)</f>
        <v>2.0782292813837224</v>
      </c>
      <c r="AB1169" s="34">
        <f>MAX(R$4:R1169)</f>
        <v>1.9075656212819299</v>
      </c>
      <c r="AC1169" s="34">
        <f>MAX(S$4:S1169)</f>
        <v>1.35899867745307</v>
      </c>
      <c r="AD1169" s="35">
        <f t="shared" si="301"/>
        <v>-0.16134406818688707</v>
      </c>
      <c r="AE1169" s="35">
        <f t="shared" si="302"/>
        <v>-0.31064044179863104</v>
      </c>
      <c r="AF1169" s="35">
        <f t="shared" si="303"/>
        <v>-6.1607218741676961E-2</v>
      </c>
      <c r="AG1169" s="35">
        <f t="shared" si="304"/>
        <v>-0.46522082507988549</v>
      </c>
      <c r="AH1169" s="35">
        <f t="shared" si="304"/>
        <v>-0.28237068024637701</v>
      </c>
    </row>
    <row r="1170" spans="1:34">
      <c r="A1170" s="28">
        <v>45595</v>
      </c>
      <c r="B1170" s="12">
        <f>[1]!thsiFinD("ths_int_chg_ratio_index",B$1,$A$4,$A1170,101)</f>
        <v>16.108020111550999</v>
      </c>
      <c r="C1170" s="12">
        <f>[1]!thsiFinD("ths_int_chg_ratio_index",C$1,$A$4,$A1170,101)</f>
        <v>51.033083747595001</v>
      </c>
      <c r="D1170" s="12">
        <f>[1]!thsiFinD("ths_int_chg_ratio_index",D$1,$A$4,$A1170,101)</f>
        <v>-5.9723744693903997</v>
      </c>
      <c r="E1170" s="12">
        <f>[1]!thsiFinD("ths_int_chg_ratio_index",E$1,$A$4,$A1170,101)</f>
        <v>39.808983827165001</v>
      </c>
      <c r="F1170" s="12">
        <f>[1]!thsiFinD("ths_adjustment_nvg_ratio_fund",F$1,$A$4,$A1170,101)</f>
        <v>57.090239410681001</v>
      </c>
      <c r="G1170" s="12">
        <f>[1]!thsiFinD("ths_adjustment_nvg_ratio_fund",G$1,$A$4,$A1170,101)</f>
        <v>46.254256526673998</v>
      </c>
      <c r="H1170" s="12">
        <f>[1]!thsiFinD("ths_adjustment_nvg_ratio_fund",H$1,$A$4,$A1170,101)</f>
        <v>52</v>
      </c>
      <c r="I1170" s="12">
        <f>[1]!thsiFinD("ths_adjustment_nvg_ratio_fund",I$1,$A$4,$A1170,101)</f>
        <v>225.29296875</v>
      </c>
      <c r="J1170" s="32">
        <f t="shared" si="298"/>
        <v>0.60201897238034441</v>
      </c>
      <c r="K1170" s="45">
        <f t="shared" si="299"/>
        <v>0.25244428304230149</v>
      </c>
      <c r="L1170" s="45">
        <f t="shared" si="300"/>
        <v>0.95159366171838744</v>
      </c>
      <c r="M1170" s="32">
        <f>[1]!thsiFinD("ths_int_chg_ratio_index",M$1,$A$4,$A1170,101)/100</f>
        <v>3.3958139639468001E-3</v>
      </c>
      <c r="N1170" s="32">
        <f>[1]!thsiFinD("ths_int_chg_ratio_index",N$1,$A$4,$A1170,101)/100</f>
        <v>-3.0139804240575E-2</v>
      </c>
      <c r="O1170" s="33">
        <f t="shared" si="293"/>
        <v>1.6020189723803444</v>
      </c>
      <c r="P1170" s="33">
        <f t="shared" si="294"/>
        <v>1.2524442830423015</v>
      </c>
      <c r="Q1170" s="33">
        <f t="shared" si="295"/>
        <v>1.9515936617183876</v>
      </c>
      <c r="R1170" s="33">
        <f t="shared" si="296"/>
        <v>1.0033958139639467</v>
      </c>
      <c r="S1170" s="33">
        <f t="shared" si="297"/>
        <v>0.96986019575942495</v>
      </c>
      <c r="T1170" s="32">
        <f t="shared" si="305"/>
        <v>-2.0643949372258774E-3</v>
      </c>
      <c r="U1170" s="32">
        <f t="shared" si="306"/>
        <v>-6.3677712926663022E-3</v>
      </c>
      <c r="V1170" s="32">
        <f t="shared" si="307"/>
        <v>7.170083060255017E-4</v>
      </c>
      <c r="W1170" s="32">
        <f t="shared" si="308"/>
        <v>-1.6400473116556902E-2</v>
      </c>
      <c r="X1170" s="32">
        <f t="shared" si="308"/>
        <v>-5.5340274889088548E-3</v>
      </c>
      <c r="Y1170" s="34">
        <f>MAX(O$4:O1170)</f>
        <v>1.9141735637114377</v>
      </c>
      <c r="Z1170" s="34">
        <f>MAX(P$4:P1170)</f>
        <v>1.8284662292802096</v>
      </c>
      <c r="AA1170" s="34">
        <f>MAX(Q$4:Q1170)</f>
        <v>2.0782292813837224</v>
      </c>
      <c r="AB1170" s="34">
        <f>MAX(R$4:R1170)</f>
        <v>1.9075656212819299</v>
      </c>
      <c r="AC1170" s="34">
        <f>MAX(S$4:S1170)</f>
        <v>1.35899867745307</v>
      </c>
      <c r="AD1170" s="35">
        <f t="shared" si="301"/>
        <v>-0.16307538524659648</v>
      </c>
      <c r="AE1170" s="35">
        <f t="shared" si="302"/>
        <v>-0.31503012580367085</v>
      </c>
      <c r="AF1170" s="35">
        <f t="shared" si="303"/>
        <v>-6.0934383323200336E-2</v>
      </c>
      <c r="AG1170" s="35">
        <f t="shared" si="304"/>
        <v>-0.47399145656145725</v>
      </c>
      <c r="AH1170" s="35">
        <f t="shared" si="304"/>
        <v>-0.28634206062874046</v>
      </c>
    </row>
    <row r="1171" spans="1:34">
      <c r="A1171" s="28">
        <v>45596</v>
      </c>
      <c r="B1171" s="12">
        <f>[1]!thsiFinD("ths_int_chg_ratio_index",B$1,$A$4,$A1171,101)</f>
        <v>17.082130820791001</v>
      </c>
      <c r="C1171" s="12">
        <f>[1]!thsiFinD("ths_int_chg_ratio_index",C$1,$A$4,$A1171,101)</f>
        <v>56.588349595175998</v>
      </c>
      <c r="D1171" s="12">
        <f>[1]!thsiFinD("ths_int_chg_ratio_index",D$1,$A$4,$A1171,101)</f>
        <v>-4.9303369913840998</v>
      </c>
      <c r="E1171" s="12">
        <f>[1]!thsiFinD("ths_int_chg_ratio_index",E$1,$A$4,$A1171,101)</f>
        <v>40.898195357692003</v>
      </c>
      <c r="F1171" s="12">
        <f>[1]!thsiFinD("ths_adjustment_nvg_ratio_fund",F$1,$A$4,$A1171,101)</f>
        <v>57.826887661142003</v>
      </c>
      <c r="G1171" s="12">
        <f>[1]!thsiFinD("ths_adjustment_nvg_ratio_fund",G$1,$A$4,$A1171,101)</f>
        <v>46.878547105561999</v>
      </c>
      <c r="H1171" s="12">
        <f>[1]!thsiFinD("ths_adjustment_nvg_ratio_fund",H$1,$A$4,$A1171,101)</f>
        <v>52.538461538462002</v>
      </c>
      <c r="I1171" s="12">
        <f>[1]!thsiFinD("ths_adjustment_nvg_ratio_fund",I$1,$A$4,$A1171,101)</f>
        <v>223.837890625</v>
      </c>
      <c r="J1171" s="32">
        <f t="shared" si="298"/>
        <v>0.61340015714055118</v>
      </c>
      <c r="K1171" s="45">
        <f t="shared" si="299"/>
        <v>0.27409584695568728</v>
      </c>
      <c r="L1171" s="45">
        <f t="shared" si="300"/>
        <v>0.95270446732541503</v>
      </c>
      <c r="M1171" s="32">
        <f>[1]!thsiFinD("ths_int_chg_ratio_index",M$1,$A$4,$A1171,101)/100</f>
        <v>9.3116767705207007E-3</v>
      </c>
      <c r="N1171" s="32">
        <f>[1]!thsiFinD("ths_int_chg_ratio_index",N$1,$A$4,$A1171,101)/100</f>
        <v>-2.7108930094932E-2</v>
      </c>
      <c r="O1171" s="33">
        <f t="shared" si="293"/>
        <v>1.6134001571405512</v>
      </c>
      <c r="P1171" s="33">
        <f t="shared" si="294"/>
        <v>1.2740958469556873</v>
      </c>
      <c r="Q1171" s="33">
        <f t="shared" si="295"/>
        <v>1.952704467325415</v>
      </c>
      <c r="R1171" s="33">
        <f t="shared" si="296"/>
        <v>1.0093116767705208</v>
      </c>
      <c r="S1171" s="33">
        <f t="shared" si="297"/>
        <v>0.97289106990506802</v>
      </c>
      <c r="T1171" s="32">
        <f t="shared" si="305"/>
        <v>7.104275889627143E-3</v>
      </c>
      <c r="U1171" s="32">
        <f t="shared" si="306"/>
        <v>1.728744680026173E-2</v>
      </c>
      <c r="V1171" s="32">
        <f t="shared" si="307"/>
        <v>5.6917873265138752E-4</v>
      </c>
      <c r="W1171" s="32">
        <f t="shared" si="308"/>
        <v>5.895841625253917E-3</v>
      </c>
      <c r="X1171" s="32">
        <f t="shared" si="308"/>
        <v>3.125062930611211E-3</v>
      </c>
      <c r="Y1171" s="34">
        <f>MAX(O$4:O1171)</f>
        <v>1.9141735637114377</v>
      </c>
      <c r="Z1171" s="34">
        <f>MAX(P$4:P1171)</f>
        <v>1.8284662292802096</v>
      </c>
      <c r="AA1171" s="34">
        <f>MAX(Q$4:Q1171)</f>
        <v>2.0782292813837224</v>
      </c>
      <c r="AB1171" s="34">
        <f>MAX(R$4:R1171)</f>
        <v>1.9075656212819299</v>
      </c>
      <c r="AC1171" s="34">
        <f>MAX(S$4:S1171)</f>
        <v>1.35899867745307</v>
      </c>
      <c r="AD1171" s="35">
        <f t="shared" si="301"/>
        <v>-0.15712964188456846</v>
      </c>
      <c r="AE1171" s="35">
        <f t="shared" si="302"/>
        <v>-0.30318874554371977</v>
      </c>
      <c r="AF1171" s="35">
        <f t="shared" si="303"/>
        <v>-6.039988714562361E-2</v>
      </c>
      <c r="AG1171" s="35">
        <f t="shared" si="304"/>
        <v>-0.47089019349581318</v>
      </c>
      <c r="AH1171" s="35">
        <f t="shared" si="304"/>
        <v>-0.28411183465727496</v>
      </c>
    </row>
    <row r="1172" spans="1:34">
      <c r="A1172" s="28">
        <v>45597</v>
      </c>
      <c r="B1172" s="12">
        <f>[1]!thsiFinD("ths_int_chg_ratio_index",B$1,$A$4,$A1172,101)</f>
        <v>13.183512147402</v>
      </c>
      <c r="C1172" s="12">
        <f>[1]!thsiFinD("ths_int_chg_ratio_index",C$1,$A$4,$A1172,101)</f>
        <v>51.728177868883002</v>
      </c>
      <c r="D1172" s="12">
        <f>[1]!thsiFinD("ths_int_chg_ratio_index",D$1,$A$4,$A1172,101)</f>
        <v>-7.8412440079339003</v>
      </c>
      <c r="E1172" s="12">
        <f>[1]!thsiFinD("ths_int_chg_ratio_index",E$1,$A$4,$A1172,101)</f>
        <v>38.294246693475003</v>
      </c>
      <c r="F1172" s="12">
        <f>[1]!thsiFinD("ths_adjustment_nvg_ratio_fund",F$1,$A$4,$A1172,101)</f>
        <v>54.450583179864999</v>
      </c>
      <c r="G1172" s="12">
        <f>[1]!thsiFinD("ths_adjustment_nvg_ratio_fund",G$1,$A$4,$A1172,101)</f>
        <v>43.870601589103003</v>
      </c>
      <c r="H1172" s="12">
        <f>[1]!thsiFinD("ths_adjustment_nvg_ratio_fund",H$1,$A$4,$A1172,101)</f>
        <v>50.923076923076998</v>
      </c>
      <c r="I1172" s="12">
        <f>[1]!thsiFinD("ths_adjustment_nvg_ratio_fund",I$1,$A$4,$A1172,101)</f>
        <v>217.01171875</v>
      </c>
      <c r="J1172" s="32">
        <f t="shared" si="298"/>
        <v>0.57702584142983893</v>
      </c>
      <c r="K1172" s="45">
        <f t="shared" si="299"/>
        <v>0.23841173175456526</v>
      </c>
      <c r="L1172" s="45">
        <f t="shared" si="300"/>
        <v>0.91563995110511254</v>
      </c>
      <c r="M1172" s="32">
        <f>[1]!thsiFinD("ths_int_chg_ratio_index",M$1,$A$4,$A1172,101)/100</f>
        <v>-1.7338155027437002E-2</v>
      </c>
      <c r="N1172" s="32">
        <f>[1]!thsiFinD("ths_int_chg_ratio_index",N$1,$A$4,$A1172,101)/100</f>
        <v>-3.0298400241722E-2</v>
      </c>
      <c r="O1172" s="33">
        <f t="shared" si="293"/>
        <v>1.577025841429839</v>
      </c>
      <c r="P1172" s="33">
        <f t="shared" si="294"/>
        <v>1.2384117317545653</v>
      </c>
      <c r="Q1172" s="33">
        <f t="shared" si="295"/>
        <v>1.9156399511051125</v>
      </c>
      <c r="R1172" s="33">
        <f t="shared" si="296"/>
        <v>0.98266184497256304</v>
      </c>
      <c r="S1172" s="33">
        <f t="shared" si="297"/>
        <v>0.96970159975827797</v>
      </c>
      <c r="T1172" s="32">
        <f t="shared" si="305"/>
        <v>-2.2545129644203521E-2</v>
      </c>
      <c r="U1172" s="32">
        <f t="shared" si="306"/>
        <v>-2.800740249360778E-2</v>
      </c>
      <c r="V1172" s="32">
        <f t="shared" si="307"/>
        <v>-1.8981119181372685E-2</v>
      </c>
      <c r="W1172" s="32">
        <f t="shared" si="308"/>
        <v>-2.6403966595560324E-2</v>
      </c>
      <c r="X1172" s="32">
        <f t="shared" si="308"/>
        <v>-3.2783425045738168E-3</v>
      </c>
      <c r="Y1172" s="34">
        <f>MAX(O$4:O1172)</f>
        <v>1.9141735637114377</v>
      </c>
      <c r="Z1172" s="34">
        <f>MAX(P$4:P1172)</f>
        <v>1.8284662292802096</v>
      </c>
      <c r="AA1172" s="34">
        <f>MAX(Q$4:Q1172)</f>
        <v>2.0782292813837224</v>
      </c>
      <c r="AB1172" s="34">
        <f>MAX(R$4:R1172)</f>
        <v>1.9075656212819299</v>
      </c>
      <c r="AC1172" s="34">
        <f>MAX(S$4:S1172)</f>
        <v>1.35899867745307</v>
      </c>
      <c r="AD1172" s="35">
        <f t="shared" si="301"/>
        <v>-0.1761322633815372</v>
      </c>
      <c r="AE1172" s="35">
        <f t="shared" si="302"/>
        <v>-0.32270461880935253</v>
      </c>
      <c r="AF1172" s="35">
        <f t="shared" si="303"/>
        <v>-7.8234548870543819E-2</v>
      </c>
      <c r="AG1172" s="35">
        <f t="shared" si="304"/>
        <v>-0.4848607911521331</v>
      </c>
      <c r="AH1172" s="35">
        <f t="shared" si="304"/>
        <v>-0.28645876125823944</v>
      </c>
    </row>
    <row r="1173" spans="1:34">
      <c r="A1173" s="28">
        <v>45600</v>
      </c>
      <c r="B1173" s="12">
        <f>[1]!thsiFinD("ths_int_chg_ratio_index",B$1,$A$4,$A1173,101)</f>
        <v>15.659642153728001</v>
      </c>
      <c r="C1173" s="12">
        <f>[1]!thsiFinD("ths_int_chg_ratio_index",C$1,$A$4,$A1173,101)</f>
        <v>56.695811972252002</v>
      </c>
      <c r="D1173" s="12">
        <f>[1]!thsiFinD("ths_int_chg_ratio_index",D$1,$A$4,$A1173,101)</f>
        <v>-6.379779065578</v>
      </c>
      <c r="E1173" s="12">
        <f>[1]!thsiFinD("ths_int_chg_ratio_index",E$1,$A$4,$A1173,101)</f>
        <v>42.559482181984997</v>
      </c>
      <c r="F1173" s="12">
        <f>[1]!thsiFinD("ths_adjustment_nvg_ratio_fund",F$1,$A$4,$A1173,101)</f>
        <v>56.967464702271002</v>
      </c>
      <c r="G1173" s="12">
        <f>[1]!thsiFinD("ths_adjustment_nvg_ratio_fund",G$1,$A$4,$A1173,101)</f>
        <v>46.765039727582</v>
      </c>
      <c r="H1173" s="12">
        <f>[1]!thsiFinD("ths_adjustment_nvg_ratio_fund",H$1,$A$4,$A1173,101)</f>
        <v>56.076923076923002</v>
      </c>
      <c r="I1173" s="12">
        <f>[1]!thsiFinD("ths_adjustment_nvg_ratio_fund",I$1,$A$4,$A1173,101)</f>
        <v>223.564453125</v>
      </c>
      <c r="J1173" s="32">
        <f t="shared" si="298"/>
        <v>0.61488629734270384</v>
      </c>
      <c r="K1173" s="45">
        <f t="shared" si="299"/>
        <v>0.27133789310596745</v>
      </c>
      <c r="L1173" s="45">
        <f t="shared" si="300"/>
        <v>0.95843470157944011</v>
      </c>
      <c r="M1173" s="32">
        <f>[1]!thsiFinD("ths_int_chg_ratio_index",M$1,$A$4,$A1173,101)/100</f>
        <v>9.6062380911884004E-4</v>
      </c>
      <c r="N1173" s="32">
        <f>[1]!thsiFinD("ths_int_chg_ratio_index",N$1,$A$4,$A1173,101)/100</f>
        <v>-1.6003524949286002E-2</v>
      </c>
      <c r="O1173" s="33">
        <f t="shared" si="293"/>
        <v>1.6148862973427038</v>
      </c>
      <c r="P1173" s="33">
        <f t="shared" si="294"/>
        <v>1.2713378931059673</v>
      </c>
      <c r="Q1173" s="33">
        <f t="shared" si="295"/>
        <v>1.9584347015794401</v>
      </c>
      <c r="R1173" s="33">
        <f t="shared" si="296"/>
        <v>1.0009606238091189</v>
      </c>
      <c r="S1173" s="33">
        <f t="shared" si="297"/>
        <v>0.98399647505071397</v>
      </c>
      <c r="T1173" s="32">
        <f t="shared" si="305"/>
        <v>2.4007505088526671E-2</v>
      </c>
      <c r="U1173" s="32">
        <f t="shared" si="306"/>
        <v>2.6587410719012494E-2</v>
      </c>
      <c r="V1173" s="32">
        <f t="shared" si="307"/>
        <v>2.233966275846333E-2</v>
      </c>
      <c r="W1173" s="32">
        <f t="shared" si="308"/>
        <v>1.8621643783337083E-2</v>
      </c>
      <c r="X1173" s="32">
        <f t="shared" si="308"/>
        <v>1.4741519758242561E-2</v>
      </c>
      <c r="Y1173" s="34">
        <f>MAX(O$4:O1173)</f>
        <v>1.9141735637114377</v>
      </c>
      <c r="Z1173" s="34">
        <f>MAX(P$4:P1173)</f>
        <v>1.8284662292802096</v>
      </c>
      <c r="AA1173" s="34">
        <f>MAX(Q$4:Q1173)</f>
        <v>2.0782292813837224</v>
      </c>
      <c r="AB1173" s="34">
        <f>MAX(R$4:R1173)</f>
        <v>1.9075656212819299</v>
      </c>
      <c r="AC1173" s="34">
        <f>MAX(S$4:S1173)</f>
        <v>1.35899867745307</v>
      </c>
      <c r="AD1173" s="35">
        <f t="shared" si="301"/>
        <v>-0.15635325450239657</v>
      </c>
      <c r="AE1173" s="35">
        <f t="shared" si="302"/>
        <v>-0.30469708833154674</v>
      </c>
      <c r="AF1173" s="35">
        <f t="shared" si="303"/>
        <v>-5.7642619549908791E-2</v>
      </c>
      <c r="AG1173" s="35">
        <f t="shared" si="304"/>
        <v>-0.47526805230613811</v>
      </c>
      <c r="AH1173" s="35">
        <f t="shared" si="304"/>
        <v>-0.27594007898900685</v>
      </c>
    </row>
    <row r="1174" spans="1:34">
      <c r="A1174" s="28">
        <v>45601</v>
      </c>
      <c r="B1174" s="12">
        <f>[1]!thsiFinD("ths_int_chg_ratio_index",B$1,$A$4,$A1174,101)</f>
        <v>19.133769049270001</v>
      </c>
      <c r="C1174" s="12">
        <f>[1]!thsiFinD("ths_int_chg_ratio_index",C$1,$A$4,$A1174,101)</f>
        <v>61.395916992002</v>
      </c>
      <c r="D1174" s="12">
        <f>[1]!thsiFinD("ths_int_chg_ratio_index",D$1,$A$4,$A1174,101)</f>
        <v>-2.3099009005775</v>
      </c>
      <c r="E1174" s="12">
        <f>[1]!thsiFinD("ths_int_chg_ratio_index",E$1,$A$4,$A1174,101)</f>
        <v>49.737561101403998</v>
      </c>
      <c r="F1174" s="12">
        <f>[1]!thsiFinD("ths_adjustment_nvg_ratio_fund",F$1,$A$4,$A1174,101)</f>
        <v>61.203192142418999</v>
      </c>
      <c r="G1174" s="12">
        <f>[1]!thsiFinD("ths_adjustment_nvg_ratio_fund",G$1,$A$4,$A1174,101)</f>
        <v>51.475595913733997</v>
      </c>
      <c r="H1174" s="12">
        <f>[1]!thsiFinD("ths_adjustment_nvg_ratio_fund",H$1,$A$4,$A1174,101)</f>
        <v>61</v>
      </c>
      <c r="I1174" s="12">
        <f>[1]!thsiFinD("ths_adjustment_nvg_ratio_fund",I$1,$A$4,$A1174,101)</f>
        <v>231.728515625</v>
      </c>
      <c r="J1174" s="32">
        <f t="shared" si="298"/>
        <v>0.66670581240406435</v>
      </c>
      <c r="K1174" s="45">
        <f t="shared" si="299"/>
        <v>0.31989336560524623</v>
      </c>
      <c r="L1174" s="45">
        <f t="shared" si="300"/>
        <v>1.0135182592028824</v>
      </c>
      <c r="M1174" s="32">
        <f>[1]!thsiFinD("ths_int_chg_ratio_index",M$1,$A$4,$A1174,101)/100</f>
        <v>3.9519903175064E-2</v>
      </c>
      <c r="N1174" s="32">
        <f>[1]!thsiFinD("ths_int_chg_ratio_index",N$1,$A$4,$A1174,101)/100</f>
        <v>1.0321476581743001E-2</v>
      </c>
      <c r="O1174" s="33">
        <f t="shared" si="293"/>
        <v>1.6667058124040643</v>
      </c>
      <c r="P1174" s="33">
        <f t="shared" si="294"/>
        <v>1.3198933656052463</v>
      </c>
      <c r="Q1174" s="33">
        <f t="shared" si="295"/>
        <v>2.0135182592028826</v>
      </c>
      <c r="R1174" s="33">
        <f t="shared" si="296"/>
        <v>1.0395199031750639</v>
      </c>
      <c r="S1174" s="33">
        <f t="shared" si="297"/>
        <v>1.010321476581743</v>
      </c>
      <c r="T1174" s="32">
        <f t="shared" si="305"/>
        <v>3.2088646207865779E-2</v>
      </c>
      <c r="U1174" s="32">
        <f t="shared" si="306"/>
        <v>3.8192421355942141E-2</v>
      </c>
      <c r="V1174" s="32">
        <f t="shared" si="307"/>
        <v>2.8126318216797674E-2</v>
      </c>
      <c r="W1174" s="32">
        <f t="shared" si="308"/>
        <v>3.8522273952404928E-2</v>
      </c>
      <c r="X1174" s="32">
        <f t="shared" si="308"/>
        <v>2.6753146173285058E-2</v>
      </c>
      <c r="Y1174" s="34">
        <f>MAX(O$4:O1174)</f>
        <v>1.9141735637114377</v>
      </c>
      <c r="Z1174" s="34">
        <f>MAX(P$4:P1174)</f>
        <v>1.8284662292802096</v>
      </c>
      <c r="AA1174" s="34">
        <f>MAX(Q$4:Q1174)</f>
        <v>2.0782292813837224</v>
      </c>
      <c r="AB1174" s="34">
        <f>MAX(R$4:R1174)</f>
        <v>1.9075656212819299</v>
      </c>
      <c r="AC1174" s="34">
        <f>MAX(S$4:S1174)</f>
        <v>1.35899867745307</v>
      </c>
      <c r="AD1174" s="35">
        <f t="shared" si="301"/>
        <v>-0.12928177256170648</v>
      </c>
      <c r="AE1174" s="35">
        <f t="shared" si="302"/>
        <v>-0.27814178655909172</v>
      </c>
      <c r="AF1174" s="35">
        <f t="shared" si="303"/>
        <v>-3.1137575993421707E-2</v>
      </c>
      <c r="AG1174" s="35">
        <f t="shared" si="304"/>
        <v>-0.45505418446549606</v>
      </c>
      <c r="AH1174" s="35">
        <f t="shared" si="304"/>
        <v>-0.2565691980839826</v>
      </c>
    </row>
    <row r="1175" spans="1:34">
      <c r="A1175" s="28">
        <v>45602</v>
      </c>
      <c r="B1175" s="12">
        <f>[1]!thsiFinD("ths_int_chg_ratio_index",B$1,$A$4,$A1175,101)</f>
        <v>17.933621390452998</v>
      </c>
      <c r="C1175" s="12">
        <f>[1]!thsiFinD("ths_int_chg_ratio_index",C$1,$A$4,$A1175,101)</f>
        <v>61.684608181435998</v>
      </c>
      <c r="D1175" s="12">
        <f>[1]!thsiFinD("ths_int_chg_ratio_index",D$1,$A$4,$A1175,101)</f>
        <v>-2.1210359593592001</v>
      </c>
      <c r="E1175" s="12">
        <f>[1]!thsiFinD("ths_int_chg_ratio_index",E$1,$A$4,$A1175,101)</f>
        <v>47.714151403324003</v>
      </c>
      <c r="F1175" s="12">
        <f>[1]!thsiFinD("ths_adjustment_nvg_ratio_fund",F$1,$A$4,$A1175,101)</f>
        <v>60.036832412522998</v>
      </c>
      <c r="G1175" s="12">
        <f>[1]!thsiFinD("ths_adjustment_nvg_ratio_fund",G$1,$A$4,$A1175,101)</f>
        <v>50.908059023836998</v>
      </c>
      <c r="H1175" s="12">
        <f>[1]!thsiFinD("ths_adjustment_nvg_ratio_fund",H$1,$A$4,$A1175,101)</f>
        <v>58.461538461537998</v>
      </c>
      <c r="I1175" s="12">
        <f>[1]!thsiFinD("ths_adjustment_nvg_ratio_fund",I$1,$A$4,$A1175,101)</f>
        <v>224.90234375</v>
      </c>
      <c r="J1175" s="32">
        <f t="shared" si="298"/>
        <v>0.64940014832968973</v>
      </c>
      <c r="K1175" s="45">
        <f t="shared" si="299"/>
        <v>0.31302836253963451</v>
      </c>
      <c r="L1175" s="45">
        <f t="shared" si="300"/>
        <v>0.98577193411974495</v>
      </c>
      <c r="M1175" s="32">
        <f>[1]!thsiFinD("ths_int_chg_ratio_index",M$1,$A$4,$A1175,101)/100</f>
        <v>3.8289941019300999E-2</v>
      </c>
      <c r="N1175" s="32">
        <f>[1]!thsiFinD("ths_int_chg_ratio_index",N$1,$A$4,$A1175,101)/100</f>
        <v>7.1749374465911002E-3</v>
      </c>
      <c r="O1175" s="33">
        <f t="shared" si="293"/>
        <v>1.6494001483296898</v>
      </c>
      <c r="P1175" s="33">
        <f t="shared" si="294"/>
        <v>1.3130283625396344</v>
      </c>
      <c r="Q1175" s="33">
        <f t="shared" si="295"/>
        <v>1.9857719341197448</v>
      </c>
      <c r="R1175" s="33">
        <f t="shared" si="296"/>
        <v>1.0382899410193009</v>
      </c>
      <c r="S1175" s="33">
        <f t="shared" si="297"/>
        <v>1.007174937446591</v>
      </c>
      <c r="T1175" s="32">
        <f t="shared" si="305"/>
        <v>-1.0383154570879349E-2</v>
      </c>
      <c r="U1175" s="32">
        <f t="shared" si="306"/>
        <v>-5.2011800684094167E-3</v>
      </c>
      <c r="V1175" s="32">
        <f t="shared" si="307"/>
        <v>-1.3780021589733238E-2</v>
      </c>
      <c r="W1175" s="32">
        <f t="shared" si="308"/>
        <v>-1.1832021224473799E-3</v>
      </c>
      <c r="X1175" s="32">
        <f t="shared" si="308"/>
        <v>-3.1143939905124984E-3</v>
      </c>
      <c r="Y1175" s="34">
        <f>MAX(O$4:O1175)</f>
        <v>1.9141735637114377</v>
      </c>
      <c r="Z1175" s="34">
        <f>MAX(P$4:P1175)</f>
        <v>1.8284662292802096</v>
      </c>
      <c r="AA1175" s="34">
        <f>MAX(Q$4:Q1175)</f>
        <v>2.0782292813837224</v>
      </c>
      <c r="AB1175" s="34">
        <f>MAX(R$4:R1175)</f>
        <v>1.9075656212819299</v>
      </c>
      <c r="AC1175" s="34">
        <f>MAX(S$4:S1175)</f>
        <v>1.35899867745307</v>
      </c>
      <c r="AD1175" s="35">
        <f t="shared" si="301"/>
        <v>-0.13832257450488039</v>
      </c>
      <c r="AE1175" s="35">
        <f t="shared" si="302"/>
        <v>-0.28189630111105823</v>
      </c>
      <c r="AF1175" s="35">
        <f t="shared" si="303"/>
        <v>-4.4488521113713597E-2</v>
      </c>
      <c r="AG1175" s="35">
        <f t="shared" si="304"/>
        <v>-0.45569896551105527</v>
      </c>
      <c r="AH1175" s="35">
        <f t="shared" si="304"/>
        <v>-0.25888453450583171</v>
      </c>
    </row>
    <row r="1176" spans="1:34">
      <c r="A1176" s="28">
        <v>45603</v>
      </c>
      <c r="B1176" s="12">
        <f>[1]!thsiFinD("ths_int_chg_ratio_index",B$1,$A$4,$A1176,101)</f>
        <v>19.932524563562001</v>
      </c>
      <c r="C1176" s="12">
        <f>[1]!thsiFinD("ths_int_chg_ratio_index",C$1,$A$4,$A1176,101)</f>
        <v>65.800960663832001</v>
      </c>
      <c r="D1176" s="12">
        <f>[1]!thsiFinD("ths_int_chg_ratio_index",D$1,$A$4,$A1176,101)</f>
        <v>0.85472197656738003</v>
      </c>
      <c r="E1176" s="12">
        <f>[1]!thsiFinD("ths_int_chg_ratio_index",E$1,$A$4,$A1176,101)</f>
        <v>53.725661737526003</v>
      </c>
      <c r="F1176" s="12">
        <f>[1]!thsiFinD("ths_adjustment_nvg_ratio_fund",F$1,$A$4,$A1176,101)</f>
        <v>62.676488643338999</v>
      </c>
      <c r="G1176" s="12">
        <f>[1]!thsiFinD("ths_adjustment_nvg_ratio_fund",G$1,$A$4,$A1176,101)</f>
        <v>52.780930760498997</v>
      </c>
      <c r="H1176" s="12">
        <f>[1]!thsiFinD("ths_adjustment_nvg_ratio_fund",H$1,$A$4,$A1176,101)</f>
        <v>62.923076923076998</v>
      </c>
      <c r="I1176" s="12">
        <f>[1]!thsiFinD("ths_adjustment_nvg_ratio_fund",I$1,$A$4,$A1176,101)</f>
        <v>228.173828125</v>
      </c>
      <c r="J1176" s="32">
        <f t="shared" si="298"/>
        <v>0.68358524174175306</v>
      </c>
      <c r="K1176" s="45">
        <f t="shared" si="299"/>
        <v>0.35078467235371846</v>
      </c>
      <c r="L1176" s="45">
        <f t="shared" si="300"/>
        <v>1.0163858111297877</v>
      </c>
      <c r="M1176" s="32">
        <f>[1]!thsiFinD("ths_int_chg_ratio_index",M$1,$A$4,$A1176,101)/100</f>
        <v>5.8895644344335002E-2</v>
      </c>
      <c r="N1176" s="32">
        <f>[1]!thsiFinD("ths_int_chg_ratio_index",N$1,$A$4,$A1176,101)/100</f>
        <v>3.4491797355399E-2</v>
      </c>
      <c r="O1176" s="33">
        <f t="shared" si="293"/>
        <v>1.6835852417417532</v>
      </c>
      <c r="P1176" s="33">
        <f t="shared" si="294"/>
        <v>1.3507846723537185</v>
      </c>
      <c r="Q1176" s="33">
        <f t="shared" si="295"/>
        <v>2.0163858111297879</v>
      </c>
      <c r="R1176" s="33">
        <f t="shared" si="296"/>
        <v>1.0588956443443349</v>
      </c>
      <c r="S1176" s="33">
        <f t="shared" si="297"/>
        <v>1.0344917973553991</v>
      </c>
      <c r="T1176" s="32">
        <f t="shared" si="305"/>
        <v>2.0725773213178034E-2</v>
      </c>
      <c r="U1176" s="32">
        <f t="shared" si="306"/>
        <v>2.8755136515906221E-2</v>
      </c>
      <c r="V1176" s="32">
        <f t="shared" si="307"/>
        <v>1.5416612796279372E-2</v>
      </c>
      <c r="W1176" s="32">
        <f t="shared" si="308"/>
        <v>1.9845808488527794E-2</v>
      </c>
      <c r="X1176" s="32">
        <f t="shared" si="308"/>
        <v>2.7122259394244175E-2</v>
      </c>
      <c r="Y1176" s="34">
        <f>MAX(O$4:O1176)</f>
        <v>1.9141735637114377</v>
      </c>
      <c r="Z1176" s="34">
        <f>MAX(P$4:P1176)</f>
        <v>1.8284662292802096</v>
      </c>
      <c r="AA1176" s="34">
        <f>MAX(Q$4:Q1176)</f>
        <v>2.0782292813837224</v>
      </c>
      <c r="AB1176" s="34">
        <f>MAX(R$4:R1176)</f>
        <v>1.9075656212819299</v>
      </c>
      <c r="AC1176" s="34">
        <f>MAX(S$4:S1176)</f>
        <v>1.35899867745307</v>
      </c>
      <c r="AD1176" s="35">
        <f t="shared" si="301"/>
        <v>-0.12046364360115347</v>
      </c>
      <c r="AE1176" s="35">
        <f t="shared" si="302"/>
        <v>-0.26124713121692944</v>
      </c>
      <c r="AF1176" s="35">
        <f t="shared" si="303"/>
        <v>-2.9757770621323343E-2</v>
      </c>
      <c r="AG1176" s="35">
        <f t="shared" si="304"/>
        <v>-0.44489687142048007</v>
      </c>
      <c r="AH1176" s="35">
        <f t="shared" si="304"/>
        <v>-0.2387838086096129</v>
      </c>
    </row>
    <row r="1177" spans="1:34">
      <c r="A1177" s="28">
        <v>45604</v>
      </c>
      <c r="B1177" s="12">
        <f>[1]!thsiFinD("ths_int_chg_ratio_index",B$1,$A$4,$A1177,101)</f>
        <v>21.935863859802001</v>
      </c>
      <c r="C1177" s="12">
        <f>[1]!thsiFinD("ths_int_chg_ratio_index",C$1,$A$4,$A1177,101)</f>
        <v>72.366353525784007</v>
      </c>
      <c r="D1177" s="12">
        <f>[1]!thsiFinD("ths_int_chg_ratio_index",D$1,$A$4,$A1177,101)</f>
        <v>0.57987293417020003</v>
      </c>
      <c r="E1177" s="12">
        <f>[1]!thsiFinD("ths_int_chg_ratio_index",E$1,$A$4,$A1177,101)</f>
        <v>51.031097783193999</v>
      </c>
      <c r="F1177" s="12">
        <f>[1]!thsiFinD("ths_adjustment_nvg_ratio_fund",F$1,$A$4,$A1177,101)</f>
        <v>62.124002455494001</v>
      </c>
      <c r="G1177" s="12">
        <f>[1]!thsiFinD("ths_adjustment_nvg_ratio_fund",G$1,$A$4,$A1177,101)</f>
        <v>52.837684449488997</v>
      </c>
      <c r="H1177" s="12">
        <f>[1]!thsiFinD("ths_adjustment_nvg_ratio_fund",H$1,$A$4,$A1177,101)</f>
        <v>61.846153846154003</v>
      </c>
      <c r="I1177" s="12">
        <f>[1]!thsiFinD("ths_adjustment_nvg_ratio_fund",I$1,$A$4,$A1177,101)</f>
        <v>227.4609375</v>
      </c>
      <c r="J1177" s="32">
        <f t="shared" si="298"/>
        <v>0.68772745794260903</v>
      </c>
      <c r="K1177" s="45">
        <f t="shared" si="299"/>
        <v>0.36478297025737549</v>
      </c>
      <c r="L1177" s="45">
        <f t="shared" si="300"/>
        <v>1.0106719456278426</v>
      </c>
      <c r="M1177" s="32">
        <f>[1]!thsiFinD("ths_int_chg_ratio_index",M$1,$A$4,$A1177,101)/100</f>
        <v>6.0404232375935993E-2</v>
      </c>
      <c r="N1177" s="32">
        <f>[1]!thsiFinD("ths_int_chg_ratio_index",N$1,$A$4,$A1177,101)/100</f>
        <v>2.6068037315985001E-2</v>
      </c>
      <c r="O1177" s="33">
        <f t="shared" si="293"/>
        <v>1.6877274579426089</v>
      </c>
      <c r="P1177" s="33">
        <f t="shared" si="294"/>
        <v>1.3647829702573755</v>
      </c>
      <c r="Q1177" s="33">
        <f t="shared" si="295"/>
        <v>2.0106719456278426</v>
      </c>
      <c r="R1177" s="33">
        <f t="shared" si="296"/>
        <v>1.060404232375936</v>
      </c>
      <c r="S1177" s="33">
        <f t="shared" si="297"/>
        <v>1.0260680373159849</v>
      </c>
      <c r="T1177" s="32">
        <f t="shared" si="305"/>
        <v>2.460354307080026E-3</v>
      </c>
      <c r="U1177" s="32">
        <f t="shared" si="306"/>
        <v>1.0363086130719346E-2</v>
      </c>
      <c r="V1177" s="32">
        <f t="shared" si="307"/>
        <v>-2.8337163802714116E-3</v>
      </c>
      <c r="W1177" s="32">
        <f t="shared" si="308"/>
        <v>1.4246805524780193E-3</v>
      </c>
      <c r="X1177" s="32">
        <f t="shared" si="308"/>
        <v>-8.1428968899983634E-3</v>
      </c>
      <c r="Y1177" s="34">
        <f>MAX(O$4:O1177)</f>
        <v>1.9141735637114377</v>
      </c>
      <c r="Z1177" s="34">
        <f>MAX(P$4:P1177)</f>
        <v>1.8284662292802096</v>
      </c>
      <c r="AA1177" s="34">
        <f>MAX(Q$4:Q1177)</f>
        <v>2.0782292813837224</v>
      </c>
      <c r="AB1177" s="34">
        <f>MAX(R$4:R1177)</f>
        <v>1.9075656212819299</v>
      </c>
      <c r="AC1177" s="34">
        <f>MAX(S$4:S1177)</f>
        <v>1.35899867745307</v>
      </c>
      <c r="AD1177" s="35">
        <f t="shared" si="301"/>
        <v>-0.11829967253845408</v>
      </c>
      <c r="AE1177" s="35">
        <f t="shared" si="302"/>
        <v>-0.2535913716084145</v>
      </c>
      <c r="AF1177" s="35">
        <f t="shared" si="303"/>
        <v>-3.2507161919544725E-2</v>
      </c>
      <c r="AG1177" s="35">
        <f t="shared" si="304"/>
        <v>-0.44410602678857314</v>
      </c>
      <c r="AH1177" s="35">
        <f t="shared" si="304"/>
        <v>-0.24498231356710209</v>
      </c>
    </row>
    <row r="1178" spans="1:34">
      <c r="A1178" s="28">
        <v>45607</v>
      </c>
      <c r="B1178" s="12">
        <f>[1]!thsiFinD("ths_int_chg_ratio_index",B$1,$A$4,$A1178,101)</f>
        <v>25.797388992973001</v>
      </c>
      <c r="C1178" s="12">
        <f>[1]!thsiFinD("ths_int_chg_ratio_index",C$1,$A$4,$A1178,101)</f>
        <v>85.847295878704998</v>
      </c>
      <c r="D1178" s="12">
        <f>[1]!thsiFinD("ths_int_chg_ratio_index",D$1,$A$4,$A1178,101)</f>
        <v>5.3065272406222999</v>
      </c>
      <c r="E1178" s="12">
        <f>[1]!thsiFinD("ths_int_chg_ratio_index",E$1,$A$4,$A1178,101)</f>
        <v>55.617139632639002</v>
      </c>
      <c r="F1178" s="12">
        <f>[1]!thsiFinD("ths_adjustment_nvg_ratio_fund",F$1,$A$4,$A1178,101)</f>
        <v>66.850828729282</v>
      </c>
      <c r="G1178" s="12">
        <f>[1]!thsiFinD("ths_adjustment_nvg_ratio_fund",G$1,$A$4,$A1178,101)</f>
        <v>56.810442678774002</v>
      </c>
      <c r="H1178" s="12">
        <f>[1]!thsiFinD("ths_adjustment_nvg_ratio_fund",H$1,$A$4,$A1178,101)</f>
        <v>63.615384615384997</v>
      </c>
      <c r="I1178" s="12">
        <f>[1]!thsiFinD("ths_adjustment_nvg_ratio_fund",I$1,$A$4,$A1178,101)</f>
        <v>235.185546875</v>
      </c>
      <c r="J1178" s="32">
        <f t="shared" si="298"/>
        <v>0.7437881933042253</v>
      </c>
      <c r="K1178" s="45">
        <f t="shared" si="299"/>
        <v>0.43142087936234824</v>
      </c>
      <c r="L1178" s="45">
        <f t="shared" si="300"/>
        <v>1.0561555072461024</v>
      </c>
      <c r="M1178" s="32">
        <f>[1]!thsiFinD("ths_int_chg_ratio_index",M$1,$A$4,$A1178,101)/100</f>
        <v>0.10867210818114</v>
      </c>
      <c r="N1178" s="32">
        <f>[1]!thsiFinD("ths_int_chg_ratio_index",N$1,$A$4,$A1178,101)/100</f>
        <v>3.5738547098946999E-2</v>
      </c>
      <c r="O1178" s="33">
        <f t="shared" si="293"/>
        <v>1.7437881933042254</v>
      </c>
      <c r="P1178" s="33">
        <f t="shared" si="294"/>
        <v>1.4314208793623482</v>
      </c>
      <c r="Q1178" s="33">
        <f t="shared" si="295"/>
        <v>2.0561555072461024</v>
      </c>
      <c r="R1178" s="33">
        <f t="shared" si="296"/>
        <v>1.1086721081811399</v>
      </c>
      <c r="S1178" s="33">
        <f t="shared" si="297"/>
        <v>1.0357385470989471</v>
      </c>
      <c r="T1178" s="32">
        <f t="shared" si="305"/>
        <v>3.3216699235287805E-2</v>
      </c>
      <c r="U1178" s="32">
        <f t="shared" si="306"/>
        <v>4.8826744293567703E-2</v>
      </c>
      <c r="V1178" s="32">
        <f t="shared" si="307"/>
        <v>2.2621075365955479E-2</v>
      </c>
      <c r="W1178" s="32">
        <f t="shared" si="308"/>
        <v>4.5518373400920131E-2</v>
      </c>
      <c r="X1178" s="32">
        <f t="shared" si="308"/>
        <v>9.4248231416100836E-3</v>
      </c>
      <c r="Y1178" s="34">
        <f>MAX(O$4:O1178)</f>
        <v>1.9141735637114377</v>
      </c>
      <c r="Z1178" s="34">
        <f>MAX(P$4:P1178)</f>
        <v>1.8284662292802096</v>
      </c>
      <c r="AA1178" s="34">
        <f>MAX(Q$4:Q1178)</f>
        <v>2.0782292813837224</v>
      </c>
      <c r="AB1178" s="34">
        <f>MAX(R$4:R1178)</f>
        <v>1.9075656212819299</v>
      </c>
      <c r="AC1178" s="34">
        <f>MAX(S$4:S1178)</f>
        <v>1.35899867745307</v>
      </c>
      <c r="AD1178" s="35">
        <f t="shared" si="301"/>
        <v>-8.9012497945509139E-2</v>
      </c>
      <c r="AE1178" s="35">
        <f t="shared" si="302"/>
        <v>-0.21714666837142604</v>
      </c>
      <c r="AF1178" s="35">
        <f t="shared" si="303"/>
        <v>-1.0621433513304579E-2</v>
      </c>
      <c r="AG1178" s="35">
        <f t="shared" si="304"/>
        <v>-0.41880263734461431</v>
      </c>
      <c r="AH1178" s="35">
        <f t="shared" si="304"/>
        <v>-0.23786640540368442</v>
      </c>
    </row>
    <row r="1179" spans="1:34">
      <c r="A1179" s="28">
        <v>45608</v>
      </c>
      <c r="B1179" s="12">
        <f>[1]!thsiFinD("ths_int_chg_ratio_index",B$1,$A$4,$A1179,101)</f>
        <v>23.786207412618001</v>
      </c>
      <c r="C1179" s="12">
        <f>[1]!thsiFinD("ths_int_chg_ratio_index",C$1,$A$4,$A1179,101)</f>
        <v>81.806475903117999</v>
      </c>
      <c r="D1179" s="12">
        <f>[1]!thsiFinD("ths_int_chg_ratio_index",D$1,$A$4,$A1179,101)</f>
        <v>3.0217900265896001</v>
      </c>
      <c r="E1179" s="12">
        <f>[1]!thsiFinD("ths_int_chg_ratio_index",E$1,$A$4,$A1179,101)</f>
        <v>55.919125544560004</v>
      </c>
      <c r="F1179" s="12">
        <f>[1]!thsiFinD("ths_adjustment_nvg_ratio_fund",F$1,$A$4,$A1179,101)</f>
        <v>64.825046040516</v>
      </c>
      <c r="G1179" s="12">
        <f>[1]!thsiFinD("ths_adjustment_nvg_ratio_fund",G$1,$A$4,$A1179,101)</f>
        <v>54.767309875141997</v>
      </c>
      <c r="H1179" s="12">
        <f>[1]!thsiFinD("ths_adjustment_nvg_ratio_fund",H$1,$A$4,$A1179,101)</f>
        <v>61.615384615384997</v>
      </c>
      <c r="I1179" s="12">
        <f>[1]!thsiFinD("ths_adjustment_nvg_ratio_fund",I$1,$A$4,$A1179,101)</f>
        <v>236.46484375</v>
      </c>
      <c r="J1179" s="32">
        <f t="shared" si="298"/>
        <v>0.72775772895991075</v>
      </c>
      <c r="K1179" s="45">
        <f t="shared" si="299"/>
        <v>0.41133399721721403</v>
      </c>
      <c r="L1179" s="45">
        <f t="shared" si="300"/>
        <v>1.0441814607026074</v>
      </c>
      <c r="M1179" s="32">
        <f>[1]!thsiFinD("ths_int_chg_ratio_index",M$1,$A$4,$A1179,101)/100</f>
        <v>9.6998466091231E-2</v>
      </c>
      <c r="N1179" s="32">
        <f>[1]!thsiFinD("ths_int_chg_ratio_index",N$1,$A$4,$A1179,101)/100</f>
        <v>2.4480902689930001E-2</v>
      </c>
      <c r="O1179" s="33">
        <f t="shared" si="293"/>
        <v>1.7277577289599106</v>
      </c>
      <c r="P1179" s="33">
        <f t="shared" si="294"/>
        <v>1.4113339972172141</v>
      </c>
      <c r="Q1179" s="33">
        <f t="shared" si="295"/>
        <v>2.0441814607026076</v>
      </c>
      <c r="R1179" s="33">
        <f t="shared" si="296"/>
        <v>1.0969984660912311</v>
      </c>
      <c r="S1179" s="33">
        <f t="shared" si="297"/>
        <v>1.02448090268993</v>
      </c>
      <c r="T1179" s="32">
        <f t="shared" si="305"/>
        <v>-9.1928964801277768E-3</v>
      </c>
      <c r="U1179" s="32">
        <f t="shared" si="306"/>
        <v>-1.4032827405788706E-2</v>
      </c>
      <c r="V1179" s="32">
        <f t="shared" si="307"/>
        <v>-5.8235121328601425E-3</v>
      </c>
      <c r="W1179" s="32">
        <f t="shared" si="308"/>
        <v>-1.0529390974812536E-2</v>
      </c>
      <c r="X1179" s="32">
        <f t="shared" si="308"/>
        <v>-1.0869195165661427E-2</v>
      </c>
      <c r="Y1179" s="34">
        <f>MAX(O$4:O1179)</f>
        <v>1.9141735637114377</v>
      </c>
      <c r="Z1179" s="34">
        <f>MAX(P$4:P1179)</f>
        <v>1.8284662292802096</v>
      </c>
      <c r="AA1179" s="34">
        <f>MAX(Q$4:Q1179)</f>
        <v>2.0782292813837224</v>
      </c>
      <c r="AB1179" s="34">
        <f>MAX(R$4:R1179)</f>
        <v>1.9075656212819299</v>
      </c>
      <c r="AC1179" s="34">
        <f>MAX(S$4:S1179)</f>
        <v>1.35899867745307</v>
      </c>
      <c r="AD1179" s="35">
        <f t="shared" si="301"/>
        <v>-9.7387111746586208E-2</v>
      </c>
      <c r="AE1179" s="35">
        <f t="shared" si="302"/>
        <v>-0.22813231405821643</v>
      </c>
      <c r="AF1179" s="35">
        <f t="shared" si="303"/>
        <v>-1.638309159923157E-2</v>
      </c>
      <c r="AG1179" s="35">
        <f t="shared" si="304"/>
        <v>-0.42492229160954276</v>
      </c>
      <c r="AH1179" s="35">
        <f t="shared" si="304"/>
        <v>-0.24615018418565893</v>
      </c>
    </row>
    <row r="1180" spans="1:34">
      <c r="A1180" s="28">
        <v>45609</v>
      </c>
      <c r="B1180" s="12">
        <f>[1]!thsiFinD("ths_int_chg_ratio_index",B$1,$A$4,$A1180,101)</f>
        <v>26.133994531496999</v>
      </c>
      <c r="C1180" s="12">
        <f>[1]!thsiFinD("ths_int_chg_ratio_index",C$1,$A$4,$A1180,101)</f>
        <v>81.639459134006003</v>
      </c>
      <c r="D1180" s="12">
        <f>[1]!thsiFinD("ths_int_chg_ratio_index",D$1,$A$4,$A1180,101)</f>
        <v>4.0837152506257999</v>
      </c>
      <c r="E1180" s="12">
        <f>[1]!thsiFinD("ths_int_chg_ratio_index",E$1,$A$4,$A1180,101)</f>
        <v>58.461024626098997</v>
      </c>
      <c r="F1180" s="12">
        <f>[1]!thsiFinD("ths_adjustment_nvg_ratio_fund",F$1,$A$4,$A1180,101)</f>
        <v>66.973603437692006</v>
      </c>
      <c r="G1180" s="12">
        <f>[1]!thsiFinD("ths_adjustment_nvg_ratio_fund",G$1,$A$4,$A1180,101)</f>
        <v>57.321225879681997</v>
      </c>
      <c r="H1180" s="12">
        <f>[1]!thsiFinD("ths_adjustment_nvg_ratio_fund",H$1,$A$4,$A1180,101)</f>
        <v>65.307692307691994</v>
      </c>
      <c r="I1180" s="12">
        <f>[1]!thsiFinD("ths_adjustment_nvg_ratio_fund",I$1,$A$4,$A1180,101)</f>
        <v>240.849609375</v>
      </c>
      <c r="J1180" s="32">
        <f t="shared" si="298"/>
        <v>0.75096290567786728</v>
      </c>
      <c r="K1180" s="45">
        <f t="shared" si="299"/>
        <v>0.42579548385556948</v>
      </c>
      <c r="L1180" s="45">
        <f t="shared" si="300"/>
        <v>1.076130327500165</v>
      </c>
      <c r="M1180" s="32">
        <f>[1]!thsiFinD("ths_int_chg_ratio_index",M$1,$A$4,$A1180,101)/100</f>
        <v>0.11060714044797</v>
      </c>
      <c r="N1180" s="32">
        <f>[1]!thsiFinD("ths_int_chg_ratio_index",N$1,$A$4,$A1180,101)/100</f>
        <v>2.8946257628402E-2</v>
      </c>
      <c r="O1180" s="33">
        <f t="shared" si="293"/>
        <v>1.7509629056778673</v>
      </c>
      <c r="P1180" s="33">
        <f t="shared" si="294"/>
        <v>1.4257954838555695</v>
      </c>
      <c r="Q1180" s="33">
        <f t="shared" si="295"/>
        <v>2.0761303275001648</v>
      </c>
      <c r="R1180" s="33">
        <f t="shared" si="296"/>
        <v>1.11060714044797</v>
      </c>
      <c r="S1180" s="33">
        <f t="shared" si="297"/>
        <v>1.0289462576284021</v>
      </c>
      <c r="T1180" s="32">
        <f t="shared" si="305"/>
        <v>1.3430804752889713E-2</v>
      </c>
      <c r="U1180" s="32">
        <f t="shared" si="306"/>
        <v>1.0246679146729054E-2</v>
      </c>
      <c r="V1180" s="32">
        <f t="shared" si="307"/>
        <v>1.56291735404821E-2</v>
      </c>
      <c r="W1180" s="32">
        <f t="shared" si="308"/>
        <v>1.2405372274793214E-2</v>
      </c>
      <c r="X1180" s="32">
        <f t="shared" si="308"/>
        <v>4.3586512220459284E-3</v>
      </c>
      <c r="Y1180" s="34">
        <f>MAX(O$4:O1180)</f>
        <v>1.9141735637114377</v>
      </c>
      <c r="Z1180" s="34">
        <f>MAX(P$4:P1180)</f>
        <v>1.8284662292802096</v>
      </c>
      <c r="AA1180" s="34">
        <f>MAX(Q$4:Q1180)</f>
        <v>2.0782292813837224</v>
      </c>
      <c r="AB1180" s="34">
        <f>MAX(R$4:R1180)</f>
        <v>1.9075656212819299</v>
      </c>
      <c r="AC1180" s="34">
        <f>MAX(S$4:S1180)</f>
        <v>1.35899867745307</v>
      </c>
      <c r="AD1180" s="35">
        <f t="shared" si="301"/>
        <v>-8.5264294277012875E-2</v>
      </c>
      <c r="AE1180" s="35">
        <f t="shared" si="302"/>
        <v>-0.22022323353664275</v>
      </c>
      <c r="AF1180" s="35">
        <f t="shared" si="303"/>
        <v>-1.0099722404834921E-3</v>
      </c>
      <c r="AG1180" s="35">
        <f t="shared" si="304"/>
        <v>-0.41778823855002412</v>
      </c>
      <c r="AH1180" s="35">
        <f t="shared" si="304"/>
        <v>-0.24286441576472073</v>
      </c>
    </row>
    <row r="1181" spans="1:34">
      <c r="A1181" s="28">
        <v>45610</v>
      </c>
      <c r="B1181" s="12">
        <f>[1]!thsiFinD("ths_int_chg_ratio_index",B$1,$A$4,$A1181,101)</f>
        <v>20.435803477857998</v>
      </c>
      <c r="C1181" s="12">
        <f>[1]!thsiFinD("ths_int_chg_ratio_index",C$1,$A$4,$A1181,101)</f>
        <v>74.360388860832998</v>
      </c>
      <c r="D1181" s="12">
        <f>[1]!thsiFinD("ths_int_chg_ratio_index",D$1,$A$4,$A1181,101)</f>
        <v>0.74457446009379002</v>
      </c>
      <c r="E1181" s="12">
        <f>[1]!thsiFinD("ths_int_chg_ratio_index",E$1,$A$4,$A1181,101)</f>
        <v>53.128052305365003</v>
      </c>
      <c r="F1181" s="12">
        <f>[1]!thsiFinD("ths_adjustment_nvg_ratio_fund",F$1,$A$4,$A1181,101)</f>
        <v>62.860650705955003</v>
      </c>
      <c r="G1181" s="12">
        <f>[1]!thsiFinD("ths_adjustment_nvg_ratio_fund",G$1,$A$4,$A1181,101)</f>
        <v>52.497162315551002</v>
      </c>
      <c r="H1181" s="12">
        <f>[1]!thsiFinD("ths_adjustment_nvg_ratio_fund",H$1,$A$4,$A1181,101)</f>
        <v>58.461538461537998</v>
      </c>
      <c r="I1181" s="12">
        <f>[1]!thsiFinD("ths_adjustment_nvg_ratio_fund",I$1,$A$4,$A1181,101)</f>
        <v>229.62890625</v>
      </c>
      <c r="J1181" s="32">
        <f t="shared" si="298"/>
        <v>0.69014634604649228</v>
      </c>
      <c r="K1181" s="45">
        <f t="shared" si="299"/>
        <v>0.37167204776037449</v>
      </c>
      <c r="L1181" s="45">
        <f t="shared" si="300"/>
        <v>1.00862064433261</v>
      </c>
      <c r="M1181" s="32">
        <f>[1]!thsiFinD("ths_int_chg_ratio_index",M$1,$A$4,$A1181,101)/100</f>
        <v>6.9201966609866009E-2</v>
      </c>
      <c r="N1181" s="32">
        <f>[1]!thsiFinD("ths_int_chg_ratio_index",N$1,$A$4,$A1181,101)/100</f>
        <v>7.9532002224766991E-3</v>
      </c>
      <c r="O1181" s="33">
        <f t="shared" si="293"/>
        <v>1.6901463460464923</v>
      </c>
      <c r="P1181" s="33">
        <f t="shared" si="294"/>
        <v>1.3716720477603745</v>
      </c>
      <c r="Q1181" s="33">
        <f t="shared" si="295"/>
        <v>2.00862064433261</v>
      </c>
      <c r="R1181" s="33">
        <f t="shared" si="296"/>
        <v>1.069201966609866</v>
      </c>
      <c r="S1181" s="33">
        <f t="shared" si="297"/>
        <v>1.0079532002224767</v>
      </c>
      <c r="T1181" s="32">
        <f t="shared" si="305"/>
        <v>-3.4733208472986221E-2</v>
      </c>
      <c r="U1181" s="32">
        <f t="shared" si="306"/>
        <v>-3.7960167996069716E-2</v>
      </c>
      <c r="V1181" s="32">
        <f t="shared" si="307"/>
        <v>-3.2517073843260191E-2</v>
      </c>
      <c r="W1181" s="32">
        <f t="shared" si="308"/>
        <v>-3.7281566388455811E-2</v>
      </c>
      <c r="X1181" s="32">
        <f t="shared" si="308"/>
        <v>-2.0402481908347592E-2</v>
      </c>
      <c r="Y1181" s="34">
        <f>MAX(O$4:O1181)</f>
        <v>1.9141735637114377</v>
      </c>
      <c r="Z1181" s="34">
        <f>MAX(P$4:P1181)</f>
        <v>1.8284662292802096</v>
      </c>
      <c r="AA1181" s="34">
        <f>MAX(Q$4:Q1181)</f>
        <v>2.0782292813837224</v>
      </c>
      <c r="AB1181" s="34">
        <f>MAX(R$4:R1181)</f>
        <v>1.9075656212819299</v>
      </c>
      <c r="AC1181" s="34">
        <f>MAX(S$4:S1181)</f>
        <v>1.35899867745307</v>
      </c>
      <c r="AD1181" s="35">
        <f t="shared" si="301"/>
        <v>-0.11703600024157346</v>
      </c>
      <c r="AE1181" s="35">
        <f t="shared" si="302"/>
        <v>-0.24982369059102383</v>
      </c>
      <c r="AF1181" s="35">
        <f t="shared" si="303"/>
        <v>-3.3494204741820299E-2</v>
      </c>
      <c r="AG1181" s="35">
        <f t="shared" si="304"/>
        <v>-0.43949400498666114</v>
      </c>
      <c r="AH1181" s="35">
        <f t="shared" si="304"/>
        <v>-0.25831186082424706</v>
      </c>
    </row>
    <row r="1182" spans="1:34">
      <c r="A1182" s="28">
        <v>45611</v>
      </c>
      <c r="B1182" s="12">
        <f>[1]!thsiFinD("ths_int_chg_ratio_index",B$1,$A$4,$A1182,101)</f>
        <v>15.865151063571</v>
      </c>
      <c r="C1182" s="12">
        <f>[1]!thsiFinD("ths_int_chg_ratio_index",C$1,$A$4,$A1182,101)</f>
        <v>64.676768273622997</v>
      </c>
      <c r="D1182" s="12">
        <f>[1]!thsiFinD("ths_int_chg_ratio_index",D$1,$A$4,$A1182,101)</f>
        <v>-3.2212558817420001</v>
      </c>
      <c r="E1182" s="12">
        <f>[1]!thsiFinD("ths_int_chg_ratio_index",E$1,$A$4,$A1182,101)</f>
        <v>46.685460659927003</v>
      </c>
      <c r="F1182" s="12">
        <f>[1]!thsiFinD("ths_adjustment_nvg_ratio_fund",F$1,$A$4,$A1182,101)</f>
        <v>60.957642725599001</v>
      </c>
      <c r="G1182" s="12">
        <f>[1]!thsiFinD("ths_adjustment_nvg_ratio_fund",G$1,$A$4,$A1182,101)</f>
        <v>47.44608399546</v>
      </c>
      <c r="H1182" s="12">
        <f>[1]!thsiFinD("ths_adjustment_nvg_ratio_fund",H$1,$A$4,$A1182,101)</f>
        <v>51.615384615384997</v>
      </c>
      <c r="I1182" s="12">
        <f>[1]!thsiFinD("ths_adjustment_nvg_ratio_fund",I$1,$A$4,$A1182,101)</f>
        <v>218.90625</v>
      </c>
      <c r="J1182" s="32">
        <f t="shared" si="298"/>
        <v>0.62866435681477872</v>
      </c>
      <c r="K1182" s="45">
        <f t="shared" si="299"/>
        <v>0.31001531028844753</v>
      </c>
      <c r="L1182" s="45">
        <f t="shared" si="300"/>
        <v>0.94731340334110992</v>
      </c>
      <c r="M1182" s="32">
        <f>[1]!thsiFinD("ths_int_chg_ratio_index",M$1,$A$4,$A1182,101)/100</f>
        <v>2.8309366619838003E-2</v>
      </c>
      <c r="N1182" s="32">
        <f>[1]!thsiFinD("ths_int_chg_ratio_index",N$1,$A$4,$A1182,101)/100</f>
        <v>-1.1752825069002E-2</v>
      </c>
      <c r="O1182" s="33">
        <f t="shared" si="293"/>
        <v>1.6286643568147787</v>
      </c>
      <c r="P1182" s="33">
        <f t="shared" si="294"/>
        <v>1.3100153102884475</v>
      </c>
      <c r="Q1182" s="33">
        <f t="shared" si="295"/>
        <v>1.9473134033411099</v>
      </c>
      <c r="R1182" s="33">
        <f t="shared" si="296"/>
        <v>1.028309366619838</v>
      </c>
      <c r="S1182" s="33">
        <f t="shared" si="297"/>
        <v>0.98824717493099801</v>
      </c>
      <c r="T1182" s="32">
        <f t="shared" si="305"/>
        <v>-3.6376725231829332E-2</v>
      </c>
      <c r="U1182" s="32">
        <f t="shared" si="306"/>
        <v>-4.4950057539335564E-2</v>
      </c>
      <c r="V1182" s="32">
        <f t="shared" si="307"/>
        <v>-3.052206058146445E-2</v>
      </c>
      <c r="W1182" s="32">
        <f t="shared" si="308"/>
        <v>-3.8245907945424706E-2</v>
      </c>
      <c r="X1182" s="32">
        <f t="shared" si="308"/>
        <v>-1.9550535964496296E-2</v>
      </c>
      <c r="Y1182" s="34">
        <f>MAX(O$4:O1182)</f>
        <v>1.9141735637114377</v>
      </c>
      <c r="Z1182" s="34">
        <f>MAX(P$4:P1182)</f>
        <v>1.8284662292802096</v>
      </c>
      <c r="AA1182" s="34">
        <f>MAX(Q$4:Q1182)</f>
        <v>2.0782292813837224</v>
      </c>
      <c r="AB1182" s="34">
        <f>MAX(R$4:R1182)</f>
        <v>1.9075656212819299</v>
      </c>
      <c r="AC1182" s="34">
        <f>MAX(S$4:S1182)</f>
        <v>1.35899867745307</v>
      </c>
      <c r="AD1182" s="35">
        <f t="shared" si="301"/>
        <v>-0.14915533905038281</v>
      </c>
      <c r="AE1182" s="35">
        <f t="shared" si="302"/>
        <v>-0.28354415886360362</v>
      </c>
      <c r="AF1182" s="35">
        <f t="shared" si="303"/>
        <v>-6.299395317702694E-2</v>
      </c>
      <c r="AG1182" s="35">
        <f t="shared" si="304"/>
        <v>-0.46093106567480002</v>
      </c>
      <c r="AH1182" s="35">
        <f t="shared" si="304"/>
        <v>-0.27281226146364301</v>
      </c>
    </row>
    <row r="1183" spans="1:34">
      <c r="A1183" s="28">
        <v>45614</v>
      </c>
      <c r="B1183" s="12">
        <f>[1]!thsiFinD("ths_int_chg_ratio_index",B$1,$A$4,$A1183,101)</f>
        <v>12.40900545249</v>
      </c>
      <c r="C1183" s="12">
        <f>[1]!thsiFinD("ths_int_chg_ratio_index",C$1,$A$4,$A1183,101)</f>
        <v>62.377145452904003</v>
      </c>
      <c r="D1183" s="12">
        <f>[1]!thsiFinD("ths_int_chg_ratio_index",D$1,$A$4,$A1183,101)</f>
        <v>-5.0023467148052001</v>
      </c>
      <c r="E1183" s="12">
        <f>[1]!thsiFinD("ths_int_chg_ratio_index",E$1,$A$4,$A1183,101)</f>
        <v>43.230252612972002</v>
      </c>
      <c r="F1183" s="12">
        <f>[1]!thsiFinD("ths_adjustment_nvg_ratio_fund",F$1,$A$4,$A1183,101)</f>
        <v>54.327808471455</v>
      </c>
      <c r="G1183" s="12">
        <f>[1]!thsiFinD("ths_adjustment_nvg_ratio_fund",G$1,$A$4,$A1183,101)</f>
        <v>43.927355278093003</v>
      </c>
      <c r="H1183" s="12">
        <f>[1]!thsiFinD("ths_adjustment_nvg_ratio_fund",H$1,$A$4,$A1183,101)</f>
        <v>49.538461538462002</v>
      </c>
      <c r="I1183" s="12">
        <f>[1]!thsiFinD("ths_adjustment_nvg_ratio_fund",I$1,$A$4,$A1183,101)</f>
        <v>208.37890625</v>
      </c>
      <c r="J1183" s="32">
        <f t="shared" si="298"/>
        <v>0.58648323542696346</v>
      </c>
      <c r="K1183" s="45">
        <f t="shared" si="299"/>
        <v>0.28253514200890201</v>
      </c>
      <c r="L1183" s="45">
        <f t="shared" si="300"/>
        <v>0.89043132884502496</v>
      </c>
      <c r="M1183" s="32">
        <f>[1]!thsiFinD("ths_int_chg_ratio_index",M$1,$A$4,$A1183,101)/100</f>
        <v>5.7308943304034002E-3</v>
      </c>
      <c r="N1183" s="32">
        <f>[1]!thsiFinD("ths_int_chg_ratio_index",N$1,$A$4,$A1183,101)/100</f>
        <v>-1.9106971851191E-2</v>
      </c>
      <c r="O1183" s="33">
        <f t="shared" si="293"/>
        <v>1.5864832354269636</v>
      </c>
      <c r="P1183" s="33">
        <f t="shared" si="294"/>
        <v>1.282535142008902</v>
      </c>
      <c r="Q1183" s="33">
        <f t="shared" si="295"/>
        <v>1.890431328845025</v>
      </c>
      <c r="R1183" s="33">
        <f t="shared" si="296"/>
        <v>1.0057308943304033</v>
      </c>
      <c r="S1183" s="33">
        <f t="shared" si="297"/>
        <v>0.98089302814880897</v>
      </c>
      <c r="T1183" s="32">
        <f t="shared" si="305"/>
        <v>-2.5899210731368805E-2</v>
      </c>
      <c r="U1183" s="32">
        <f t="shared" si="306"/>
        <v>-2.0976982531215493E-2</v>
      </c>
      <c r="V1183" s="32">
        <f t="shared" si="307"/>
        <v>-2.9210539196458774E-2</v>
      </c>
      <c r="W1183" s="32">
        <f t="shared" si="308"/>
        <v>-2.1956886733077718E-2</v>
      </c>
      <c r="X1183" s="32">
        <f t="shared" si="308"/>
        <v>-7.4416066837758033E-3</v>
      </c>
      <c r="Y1183" s="34">
        <f>MAX(O$4:O1183)</f>
        <v>1.9141735637114377</v>
      </c>
      <c r="Z1183" s="34">
        <f>MAX(P$4:P1183)</f>
        <v>1.8284662292802096</v>
      </c>
      <c r="AA1183" s="34">
        <f>MAX(Q$4:Q1183)</f>
        <v>2.0782292813837224</v>
      </c>
      <c r="AB1183" s="34">
        <f>MAX(R$4:R1183)</f>
        <v>1.9075656212819299</v>
      </c>
      <c r="AC1183" s="34">
        <f>MAX(S$4:S1183)</f>
        <v>1.35899867745307</v>
      </c>
      <c r="AD1183" s="35">
        <f t="shared" si="301"/>
        <v>-0.17119154422397698</v>
      </c>
      <c r="AE1183" s="35">
        <f t="shared" si="302"/>
        <v>-0.29857324052750911</v>
      </c>
      <c r="AF1183" s="35">
        <f t="shared" si="303"/>
        <v>-9.0364405035068263E-2</v>
      </c>
      <c r="AG1183" s="35">
        <f t="shared" si="304"/>
        <v>-0.47276734120709929</v>
      </c>
      <c r="AH1183" s="35">
        <f t="shared" si="304"/>
        <v>-0.27822370659909501</v>
      </c>
    </row>
    <row r="1184" spans="1:34">
      <c r="A1184" s="28">
        <v>45615</v>
      </c>
      <c r="B1184" s="12">
        <f>[1]!thsiFinD("ths_int_chg_ratio_index",B$1,$A$4,$A1184,101)</f>
        <v>15.150645459227</v>
      </c>
      <c r="C1184" s="12">
        <f>[1]!thsiFinD("ths_int_chg_ratio_index",C$1,$A$4,$A1184,101)</f>
        <v>67.637609152116994</v>
      </c>
      <c r="D1184" s="12">
        <f>[1]!thsiFinD("ths_int_chg_ratio_index",D$1,$A$4,$A1184,101)</f>
        <v>-2.1288616109034999</v>
      </c>
      <c r="E1184" s="12">
        <f>[1]!thsiFinD("ths_int_chg_ratio_index",E$1,$A$4,$A1184,101)</f>
        <v>47.815845582022</v>
      </c>
      <c r="F1184" s="12">
        <f>[1]!thsiFinD("ths_adjustment_nvg_ratio_fund",F$1,$A$4,$A1184,101)</f>
        <v>55.678330263965996</v>
      </c>
      <c r="G1184" s="12">
        <f>[1]!thsiFinD("ths_adjustment_nvg_ratio_fund",G$1,$A$4,$A1184,101)</f>
        <v>46.821793416572</v>
      </c>
      <c r="H1184" s="12">
        <f>[1]!thsiFinD("ths_adjustment_nvg_ratio_fund",H$1,$A$4,$A1184,101)</f>
        <v>52.846153846154003</v>
      </c>
      <c r="I1184" s="12">
        <f>[1]!thsiFinD("ths_adjustment_nvg_ratio_fund",I$1,$A$4,$A1184,101)</f>
        <v>215.4296875</v>
      </c>
      <c r="J1184" s="32">
        <f t="shared" si="298"/>
        <v>0.62406400451144317</v>
      </c>
      <c r="K1184" s="45">
        <f t="shared" si="299"/>
        <v>0.32118809645615626</v>
      </c>
      <c r="L1184" s="45">
        <f t="shared" si="300"/>
        <v>0.92693991256673003</v>
      </c>
      <c r="M1184" s="32">
        <f>[1]!thsiFinD("ths_int_chg_ratio_index",M$1,$A$4,$A1184,101)/100</f>
        <v>3.6482196784169002E-2</v>
      </c>
      <c r="N1184" s="32">
        <f>[1]!thsiFinD("ths_int_chg_ratio_index",N$1,$A$4,$A1184,101)/100</f>
        <v>-9.7420691462443004E-3</v>
      </c>
      <c r="O1184" s="33">
        <f t="shared" si="293"/>
        <v>1.6240640045114432</v>
      </c>
      <c r="P1184" s="33">
        <f t="shared" si="294"/>
        <v>1.3211880964561562</v>
      </c>
      <c r="Q1184" s="33">
        <f t="shared" si="295"/>
        <v>1.9269399125667301</v>
      </c>
      <c r="R1184" s="33">
        <f t="shared" si="296"/>
        <v>1.0364821967841691</v>
      </c>
      <c r="S1184" s="33">
        <f t="shared" si="297"/>
        <v>0.99025793085375569</v>
      </c>
      <c r="T1184" s="32">
        <f t="shared" si="305"/>
        <v>2.3688097198433677E-2</v>
      </c>
      <c r="U1184" s="32">
        <f t="shared" si="306"/>
        <v>3.0137930089549236E-2</v>
      </c>
      <c r="V1184" s="32">
        <f t="shared" si="307"/>
        <v>1.9312303581008994E-2</v>
      </c>
      <c r="W1184" s="32">
        <f t="shared" si="308"/>
        <v>3.0576074203467085E-2</v>
      </c>
      <c r="X1184" s="32">
        <f t="shared" si="308"/>
        <v>9.5473231394258562E-3</v>
      </c>
      <c r="Y1184" s="34">
        <f>MAX(O$4:O1184)</f>
        <v>1.9141735637114377</v>
      </c>
      <c r="Z1184" s="34">
        <f>MAX(P$4:P1184)</f>
        <v>1.8284662292802096</v>
      </c>
      <c r="AA1184" s="34">
        <f>MAX(Q$4:Q1184)</f>
        <v>2.0782292813837224</v>
      </c>
      <c r="AB1184" s="34">
        <f>MAX(R$4:R1184)</f>
        <v>1.9075656212819299</v>
      </c>
      <c r="AC1184" s="34">
        <f>MAX(S$4:S1184)</f>
        <v>1.35899867745307</v>
      </c>
      <c r="AD1184" s="35">
        <f t="shared" si="301"/>
        <v>-0.15155864896467064</v>
      </c>
      <c r="AE1184" s="35">
        <f t="shared" si="302"/>
        <v>-0.27743368988758821</v>
      </c>
      <c r="AF1184" s="35">
        <f t="shared" si="303"/>
        <v>-7.2797246277013783E-2</v>
      </c>
      <c r="AG1184" s="35">
        <f t="shared" si="304"/>
        <v>-0.45664663630935631</v>
      </c>
      <c r="AH1184" s="35">
        <f t="shared" si="304"/>
        <v>-0.2713326750916194</v>
      </c>
    </row>
    <row r="1185" spans="1:34">
      <c r="A1185" s="28">
        <v>45616</v>
      </c>
      <c r="B1185" s="12">
        <f>[1]!thsiFinD("ths_int_chg_ratio_index",B$1,$A$4,$A1185,101)</f>
        <v>17.153539321678</v>
      </c>
      <c r="C1185" s="12">
        <f>[1]!thsiFinD("ths_int_chg_ratio_index",C$1,$A$4,$A1185,101)</f>
        <v>67.571833970824997</v>
      </c>
      <c r="D1185" s="12">
        <f>[1]!thsiFinD("ths_int_chg_ratio_index",D$1,$A$4,$A1185,101)</f>
        <v>-1.6851824720310999</v>
      </c>
      <c r="E1185" s="12">
        <f>[1]!thsiFinD("ths_int_chg_ratio_index",E$1,$A$4,$A1185,101)</f>
        <v>48.328798773945003</v>
      </c>
      <c r="F1185" s="12">
        <f>[1]!thsiFinD("ths_adjustment_nvg_ratio_fund",F$1,$A$4,$A1185,101)</f>
        <v>57.765500306937</v>
      </c>
      <c r="G1185" s="12">
        <f>[1]!thsiFinD("ths_adjustment_nvg_ratio_fund",G$1,$A$4,$A1185,101)</f>
        <v>48.354143019295996</v>
      </c>
      <c r="H1185" s="12">
        <f>[1]!thsiFinD("ths_adjustment_nvg_ratio_fund",H$1,$A$4,$A1185,101)</f>
        <v>54.076923076923002</v>
      </c>
      <c r="I1185" s="12">
        <f>[1]!thsiFinD("ths_adjustment_nvg_ratio_fund",I$1,$A$4,$A1185,101)</f>
        <v>218.466796875</v>
      </c>
      <c r="J1185" s="32">
        <f t="shared" si="298"/>
        <v>0.63754044109071617</v>
      </c>
      <c r="K1185" s="45">
        <f t="shared" si="299"/>
        <v>0.32842247398604224</v>
      </c>
      <c r="L1185" s="45">
        <f t="shared" si="300"/>
        <v>0.94665840819539004</v>
      </c>
      <c r="M1185" s="32">
        <f>[1]!thsiFinD("ths_int_chg_ratio_index",M$1,$A$4,$A1185,101)/100</f>
        <v>4.5340348839597006E-2</v>
      </c>
      <c r="N1185" s="32">
        <f>[1]!thsiFinD("ths_int_chg_ratio_index",N$1,$A$4,$A1185,101)/100</f>
        <v>-5.6937023867961005E-3</v>
      </c>
      <c r="O1185" s="33">
        <f t="shared" si="293"/>
        <v>1.6375404410907162</v>
      </c>
      <c r="P1185" s="33">
        <f t="shared" si="294"/>
        <v>1.3284224739860422</v>
      </c>
      <c r="Q1185" s="33">
        <f t="shared" si="295"/>
        <v>1.9466584081953902</v>
      </c>
      <c r="R1185" s="33">
        <f t="shared" si="296"/>
        <v>1.0453403488395969</v>
      </c>
      <c r="S1185" s="33">
        <f t="shared" si="297"/>
        <v>0.99430629761320388</v>
      </c>
      <c r="T1185" s="32">
        <f t="shared" si="305"/>
        <v>8.2979713495510143E-3</v>
      </c>
      <c r="U1185" s="32">
        <f t="shared" si="306"/>
        <v>5.4756605431813821E-3</v>
      </c>
      <c r="V1185" s="32">
        <f t="shared" si="307"/>
        <v>1.0233062017172445E-2</v>
      </c>
      <c r="W1185" s="32">
        <f t="shared" si="308"/>
        <v>8.5463619953256575E-3</v>
      </c>
      <c r="X1185" s="32">
        <f t="shared" si="308"/>
        <v>4.0881942303232499E-3</v>
      </c>
      <c r="Y1185" s="34">
        <f>MAX(O$4:O1185)</f>
        <v>1.9141735637114377</v>
      </c>
      <c r="Z1185" s="34">
        <f>MAX(P$4:P1185)</f>
        <v>1.8284662292802096</v>
      </c>
      <c r="AA1185" s="34">
        <f>MAX(Q$4:Q1185)</f>
        <v>2.0782292813837224</v>
      </c>
      <c r="AB1185" s="34">
        <f>MAX(R$4:R1185)</f>
        <v>1.9075656212819299</v>
      </c>
      <c r="AC1185" s="34">
        <f>MAX(S$4:S1185)</f>
        <v>1.35899867745307</v>
      </c>
      <c r="AD1185" s="35">
        <f t="shared" si="301"/>
        <v>-0.14451830694200518</v>
      </c>
      <c r="AE1185" s="35">
        <f t="shared" si="302"/>
        <v>-0.2734771620534735</v>
      </c>
      <c r="AF1185" s="35">
        <f t="shared" si="303"/>
        <v>-6.3309122995673484E-2</v>
      </c>
      <c r="AG1185" s="35">
        <f t="shared" si="304"/>
        <v>-0.45200294177187827</v>
      </c>
      <c r="AH1185" s="35">
        <f t="shared" si="304"/>
        <v>-0.26835374153810387</v>
      </c>
    </row>
    <row r="1186" spans="1:34">
      <c r="A1186" s="28">
        <v>45617</v>
      </c>
      <c r="B1186" s="12">
        <f>[1]!thsiFinD("ths_int_chg_ratio_index",B$1,$A$4,$A1186,101)</f>
        <v>15.710872007183999</v>
      </c>
      <c r="C1186" s="12">
        <f>[1]!thsiFinD("ths_int_chg_ratio_index",C$1,$A$4,$A1186,101)</f>
        <v>68.166156578056004</v>
      </c>
      <c r="D1186" s="12">
        <f>[1]!thsiFinD("ths_int_chg_ratio_index",D$1,$A$4,$A1186,101)</f>
        <v>-0.81006280722792001</v>
      </c>
      <c r="E1186" s="12">
        <f>[1]!thsiFinD("ths_int_chg_ratio_index",E$1,$A$4,$A1186,101)</f>
        <v>48.162602434180997</v>
      </c>
      <c r="F1186" s="12">
        <f>[1]!thsiFinD("ths_adjustment_nvg_ratio_fund",F$1,$A$4,$A1186,101)</f>
        <v>58.563535911602003</v>
      </c>
      <c r="G1186" s="12">
        <f>[1]!thsiFinD("ths_adjustment_nvg_ratio_fund",G$1,$A$4,$A1186,101)</f>
        <v>47.673098751418998</v>
      </c>
      <c r="H1186" s="12">
        <f>[1]!thsiFinD("ths_adjustment_nvg_ratio_fund",H$1,$A$4,$A1186,101)</f>
        <v>53.230769230768999</v>
      </c>
      <c r="I1186" s="12">
        <f>[1]!thsiFinD("ths_adjustment_nvg_ratio_fund",I$1,$A$4,$A1186,101)</f>
        <v>214.423828125</v>
      </c>
      <c r="J1186" s="32">
        <f t="shared" si="298"/>
        <v>0.63140100028872881</v>
      </c>
      <c r="K1186" s="45">
        <f t="shared" si="299"/>
        <v>0.32807392053048268</v>
      </c>
      <c r="L1186" s="45">
        <f t="shared" si="300"/>
        <v>0.93472808004697494</v>
      </c>
      <c r="M1186" s="32">
        <f>[1]!thsiFinD("ths_int_chg_ratio_index",M$1,$A$4,$A1186,101)/100</f>
        <v>4.4081839751993999E-2</v>
      </c>
      <c r="N1186" s="32">
        <f>[1]!thsiFinD("ths_int_chg_ratio_index",N$1,$A$4,$A1186,101)/100</f>
        <v>-5.3488493625194001E-3</v>
      </c>
      <c r="O1186" s="33">
        <f t="shared" si="293"/>
        <v>1.6314010002887289</v>
      </c>
      <c r="P1186" s="33">
        <f t="shared" si="294"/>
        <v>1.3280739205304828</v>
      </c>
      <c r="Q1186" s="33">
        <f t="shared" si="295"/>
        <v>1.9347280800469751</v>
      </c>
      <c r="R1186" s="33">
        <f t="shared" si="296"/>
        <v>1.044081839751994</v>
      </c>
      <c r="S1186" s="33">
        <f t="shared" si="297"/>
        <v>0.99465115063748055</v>
      </c>
      <c r="T1186" s="32">
        <f t="shared" si="305"/>
        <v>-3.7491842326030644E-3</v>
      </c>
      <c r="U1186" s="32">
        <f t="shared" si="306"/>
        <v>-2.6238148057944333E-4</v>
      </c>
      <c r="V1186" s="32">
        <f t="shared" si="307"/>
        <v>-6.128619226767662E-3</v>
      </c>
      <c r="W1186" s="32">
        <f t="shared" si="308"/>
        <v>-1.2039228075334529E-3</v>
      </c>
      <c r="X1186" s="32">
        <f t="shared" si="308"/>
        <v>3.468277583120738E-4</v>
      </c>
      <c r="Y1186" s="34">
        <f>MAX(O$4:O1186)</f>
        <v>1.9141735637114377</v>
      </c>
      <c r="Z1186" s="34">
        <f>MAX(P$4:P1186)</f>
        <v>1.8284662292802096</v>
      </c>
      <c r="AA1186" s="34">
        <f>MAX(Q$4:Q1186)</f>
        <v>2.0782292813837224</v>
      </c>
      <c r="AB1186" s="34">
        <f>MAX(R$4:R1186)</f>
        <v>1.9075656212819299</v>
      </c>
      <c r="AC1186" s="34">
        <f>MAX(S$4:S1186)</f>
        <v>1.35899867745307</v>
      </c>
      <c r="AD1186" s="35">
        <f t="shared" si="301"/>
        <v>-0.1477256654168988</v>
      </c>
      <c r="AE1186" s="35">
        <f t="shared" si="302"/>
        <v>-0.27366778819136861</v>
      </c>
      <c r="AF1186" s="35">
        <f t="shared" si="303"/>
        <v>-6.9049744714020034E-2</v>
      </c>
      <c r="AG1186" s="35">
        <f t="shared" si="304"/>
        <v>-0.45266268792874031</v>
      </c>
      <c r="AH1186" s="35">
        <f t="shared" si="304"/>
        <v>-0.26809998630640419</v>
      </c>
    </row>
    <row r="1187" spans="1:34">
      <c r="A1187" s="28">
        <v>45618</v>
      </c>
      <c r="B1187" s="12">
        <f>[1]!thsiFinD("ths_int_chg_ratio_index",B$1,$A$4,$A1187,101)</f>
        <v>11.645565055034</v>
      </c>
      <c r="C1187" s="12">
        <f>[1]!thsiFinD("ths_int_chg_ratio_index",C$1,$A$4,$A1187,101)</f>
        <v>61.810544018125</v>
      </c>
      <c r="D1187" s="12">
        <f>[1]!thsiFinD("ths_int_chg_ratio_index",D$1,$A$4,$A1187,101)</f>
        <v>-4.9396434366416999</v>
      </c>
      <c r="E1187" s="12">
        <f>[1]!thsiFinD("ths_int_chg_ratio_index",E$1,$A$4,$A1187,101)</f>
        <v>42.236698145109003</v>
      </c>
      <c r="F1187" s="12">
        <f>[1]!thsiFinD("ths_adjustment_nvg_ratio_fund",F$1,$A$4,$A1187,101)</f>
        <v>54.75751995089</v>
      </c>
      <c r="G1187" s="12">
        <f>[1]!thsiFinD("ths_adjustment_nvg_ratio_fund",G$1,$A$4,$A1187,101)</f>
        <v>43.927355278093003</v>
      </c>
      <c r="H1187" s="12">
        <f>[1]!thsiFinD("ths_adjustment_nvg_ratio_fund",H$1,$A$4,$A1187,101)</f>
        <v>46.923076923076998</v>
      </c>
      <c r="I1187" s="12">
        <f>[1]!thsiFinD("ths_adjustment_nvg_ratio_fund",I$1,$A$4,$A1187,101)</f>
        <v>205.2734375</v>
      </c>
      <c r="J1187" s="32">
        <f t="shared" si="298"/>
        <v>0.57704319179210783</v>
      </c>
      <c r="K1187" s="45">
        <f t="shared" si="299"/>
        <v>0.27688290945406574</v>
      </c>
      <c r="L1187" s="45">
        <f t="shared" si="300"/>
        <v>0.87720347413014987</v>
      </c>
      <c r="M1187" s="32">
        <f>[1]!thsiFinD("ths_int_chg_ratio_index",M$1,$A$4,$A1187,101)/100</f>
        <v>5.2948692755827001E-4</v>
      </c>
      <c r="N1187" s="32">
        <f>[1]!thsiFinD("ths_int_chg_ratio_index",N$1,$A$4,$A1187,101)/100</f>
        <v>-3.8309064452414998E-2</v>
      </c>
      <c r="O1187" s="33">
        <f t="shared" si="293"/>
        <v>1.5770431917921077</v>
      </c>
      <c r="P1187" s="33">
        <f t="shared" si="294"/>
        <v>1.2768829094540657</v>
      </c>
      <c r="Q1187" s="33">
        <f t="shared" si="295"/>
        <v>1.87720347413015</v>
      </c>
      <c r="R1187" s="33">
        <f t="shared" si="296"/>
        <v>1.0005294869275583</v>
      </c>
      <c r="S1187" s="33">
        <f t="shared" si="297"/>
        <v>0.961690935547585</v>
      </c>
      <c r="T1187" s="32">
        <f t="shared" si="305"/>
        <v>-3.3319710167519112E-2</v>
      </c>
      <c r="U1187" s="32">
        <f t="shared" si="306"/>
        <v>-3.8545302550606175E-2</v>
      </c>
      <c r="V1187" s="32">
        <f t="shared" si="307"/>
        <v>-2.9732656754239306E-2</v>
      </c>
      <c r="W1187" s="32">
        <f t="shared" si="308"/>
        <v>-4.1713543101928541E-2</v>
      </c>
      <c r="X1187" s="32">
        <f t="shared" si="308"/>
        <v>-3.3137462384446148E-2</v>
      </c>
      <c r="Y1187" s="34">
        <f>MAX(O$4:O1187)</f>
        <v>1.9141735637114377</v>
      </c>
      <c r="Z1187" s="34">
        <f>MAX(P$4:P1187)</f>
        <v>1.8284662292802096</v>
      </c>
      <c r="AA1187" s="34">
        <f>MAX(Q$4:Q1187)</f>
        <v>2.0782292813837224</v>
      </c>
      <c r="AB1187" s="34">
        <f>MAX(R$4:R1187)</f>
        <v>1.9075656212819299</v>
      </c>
      <c r="AC1187" s="34">
        <f>MAX(S$4:S1187)</f>
        <v>1.35899867745307</v>
      </c>
      <c r="AD1187" s="35">
        <f t="shared" si="301"/>
        <v>-0.17612319922842301</v>
      </c>
      <c r="AE1187" s="35">
        <f t="shared" si="302"/>
        <v>-0.30166448304778326</v>
      </c>
      <c r="AF1187" s="35">
        <f t="shared" si="303"/>
        <v>-9.6729369109709529E-2</v>
      </c>
      <c r="AG1187" s="35">
        <f t="shared" si="304"/>
        <v>-0.47549406648711856</v>
      </c>
      <c r="AH1187" s="35">
        <f t="shared" si="304"/>
        <v>-0.29235329547935129</v>
      </c>
    </row>
    <row r="1188" spans="1:34">
      <c r="A1188" s="28">
        <v>45621</v>
      </c>
      <c r="B1188" s="12">
        <f>[1]!thsiFinD("ths_int_chg_ratio_index",B$1,$A$4,$A1188,101)</f>
        <v>9.0740327351445007</v>
      </c>
      <c r="C1188" s="12">
        <f>[1]!thsiFinD("ths_int_chg_ratio_index",C$1,$A$4,$A1188,101)</f>
        <v>62.117203447705997</v>
      </c>
      <c r="D1188" s="12">
        <f>[1]!thsiFinD("ths_int_chg_ratio_index",D$1,$A$4,$A1188,101)</f>
        <v>-6.0607121499811001</v>
      </c>
      <c r="E1188" s="12">
        <f>[1]!thsiFinD("ths_int_chg_ratio_index",E$1,$A$4,$A1188,101)</f>
        <v>42.124803322079003</v>
      </c>
      <c r="F1188" s="12">
        <f>[1]!thsiFinD("ths_adjustment_nvg_ratio_fund",F$1,$A$4,$A1188,101)</f>
        <v>54.818907305095003</v>
      </c>
      <c r="G1188" s="12">
        <f>[1]!thsiFinD("ths_adjustment_nvg_ratio_fund",G$1,$A$4,$A1188,101)</f>
        <v>42.111237230420002</v>
      </c>
      <c r="H1188" s="12">
        <f>[1]!thsiFinD("ths_adjustment_nvg_ratio_fund",H$1,$A$4,$A1188,101)</f>
        <v>43.615384615384997</v>
      </c>
      <c r="I1188" s="12">
        <f>[1]!thsiFinD("ths_adjustment_nvg_ratio_fund",I$1,$A$4,$A1188,101)</f>
        <v>196.220703125</v>
      </c>
      <c r="J1188" s="32">
        <f t="shared" si="298"/>
        <v>0.55502694953856047</v>
      </c>
      <c r="K1188" s="45">
        <f t="shared" si="299"/>
        <v>0.26813831838737101</v>
      </c>
      <c r="L1188" s="45">
        <f t="shared" si="300"/>
        <v>0.84191558068975003</v>
      </c>
      <c r="M1188" s="32">
        <f>[1]!thsiFinD("ths_int_chg_ratio_index",M$1,$A$4,$A1188,101)/100</f>
        <v>-1.508099214275E-3</v>
      </c>
      <c r="N1188" s="32">
        <f>[1]!thsiFinD("ths_int_chg_ratio_index",N$1,$A$4,$A1188,101)/100</f>
        <v>-4.2188701280930996E-2</v>
      </c>
      <c r="O1188" s="33">
        <f t="shared" si="293"/>
        <v>1.5550269495385605</v>
      </c>
      <c r="P1188" s="33">
        <f t="shared" si="294"/>
        <v>1.2681383183873711</v>
      </c>
      <c r="Q1188" s="33">
        <f t="shared" si="295"/>
        <v>1.84191558068975</v>
      </c>
      <c r="R1188" s="33">
        <f t="shared" si="296"/>
        <v>0.99849190078572503</v>
      </c>
      <c r="S1188" s="33">
        <f t="shared" si="297"/>
        <v>0.957811298719069</v>
      </c>
      <c r="T1188" s="32">
        <f t="shared" si="305"/>
        <v>-1.3960456104267216E-2</v>
      </c>
      <c r="U1188" s="32">
        <f t="shared" si="306"/>
        <v>-6.8483891529516061E-3</v>
      </c>
      <c r="V1188" s="32">
        <f t="shared" si="307"/>
        <v>-1.8798118545327869E-2</v>
      </c>
      <c r="W1188" s="32">
        <f t="shared" si="308"/>
        <v>-2.0365078375553791E-3</v>
      </c>
      <c r="X1188" s="32">
        <f t="shared" si="308"/>
        <v>-4.0341825893439598E-3</v>
      </c>
      <c r="Y1188" s="34">
        <f>MAX(O$4:O1188)</f>
        <v>1.9141735637114377</v>
      </c>
      <c r="Z1188" s="34">
        <f>MAX(P$4:P1188)</f>
        <v>1.8284662292802096</v>
      </c>
      <c r="AA1188" s="34">
        <f>MAX(Q$4:Q1188)</f>
        <v>2.0782292813837224</v>
      </c>
      <c r="AB1188" s="34">
        <f>MAX(R$4:R1188)</f>
        <v>1.9075656212819299</v>
      </c>
      <c r="AC1188" s="34">
        <f>MAX(S$4:S1188)</f>
        <v>1.35899867745307</v>
      </c>
      <c r="AD1188" s="35">
        <f t="shared" si="301"/>
        <v>-0.18762489514091873</v>
      </c>
      <c r="AE1188" s="35">
        <f t="shared" si="302"/>
        <v>-0.30644695642719966</v>
      </c>
      <c r="AF1188" s="35">
        <f t="shared" si="303"/>
        <v>-0.11370915750769828</v>
      </c>
      <c r="AG1188" s="35">
        <f t="shared" si="304"/>
        <v>-0.47656222693156181</v>
      </c>
      <c r="AH1188" s="35">
        <f t="shared" si="304"/>
        <v>-0.29520807149413519</v>
      </c>
    </row>
    <row r="1189" spans="1:34">
      <c r="A1189" s="28">
        <v>45622</v>
      </c>
      <c r="B1189" s="12">
        <f>[1]!thsiFinD("ths_int_chg_ratio_index",B$1,$A$4,$A1189,101)</f>
        <v>8.9838150059489994</v>
      </c>
      <c r="C1189" s="12">
        <f>[1]!thsiFinD("ths_int_chg_ratio_index",C$1,$A$4,$A1189,101)</f>
        <v>60.153024386504001</v>
      </c>
      <c r="D1189" s="12">
        <f>[1]!thsiFinD("ths_int_chg_ratio_index",D$1,$A$4,$A1189,101)</f>
        <v>-6.6812431684906004</v>
      </c>
      <c r="E1189" s="12">
        <f>[1]!thsiFinD("ths_int_chg_ratio_index",E$1,$A$4,$A1189,101)</f>
        <v>40.296832244549002</v>
      </c>
      <c r="F1189" s="12">
        <f>[1]!thsiFinD("ths_adjustment_nvg_ratio_fund",F$1,$A$4,$A1189,101)</f>
        <v>54.75751995089</v>
      </c>
      <c r="G1189" s="12">
        <f>[1]!thsiFinD("ths_adjustment_nvg_ratio_fund",G$1,$A$4,$A1189,101)</f>
        <v>40.976163450624</v>
      </c>
      <c r="H1189" s="12">
        <f>[1]!thsiFinD("ths_adjustment_nvg_ratio_fund",H$1,$A$4,$A1189,101)</f>
        <v>45</v>
      </c>
      <c r="I1189" s="12">
        <f>[1]!thsiFinD("ths_adjustment_nvg_ratio_fund",I$1,$A$4,$A1189,101)</f>
        <v>195.3125</v>
      </c>
      <c r="J1189" s="32">
        <f t="shared" si="298"/>
        <v>0.54849826483753172</v>
      </c>
      <c r="K1189" s="45">
        <f t="shared" si="299"/>
        <v>0.25688107117127851</v>
      </c>
      <c r="L1189" s="45">
        <f t="shared" si="300"/>
        <v>0.840115458503785</v>
      </c>
      <c r="M1189" s="32">
        <f>[1]!thsiFinD("ths_int_chg_ratio_index",M$1,$A$4,$A1189,101)/100</f>
        <v>-9.5145359608241001E-3</v>
      </c>
      <c r="N1189" s="32">
        <f>[1]!thsiFinD("ths_int_chg_ratio_index",N$1,$A$4,$A1189,101)/100</f>
        <v>-4.5598469242268E-2</v>
      </c>
      <c r="O1189" s="33">
        <f t="shared" si="293"/>
        <v>1.5484982648375318</v>
      </c>
      <c r="P1189" s="33">
        <f t="shared" si="294"/>
        <v>1.2568810711712786</v>
      </c>
      <c r="Q1189" s="33">
        <f t="shared" si="295"/>
        <v>1.8401154585037851</v>
      </c>
      <c r="R1189" s="33">
        <f t="shared" si="296"/>
        <v>0.99048546403917592</v>
      </c>
      <c r="S1189" s="33">
        <f t="shared" si="297"/>
        <v>0.95440153075773204</v>
      </c>
      <c r="T1189" s="32">
        <f t="shared" si="305"/>
        <v>-4.198438299069962E-3</v>
      </c>
      <c r="U1189" s="32">
        <f t="shared" si="306"/>
        <v>-8.8769868813741715E-3</v>
      </c>
      <c r="V1189" s="32">
        <f t="shared" si="307"/>
        <v>-9.7730982073063188E-4</v>
      </c>
      <c r="W1189" s="32">
        <f t="shared" si="308"/>
        <v>-8.0185294845643851E-3</v>
      </c>
      <c r="X1189" s="32">
        <f t="shared" si="308"/>
        <v>-3.5599579644727264E-3</v>
      </c>
      <c r="Y1189" s="34">
        <f>MAX(O$4:O1189)</f>
        <v>1.9141735637114377</v>
      </c>
      <c r="Z1189" s="34">
        <f>MAX(P$4:P1189)</f>
        <v>1.8284662292802096</v>
      </c>
      <c r="AA1189" s="34">
        <f>MAX(Q$4:Q1189)</f>
        <v>2.0782292813837224</v>
      </c>
      <c r="AB1189" s="34">
        <f>MAX(R$4:R1189)</f>
        <v>1.9075656212819299</v>
      </c>
      <c r="AC1189" s="34">
        <f>MAX(S$4:S1189)</f>
        <v>1.35899867745307</v>
      </c>
      <c r="AD1189" s="35">
        <f t="shared" si="301"/>
        <v>-0.19103560189437008</v>
      </c>
      <c r="AE1189" s="35">
        <f t="shared" si="302"/>
        <v>-0.31260361769653255</v>
      </c>
      <c r="AF1189" s="35">
        <f t="shared" si="303"/>
        <v>-0.11457533825208976</v>
      </c>
      <c r="AG1189" s="35">
        <f t="shared" si="304"/>
        <v>-0.4807594281482459</v>
      </c>
      <c r="AH1189" s="35">
        <f t="shared" si="304"/>
        <v>-0.29771710113331573</v>
      </c>
    </row>
    <row r="1190" spans="1:34">
      <c r="A1190" s="28">
        <v>45623</v>
      </c>
      <c r="B1190" s="12">
        <f>[1]!thsiFinD("ths_int_chg_ratio_index",B$1,$A$4,$A1190,101)</f>
        <v>10.955220508023</v>
      </c>
      <c r="C1190" s="12">
        <f>[1]!thsiFinD("ths_int_chg_ratio_index",C$1,$A$4,$A1190,101)</f>
        <v>63.587888527498002</v>
      </c>
      <c r="D1190" s="12">
        <f>[1]!thsiFinD("ths_int_chg_ratio_index",D$1,$A$4,$A1190,101)</f>
        <v>-3.3096033689136002</v>
      </c>
      <c r="E1190" s="12">
        <f>[1]!thsiFinD("ths_int_chg_ratio_index",E$1,$A$4,$A1190,101)</f>
        <v>44.233044909246999</v>
      </c>
      <c r="F1190" s="12">
        <f>[1]!thsiFinD("ths_adjustment_nvg_ratio_fund",F$1,$A$4,$A1190,101)</f>
        <v>58.256599140577002</v>
      </c>
      <c r="G1190" s="12">
        <f>[1]!thsiFinD("ths_adjustment_nvg_ratio_fund",G$1,$A$4,$A1190,101)</f>
        <v>45.062429057888998</v>
      </c>
      <c r="H1190" s="12">
        <f>[1]!thsiFinD("ths_adjustment_nvg_ratio_fund",H$1,$A$4,$A1190,101)</f>
        <v>50.076923076923002</v>
      </c>
      <c r="I1190" s="12">
        <f>[1]!thsiFinD("ths_adjustment_nvg_ratio_fund",I$1,$A$4,$A1190,101)</f>
        <v>203.7890625</v>
      </c>
      <c r="J1190" s="32">
        <f t="shared" si="298"/>
        <v>0.5908144554390542</v>
      </c>
      <c r="K1190" s="45">
        <f t="shared" si="299"/>
        <v>0.288666376439636</v>
      </c>
      <c r="L1190" s="45">
        <f t="shared" si="300"/>
        <v>0.89296253443847251</v>
      </c>
      <c r="M1190" s="32">
        <f>[1]!thsiFinD("ths_int_chg_ratio_index",M$1,$A$4,$A1190,101)/100</f>
        <v>2.0276435974218E-2</v>
      </c>
      <c r="N1190" s="32">
        <f>[1]!thsiFinD("ths_int_chg_ratio_index",N$1,$A$4,$A1190,101)/100</f>
        <v>-2.8317401221879999E-2</v>
      </c>
      <c r="O1190" s="33">
        <f t="shared" si="293"/>
        <v>1.5908144554390542</v>
      </c>
      <c r="P1190" s="33">
        <f t="shared" si="294"/>
        <v>1.288666376439636</v>
      </c>
      <c r="Q1190" s="33">
        <f t="shared" si="295"/>
        <v>1.8929625344384724</v>
      </c>
      <c r="R1190" s="33">
        <f t="shared" si="296"/>
        <v>1.020276435974218</v>
      </c>
      <c r="S1190" s="33">
        <f t="shared" si="297"/>
        <v>0.97168259877812002</v>
      </c>
      <c r="T1190" s="32">
        <f t="shared" si="305"/>
        <v>2.7327244442190146E-2</v>
      </c>
      <c r="U1190" s="32">
        <f t="shared" si="306"/>
        <v>2.5289031713029875E-2</v>
      </c>
      <c r="V1190" s="32">
        <f t="shared" si="307"/>
        <v>2.8719434799845622E-2</v>
      </c>
      <c r="W1190" s="32">
        <f t="shared" si="308"/>
        <v>3.0077141984048206E-2</v>
      </c>
      <c r="X1190" s="32">
        <f t="shared" si="308"/>
        <v>1.8106706101642445E-2</v>
      </c>
      <c r="Y1190" s="34">
        <f>MAX(O$4:O1190)</f>
        <v>1.9141735637114377</v>
      </c>
      <c r="Z1190" s="34">
        <f>MAX(P$4:P1190)</f>
        <v>1.8284662292802096</v>
      </c>
      <c r="AA1190" s="34">
        <f>MAX(Q$4:Q1190)</f>
        <v>2.0782292813837224</v>
      </c>
      <c r="AB1190" s="34">
        <f>MAX(R$4:R1190)</f>
        <v>1.9075656212819299</v>
      </c>
      <c r="AC1190" s="34">
        <f>MAX(S$4:S1190)</f>
        <v>1.35899867745307</v>
      </c>
      <c r="AD1190" s="35">
        <f t="shared" si="301"/>
        <v>-0.16892883404230841</v>
      </c>
      <c r="AE1190" s="35">
        <f t="shared" si="302"/>
        <v>-0.29522002878503817</v>
      </c>
      <c r="AF1190" s="35">
        <f t="shared" si="303"/>
        <v>-8.9146442408845283E-2</v>
      </c>
      <c r="AG1190" s="35">
        <f t="shared" si="304"/>
        <v>-0.46514215574478235</v>
      </c>
      <c r="AH1190" s="35">
        <f t="shared" si="304"/>
        <v>-0.28500107108332717</v>
      </c>
    </row>
    <row r="1191" spans="1:34">
      <c r="A1191" s="28">
        <v>45624</v>
      </c>
      <c r="B1191" s="12">
        <f>[1]!thsiFinD("ths_int_chg_ratio_index",B$1,$A$4,$A1191,101)</f>
        <v>8.8025979685669</v>
      </c>
      <c r="C1191" s="12">
        <f>[1]!thsiFinD("ths_int_chg_ratio_index",C$1,$A$4,$A1191,101)</f>
        <v>62.536219293365001</v>
      </c>
      <c r="D1191" s="12">
        <f>[1]!thsiFinD("ths_int_chg_ratio_index",D$1,$A$4,$A1191,101)</f>
        <v>-3.5342917500961999</v>
      </c>
      <c r="E1191" s="12">
        <f>[1]!thsiFinD("ths_int_chg_ratio_index",E$1,$A$4,$A1191,101)</f>
        <v>41.394260237952999</v>
      </c>
      <c r="F1191" s="12">
        <f>[1]!thsiFinD("ths_adjustment_nvg_ratio_fund",F$1,$A$4,$A1191,101)</f>
        <v>57.090239410681001</v>
      </c>
      <c r="G1191" s="12">
        <f>[1]!thsiFinD("ths_adjustment_nvg_ratio_fund",G$1,$A$4,$A1191,101)</f>
        <v>43.586833144153999</v>
      </c>
      <c r="H1191" s="12">
        <f>[1]!thsiFinD("ths_adjustment_nvg_ratio_fund",H$1,$A$4,$A1191,101)</f>
        <v>48.076923076923002</v>
      </c>
      <c r="I1191" s="12">
        <f>[1]!thsiFinD("ths_adjustment_nvg_ratio_fund",I$1,$A$4,$A1191,101)</f>
        <v>197.96875</v>
      </c>
      <c r="J1191" s="32">
        <f t="shared" si="298"/>
        <v>0.56990191422693337</v>
      </c>
      <c r="K1191" s="45">
        <f t="shared" si="299"/>
        <v>0.27299696437447174</v>
      </c>
      <c r="L1191" s="45">
        <f t="shared" si="300"/>
        <v>0.866806864079395</v>
      </c>
      <c r="M1191" s="32">
        <f>[1]!thsiFinD("ths_int_chg_ratio_index",M$1,$A$4,$A1191,101)/100</f>
        <v>1.082906351399E-2</v>
      </c>
      <c r="N1191" s="32">
        <f>[1]!thsiFinD("ths_int_chg_ratio_index",N$1,$A$4,$A1191,101)/100</f>
        <v>-3.6727250139497E-2</v>
      </c>
      <c r="O1191" s="33">
        <f t="shared" si="293"/>
        <v>1.5699019142269335</v>
      </c>
      <c r="P1191" s="33">
        <f t="shared" si="294"/>
        <v>1.2729969643744719</v>
      </c>
      <c r="Q1191" s="33">
        <f t="shared" si="295"/>
        <v>1.8668068640793951</v>
      </c>
      <c r="R1191" s="33">
        <f t="shared" si="296"/>
        <v>1.01082906351399</v>
      </c>
      <c r="S1191" s="33">
        <f t="shared" si="297"/>
        <v>0.96327274986050304</v>
      </c>
      <c r="T1191" s="32">
        <f t="shared" si="305"/>
        <v>-1.314580788514963E-2</v>
      </c>
      <c r="U1191" s="32">
        <f t="shared" si="306"/>
        <v>-1.2159401650919222E-2</v>
      </c>
      <c r="V1191" s="32">
        <f t="shared" si="307"/>
        <v>-1.3817320672348199E-2</v>
      </c>
      <c r="W1191" s="32">
        <f t="shared" si="308"/>
        <v>-9.2596203608359406E-3</v>
      </c>
      <c r="X1191" s="32">
        <f t="shared" si="308"/>
        <v>-8.6549341607972119E-3</v>
      </c>
      <c r="Y1191" s="34">
        <f>MAX(O$4:O1191)</f>
        <v>1.9141735637114377</v>
      </c>
      <c r="Z1191" s="34">
        <f>MAX(P$4:P1191)</f>
        <v>1.8284662292802096</v>
      </c>
      <c r="AA1191" s="34">
        <f>MAX(Q$4:Q1191)</f>
        <v>2.0782292813837224</v>
      </c>
      <c r="AB1191" s="34">
        <f>MAX(R$4:R1191)</f>
        <v>1.9075656212819299</v>
      </c>
      <c r="AC1191" s="34">
        <f>MAX(S$4:S1191)</f>
        <v>1.35899867745307</v>
      </c>
      <c r="AD1191" s="35">
        <f t="shared" si="301"/>
        <v>-0.17985393592887544</v>
      </c>
      <c r="AE1191" s="35">
        <f t="shared" si="302"/>
        <v>-0.3037897315305641</v>
      </c>
      <c r="AF1191" s="35">
        <f t="shared" si="303"/>
        <v>-0.10173199809963152</v>
      </c>
      <c r="AG1191" s="35">
        <f t="shared" si="304"/>
        <v>-0.47009473632960075</v>
      </c>
      <c r="AH1191" s="35">
        <f t="shared" si="304"/>
        <v>-0.29118933973814154</v>
      </c>
    </row>
    <row r="1192" spans="1:34">
      <c r="A1192" s="28">
        <v>45625</v>
      </c>
      <c r="B1192" s="12">
        <f>[1]!thsiFinD("ths_int_chg_ratio_index",B$1,$A$4,$A1192,101)</f>
        <v>10.950961564876</v>
      </c>
      <c r="C1192" s="12">
        <f>[1]!thsiFinD("ths_int_chg_ratio_index",C$1,$A$4,$A1192,101)</f>
        <v>66.117755235226994</v>
      </c>
      <c r="D1192" s="12">
        <f>[1]!thsiFinD("ths_int_chg_ratio_index",D$1,$A$4,$A1192,101)</f>
        <v>-1.2093475544447001</v>
      </c>
      <c r="E1192" s="12">
        <f>[1]!thsiFinD("ths_int_chg_ratio_index",E$1,$A$4,$A1192,101)</f>
        <v>45.272320122240998</v>
      </c>
      <c r="F1192" s="12">
        <f>[1]!thsiFinD("ths_adjustment_nvg_ratio_fund",F$1,$A$4,$A1192,101)</f>
        <v>59.177409453652999</v>
      </c>
      <c r="G1192" s="12">
        <f>[1]!thsiFinD("ths_adjustment_nvg_ratio_fund",G$1,$A$4,$A1192,101)</f>
        <v>45.970488081725001</v>
      </c>
      <c r="H1192" s="12">
        <f>[1]!thsiFinD("ths_adjustment_nvg_ratio_fund",H$1,$A$4,$A1192,101)</f>
        <v>52.538461538462002</v>
      </c>
      <c r="I1192" s="12">
        <f>[1]!thsiFinD("ths_adjustment_nvg_ratio_fund",I$1,$A$4,$A1192,101)</f>
        <v>203.583984375</v>
      </c>
      <c r="J1192" s="32">
        <f t="shared" si="298"/>
        <v>0.6030025410209241</v>
      </c>
      <c r="K1192" s="45">
        <f t="shared" si="299"/>
        <v>0.30282922341974822</v>
      </c>
      <c r="L1192" s="45">
        <f t="shared" si="300"/>
        <v>0.90317585862209993</v>
      </c>
      <c r="M1192" s="32">
        <f>[1]!thsiFinD("ths_int_chg_ratio_index",M$1,$A$4,$A1192,101)/100</f>
        <v>3.0960516269307001E-2</v>
      </c>
      <c r="N1192" s="32">
        <f>[1]!thsiFinD("ths_int_chg_ratio_index",N$1,$A$4,$A1192,101)/100</f>
        <v>-2.4527311482016E-2</v>
      </c>
      <c r="O1192" s="33">
        <f t="shared" si="293"/>
        <v>1.6030025410209241</v>
      </c>
      <c r="P1192" s="33">
        <f t="shared" si="294"/>
        <v>1.3028292234197483</v>
      </c>
      <c r="Q1192" s="33">
        <f t="shared" si="295"/>
        <v>1.9031758586220999</v>
      </c>
      <c r="R1192" s="33">
        <f t="shared" si="296"/>
        <v>1.030960516269307</v>
      </c>
      <c r="S1192" s="33">
        <f t="shared" si="297"/>
        <v>0.97547268851798397</v>
      </c>
      <c r="T1192" s="32">
        <f t="shared" si="305"/>
        <v>2.1084519035248439E-2</v>
      </c>
      <c r="U1192" s="32">
        <f t="shared" si="306"/>
        <v>2.3434666287625694E-2</v>
      </c>
      <c r="V1192" s="32">
        <f t="shared" si="307"/>
        <v>1.9481926728740717E-2</v>
      </c>
      <c r="W1192" s="32">
        <f t="shared" si="308"/>
        <v>1.9915783471176729E-2</v>
      </c>
      <c r="X1192" s="32">
        <f t="shared" si="308"/>
        <v>1.2665092684546186E-2</v>
      </c>
      <c r="Y1192" s="34">
        <f>MAX(O$4:O1192)</f>
        <v>1.9141735637114377</v>
      </c>
      <c r="Z1192" s="34">
        <f>MAX(P$4:P1192)</f>
        <v>1.8284662292802096</v>
      </c>
      <c r="AA1192" s="34">
        <f>MAX(Q$4:Q1192)</f>
        <v>2.0782292813837224</v>
      </c>
      <c r="AB1192" s="34">
        <f>MAX(R$4:R1192)</f>
        <v>1.9075656212819299</v>
      </c>
      <c r="AC1192" s="34">
        <f>MAX(S$4:S1192)</f>
        <v>1.35899867745307</v>
      </c>
      <c r="AD1192" s="35">
        <f t="shared" si="301"/>
        <v>-0.16256155062928379</v>
      </c>
      <c r="AE1192" s="35">
        <f t="shared" si="302"/>
        <v>-0.28747427622296451</v>
      </c>
      <c r="AF1192" s="35">
        <f t="shared" si="303"/>
        <v>-8.4232006703836237E-2</v>
      </c>
      <c r="AG1192" s="35">
        <f t="shared" si="304"/>
        <v>-0.45954125783810429</v>
      </c>
      <c r="AH1192" s="35">
        <f t="shared" si="304"/>
        <v>-0.28221218703013073</v>
      </c>
    </row>
    <row r="1193" spans="1:34">
      <c r="A1193" s="28">
        <v>45628</v>
      </c>
      <c r="B1193" s="12">
        <f>[1]!thsiFinD("ths_int_chg_ratio_index",B$1,$A$4,$A1193,101)</f>
        <v>13.456115970691</v>
      </c>
      <c r="C1193" s="12">
        <f>[1]!thsiFinD("ths_int_chg_ratio_index",C$1,$A$4,$A1193,101)</f>
        <v>66.865339462451004</v>
      </c>
      <c r="D1193" s="12">
        <f>[1]!thsiFinD("ths_int_chg_ratio_index",D$1,$A$4,$A1193,101)</f>
        <v>-0.38607528276785003</v>
      </c>
      <c r="E1193" s="12">
        <f>[1]!thsiFinD("ths_int_chg_ratio_index",E$1,$A$4,$A1193,101)</f>
        <v>47.310751049761997</v>
      </c>
      <c r="F1193" s="12">
        <f>[1]!thsiFinD("ths_adjustment_nvg_ratio_fund",F$1,$A$4,$A1193,101)</f>
        <v>61.448741559238997</v>
      </c>
      <c r="G1193" s="12">
        <f>[1]!thsiFinD("ths_adjustment_nvg_ratio_fund",G$1,$A$4,$A1193,101)</f>
        <v>48.467650397276003</v>
      </c>
      <c r="H1193" s="12">
        <f>[1]!thsiFinD("ths_adjustment_nvg_ratio_fund",H$1,$A$4,$A1193,101)</f>
        <v>57.461538461537998</v>
      </c>
      <c r="I1193" s="12">
        <f>[1]!thsiFinD("ths_adjustment_nvg_ratio_fund",I$1,$A$4,$A1193,101)</f>
        <v>212.6953125</v>
      </c>
      <c r="J1193" s="32">
        <f t="shared" si="298"/>
        <v>0.63414921764773635</v>
      </c>
      <c r="K1193" s="45">
        <f t="shared" si="299"/>
        <v>0.31811532800034037</v>
      </c>
      <c r="L1193" s="45">
        <f t="shared" si="300"/>
        <v>0.95018310729513245</v>
      </c>
      <c r="M1193" s="32">
        <f>[1]!thsiFinD("ths_int_chg_ratio_index",M$1,$A$4,$A1193,101)/100</f>
        <v>4.8266213826296006E-2</v>
      </c>
      <c r="N1193" s="32">
        <f>[1]!thsiFinD("ths_int_chg_ratio_index",N$1,$A$4,$A1193,101)/100</f>
        <v>-1.4838030897292E-2</v>
      </c>
      <c r="O1193" s="33">
        <f t="shared" si="293"/>
        <v>1.6341492176477364</v>
      </c>
      <c r="P1193" s="33">
        <f t="shared" si="294"/>
        <v>1.3181153280003404</v>
      </c>
      <c r="Q1193" s="33">
        <f t="shared" si="295"/>
        <v>1.9501831072951323</v>
      </c>
      <c r="R1193" s="33">
        <f t="shared" si="296"/>
        <v>1.0482662138262959</v>
      </c>
      <c r="S1193" s="33">
        <f t="shared" si="297"/>
        <v>0.98516196910270803</v>
      </c>
      <c r="T1193" s="32">
        <f t="shared" si="305"/>
        <v>1.943021038942061E-2</v>
      </c>
      <c r="U1193" s="32">
        <f t="shared" si="306"/>
        <v>1.1733007140005691E-2</v>
      </c>
      <c r="V1193" s="32">
        <f t="shared" si="307"/>
        <v>2.4699372083810234E-2</v>
      </c>
      <c r="W1193" s="32">
        <f t="shared" si="308"/>
        <v>1.6785994501139934E-2</v>
      </c>
      <c r="X1193" s="32">
        <f t="shared" si="308"/>
        <v>9.932908116007555E-3</v>
      </c>
      <c r="Y1193" s="34">
        <f>MAX(O$4:O1193)</f>
        <v>1.9141735637114377</v>
      </c>
      <c r="Z1193" s="34">
        <f>MAX(P$4:P1193)</f>
        <v>1.8284662292802096</v>
      </c>
      <c r="AA1193" s="34">
        <f>MAX(Q$4:Q1193)</f>
        <v>2.0782292813837224</v>
      </c>
      <c r="AB1193" s="34">
        <f>MAX(R$4:R1193)</f>
        <v>1.9075656212819299</v>
      </c>
      <c r="AC1193" s="34">
        <f>MAX(S$4:S1193)</f>
        <v>1.35899867745307</v>
      </c>
      <c r="AD1193" s="35">
        <f t="shared" si="301"/>
        <v>-0.14628994536982076</v>
      </c>
      <c r="AE1193" s="35">
        <f t="shared" si="302"/>
        <v>-0.27911420681845078</v>
      </c>
      <c r="AF1193" s="35">
        <f t="shared" si="303"/>
        <v>-6.1613112294970018E-2</v>
      </c>
      <c r="AG1193" s="35">
        <f t="shared" si="304"/>
        <v>-0.45046912036408171</v>
      </c>
      <c r="AH1193" s="35">
        <f t="shared" si="304"/>
        <v>-0.27508246663711089</v>
      </c>
    </row>
    <row r="1194" spans="1:34">
      <c r="A1194" s="28">
        <v>45629</v>
      </c>
      <c r="B1194" s="12">
        <f>[1]!thsiFinD("ths_int_chg_ratio_index",B$1,$A$4,$A1194,101)</f>
        <v>12.296842243695</v>
      </c>
      <c r="C1194" s="12">
        <f>[1]!thsiFinD("ths_int_chg_ratio_index",C$1,$A$4,$A1194,101)</f>
        <v>64.267079218632006</v>
      </c>
      <c r="D1194" s="12">
        <f>[1]!thsiFinD("ths_int_chg_ratio_index",D$1,$A$4,$A1194,101)</f>
        <v>-1.4178844969136</v>
      </c>
      <c r="E1194" s="12">
        <f>[1]!thsiFinD("ths_int_chg_ratio_index",E$1,$A$4,$A1194,101)</f>
        <v>46.453077231237998</v>
      </c>
      <c r="F1194" s="12">
        <f>[1]!thsiFinD("ths_adjustment_nvg_ratio_fund",F$1,$A$4,$A1194,101)</f>
        <v>60.282381829343002</v>
      </c>
      <c r="G1194" s="12">
        <f>[1]!thsiFinD("ths_adjustment_nvg_ratio_fund",G$1,$A$4,$A1194,101)</f>
        <v>46.878547105561999</v>
      </c>
      <c r="H1194" s="12">
        <f>[1]!thsiFinD("ths_adjustment_nvg_ratio_fund",H$1,$A$4,$A1194,101)</f>
        <v>55.692307692307999</v>
      </c>
      <c r="I1194" s="12">
        <f>[1]!thsiFinD("ths_adjustment_nvg_ratio_fund",I$1,$A$4,$A1194,101)</f>
        <v>209.384765625</v>
      </c>
      <c r="J1194" s="32">
        <f t="shared" si="298"/>
        <v>0.6172963955610804</v>
      </c>
      <c r="K1194" s="45">
        <f t="shared" si="299"/>
        <v>0.30399778549162848</v>
      </c>
      <c r="L1194" s="45">
        <f t="shared" si="300"/>
        <v>0.93059500563053243</v>
      </c>
      <c r="M1194" s="32">
        <f>[1]!thsiFinD("ths_int_chg_ratio_index",M$1,$A$4,$A1194,101)/100</f>
        <v>4.0299762337016001E-2</v>
      </c>
      <c r="N1194" s="32">
        <f>[1]!thsiFinD("ths_int_chg_ratio_index",N$1,$A$4,$A1194,101)/100</f>
        <v>-1.4548891455179E-2</v>
      </c>
      <c r="O1194" s="33">
        <f t="shared" si="293"/>
        <v>1.6172963955610804</v>
      </c>
      <c r="P1194" s="33">
        <f t="shared" si="294"/>
        <v>1.3039977854916285</v>
      </c>
      <c r="Q1194" s="33">
        <f t="shared" si="295"/>
        <v>1.9305950056305323</v>
      </c>
      <c r="R1194" s="33">
        <f t="shared" si="296"/>
        <v>1.040299762337016</v>
      </c>
      <c r="S1194" s="33">
        <f t="shared" si="297"/>
        <v>0.98545110854482099</v>
      </c>
      <c r="T1194" s="32">
        <f t="shared" si="305"/>
        <v>-1.0312902827144921E-2</v>
      </c>
      <c r="U1194" s="32">
        <f t="shared" si="306"/>
        <v>-1.0710400075636062E-2</v>
      </c>
      <c r="V1194" s="32">
        <f t="shared" si="307"/>
        <v>-1.0044237175127813E-2</v>
      </c>
      <c r="W1194" s="32">
        <f t="shared" si="308"/>
        <v>-7.5996453803479636E-3</v>
      </c>
      <c r="X1194" s="32">
        <f t="shared" si="308"/>
        <v>2.9349431989977859E-4</v>
      </c>
      <c r="Y1194" s="34">
        <f>MAX(O$4:O1194)</f>
        <v>1.9141735637114377</v>
      </c>
      <c r="Z1194" s="34">
        <f>MAX(P$4:P1194)</f>
        <v>1.8284662292802096</v>
      </c>
      <c r="AA1194" s="34">
        <f>MAX(Q$4:Q1194)</f>
        <v>2.0782292813837224</v>
      </c>
      <c r="AB1194" s="34">
        <f>MAX(R$4:R1194)</f>
        <v>1.9075656212819299</v>
      </c>
      <c r="AC1194" s="34">
        <f>MAX(S$4:S1194)</f>
        <v>1.35899867745307</v>
      </c>
      <c r="AD1194" s="35">
        <f t="shared" si="301"/>
        <v>-0.15509417420577831</v>
      </c>
      <c r="AE1194" s="35">
        <f t="shared" si="302"/>
        <v>-0.28683518207226744</v>
      </c>
      <c r="AF1194" s="35">
        <f t="shared" si="303"/>
        <v>-7.1038492757109384E-2</v>
      </c>
      <c r="AG1194" s="35">
        <f t="shared" si="304"/>
        <v>-0.45464536017486534</v>
      </c>
      <c r="AH1194" s="35">
        <f t="shared" si="304"/>
        <v>-0.27486970745867312</v>
      </c>
    </row>
    <row r="1195" spans="1:34">
      <c r="A1195" s="28">
        <v>45630</v>
      </c>
      <c r="B1195" s="12">
        <f>[1]!thsiFinD("ths_int_chg_ratio_index",B$1,$A$4,$A1195,101)</f>
        <v>10.377118652417</v>
      </c>
      <c r="C1195" s="12">
        <f>[1]!thsiFinD("ths_int_chg_ratio_index",C$1,$A$4,$A1195,101)</f>
        <v>62.501649102236001</v>
      </c>
      <c r="D1195" s="12">
        <f>[1]!thsiFinD("ths_int_chg_ratio_index",D$1,$A$4,$A1195,101)</f>
        <v>-1.9971788428117001</v>
      </c>
      <c r="E1195" s="12">
        <f>[1]!thsiFinD("ths_int_chg_ratio_index",E$1,$A$4,$A1195,101)</f>
        <v>44.516535647803998</v>
      </c>
      <c r="F1195" s="12">
        <f>[1]!thsiFinD("ths_adjustment_nvg_ratio_fund",F$1,$A$4,$A1195,101)</f>
        <v>58.563535911602003</v>
      </c>
      <c r="G1195" s="12">
        <f>[1]!thsiFinD("ths_adjustment_nvg_ratio_fund",G$1,$A$4,$A1195,101)</f>
        <v>44.892167990918999</v>
      </c>
      <c r="H1195" s="12">
        <f>[1]!thsiFinD("ths_adjustment_nvg_ratio_fund",H$1,$A$4,$A1195,101)</f>
        <v>54</v>
      </c>
      <c r="I1195" s="12">
        <f>[1]!thsiFinD("ths_adjustment_nvg_ratio_fund",I$1,$A$4,$A1195,101)</f>
        <v>205.91796875</v>
      </c>
      <c r="J1195" s="32">
        <f t="shared" si="298"/>
        <v>0.59846474651520787</v>
      </c>
      <c r="K1195" s="45">
        <f t="shared" si="299"/>
        <v>0.28849531139911322</v>
      </c>
      <c r="L1195" s="45">
        <f t="shared" si="300"/>
        <v>0.90843418163130252</v>
      </c>
      <c r="M1195" s="32">
        <f>[1]!thsiFinD("ths_int_chg_ratio_index",M$1,$A$4,$A1195,101)/100</f>
        <v>2.8631106183832002E-2</v>
      </c>
      <c r="N1195" s="32">
        <f>[1]!thsiFinD("ths_int_chg_ratio_index",N$1,$A$4,$A1195,101)/100</f>
        <v>-2.0768268417951E-2</v>
      </c>
      <c r="O1195" s="33">
        <f t="shared" si="293"/>
        <v>1.5984647465152078</v>
      </c>
      <c r="P1195" s="33">
        <f t="shared" si="294"/>
        <v>1.2884953113991133</v>
      </c>
      <c r="Q1195" s="33">
        <f t="shared" si="295"/>
        <v>1.9084341816313026</v>
      </c>
      <c r="R1195" s="33">
        <f t="shared" si="296"/>
        <v>1.028631106183832</v>
      </c>
      <c r="S1195" s="33">
        <f t="shared" si="297"/>
        <v>0.97923173158204901</v>
      </c>
      <c r="T1195" s="32">
        <f t="shared" si="305"/>
        <v>-1.1643907138826903E-2</v>
      </c>
      <c r="U1195" s="32">
        <f t="shared" si="306"/>
        <v>-1.1888420567118141E-2</v>
      </c>
      <c r="V1195" s="32">
        <f t="shared" si="307"/>
        <v>-1.1478753407420106E-2</v>
      </c>
      <c r="W1195" s="32">
        <f t="shared" si="308"/>
        <v>-1.121662868303519E-2</v>
      </c>
      <c r="X1195" s="32">
        <f t="shared" si="308"/>
        <v>-6.3111978959117243E-3</v>
      </c>
      <c r="Y1195" s="34">
        <f>MAX(O$4:O1195)</f>
        <v>1.9141735637114377</v>
      </c>
      <c r="Z1195" s="34">
        <f>MAX(P$4:P1195)</f>
        <v>1.8284662292802096</v>
      </c>
      <c r="AA1195" s="34">
        <f>MAX(Q$4:Q1195)</f>
        <v>2.0782292813837224</v>
      </c>
      <c r="AB1195" s="34">
        <f>MAX(R$4:R1195)</f>
        <v>1.9075656212819299</v>
      </c>
      <c r="AC1195" s="34">
        <f>MAX(S$4:S1195)</f>
        <v>1.35899867745307</v>
      </c>
      <c r="AD1195" s="35">
        <f t="shared" si="301"/>
        <v>-0.16493217918238012</v>
      </c>
      <c r="AE1195" s="35">
        <f t="shared" si="302"/>
        <v>-0.29531358536146446</v>
      </c>
      <c r="AF1195" s="35">
        <f t="shared" si="303"/>
        <v>-8.1701812823735787E-2</v>
      </c>
      <c r="AG1195" s="35">
        <f t="shared" si="304"/>
        <v>-0.46076240067035423</v>
      </c>
      <c r="AH1195" s="35">
        <f t="shared" si="304"/>
        <v>-0.27944614823522185</v>
      </c>
    </row>
    <row r="1196" spans="1:34">
      <c r="A1196" s="28">
        <v>45631</v>
      </c>
      <c r="B1196" s="12">
        <f>[1]!thsiFinD("ths_int_chg_ratio_index",B$1,$A$4,$A1196,101)</f>
        <v>11.788256209343</v>
      </c>
      <c r="C1196" s="12">
        <f>[1]!thsiFinD("ths_int_chg_ratio_index",C$1,$A$4,$A1196,101)</f>
        <v>61.357089777718997</v>
      </c>
      <c r="D1196" s="12">
        <f>[1]!thsiFinD("ths_int_chg_ratio_index",D$1,$A$4,$A1196,101)</f>
        <v>-1.7533382091653</v>
      </c>
      <c r="E1196" s="12">
        <f>[1]!thsiFinD("ths_int_chg_ratio_index",E$1,$A$4,$A1196,101)</f>
        <v>45.090133231604</v>
      </c>
      <c r="F1196" s="12">
        <f>[1]!thsiFinD("ths_adjustment_nvg_ratio_fund",F$1,$A$4,$A1196,101)</f>
        <v>59.054634745241998</v>
      </c>
      <c r="G1196" s="12">
        <f>[1]!thsiFinD("ths_adjustment_nvg_ratio_fund",G$1,$A$4,$A1196,101)</f>
        <v>46.708286038593002</v>
      </c>
      <c r="H1196" s="12">
        <f>[1]!thsiFinD("ths_adjustment_nvg_ratio_fund",H$1,$A$4,$A1196,101)</f>
        <v>56.384615384615003</v>
      </c>
      <c r="I1196" s="12">
        <f>[1]!thsiFinD("ths_adjustment_nvg_ratio_fund",I$1,$A$4,$A1196,101)</f>
        <v>208.06640625</v>
      </c>
      <c r="J1196" s="32">
        <f t="shared" si="298"/>
        <v>0.60837010428493843</v>
      </c>
      <c r="K1196" s="45">
        <f t="shared" si="299"/>
        <v>0.29120535252375174</v>
      </c>
      <c r="L1196" s="45">
        <f t="shared" si="300"/>
        <v>0.92553485604612507</v>
      </c>
      <c r="M1196" s="32">
        <f>[1]!thsiFinD("ths_int_chg_ratio_index",M$1,$A$4,$A1196,101)/100</f>
        <v>2.9227365558126998E-2</v>
      </c>
      <c r="N1196" s="32">
        <f>[1]!thsiFinD("ths_int_chg_ratio_index",N$1,$A$4,$A1196,101)/100</f>
        <v>-2.1442312938654E-2</v>
      </c>
      <c r="O1196" s="33">
        <f t="shared" si="293"/>
        <v>1.6083701042849383</v>
      </c>
      <c r="P1196" s="33">
        <f t="shared" si="294"/>
        <v>1.2912053525237517</v>
      </c>
      <c r="Q1196" s="33">
        <f t="shared" si="295"/>
        <v>1.925534856046125</v>
      </c>
      <c r="R1196" s="33">
        <f t="shared" si="296"/>
        <v>1.029227365558127</v>
      </c>
      <c r="S1196" s="33">
        <f t="shared" si="297"/>
        <v>0.97855768706134605</v>
      </c>
      <c r="T1196" s="32">
        <f t="shared" si="305"/>
        <v>6.1967946376828564E-3</v>
      </c>
      <c r="U1196" s="32">
        <f t="shared" si="306"/>
        <v>2.1032603694115526E-3</v>
      </c>
      <c r="V1196" s="32">
        <f t="shared" si="307"/>
        <v>8.9605785619522038E-3</v>
      </c>
      <c r="W1196" s="32">
        <f t="shared" si="308"/>
        <v>5.7966298190903487E-4</v>
      </c>
      <c r="X1196" s="32">
        <f t="shared" si="308"/>
        <v>-6.8834015377949864E-4</v>
      </c>
      <c r="Y1196" s="34">
        <f>MAX(O$4:O1196)</f>
        <v>1.9141735637114377</v>
      </c>
      <c r="Z1196" s="34">
        <f>MAX(P$4:P1196)</f>
        <v>1.8284662292802096</v>
      </c>
      <c r="AA1196" s="34">
        <f>MAX(Q$4:Q1196)</f>
        <v>2.0782292813837224</v>
      </c>
      <c r="AB1196" s="34">
        <f>MAX(R$4:R1196)</f>
        <v>1.9075656212819299</v>
      </c>
      <c r="AC1196" s="34">
        <f>MAX(S$4:S1196)</f>
        <v>1.35899867745307</v>
      </c>
      <c r="AD1196" s="35">
        <f t="shared" si="301"/>
        <v>-0.15975743538823595</v>
      </c>
      <c r="AE1196" s="35">
        <f t="shared" si="302"/>
        <v>-0.29383144635269254</v>
      </c>
      <c r="AF1196" s="35">
        <f t="shared" si="303"/>
        <v>-7.3473329774244478E-2</v>
      </c>
      <c r="AG1196" s="35">
        <f t="shared" si="304"/>
        <v>-0.46044982459556938</v>
      </c>
      <c r="AH1196" s="35">
        <f t="shared" si="304"/>
        <v>-0.279942134384352</v>
      </c>
    </row>
    <row r="1197" spans="1:34">
      <c r="A1197" s="28">
        <v>45632</v>
      </c>
      <c r="B1197" s="12">
        <f>[1]!thsiFinD("ths_int_chg_ratio_index",B$1,$A$4,$A1197,101)</f>
        <v>12.508615376682</v>
      </c>
      <c r="C1197" s="12">
        <f>[1]!thsiFinD("ths_int_chg_ratio_index",C$1,$A$4,$A1197,101)</f>
        <v>63.388858417077003</v>
      </c>
      <c r="D1197" s="12">
        <f>[1]!thsiFinD("ths_int_chg_ratio_index",D$1,$A$4,$A1197,101)</f>
        <v>-0.51750307975673004</v>
      </c>
      <c r="E1197" s="12">
        <f>[1]!thsiFinD("ths_int_chg_ratio_index",E$1,$A$4,$A1197,101)</f>
        <v>48.367727763539001</v>
      </c>
      <c r="F1197" s="12">
        <f>[1]!thsiFinD("ths_adjustment_nvg_ratio_fund",F$1,$A$4,$A1197,101)</f>
        <v>59.914057704112999</v>
      </c>
      <c r="G1197" s="12">
        <f>[1]!thsiFinD("ths_adjustment_nvg_ratio_fund",G$1,$A$4,$A1197,101)</f>
        <v>47.673098751418998</v>
      </c>
      <c r="H1197" s="12">
        <f>[1]!thsiFinD("ths_adjustment_nvg_ratio_fund",H$1,$A$4,$A1197,101)</f>
        <v>57.076923076923002</v>
      </c>
      <c r="I1197" s="12">
        <f>[1]!thsiFinD("ths_adjustment_nvg_ratio_fund",I$1,$A$4,$A1197,101)</f>
        <v>210.751953125</v>
      </c>
      <c r="J1197" s="32">
        <f t="shared" si="298"/>
        <v>0.62395466391874532</v>
      </c>
      <c r="K1197" s="45">
        <f t="shared" si="299"/>
        <v>0.30936924619385314</v>
      </c>
      <c r="L1197" s="45">
        <f t="shared" si="300"/>
        <v>0.93854008164363745</v>
      </c>
      <c r="M1197" s="32">
        <f>[1]!thsiFinD("ths_int_chg_ratio_index",M$1,$A$4,$A1197,101)/100</f>
        <v>4.3806928887833003E-2</v>
      </c>
      <c r="N1197" s="32">
        <f>[1]!thsiFinD("ths_int_chg_ratio_index",N$1,$A$4,$A1197,101)/100</f>
        <v>-8.594631914596201E-3</v>
      </c>
      <c r="O1197" s="33">
        <f t="shared" si="293"/>
        <v>1.6239546639187452</v>
      </c>
      <c r="P1197" s="33">
        <f t="shared" si="294"/>
        <v>1.3093692461938531</v>
      </c>
      <c r="Q1197" s="33">
        <f t="shared" si="295"/>
        <v>1.9385400816436373</v>
      </c>
      <c r="R1197" s="33">
        <f t="shared" si="296"/>
        <v>1.0438069288878331</v>
      </c>
      <c r="S1197" s="33">
        <f t="shared" si="297"/>
        <v>0.9914053680854038</v>
      </c>
      <c r="T1197" s="32">
        <f t="shared" si="305"/>
        <v>9.6896601051508213E-3</v>
      </c>
      <c r="U1197" s="32">
        <f t="shared" si="306"/>
        <v>1.4067393412363627E-2</v>
      </c>
      <c r="V1197" s="32">
        <f t="shared" si="307"/>
        <v>6.7540847451690311E-3</v>
      </c>
      <c r="W1197" s="32">
        <f t="shared" si="308"/>
        <v>1.416554185945107E-2</v>
      </c>
      <c r="X1197" s="32">
        <f t="shared" si="308"/>
        <v>1.3129201470625462E-2</v>
      </c>
      <c r="Y1197" s="34">
        <f>MAX(O$4:O1197)</f>
        <v>1.9141735637114377</v>
      </c>
      <c r="Z1197" s="34">
        <f>MAX(P$4:P1197)</f>
        <v>1.8284662292802096</v>
      </c>
      <c r="AA1197" s="34">
        <f>MAX(Q$4:Q1197)</f>
        <v>2.0782292813837224</v>
      </c>
      <c r="AB1197" s="34">
        <f>MAX(R$4:R1197)</f>
        <v>1.9075656212819299</v>
      </c>
      <c r="AC1197" s="34">
        <f>MAX(S$4:S1197)</f>
        <v>1.35899867745307</v>
      </c>
      <c r="AD1197" s="35">
        <f t="shared" si="301"/>
        <v>-0.15161577053126785</v>
      </c>
      <c r="AE1197" s="35">
        <f t="shared" si="302"/>
        <v>-0.28389749549309595</v>
      </c>
      <c r="AF1197" s="35">
        <f t="shared" si="303"/>
        <v>-6.7215490124880484E-2</v>
      </c>
      <c r="AG1197" s="35">
        <f t="shared" si="304"/>
        <v>-0.4528068040006038</v>
      </c>
      <c r="AH1197" s="35">
        <f t="shared" si="304"/>
        <v>-0.27048834959617551</v>
      </c>
    </row>
    <row r="1198" spans="1:34">
      <c r="A1198" s="28">
        <v>45635</v>
      </c>
      <c r="B1198" s="12">
        <f>[1]!thsiFinD("ths_int_chg_ratio_index",B$1,$A$4,$A1198,101)</f>
        <v>10.692917962075001</v>
      </c>
      <c r="C1198" s="12">
        <f>[1]!thsiFinD("ths_int_chg_ratio_index",C$1,$A$4,$A1198,101)</f>
        <v>60.491297375033</v>
      </c>
      <c r="D1198" s="12">
        <f>[1]!thsiFinD("ths_int_chg_ratio_index",D$1,$A$4,$A1198,101)</f>
        <v>-1.6025228017715001</v>
      </c>
      <c r="E1198" s="12">
        <f>[1]!thsiFinD("ths_int_chg_ratio_index",E$1,$A$4,$A1198,101)</f>
        <v>47.329558487748997</v>
      </c>
      <c r="F1198" s="12">
        <f>[1]!thsiFinD("ths_adjustment_nvg_ratio_fund",F$1,$A$4,$A1198,101)</f>
        <v>59.484346224677999</v>
      </c>
      <c r="G1198" s="12">
        <f>[1]!thsiFinD("ths_adjustment_nvg_ratio_fund",G$1,$A$4,$A1198,101)</f>
        <v>46.481271282633003</v>
      </c>
      <c r="H1198" s="12">
        <f>[1]!thsiFinD("ths_adjustment_nvg_ratio_fund",H$1,$A$4,$A1198,101)</f>
        <v>53.230769230768999</v>
      </c>
      <c r="I1198" s="12">
        <f>[1]!thsiFinD("ths_adjustment_nvg_ratio_fund",I$1,$A$4,$A1198,101)</f>
        <v>205.712890625</v>
      </c>
      <c r="J1198" s="32">
        <f t="shared" si="298"/>
        <v>0.60227566048270686</v>
      </c>
      <c r="K1198" s="45">
        <f t="shared" si="299"/>
        <v>0.29227812755771376</v>
      </c>
      <c r="L1198" s="45">
        <f t="shared" si="300"/>
        <v>0.91227319340770008</v>
      </c>
      <c r="M1198" s="32">
        <f>[1]!thsiFinD("ths_int_chg_ratio_index",M$1,$A$4,$A1198,101)/100</f>
        <v>3.5109891023064999E-2</v>
      </c>
      <c r="N1198" s="32">
        <f>[1]!thsiFinD("ths_int_chg_ratio_index",N$1,$A$4,$A1198,101)/100</f>
        <v>-1.1192695131755E-2</v>
      </c>
      <c r="O1198" s="33">
        <f t="shared" si="293"/>
        <v>1.6022756604827069</v>
      </c>
      <c r="P1198" s="33">
        <f t="shared" si="294"/>
        <v>1.2922781275577138</v>
      </c>
      <c r="Q1198" s="33">
        <f t="shared" si="295"/>
        <v>1.9122731934077</v>
      </c>
      <c r="R1198" s="33">
        <f t="shared" si="296"/>
        <v>1.0351098910230649</v>
      </c>
      <c r="S1198" s="33">
        <f t="shared" si="297"/>
        <v>0.98880730486824497</v>
      </c>
      <c r="T1198" s="32">
        <f t="shared" si="305"/>
        <v>-1.334951271590612E-2</v>
      </c>
      <c r="U1198" s="32">
        <f t="shared" si="306"/>
        <v>-1.3052940326665485E-2</v>
      </c>
      <c r="V1198" s="32">
        <f t="shared" si="307"/>
        <v>-1.3549829835690752E-2</v>
      </c>
      <c r="W1198" s="32">
        <f t="shared" si="308"/>
        <v>-8.3320369160940766E-3</v>
      </c>
      <c r="X1198" s="32">
        <f t="shared" si="308"/>
        <v>-2.6205861908698003E-3</v>
      </c>
      <c r="Y1198" s="34">
        <f>MAX(O$4:O1198)</f>
        <v>1.9141735637114377</v>
      </c>
      <c r="Z1198" s="34">
        <f>MAX(P$4:P1198)</f>
        <v>1.8284662292802096</v>
      </c>
      <c r="AA1198" s="34">
        <f>MAX(Q$4:Q1198)</f>
        <v>2.0782292813837224</v>
      </c>
      <c r="AB1198" s="34">
        <f>MAX(R$4:R1198)</f>
        <v>1.9075656212819299</v>
      </c>
      <c r="AC1198" s="34">
        <f>MAX(S$4:S1198)</f>
        <v>1.35899867745307</v>
      </c>
      <c r="AD1198" s="35">
        <f t="shared" si="301"/>
        <v>-0.16294128659053486</v>
      </c>
      <c r="AE1198" s="35">
        <f t="shared" si="302"/>
        <v>-0.29324473875220036</v>
      </c>
      <c r="AF1198" s="35">
        <f t="shared" si="303"/>
        <v>-7.9854561507056609E-2</v>
      </c>
      <c r="AG1198" s="35">
        <f t="shared" si="304"/>
        <v>-0.45736603790990615</v>
      </c>
      <c r="AH1198" s="35">
        <f t="shared" si="304"/>
        <v>-0.27240009775330243</v>
      </c>
    </row>
    <row r="1199" spans="1:34">
      <c r="A1199" s="28">
        <v>45636</v>
      </c>
      <c r="B1199" s="12">
        <f>[1]!thsiFinD("ths_int_chg_ratio_index",B$1,$A$4,$A1199,101)</f>
        <v>10.978613233467</v>
      </c>
      <c r="C1199" s="12">
        <f>[1]!thsiFinD("ths_int_chg_ratio_index",C$1,$A$4,$A1199,101)</f>
        <v>62.273048276795002</v>
      </c>
      <c r="D1199" s="12">
        <f>[1]!thsiFinD("ths_int_chg_ratio_index",D$1,$A$4,$A1199,101)</f>
        <v>-0.86422455344261995</v>
      </c>
      <c r="E1199" s="12">
        <f>[1]!thsiFinD("ths_int_chg_ratio_index",E$1,$A$4,$A1199,101)</f>
        <v>48.158094113695</v>
      </c>
      <c r="F1199" s="12">
        <f>[1]!thsiFinD("ths_adjustment_nvg_ratio_fund",F$1,$A$4,$A1199,101)</f>
        <v>61.080417434009</v>
      </c>
      <c r="G1199" s="12">
        <f>[1]!thsiFinD("ths_adjustment_nvg_ratio_fund",G$1,$A$4,$A1199,101)</f>
        <v>47.048808172530997</v>
      </c>
      <c r="H1199" s="12">
        <f>[1]!thsiFinD("ths_adjustment_nvg_ratio_fund",H$1,$A$4,$A1199,101)</f>
        <v>53.384615384615003</v>
      </c>
      <c r="I1199" s="12">
        <f>[1]!thsiFinD("ths_adjustment_nvg_ratio_fund",I$1,$A$4,$A1199,101)</f>
        <v>207.65625</v>
      </c>
      <c r="J1199" s="32">
        <f t="shared" si="298"/>
        <v>0.61214452757708671</v>
      </c>
      <c r="K1199" s="45">
        <f t="shared" si="299"/>
        <v>0.30136382767628594</v>
      </c>
      <c r="L1199" s="45">
        <f t="shared" si="300"/>
        <v>0.92292522747788752</v>
      </c>
      <c r="M1199" s="32">
        <f>[1]!thsiFinD("ths_int_chg_ratio_index",M$1,$A$4,$A1199,101)/100</f>
        <v>3.8492800209605001E-2</v>
      </c>
      <c r="N1199" s="32">
        <f>[1]!thsiFinD("ths_int_chg_ratio_index",N$1,$A$4,$A1199,101)/100</f>
        <v>-3.8862238828763001E-3</v>
      </c>
      <c r="O1199" s="33">
        <f t="shared" si="293"/>
        <v>1.6121445275770867</v>
      </c>
      <c r="P1199" s="33">
        <f t="shared" si="294"/>
        <v>1.301363827676286</v>
      </c>
      <c r="Q1199" s="33">
        <f t="shared" si="295"/>
        <v>1.9229252274778874</v>
      </c>
      <c r="R1199" s="33">
        <f t="shared" si="296"/>
        <v>1.038492800209605</v>
      </c>
      <c r="S1199" s="33">
        <f t="shared" si="297"/>
        <v>0.99611377611712371</v>
      </c>
      <c r="T1199" s="32">
        <f t="shared" si="305"/>
        <v>6.1592816628111002E-3</v>
      </c>
      <c r="U1199" s="32">
        <f t="shared" si="306"/>
        <v>7.0307621283842714E-3</v>
      </c>
      <c r="V1199" s="32">
        <f t="shared" si="307"/>
        <v>5.5703516144600673E-3</v>
      </c>
      <c r="W1199" s="32">
        <f t="shared" si="308"/>
        <v>3.2681642943208633E-3</v>
      </c>
      <c r="X1199" s="32">
        <f t="shared" si="308"/>
        <v>7.3891760436097798E-3</v>
      </c>
      <c r="Y1199" s="34">
        <f>MAX(O$4:O1199)</f>
        <v>1.9141735637114377</v>
      </c>
      <c r="Z1199" s="34">
        <f>MAX(P$4:P1199)</f>
        <v>1.8284662292802096</v>
      </c>
      <c r="AA1199" s="34">
        <f>MAX(Q$4:Q1199)</f>
        <v>2.0782292813837224</v>
      </c>
      <c r="AB1199" s="34">
        <f>MAX(R$4:R1199)</f>
        <v>1.9075656212819299</v>
      </c>
      <c r="AC1199" s="34">
        <f>MAX(S$4:S1199)</f>
        <v>1.35899867745307</v>
      </c>
      <c r="AD1199" s="35">
        <f t="shared" si="301"/>
        <v>-0.15778560620633564</v>
      </c>
      <c r="AE1199" s="35">
        <f t="shared" si="302"/>
        <v>-0.28827571062738289</v>
      </c>
      <c r="AF1199" s="35">
        <f t="shared" si="303"/>
        <v>-7.4729027878209231E-2</v>
      </c>
      <c r="AG1199" s="35">
        <f t="shared" si="304"/>
        <v>-0.45559262097011743</v>
      </c>
      <c r="AH1199" s="35">
        <f t="shared" si="304"/>
        <v>-0.26702373398628843</v>
      </c>
    </row>
    <row r="1200" spans="1:34">
      <c r="A1200" s="28">
        <v>45637</v>
      </c>
      <c r="B1200" s="12">
        <f>[1]!thsiFinD("ths_int_chg_ratio_index",B$1,$A$4,$A1200,101)</f>
        <v>13.321445936368001</v>
      </c>
      <c r="C1200" s="12">
        <f>[1]!thsiFinD("ths_int_chg_ratio_index",C$1,$A$4,$A1200,101)</f>
        <v>60.601386893333</v>
      </c>
      <c r="D1200" s="12">
        <f>[1]!thsiFinD("ths_int_chg_ratio_index",D$1,$A$4,$A1200,101)</f>
        <v>-1.229284333379</v>
      </c>
      <c r="E1200" s="12">
        <f>[1]!thsiFinD("ths_int_chg_ratio_index",E$1,$A$4,$A1200,101)</f>
        <v>47.783396083343</v>
      </c>
      <c r="F1200" s="12">
        <f>[1]!thsiFinD("ths_adjustment_nvg_ratio_fund",F$1,$A$4,$A1200,101)</f>
        <v>63.351749539594998</v>
      </c>
      <c r="G1200" s="12">
        <f>[1]!thsiFinD("ths_adjustment_nvg_ratio_fund",G$1,$A$4,$A1200,101)</f>
        <v>48.467650397276003</v>
      </c>
      <c r="H1200" s="12">
        <f>[1]!thsiFinD("ths_adjustment_nvg_ratio_fund",H$1,$A$4,$A1200,101)</f>
        <v>55.692307692307999</v>
      </c>
      <c r="I1200" s="12">
        <f>[1]!thsiFinD("ths_adjustment_nvg_ratio_fund",I$1,$A$4,$A1200,101)</f>
        <v>214.580078125</v>
      </c>
      <c r="J1200" s="32">
        <f t="shared" si="298"/>
        <v>0.62821091291730502</v>
      </c>
      <c r="K1200" s="45">
        <f t="shared" si="299"/>
        <v>0.3011923614491625</v>
      </c>
      <c r="L1200" s="45">
        <f t="shared" si="300"/>
        <v>0.95522946438544754</v>
      </c>
      <c r="M1200" s="32">
        <f>[1]!thsiFinD("ths_int_chg_ratio_index",M$1,$A$4,$A1200,101)/100</f>
        <v>3.8766244621786995E-2</v>
      </c>
      <c r="N1200" s="32">
        <f>[1]!thsiFinD("ths_int_chg_ratio_index",N$1,$A$4,$A1200,101)/100</f>
        <v>-2.7665628315046999E-3</v>
      </c>
      <c r="O1200" s="33">
        <f t="shared" si="293"/>
        <v>1.628210912917305</v>
      </c>
      <c r="P1200" s="33">
        <f t="shared" si="294"/>
        <v>1.3011923614491625</v>
      </c>
      <c r="Q1200" s="33">
        <f t="shared" si="295"/>
        <v>1.9552294643854475</v>
      </c>
      <c r="R1200" s="33">
        <f t="shared" si="296"/>
        <v>1.0387662446217869</v>
      </c>
      <c r="S1200" s="33">
        <f t="shared" si="297"/>
        <v>0.99723343716849533</v>
      </c>
      <c r="T1200" s="32">
        <f t="shared" si="305"/>
        <v>9.9658467745225021E-3</v>
      </c>
      <c r="U1200" s="32">
        <f t="shared" si="306"/>
        <v>-1.3175886979255313E-4</v>
      </c>
      <c r="V1200" s="32">
        <f t="shared" si="307"/>
        <v>1.6799528367481331E-2</v>
      </c>
      <c r="W1200" s="32">
        <f t="shared" si="308"/>
        <v>2.6330891473369533E-4</v>
      </c>
      <c r="X1200" s="32">
        <f t="shared" si="308"/>
        <v>1.1240292808076813E-3</v>
      </c>
      <c r="Y1200" s="34">
        <f>MAX(O$4:O1200)</f>
        <v>1.9141735637114377</v>
      </c>
      <c r="Z1200" s="34">
        <f>MAX(P$4:P1200)</f>
        <v>1.8284662292802096</v>
      </c>
      <c r="AA1200" s="34">
        <f>MAX(Q$4:Q1200)</f>
        <v>2.0782292813837224</v>
      </c>
      <c r="AB1200" s="34">
        <f>MAX(R$4:R1200)</f>
        <v>1.9075656212819299</v>
      </c>
      <c r="AC1200" s="34">
        <f>MAX(S$4:S1200)</f>
        <v>1.35899867745307</v>
      </c>
      <c r="AD1200" s="35">
        <f t="shared" si="301"/>
        <v>-0.14939222660649054</v>
      </c>
      <c r="AE1200" s="35">
        <f t="shared" si="302"/>
        <v>-0.28836948661535455</v>
      </c>
      <c r="AF1200" s="35">
        <f t="shared" si="303"/>
        <v>-5.9184911934442308E-2</v>
      </c>
      <c r="AG1200" s="35">
        <f t="shared" si="304"/>
        <v>-0.45544927365397214</v>
      </c>
      <c r="AH1200" s="35">
        <f t="shared" si="304"/>
        <v>-0.26619984720115186</v>
      </c>
    </row>
    <row r="1201" spans="1:34">
      <c r="A1201" s="28">
        <v>45638</v>
      </c>
      <c r="B1201" s="12">
        <f>[1]!thsiFinD("ths_int_chg_ratio_index",B$1,$A$4,$A1201,101)</f>
        <v>14.508500491194001</v>
      </c>
      <c r="C1201" s="12">
        <f>[1]!thsiFinD("ths_int_chg_ratio_index",C$1,$A$4,$A1201,101)</f>
        <v>61.128418660873997</v>
      </c>
      <c r="D1201" s="12">
        <f>[1]!thsiFinD("ths_int_chg_ratio_index",D$1,$A$4,$A1201,101)</f>
        <v>-0.86574457347943001</v>
      </c>
      <c r="E1201" s="12">
        <f>[1]!thsiFinD("ths_int_chg_ratio_index",E$1,$A$4,$A1201,101)</f>
        <v>50.009745258423997</v>
      </c>
      <c r="F1201" s="12">
        <f>[1]!thsiFinD("ths_adjustment_nvg_ratio_fund",F$1,$A$4,$A1201,101)</f>
        <v>64.947820748926006</v>
      </c>
      <c r="G1201" s="12">
        <f>[1]!thsiFinD("ths_adjustment_nvg_ratio_fund",G$1,$A$4,$A1201,101)</f>
        <v>49.602724177071998</v>
      </c>
      <c r="H1201" s="12">
        <f>[1]!thsiFinD("ths_adjustment_nvg_ratio_fund",H$1,$A$4,$A1201,101)</f>
        <v>59.692307692307999</v>
      </c>
      <c r="I1201" s="12">
        <f>[1]!thsiFinD("ths_adjustment_nvg_ratio_fund",I$1,$A$4,$A1201,101)</f>
        <v>218.828125</v>
      </c>
      <c r="J1201" s="32">
        <f t="shared" si="298"/>
        <v>0.64731487181914815</v>
      </c>
      <c r="K1201" s="45">
        <f t="shared" si="299"/>
        <v>0.3119522995925314</v>
      </c>
      <c r="L1201" s="45">
        <f t="shared" si="300"/>
        <v>0.98267744404576485</v>
      </c>
      <c r="M1201" s="32">
        <f>[1]!thsiFinD("ths_int_chg_ratio_index",M$1,$A$4,$A1201,101)/100</f>
        <v>4.5626991319582005E-2</v>
      </c>
      <c r="N1201" s="32">
        <f>[1]!thsiFinD("ths_int_chg_ratio_index",N$1,$A$4,$A1201,101)/100</f>
        <v>6.8560871648781999E-3</v>
      </c>
      <c r="O1201" s="33">
        <f t="shared" si="293"/>
        <v>1.6473148718191482</v>
      </c>
      <c r="P1201" s="33">
        <f t="shared" si="294"/>
        <v>1.3119522995925315</v>
      </c>
      <c r="Q1201" s="33">
        <f t="shared" si="295"/>
        <v>1.9826774440457648</v>
      </c>
      <c r="R1201" s="33">
        <f t="shared" si="296"/>
        <v>1.0456269913195819</v>
      </c>
      <c r="S1201" s="33">
        <f t="shared" si="297"/>
        <v>1.0068560871648782</v>
      </c>
      <c r="T1201" s="32">
        <f t="shared" si="305"/>
        <v>1.1733098427410882E-2</v>
      </c>
      <c r="U1201" s="32">
        <f t="shared" si="306"/>
        <v>8.2692908920749542E-3</v>
      </c>
      <c r="V1201" s="32">
        <f t="shared" si="307"/>
        <v>1.4038239582761403E-2</v>
      </c>
      <c r="W1201" s="32">
        <f t="shared" si="308"/>
        <v>6.6047070101831196E-3</v>
      </c>
      <c r="X1201" s="32">
        <f t="shared" si="308"/>
        <v>9.6493455170385545E-3</v>
      </c>
      <c r="Y1201" s="34">
        <f>MAX(O$4:O1201)</f>
        <v>1.9141735637114377</v>
      </c>
      <c r="Z1201" s="34">
        <f>MAX(P$4:P1201)</f>
        <v>1.8284662292802096</v>
      </c>
      <c r="AA1201" s="34">
        <f>MAX(Q$4:Q1201)</f>
        <v>2.0782292813837224</v>
      </c>
      <c r="AB1201" s="34">
        <f>MAX(R$4:R1201)</f>
        <v>1.9075656212819299</v>
      </c>
      <c r="AC1201" s="34">
        <f>MAX(S$4:S1201)</f>
        <v>1.35899867745307</v>
      </c>
      <c r="AD1201" s="35">
        <f t="shared" si="301"/>
        <v>-0.13941196187814375</v>
      </c>
      <c r="AE1201" s="35">
        <f t="shared" si="302"/>
        <v>-0.28248480689250033</v>
      </c>
      <c r="AF1201" s="35">
        <f t="shared" si="303"/>
        <v>-4.597752432510116E-2</v>
      </c>
      <c r="AG1201" s="35">
        <f t="shared" si="304"/>
        <v>-0.45185267565427423</v>
      </c>
      <c r="AH1201" s="35">
        <f t="shared" si="304"/>
        <v>-0.25911915598634006</v>
      </c>
    </row>
    <row r="1202" spans="1:34">
      <c r="A1202" s="28">
        <v>45639</v>
      </c>
      <c r="B1202" s="12">
        <f>[1]!thsiFinD("ths_int_chg_ratio_index",B$1,$A$4,$A1202,101)</f>
        <v>11.906804521083</v>
      </c>
      <c r="C1202" s="12">
        <f>[1]!thsiFinD("ths_int_chg_ratio_index",C$1,$A$4,$A1202,101)</f>
        <v>57.180673290606002</v>
      </c>
      <c r="D1202" s="12">
        <f>[1]!thsiFinD("ths_int_chg_ratio_index",D$1,$A$4,$A1202,101)</f>
        <v>-2.9367865834989999</v>
      </c>
      <c r="E1202" s="12">
        <f>[1]!thsiFinD("ths_int_chg_ratio_index",E$1,$A$4,$A1202,101)</f>
        <v>45.790334603253001</v>
      </c>
      <c r="F1202" s="12">
        <f>[1]!thsiFinD("ths_adjustment_nvg_ratio_fund",F$1,$A$4,$A1202,101)</f>
        <v>63.904235727440003</v>
      </c>
      <c r="G1202" s="12">
        <f>[1]!thsiFinD("ths_adjustment_nvg_ratio_fund",G$1,$A$4,$A1202,101)</f>
        <v>48.524404086266003</v>
      </c>
      <c r="H1202" s="12">
        <f>[1]!thsiFinD("ths_adjustment_nvg_ratio_fund",H$1,$A$4,$A1202,101)</f>
        <v>59.461538461537998</v>
      </c>
      <c r="I1202" s="12">
        <f>[1]!thsiFinD("ths_adjustment_nvg_ratio_fund",I$1,$A$4,$A1202,101)</f>
        <v>213.974609375</v>
      </c>
      <c r="J1202" s="32">
        <f t="shared" si="298"/>
        <v>0.62225726685210869</v>
      </c>
      <c r="K1202" s="45">
        <f t="shared" si="299"/>
        <v>0.27985256457860752</v>
      </c>
      <c r="L1202" s="45">
        <f t="shared" si="300"/>
        <v>0.96466196912560997</v>
      </c>
      <c r="M1202" s="32">
        <f>[1]!thsiFinD("ths_int_chg_ratio_index",M$1,$A$4,$A1202,101)/100</f>
        <v>2.6850931245887999E-2</v>
      </c>
      <c r="N1202" s="32">
        <f>[1]!thsiFinD("ths_int_chg_ratio_index",N$1,$A$4,$A1202,101)/100</f>
        <v>-1.5575458542472999E-2</v>
      </c>
      <c r="O1202" s="33">
        <f t="shared" si="293"/>
        <v>1.6222572668521087</v>
      </c>
      <c r="P1202" s="33">
        <f t="shared" si="294"/>
        <v>1.2798525645786074</v>
      </c>
      <c r="Q1202" s="33">
        <f t="shared" si="295"/>
        <v>1.96466196912561</v>
      </c>
      <c r="R1202" s="33">
        <f t="shared" si="296"/>
        <v>1.026850931245888</v>
      </c>
      <c r="S1202" s="33">
        <f t="shared" si="297"/>
        <v>0.984424541457527</v>
      </c>
      <c r="T1202" s="32">
        <f t="shared" si="305"/>
        <v>-1.521118117471254E-2</v>
      </c>
      <c r="U1202" s="32">
        <f t="shared" si="306"/>
        <v>-2.4467150996186127E-2</v>
      </c>
      <c r="V1202" s="32">
        <f t="shared" si="307"/>
        <v>-9.0864376221445609E-3</v>
      </c>
      <c r="W1202" s="32">
        <f t="shared" si="308"/>
        <v>-1.7956747702159603E-2</v>
      </c>
      <c r="X1202" s="32">
        <f t="shared" si="308"/>
        <v>-2.2278800310493563E-2</v>
      </c>
      <c r="Y1202" s="34">
        <f>MAX(O$4:O1202)</f>
        <v>1.9141735637114377</v>
      </c>
      <c r="Z1202" s="34">
        <f>MAX(P$4:P1202)</f>
        <v>1.8284662292802096</v>
      </c>
      <c r="AA1202" s="34">
        <f>MAX(Q$4:Q1202)</f>
        <v>2.0782292813837224</v>
      </c>
      <c r="AB1202" s="34">
        <f>MAX(R$4:R1202)</f>
        <v>1.9075656212819299</v>
      </c>
      <c r="AC1202" s="34">
        <f>MAX(S$4:S1202)</f>
        <v>1.35899867745307</v>
      </c>
      <c r="AD1202" s="35">
        <f t="shared" si="301"/>
        <v>-0.15250252244280571</v>
      </c>
      <c r="AE1202" s="35">
        <f t="shared" si="302"/>
        <v>-0.30004035946431906</v>
      </c>
      <c r="AF1202" s="35">
        <f t="shared" si="303"/>
        <v>-5.464619004044502E-2</v>
      </c>
      <c r="AG1202" s="35">
        <f t="shared" si="304"/>
        <v>-0.46169561886116428</v>
      </c>
      <c r="AH1202" s="35">
        <f t="shared" si="304"/>
        <v>-0.27562509236399024</v>
      </c>
    </row>
    <row r="1203" spans="1:34">
      <c r="A1203" s="28">
        <v>45642</v>
      </c>
      <c r="B1203" s="12">
        <f>[1]!thsiFinD("ths_int_chg_ratio_index",B$1,$A$4,$A1203,101)</f>
        <v>11.689553711606999</v>
      </c>
      <c r="C1203" s="12">
        <f>[1]!thsiFinD("ths_int_chg_ratio_index",C$1,$A$4,$A1203,101)</f>
        <v>52.671492903752998</v>
      </c>
      <c r="D1203" s="12">
        <f>[1]!thsiFinD("ths_int_chg_ratio_index",D$1,$A$4,$A1203,101)</f>
        <v>-4.3595155313685998</v>
      </c>
      <c r="E1203" s="12">
        <f>[1]!thsiFinD("ths_int_chg_ratio_index",E$1,$A$4,$A1203,101)</f>
        <v>43.642695629556997</v>
      </c>
      <c r="F1203" s="12">
        <f>[1]!thsiFinD("ths_adjustment_nvg_ratio_fund",F$1,$A$4,$A1203,101)</f>
        <v>62.246777163904</v>
      </c>
      <c r="G1203" s="12">
        <f>[1]!thsiFinD("ths_adjustment_nvg_ratio_fund",G$1,$A$4,$A1203,101)</f>
        <v>48.183881952326999</v>
      </c>
      <c r="H1203" s="12">
        <f>[1]!thsiFinD("ths_adjustment_nvg_ratio_fund",H$1,$A$4,$A1203,101)</f>
        <v>59.923076923076998</v>
      </c>
      <c r="I1203" s="12">
        <f>[1]!thsiFinD("ths_adjustment_nvg_ratio_fund",I$1,$A$4,$A1203,101)</f>
        <v>208.369140625</v>
      </c>
      <c r="J1203" s="32">
        <f t="shared" si="298"/>
        <v>0.6029588792223205</v>
      </c>
      <c r="K1203" s="45">
        <f t="shared" si="299"/>
        <v>0.25911056678387095</v>
      </c>
      <c r="L1203" s="45">
        <f t="shared" si="300"/>
        <v>0.94680719166076999</v>
      </c>
      <c r="M1203" s="32">
        <f>[1]!thsiFinD("ths_int_chg_ratio_index",M$1,$A$4,$A1203,101)/100</f>
        <v>8.0736980106112001E-3</v>
      </c>
      <c r="N1203" s="32">
        <f>[1]!thsiFinD("ths_int_chg_ratio_index",N$1,$A$4,$A1203,101)/100</f>
        <v>-2.2781926329693E-2</v>
      </c>
      <c r="O1203" s="33">
        <f t="shared" si="293"/>
        <v>1.6029588792223204</v>
      </c>
      <c r="P1203" s="33">
        <f t="shared" si="294"/>
        <v>1.2591105667838709</v>
      </c>
      <c r="Q1203" s="33">
        <f t="shared" si="295"/>
        <v>1.9468071916607701</v>
      </c>
      <c r="R1203" s="33">
        <f t="shared" si="296"/>
        <v>1.0080736980106113</v>
      </c>
      <c r="S1203" s="33">
        <f t="shared" si="297"/>
        <v>0.977218073670307</v>
      </c>
      <c r="T1203" s="32">
        <f t="shared" si="305"/>
        <v>-1.1896009359375959E-2</v>
      </c>
      <c r="U1203" s="32">
        <f t="shared" si="306"/>
        <v>-1.620655251143388E-2</v>
      </c>
      <c r="V1203" s="32">
        <f t="shared" si="307"/>
        <v>-9.0879641105825471E-3</v>
      </c>
      <c r="W1203" s="32">
        <f t="shared" si="308"/>
        <v>-1.8286230906460865E-2</v>
      </c>
      <c r="X1203" s="32">
        <f t="shared" si="308"/>
        <v>-7.320487740533399E-3</v>
      </c>
      <c r="Y1203" s="34">
        <f>MAX(O$4:O1203)</f>
        <v>1.9141735637114377</v>
      </c>
      <c r="Z1203" s="34">
        <f>MAX(P$4:P1203)</f>
        <v>1.8284662292802096</v>
      </c>
      <c r="AA1203" s="34">
        <f>MAX(Q$4:Q1203)</f>
        <v>2.0782292813837224</v>
      </c>
      <c r="AB1203" s="34">
        <f>MAX(R$4:R1203)</f>
        <v>1.9075656212819299</v>
      </c>
      <c r="AC1203" s="34">
        <f>MAX(S$4:S1203)</f>
        <v>1.35899867745307</v>
      </c>
      <c r="AD1203" s="35">
        <f t="shared" si="301"/>
        <v>-0.1625843603678736</v>
      </c>
      <c r="AE1203" s="35">
        <f t="shared" si="302"/>
        <v>-0.31138429213454499</v>
      </c>
      <c r="AF1203" s="35">
        <f t="shared" si="303"/>
        <v>-6.3237531537159941E-2</v>
      </c>
      <c r="AG1203" s="35">
        <f t="shared" si="304"/>
        <v>-0.47153917707262849</v>
      </c>
      <c r="AH1203" s="35">
        <f t="shared" si="304"/>
        <v>-0.28092786999488961</v>
      </c>
    </row>
    <row r="1204" spans="1:34">
      <c r="A1204" s="28">
        <v>45643</v>
      </c>
      <c r="B1204" s="12">
        <f>[1]!thsiFinD("ths_int_chg_ratio_index",B$1,$A$4,$A1204,101)</f>
        <v>12.322743638994</v>
      </c>
      <c r="C1204" s="12">
        <f>[1]!thsiFinD("ths_int_chg_ratio_index",C$1,$A$4,$A1204,101)</f>
        <v>51.585205153151001</v>
      </c>
      <c r="D1204" s="12">
        <f>[1]!thsiFinD("ths_int_chg_ratio_index",D$1,$A$4,$A1204,101)</f>
        <v>-5.1432574755075997</v>
      </c>
      <c r="E1204" s="12">
        <f>[1]!thsiFinD("ths_int_chg_ratio_index",E$1,$A$4,$A1204,101)</f>
        <v>44.099428178421</v>
      </c>
      <c r="F1204" s="12">
        <f>[1]!thsiFinD("ths_adjustment_nvg_ratio_fund",F$1,$A$4,$A1204,101)</f>
        <v>60.405156537753001</v>
      </c>
      <c r="G1204" s="12">
        <f>[1]!thsiFinD("ths_adjustment_nvg_ratio_fund",G$1,$A$4,$A1204,101)</f>
        <v>48.864926220203998</v>
      </c>
      <c r="H1204" s="12">
        <f>[1]!thsiFinD("ths_adjustment_nvg_ratio_fund",H$1,$A$4,$A1204,101)</f>
        <v>61.230769230768999</v>
      </c>
      <c r="I1204" s="12">
        <f>[1]!thsiFinD("ths_adjustment_nvg_ratio_fund",I$1,$A$4,$A1204,101)</f>
        <v>209.1796875</v>
      </c>
      <c r="J1204" s="32">
        <f t="shared" si="298"/>
        <v>0.60318082372973048</v>
      </c>
      <c r="K1204" s="45">
        <f t="shared" si="299"/>
        <v>0.25716029873764595</v>
      </c>
      <c r="L1204" s="45">
        <f t="shared" si="300"/>
        <v>0.94920134872181505</v>
      </c>
      <c r="M1204" s="32">
        <f>[1]!thsiFinD("ths_int_chg_ratio_index",M$1,$A$4,$A1204,101)/100</f>
        <v>4.7835663525527001E-3</v>
      </c>
      <c r="N1204" s="32">
        <f>[1]!thsiFinD("ths_int_chg_ratio_index",N$1,$A$4,$A1204,101)/100</f>
        <v>-2.3683800017305998E-2</v>
      </c>
      <c r="O1204" s="33">
        <f t="shared" si="293"/>
        <v>1.6031808237297305</v>
      </c>
      <c r="P1204" s="33">
        <f t="shared" si="294"/>
        <v>1.257160298737646</v>
      </c>
      <c r="Q1204" s="33">
        <f t="shared" si="295"/>
        <v>1.9492013487218149</v>
      </c>
      <c r="R1204" s="33">
        <f t="shared" si="296"/>
        <v>1.0047835663525526</v>
      </c>
      <c r="S1204" s="33">
        <f t="shared" si="297"/>
        <v>0.97631619998269403</v>
      </c>
      <c r="T1204" s="32">
        <f t="shared" si="305"/>
        <v>1.3845926448086132E-4</v>
      </c>
      <c r="U1204" s="32">
        <f t="shared" si="306"/>
        <v>-1.5489251680306237E-3</v>
      </c>
      <c r="V1204" s="32">
        <f t="shared" si="307"/>
        <v>1.2297864273875803E-3</v>
      </c>
      <c r="W1204" s="32">
        <f t="shared" si="308"/>
        <v>-3.2637808768859466E-3</v>
      </c>
      <c r="X1204" s="32">
        <f t="shared" si="308"/>
        <v>-9.2289910708021061E-4</v>
      </c>
      <c r="Y1204" s="34">
        <f>MAX(O$4:O1204)</f>
        <v>1.9141735637114377</v>
      </c>
      <c r="Z1204" s="34">
        <f>MAX(P$4:P1204)</f>
        <v>1.8284662292802096</v>
      </c>
      <c r="AA1204" s="34">
        <f>MAX(Q$4:Q1204)</f>
        <v>2.0782292813837224</v>
      </c>
      <c r="AB1204" s="34">
        <f>MAX(R$4:R1204)</f>
        <v>1.9075656212819299</v>
      </c>
      <c r="AC1204" s="34">
        <f>MAX(S$4:S1204)</f>
        <v>1.35899867745307</v>
      </c>
      <c r="AD1204" s="35">
        <f t="shared" si="301"/>
        <v>-0.1624684124143454</v>
      </c>
      <c r="AE1204" s="35">
        <f t="shared" si="302"/>
        <v>-0.31245090633555905</v>
      </c>
      <c r="AF1204" s="35">
        <f t="shared" si="303"/>
        <v>-6.2085513767758282E-2</v>
      </c>
      <c r="AG1204" s="35">
        <f t="shared" si="304"/>
        <v>-0.47326395740068228</v>
      </c>
      <c r="AH1204" s="35">
        <f t="shared" si="304"/>
        <v>-0.28159150102159758</v>
      </c>
    </row>
    <row r="1205" spans="1:34">
      <c r="A1205" s="28">
        <v>45644</v>
      </c>
      <c r="B1205" s="12">
        <f>[1]!thsiFinD("ths_int_chg_ratio_index",B$1,$A$4,$A1205,101)</f>
        <v>13.045354813596999</v>
      </c>
      <c r="C1205" s="12">
        <f>[1]!thsiFinD("ths_int_chg_ratio_index",C$1,$A$4,$A1205,101)</f>
        <v>53.853644949771002</v>
      </c>
      <c r="D1205" s="12">
        <f>[1]!thsiFinD("ths_int_chg_ratio_index",D$1,$A$4,$A1205,101)</f>
        <v>-3.7471632013152001</v>
      </c>
      <c r="E1205" s="12">
        <f>[1]!thsiFinD("ths_int_chg_ratio_index",E$1,$A$4,$A1205,101)</f>
        <v>43.971321617077997</v>
      </c>
      <c r="F1205" s="12">
        <f>[1]!thsiFinD("ths_adjustment_nvg_ratio_fund",F$1,$A$4,$A1205,101)</f>
        <v>60.220994475137999</v>
      </c>
      <c r="G1205" s="12">
        <f>[1]!thsiFinD("ths_adjustment_nvg_ratio_fund",G$1,$A$4,$A1205,101)</f>
        <v>49.716231555051003</v>
      </c>
      <c r="H1205" s="12">
        <f>[1]!thsiFinD("ths_adjustment_nvg_ratio_fund",H$1,$A$4,$A1205,101)</f>
        <v>60.615384615384997</v>
      </c>
      <c r="I1205" s="12">
        <f>[1]!thsiFinD("ths_adjustment_nvg_ratio_fund",I$1,$A$4,$A1205,101)</f>
        <v>211.806640625</v>
      </c>
      <c r="J1205" s="32">
        <f t="shared" si="298"/>
        <v>0.61185301181213103</v>
      </c>
      <c r="K1205" s="45">
        <f t="shared" si="299"/>
        <v>0.26780789544782702</v>
      </c>
      <c r="L1205" s="45">
        <f t="shared" si="300"/>
        <v>0.95589812817643505</v>
      </c>
      <c r="M1205" s="32">
        <f>[1]!thsiFinD("ths_int_chg_ratio_index",M$1,$A$4,$A1205,101)/100</f>
        <v>1.1346036718002E-2</v>
      </c>
      <c r="N1205" s="32">
        <f>[1]!thsiFinD("ths_int_chg_ratio_index",N$1,$A$4,$A1205,101)/100</f>
        <v>-1.8272511828311001E-2</v>
      </c>
      <c r="O1205" s="33">
        <f t="shared" si="293"/>
        <v>1.611853011812131</v>
      </c>
      <c r="P1205" s="33">
        <f t="shared" si="294"/>
        <v>1.2678078954478269</v>
      </c>
      <c r="Q1205" s="33">
        <f t="shared" si="295"/>
        <v>1.9558981281764352</v>
      </c>
      <c r="R1205" s="33">
        <f t="shared" si="296"/>
        <v>1.0113460367180021</v>
      </c>
      <c r="S1205" s="33">
        <f t="shared" si="297"/>
        <v>0.98172748817168898</v>
      </c>
      <c r="T1205" s="32">
        <f t="shared" si="305"/>
        <v>5.4093636563248282E-3</v>
      </c>
      <c r="U1205" s="32">
        <f t="shared" si="306"/>
        <v>8.4695616946164343E-3</v>
      </c>
      <c r="V1205" s="32">
        <f t="shared" si="307"/>
        <v>3.4356529965524629E-3</v>
      </c>
      <c r="W1205" s="32">
        <f t="shared" si="308"/>
        <v>6.5312278038858196E-3</v>
      </c>
      <c r="X1205" s="32">
        <f t="shared" si="308"/>
        <v>5.5425570005811498E-3</v>
      </c>
      <c r="Y1205" s="34">
        <f>MAX(O$4:O1205)</f>
        <v>1.9141735637114377</v>
      </c>
      <c r="Z1205" s="34">
        <f>MAX(P$4:P1205)</f>
        <v>1.8284662292802096</v>
      </c>
      <c r="AA1205" s="34">
        <f>MAX(Q$4:Q1205)</f>
        <v>2.0782292813837224</v>
      </c>
      <c r="AB1205" s="34">
        <f>MAX(R$4:R1205)</f>
        <v>1.9075656212819299</v>
      </c>
      <c r="AC1205" s="34">
        <f>MAX(S$4:S1205)</f>
        <v>1.35899867745307</v>
      </c>
      <c r="AD1205" s="35">
        <f t="shared" si="301"/>
        <v>-0.15793789948343551</v>
      </c>
      <c r="AE1205" s="35">
        <f t="shared" si="302"/>
        <v>-0.30662766686869047</v>
      </c>
      <c r="AF1205" s="35">
        <f t="shared" si="303"/>
        <v>-5.8863165052624455E-2</v>
      </c>
      <c r="AG1205" s="35">
        <f t="shared" si="304"/>
        <v>-0.46982372431394881</v>
      </c>
      <c r="AH1205" s="35">
        <f t="shared" si="304"/>
        <v>-0.27760968096630778</v>
      </c>
    </row>
    <row r="1206" spans="1:34">
      <c r="A1206" s="28">
        <v>45645</v>
      </c>
      <c r="B1206" s="12">
        <f>[1]!thsiFinD("ths_int_chg_ratio_index",B$1,$A$4,$A1206,101)</f>
        <v>16.693527096920999</v>
      </c>
      <c r="C1206" s="12">
        <f>[1]!thsiFinD("ths_int_chg_ratio_index",C$1,$A$4,$A1206,101)</f>
        <v>54.427525938076997</v>
      </c>
      <c r="D1206" s="12">
        <f>[1]!thsiFinD("ths_int_chg_ratio_index",D$1,$A$4,$A1206,101)</f>
        <v>-2.6204655105492001</v>
      </c>
      <c r="E1206" s="12">
        <f>[1]!thsiFinD("ths_int_chg_ratio_index",E$1,$A$4,$A1206,101)</f>
        <v>44.698084998170003</v>
      </c>
      <c r="F1206" s="12">
        <f>[1]!thsiFinD("ths_adjustment_nvg_ratio_fund",F$1,$A$4,$A1206,101)</f>
        <v>61.203192142418999</v>
      </c>
      <c r="G1206" s="12">
        <f>[1]!thsiFinD("ths_adjustment_nvg_ratio_fund",G$1,$A$4,$A1206,101)</f>
        <v>52.724177071509999</v>
      </c>
      <c r="H1206" s="12">
        <f>[1]!thsiFinD("ths_adjustment_nvg_ratio_fund",H$1,$A$4,$A1206,101)</f>
        <v>64.615384615384997</v>
      </c>
      <c r="I1206" s="12">
        <f>[1]!thsiFinD("ths_adjustment_nvg_ratio_fund",I$1,$A$4,$A1206,101)</f>
        <v>220.01953125</v>
      </c>
      <c r="J1206" s="32">
        <f t="shared" si="298"/>
        <v>0.63970119700241601</v>
      </c>
      <c r="K1206" s="45">
        <f t="shared" si="299"/>
        <v>0.28299668130654704</v>
      </c>
      <c r="L1206" s="45">
        <f t="shared" si="300"/>
        <v>0.99640571269828504</v>
      </c>
      <c r="M1206" s="32">
        <f>[1]!thsiFinD("ths_int_chg_ratio_index",M$1,$A$4,$A1206,101)/100</f>
        <v>1.9285896544745999E-2</v>
      </c>
      <c r="N1206" s="32">
        <f>[1]!thsiFinD("ths_int_chg_ratio_index",N$1,$A$4,$A1206,101)/100</f>
        <v>-1.7038774971874001E-2</v>
      </c>
      <c r="O1206" s="33">
        <f t="shared" si="293"/>
        <v>1.639701197002416</v>
      </c>
      <c r="P1206" s="33">
        <f t="shared" si="294"/>
        <v>1.282996681306547</v>
      </c>
      <c r="Q1206" s="33">
        <f t="shared" si="295"/>
        <v>1.996405712698285</v>
      </c>
      <c r="R1206" s="33">
        <f t="shared" si="296"/>
        <v>1.019285896544746</v>
      </c>
      <c r="S1206" s="33">
        <f t="shared" si="297"/>
        <v>0.982961225028126</v>
      </c>
      <c r="T1206" s="32">
        <f t="shared" si="305"/>
        <v>1.7277124518306097E-2</v>
      </c>
      <c r="U1206" s="32">
        <f t="shared" si="306"/>
        <v>1.1980352791031379E-2</v>
      </c>
      <c r="V1206" s="32">
        <f t="shared" si="307"/>
        <v>2.0710477676880279E-2</v>
      </c>
      <c r="W1206" s="32">
        <f t="shared" si="308"/>
        <v>7.8507845371207363E-3</v>
      </c>
      <c r="X1206" s="32">
        <f t="shared" si="308"/>
        <v>1.2566999206007345E-3</v>
      </c>
      <c r="Y1206" s="34">
        <f>MAX(O$4:O1206)</f>
        <v>1.9141735637114377</v>
      </c>
      <c r="Z1206" s="34">
        <f>MAX(P$4:P1206)</f>
        <v>1.8284662292802096</v>
      </c>
      <c r="AA1206" s="34">
        <f>MAX(Q$4:Q1206)</f>
        <v>2.0782292813837224</v>
      </c>
      <c r="AB1206" s="34">
        <f>MAX(R$4:R1206)</f>
        <v>1.9075656212819299</v>
      </c>
      <c r="AC1206" s="34">
        <f>MAX(S$4:S1206)</f>
        <v>1.35899867745307</v>
      </c>
      <c r="AD1206" s="35">
        <f t="shared" si="301"/>
        <v>-0.1433894877206644</v>
      </c>
      <c r="AE1206" s="35">
        <f t="shared" si="302"/>
        <v>-0.29832082170223684</v>
      </c>
      <c r="AF1206" s="35">
        <f t="shared" si="303"/>
        <v>-3.9371771641557141E-2</v>
      </c>
      <c r="AG1206" s="35">
        <f t="shared" si="304"/>
        <v>-0.46566142460684445</v>
      </c>
      <c r="AH1206" s="35">
        <f t="shared" si="304"/>
        <v>-0.27670185310973539</v>
      </c>
    </row>
    <row r="1207" spans="1:34">
      <c r="A1207" s="28">
        <v>45646</v>
      </c>
      <c r="B1207" s="12">
        <f>[1]!thsiFinD("ths_int_chg_ratio_index",B$1,$A$4,$A1207,101)</f>
        <v>16.904800151825</v>
      </c>
      <c r="C1207" s="12">
        <f>[1]!thsiFinD("ths_int_chg_ratio_index",C$1,$A$4,$A1207,101)</f>
        <v>58.159353688113001</v>
      </c>
      <c r="D1207" s="12">
        <f>[1]!thsiFinD("ths_int_chg_ratio_index",D$1,$A$4,$A1207,101)</f>
        <v>-0.83494210292713</v>
      </c>
      <c r="E1207" s="12">
        <f>[1]!thsiFinD("ths_int_chg_ratio_index",E$1,$A$4,$A1207,101)</f>
        <v>44.268044569009</v>
      </c>
      <c r="F1207" s="12">
        <f>[1]!thsiFinD("ths_adjustment_nvg_ratio_fund",F$1,$A$4,$A1207,101)</f>
        <v>63.413136893800001</v>
      </c>
      <c r="G1207" s="12">
        <f>[1]!thsiFinD("ths_adjustment_nvg_ratio_fund",G$1,$A$4,$A1207,101)</f>
        <v>54.483541430193</v>
      </c>
      <c r="H1207" s="12">
        <f>[1]!thsiFinD("ths_adjustment_nvg_ratio_fund",H$1,$A$4,$A1207,101)</f>
        <v>67.153846153846004</v>
      </c>
      <c r="I1207" s="12">
        <f>[1]!thsiFinD("ths_adjustment_nvg_ratio_fund",I$1,$A$4,$A1207,101)</f>
        <v>223.642578125</v>
      </c>
      <c r="J1207" s="32">
        <f t="shared" si="298"/>
        <v>0.65898794863607357</v>
      </c>
      <c r="K1207" s="45">
        <f t="shared" si="299"/>
        <v>0.29624314076504965</v>
      </c>
      <c r="L1207" s="45">
        <f t="shared" si="300"/>
        <v>1.0217327565070975</v>
      </c>
      <c r="M1207" s="32">
        <f>[1]!thsiFinD("ths_int_chg_ratio_index",M$1,$A$4,$A1207,101)/100</f>
        <v>2.4415350037199E-2</v>
      </c>
      <c r="N1207" s="32">
        <f>[1]!thsiFinD("ths_int_chg_ratio_index",N$1,$A$4,$A1207,101)/100</f>
        <v>-1.9649390442971999E-2</v>
      </c>
      <c r="O1207" s="33">
        <f t="shared" si="293"/>
        <v>1.6589879486360735</v>
      </c>
      <c r="P1207" s="33">
        <f t="shared" si="294"/>
        <v>1.2962431407650497</v>
      </c>
      <c r="Q1207" s="33">
        <f t="shared" si="295"/>
        <v>2.0217327565070975</v>
      </c>
      <c r="R1207" s="33">
        <f t="shared" si="296"/>
        <v>1.0244153500371991</v>
      </c>
      <c r="S1207" s="33">
        <f t="shared" si="297"/>
        <v>0.98035060955702802</v>
      </c>
      <c r="T1207" s="32">
        <f t="shared" si="305"/>
        <v>1.1762357476420737E-2</v>
      </c>
      <c r="U1207" s="32">
        <f t="shared" si="306"/>
        <v>1.0324624881346667E-2</v>
      </c>
      <c r="V1207" s="32">
        <f t="shared" si="307"/>
        <v>1.2686321045726201E-2</v>
      </c>
      <c r="W1207" s="32">
        <f t="shared" si="308"/>
        <v>5.0323991628269393E-3</v>
      </c>
      <c r="X1207" s="32">
        <f t="shared" si="308"/>
        <v>-2.6558682119157684E-3</v>
      </c>
      <c r="Y1207" s="34">
        <f>MAX(O$4:O1207)</f>
        <v>1.9141735637114377</v>
      </c>
      <c r="Z1207" s="34">
        <f>MAX(P$4:P1207)</f>
        <v>1.8284662292802096</v>
      </c>
      <c r="AA1207" s="34">
        <f>MAX(Q$4:Q1207)</f>
        <v>2.0782292813837224</v>
      </c>
      <c r="AB1207" s="34">
        <f>MAX(R$4:R1207)</f>
        <v>1.9075656212819299</v>
      </c>
      <c r="AC1207" s="34">
        <f>MAX(S$4:S1207)</f>
        <v>1.35899867745307</v>
      </c>
      <c r="AD1207" s="35">
        <f t="shared" si="301"/>
        <v>-0.13331372865717495</v>
      </c>
      <c r="AE1207" s="35">
        <f t="shared" si="302"/>
        <v>-0.29107624739926086</v>
      </c>
      <c r="AF1207" s="35">
        <f t="shared" si="303"/>
        <v>-2.7184933531014699E-2</v>
      </c>
      <c r="AG1207" s="35">
        <f t="shared" si="304"/>
        <v>-0.46297241960736979</v>
      </c>
      <c r="AH1207" s="35">
        <f t="shared" si="304"/>
        <v>-0.27862283766579876</v>
      </c>
    </row>
    <row r="1208" spans="1:34">
      <c r="A1208" s="28">
        <v>45649</v>
      </c>
      <c r="B1208" s="12">
        <f>[1]!thsiFinD("ths_int_chg_ratio_index",B$1,$A$4,$A1208,101)</f>
        <v>14.574782363782999</v>
      </c>
      <c r="C1208" s="12">
        <f>[1]!thsiFinD("ths_int_chg_ratio_index",C$1,$A$4,$A1208,101)</f>
        <v>54.498933218113997</v>
      </c>
      <c r="D1208" s="12">
        <f>[1]!thsiFinD("ths_int_chg_ratio_index",D$1,$A$4,$A1208,101)</f>
        <v>-2.0707674257548998</v>
      </c>
      <c r="E1208" s="12">
        <f>[1]!thsiFinD("ths_int_chg_ratio_index",E$1,$A$4,$A1208,101)</f>
        <v>43.268940898586003</v>
      </c>
      <c r="F1208" s="12">
        <f>[1]!thsiFinD("ths_adjustment_nvg_ratio_fund",F$1,$A$4,$A1208,101)</f>
        <v>60.650705954572999</v>
      </c>
      <c r="G1208" s="12">
        <f>[1]!thsiFinD("ths_adjustment_nvg_ratio_fund",G$1,$A$4,$A1208,101)</f>
        <v>51.816118047673001</v>
      </c>
      <c r="H1208" s="12">
        <f>[1]!thsiFinD("ths_adjustment_nvg_ratio_fund",H$1,$A$4,$A1208,101)</f>
        <v>66.384615384615003</v>
      </c>
      <c r="I1208" s="12">
        <f>[1]!thsiFinD("ths_adjustment_nvg_ratio_fund",I$1,$A$4,$A1208,101)</f>
        <v>217.6171875</v>
      </c>
      <c r="J1208" s="32">
        <f t="shared" si="298"/>
        <v>0.63342564492698639</v>
      </c>
      <c r="K1208" s="45">
        <f t="shared" si="299"/>
        <v>0.27567972263682022</v>
      </c>
      <c r="L1208" s="45">
        <f t="shared" si="300"/>
        <v>0.99117156721715249</v>
      </c>
      <c r="M1208" s="32">
        <f>[1]!thsiFinD("ths_int_chg_ratio_index",M$1,$A$4,$A1208,101)/100</f>
        <v>1.5006203091867001E-2</v>
      </c>
      <c r="N1208" s="32">
        <f>[1]!thsiFinD("ths_int_chg_ratio_index",N$1,$A$4,$A1208,101)/100</f>
        <v>-2.2833770593210997E-2</v>
      </c>
      <c r="O1208" s="33">
        <f t="shared" si="293"/>
        <v>1.6334256449269864</v>
      </c>
      <c r="P1208" s="33">
        <f t="shared" si="294"/>
        <v>1.2756797226368202</v>
      </c>
      <c r="Q1208" s="33">
        <f t="shared" si="295"/>
        <v>1.9911715672171524</v>
      </c>
      <c r="R1208" s="33">
        <f t="shared" si="296"/>
        <v>1.015006203091867</v>
      </c>
      <c r="S1208" s="33">
        <f t="shared" si="297"/>
        <v>0.97716622940678899</v>
      </c>
      <c r="T1208" s="32">
        <f t="shared" si="305"/>
        <v>-1.540837215249391E-2</v>
      </c>
      <c r="U1208" s="32">
        <f t="shared" si="306"/>
        <v>-1.5863858778911499E-2</v>
      </c>
      <c r="V1208" s="32">
        <f t="shared" si="307"/>
        <v>-1.5116334832871337E-2</v>
      </c>
      <c r="W1208" s="32">
        <f t="shared" si="308"/>
        <v>-9.184894530319565E-3</v>
      </c>
      <c r="X1208" s="32">
        <f t="shared" si="308"/>
        <v>-3.2482054065104959E-3</v>
      </c>
      <c r="Y1208" s="34">
        <f>MAX(O$4:O1208)</f>
        <v>1.9141735637114377</v>
      </c>
      <c r="Z1208" s="34">
        <f>MAX(P$4:P1208)</f>
        <v>1.8284662292802096</v>
      </c>
      <c r="AA1208" s="34">
        <f>MAX(Q$4:Q1208)</f>
        <v>2.0782292813837224</v>
      </c>
      <c r="AB1208" s="34">
        <f>MAX(R$4:R1208)</f>
        <v>1.9075656212819299</v>
      </c>
      <c r="AC1208" s="34">
        <f>MAX(S$4:S1208)</f>
        <v>1.35899867745307</v>
      </c>
      <c r="AD1208" s="35">
        <f t="shared" si="301"/>
        <v>-0.14666795326548254</v>
      </c>
      <c r="AE1208" s="35">
        <f t="shared" si="302"/>
        <v>-0.30232251369553498</v>
      </c>
      <c r="AF1208" s="35">
        <f t="shared" si="303"/>
        <v>-4.1890331806221814E-2</v>
      </c>
      <c r="AG1208" s="35">
        <f t="shared" si="304"/>
        <v>-0.46790496129314885</v>
      </c>
      <c r="AH1208" s="35">
        <f t="shared" si="304"/>
        <v>-0.28096601886462602</v>
      </c>
    </row>
    <row r="1209" spans="1:34">
      <c r="A1209" s="28">
        <v>45650</v>
      </c>
      <c r="B1209" s="12">
        <f>[1]!thsiFinD("ths_int_chg_ratio_index",B$1,$A$4,$A1209,101)</f>
        <v>15.534677277176</v>
      </c>
      <c r="C1209" s="12">
        <f>[1]!thsiFinD("ths_int_chg_ratio_index",C$1,$A$4,$A1209,101)</f>
        <v>56.566458216043998</v>
      </c>
      <c r="D1209" s="12">
        <f>[1]!thsiFinD("ths_int_chg_ratio_index",D$1,$A$4,$A1209,101)</f>
        <v>-0.55960273148579998</v>
      </c>
      <c r="E1209" s="12">
        <f>[1]!thsiFinD("ths_int_chg_ratio_index",E$1,$A$4,$A1209,101)</f>
        <v>44.888566417839002</v>
      </c>
      <c r="F1209" s="12">
        <f>[1]!thsiFinD("ths_adjustment_nvg_ratio_fund",F$1,$A$4,$A1209,101)</f>
        <v>61.939840392878999</v>
      </c>
      <c r="G1209" s="12">
        <f>[1]!thsiFinD("ths_adjustment_nvg_ratio_fund",G$1,$A$4,$A1209,101)</f>
        <v>52.780930760498997</v>
      </c>
      <c r="H1209" s="12">
        <f>[1]!thsiFinD("ths_adjustment_nvg_ratio_fund",H$1,$A$4,$A1209,101)</f>
        <v>67.384615384615003</v>
      </c>
      <c r="I1209" s="12">
        <f>[1]!thsiFinD("ths_adjustment_nvg_ratio_fund",I$1,$A$4,$A1209,101)</f>
        <v>220.78125</v>
      </c>
      <c r="J1209" s="32">
        <f t="shared" si="298"/>
        <v>0.64914591964695778</v>
      </c>
      <c r="K1209" s="45">
        <f t="shared" si="299"/>
        <v>0.29107524794893302</v>
      </c>
      <c r="L1209" s="45">
        <f t="shared" si="300"/>
        <v>1.0072165913449824</v>
      </c>
      <c r="M1209" s="32">
        <f>[1]!thsiFinD("ths_int_chg_ratio_index",M$1,$A$4,$A1209,101)/100</f>
        <v>2.6364558006486002E-2</v>
      </c>
      <c r="N1209" s="32">
        <f>[1]!thsiFinD("ths_int_chg_ratio_index",N$1,$A$4,$A1209,101)/100</f>
        <v>-1.0272741592137001E-2</v>
      </c>
      <c r="O1209" s="33">
        <f t="shared" si="293"/>
        <v>1.6491459196469578</v>
      </c>
      <c r="P1209" s="33">
        <f t="shared" si="294"/>
        <v>1.2910752479489331</v>
      </c>
      <c r="Q1209" s="33">
        <f t="shared" si="295"/>
        <v>2.0072165913449824</v>
      </c>
      <c r="R1209" s="33">
        <f t="shared" si="296"/>
        <v>1.026364558006486</v>
      </c>
      <c r="S1209" s="33">
        <f t="shared" si="297"/>
        <v>0.98972725840786302</v>
      </c>
      <c r="T1209" s="32">
        <f t="shared" si="305"/>
        <v>9.6241140628559041E-3</v>
      </c>
      <c r="U1209" s="32">
        <f t="shared" si="306"/>
        <v>1.2068487911911507E-2</v>
      </c>
      <c r="V1209" s="32">
        <f t="shared" si="307"/>
        <v>8.0580821823679205E-3</v>
      </c>
      <c r="W1209" s="32">
        <f t="shared" si="308"/>
        <v>1.1190429063408391E-2</v>
      </c>
      <c r="X1209" s="32">
        <f t="shared" si="308"/>
        <v>1.2854546773172437E-2</v>
      </c>
      <c r="Y1209" s="34">
        <f>MAX(O$4:O1209)</f>
        <v>1.9141735637114377</v>
      </c>
      <c r="Z1209" s="34">
        <f>MAX(P$4:P1209)</f>
        <v>1.8284662292802096</v>
      </c>
      <c r="AA1209" s="34">
        <f>MAX(Q$4:Q1209)</f>
        <v>2.0782292813837224</v>
      </c>
      <c r="AB1209" s="34">
        <f>MAX(R$4:R1209)</f>
        <v>1.9075656212819299</v>
      </c>
      <c r="AC1209" s="34">
        <f>MAX(S$4:S1209)</f>
        <v>1.35899867745307</v>
      </c>
      <c r="AD1209" s="35">
        <f t="shared" si="301"/>
        <v>-0.13845538831421922</v>
      </c>
      <c r="AE1209" s="35">
        <f t="shared" si="302"/>
        <v>-0.29390260138565683</v>
      </c>
      <c r="AF1209" s="35">
        <f t="shared" si="303"/>
        <v>-3.4169805360195094E-2</v>
      </c>
      <c r="AG1209" s="35">
        <f t="shared" si="304"/>
        <v>-0.46195058950750834</v>
      </c>
      <c r="AH1209" s="35">
        <f t="shared" si="304"/>
        <v>-0.271723162922621</v>
      </c>
    </row>
    <row r="1210" spans="1:34">
      <c r="A1210" s="28">
        <v>45651</v>
      </c>
      <c r="B1210" s="12">
        <f>[1]!thsiFinD("ths_int_chg_ratio_index",B$1,$A$4,$A1210,101)</f>
        <v>15.907127816597001</v>
      </c>
      <c r="C1210" s="12">
        <f>[1]!thsiFinD("ths_int_chg_ratio_index",C$1,$A$4,$A1210,101)</f>
        <v>53.740163871229001</v>
      </c>
      <c r="D1210" s="12">
        <f>[1]!thsiFinD("ths_int_chg_ratio_index",D$1,$A$4,$A1210,101)</f>
        <v>-0.23209234974894999</v>
      </c>
      <c r="E1210" s="12">
        <f>[1]!thsiFinD("ths_int_chg_ratio_index",E$1,$A$4,$A1210,101)</f>
        <v>44.259854128184003</v>
      </c>
      <c r="F1210" s="12">
        <f>[1]!thsiFinD("ths_adjustment_nvg_ratio_fund",F$1,$A$4,$A1210,101)</f>
        <v>60.896255371393003</v>
      </c>
      <c r="G1210" s="12">
        <f>[1]!thsiFinD("ths_adjustment_nvg_ratio_fund",G$1,$A$4,$A1210,101)</f>
        <v>52.724177071509999</v>
      </c>
      <c r="H1210" s="12">
        <f>[1]!thsiFinD("ths_adjustment_nvg_ratio_fund",H$1,$A$4,$A1210,101)</f>
        <v>68</v>
      </c>
      <c r="I1210" s="12">
        <f>[1]!thsiFinD("ths_adjustment_nvg_ratio_fund",I$1,$A$4,$A1210,101)</f>
        <v>219.365234375</v>
      </c>
      <c r="J1210" s="32">
        <f t="shared" si="298"/>
        <v>0.64332590035520498</v>
      </c>
      <c r="K1210" s="45">
        <f t="shared" si="299"/>
        <v>0.28418763366565264</v>
      </c>
      <c r="L1210" s="45">
        <f t="shared" si="300"/>
        <v>1.0024641670447574</v>
      </c>
      <c r="M1210" s="32">
        <f>[1]!thsiFinD("ths_int_chg_ratio_index",M$1,$A$4,$A1210,101)/100</f>
        <v>1.9165354192146E-2</v>
      </c>
      <c r="N1210" s="32">
        <f>[1]!thsiFinD("ths_int_chg_ratio_index",N$1,$A$4,$A1210,101)/100</f>
        <v>-1.2288886923009E-2</v>
      </c>
      <c r="O1210" s="33">
        <f t="shared" si="293"/>
        <v>1.643325900355205</v>
      </c>
      <c r="P1210" s="33">
        <f t="shared" si="294"/>
        <v>1.2841876336656526</v>
      </c>
      <c r="Q1210" s="33">
        <f t="shared" si="295"/>
        <v>2.0024641670447574</v>
      </c>
      <c r="R1210" s="33">
        <f t="shared" si="296"/>
        <v>1.0191653541921459</v>
      </c>
      <c r="S1210" s="33">
        <f t="shared" si="297"/>
        <v>0.987711113076991</v>
      </c>
      <c r="T1210" s="32">
        <f t="shared" si="305"/>
        <v>-3.5291111734968572E-3</v>
      </c>
      <c r="U1210" s="32">
        <f t="shared" si="306"/>
        <v>-5.33478919545749E-3</v>
      </c>
      <c r="V1210" s="32">
        <f t="shared" si="307"/>
        <v>-2.3676689006643103E-3</v>
      </c>
      <c r="W1210" s="32">
        <f t="shared" si="308"/>
        <v>-7.0142755399924539E-3</v>
      </c>
      <c r="X1210" s="32">
        <f t="shared" si="308"/>
        <v>-2.037071641449284E-3</v>
      </c>
      <c r="Y1210" s="34">
        <f>MAX(O$4:O1210)</f>
        <v>1.9141735637114377</v>
      </c>
      <c r="Z1210" s="34">
        <f>MAX(P$4:P1210)</f>
        <v>1.8284662292802096</v>
      </c>
      <c r="AA1210" s="34">
        <f>MAX(Q$4:Q1210)</f>
        <v>2.0782292813837224</v>
      </c>
      <c r="AB1210" s="34">
        <f>MAX(R$4:R1210)</f>
        <v>1.9075656212819299</v>
      </c>
      <c r="AC1210" s="34">
        <f>MAX(S$4:S1210)</f>
        <v>1.35899867745307</v>
      </c>
      <c r="AD1210" s="35">
        <f t="shared" si="301"/>
        <v>-0.14149587502978545</v>
      </c>
      <c r="AE1210" s="35">
        <f t="shared" si="302"/>
        <v>-0.29766948215872524</v>
      </c>
      <c r="AF1210" s="35">
        <f t="shared" si="303"/>
        <v>-3.6456571475366406E-2</v>
      </c>
      <c r="AG1210" s="35">
        <f t="shared" si="304"/>
        <v>-0.46572461632683315</v>
      </c>
      <c r="AH1210" s="35">
        <f t="shared" si="304"/>
        <v>-0.27320671501455573</v>
      </c>
    </row>
    <row r="1211" spans="1:34">
      <c r="A1211" s="28">
        <v>45652</v>
      </c>
      <c r="B1211" s="12">
        <f>[1]!thsiFinD("ths_int_chg_ratio_index",B$1,$A$4,$A1211,101)</f>
        <v>20.861537171475</v>
      </c>
      <c r="C1211" s="12">
        <f>[1]!thsiFinD("ths_int_chg_ratio_index",C$1,$A$4,$A1211,101)</f>
        <v>54.648350776950998</v>
      </c>
      <c r="D1211" s="12">
        <f>[1]!thsiFinD("ths_int_chg_ratio_index",D$1,$A$4,$A1211,101)</f>
        <v>0.71583137152681997</v>
      </c>
      <c r="E1211" s="12">
        <f>[1]!thsiFinD("ths_int_chg_ratio_index",E$1,$A$4,$A1211,101)</f>
        <v>44.671516483212997</v>
      </c>
      <c r="F1211" s="12">
        <f>[1]!thsiFinD("ths_adjustment_nvg_ratio_fund",F$1,$A$4,$A1211,101)</f>
        <v>62.922038060159998</v>
      </c>
      <c r="G1211" s="12">
        <f>[1]!thsiFinD("ths_adjustment_nvg_ratio_fund",G$1,$A$4,$A1211,101)</f>
        <v>57.604994324631001</v>
      </c>
      <c r="H1211" s="12">
        <f>[1]!thsiFinD("ths_adjustment_nvg_ratio_fund",H$1,$A$4,$A1211,101)</f>
        <v>73.538461538462002</v>
      </c>
      <c r="I1211" s="12">
        <f>[1]!thsiFinD("ths_adjustment_nvg_ratio_fund",I$1,$A$4,$A1211,101)</f>
        <v>233.603515625</v>
      </c>
      <c r="J1211" s="32">
        <f t="shared" si="298"/>
        <v>0.68570780668927356</v>
      </c>
      <c r="K1211" s="45">
        <f t="shared" si="299"/>
        <v>0.30224308950791451</v>
      </c>
      <c r="L1211" s="45">
        <f t="shared" si="300"/>
        <v>1.0691725238706327</v>
      </c>
      <c r="M1211" s="32">
        <f>[1]!thsiFinD("ths_int_chg_ratio_index",M$1,$A$4,$A1211,101)/100</f>
        <v>2.9081991285364997E-2</v>
      </c>
      <c r="N1211" s="32">
        <f>[1]!thsiFinD("ths_int_chg_ratio_index",N$1,$A$4,$A1211,101)/100</f>
        <v>-9.9271745864439997E-3</v>
      </c>
      <c r="O1211" s="33">
        <f t="shared" si="293"/>
        <v>1.6857078066892734</v>
      </c>
      <c r="P1211" s="33">
        <f t="shared" si="294"/>
        <v>1.3022430895079145</v>
      </c>
      <c r="Q1211" s="33">
        <f t="shared" si="295"/>
        <v>2.0691725238706327</v>
      </c>
      <c r="R1211" s="33">
        <f t="shared" si="296"/>
        <v>1.029081991285365</v>
      </c>
      <c r="S1211" s="33">
        <f t="shared" si="297"/>
        <v>0.99007282541355601</v>
      </c>
      <c r="T1211" s="32">
        <f t="shared" si="305"/>
        <v>2.5790323346639665E-2</v>
      </c>
      <c r="U1211" s="32">
        <f t="shared" si="306"/>
        <v>1.4059826904518236E-2</v>
      </c>
      <c r="V1211" s="32">
        <f t="shared" si="307"/>
        <v>3.3313133849642629E-2</v>
      </c>
      <c r="W1211" s="32">
        <f t="shared" si="308"/>
        <v>9.7301552220441234E-3</v>
      </c>
      <c r="X1211" s="32">
        <f t="shared" si="308"/>
        <v>2.3910962479785081E-3</v>
      </c>
      <c r="Y1211" s="34">
        <f>MAX(O$4:O1211)</f>
        <v>1.9141735637114377</v>
      </c>
      <c r="Z1211" s="34">
        <f>MAX(P$4:P1211)</f>
        <v>1.8284662292802096</v>
      </c>
      <c r="AA1211" s="34">
        <f>MAX(Q$4:Q1211)</f>
        <v>2.0782292813837224</v>
      </c>
      <c r="AB1211" s="34">
        <f>MAX(R$4:R1211)</f>
        <v>1.9075656212819299</v>
      </c>
      <c r="AC1211" s="34">
        <f>MAX(S$4:S1211)</f>
        <v>1.35899867745307</v>
      </c>
      <c r="AD1211" s="35">
        <f t="shared" si="301"/>
        <v>-0.11935477605237965</v>
      </c>
      <c r="AE1211" s="35">
        <f t="shared" si="302"/>
        <v>-0.28779483664811634</v>
      </c>
      <c r="AF1211" s="35">
        <f t="shared" si="303"/>
        <v>-4.3579202709816967E-3</v>
      </c>
      <c r="AG1211" s="35">
        <f t="shared" si="304"/>
        <v>-0.46052603391237612</v>
      </c>
      <c r="AH1211" s="35">
        <f t="shared" si="304"/>
        <v>-0.27146888231777111</v>
      </c>
    </row>
    <row r="1212" spans="1:34">
      <c r="A1212" s="28">
        <v>45653</v>
      </c>
      <c r="B1212" s="12">
        <f>[1]!thsiFinD("ths_int_chg_ratio_index",B$1,$A$4,$A1212,101)</f>
        <v>18.783259021785</v>
      </c>
      <c r="C1212" s="12">
        <f>[1]!thsiFinD("ths_int_chg_ratio_index",C$1,$A$4,$A1212,101)</f>
        <v>54.482036921877999</v>
      </c>
      <c r="D1212" s="12">
        <f>[1]!thsiFinD("ths_int_chg_ratio_index",D$1,$A$4,$A1212,101)</f>
        <v>-0.11218728529716999</v>
      </c>
      <c r="E1212" s="12">
        <f>[1]!thsiFinD("ths_int_chg_ratio_index",E$1,$A$4,$A1212,101)</f>
        <v>44.257395044281999</v>
      </c>
      <c r="F1212" s="12">
        <f>[1]!thsiFinD("ths_adjustment_nvg_ratio_fund",F$1,$A$4,$A1212,101)</f>
        <v>61.755678330263997</v>
      </c>
      <c r="G1212" s="12">
        <f>[1]!thsiFinD("ths_adjustment_nvg_ratio_fund",G$1,$A$4,$A1212,101)</f>
        <v>55.845629965948</v>
      </c>
      <c r="H1212" s="12">
        <f>[1]!thsiFinD("ths_adjustment_nvg_ratio_fund",H$1,$A$4,$A1212,101)</f>
        <v>71.692307692308006</v>
      </c>
      <c r="I1212" s="12">
        <f>[1]!thsiFinD("ths_adjustment_nvg_ratio_fund",I$1,$A$4,$A1212,101)</f>
        <v>227.822265625</v>
      </c>
      <c r="J1212" s="32">
        <f t="shared" si="298"/>
        <v>0.6681579816452099</v>
      </c>
      <c r="K1212" s="45">
        <f t="shared" si="299"/>
        <v>0.29352625925661963</v>
      </c>
      <c r="L1212" s="45">
        <f t="shared" si="300"/>
        <v>1.0427897040338001</v>
      </c>
      <c r="M1212" s="32">
        <f>[1]!thsiFinD("ths_int_chg_ratio_index",M$1,$A$4,$A1212,101)/100</f>
        <v>1.7060311259321E-2</v>
      </c>
      <c r="N1212" s="32">
        <f>[1]!thsiFinD("ths_int_chg_ratio_index",N$1,$A$4,$A1212,101)/100</f>
        <v>-1.0594378704542001E-2</v>
      </c>
      <c r="O1212" s="33">
        <f t="shared" si="293"/>
        <v>1.6681579816452099</v>
      </c>
      <c r="P1212" s="33">
        <f t="shared" si="294"/>
        <v>1.2935262592566197</v>
      </c>
      <c r="Q1212" s="33">
        <f t="shared" si="295"/>
        <v>2.0427897040338001</v>
      </c>
      <c r="R1212" s="33">
        <f t="shared" si="296"/>
        <v>1.0170603112593211</v>
      </c>
      <c r="S1212" s="33">
        <f t="shared" si="297"/>
        <v>0.98940562129545795</v>
      </c>
      <c r="T1212" s="32">
        <f t="shared" si="305"/>
        <v>-1.0410953176120952E-2</v>
      </c>
      <c r="U1212" s="32">
        <f t="shared" si="306"/>
        <v>-6.6937043640512561E-3</v>
      </c>
      <c r="V1212" s="32">
        <f t="shared" si="307"/>
        <v>-1.2750420534040519E-2</v>
      </c>
      <c r="W1212" s="32">
        <f t="shared" si="308"/>
        <v>-1.1681945780654845E-2</v>
      </c>
      <c r="X1212" s="32">
        <f t="shared" si="308"/>
        <v>-6.7389398130324185E-4</v>
      </c>
      <c r="Y1212" s="34">
        <f>MAX(O$4:O1212)</f>
        <v>1.9141735637114377</v>
      </c>
      <c r="Z1212" s="34">
        <f>MAX(P$4:P1212)</f>
        <v>1.8284662292802096</v>
      </c>
      <c r="AA1212" s="34">
        <f>MAX(Q$4:Q1212)</f>
        <v>2.0782292813837224</v>
      </c>
      <c r="AB1212" s="34">
        <f>MAX(R$4:R1212)</f>
        <v>1.9075656212819299</v>
      </c>
      <c r="AC1212" s="34">
        <f>MAX(S$4:S1212)</f>
        <v>1.35899867745307</v>
      </c>
      <c r="AD1212" s="35">
        <f t="shared" si="301"/>
        <v>-0.12852313224367296</v>
      </c>
      <c r="AE1212" s="35">
        <f t="shared" si="302"/>
        <v>-0.29256212745814469</v>
      </c>
      <c r="AF1212" s="35">
        <f t="shared" si="303"/>
        <v>-1.7052775488913374E-2</v>
      </c>
      <c r="AG1212" s="35">
        <f t="shared" si="304"/>
        <v>-0.46682813953428659</v>
      </c>
      <c r="AH1212" s="35">
        <f t="shared" si="304"/>
        <v>-0.27195983505316923</v>
      </c>
    </row>
    <row r="1213" spans="1:34">
      <c r="A1213" s="28">
        <v>45656</v>
      </c>
      <c r="B1213" s="12">
        <f>[1]!thsiFinD("ths_int_chg_ratio_index",B$1,$A$4,$A1213,101)</f>
        <v>17.022702667364999</v>
      </c>
      <c r="C1213" s="12">
        <f>[1]!thsiFinD("ths_int_chg_ratio_index",C$1,$A$4,$A1213,101)</f>
        <v>53.457873592772003</v>
      </c>
      <c r="D1213" s="12">
        <f>[1]!thsiFinD("ths_int_chg_ratio_index",D$1,$A$4,$A1213,101)</f>
        <v>8.9210466289196003E-2</v>
      </c>
      <c r="E1213" s="12">
        <f>[1]!thsiFinD("ths_int_chg_ratio_index",E$1,$A$4,$A1213,101)</f>
        <v>44.517465936157997</v>
      </c>
      <c r="F1213" s="12">
        <f>[1]!thsiFinD("ths_adjustment_nvg_ratio_fund",F$1,$A$4,$A1213,101)</f>
        <v>61.939840392878999</v>
      </c>
      <c r="G1213" s="12">
        <f>[1]!thsiFinD("ths_adjustment_nvg_ratio_fund",G$1,$A$4,$A1213,101)</f>
        <v>55.107832009081001</v>
      </c>
      <c r="H1213" s="12">
        <f>[1]!thsiFinD("ths_adjustment_nvg_ratio_fund",H$1,$A$4,$A1213,101)</f>
        <v>70.076923076922995</v>
      </c>
      <c r="I1213" s="12">
        <f>[1]!thsiFinD("ths_adjustment_nvg_ratio_fund",I$1,$A$4,$A1213,101)</f>
        <v>223.935546875</v>
      </c>
      <c r="J1213" s="32">
        <f t="shared" si="298"/>
        <v>0.65768424377058399</v>
      </c>
      <c r="K1213" s="45">
        <f t="shared" si="299"/>
        <v>0.28771813165646054</v>
      </c>
      <c r="L1213" s="45">
        <f t="shared" si="300"/>
        <v>1.0276503558847074</v>
      </c>
      <c r="M1213" s="32">
        <f>[1]!thsiFinD("ths_int_chg_ratio_index",M$1,$A$4,$A1213,101)/100</f>
        <v>1.4409552663711999E-2</v>
      </c>
      <c r="N1213" s="32">
        <f>[1]!thsiFinD("ths_int_chg_ratio_index",N$1,$A$4,$A1213,101)/100</f>
        <v>-7.2806066962658005E-3</v>
      </c>
      <c r="O1213" s="33">
        <f t="shared" si="293"/>
        <v>1.6576842437705839</v>
      </c>
      <c r="P1213" s="33">
        <f t="shared" si="294"/>
        <v>1.2877181316564605</v>
      </c>
      <c r="Q1213" s="33">
        <f t="shared" si="295"/>
        <v>2.0276503558847074</v>
      </c>
      <c r="R1213" s="33">
        <f t="shared" si="296"/>
        <v>1.014409552663712</v>
      </c>
      <c r="S1213" s="33">
        <f t="shared" si="297"/>
        <v>0.99271939330373415</v>
      </c>
      <c r="T1213" s="32">
        <f t="shared" si="305"/>
        <v>-6.2786246805571766E-3</v>
      </c>
      <c r="U1213" s="32">
        <f t="shared" si="306"/>
        <v>-4.4901505157669552E-3</v>
      </c>
      <c r="V1213" s="32">
        <f t="shared" si="307"/>
        <v>-7.4111143791246725E-3</v>
      </c>
      <c r="W1213" s="32">
        <f t="shared" si="308"/>
        <v>-2.6062944018795386E-3</v>
      </c>
      <c r="X1213" s="32">
        <f t="shared" si="308"/>
        <v>3.3492552871665637E-3</v>
      </c>
      <c r="Y1213" s="34">
        <f>MAX(O$4:O1213)</f>
        <v>1.9141735637114377</v>
      </c>
      <c r="Z1213" s="34">
        <f>MAX(P$4:P1213)</f>
        <v>1.8284662292802096</v>
      </c>
      <c r="AA1213" s="34">
        <f>MAX(Q$4:Q1213)</f>
        <v>2.0782292813837224</v>
      </c>
      <c r="AB1213" s="34">
        <f>MAX(R$4:R1213)</f>
        <v>1.9075656212819299</v>
      </c>
      <c r="AC1213" s="34">
        <f>MAX(S$4:S1213)</f>
        <v>1.35899867745307</v>
      </c>
      <c r="AD1213" s="35">
        <f t="shared" si="301"/>
        <v>-0.13399480841410238</v>
      </c>
      <c r="AE1213" s="35">
        <f t="shared" si="302"/>
        <v>-0.29573862998641154</v>
      </c>
      <c r="AF1213" s="35">
        <f t="shared" si="303"/>
        <v>-2.4337509798408097E-2</v>
      </c>
      <c r="AG1213" s="35">
        <f t="shared" si="304"/>
        <v>-0.46821774236945801</v>
      </c>
      <c r="AH1213" s="35">
        <f t="shared" si="304"/>
        <v>-0.2695214426814514</v>
      </c>
    </row>
    <row r="1214" spans="1:34">
      <c r="A1214" s="28">
        <v>45657</v>
      </c>
      <c r="B1214" s="12">
        <f>[1]!thsiFinD("ths_int_chg_ratio_index",B$1,$A$4,$A1214,101)</f>
        <v>13.413986875997001</v>
      </c>
      <c r="C1214" s="12">
        <f>[1]!thsiFinD("ths_int_chg_ratio_index",C$1,$A$4,$A1214,101)</f>
        <v>47.183698017585002</v>
      </c>
      <c r="D1214" s="12">
        <f>[1]!thsiFinD("ths_int_chg_ratio_index",D$1,$A$4,$A1214,101)</f>
        <v>-3.0193285747880001</v>
      </c>
      <c r="E1214" s="12">
        <f>[1]!thsiFinD("ths_int_chg_ratio_index",E$1,$A$4,$A1214,101)</f>
        <v>40.075313022514997</v>
      </c>
      <c r="F1214" s="12">
        <f>[1]!thsiFinD("ths_adjustment_nvg_ratio_fund",F$1,$A$4,$A1214,101)</f>
        <v>59.791282995703</v>
      </c>
      <c r="G1214" s="12">
        <f>[1]!thsiFinD("ths_adjustment_nvg_ratio_fund",G$1,$A$4,$A1214,101)</f>
        <v>50.851305334846998</v>
      </c>
      <c r="H1214" s="12">
        <f>[1]!thsiFinD("ths_adjustment_nvg_ratio_fund",H$1,$A$4,$A1214,101)</f>
        <v>66</v>
      </c>
      <c r="I1214" s="12">
        <f>[1]!thsiFinD("ths_adjustment_nvg_ratio_fund",I$1,$A$4,$A1214,101)</f>
        <v>212.55859375</v>
      </c>
      <c r="J1214" s="32">
        <f t="shared" si="298"/>
        <v>0.60856856427732375</v>
      </c>
      <c r="K1214" s="45">
        <f t="shared" si="299"/>
        <v>0.2441341733532725</v>
      </c>
      <c r="L1214" s="45">
        <f t="shared" si="300"/>
        <v>0.97300295520137492</v>
      </c>
      <c r="M1214" s="32">
        <f>[1]!thsiFinD("ths_int_chg_ratio_index",M$1,$A$4,$A1214,101)/100</f>
        <v>-1.4452079771077E-2</v>
      </c>
      <c r="N1214" s="32">
        <f>[1]!thsiFinD("ths_int_chg_ratio_index",N$1,$A$4,$A1214,101)/100</f>
        <v>-2.6595692614600999E-2</v>
      </c>
      <c r="O1214" s="33">
        <f t="shared" si="293"/>
        <v>1.6085685642773238</v>
      </c>
      <c r="P1214" s="33">
        <f t="shared" si="294"/>
        <v>1.2441341733532725</v>
      </c>
      <c r="Q1214" s="33">
        <f t="shared" si="295"/>
        <v>1.973002955201375</v>
      </c>
      <c r="R1214" s="33">
        <f t="shared" si="296"/>
        <v>0.98554792022892301</v>
      </c>
      <c r="S1214" s="33">
        <f t="shared" si="297"/>
        <v>0.97340430738539896</v>
      </c>
      <c r="T1214" s="32">
        <f t="shared" si="305"/>
        <v>-2.9629092318294026E-2</v>
      </c>
      <c r="U1214" s="32">
        <f t="shared" si="306"/>
        <v>-3.3845883840374014E-2</v>
      </c>
      <c r="V1214" s="32">
        <f t="shared" si="307"/>
        <v>-2.6951096634946548E-2</v>
      </c>
      <c r="W1214" s="32">
        <f t="shared" si="308"/>
        <v>-2.8451656787933377E-2</v>
      </c>
      <c r="X1214" s="32">
        <f t="shared" si="308"/>
        <v>-1.945674281032761E-2</v>
      </c>
      <c r="Y1214" s="34">
        <f>MAX(O$4:O1214)</f>
        <v>1.9141735637114377</v>
      </c>
      <c r="Z1214" s="34">
        <f>MAX(P$4:P1214)</f>
        <v>1.8284662292802096</v>
      </c>
      <c r="AA1214" s="34">
        <f>MAX(Q$4:Q1214)</f>
        <v>2.0782292813837224</v>
      </c>
      <c r="AB1214" s="34">
        <f>MAX(R$4:R1214)</f>
        <v>1.9075656212819299</v>
      </c>
      <c r="AC1214" s="34">
        <f>MAX(S$4:S1214)</f>
        <v>1.35899867745307</v>
      </c>
      <c r="AD1214" s="35">
        <f t="shared" si="301"/>
        <v>-0.15965375618372291</v>
      </c>
      <c r="AE1214" s="35">
        <f t="shared" si="302"/>
        <v>-0.31957497850915417</v>
      </c>
      <c r="AF1214" s="35">
        <f t="shared" si="303"/>
        <v>-5.0632683854923699E-2</v>
      </c>
      <c r="AG1214" s="35">
        <f t="shared" si="304"/>
        <v>-0.48334782864947468</v>
      </c>
      <c r="AH1214" s="35">
        <f t="shared" si="304"/>
        <v>-0.28373417609965756</v>
      </c>
    </row>
    <row r="1215" spans="1:34">
      <c r="A1215" s="28">
        <v>45659</v>
      </c>
      <c r="B1215" s="12">
        <f>[1]!thsiFinD("ths_int_chg_ratio_index",B$1,$A$4,$A1215,101)</f>
        <v>9.7542134434931</v>
      </c>
      <c r="C1215" s="12">
        <f>[1]!thsiFinD("ths_int_chg_ratio_index",C$1,$A$4,$A1215,101)</f>
        <v>41.493217867986999</v>
      </c>
      <c r="D1215" s="12">
        <f>[1]!thsiFinD("ths_int_chg_ratio_index",D$1,$A$4,$A1215,101)</f>
        <v>-6.3144574303188001</v>
      </c>
      <c r="E1215" s="12">
        <f>[1]!thsiFinD("ths_int_chg_ratio_index",E$1,$A$4,$A1215,101)</f>
        <v>34.682132179272998</v>
      </c>
      <c r="F1215" s="12">
        <f>[1]!thsiFinD("ths_adjustment_nvg_ratio_fund",F$1,$A$4,$A1215,101)</f>
        <v>57.274401473296003</v>
      </c>
      <c r="G1215" s="12">
        <f>[1]!thsiFinD("ths_adjustment_nvg_ratio_fund",G$1,$A$4,$A1215,101)</f>
        <v>46.538024971623003</v>
      </c>
      <c r="H1215" s="12">
        <f>[1]!thsiFinD("ths_adjustment_nvg_ratio_fund",H$1,$A$4,$A1215,101)</f>
        <v>62.153846153845997</v>
      </c>
      <c r="I1215" s="12">
        <f>[1]!thsiFinD("ths_adjustment_nvg_ratio_fund",I$1,$A$4,$A1215,101)</f>
        <v>203.642578125</v>
      </c>
      <c r="J1215" s="32">
        <f t="shared" si="298"/>
        <v>0.56152994598024908</v>
      </c>
      <c r="K1215" s="45">
        <f t="shared" si="299"/>
        <v>0.19903776515108576</v>
      </c>
      <c r="L1215" s="45">
        <f t="shared" si="300"/>
        <v>0.92402212680941243</v>
      </c>
      <c r="M1215" s="32">
        <f>[1]!thsiFinD("ths_int_chg_ratio_index",M$1,$A$4,$A1215,101)/100</f>
        <v>-4.6260009756794E-2</v>
      </c>
      <c r="N1215" s="32">
        <f>[1]!thsiFinD("ths_int_chg_ratio_index",N$1,$A$4,$A1215,101)/100</f>
        <v>-5.5497867648435999E-2</v>
      </c>
      <c r="O1215" s="33">
        <f t="shared" si="293"/>
        <v>1.561529945980249</v>
      </c>
      <c r="P1215" s="33">
        <f t="shared" si="294"/>
        <v>1.1990377651510857</v>
      </c>
      <c r="Q1215" s="33">
        <f t="shared" si="295"/>
        <v>1.9240221268094124</v>
      </c>
      <c r="R1215" s="33">
        <f t="shared" si="296"/>
        <v>0.95373999024320599</v>
      </c>
      <c r="S1215" s="33">
        <f t="shared" si="297"/>
        <v>0.94450213235156399</v>
      </c>
      <c r="T1215" s="32">
        <f t="shared" si="305"/>
        <v>-2.9242532361813067E-2</v>
      </c>
      <c r="U1215" s="32">
        <f t="shared" si="306"/>
        <v>-3.6247222500640719E-2</v>
      </c>
      <c r="V1215" s="32">
        <f t="shared" si="307"/>
        <v>-2.4825522061604488E-2</v>
      </c>
      <c r="W1215" s="32">
        <f t="shared" si="308"/>
        <v>-3.2274361634621163E-2</v>
      </c>
      <c r="X1215" s="32">
        <f t="shared" si="308"/>
        <v>-2.9691850359145566E-2</v>
      </c>
      <c r="Y1215" s="34">
        <f>MAX(O$4:O1215)</f>
        <v>1.9141735637114377</v>
      </c>
      <c r="Z1215" s="34">
        <f>MAX(P$4:P1215)</f>
        <v>1.8284662292802096</v>
      </c>
      <c r="AA1215" s="34">
        <f>MAX(Q$4:Q1215)</f>
        <v>2.0782292813837224</v>
      </c>
      <c r="AB1215" s="34">
        <f>MAX(R$4:R1215)</f>
        <v>1.9075656212819299</v>
      </c>
      <c r="AC1215" s="34">
        <f>MAX(S$4:S1215)</f>
        <v>1.35899867745307</v>
      </c>
      <c r="AD1215" s="35">
        <f t="shared" si="301"/>
        <v>-0.18422760841364849</v>
      </c>
      <c r="AE1215" s="35">
        <f t="shared" si="302"/>
        <v>-0.34423849565813613</v>
      </c>
      <c r="AF1215" s="35">
        <f t="shared" si="303"/>
        <v>-7.420122310644961E-2</v>
      </c>
      <c r="AG1215" s="35">
        <f t="shared" si="304"/>
        <v>-0.5000224476669537</v>
      </c>
      <c r="AH1215" s="35">
        <f t="shared" si="304"/>
        <v>-0.30500143376027655</v>
      </c>
    </row>
    <row r="1216" spans="1:34">
      <c r="A1216" s="28">
        <v>45660</v>
      </c>
      <c r="B1216" s="12">
        <f>[1]!thsiFinD("ths_int_chg_ratio_index",B$1,$A$4,$A1216,101)</f>
        <v>6.5499283505674999</v>
      </c>
      <c r="C1216" s="12">
        <f>[1]!thsiFinD("ths_int_chg_ratio_index",C$1,$A$4,$A1216,101)</f>
        <v>39.789723264938999</v>
      </c>
      <c r="D1216" s="12">
        <f>[1]!thsiFinD("ths_int_chg_ratio_index",D$1,$A$4,$A1216,101)</f>
        <v>-7.6397481905387004</v>
      </c>
      <c r="E1216" s="12">
        <f>[1]!thsiFinD("ths_int_chg_ratio_index",E$1,$A$4,$A1216,101)</f>
        <v>31.815113581702999</v>
      </c>
      <c r="F1216" s="12">
        <f>[1]!thsiFinD("ths_adjustment_nvg_ratio_fund",F$1,$A$4,$A1216,101)</f>
        <v>55.310006138734998</v>
      </c>
      <c r="G1216" s="12">
        <f>[1]!thsiFinD("ths_adjustment_nvg_ratio_fund",G$1,$A$4,$A1216,101)</f>
        <v>43.813847900112997</v>
      </c>
      <c r="H1216" s="12">
        <f>[1]!thsiFinD("ths_adjustment_nvg_ratio_fund",H$1,$A$4,$A1216,101)</f>
        <v>60.307692307692001</v>
      </c>
      <c r="I1216" s="12">
        <f>[1]!thsiFinD("ths_adjustment_nvg_ratio_fund",I$1,$A$4,$A1216,101)</f>
        <v>200.52734375</v>
      </c>
      <c r="J1216" s="32">
        <f t="shared" si="298"/>
        <v>0.53809238387901348</v>
      </c>
      <c r="K1216" s="45">
        <f t="shared" si="299"/>
        <v>0.176287542516677</v>
      </c>
      <c r="L1216" s="45">
        <f t="shared" si="300"/>
        <v>0.89989722524135007</v>
      </c>
      <c r="M1216" s="32">
        <f>[1]!thsiFinD("ths_int_chg_ratio_index",M$1,$A$4,$A1216,101)/100</f>
        <v>-6.1558623373094E-2</v>
      </c>
      <c r="N1216" s="32">
        <f>[1]!thsiFinD("ths_int_chg_ratio_index",N$1,$A$4,$A1216,101)/100</f>
        <v>-6.8941308585601005E-2</v>
      </c>
      <c r="O1216" s="33">
        <f t="shared" si="293"/>
        <v>1.5380923838790135</v>
      </c>
      <c r="P1216" s="33">
        <f t="shared" si="294"/>
        <v>1.176287542516677</v>
      </c>
      <c r="Q1216" s="33">
        <f t="shared" si="295"/>
        <v>1.8998972252413502</v>
      </c>
      <c r="R1216" s="33">
        <f t="shared" si="296"/>
        <v>0.93844137662690597</v>
      </c>
      <c r="S1216" s="33">
        <f t="shared" si="297"/>
        <v>0.93105869141439901</v>
      </c>
      <c r="T1216" s="32">
        <f t="shared" si="305"/>
        <v>-1.50093580731957E-2</v>
      </c>
      <c r="U1216" s="32">
        <f t="shared" si="306"/>
        <v>-1.8973733184744268E-2</v>
      </c>
      <c r="V1216" s="32">
        <f t="shared" si="307"/>
        <v>-1.2538785927617369E-2</v>
      </c>
      <c r="W1216" s="32">
        <f t="shared" si="308"/>
        <v>-1.6040654447548985E-2</v>
      </c>
      <c r="X1216" s="32">
        <f t="shared" si="308"/>
        <v>-1.4233362188070808E-2</v>
      </c>
      <c r="Y1216" s="34">
        <f>MAX(O$4:O1216)</f>
        <v>1.9141735637114377</v>
      </c>
      <c r="Z1216" s="34">
        <f>MAX(P$4:P1216)</f>
        <v>1.8284662292802096</v>
      </c>
      <c r="AA1216" s="34">
        <f>MAX(Q$4:Q1216)</f>
        <v>2.0782292813837224</v>
      </c>
      <c r="AB1216" s="34">
        <f>MAX(R$4:R1216)</f>
        <v>1.9075656212819299</v>
      </c>
      <c r="AC1216" s="34">
        <f>MAX(S$4:S1216)</f>
        <v>1.35899867745307</v>
      </c>
      <c r="AD1216" s="35">
        <f t="shared" si="301"/>
        <v>-0.19647182834519517</v>
      </c>
      <c r="AE1216" s="35">
        <f t="shared" si="302"/>
        <v>-0.35668073947434509</v>
      </c>
      <c r="AF1216" s="35">
        <f t="shared" si="303"/>
        <v>-8.5809615781967774E-2</v>
      </c>
      <c r="AG1216" s="35">
        <f t="shared" si="304"/>
        <v>-0.50804241481545942</v>
      </c>
      <c r="AH1216" s="35">
        <f t="shared" si="304"/>
        <v>-0.31489360007375644</v>
      </c>
    </row>
    <row r="1217" spans="1:34">
      <c r="A1217" s="28">
        <v>45663</v>
      </c>
      <c r="B1217" s="12">
        <f>[1]!thsiFinD("ths_int_chg_ratio_index",B$1,$A$4,$A1217,101)</f>
        <v>5.7946382323372996</v>
      </c>
      <c r="C1217" s="12">
        <f>[1]!thsiFinD("ths_int_chg_ratio_index",C$1,$A$4,$A1217,101)</f>
        <v>40.185125592067998</v>
      </c>
      <c r="D1217" s="12">
        <f>[1]!thsiFinD("ths_int_chg_ratio_index",D$1,$A$4,$A1217,101)</f>
        <v>-7.9449584073484996</v>
      </c>
      <c r="E1217" s="12">
        <f>[1]!thsiFinD("ths_int_chg_ratio_index",E$1,$A$4,$A1217,101)</f>
        <v>31.680826783040999</v>
      </c>
      <c r="F1217" s="12">
        <f>[1]!thsiFinD("ths_adjustment_nvg_ratio_fund",F$1,$A$4,$A1217,101)</f>
        <v>53.713934929404999</v>
      </c>
      <c r="G1217" s="12">
        <f>[1]!thsiFinD("ths_adjustment_nvg_ratio_fund",G$1,$A$4,$A1217,101)</f>
        <v>43.076049943245998</v>
      </c>
      <c r="H1217" s="12">
        <f>[1]!thsiFinD("ths_adjustment_nvg_ratio_fund",H$1,$A$4,$A1217,101)</f>
        <v>62.230769230768999</v>
      </c>
      <c r="I1217" s="12">
        <f>[1]!thsiFinD("ths_adjustment_nvg_ratio_fund",I$1,$A$4,$A1217,101)</f>
        <v>199.833984375</v>
      </c>
      <c r="J1217" s="32">
        <f t="shared" si="298"/>
        <v>0.53571296334814722</v>
      </c>
      <c r="K1217" s="45">
        <f t="shared" si="299"/>
        <v>0.17428908050024447</v>
      </c>
      <c r="L1217" s="45">
        <f t="shared" si="300"/>
        <v>0.89713684619605005</v>
      </c>
      <c r="M1217" s="32">
        <f>[1]!thsiFinD("ths_int_chg_ratio_index",M$1,$A$4,$A1217,101)/100</f>
        <v>-6.4703771812250996E-2</v>
      </c>
      <c r="N1217" s="32">
        <f>[1]!thsiFinD("ths_int_chg_ratio_index",N$1,$A$4,$A1217,101)/100</f>
        <v>-7.0114863718105991E-2</v>
      </c>
      <c r="O1217" s="33">
        <f t="shared" si="293"/>
        <v>1.5357129633481472</v>
      </c>
      <c r="P1217" s="33">
        <f t="shared" si="294"/>
        <v>1.1742890805002444</v>
      </c>
      <c r="Q1217" s="33">
        <f t="shared" si="295"/>
        <v>1.8971368461960501</v>
      </c>
      <c r="R1217" s="33">
        <f t="shared" si="296"/>
        <v>0.93529622818774905</v>
      </c>
      <c r="S1217" s="33">
        <f t="shared" si="297"/>
        <v>0.92988513628189406</v>
      </c>
      <c r="T1217" s="32">
        <f t="shared" si="305"/>
        <v>-1.5469945471451307E-3</v>
      </c>
      <c r="U1217" s="32">
        <f t="shared" si="306"/>
        <v>-1.6989570527601305E-3</v>
      </c>
      <c r="V1217" s="32">
        <f t="shared" si="307"/>
        <v>-1.4529096672318831E-3</v>
      </c>
      <c r="W1217" s="32">
        <f t="shared" si="308"/>
        <v>-3.351459683567759E-3</v>
      </c>
      <c r="X1217" s="32">
        <f t="shared" si="308"/>
        <v>-1.2604523681768454E-3</v>
      </c>
      <c r="Y1217" s="34">
        <f>MAX(O$4:O1217)</f>
        <v>1.9141735637114377</v>
      </c>
      <c r="Z1217" s="34">
        <f>MAX(P$4:P1217)</f>
        <v>1.8284662292802096</v>
      </c>
      <c r="AA1217" s="34">
        <f>MAX(Q$4:Q1217)</f>
        <v>2.0782292813837224</v>
      </c>
      <c r="AB1217" s="34">
        <f>MAX(R$4:R1217)</f>
        <v>1.9075656212819299</v>
      </c>
      <c r="AC1217" s="34">
        <f>MAX(S$4:S1217)</f>
        <v>1.35899867745307</v>
      </c>
      <c r="AD1217" s="35">
        <f t="shared" si="301"/>
        <v>-0.1977148820452227</v>
      </c>
      <c r="AE1217" s="35">
        <f t="shared" si="302"/>
        <v>-0.35777371126919166</v>
      </c>
      <c r="AF1217" s="35">
        <f t="shared" si="303"/>
        <v>-8.7137851828888557E-2</v>
      </c>
      <c r="AG1217" s="35">
        <f t="shared" si="304"/>
        <v>-0.50969119082823089</v>
      </c>
      <c r="AH1217" s="35">
        <f t="shared" si="304"/>
        <v>-0.3157571440579966</v>
      </c>
    </row>
    <row r="1218" spans="1:34">
      <c r="A1218" s="28">
        <v>45664</v>
      </c>
      <c r="B1218" s="12">
        <f>[1]!thsiFinD("ths_int_chg_ratio_index",B$1,$A$4,$A1218,101)</f>
        <v>8.9676634773882995</v>
      </c>
      <c r="C1218" s="12">
        <f>[1]!thsiFinD("ths_int_chg_ratio_index",C$1,$A$4,$A1218,101)</f>
        <v>43.275702436278003</v>
      </c>
      <c r="D1218" s="12">
        <f>[1]!thsiFinD("ths_int_chg_ratio_index",D$1,$A$4,$A1218,101)</f>
        <v>-5.3145490237843003</v>
      </c>
      <c r="E1218" s="12">
        <f>[1]!thsiFinD("ths_int_chg_ratio_index",E$1,$A$4,$A1218,101)</f>
        <v>32.455984675092999</v>
      </c>
      <c r="F1218" s="12">
        <f>[1]!thsiFinD("ths_adjustment_nvg_ratio_fund",F$1,$A$4,$A1218,101)</f>
        <v>55.739717618170999</v>
      </c>
      <c r="G1218" s="12">
        <f>[1]!thsiFinD("ths_adjustment_nvg_ratio_fund",G$1,$A$4,$A1218,101)</f>
        <v>48.751418842225</v>
      </c>
      <c r="H1218" s="12">
        <f>[1]!thsiFinD("ths_adjustment_nvg_ratio_fund",H$1,$A$4,$A1218,101)</f>
        <v>69.230769230768999</v>
      </c>
      <c r="I1218" s="12">
        <f>[1]!thsiFinD("ths_adjustment_nvg_ratio_fund",I$1,$A$4,$A1218,101)</f>
        <v>212.34375</v>
      </c>
      <c r="J1218" s="32">
        <f t="shared" si="298"/>
        <v>0.58181307157017503</v>
      </c>
      <c r="K1218" s="45">
        <f t="shared" si="299"/>
        <v>0.19846200391243748</v>
      </c>
      <c r="L1218" s="45">
        <f t="shared" si="300"/>
        <v>0.96516413922791255</v>
      </c>
      <c r="M1218" s="32">
        <f>[1]!thsiFinD("ths_int_chg_ratio_index",M$1,$A$4,$A1218,101)/100</f>
        <v>-5.1445481714810004E-2</v>
      </c>
      <c r="N1218" s="32">
        <f>[1]!thsiFinD("ths_int_chg_ratio_index",N$1,$A$4,$A1218,101)/100</f>
        <v>-6.2620408071703007E-2</v>
      </c>
      <c r="O1218" s="33">
        <f t="shared" si="293"/>
        <v>1.581813071570175</v>
      </c>
      <c r="P1218" s="33">
        <f t="shared" si="294"/>
        <v>1.1984620039124374</v>
      </c>
      <c r="Q1218" s="33">
        <f t="shared" si="295"/>
        <v>1.9651641392279124</v>
      </c>
      <c r="R1218" s="33">
        <f t="shared" si="296"/>
        <v>0.94855451828519</v>
      </c>
      <c r="S1218" s="33">
        <f t="shared" si="297"/>
        <v>0.93737959192829701</v>
      </c>
      <c r="T1218" s="32">
        <f t="shared" si="305"/>
        <v>3.0018700969692169E-2</v>
      </c>
      <c r="U1218" s="32">
        <f t="shared" si="306"/>
        <v>2.0585155575061131E-2</v>
      </c>
      <c r="V1218" s="32">
        <f t="shared" si="307"/>
        <v>3.5857873494083536E-2</v>
      </c>
      <c r="W1218" s="32">
        <f t="shared" si="308"/>
        <v>1.417549830509901E-2</v>
      </c>
      <c r="X1218" s="32">
        <f t="shared" si="308"/>
        <v>8.0595498884616923E-3</v>
      </c>
      <c r="Y1218" s="34">
        <f>MAX(O$4:O1218)</f>
        <v>1.9141735637114377</v>
      </c>
      <c r="Z1218" s="34">
        <f>MAX(P$4:P1218)</f>
        <v>1.8284662292802096</v>
      </c>
      <c r="AA1218" s="34">
        <f>MAX(Q$4:Q1218)</f>
        <v>2.0782292813837224</v>
      </c>
      <c r="AB1218" s="34">
        <f>MAX(R$4:R1218)</f>
        <v>1.9075656212819299</v>
      </c>
      <c r="AC1218" s="34">
        <f>MAX(S$4:S1218)</f>
        <v>1.35899867745307</v>
      </c>
      <c r="AD1218" s="35">
        <f t="shared" si="301"/>
        <v>-0.17363132499690404</v>
      </c>
      <c r="AE1218" s="35">
        <f t="shared" si="302"/>
        <v>-0.34455338320127382</v>
      </c>
      <c r="AF1218" s="35">
        <f t="shared" si="303"/>
        <v>-5.440455640223163E-2</v>
      </c>
      <c r="AG1218" s="35">
        <f t="shared" si="304"/>
        <v>-0.50274081913484125</v>
      </c>
      <c r="AH1218" s="35">
        <f t="shared" si="304"/>
        <v>-0.31024245462470856</v>
      </c>
    </row>
    <row r="1219" spans="1:34">
      <c r="A1219" s="28">
        <v>45665</v>
      </c>
      <c r="B1219" s="12">
        <f>[1]!thsiFinD("ths_int_chg_ratio_index",B$1,$A$4,$A1219,101)</f>
        <v>7.5755487582837997</v>
      </c>
      <c r="C1219" s="12">
        <f>[1]!thsiFinD("ths_int_chg_ratio_index",C$1,$A$4,$A1219,101)</f>
        <v>42.051336008946002</v>
      </c>
      <c r="D1219" s="12">
        <f>[1]!thsiFinD("ths_int_chg_ratio_index",D$1,$A$4,$A1219,101)</f>
        <v>-5.3547952317265999</v>
      </c>
      <c r="E1219" s="12">
        <f>[1]!thsiFinD("ths_int_chg_ratio_index",E$1,$A$4,$A1219,101)</f>
        <v>30.885814065413001</v>
      </c>
      <c r="F1219" s="12">
        <f>[1]!thsiFinD("ths_adjustment_nvg_ratio_fund",F$1,$A$4,$A1219,101)</f>
        <v>56.783302639656</v>
      </c>
      <c r="G1219" s="12">
        <f>[1]!thsiFinD("ths_adjustment_nvg_ratio_fund",G$1,$A$4,$A1219,101)</f>
        <v>48.751418842225</v>
      </c>
      <c r="H1219" s="12">
        <f>[1]!thsiFinD("ths_adjustment_nvg_ratio_fund",H$1,$A$4,$A1219,101)</f>
        <v>69.923076923077005</v>
      </c>
      <c r="I1219" s="12">
        <f>[1]!thsiFinD("ths_adjustment_nvg_ratio_fund",I$1,$A$4,$A1219,101)</f>
        <v>210.556640625</v>
      </c>
      <c r="J1219" s="32">
        <f t="shared" si="298"/>
        <v>0.57646542828859271</v>
      </c>
      <c r="K1219" s="45">
        <f t="shared" si="299"/>
        <v>0.1878947590022905</v>
      </c>
      <c r="L1219" s="45">
        <f t="shared" si="300"/>
        <v>0.96503609757489495</v>
      </c>
      <c r="M1219" s="32">
        <f>[1]!thsiFinD("ths_int_chg_ratio_index",M$1,$A$4,$A1219,101)/100</f>
        <v>-5.403992855446E-2</v>
      </c>
      <c r="N1219" s="32">
        <f>[1]!thsiFinD("ths_int_chg_ratio_index",N$1,$A$4,$A1219,101)/100</f>
        <v>-6.4889487077362001E-2</v>
      </c>
      <c r="O1219" s="33">
        <f t="shared" si="293"/>
        <v>1.5764654282885928</v>
      </c>
      <c r="P1219" s="33">
        <f t="shared" si="294"/>
        <v>1.1878947590022906</v>
      </c>
      <c r="Q1219" s="33">
        <f t="shared" si="295"/>
        <v>1.9650360975748948</v>
      </c>
      <c r="R1219" s="33">
        <f t="shared" si="296"/>
        <v>0.94596007144553995</v>
      </c>
      <c r="S1219" s="33">
        <f t="shared" si="297"/>
        <v>0.93511051292263803</v>
      </c>
      <c r="T1219" s="32">
        <f t="shared" si="305"/>
        <v>-3.3807049503478126E-3</v>
      </c>
      <c r="U1219" s="32">
        <f t="shared" si="306"/>
        <v>-8.8173382849431325E-3</v>
      </c>
      <c r="V1219" s="32">
        <f t="shared" si="307"/>
        <v>-6.5155704025765537E-5</v>
      </c>
      <c r="W1219" s="32">
        <f t="shared" si="308"/>
        <v>-2.7351583800795387E-3</v>
      </c>
      <c r="X1219" s="32">
        <f t="shared" si="308"/>
        <v>-2.420661837742033E-3</v>
      </c>
      <c r="Y1219" s="34">
        <f>MAX(O$4:O1219)</f>
        <v>1.9141735637114377</v>
      </c>
      <c r="Z1219" s="34">
        <f>MAX(P$4:P1219)</f>
        <v>1.8284662292802096</v>
      </c>
      <c r="AA1219" s="34">
        <f>MAX(Q$4:Q1219)</f>
        <v>2.0782292813837224</v>
      </c>
      <c r="AB1219" s="34">
        <f>MAX(R$4:R1219)</f>
        <v>1.9075656212819299</v>
      </c>
      <c r="AC1219" s="34">
        <f>MAX(S$4:S1219)</f>
        <v>1.35899867745307</v>
      </c>
      <c r="AD1219" s="35">
        <f t="shared" si="301"/>
        <v>-0.17642503366729934</v>
      </c>
      <c r="AE1219" s="35">
        <f t="shared" si="302"/>
        <v>-0.35033267774930965</v>
      </c>
      <c r="AF1219" s="35">
        <f t="shared" si="303"/>
        <v>-5.4466167339082827E-2</v>
      </c>
      <c r="AG1219" s="35">
        <f t="shared" si="304"/>
        <v>-0.50410090175045608</v>
      </c>
      <c r="AH1219" s="35">
        <f t="shared" si="304"/>
        <v>-0.31191212439209315</v>
      </c>
    </row>
    <row r="1220" spans="1:34">
      <c r="A1220" s="28">
        <v>45666</v>
      </c>
      <c r="B1220" s="12">
        <f>[1]!thsiFinD("ths_int_chg_ratio_index",B$1,$A$4,$A1220,101)</f>
        <v>8.4656115758736998</v>
      </c>
      <c r="C1220" s="12">
        <f>[1]!thsiFinD("ths_int_chg_ratio_index",C$1,$A$4,$A1220,101)</f>
        <v>42.112665258935003</v>
      </c>
      <c r="D1220" s="12">
        <f>[1]!thsiFinD("ths_int_chg_ratio_index",D$1,$A$4,$A1220,101)</f>
        <v>-5.7156676016260999</v>
      </c>
      <c r="E1220" s="12">
        <f>[1]!thsiFinD("ths_int_chg_ratio_index",E$1,$A$4,$A1220,101)</f>
        <v>31.129087722809</v>
      </c>
      <c r="F1220" s="12">
        <f>[1]!thsiFinD("ths_adjustment_nvg_ratio_fund",F$1,$A$4,$A1220,101)</f>
        <v>56.414978514425997</v>
      </c>
      <c r="G1220" s="12">
        <f>[1]!thsiFinD("ths_adjustment_nvg_ratio_fund",G$1,$A$4,$A1220,101)</f>
        <v>49.262202043133001</v>
      </c>
      <c r="H1220" s="12">
        <f>[1]!thsiFinD("ths_adjustment_nvg_ratio_fund",H$1,$A$4,$A1220,101)</f>
        <v>68.076923076922995</v>
      </c>
      <c r="I1220" s="12">
        <f>[1]!thsiFinD("ths_adjustment_nvg_ratio_fund",I$1,$A$4,$A1220,101)</f>
        <v>212.24609375</v>
      </c>
      <c r="J1220" s="32">
        <f t="shared" si="298"/>
        <v>0.57748986792559198</v>
      </c>
      <c r="K1220" s="45">
        <f t="shared" si="299"/>
        <v>0.18997924238997899</v>
      </c>
      <c r="L1220" s="45">
        <f t="shared" si="300"/>
        <v>0.96500049346120509</v>
      </c>
      <c r="M1220" s="32">
        <f>[1]!thsiFinD("ths_int_chg_ratio_index",M$1,$A$4,$A1220,101)/100</f>
        <v>-5.8256662335745002E-2</v>
      </c>
      <c r="N1220" s="32">
        <f>[1]!thsiFinD("ths_int_chg_ratio_index",N$1,$A$4,$A1220,101)/100</f>
        <v>-6.6828568478545E-2</v>
      </c>
      <c r="O1220" s="33">
        <f t="shared" ref="O1220:O1283" si="309">J1220+1</f>
        <v>1.577489867925592</v>
      </c>
      <c r="P1220" s="33">
        <f t="shared" ref="P1220:P1283" si="310">K1220+1</f>
        <v>1.1899792423899789</v>
      </c>
      <c r="Q1220" s="33">
        <f t="shared" ref="Q1220:Q1283" si="311">L1220+1</f>
        <v>1.9650004934612051</v>
      </c>
      <c r="R1220" s="33">
        <f t="shared" ref="R1220:R1283" si="312">M1220+1</f>
        <v>0.941743337664255</v>
      </c>
      <c r="S1220" s="33">
        <f t="shared" ref="S1220:S1283" si="313">N1220+1</f>
        <v>0.93317143152145499</v>
      </c>
      <c r="T1220" s="32">
        <f t="shared" si="305"/>
        <v>6.4983323999134868E-4</v>
      </c>
      <c r="U1220" s="32">
        <f t="shared" si="306"/>
        <v>1.7547710955800877E-3</v>
      </c>
      <c r="V1220" s="32">
        <f t="shared" si="307"/>
        <v>-1.8118808979505907E-5</v>
      </c>
      <c r="W1220" s="32">
        <f t="shared" si="308"/>
        <v>-4.4576234331341613E-3</v>
      </c>
      <c r="X1220" s="32">
        <f t="shared" si="308"/>
        <v>-2.0736387564743719E-3</v>
      </c>
      <c r="Y1220" s="34">
        <f>MAX(O$4:O1220)</f>
        <v>1.9141735637114377</v>
      </c>
      <c r="Z1220" s="34">
        <f>MAX(P$4:P1220)</f>
        <v>1.8284662292802096</v>
      </c>
      <c r="AA1220" s="34">
        <f>MAX(Q$4:Q1220)</f>
        <v>2.0782292813837224</v>
      </c>
      <c r="AB1220" s="34">
        <f>MAX(R$4:R1220)</f>
        <v>1.9075656212819299</v>
      </c>
      <c r="AC1220" s="34">
        <f>MAX(S$4:S1220)</f>
        <v>1.35899867745307</v>
      </c>
      <c r="AD1220" s="35">
        <f t="shared" si="301"/>
        <v>-0.17588984727855161</v>
      </c>
      <c r="AE1220" s="35">
        <f t="shared" si="302"/>
        <v>-0.34919266031048124</v>
      </c>
      <c r="AF1220" s="35">
        <f t="shared" si="303"/>
        <v>-5.4483299285980391E-2</v>
      </c>
      <c r="AG1220" s="35">
        <f t="shared" si="304"/>
        <v>-0.50631143319128347</v>
      </c>
      <c r="AH1220" s="35">
        <f t="shared" si="304"/>
        <v>-0.31333897007881384</v>
      </c>
    </row>
    <row r="1221" spans="1:34">
      <c r="A1221" s="28">
        <v>45667</v>
      </c>
      <c r="B1221" s="12">
        <f>[1]!thsiFinD("ths_int_chg_ratio_index",B$1,$A$4,$A1221,101)</f>
        <v>4.4943739476936999</v>
      </c>
      <c r="C1221" s="12">
        <f>[1]!thsiFinD("ths_int_chg_ratio_index",C$1,$A$4,$A1221,101)</f>
        <v>40.506449565807998</v>
      </c>
      <c r="D1221" s="12">
        <f>[1]!thsiFinD("ths_int_chg_ratio_index",D$1,$A$4,$A1221,101)</f>
        <v>-6.7794658826109</v>
      </c>
      <c r="E1221" s="12">
        <f>[1]!thsiFinD("ths_int_chg_ratio_index",E$1,$A$4,$A1221,101)</f>
        <v>28.737069154514</v>
      </c>
      <c r="F1221" s="12">
        <f>[1]!thsiFinD("ths_adjustment_nvg_ratio_fund",F$1,$A$4,$A1221,101)</f>
        <v>54.389195825660003</v>
      </c>
      <c r="G1221" s="12">
        <f>[1]!thsiFinD("ths_adjustment_nvg_ratio_fund",G$1,$A$4,$A1221,101)</f>
        <v>46.765039727582</v>
      </c>
      <c r="H1221" s="12">
        <f>[1]!thsiFinD("ths_adjustment_nvg_ratio_fund",H$1,$A$4,$A1221,101)</f>
        <v>64.153846153846004</v>
      </c>
      <c r="I1221" s="12">
        <f>[1]!thsiFinD("ths_adjustment_nvg_ratio_fund",I$1,$A$4,$A1221,101)</f>
        <v>204.921875</v>
      </c>
      <c r="J1221" s="32">
        <f t="shared" ref="J1221:J1284" si="314">50%*K1221+50%*L1221</f>
        <v>0.54648547936561609</v>
      </c>
      <c r="K1221" s="45">
        <f t="shared" ref="K1221:K1284" si="315">SUMPRODUCT(B1221:E1221,B$3:E$3)/100</f>
        <v>0.167396066963512</v>
      </c>
      <c r="L1221" s="45">
        <f t="shared" ref="L1221:L1284" si="316">SUMPRODUCT(F1221:I1221,F$3:I$3)/100</f>
        <v>0.92557489176772012</v>
      </c>
      <c r="M1221" s="32">
        <f>[1]!thsiFinD("ths_int_chg_ratio_index",M$1,$A$4,$A1221,101)/100</f>
        <v>-7.8893649969644E-2</v>
      </c>
      <c r="N1221" s="32">
        <f>[1]!thsiFinD("ths_int_chg_ratio_index",N$1,$A$4,$A1221,101)/100</f>
        <v>-7.9345745201635995E-2</v>
      </c>
      <c r="O1221" s="33">
        <f t="shared" si="309"/>
        <v>1.5464854793656162</v>
      </c>
      <c r="P1221" s="33">
        <f t="shared" si="310"/>
        <v>1.1673960669635119</v>
      </c>
      <c r="Q1221" s="33">
        <f t="shared" si="311"/>
        <v>1.9255748917677202</v>
      </c>
      <c r="R1221" s="33">
        <f t="shared" si="312"/>
        <v>0.92110635003035601</v>
      </c>
      <c r="S1221" s="33">
        <f t="shared" si="313"/>
        <v>0.92065425479836405</v>
      </c>
      <c r="T1221" s="32">
        <f t="shared" si="305"/>
        <v>-1.9654255276293275E-2</v>
      </c>
      <c r="U1221" s="32">
        <f t="shared" si="306"/>
        <v>-1.8977789378166299E-2</v>
      </c>
      <c r="V1221" s="32">
        <f t="shared" si="307"/>
        <v>-2.006391439833155E-2</v>
      </c>
      <c r="W1221" s="32">
        <f t="shared" si="308"/>
        <v>-2.1913600880982709E-2</v>
      </c>
      <c r="X1221" s="32">
        <f t="shared" si="308"/>
        <v>-1.3413587579168329E-2</v>
      </c>
      <c r="Y1221" s="34">
        <f>MAX(O$4:O1221)</f>
        <v>1.9141735637114377</v>
      </c>
      <c r="Z1221" s="34">
        <f>MAX(P$4:P1221)</f>
        <v>1.8284662292802096</v>
      </c>
      <c r="AA1221" s="34">
        <f>MAX(Q$4:Q1221)</f>
        <v>2.0782292813837224</v>
      </c>
      <c r="AB1221" s="34">
        <f>MAX(R$4:R1221)</f>
        <v>1.9075656212819299</v>
      </c>
      <c r="AC1221" s="34">
        <f>MAX(S$4:S1221)</f>
        <v>1.35899867745307</v>
      </c>
      <c r="AD1221" s="35">
        <f t="shared" si="301"/>
        <v>-0.19208711859592398</v>
      </c>
      <c r="AE1221" s="35">
        <f t="shared" si="302"/>
        <v>-0.36154354492887364</v>
      </c>
      <c r="AF1221" s="35">
        <f t="shared" si="303"/>
        <v>-7.3454065431299398E-2</v>
      </c>
      <c r="AG1221" s="35">
        <f t="shared" si="304"/>
        <v>-0.5171299274038339</v>
      </c>
      <c r="AH1221" s="35">
        <f t="shared" si="304"/>
        <v>-0.3225495579408636</v>
      </c>
    </row>
    <row r="1222" spans="1:34">
      <c r="A1222" s="28">
        <v>45670</v>
      </c>
      <c r="B1222" s="12">
        <f>[1]!thsiFinD("ths_int_chg_ratio_index",B$1,$A$4,$A1222,101)</f>
        <v>4.5308630889038</v>
      </c>
      <c r="C1222" s="12">
        <f>[1]!thsiFinD("ths_int_chg_ratio_index",C$1,$A$4,$A1222,101)</f>
        <v>41.295145477944999</v>
      </c>
      <c r="D1222" s="12">
        <f>[1]!thsiFinD("ths_int_chg_ratio_index",D$1,$A$4,$A1222,101)</f>
        <v>-6.6231489833418999</v>
      </c>
      <c r="E1222" s="12">
        <f>[1]!thsiFinD("ths_int_chg_ratio_index",E$1,$A$4,$A1222,101)</f>
        <v>29.079259136569998</v>
      </c>
      <c r="F1222" s="12">
        <f>[1]!thsiFinD("ths_adjustment_nvg_ratio_fund",F$1,$A$4,$A1222,101)</f>
        <v>53.406998158378997</v>
      </c>
      <c r="G1222" s="12">
        <f>[1]!thsiFinD("ths_adjustment_nvg_ratio_fund",G$1,$A$4,$A1222,101)</f>
        <v>45.346197502838002</v>
      </c>
      <c r="H1222" s="12">
        <f>[1]!thsiFinD("ths_adjustment_nvg_ratio_fund",H$1,$A$4,$A1222,101)</f>
        <v>64.307692307691994</v>
      </c>
      <c r="I1222" s="12">
        <f>[1]!thsiFinD("ths_adjustment_nvg_ratio_fund",I$1,$A$4,$A1222,101)</f>
        <v>200.41015625</v>
      </c>
      <c r="J1222" s="32">
        <f t="shared" si="314"/>
        <v>0.53969145367373239</v>
      </c>
      <c r="K1222" s="45">
        <f t="shared" si="315"/>
        <v>0.17070529680019222</v>
      </c>
      <c r="L1222" s="45">
        <f t="shared" si="316"/>
        <v>0.90867761054727259</v>
      </c>
      <c r="M1222" s="32">
        <f>[1]!thsiFinD("ths_int_chg_ratio_index",M$1,$A$4,$A1222,101)/100</f>
        <v>-7.537426298567701E-2</v>
      </c>
      <c r="N1222" s="32">
        <f>[1]!thsiFinD("ths_int_chg_ratio_index",N$1,$A$4,$A1222,101)/100</f>
        <v>-8.0648323685639997E-2</v>
      </c>
      <c r="O1222" s="33">
        <f t="shared" si="309"/>
        <v>1.5396914536737323</v>
      </c>
      <c r="P1222" s="33">
        <f t="shared" si="310"/>
        <v>1.1707052968001923</v>
      </c>
      <c r="Q1222" s="33">
        <f t="shared" si="311"/>
        <v>1.9086776105472727</v>
      </c>
      <c r="R1222" s="33">
        <f t="shared" si="312"/>
        <v>0.92462573701432293</v>
      </c>
      <c r="S1222" s="33">
        <f t="shared" si="313"/>
        <v>0.91935167631435999</v>
      </c>
      <c r="T1222" s="32">
        <f t="shared" si="305"/>
        <v>-4.393203675388424E-3</v>
      </c>
      <c r="U1222" s="32">
        <f t="shared" si="306"/>
        <v>2.8347104554566904E-3</v>
      </c>
      <c r="V1222" s="32">
        <f t="shared" si="307"/>
        <v>-8.7751877596073946E-3</v>
      </c>
      <c r="W1222" s="32">
        <f t="shared" si="308"/>
        <v>3.8208258838416942E-3</v>
      </c>
      <c r="X1222" s="32">
        <f t="shared" si="308"/>
        <v>-1.4148400197089295E-3</v>
      </c>
      <c r="Y1222" s="34">
        <f>MAX(O$4:O1222)</f>
        <v>1.9141735637114377</v>
      </c>
      <c r="Z1222" s="34">
        <f>MAX(P$4:P1222)</f>
        <v>1.8284662292802096</v>
      </c>
      <c r="AA1222" s="34">
        <f>MAX(Q$4:Q1222)</f>
        <v>2.0782292813837224</v>
      </c>
      <c r="AB1222" s="34">
        <f>MAX(R$4:R1222)</f>
        <v>1.9075656212819299</v>
      </c>
      <c r="AC1222" s="34">
        <f>MAX(S$4:S1222)</f>
        <v>1.35899867745307</v>
      </c>
      <c r="AD1222" s="35">
        <f t="shared" ref="AD1222:AD1285" si="317">O1222/Y1222-1</f>
        <v>-0.19563644443590211</v>
      </c>
      <c r="AE1222" s="35">
        <f t="shared" ref="AE1222:AE1285" si="318">P1222/Z1222-1</f>
        <v>-0.35973370574032981</v>
      </c>
      <c r="AF1222" s="35">
        <f t="shared" ref="AF1222:AF1285" si="319">Q1222/AA1222-1</f>
        <v>-8.1584679975040708E-2</v>
      </c>
      <c r="AG1222" s="35">
        <f t="shared" ref="AG1222:AH1285" si="320">R1222/AB1222-1</f>
        <v>-0.51528496493192599</v>
      </c>
      <c r="AH1222" s="35">
        <f t="shared" si="320"/>
        <v>-0.32350804193765836</v>
      </c>
    </row>
    <row r="1223" spans="1:34">
      <c r="A1223" s="28">
        <v>45671</v>
      </c>
      <c r="B1223" s="12">
        <f>[1]!thsiFinD("ths_int_chg_ratio_index",B$1,$A$4,$A1223,101)</f>
        <v>9.5661807723652998</v>
      </c>
      <c r="C1223" s="12">
        <f>[1]!thsiFinD("ths_int_chg_ratio_index",C$1,$A$4,$A1223,101)</f>
        <v>47.686799955277003</v>
      </c>
      <c r="D1223" s="12">
        <f>[1]!thsiFinD("ths_int_chg_ratio_index",D$1,$A$4,$A1223,101)</f>
        <v>-3.7210188566820999</v>
      </c>
      <c r="E1223" s="12">
        <f>[1]!thsiFinD("ths_int_chg_ratio_index",E$1,$A$4,$A1223,101)</f>
        <v>35.592890983605997</v>
      </c>
      <c r="F1223" s="12">
        <f>[1]!thsiFinD("ths_adjustment_nvg_ratio_fund",F$1,$A$4,$A1223,101)</f>
        <v>58.133824432167003</v>
      </c>
      <c r="G1223" s="12">
        <f>[1]!thsiFinD("ths_adjustment_nvg_ratio_fund",G$1,$A$4,$A1223,101)</f>
        <v>50.624290578888001</v>
      </c>
      <c r="H1223" s="12">
        <f>[1]!thsiFinD("ths_adjustment_nvg_ratio_fund",H$1,$A$4,$A1223,101)</f>
        <v>68.615384615384997</v>
      </c>
      <c r="I1223" s="12">
        <f>[1]!thsiFinD("ths_adjustment_nvg_ratio_fund",I$1,$A$4,$A1223,101)</f>
        <v>213.2421875</v>
      </c>
      <c r="J1223" s="32">
        <f t="shared" si="314"/>
        <v>0.59967567497625773</v>
      </c>
      <c r="K1223" s="45">
        <f t="shared" si="315"/>
        <v>0.22281213213641549</v>
      </c>
      <c r="L1223" s="45">
        <f t="shared" si="316"/>
        <v>0.97653921781609998</v>
      </c>
      <c r="M1223" s="32">
        <f>[1]!thsiFinD("ths_int_chg_ratio_index",M$1,$A$4,$A1223,101)/100</f>
        <v>-3.8727041472240001E-2</v>
      </c>
      <c r="N1223" s="32">
        <f>[1]!thsiFinD("ths_int_chg_ratio_index",N$1,$A$4,$A1223,101)/100</f>
        <v>-5.4327352694866E-2</v>
      </c>
      <c r="O1223" s="33">
        <f t="shared" si="309"/>
        <v>1.5996756749762577</v>
      </c>
      <c r="P1223" s="33">
        <f t="shared" si="310"/>
        <v>1.2228121321364154</v>
      </c>
      <c r="Q1223" s="33">
        <f t="shared" si="311"/>
        <v>1.9765392178161001</v>
      </c>
      <c r="R1223" s="33">
        <f t="shared" si="312"/>
        <v>0.96127295852775996</v>
      </c>
      <c r="S1223" s="33">
        <f t="shared" si="313"/>
        <v>0.94567264730513401</v>
      </c>
      <c r="T1223" s="32">
        <f t="shared" ref="T1223:T1286" si="321">O1223/O1222-1</f>
        <v>3.8958598594154736E-2</v>
      </c>
      <c r="U1223" s="32">
        <f t="shared" ref="U1223:U1286" si="322">P1223/P1222-1</f>
        <v>4.4508925925801357E-2</v>
      </c>
      <c r="V1223" s="32">
        <f t="shared" ref="V1223:V1286" si="323">Q1223/Q1222-1</f>
        <v>3.5554253318542006E-2</v>
      </c>
      <c r="W1223" s="32">
        <f t="shared" ref="W1223:X1286" si="324">R1223/R1222-1</f>
        <v>3.9634654375697354E-2</v>
      </c>
      <c r="X1223" s="32">
        <f t="shared" si="324"/>
        <v>2.8629926576403841E-2</v>
      </c>
      <c r="Y1223" s="34">
        <f>MAX(O$4:O1223)</f>
        <v>1.9141735637114377</v>
      </c>
      <c r="Z1223" s="34">
        <f>MAX(P$4:P1223)</f>
        <v>1.8284662292802096</v>
      </c>
      <c r="AA1223" s="34">
        <f>MAX(Q$4:Q1223)</f>
        <v>2.0782292813837224</v>
      </c>
      <c r="AB1223" s="34">
        <f>MAX(R$4:R1223)</f>
        <v>1.9075656212819299</v>
      </c>
      <c r="AC1223" s="34">
        <f>MAX(S$4:S1223)</f>
        <v>1.35899867745307</v>
      </c>
      <c r="AD1223" s="35">
        <f t="shared" si="317"/>
        <v>-0.16429956755091335</v>
      </c>
      <c r="AE1223" s="35">
        <f t="shared" si="318"/>
        <v>-0.33123614067633878</v>
      </c>
      <c r="AF1223" s="35">
        <f t="shared" si="319"/>
        <v>-4.8931109035243336E-2</v>
      </c>
      <c r="AG1223" s="35">
        <f t="shared" si="320"/>
        <v>-0.49607345204629893</v>
      </c>
      <c r="AH1223" s="35">
        <f t="shared" si="320"/>
        <v>-0.30414012684880576</v>
      </c>
    </row>
    <row r="1224" spans="1:34">
      <c r="A1224" s="28">
        <v>45672</v>
      </c>
      <c r="B1224" s="12">
        <f>[1]!thsiFinD("ths_int_chg_ratio_index",B$1,$A$4,$A1224,101)</f>
        <v>7.7856246063852002</v>
      </c>
      <c r="C1224" s="12">
        <f>[1]!thsiFinD("ths_int_chg_ratio_index",C$1,$A$4,$A1224,101)</f>
        <v>45.950119023116002</v>
      </c>
      <c r="D1224" s="12">
        <f>[1]!thsiFinD("ths_int_chg_ratio_index",D$1,$A$4,$A1224,101)</f>
        <v>-4.1248930837518998</v>
      </c>
      <c r="E1224" s="12">
        <f>[1]!thsiFinD("ths_int_chg_ratio_index",E$1,$A$4,$A1224,101)</f>
        <v>32.935922388709997</v>
      </c>
      <c r="F1224" s="12">
        <f>[1]!thsiFinD("ths_adjustment_nvg_ratio_fund",F$1,$A$4,$A1224,101)</f>
        <v>57.704112952731997</v>
      </c>
      <c r="G1224" s="12">
        <f>[1]!thsiFinD("ths_adjustment_nvg_ratio_fund",G$1,$A$4,$A1224,101)</f>
        <v>48.467650397276003</v>
      </c>
      <c r="H1224" s="12">
        <f>[1]!thsiFinD("ths_adjustment_nvg_ratio_fund",H$1,$A$4,$A1224,101)</f>
        <v>65.153846153846004</v>
      </c>
      <c r="I1224" s="12">
        <f>[1]!thsiFinD("ths_adjustment_nvg_ratio_fund",I$1,$A$4,$A1224,101)</f>
        <v>207.255859375</v>
      </c>
      <c r="J1224" s="32">
        <f t="shared" si="314"/>
        <v>0.57641030226664169</v>
      </c>
      <c r="K1224" s="45">
        <f t="shared" si="315"/>
        <v>0.20636693233614825</v>
      </c>
      <c r="L1224" s="45">
        <f t="shared" si="316"/>
        <v>0.94645367219713505</v>
      </c>
      <c r="M1224" s="32">
        <f>[1]!thsiFinD("ths_int_chg_ratio_index",M$1,$A$4,$A1224,101)/100</f>
        <v>-5.2805371515831999E-2</v>
      </c>
      <c r="N1224" s="32">
        <f>[1]!thsiFinD("ths_int_chg_ratio_index",N$1,$A$4,$A1224,101)/100</f>
        <v>-6.1002618308044994E-2</v>
      </c>
      <c r="O1224" s="33">
        <f t="shared" si="309"/>
        <v>1.5764103022666416</v>
      </c>
      <c r="P1224" s="33">
        <f t="shared" si="310"/>
        <v>1.2063669323361483</v>
      </c>
      <c r="Q1224" s="33">
        <f t="shared" si="311"/>
        <v>1.9464536721971351</v>
      </c>
      <c r="R1224" s="33">
        <f t="shared" si="312"/>
        <v>0.94719462848416802</v>
      </c>
      <c r="S1224" s="33">
        <f t="shared" si="313"/>
        <v>0.93899738169195501</v>
      </c>
      <c r="T1224" s="32">
        <f t="shared" si="321"/>
        <v>-1.4543806018655236E-2</v>
      </c>
      <c r="U1224" s="32">
        <f t="shared" si="322"/>
        <v>-1.3448672423240549E-2</v>
      </c>
      <c r="V1224" s="32">
        <f t="shared" si="323"/>
        <v>-1.5221324903538669E-2</v>
      </c>
      <c r="W1224" s="32">
        <f t="shared" si="324"/>
        <v>-1.4645507208642994E-2</v>
      </c>
      <c r="X1224" s="32">
        <f t="shared" si="324"/>
        <v>-7.0587487458808607E-3</v>
      </c>
      <c r="Y1224" s="34">
        <f>MAX(O$4:O1224)</f>
        <v>1.9141735637114377</v>
      </c>
      <c r="Z1224" s="34">
        <f>MAX(P$4:P1224)</f>
        <v>1.8284662292802096</v>
      </c>
      <c r="AA1224" s="34">
        <f>MAX(Q$4:Q1224)</f>
        <v>2.0782292813837224</v>
      </c>
      <c r="AB1224" s="34">
        <f>MAX(R$4:R1224)</f>
        <v>1.9075656212819299</v>
      </c>
      <c r="AC1224" s="34">
        <f>MAX(S$4:S1224)</f>
        <v>1.35899867745307</v>
      </c>
      <c r="AD1224" s="35">
        <f t="shared" si="317"/>
        <v>-0.17645383253015923</v>
      </c>
      <c r="AE1224" s="35">
        <f t="shared" si="318"/>
        <v>-0.34023012674888486</v>
      </c>
      <c r="AF1224" s="35">
        <f t="shared" si="319"/>
        <v>-6.3407637630266134E-2</v>
      </c>
      <c r="AG1224" s="35">
        <f t="shared" si="320"/>
        <v>-0.50345371193698152</v>
      </c>
      <c r="AH1224" s="35">
        <f t="shared" si="320"/>
        <v>-0.30905202685572064</v>
      </c>
    </row>
    <row r="1225" spans="1:34">
      <c r="A1225" s="28">
        <v>45673</v>
      </c>
      <c r="B1225" s="12">
        <f>[1]!thsiFinD("ths_int_chg_ratio_index",B$1,$A$4,$A1225,101)</f>
        <v>10.960246127173001</v>
      </c>
      <c r="C1225" s="12">
        <f>[1]!thsiFinD("ths_int_chg_ratio_index",C$1,$A$4,$A1225,101)</f>
        <v>47.130140360951003</v>
      </c>
      <c r="D1225" s="12">
        <f>[1]!thsiFinD("ths_int_chg_ratio_index",D$1,$A$4,$A1225,101)</f>
        <v>-6.2102036689556996</v>
      </c>
      <c r="E1225" s="12">
        <f>[1]!thsiFinD("ths_int_chg_ratio_index",E$1,$A$4,$A1225,101)</f>
        <v>34.082388938858003</v>
      </c>
      <c r="F1225" s="12">
        <f>[1]!thsiFinD("ths_adjustment_nvg_ratio_fund",F$1,$A$4,$A1225,101)</f>
        <v>57.458563535911999</v>
      </c>
      <c r="G1225" s="12">
        <f>[1]!thsiFinD("ths_adjustment_nvg_ratio_fund",G$1,$A$4,$A1225,101)</f>
        <v>48.127128263336999</v>
      </c>
      <c r="H1225" s="12">
        <f>[1]!thsiFinD("ths_adjustment_nvg_ratio_fund",H$1,$A$4,$A1225,101)</f>
        <v>66.153846153846004</v>
      </c>
      <c r="I1225" s="12">
        <f>[1]!thsiFinD("ths_adjustment_nvg_ratio_fund",I$1,$A$4,$A1225,101)</f>
        <v>214.6875</v>
      </c>
      <c r="J1225" s="32">
        <f t="shared" si="314"/>
        <v>0.59048701213890165</v>
      </c>
      <c r="K1225" s="45">
        <f t="shared" si="315"/>
        <v>0.2149064293950658</v>
      </c>
      <c r="L1225" s="45">
        <f t="shared" si="316"/>
        <v>0.96606759488273752</v>
      </c>
      <c r="M1225" s="32">
        <f>[1]!thsiFinD("ths_int_chg_ratio_index",M$1,$A$4,$A1225,101)/100</f>
        <v>-4.5872084326853996E-2</v>
      </c>
      <c r="N1225" s="32">
        <f>[1]!thsiFinD("ths_int_chg_ratio_index",N$1,$A$4,$A1225,101)/100</f>
        <v>-5.9197189621741003E-2</v>
      </c>
      <c r="O1225" s="33">
        <f t="shared" si="309"/>
        <v>1.5904870121389016</v>
      </c>
      <c r="P1225" s="33">
        <f t="shared" si="310"/>
        <v>1.2149064293950658</v>
      </c>
      <c r="Q1225" s="33">
        <f t="shared" si="311"/>
        <v>1.9660675948827375</v>
      </c>
      <c r="R1225" s="33">
        <f t="shared" si="312"/>
        <v>0.95412791567314603</v>
      </c>
      <c r="S1225" s="33">
        <f t="shared" si="313"/>
        <v>0.94080281037825897</v>
      </c>
      <c r="T1225" s="32">
        <f t="shared" si="321"/>
        <v>8.929597739890438E-3</v>
      </c>
      <c r="U1225" s="32">
        <f t="shared" si="322"/>
        <v>7.0786896009993328E-3</v>
      </c>
      <c r="V1225" s="32">
        <f t="shared" si="323"/>
        <v>1.0076747762232996E-2</v>
      </c>
      <c r="W1225" s="32">
        <f t="shared" si="324"/>
        <v>7.3198126134579322E-3</v>
      </c>
      <c r="X1225" s="32">
        <f t="shared" si="324"/>
        <v>1.9227196172271199E-3</v>
      </c>
      <c r="Y1225" s="34">
        <f>MAX(O$4:O1225)</f>
        <v>1.9141735637114377</v>
      </c>
      <c r="Z1225" s="34">
        <f>MAX(P$4:P1225)</f>
        <v>1.8284662292802096</v>
      </c>
      <c r="AA1225" s="34">
        <f>MAX(Q$4:Q1225)</f>
        <v>2.0782292813837224</v>
      </c>
      <c r="AB1225" s="34">
        <f>MAX(R$4:R1225)</f>
        <v>1.9075656212819299</v>
      </c>
      <c r="AC1225" s="34">
        <f>MAX(S$4:S1225)</f>
        <v>1.35899867745307</v>
      </c>
      <c r="AD1225" s="35">
        <f t="shared" si="317"/>
        <v>-0.16909989653442514</v>
      </c>
      <c r="AE1225" s="35">
        <f t="shared" si="318"/>
        <v>-0.33555982060804945</v>
      </c>
      <c r="AF1225" s="35">
        <f t="shared" si="319"/>
        <v>-5.396983263863242E-2</v>
      </c>
      <c r="AG1225" s="35">
        <f t="shared" si="320"/>
        <v>-0.49981908615445214</v>
      </c>
      <c r="AH1225" s="35">
        <f t="shared" si="320"/>
        <v>-0.30772352763327282</v>
      </c>
    </row>
    <row r="1226" spans="1:34">
      <c r="A1226" s="28">
        <v>45674</v>
      </c>
      <c r="B1226" s="12">
        <f>[1]!thsiFinD("ths_int_chg_ratio_index",B$1,$A$4,$A1226,101)</f>
        <v>11.943354930138</v>
      </c>
      <c r="C1226" s="12">
        <f>[1]!thsiFinD("ths_int_chg_ratio_index",C$1,$A$4,$A1226,101)</f>
        <v>48.578494740335998</v>
      </c>
      <c r="D1226" s="12">
        <f>[1]!thsiFinD("ths_int_chg_ratio_index",D$1,$A$4,$A1226,101)</f>
        <v>-5.2779312507686003</v>
      </c>
      <c r="E1226" s="12">
        <f>[1]!thsiFinD("ths_int_chg_ratio_index",E$1,$A$4,$A1226,101)</f>
        <v>34.868872928986001</v>
      </c>
      <c r="F1226" s="12">
        <f>[1]!thsiFinD("ths_adjustment_nvg_ratio_fund",F$1,$A$4,$A1226,101)</f>
        <v>59.545733578883002</v>
      </c>
      <c r="G1226" s="12">
        <f>[1]!thsiFinD("ths_adjustment_nvg_ratio_fund",G$1,$A$4,$A1226,101)</f>
        <v>50.283768444948997</v>
      </c>
      <c r="H1226" s="12">
        <f>[1]!thsiFinD("ths_adjustment_nvg_ratio_fund",H$1,$A$4,$A1226,101)</f>
        <v>66.076923076922995</v>
      </c>
      <c r="I1226" s="12">
        <f>[1]!thsiFinD("ths_adjustment_nvg_ratio_fund",I$1,$A$4,$A1226,101)</f>
        <v>218.369140625</v>
      </c>
      <c r="J1226" s="32">
        <f t="shared" si="314"/>
        <v>0.6054854463430579</v>
      </c>
      <c r="K1226" s="45">
        <f t="shared" si="315"/>
        <v>0.22528197837172848</v>
      </c>
      <c r="L1226" s="45">
        <f t="shared" si="316"/>
        <v>0.98568891431438743</v>
      </c>
      <c r="M1226" s="32">
        <f>[1]!thsiFinD("ths_int_chg_ratio_index",M$1,$A$4,$A1226,101)/100</f>
        <v>-3.6437616644033999E-2</v>
      </c>
      <c r="N1226" s="32">
        <f>[1]!thsiFinD("ths_int_chg_ratio_index",N$1,$A$4,$A1226,101)/100</f>
        <v>-5.5189796182948996E-2</v>
      </c>
      <c r="O1226" s="33">
        <f t="shared" si="309"/>
        <v>1.6054854463430579</v>
      </c>
      <c r="P1226" s="33">
        <f t="shared" si="310"/>
        <v>1.2252819783717284</v>
      </c>
      <c r="Q1226" s="33">
        <f t="shared" si="311"/>
        <v>1.9856889143143874</v>
      </c>
      <c r="R1226" s="33">
        <f t="shared" si="312"/>
        <v>0.963562383355966</v>
      </c>
      <c r="S1226" s="33">
        <f t="shared" si="313"/>
        <v>0.94481020381705105</v>
      </c>
      <c r="T1226" s="32">
        <f t="shared" si="321"/>
        <v>9.4300890794363212E-3</v>
      </c>
      <c r="U1226" s="32">
        <f t="shared" si="322"/>
        <v>8.5402041882589597E-3</v>
      </c>
      <c r="V1226" s="32">
        <f t="shared" si="323"/>
        <v>9.9799821139008316E-3</v>
      </c>
      <c r="W1226" s="32">
        <f t="shared" si="324"/>
        <v>9.8880532975118562E-3</v>
      </c>
      <c r="X1226" s="32">
        <f t="shared" si="324"/>
        <v>4.2595466282471239E-3</v>
      </c>
      <c r="Y1226" s="34">
        <f>MAX(O$4:O1226)</f>
        <v>1.9141735637114377</v>
      </c>
      <c r="Z1226" s="34">
        <f>MAX(P$4:P1226)</f>
        <v>1.8284662292802096</v>
      </c>
      <c r="AA1226" s="34">
        <f>MAX(Q$4:Q1226)</f>
        <v>2.0782292813837224</v>
      </c>
      <c r="AB1226" s="34">
        <f>MAX(R$4:R1226)</f>
        <v>1.9075656212819299</v>
      </c>
      <c r="AC1226" s="34">
        <f>MAX(S$4:S1226)</f>
        <v>1.35899867745307</v>
      </c>
      <c r="AD1226" s="35">
        <f t="shared" si="317"/>
        <v>-0.16126443454263195</v>
      </c>
      <c r="AE1226" s="35">
        <f t="shared" si="318"/>
        <v>-0.32988536580515881</v>
      </c>
      <c r="AF1226" s="35">
        <f t="shared" si="319"/>
        <v>-4.4528468489155371E-2</v>
      </c>
      <c r="AG1226" s="35">
        <f t="shared" si="320"/>
        <v>-0.49487327061994912</v>
      </c>
      <c r="AH1226" s="35">
        <f t="shared" si="320"/>
        <v>-0.30477474371958835</v>
      </c>
    </row>
    <row r="1227" spans="1:34">
      <c r="A1227" s="28">
        <v>45677</v>
      </c>
      <c r="B1227" s="12">
        <f>[1]!thsiFinD("ths_int_chg_ratio_index",B$1,$A$4,$A1227,101)</f>
        <v>13.389186646014</v>
      </c>
      <c r="C1227" s="12">
        <f>[1]!thsiFinD("ths_int_chg_ratio_index",C$1,$A$4,$A1227,101)</f>
        <v>47.610876452532999</v>
      </c>
      <c r="D1227" s="12">
        <f>[1]!thsiFinD("ths_int_chg_ratio_index",D$1,$A$4,$A1227,101)</f>
        <v>-5.0457114154680998</v>
      </c>
      <c r="E1227" s="12">
        <f>[1]!thsiFinD("ths_int_chg_ratio_index",E$1,$A$4,$A1227,101)</f>
        <v>37.843401633847002</v>
      </c>
      <c r="F1227" s="12">
        <f>[1]!thsiFinD("ths_adjustment_nvg_ratio_fund",F$1,$A$4,$A1227,101)</f>
        <v>60.527931246163</v>
      </c>
      <c r="G1227" s="12">
        <f>[1]!thsiFinD("ths_adjustment_nvg_ratio_fund",G$1,$A$4,$A1227,101)</f>
        <v>53.405221339386998</v>
      </c>
      <c r="H1227" s="12">
        <f>[1]!thsiFinD("ths_adjustment_nvg_ratio_fund",H$1,$A$4,$A1227,101)</f>
        <v>73.153846153846004</v>
      </c>
      <c r="I1227" s="12">
        <f>[1]!thsiFinD("ths_adjustment_nvg_ratio_fund",I$1,$A$4,$A1227,101)</f>
        <v>227.40234375</v>
      </c>
      <c r="J1227" s="32">
        <f t="shared" si="314"/>
        <v>0.63535886975790234</v>
      </c>
      <c r="K1227" s="45">
        <f t="shared" si="315"/>
        <v>0.23449438329231476</v>
      </c>
      <c r="L1227" s="45">
        <f t="shared" si="316"/>
        <v>1.0362233562234899</v>
      </c>
      <c r="M1227" s="32">
        <f>[1]!thsiFinD("ths_int_chg_ratio_index",M$1,$A$4,$A1227,101)/100</f>
        <v>-3.1841169563887002E-2</v>
      </c>
      <c r="N1227" s="32">
        <f>[1]!thsiFinD("ths_int_chg_ratio_index",N$1,$A$4,$A1227,101)/100</f>
        <v>-5.0823408281497999E-2</v>
      </c>
      <c r="O1227" s="33">
        <f t="shared" si="309"/>
        <v>1.6353588697579022</v>
      </c>
      <c r="P1227" s="33">
        <f t="shared" si="310"/>
        <v>1.2344943832923148</v>
      </c>
      <c r="Q1227" s="33">
        <f t="shared" si="311"/>
        <v>2.0362233562234899</v>
      </c>
      <c r="R1227" s="33">
        <f t="shared" si="312"/>
        <v>0.96815883043611295</v>
      </c>
      <c r="S1227" s="33">
        <f t="shared" si="313"/>
        <v>0.94917659171850199</v>
      </c>
      <c r="T1227" s="32">
        <f t="shared" si="321"/>
        <v>1.8607096989193828E-2</v>
      </c>
      <c r="U1227" s="32">
        <f t="shared" si="322"/>
        <v>7.5185998677860244E-3</v>
      </c>
      <c r="V1227" s="32">
        <f t="shared" si="323"/>
        <v>2.5449324687674357E-2</v>
      </c>
      <c r="W1227" s="32">
        <f t="shared" si="324"/>
        <v>4.7702641360263254E-3</v>
      </c>
      <c r="X1227" s="32">
        <f t="shared" si="324"/>
        <v>4.6214444803946986E-3</v>
      </c>
      <c r="Y1227" s="34">
        <f>MAX(O$4:O1227)</f>
        <v>1.9141735637114377</v>
      </c>
      <c r="Z1227" s="34">
        <f>MAX(P$4:P1227)</f>
        <v>1.8284662292802096</v>
      </c>
      <c r="AA1227" s="34">
        <f>MAX(Q$4:Q1227)</f>
        <v>2.0782292813837224</v>
      </c>
      <c r="AB1227" s="34">
        <f>MAX(R$4:R1227)</f>
        <v>1.9075656212819299</v>
      </c>
      <c r="AC1227" s="34">
        <f>MAX(S$4:S1227)</f>
        <v>1.35899867745307</v>
      </c>
      <c r="AD1227" s="35">
        <f t="shared" si="317"/>
        <v>-0.14565800052788047</v>
      </c>
      <c r="AE1227" s="35">
        <f t="shared" si="318"/>
        <v>-0.32484704200509995</v>
      </c>
      <c r="AF1227" s="35">
        <f t="shared" si="319"/>
        <v>-2.0212363253906296E-2</v>
      </c>
      <c r="AG1227" s="35">
        <f t="shared" si="320"/>
        <v>-0.49246368269863927</v>
      </c>
      <c r="AH1227" s="35">
        <f t="shared" si="320"/>
        <v>-0.30156179879632028</v>
      </c>
    </row>
    <row r="1228" spans="1:34">
      <c r="A1228" s="28">
        <v>45678</v>
      </c>
      <c r="B1228" s="12">
        <f>[1]!thsiFinD("ths_int_chg_ratio_index",B$1,$A$4,$A1228,101)</f>
        <v>16.188183290672001</v>
      </c>
      <c r="C1228" s="12">
        <f>[1]!thsiFinD("ths_int_chg_ratio_index",C$1,$A$4,$A1228,101)</f>
        <v>48.381599731310999</v>
      </c>
      <c r="D1228" s="12">
        <f>[1]!thsiFinD("ths_int_chg_ratio_index",D$1,$A$4,$A1228,101)</f>
        <v>-4.2587529127997001</v>
      </c>
      <c r="E1228" s="12">
        <f>[1]!thsiFinD("ths_int_chg_ratio_index",E$1,$A$4,$A1228,101)</f>
        <v>38.304434326782001</v>
      </c>
      <c r="F1228" s="12">
        <f>[1]!thsiFinD("ths_adjustment_nvg_ratio_fund",F$1,$A$4,$A1228,101)</f>
        <v>63.474524248004997</v>
      </c>
      <c r="G1228" s="12">
        <f>[1]!thsiFinD("ths_adjustment_nvg_ratio_fund",G$1,$A$4,$A1228,101)</f>
        <v>56.583427922814998</v>
      </c>
      <c r="H1228" s="12">
        <f>[1]!thsiFinD("ths_adjustment_nvg_ratio_fund",H$1,$A$4,$A1228,101)</f>
        <v>76.230769230768999</v>
      </c>
      <c r="I1228" s="12">
        <f>[1]!thsiFinD("ths_adjustment_nvg_ratio_fund",I$1,$A$4,$A1228,101)</f>
        <v>238.65234375</v>
      </c>
      <c r="J1228" s="32">
        <f t="shared" si="314"/>
        <v>0.66694566198444283</v>
      </c>
      <c r="K1228" s="45">
        <f t="shared" si="315"/>
        <v>0.24653866108991324</v>
      </c>
      <c r="L1228" s="45">
        <f t="shared" si="316"/>
        <v>1.0873526628789725</v>
      </c>
      <c r="M1228" s="32">
        <f>[1]!thsiFinD("ths_int_chg_ratio_index",M$1,$A$4,$A1228,101)/100</f>
        <v>-3.0410792304451002E-2</v>
      </c>
      <c r="N1228" s="32">
        <f>[1]!thsiFinD("ths_int_chg_ratio_index",N$1,$A$4,$A1228,101)/100</f>
        <v>-4.9434207729484002E-2</v>
      </c>
      <c r="O1228" s="33">
        <f t="shared" si="309"/>
        <v>1.6669456619844429</v>
      </c>
      <c r="P1228" s="33">
        <f t="shared" si="310"/>
        <v>1.2465386610899132</v>
      </c>
      <c r="Q1228" s="33">
        <f t="shared" si="311"/>
        <v>2.0873526628789723</v>
      </c>
      <c r="R1228" s="33">
        <f t="shared" si="312"/>
        <v>0.96958920769554902</v>
      </c>
      <c r="S1228" s="33">
        <f t="shared" si="313"/>
        <v>0.95056579227051596</v>
      </c>
      <c r="T1228" s="32">
        <f t="shared" si="321"/>
        <v>1.9314899506563288E-2</v>
      </c>
      <c r="U1228" s="32">
        <f t="shared" si="322"/>
        <v>9.7564460078605197E-3</v>
      </c>
      <c r="V1228" s="32">
        <f t="shared" si="323"/>
        <v>2.510987141916976E-2</v>
      </c>
      <c r="W1228" s="32">
        <f t="shared" si="324"/>
        <v>1.4774200414944261E-3</v>
      </c>
      <c r="X1228" s="32">
        <f t="shared" si="324"/>
        <v>1.4635849262767398E-3</v>
      </c>
      <c r="Y1228" s="34">
        <f>MAX(O$4:O1228)</f>
        <v>1.9141735637114377</v>
      </c>
      <c r="Z1228" s="34">
        <f>MAX(P$4:P1228)</f>
        <v>1.8284662292802096</v>
      </c>
      <c r="AA1228" s="34">
        <f>MAX(Q$4:Q1228)</f>
        <v>2.0873526628789723</v>
      </c>
      <c r="AB1228" s="34">
        <f>MAX(R$4:R1228)</f>
        <v>1.9075656212819299</v>
      </c>
      <c r="AC1228" s="34">
        <f>MAX(S$4:S1228)</f>
        <v>1.35899867745307</v>
      </c>
      <c r="AD1228" s="35">
        <f t="shared" si="317"/>
        <v>-0.12915647066384017</v>
      </c>
      <c r="AE1228" s="35">
        <f t="shared" si="318"/>
        <v>-0.31825994862337537</v>
      </c>
      <c r="AF1228" s="35">
        <f t="shared" si="319"/>
        <v>0</v>
      </c>
      <c r="AG1228" s="35">
        <f t="shared" si="320"/>
        <v>-0.49171383837167193</v>
      </c>
      <c r="AH1228" s="35">
        <f t="shared" si="320"/>
        <v>-0.3005395751731027</v>
      </c>
    </row>
    <row r="1229" spans="1:34">
      <c r="A1229" s="28">
        <v>45679</v>
      </c>
      <c r="B1229" s="12">
        <f>[1]!thsiFinD("ths_int_chg_ratio_index",B$1,$A$4,$A1229,101)</f>
        <v>19.187270780641001</v>
      </c>
      <c r="C1229" s="12">
        <f>[1]!thsiFinD("ths_int_chg_ratio_index",C$1,$A$4,$A1229,101)</f>
        <v>46.614280533433003</v>
      </c>
      <c r="D1229" s="12">
        <f>[1]!thsiFinD("ths_int_chg_ratio_index",D$1,$A$4,$A1229,101)</f>
        <v>-4.3524940194566</v>
      </c>
      <c r="E1229" s="12">
        <f>[1]!thsiFinD("ths_int_chg_ratio_index",E$1,$A$4,$A1229,101)</f>
        <v>37.616632462848003</v>
      </c>
      <c r="F1229" s="12">
        <f>[1]!thsiFinD("ths_adjustment_nvg_ratio_fund",F$1,$A$4,$A1229,101)</f>
        <v>62.124002455494001</v>
      </c>
      <c r="G1229" s="12">
        <f>[1]!thsiFinD("ths_adjustment_nvg_ratio_fund",G$1,$A$4,$A1229,101)</f>
        <v>59.080590238364998</v>
      </c>
      <c r="H1229" s="12">
        <f>[1]!thsiFinD("ths_adjustment_nvg_ratio_fund",H$1,$A$4,$A1229,101)</f>
        <v>83.307692307691994</v>
      </c>
      <c r="I1229" s="12">
        <f>[1]!thsiFinD("ths_adjustment_nvg_ratio_fund",I$1,$A$4,$A1229,101)</f>
        <v>246.708984375</v>
      </c>
      <c r="J1229" s="32">
        <f t="shared" si="314"/>
        <v>0.68785869891752049</v>
      </c>
      <c r="K1229" s="45">
        <f t="shared" si="315"/>
        <v>0.24766422439366351</v>
      </c>
      <c r="L1229" s="45">
        <f t="shared" si="316"/>
        <v>1.1280531734413775</v>
      </c>
      <c r="M1229" s="32">
        <f>[1]!thsiFinD("ths_int_chg_ratio_index",M$1,$A$4,$A1229,101)/100</f>
        <v>-3.1470352740359003E-2</v>
      </c>
      <c r="N1229" s="32">
        <f>[1]!thsiFinD("ths_int_chg_ratio_index",N$1,$A$4,$A1229,101)/100</f>
        <v>-5.7162158330814998E-2</v>
      </c>
      <c r="O1229" s="33">
        <f t="shared" si="309"/>
        <v>1.6878586989175206</v>
      </c>
      <c r="P1229" s="33">
        <f t="shared" si="310"/>
        <v>1.2476642243936635</v>
      </c>
      <c r="Q1229" s="33">
        <f t="shared" si="311"/>
        <v>2.1280531734413772</v>
      </c>
      <c r="R1229" s="33">
        <f t="shared" si="312"/>
        <v>0.96852964725964097</v>
      </c>
      <c r="S1229" s="33">
        <f t="shared" si="313"/>
        <v>0.94283784166918505</v>
      </c>
      <c r="T1229" s="32">
        <f t="shared" si="321"/>
        <v>1.2545722041221952E-2</v>
      </c>
      <c r="U1229" s="32">
        <f t="shared" si="322"/>
        <v>9.0295097848480665E-4</v>
      </c>
      <c r="V1229" s="32">
        <f t="shared" si="323"/>
        <v>1.9498626794702156E-2</v>
      </c>
      <c r="W1229" s="32">
        <f t="shared" si="324"/>
        <v>-1.0927931411554015E-3</v>
      </c>
      <c r="X1229" s="32">
        <f t="shared" si="324"/>
        <v>-8.1298429463487754E-3</v>
      </c>
      <c r="Y1229" s="34">
        <f>MAX(O$4:O1229)</f>
        <v>1.9141735637114377</v>
      </c>
      <c r="Z1229" s="34">
        <f>MAX(P$4:P1229)</f>
        <v>1.8284662292802096</v>
      </c>
      <c r="AA1229" s="34">
        <f>MAX(Q$4:Q1229)</f>
        <v>2.1280531734413772</v>
      </c>
      <c r="AB1229" s="34">
        <f>MAX(R$4:R1229)</f>
        <v>1.9075656212819299</v>
      </c>
      <c r="AC1229" s="34">
        <f>MAX(S$4:S1229)</f>
        <v>1.35899867745307</v>
      </c>
      <c r="AD1229" s="35">
        <f t="shared" si="317"/>
        <v>-0.11823110980339191</v>
      </c>
      <c r="AE1229" s="35">
        <f t="shared" si="318"/>
        <v>-0.31764437077691254</v>
      </c>
      <c r="AF1229" s="35">
        <f t="shared" si="319"/>
        <v>0</v>
      </c>
      <c r="AG1229" s="35">
        <f t="shared" si="320"/>
        <v>-0.49226929000284358</v>
      </c>
      <c r="AH1229" s="35">
        <f t="shared" si="320"/>
        <v>-0.30622607857413175</v>
      </c>
    </row>
    <row r="1230" spans="1:34">
      <c r="A1230" s="28">
        <v>45680</v>
      </c>
      <c r="B1230" s="12">
        <f>[1]!thsiFinD("ths_int_chg_ratio_index",B$1,$A$4,$A1230,101)</f>
        <v>16.614513103859</v>
      </c>
      <c r="C1230" s="12">
        <f>[1]!thsiFinD("ths_int_chg_ratio_index",C$1,$A$4,$A1230,101)</f>
        <v>45.845832938858997</v>
      </c>
      <c r="D1230" s="12">
        <f>[1]!thsiFinD("ths_int_chg_ratio_index",D$1,$A$4,$A1230,101)</f>
        <v>-5.2580042784151004</v>
      </c>
      <c r="E1230" s="12">
        <f>[1]!thsiFinD("ths_int_chg_ratio_index",E$1,$A$4,$A1230,101)</f>
        <v>37.076505743261997</v>
      </c>
      <c r="F1230" s="12">
        <f>[1]!thsiFinD("ths_adjustment_nvg_ratio_fund",F$1,$A$4,$A1230,101)</f>
        <v>61.817065684469</v>
      </c>
      <c r="G1230" s="12">
        <f>[1]!thsiFinD("ths_adjustment_nvg_ratio_fund",G$1,$A$4,$A1230,101)</f>
        <v>56.696935300794998</v>
      </c>
      <c r="H1230" s="12">
        <f>[1]!thsiFinD("ths_adjustment_nvg_ratio_fund",H$1,$A$4,$A1230,101)</f>
        <v>80.769230769231001</v>
      </c>
      <c r="I1230" s="12">
        <f>[1]!thsiFinD("ths_adjustment_nvg_ratio_fund",I$1,$A$4,$A1230,101)</f>
        <v>240.078125</v>
      </c>
      <c r="J1230" s="32">
        <f t="shared" si="314"/>
        <v>0.66705025532757489</v>
      </c>
      <c r="K1230" s="45">
        <f t="shared" si="315"/>
        <v>0.23569711876891225</v>
      </c>
      <c r="L1230" s="45">
        <f t="shared" si="316"/>
        <v>1.0984033918862375</v>
      </c>
      <c r="M1230" s="32">
        <f>[1]!thsiFinD("ths_int_chg_ratio_index",M$1,$A$4,$A1230,101)/100</f>
        <v>-3.6864060879264998E-2</v>
      </c>
      <c r="N1230" s="32">
        <f>[1]!thsiFinD("ths_int_chg_ratio_index",N$1,$A$4,$A1230,101)/100</f>
        <v>-5.6907336060020998E-2</v>
      </c>
      <c r="O1230" s="33">
        <f t="shared" si="309"/>
        <v>1.6670502553275748</v>
      </c>
      <c r="P1230" s="33">
        <f t="shared" si="310"/>
        <v>1.2356971187689123</v>
      </c>
      <c r="Q1230" s="33">
        <f t="shared" si="311"/>
        <v>2.0984033918862375</v>
      </c>
      <c r="R1230" s="33">
        <f t="shared" si="312"/>
        <v>0.96313593912073503</v>
      </c>
      <c r="S1230" s="33">
        <f t="shared" si="313"/>
        <v>0.94309266393997904</v>
      </c>
      <c r="T1230" s="32">
        <f t="shared" si="321"/>
        <v>-1.2328309000801396E-2</v>
      </c>
      <c r="U1230" s="32">
        <f t="shared" si="322"/>
        <v>-9.5916075741988571E-3</v>
      </c>
      <c r="V1230" s="32">
        <f t="shared" si="323"/>
        <v>-1.393281987742423E-2</v>
      </c>
      <c r="W1230" s="32">
        <f t="shared" si="324"/>
        <v>-5.5689654458869198E-3</v>
      </c>
      <c r="X1230" s="32">
        <f t="shared" si="324"/>
        <v>2.7027157749937025E-4</v>
      </c>
      <c r="Y1230" s="34">
        <f>MAX(O$4:O1230)</f>
        <v>1.9141735637114377</v>
      </c>
      <c r="Z1230" s="34">
        <f>MAX(P$4:P1230)</f>
        <v>1.8284662292802096</v>
      </c>
      <c r="AA1230" s="34">
        <f>MAX(Q$4:Q1230)</f>
        <v>2.1280531734413772</v>
      </c>
      <c r="AB1230" s="34">
        <f>MAX(R$4:R1230)</f>
        <v>1.9075656212819299</v>
      </c>
      <c r="AC1230" s="34">
        <f>MAX(S$4:S1230)</f>
        <v>1.35899867745307</v>
      </c>
      <c r="AD1230" s="35">
        <f t="shared" si="317"/>
        <v>-0.12910182914902946</v>
      </c>
      <c r="AE1230" s="35">
        <f t="shared" si="318"/>
        <v>-0.324189258198466</v>
      </c>
      <c r="AF1230" s="35">
        <f t="shared" si="319"/>
        <v>-1.393281987742423E-2</v>
      </c>
      <c r="AG1230" s="35">
        <f t="shared" si="320"/>
        <v>-0.49509682478263339</v>
      </c>
      <c r="AH1230" s="35">
        <f t="shared" si="320"/>
        <v>-0.3060385712019601</v>
      </c>
    </row>
    <row r="1231" spans="1:34">
      <c r="A1231" s="28">
        <v>45681</v>
      </c>
      <c r="B1231" s="12">
        <f>[1]!thsiFinD("ths_int_chg_ratio_index",B$1,$A$4,$A1231,101)</f>
        <v>19.349416959458999</v>
      </c>
      <c r="C1231" s="12">
        <f>[1]!thsiFinD("ths_int_chg_ratio_index",C$1,$A$4,$A1231,101)</f>
        <v>46.699012427740001</v>
      </c>
      <c r="D1231" s="12">
        <f>[1]!thsiFinD("ths_int_chg_ratio_index",D$1,$A$4,$A1231,101)</f>
        <v>-4.4020957055608996</v>
      </c>
      <c r="E1231" s="12">
        <f>[1]!thsiFinD("ths_int_chg_ratio_index",E$1,$A$4,$A1231,101)</f>
        <v>39.154633310907002</v>
      </c>
      <c r="F1231" s="12">
        <f>[1]!thsiFinD("ths_adjustment_nvg_ratio_fund",F$1,$A$4,$A1231,101)</f>
        <v>67.219152854512004</v>
      </c>
      <c r="G1231" s="12">
        <f>[1]!thsiFinD("ths_adjustment_nvg_ratio_fund",G$1,$A$4,$A1231,101)</f>
        <v>59.534619750284001</v>
      </c>
      <c r="H1231" s="12">
        <f>[1]!thsiFinD("ths_adjustment_nvg_ratio_fund",H$1,$A$4,$A1231,101)</f>
        <v>80.461538461537998</v>
      </c>
      <c r="I1231" s="12">
        <f>[1]!thsiFinD("ths_adjustment_nvg_ratio_fund",I$1,$A$4,$A1231,101)</f>
        <v>245.703125</v>
      </c>
      <c r="J1231" s="32">
        <f t="shared" si="314"/>
        <v>0.69214925382359893</v>
      </c>
      <c r="K1231" s="45">
        <f t="shared" si="315"/>
        <v>0.25200241748136276</v>
      </c>
      <c r="L1231" s="45">
        <f t="shared" si="316"/>
        <v>1.132296090165835</v>
      </c>
      <c r="M1231" s="32">
        <f>[1]!thsiFinD("ths_int_chg_ratio_index",M$1,$A$4,$A1231,101)/100</f>
        <v>-2.4309178913985E-2</v>
      </c>
      <c r="N1231" s="32">
        <f>[1]!thsiFinD("ths_int_chg_ratio_index",N$1,$A$4,$A1231,101)/100</f>
        <v>-4.8695306058153004E-2</v>
      </c>
      <c r="O1231" s="33">
        <f t="shared" si="309"/>
        <v>1.6921492538235989</v>
      </c>
      <c r="P1231" s="33">
        <f t="shared" si="310"/>
        <v>1.2520024174813629</v>
      </c>
      <c r="Q1231" s="33">
        <f t="shared" si="311"/>
        <v>2.132296090165835</v>
      </c>
      <c r="R1231" s="33">
        <f t="shared" si="312"/>
        <v>0.97569082108601501</v>
      </c>
      <c r="S1231" s="33">
        <f t="shared" si="313"/>
        <v>0.95130469394184702</v>
      </c>
      <c r="T1231" s="32">
        <f t="shared" si="321"/>
        <v>1.505593392629434E-2</v>
      </c>
      <c r="U1231" s="32">
        <f t="shared" si="322"/>
        <v>1.3195222732812484E-2</v>
      </c>
      <c r="V1231" s="32">
        <f t="shared" si="323"/>
        <v>1.615166007196156E-2</v>
      </c>
      <c r="W1231" s="32">
        <f t="shared" si="324"/>
        <v>1.303542050018569E-2</v>
      </c>
      <c r="X1231" s="32">
        <f t="shared" si="324"/>
        <v>8.7075536857219582E-3</v>
      </c>
      <c r="Y1231" s="34">
        <f>MAX(O$4:O1231)</f>
        <v>1.9141735637114377</v>
      </c>
      <c r="Z1231" s="34">
        <f>MAX(P$4:P1231)</f>
        <v>1.8284662292802096</v>
      </c>
      <c r="AA1231" s="34">
        <f>MAX(Q$4:Q1231)</f>
        <v>2.132296090165835</v>
      </c>
      <c r="AB1231" s="34">
        <f>MAX(R$4:R1231)</f>
        <v>1.9075656212819299</v>
      </c>
      <c r="AC1231" s="34">
        <f>MAX(S$4:S1231)</f>
        <v>1.35899867745307</v>
      </c>
      <c r="AD1231" s="35">
        <f t="shared" si="317"/>
        <v>-0.11598964383216659</v>
      </c>
      <c r="AE1231" s="35">
        <f t="shared" si="318"/>
        <v>-0.31527178493516739</v>
      </c>
      <c r="AF1231" s="35">
        <f t="shared" si="319"/>
        <v>0</v>
      </c>
      <c r="AG1231" s="35">
        <f t="shared" si="320"/>
        <v>-0.48851519958179612</v>
      </c>
      <c r="AH1231" s="35">
        <f t="shared" si="320"/>
        <v>-0.29999586480488083</v>
      </c>
    </row>
    <row r="1232" spans="1:34">
      <c r="A1232" s="28">
        <v>45684</v>
      </c>
      <c r="B1232" s="12">
        <f>[1]!thsiFinD("ths_int_chg_ratio_index",B$1,$A$4,$A1232,101)</f>
        <v>12.919886547186</v>
      </c>
      <c r="C1232" s="12">
        <f>[1]!thsiFinD("ths_int_chg_ratio_index",C$1,$A$4,$A1232,101)</f>
        <v>43.722544891494998</v>
      </c>
      <c r="D1232" s="12">
        <f>[1]!thsiFinD("ths_int_chg_ratio_index",D$1,$A$4,$A1232,101)</f>
        <v>-6.3383266481870999</v>
      </c>
      <c r="E1232" s="12">
        <f>[1]!thsiFinD("ths_int_chg_ratio_index",E$1,$A$4,$A1232,101)</f>
        <v>34.823171700393999</v>
      </c>
      <c r="F1232" s="12">
        <f>[1]!thsiFinD("ths_adjustment_nvg_ratio_fund",F$1,$A$4,$A1232,101)</f>
        <v>66.236955187231004</v>
      </c>
      <c r="G1232" s="12">
        <f>[1]!thsiFinD("ths_adjustment_nvg_ratio_fund",G$1,$A$4,$A1232,101)</f>
        <v>54.143019296254003</v>
      </c>
      <c r="H1232" s="12">
        <f>[1]!thsiFinD("ths_adjustment_nvg_ratio_fund",H$1,$A$4,$A1232,101)</f>
        <v>71.461538461537998</v>
      </c>
      <c r="I1232" s="12">
        <f>[1]!thsiFinD("ths_adjustment_nvg_ratio_fund",I$1,$A$4,$A1232,101)</f>
        <v>233.18359375</v>
      </c>
      <c r="J1232" s="32">
        <f t="shared" si="314"/>
        <v>0.63769047898238862</v>
      </c>
      <c r="K1232" s="45">
        <f t="shared" si="315"/>
        <v>0.21281819122721976</v>
      </c>
      <c r="L1232" s="45">
        <f t="shared" si="316"/>
        <v>1.0625627667375575</v>
      </c>
      <c r="M1232" s="32">
        <f>[1]!thsiFinD("ths_int_chg_ratio_index",M$1,$A$4,$A1232,101)/100</f>
        <v>-4.5409467609496997E-2</v>
      </c>
      <c r="N1232" s="32">
        <f>[1]!thsiFinD("ths_int_chg_ratio_index",N$1,$A$4,$A1232,101)/100</f>
        <v>-5.4227349233208003E-2</v>
      </c>
      <c r="O1232" s="33">
        <f t="shared" si="309"/>
        <v>1.6376904789823885</v>
      </c>
      <c r="P1232" s="33">
        <f t="shared" si="310"/>
        <v>1.2128181912272198</v>
      </c>
      <c r="Q1232" s="33">
        <f t="shared" si="311"/>
        <v>2.0625627667375577</v>
      </c>
      <c r="R1232" s="33">
        <f t="shared" si="312"/>
        <v>0.95459053239050295</v>
      </c>
      <c r="S1232" s="33">
        <f t="shared" si="313"/>
        <v>0.94577265076679196</v>
      </c>
      <c r="T1232" s="32">
        <f t="shared" si="321"/>
        <v>-3.2183198212660469E-2</v>
      </c>
      <c r="U1232" s="32">
        <f t="shared" si="322"/>
        <v>-3.1297244883096487E-2</v>
      </c>
      <c r="V1232" s="32">
        <f t="shared" si="323"/>
        <v>-3.2703396001093843E-2</v>
      </c>
      <c r="W1232" s="32">
        <f t="shared" si="324"/>
        <v>-2.1625998973758831E-2</v>
      </c>
      <c r="X1232" s="32">
        <f t="shared" si="324"/>
        <v>-5.8152169439344981E-3</v>
      </c>
      <c r="Y1232" s="34">
        <f>MAX(O$4:O1232)</f>
        <v>1.9141735637114377</v>
      </c>
      <c r="Z1232" s="34">
        <f>MAX(P$4:P1232)</f>
        <v>1.8284662292802096</v>
      </c>
      <c r="AA1232" s="34">
        <f>MAX(Q$4:Q1232)</f>
        <v>2.132296090165835</v>
      </c>
      <c r="AB1232" s="34">
        <f>MAX(R$4:R1232)</f>
        <v>1.9075656212819299</v>
      </c>
      <c r="AC1232" s="34">
        <f>MAX(S$4:S1232)</f>
        <v>1.35899867745307</v>
      </c>
      <c r="AD1232" s="35">
        <f t="shared" si="317"/>
        <v>-0.14443992434676056</v>
      </c>
      <c r="AE1232" s="35">
        <f t="shared" si="318"/>
        <v>-0.33670189156041708</v>
      </c>
      <c r="AF1232" s="35">
        <f t="shared" si="319"/>
        <v>-3.2703396001093843E-2</v>
      </c>
      <c r="AG1232" s="35">
        <f t="shared" si="320"/>
        <v>-0.49957656935073347</v>
      </c>
      <c r="AH1232" s="35">
        <f t="shared" si="320"/>
        <v>-0.30406654071269168</v>
      </c>
    </row>
    <row r="1233" spans="1:34">
      <c r="A1233" s="28">
        <v>45693</v>
      </c>
      <c r="B1233" s="12">
        <f>[1]!thsiFinD("ths_int_chg_ratio_index",B$1,$A$4,$A1233,101)</f>
        <v>8.9119892213634007</v>
      </c>
      <c r="C1233" s="12">
        <f>[1]!thsiFinD("ths_int_chg_ratio_index",C$1,$A$4,$A1233,101)</f>
        <v>44.579889146063003</v>
      </c>
      <c r="D1233" s="12">
        <f>[1]!thsiFinD("ths_int_chg_ratio_index",D$1,$A$4,$A1233,101)</f>
        <v>-3.6181085968999001</v>
      </c>
      <c r="E1233" s="12">
        <f>[1]!thsiFinD("ths_int_chg_ratio_index",E$1,$A$4,$A1233,101)</f>
        <v>33.998474327098997</v>
      </c>
      <c r="F1233" s="12">
        <f>[1]!thsiFinD("ths_adjustment_nvg_ratio_fund",F$1,$A$4,$A1233,101)</f>
        <v>70.718232044198999</v>
      </c>
      <c r="G1233" s="12">
        <f>[1]!thsiFinD("ths_adjustment_nvg_ratio_fund",G$1,$A$4,$A1233,101)</f>
        <v>50.908059023836998</v>
      </c>
      <c r="H1233" s="12">
        <f>[1]!thsiFinD("ths_adjustment_nvg_ratio_fund",H$1,$A$4,$A1233,101)</f>
        <v>54.769230769231001</v>
      </c>
      <c r="I1233" s="12">
        <f>[1]!thsiFinD("ths_adjustment_nvg_ratio_fund",I$1,$A$4,$A1233,101)</f>
        <v>220.537109375</v>
      </c>
      <c r="J1233" s="32">
        <f t="shared" si="314"/>
        <v>0.60100609413736561</v>
      </c>
      <c r="K1233" s="45">
        <f t="shared" si="315"/>
        <v>0.20968061024406373</v>
      </c>
      <c r="L1233" s="45">
        <f t="shared" si="316"/>
        <v>0.9923315780306674</v>
      </c>
      <c r="M1233" s="32">
        <f>[1]!thsiFinD("ths_int_chg_ratio_index",M$1,$A$4,$A1233,101)/100</f>
        <v>-4.3851802318362998E-2</v>
      </c>
      <c r="N1233" s="32">
        <f>[1]!thsiFinD("ths_int_chg_ratio_index",N$1,$A$4,$A1233,101)/100</f>
        <v>-5.7202095226834004E-2</v>
      </c>
      <c r="O1233" s="33">
        <f t="shared" si="309"/>
        <v>1.6010060941373656</v>
      </c>
      <c r="P1233" s="33">
        <f t="shared" si="310"/>
        <v>1.2096806102440638</v>
      </c>
      <c r="Q1233" s="33">
        <f t="shared" si="311"/>
        <v>1.9923315780306674</v>
      </c>
      <c r="R1233" s="33">
        <f t="shared" si="312"/>
        <v>0.95614819768163706</v>
      </c>
      <c r="S1233" s="33">
        <f t="shared" si="313"/>
        <v>0.94279790477316605</v>
      </c>
      <c r="T1233" s="32">
        <f t="shared" si="321"/>
        <v>-2.2400072123407222E-2</v>
      </c>
      <c r="U1233" s="32">
        <f t="shared" si="322"/>
        <v>-2.5870167563871727E-3</v>
      </c>
      <c r="V1233" s="32">
        <f t="shared" si="323"/>
        <v>-3.4050449198197219E-2</v>
      </c>
      <c r="W1233" s="32">
        <f t="shared" si="324"/>
        <v>1.631762769774614E-3</v>
      </c>
      <c r="X1233" s="32">
        <f t="shared" si="324"/>
        <v>-3.1453076923022572E-3</v>
      </c>
      <c r="Y1233" s="34">
        <f>MAX(O$4:O1233)</f>
        <v>1.9141735637114377</v>
      </c>
      <c r="Z1233" s="34">
        <f>MAX(P$4:P1233)</f>
        <v>1.8284662292802096</v>
      </c>
      <c r="AA1233" s="34">
        <f>MAX(Q$4:Q1233)</f>
        <v>2.132296090165835</v>
      </c>
      <c r="AB1233" s="34">
        <f>MAX(R$4:R1233)</f>
        <v>1.9075656212819299</v>
      </c>
      <c r="AC1233" s="34">
        <f>MAX(S$4:S1233)</f>
        <v>1.35899867745307</v>
      </c>
      <c r="AD1233" s="35">
        <f t="shared" si="317"/>
        <v>-0.16360453174730094</v>
      </c>
      <c r="AE1233" s="35">
        <f t="shared" si="318"/>
        <v>-0.33841785488143017</v>
      </c>
      <c r="AF1233" s="35">
        <f t="shared" si="319"/>
        <v>-6.5640279875147201E-2</v>
      </c>
      <c r="AG1233" s="35">
        <f t="shared" si="320"/>
        <v>-0.49875999702747709</v>
      </c>
      <c r="AH1233" s="35">
        <f t="shared" si="320"/>
        <v>-0.30625546557551853</v>
      </c>
    </row>
    <row r="1234" spans="1:34">
      <c r="A1234" s="28">
        <v>45694</v>
      </c>
      <c r="B1234" s="12">
        <f>[1]!thsiFinD("ths_int_chg_ratio_index",B$1,$A$4,$A1234,101)</f>
        <v>12.440341471199</v>
      </c>
      <c r="C1234" s="12">
        <f>[1]!thsiFinD("ths_int_chg_ratio_index",C$1,$A$4,$A1234,101)</f>
        <v>52.511316366891997</v>
      </c>
      <c r="D1234" s="12">
        <f>[1]!thsiFinD("ths_int_chg_ratio_index",D$1,$A$4,$A1234,101)</f>
        <v>-0.83390260535355998</v>
      </c>
      <c r="E1234" s="12">
        <f>[1]!thsiFinD("ths_int_chg_ratio_index",E$1,$A$4,$A1234,101)</f>
        <v>37.862300149014999</v>
      </c>
      <c r="F1234" s="12">
        <f>[1]!thsiFinD("ths_adjustment_nvg_ratio_fund",F$1,$A$4,$A1234,101)</f>
        <v>74.340085942296</v>
      </c>
      <c r="G1234" s="12">
        <f>[1]!thsiFinD("ths_adjustment_nvg_ratio_fund",G$1,$A$4,$A1234,101)</f>
        <v>55.334846765039998</v>
      </c>
      <c r="H1234" s="12">
        <f>[1]!thsiFinD("ths_adjustment_nvg_ratio_fund",H$1,$A$4,$A1234,101)</f>
        <v>59.076923076923002</v>
      </c>
      <c r="I1234" s="12">
        <f>[1]!thsiFinD("ths_adjustment_nvg_ratio_fund",I$1,$A$4,$A1234,101)</f>
        <v>233.61328125</v>
      </c>
      <c r="J1234" s="32">
        <f t="shared" si="314"/>
        <v>0.65543149052001426</v>
      </c>
      <c r="K1234" s="45">
        <f t="shared" si="315"/>
        <v>0.25495013845438108</v>
      </c>
      <c r="L1234" s="45">
        <f t="shared" si="316"/>
        <v>1.0559128425856474</v>
      </c>
      <c r="M1234" s="32">
        <f>[1]!thsiFinD("ths_int_chg_ratio_index",M$1,$A$4,$A1234,101)/100</f>
        <v>-1.4154390019523001E-2</v>
      </c>
      <c r="N1234" s="32">
        <f>[1]!thsiFinD("ths_int_chg_ratio_index",N$1,$A$4,$A1234,101)/100</f>
        <v>-4.2622203159173998E-2</v>
      </c>
      <c r="O1234" s="33">
        <f t="shared" si="309"/>
        <v>1.6554314905200143</v>
      </c>
      <c r="P1234" s="33">
        <f t="shared" si="310"/>
        <v>1.2549501384543811</v>
      </c>
      <c r="Q1234" s="33">
        <f t="shared" si="311"/>
        <v>2.0559128425856477</v>
      </c>
      <c r="R1234" s="33">
        <f t="shared" si="312"/>
        <v>0.98584560998047699</v>
      </c>
      <c r="S1234" s="33">
        <f t="shared" si="313"/>
        <v>0.95737779684082602</v>
      </c>
      <c r="T1234" s="32">
        <f t="shared" si="321"/>
        <v>3.3994496699260468E-2</v>
      </c>
      <c r="U1234" s="32">
        <f t="shared" si="322"/>
        <v>3.7422711273501941E-2</v>
      </c>
      <c r="V1234" s="32">
        <f t="shared" si="323"/>
        <v>3.1912993427443137E-2</v>
      </c>
      <c r="W1234" s="32">
        <f t="shared" si="324"/>
        <v>3.1059424021137039E-2</v>
      </c>
      <c r="X1234" s="32">
        <f t="shared" si="324"/>
        <v>1.5464493497328924E-2</v>
      </c>
      <c r="Y1234" s="34">
        <f>MAX(O$4:O1234)</f>
        <v>1.9141735637114377</v>
      </c>
      <c r="Z1234" s="34">
        <f>MAX(P$4:P1234)</f>
        <v>1.8284662292802096</v>
      </c>
      <c r="AA1234" s="34">
        <f>MAX(Q$4:Q1234)</f>
        <v>2.132296090165835</v>
      </c>
      <c r="AB1234" s="34">
        <f>MAX(R$4:R1234)</f>
        <v>1.9075656212819299</v>
      </c>
      <c r="AC1234" s="34">
        <f>MAX(S$4:S1234)</f>
        <v>1.35899867745307</v>
      </c>
      <c r="AD1234" s="35">
        <f t="shared" si="317"/>
        <v>-0.13517168876250807</v>
      </c>
      <c r="AE1234" s="35">
        <f t="shared" si="318"/>
        <v>-0.31365965728095391</v>
      </c>
      <c r="AF1234" s="35">
        <f t="shared" si="319"/>
        <v>-3.5822064267935105E-2</v>
      </c>
      <c r="AG1234" s="35">
        <f t="shared" si="320"/>
        <v>-0.48319177123879753</v>
      </c>
      <c r="AH1234" s="35">
        <f t="shared" si="320"/>
        <v>-0.2955270577341037</v>
      </c>
    </row>
    <row r="1235" spans="1:34">
      <c r="A1235" s="28">
        <v>45695</v>
      </c>
      <c r="B1235" s="12">
        <f>[1]!thsiFinD("ths_int_chg_ratio_index",B$1,$A$4,$A1235,101)</f>
        <v>15.369884989822999</v>
      </c>
      <c r="C1235" s="12">
        <f>[1]!thsiFinD("ths_int_chg_ratio_index",C$1,$A$4,$A1235,101)</f>
        <v>52.583048744671999</v>
      </c>
      <c r="D1235" s="12">
        <f>[1]!thsiFinD("ths_int_chg_ratio_index",D$1,$A$4,$A1235,101)</f>
        <v>-9.0671646840695994E-2</v>
      </c>
      <c r="E1235" s="12">
        <f>[1]!thsiFinD("ths_int_chg_ratio_index",E$1,$A$4,$A1235,101)</f>
        <v>41.734303400731001</v>
      </c>
      <c r="F1235" s="12">
        <f>[1]!thsiFinD("ths_adjustment_nvg_ratio_fund",F$1,$A$4,$A1235,101)</f>
        <v>74.462860650706006</v>
      </c>
      <c r="G1235" s="12">
        <f>[1]!thsiFinD("ths_adjustment_nvg_ratio_fund",G$1,$A$4,$A1235,101)</f>
        <v>56.186152099886002</v>
      </c>
      <c r="H1235" s="12">
        <f>[1]!thsiFinD("ths_adjustment_nvg_ratio_fund",H$1,$A$4,$A1235,101)</f>
        <v>63</v>
      </c>
      <c r="I1235" s="12">
        <f>[1]!thsiFinD("ths_adjustment_nvg_ratio_fund",I$1,$A$4,$A1235,101)</f>
        <v>240.419921875</v>
      </c>
      <c r="J1235" s="32">
        <f t="shared" si="314"/>
        <v>0.67958187514247159</v>
      </c>
      <c r="K1235" s="45">
        <f t="shared" si="315"/>
        <v>0.27399141372096325</v>
      </c>
      <c r="L1235" s="45">
        <f t="shared" si="316"/>
        <v>1.08517233656398</v>
      </c>
      <c r="M1235" s="32">
        <f>[1]!thsiFinD("ths_int_chg_ratio_index",M$1,$A$4,$A1235,101)/100</f>
        <v>3.0306674214169998E-6</v>
      </c>
      <c r="N1235" s="32">
        <f>[1]!thsiFinD("ths_int_chg_ratio_index",N$1,$A$4,$A1235,101)/100</f>
        <v>-2.9700751732608E-2</v>
      </c>
      <c r="O1235" s="33">
        <f t="shared" si="309"/>
        <v>1.6795818751424716</v>
      </c>
      <c r="P1235" s="33">
        <f t="shared" si="310"/>
        <v>1.2739914137209634</v>
      </c>
      <c r="Q1235" s="33">
        <f t="shared" si="311"/>
        <v>2.0851723365639803</v>
      </c>
      <c r="R1235" s="33">
        <f t="shared" si="312"/>
        <v>1.0000030306674215</v>
      </c>
      <c r="S1235" s="33">
        <f t="shared" si="313"/>
        <v>0.970299248267392</v>
      </c>
      <c r="T1235" s="32">
        <f t="shared" si="321"/>
        <v>1.4588573891916923E-2</v>
      </c>
      <c r="U1235" s="32">
        <f t="shared" si="322"/>
        <v>1.5172933715146497E-2</v>
      </c>
      <c r="V1235" s="32">
        <f t="shared" si="323"/>
        <v>1.4231874704150327E-2</v>
      </c>
      <c r="W1235" s="32">
        <f t="shared" si="324"/>
        <v>1.4360687458175869E-2</v>
      </c>
      <c r="X1235" s="32">
        <f t="shared" si="324"/>
        <v>1.3496710984111537E-2</v>
      </c>
      <c r="Y1235" s="34">
        <f>MAX(O$4:O1235)</f>
        <v>1.9141735637114377</v>
      </c>
      <c r="Z1235" s="34">
        <f>MAX(P$4:P1235)</f>
        <v>1.8284662292802096</v>
      </c>
      <c r="AA1235" s="34">
        <f>MAX(Q$4:Q1235)</f>
        <v>2.132296090165835</v>
      </c>
      <c r="AB1235" s="34">
        <f>MAX(R$4:R1235)</f>
        <v>1.9075656212819299</v>
      </c>
      <c r="AC1235" s="34">
        <f>MAX(S$4:S1235)</f>
        <v>1.35899867745307</v>
      </c>
      <c r="AD1235" s="35">
        <f t="shared" si="317"/>
        <v>-0.12255507704019819</v>
      </c>
      <c r="AE1235" s="35">
        <f t="shared" si="318"/>
        <v>-0.30324586075484683</v>
      </c>
      <c r="AF1235" s="35">
        <f t="shared" si="319"/>
        <v>-2.2100004694090014E-2</v>
      </c>
      <c r="AG1235" s="35">
        <f t="shared" si="320"/>
        <v>-0.47577004978974435</v>
      </c>
      <c r="AH1235" s="35">
        <f t="shared" si="320"/>
        <v>-0.28601899003621423</v>
      </c>
    </row>
    <row r="1236" spans="1:34">
      <c r="A1236" s="28">
        <v>45698</v>
      </c>
      <c r="B1236" s="12">
        <f>[1]!thsiFinD("ths_int_chg_ratio_index",B$1,$A$4,$A1236,101)</f>
        <v>16.312691142220999</v>
      </c>
      <c r="C1236" s="12">
        <f>[1]!thsiFinD("ths_int_chg_ratio_index",C$1,$A$4,$A1236,101)</f>
        <v>52.883061243363002</v>
      </c>
      <c r="D1236" s="12">
        <f>[1]!thsiFinD("ths_int_chg_ratio_index",D$1,$A$4,$A1236,101)</f>
        <v>1.6712277074352</v>
      </c>
      <c r="E1236" s="12">
        <f>[1]!thsiFinD("ths_int_chg_ratio_index",E$1,$A$4,$A1236,101)</f>
        <v>42.091599183896001</v>
      </c>
      <c r="F1236" s="12">
        <f>[1]!thsiFinD("ths_adjustment_nvg_ratio_fund",F$1,$A$4,$A1236,101)</f>
        <v>75.936157151627</v>
      </c>
      <c r="G1236" s="12">
        <f>[1]!thsiFinD("ths_adjustment_nvg_ratio_fund",G$1,$A$4,$A1236,101)</f>
        <v>57.321225879681997</v>
      </c>
      <c r="H1236" s="12">
        <f>[1]!thsiFinD("ths_adjustment_nvg_ratio_fund",H$1,$A$4,$A1236,101)</f>
        <v>65</v>
      </c>
      <c r="I1236" s="12">
        <f>[1]!thsiFinD("ths_adjustment_nvg_ratio_fund",I$1,$A$4,$A1236,101)</f>
        <v>241.650390625</v>
      </c>
      <c r="J1236" s="32">
        <f t="shared" si="314"/>
        <v>0.69108294116653024</v>
      </c>
      <c r="K1236" s="45">
        <f t="shared" si="315"/>
        <v>0.28239644819228799</v>
      </c>
      <c r="L1236" s="45">
        <f t="shared" si="316"/>
        <v>1.0997694341407724</v>
      </c>
      <c r="M1236" s="32">
        <f>[1]!thsiFinD("ths_int_chg_ratio_index",M$1,$A$4,$A1236,101)/100</f>
        <v>6.4019427555806994E-3</v>
      </c>
      <c r="N1236" s="32">
        <f>[1]!thsiFinD("ths_int_chg_ratio_index",N$1,$A$4,$A1236,101)/100</f>
        <v>-2.5799902746518E-2</v>
      </c>
      <c r="O1236" s="33">
        <f t="shared" si="309"/>
        <v>1.6910829411665302</v>
      </c>
      <c r="P1236" s="33">
        <f t="shared" si="310"/>
        <v>1.282396448192288</v>
      </c>
      <c r="Q1236" s="33">
        <f t="shared" si="311"/>
        <v>2.0997694341407724</v>
      </c>
      <c r="R1236" s="33">
        <f t="shared" si="312"/>
        <v>1.0064019427555806</v>
      </c>
      <c r="S1236" s="33">
        <f t="shared" si="313"/>
        <v>0.974200097253482</v>
      </c>
      <c r="T1236" s="32">
        <f t="shared" si="321"/>
        <v>6.847576884623674E-3</v>
      </c>
      <c r="U1236" s="32">
        <f t="shared" si="322"/>
        <v>6.5974027617470288E-3</v>
      </c>
      <c r="V1236" s="32">
        <f t="shared" si="323"/>
        <v>7.0004274087223095E-3</v>
      </c>
      <c r="W1236" s="32">
        <f t="shared" si="324"/>
        <v>6.3988926952434078E-3</v>
      </c>
      <c r="X1236" s="32">
        <f t="shared" si="324"/>
        <v>4.0202535383342397E-3</v>
      </c>
      <c r="Y1236" s="34">
        <f>MAX(O$4:O1236)</f>
        <v>1.9141735637114377</v>
      </c>
      <c r="Z1236" s="34">
        <f>MAX(P$4:P1236)</f>
        <v>1.8284662292802096</v>
      </c>
      <c r="AA1236" s="34">
        <f>MAX(Q$4:Q1236)</f>
        <v>2.132296090165835</v>
      </c>
      <c r="AB1236" s="34">
        <f>MAX(R$4:R1236)</f>
        <v>1.9075656212819299</v>
      </c>
      <c r="AC1236" s="34">
        <f>MAX(S$4:S1236)</f>
        <v>1.35899867745307</v>
      </c>
      <c r="AD1236" s="35">
        <f t="shared" si="317"/>
        <v>-0.11654670546820822</v>
      </c>
      <c r="AE1236" s="35">
        <f t="shared" si="318"/>
        <v>-0.29864909307233223</v>
      </c>
      <c r="AF1236" s="35">
        <f t="shared" si="319"/>
        <v>-1.5254286763961011E-2</v>
      </c>
      <c r="AG1236" s="35">
        <f t="shared" si="320"/>
        <v>-0.47241555859071604</v>
      </c>
      <c r="AH1236" s="35">
        <f t="shared" si="320"/>
        <v>-0.28314860535460395</v>
      </c>
    </row>
    <row r="1237" spans="1:34">
      <c r="A1237" s="28">
        <v>45699</v>
      </c>
      <c r="B1237" s="12">
        <f>[1]!thsiFinD("ths_int_chg_ratio_index",B$1,$A$4,$A1237,101)</f>
        <v>16.16612521071</v>
      </c>
      <c r="C1237" s="12">
        <f>[1]!thsiFinD("ths_int_chg_ratio_index",C$1,$A$4,$A1237,101)</f>
        <v>50.777622819401003</v>
      </c>
      <c r="D1237" s="12">
        <f>[1]!thsiFinD("ths_int_chg_ratio_index",D$1,$A$4,$A1237,101)</f>
        <v>0.45981096442427999</v>
      </c>
      <c r="E1237" s="12">
        <f>[1]!thsiFinD("ths_int_chg_ratio_index",E$1,$A$4,$A1237,101)</f>
        <v>39.875040805829997</v>
      </c>
      <c r="F1237" s="12">
        <f>[1]!thsiFinD("ths_adjustment_nvg_ratio_fund",F$1,$A$4,$A1237,101)</f>
        <v>76.672805402086993</v>
      </c>
      <c r="G1237" s="12">
        <f>[1]!thsiFinD("ths_adjustment_nvg_ratio_fund",G$1,$A$4,$A1237,101)</f>
        <v>57.661748013621001</v>
      </c>
      <c r="H1237" s="12">
        <f>[1]!thsiFinD("ths_adjustment_nvg_ratio_fund",H$1,$A$4,$A1237,101)</f>
        <v>66.923076923077005</v>
      </c>
      <c r="I1237" s="12">
        <f>[1]!thsiFinD("ths_adjustment_nvg_ratio_fund",I$1,$A$4,$A1237,101)</f>
        <v>244.462890625</v>
      </c>
      <c r="J1237" s="32">
        <f t="shared" si="314"/>
        <v>0.69124890095518787</v>
      </c>
      <c r="K1237" s="45">
        <f t="shared" si="315"/>
        <v>0.26819649950091323</v>
      </c>
      <c r="L1237" s="45">
        <f t="shared" si="316"/>
        <v>1.1143013024094626</v>
      </c>
      <c r="M1237" s="32">
        <f>[1]!thsiFinD("ths_int_chg_ratio_index",M$1,$A$4,$A1237,101)/100</f>
        <v>-5.3756218978429004E-3</v>
      </c>
      <c r="N1237" s="32">
        <f>[1]!thsiFinD("ths_int_chg_ratio_index",N$1,$A$4,$A1237,101)/100</f>
        <v>-3.0415470162405998E-2</v>
      </c>
      <c r="O1237" s="33">
        <f t="shared" si="309"/>
        <v>1.6912489009551879</v>
      </c>
      <c r="P1237" s="33">
        <f t="shared" si="310"/>
        <v>1.2681964995009132</v>
      </c>
      <c r="Q1237" s="33">
        <f t="shared" si="311"/>
        <v>2.1143013024094626</v>
      </c>
      <c r="R1237" s="33">
        <f t="shared" si="312"/>
        <v>0.99462437810215709</v>
      </c>
      <c r="S1237" s="33">
        <f t="shared" si="313"/>
        <v>0.96958452983759402</v>
      </c>
      <c r="T1237" s="32">
        <f t="shared" si="321"/>
        <v>9.8138172065720397E-5</v>
      </c>
      <c r="U1237" s="32">
        <f t="shared" si="322"/>
        <v>-1.1072978805728662E-2</v>
      </c>
      <c r="V1237" s="32">
        <f t="shared" si="323"/>
        <v>6.920697116746366E-3</v>
      </c>
      <c r="W1237" s="32">
        <f t="shared" si="324"/>
        <v>-1.170264499010798E-2</v>
      </c>
      <c r="X1237" s="32">
        <f t="shared" si="324"/>
        <v>-4.7378022532541531E-3</v>
      </c>
      <c r="Y1237" s="34">
        <f>MAX(O$4:O1237)</f>
        <v>1.9141735637114377</v>
      </c>
      <c r="Z1237" s="34">
        <f>MAX(P$4:P1237)</f>
        <v>1.8284662292802096</v>
      </c>
      <c r="AA1237" s="34">
        <f>MAX(Q$4:Q1237)</f>
        <v>2.132296090165835</v>
      </c>
      <c r="AB1237" s="34">
        <f>MAX(R$4:R1237)</f>
        <v>1.9075656212819299</v>
      </c>
      <c r="AC1237" s="34">
        <f>MAX(S$4:S1237)</f>
        <v>1.35899867745307</v>
      </c>
      <c r="AD1237" s="35">
        <f t="shared" si="317"/>
        <v>-0.11646000497677744</v>
      </c>
      <c r="AE1237" s="35">
        <f t="shared" si="318"/>
        <v>-0.30641513680012078</v>
      </c>
      <c r="AF1237" s="35">
        <f t="shared" si="319"/>
        <v>-8.4391599456400401E-3</v>
      </c>
      <c r="AG1237" s="35">
        <f t="shared" si="320"/>
        <v>-0.47858969201083335</v>
      </c>
      <c r="AH1237" s="35">
        <f t="shared" si="320"/>
        <v>-0.2865449055074033</v>
      </c>
    </row>
    <row r="1238" spans="1:34">
      <c r="A1238" s="28">
        <v>45700</v>
      </c>
      <c r="B1238" s="12">
        <f>[1]!thsiFinD("ths_int_chg_ratio_index",B$1,$A$4,$A1238,101)</f>
        <v>17.868280062074</v>
      </c>
      <c r="C1238" s="12">
        <f>[1]!thsiFinD("ths_int_chg_ratio_index",C$1,$A$4,$A1238,101)</f>
        <v>55.192489714940002</v>
      </c>
      <c r="D1238" s="12">
        <f>[1]!thsiFinD("ths_int_chg_ratio_index",D$1,$A$4,$A1238,101)</f>
        <v>2.0999027775571002</v>
      </c>
      <c r="E1238" s="12">
        <f>[1]!thsiFinD("ths_int_chg_ratio_index",E$1,$A$4,$A1238,101)</f>
        <v>42.163413541536997</v>
      </c>
      <c r="F1238" s="12">
        <f>[1]!thsiFinD("ths_adjustment_nvg_ratio_fund",F$1,$A$4,$A1238,101)</f>
        <v>80.417434008594</v>
      </c>
      <c r="G1238" s="12">
        <f>[1]!thsiFinD("ths_adjustment_nvg_ratio_fund",G$1,$A$4,$A1238,101)</f>
        <v>60.385925085130999</v>
      </c>
      <c r="H1238" s="12">
        <f>[1]!thsiFinD("ths_adjustment_nvg_ratio_fund",H$1,$A$4,$A1238,101)</f>
        <v>68.846153846153996</v>
      </c>
      <c r="I1238" s="12">
        <f>[1]!thsiFinD("ths_adjustment_nvg_ratio_fund",I$1,$A$4,$A1238,101)</f>
        <v>252.587890625</v>
      </c>
      <c r="J1238" s="32">
        <f t="shared" si="314"/>
        <v>0.72445186207623391</v>
      </c>
      <c r="K1238" s="45">
        <f t="shared" si="315"/>
        <v>0.29331021524027023</v>
      </c>
      <c r="L1238" s="45">
        <f t="shared" si="316"/>
        <v>1.1555935089121976</v>
      </c>
      <c r="M1238" s="32">
        <f>[1]!thsiFinD("ths_int_chg_ratio_index",M$1,$A$4,$A1238,101)/100</f>
        <v>1.3319978843986001E-2</v>
      </c>
      <c r="N1238" s="32">
        <f>[1]!thsiFinD("ths_int_chg_ratio_index",N$1,$A$4,$A1238,101)/100</f>
        <v>-2.0084850012195999E-2</v>
      </c>
      <c r="O1238" s="33">
        <f t="shared" si="309"/>
        <v>1.7244518620762339</v>
      </c>
      <c r="P1238" s="33">
        <f t="shared" si="310"/>
        <v>1.2933102152402702</v>
      </c>
      <c r="Q1238" s="33">
        <f t="shared" si="311"/>
        <v>2.1555935089121974</v>
      </c>
      <c r="R1238" s="33">
        <f t="shared" si="312"/>
        <v>1.0133199788439859</v>
      </c>
      <c r="S1238" s="33">
        <f t="shared" si="313"/>
        <v>0.97991514998780405</v>
      </c>
      <c r="T1238" s="32">
        <f t="shared" si="321"/>
        <v>1.9632214455420183E-2</v>
      </c>
      <c r="U1238" s="32">
        <f t="shared" si="322"/>
        <v>1.9802700724406819E-2</v>
      </c>
      <c r="V1238" s="32">
        <f t="shared" si="323"/>
        <v>1.9529953680527123E-2</v>
      </c>
      <c r="W1238" s="32">
        <f t="shared" si="324"/>
        <v>1.8796644395044915E-2</v>
      </c>
      <c r="X1238" s="32">
        <f t="shared" si="324"/>
        <v>1.0654687479327185E-2</v>
      </c>
      <c r="Y1238" s="34">
        <f>MAX(O$4:O1238)</f>
        <v>1.9141735637114377</v>
      </c>
      <c r="Z1238" s="34">
        <f>MAX(P$4:P1238)</f>
        <v>1.8284662292802096</v>
      </c>
      <c r="AA1238" s="34">
        <f>MAX(Q$4:Q1238)</f>
        <v>2.1555935089121974</v>
      </c>
      <c r="AB1238" s="34">
        <f>MAX(R$4:R1238)</f>
        <v>1.9075656212819299</v>
      </c>
      <c r="AC1238" s="34">
        <f>MAX(S$4:S1238)</f>
        <v>1.35899867745307</v>
      </c>
      <c r="AD1238" s="35">
        <f t="shared" si="317"/>
        <v>-9.9114158314540624E-2</v>
      </c>
      <c r="AE1238" s="35">
        <f t="shared" si="318"/>
        <v>-0.29268028332719487</v>
      </c>
      <c r="AF1238" s="35">
        <f t="shared" si="319"/>
        <v>0</v>
      </c>
      <c r="AG1238" s="35">
        <f t="shared" si="320"/>
        <v>-0.46878892786765014</v>
      </c>
      <c r="AH1238" s="35">
        <f t="shared" si="320"/>
        <v>-0.2789432644450508</v>
      </c>
    </row>
    <row r="1239" spans="1:34">
      <c r="A1239" s="28">
        <v>45701</v>
      </c>
      <c r="B1239" s="12">
        <f>[1]!thsiFinD("ths_int_chg_ratio_index",B$1,$A$4,$A1239,101)</f>
        <v>14.519646271258001</v>
      </c>
      <c r="C1239" s="12">
        <f>[1]!thsiFinD("ths_int_chg_ratio_index",C$1,$A$4,$A1239,101)</f>
        <v>51.780861276179998</v>
      </c>
      <c r="D1239" s="12">
        <f>[1]!thsiFinD("ths_int_chg_ratio_index",D$1,$A$4,$A1239,101)</f>
        <v>-0.25849166548496999</v>
      </c>
      <c r="E1239" s="12">
        <f>[1]!thsiFinD("ths_int_chg_ratio_index",E$1,$A$4,$A1239,101)</f>
        <v>40.884800506493001</v>
      </c>
      <c r="F1239" s="12">
        <f>[1]!thsiFinD("ths_adjustment_nvg_ratio_fund",F$1,$A$4,$A1239,101)</f>
        <v>77.286678944138004</v>
      </c>
      <c r="G1239" s="12">
        <f>[1]!thsiFinD("ths_adjustment_nvg_ratio_fund",G$1,$A$4,$A1239,101)</f>
        <v>56.469920544834999</v>
      </c>
      <c r="H1239" s="12">
        <f>[1]!thsiFinD("ths_adjustment_nvg_ratio_fund",H$1,$A$4,$A1239,101)</f>
        <v>63.384615384615003</v>
      </c>
      <c r="I1239" s="12">
        <f>[1]!thsiFinD("ths_adjustment_nvg_ratio_fund",I$1,$A$4,$A1239,101)</f>
        <v>243.447265625</v>
      </c>
      <c r="J1239" s="32">
        <f t="shared" si="314"/>
        <v>0.6843941211087925</v>
      </c>
      <c r="K1239" s="45">
        <f t="shared" si="315"/>
        <v>0.26731704097111508</v>
      </c>
      <c r="L1239" s="45">
        <f t="shared" si="316"/>
        <v>1.10147120124647</v>
      </c>
      <c r="M1239" s="32">
        <f>[1]!thsiFinD("ths_int_chg_ratio_index",M$1,$A$4,$A1239,101)/100</f>
        <v>-9.0466400163460997E-3</v>
      </c>
      <c r="N1239" s="32">
        <f>[1]!thsiFinD("ths_int_chg_ratio_index",N$1,$A$4,$A1239,101)/100</f>
        <v>-2.4627867703481E-2</v>
      </c>
      <c r="O1239" s="33">
        <f t="shared" si="309"/>
        <v>1.6843941211087925</v>
      </c>
      <c r="P1239" s="33">
        <f t="shared" si="310"/>
        <v>1.2673170409711152</v>
      </c>
      <c r="Q1239" s="33">
        <f t="shared" si="311"/>
        <v>2.1014712012464702</v>
      </c>
      <c r="R1239" s="33">
        <f t="shared" si="312"/>
        <v>0.99095335998365386</v>
      </c>
      <c r="S1239" s="33">
        <f t="shared" si="313"/>
        <v>0.97537213229651898</v>
      </c>
      <c r="T1239" s="32">
        <f t="shared" si="321"/>
        <v>-2.3229260177324962E-2</v>
      </c>
      <c r="U1239" s="32">
        <f t="shared" si="322"/>
        <v>-2.00981744076969E-2</v>
      </c>
      <c r="V1239" s="32">
        <f t="shared" si="323"/>
        <v>-2.5107844981886007E-2</v>
      </c>
      <c r="W1239" s="32">
        <f t="shared" si="324"/>
        <v>-2.2072612133679947E-2</v>
      </c>
      <c r="X1239" s="32">
        <f t="shared" si="324"/>
        <v>-4.6361337421322313E-3</v>
      </c>
      <c r="Y1239" s="34">
        <f>MAX(O$4:O1239)</f>
        <v>1.9141735637114377</v>
      </c>
      <c r="Z1239" s="34">
        <f>MAX(P$4:P1239)</f>
        <v>1.8284662292802096</v>
      </c>
      <c r="AA1239" s="34">
        <f>MAX(Q$4:Q1239)</f>
        <v>2.1555935089121974</v>
      </c>
      <c r="AB1239" s="34">
        <f>MAX(R$4:R1239)</f>
        <v>1.9075656212819299</v>
      </c>
      <c r="AC1239" s="34">
        <f>MAX(S$4:S1239)</f>
        <v>1.35899867745307</v>
      </c>
      <c r="AD1239" s="35">
        <f t="shared" si="317"/>
        <v>-0.12004106992112051</v>
      </c>
      <c r="AE1239" s="35">
        <f t="shared" si="318"/>
        <v>-0.30689611835488773</v>
      </c>
      <c r="AF1239" s="35">
        <f t="shared" si="319"/>
        <v>-2.5107844981886007E-2</v>
      </c>
      <c r="AG1239" s="35">
        <f t="shared" si="320"/>
        <v>-0.48051414382394386</v>
      </c>
      <c r="AH1239" s="35">
        <f t="shared" si="320"/>
        <v>-0.28228617990674887</v>
      </c>
    </row>
    <row r="1240" spans="1:34">
      <c r="A1240" s="28">
        <v>45702</v>
      </c>
      <c r="B1240" s="12">
        <f>[1]!thsiFinD("ths_int_chg_ratio_index",B$1,$A$4,$A1240,101)</f>
        <v>14.632991783866</v>
      </c>
      <c r="C1240" s="12">
        <f>[1]!thsiFinD("ths_int_chg_ratio_index",C$1,$A$4,$A1240,101)</f>
        <v>51.105185155245998</v>
      </c>
      <c r="D1240" s="12">
        <f>[1]!thsiFinD("ths_int_chg_ratio_index",D$1,$A$4,$A1240,101)</f>
        <v>0.26870031618377999</v>
      </c>
      <c r="E1240" s="12">
        <f>[1]!thsiFinD("ths_int_chg_ratio_index",E$1,$A$4,$A1240,101)</f>
        <v>43.035022168837003</v>
      </c>
      <c r="F1240" s="12">
        <f>[1]!thsiFinD("ths_adjustment_nvg_ratio_fund",F$1,$A$4,$A1240,101)</f>
        <v>81.461019030079996</v>
      </c>
      <c r="G1240" s="12">
        <f>[1]!thsiFinD("ths_adjustment_nvg_ratio_fund",G$1,$A$4,$A1240,101)</f>
        <v>57.832009080589998</v>
      </c>
      <c r="H1240" s="12">
        <f>[1]!thsiFinD("ths_adjustment_nvg_ratio_fund",H$1,$A$4,$A1240,101)</f>
        <v>61.076923076923002</v>
      </c>
      <c r="I1240" s="12">
        <f>[1]!thsiFinD("ths_adjustment_nvg_ratio_fund",I$1,$A$4,$A1240,101)</f>
        <v>244.140625</v>
      </c>
      <c r="J1240" s="32">
        <f t="shared" si="314"/>
        <v>0.69194059451465717</v>
      </c>
      <c r="K1240" s="45">
        <f t="shared" si="315"/>
        <v>0.27260474856033196</v>
      </c>
      <c r="L1240" s="45">
        <f t="shared" si="316"/>
        <v>1.1112764404689823</v>
      </c>
      <c r="M1240" s="32">
        <f>[1]!thsiFinD("ths_int_chg_ratio_index",M$1,$A$4,$A1240,101)/100</f>
        <v>1.6555265198065E-3</v>
      </c>
      <c r="N1240" s="32">
        <f>[1]!thsiFinD("ths_int_chg_ratio_index",N$1,$A$4,$A1240,101)/100</f>
        <v>-1.6238632120315E-2</v>
      </c>
      <c r="O1240" s="33">
        <f t="shared" si="309"/>
        <v>1.6919405945146573</v>
      </c>
      <c r="P1240" s="33">
        <f t="shared" si="310"/>
        <v>1.272604748560332</v>
      </c>
      <c r="Q1240" s="33">
        <f t="shared" si="311"/>
        <v>2.1112764404689823</v>
      </c>
      <c r="R1240" s="33">
        <f t="shared" si="312"/>
        <v>1.0016555265198066</v>
      </c>
      <c r="S1240" s="33">
        <f t="shared" si="313"/>
        <v>0.98376136787968504</v>
      </c>
      <c r="T1240" s="32">
        <f t="shared" si="321"/>
        <v>4.4802301974891101E-3</v>
      </c>
      <c r="U1240" s="32">
        <f t="shared" si="322"/>
        <v>4.1723636771782147E-3</v>
      </c>
      <c r="V1240" s="32">
        <f t="shared" si="323"/>
        <v>4.665892740617128E-3</v>
      </c>
      <c r="W1240" s="32">
        <f t="shared" si="324"/>
        <v>1.0799869063796486E-2</v>
      </c>
      <c r="X1240" s="32">
        <f t="shared" si="324"/>
        <v>8.6010613850671103E-3</v>
      </c>
      <c r="Y1240" s="34">
        <f>MAX(O$4:O1240)</f>
        <v>1.9141735637114377</v>
      </c>
      <c r="Z1240" s="34">
        <f>MAX(P$4:P1240)</f>
        <v>1.8284662292802096</v>
      </c>
      <c r="AA1240" s="34">
        <f>MAX(Q$4:Q1240)</f>
        <v>2.1555935089121974</v>
      </c>
      <c r="AB1240" s="34">
        <f>MAX(R$4:R1240)</f>
        <v>1.9075656212819299</v>
      </c>
      <c r="AC1240" s="34">
        <f>MAX(S$4:S1240)</f>
        <v>1.35899867745307</v>
      </c>
      <c r="AD1240" s="35">
        <f t="shared" si="317"/>
        <v>-0.11609865135003095</v>
      </c>
      <c r="AE1240" s="35">
        <f t="shared" si="318"/>
        <v>-0.30400423689460043</v>
      </c>
      <c r="AF1240" s="35">
        <f t="shared" si="319"/>
        <v>-2.0559102752902292E-2</v>
      </c>
      <c r="AG1240" s="35">
        <f t="shared" si="320"/>
        <v>-0.4749037645967481</v>
      </c>
      <c r="AH1240" s="35">
        <f t="shared" si="320"/>
        <v>-0.27611307928321582</v>
      </c>
    </row>
    <row r="1241" spans="1:34">
      <c r="A1241" s="28">
        <v>45705</v>
      </c>
      <c r="B1241" s="12">
        <f>[1]!thsiFinD("ths_int_chg_ratio_index",B$1,$A$4,$A1241,101)</f>
        <v>18.640607608781</v>
      </c>
      <c r="C1241" s="12">
        <f>[1]!thsiFinD("ths_int_chg_ratio_index",C$1,$A$4,$A1241,101)</f>
        <v>52.617768305035</v>
      </c>
      <c r="D1241" s="12">
        <f>[1]!thsiFinD("ths_int_chg_ratio_index",D$1,$A$4,$A1241,101)</f>
        <v>1.7243499560763</v>
      </c>
      <c r="E1241" s="12">
        <f>[1]!thsiFinD("ths_int_chg_ratio_index",E$1,$A$4,$A1241,101)</f>
        <v>44.332266993018003</v>
      </c>
      <c r="F1241" s="12">
        <f>[1]!thsiFinD("ths_adjustment_nvg_ratio_fund",F$1,$A$4,$A1241,101)</f>
        <v>80.847145488029</v>
      </c>
      <c r="G1241" s="12">
        <f>[1]!thsiFinD("ths_adjustment_nvg_ratio_fund",G$1,$A$4,$A1241,101)</f>
        <v>61.918274687855003</v>
      </c>
      <c r="H1241" s="12">
        <f>[1]!thsiFinD("ths_adjustment_nvg_ratio_fund",H$1,$A$4,$A1241,101)</f>
        <v>68.307692307691994</v>
      </c>
      <c r="I1241" s="12">
        <f>[1]!thsiFinD("ths_adjustment_nvg_ratio_fund",I$1,$A$4,$A1241,101)</f>
        <v>252.4609375</v>
      </c>
      <c r="J1241" s="32">
        <f t="shared" si="314"/>
        <v>0.72606130355810783</v>
      </c>
      <c r="K1241" s="45">
        <f t="shared" si="315"/>
        <v>0.29328748215727574</v>
      </c>
      <c r="L1241" s="45">
        <f t="shared" si="316"/>
        <v>1.1588351249589399</v>
      </c>
      <c r="M1241" s="32">
        <f>[1]!thsiFinD("ths_int_chg_ratio_index",M$1,$A$4,$A1241,101)/100</f>
        <v>1.2934301973747E-2</v>
      </c>
      <c r="N1241" s="32">
        <f>[1]!thsiFinD("ths_int_chg_ratio_index",N$1,$A$4,$A1241,101)/100</f>
        <v>-1.4650898671135998E-2</v>
      </c>
      <c r="O1241" s="33">
        <f t="shared" si="309"/>
        <v>1.7260613035581078</v>
      </c>
      <c r="P1241" s="33">
        <f t="shared" si="310"/>
        <v>1.2932874821572757</v>
      </c>
      <c r="Q1241" s="33">
        <f t="shared" si="311"/>
        <v>2.1588351249589399</v>
      </c>
      <c r="R1241" s="33">
        <f t="shared" si="312"/>
        <v>1.0129343019737469</v>
      </c>
      <c r="S1241" s="33">
        <f t="shared" si="313"/>
        <v>0.985349101328864</v>
      </c>
      <c r="T1241" s="32">
        <f t="shared" si="321"/>
        <v>2.016661173215617E-2</v>
      </c>
      <c r="U1241" s="32">
        <f t="shared" si="322"/>
        <v>1.6252283845665128E-2</v>
      </c>
      <c r="V1241" s="32">
        <f t="shared" si="323"/>
        <v>2.252603381459295E-2</v>
      </c>
      <c r="W1241" s="32">
        <f t="shared" si="324"/>
        <v>1.1260134003481026E-2</v>
      </c>
      <c r="X1241" s="32">
        <f t="shared" si="324"/>
        <v>1.6139416539613372E-3</v>
      </c>
      <c r="Y1241" s="34">
        <f>MAX(O$4:O1241)</f>
        <v>1.9141735637114377</v>
      </c>
      <c r="Z1241" s="34">
        <f>MAX(P$4:P1241)</f>
        <v>1.8284662292802096</v>
      </c>
      <c r="AA1241" s="34">
        <f>MAX(Q$4:Q1241)</f>
        <v>2.1588351249589399</v>
      </c>
      <c r="AB1241" s="34">
        <f>MAX(R$4:R1241)</f>
        <v>1.9075656212819299</v>
      </c>
      <c r="AC1241" s="34">
        <f>MAX(S$4:S1241)</f>
        <v>1.35899867745307</v>
      </c>
      <c r="AD1241" s="35">
        <f t="shared" si="317"/>
        <v>-9.8273356042277826E-2</v>
      </c>
      <c r="AE1241" s="35">
        <f t="shared" si="318"/>
        <v>-0.29269271619723125</v>
      </c>
      <c r="AF1241" s="35">
        <f t="shared" si="319"/>
        <v>0</v>
      </c>
      <c r="AG1241" s="35">
        <f t="shared" si="320"/>
        <v>-0.46899111062138421</v>
      </c>
      <c r="AH1241" s="35">
        <f t="shared" si="320"/>
        <v>-0.27494476802911327</v>
      </c>
    </row>
    <row r="1242" spans="1:34">
      <c r="A1242" s="28">
        <v>45706</v>
      </c>
      <c r="B1242" s="12">
        <f>[1]!thsiFinD("ths_int_chg_ratio_index",B$1,$A$4,$A1242,101)</f>
        <v>15.774790928033999</v>
      </c>
      <c r="C1242" s="12">
        <f>[1]!thsiFinD("ths_int_chg_ratio_index",C$1,$A$4,$A1242,101)</f>
        <v>52.502398145009998</v>
      </c>
      <c r="D1242" s="12">
        <f>[1]!thsiFinD("ths_int_chg_ratio_index",D$1,$A$4,$A1242,101)</f>
        <v>-0.83896280108899002</v>
      </c>
      <c r="E1242" s="12">
        <f>[1]!thsiFinD("ths_int_chg_ratio_index",E$1,$A$4,$A1242,101)</f>
        <v>41.660264157655</v>
      </c>
      <c r="F1242" s="12">
        <f>[1]!thsiFinD("ths_adjustment_nvg_ratio_fund",F$1,$A$4,$A1242,101)</f>
        <v>75.629220380602007</v>
      </c>
      <c r="G1242" s="12">
        <f>[1]!thsiFinD("ths_adjustment_nvg_ratio_fund",G$1,$A$4,$A1242,101)</f>
        <v>58.513053348467999</v>
      </c>
      <c r="H1242" s="12">
        <f>[1]!thsiFinD("ths_adjustment_nvg_ratio_fund",H$1,$A$4,$A1242,101)</f>
        <v>64.923076923077005</v>
      </c>
      <c r="I1242" s="12">
        <f>[1]!thsiFinD("ths_adjustment_nvg_ratio_fund",I$1,$A$4,$A1242,101)</f>
        <v>250.9765625</v>
      </c>
      <c r="J1242" s="32">
        <f t="shared" si="314"/>
        <v>0.69892550447719626</v>
      </c>
      <c r="K1242" s="45">
        <f t="shared" si="315"/>
        <v>0.27274622607402499</v>
      </c>
      <c r="L1242" s="45">
        <f t="shared" si="316"/>
        <v>1.1251047828803675</v>
      </c>
      <c r="M1242" s="32">
        <f>[1]!thsiFinD("ths_int_chg_ratio_index",M$1,$A$4,$A1242,101)/100</f>
        <v>-7.4813491749252002E-3</v>
      </c>
      <c r="N1242" s="32">
        <f>[1]!thsiFinD("ths_int_chg_ratio_index",N$1,$A$4,$A1242,101)/100</f>
        <v>-2.570501231307E-2</v>
      </c>
      <c r="O1242" s="33">
        <f t="shared" si="309"/>
        <v>1.6989255044771963</v>
      </c>
      <c r="P1242" s="33">
        <f t="shared" si="310"/>
        <v>1.272746226074025</v>
      </c>
      <c r="Q1242" s="33">
        <f t="shared" si="311"/>
        <v>2.1251047828803675</v>
      </c>
      <c r="R1242" s="33">
        <f t="shared" si="312"/>
        <v>0.99251865082507484</v>
      </c>
      <c r="S1242" s="33">
        <f t="shared" si="313"/>
        <v>0.97429498768693001</v>
      </c>
      <c r="T1242" s="32">
        <f t="shared" si="321"/>
        <v>-1.5721225558428142E-2</v>
      </c>
      <c r="U1242" s="32">
        <f t="shared" si="322"/>
        <v>-1.5882977579731006E-2</v>
      </c>
      <c r="V1242" s="32">
        <f t="shared" si="323"/>
        <v>-1.562432521530055E-2</v>
      </c>
      <c r="W1242" s="32">
        <f t="shared" si="324"/>
        <v>-2.0154960799423249E-2</v>
      </c>
      <c r="X1242" s="32">
        <f t="shared" si="324"/>
        <v>-1.1218474373220766E-2</v>
      </c>
      <c r="Y1242" s="34">
        <f>MAX(O$4:O1242)</f>
        <v>1.9141735637114377</v>
      </c>
      <c r="Z1242" s="34">
        <f>MAX(P$4:P1242)</f>
        <v>1.8284662292802096</v>
      </c>
      <c r="AA1242" s="34">
        <f>MAX(Q$4:Q1242)</f>
        <v>2.1588351249589399</v>
      </c>
      <c r="AB1242" s="34">
        <f>MAX(R$4:R1242)</f>
        <v>1.9075656212819299</v>
      </c>
      <c r="AC1242" s="34">
        <f>MAX(S$4:S1242)</f>
        <v>1.35899867745307</v>
      </c>
      <c r="AD1242" s="35">
        <f t="shared" si="317"/>
        <v>-0.11244960400398163</v>
      </c>
      <c r="AE1242" s="35">
        <f t="shared" si="318"/>
        <v>-0.30392686192785101</v>
      </c>
      <c r="AF1242" s="35">
        <f t="shared" si="319"/>
        <v>-1.562432521530055E-2</v>
      </c>
      <c r="AG1242" s="35">
        <f t="shared" si="320"/>
        <v>-0.47969357397095547</v>
      </c>
      <c r="AH1242" s="35">
        <f t="shared" si="320"/>
        <v>-0.28307878156814825</v>
      </c>
    </row>
    <row r="1243" spans="1:34">
      <c r="A1243" s="28">
        <v>45707</v>
      </c>
      <c r="B1243" s="12">
        <f>[1]!thsiFinD("ths_int_chg_ratio_index",B$1,$A$4,$A1243,101)</f>
        <v>18.000789162956998</v>
      </c>
      <c r="C1243" s="12">
        <f>[1]!thsiFinD("ths_int_chg_ratio_index",C$1,$A$4,$A1243,101)</f>
        <v>59.981192656217999</v>
      </c>
      <c r="D1243" s="12">
        <f>[1]!thsiFinD("ths_int_chg_ratio_index",D$1,$A$4,$A1243,101)</f>
        <v>1.4559928702234</v>
      </c>
      <c r="E1243" s="12">
        <f>[1]!thsiFinD("ths_int_chg_ratio_index",E$1,$A$4,$A1243,101)</f>
        <v>44.202917878698003</v>
      </c>
      <c r="F1243" s="12">
        <f>[1]!thsiFinD("ths_adjustment_nvg_ratio_fund",F$1,$A$4,$A1243,101)</f>
        <v>79.742173112339003</v>
      </c>
      <c r="G1243" s="12">
        <f>[1]!thsiFinD("ths_adjustment_nvg_ratio_fund",G$1,$A$4,$A1243,101)</f>
        <v>61.691259931895999</v>
      </c>
      <c r="H1243" s="12">
        <f>[1]!thsiFinD("ths_adjustment_nvg_ratio_fund",H$1,$A$4,$A1243,101)</f>
        <v>65.461538461537998</v>
      </c>
      <c r="I1243" s="12">
        <f>[1]!thsiFinD("ths_adjustment_nvg_ratio_fund",I$1,$A$4,$A1243,101)</f>
        <v>260.576171875</v>
      </c>
      <c r="J1243" s="32">
        <f t="shared" si="314"/>
        <v>0.73889004493608679</v>
      </c>
      <c r="K1243" s="45">
        <f t="shared" si="315"/>
        <v>0.30910223142024096</v>
      </c>
      <c r="L1243" s="45">
        <f t="shared" si="316"/>
        <v>1.1686778584519326</v>
      </c>
      <c r="M1243" s="32">
        <f>[1]!thsiFinD("ths_int_chg_ratio_index",M$1,$A$4,$A1243,101)/100</f>
        <v>1.4809014182546001E-2</v>
      </c>
      <c r="N1243" s="32">
        <f>[1]!thsiFinD("ths_int_chg_ratio_index",N$1,$A$4,$A1243,101)/100</f>
        <v>-1.6195309570481001E-2</v>
      </c>
      <c r="O1243" s="33">
        <f t="shared" si="309"/>
        <v>1.7388900449360869</v>
      </c>
      <c r="P1243" s="33">
        <f t="shared" si="310"/>
        <v>1.309102231420241</v>
      </c>
      <c r="Q1243" s="33">
        <f t="shared" si="311"/>
        <v>2.1686778584519324</v>
      </c>
      <c r="R1243" s="33">
        <f t="shared" si="312"/>
        <v>1.0148090141825461</v>
      </c>
      <c r="S1243" s="33">
        <f t="shared" si="313"/>
        <v>0.98380469042951901</v>
      </c>
      <c r="T1243" s="32">
        <f t="shared" si="321"/>
        <v>2.3523421335174266E-2</v>
      </c>
      <c r="U1243" s="32">
        <f t="shared" si="322"/>
        <v>2.8565007384356189E-2</v>
      </c>
      <c r="V1243" s="32">
        <f t="shared" si="323"/>
        <v>2.0503965697402426E-2</v>
      </c>
      <c r="W1243" s="32">
        <f t="shared" si="324"/>
        <v>2.245838235779396E-2</v>
      </c>
      <c r="X1243" s="32">
        <f t="shared" si="324"/>
        <v>9.7605990616516092E-3</v>
      </c>
      <c r="Y1243" s="34">
        <f>MAX(O$4:O1243)</f>
        <v>1.9141735637114377</v>
      </c>
      <c r="Z1243" s="34">
        <f>MAX(P$4:P1243)</f>
        <v>1.8284662292802096</v>
      </c>
      <c r="AA1243" s="34">
        <f>MAX(Q$4:Q1243)</f>
        <v>2.1686778584519324</v>
      </c>
      <c r="AB1243" s="34">
        <f>MAX(R$4:R1243)</f>
        <v>1.9075656212819299</v>
      </c>
      <c r="AC1243" s="34">
        <f>MAX(S$4:S1243)</f>
        <v>1.35899867745307</v>
      </c>
      <c r="AD1243" s="35">
        <f t="shared" si="317"/>
        <v>-9.1571382082766495E-2</v>
      </c>
      <c r="AE1243" s="35">
        <f t="shared" si="318"/>
        <v>-0.28404352759876805</v>
      </c>
      <c r="AF1243" s="35">
        <f t="shared" si="319"/>
        <v>0</v>
      </c>
      <c r="AG1243" s="35">
        <f t="shared" si="320"/>
        <v>-0.468008333311978</v>
      </c>
      <c r="AH1243" s="35">
        <f t="shared" si="320"/>
        <v>-0.27608120099624411</v>
      </c>
    </row>
    <row r="1244" spans="1:34">
      <c r="A1244" s="28">
        <v>45708</v>
      </c>
      <c r="B1244" s="12">
        <f>[1]!thsiFinD("ths_int_chg_ratio_index",B$1,$A$4,$A1244,101)</f>
        <v>17.990164987517002</v>
      </c>
      <c r="C1244" s="12">
        <f>[1]!thsiFinD("ths_int_chg_ratio_index",C$1,$A$4,$A1244,101)</f>
        <v>60.159926123734003</v>
      </c>
      <c r="D1244" s="12">
        <f>[1]!thsiFinD("ths_int_chg_ratio_index",D$1,$A$4,$A1244,101)</f>
        <v>1.3103455309548</v>
      </c>
      <c r="E1244" s="12">
        <f>[1]!thsiFinD("ths_int_chg_ratio_index",E$1,$A$4,$A1244,101)</f>
        <v>43.806478424010997</v>
      </c>
      <c r="F1244" s="12">
        <f>[1]!thsiFinD("ths_adjustment_nvg_ratio_fund",F$1,$A$4,$A1244,101)</f>
        <v>81.522406384285006</v>
      </c>
      <c r="G1244" s="12">
        <f>[1]!thsiFinD("ths_adjustment_nvg_ratio_fund",G$1,$A$4,$A1244,101)</f>
        <v>62.202043132804</v>
      </c>
      <c r="H1244" s="12">
        <f>[1]!thsiFinD("ths_adjustment_nvg_ratio_fund",H$1,$A$4,$A1244,101)</f>
        <v>65.230769230768999</v>
      </c>
      <c r="I1244" s="12">
        <f>[1]!thsiFinD("ths_adjustment_nvg_ratio_fund",I$1,$A$4,$A1244,101)</f>
        <v>264.27734375</v>
      </c>
      <c r="J1244" s="32">
        <f t="shared" si="314"/>
        <v>0.7456243469550935</v>
      </c>
      <c r="K1244" s="45">
        <f t="shared" si="315"/>
        <v>0.30816728766554197</v>
      </c>
      <c r="L1244" s="45">
        <f t="shared" si="316"/>
        <v>1.1830814062446451</v>
      </c>
      <c r="M1244" s="32">
        <f>[1]!thsiFinD("ths_int_chg_ratio_index",M$1,$A$4,$A1244,101)/100</f>
        <v>1.8728938083464999E-2</v>
      </c>
      <c r="N1244" s="32">
        <f>[1]!thsiFinD("ths_int_chg_ratio_index",N$1,$A$4,$A1244,101)/100</f>
        <v>-1.7682901368051E-2</v>
      </c>
      <c r="O1244" s="33">
        <f t="shared" si="309"/>
        <v>1.7456243469550934</v>
      </c>
      <c r="P1244" s="33">
        <f t="shared" si="310"/>
        <v>1.3081672876655419</v>
      </c>
      <c r="Q1244" s="33">
        <f t="shared" si="311"/>
        <v>2.1830814062446451</v>
      </c>
      <c r="R1244" s="33">
        <f t="shared" si="312"/>
        <v>1.018728938083465</v>
      </c>
      <c r="S1244" s="33">
        <f t="shared" si="313"/>
        <v>0.98231709863194905</v>
      </c>
      <c r="T1244" s="32">
        <f t="shared" si="321"/>
        <v>3.8727589697908904E-3</v>
      </c>
      <c r="U1244" s="32">
        <f t="shared" si="322"/>
        <v>-7.1418696894642864E-4</v>
      </c>
      <c r="V1244" s="32">
        <f t="shared" si="323"/>
        <v>6.6416262501034495E-3</v>
      </c>
      <c r="W1244" s="32">
        <f t="shared" si="324"/>
        <v>3.8627208136070568E-3</v>
      </c>
      <c r="X1244" s="32">
        <f t="shared" si="324"/>
        <v>-1.5120804078708749E-3</v>
      </c>
      <c r="Y1244" s="34">
        <f>MAX(O$4:O1244)</f>
        <v>1.9141735637114377</v>
      </c>
      <c r="Z1244" s="34">
        <f>MAX(P$4:P1244)</f>
        <v>1.8284662292802096</v>
      </c>
      <c r="AA1244" s="34">
        <f>MAX(Q$4:Q1244)</f>
        <v>2.1830814062446451</v>
      </c>
      <c r="AB1244" s="34">
        <f>MAX(R$4:R1244)</f>
        <v>1.9075656212819299</v>
      </c>
      <c r="AC1244" s="34">
        <f>MAX(S$4:S1244)</f>
        <v>1.35899867745307</v>
      </c>
      <c r="AD1244" s="35">
        <f t="shared" si="317"/>
        <v>-8.8053257004312657E-2</v>
      </c>
      <c r="AE1244" s="35">
        <f t="shared" si="318"/>
        <v>-0.28455485438168993</v>
      </c>
      <c r="AF1244" s="35">
        <f t="shared" si="319"/>
        <v>0</v>
      </c>
      <c r="AG1244" s="35">
        <f t="shared" si="320"/>
        <v>-0.46595339802839664</v>
      </c>
      <c r="AH1244" s="35">
        <f t="shared" si="320"/>
        <v>-0.27717582442910715</v>
      </c>
    </row>
    <row r="1245" spans="1:34">
      <c r="A1245" s="28">
        <v>45709</v>
      </c>
      <c r="B1245" s="12">
        <f>[1]!thsiFinD("ths_int_chg_ratio_index",B$1,$A$4,$A1245,101)</f>
        <v>22.217243887866001</v>
      </c>
      <c r="C1245" s="12">
        <f>[1]!thsiFinD("ths_int_chg_ratio_index",C$1,$A$4,$A1245,101)</f>
        <v>63.855606519264001</v>
      </c>
      <c r="D1245" s="12">
        <f>[1]!thsiFinD("ths_int_chg_ratio_index",D$1,$A$4,$A1245,101)</f>
        <v>7.3598879853105004</v>
      </c>
      <c r="E1245" s="12">
        <f>[1]!thsiFinD("ths_int_chg_ratio_index",E$1,$A$4,$A1245,101)</f>
        <v>47.457326762417999</v>
      </c>
      <c r="F1245" s="12">
        <f>[1]!thsiFinD("ths_adjustment_nvg_ratio_fund",F$1,$A$4,$A1245,101)</f>
        <v>85.512584407611996</v>
      </c>
      <c r="G1245" s="12">
        <f>[1]!thsiFinD("ths_adjustment_nvg_ratio_fund",G$1,$A$4,$A1245,101)</f>
        <v>69.069239500568003</v>
      </c>
      <c r="H1245" s="12">
        <f>[1]!thsiFinD("ths_adjustment_nvg_ratio_fund",H$1,$A$4,$A1245,101)</f>
        <v>68.538461538462002</v>
      </c>
      <c r="I1245" s="12">
        <f>[1]!thsiFinD("ths_adjustment_nvg_ratio_fund",I$1,$A$4,$A1245,101)</f>
        <v>271.142578125</v>
      </c>
      <c r="J1245" s="32">
        <f t="shared" si="314"/>
        <v>0.79394116090812561</v>
      </c>
      <c r="K1245" s="45">
        <f t="shared" si="315"/>
        <v>0.35222516288714628</v>
      </c>
      <c r="L1245" s="45">
        <f t="shared" si="316"/>
        <v>1.235657158929105</v>
      </c>
      <c r="M1245" s="32">
        <f>[1]!thsiFinD("ths_int_chg_ratio_index",M$1,$A$4,$A1245,101)/100</f>
        <v>5.605004316257E-2</v>
      </c>
      <c r="N1245" s="32">
        <f>[1]!thsiFinD("ths_int_chg_ratio_index",N$1,$A$4,$A1245,101)/100</f>
        <v>-4.2407732354255E-3</v>
      </c>
      <c r="O1245" s="33">
        <f t="shared" si="309"/>
        <v>1.7939411609081257</v>
      </c>
      <c r="P1245" s="33">
        <f t="shared" si="310"/>
        <v>1.3522251628871462</v>
      </c>
      <c r="Q1245" s="33">
        <f t="shared" si="311"/>
        <v>2.2356571589291052</v>
      </c>
      <c r="R1245" s="33">
        <f t="shared" si="312"/>
        <v>1.0560500431625699</v>
      </c>
      <c r="S1245" s="33">
        <f t="shared" si="313"/>
        <v>0.99575922676457451</v>
      </c>
      <c r="T1245" s="32">
        <f t="shared" si="321"/>
        <v>2.7678815340374863E-2</v>
      </c>
      <c r="U1245" s="32">
        <f t="shared" si="322"/>
        <v>3.3679083429938528E-2</v>
      </c>
      <c r="V1245" s="32">
        <f t="shared" si="323"/>
        <v>2.4083276296554379E-2</v>
      </c>
      <c r="W1245" s="32">
        <f t="shared" si="324"/>
        <v>3.6634970976005654E-2</v>
      </c>
      <c r="X1245" s="32">
        <f t="shared" si="324"/>
        <v>1.3684102772257623E-2</v>
      </c>
      <c r="Y1245" s="34">
        <f>MAX(O$4:O1245)</f>
        <v>1.9141735637114377</v>
      </c>
      <c r="Z1245" s="34">
        <f>MAX(P$4:P1245)</f>
        <v>1.8284662292802096</v>
      </c>
      <c r="AA1245" s="34">
        <f>MAX(Q$4:Q1245)</f>
        <v>2.2356571589291052</v>
      </c>
      <c r="AB1245" s="34">
        <f>MAX(R$4:R1245)</f>
        <v>1.9075656212819299</v>
      </c>
      <c r="AC1245" s="34">
        <f>MAX(S$4:S1245)</f>
        <v>1.35899867745307</v>
      </c>
      <c r="AD1245" s="35">
        <f t="shared" si="317"/>
        <v>-6.2811651504678823E-2</v>
      </c>
      <c r="AE1245" s="35">
        <f t="shared" si="318"/>
        <v>-0.26045931763286623</v>
      </c>
      <c r="AF1245" s="35">
        <f t="shared" si="319"/>
        <v>0</v>
      </c>
      <c r="AG1245" s="35">
        <f t="shared" si="320"/>
        <v>-0.44638861626533255</v>
      </c>
      <c r="AH1245" s="35">
        <f t="shared" si="320"/>
        <v>-0.26728462412432274</v>
      </c>
    </row>
    <row r="1246" spans="1:34">
      <c r="A1246" s="28">
        <v>45712</v>
      </c>
      <c r="B1246" s="12">
        <f>[1]!thsiFinD("ths_int_chg_ratio_index",B$1,$A$4,$A1246,101)</f>
        <v>20.827993854471</v>
      </c>
      <c r="C1246" s="12">
        <f>[1]!thsiFinD("ths_int_chg_ratio_index",C$1,$A$4,$A1246,101)</f>
        <v>65.650945628060995</v>
      </c>
      <c r="D1246" s="12">
        <f>[1]!thsiFinD("ths_int_chg_ratio_index",D$1,$A$4,$A1246,101)</f>
        <v>7.8776264230084001</v>
      </c>
      <c r="E1246" s="12">
        <f>[1]!thsiFinD("ths_int_chg_ratio_index",E$1,$A$4,$A1246,101)</f>
        <v>46.328080305093003</v>
      </c>
      <c r="F1246" s="12">
        <f>[1]!thsiFinD("ths_adjustment_nvg_ratio_fund",F$1,$A$4,$A1246,101)</f>
        <v>83.793738489871004</v>
      </c>
      <c r="G1246" s="12">
        <f>[1]!thsiFinD("ths_adjustment_nvg_ratio_fund",G$1,$A$4,$A1246,101)</f>
        <v>67.139614074915002</v>
      </c>
      <c r="H1246" s="12">
        <f>[1]!thsiFinD("ths_adjustment_nvg_ratio_fund",H$1,$A$4,$A1246,101)</f>
        <v>60.384615384615003</v>
      </c>
      <c r="I1246" s="12">
        <f>[1]!thsiFinD("ths_adjustment_nvg_ratio_fund",I$1,$A$4,$A1246,101)</f>
        <v>263.18359375</v>
      </c>
      <c r="J1246" s="32">
        <f t="shared" si="314"/>
        <v>0.76898275988754294</v>
      </c>
      <c r="K1246" s="45">
        <f t="shared" si="315"/>
        <v>0.35171161552658348</v>
      </c>
      <c r="L1246" s="45">
        <f t="shared" si="316"/>
        <v>1.1862539042485025</v>
      </c>
      <c r="M1246" s="32">
        <f>[1]!thsiFinD("ths_int_chg_ratio_index",M$1,$A$4,$A1246,101)/100</f>
        <v>5.6740546517323E-2</v>
      </c>
      <c r="N1246" s="32">
        <f>[1]!thsiFinD("ths_int_chg_ratio_index",N$1,$A$4,$A1246,101)/100</f>
        <v>-6.3734126955153E-3</v>
      </c>
      <c r="O1246" s="33">
        <f t="shared" si="309"/>
        <v>1.7689827598875429</v>
      </c>
      <c r="P1246" s="33">
        <f t="shared" si="310"/>
        <v>1.3517116155265834</v>
      </c>
      <c r="Q1246" s="33">
        <f t="shared" si="311"/>
        <v>2.1862539042485025</v>
      </c>
      <c r="R1246" s="33">
        <f t="shared" si="312"/>
        <v>1.056740546517323</v>
      </c>
      <c r="S1246" s="33">
        <f t="shared" si="313"/>
        <v>0.99362658730448472</v>
      </c>
      <c r="T1246" s="32">
        <f t="shared" si="321"/>
        <v>-1.3912608487085754E-2</v>
      </c>
      <c r="U1246" s="32">
        <f t="shared" si="322"/>
        <v>-3.7977947360956499E-4</v>
      </c>
      <c r="V1246" s="32">
        <f t="shared" si="323"/>
        <v>-2.2097867055907217E-2</v>
      </c>
      <c r="W1246" s="32">
        <f t="shared" si="324"/>
        <v>6.5385476684909349E-4</v>
      </c>
      <c r="X1246" s="32">
        <f t="shared" si="324"/>
        <v>-2.1417220174992924E-3</v>
      </c>
      <c r="Y1246" s="34">
        <f>MAX(O$4:O1246)</f>
        <v>1.9141735637114377</v>
      </c>
      <c r="Z1246" s="34">
        <f>MAX(P$4:P1246)</f>
        <v>1.8284662292802096</v>
      </c>
      <c r="AA1246" s="34">
        <f>MAX(Q$4:Q1246)</f>
        <v>2.2356571589291052</v>
      </c>
      <c r="AB1246" s="34">
        <f>MAX(R$4:R1246)</f>
        <v>1.9075656212819299</v>
      </c>
      <c r="AC1246" s="34">
        <f>MAX(S$4:S1246)</f>
        <v>1.35899867745307</v>
      </c>
      <c r="AD1246" s="35">
        <f t="shared" si="317"/>
        <v>-7.5850386075952625E-2</v>
      </c>
      <c r="AE1246" s="35">
        <f t="shared" si="318"/>
        <v>-0.26074018000392851</v>
      </c>
      <c r="AF1246" s="35">
        <f t="shared" si="319"/>
        <v>-2.2097867055907217E-2</v>
      </c>
      <c r="AG1246" s="35">
        <f t="shared" si="320"/>
        <v>-0.44602663482309568</v>
      </c>
      <c r="AH1246" s="35">
        <f t="shared" si="320"/>
        <v>-0.26885389677739591</v>
      </c>
    </row>
    <row r="1247" spans="1:34">
      <c r="A1247" s="28">
        <v>45713</v>
      </c>
      <c r="B1247" s="12">
        <f>[1]!thsiFinD("ths_int_chg_ratio_index",B$1,$A$4,$A1247,101)</f>
        <v>19.352483663467002</v>
      </c>
      <c r="C1247" s="12">
        <f>[1]!thsiFinD("ths_int_chg_ratio_index",C$1,$A$4,$A1247,101)</f>
        <v>65.101495295858001</v>
      </c>
      <c r="D1247" s="12">
        <f>[1]!thsiFinD("ths_int_chg_ratio_index",D$1,$A$4,$A1247,101)</f>
        <v>8.1568982333836999</v>
      </c>
      <c r="E1247" s="12">
        <f>[1]!thsiFinD("ths_int_chg_ratio_index",E$1,$A$4,$A1247,101)</f>
        <v>44.531439778010999</v>
      </c>
      <c r="F1247" s="12">
        <f>[1]!thsiFinD("ths_adjustment_nvg_ratio_fund",F$1,$A$4,$A1247,101)</f>
        <v>81.890730509514995</v>
      </c>
      <c r="G1247" s="12">
        <f>[1]!thsiFinD("ths_adjustment_nvg_ratio_fund",G$1,$A$4,$A1247,101)</f>
        <v>65.777525539159996</v>
      </c>
      <c r="H1247" s="12">
        <f>[1]!thsiFinD("ths_adjustment_nvg_ratio_fund",H$1,$A$4,$A1247,101)</f>
        <v>58.230769230768999</v>
      </c>
      <c r="I1247" s="12">
        <f>[1]!thsiFinD("ths_adjustment_nvg_ratio_fund",I$1,$A$4,$A1247,101)</f>
        <v>261.708984375</v>
      </c>
      <c r="J1247" s="32">
        <f t="shared" si="314"/>
        <v>0.75593790828145457</v>
      </c>
      <c r="K1247" s="45">
        <f t="shared" si="315"/>
        <v>0.3428557924267992</v>
      </c>
      <c r="L1247" s="45">
        <f t="shared" si="316"/>
        <v>1.1690200241361099</v>
      </c>
      <c r="M1247" s="32">
        <f>[1]!thsiFinD("ths_int_chg_ratio_index",M$1,$A$4,$A1247,101)/100</f>
        <v>5.2853862194575003E-2</v>
      </c>
      <c r="N1247" s="32">
        <f>[1]!thsiFinD("ths_int_chg_ratio_index",N$1,$A$4,$A1247,101)/100</f>
        <v>-1.7312759582626999E-2</v>
      </c>
      <c r="O1247" s="33">
        <f t="shared" si="309"/>
        <v>1.7559379082814546</v>
      </c>
      <c r="P1247" s="33">
        <f t="shared" si="310"/>
        <v>1.3428557924267992</v>
      </c>
      <c r="Q1247" s="33">
        <f t="shared" si="311"/>
        <v>2.1690200241361097</v>
      </c>
      <c r="R1247" s="33">
        <f t="shared" si="312"/>
        <v>1.0528538621945751</v>
      </c>
      <c r="S1247" s="33">
        <f t="shared" si="313"/>
        <v>0.98268724041737299</v>
      </c>
      <c r="T1247" s="32">
        <f t="shared" si="321"/>
        <v>-7.3742107056586903E-3</v>
      </c>
      <c r="U1247" s="32">
        <f t="shared" si="322"/>
        <v>-6.5515624768336389E-3</v>
      </c>
      <c r="V1247" s="32">
        <f t="shared" si="323"/>
        <v>-7.8828356024441826E-3</v>
      </c>
      <c r="W1247" s="32">
        <f t="shared" si="324"/>
        <v>-3.6779929903864028E-3</v>
      </c>
      <c r="X1247" s="32">
        <f t="shared" si="324"/>
        <v>-1.1009515070231846E-2</v>
      </c>
      <c r="Y1247" s="34">
        <f>MAX(O$4:O1247)</f>
        <v>1.9141735637114377</v>
      </c>
      <c r="Z1247" s="34">
        <f>MAX(P$4:P1247)</f>
        <v>1.8284662292802096</v>
      </c>
      <c r="AA1247" s="34">
        <f>MAX(Q$4:Q1247)</f>
        <v>2.2356571589291052</v>
      </c>
      <c r="AB1247" s="34">
        <f>MAX(R$4:R1247)</f>
        <v>1.9075656212819299</v>
      </c>
      <c r="AC1247" s="34">
        <f>MAX(S$4:S1247)</f>
        <v>1.35899867745307</v>
      </c>
      <c r="AD1247" s="35">
        <f t="shared" si="317"/>
        <v>-8.2665260052581679E-2</v>
      </c>
      <c r="AE1247" s="35">
        <f t="shared" si="318"/>
        <v>-0.26558348690124556</v>
      </c>
      <c r="AF1247" s="35">
        <f t="shared" si="319"/>
        <v>-2.9806508805185095E-2</v>
      </c>
      <c r="AG1247" s="35">
        <f t="shared" si="320"/>
        <v>-0.44806414497707714</v>
      </c>
      <c r="AH1247" s="35">
        <f t="shared" si="320"/>
        <v>-0.27690346081936645</v>
      </c>
    </row>
    <row r="1248" spans="1:34">
      <c r="A1248" s="28">
        <v>45714</v>
      </c>
      <c r="B1248" s="12">
        <f>[1]!thsiFinD("ths_int_chg_ratio_index",B$1,$A$4,$A1248,101)</f>
        <v>20.09957382584</v>
      </c>
      <c r="C1248" s="12">
        <f>[1]!thsiFinD("ths_int_chg_ratio_index",C$1,$A$4,$A1248,101)</f>
        <v>66.081515623252997</v>
      </c>
      <c r="D1248" s="12">
        <f>[1]!thsiFinD("ths_int_chg_ratio_index",D$1,$A$4,$A1248,101)</f>
        <v>10.502544121278</v>
      </c>
      <c r="E1248" s="12">
        <f>[1]!thsiFinD("ths_int_chg_ratio_index",E$1,$A$4,$A1248,101)</f>
        <v>46.481655949701</v>
      </c>
      <c r="F1248" s="12">
        <f>[1]!thsiFinD("ths_adjustment_nvg_ratio_fund",F$1,$A$4,$A1248,101)</f>
        <v>82.504604051564996</v>
      </c>
      <c r="G1248" s="12">
        <f>[1]!thsiFinD("ths_adjustment_nvg_ratio_fund",G$1,$A$4,$A1248,101)</f>
        <v>66.401816118048004</v>
      </c>
      <c r="H1248" s="12">
        <f>[1]!thsiFinD("ths_adjustment_nvg_ratio_fund",H$1,$A$4,$A1248,101)</f>
        <v>58.538461538462002</v>
      </c>
      <c r="I1248" s="12">
        <f>[1]!thsiFinD("ths_adjustment_nvg_ratio_fund",I$1,$A$4,$A1248,101)</f>
        <v>262.529296875</v>
      </c>
      <c r="J1248" s="32">
        <f t="shared" si="314"/>
        <v>0.76642433512893382</v>
      </c>
      <c r="K1248" s="45">
        <f t="shared" si="315"/>
        <v>0.35791322380018004</v>
      </c>
      <c r="L1248" s="45">
        <f t="shared" si="316"/>
        <v>1.1749354464576875</v>
      </c>
      <c r="M1248" s="32">
        <f>[1]!thsiFinD("ths_int_chg_ratio_index",M$1,$A$4,$A1248,101)/100</f>
        <v>7.1052237952363997E-2</v>
      </c>
      <c r="N1248" s="32">
        <f>[1]!thsiFinD("ths_int_chg_ratio_index",N$1,$A$4,$A1248,101)/100</f>
        <v>-7.8844507215436992E-3</v>
      </c>
      <c r="O1248" s="33">
        <f t="shared" si="309"/>
        <v>1.7664243351289337</v>
      </c>
      <c r="P1248" s="33">
        <f t="shared" si="310"/>
        <v>1.3579132238001801</v>
      </c>
      <c r="Q1248" s="33">
        <f t="shared" si="311"/>
        <v>2.1749354464576873</v>
      </c>
      <c r="R1248" s="33">
        <f t="shared" si="312"/>
        <v>1.0710522379523639</v>
      </c>
      <c r="S1248" s="33">
        <f t="shared" si="313"/>
        <v>0.99211554927845635</v>
      </c>
      <c r="T1248" s="32">
        <f t="shared" si="321"/>
        <v>5.9719804430569123E-3</v>
      </c>
      <c r="U1248" s="32">
        <f t="shared" si="322"/>
        <v>1.1212992086193641E-2</v>
      </c>
      <c r="V1248" s="32">
        <f t="shared" si="323"/>
        <v>2.7272326929916879E-3</v>
      </c>
      <c r="W1248" s="32">
        <f t="shared" si="324"/>
        <v>1.728480695303336E-2</v>
      </c>
      <c r="X1248" s="32">
        <f t="shared" si="324"/>
        <v>9.594414655347494E-3</v>
      </c>
      <c r="Y1248" s="34">
        <f>MAX(O$4:O1248)</f>
        <v>1.9141735637114377</v>
      </c>
      <c r="Z1248" s="34">
        <f>MAX(P$4:P1248)</f>
        <v>1.8284662292802096</v>
      </c>
      <c r="AA1248" s="34">
        <f>MAX(Q$4:Q1248)</f>
        <v>2.2356571589291052</v>
      </c>
      <c r="AB1248" s="34">
        <f>MAX(R$4:R1248)</f>
        <v>1.9075656212819299</v>
      </c>
      <c r="AC1248" s="34">
        <f>MAX(S$4:S1248)</f>
        <v>1.35899867745307</v>
      </c>
      <c r="AD1248" s="35">
        <f t="shared" si="317"/>
        <v>-7.7186954925879014E-2</v>
      </c>
      <c r="AE1248" s="35">
        <f t="shared" si="318"/>
        <v>-0.25734848035189939</v>
      </c>
      <c r="AF1248" s="35">
        <f t="shared" si="319"/>
        <v>-2.7160565397470915E-2</v>
      </c>
      <c r="AG1248" s="35">
        <f t="shared" si="320"/>
        <v>-0.43852404027254843</v>
      </c>
      <c r="AH1248" s="35">
        <f t="shared" si="320"/>
        <v>-0.26996577278662082</v>
      </c>
    </row>
    <row r="1249" spans="1:34">
      <c r="A1249" s="28">
        <v>45715</v>
      </c>
      <c r="B1249" s="12">
        <f>[1]!thsiFinD("ths_int_chg_ratio_index",B$1,$A$4,$A1249,101)</f>
        <v>16.247117989566</v>
      </c>
      <c r="C1249" s="12">
        <f>[1]!thsiFinD("ths_int_chg_ratio_index",C$1,$A$4,$A1249,101)</f>
        <v>64.281273689027003</v>
      </c>
      <c r="D1249" s="12">
        <f>[1]!thsiFinD("ths_int_chg_ratio_index",D$1,$A$4,$A1249,101)</f>
        <v>10.450245625431</v>
      </c>
      <c r="E1249" s="12">
        <f>[1]!thsiFinD("ths_int_chg_ratio_index",E$1,$A$4,$A1249,101)</f>
        <v>45.763128548025001</v>
      </c>
      <c r="F1249" s="12">
        <f>[1]!thsiFinD("ths_adjustment_nvg_ratio_fund",F$1,$A$4,$A1249,101)</f>
        <v>80.478821362798996</v>
      </c>
      <c r="G1249" s="12">
        <f>[1]!thsiFinD("ths_adjustment_nvg_ratio_fund",G$1,$A$4,$A1249,101)</f>
        <v>64.131668558455999</v>
      </c>
      <c r="H1249" s="12">
        <f>[1]!thsiFinD("ths_adjustment_nvg_ratio_fund",H$1,$A$4,$A1249,101)</f>
        <v>53.076923076923002</v>
      </c>
      <c r="I1249" s="12">
        <f>[1]!thsiFinD("ths_adjustment_nvg_ratio_fund",I$1,$A$4,$A1249,101)</f>
        <v>253.662109375</v>
      </c>
      <c r="J1249" s="32">
        <f t="shared" si="314"/>
        <v>0.73511411028153384</v>
      </c>
      <c r="K1249" s="45">
        <f t="shared" si="315"/>
        <v>0.34185441463012256</v>
      </c>
      <c r="L1249" s="45">
        <f t="shared" si="316"/>
        <v>1.1283738059329451</v>
      </c>
      <c r="M1249" s="32">
        <f>[1]!thsiFinD("ths_int_chg_ratio_index",M$1,$A$4,$A1249,101)/100</f>
        <v>6.3822336409949998E-2</v>
      </c>
      <c r="N1249" s="32">
        <f>[1]!thsiFinD("ths_int_chg_ratio_index",N$1,$A$4,$A1249,101)/100</f>
        <v>-7.3597434752289007E-3</v>
      </c>
      <c r="O1249" s="33">
        <f t="shared" si="309"/>
        <v>1.735114110281534</v>
      </c>
      <c r="P1249" s="33">
        <f t="shared" si="310"/>
        <v>1.3418544146301226</v>
      </c>
      <c r="Q1249" s="33">
        <f t="shared" si="311"/>
        <v>2.1283738059329451</v>
      </c>
      <c r="R1249" s="33">
        <f t="shared" si="312"/>
        <v>1.0638223364099499</v>
      </c>
      <c r="S1249" s="33">
        <f t="shared" si="313"/>
        <v>0.99264025652477106</v>
      </c>
      <c r="T1249" s="32">
        <f t="shared" si="321"/>
        <v>-1.7725200125888407E-2</v>
      </c>
      <c r="U1249" s="32">
        <f t="shared" si="322"/>
        <v>-1.182609380967381E-2</v>
      </c>
      <c r="V1249" s="32">
        <f t="shared" si="323"/>
        <v>-2.140828620940316E-2</v>
      </c>
      <c r="W1249" s="32">
        <f t="shared" si="324"/>
        <v>-6.750279105187329E-3</v>
      </c>
      <c r="X1249" s="32">
        <f t="shared" si="324"/>
        <v>5.2887715215854669E-4</v>
      </c>
      <c r="Y1249" s="34">
        <f>MAX(O$4:O1249)</f>
        <v>1.9141735637114377</v>
      </c>
      <c r="Z1249" s="34">
        <f>MAX(P$4:P1249)</f>
        <v>1.8284662292802096</v>
      </c>
      <c r="AA1249" s="34">
        <f>MAX(Q$4:Q1249)</f>
        <v>2.2356571589291052</v>
      </c>
      <c r="AB1249" s="34">
        <f>MAX(R$4:R1249)</f>
        <v>1.9075656212819299</v>
      </c>
      <c r="AC1249" s="34">
        <f>MAX(S$4:S1249)</f>
        <v>1.35899867745307</v>
      </c>
      <c r="AD1249" s="35">
        <f t="shared" si="317"/>
        <v>-9.3544000828598262E-2</v>
      </c>
      <c r="AE1249" s="35">
        <f t="shared" si="318"/>
        <v>-0.26613114689115458</v>
      </c>
      <c r="AF1249" s="35">
        <f t="shared" si="319"/>
        <v>-4.7987390449235723E-2</v>
      </c>
      <c r="AG1249" s="35">
        <f t="shared" si="320"/>
        <v>-0.44231415971156174</v>
      </c>
      <c r="AH1249" s="35">
        <f t="shared" si="320"/>
        <v>-0.26957967436355379</v>
      </c>
    </row>
    <row r="1250" spans="1:34">
      <c r="A1250" s="28">
        <v>45716</v>
      </c>
      <c r="B1250" s="12">
        <f>[1]!thsiFinD("ths_int_chg_ratio_index",B$1,$A$4,$A1250,101)</f>
        <v>10.278414498794</v>
      </c>
      <c r="C1250" s="12">
        <f>[1]!thsiFinD("ths_int_chg_ratio_index",C$1,$A$4,$A1250,101)</f>
        <v>59.342608430531001</v>
      </c>
      <c r="D1250" s="12">
        <f>[1]!thsiFinD("ths_int_chg_ratio_index",D$1,$A$4,$A1250,101)</f>
        <v>5.7931592037605997</v>
      </c>
      <c r="E1250" s="12">
        <f>[1]!thsiFinD("ths_int_chg_ratio_index",E$1,$A$4,$A1250,101)</f>
        <v>39.988575018128003</v>
      </c>
      <c r="F1250" s="12">
        <f>[1]!thsiFinD("ths_adjustment_nvg_ratio_fund",F$1,$A$4,$A1250,101)</f>
        <v>73.235113566604994</v>
      </c>
      <c r="G1250" s="12">
        <f>[1]!thsiFinD("ths_adjustment_nvg_ratio_fund",G$1,$A$4,$A1250,101)</f>
        <v>55.675368898978</v>
      </c>
      <c r="H1250" s="12">
        <f>[1]!thsiFinD("ths_adjustment_nvg_ratio_fund",H$1,$A$4,$A1250,101)</f>
        <v>44.615384615384997</v>
      </c>
      <c r="I1250" s="12">
        <f>[1]!thsiFinD("ths_adjustment_nvg_ratio_fund",I$1,$A$4,$A1250,101)</f>
        <v>234.560546875</v>
      </c>
      <c r="J1250" s="32">
        <f t="shared" si="314"/>
        <v>0.65436146388397698</v>
      </c>
      <c r="K1250" s="45">
        <f t="shared" si="315"/>
        <v>0.28850689287803399</v>
      </c>
      <c r="L1250" s="45">
        <f t="shared" si="316"/>
        <v>1.0202160348899201</v>
      </c>
      <c r="M1250" s="32">
        <f>[1]!thsiFinD("ths_int_chg_ratio_index",M$1,$A$4,$A1250,101)/100</f>
        <v>1.9731404655691998E-2</v>
      </c>
      <c r="N1250" s="32">
        <f>[1]!thsiFinD("ths_int_chg_ratio_index",N$1,$A$4,$A1250,101)/100</f>
        <v>-2.9071204376328E-2</v>
      </c>
      <c r="O1250" s="33">
        <f t="shared" si="309"/>
        <v>1.654361463883977</v>
      </c>
      <c r="P1250" s="33">
        <f t="shared" si="310"/>
        <v>1.2885068928780341</v>
      </c>
      <c r="Q1250" s="33">
        <f t="shared" si="311"/>
        <v>2.0202160348899199</v>
      </c>
      <c r="R1250" s="33">
        <f t="shared" si="312"/>
        <v>1.019731404655692</v>
      </c>
      <c r="S1250" s="33">
        <f t="shared" si="313"/>
        <v>0.97092879562367196</v>
      </c>
      <c r="T1250" s="32">
        <f t="shared" si="321"/>
        <v>-4.6540251110317121E-2</v>
      </c>
      <c r="U1250" s="32">
        <f t="shared" si="322"/>
        <v>-3.975656462463073E-2</v>
      </c>
      <c r="V1250" s="32">
        <f t="shared" si="323"/>
        <v>-5.0817093661616353E-2</v>
      </c>
      <c r="W1250" s="32">
        <f t="shared" si="324"/>
        <v>-4.1445766125808525E-2</v>
      </c>
      <c r="X1250" s="32">
        <f t="shared" si="324"/>
        <v>-2.187243642234582E-2</v>
      </c>
      <c r="Y1250" s="34">
        <f>MAX(O$4:O1250)</f>
        <v>1.9141735637114377</v>
      </c>
      <c r="Z1250" s="34">
        <f>MAX(P$4:P1250)</f>
        <v>1.8284662292802096</v>
      </c>
      <c r="AA1250" s="34">
        <f>MAX(Q$4:Q1250)</f>
        <v>2.2356571589291052</v>
      </c>
      <c r="AB1250" s="34">
        <f>MAX(R$4:R1250)</f>
        <v>1.9075656212819299</v>
      </c>
      <c r="AC1250" s="34">
        <f>MAX(S$4:S1250)</f>
        <v>1.35899867745307</v>
      </c>
      <c r="AD1250" s="35">
        <f t="shared" si="317"/>
        <v>-0.13573069065048871</v>
      </c>
      <c r="AE1250" s="35">
        <f t="shared" si="318"/>
        <v>-0.29530725137578007</v>
      </c>
      <c r="AF1250" s="35">
        <f t="shared" si="319"/>
        <v>-9.6365904395816715E-2</v>
      </c>
      <c r="AG1250" s="35">
        <f t="shared" si="320"/>
        <v>-0.46542787661983132</v>
      </c>
      <c r="AH1250" s="35">
        <f t="shared" si="320"/>
        <v>-0.28555574649762616</v>
      </c>
    </row>
    <row r="1251" spans="1:34">
      <c r="A1251" s="28">
        <v>45719</v>
      </c>
      <c r="B1251" s="12">
        <f>[1]!thsiFinD("ths_int_chg_ratio_index",B$1,$A$4,$A1251,101)</f>
        <v>8.882337240439</v>
      </c>
      <c r="C1251" s="12">
        <f>[1]!thsiFinD("ths_int_chg_ratio_index",C$1,$A$4,$A1251,101)</f>
        <v>57.823387136278001</v>
      </c>
      <c r="D1251" s="12">
        <f>[1]!thsiFinD("ths_int_chg_ratio_index",D$1,$A$4,$A1251,101)</f>
        <v>4.1802708459961</v>
      </c>
      <c r="E1251" s="12">
        <f>[1]!thsiFinD("ths_int_chg_ratio_index",E$1,$A$4,$A1251,101)</f>
        <v>41.750944502899998</v>
      </c>
      <c r="F1251" s="12">
        <f>[1]!thsiFinD("ths_adjustment_nvg_ratio_fund",F$1,$A$4,$A1251,101)</f>
        <v>76.243093922651994</v>
      </c>
      <c r="G1251" s="12">
        <f>[1]!thsiFinD("ths_adjustment_nvg_ratio_fund",G$1,$A$4,$A1251,101)</f>
        <v>53.064699205448001</v>
      </c>
      <c r="H1251" s="12">
        <f>[1]!thsiFinD("ths_adjustment_nvg_ratio_fund",H$1,$A$4,$A1251,101)</f>
        <v>42.153846153845997</v>
      </c>
      <c r="I1251" s="12">
        <f>[1]!thsiFinD("ths_adjustment_nvg_ratio_fund",I$1,$A$4,$A1251,101)</f>
        <v>229.4140625</v>
      </c>
      <c r="J1251" s="32">
        <f t="shared" si="314"/>
        <v>0.64189080188444891</v>
      </c>
      <c r="K1251" s="45">
        <f t="shared" si="315"/>
        <v>0.28159234931403276</v>
      </c>
      <c r="L1251" s="45">
        <f t="shared" si="316"/>
        <v>1.002189254454865</v>
      </c>
      <c r="M1251" s="32">
        <f>[1]!thsiFinD("ths_int_chg_ratio_index",M$1,$A$4,$A1251,101)/100</f>
        <v>1.9998103388774998E-2</v>
      </c>
      <c r="N1251" s="32">
        <f>[1]!thsiFinD("ths_int_chg_ratio_index",N$1,$A$4,$A1251,101)/100</f>
        <v>-2.8242456204783002E-2</v>
      </c>
      <c r="O1251" s="33">
        <f t="shared" si="309"/>
        <v>1.6418908018844489</v>
      </c>
      <c r="P1251" s="33">
        <f t="shared" si="310"/>
        <v>1.2815923493140327</v>
      </c>
      <c r="Q1251" s="33">
        <f t="shared" si="311"/>
        <v>2.0021892544548647</v>
      </c>
      <c r="R1251" s="33">
        <f t="shared" si="312"/>
        <v>1.0199981033887751</v>
      </c>
      <c r="S1251" s="33">
        <f t="shared" si="313"/>
        <v>0.97175754379521695</v>
      </c>
      <c r="T1251" s="32">
        <f t="shared" si="321"/>
        <v>-7.538051551473135E-3</v>
      </c>
      <c r="U1251" s="32">
        <f t="shared" si="322"/>
        <v>-5.3663225258787639E-3</v>
      </c>
      <c r="V1251" s="32">
        <f t="shared" si="323"/>
        <v>-8.9231944127388108E-3</v>
      </c>
      <c r="W1251" s="32">
        <f t="shared" si="324"/>
        <v>2.6153821669638866E-4</v>
      </c>
      <c r="X1251" s="32">
        <f t="shared" si="324"/>
        <v>8.5356225428734334E-4</v>
      </c>
      <c r="Y1251" s="34">
        <f>MAX(O$4:O1251)</f>
        <v>1.9141735637114377</v>
      </c>
      <c r="Z1251" s="34">
        <f>MAX(P$4:P1251)</f>
        <v>1.8284662292802096</v>
      </c>
      <c r="AA1251" s="34">
        <f>MAX(Q$4:Q1251)</f>
        <v>2.2356571589291052</v>
      </c>
      <c r="AB1251" s="34">
        <f>MAX(R$4:R1251)</f>
        <v>1.9075656212819299</v>
      </c>
      <c r="AC1251" s="34">
        <f>MAX(S$4:S1251)</f>
        <v>1.35899867745307</v>
      </c>
      <c r="AD1251" s="35">
        <f t="shared" si="317"/>
        <v>-0.14224559725872143</v>
      </c>
      <c r="AE1251" s="35">
        <f t="shared" si="318"/>
        <v>-0.29908885994654566</v>
      </c>
      <c r="AF1251" s="35">
        <f t="shared" si="319"/>
        <v>-0.10442920710887227</v>
      </c>
      <c r="AG1251" s="35">
        <f t="shared" si="320"/>
        <v>-0.46528806557998681</v>
      </c>
      <c r="AH1251" s="35">
        <f t="shared" si="320"/>
        <v>-0.28494592385004403</v>
      </c>
    </row>
    <row r="1252" spans="1:34">
      <c r="A1252" s="28">
        <v>45720</v>
      </c>
      <c r="B1252" s="12">
        <f>[1]!thsiFinD("ths_int_chg_ratio_index",B$1,$A$4,$A1252,101)</f>
        <v>10.011727162233001</v>
      </c>
      <c r="C1252" s="12">
        <f>[1]!thsiFinD("ths_int_chg_ratio_index",C$1,$A$4,$A1252,101)</f>
        <v>59.491217638221997</v>
      </c>
      <c r="D1252" s="12">
        <f>[1]!thsiFinD("ths_int_chg_ratio_index",D$1,$A$4,$A1252,101)</f>
        <v>5.9762676820007998</v>
      </c>
      <c r="E1252" s="12">
        <f>[1]!thsiFinD("ths_int_chg_ratio_index",E$1,$A$4,$A1252,101)</f>
        <v>40.633303880707999</v>
      </c>
      <c r="F1252" s="12">
        <f>[1]!thsiFinD("ths_adjustment_nvg_ratio_fund",F$1,$A$4,$A1252,101)</f>
        <v>79.066912216082997</v>
      </c>
      <c r="G1252" s="12">
        <f>[1]!thsiFinD("ths_adjustment_nvg_ratio_fund",G$1,$A$4,$A1252,101)</f>
        <v>55.334846765039998</v>
      </c>
      <c r="H1252" s="12">
        <f>[1]!thsiFinD("ths_adjustment_nvg_ratio_fund",H$1,$A$4,$A1252,101)</f>
        <v>39.307692307692001</v>
      </c>
      <c r="I1252" s="12">
        <f>[1]!thsiFinD("ths_adjustment_nvg_ratio_fund",I$1,$A$4,$A1252,101)</f>
        <v>232.109375</v>
      </c>
      <c r="J1252" s="32">
        <f t="shared" si="314"/>
        <v>0.6524141783149735</v>
      </c>
      <c r="K1252" s="45">
        <f t="shared" si="315"/>
        <v>0.29028129090790949</v>
      </c>
      <c r="L1252" s="45">
        <f t="shared" si="316"/>
        <v>1.0145470657220375</v>
      </c>
      <c r="M1252" s="32">
        <f>[1]!thsiFinD("ths_int_chg_ratio_index",M$1,$A$4,$A1252,101)/100</f>
        <v>2.8889495022373E-2</v>
      </c>
      <c r="N1252" s="32">
        <f>[1]!thsiFinD("ths_int_chg_ratio_index",N$1,$A$4,$A1252,101)/100</f>
        <v>-2.6605941702679999E-2</v>
      </c>
      <c r="O1252" s="33">
        <f t="shared" si="309"/>
        <v>1.6524141783149735</v>
      </c>
      <c r="P1252" s="33">
        <f t="shared" si="310"/>
        <v>1.2902812909079096</v>
      </c>
      <c r="Q1252" s="33">
        <f t="shared" si="311"/>
        <v>2.0145470657220375</v>
      </c>
      <c r="R1252" s="33">
        <f t="shared" si="312"/>
        <v>1.028889495022373</v>
      </c>
      <c r="S1252" s="33">
        <f t="shared" si="313"/>
        <v>0.97339405829731995</v>
      </c>
      <c r="T1252" s="32">
        <f t="shared" si="321"/>
        <v>6.4093034801380178E-3</v>
      </c>
      <c r="U1252" s="32">
        <f t="shared" si="322"/>
        <v>6.7798013920163935E-3</v>
      </c>
      <c r="V1252" s="32">
        <f t="shared" si="323"/>
        <v>6.1721494307676039E-3</v>
      </c>
      <c r="W1252" s="32">
        <f t="shared" si="324"/>
        <v>8.7170668298870435E-3</v>
      </c>
      <c r="X1252" s="32">
        <f t="shared" si="324"/>
        <v>1.6840769722368254E-3</v>
      </c>
      <c r="Y1252" s="34">
        <f>MAX(O$4:O1252)</f>
        <v>1.9141735637114377</v>
      </c>
      <c r="Z1252" s="34">
        <f>MAX(P$4:P1252)</f>
        <v>1.8284662292802096</v>
      </c>
      <c r="AA1252" s="34">
        <f>MAX(Q$4:Q1252)</f>
        <v>2.2356571589291052</v>
      </c>
      <c r="AB1252" s="34">
        <f>MAX(R$4:R1252)</f>
        <v>1.9075656212819299</v>
      </c>
      <c r="AC1252" s="34">
        <f>MAX(S$4:S1252)</f>
        <v>1.35899867745307</v>
      </c>
      <c r="AD1252" s="35">
        <f t="shared" si="317"/>
        <v>-0.13674798898012808</v>
      </c>
      <c r="AE1252" s="35">
        <f t="shared" si="318"/>
        <v>-0.29433682162353136</v>
      </c>
      <c r="AF1252" s="35">
        <f t="shared" si="319"/>
        <v>-9.8901610349317104E-2</v>
      </c>
      <c r="AG1252" s="35">
        <f t="shared" si="320"/>
        <v>-0.46062694591290931</v>
      </c>
      <c r="AH1252" s="35">
        <f t="shared" si="320"/>
        <v>-0.28374171774649581</v>
      </c>
    </row>
    <row r="1253" spans="1:34">
      <c r="A1253" s="28">
        <v>45721</v>
      </c>
      <c r="B1253" s="12">
        <f>[1]!thsiFinD("ths_int_chg_ratio_index",B$1,$A$4,$A1253,101)</f>
        <v>11.273596378931</v>
      </c>
      <c r="C1253" s="12">
        <f>[1]!thsiFinD("ths_int_chg_ratio_index",C$1,$A$4,$A1253,101)</f>
        <v>59.829328077878998</v>
      </c>
      <c r="D1253" s="12">
        <f>[1]!thsiFinD("ths_int_chg_ratio_index",D$1,$A$4,$A1253,101)</f>
        <v>6.285371111421</v>
      </c>
      <c r="E1253" s="12">
        <f>[1]!thsiFinD("ths_int_chg_ratio_index",E$1,$A$4,$A1253,101)</f>
        <v>40.706250197605002</v>
      </c>
      <c r="F1253" s="12">
        <f>[1]!thsiFinD("ths_adjustment_nvg_ratio_fund",F$1,$A$4,$A1253,101)</f>
        <v>81.583793738490002</v>
      </c>
      <c r="G1253" s="12">
        <f>[1]!thsiFinD("ths_adjustment_nvg_ratio_fund",G$1,$A$4,$A1253,101)</f>
        <v>56.980703745743</v>
      </c>
      <c r="H1253" s="12">
        <f>[1]!thsiFinD("ths_adjustment_nvg_ratio_fund",H$1,$A$4,$A1253,101)</f>
        <v>40.692307692307999</v>
      </c>
      <c r="I1253" s="12">
        <f>[1]!thsiFinD("ths_adjustment_nvg_ratio_fund",I$1,$A$4,$A1253,101)</f>
        <v>235</v>
      </c>
      <c r="J1253" s="32">
        <f t="shared" si="314"/>
        <v>0.66543918867797114</v>
      </c>
      <c r="K1253" s="45">
        <f t="shared" si="315"/>
        <v>0.29523636441459</v>
      </c>
      <c r="L1253" s="45">
        <f t="shared" si="316"/>
        <v>1.0356420129413524</v>
      </c>
      <c r="M1253" s="32">
        <f>[1]!thsiFinD("ths_int_chg_ratio_index",M$1,$A$4,$A1253,101)/100</f>
        <v>2.9449581914540997E-2</v>
      </c>
      <c r="N1253" s="32">
        <f>[1]!thsiFinD("ths_int_chg_ratio_index",N$1,$A$4,$A1253,101)/100</f>
        <v>-2.2838998779714001E-2</v>
      </c>
      <c r="O1253" s="33">
        <f t="shared" si="309"/>
        <v>1.6654391886779711</v>
      </c>
      <c r="P1253" s="33">
        <f t="shared" si="310"/>
        <v>1.2952363644145901</v>
      </c>
      <c r="Q1253" s="33">
        <f t="shared" si="311"/>
        <v>2.0356420129413522</v>
      </c>
      <c r="R1253" s="33">
        <f t="shared" si="312"/>
        <v>1.0294495819145411</v>
      </c>
      <c r="S1253" s="33">
        <f t="shared" si="313"/>
        <v>0.97716100122028604</v>
      </c>
      <c r="T1253" s="32">
        <f t="shared" si="321"/>
        <v>7.8824126141787687E-3</v>
      </c>
      <c r="U1253" s="32">
        <f t="shared" si="322"/>
        <v>3.8403048556907571E-3</v>
      </c>
      <c r="V1253" s="32">
        <f t="shared" si="323"/>
        <v>1.0471310190885985E-2</v>
      </c>
      <c r="W1253" s="32">
        <f t="shared" si="324"/>
        <v>5.4436058962381573E-4</v>
      </c>
      <c r="X1253" s="32">
        <f t="shared" si="324"/>
        <v>3.8699054004451838E-3</v>
      </c>
      <c r="Y1253" s="34">
        <f>MAX(O$4:O1253)</f>
        <v>1.9141735637114377</v>
      </c>
      <c r="Z1253" s="34">
        <f>MAX(P$4:P1253)</f>
        <v>1.8284662292802096</v>
      </c>
      <c r="AA1253" s="34">
        <f>MAX(Q$4:Q1253)</f>
        <v>2.2356571589291052</v>
      </c>
      <c r="AB1253" s="34">
        <f>MAX(R$4:R1253)</f>
        <v>1.9075656212819299</v>
      </c>
      <c r="AC1253" s="34">
        <f>MAX(S$4:S1253)</f>
        <v>1.35899867745307</v>
      </c>
      <c r="AD1253" s="35">
        <f t="shared" si="317"/>
        <v>-0.12994348043924997</v>
      </c>
      <c r="AE1253" s="35">
        <f t="shared" si="318"/>
        <v>-0.29162685989313009</v>
      </c>
      <c r="AF1253" s="35">
        <f t="shared" si="319"/>
        <v>-8.9465929598776972E-2</v>
      </c>
      <c r="AG1253" s="35">
        <f t="shared" si="320"/>
        <v>-0.46033333247915931</v>
      </c>
      <c r="AH1253" s="35">
        <f t="shared" si="320"/>
        <v>-0.28096986595188933</v>
      </c>
    </row>
    <row r="1254" spans="1:34">
      <c r="A1254" s="28">
        <v>45722</v>
      </c>
      <c r="B1254" s="12">
        <f>[1]!thsiFinD("ths_int_chg_ratio_index",B$1,$A$4,$A1254,101)</f>
        <v>13.624956903453</v>
      </c>
      <c r="C1254" s="12">
        <f>[1]!thsiFinD("ths_int_chg_ratio_index",C$1,$A$4,$A1254,101)</f>
        <v>65.9381914505</v>
      </c>
      <c r="D1254" s="12">
        <f>[1]!thsiFinD("ths_int_chg_ratio_index",D$1,$A$4,$A1254,101)</f>
        <v>9.9890911594262004</v>
      </c>
      <c r="E1254" s="12">
        <f>[1]!thsiFinD("ths_int_chg_ratio_index",E$1,$A$4,$A1254,101)</f>
        <v>43.454068281083003</v>
      </c>
      <c r="F1254" s="12">
        <f>[1]!thsiFinD("ths_adjustment_nvg_ratio_fund",F$1,$A$4,$A1254,101)</f>
        <v>90.791896869244994</v>
      </c>
      <c r="G1254" s="12">
        <f>[1]!thsiFinD("ths_adjustment_nvg_ratio_fund",G$1,$A$4,$A1254,101)</f>
        <v>61.918274687855003</v>
      </c>
      <c r="H1254" s="12">
        <f>[1]!thsiFinD("ths_adjustment_nvg_ratio_fund",H$1,$A$4,$A1254,101)</f>
        <v>42.307692307692001</v>
      </c>
      <c r="I1254" s="12">
        <f>[1]!thsiFinD("ths_adjustment_nvg_ratio_fund",I$1,$A$4,$A1254,101)</f>
        <v>240.78125</v>
      </c>
      <c r="J1254" s="32">
        <f t="shared" si="314"/>
        <v>0.7110067770740679</v>
      </c>
      <c r="K1254" s="45">
        <f t="shared" si="315"/>
        <v>0.33251576948615552</v>
      </c>
      <c r="L1254" s="45">
        <f t="shared" si="316"/>
        <v>1.0894977846619802</v>
      </c>
      <c r="M1254" s="32">
        <f>[1]!thsiFinD("ths_int_chg_ratio_index",M$1,$A$4,$A1254,101)/100</f>
        <v>5.2325646192064E-2</v>
      </c>
      <c r="N1254" s="32">
        <f>[1]!thsiFinD("ths_int_chg_ratio_index",N$1,$A$4,$A1254,101)/100</f>
        <v>-8.7441995055700002E-3</v>
      </c>
      <c r="O1254" s="33">
        <f t="shared" si="309"/>
        <v>1.711006777074068</v>
      </c>
      <c r="P1254" s="33">
        <f t="shared" si="310"/>
        <v>1.3325157694861556</v>
      </c>
      <c r="Q1254" s="33">
        <f t="shared" si="311"/>
        <v>2.0894977846619804</v>
      </c>
      <c r="R1254" s="33">
        <f t="shared" si="312"/>
        <v>1.052325646192064</v>
      </c>
      <c r="S1254" s="33">
        <f t="shared" si="313"/>
        <v>0.99125580049442996</v>
      </c>
      <c r="T1254" s="32">
        <f t="shared" si="321"/>
        <v>2.7360703834685474E-2</v>
      </c>
      <c r="U1254" s="32">
        <f t="shared" si="322"/>
        <v>2.8781932082654782E-2</v>
      </c>
      <c r="V1254" s="32">
        <f t="shared" si="323"/>
        <v>2.6456406076435179E-2</v>
      </c>
      <c r="W1254" s="32">
        <f t="shared" si="324"/>
        <v>2.2221646090698988E-2</v>
      </c>
      <c r="X1254" s="32">
        <f t="shared" si="324"/>
        <v>1.4424234344741826E-2</v>
      </c>
      <c r="Y1254" s="34">
        <f>MAX(O$4:O1254)</f>
        <v>1.9141735637114377</v>
      </c>
      <c r="Z1254" s="34">
        <f>MAX(P$4:P1254)</f>
        <v>1.8284662292802096</v>
      </c>
      <c r="AA1254" s="34">
        <f>MAX(Q$4:Q1254)</f>
        <v>2.2356571589291052</v>
      </c>
      <c r="AB1254" s="34">
        <f>MAX(R$4:R1254)</f>
        <v>1.9075656212819299</v>
      </c>
      <c r="AC1254" s="34">
        <f>MAX(S$4:S1254)</f>
        <v>1.35899867745307</v>
      </c>
      <c r="AD1254" s="35">
        <f t="shared" si="317"/>
        <v>-0.10613812168811099</v>
      </c>
      <c r="AE1254" s="35">
        <f t="shared" si="318"/>
        <v>-0.27123851228539719</v>
      </c>
      <c r="AF1254" s="35">
        <f t="shared" si="319"/>
        <v>-6.5376470485812854E-2</v>
      </c>
      <c r="AG1254" s="35">
        <f t="shared" si="320"/>
        <v>-0.44834105078656428</v>
      </c>
      <c r="AH1254" s="35">
        <f t="shared" si="320"/>
        <v>-0.27059840679744829</v>
      </c>
    </row>
    <row r="1255" spans="1:34">
      <c r="A1255" s="28">
        <v>45723</v>
      </c>
      <c r="B1255" s="12">
        <f>[1]!thsiFinD("ths_int_chg_ratio_index",B$1,$A$4,$A1255,101)</f>
        <v>11.851064029551001</v>
      </c>
      <c r="C1255" s="12">
        <f>[1]!thsiFinD("ths_int_chg_ratio_index",C$1,$A$4,$A1255,101)</f>
        <v>64.680739737948997</v>
      </c>
      <c r="D1255" s="12">
        <f>[1]!thsiFinD("ths_int_chg_ratio_index",D$1,$A$4,$A1255,101)</f>
        <v>8.6199159497565994</v>
      </c>
      <c r="E1255" s="12">
        <f>[1]!thsiFinD("ths_int_chg_ratio_index",E$1,$A$4,$A1255,101)</f>
        <v>41.433859295383002</v>
      </c>
      <c r="F1255" s="12">
        <f>[1]!thsiFinD("ths_adjustment_nvg_ratio_fund",F$1,$A$4,$A1255,101)</f>
        <v>90.791896869244994</v>
      </c>
      <c r="G1255" s="12">
        <f>[1]!thsiFinD("ths_adjustment_nvg_ratio_fund",G$1,$A$4,$A1255,101)</f>
        <v>60.726447219069001</v>
      </c>
      <c r="H1255" s="12">
        <f>[1]!thsiFinD("ths_adjustment_nvg_ratio_fund",H$1,$A$4,$A1255,101)</f>
        <v>40</v>
      </c>
      <c r="I1255" s="12">
        <f>[1]!thsiFinD("ths_adjustment_nvg_ratio_fund",I$1,$A$4,$A1255,101)</f>
        <v>236.611328125</v>
      </c>
      <c r="J1255" s="32">
        <f t="shared" si="314"/>
        <v>0.69339406403244208</v>
      </c>
      <c r="K1255" s="45">
        <f t="shared" si="315"/>
        <v>0.31646394753159901</v>
      </c>
      <c r="L1255" s="45">
        <f t="shared" si="316"/>
        <v>1.070324180533285</v>
      </c>
      <c r="M1255" s="32">
        <f>[1]!thsiFinD("ths_int_chg_ratio_index",M$1,$A$4,$A1255,101)/100</f>
        <v>3.8951213097958001E-2</v>
      </c>
      <c r="N1255" s="32">
        <f>[1]!thsiFinD("ths_int_chg_ratio_index",N$1,$A$4,$A1255,101)/100</f>
        <v>-1.2467244087238E-2</v>
      </c>
      <c r="O1255" s="33">
        <f t="shared" si="309"/>
        <v>1.6933940640324421</v>
      </c>
      <c r="P1255" s="33">
        <f t="shared" si="310"/>
        <v>1.3164639475315991</v>
      </c>
      <c r="Q1255" s="33">
        <f t="shared" si="311"/>
        <v>2.070324180533285</v>
      </c>
      <c r="R1255" s="33">
        <f t="shared" si="312"/>
        <v>1.0389512130979579</v>
      </c>
      <c r="S1255" s="33">
        <f t="shared" si="313"/>
        <v>0.98753275591276202</v>
      </c>
      <c r="T1255" s="32">
        <f t="shared" si="321"/>
        <v>-1.0293771642298721E-2</v>
      </c>
      <c r="U1255" s="32">
        <f t="shared" si="322"/>
        <v>-1.2046252901567023E-2</v>
      </c>
      <c r="V1255" s="32">
        <f t="shared" si="323"/>
        <v>-9.1761782517502111E-3</v>
      </c>
      <c r="W1255" s="32">
        <f t="shared" si="324"/>
        <v>-1.2709405251599359E-2</v>
      </c>
      <c r="X1255" s="32">
        <f t="shared" si="324"/>
        <v>-3.7558868052131045E-3</v>
      </c>
      <c r="Y1255" s="34">
        <f>MAX(O$4:O1255)</f>
        <v>1.9141735637114377</v>
      </c>
      <c r="Z1255" s="34">
        <f>MAX(P$4:P1255)</f>
        <v>1.8284662292802096</v>
      </c>
      <c r="AA1255" s="34">
        <f>MAX(Q$4:Q1255)</f>
        <v>2.2356571589291052</v>
      </c>
      <c r="AB1255" s="34">
        <f>MAX(R$4:R1255)</f>
        <v>1.9075656212819299</v>
      </c>
      <c r="AC1255" s="34">
        <f>MAX(S$4:S1255)</f>
        <v>1.35899867745307</v>
      </c>
      <c r="AD1255" s="35">
        <f t="shared" si="317"/>
        <v>-0.11533933174320976</v>
      </c>
      <c r="AE1255" s="35">
        <f t="shared" si="318"/>
        <v>-0.28001735747132961</v>
      </c>
      <c r="AF1255" s="35">
        <f t="shared" si="319"/>
        <v>-7.3952742590914888E-2</v>
      </c>
      <c r="AG1255" s="35">
        <f t="shared" si="320"/>
        <v>-0.45535230793278936</v>
      </c>
      <c r="AH1255" s="35">
        <f t="shared" si="320"/>
        <v>-0.27333795661705917</v>
      </c>
    </row>
    <row r="1256" spans="1:34">
      <c r="A1256" s="28">
        <v>45726</v>
      </c>
      <c r="B1256" s="12">
        <f>[1]!thsiFinD("ths_int_chg_ratio_index",B$1,$A$4,$A1256,101)</f>
        <v>11.812448728542</v>
      </c>
      <c r="C1256" s="12">
        <f>[1]!thsiFinD("ths_int_chg_ratio_index",C$1,$A$4,$A1256,101)</f>
        <v>62.541157264496</v>
      </c>
      <c r="D1256" s="12">
        <f>[1]!thsiFinD("ths_int_chg_ratio_index",D$1,$A$4,$A1256,101)</f>
        <v>8.3787917390146998</v>
      </c>
      <c r="E1256" s="12">
        <f>[1]!thsiFinD("ths_int_chg_ratio_index",E$1,$A$4,$A1256,101)</f>
        <v>40.963634312625999</v>
      </c>
      <c r="F1256" s="12">
        <f>[1]!thsiFinD("ths_adjustment_nvg_ratio_fund",F$1,$A$4,$A1256,101)</f>
        <v>86.433394720688</v>
      </c>
      <c r="G1256" s="12">
        <f>[1]!thsiFinD("ths_adjustment_nvg_ratio_fund",G$1,$A$4,$A1256,101)</f>
        <v>59.931895573212003</v>
      </c>
      <c r="H1256" s="12">
        <f>[1]!thsiFinD("ths_adjustment_nvg_ratio_fund",H$1,$A$4,$A1256,101)</f>
        <v>41.153846153845997</v>
      </c>
      <c r="I1256" s="12">
        <f>[1]!thsiFinD("ths_adjustment_nvg_ratio_fund",I$1,$A$4,$A1256,101)</f>
        <v>236.142578125</v>
      </c>
      <c r="J1256" s="32">
        <f t="shared" si="314"/>
        <v>0.68419718327178081</v>
      </c>
      <c r="K1256" s="45">
        <f t="shared" si="315"/>
        <v>0.30924008011169674</v>
      </c>
      <c r="L1256" s="45">
        <f t="shared" si="316"/>
        <v>1.0591542864318648</v>
      </c>
      <c r="M1256" s="32">
        <f>[1]!thsiFinD("ths_int_chg_ratio_index",M$1,$A$4,$A1256,101)/100</f>
        <v>3.8617155337348004E-2</v>
      </c>
      <c r="N1256" s="32">
        <f>[1]!thsiFinD("ths_int_chg_ratio_index",N$1,$A$4,$A1256,101)/100</f>
        <v>-1.5282403718397E-2</v>
      </c>
      <c r="O1256" s="33">
        <f t="shared" si="309"/>
        <v>1.6841971832717808</v>
      </c>
      <c r="P1256" s="33">
        <f t="shared" si="310"/>
        <v>1.3092400801116968</v>
      </c>
      <c r="Q1256" s="33">
        <f t="shared" si="311"/>
        <v>2.0591542864318648</v>
      </c>
      <c r="R1256" s="33">
        <f t="shared" si="312"/>
        <v>1.038617155337348</v>
      </c>
      <c r="S1256" s="33">
        <f t="shared" si="313"/>
        <v>0.98471759628160305</v>
      </c>
      <c r="T1256" s="32">
        <f t="shared" si="321"/>
        <v>-5.4310340138791213E-3</v>
      </c>
      <c r="U1256" s="32">
        <f t="shared" si="322"/>
        <v>-5.4873264349146744E-3</v>
      </c>
      <c r="V1256" s="32">
        <f t="shared" si="323"/>
        <v>-5.3952391642081432E-3</v>
      </c>
      <c r="W1256" s="32">
        <f t="shared" si="324"/>
        <v>-3.2153363545706082E-4</v>
      </c>
      <c r="X1256" s="32">
        <f t="shared" si="324"/>
        <v>-2.8507000039273978E-3</v>
      </c>
      <c r="Y1256" s="34">
        <f>MAX(O$4:O1256)</f>
        <v>1.9141735637114377</v>
      </c>
      <c r="Z1256" s="34">
        <f>MAX(P$4:P1256)</f>
        <v>1.8284662292802096</v>
      </c>
      <c r="AA1256" s="34">
        <f>MAX(Q$4:Q1256)</f>
        <v>2.2356571589291052</v>
      </c>
      <c r="AB1256" s="34">
        <f>MAX(R$4:R1256)</f>
        <v>1.9075656212819299</v>
      </c>
      <c r="AC1256" s="34">
        <f>MAX(S$4:S1256)</f>
        <v>1.35899867745307</v>
      </c>
      <c r="AD1256" s="35">
        <f t="shared" si="317"/>
        <v>-0.1201439539232535</v>
      </c>
      <c r="AE1256" s="35">
        <f t="shared" si="318"/>
        <v>-0.2839681372583569</v>
      </c>
      <c r="AF1256" s="35">
        <f t="shared" si="319"/>
        <v>-7.8948989021995875E-2</v>
      </c>
      <c r="AG1256" s="35">
        <f t="shared" si="320"/>
        <v>-0.45552743048526301</v>
      </c>
      <c r="AH1256" s="35">
        <f t="shared" si="320"/>
        <v>-0.27540945210698475</v>
      </c>
    </row>
    <row r="1257" spans="1:34">
      <c r="A1257" s="28">
        <v>45727</v>
      </c>
      <c r="B1257" s="12">
        <f>[1]!thsiFinD("ths_int_chg_ratio_index",B$1,$A$4,$A1257,101)</f>
        <v>11.101051225399001</v>
      </c>
      <c r="C1257" s="12">
        <f>[1]!thsiFinD("ths_int_chg_ratio_index",C$1,$A$4,$A1257,101)</f>
        <v>61.746978622846001</v>
      </c>
      <c r="D1257" s="12">
        <f>[1]!thsiFinD("ths_int_chg_ratio_index",D$1,$A$4,$A1257,101)</f>
        <v>7.9451349258043997</v>
      </c>
      <c r="E1257" s="12">
        <f>[1]!thsiFinD("ths_int_chg_ratio_index",E$1,$A$4,$A1257,101)</f>
        <v>41.151949396477001</v>
      </c>
      <c r="F1257" s="12">
        <f>[1]!thsiFinD("ths_adjustment_nvg_ratio_fund",F$1,$A$4,$A1257,101)</f>
        <v>85.880908532842</v>
      </c>
      <c r="G1257" s="12">
        <f>[1]!thsiFinD("ths_adjustment_nvg_ratio_fund",G$1,$A$4,$A1257,101)</f>
        <v>59.080590238364998</v>
      </c>
      <c r="H1257" s="12">
        <f>[1]!thsiFinD("ths_adjustment_nvg_ratio_fund",H$1,$A$4,$A1257,101)</f>
        <v>40.923076923076998</v>
      </c>
      <c r="I1257" s="12">
        <f>[1]!thsiFinD("ths_adjustment_nvg_ratio_fund",I$1,$A$4,$A1257,101)</f>
        <v>231.77734375</v>
      </c>
      <c r="J1257" s="32">
        <f t="shared" si="314"/>
        <v>0.67450879201851288</v>
      </c>
      <c r="K1257" s="45">
        <f t="shared" si="315"/>
        <v>0.30486278542631601</v>
      </c>
      <c r="L1257" s="45">
        <f t="shared" si="316"/>
        <v>1.0441547986107098</v>
      </c>
      <c r="M1257" s="32">
        <f>[1]!thsiFinD("ths_int_chg_ratio_index",M$1,$A$4,$A1257,101)/100</f>
        <v>3.6713505142846999E-2</v>
      </c>
      <c r="N1257" s="32">
        <f>[1]!thsiFinD("ths_int_chg_ratio_index",N$1,$A$4,$A1257,101)/100</f>
        <v>-1.1600977343827E-2</v>
      </c>
      <c r="O1257" s="33">
        <f t="shared" si="309"/>
        <v>1.6745087920185129</v>
      </c>
      <c r="P1257" s="33">
        <f t="shared" si="310"/>
        <v>1.304862785426316</v>
      </c>
      <c r="Q1257" s="33">
        <f t="shared" si="311"/>
        <v>2.0441547986107098</v>
      </c>
      <c r="R1257" s="33">
        <f t="shared" si="312"/>
        <v>1.0367135051428471</v>
      </c>
      <c r="S1257" s="33">
        <f t="shared" si="313"/>
        <v>0.98839902265617297</v>
      </c>
      <c r="T1257" s="32">
        <f t="shared" si="321"/>
        <v>-5.7525278806409563E-3</v>
      </c>
      <c r="U1257" s="32">
        <f t="shared" si="322"/>
        <v>-3.3433857944582535E-3</v>
      </c>
      <c r="V1257" s="32">
        <f t="shared" si="323"/>
        <v>-7.2842952662601768E-3</v>
      </c>
      <c r="W1257" s="32">
        <f t="shared" si="324"/>
        <v>-1.8328699701504192E-3</v>
      </c>
      <c r="X1257" s="32">
        <f t="shared" si="324"/>
        <v>3.7385605664723709E-3</v>
      </c>
      <c r="Y1257" s="34">
        <f>MAX(O$4:O1257)</f>
        <v>1.9141735637114377</v>
      </c>
      <c r="Z1257" s="34">
        <f>MAX(P$4:P1257)</f>
        <v>1.8284662292802096</v>
      </c>
      <c r="AA1257" s="34">
        <f>MAX(Q$4:Q1257)</f>
        <v>2.2356571589291052</v>
      </c>
      <c r="AB1257" s="34">
        <f>MAX(R$4:R1257)</f>
        <v>1.9075656212819299</v>
      </c>
      <c r="AC1257" s="34">
        <f>MAX(S$4:S1257)</f>
        <v>1.35899867745307</v>
      </c>
      <c r="AD1257" s="35">
        <f t="shared" si="317"/>
        <v>-0.1252053503592605</v>
      </c>
      <c r="AE1257" s="35">
        <f t="shared" si="318"/>
        <v>-0.28636210801662676</v>
      </c>
      <c r="AF1257" s="35">
        <f t="shared" si="319"/>
        <v>-8.5658196541247067E-2</v>
      </c>
      <c r="AG1257" s="35">
        <f t="shared" si="320"/>
        <v>-0.45652537790749725</v>
      </c>
      <c r="AH1257" s="35">
        <f t="shared" si="320"/>
        <v>-0.2727005264577933</v>
      </c>
    </row>
    <row r="1258" spans="1:34">
      <c r="A1258" s="28">
        <v>45728</v>
      </c>
      <c r="B1258" s="12">
        <f>[1]!thsiFinD("ths_int_chg_ratio_index",B$1,$A$4,$A1258,101)</f>
        <v>12.452901379352999</v>
      </c>
      <c r="C1258" s="12">
        <f>[1]!thsiFinD("ths_int_chg_ratio_index",C$1,$A$4,$A1258,101)</f>
        <v>59.430472685528997</v>
      </c>
      <c r="D1258" s="12">
        <f>[1]!thsiFinD("ths_int_chg_ratio_index",D$1,$A$4,$A1258,101)</f>
        <v>7.1572840242756</v>
      </c>
      <c r="E1258" s="12">
        <f>[1]!thsiFinD("ths_int_chg_ratio_index",E$1,$A$4,$A1258,101)</f>
        <v>40.613592176418003</v>
      </c>
      <c r="F1258" s="12">
        <f>[1]!thsiFinD("ths_adjustment_nvg_ratio_fund",F$1,$A$4,$A1258,101)</f>
        <v>86.985880908533005</v>
      </c>
      <c r="G1258" s="12">
        <f>[1]!thsiFinD("ths_adjustment_nvg_ratio_fund",G$1,$A$4,$A1258,101)</f>
        <v>59.364358683314002</v>
      </c>
      <c r="H1258" s="12">
        <f>[1]!thsiFinD("ths_adjustment_nvg_ratio_fund",H$1,$A$4,$A1258,101)</f>
        <v>41.692307692307999</v>
      </c>
      <c r="I1258" s="12">
        <f>[1]!thsiFinD("ths_adjustment_nvg_ratio_fund",I$1,$A$4,$A1258,101)</f>
        <v>233.095703125</v>
      </c>
      <c r="J1258" s="32">
        <f t="shared" si="314"/>
        <v>0.6759906258434133</v>
      </c>
      <c r="K1258" s="45">
        <f t="shared" si="315"/>
        <v>0.29913562566393898</v>
      </c>
      <c r="L1258" s="45">
        <f t="shared" si="316"/>
        <v>1.0528456260228876</v>
      </c>
      <c r="M1258" s="32">
        <f>[1]!thsiFinD("ths_int_chg_ratio_index",M$1,$A$4,$A1258,101)/100</f>
        <v>2.6523130347051001E-2</v>
      </c>
      <c r="N1258" s="32">
        <f>[1]!thsiFinD("ths_int_chg_ratio_index",N$1,$A$4,$A1258,101)/100</f>
        <v>-1.4412544036243001E-2</v>
      </c>
      <c r="O1258" s="33">
        <f t="shared" si="309"/>
        <v>1.6759906258434132</v>
      </c>
      <c r="P1258" s="33">
        <f t="shared" si="310"/>
        <v>1.299135625663939</v>
      </c>
      <c r="Q1258" s="33">
        <f t="shared" si="311"/>
        <v>2.0528456260228873</v>
      </c>
      <c r="R1258" s="33">
        <f t="shared" si="312"/>
        <v>1.026523130347051</v>
      </c>
      <c r="S1258" s="33">
        <f t="shared" si="313"/>
        <v>0.98558745596375696</v>
      </c>
      <c r="T1258" s="32">
        <f t="shared" si="321"/>
        <v>8.8493642551390472E-4</v>
      </c>
      <c r="U1258" s="32">
        <f t="shared" si="322"/>
        <v>-4.3890896624090292E-3</v>
      </c>
      <c r="V1258" s="32">
        <f t="shared" si="323"/>
        <v>4.251550527427872E-3</v>
      </c>
      <c r="W1258" s="32">
        <f t="shared" si="324"/>
        <v>-9.8294994183489859E-3</v>
      </c>
      <c r="X1258" s="32">
        <f t="shared" si="324"/>
        <v>-2.8445664432774631E-3</v>
      </c>
      <c r="Y1258" s="34">
        <f>MAX(O$4:O1258)</f>
        <v>1.9141735637114377</v>
      </c>
      <c r="Z1258" s="34">
        <f>MAX(P$4:P1258)</f>
        <v>1.8284662292802096</v>
      </c>
      <c r="AA1258" s="34">
        <f>MAX(Q$4:Q1258)</f>
        <v>2.2356571589291052</v>
      </c>
      <c r="AB1258" s="34">
        <f>MAX(R$4:R1258)</f>
        <v>1.9075656212819299</v>
      </c>
      <c r="AC1258" s="34">
        <f>MAX(S$4:S1258)</f>
        <v>1.35899867745307</v>
      </c>
      <c r="AD1258" s="35">
        <f t="shared" si="317"/>
        <v>-0.12443121270894886</v>
      </c>
      <c r="AE1258" s="35">
        <f t="shared" si="318"/>
        <v>-0.28949432871103442</v>
      </c>
      <c r="AF1258" s="35">
        <f t="shared" si="319"/>
        <v>-8.1770826164502708E-2</v>
      </c>
      <c r="AG1258" s="35">
        <f t="shared" si="320"/>
        <v>-0.46186746138924284</v>
      </c>
      <c r="AH1258" s="35">
        <f t="shared" si="320"/>
        <v>-0.27476937813444491</v>
      </c>
    </row>
    <row r="1259" spans="1:34">
      <c r="A1259" s="28">
        <v>45729</v>
      </c>
      <c r="B1259" s="12">
        <f>[1]!thsiFinD("ths_int_chg_ratio_index",B$1,$A$4,$A1259,101)</f>
        <v>10.442216565304999</v>
      </c>
      <c r="C1259" s="12">
        <f>[1]!thsiFinD("ths_int_chg_ratio_index",C$1,$A$4,$A1259,101)</f>
        <v>56.222746430130002</v>
      </c>
      <c r="D1259" s="12">
        <f>[1]!thsiFinD("ths_int_chg_ratio_index",D$1,$A$4,$A1259,101)</f>
        <v>4.9013095119715997</v>
      </c>
      <c r="E1259" s="12">
        <f>[1]!thsiFinD("ths_int_chg_ratio_index",E$1,$A$4,$A1259,101)</f>
        <v>38.91078716837</v>
      </c>
      <c r="F1259" s="12">
        <f>[1]!thsiFinD("ths_adjustment_nvg_ratio_fund",F$1,$A$4,$A1259,101)</f>
        <v>83.241252302025998</v>
      </c>
      <c r="G1259" s="12">
        <f>[1]!thsiFinD("ths_adjustment_nvg_ratio_fund",G$1,$A$4,$A1259,101)</f>
        <v>55.334846765039998</v>
      </c>
      <c r="H1259" s="12">
        <f>[1]!thsiFinD("ths_adjustment_nvg_ratio_fund",H$1,$A$4,$A1259,101)</f>
        <v>40.846153846154003</v>
      </c>
      <c r="I1259" s="12">
        <f>[1]!thsiFinD("ths_adjustment_nvg_ratio_fund",I$1,$A$4,$A1259,101)</f>
        <v>224.873046875</v>
      </c>
      <c r="J1259" s="32">
        <f t="shared" si="314"/>
        <v>0.64346544932999572</v>
      </c>
      <c r="K1259" s="45">
        <f t="shared" si="315"/>
        <v>0.27619264918944153</v>
      </c>
      <c r="L1259" s="45">
        <f t="shared" si="316"/>
        <v>1.0107382494705499</v>
      </c>
      <c r="M1259" s="32">
        <f>[1]!thsiFinD("ths_int_chg_ratio_index",M$1,$A$4,$A1259,101)/100</f>
        <v>7.6561502507145E-3</v>
      </c>
      <c r="N1259" s="32">
        <f>[1]!thsiFinD("ths_int_chg_ratio_index",N$1,$A$4,$A1259,101)/100</f>
        <v>-1.9309535288612002E-2</v>
      </c>
      <c r="O1259" s="33">
        <f t="shared" si="309"/>
        <v>1.6434654493299958</v>
      </c>
      <c r="P1259" s="33">
        <f t="shared" si="310"/>
        <v>1.2761926491894415</v>
      </c>
      <c r="Q1259" s="33">
        <f t="shared" si="311"/>
        <v>2.0107382494705499</v>
      </c>
      <c r="R1259" s="33">
        <f t="shared" si="312"/>
        <v>1.0076561502507144</v>
      </c>
      <c r="S1259" s="33">
        <f t="shared" si="313"/>
        <v>0.98069046471138799</v>
      </c>
      <c r="T1259" s="32">
        <f t="shared" si="321"/>
        <v>-1.9406538444718069E-2</v>
      </c>
      <c r="U1259" s="32">
        <f t="shared" si="322"/>
        <v>-1.7660185758336167E-2</v>
      </c>
      <c r="V1259" s="32">
        <f t="shared" si="323"/>
        <v>-2.0511711167446545E-2</v>
      </c>
      <c r="W1259" s="32">
        <f t="shared" si="324"/>
        <v>-1.8379498268059402E-2</v>
      </c>
      <c r="X1259" s="32">
        <f t="shared" si="324"/>
        <v>-4.9686014394130229E-3</v>
      </c>
      <c r="Y1259" s="34">
        <f>MAX(O$4:O1259)</f>
        <v>1.9141735637114377</v>
      </c>
      <c r="Z1259" s="34">
        <f>MAX(P$4:P1259)</f>
        <v>1.8284662292802096</v>
      </c>
      <c r="AA1259" s="34">
        <f>MAX(Q$4:Q1259)</f>
        <v>2.2356571589291052</v>
      </c>
      <c r="AB1259" s="34">
        <f>MAX(R$4:R1259)</f>
        <v>1.9075656212819299</v>
      </c>
      <c r="AC1259" s="34">
        <f>MAX(S$4:S1259)</f>
        <v>1.35899867745307</v>
      </c>
      <c r="AD1259" s="35">
        <f t="shared" si="317"/>
        <v>-0.1414229720405078</v>
      </c>
      <c r="AE1259" s="35">
        <f t="shared" si="318"/>
        <v>-0.30204199084834893</v>
      </c>
      <c r="AF1259" s="35">
        <f t="shared" si="319"/>
        <v>-0.10060527776373951</v>
      </c>
      <c r="AG1259" s="35">
        <f t="shared" si="320"/>
        <v>-0.47175806745062576</v>
      </c>
      <c r="AH1259" s="35">
        <f t="shared" si="320"/>
        <v>-0.27837276004615252</v>
      </c>
    </row>
    <row r="1260" spans="1:34">
      <c r="A1260" s="28">
        <v>45730</v>
      </c>
      <c r="B1260" s="12">
        <f>[1]!thsiFinD("ths_int_chg_ratio_index",B$1,$A$4,$A1260,101)</f>
        <v>12.70225488354</v>
      </c>
      <c r="C1260" s="12">
        <f>[1]!thsiFinD("ths_int_chg_ratio_index",C$1,$A$4,$A1260,101)</f>
        <v>59.055674526197002</v>
      </c>
      <c r="D1260" s="12">
        <f>[1]!thsiFinD("ths_int_chg_ratio_index",D$1,$A$4,$A1260,101)</f>
        <v>6.7066324063957001</v>
      </c>
      <c r="E1260" s="12">
        <f>[1]!thsiFinD("ths_int_chg_ratio_index",E$1,$A$4,$A1260,101)</f>
        <v>43.389501064887</v>
      </c>
      <c r="F1260" s="12">
        <f>[1]!thsiFinD("ths_adjustment_nvg_ratio_fund",F$1,$A$4,$A1260,101)</f>
        <v>84.223449969306003</v>
      </c>
      <c r="G1260" s="12">
        <f>[1]!thsiFinD("ths_adjustment_nvg_ratio_fund",G$1,$A$4,$A1260,101)</f>
        <v>58.115777525539002</v>
      </c>
      <c r="H1260" s="12">
        <f>[1]!thsiFinD("ths_adjustment_nvg_ratio_fund",H$1,$A$4,$A1260,101)</f>
        <v>41.769230769231001</v>
      </c>
      <c r="I1260" s="12">
        <f>[1]!thsiFinD("ths_adjustment_nvg_ratio_fund",I$1,$A$4,$A1260,101)</f>
        <v>233.486328125</v>
      </c>
      <c r="J1260" s="32">
        <f t="shared" si="314"/>
        <v>0.67431106158761966</v>
      </c>
      <c r="K1260" s="45">
        <f t="shared" si="315"/>
        <v>0.30463515720254924</v>
      </c>
      <c r="L1260" s="45">
        <f t="shared" si="316"/>
        <v>1.0439869659726901</v>
      </c>
      <c r="M1260" s="32">
        <f>[1]!thsiFinD("ths_int_chg_ratio_index",M$1,$A$4,$A1260,101)/100</f>
        <v>2.8211016573840002E-2</v>
      </c>
      <c r="N1260" s="32">
        <f>[1]!thsiFinD("ths_int_chg_ratio_index",N$1,$A$4,$A1260,101)/100</f>
        <v>2.7971949374480999E-3</v>
      </c>
      <c r="O1260" s="33">
        <f t="shared" si="309"/>
        <v>1.6743110615876198</v>
      </c>
      <c r="P1260" s="33">
        <f t="shared" si="310"/>
        <v>1.3046351572025492</v>
      </c>
      <c r="Q1260" s="33">
        <f t="shared" si="311"/>
        <v>2.0439869659726901</v>
      </c>
      <c r="R1260" s="33">
        <f t="shared" si="312"/>
        <v>1.0282110165738401</v>
      </c>
      <c r="S1260" s="33">
        <f t="shared" si="313"/>
        <v>1.0027971949374481</v>
      </c>
      <c r="T1260" s="32">
        <f t="shared" si="321"/>
        <v>1.8768640539537307E-2</v>
      </c>
      <c r="U1260" s="32">
        <f t="shared" si="322"/>
        <v>2.2287001912424831E-2</v>
      </c>
      <c r="V1260" s="32">
        <f t="shared" si="323"/>
        <v>1.6535576677319863E-2</v>
      </c>
      <c r="W1260" s="32">
        <f t="shared" si="324"/>
        <v>2.0398690880824244E-2</v>
      </c>
      <c r="X1260" s="32">
        <f t="shared" si="324"/>
        <v>2.2542005884156335E-2</v>
      </c>
      <c r="Y1260" s="34">
        <f>MAX(O$4:O1260)</f>
        <v>1.9141735637114377</v>
      </c>
      <c r="Z1260" s="34">
        <f>MAX(P$4:P1260)</f>
        <v>1.8284662292802096</v>
      </c>
      <c r="AA1260" s="34">
        <f>MAX(Q$4:Q1260)</f>
        <v>2.2356571589291052</v>
      </c>
      <c r="AB1260" s="34">
        <f>MAX(R$4:R1260)</f>
        <v>1.9075656212819299</v>
      </c>
      <c r="AC1260" s="34">
        <f>MAX(S$4:S1260)</f>
        <v>1.35899867745307</v>
      </c>
      <c r="AD1260" s="35">
        <f t="shared" si="317"/>
        <v>-0.12530864842723177</v>
      </c>
      <c r="AE1260" s="35">
        <f t="shared" si="318"/>
        <v>-0.28648659936359377</v>
      </c>
      <c r="AF1260" s="35">
        <f t="shared" si="319"/>
        <v>-8.5733267371024935E-2</v>
      </c>
      <c r="AG1260" s="35">
        <f t="shared" si="320"/>
        <v>-0.46098262355826192</v>
      </c>
      <c r="AH1260" s="35">
        <f t="shared" si="320"/>
        <v>-0.26210583455694536</v>
      </c>
    </row>
    <row r="1261" spans="1:34">
      <c r="A1261" s="28">
        <v>45733</v>
      </c>
      <c r="B1261" s="12">
        <f>[1]!thsiFinD("ths_int_chg_ratio_index",B$1,$A$4,$A1261,101)</f>
        <v>13.264485055605</v>
      </c>
      <c r="C1261" s="12">
        <f>[1]!thsiFinD("ths_int_chg_ratio_index",C$1,$A$4,$A1261,101)</f>
        <v>59.092349066234</v>
      </c>
      <c r="D1261" s="12">
        <f>[1]!thsiFinD("ths_int_chg_ratio_index",D$1,$A$4,$A1261,101)</f>
        <v>6.2261687826326</v>
      </c>
      <c r="E1261" s="12">
        <f>[1]!thsiFinD("ths_int_chg_ratio_index",E$1,$A$4,$A1261,101)</f>
        <v>42.509851623560998</v>
      </c>
      <c r="F1261" s="12">
        <f>[1]!thsiFinD("ths_adjustment_nvg_ratio_fund",F$1,$A$4,$A1261,101)</f>
        <v>82.872928176795995</v>
      </c>
      <c r="G1261" s="12">
        <f>[1]!thsiFinD("ths_adjustment_nvg_ratio_fund",G$1,$A$4,$A1261,101)</f>
        <v>58.059023836549002</v>
      </c>
      <c r="H1261" s="12">
        <f>[1]!thsiFinD("ths_adjustment_nvg_ratio_fund",H$1,$A$4,$A1261,101)</f>
        <v>41.153846153845997</v>
      </c>
      <c r="I1261" s="12">
        <f>[1]!thsiFinD("ths_adjustment_nvg_ratio_fund",I$1,$A$4,$A1261,101)</f>
        <v>232.71484375</v>
      </c>
      <c r="J1261" s="32">
        <f t="shared" si="314"/>
        <v>0.66986687055652949</v>
      </c>
      <c r="K1261" s="45">
        <f t="shared" si="315"/>
        <v>0.3027321363200815</v>
      </c>
      <c r="L1261" s="45">
        <f t="shared" si="316"/>
        <v>1.0370016047929775</v>
      </c>
      <c r="M1261" s="32">
        <f>[1]!thsiFinD("ths_int_chg_ratio_index",M$1,$A$4,$A1261,101)/100</f>
        <v>2.5760673081904998E-2</v>
      </c>
      <c r="N1261" s="32">
        <f>[1]!thsiFinD("ths_int_chg_ratio_index",N$1,$A$4,$A1261,101)/100</f>
        <v>1.340626784018E-3</v>
      </c>
      <c r="O1261" s="33">
        <f t="shared" si="309"/>
        <v>1.6698668705565294</v>
      </c>
      <c r="P1261" s="33">
        <f t="shared" si="310"/>
        <v>1.3027321363200814</v>
      </c>
      <c r="Q1261" s="33">
        <f t="shared" si="311"/>
        <v>2.0370016047929775</v>
      </c>
      <c r="R1261" s="33">
        <f t="shared" si="312"/>
        <v>1.0257606730819051</v>
      </c>
      <c r="S1261" s="33">
        <f t="shared" si="313"/>
        <v>1.0013406267840179</v>
      </c>
      <c r="T1261" s="32">
        <f t="shared" si="321"/>
        <v>-2.6543401241561071E-3</v>
      </c>
      <c r="U1261" s="32">
        <f t="shared" si="322"/>
        <v>-1.4586613521502256E-3</v>
      </c>
      <c r="V1261" s="32">
        <f t="shared" si="323"/>
        <v>-3.4175174773624084E-3</v>
      </c>
      <c r="W1261" s="32">
        <f t="shared" si="324"/>
        <v>-2.3831134392042763E-3</v>
      </c>
      <c r="X1261" s="32">
        <f t="shared" si="324"/>
        <v>-1.4525052132011718E-3</v>
      </c>
      <c r="Y1261" s="34">
        <f>MAX(O$4:O1261)</f>
        <v>1.9141735637114377</v>
      </c>
      <c r="Z1261" s="34">
        <f>MAX(P$4:P1261)</f>
        <v>1.8284662292802096</v>
      </c>
      <c r="AA1261" s="34">
        <f>MAX(Q$4:Q1261)</f>
        <v>2.2356571589291052</v>
      </c>
      <c r="AB1261" s="34">
        <f>MAX(R$4:R1261)</f>
        <v>1.9075656212819299</v>
      </c>
      <c r="AC1261" s="34">
        <f>MAX(S$4:S1261)</f>
        <v>1.35899867745307</v>
      </c>
      <c r="AD1261" s="35">
        <f t="shared" si="317"/>
        <v>-0.12763037677796374</v>
      </c>
      <c r="AE1261" s="35">
        <f t="shared" si="318"/>
        <v>-0.28752737378534332</v>
      </c>
      <c r="AF1261" s="35">
        <f t="shared" si="319"/>
        <v>-8.885778990875548E-2</v>
      </c>
      <c r="AG1261" s="35">
        <f t="shared" si="320"/>
        <v>-0.46226716311202476</v>
      </c>
      <c r="AH1261" s="35">
        <f t="shared" si="320"/>
        <v>-0.26317762967904212</v>
      </c>
    </row>
    <row r="1262" spans="1:34">
      <c r="A1262" s="28">
        <v>45734</v>
      </c>
      <c r="B1262" s="12">
        <f>[1]!thsiFinD("ths_int_chg_ratio_index",B$1,$A$4,$A1262,101)</f>
        <v>14.708654260236999</v>
      </c>
      <c r="C1262" s="12">
        <f>[1]!thsiFinD("ths_int_chg_ratio_index",C$1,$A$4,$A1262,101)</f>
        <v>59.669116395316003</v>
      </c>
      <c r="D1262" s="12">
        <f>[1]!thsiFinD("ths_int_chg_ratio_index",D$1,$A$4,$A1262,101)</f>
        <v>6.8746093303341</v>
      </c>
      <c r="E1262" s="12">
        <f>[1]!thsiFinD("ths_int_chg_ratio_index",E$1,$A$4,$A1262,101)</f>
        <v>43.601912568768</v>
      </c>
      <c r="F1262" s="12">
        <f>[1]!thsiFinD("ths_adjustment_nvg_ratio_fund",F$1,$A$4,$A1262,101)</f>
        <v>83.241252302025998</v>
      </c>
      <c r="G1262" s="12">
        <f>[1]!thsiFinD("ths_adjustment_nvg_ratio_fund",G$1,$A$4,$A1262,101)</f>
        <v>58.683314415437003</v>
      </c>
      <c r="H1262" s="12">
        <f>[1]!thsiFinD("ths_adjustment_nvg_ratio_fund",H$1,$A$4,$A1262,101)</f>
        <v>40.461538461537998</v>
      </c>
      <c r="I1262" s="12">
        <f>[1]!thsiFinD("ths_adjustment_nvg_ratio_fund",I$1,$A$4,$A1262,101)</f>
        <v>237.421875</v>
      </c>
      <c r="J1262" s="32">
        <f t="shared" si="314"/>
        <v>0.68082784091707016</v>
      </c>
      <c r="K1262" s="45">
        <f t="shared" si="315"/>
        <v>0.31213573138663775</v>
      </c>
      <c r="L1262" s="45">
        <f t="shared" si="316"/>
        <v>1.0495199504475026</v>
      </c>
      <c r="M1262" s="32">
        <f>[1]!thsiFinD("ths_int_chg_ratio_index",M$1,$A$4,$A1262,101)/100</f>
        <v>3.3430021400422998E-2</v>
      </c>
      <c r="N1262" s="32">
        <f>[1]!thsiFinD("ths_int_chg_ratio_index",N$1,$A$4,$A1262,101)/100</f>
        <v>4.4502231387698E-3</v>
      </c>
      <c r="O1262" s="33">
        <f t="shared" si="309"/>
        <v>1.68082784091707</v>
      </c>
      <c r="P1262" s="33">
        <f t="shared" si="310"/>
        <v>1.3121357313866377</v>
      </c>
      <c r="Q1262" s="33">
        <f t="shared" si="311"/>
        <v>2.0495199504475026</v>
      </c>
      <c r="R1262" s="33">
        <f t="shared" si="312"/>
        <v>1.0334300214004231</v>
      </c>
      <c r="S1262" s="33">
        <f t="shared" si="313"/>
        <v>1.0044502231387697</v>
      </c>
      <c r="T1262" s="32">
        <f t="shared" si="321"/>
        <v>6.5639785744642243E-3</v>
      </c>
      <c r="U1262" s="32">
        <f t="shared" si="322"/>
        <v>7.2183642395737824E-3</v>
      </c>
      <c r="V1262" s="32">
        <f t="shared" si="323"/>
        <v>6.1454765794342059E-3</v>
      </c>
      <c r="W1262" s="32">
        <f t="shared" si="324"/>
        <v>7.4767424017878614E-3</v>
      </c>
      <c r="X1262" s="32">
        <f t="shared" si="324"/>
        <v>3.1054331279245506E-3</v>
      </c>
      <c r="Y1262" s="34">
        <f>MAX(O$4:O1262)</f>
        <v>1.9141735637114377</v>
      </c>
      <c r="Z1262" s="34">
        <f>MAX(P$4:P1262)</f>
        <v>1.8284662292802096</v>
      </c>
      <c r="AA1262" s="34">
        <f>MAX(Q$4:Q1262)</f>
        <v>2.2356571589291052</v>
      </c>
      <c r="AB1262" s="34">
        <f>MAX(R$4:R1262)</f>
        <v>1.9075656212819299</v>
      </c>
      <c r="AC1262" s="34">
        <f>MAX(S$4:S1262)</f>
        <v>1.35899867745307</v>
      </c>
      <c r="AD1262" s="35">
        <f t="shared" si="317"/>
        <v>-0.12190416126212078</v>
      </c>
      <c r="AE1262" s="35">
        <f t="shared" si="318"/>
        <v>-0.28238448685860029</v>
      </c>
      <c r="AF1262" s="35">
        <f t="shared" si="319"/>
        <v>-8.3258386796105865E-2</v>
      </c>
      <c r="AG1262" s="35">
        <f t="shared" si="320"/>
        <v>-0.45824667320963075</v>
      </c>
      <c r="AH1262" s="35">
        <f t="shared" si="320"/>
        <v>-0.26088947708085153</v>
      </c>
    </row>
    <row r="1263" spans="1:34">
      <c r="A1263" s="28">
        <v>45735</v>
      </c>
      <c r="B1263" s="12">
        <f>[1]!thsiFinD("ths_int_chg_ratio_index",B$1,$A$4,$A1263,101)</f>
        <v>11.95699282118</v>
      </c>
      <c r="C1263" s="12">
        <f>[1]!thsiFinD("ths_int_chg_ratio_index",C$1,$A$4,$A1263,101)</f>
        <v>57.350022855688998</v>
      </c>
      <c r="D1263" s="12">
        <f>[1]!thsiFinD("ths_int_chg_ratio_index",D$1,$A$4,$A1263,101)</f>
        <v>5.6107175730202998</v>
      </c>
      <c r="E1263" s="12">
        <f>[1]!thsiFinD("ths_int_chg_ratio_index",E$1,$A$4,$A1263,101)</f>
        <v>43.515519356567999</v>
      </c>
      <c r="F1263" s="12">
        <f>[1]!thsiFinD("ths_adjustment_nvg_ratio_fund",F$1,$A$4,$A1263,101)</f>
        <v>80.785758133824004</v>
      </c>
      <c r="G1263" s="12">
        <f>[1]!thsiFinD("ths_adjustment_nvg_ratio_fund",G$1,$A$4,$A1263,101)</f>
        <v>55.448354143019003</v>
      </c>
      <c r="H1263" s="12">
        <f>[1]!thsiFinD("ths_adjustment_nvg_ratio_fund",H$1,$A$4,$A1263,101)</f>
        <v>38.692307692307999</v>
      </c>
      <c r="I1263" s="12">
        <f>[1]!thsiFinD("ths_adjustment_nvg_ratio_fund",I$1,$A$4,$A1263,101)</f>
        <v>231.376953125</v>
      </c>
      <c r="J1263" s="32">
        <f t="shared" si="314"/>
        <v>0.65592078212576033</v>
      </c>
      <c r="K1263" s="45">
        <f t="shared" si="315"/>
        <v>0.29608313151614324</v>
      </c>
      <c r="L1263" s="45">
        <f t="shared" si="316"/>
        <v>1.0157584327353775</v>
      </c>
      <c r="M1263" s="32">
        <f>[1]!thsiFinD("ths_int_chg_ratio_index",M$1,$A$4,$A1263,101)/100</f>
        <v>2.2012910643214999E-2</v>
      </c>
      <c r="N1263" s="32">
        <f>[1]!thsiFinD("ths_int_chg_ratio_index",N$1,$A$4,$A1263,101)/100</f>
        <v>3.5266536287519002E-3</v>
      </c>
      <c r="O1263" s="33">
        <f t="shared" si="309"/>
        <v>1.6559207821257602</v>
      </c>
      <c r="P1263" s="33">
        <f t="shared" si="310"/>
        <v>1.2960831315161432</v>
      </c>
      <c r="Q1263" s="33">
        <f t="shared" si="311"/>
        <v>2.0157584327353772</v>
      </c>
      <c r="R1263" s="33">
        <f t="shared" si="312"/>
        <v>1.022012910643215</v>
      </c>
      <c r="S1263" s="33">
        <f t="shared" si="313"/>
        <v>1.0035266536287519</v>
      </c>
      <c r="T1263" s="32">
        <f t="shared" si="321"/>
        <v>-1.4818328317146578E-2</v>
      </c>
      <c r="U1263" s="32">
        <f t="shared" si="322"/>
        <v>-1.2233947667540823E-2</v>
      </c>
      <c r="V1263" s="32">
        <f t="shared" si="323"/>
        <v>-1.6472890495529802E-2</v>
      </c>
      <c r="W1263" s="32">
        <f t="shared" si="324"/>
        <v>-1.1047783130720856E-2</v>
      </c>
      <c r="X1263" s="32">
        <f t="shared" si="324"/>
        <v>-9.1947762939592614E-4</v>
      </c>
      <c r="Y1263" s="34">
        <f>MAX(O$4:O1263)</f>
        <v>1.9141735637114377</v>
      </c>
      <c r="Z1263" s="34">
        <f>MAX(P$4:P1263)</f>
        <v>1.8284662292802096</v>
      </c>
      <c r="AA1263" s="34">
        <f>MAX(Q$4:Q1263)</f>
        <v>2.2356571589291052</v>
      </c>
      <c r="AB1263" s="34">
        <f>MAX(R$4:R1263)</f>
        <v>1.9075656212819299</v>
      </c>
      <c r="AC1263" s="34">
        <f>MAX(S$4:S1263)</f>
        <v>1.35899867745307</v>
      </c>
      <c r="AD1263" s="35">
        <f t="shared" si="317"/>
        <v>-0.1349160736944589</v>
      </c>
      <c r="AE1263" s="35">
        <f t="shared" si="318"/>
        <v>-0.29116375749178769</v>
      </c>
      <c r="AF1263" s="35">
        <f t="shared" si="319"/>
        <v>-9.8359771003108998E-2</v>
      </c>
      <c r="AG1263" s="35">
        <f t="shared" si="320"/>
        <v>-0.46423184647435733</v>
      </c>
      <c r="AH1263" s="35">
        <f t="shared" si="320"/>
        <v>-0.26156907267232676</v>
      </c>
    </row>
    <row r="1264" spans="1:34">
      <c r="A1264" s="28">
        <v>45736</v>
      </c>
      <c r="B1264" s="12">
        <f>[1]!thsiFinD("ths_int_chg_ratio_index",B$1,$A$4,$A1264,101)</f>
        <v>11.405999503002</v>
      </c>
      <c r="C1264" s="12">
        <f>[1]!thsiFinD("ths_int_chg_ratio_index",C$1,$A$4,$A1264,101)</f>
        <v>55.435939599474999</v>
      </c>
      <c r="D1264" s="12">
        <f>[1]!thsiFinD("ths_int_chg_ratio_index",D$1,$A$4,$A1264,101)</f>
        <v>4.4197769708922996</v>
      </c>
      <c r="E1264" s="12">
        <f>[1]!thsiFinD("ths_int_chg_ratio_index",E$1,$A$4,$A1264,101)</f>
        <v>41.826798784094002</v>
      </c>
      <c r="F1264" s="12">
        <f>[1]!thsiFinD("ths_adjustment_nvg_ratio_fund",F$1,$A$4,$A1264,101)</f>
        <v>78.575813382443002</v>
      </c>
      <c r="G1264" s="12">
        <f>[1]!thsiFinD("ths_adjustment_nvg_ratio_fund",G$1,$A$4,$A1264,101)</f>
        <v>54.086265607263996</v>
      </c>
      <c r="H1264" s="12">
        <f>[1]!thsiFinD("ths_adjustment_nvg_ratio_fund",H$1,$A$4,$A1264,101)</f>
        <v>34.692307692307999</v>
      </c>
      <c r="I1264" s="12">
        <f>[1]!thsiFinD("ths_adjustment_nvg_ratio_fund",I$1,$A$4,$A1264,101)</f>
        <v>230.5078125</v>
      </c>
      <c r="J1264" s="32">
        <f t="shared" si="314"/>
        <v>0.63868839254934784</v>
      </c>
      <c r="K1264" s="45">
        <f t="shared" si="315"/>
        <v>0.2827212871436583</v>
      </c>
      <c r="L1264" s="45">
        <f t="shared" si="316"/>
        <v>0.99465549795503749</v>
      </c>
      <c r="M1264" s="32">
        <f>[1]!thsiFinD("ths_int_chg_ratio_index",M$1,$A$4,$A1264,101)/100</f>
        <v>1.1559063308687001E-2</v>
      </c>
      <c r="N1264" s="32">
        <f>[1]!thsiFinD("ths_int_chg_ratio_index",N$1,$A$4,$A1264,101)/100</f>
        <v>-4.7765587095286999E-3</v>
      </c>
      <c r="O1264" s="33">
        <f t="shared" si="309"/>
        <v>1.6386883925493478</v>
      </c>
      <c r="P1264" s="33">
        <f t="shared" si="310"/>
        <v>1.2827212871436582</v>
      </c>
      <c r="Q1264" s="33">
        <f t="shared" si="311"/>
        <v>1.9946554979550375</v>
      </c>
      <c r="R1264" s="33">
        <f t="shared" si="312"/>
        <v>1.0115590633086871</v>
      </c>
      <c r="S1264" s="33">
        <f t="shared" si="313"/>
        <v>0.99522344129047124</v>
      </c>
      <c r="T1264" s="32">
        <f t="shared" si="321"/>
        <v>-1.0406530168846961E-2</v>
      </c>
      <c r="U1264" s="32">
        <f t="shared" si="322"/>
        <v>-1.0309403808731354E-2</v>
      </c>
      <c r="V1264" s="32">
        <f t="shared" si="323"/>
        <v>-1.0468980031353881E-2</v>
      </c>
      <c r="W1264" s="32">
        <f t="shared" si="324"/>
        <v>-1.0228684222735152E-2</v>
      </c>
      <c r="X1264" s="32">
        <f t="shared" si="324"/>
        <v>-8.274032690867017E-3</v>
      </c>
      <c r="Y1264" s="34">
        <f>MAX(O$4:O1264)</f>
        <v>1.9141735637114377</v>
      </c>
      <c r="Z1264" s="34">
        <f>MAX(P$4:P1264)</f>
        <v>1.8284662292802096</v>
      </c>
      <c r="AA1264" s="34">
        <f>MAX(Q$4:Q1264)</f>
        <v>2.2356571589291052</v>
      </c>
      <c r="AB1264" s="34">
        <f>MAX(R$4:R1264)</f>
        <v>1.9075656212819299</v>
      </c>
      <c r="AC1264" s="34">
        <f>MAX(S$4:S1264)</f>
        <v>1.35899867745307</v>
      </c>
      <c r="AD1264" s="35">
        <f t="shared" si="317"/>
        <v>-0.14391859567214216</v>
      </c>
      <c r="AE1264" s="35">
        <f t="shared" si="318"/>
        <v>-0.29847143655006869</v>
      </c>
      <c r="AF1264" s="35">
        <f t="shared" si="319"/>
        <v>-0.1077990245559427</v>
      </c>
      <c r="AG1264" s="35">
        <f t="shared" si="320"/>
        <v>-0.469712049733369</v>
      </c>
      <c r="AH1264" s="35">
        <f t="shared" si="320"/>
        <v>-0.26767887430498327</v>
      </c>
    </row>
    <row r="1265" spans="1:34">
      <c r="A1265" s="28">
        <v>45737</v>
      </c>
      <c r="B1265" s="12">
        <f>[1]!thsiFinD("ths_int_chg_ratio_index",B$1,$A$4,$A1265,101)</f>
        <v>9.1024361767480997</v>
      </c>
      <c r="C1265" s="12">
        <f>[1]!thsiFinD("ths_int_chg_ratio_index",C$1,$A$4,$A1265,101)</f>
        <v>52.863722320838001</v>
      </c>
      <c r="D1265" s="12">
        <f>[1]!thsiFinD("ths_int_chg_ratio_index",D$1,$A$4,$A1265,101)</f>
        <v>2.2721063378559001</v>
      </c>
      <c r="E1265" s="12">
        <f>[1]!thsiFinD("ths_int_chg_ratio_index",E$1,$A$4,$A1265,101)</f>
        <v>38.521516788972001</v>
      </c>
      <c r="F1265" s="12">
        <f>[1]!thsiFinD("ths_adjustment_nvg_ratio_fund",F$1,$A$4,$A1265,101)</f>
        <v>74.585635359115997</v>
      </c>
      <c r="G1265" s="12">
        <f>[1]!thsiFinD("ths_adjustment_nvg_ratio_fund",G$1,$A$4,$A1265,101)</f>
        <v>50.227014755958997</v>
      </c>
      <c r="H1265" s="12">
        <f>[1]!thsiFinD("ths_adjustment_nvg_ratio_fund",H$1,$A$4,$A1265,101)</f>
        <v>31.307692307692001</v>
      </c>
      <c r="I1265" s="12">
        <f>[1]!thsiFinD("ths_adjustment_nvg_ratio_fund",I$1,$A$4,$A1265,101)</f>
        <v>221.220703125</v>
      </c>
      <c r="J1265" s="32">
        <f t="shared" si="314"/>
        <v>0.60012603396522624</v>
      </c>
      <c r="K1265" s="45">
        <f t="shared" si="315"/>
        <v>0.25689945406103498</v>
      </c>
      <c r="L1265" s="45">
        <f t="shared" si="316"/>
        <v>0.94335261386941749</v>
      </c>
      <c r="M1265" s="32">
        <f>[1]!thsiFinD("ths_int_chg_ratio_index",M$1,$A$4,$A1265,101)/100</f>
        <v>-5.4063196259179006E-3</v>
      </c>
      <c r="N1265" s="32">
        <f>[1]!thsiFinD("ths_int_chg_ratio_index",N$1,$A$4,$A1265,101)/100</f>
        <v>-1.9684790102246E-2</v>
      </c>
      <c r="O1265" s="33">
        <f t="shared" si="309"/>
        <v>1.6001260339652261</v>
      </c>
      <c r="P1265" s="33">
        <f t="shared" si="310"/>
        <v>1.256899454061035</v>
      </c>
      <c r="Q1265" s="33">
        <f t="shared" si="311"/>
        <v>1.9433526138694175</v>
      </c>
      <c r="R1265" s="33">
        <f t="shared" si="312"/>
        <v>0.99459368037408213</v>
      </c>
      <c r="S1265" s="33">
        <f t="shared" si="313"/>
        <v>0.980315209897754</v>
      </c>
      <c r="T1265" s="32">
        <f t="shared" si="321"/>
        <v>-2.3532453613178572E-2</v>
      </c>
      <c r="U1265" s="32">
        <f t="shared" si="322"/>
        <v>-2.0130509520211337E-2</v>
      </c>
      <c r="V1265" s="32">
        <f t="shared" si="323"/>
        <v>-2.5720172800875574E-2</v>
      </c>
      <c r="W1265" s="32">
        <f t="shared" si="324"/>
        <v>-1.6771519874591578E-2</v>
      </c>
      <c r="X1265" s="32">
        <f t="shared" si="324"/>
        <v>-1.4979783206659825E-2</v>
      </c>
      <c r="Y1265" s="34">
        <f>MAX(O$4:O1265)</f>
        <v>1.9141735637114377</v>
      </c>
      <c r="Z1265" s="34">
        <f>MAX(P$4:P1265)</f>
        <v>1.8284662292802096</v>
      </c>
      <c r="AA1265" s="34">
        <f>MAX(Q$4:Q1265)</f>
        <v>2.2356571589291052</v>
      </c>
      <c r="AB1265" s="34">
        <f>MAX(R$4:R1265)</f>
        <v>1.9075656212819299</v>
      </c>
      <c r="AC1265" s="34">
        <f>MAX(S$4:S1265)</f>
        <v>1.35899867745307</v>
      </c>
      <c r="AD1265" s="35">
        <f t="shared" si="317"/>
        <v>-0.16406429160859226</v>
      </c>
      <c r="AE1265" s="35">
        <f t="shared" si="318"/>
        <v>-0.31259356397529769</v>
      </c>
      <c r="AF1265" s="35">
        <f t="shared" si="319"/>
        <v>-0.13074658781747361</v>
      </c>
      <c r="AG1265" s="35">
        <f t="shared" si="320"/>
        <v>-0.47860578463052228</v>
      </c>
      <c r="AH1265" s="35">
        <f t="shared" si="320"/>
        <v>-0.27864888600555171</v>
      </c>
    </row>
    <row r="1266" spans="1:34">
      <c r="A1266" s="28">
        <v>45740</v>
      </c>
      <c r="B1266" s="12">
        <f>[1]!thsiFinD("ths_int_chg_ratio_index",B$1,$A$4,$A1266,101)</f>
        <v>8.8920688924127003</v>
      </c>
      <c r="C1266" s="12">
        <f>[1]!thsiFinD("ths_int_chg_ratio_index",C$1,$A$4,$A1266,101)</f>
        <v>54.434664908796002</v>
      </c>
      <c r="D1266" s="12">
        <f>[1]!thsiFinD("ths_int_chg_ratio_index",D$1,$A$4,$A1266,101)</f>
        <v>2.571108988967</v>
      </c>
      <c r="E1266" s="12">
        <f>[1]!thsiFinD("ths_int_chg_ratio_index",E$1,$A$4,$A1266,101)</f>
        <v>38.705128386948999</v>
      </c>
      <c r="F1266" s="12">
        <f>[1]!thsiFinD("ths_adjustment_nvg_ratio_fund",F$1,$A$4,$A1266,101)</f>
        <v>73.726212400245998</v>
      </c>
      <c r="G1266" s="12">
        <f>[1]!thsiFinD("ths_adjustment_nvg_ratio_fund",G$1,$A$4,$A1266,101)</f>
        <v>50.851305334846998</v>
      </c>
      <c r="H1266" s="12">
        <f>[1]!thsiFinD("ths_adjustment_nvg_ratio_fund",H$1,$A$4,$A1266,101)</f>
        <v>30.230769230768999</v>
      </c>
      <c r="I1266" s="12">
        <f>[1]!thsiFinD("ths_adjustment_nvg_ratio_fund",I$1,$A$4,$A1266,101)</f>
        <v>226.025390625</v>
      </c>
      <c r="J1266" s="32">
        <f t="shared" si="314"/>
        <v>0.60679581095998336</v>
      </c>
      <c r="K1266" s="45">
        <f t="shared" si="315"/>
        <v>0.26150742794281173</v>
      </c>
      <c r="L1266" s="45">
        <f t="shared" si="316"/>
        <v>0.95208419397715505</v>
      </c>
      <c r="M1266" s="32">
        <f>[1]!thsiFinD("ths_int_chg_ratio_index",M$1,$A$4,$A1266,101)/100</f>
        <v>-8.5860763317582994E-3</v>
      </c>
      <c r="N1266" s="32">
        <f>[1]!thsiFinD("ths_int_chg_ratio_index",N$1,$A$4,$A1266,101)/100</f>
        <v>-1.6088465706216998E-2</v>
      </c>
      <c r="O1266" s="33">
        <f t="shared" si="309"/>
        <v>1.6067958109599834</v>
      </c>
      <c r="P1266" s="33">
        <f t="shared" si="310"/>
        <v>1.2615074279428118</v>
      </c>
      <c r="Q1266" s="33">
        <f t="shared" si="311"/>
        <v>1.9520841939771549</v>
      </c>
      <c r="R1266" s="33">
        <f t="shared" si="312"/>
        <v>0.99141392366824166</v>
      </c>
      <c r="S1266" s="33">
        <f t="shared" si="313"/>
        <v>0.98391153429378297</v>
      </c>
      <c r="T1266" s="32">
        <f t="shared" si="321"/>
        <v>4.1682822810082953E-3</v>
      </c>
      <c r="U1266" s="32">
        <f t="shared" si="322"/>
        <v>3.6661435939751019E-3</v>
      </c>
      <c r="V1266" s="32">
        <f t="shared" si="323"/>
        <v>4.4930498178361589E-3</v>
      </c>
      <c r="W1266" s="32">
        <f t="shared" si="324"/>
        <v>-3.1970409309703962E-3</v>
      </c>
      <c r="X1266" s="32">
        <f t="shared" si="324"/>
        <v>3.6685388125357044E-3</v>
      </c>
      <c r="Y1266" s="34">
        <f>MAX(O$4:O1266)</f>
        <v>1.9141735637114377</v>
      </c>
      <c r="Z1266" s="34">
        <f>MAX(P$4:P1266)</f>
        <v>1.8284662292802096</v>
      </c>
      <c r="AA1266" s="34">
        <f>MAX(Q$4:Q1266)</f>
        <v>2.2356571589291052</v>
      </c>
      <c r="AB1266" s="34">
        <f>MAX(R$4:R1266)</f>
        <v>1.9075656212819299</v>
      </c>
      <c r="AC1266" s="34">
        <f>MAX(S$4:S1266)</f>
        <v>1.35899867745307</v>
      </c>
      <c r="AD1266" s="35">
        <f t="shared" si="317"/>
        <v>-0.1605798756072423</v>
      </c>
      <c r="AE1266" s="35">
        <f t="shared" si="318"/>
        <v>-0.31007343327340842</v>
      </c>
      <c r="AF1266" s="35">
        <f t="shared" si="319"/>
        <v>-0.12684098893221341</v>
      </c>
      <c r="AG1266" s="35">
        <f t="shared" si="320"/>
        <v>-0.48027270327822968</v>
      </c>
      <c r="AH1266" s="35">
        <f t="shared" si="320"/>
        <v>-0.27600258144639722</v>
      </c>
    </row>
    <row r="1267" spans="1:34">
      <c r="A1267" s="28">
        <v>45741</v>
      </c>
      <c r="B1267" s="12">
        <f>[1]!thsiFinD("ths_int_chg_ratio_index",B$1,$A$4,$A1267,101)</f>
        <v>7.0795027614328001</v>
      </c>
      <c r="C1267" s="12">
        <f>[1]!thsiFinD("ths_int_chg_ratio_index",C$1,$A$4,$A1267,101)</f>
        <v>53.378721078657001</v>
      </c>
      <c r="D1267" s="12">
        <f>[1]!thsiFinD("ths_int_chg_ratio_index",D$1,$A$4,$A1267,101)</f>
        <v>1.1742007685613001</v>
      </c>
      <c r="E1267" s="12">
        <f>[1]!thsiFinD("ths_int_chg_ratio_index",E$1,$A$4,$A1267,101)</f>
        <v>38.173198613700997</v>
      </c>
      <c r="F1267" s="12">
        <f>[1]!thsiFinD("ths_adjustment_nvg_ratio_fund",F$1,$A$4,$A1267,101)</f>
        <v>72.866789441375005</v>
      </c>
      <c r="G1267" s="12">
        <f>[1]!thsiFinD("ths_adjustment_nvg_ratio_fund",G$1,$A$4,$A1267,101)</f>
        <v>48.410896708286003</v>
      </c>
      <c r="H1267" s="12">
        <f>[1]!thsiFinD("ths_adjustment_nvg_ratio_fund",H$1,$A$4,$A1267,101)</f>
        <v>24.692307692307999</v>
      </c>
      <c r="I1267" s="12">
        <f>[1]!thsiFinD("ths_adjustment_nvg_ratio_fund",I$1,$A$4,$A1267,101)</f>
        <v>221.03515625</v>
      </c>
      <c r="J1267" s="32">
        <f t="shared" si="314"/>
        <v>0.58351346664290138</v>
      </c>
      <c r="K1267" s="45">
        <f t="shared" si="315"/>
        <v>0.24951405805588023</v>
      </c>
      <c r="L1267" s="45">
        <f t="shared" si="316"/>
        <v>0.91751287522992242</v>
      </c>
      <c r="M1267" s="32">
        <f>[1]!thsiFinD("ths_int_chg_ratio_index",M$1,$A$4,$A1267,101)/100</f>
        <v>-1.2054430786887999E-2</v>
      </c>
      <c r="N1267" s="32">
        <f>[1]!thsiFinD("ths_int_chg_ratio_index",N$1,$A$4,$A1267,101)/100</f>
        <v>-1.7515046640144999E-2</v>
      </c>
      <c r="O1267" s="33">
        <f t="shared" si="309"/>
        <v>1.5835134666429014</v>
      </c>
      <c r="P1267" s="33">
        <f t="shared" si="310"/>
        <v>1.2495140580558801</v>
      </c>
      <c r="Q1267" s="33">
        <f t="shared" si="311"/>
        <v>1.9175128752299224</v>
      </c>
      <c r="R1267" s="33">
        <f t="shared" si="312"/>
        <v>0.98794556921311205</v>
      </c>
      <c r="S1267" s="33">
        <f t="shared" si="313"/>
        <v>0.98248495335985497</v>
      </c>
      <c r="T1267" s="32">
        <f t="shared" si="321"/>
        <v>-1.44899209708369E-2</v>
      </c>
      <c r="U1267" s="32">
        <f t="shared" si="322"/>
        <v>-9.5071734190972368E-3</v>
      </c>
      <c r="V1267" s="32">
        <f t="shared" si="323"/>
        <v>-1.7709952702806953E-2</v>
      </c>
      <c r="W1267" s="32">
        <f t="shared" si="324"/>
        <v>-3.4983919151515552E-3</v>
      </c>
      <c r="X1267" s="32">
        <f t="shared" si="324"/>
        <v>-1.4499077246329373E-3</v>
      </c>
      <c r="Y1267" s="34">
        <f>MAX(O$4:O1267)</f>
        <v>1.9141735637114377</v>
      </c>
      <c r="Z1267" s="34">
        <f>MAX(P$4:P1267)</f>
        <v>1.8284662292802096</v>
      </c>
      <c r="AA1267" s="34">
        <f>MAX(Q$4:Q1267)</f>
        <v>2.2356571589291052</v>
      </c>
      <c r="AB1267" s="34">
        <f>MAX(R$4:R1267)</f>
        <v>1.9075656212819299</v>
      </c>
      <c r="AC1267" s="34">
        <f>MAX(S$4:S1267)</f>
        <v>1.35899867745307</v>
      </c>
      <c r="AD1267" s="35">
        <f t="shared" si="317"/>
        <v>-0.1727430068710234</v>
      </c>
      <c r="AE1267" s="35">
        <f t="shared" si="318"/>
        <v>-0.31663268478972051</v>
      </c>
      <c r="AF1267" s="35">
        <f t="shared" si="319"/>
        <v>-0.14230459372025361</v>
      </c>
      <c r="AG1267" s="35">
        <f t="shared" si="320"/>
        <v>-0.48209091305116469</v>
      </c>
      <c r="AH1267" s="35">
        <f t="shared" si="320"/>
        <v>-0.27705231089617233</v>
      </c>
    </row>
    <row r="1268" spans="1:34">
      <c r="A1268" s="28">
        <v>45742</v>
      </c>
      <c r="B1268" s="12">
        <f>[1]!thsiFinD("ths_int_chg_ratio_index",B$1,$A$4,$A1268,101)</f>
        <v>6.6305601459062</v>
      </c>
      <c r="C1268" s="12">
        <f>[1]!thsiFinD("ths_int_chg_ratio_index",C$1,$A$4,$A1268,101)</f>
        <v>52.608828117088997</v>
      </c>
      <c r="D1268" s="12">
        <f>[1]!thsiFinD("ths_int_chg_ratio_index",D$1,$A$4,$A1268,101)</f>
        <v>0.91509128848077004</v>
      </c>
      <c r="E1268" s="12">
        <f>[1]!thsiFinD("ths_int_chg_ratio_index",E$1,$A$4,$A1268,101)</f>
        <v>37.694360331775997</v>
      </c>
      <c r="F1268" s="12">
        <f>[1]!thsiFinD("ths_adjustment_nvg_ratio_fund",F$1,$A$4,$A1268,101)</f>
        <v>73.296500920810004</v>
      </c>
      <c r="G1268" s="12">
        <f>[1]!thsiFinD("ths_adjustment_nvg_ratio_fund",G$1,$A$4,$A1268,101)</f>
        <v>49.091940976163002</v>
      </c>
      <c r="H1268" s="12">
        <f>[1]!thsiFinD("ths_adjustment_nvg_ratio_fund",H$1,$A$4,$A1268,101)</f>
        <v>24.923076923077002</v>
      </c>
      <c r="I1268" s="12">
        <f>[1]!thsiFinD("ths_adjustment_nvg_ratio_fund",I$1,$A$4,$A1268,101)</f>
        <v>220.732421875</v>
      </c>
      <c r="J1268" s="32">
        <f t="shared" si="314"/>
        <v>0.5823659757228774</v>
      </c>
      <c r="K1268" s="45">
        <f t="shared" si="315"/>
        <v>0.24462209970812993</v>
      </c>
      <c r="L1268" s="45">
        <f t="shared" si="316"/>
        <v>0.92010985173762494</v>
      </c>
      <c r="M1268" s="32">
        <f>[1]!thsiFinD("ths_int_chg_ratio_index",M$1,$A$4,$A1268,101)/100</f>
        <v>-1.5167415045992999E-2</v>
      </c>
      <c r="N1268" s="32">
        <f>[1]!thsiFinD("ths_int_chg_ratio_index",N$1,$A$4,$A1268,101)/100</f>
        <v>-1.9836154162591001E-2</v>
      </c>
      <c r="O1268" s="33">
        <f t="shared" si="309"/>
        <v>1.5823659757228774</v>
      </c>
      <c r="P1268" s="33">
        <f t="shared" si="310"/>
        <v>1.2446220997081299</v>
      </c>
      <c r="Q1268" s="33">
        <f t="shared" si="311"/>
        <v>1.9201098517376249</v>
      </c>
      <c r="R1268" s="33">
        <f t="shared" si="312"/>
        <v>0.98483258495400705</v>
      </c>
      <c r="S1268" s="33">
        <f t="shared" si="313"/>
        <v>0.98016384583740901</v>
      </c>
      <c r="T1268" s="32">
        <f t="shared" si="321"/>
        <v>-7.2464866526000815E-4</v>
      </c>
      <c r="U1268" s="32">
        <f t="shared" si="322"/>
        <v>-3.9150886828449583E-3</v>
      </c>
      <c r="V1268" s="32">
        <f t="shared" si="323"/>
        <v>1.354346320825206E-3</v>
      </c>
      <c r="W1268" s="32">
        <f t="shared" si="324"/>
        <v>-3.1509673772659452E-3</v>
      </c>
      <c r="X1268" s="32">
        <f t="shared" si="324"/>
        <v>-2.3624865851720189E-3</v>
      </c>
      <c r="Y1268" s="34">
        <f>MAX(O$4:O1268)</f>
        <v>1.9141735637114377</v>
      </c>
      <c r="Z1268" s="34">
        <f>MAX(P$4:P1268)</f>
        <v>1.8284662292802096</v>
      </c>
      <c r="AA1268" s="34">
        <f>MAX(Q$4:Q1268)</f>
        <v>2.2356571589291052</v>
      </c>
      <c r="AB1268" s="34">
        <f>MAX(R$4:R1268)</f>
        <v>1.9075656212819299</v>
      </c>
      <c r="AC1268" s="34">
        <f>MAX(S$4:S1268)</f>
        <v>1.35899867745307</v>
      </c>
      <c r="AD1268" s="35">
        <f t="shared" si="317"/>
        <v>-0.17334247754692134</v>
      </c>
      <c r="AE1268" s="35">
        <f t="shared" si="318"/>
        <v>-0.3193081284317264</v>
      </c>
      <c r="AF1268" s="35">
        <f t="shared" si="319"/>
        <v>-0.14114297710237</v>
      </c>
      <c r="AG1268" s="35">
        <f t="shared" si="320"/>
        <v>-0.48372282768853014</v>
      </c>
      <c r="AH1268" s="35">
        <f t="shared" si="320"/>
        <v>-0.27876026511346119</v>
      </c>
    </row>
    <row r="1269" spans="1:34">
      <c r="A1269" s="28">
        <v>45743</v>
      </c>
      <c r="B1269" s="12">
        <f>[1]!thsiFinD("ths_int_chg_ratio_index",B$1,$A$4,$A1269,101)</f>
        <v>6.0219733978661001</v>
      </c>
      <c r="C1269" s="12">
        <f>[1]!thsiFinD("ths_int_chg_ratio_index",C$1,$A$4,$A1269,101)</f>
        <v>54.649374395521001</v>
      </c>
      <c r="D1269" s="12">
        <f>[1]!thsiFinD("ths_int_chg_ratio_index",D$1,$A$4,$A1269,101)</f>
        <v>2.0443190771144</v>
      </c>
      <c r="E1269" s="12">
        <f>[1]!thsiFinD("ths_int_chg_ratio_index",E$1,$A$4,$A1269,101)</f>
        <v>37.927556949585998</v>
      </c>
      <c r="F1269" s="12">
        <f>[1]!thsiFinD("ths_adjustment_nvg_ratio_fund",F$1,$A$4,$A1269,101)</f>
        <v>73.726212400245998</v>
      </c>
      <c r="G1269" s="12">
        <f>[1]!thsiFinD("ths_adjustment_nvg_ratio_fund",G$1,$A$4,$A1269,101)</f>
        <v>48.921679909193998</v>
      </c>
      <c r="H1269" s="12">
        <f>[1]!thsiFinD("ths_adjustment_nvg_ratio_fund",H$1,$A$4,$A1269,101)</f>
        <v>24.153846153846001</v>
      </c>
      <c r="I1269" s="12">
        <f>[1]!thsiFinD("ths_adjustment_nvg_ratio_fund",I$1,$A$4,$A1269,101)</f>
        <v>221.650390625</v>
      </c>
      <c r="J1269" s="32">
        <f t="shared" si="314"/>
        <v>0.58636919113546693</v>
      </c>
      <c r="K1269" s="45">
        <f t="shared" si="315"/>
        <v>0.25160805955021875</v>
      </c>
      <c r="L1269" s="45">
        <f t="shared" si="316"/>
        <v>0.92113032272071504</v>
      </c>
      <c r="M1269" s="32">
        <f>[1]!thsiFinD("ths_int_chg_ratio_index",M$1,$A$4,$A1269,101)/100</f>
        <v>-1.411000540632E-2</v>
      </c>
      <c r="N1269" s="32">
        <f>[1]!thsiFinD("ths_int_chg_ratio_index",N$1,$A$4,$A1269,101)/100</f>
        <v>-1.7033731038640001E-2</v>
      </c>
      <c r="O1269" s="33">
        <f t="shared" si="309"/>
        <v>1.5863691911354669</v>
      </c>
      <c r="P1269" s="33">
        <f t="shared" si="310"/>
        <v>1.2516080595502188</v>
      </c>
      <c r="Q1269" s="33">
        <f t="shared" si="311"/>
        <v>1.921130322720715</v>
      </c>
      <c r="R1269" s="33">
        <f t="shared" si="312"/>
        <v>0.98588999459367999</v>
      </c>
      <c r="S1269" s="33">
        <f t="shared" si="313"/>
        <v>0.98296626896135997</v>
      </c>
      <c r="T1269" s="32">
        <f t="shared" si="321"/>
        <v>2.529892246173171E-3</v>
      </c>
      <c r="U1269" s="32">
        <f t="shared" si="322"/>
        <v>5.6129164376297336E-3</v>
      </c>
      <c r="V1269" s="32">
        <f t="shared" si="323"/>
        <v>5.3146489622268867E-4</v>
      </c>
      <c r="W1269" s="32">
        <f t="shared" si="324"/>
        <v>1.0736948145579905E-3</v>
      </c>
      <c r="X1269" s="32">
        <f t="shared" si="324"/>
        <v>2.8591374144766313E-3</v>
      </c>
      <c r="Y1269" s="34">
        <f>MAX(O$4:O1269)</f>
        <v>1.9141735637114377</v>
      </c>
      <c r="Z1269" s="34">
        <f>MAX(P$4:P1269)</f>
        <v>1.8284662292802096</v>
      </c>
      <c r="AA1269" s="34">
        <f>MAX(Q$4:Q1269)</f>
        <v>2.2356571589291052</v>
      </c>
      <c r="AB1269" s="34">
        <f>MAX(R$4:R1269)</f>
        <v>1.9075656212819299</v>
      </c>
      <c r="AC1269" s="34">
        <f>MAX(S$4:S1269)</f>
        <v>1.35899867745307</v>
      </c>
      <c r="AD1269" s="35">
        <f t="shared" si="317"/>
        <v>-0.17125112309062662</v>
      </c>
      <c r="AE1269" s="35">
        <f t="shared" si="318"/>
        <v>-0.31548746183683996</v>
      </c>
      <c r="AF1269" s="35">
        <f t="shared" si="319"/>
        <v>-0.14068652474382548</v>
      </c>
      <c r="AG1269" s="35">
        <f t="shared" si="320"/>
        <v>-0.48316850356574459</v>
      </c>
      <c r="AH1269" s="35">
        <f t="shared" si="320"/>
        <v>-0.27669814160263995</v>
      </c>
    </row>
    <row r="1270" spans="1:34">
      <c r="A1270" s="28">
        <v>45744</v>
      </c>
      <c r="B1270" s="12">
        <f>[1]!thsiFinD("ths_int_chg_ratio_index",B$1,$A$4,$A1270,101)</f>
        <v>5.2633599130353996</v>
      </c>
      <c r="C1270" s="12">
        <f>[1]!thsiFinD("ths_int_chg_ratio_index",C$1,$A$4,$A1270,101)</f>
        <v>51.521428883660001</v>
      </c>
      <c r="D1270" s="12">
        <f>[1]!thsiFinD("ths_int_chg_ratio_index",D$1,$A$4,$A1270,101)</f>
        <v>0.95641622032014995</v>
      </c>
      <c r="E1270" s="12">
        <f>[1]!thsiFinD("ths_int_chg_ratio_index",E$1,$A$4,$A1270,101)</f>
        <v>36.847446631699</v>
      </c>
      <c r="F1270" s="12">
        <f>[1]!thsiFinD("ths_adjustment_nvg_ratio_fund",F$1,$A$4,$A1270,101)</f>
        <v>73.112338858195002</v>
      </c>
      <c r="G1270" s="12">
        <f>[1]!thsiFinD("ths_adjustment_nvg_ratio_fund",G$1,$A$4,$A1270,101)</f>
        <v>47.502837684448998</v>
      </c>
      <c r="H1270" s="12">
        <f>[1]!thsiFinD("ths_adjustment_nvg_ratio_fund",H$1,$A$4,$A1270,101)</f>
        <v>23.615384615385</v>
      </c>
      <c r="I1270" s="12">
        <f>[1]!thsiFinD("ths_adjustment_nvg_ratio_fund",I$1,$A$4,$A1270,101)</f>
        <v>220.439453125</v>
      </c>
      <c r="J1270" s="32">
        <f t="shared" si="314"/>
        <v>0.57407333241467939</v>
      </c>
      <c r="K1270" s="45">
        <f t="shared" si="315"/>
        <v>0.23647162912178638</v>
      </c>
      <c r="L1270" s="45">
        <f t="shared" si="316"/>
        <v>0.91167503570757247</v>
      </c>
      <c r="M1270" s="32">
        <f>[1]!thsiFinD("ths_int_chg_ratio_index",M$1,$A$4,$A1270,101)/100</f>
        <v>-2.3172776394425002E-2</v>
      </c>
      <c r="N1270" s="32">
        <f>[1]!thsiFinD("ths_int_chg_ratio_index",N$1,$A$4,$A1270,101)/100</f>
        <v>-2.2011217937828998E-2</v>
      </c>
      <c r="O1270" s="33">
        <f t="shared" si="309"/>
        <v>1.5740733324146794</v>
      </c>
      <c r="P1270" s="33">
        <f t="shared" si="310"/>
        <v>1.2364716291217863</v>
      </c>
      <c r="Q1270" s="33">
        <f t="shared" si="311"/>
        <v>1.9116750357075725</v>
      </c>
      <c r="R1270" s="33">
        <f t="shared" si="312"/>
        <v>0.97682722360557495</v>
      </c>
      <c r="S1270" s="33">
        <f t="shared" si="313"/>
        <v>0.97798878206217099</v>
      </c>
      <c r="T1270" s="32">
        <f t="shared" si="321"/>
        <v>-7.7509439728759011E-3</v>
      </c>
      <c r="U1270" s="32">
        <f t="shared" si="322"/>
        <v>-1.2093586576833015E-2</v>
      </c>
      <c r="V1270" s="32">
        <f t="shared" si="323"/>
        <v>-4.9217311815431541E-3</v>
      </c>
      <c r="W1270" s="32">
        <f t="shared" si="324"/>
        <v>-9.1924768866734619E-3</v>
      </c>
      <c r="X1270" s="32">
        <f t="shared" si="324"/>
        <v>-5.0637413066557668E-3</v>
      </c>
      <c r="Y1270" s="34">
        <f>MAX(O$4:O1270)</f>
        <v>1.9141735637114377</v>
      </c>
      <c r="Z1270" s="34">
        <f>MAX(P$4:P1270)</f>
        <v>1.8284662292802096</v>
      </c>
      <c r="AA1270" s="34">
        <f>MAX(Q$4:Q1270)</f>
        <v>2.2356571589291052</v>
      </c>
      <c r="AB1270" s="34">
        <f>MAX(R$4:R1270)</f>
        <v>1.9075656212819299</v>
      </c>
      <c r="AC1270" s="34">
        <f>MAX(S$4:S1270)</f>
        <v>1.35899867745307</v>
      </c>
      <c r="AD1270" s="35">
        <f t="shared" si="317"/>
        <v>-0.177674709203135</v>
      </c>
      <c r="AE1270" s="35">
        <f t="shared" si="318"/>
        <v>-0.32376567348004381</v>
      </c>
      <c r="AF1270" s="35">
        <f t="shared" si="319"/>
        <v>-0.14491583466971403</v>
      </c>
      <c r="AG1270" s="35">
        <f t="shared" si="320"/>
        <v>-0.48791946515102136</v>
      </c>
      <c r="AH1270" s="35">
        <f t="shared" si="320"/>
        <v>-0.28036075510018765</v>
      </c>
    </row>
    <row r="1271" spans="1:34">
      <c r="A1271" s="28">
        <v>45747</v>
      </c>
      <c r="B1271" s="12">
        <f>[1]!thsiFinD("ths_int_chg_ratio_index",B$1,$A$4,$A1271,101)</f>
        <v>5.3544701656975997</v>
      </c>
      <c r="C1271" s="12">
        <f>[1]!thsiFinD("ths_int_chg_ratio_index",C$1,$A$4,$A1271,101)</f>
        <v>51.841298703980002</v>
      </c>
      <c r="D1271" s="12">
        <f>[1]!thsiFinD("ths_int_chg_ratio_index",D$1,$A$4,$A1271,101)</f>
        <v>0.29326580129474</v>
      </c>
      <c r="E1271" s="12">
        <f>[1]!thsiFinD("ths_int_chg_ratio_index",E$1,$A$4,$A1271,101)</f>
        <v>35.164307789349998</v>
      </c>
      <c r="F1271" s="12">
        <f>[1]!thsiFinD("ths_adjustment_nvg_ratio_fund",F$1,$A$4,$A1271,101)</f>
        <v>74.462860650706006</v>
      </c>
      <c r="G1271" s="12">
        <f>[1]!thsiFinD("ths_adjustment_nvg_ratio_fund",G$1,$A$4,$A1271,101)</f>
        <v>47.275822928490001</v>
      </c>
      <c r="H1271" s="12">
        <f>[1]!thsiFinD("ths_adjustment_nvg_ratio_fund",H$1,$A$4,$A1271,101)</f>
        <v>25.384615384615</v>
      </c>
      <c r="I1271" s="12">
        <f>[1]!thsiFinD("ths_adjustment_nvg_ratio_fund",I$1,$A$4,$A1271,101)</f>
        <v>221.708984375</v>
      </c>
      <c r="J1271" s="32">
        <f t="shared" si="314"/>
        <v>0.5768570322489166</v>
      </c>
      <c r="K1271" s="45">
        <f t="shared" si="315"/>
        <v>0.23163335615080582</v>
      </c>
      <c r="L1271" s="45">
        <f t="shared" si="316"/>
        <v>0.92208070834702749</v>
      </c>
      <c r="M1271" s="32">
        <f>[1]!thsiFinD("ths_int_chg_ratio_index",M$1,$A$4,$A1271,101)/100</f>
        <v>-3.1113222801960001E-2</v>
      </c>
      <c r="N1271" s="32">
        <f>[1]!thsiFinD("ths_int_chg_ratio_index",N$1,$A$4,$A1271,101)/100</f>
        <v>-2.9668346188952997E-2</v>
      </c>
      <c r="O1271" s="33">
        <f t="shared" si="309"/>
        <v>1.5768570322489166</v>
      </c>
      <c r="P1271" s="33">
        <f t="shared" si="310"/>
        <v>1.2316333561508057</v>
      </c>
      <c r="Q1271" s="33">
        <f t="shared" si="311"/>
        <v>1.9220807083470275</v>
      </c>
      <c r="R1271" s="33">
        <f t="shared" si="312"/>
        <v>0.96888677719803995</v>
      </c>
      <c r="S1271" s="33">
        <f t="shared" si="313"/>
        <v>0.97033165381104702</v>
      </c>
      <c r="T1271" s="32">
        <f t="shared" si="321"/>
        <v>1.7684689632386785E-3</v>
      </c>
      <c r="U1271" s="32">
        <f t="shared" si="322"/>
        <v>-3.9129672343691801E-3</v>
      </c>
      <c r="V1271" s="32">
        <f t="shared" si="323"/>
        <v>5.443222537874215E-3</v>
      </c>
      <c r="W1271" s="32">
        <f t="shared" si="324"/>
        <v>-8.1288135871417921E-3</v>
      </c>
      <c r="X1271" s="32">
        <f t="shared" si="324"/>
        <v>-7.8294642960814453E-3</v>
      </c>
      <c r="Y1271" s="34">
        <f>MAX(O$4:O1271)</f>
        <v>1.9141735637114377</v>
      </c>
      <c r="Z1271" s="34">
        <f>MAX(P$4:P1271)</f>
        <v>1.8284662292802096</v>
      </c>
      <c r="AA1271" s="34">
        <f>MAX(Q$4:Q1271)</f>
        <v>2.2356571589291052</v>
      </c>
      <c r="AB1271" s="34">
        <f>MAX(R$4:R1271)</f>
        <v>1.9075656212819299</v>
      </c>
      <c r="AC1271" s="34">
        <f>MAX(S$4:S1271)</f>
        <v>1.35899867745307</v>
      </c>
      <c r="AD1271" s="35">
        <f t="shared" si="317"/>
        <v>-0.17622045244867446</v>
      </c>
      <c r="AE1271" s="35">
        <f t="shared" si="318"/>
        <v>-0.3264117562424721</v>
      </c>
      <c r="AF1271" s="35">
        <f t="shared" si="319"/>
        <v>-0.14026142126920882</v>
      </c>
      <c r="AG1271" s="35">
        <f t="shared" si="320"/>
        <v>-0.49208207236041257</v>
      </c>
      <c r="AH1271" s="35">
        <f t="shared" si="320"/>
        <v>-0.28599514487418976</v>
      </c>
    </row>
    <row r="1272" spans="1:34">
      <c r="A1272" s="28">
        <v>45748</v>
      </c>
      <c r="B1272" s="12">
        <f>[1]!thsiFinD("ths_int_chg_ratio_index",B$1,$A$4,$A1272,101)</f>
        <v>5.1192728454007996</v>
      </c>
      <c r="C1272" s="12">
        <f>[1]!thsiFinD("ths_int_chg_ratio_index",C$1,$A$4,$A1272,101)</f>
        <v>54.200967956565002</v>
      </c>
      <c r="D1272" s="12">
        <f>[1]!thsiFinD("ths_int_chg_ratio_index",D$1,$A$4,$A1272,101)</f>
        <v>0.45620214265946002</v>
      </c>
      <c r="E1272" s="12">
        <f>[1]!thsiFinD("ths_int_chg_ratio_index",E$1,$A$4,$A1272,101)</f>
        <v>34.670884147353</v>
      </c>
      <c r="F1272" s="12">
        <f>[1]!thsiFinD("ths_adjustment_nvg_ratio_fund",F$1,$A$4,$A1272,101)</f>
        <v>74.217311233885994</v>
      </c>
      <c r="G1272" s="12">
        <f>[1]!thsiFinD("ths_adjustment_nvg_ratio_fund",G$1,$A$4,$A1272,101)</f>
        <v>46.992054483540997</v>
      </c>
      <c r="H1272" s="12">
        <f>[1]!thsiFinD("ths_adjustment_nvg_ratio_fund",H$1,$A$4,$A1272,101)</f>
        <v>24.307692307692001</v>
      </c>
      <c r="I1272" s="12">
        <f>[1]!thsiFinD("ths_adjustment_nvg_ratio_fund",I$1,$A$4,$A1272,101)</f>
        <v>219.560546875</v>
      </c>
      <c r="J1272" s="32">
        <f t="shared" si="314"/>
        <v>0.57440616499012154</v>
      </c>
      <c r="K1272" s="45">
        <f t="shared" si="315"/>
        <v>0.23611831772994563</v>
      </c>
      <c r="L1272" s="45">
        <f t="shared" si="316"/>
        <v>0.91269401225029756</v>
      </c>
      <c r="M1272" s="32">
        <f>[1]!thsiFinD("ths_int_chg_ratio_index",M$1,$A$4,$A1272,101)/100</f>
        <v>-2.5464156491933999E-2</v>
      </c>
      <c r="N1272" s="32">
        <f>[1]!thsiFinD("ths_int_chg_ratio_index",N$1,$A$4,$A1272,101)/100</f>
        <v>-2.8084090520222E-2</v>
      </c>
      <c r="O1272" s="33">
        <f t="shared" si="309"/>
        <v>1.5744061649901215</v>
      </c>
      <c r="P1272" s="33">
        <f t="shared" si="310"/>
        <v>1.2361183177299457</v>
      </c>
      <c r="Q1272" s="33">
        <f t="shared" si="311"/>
        <v>1.9126940122502976</v>
      </c>
      <c r="R1272" s="33">
        <f t="shared" si="312"/>
        <v>0.97453584350806599</v>
      </c>
      <c r="S1272" s="33">
        <f t="shared" si="313"/>
        <v>0.97191590947977802</v>
      </c>
      <c r="T1272" s="32">
        <f t="shared" si="321"/>
        <v>-1.5542736016465053E-3</v>
      </c>
      <c r="U1272" s="32">
        <f t="shared" si="322"/>
        <v>3.6414745969179929E-3</v>
      </c>
      <c r="V1272" s="32">
        <f t="shared" si="323"/>
        <v>-4.8836118358435154E-3</v>
      </c>
      <c r="W1272" s="32">
        <f t="shared" si="324"/>
        <v>5.8304710550005634E-3</v>
      </c>
      <c r="X1272" s="32">
        <f t="shared" si="324"/>
        <v>1.6326950301051024E-3</v>
      </c>
      <c r="Y1272" s="34">
        <f>MAX(O$4:O1272)</f>
        <v>1.9141735637114377</v>
      </c>
      <c r="Z1272" s="34">
        <f>MAX(P$4:P1272)</f>
        <v>1.8284662292802096</v>
      </c>
      <c r="AA1272" s="34">
        <f>MAX(Q$4:Q1272)</f>
        <v>2.2356571589291052</v>
      </c>
      <c r="AB1272" s="34">
        <f>MAX(R$4:R1272)</f>
        <v>1.9075656212819299</v>
      </c>
      <c r="AC1272" s="34">
        <f>MAX(S$4:S1272)</f>
        <v>1.35899867745307</v>
      </c>
      <c r="AD1272" s="35">
        <f t="shared" si="317"/>
        <v>-0.17750083125300975</v>
      </c>
      <c r="AE1272" s="35">
        <f t="shared" si="318"/>
        <v>-0.32395890176404651</v>
      </c>
      <c r="AF1272" s="35">
        <f t="shared" si="319"/>
        <v>-0.1444600507680297</v>
      </c>
      <c r="AG1272" s="35">
        <f t="shared" si="320"/>
        <v>-0.48912067158499406</v>
      </c>
      <c r="AH1272" s="35">
        <f t="shared" si="320"/>
        <v>-0.28482939269575491</v>
      </c>
    </row>
    <row r="1273" spans="1:34">
      <c r="A1273" s="28">
        <v>45749</v>
      </c>
      <c r="B1273" s="12">
        <f>[1]!thsiFinD("ths_int_chg_ratio_index",B$1,$A$4,$A1273,101)</f>
        <v>5.9953218854420998</v>
      </c>
      <c r="C1273" s="12">
        <f>[1]!thsiFinD("ths_int_chg_ratio_index",C$1,$A$4,$A1273,101)</f>
        <v>53.090671298284001</v>
      </c>
      <c r="D1273" s="12">
        <f>[1]!thsiFinD("ths_int_chg_ratio_index",D$1,$A$4,$A1273,101)</f>
        <v>0.29662945853748002</v>
      </c>
      <c r="E1273" s="12">
        <f>[1]!thsiFinD("ths_int_chg_ratio_index",E$1,$A$4,$A1273,101)</f>
        <v>34.935489381766999</v>
      </c>
      <c r="F1273" s="12">
        <f>[1]!thsiFinD("ths_adjustment_nvg_ratio_fund",F$1,$A$4,$A1273,101)</f>
        <v>74.524248004911001</v>
      </c>
      <c r="G1273" s="12">
        <f>[1]!thsiFinD("ths_adjustment_nvg_ratio_fund",G$1,$A$4,$A1273,101)</f>
        <v>47.105561861520997</v>
      </c>
      <c r="H1273" s="12">
        <f>[1]!thsiFinD("ths_adjustment_nvg_ratio_fund",H$1,$A$4,$A1273,101)</f>
        <v>26</v>
      </c>
      <c r="I1273" s="12">
        <f>[1]!thsiFinD("ths_adjustment_nvg_ratio_fund",I$1,$A$4,$A1273,101)</f>
        <v>219.66796875</v>
      </c>
      <c r="J1273" s="32">
        <f t="shared" si="314"/>
        <v>0.5770198633005782</v>
      </c>
      <c r="K1273" s="45">
        <f t="shared" si="315"/>
        <v>0.23579528006007647</v>
      </c>
      <c r="L1273" s="45">
        <f t="shared" si="316"/>
        <v>0.91824444654107995</v>
      </c>
      <c r="M1273" s="32">
        <f>[1]!thsiFinD("ths_int_chg_ratio_index",M$1,$A$4,$A1273,101)/100</f>
        <v>-2.7997305638899E-2</v>
      </c>
      <c r="N1273" s="32">
        <f>[1]!thsiFinD("ths_int_chg_ratio_index",N$1,$A$4,$A1273,101)/100</f>
        <v>-2.8423577168044001E-2</v>
      </c>
      <c r="O1273" s="33">
        <f t="shared" si="309"/>
        <v>1.5770198633005781</v>
      </c>
      <c r="P1273" s="33">
        <f t="shared" si="310"/>
        <v>1.2357952800600764</v>
      </c>
      <c r="Q1273" s="33">
        <f t="shared" si="311"/>
        <v>1.91824444654108</v>
      </c>
      <c r="R1273" s="33">
        <f t="shared" si="312"/>
        <v>0.97200269436110098</v>
      </c>
      <c r="S1273" s="33">
        <f t="shared" si="313"/>
        <v>0.971576422831956</v>
      </c>
      <c r="T1273" s="32">
        <f t="shared" si="321"/>
        <v>1.6601169180971986E-3</v>
      </c>
      <c r="U1273" s="32">
        <f t="shared" si="322"/>
        <v>-2.6133232170078013E-4</v>
      </c>
      <c r="V1273" s="32">
        <f t="shared" si="323"/>
        <v>2.9018934838680455E-3</v>
      </c>
      <c r="W1273" s="32">
        <f t="shared" si="324"/>
        <v>-2.5993391252253639E-3</v>
      </c>
      <c r="X1273" s="32">
        <f t="shared" si="324"/>
        <v>-3.4929631721303256E-4</v>
      </c>
      <c r="Y1273" s="34">
        <f>MAX(O$4:O1273)</f>
        <v>1.9141735637114377</v>
      </c>
      <c r="Z1273" s="34">
        <f>MAX(P$4:P1273)</f>
        <v>1.8284662292802096</v>
      </c>
      <c r="AA1273" s="34">
        <f>MAX(Q$4:Q1273)</f>
        <v>2.2356571589291052</v>
      </c>
      <c r="AB1273" s="34">
        <f>MAX(R$4:R1273)</f>
        <v>1.9075656212819299</v>
      </c>
      <c r="AC1273" s="34">
        <f>MAX(S$4:S1273)</f>
        <v>1.35899867745307</v>
      </c>
      <c r="AD1273" s="35">
        <f t="shared" si="317"/>
        <v>-0.17613538646785198</v>
      </c>
      <c r="AE1273" s="35">
        <f t="shared" si="318"/>
        <v>-0.32413557315381369</v>
      </c>
      <c r="AF1273" s="35">
        <f t="shared" si="319"/>
        <v>-0.1419773649641648</v>
      </c>
      <c r="AG1273" s="35">
        <f t="shared" si="320"/>
        <v>-0.49044862021161195</v>
      </c>
      <c r="AH1273" s="35">
        <f t="shared" si="320"/>
        <v>-0.28507919915506519</v>
      </c>
    </row>
    <row r="1274" spans="1:34">
      <c r="A1274" s="28">
        <v>45750</v>
      </c>
      <c r="B1274" s="12">
        <f>[1]!thsiFinD("ths_int_chg_ratio_index",B$1,$A$4,$A1274,101)</f>
        <v>2.7438887022244001</v>
      </c>
      <c r="C1274" s="12">
        <f>[1]!thsiFinD("ths_int_chg_ratio_index",C$1,$A$4,$A1274,101)</f>
        <v>53.119266720073</v>
      </c>
      <c r="D1274" s="12">
        <f>[1]!thsiFinD("ths_int_chg_ratio_index",D$1,$A$4,$A1274,101)</f>
        <v>-0.16191645695293</v>
      </c>
      <c r="E1274" s="12">
        <f>[1]!thsiFinD("ths_int_chg_ratio_index",E$1,$A$4,$A1274,101)</f>
        <v>32.00219261809</v>
      </c>
      <c r="F1274" s="12">
        <f>[1]!thsiFinD("ths_adjustment_nvg_ratio_fund",F$1,$A$4,$A1274,101)</f>
        <v>73.542050337630002</v>
      </c>
      <c r="G1274" s="12">
        <f>[1]!thsiFinD("ths_adjustment_nvg_ratio_fund",G$1,$A$4,$A1274,101)</f>
        <v>43.530079455165001</v>
      </c>
      <c r="H1274" s="12">
        <f>[1]!thsiFinD("ths_adjustment_nvg_ratio_fund",H$1,$A$4,$A1274,101)</f>
        <v>26.076923076922998</v>
      </c>
      <c r="I1274" s="12">
        <f>[1]!thsiFinD("ths_adjustment_nvg_ratio_fund",I$1,$A$4,$A1274,101)</f>
        <v>203.974609375</v>
      </c>
      <c r="J1274" s="32">
        <f t="shared" si="314"/>
        <v>0.54353386728519071</v>
      </c>
      <c r="K1274" s="45">
        <f t="shared" si="315"/>
        <v>0.21925857895858619</v>
      </c>
      <c r="L1274" s="45">
        <f t="shared" si="316"/>
        <v>0.86780915561179517</v>
      </c>
      <c r="M1274" s="32">
        <f>[1]!thsiFinD("ths_int_chg_ratio_index",M$1,$A$4,$A1274,101)/100</f>
        <v>-4.3041538718731003E-2</v>
      </c>
      <c r="N1274" s="32">
        <f>[1]!thsiFinD("ths_int_chg_ratio_index",N$1,$A$4,$A1274,101)/100</f>
        <v>-3.4960007943157997E-2</v>
      </c>
      <c r="O1274" s="33">
        <f t="shared" si="309"/>
        <v>1.5435338672851908</v>
      </c>
      <c r="P1274" s="33">
        <f t="shared" si="310"/>
        <v>1.2192585789585861</v>
      </c>
      <c r="Q1274" s="33">
        <f t="shared" si="311"/>
        <v>1.8678091556117953</v>
      </c>
      <c r="R1274" s="33">
        <f t="shared" si="312"/>
        <v>0.95695846128126905</v>
      </c>
      <c r="S1274" s="33">
        <f t="shared" si="313"/>
        <v>0.96503999205684199</v>
      </c>
      <c r="T1274" s="32">
        <f t="shared" si="321"/>
        <v>-2.1233718607261975E-2</v>
      </c>
      <c r="U1274" s="32">
        <f t="shared" si="322"/>
        <v>-1.3381424389876662E-2</v>
      </c>
      <c r="V1274" s="32">
        <f t="shared" si="323"/>
        <v>-2.6292421187627091E-2</v>
      </c>
      <c r="W1274" s="32">
        <f t="shared" si="324"/>
        <v>-1.5477563145769424E-2</v>
      </c>
      <c r="X1274" s="32">
        <f t="shared" si="324"/>
        <v>-6.727654790203319E-3</v>
      </c>
      <c r="Y1274" s="34">
        <f>MAX(O$4:O1274)</f>
        <v>1.9141735637114377</v>
      </c>
      <c r="Z1274" s="34">
        <f>MAX(P$4:P1274)</f>
        <v>1.8284662292802096</v>
      </c>
      <c r="AA1274" s="34">
        <f>MAX(Q$4:Q1274)</f>
        <v>2.2356571589291052</v>
      </c>
      <c r="AB1274" s="34">
        <f>MAX(R$4:R1274)</f>
        <v>1.9075656212819299</v>
      </c>
      <c r="AC1274" s="34">
        <f>MAX(S$4:S1274)</f>
        <v>1.35899867745307</v>
      </c>
      <c r="AD1274" s="35">
        <f t="shared" si="317"/>
        <v>-0.19362909584207433</v>
      </c>
      <c r="AE1274" s="35">
        <f t="shared" si="318"/>
        <v>-0.33317960187946316</v>
      </c>
      <c r="AF1274" s="35">
        <f t="shared" si="319"/>
        <v>-0.16453685747304458</v>
      </c>
      <c r="AG1274" s="35">
        <f t="shared" si="320"/>
        <v>-0.4983352338683007</v>
      </c>
      <c r="AH1274" s="35">
        <f t="shared" si="320"/>
        <v>-0.28988893950548567</v>
      </c>
    </row>
    <row r="1275" spans="1:34">
      <c r="A1275" s="28">
        <v>45754</v>
      </c>
      <c r="B1275" s="12">
        <f>[1]!thsiFinD("ths_int_chg_ratio_index",B$1,$A$4,$A1275,101)</f>
        <v>-10.593695515603001</v>
      </c>
      <c r="C1275" s="12">
        <f>[1]!thsiFinD("ths_int_chg_ratio_index",C$1,$A$4,$A1275,101)</f>
        <v>41.532067048334</v>
      </c>
      <c r="D1275" s="12">
        <f>[1]!thsiFinD("ths_int_chg_ratio_index",D$1,$A$4,$A1275,101)</f>
        <v>-9.3705214570932007</v>
      </c>
      <c r="E1275" s="12">
        <f>[1]!thsiFinD("ths_int_chg_ratio_index",E$1,$A$4,$A1275,101)</f>
        <v>14.440150516752</v>
      </c>
      <c r="F1275" s="12">
        <f>[1]!thsiFinD("ths_adjustment_nvg_ratio_fund",F$1,$A$4,$A1275,101)</f>
        <v>62.553713934929</v>
      </c>
      <c r="G1275" s="12">
        <f>[1]!thsiFinD("ths_adjustment_nvg_ratio_fund",G$1,$A$4,$A1275,101)</f>
        <v>31.271282633371001</v>
      </c>
      <c r="H1275" s="12">
        <f>[1]!thsiFinD("ths_adjustment_nvg_ratio_fund",H$1,$A$4,$A1275,101)</f>
        <v>14.076923076923</v>
      </c>
      <c r="I1275" s="12">
        <f>[1]!thsiFinD("ths_adjustment_nvg_ratio_fund",I$1,$A$4,$A1275,101)</f>
        <v>170.654296875</v>
      </c>
      <c r="J1275" s="32">
        <f t="shared" si="314"/>
        <v>0.393205271390766</v>
      </c>
      <c r="K1275" s="45">
        <f t="shared" si="315"/>
        <v>9.0020001480974499E-2</v>
      </c>
      <c r="L1275" s="45">
        <f t="shared" si="316"/>
        <v>0.69639054130055755</v>
      </c>
      <c r="M1275" s="32">
        <f>[1]!thsiFinD("ths_int_chg_ratio_index",M$1,$A$4,$A1275,101)/100</f>
        <v>-0.15217489492871999</v>
      </c>
      <c r="N1275" s="32">
        <f>[1]!thsiFinD("ths_int_chg_ratio_index",N$1,$A$4,$A1275,101)/100</f>
        <v>-0.10928047555399999</v>
      </c>
      <c r="O1275" s="33">
        <f t="shared" si="309"/>
        <v>1.3932052713907659</v>
      </c>
      <c r="P1275" s="33">
        <f t="shared" si="310"/>
        <v>1.0900200014809744</v>
      </c>
      <c r="Q1275" s="33">
        <f t="shared" si="311"/>
        <v>1.6963905413005576</v>
      </c>
      <c r="R1275" s="33">
        <f t="shared" si="312"/>
        <v>0.84782510507127995</v>
      </c>
      <c r="S1275" s="33">
        <f t="shared" si="313"/>
        <v>0.890719524446</v>
      </c>
      <c r="T1275" s="32">
        <f t="shared" si="321"/>
        <v>-9.7392482977277983E-2</v>
      </c>
      <c r="U1275" s="32">
        <f t="shared" si="322"/>
        <v>-0.105997677365534</v>
      </c>
      <c r="V1275" s="32">
        <f t="shared" si="323"/>
        <v>-9.1775229710280626E-2</v>
      </c>
      <c r="W1275" s="32">
        <f t="shared" si="324"/>
        <v>-0.11404189484240601</v>
      </c>
      <c r="X1275" s="32">
        <f t="shared" si="324"/>
        <v>-7.7012837004235224E-2</v>
      </c>
      <c r="Y1275" s="34">
        <f>MAX(O$4:O1275)</f>
        <v>1.9141735637114377</v>
      </c>
      <c r="Z1275" s="34">
        <f>MAX(P$4:P1275)</f>
        <v>1.8284662292802096</v>
      </c>
      <c r="AA1275" s="34">
        <f>MAX(Q$4:Q1275)</f>
        <v>2.2356571589291052</v>
      </c>
      <c r="AB1275" s="34">
        <f>MAX(R$4:R1275)</f>
        <v>1.9075656212819299</v>
      </c>
      <c r="AC1275" s="34">
        <f>MAX(S$4:S1275)</f>
        <v>1.35899867745307</v>
      </c>
      <c r="AD1275" s="35">
        <f t="shared" si="317"/>
        <v>-0.27216356039864731</v>
      </c>
      <c r="AE1275" s="35">
        <f t="shared" si="318"/>
        <v>-0.4038610153002008</v>
      </c>
      <c r="AF1275" s="35">
        <f t="shared" si="319"/>
        <v>-0.24121167929292875</v>
      </c>
      <c r="AG1275" s="35">
        <f t="shared" si="320"/>
        <v>-0.55554603437363204</v>
      </c>
      <c r="AH1275" s="35">
        <f t="shared" si="320"/>
        <v>-0.34457660686225433</v>
      </c>
    </row>
    <row r="1276" spans="1:34">
      <c r="A1276" s="28">
        <v>45755</v>
      </c>
      <c r="B1276" s="12">
        <f>[1]!thsiFinD("ths_int_chg_ratio_index",B$1,$A$4,$A1276,101)</f>
        <v>-13.140846545095</v>
      </c>
      <c r="C1276" s="12">
        <f>[1]!thsiFinD("ths_int_chg_ratio_index",C$1,$A$4,$A1276,101)</f>
        <v>42.120081002056999</v>
      </c>
      <c r="D1276" s="12">
        <f>[1]!thsiFinD("ths_int_chg_ratio_index",D$1,$A$4,$A1276,101)</f>
        <v>-7.8092647476756998</v>
      </c>
      <c r="E1276" s="12">
        <f>[1]!thsiFinD("ths_int_chg_ratio_index",E$1,$A$4,$A1276,101)</f>
        <v>15.992502526416001</v>
      </c>
      <c r="F1276" s="12">
        <f>[1]!thsiFinD("ths_adjustment_nvg_ratio_fund",F$1,$A$4,$A1276,101)</f>
        <v>62.124002455494001</v>
      </c>
      <c r="G1276" s="12">
        <f>[1]!thsiFinD("ths_adjustment_nvg_ratio_fund",G$1,$A$4,$A1276,101)</f>
        <v>29.682179341657001</v>
      </c>
      <c r="H1276" s="12">
        <f>[1]!thsiFinD("ths_adjustment_nvg_ratio_fund",H$1,$A$4,$A1276,101)</f>
        <v>11.769230769230999</v>
      </c>
      <c r="I1276" s="12">
        <f>[1]!thsiFinD("ths_adjustment_nvg_ratio_fund",I$1,$A$4,$A1276,101)</f>
        <v>157.05078125</v>
      </c>
      <c r="J1276" s="32">
        <f t="shared" si="314"/>
        <v>0.37223583256510534</v>
      </c>
      <c r="K1276" s="45">
        <f t="shared" si="315"/>
        <v>9.2906180589255746E-2</v>
      </c>
      <c r="L1276" s="45">
        <f t="shared" si="316"/>
        <v>0.65156548454095498</v>
      </c>
      <c r="M1276" s="32">
        <f>[1]!thsiFinD("ths_int_chg_ratio_index",M$1,$A$4,$A1276,101)/100</f>
        <v>-0.13781050898593</v>
      </c>
      <c r="N1276" s="32">
        <f>[1]!thsiFinD("ths_int_chg_ratio_index",N$1,$A$4,$A1276,101)/100</f>
        <v>-9.6241217193677009E-2</v>
      </c>
      <c r="O1276" s="33">
        <f t="shared" si="309"/>
        <v>1.3722358325651054</v>
      </c>
      <c r="P1276" s="33">
        <f t="shared" si="310"/>
        <v>1.0929061805892557</v>
      </c>
      <c r="Q1276" s="33">
        <f t="shared" si="311"/>
        <v>1.6515654845409551</v>
      </c>
      <c r="R1276" s="33">
        <f t="shared" si="312"/>
        <v>0.86218949101406994</v>
      </c>
      <c r="S1276" s="33">
        <f t="shared" si="313"/>
        <v>0.90375878280632294</v>
      </c>
      <c r="T1276" s="32">
        <f t="shared" si="321"/>
        <v>-1.5051219842663777E-2</v>
      </c>
      <c r="U1276" s="32">
        <f t="shared" si="322"/>
        <v>2.6478221540522373E-3</v>
      </c>
      <c r="V1276" s="32">
        <f t="shared" si="323"/>
        <v>-2.6423783715061711E-2</v>
      </c>
      <c r="W1276" s="32">
        <f t="shared" si="324"/>
        <v>1.6942628682341754E-2</v>
      </c>
      <c r="X1276" s="32">
        <f t="shared" si="324"/>
        <v>1.463901711196125E-2</v>
      </c>
      <c r="Y1276" s="34">
        <f>MAX(O$4:O1276)</f>
        <v>1.9141735637114377</v>
      </c>
      <c r="Z1276" s="34">
        <f>MAX(P$4:P1276)</f>
        <v>1.8284662292802096</v>
      </c>
      <c r="AA1276" s="34">
        <f>MAX(Q$4:Q1276)</f>
        <v>2.2356571589291052</v>
      </c>
      <c r="AB1276" s="34">
        <f>MAX(R$4:R1276)</f>
        <v>1.9075656212819299</v>
      </c>
      <c r="AC1276" s="34">
        <f>MAX(S$4:S1276)</f>
        <v>1.35899867745307</v>
      </c>
      <c r="AD1276" s="35">
        <f t="shared" si="317"/>
        <v>-0.28311838666058897</v>
      </c>
      <c r="AE1276" s="35">
        <f t="shared" si="318"/>
        <v>-0.40228254528961849</v>
      </c>
      <c r="AF1276" s="35">
        <f t="shared" si="319"/>
        <v>-0.26126173776480732</v>
      </c>
      <c r="AG1276" s="35">
        <f t="shared" si="320"/>
        <v>-0.54801581586763026</v>
      </c>
      <c r="AH1276" s="35">
        <f t="shared" si="320"/>
        <v>-0.33498185259453117</v>
      </c>
    </row>
    <row r="1277" spans="1:34">
      <c r="A1277" s="28">
        <v>45756</v>
      </c>
      <c r="B1277" s="12">
        <f>[1]!thsiFinD("ths_int_chg_ratio_index",B$1,$A$4,$A1277,101)</f>
        <v>-10.941190171598</v>
      </c>
      <c r="C1277" s="12">
        <f>[1]!thsiFinD("ths_int_chg_ratio_index",C$1,$A$4,$A1277,101)</f>
        <v>48.881050909208</v>
      </c>
      <c r="D1277" s="12">
        <f>[1]!thsiFinD("ths_int_chg_ratio_index",D$1,$A$4,$A1277,101)</f>
        <v>-3.8397275182662001</v>
      </c>
      <c r="E1277" s="12">
        <f>[1]!thsiFinD("ths_int_chg_ratio_index",E$1,$A$4,$A1277,101)</f>
        <v>16.731418205730002</v>
      </c>
      <c r="F1277" s="12">
        <f>[1]!thsiFinD("ths_adjustment_nvg_ratio_fund",F$1,$A$4,$A1277,101)</f>
        <v>65.500306936770997</v>
      </c>
      <c r="G1277" s="12">
        <f>[1]!thsiFinD("ths_adjustment_nvg_ratio_fund",G$1,$A$4,$A1277,101)</f>
        <v>33.825198637911001</v>
      </c>
      <c r="H1277" s="12">
        <f>[1]!thsiFinD("ths_adjustment_nvg_ratio_fund",H$1,$A$4,$A1277,101)</f>
        <v>15.461538461538</v>
      </c>
      <c r="I1277" s="12">
        <f>[1]!thsiFinD("ths_adjustment_nvg_ratio_fund",I$1,$A$4,$A1277,101)</f>
        <v>160.68359375</v>
      </c>
      <c r="J1277" s="32">
        <f t="shared" si="314"/>
        <v>0.40787773651411724</v>
      </c>
      <c r="K1277" s="45">
        <f t="shared" si="315"/>
        <v>0.12707887856268449</v>
      </c>
      <c r="L1277" s="45">
        <f t="shared" si="316"/>
        <v>0.68867659446554996</v>
      </c>
      <c r="M1277" s="32">
        <f>[1]!thsiFinD("ths_int_chg_ratio_index",M$1,$A$4,$A1277,101)/100</f>
        <v>-0.11818908822858999</v>
      </c>
      <c r="N1277" s="32">
        <f>[1]!thsiFinD("ths_int_chg_ratio_index",N$1,$A$4,$A1277,101)/100</f>
        <v>-8.4717948665979995E-2</v>
      </c>
      <c r="O1277" s="33">
        <f t="shared" si="309"/>
        <v>1.4078777365141173</v>
      </c>
      <c r="P1277" s="33">
        <f t="shared" si="310"/>
        <v>1.1270788785626844</v>
      </c>
      <c r="Q1277" s="33">
        <f t="shared" si="311"/>
        <v>1.68867659446555</v>
      </c>
      <c r="R1277" s="33">
        <f t="shared" si="312"/>
        <v>0.88181091177141002</v>
      </c>
      <c r="S1277" s="33">
        <f t="shared" si="313"/>
        <v>0.91528205133401996</v>
      </c>
      <c r="T1277" s="32">
        <f t="shared" si="321"/>
        <v>2.5973599510506151E-2</v>
      </c>
      <c r="U1277" s="32">
        <f t="shared" si="322"/>
        <v>3.1267732382119107E-2</v>
      </c>
      <c r="V1277" s="32">
        <f t="shared" si="323"/>
        <v>2.2470262470343227E-2</v>
      </c>
      <c r="W1277" s="32">
        <f t="shared" si="324"/>
        <v>2.2757666338825588E-2</v>
      </c>
      <c r="X1277" s="32">
        <f t="shared" si="324"/>
        <v>1.2750380684451335E-2</v>
      </c>
      <c r="Y1277" s="34">
        <f>MAX(O$4:O1277)</f>
        <v>1.9141735637114377</v>
      </c>
      <c r="Z1277" s="34">
        <f>MAX(P$4:P1277)</f>
        <v>1.8284662292802096</v>
      </c>
      <c r="AA1277" s="34">
        <f>MAX(Q$4:Q1277)</f>
        <v>2.2356571589291052</v>
      </c>
      <c r="AB1277" s="34">
        <f>MAX(R$4:R1277)</f>
        <v>1.9075656212819299</v>
      </c>
      <c r="AC1277" s="34">
        <f>MAX(S$4:S1277)</f>
        <v>1.35899867745307</v>
      </c>
      <c r="AD1277" s="35">
        <f t="shared" si="317"/>
        <v>-0.26449839073926562</v>
      </c>
      <c r="AE1277" s="35">
        <f t="shared" si="318"/>
        <v>-0.38359327587561298</v>
      </c>
      <c r="AF1277" s="35">
        <f t="shared" si="319"/>
        <v>-0.2446620951154973</v>
      </c>
      <c r="AG1277" s="35">
        <f t="shared" si="320"/>
        <v>-0.53772971061471952</v>
      </c>
      <c r="AH1277" s="35">
        <f t="shared" si="320"/>
        <v>-0.32650261805304281</v>
      </c>
    </row>
    <row r="1278" spans="1:34">
      <c r="A1278" s="28">
        <v>45757</v>
      </c>
      <c r="B1278" s="12">
        <f>[1]!thsiFinD("ths_int_chg_ratio_index",B$1,$A$4,$A1278,101)</f>
        <v>-7.2115449019862998</v>
      </c>
      <c r="C1278" s="12">
        <f>[1]!thsiFinD("ths_int_chg_ratio_index",C$1,$A$4,$A1278,101)</f>
        <v>49.936348937072999</v>
      </c>
      <c r="D1278" s="12">
        <f>[1]!thsiFinD("ths_int_chg_ratio_index",D$1,$A$4,$A1278,101)</f>
        <v>-2.7947774857378</v>
      </c>
      <c r="E1278" s="12">
        <f>[1]!thsiFinD("ths_int_chg_ratio_index",E$1,$A$4,$A1278,101)</f>
        <v>19.586538220084002</v>
      </c>
      <c r="F1278" s="12">
        <f>[1]!thsiFinD("ths_adjustment_nvg_ratio_fund",F$1,$A$4,$A1278,101)</f>
        <v>67.648864333947003</v>
      </c>
      <c r="G1278" s="12">
        <f>[1]!thsiFinD("ths_adjustment_nvg_ratio_fund",G$1,$A$4,$A1278,101)</f>
        <v>35.811577752554001</v>
      </c>
      <c r="H1278" s="12">
        <f>[1]!thsiFinD("ths_adjustment_nvg_ratio_fund",H$1,$A$4,$A1278,101)</f>
        <v>19.307692307692001</v>
      </c>
      <c r="I1278" s="12">
        <f>[1]!thsiFinD("ths_adjustment_nvg_ratio_fund",I$1,$A$4,$A1278,101)</f>
        <v>171.513671875</v>
      </c>
      <c r="J1278" s="32">
        <f t="shared" si="314"/>
        <v>0.44224796379828235</v>
      </c>
      <c r="K1278" s="45">
        <f t="shared" si="315"/>
        <v>0.14879141192358225</v>
      </c>
      <c r="L1278" s="45">
        <f t="shared" si="316"/>
        <v>0.73570451567298245</v>
      </c>
      <c r="M1278" s="32">
        <f>[1]!thsiFinD("ths_int_chg_ratio_index",M$1,$A$4,$A1278,101)/100</f>
        <v>-0.10283259864089001</v>
      </c>
      <c r="N1278" s="32">
        <f>[1]!thsiFinD("ths_int_chg_ratio_index",N$1,$A$4,$A1278,101)/100</f>
        <v>-7.1297147849222003E-2</v>
      </c>
      <c r="O1278" s="33">
        <f t="shared" si="309"/>
        <v>1.4422479637982824</v>
      </c>
      <c r="P1278" s="33">
        <f t="shared" si="310"/>
        <v>1.1487914119235823</v>
      </c>
      <c r="Q1278" s="33">
        <f t="shared" si="311"/>
        <v>1.7357045156729825</v>
      </c>
      <c r="R1278" s="33">
        <f t="shared" si="312"/>
        <v>0.89716740135910999</v>
      </c>
      <c r="S1278" s="33">
        <f t="shared" si="313"/>
        <v>0.92870285215077797</v>
      </c>
      <c r="T1278" s="32">
        <f t="shared" si="321"/>
        <v>2.4412792668534689E-2</v>
      </c>
      <c r="U1278" s="32">
        <f t="shared" si="322"/>
        <v>1.9264431065008525E-2</v>
      </c>
      <c r="V1278" s="32">
        <f t="shared" si="323"/>
        <v>2.7848980297092485E-2</v>
      </c>
      <c r="W1278" s="32">
        <f t="shared" si="324"/>
        <v>1.7414719394718503E-2</v>
      </c>
      <c r="X1278" s="32">
        <f t="shared" si="324"/>
        <v>1.4663021958310374E-2</v>
      </c>
      <c r="Y1278" s="34">
        <f>MAX(O$4:O1278)</f>
        <v>1.9141735637114377</v>
      </c>
      <c r="Z1278" s="34">
        <f>MAX(P$4:P1278)</f>
        <v>1.8284662292802096</v>
      </c>
      <c r="AA1278" s="34">
        <f>MAX(Q$4:Q1278)</f>
        <v>2.2356571589291052</v>
      </c>
      <c r="AB1278" s="34">
        <f>MAX(R$4:R1278)</f>
        <v>1.9075656212819299</v>
      </c>
      <c r="AC1278" s="34">
        <f>MAX(S$4:S1278)</f>
        <v>1.35899867745307</v>
      </c>
      <c r="AD1278" s="35">
        <f t="shared" si="317"/>
        <v>-0.24654274244500973</v>
      </c>
      <c r="AE1278" s="35">
        <f t="shared" si="318"/>
        <v>-0.37171855103071105</v>
      </c>
      <c r="AF1278" s="35">
        <f t="shared" si="319"/>
        <v>-0.22362670468472157</v>
      </c>
      <c r="AG1278" s="35">
        <f t="shared" si="320"/>
        <v>-0.52967940324055962</v>
      </c>
      <c r="AH1278" s="35">
        <f t="shared" si="320"/>
        <v>-0.31662711115269015</v>
      </c>
    </row>
    <row r="1279" spans="1:34">
      <c r="A1279" s="28">
        <v>45758</v>
      </c>
      <c r="B1279" s="12">
        <f>[1]!thsiFinD("ths_int_chg_ratio_index",B$1,$A$4,$A1279,101)</f>
        <v>-6.2392043366904</v>
      </c>
      <c r="C1279" s="12">
        <f>[1]!thsiFinD("ths_int_chg_ratio_index",C$1,$A$4,$A1279,101)</f>
        <v>54.442541939256003</v>
      </c>
      <c r="D1279" s="12">
        <f>[1]!thsiFinD("ths_int_chg_ratio_index",D$1,$A$4,$A1279,101)</f>
        <v>-0.78599745774197005</v>
      </c>
      <c r="E1279" s="12">
        <f>[1]!thsiFinD("ths_int_chg_ratio_index",E$1,$A$4,$A1279,101)</f>
        <v>21.438846421623001</v>
      </c>
      <c r="F1279" s="12">
        <f>[1]!thsiFinD("ths_adjustment_nvg_ratio_fund",F$1,$A$4,$A1279,101)</f>
        <v>71.516267648864002</v>
      </c>
      <c r="G1279" s="12">
        <f>[1]!thsiFinD("ths_adjustment_nvg_ratio_fund",G$1,$A$4,$A1279,101)</f>
        <v>40.295119182747001</v>
      </c>
      <c r="H1279" s="12">
        <f>[1]!thsiFinD("ths_adjustment_nvg_ratio_fund",H$1,$A$4,$A1279,101)</f>
        <v>20.923076923077002</v>
      </c>
      <c r="I1279" s="12">
        <f>[1]!thsiFinD("ths_adjustment_nvg_ratio_fund",I$1,$A$4,$A1279,101)</f>
        <v>179.970703125</v>
      </c>
      <c r="J1279" s="32">
        <f t="shared" si="314"/>
        <v>0.47695169180766833</v>
      </c>
      <c r="K1279" s="45">
        <f t="shared" si="315"/>
        <v>0.17214046641611661</v>
      </c>
      <c r="L1279" s="45">
        <f t="shared" si="316"/>
        <v>0.78176291719922009</v>
      </c>
      <c r="M1279" s="32">
        <f>[1]!thsiFinD("ths_int_chg_ratio_index",M$1,$A$4,$A1279,101)/100</f>
        <v>-8.3989375066601007E-2</v>
      </c>
      <c r="N1279" s="32">
        <f>[1]!thsiFinD("ths_int_chg_ratio_index",N$1,$A$4,$A1279,101)/100</f>
        <v>-6.6845980412449005E-2</v>
      </c>
      <c r="O1279" s="33">
        <f t="shared" si="309"/>
        <v>1.4769516918076684</v>
      </c>
      <c r="P1279" s="33">
        <f t="shared" si="310"/>
        <v>1.1721404664161166</v>
      </c>
      <c r="Q1279" s="33">
        <f t="shared" si="311"/>
        <v>1.7817629171992202</v>
      </c>
      <c r="R1279" s="33">
        <f t="shared" si="312"/>
        <v>0.91601062493339902</v>
      </c>
      <c r="S1279" s="33">
        <f t="shared" si="313"/>
        <v>0.93315401958755095</v>
      </c>
      <c r="T1279" s="32">
        <f t="shared" si="321"/>
        <v>2.4062247880032306E-2</v>
      </c>
      <c r="U1279" s="32">
        <f t="shared" si="322"/>
        <v>2.0324886006448883E-2</v>
      </c>
      <c r="V1279" s="32">
        <f t="shared" si="323"/>
        <v>2.6535853948838506E-2</v>
      </c>
      <c r="W1279" s="32">
        <f t="shared" si="324"/>
        <v>2.1003018551213115E-2</v>
      </c>
      <c r="X1279" s="32">
        <f t="shared" si="324"/>
        <v>4.7928865798834153E-3</v>
      </c>
      <c r="Y1279" s="34">
        <f>MAX(O$4:O1279)</f>
        <v>1.9141735637114377</v>
      </c>
      <c r="Z1279" s="34">
        <f>MAX(P$4:P1279)</f>
        <v>1.8284662292802096</v>
      </c>
      <c r="AA1279" s="34">
        <f>MAX(Q$4:Q1279)</f>
        <v>2.2356571589291052</v>
      </c>
      <c r="AB1279" s="34">
        <f>MAX(R$4:R1279)</f>
        <v>1.9075656212819299</v>
      </c>
      <c r="AC1279" s="34">
        <f>MAX(S$4:S1279)</f>
        <v>1.35899867745307</v>
      </c>
      <c r="AD1279" s="35">
        <f t="shared" si="317"/>
        <v>-0.22841286714671216</v>
      </c>
      <c r="AE1279" s="35">
        <f t="shared" si="318"/>
        <v>-0.35894880220044367</v>
      </c>
      <c r="AF1279" s="35">
        <f t="shared" si="319"/>
        <v>-0.20302497631045691</v>
      </c>
      <c r="AG1279" s="35">
        <f t="shared" si="320"/>
        <v>-0.51980125102180341</v>
      </c>
      <c r="AH1279" s="35">
        <f t="shared" si="320"/>
        <v>-0.31335178240467765</v>
      </c>
    </row>
    <row r="1280" spans="1:34">
      <c r="A1280" s="28">
        <v>45761</v>
      </c>
      <c r="B1280" s="12">
        <f>[1]!thsiFinD("ths_int_chg_ratio_index",B$1,$A$4,$A1280,101)</f>
        <v>-4.9770917045010998</v>
      </c>
      <c r="C1280" s="12">
        <f>[1]!thsiFinD("ths_int_chg_ratio_index",C$1,$A$4,$A1280,101)</f>
        <v>53.889489172597997</v>
      </c>
      <c r="D1280" s="12">
        <f>[1]!thsiFinD("ths_int_chg_ratio_index",D$1,$A$4,$A1280,101)</f>
        <v>-0.53347800001450996</v>
      </c>
      <c r="E1280" s="12">
        <f>[1]!thsiFinD("ths_int_chg_ratio_index",E$1,$A$4,$A1280,101)</f>
        <v>21.816855758075</v>
      </c>
      <c r="F1280" s="12">
        <f>[1]!thsiFinD("ths_adjustment_nvg_ratio_fund",F$1,$A$4,$A1280,101)</f>
        <v>73.296500920810004</v>
      </c>
      <c r="G1280" s="12">
        <f>[1]!thsiFinD("ths_adjustment_nvg_ratio_fund",G$1,$A$4,$A1280,101)</f>
        <v>40.749148694665003</v>
      </c>
      <c r="H1280" s="12">
        <f>[1]!thsiFinD("ths_adjustment_nvg_ratio_fund",H$1,$A$4,$A1280,101)</f>
        <v>23.461538461538002</v>
      </c>
      <c r="I1280" s="12">
        <f>[1]!thsiFinD("ths_adjustment_nvg_ratio_fund",I$1,$A$4,$A1280,101)</f>
        <v>181.796875</v>
      </c>
      <c r="J1280" s="32">
        <f t="shared" si="314"/>
        <v>0.48687479787896298</v>
      </c>
      <c r="K1280" s="45">
        <f t="shared" si="315"/>
        <v>0.17548943806539349</v>
      </c>
      <c r="L1280" s="45">
        <f t="shared" si="316"/>
        <v>0.79826015769253245</v>
      </c>
      <c r="M1280" s="32">
        <f>[1]!thsiFinD("ths_int_chg_ratio_index",M$1,$A$4,$A1280,101)/100</f>
        <v>-8.4925362482487998E-2</v>
      </c>
      <c r="N1280" s="32">
        <f>[1]!thsiFinD("ths_int_chg_ratio_index",N$1,$A$4,$A1280,101)/100</f>
        <v>-6.3275221157471001E-2</v>
      </c>
      <c r="O1280" s="33">
        <f t="shared" si="309"/>
        <v>1.4868747978789629</v>
      </c>
      <c r="P1280" s="33">
        <f t="shared" si="310"/>
        <v>1.1754894380653935</v>
      </c>
      <c r="Q1280" s="33">
        <f t="shared" si="311"/>
        <v>1.7982601576925323</v>
      </c>
      <c r="R1280" s="33">
        <f t="shared" si="312"/>
        <v>0.91507463751751206</v>
      </c>
      <c r="S1280" s="33">
        <f t="shared" si="313"/>
        <v>0.93672477884252903</v>
      </c>
      <c r="T1280" s="32">
        <f t="shared" si="321"/>
        <v>6.7186395644054375E-3</v>
      </c>
      <c r="U1280" s="32">
        <f t="shared" si="322"/>
        <v>2.8571419085261507E-3</v>
      </c>
      <c r="V1280" s="32">
        <f t="shared" si="323"/>
        <v>9.258942552943239E-3</v>
      </c>
      <c r="W1280" s="32">
        <f t="shared" si="324"/>
        <v>-1.0218084707860342E-3</v>
      </c>
      <c r="X1280" s="32">
        <f t="shared" si="324"/>
        <v>3.8265486511608326E-3</v>
      </c>
      <c r="Y1280" s="34">
        <f>MAX(O$4:O1280)</f>
        <v>1.9141735637114377</v>
      </c>
      <c r="Z1280" s="34">
        <f>MAX(P$4:P1280)</f>
        <v>1.8284662292802096</v>
      </c>
      <c r="AA1280" s="34">
        <f>MAX(Q$4:Q1280)</f>
        <v>2.2356571589291052</v>
      </c>
      <c r="AB1280" s="34">
        <f>MAX(R$4:R1280)</f>
        <v>1.9075656212819299</v>
      </c>
      <c r="AC1280" s="34">
        <f>MAX(S$4:S1280)</f>
        <v>1.35899867745307</v>
      </c>
      <c r="AD1280" s="35">
        <f t="shared" si="317"/>
        <v>-0.22322885130853798</v>
      </c>
      <c r="AE1280" s="35">
        <f t="shared" si="318"/>
        <v>-0.35711722795769962</v>
      </c>
      <c r="AF1280" s="35">
        <f t="shared" si="319"/>
        <v>-0.19564583034998484</v>
      </c>
      <c r="AG1280" s="35">
        <f t="shared" si="320"/>
        <v>-0.52029192217117015</v>
      </c>
      <c r="AH1280" s="35">
        <f t="shared" si="320"/>
        <v>-0.31072428959381626</v>
      </c>
    </row>
    <row r="1281" spans="1:34">
      <c r="A1281" s="28">
        <v>45762</v>
      </c>
      <c r="B1281" s="12">
        <f>[1]!thsiFinD("ths_int_chg_ratio_index",B$1,$A$4,$A1281,101)</f>
        <v>-5.8355105082716001</v>
      </c>
      <c r="C1281" s="12">
        <f>[1]!thsiFinD("ths_int_chg_ratio_index",C$1,$A$4,$A1281,101)</f>
        <v>52.576274410612001</v>
      </c>
      <c r="D1281" s="12">
        <f>[1]!thsiFinD("ths_int_chg_ratio_index",D$1,$A$4,$A1281,101)</f>
        <v>-1.3125029787489</v>
      </c>
      <c r="E1281" s="12">
        <f>[1]!thsiFinD("ths_int_chg_ratio_index",E$1,$A$4,$A1281,101)</f>
        <v>21.804801042546998</v>
      </c>
      <c r="F1281" s="12">
        <f>[1]!thsiFinD("ths_adjustment_nvg_ratio_fund",F$1,$A$4,$A1281,101)</f>
        <v>74.340085942296</v>
      </c>
      <c r="G1281" s="12">
        <f>[1]!thsiFinD("ths_adjustment_nvg_ratio_fund",G$1,$A$4,$A1281,101)</f>
        <v>39.330306469920998</v>
      </c>
      <c r="H1281" s="12">
        <f>[1]!thsiFinD("ths_adjustment_nvg_ratio_fund",H$1,$A$4,$A1281,101)</f>
        <v>22.384615384615</v>
      </c>
      <c r="I1281" s="12">
        <f>[1]!thsiFinD("ths_adjustment_nvg_ratio_fund",I$1,$A$4,$A1281,101)</f>
        <v>178.28125</v>
      </c>
      <c r="J1281" s="32">
        <f t="shared" si="314"/>
        <v>0.47696164970371313</v>
      </c>
      <c r="K1281" s="45">
        <f t="shared" si="315"/>
        <v>0.16808265491534627</v>
      </c>
      <c r="L1281" s="45">
        <f t="shared" si="316"/>
        <v>0.78584064449208002</v>
      </c>
      <c r="M1281" s="32">
        <f>[1]!thsiFinD("ths_int_chg_ratio_index",M$1,$A$4,$A1281,101)/100</f>
        <v>-8.9818032862210989E-2</v>
      </c>
      <c r="N1281" s="32">
        <f>[1]!thsiFinD("ths_int_chg_ratio_index",N$1,$A$4,$A1281,101)/100</f>
        <v>-6.3951822192279004E-2</v>
      </c>
      <c r="O1281" s="33">
        <f t="shared" si="309"/>
        <v>1.4769616497037132</v>
      </c>
      <c r="P1281" s="33">
        <f t="shared" si="310"/>
        <v>1.1680826549153462</v>
      </c>
      <c r="Q1281" s="33">
        <f t="shared" si="311"/>
        <v>1.78584064449208</v>
      </c>
      <c r="R1281" s="33">
        <f t="shared" si="312"/>
        <v>0.91018196713778898</v>
      </c>
      <c r="S1281" s="33">
        <f t="shared" si="313"/>
        <v>0.93604817780772098</v>
      </c>
      <c r="T1281" s="32">
        <f t="shared" si="321"/>
        <v>-6.6671035042028537E-3</v>
      </c>
      <c r="U1281" s="32">
        <f t="shared" si="322"/>
        <v>-6.3010205878474279E-3</v>
      </c>
      <c r="V1281" s="32">
        <f t="shared" si="323"/>
        <v>-6.9064051423952666E-3</v>
      </c>
      <c r="W1281" s="32">
        <f t="shared" si="324"/>
        <v>-5.3467446032559041E-3</v>
      </c>
      <c r="X1281" s="32">
        <f t="shared" si="324"/>
        <v>-7.2230504635961701E-4</v>
      </c>
      <c r="Y1281" s="34">
        <f>MAX(O$4:O1281)</f>
        <v>1.9141735637114377</v>
      </c>
      <c r="Z1281" s="34">
        <f>MAX(P$4:P1281)</f>
        <v>1.8284662292802096</v>
      </c>
      <c r="AA1281" s="34">
        <f>MAX(Q$4:Q1281)</f>
        <v>2.2356571589291052</v>
      </c>
      <c r="AB1281" s="34">
        <f>MAX(R$4:R1281)</f>
        <v>1.9075656212819299</v>
      </c>
      <c r="AC1281" s="34">
        <f>MAX(S$4:S1281)</f>
        <v>1.35899867745307</v>
      </c>
      <c r="AD1281" s="35">
        <f t="shared" si="317"/>
        <v>-0.22840766495594245</v>
      </c>
      <c r="AE1281" s="35">
        <f t="shared" si="318"/>
        <v>-0.36116804553991066</v>
      </c>
      <c r="AF1281" s="35">
        <f t="shared" si="319"/>
        <v>-0.20120102612356283</v>
      </c>
      <c r="AG1281" s="35">
        <f t="shared" si="320"/>
        <v>-0.52285679874743973</v>
      </c>
      <c r="AH1281" s="35">
        <f t="shared" si="320"/>
        <v>-0.31122215691777577</v>
      </c>
    </row>
    <row r="1282" spans="1:34">
      <c r="A1282" s="28">
        <v>45763</v>
      </c>
      <c r="B1282" s="12">
        <f>[1]!thsiFinD("ths_int_chg_ratio_index",B$1,$A$4,$A1282,101)</f>
        <v>-7.5805131095883</v>
      </c>
      <c r="C1282" s="12">
        <f>[1]!thsiFinD("ths_int_chg_ratio_index",C$1,$A$4,$A1282,101)</f>
        <v>53.777699480964003</v>
      </c>
      <c r="D1282" s="12">
        <f>[1]!thsiFinD("ths_int_chg_ratio_index",D$1,$A$4,$A1282,101)</f>
        <v>-0.51137396670509006</v>
      </c>
      <c r="E1282" s="12">
        <f>[1]!thsiFinD("ths_int_chg_ratio_index",E$1,$A$4,$A1282,101)</f>
        <v>20.255005699480002</v>
      </c>
      <c r="F1282" s="12">
        <f>[1]!thsiFinD("ths_adjustment_nvg_ratio_fund",F$1,$A$4,$A1282,101)</f>
        <v>74.033149171271006</v>
      </c>
      <c r="G1282" s="12">
        <f>[1]!thsiFinD("ths_adjustment_nvg_ratio_fund",G$1,$A$4,$A1282,101)</f>
        <v>38.592508513052998</v>
      </c>
      <c r="H1282" s="12">
        <f>[1]!thsiFinD("ths_adjustment_nvg_ratio_fund",H$1,$A$4,$A1282,101)</f>
        <v>19.076923076922998</v>
      </c>
      <c r="I1282" s="12">
        <f>[1]!thsiFinD("ths_adjustment_nvg_ratio_fund",I$1,$A$4,$A1282,101)</f>
        <v>173.193359375</v>
      </c>
      <c r="J1282" s="32">
        <f t="shared" si="314"/>
        <v>0.46354594780049707</v>
      </c>
      <c r="K1282" s="45">
        <f t="shared" si="315"/>
        <v>0.16485204526037656</v>
      </c>
      <c r="L1282" s="45">
        <f t="shared" si="316"/>
        <v>0.76223985034061759</v>
      </c>
      <c r="M1282" s="32">
        <f>[1]!thsiFinD("ths_int_chg_ratio_index",M$1,$A$4,$A1282,101)/100</f>
        <v>-9.2103351624877997E-2</v>
      </c>
      <c r="N1282" s="32">
        <f>[1]!thsiFinD("ths_int_chg_ratio_index",N$1,$A$4,$A1282,101)/100</f>
        <v>-6.3786339725210001E-2</v>
      </c>
      <c r="O1282" s="33">
        <f t="shared" si="309"/>
        <v>1.4635459478004971</v>
      </c>
      <c r="P1282" s="33">
        <f t="shared" si="310"/>
        <v>1.1648520452603766</v>
      </c>
      <c r="Q1282" s="33">
        <f t="shared" si="311"/>
        <v>1.7622398503406176</v>
      </c>
      <c r="R1282" s="33">
        <f t="shared" si="312"/>
        <v>0.90789664837512196</v>
      </c>
      <c r="S1282" s="33">
        <f t="shared" si="313"/>
        <v>0.93621366027479003</v>
      </c>
      <c r="T1282" s="32">
        <f t="shared" si="321"/>
        <v>-9.0833109349233165E-3</v>
      </c>
      <c r="U1282" s="32">
        <f t="shared" si="322"/>
        <v>-2.7657372030781557E-3</v>
      </c>
      <c r="V1282" s="32">
        <f t="shared" si="323"/>
        <v>-1.3215509583261231E-2</v>
      </c>
      <c r="W1282" s="32">
        <f t="shared" si="324"/>
        <v>-2.5108372228617171E-3</v>
      </c>
      <c r="X1282" s="32">
        <f t="shared" si="324"/>
        <v>1.7678840789647765E-4</v>
      </c>
      <c r="Y1282" s="34">
        <f>MAX(O$4:O1282)</f>
        <v>1.9141735637114377</v>
      </c>
      <c r="Z1282" s="34">
        <f>MAX(P$4:P1282)</f>
        <v>1.8284662292802096</v>
      </c>
      <c r="AA1282" s="34">
        <f>MAX(Q$4:Q1282)</f>
        <v>2.2356571589291052</v>
      </c>
      <c r="AB1282" s="34">
        <f>MAX(R$4:R1282)</f>
        <v>1.9075656212819299</v>
      </c>
      <c r="AC1282" s="34">
        <f>MAX(S$4:S1282)</f>
        <v>1.35899867745307</v>
      </c>
      <c r="AD1282" s="35">
        <f t="shared" si="317"/>
        <v>-0.2354162780501512</v>
      </c>
      <c r="AE1282" s="35">
        <f t="shared" si="318"/>
        <v>-0.362934886842876</v>
      </c>
      <c r="AF1282" s="35">
        <f t="shared" si="319"/>
        <v>-0.21175756161792614</v>
      </c>
      <c r="AG1282" s="35">
        <f t="shared" si="320"/>
        <v>-0.52405482765778011</v>
      </c>
      <c r="AH1282" s="35">
        <f t="shared" si="320"/>
        <v>-0.31110038897950287</v>
      </c>
    </row>
    <row r="1283" spans="1:34">
      <c r="A1283" s="28">
        <v>45764</v>
      </c>
      <c r="B1283" s="12">
        <f>[1]!thsiFinD("ths_int_chg_ratio_index",B$1,$A$4,$A1283,101)</f>
        <v>-7.9258368968174002</v>
      </c>
      <c r="C1283" s="12">
        <f>[1]!thsiFinD("ths_int_chg_ratio_index",C$1,$A$4,$A1283,101)</f>
        <v>53.379696371887</v>
      </c>
      <c r="D1283" s="12">
        <f>[1]!thsiFinD("ths_int_chg_ratio_index",D$1,$A$4,$A1283,101)</f>
        <v>-0.28553821555924003</v>
      </c>
      <c r="E1283" s="12">
        <f>[1]!thsiFinD("ths_int_chg_ratio_index",E$1,$A$4,$A1283,101)</f>
        <v>20.355398775584</v>
      </c>
      <c r="F1283" s="12">
        <f>[1]!thsiFinD("ths_adjustment_nvg_ratio_fund",F$1,$A$4,$A1283,101)</f>
        <v>75.997544505831996</v>
      </c>
      <c r="G1283" s="12">
        <f>[1]!thsiFinD("ths_adjustment_nvg_ratio_fund",G$1,$A$4,$A1283,101)</f>
        <v>39.443813847900003</v>
      </c>
      <c r="H1283" s="12">
        <f>[1]!thsiFinD("ths_adjustment_nvg_ratio_fund",H$1,$A$4,$A1283,101)</f>
        <v>19.461538461538002</v>
      </c>
      <c r="I1283" s="12">
        <f>[1]!thsiFinD("ths_adjustment_nvg_ratio_fund",I$1,$A$4,$A1283,101)</f>
        <v>171.337890625</v>
      </c>
      <c r="J1283" s="32">
        <f t="shared" si="314"/>
        <v>0.46470563434420542</v>
      </c>
      <c r="K1283" s="45">
        <f t="shared" si="315"/>
        <v>0.16380930008773589</v>
      </c>
      <c r="L1283" s="45">
        <f t="shared" si="316"/>
        <v>0.76560196860067498</v>
      </c>
      <c r="M1283" s="32">
        <f>[1]!thsiFinD("ths_int_chg_ratio_index",M$1,$A$4,$A1283,101)/100</f>
        <v>-9.3107675702944009E-2</v>
      </c>
      <c r="N1283" s="32">
        <f>[1]!thsiFinD("ths_int_chg_ratio_index",N$1,$A$4,$A1283,101)/100</f>
        <v>-6.3890419790440994E-2</v>
      </c>
      <c r="O1283" s="33">
        <f t="shared" si="309"/>
        <v>1.4647056343442055</v>
      </c>
      <c r="P1283" s="33">
        <f t="shared" si="310"/>
        <v>1.1638093000877359</v>
      </c>
      <c r="Q1283" s="33">
        <f t="shared" si="311"/>
        <v>1.765601968600675</v>
      </c>
      <c r="R1283" s="33">
        <f t="shared" si="312"/>
        <v>0.90689232429705602</v>
      </c>
      <c r="S1283" s="33">
        <f t="shared" si="313"/>
        <v>0.93610958020955903</v>
      </c>
      <c r="T1283" s="32">
        <f t="shared" si="321"/>
        <v>7.9238137036363732E-4</v>
      </c>
      <c r="U1283" s="32">
        <f t="shared" si="322"/>
        <v>-8.9517392091420511E-4</v>
      </c>
      <c r="V1283" s="32">
        <f t="shared" si="323"/>
        <v>1.9078664345306695E-3</v>
      </c>
      <c r="W1283" s="32">
        <f t="shared" si="324"/>
        <v>-1.1062096989380432E-3</v>
      </c>
      <c r="X1283" s="32">
        <f t="shared" si="324"/>
        <v>-1.1117127387405557E-4</v>
      </c>
      <c r="Y1283" s="34">
        <f>MAX(O$4:O1283)</f>
        <v>1.9141735637114377</v>
      </c>
      <c r="Z1283" s="34">
        <f>MAX(P$4:P1283)</f>
        <v>1.8284662292802096</v>
      </c>
      <c r="AA1283" s="34">
        <f>MAX(Q$4:Q1283)</f>
        <v>2.2356571589291052</v>
      </c>
      <c r="AB1283" s="34">
        <f>MAX(R$4:R1283)</f>
        <v>1.9075656212819299</v>
      </c>
      <c r="AC1283" s="34">
        <f>MAX(S$4:S1283)</f>
        <v>1.35899867745307</v>
      </c>
      <c r="AD1283" s="35">
        <f t="shared" si="317"/>
        <v>-0.23481043615279473</v>
      </c>
      <c r="AE1283" s="35">
        <f t="shared" si="318"/>
        <v>-0.36350517091809853</v>
      </c>
      <c r="AF1283" s="35">
        <f t="shared" si="319"/>
        <v>-0.21025370032746427</v>
      </c>
      <c r="AG1283" s="35">
        <f t="shared" si="320"/>
        <v>-0.52458132282358783</v>
      </c>
      <c r="AH1283" s="35">
        <f t="shared" si="320"/>
        <v>-0.31117697482683127</v>
      </c>
    </row>
    <row r="1284" spans="1:34">
      <c r="A1284" s="28">
        <v>45765</v>
      </c>
      <c r="B1284" s="12">
        <f>[1]!thsiFinD("ths_int_chg_ratio_index",B$1,$A$4,$A1284,101)</f>
        <v>-5.8970317037416997</v>
      </c>
      <c r="C1284" s="12">
        <f>[1]!thsiFinD("ths_int_chg_ratio_index",C$1,$A$4,$A1284,101)</f>
        <v>51.175863161967001</v>
      </c>
      <c r="D1284" s="12">
        <f>[1]!thsiFinD("ths_int_chg_ratio_index",D$1,$A$4,$A1284,101)</f>
        <v>-1.0911194153238</v>
      </c>
      <c r="E1284" s="12">
        <f>[1]!thsiFinD("ths_int_chg_ratio_index",E$1,$A$4,$A1284,101)</f>
        <v>20.969733881583</v>
      </c>
      <c r="F1284" s="12">
        <f>[1]!thsiFinD("ths_adjustment_nvg_ratio_fund",F$1,$A$4,$A1284,101)</f>
        <v>74.155923879680998</v>
      </c>
      <c r="G1284" s="12">
        <f>[1]!thsiFinD("ths_adjustment_nvg_ratio_fund",G$1,$A$4,$A1284,101)</f>
        <v>38.251986379115003</v>
      </c>
      <c r="H1284" s="12">
        <f>[1]!thsiFinD("ths_adjustment_nvg_ratio_fund",H$1,$A$4,$A1284,101)</f>
        <v>19.384615384615</v>
      </c>
      <c r="I1284" s="12">
        <f>[1]!thsiFinD("ths_adjustment_nvg_ratio_fund",I$1,$A$4,$A1284,101)</f>
        <v>174.482421875</v>
      </c>
      <c r="J1284" s="32">
        <f t="shared" si="314"/>
        <v>0.46429049180361931</v>
      </c>
      <c r="K1284" s="45">
        <f t="shared" si="315"/>
        <v>0.16289361481121123</v>
      </c>
      <c r="L1284" s="45">
        <f t="shared" si="316"/>
        <v>0.76568736879602739</v>
      </c>
      <c r="M1284" s="32">
        <f>[1]!thsiFinD("ths_int_chg_ratio_index",M$1,$A$4,$A1284,101)/100</f>
        <v>-9.4780897409952006E-2</v>
      </c>
      <c r="N1284" s="32">
        <f>[1]!thsiFinD("ths_int_chg_ratio_index",N$1,$A$4,$A1284,101)/100</f>
        <v>-6.3674682244297995E-2</v>
      </c>
      <c r="O1284" s="33">
        <f t="shared" ref="O1284:O1347" si="325">J1284+1</f>
        <v>1.4642904918036193</v>
      </c>
      <c r="P1284" s="33">
        <f t="shared" ref="P1284:P1347" si="326">K1284+1</f>
        <v>1.1628936148112112</v>
      </c>
      <c r="Q1284" s="33">
        <f t="shared" ref="Q1284:Q1347" si="327">L1284+1</f>
        <v>1.7656873687960273</v>
      </c>
      <c r="R1284" s="33">
        <f t="shared" ref="R1284:R1347" si="328">M1284+1</f>
        <v>0.90521910259004801</v>
      </c>
      <c r="S1284" s="33">
        <f t="shared" ref="S1284:S1347" si="329">N1284+1</f>
        <v>0.93632531775570205</v>
      </c>
      <c r="T1284" s="32">
        <f t="shared" si="321"/>
        <v>-2.8343069819092293E-4</v>
      </c>
      <c r="U1284" s="32">
        <f t="shared" si="322"/>
        <v>-7.8680010243570297E-4</v>
      </c>
      <c r="V1284" s="32">
        <f t="shared" si="323"/>
        <v>4.8368883174720878E-5</v>
      </c>
      <c r="W1284" s="32">
        <f t="shared" si="324"/>
        <v>-1.8450059198648061E-3</v>
      </c>
      <c r="X1284" s="32">
        <f t="shared" si="324"/>
        <v>2.3046185051822654E-4</v>
      </c>
      <c r="Y1284" s="34">
        <f>MAX(O$4:O1284)</f>
        <v>1.9141735637114377</v>
      </c>
      <c r="Z1284" s="34">
        <f>MAX(P$4:P1284)</f>
        <v>1.8284662292802096</v>
      </c>
      <c r="AA1284" s="34">
        <f>MAX(Q$4:Q1284)</f>
        <v>2.2356571589291052</v>
      </c>
      <c r="AB1284" s="34">
        <f>MAX(R$4:R1284)</f>
        <v>1.9075656212819299</v>
      </c>
      <c r="AC1284" s="34">
        <f>MAX(S$4:S1284)</f>
        <v>1.35899867745307</v>
      </c>
      <c r="AD1284" s="35">
        <f t="shared" si="317"/>
        <v>-0.23502731436512436</v>
      </c>
      <c r="AE1284" s="35">
        <f t="shared" si="318"/>
        <v>-0.36400596511481997</v>
      </c>
      <c r="AF1284" s="35">
        <f t="shared" si="319"/>
        <v>-0.21021550118095778</v>
      </c>
      <c r="AG1284" s="35">
        <f t="shared" si="320"/>
        <v>-0.52545847309739258</v>
      </c>
      <c r="AH1284" s="35">
        <f t="shared" si="320"/>
        <v>-0.3110182273977703</v>
      </c>
    </row>
    <row r="1285" spans="1:34">
      <c r="A1285" s="28">
        <v>45768</v>
      </c>
      <c r="B1285" s="12">
        <f>[1]!thsiFinD("ths_int_chg_ratio_index",B$1,$A$4,$A1285,101)</f>
        <v>-4.3571174167939999</v>
      </c>
      <c r="C1285" s="12">
        <f>[1]!thsiFinD("ths_int_chg_ratio_index",C$1,$A$4,$A1285,101)</f>
        <v>52.891162327673001</v>
      </c>
      <c r="D1285" s="12">
        <f>[1]!thsiFinD("ths_int_chg_ratio_index",D$1,$A$4,$A1285,101)</f>
        <v>-3.0645565258186999E-2</v>
      </c>
      <c r="E1285" s="12">
        <f>[1]!thsiFinD("ths_int_chg_ratio_index",E$1,$A$4,$A1285,101)</f>
        <v>22.956387431401001</v>
      </c>
      <c r="F1285" s="12">
        <f>[1]!thsiFinD("ths_adjustment_nvg_ratio_fund",F$1,$A$4,$A1285,101)</f>
        <v>76.243093922651994</v>
      </c>
      <c r="G1285" s="12">
        <f>[1]!thsiFinD("ths_adjustment_nvg_ratio_fund",G$1,$A$4,$A1285,101)</f>
        <v>40.465380249715999</v>
      </c>
      <c r="H1285" s="12">
        <f>[1]!thsiFinD("ths_adjustment_nvg_ratio_fund",H$1,$A$4,$A1285,101)</f>
        <v>24.307692307692001</v>
      </c>
      <c r="I1285" s="12">
        <f>[1]!thsiFinD("ths_adjustment_nvg_ratio_fund",I$1,$A$4,$A1285,101)</f>
        <v>181.162109375</v>
      </c>
      <c r="J1285" s="32">
        <f t="shared" ref="J1285:J1348" si="330">50%*K1285+50%*L1285</f>
        <v>0.49204757829010232</v>
      </c>
      <c r="K1285" s="45">
        <f t="shared" ref="K1285:K1348" si="331">SUMPRODUCT(B1285:E1285,B$3:E$3)/100</f>
        <v>0.17864946694255454</v>
      </c>
      <c r="L1285" s="45">
        <f t="shared" ref="L1285:L1348" si="332">SUMPRODUCT(F1285:I1285,F$3:I$3)/100</f>
        <v>0.80544568963765006</v>
      </c>
      <c r="M1285" s="32">
        <f>[1]!thsiFinD("ths_int_chg_ratio_index",M$1,$A$4,$A1285,101)/100</f>
        <v>-8.7811339975382999E-2</v>
      </c>
      <c r="N1285" s="32">
        <f>[1]!thsiFinD("ths_int_chg_ratio_index",N$1,$A$4,$A1285,101)/100</f>
        <v>-5.7867871382098007E-2</v>
      </c>
      <c r="O1285" s="33">
        <f t="shared" si="325"/>
        <v>1.4920475782901024</v>
      </c>
      <c r="P1285" s="33">
        <f t="shared" si="326"/>
        <v>1.1786494669425545</v>
      </c>
      <c r="Q1285" s="33">
        <f t="shared" si="327"/>
        <v>1.8054456896376501</v>
      </c>
      <c r="R1285" s="33">
        <f t="shared" si="328"/>
        <v>0.91218866002461696</v>
      </c>
      <c r="S1285" s="33">
        <f t="shared" si="329"/>
        <v>0.94213212861790196</v>
      </c>
      <c r="T1285" s="32">
        <f t="shared" si="321"/>
        <v>1.895599721629937E-2</v>
      </c>
      <c r="U1285" s="32">
        <f t="shared" si="322"/>
        <v>1.3548833642792912E-2</v>
      </c>
      <c r="V1285" s="32">
        <f t="shared" si="323"/>
        <v>2.2517191629870981E-2</v>
      </c>
      <c r="W1285" s="32">
        <f t="shared" si="324"/>
        <v>7.6993044166073776E-3</v>
      </c>
      <c r="X1285" s="32">
        <f t="shared" si="324"/>
        <v>6.2017022845417547E-3</v>
      </c>
      <c r="Y1285" s="34">
        <f>MAX(O$4:O1285)</f>
        <v>1.9141735637114377</v>
      </c>
      <c r="Z1285" s="34">
        <f>MAX(P$4:P1285)</f>
        <v>1.8284662292802096</v>
      </c>
      <c r="AA1285" s="34">
        <f>MAX(Q$4:Q1285)</f>
        <v>2.2356571589291052</v>
      </c>
      <c r="AB1285" s="34">
        <f>MAX(R$4:R1285)</f>
        <v>1.9075656212819299</v>
      </c>
      <c r="AC1285" s="34">
        <f>MAX(S$4:S1285)</f>
        <v>1.35899867745307</v>
      </c>
      <c r="AD1285" s="35">
        <f t="shared" si="317"/>
        <v>-0.22052649426568449</v>
      </c>
      <c r="AE1285" s="35">
        <f t="shared" si="318"/>
        <v>-0.35538898773835204</v>
      </c>
      <c r="AF1285" s="35">
        <f t="shared" si="319"/>
        <v>-0.19243177227474773</v>
      </c>
      <c r="AG1285" s="35">
        <f t="shared" si="320"/>
        <v>-0.52180483342344774</v>
      </c>
      <c r="AH1285" s="35">
        <f t="shared" si="320"/>
        <v>-0.30674536756461535</v>
      </c>
    </row>
    <row r="1286" spans="1:34">
      <c r="A1286" s="28">
        <v>45769</v>
      </c>
      <c r="B1286" s="12">
        <f>[1]!thsiFinD("ths_int_chg_ratio_index",B$1,$A$4,$A1286,101)</f>
        <v>-5.1954585822828996</v>
      </c>
      <c r="C1286" s="12">
        <f>[1]!thsiFinD("ths_int_chg_ratio_index",C$1,$A$4,$A1286,101)</f>
        <v>54.327993310015998</v>
      </c>
      <c r="D1286" s="12">
        <f>[1]!thsiFinD("ths_int_chg_ratio_index",D$1,$A$4,$A1286,101)</f>
        <v>-0.34375007967846</v>
      </c>
      <c r="E1286" s="12">
        <f>[1]!thsiFinD("ths_int_chg_ratio_index",E$1,$A$4,$A1286,101)</f>
        <v>21.938860148254999</v>
      </c>
      <c r="F1286" s="12">
        <f>[1]!thsiFinD("ths_adjustment_nvg_ratio_fund",F$1,$A$4,$A1286,101)</f>
        <v>75.506445672192001</v>
      </c>
      <c r="G1286" s="12">
        <f>[1]!thsiFinD("ths_adjustment_nvg_ratio_fund",G$1,$A$4,$A1286,101)</f>
        <v>39.784335981839</v>
      </c>
      <c r="H1286" s="12">
        <f>[1]!thsiFinD("ths_adjustment_nvg_ratio_fund",H$1,$A$4,$A1286,101)</f>
        <v>21.076923076922998</v>
      </c>
      <c r="I1286" s="12">
        <f>[1]!thsiFinD("ths_adjustment_nvg_ratio_fund",I$1,$A$4,$A1286,101)</f>
        <v>177.32421875</v>
      </c>
      <c r="J1286" s="32">
        <f t="shared" si="330"/>
        <v>0.48052446034657958</v>
      </c>
      <c r="K1286" s="45">
        <f t="shared" si="331"/>
        <v>0.17681911199077413</v>
      </c>
      <c r="L1286" s="45">
        <f t="shared" si="332"/>
        <v>0.78422980870238501</v>
      </c>
      <c r="M1286" s="32">
        <f>[1]!thsiFinD("ths_int_chg_ratio_index",M$1,$A$4,$A1286,101)/100</f>
        <v>-9.1346369113784007E-2</v>
      </c>
      <c r="N1286" s="32">
        <f>[1]!thsiFinD("ths_int_chg_ratio_index",N$1,$A$4,$A1286,101)/100</f>
        <v>-5.8823892499088003E-2</v>
      </c>
      <c r="O1286" s="33">
        <f t="shared" si="325"/>
        <v>1.4805244603465795</v>
      </c>
      <c r="P1286" s="33">
        <f t="shared" si="326"/>
        <v>1.176819111990774</v>
      </c>
      <c r="Q1286" s="33">
        <f t="shared" si="327"/>
        <v>1.7842298087023849</v>
      </c>
      <c r="R1286" s="33">
        <f t="shared" si="328"/>
        <v>0.90865363088621598</v>
      </c>
      <c r="S1286" s="33">
        <f t="shared" si="329"/>
        <v>0.94117610750091196</v>
      </c>
      <c r="T1286" s="32">
        <f t="shared" si="321"/>
        <v>-7.7230231201664834E-3</v>
      </c>
      <c r="U1286" s="32">
        <f t="shared" si="322"/>
        <v>-1.5529256179348527E-3</v>
      </c>
      <c r="V1286" s="32">
        <f t="shared" si="323"/>
        <v>-1.1751049093879473E-2</v>
      </c>
      <c r="W1286" s="32">
        <f t="shared" si="324"/>
        <v>-3.8753267753904863E-3</v>
      </c>
      <c r="X1286" s="32">
        <f t="shared" si="324"/>
        <v>-1.0147420812327557E-3</v>
      </c>
      <c r="Y1286" s="34">
        <f>MAX(O$4:O1286)</f>
        <v>1.9141735637114377</v>
      </c>
      <c r="Z1286" s="34">
        <f>MAX(P$4:P1286)</f>
        <v>1.8284662292802096</v>
      </c>
      <c r="AA1286" s="34">
        <f>MAX(Q$4:Q1286)</f>
        <v>2.2356571589291052</v>
      </c>
      <c r="AB1286" s="34">
        <f>MAX(R$4:R1286)</f>
        <v>1.9075656212819299</v>
      </c>
      <c r="AC1286" s="34">
        <f>MAX(S$4:S1286)</f>
        <v>1.35899867745307</v>
      </c>
      <c r="AD1286" s="35">
        <f t="shared" ref="AD1286:AD1349" si="333">O1286/Y1286-1</f>
        <v>-0.22654638617202794</v>
      </c>
      <c r="AE1286" s="35">
        <f t="shared" ref="AE1286:AE1349" si="334">P1286/Z1286-1</f>
        <v>-0.35639002069289605</v>
      </c>
      <c r="AF1286" s="35">
        <f t="shared" ref="AF1286:AF1349" si="335">Q1286/AA1286-1</f>
        <v>-0.20192154616540448</v>
      </c>
      <c r="AG1286" s="35">
        <f t="shared" ref="AG1286:AH1349" si="336">R1286/AB1286-1</f>
        <v>-0.5236579959563441</v>
      </c>
      <c r="AH1286" s="35">
        <f t="shared" si="336"/>
        <v>-0.30744884221315705</v>
      </c>
    </row>
    <row r="1287" spans="1:34">
      <c r="A1287" s="28">
        <v>45770</v>
      </c>
      <c r="B1287" s="12">
        <f>[1]!thsiFinD("ths_int_chg_ratio_index",B$1,$A$4,$A1287,101)</f>
        <v>-2.7413171086366002</v>
      </c>
      <c r="C1287" s="12">
        <f>[1]!thsiFinD("ths_int_chg_ratio_index",C$1,$A$4,$A1287,101)</f>
        <v>53.219014615559999</v>
      </c>
      <c r="D1287" s="12">
        <f>[1]!thsiFinD("ths_int_chg_ratio_index",D$1,$A$4,$A1287,101)</f>
        <v>-0.69390385667328003</v>
      </c>
      <c r="E1287" s="12">
        <f>[1]!thsiFinD("ths_int_chg_ratio_index",E$1,$A$4,$A1287,101)</f>
        <v>23.613092943352999</v>
      </c>
      <c r="F1287" s="12">
        <f>[1]!thsiFinD("ths_adjustment_nvg_ratio_fund",F$1,$A$4,$A1287,101)</f>
        <v>77.041129527316997</v>
      </c>
      <c r="G1287" s="12">
        <f>[1]!thsiFinD("ths_adjustment_nvg_ratio_fund",G$1,$A$4,$A1287,101)</f>
        <v>40.635641316685998</v>
      </c>
      <c r="H1287" s="12">
        <f>[1]!thsiFinD("ths_adjustment_nvg_ratio_fund",H$1,$A$4,$A1287,101)</f>
        <v>22.307692307692001</v>
      </c>
      <c r="I1287" s="12">
        <f>[1]!thsiFinD("ths_adjustment_nvg_ratio_fund",I$1,$A$4,$A1287,101)</f>
        <v>187.216796875</v>
      </c>
      <c r="J1287" s="32">
        <f t="shared" si="330"/>
        <v>0.50074768327537256</v>
      </c>
      <c r="K1287" s="45">
        <f t="shared" si="331"/>
        <v>0.18349221648400779</v>
      </c>
      <c r="L1287" s="45">
        <f t="shared" si="332"/>
        <v>0.81800315006673741</v>
      </c>
      <c r="M1287" s="32">
        <f>[1]!thsiFinD("ths_int_chg_ratio_index",M$1,$A$4,$A1287,101)/100</f>
        <v>-8.5124995478439991E-2</v>
      </c>
      <c r="N1287" s="32">
        <f>[1]!thsiFinD("ths_int_chg_ratio_index",N$1,$A$4,$A1287,101)/100</f>
        <v>-5.7819389740736998E-2</v>
      </c>
      <c r="O1287" s="33">
        <f t="shared" si="325"/>
        <v>1.5007476832753726</v>
      </c>
      <c r="P1287" s="33">
        <f t="shared" si="326"/>
        <v>1.1834922164840078</v>
      </c>
      <c r="Q1287" s="33">
        <f t="shared" si="327"/>
        <v>1.8180031500667373</v>
      </c>
      <c r="R1287" s="33">
        <f t="shared" si="328"/>
        <v>0.91487500452156001</v>
      </c>
      <c r="S1287" s="33">
        <f t="shared" si="329"/>
        <v>0.94218061025926303</v>
      </c>
      <c r="T1287" s="32">
        <f t="shared" ref="T1287:T1350" si="337">O1287/O1286-1</f>
        <v>1.3659499366906136E-2</v>
      </c>
      <c r="U1287" s="32">
        <f t="shared" ref="U1287:U1350" si="338">P1287/P1286-1</f>
        <v>5.6704589730405264E-3</v>
      </c>
      <c r="V1287" s="32">
        <f t="shared" ref="V1287:V1350" si="339">Q1287/Q1286-1</f>
        <v>1.8928806816042698E-2</v>
      </c>
      <c r="W1287" s="32">
        <f t="shared" ref="W1287:X1350" si="340">R1287/R1286-1</f>
        <v>6.8468043530254263E-3</v>
      </c>
      <c r="X1287" s="32">
        <f t="shared" si="340"/>
        <v>1.0672845924852847E-3</v>
      </c>
      <c r="Y1287" s="34">
        <f>MAX(O$4:O1287)</f>
        <v>1.9141735637114377</v>
      </c>
      <c r="Z1287" s="34">
        <f>MAX(P$4:P1287)</f>
        <v>1.8284662292802096</v>
      </c>
      <c r="AA1287" s="34">
        <f>MAX(Q$4:Q1287)</f>
        <v>2.2356571589291052</v>
      </c>
      <c r="AB1287" s="34">
        <f>MAX(R$4:R1287)</f>
        <v>1.9075656212819299</v>
      </c>
      <c r="AC1287" s="34">
        <f>MAX(S$4:S1287)</f>
        <v>1.35899867745307</v>
      </c>
      <c r="AD1287" s="35">
        <f t="shared" si="333"/>
        <v>-0.21598139702361352</v>
      </c>
      <c r="AE1287" s="35">
        <f t="shared" si="334"/>
        <v>-0.35274045671059562</v>
      </c>
      <c r="AF1287" s="35">
        <f t="shared" si="335"/>
        <v>-0.18681487328872326</v>
      </c>
      <c r="AG1287" s="35">
        <f t="shared" si="336"/>
        <v>-0.52039657544952922</v>
      </c>
      <c r="AH1287" s="35">
        <f t="shared" si="336"/>
        <v>-0.30670969303294326</v>
      </c>
    </row>
    <row r="1288" spans="1:34">
      <c r="A1288" s="28">
        <v>45771</v>
      </c>
      <c r="B1288" s="12">
        <f>[1]!thsiFinD("ths_int_chg_ratio_index",B$1,$A$4,$A1288,101)</f>
        <v>-4.3619890383877999</v>
      </c>
      <c r="C1288" s="12">
        <f>[1]!thsiFinD("ths_int_chg_ratio_index",C$1,$A$4,$A1288,101)</f>
        <v>51.812061873129998</v>
      </c>
      <c r="D1288" s="12">
        <f>[1]!thsiFinD("ths_int_chg_ratio_index",D$1,$A$4,$A1288,101)</f>
        <v>-1.6090147583158001</v>
      </c>
      <c r="E1288" s="12">
        <f>[1]!thsiFinD("ths_int_chg_ratio_index",E$1,$A$4,$A1288,101)</f>
        <v>22.816336748251</v>
      </c>
      <c r="F1288" s="12">
        <f>[1]!thsiFinD("ths_adjustment_nvg_ratio_fund",F$1,$A$4,$A1288,101)</f>
        <v>75.874769797422005</v>
      </c>
      <c r="G1288" s="12">
        <f>[1]!thsiFinD("ths_adjustment_nvg_ratio_fund",G$1,$A$4,$A1288,101)</f>
        <v>39.330306469920998</v>
      </c>
      <c r="H1288" s="12">
        <f>[1]!thsiFinD("ths_adjustment_nvg_ratio_fund",H$1,$A$4,$A1288,101)</f>
        <v>20.153846153846001</v>
      </c>
      <c r="I1288" s="12">
        <f>[1]!thsiFinD("ths_adjustment_nvg_ratio_fund",I$1,$A$4,$A1288,101)</f>
        <v>184.306640625</v>
      </c>
      <c r="J1288" s="32">
        <f t="shared" si="330"/>
        <v>0.48540369733858302</v>
      </c>
      <c r="K1288" s="45">
        <f t="shared" si="331"/>
        <v>0.17164348706169349</v>
      </c>
      <c r="L1288" s="45">
        <f t="shared" si="332"/>
        <v>0.79916390761547251</v>
      </c>
      <c r="M1288" s="32">
        <f>[1]!thsiFinD("ths_int_chg_ratio_index",M$1,$A$4,$A1288,101)/100</f>
        <v>-9.7331546217188994E-2</v>
      </c>
      <c r="N1288" s="32">
        <f>[1]!thsiFinD("ths_int_chg_ratio_index",N$1,$A$4,$A1288,101)/100</f>
        <v>-5.9540568619867E-2</v>
      </c>
      <c r="O1288" s="33">
        <f t="shared" si="325"/>
        <v>1.4854036973385831</v>
      </c>
      <c r="P1288" s="33">
        <f t="shared" si="326"/>
        <v>1.1716434870616934</v>
      </c>
      <c r="Q1288" s="33">
        <f t="shared" si="327"/>
        <v>1.7991639076154726</v>
      </c>
      <c r="R1288" s="33">
        <f t="shared" si="328"/>
        <v>0.90266845378281102</v>
      </c>
      <c r="S1288" s="33">
        <f t="shared" si="329"/>
        <v>0.94045943138013299</v>
      </c>
      <c r="T1288" s="32">
        <f t="shared" si="337"/>
        <v>-1.022422763518871E-2</v>
      </c>
      <c r="U1288" s="32">
        <f t="shared" si="338"/>
        <v>-1.001166653847152E-2</v>
      </c>
      <c r="V1288" s="32">
        <f t="shared" si="339"/>
        <v>-1.0362601654773318E-2</v>
      </c>
      <c r="W1288" s="32">
        <f t="shared" si="340"/>
        <v>-1.3342315265386984E-2</v>
      </c>
      <c r="X1288" s="32">
        <f t="shared" si="340"/>
        <v>-1.8268035452951858E-3</v>
      </c>
      <c r="Y1288" s="34">
        <f>MAX(O$4:O1288)</f>
        <v>1.9141735637114377</v>
      </c>
      <c r="Z1288" s="34">
        <f>MAX(P$4:P1288)</f>
        <v>1.8284662292802096</v>
      </c>
      <c r="AA1288" s="34">
        <f>MAX(Q$4:Q1288)</f>
        <v>2.2356571589291052</v>
      </c>
      <c r="AB1288" s="34">
        <f>MAX(R$4:R1288)</f>
        <v>1.9075656212819299</v>
      </c>
      <c r="AC1288" s="34">
        <f>MAX(S$4:S1288)</f>
        <v>1.35899867745307</v>
      </c>
      <c r="AD1288" s="35">
        <f t="shared" si="333"/>
        <v>-0.22399738169066663</v>
      </c>
      <c r="AE1288" s="35">
        <f t="shared" si="334"/>
        <v>-0.35922060342185247</v>
      </c>
      <c r="AF1288" s="35">
        <f t="shared" si="335"/>
        <v>-0.19524158682841863</v>
      </c>
      <c r="AG1288" s="35">
        <f t="shared" si="336"/>
        <v>-0.52679559554224076</v>
      </c>
      <c r="AH1288" s="35">
        <f t="shared" si="336"/>
        <v>-0.30797619822362954</v>
      </c>
    </row>
    <row r="1289" spans="1:34">
      <c r="A1289" s="28">
        <v>45772</v>
      </c>
      <c r="B1289" s="12">
        <f>[1]!thsiFinD("ths_int_chg_ratio_index",B$1,$A$4,$A1289,101)</f>
        <v>-2.5832295105548999</v>
      </c>
      <c r="C1289" s="12">
        <f>[1]!thsiFinD("ths_int_chg_ratio_index",C$1,$A$4,$A1289,101)</f>
        <v>52.439996951109997</v>
      </c>
      <c r="D1289" s="12">
        <f>[1]!thsiFinD("ths_int_chg_ratio_index",D$1,$A$4,$A1289,101)</f>
        <v>-1.4858539090109999</v>
      </c>
      <c r="E1289" s="12">
        <f>[1]!thsiFinD("ths_int_chg_ratio_index",E$1,$A$4,$A1289,101)</f>
        <v>23.937639974243002</v>
      </c>
      <c r="F1289" s="12">
        <f>[1]!thsiFinD("ths_adjustment_nvg_ratio_fund",F$1,$A$4,$A1289,101)</f>
        <v>74.769797421730999</v>
      </c>
      <c r="G1289" s="12">
        <f>[1]!thsiFinD("ths_adjustment_nvg_ratio_fund",G$1,$A$4,$A1289,101)</f>
        <v>39.727582292849</v>
      </c>
      <c r="H1289" s="12">
        <f>[1]!thsiFinD("ths_adjustment_nvg_ratio_fund",H$1,$A$4,$A1289,101)</f>
        <v>21.230769230768999</v>
      </c>
      <c r="I1289" s="12">
        <f>[1]!thsiFinD("ths_adjustment_nvg_ratio_fund",I$1,$A$4,$A1289,101)</f>
        <v>189.19921875</v>
      </c>
      <c r="J1289" s="32">
        <f t="shared" si="330"/>
        <v>0.49654490150142017</v>
      </c>
      <c r="K1289" s="45">
        <f t="shared" si="331"/>
        <v>0.18077138376446775</v>
      </c>
      <c r="L1289" s="45">
        <f t="shared" si="332"/>
        <v>0.81231841923837256</v>
      </c>
      <c r="M1289" s="32">
        <f>[1]!thsiFinD("ths_int_chg_ratio_index",M$1,$A$4,$A1289,101)/100</f>
        <v>-9.4337833385637004E-2</v>
      </c>
      <c r="N1289" s="32">
        <f>[1]!thsiFinD("ths_int_chg_ratio_index",N$1,$A$4,$A1289,101)/100</f>
        <v>-5.8134278577168998E-2</v>
      </c>
      <c r="O1289" s="33">
        <f t="shared" si="325"/>
        <v>1.4965449015014203</v>
      </c>
      <c r="P1289" s="33">
        <f t="shared" si="326"/>
        <v>1.1807713837644678</v>
      </c>
      <c r="Q1289" s="33">
        <f t="shared" si="327"/>
        <v>1.8123184192383726</v>
      </c>
      <c r="R1289" s="33">
        <f t="shared" si="328"/>
        <v>0.90566216661436294</v>
      </c>
      <c r="S1289" s="33">
        <f t="shared" si="329"/>
        <v>0.94186572142283098</v>
      </c>
      <c r="T1289" s="32">
        <f t="shared" si="337"/>
        <v>7.5004553865047896E-3</v>
      </c>
      <c r="U1289" s="32">
        <f t="shared" si="338"/>
        <v>7.7906776281118084E-3</v>
      </c>
      <c r="V1289" s="32">
        <f t="shared" si="339"/>
        <v>7.3114581541013912E-3</v>
      </c>
      <c r="W1289" s="32">
        <f t="shared" si="340"/>
        <v>3.3165142960365213E-3</v>
      </c>
      <c r="X1289" s="32">
        <f t="shared" si="340"/>
        <v>1.4953223879463629E-3</v>
      </c>
      <c r="Y1289" s="34">
        <f>MAX(O$4:O1289)</f>
        <v>1.9141735637114377</v>
      </c>
      <c r="Z1289" s="34">
        <f>MAX(P$4:P1289)</f>
        <v>1.8284662292802096</v>
      </c>
      <c r="AA1289" s="34">
        <f>MAX(Q$4:Q1289)</f>
        <v>2.2356571589291052</v>
      </c>
      <c r="AB1289" s="34">
        <f>MAX(R$4:R1289)</f>
        <v>1.9075656212819299</v>
      </c>
      <c r="AC1289" s="34">
        <f>MAX(S$4:S1289)</f>
        <v>1.35899867745307</v>
      </c>
      <c r="AD1289" s="35">
        <f t="shared" si="333"/>
        <v>-0.21817700867222667</v>
      </c>
      <c r="AE1289" s="35">
        <f t="shared" si="334"/>
        <v>-0.35422849771237619</v>
      </c>
      <c r="AF1289" s="35">
        <f t="shared" si="335"/>
        <v>-0.18935762936635359</v>
      </c>
      <c r="AG1289" s="35">
        <f t="shared" si="336"/>
        <v>-0.52522620636990913</v>
      </c>
      <c r="AH1289" s="35">
        <f t="shared" si="336"/>
        <v>-0.30694139953984156</v>
      </c>
    </row>
    <row r="1290" spans="1:34">
      <c r="A1290" s="28">
        <v>45775</v>
      </c>
      <c r="B1290" s="12">
        <f>[1]!thsiFinD("ths_int_chg_ratio_index",B$1,$A$4,$A1290,101)</f>
        <v>-3.9134852330998999</v>
      </c>
      <c r="C1290" s="12">
        <f>[1]!thsiFinD("ths_int_chg_ratio_index",C$1,$A$4,$A1290,101)</f>
        <v>51.706787316003997</v>
      </c>
      <c r="D1290" s="12">
        <f>[1]!thsiFinD("ths_int_chg_ratio_index",D$1,$A$4,$A1290,101)</f>
        <v>-1.6564786097877</v>
      </c>
      <c r="E1290" s="12">
        <f>[1]!thsiFinD("ths_int_chg_ratio_index",E$1,$A$4,$A1290,101)</f>
        <v>23.115056892662999</v>
      </c>
      <c r="F1290" s="12">
        <f>[1]!thsiFinD("ths_adjustment_nvg_ratio_fund",F$1,$A$4,$A1290,101)</f>
        <v>76.058931860037006</v>
      </c>
      <c r="G1290" s="12">
        <f>[1]!thsiFinD("ths_adjustment_nvg_ratio_fund",G$1,$A$4,$A1290,101)</f>
        <v>39.727582292849</v>
      </c>
      <c r="H1290" s="12">
        <f>[1]!thsiFinD("ths_adjustment_nvg_ratio_fund",H$1,$A$4,$A1290,101)</f>
        <v>22.692307692307999</v>
      </c>
      <c r="I1290" s="12">
        <f>[1]!thsiFinD("ths_adjustment_nvg_ratio_fund",I$1,$A$4,$A1290,101)</f>
        <v>185.625</v>
      </c>
      <c r="J1290" s="32">
        <f t="shared" si="330"/>
        <v>0.49169462776371675</v>
      </c>
      <c r="K1290" s="45">
        <f t="shared" si="331"/>
        <v>0.17312970091444849</v>
      </c>
      <c r="L1290" s="45">
        <f t="shared" si="332"/>
        <v>0.81025955461298504</v>
      </c>
      <c r="M1290" s="32">
        <f>[1]!thsiFinD("ths_int_chg_ratio_index",M$1,$A$4,$A1290,101)/100</f>
        <v>-9.9709055927545989E-2</v>
      </c>
      <c r="N1290" s="32">
        <f>[1]!thsiFinD("ths_int_chg_ratio_index",N$1,$A$4,$A1290,101)/100</f>
        <v>-6.0373485521620002E-2</v>
      </c>
      <c r="O1290" s="33">
        <f t="shared" si="325"/>
        <v>1.4916946277637169</v>
      </c>
      <c r="P1290" s="33">
        <f t="shared" si="326"/>
        <v>1.1731297009144486</v>
      </c>
      <c r="Q1290" s="33">
        <f t="shared" si="327"/>
        <v>1.8102595546129852</v>
      </c>
      <c r="R1290" s="33">
        <f t="shared" si="328"/>
        <v>0.90029094407245402</v>
      </c>
      <c r="S1290" s="33">
        <f t="shared" si="329"/>
        <v>0.93962651447837997</v>
      </c>
      <c r="T1290" s="32">
        <f t="shared" si="337"/>
        <v>-3.2409810977521714E-3</v>
      </c>
      <c r="U1290" s="32">
        <f t="shared" si="338"/>
        <v>-6.471771720666597E-3</v>
      </c>
      <c r="V1290" s="32">
        <f t="shared" si="339"/>
        <v>-1.1360391217856147E-3</v>
      </c>
      <c r="W1290" s="32">
        <f t="shared" si="340"/>
        <v>-5.9307131730899076E-3</v>
      </c>
      <c r="X1290" s="32">
        <f t="shared" si="340"/>
        <v>-2.3774163275295246E-3</v>
      </c>
      <c r="Y1290" s="34">
        <f>MAX(O$4:O1290)</f>
        <v>1.9141735637114377</v>
      </c>
      <c r="Z1290" s="34">
        <f>MAX(P$4:P1290)</f>
        <v>1.8284662292802096</v>
      </c>
      <c r="AA1290" s="34">
        <f>MAX(Q$4:Q1290)</f>
        <v>2.2356571589291052</v>
      </c>
      <c r="AB1290" s="34">
        <f>MAX(R$4:R1290)</f>
        <v>1.9075656212819299</v>
      </c>
      <c r="AC1290" s="34">
        <f>MAX(S$4:S1290)</f>
        <v>1.35899867745307</v>
      </c>
      <c r="AD1290" s="35">
        <f t="shared" si="333"/>
        <v>-0.220710882208908</v>
      </c>
      <c r="AE1290" s="35">
        <f t="shared" si="334"/>
        <v>-0.35840778345889357</v>
      </c>
      <c r="AF1290" s="35">
        <f t="shared" si="335"/>
        <v>-0.19027855081317047</v>
      </c>
      <c r="AG1290" s="35">
        <f t="shared" si="336"/>
        <v>-0.5280419535620291</v>
      </c>
      <c r="AH1290" s="35">
        <f t="shared" si="336"/>
        <v>-0.30858908837251031</v>
      </c>
    </row>
    <row r="1291" spans="1:34">
      <c r="A1291" s="28">
        <v>45776</v>
      </c>
      <c r="B1291" s="12">
        <f>[1]!thsiFinD("ths_int_chg_ratio_index",B$1,$A$4,$A1291,101)</f>
        <v>-4.1312973885044997</v>
      </c>
      <c r="C1291" s="12">
        <f>[1]!thsiFinD("ths_int_chg_ratio_index",C$1,$A$4,$A1291,101)</f>
        <v>52.211765155541002</v>
      </c>
      <c r="D1291" s="12">
        <f>[1]!thsiFinD("ths_int_chg_ratio_index",D$1,$A$4,$A1291,101)</f>
        <v>-1.5550001108144</v>
      </c>
      <c r="E1291" s="12">
        <f>[1]!thsiFinD("ths_int_chg_ratio_index",E$1,$A$4,$A1291,101)</f>
        <v>22.786834246946</v>
      </c>
      <c r="F1291" s="12">
        <f>[1]!thsiFinD("ths_adjustment_nvg_ratio_fund",F$1,$A$4,$A1291,101)</f>
        <v>76.979742173112001</v>
      </c>
      <c r="G1291" s="12">
        <f>[1]!thsiFinD("ths_adjustment_nvg_ratio_fund",G$1,$A$4,$A1291,101)</f>
        <v>40.522133938705998</v>
      </c>
      <c r="H1291" s="12">
        <f>[1]!thsiFinD("ths_adjustment_nvg_ratio_fund",H$1,$A$4,$A1291,101)</f>
        <v>24.384615384615</v>
      </c>
      <c r="I1291" s="12">
        <f>[1]!thsiFinD("ths_adjustment_nvg_ratio_fund",I$1,$A$4,$A1291,101)</f>
        <v>186.201171875</v>
      </c>
      <c r="J1291" s="32">
        <f t="shared" si="330"/>
        <v>0.49674995659325138</v>
      </c>
      <c r="K1291" s="45">
        <f t="shared" si="331"/>
        <v>0.17328075475792026</v>
      </c>
      <c r="L1291" s="45">
        <f t="shared" si="332"/>
        <v>0.82021915842858251</v>
      </c>
      <c r="M1291" s="32">
        <f>[1]!thsiFinD("ths_int_chg_ratio_index",M$1,$A$4,$A1291,101)/100</f>
        <v>-0.10192330065101</v>
      </c>
      <c r="N1291" s="32">
        <f>[1]!thsiFinD("ths_int_chg_ratio_index",N$1,$A$4,$A1291,101)/100</f>
        <v>-6.1295373720560001E-2</v>
      </c>
      <c r="O1291" s="33">
        <f t="shared" si="325"/>
        <v>1.4967499565932514</v>
      </c>
      <c r="P1291" s="33">
        <f t="shared" si="326"/>
        <v>1.1732807547579203</v>
      </c>
      <c r="Q1291" s="33">
        <f t="shared" si="327"/>
        <v>1.8202191584285825</v>
      </c>
      <c r="R1291" s="33">
        <f t="shared" si="328"/>
        <v>0.89807669934899004</v>
      </c>
      <c r="S1291" s="33">
        <f t="shared" si="329"/>
        <v>0.93870462627943996</v>
      </c>
      <c r="T1291" s="32">
        <f t="shared" si="337"/>
        <v>3.388983733965123E-3</v>
      </c>
      <c r="U1291" s="32">
        <f t="shared" si="338"/>
        <v>1.2876141773077165E-4</v>
      </c>
      <c r="V1291" s="32">
        <f t="shared" si="339"/>
        <v>5.5017545910573951E-3</v>
      </c>
      <c r="W1291" s="32">
        <f t="shared" si="340"/>
        <v>-2.4594768369521347E-3</v>
      </c>
      <c r="X1291" s="32">
        <f t="shared" si="340"/>
        <v>-9.8112195083366327E-4</v>
      </c>
      <c r="Y1291" s="34">
        <f>MAX(O$4:O1291)</f>
        <v>1.9141735637114377</v>
      </c>
      <c r="Z1291" s="34">
        <f>MAX(P$4:P1291)</f>
        <v>1.8284662292802096</v>
      </c>
      <c r="AA1291" s="34">
        <f>MAX(Q$4:Q1291)</f>
        <v>2.2356571589291052</v>
      </c>
      <c r="AB1291" s="34">
        <f>MAX(R$4:R1291)</f>
        <v>1.9075656212819299</v>
      </c>
      <c r="AC1291" s="34">
        <f>MAX(S$4:S1291)</f>
        <v>1.35899867745307</v>
      </c>
      <c r="AD1291" s="35">
        <f t="shared" si="333"/>
        <v>-0.21806988406465788</v>
      </c>
      <c r="AE1291" s="35">
        <f t="shared" si="334"/>
        <v>-0.35832517113548679</v>
      </c>
      <c r="AF1291" s="35">
        <f t="shared" si="335"/>
        <v>-0.18582366211262924</v>
      </c>
      <c r="AG1291" s="35">
        <f t="shared" si="336"/>
        <v>-0.52920272344525632</v>
      </c>
      <c r="AH1291" s="35">
        <f t="shared" si="336"/>
        <v>-0.30926744679495388</v>
      </c>
    </row>
    <row r="1292" spans="1:34">
      <c r="A1292" s="28">
        <v>45777</v>
      </c>
      <c r="B1292" s="12">
        <f>[1]!thsiFinD("ths_int_chg_ratio_index",B$1,$A$4,$A1292,101)</f>
        <v>-3.5018928203839002</v>
      </c>
      <c r="C1292" s="12">
        <f>[1]!thsiFinD("ths_int_chg_ratio_index",C$1,$A$4,$A1292,101)</f>
        <v>52.729342729244003</v>
      </c>
      <c r="D1292" s="12">
        <f>[1]!thsiFinD("ths_int_chg_ratio_index",D$1,$A$4,$A1292,101)</f>
        <v>-0.71655705851213003</v>
      </c>
      <c r="E1292" s="12">
        <f>[1]!thsiFinD("ths_int_chg_ratio_index",E$1,$A$4,$A1292,101)</f>
        <v>23.814510130319999</v>
      </c>
      <c r="F1292" s="12">
        <f>[1]!thsiFinD("ths_adjustment_nvg_ratio_fund",F$1,$A$4,$A1292,101)</f>
        <v>78.453038674032996</v>
      </c>
      <c r="G1292" s="12">
        <f>[1]!thsiFinD("ths_adjustment_nvg_ratio_fund",G$1,$A$4,$A1292,101)</f>
        <v>42.508513053347997</v>
      </c>
      <c r="H1292" s="12">
        <f>[1]!thsiFinD("ths_adjustment_nvg_ratio_fund",H$1,$A$4,$A1292,101)</f>
        <v>28</v>
      </c>
      <c r="I1292" s="12">
        <f>[1]!thsiFinD("ths_adjustment_nvg_ratio_fund",I$1,$A$4,$A1292,101)</f>
        <v>191.298828125</v>
      </c>
      <c r="J1292" s="32">
        <f t="shared" si="330"/>
        <v>0.51573222854131118</v>
      </c>
      <c r="K1292" s="45">
        <f t="shared" si="331"/>
        <v>0.18081350745166994</v>
      </c>
      <c r="L1292" s="45">
        <f t="shared" si="332"/>
        <v>0.85065094963095245</v>
      </c>
      <c r="M1292" s="32">
        <f>[1]!thsiFinD("ths_int_chg_ratio_index",M$1,$A$4,$A1292,101)/100</f>
        <v>-9.7908448425372996E-2</v>
      </c>
      <c r="N1292" s="32">
        <f>[1]!thsiFinD("ths_int_chg_ratio_index",N$1,$A$4,$A1292,101)/100</f>
        <v>-6.0964616071347996E-2</v>
      </c>
      <c r="O1292" s="33">
        <f t="shared" si="325"/>
        <v>1.5157322285413111</v>
      </c>
      <c r="P1292" s="33">
        <f t="shared" si="326"/>
        <v>1.1808135074516699</v>
      </c>
      <c r="Q1292" s="33">
        <f t="shared" si="327"/>
        <v>1.8506509496309524</v>
      </c>
      <c r="R1292" s="33">
        <f t="shared" si="328"/>
        <v>0.90209155157462706</v>
      </c>
      <c r="S1292" s="33">
        <f t="shared" si="329"/>
        <v>0.93903538392865205</v>
      </c>
      <c r="T1292" s="32">
        <f t="shared" si="337"/>
        <v>1.2682326706903835E-2</v>
      </c>
      <c r="U1292" s="32">
        <f t="shared" si="338"/>
        <v>6.4202473817136507E-3</v>
      </c>
      <c r="V1292" s="32">
        <f t="shared" si="339"/>
        <v>1.6718751179743752E-2</v>
      </c>
      <c r="W1292" s="32">
        <f t="shared" si="340"/>
        <v>4.4705003799201393E-3</v>
      </c>
      <c r="X1292" s="32">
        <f t="shared" si="340"/>
        <v>3.523554054729594E-4</v>
      </c>
      <c r="Y1292" s="34">
        <f>MAX(O$4:O1292)</f>
        <v>1.9141735637114377</v>
      </c>
      <c r="Z1292" s="34">
        <f>MAX(P$4:P1292)</f>
        <v>1.8284662292802096</v>
      </c>
      <c r="AA1292" s="34">
        <f>MAX(Q$4:Q1292)</f>
        <v>2.2356571589291052</v>
      </c>
      <c r="AB1292" s="34">
        <f>MAX(R$4:R1292)</f>
        <v>1.9075656212819299</v>
      </c>
      <c r="AC1292" s="34">
        <f>MAX(S$4:S1292)</f>
        <v>1.35899867745307</v>
      </c>
      <c r="AD1292" s="35">
        <f t="shared" si="333"/>
        <v>-0.2081531908723987</v>
      </c>
      <c r="AE1292" s="35">
        <f t="shared" si="334"/>
        <v>-0.35420545999555786</v>
      </c>
      <c r="AF1292" s="35">
        <f t="shared" si="335"/>
        <v>-0.17221165050305531</v>
      </c>
      <c r="AG1292" s="35">
        <f t="shared" si="336"/>
        <v>-0.52709802404155304</v>
      </c>
      <c r="AH1292" s="35">
        <f t="shared" si="336"/>
        <v>-0.3090240634460959</v>
      </c>
    </row>
    <row r="1293" spans="1:34">
      <c r="A1293" s="28">
        <v>45783</v>
      </c>
      <c r="B1293" s="12">
        <f>[1]!thsiFinD("ths_int_chg_ratio_index",B$1,$A$4,$A1293,101)</f>
        <v>-3.0597492797253999E-2</v>
      </c>
      <c r="C1293" s="12">
        <f>[1]!thsiFinD("ths_int_chg_ratio_index",C$1,$A$4,$A1293,101)</f>
        <v>56.381481993209</v>
      </c>
      <c r="D1293" s="12">
        <f>[1]!thsiFinD("ths_int_chg_ratio_index",D$1,$A$4,$A1293,101)</f>
        <v>0.66656310917256001</v>
      </c>
      <c r="E1293" s="12">
        <f>[1]!thsiFinD("ths_int_chg_ratio_index",E$1,$A$4,$A1293,101)</f>
        <v>26.30128800049</v>
      </c>
      <c r="F1293" s="12">
        <f>[1]!thsiFinD("ths_adjustment_nvg_ratio_fund",F$1,$A$4,$A1293,101)</f>
        <v>79.864947820748995</v>
      </c>
      <c r="G1293" s="12">
        <f>[1]!thsiFinD("ths_adjustment_nvg_ratio_fund",G$1,$A$4,$A1293,101)</f>
        <v>45.573212258797</v>
      </c>
      <c r="H1293" s="12">
        <f>[1]!thsiFinD("ths_adjustment_nvg_ratio_fund",H$1,$A$4,$A1293,101)</f>
        <v>32.153846153845997</v>
      </c>
      <c r="I1293" s="12">
        <f>[1]!thsiFinD("ths_adjustment_nvg_ratio_fund",I$1,$A$4,$A1293,101)</f>
        <v>199.1015625</v>
      </c>
      <c r="J1293" s="32">
        <f t="shared" si="330"/>
        <v>0.55001538042933285</v>
      </c>
      <c r="K1293" s="45">
        <f t="shared" si="331"/>
        <v>0.20829683902518575</v>
      </c>
      <c r="L1293" s="45">
        <f t="shared" si="332"/>
        <v>0.89173392183347999</v>
      </c>
      <c r="M1293" s="32">
        <f>[1]!thsiFinD("ths_int_chg_ratio_index",M$1,$A$4,$A1293,101)/100</f>
        <v>-7.9957511998020994E-2</v>
      </c>
      <c r="N1293" s="32">
        <f>[1]!thsiFinD("ths_int_chg_ratio_index",N$1,$A$4,$A1293,101)/100</f>
        <v>-4.9271558156423007E-2</v>
      </c>
      <c r="O1293" s="33">
        <f t="shared" si="325"/>
        <v>1.5500153804293328</v>
      </c>
      <c r="P1293" s="33">
        <f t="shared" si="326"/>
        <v>1.2082968390251858</v>
      </c>
      <c r="Q1293" s="33">
        <f t="shared" si="327"/>
        <v>1.8917339218334801</v>
      </c>
      <c r="R1293" s="33">
        <f t="shared" si="328"/>
        <v>0.92004248800197896</v>
      </c>
      <c r="S1293" s="33">
        <f t="shared" si="329"/>
        <v>0.95072844184357697</v>
      </c>
      <c r="T1293" s="32">
        <f t="shared" si="337"/>
        <v>2.2618211345294625E-2</v>
      </c>
      <c r="U1293" s="32">
        <f t="shared" si="338"/>
        <v>2.3274912930855596E-2</v>
      </c>
      <c r="V1293" s="32">
        <f t="shared" si="339"/>
        <v>2.2199200886974468E-2</v>
      </c>
      <c r="W1293" s="32">
        <f t="shared" si="340"/>
        <v>1.9899240155855535E-2</v>
      </c>
      <c r="X1293" s="32">
        <f t="shared" si="340"/>
        <v>1.2452201605017921E-2</v>
      </c>
      <c r="Y1293" s="34">
        <f>MAX(O$4:O1293)</f>
        <v>1.9141735637114377</v>
      </c>
      <c r="Z1293" s="34">
        <f>MAX(P$4:P1293)</f>
        <v>1.8284662292802096</v>
      </c>
      <c r="AA1293" s="34">
        <f>MAX(Q$4:Q1293)</f>
        <v>2.2356571589291052</v>
      </c>
      <c r="AB1293" s="34">
        <f>MAX(R$4:R1293)</f>
        <v>1.9075656212819299</v>
      </c>
      <c r="AC1293" s="34">
        <f>MAX(S$4:S1293)</f>
        <v>1.35899867745307</v>
      </c>
      <c r="AD1293" s="35">
        <f t="shared" si="333"/>
        <v>-0.19024303239045348</v>
      </c>
      <c r="AE1293" s="35">
        <f t="shared" si="334"/>
        <v>-0.33917464830573241</v>
      </c>
      <c r="AF1293" s="35">
        <f t="shared" si="335"/>
        <v>-0.15383541064067563</v>
      </c>
      <c r="AG1293" s="35">
        <f t="shared" si="336"/>
        <v>-0.51768763405177731</v>
      </c>
      <c r="AH1293" s="35">
        <f t="shared" si="336"/>
        <v>-0.30041989177991069</v>
      </c>
    </row>
    <row r="1294" spans="1:34">
      <c r="A1294" s="28">
        <v>45784</v>
      </c>
      <c r="B1294" s="12">
        <f>[1]!thsiFinD("ths_int_chg_ratio_index",B$1,$A$4,$A1294,101)</f>
        <v>-1.0443683681797E-2</v>
      </c>
      <c r="C1294" s="12">
        <f>[1]!thsiFinD("ths_int_chg_ratio_index",C$1,$A$4,$A1294,101)</f>
        <v>55.318873659329</v>
      </c>
      <c r="D1294" s="12">
        <f>[1]!thsiFinD("ths_int_chg_ratio_index",D$1,$A$4,$A1294,101)</f>
        <v>1.0259939116823</v>
      </c>
      <c r="E1294" s="12">
        <f>[1]!thsiFinD("ths_int_chg_ratio_index",E$1,$A$4,$A1294,101)</f>
        <v>27.267291620938</v>
      </c>
      <c r="F1294" s="12">
        <f>[1]!thsiFinD("ths_adjustment_nvg_ratio_fund",F$1,$A$4,$A1294,101)</f>
        <v>78.084714548803007</v>
      </c>
      <c r="G1294" s="12">
        <f>[1]!thsiFinD("ths_adjustment_nvg_ratio_fund",G$1,$A$4,$A1294,101)</f>
        <v>44.438138479000997</v>
      </c>
      <c r="H1294" s="12">
        <f>[1]!thsiFinD("ths_adjustment_nvg_ratio_fund",H$1,$A$4,$A1294,101)</f>
        <v>31.307692307692001</v>
      </c>
      <c r="I1294" s="12">
        <f>[1]!thsiFinD("ths_adjustment_nvg_ratio_fund",I$1,$A$4,$A1294,101)</f>
        <v>196.494140625</v>
      </c>
      <c r="J1294" s="32">
        <f t="shared" si="330"/>
        <v>0.54240800183595439</v>
      </c>
      <c r="K1294" s="45">
        <f t="shared" si="331"/>
        <v>0.20900428877066876</v>
      </c>
      <c r="L1294" s="45">
        <f t="shared" si="332"/>
        <v>0.8758117149012401</v>
      </c>
      <c r="M1294" s="32">
        <f>[1]!thsiFinD("ths_int_chg_ratio_index",M$1,$A$4,$A1294,101)/100</f>
        <v>-7.5898177395717997E-2</v>
      </c>
      <c r="N1294" s="32">
        <f>[1]!thsiFinD("ths_int_chg_ratio_index",N$1,$A$4,$A1294,101)/100</f>
        <v>-4.4581368166659002E-2</v>
      </c>
      <c r="O1294" s="33">
        <f t="shared" si="325"/>
        <v>1.5424080018359545</v>
      </c>
      <c r="P1294" s="33">
        <f t="shared" si="326"/>
        <v>1.2090042887706687</v>
      </c>
      <c r="Q1294" s="33">
        <f t="shared" si="327"/>
        <v>1.8758117149012401</v>
      </c>
      <c r="R1294" s="33">
        <f t="shared" si="328"/>
        <v>0.92410182260428197</v>
      </c>
      <c r="S1294" s="33">
        <f t="shared" si="329"/>
        <v>0.95541863183334097</v>
      </c>
      <c r="T1294" s="32">
        <f t="shared" si="337"/>
        <v>-4.9079374885113713E-3</v>
      </c>
      <c r="U1294" s="32">
        <f t="shared" si="338"/>
        <v>5.8549333461277442E-4</v>
      </c>
      <c r="V1294" s="32">
        <f t="shared" si="339"/>
        <v>-8.416726447875944E-3</v>
      </c>
      <c r="W1294" s="32">
        <f t="shared" si="340"/>
        <v>4.4121164568371452E-3</v>
      </c>
      <c r="X1294" s="32">
        <f t="shared" si="340"/>
        <v>4.9332593654916046E-3</v>
      </c>
      <c r="Y1294" s="34">
        <f>MAX(O$4:O1294)</f>
        <v>1.9141735637114377</v>
      </c>
      <c r="Z1294" s="34">
        <f>MAX(P$4:P1294)</f>
        <v>1.8284662292802096</v>
      </c>
      <c r="AA1294" s="34">
        <f>MAX(Q$4:Q1294)</f>
        <v>2.2356571589291052</v>
      </c>
      <c r="AB1294" s="34">
        <f>MAX(R$4:R1294)</f>
        <v>1.9075656212819299</v>
      </c>
      <c r="AC1294" s="34">
        <f>MAX(S$4:S1294)</f>
        <v>1.35899867745307</v>
      </c>
      <c r="AD1294" s="35">
        <f t="shared" si="333"/>
        <v>-0.19421726896836766</v>
      </c>
      <c r="AE1294" s="35">
        <f t="shared" si="334"/>
        <v>-0.33878773946697238</v>
      </c>
      <c r="AF1294" s="35">
        <f t="shared" si="335"/>
        <v>-0.16095734651919236</v>
      </c>
      <c r="AG1294" s="35">
        <f t="shared" si="336"/>
        <v>-0.51555961572464104</v>
      </c>
      <c r="AH1294" s="35">
        <f t="shared" si="336"/>
        <v>-0.29696868165912238</v>
      </c>
    </row>
    <row r="1295" spans="1:34">
      <c r="A1295" s="28">
        <v>45785</v>
      </c>
      <c r="B1295" s="12">
        <f>[1]!thsiFinD("ths_int_chg_ratio_index",B$1,$A$4,$A1295,101)</f>
        <v>3.9694774195620002</v>
      </c>
      <c r="C1295" s="12">
        <f>[1]!thsiFinD("ths_int_chg_ratio_index",C$1,$A$4,$A1295,101)</f>
        <v>55.483302826131997</v>
      </c>
      <c r="D1295" s="12">
        <f>[1]!thsiFinD("ths_int_chg_ratio_index",D$1,$A$4,$A1295,101)</f>
        <v>0.65856093917234004</v>
      </c>
      <c r="E1295" s="12">
        <f>[1]!thsiFinD("ths_int_chg_ratio_index",E$1,$A$4,$A1295,101)</f>
        <v>29.93179359985</v>
      </c>
      <c r="F1295" s="12">
        <f>[1]!thsiFinD("ths_adjustment_nvg_ratio_fund",F$1,$A$4,$A1295,101)</f>
        <v>77.163904235727003</v>
      </c>
      <c r="G1295" s="12">
        <f>[1]!thsiFinD("ths_adjustment_nvg_ratio_fund",G$1,$A$4,$A1295,101)</f>
        <v>45.005675368898999</v>
      </c>
      <c r="H1295" s="12">
        <f>[1]!thsiFinD("ths_adjustment_nvg_ratio_fund",H$1,$A$4,$A1295,101)</f>
        <v>29.461538461538002</v>
      </c>
      <c r="I1295" s="12">
        <f>[1]!thsiFinD("ths_adjustment_nvg_ratio_fund",I$1,$A$4,$A1295,101)</f>
        <v>202.79296875</v>
      </c>
      <c r="J1295" s="32">
        <f t="shared" si="330"/>
        <v>0.55558402700110032</v>
      </c>
      <c r="K1295" s="45">
        <f t="shared" si="331"/>
        <v>0.22510783696179082</v>
      </c>
      <c r="L1295" s="45">
        <f t="shared" si="332"/>
        <v>0.88606021704040994</v>
      </c>
      <c r="M1295" s="32">
        <f>[1]!thsiFinD("ths_int_chg_ratio_index",M$1,$A$4,$A1295,101)/100</f>
        <v>-6.5187407674626996E-2</v>
      </c>
      <c r="N1295" s="32">
        <f>[1]!thsiFinD("ths_int_chg_ratio_index",N$1,$A$4,$A1295,101)/100</f>
        <v>-3.9640801016212E-2</v>
      </c>
      <c r="O1295" s="33">
        <f t="shared" si="325"/>
        <v>1.5555840270011003</v>
      </c>
      <c r="P1295" s="33">
        <f t="shared" si="326"/>
        <v>1.2251078369617909</v>
      </c>
      <c r="Q1295" s="33">
        <f t="shared" si="327"/>
        <v>1.8860602170404099</v>
      </c>
      <c r="R1295" s="33">
        <f t="shared" si="328"/>
        <v>0.93481259232537295</v>
      </c>
      <c r="S1295" s="33">
        <f t="shared" si="329"/>
        <v>0.96035919898378796</v>
      </c>
      <c r="T1295" s="32">
        <f t="shared" si="337"/>
        <v>8.5425031181516342E-3</v>
      </c>
      <c r="U1295" s="32">
        <f t="shared" si="338"/>
        <v>1.3319678301138671E-2</v>
      </c>
      <c r="V1295" s="32">
        <f t="shared" si="339"/>
        <v>5.4635025774478763E-3</v>
      </c>
      <c r="W1295" s="32">
        <f t="shared" si="340"/>
        <v>1.1590464880705698E-2</v>
      </c>
      <c r="X1295" s="32">
        <f t="shared" si="340"/>
        <v>5.171101950321555E-3</v>
      </c>
      <c r="Y1295" s="34">
        <f>MAX(O$4:O1295)</f>
        <v>1.9141735637114377</v>
      </c>
      <c r="Z1295" s="34">
        <f>MAX(P$4:P1295)</f>
        <v>1.8284662292802096</v>
      </c>
      <c r="AA1295" s="34">
        <f>MAX(Q$4:Q1295)</f>
        <v>2.2356571589291052</v>
      </c>
      <c r="AB1295" s="34">
        <f>MAX(R$4:R1295)</f>
        <v>1.9075656212819299</v>
      </c>
      <c r="AC1295" s="34">
        <f>MAX(S$4:S1295)</f>
        <v>1.35899867745307</v>
      </c>
      <c r="AD1295" s="35">
        <f t="shared" si="333"/>
        <v>-0.18733386747597713</v>
      </c>
      <c r="AE1295" s="35">
        <f t="shared" si="334"/>
        <v>-0.3299806048679037</v>
      </c>
      <c r="AF1295" s="35">
        <f t="shared" si="335"/>
        <v>-0.15637323481931131</v>
      </c>
      <c r="AG1295" s="35">
        <f t="shared" si="336"/>
        <v>-0.50994472646390188</v>
      </c>
      <c r="AH1295" s="35">
        <f t="shared" si="336"/>
        <v>-0.29333323503771269</v>
      </c>
    </row>
    <row r="1296" spans="1:34">
      <c r="A1296" s="28">
        <v>45786</v>
      </c>
      <c r="B1296" s="12">
        <f>[1]!thsiFinD("ths_int_chg_ratio_index",B$1,$A$4,$A1296,101)</f>
        <v>2.5602391658207</v>
      </c>
      <c r="C1296" s="12">
        <f>[1]!thsiFinD("ths_int_chg_ratio_index",C$1,$A$4,$A1296,101)</f>
        <v>51.379343596902999</v>
      </c>
      <c r="D1296" s="12">
        <f>[1]!thsiFinD("ths_int_chg_ratio_index",D$1,$A$4,$A1296,101)</f>
        <v>-1.3145231344107999</v>
      </c>
      <c r="E1296" s="12">
        <f>[1]!thsiFinD("ths_int_chg_ratio_index",E$1,$A$4,$A1296,101)</f>
        <v>28.925442787982</v>
      </c>
      <c r="F1296" s="12">
        <f>[1]!thsiFinD("ths_adjustment_nvg_ratio_fund",F$1,$A$4,$A1296,101)</f>
        <v>75.936157151627</v>
      </c>
      <c r="G1296" s="12">
        <f>[1]!thsiFinD("ths_adjustment_nvg_ratio_fund",G$1,$A$4,$A1296,101)</f>
        <v>42.508513053347997</v>
      </c>
      <c r="H1296" s="12">
        <f>[1]!thsiFinD("ths_adjustment_nvg_ratio_fund",H$1,$A$4,$A1296,101)</f>
        <v>27.230769230768999</v>
      </c>
      <c r="I1296" s="12">
        <f>[1]!thsiFinD("ths_adjustment_nvg_ratio_fund",I$1,$A$4,$A1296,101)</f>
        <v>199.716796875</v>
      </c>
      <c r="J1296" s="32">
        <f t="shared" si="330"/>
        <v>0.53367842340879867</v>
      </c>
      <c r="K1296" s="45">
        <f t="shared" si="331"/>
        <v>0.20387625604073725</v>
      </c>
      <c r="L1296" s="45">
        <f t="shared" si="332"/>
        <v>0.86348059077686001</v>
      </c>
      <c r="M1296" s="32">
        <f>[1]!thsiFinD("ths_int_chg_ratio_index",M$1,$A$4,$A1296,101)/100</f>
        <v>-7.9168365306875002E-2</v>
      </c>
      <c r="N1296" s="32">
        <f>[1]!thsiFinD("ths_int_chg_ratio_index",N$1,$A$4,$A1296,101)/100</f>
        <v>-4.3133529011840005E-2</v>
      </c>
      <c r="O1296" s="33">
        <f t="shared" si="325"/>
        <v>1.5336784234087988</v>
      </c>
      <c r="P1296" s="33">
        <f t="shared" si="326"/>
        <v>1.2038762560407372</v>
      </c>
      <c r="Q1296" s="33">
        <f t="shared" si="327"/>
        <v>1.8634805907768599</v>
      </c>
      <c r="R1296" s="33">
        <f t="shared" si="328"/>
        <v>0.92083163469312501</v>
      </c>
      <c r="S1296" s="33">
        <f t="shared" si="329"/>
        <v>0.95686647098816002</v>
      </c>
      <c r="T1296" s="32">
        <f t="shared" si="337"/>
        <v>-1.4081915995583838E-2</v>
      </c>
      <c r="U1296" s="32">
        <f t="shared" si="338"/>
        <v>-1.7330377196596025E-2</v>
      </c>
      <c r="V1296" s="32">
        <f t="shared" si="339"/>
        <v>-1.197184801394191E-2</v>
      </c>
      <c r="W1296" s="32">
        <f t="shared" si="340"/>
        <v>-1.4955893563082912E-2</v>
      </c>
      <c r="X1296" s="32">
        <f t="shared" si="340"/>
        <v>-3.6368975268042947E-3</v>
      </c>
      <c r="Y1296" s="34">
        <f>MAX(O$4:O1296)</f>
        <v>1.9141735637114377</v>
      </c>
      <c r="Z1296" s="34">
        <f>MAX(P$4:P1296)</f>
        <v>1.8284662292802096</v>
      </c>
      <c r="AA1296" s="34">
        <f>MAX(Q$4:Q1296)</f>
        <v>2.2356571589291052</v>
      </c>
      <c r="AB1296" s="34">
        <f>MAX(R$4:R1296)</f>
        <v>1.9075656212819299</v>
      </c>
      <c r="AC1296" s="34">
        <f>MAX(S$4:S1296)</f>
        <v>1.35899867745307</v>
      </c>
      <c r="AD1296" s="35">
        <f t="shared" si="333"/>
        <v>-0.19877776368663647</v>
      </c>
      <c r="AE1296" s="35">
        <f t="shared" si="334"/>
        <v>-0.34159229371457811</v>
      </c>
      <c r="AF1296" s="35">
        <f t="shared" si="335"/>
        <v>-0.1664730062325479</v>
      </c>
      <c r="AG1296" s="35">
        <f t="shared" si="336"/>
        <v>-0.5172739409749354</v>
      </c>
      <c r="AH1296" s="35">
        <f t="shared" si="336"/>
        <v>-0.2959033096474788</v>
      </c>
    </row>
    <row r="1297" spans="1:34">
      <c r="A1297" s="28">
        <v>45789</v>
      </c>
      <c r="B1297" s="12">
        <f>[1]!thsiFinD("ths_int_chg_ratio_index",B$1,$A$4,$A1297,101)</f>
        <v>5.0642510091268997</v>
      </c>
      <c r="C1297" s="12">
        <f>[1]!thsiFinD("ths_int_chg_ratio_index",C$1,$A$4,$A1297,101)</f>
        <v>51.953294876613</v>
      </c>
      <c r="D1297" s="12">
        <f>[1]!thsiFinD("ths_int_chg_ratio_index",D$1,$A$4,$A1297,101)</f>
        <v>-0.83277484855205997</v>
      </c>
      <c r="E1297" s="12">
        <f>[1]!thsiFinD("ths_int_chg_ratio_index",E$1,$A$4,$A1297,101)</f>
        <v>32.931336002068001</v>
      </c>
      <c r="F1297" s="12">
        <f>[1]!thsiFinD("ths_adjustment_nvg_ratio_fund",F$1,$A$4,$A1297,101)</f>
        <v>77.041129527316997</v>
      </c>
      <c r="G1297" s="12">
        <f>[1]!thsiFinD("ths_adjustment_nvg_ratio_fund",G$1,$A$4,$A1297,101)</f>
        <v>44.267877412032</v>
      </c>
      <c r="H1297" s="12">
        <f>[1]!thsiFinD("ths_adjustment_nvg_ratio_fund",H$1,$A$4,$A1297,101)</f>
        <v>28.615384615385</v>
      </c>
      <c r="I1297" s="12">
        <f>[1]!thsiFinD("ths_adjustment_nvg_ratio_fund",I$1,$A$4,$A1297,101)</f>
        <v>207.44140625</v>
      </c>
      <c r="J1297" s="32">
        <f t="shared" si="330"/>
        <v>0.55810238105498733</v>
      </c>
      <c r="K1297" s="45">
        <f t="shared" si="331"/>
        <v>0.22279026759813958</v>
      </c>
      <c r="L1297" s="45">
        <f t="shared" si="332"/>
        <v>0.89341449451183508</v>
      </c>
      <c r="M1297" s="32">
        <f>[1]!thsiFinD("ths_int_chg_ratio_index",M$1,$A$4,$A1297,101)/100</f>
        <v>-6.5079574572505003E-2</v>
      </c>
      <c r="N1297" s="32">
        <f>[1]!thsiFinD("ths_int_chg_ratio_index",N$1,$A$4,$A1297,101)/100</f>
        <v>-3.1822911788034002E-2</v>
      </c>
      <c r="O1297" s="33">
        <f t="shared" si="325"/>
        <v>1.5581023810549874</v>
      </c>
      <c r="P1297" s="33">
        <f t="shared" si="326"/>
        <v>1.2227902675981395</v>
      </c>
      <c r="Q1297" s="33">
        <f t="shared" si="327"/>
        <v>1.893414494511835</v>
      </c>
      <c r="R1297" s="33">
        <f t="shared" si="328"/>
        <v>0.93492042542749498</v>
      </c>
      <c r="S1297" s="33">
        <f t="shared" si="329"/>
        <v>0.96817708821196602</v>
      </c>
      <c r="T1297" s="32">
        <f t="shared" si="337"/>
        <v>1.5925083950717234E-2</v>
      </c>
      <c r="U1297" s="32">
        <f t="shared" si="338"/>
        <v>1.5710926652549695E-2</v>
      </c>
      <c r="V1297" s="32">
        <f t="shared" si="339"/>
        <v>1.6063437356487853E-2</v>
      </c>
      <c r="W1297" s="32">
        <f t="shared" si="340"/>
        <v>1.5300072460114E-2</v>
      </c>
      <c r="X1297" s="32">
        <f t="shared" si="340"/>
        <v>1.1820476071363828E-2</v>
      </c>
      <c r="Y1297" s="34">
        <f>MAX(O$4:O1297)</f>
        <v>1.9141735637114377</v>
      </c>
      <c r="Z1297" s="34">
        <f>MAX(P$4:P1297)</f>
        <v>1.8284662292802096</v>
      </c>
      <c r="AA1297" s="34">
        <f>MAX(Q$4:Q1297)</f>
        <v>2.2356571589291052</v>
      </c>
      <c r="AB1297" s="34">
        <f>MAX(R$4:R1297)</f>
        <v>1.9075656212819299</v>
      </c>
      <c r="AC1297" s="34">
        <f>MAX(S$4:S1297)</f>
        <v>1.35899867745307</v>
      </c>
      <c r="AD1297" s="35">
        <f t="shared" si="333"/>
        <v>-0.18601823231016479</v>
      </c>
      <c r="AE1297" s="35">
        <f t="shared" si="334"/>
        <v>-0.33124809853365422</v>
      </c>
      <c r="AF1297" s="35">
        <f t="shared" si="335"/>
        <v>-0.15308369758322282</v>
      </c>
      <c r="AG1297" s="35">
        <f t="shared" si="336"/>
        <v>-0.50988819729346657</v>
      </c>
      <c r="AH1297" s="35">
        <f t="shared" si="336"/>
        <v>-0.28758055156724027</v>
      </c>
    </row>
    <row r="1298" spans="1:34">
      <c r="A1298" s="28">
        <v>45790</v>
      </c>
      <c r="B1298" s="12">
        <f>[1]!thsiFinD("ths_int_chg_ratio_index",B$1,$A$4,$A1298,101)</f>
        <v>4.4938059782149002</v>
      </c>
      <c r="C1298" s="12">
        <f>[1]!thsiFinD("ths_int_chg_ratio_index",C$1,$A$4,$A1298,101)</f>
        <v>51.037173828664997</v>
      </c>
      <c r="D1298" s="12">
        <f>[1]!thsiFinD("ths_int_chg_ratio_index",D$1,$A$4,$A1298,101)</f>
        <v>-0.98469839958561001</v>
      </c>
      <c r="E1298" s="12">
        <f>[1]!thsiFinD("ths_int_chg_ratio_index",E$1,$A$4,$A1298,101)</f>
        <v>32.750990171601003</v>
      </c>
      <c r="F1298" s="12">
        <f>[1]!thsiFinD("ths_adjustment_nvg_ratio_fund",F$1,$A$4,$A1298,101)</f>
        <v>77.041129527316997</v>
      </c>
      <c r="G1298" s="12">
        <f>[1]!thsiFinD("ths_adjustment_nvg_ratio_fund",G$1,$A$4,$A1298,101)</f>
        <v>43.473325766175002</v>
      </c>
      <c r="H1298" s="12">
        <f>[1]!thsiFinD("ths_adjustment_nvg_ratio_fund",H$1,$A$4,$A1298,101)</f>
        <v>28.615384615385</v>
      </c>
      <c r="I1298" s="12">
        <f>[1]!thsiFinD("ths_adjustment_nvg_ratio_fund",I$1,$A$4,$A1298,101)</f>
        <v>206.42578125</v>
      </c>
      <c r="J1298" s="32">
        <f t="shared" si="330"/>
        <v>0.55356611592221538</v>
      </c>
      <c r="K1298" s="45">
        <f t="shared" si="331"/>
        <v>0.21824317894723821</v>
      </c>
      <c r="L1298" s="45">
        <f t="shared" si="332"/>
        <v>0.88888905289719244</v>
      </c>
      <c r="M1298" s="32">
        <f>[1]!thsiFinD("ths_int_chg_ratio_index",M$1,$A$4,$A1298,101)/100</f>
        <v>-6.1808604553626995E-2</v>
      </c>
      <c r="N1298" s="32">
        <f>[1]!thsiFinD("ths_int_chg_ratio_index",N$1,$A$4,$A1298,101)/100</f>
        <v>-3.1298872459818002E-2</v>
      </c>
      <c r="O1298" s="33">
        <f t="shared" si="325"/>
        <v>1.5535661159222154</v>
      </c>
      <c r="P1298" s="33">
        <f t="shared" si="326"/>
        <v>1.2182431789472381</v>
      </c>
      <c r="Q1298" s="33">
        <f t="shared" si="327"/>
        <v>1.8888890528971924</v>
      </c>
      <c r="R1298" s="33">
        <f t="shared" si="328"/>
        <v>0.93819139544637298</v>
      </c>
      <c r="S1298" s="33">
        <f t="shared" si="329"/>
        <v>0.96870112754018201</v>
      </c>
      <c r="T1298" s="32">
        <f t="shared" si="337"/>
        <v>-2.9114037613501287E-3</v>
      </c>
      <c r="U1298" s="32">
        <f t="shared" si="338"/>
        <v>-3.7186169790449641E-3</v>
      </c>
      <c r="V1298" s="32">
        <f t="shared" si="339"/>
        <v>-2.3900955801066104E-3</v>
      </c>
      <c r="W1298" s="32">
        <f t="shared" si="340"/>
        <v>3.4986614153631468E-3</v>
      </c>
      <c r="X1298" s="32">
        <f t="shared" si="340"/>
        <v>5.4126392226838682E-4</v>
      </c>
      <c r="Y1298" s="34">
        <f>MAX(O$4:O1298)</f>
        <v>1.9141735637114377</v>
      </c>
      <c r="Z1298" s="34">
        <f>MAX(P$4:P1298)</f>
        <v>1.8284662292802096</v>
      </c>
      <c r="AA1298" s="34">
        <f>MAX(Q$4:Q1298)</f>
        <v>2.2356571589291052</v>
      </c>
      <c r="AB1298" s="34">
        <f>MAX(R$4:R1298)</f>
        <v>1.9075656212819299</v>
      </c>
      <c r="AC1298" s="34">
        <f>MAX(S$4:S1298)</f>
        <v>1.35899867745307</v>
      </c>
      <c r="AD1298" s="35">
        <f t="shared" si="333"/>
        <v>-0.18838806189028734</v>
      </c>
      <c r="AE1298" s="35">
        <f t="shared" si="334"/>
        <v>-0.33373493070921567</v>
      </c>
      <c r="AF1298" s="35">
        <f t="shared" si="335"/>
        <v>-0.15510790849434941</v>
      </c>
      <c r="AG1298" s="35">
        <f t="shared" si="336"/>
        <v>-0.50817346204012326</v>
      </c>
      <c r="AH1298" s="35">
        <f t="shared" si="336"/>
        <v>-0.28719494462228135</v>
      </c>
    </row>
    <row r="1299" spans="1:34">
      <c r="A1299" s="28">
        <v>45791</v>
      </c>
      <c r="B1299" s="12">
        <f>[1]!thsiFinD("ths_int_chg_ratio_index",B$1,$A$4,$A1299,101)</f>
        <v>5.1790735735575</v>
      </c>
      <c r="C1299" s="12">
        <f>[1]!thsiFinD("ths_int_chg_ratio_index",C$1,$A$4,$A1299,101)</f>
        <v>52.047511717248</v>
      </c>
      <c r="D1299" s="12">
        <f>[1]!thsiFinD("ths_int_chg_ratio_index",D$1,$A$4,$A1299,101)</f>
        <v>-0.58362885464822001</v>
      </c>
      <c r="E1299" s="12">
        <f>[1]!thsiFinD("ths_int_chg_ratio_index",E$1,$A$4,$A1299,101)</f>
        <v>34.470481820408999</v>
      </c>
      <c r="F1299" s="12">
        <f>[1]!thsiFinD("ths_adjustment_nvg_ratio_fund",F$1,$A$4,$A1299,101)</f>
        <v>76.856967464701995</v>
      </c>
      <c r="G1299" s="12">
        <f>[1]!thsiFinD("ths_adjustment_nvg_ratio_fund",G$1,$A$4,$A1299,101)</f>
        <v>43.643586833143999</v>
      </c>
      <c r="H1299" s="12">
        <f>[1]!thsiFinD("ths_adjustment_nvg_ratio_fund",H$1,$A$4,$A1299,101)</f>
        <v>29.615384615385</v>
      </c>
      <c r="I1299" s="12">
        <f>[1]!thsiFinD("ths_adjustment_nvg_ratio_fund",I$1,$A$4,$A1299,101)</f>
        <v>207.294921875</v>
      </c>
      <c r="J1299" s="32">
        <f t="shared" si="330"/>
        <v>0.56065537380599662</v>
      </c>
      <c r="K1299" s="45">
        <f t="shared" si="331"/>
        <v>0.2277835956414157</v>
      </c>
      <c r="L1299" s="45">
        <f t="shared" si="332"/>
        <v>0.89352715197057753</v>
      </c>
      <c r="M1299" s="32">
        <f>[1]!thsiFinD("ths_int_chg_ratio_index",M$1,$A$4,$A1299,101)/100</f>
        <v>-6.0770063262737997E-2</v>
      </c>
      <c r="N1299" s="32">
        <f>[1]!thsiFinD("ths_int_chg_ratio_index",N$1,$A$4,$A1299,101)/100</f>
        <v>-2.1880305990324998E-2</v>
      </c>
      <c r="O1299" s="33">
        <f t="shared" si="325"/>
        <v>1.5606553738059965</v>
      </c>
      <c r="P1299" s="33">
        <f t="shared" si="326"/>
        <v>1.2277835956414158</v>
      </c>
      <c r="Q1299" s="33">
        <f t="shared" si="327"/>
        <v>1.8935271519705776</v>
      </c>
      <c r="R1299" s="33">
        <f t="shared" si="328"/>
        <v>0.93922993673726196</v>
      </c>
      <c r="S1299" s="33">
        <f t="shared" si="329"/>
        <v>0.97811969400967502</v>
      </c>
      <c r="T1299" s="32">
        <f t="shared" si="337"/>
        <v>4.5632160814559342E-3</v>
      </c>
      <c r="U1299" s="32">
        <f t="shared" si="338"/>
        <v>7.8312908777558032E-3</v>
      </c>
      <c r="V1299" s="32">
        <f t="shared" si="339"/>
        <v>2.4554640021188234E-3</v>
      </c>
      <c r="W1299" s="32">
        <f t="shared" si="340"/>
        <v>1.1069610059628587E-3</v>
      </c>
      <c r="X1299" s="32">
        <f t="shared" si="340"/>
        <v>9.7228817038848003E-3</v>
      </c>
      <c r="Y1299" s="34">
        <f>MAX(O$4:O1299)</f>
        <v>1.9141735637114377</v>
      </c>
      <c r="Z1299" s="34">
        <f>MAX(P$4:P1299)</f>
        <v>1.8284662292802096</v>
      </c>
      <c r="AA1299" s="34">
        <f>MAX(Q$4:Q1299)</f>
        <v>2.2356571589291052</v>
      </c>
      <c r="AB1299" s="34">
        <f>MAX(R$4:R1299)</f>
        <v>1.9075656212819299</v>
      </c>
      <c r="AC1299" s="34">
        <f>MAX(S$4:S1299)</f>
        <v>1.35899867745307</v>
      </c>
      <c r="AD1299" s="35">
        <f t="shared" si="333"/>
        <v>-0.18468450124240365</v>
      </c>
      <c r="AE1299" s="35">
        <f t="shared" si="334"/>
        <v>-0.32851721514991139</v>
      </c>
      <c r="AF1299" s="35">
        <f t="shared" si="335"/>
        <v>-0.1530333063779824</v>
      </c>
      <c r="AG1299" s="35">
        <f t="shared" si="336"/>
        <v>-0.50762902924090403</v>
      </c>
      <c r="AH1299" s="35">
        <f t="shared" si="336"/>
        <v>-0.28026442539091267</v>
      </c>
    </row>
    <row r="1300" spans="1:34">
      <c r="A1300" s="28">
        <v>45792</v>
      </c>
      <c r="B1300" s="12">
        <f>[1]!thsiFinD("ths_int_chg_ratio_index",B$1,$A$4,$A1300,101)</f>
        <v>2.3389794522386</v>
      </c>
      <c r="C1300" s="12">
        <f>[1]!thsiFinD("ths_int_chg_ratio_index",C$1,$A$4,$A1300,101)</f>
        <v>49.035665638727998</v>
      </c>
      <c r="D1300" s="12">
        <f>[1]!thsiFinD("ths_int_chg_ratio_index",D$1,$A$4,$A1300,101)</f>
        <v>-1.8391948247926999</v>
      </c>
      <c r="E1300" s="12">
        <f>[1]!thsiFinD("ths_int_chg_ratio_index",E$1,$A$4,$A1300,101)</f>
        <v>31.699868419495001</v>
      </c>
      <c r="F1300" s="12">
        <f>[1]!thsiFinD("ths_adjustment_nvg_ratio_fund",F$1,$A$4,$A1300,101)</f>
        <v>73.971761817065996</v>
      </c>
      <c r="G1300" s="12">
        <f>[1]!thsiFinD("ths_adjustment_nvg_ratio_fund",G$1,$A$4,$A1300,101)</f>
        <v>40.805902383655003</v>
      </c>
      <c r="H1300" s="12">
        <f>[1]!thsiFinD("ths_adjustment_nvg_ratio_fund",H$1,$A$4,$A1300,101)</f>
        <v>24.384615384615</v>
      </c>
      <c r="I1300" s="12">
        <f>[1]!thsiFinD("ths_adjustment_nvg_ratio_fund",I$1,$A$4,$A1300,101)</f>
        <v>199.4921875</v>
      </c>
      <c r="J1300" s="32">
        <f t="shared" si="330"/>
        <v>0.52486223221375616</v>
      </c>
      <c r="K1300" s="45">
        <f t="shared" si="331"/>
        <v>0.20308829671417225</v>
      </c>
      <c r="L1300" s="45">
        <f t="shared" si="332"/>
        <v>0.84663616771334005</v>
      </c>
      <c r="M1300" s="32">
        <f>[1]!thsiFinD("ths_int_chg_ratio_index",M$1,$A$4,$A1300,101)/100</f>
        <v>-7.7693603434234995E-2</v>
      </c>
      <c r="N1300" s="32">
        <f>[1]!thsiFinD("ths_int_chg_ratio_index",N$1,$A$4,$A1300,101)/100</f>
        <v>-3.2145654420049997E-2</v>
      </c>
      <c r="O1300" s="33">
        <f t="shared" si="325"/>
        <v>1.5248622322137562</v>
      </c>
      <c r="P1300" s="33">
        <f t="shared" si="326"/>
        <v>1.2030882967141723</v>
      </c>
      <c r="Q1300" s="33">
        <f t="shared" si="327"/>
        <v>1.84663616771334</v>
      </c>
      <c r="R1300" s="33">
        <f t="shared" si="328"/>
        <v>0.92230639656576496</v>
      </c>
      <c r="S1300" s="33">
        <f t="shared" si="329"/>
        <v>0.96785434557994998</v>
      </c>
      <c r="T1300" s="32">
        <f t="shared" si="337"/>
        <v>-2.293468640994778E-2</v>
      </c>
      <c r="U1300" s="32">
        <f t="shared" si="338"/>
        <v>-2.0113722821277991E-2</v>
      </c>
      <c r="V1300" s="32">
        <f t="shared" si="339"/>
        <v>-2.4763829876132792E-2</v>
      </c>
      <c r="W1300" s="32">
        <f t="shared" si="340"/>
        <v>-1.8018527209946789E-2</v>
      </c>
      <c r="X1300" s="32">
        <f t="shared" si="340"/>
        <v>-1.0494981843831019E-2</v>
      </c>
      <c r="Y1300" s="34">
        <f>MAX(O$4:O1300)</f>
        <v>1.9141735637114377</v>
      </c>
      <c r="Z1300" s="34">
        <f>MAX(P$4:P1300)</f>
        <v>1.8284662292802096</v>
      </c>
      <c r="AA1300" s="34">
        <f>MAX(Q$4:Q1300)</f>
        <v>2.2356571589291052</v>
      </c>
      <c r="AB1300" s="34">
        <f>MAX(R$4:R1300)</f>
        <v>1.9075656212819299</v>
      </c>
      <c r="AC1300" s="34">
        <f>MAX(S$4:S1300)</f>
        <v>1.35899867745307</v>
      </c>
      <c r="AD1300" s="35">
        <f t="shared" si="333"/>
        <v>-0.20338350653157922</v>
      </c>
      <c r="AE1300" s="35">
        <f t="shared" si="334"/>
        <v>-0.34202323376364596</v>
      </c>
      <c r="AF1300" s="35">
        <f t="shared" si="335"/>
        <v>-0.1740074454895888</v>
      </c>
      <c r="AG1300" s="35">
        <f t="shared" si="336"/>
        <v>-0.51650082897491467</v>
      </c>
      <c r="AH1300" s="35">
        <f t="shared" si="336"/>
        <v>-0.28781803717879428</v>
      </c>
    </row>
    <row r="1301" spans="1:34">
      <c r="A1301" s="28">
        <v>45793</v>
      </c>
      <c r="B1301" s="12">
        <f>[1]!thsiFinD("ths_int_chg_ratio_index",B$1,$A$4,$A1301,101)</f>
        <v>3.2168284422025999</v>
      </c>
      <c r="C1301" s="12">
        <f>[1]!thsiFinD("ths_int_chg_ratio_index",C$1,$A$4,$A1301,101)</f>
        <v>48.654954215034998</v>
      </c>
      <c r="D1301" s="12">
        <f>[1]!thsiFinD("ths_int_chg_ratio_index",D$1,$A$4,$A1301,101)</f>
        <v>-2.4013178475652999</v>
      </c>
      <c r="E1301" s="12">
        <f>[1]!thsiFinD("ths_int_chg_ratio_index",E$1,$A$4,$A1301,101)</f>
        <v>31.502237441075</v>
      </c>
      <c r="F1301" s="12">
        <f>[1]!thsiFinD("ths_adjustment_nvg_ratio_fund",F$1,$A$4,$A1301,101)</f>
        <v>74.155923879680998</v>
      </c>
      <c r="G1301" s="12">
        <f>[1]!thsiFinD("ths_adjustment_nvg_ratio_fund",G$1,$A$4,$A1301,101)</f>
        <v>41.827468785470998</v>
      </c>
      <c r="H1301" s="12">
        <f>[1]!thsiFinD("ths_adjustment_nvg_ratio_fund",H$1,$A$4,$A1301,101)</f>
        <v>23.769230769231001</v>
      </c>
      <c r="I1301" s="12">
        <f>[1]!thsiFinD("ths_adjustment_nvg_ratio_fund",I$1,$A$4,$A1301,101)</f>
        <v>202.578125</v>
      </c>
      <c r="J1301" s="32">
        <f t="shared" si="330"/>
        <v>0.52912931335641278</v>
      </c>
      <c r="K1301" s="45">
        <f t="shared" si="331"/>
        <v>0.20243175562686822</v>
      </c>
      <c r="L1301" s="45">
        <f t="shared" si="332"/>
        <v>0.85582687108595745</v>
      </c>
      <c r="M1301" s="32">
        <f>[1]!thsiFinD("ths_int_chg_ratio_index",M$1,$A$4,$A1301,101)/100</f>
        <v>-7.8322320278977994E-2</v>
      </c>
      <c r="N1301" s="32">
        <f>[1]!thsiFinD("ths_int_chg_ratio_index",N$1,$A$4,$A1301,101)/100</f>
        <v>-3.5464700678145999E-2</v>
      </c>
      <c r="O1301" s="33">
        <f t="shared" si="325"/>
        <v>1.5291293133564128</v>
      </c>
      <c r="P1301" s="33">
        <f t="shared" si="326"/>
        <v>1.2024317556268682</v>
      </c>
      <c r="Q1301" s="33">
        <f t="shared" si="327"/>
        <v>1.8558268710859576</v>
      </c>
      <c r="R1301" s="33">
        <f t="shared" si="328"/>
        <v>0.92167767972102199</v>
      </c>
      <c r="S1301" s="33">
        <f t="shared" si="329"/>
        <v>0.964535299321854</v>
      </c>
      <c r="T1301" s="32">
        <f t="shared" si="337"/>
        <v>2.7983387958017136E-3</v>
      </c>
      <c r="U1301" s="32">
        <f t="shared" si="338"/>
        <v>-5.4571313601603499E-4</v>
      </c>
      <c r="V1301" s="32">
        <f t="shared" si="339"/>
        <v>4.9769973822175739E-3</v>
      </c>
      <c r="W1301" s="32">
        <f t="shared" si="340"/>
        <v>-6.8167893780635147E-4</v>
      </c>
      <c r="X1301" s="32">
        <f t="shared" si="340"/>
        <v>-3.4292827978233964E-3</v>
      </c>
      <c r="Y1301" s="34">
        <f>MAX(O$4:O1301)</f>
        <v>1.9141735637114377</v>
      </c>
      <c r="Z1301" s="34">
        <f>MAX(P$4:P1301)</f>
        <v>1.8284662292802096</v>
      </c>
      <c r="AA1301" s="34">
        <f>MAX(Q$4:Q1301)</f>
        <v>2.2356571589291052</v>
      </c>
      <c r="AB1301" s="34">
        <f>MAX(R$4:R1301)</f>
        <v>1.9075656212819299</v>
      </c>
      <c r="AC1301" s="34">
        <f>MAX(S$4:S1301)</f>
        <v>1.35899867745307</v>
      </c>
      <c r="AD1301" s="35">
        <f t="shared" si="333"/>
        <v>-0.20115430369253096</v>
      </c>
      <c r="AE1301" s="35">
        <f t="shared" si="334"/>
        <v>-0.3423823003281744</v>
      </c>
      <c r="AF1301" s="35">
        <f t="shared" si="335"/>
        <v>-0.16989648270805924</v>
      </c>
      <c r="AG1301" s="35">
        <f t="shared" si="336"/>
        <v>-0.51683042017624925</v>
      </c>
      <c r="AH1301" s="35">
        <f t="shared" si="336"/>
        <v>-0.2902603105328172</v>
      </c>
    </row>
    <row r="1302" spans="1:34">
      <c r="A1302" s="28">
        <v>45796</v>
      </c>
      <c r="B1302" s="12">
        <f>[1]!thsiFinD("ths_int_chg_ratio_index",B$1,$A$4,$A1302,101)</f>
        <v>2.6555868350901002</v>
      </c>
      <c r="C1302" s="12">
        <f>[1]!thsiFinD("ths_int_chg_ratio_index",C$1,$A$4,$A1302,101)</f>
        <v>49.659040561874001</v>
      </c>
      <c r="D1302" s="12">
        <f>[1]!thsiFinD("ths_int_chg_ratio_index",D$1,$A$4,$A1302,101)</f>
        <v>-2.3995428564256001</v>
      </c>
      <c r="E1302" s="12">
        <f>[1]!thsiFinD("ths_int_chg_ratio_index",E$1,$A$4,$A1302,101)</f>
        <v>30.871775168431</v>
      </c>
      <c r="F1302" s="12">
        <f>[1]!thsiFinD("ths_adjustment_nvg_ratio_fund",F$1,$A$4,$A1302,101)</f>
        <v>74.585635359115997</v>
      </c>
      <c r="G1302" s="12">
        <f>[1]!thsiFinD("ths_adjustment_nvg_ratio_fund",G$1,$A$4,$A1302,101)</f>
        <v>41.543700340522001</v>
      </c>
      <c r="H1302" s="12">
        <f>[1]!thsiFinD("ths_adjustment_nvg_ratio_fund",H$1,$A$4,$A1302,101)</f>
        <v>22.384615384615</v>
      </c>
      <c r="I1302" s="12">
        <f>[1]!thsiFinD("ths_adjustment_nvg_ratio_fund",I$1,$A$4,$A1302,101)</f>
        <v>200.2734375</v>
      </c>
      <c r="J1302" s="32">
        <f t="shared" si="330"/>
        <v>0.52446781036652812</v>
      </c>
      <c r="K1302" s="45">
        <f t="shared" si="331"/>
        <v>0.20196714927242376</v>
      </c>
      <c r="L1302" s="45">
        <f t="shared" si="332"/>
        <v>0.84696847146063248</v>
      </c>
      <c r="M1302" s="32">
        <f>[1]!thsiFinD("ths_int_chg_ratio_index",M$1,$A$4,$A1302,101)/100</f>
        <v>-8.0223135332987E-2</v>
      </c>
      <c r="N1302" s="32">
        <f>[1]!thsiFinD("ths_int_chg_ratio_index",N$1,$A$4,$A1302,101)/100</f>
        <v>-3.7454728108161001E-2</v>
      </c>
      <c r="O1302" s="33">
        <f t="shared" si="325"/>
        <v>1.5244678103665281</v>
      </c>
      <c r="P1302" s="33">
        <f t="shared" si="326"/>
        <v>1.2019671492724238</v>
      </c>
      <c r="Q1302" s="33">
        <f t="shared" si="327"/>
        <v>1.8469684714606325</v>
      </c>
      <c r="R1302" s="33">
        <f t="shared" si="328"/>
        <v>0.91977686466701303</v>
      </c>
      <c r="S1302" s="33">
        <f t="shared" si="329"/>
        <v>0.96254527189183903</v>
      </c>
      <c r="T1302" s="32">
        <f t="shared" si="337"/>
        <v>-3.0484687914671404E-3</v>
      </c>
      <c r="U1302" s="32">
        <f t="shared" si="338"/>
        <v>-3.8638895909914872E-4</v>
      </c>
      <c r="V1302" s="32">
        <f t="shared" si="339"/>
        <v>-4.7732898813678259E-3</v>
      </c>
      <c r="W1302" s="32">
        <f t="shared" si="340"/>
        <v>-2.0623425041433885E-3</v>
      </c>
      <c r="X1302" s="32">
        <f t="shared" si="340"/>
        <v>-2.0631981342871253E-3</v>
      </c>
      <c r="Y1302" s="34">
        <f>MAX(O$4:O1302)</f>
        <v>1.9141735637114377</v>
      </c>
      <c r="Z1302" s="34">
        <f>MAX(P$4:P1302)</f>
        <v>1.8284662292802096</v>
      </c>
      <c r="AA1302" s="34">
        <f>MAX(Q$4:Q1302)</f>
        <v>2.2356571589291052</v>
      </c>
      <c r="AB1302" s="34">
        <f>MAX(R$4:R1302)</f>
        <v>1.9075656212819299</v>
      </c>
      <c r="AC1302" s="34">
        <f>MAX(S$4:S1302)</f>
        <v>1.35899867745307</v>
      </c>
      <c r="AD1302" s="35">
        <f t="shared" si="333"/>
        <v>-0.20358955986692218</v>
      </c>
      <c r="AE1302" s="35">
        <f t="shared" si="334"/>
        <v>-0.3426363965466358</v>
      </c>
      <c r="AF1302" s="35">
        <f t="shared" si="335"/>
        <v>-0.17385880742763671</v>
      </c>
      <c r="AG1302" s="35">
        <f t="shared" si="336"/>
        <v>-0.51782688133742893</v>
      </c>
      <c r="AH1302" s="35">
        <f t="shared" si="336"/>
        <v>-0.29172464413595545</v>
      </c>
    </row>
    <row r="1303" spans="1:34">
      <c r="A1303" s="28">
        <v>45797</v>
      </c>
      <c r="B1303" s="12">
        <f>[1]!thsiFinD("ths_int_chg_ratio_index",B$1,$A$4,$A1303,101)</f>
        <v>3.0844071033674001</v>
      </c>
      <c r="C1303" s="12">
        <f>[1]!thsiFinD("ths_int_chg_ratio_index",C$1,$A$4,$A1303,101)</f>
        <v>49.881574360507003</v>
      </c>
      <c r="D1303" s="12">
        <f>[1]!thsiFinD("ths_int_chg_ratio_index",D$1,$A$4,$A1303,101)</f>
        <v>-2.1619686279632</v>
      </c>
      <c r="E1303" s="12">
        <f>[1]!thsiFinD("ths_int_chg_ratio_index",E$1,$A$4,$A1303,101)</f>
        <v>31.836926566679999</v>
      </c>
      <c r="F1303" s="12">
        <f>[1]!thsiFinD("ths_adjustment_nvg_ratio_fund",F$1,$A$4,$A1303,101)</f>
        <v>75.506445672192001</v>
      </c>
      <c r="G1303" s="12">
        <f>[1]!thsiFinD("ths_adjustment_nvg_ratio_fund",G$1,$A$4,$A1303,101)</f>
        <v>42.167990919410002</v>
      </c>
      <c r="H1303" s="12">
        <f>[1]!thsiFinD("ths_adjustment_nvg_ratio_fund",H$1,$A$4,$A1303,101)</f>
        <v>23.230769230768999</v>
      </c>
      <c r="I1303" s="12">
        <f>[1]!thsiFinD("ths_adjustment_nvg_ratio_fund",I$1,$A$4,$A1303,101)</f>
        <v>203.7109375</v>
      </c>
      <c r="J1303" s="32">
        <f t="shared" si="330"/>
        <v>0.53407135340620271</v>
      </c>
      <c r="K1303" s="45">
        <f t="shared" si="331"/>
        <v>0.20660234850647799</v>
      </c>
      <c r="L1303" s="45">
        <f t="shared" si="332"/>
        <v>0.86154035830592746</v>
      </c>
      <c r="M1303" s="32">
        <f>[1]!thsiFinD("ths_int_chg_ratio_index",M$1,$A$4,$A1303,101)/100</f>
        <v>-7.5186948186341002E-2</v>
      </c>
      <c r="N1303" s="32">
        <f>[1]!thsiFinD("ths_int_chg_ratio_index",N$1,$A$4,$A1303,101)/100</f>
        <v>-3.2427147351508E-2</v>
      </c>
      <c r="O1303" s="33">
        <f t="shared" si="325"/>
        <v>1.5340713534062027</v>
      </c>
      <c r="P1303" s="33">
        <f t="shared" si="326"/>
        <v>1.2066023485064781</v>
      </c>
      <c r="Q1303" s="33">
        <f t="shared" si="327"/>
        <v>1.8615403583059273</v>
      </c>
      <c r="R1303" s="33">
        <f t="shared" si="328"/>
        <v>0.92481305181365903</v>
      </c>
      <c r="S1303" s="33">
        <f t="shared" si="329"/>
        <v>0.96757285264849202</v>
      </c>
      <c r="T1303" s="32">
        <f t="shared" si="337"/>
        <v>6.2996036875095918E-3</v>
      </c>
      <c r="U1303" s="32">
        <f t="shared" si="338"/>
        <v>3.8563443575476697E-3</v>
      </c>
      <c r="V1303" s="32">
        <f t="shared" si="339"/>
        <v>7.8896240355261771E-3</v>
      </c>
      <c r="W1303" s="32">
        <f t="shared" si="340"/>
        <v>5.4754444693161375E-3</v>
      </c>
      <c r="X1303" s="32">
        <f t="shared" si="340"/>
        <v>5.2232148486601737E-3</v>
      </c>
      <c r="Y1303" s="34">
        <f>MAX(O$4:O1303)</f>
        <v>1.9141735637114377</v>
      </c>
      <c r="Z1303" s="34">
        <f>MAX(P$4:P1303)</f>
        <v>1.8284662292802096</v>
      </c>
      <c r="AA1303" s="34">
        <f>MAX(Q$4:Q1303)</f>
        <v>2.2356571589291052</v>
      </c>
      <c r="AB1303" s="34">
        <f>MAX(R$4:R1303)</f>
        <v>1.9075656212819299</v>
      </c>
      <c r="AC1303" s="34">
        <f>MAX(S$4:S1303)</f>
        <v>1.35899867745307</v>
      </c>
      <c r="AD1303" s="35">
        <f t="shared" si="333"/>
        <v>-0.19857248972148878</v>
      </c>
      <c r="AE1303" s="35">
        <f t="shared" si="334"/>
        <v>-0.34010137612360125</v>
      </c>
      <c r="AF1303" s="35">
        <f t="shared" si="335"/>
        <v>-0.16734086401797954</v>
      </c>
      <c r="AG1303" s="35">
        <f t="shared" si="336"/>
        <v>-0.51518676920159501</v>
      </c>
      <c r="AH1303" s="35">
        <f t="shared" si="336"/>
        <v>-0.28802516978026638</v>
      </c>
    </row>
    <row r="1304" spans="1:34">
      <c r="A1304" s="28">
        <v>45798</v>
      </c>
      <c r="B1304" s="12">
        <f>[1]!thsiFinD("ths_int_chg_ratio_index",B$1,$A$4,$A1304,101)</f>
        <v>2.5820472067417999</v>
      </c>
      <c r="C1304" s="12">
        <f>[1]!thsiFinD("ths_int_chg_ratio_index",C$1,$A$4,$A1304,101)</f>
        <v>49.063316519776002</v>
      </c>
      <c r="D1304" s="12">
        <f>[1]!thsiFinD("ths_int_chg_ratio_index",D$1,$A$4,$A1304,101)</f>
        <v>-2.3767915887779001</v>
      </c>
      <c r="E1304" s="12">
        <f>[1]!thsiFinD("ths_int_chg_ratio_index",E$1,$A$4,$A1304,101)</f>
        <v>33.411481892099999</v>
      </c>
      <c r="F1304" s="12">
        <f>[1]!thsiFinD("ths_adjustment_nvg_ratio_fund",F$1,$A$4,$A1304,101)</f>
        <v>74.217311233885994</v>
      </c>
      <c r="G1304" s="12">
        <f>[1]!thsiFinD("ths_adjustment_nvg_ratio_fund",G$1,$A$4,$A1304,101)</f>
        <v>41.089670828604</v>
      </c>
      <c r="H1304" s="12">
        <f>[1]!thsiFinD("ths_adjustment_nvg_ratio_fund",H$1,$A$4,$A1304,101)</f>
        <v>21.384615384615</v>
      </c>
      <c r="I1304" s="12">
        <f>[1]!thsiFinD("ths_adjustment_nvg_ratio_fund",I$1,$A$4,$A1304,101)</f>
        <v>203.662109375</v>
      </c>
      <c r="J1304" s="32">
        <f t="shared" si="330"/>
        <v>0.52879220106493108</v>
      </c>
      <c r="K1304" s="45">
        <f t="shared" si="331"/>
        <v>0.20670013507459978</v>
      </c>
      <c r="L1304" s="45">
        <f t="shared" si="332"/>
        <v>0.85088426705526243</v>
      </c>
      <c r="M1304" s="32">
        <f>[1]!thsiFinD("ths_int_chg_ratio_index",M$1,$A$4,$A1304,101)/100</f>
        <v>-7.5334179964942002E-2</v>
      </c>
      <c r="N1304" s="32">
        <f>[1]!thsiFinD("ths_int_chg_ratio_index",N$1,$A$4,$A1304,101)/100</f>
        <v>-2.8610686362542999E-2</v>
      </c>
      <c r="O1304" s="33">
        <f t="shared" si="325"/>
        <v>1.5287922010649311</v>
      </c>
      <c r="P1304" s="33">
        <f t="shared" si="326"/>
        <v>1.2067001350745998</v>
      </c>
      <c r="Q1304" s="33">
        <f t="shared" si="327"/>
        <v>1.8508842670552625</v>
      </c>
      <c r="R1304" s="33">
        <f t="shared" si="328"/>
        <v>0.92466582003505804</v>
      </c>
      <c r="S1304" s="33">
        <f t="shared" si="329"/>
        <v>0.97138931363745695</v>
      </c>
      <c r="T1304" s="32">
        <f t="shared" si="337"/>
        <v>-3.4412690971316051E-3</v>
      </c>
      <c r="U1304" s="32">
        <f t="shared" si="338"/>
        <v>8.1042912143169943E-5</v>
      </c>
      <c r="V1304" s="32">
        <f t="shared" si="339"/>
        <v>-5.7243407069413887E-3</v>
      </c>
      <c r="W1304" s="32">
        <f t="shared" si="340"/>
        <v>-1.5920166601479657E-4</v>
      </c>
      <c r="X1304" s="32">
        <f t="shared" si="340"/>
        <v>3.9443655105848574E-3</v>
      </c>
      <c r="Y1304" s="34">
        <f>MAX(O$4:O1304)</f>
        <v>1.9141735637114377</v>
      </c>
      <c r="Z1304" s="34">
        <f>MAX(P$4:P1304)</f>
        <v>1.8284662292802096</v>
      </c>
      <c r="AA1304" s="34">
        <f>MAX(Q$4:Q1304)</f>
        <v>2.2356571589291052</v>
      </c>
      <c r="AB1304" s="34">
        <f>MAX(R$4:R1304)</f>
        <v>1.9075656212819299</v>
      </c>
      <c r="AC1304" s="34">
        <f>MAX(S$4:S1304)</f>
        <v>1.35899867745307</v>
      </c>
      <c r="AD1304" s="35">
        <f t="shared" si="333"/>
        <v>-0.20133041744620128</v>
      </c>
      <c r="AE1304" s="35">
        <f t="shared" si="334"/>
        <v>-0.34004789601740304</v>
      </c>
      <c r="AF1304" s="35">
        <f t="shared" si="335"/>
        <v>-0.17210728860508806</v>
      </c>
      <c r="AG1304" s="35">
        <f t="shared" si="336"/>
        <v>-0.51526395227564414</v>
      </c>
      <c r="AH1304" s="35">
        <f t="shared" si="336"/>
        <v>-0.28521688081554319</v>
      </c>
    </row>
    <row r="1305" spans="1:34">
      <c r="A1305" s="28">
        <v>45799</v>
      </c>
      <c r="B1305" s="12">
        <f>[1]!thsiFinD("ths_int_chg_ratio_index",B$1,$A$4,$A1305,101)</f>
        <v>2.3119934505005002</v>
      </c>
      <c r="C1305" s="12">
        <f>[1]!thsiFinD("ths_int_chg_ratio_index",C$1,$A$4,$A1305,101)</f>
        <v>47.811321177460002</v>
      </c>
      <c r="D1305" s="12">
        <f>[1]!thsiFinD("ths_int_chg_ratio_index",D$1,$A$4,$A1305,101)</f>
        <v>-2.8451048588273999</v>
      </c>
      <c r="E1305" s="12">
        <f>[1]!thsiFinD("ths_int_chg_ratio_index",E$1,$A$4,$A1305,101)</f>
        <v>32.169631510831003</v>
      </c>
      <c r="F1305" s="12">
        <f>[1]!thsiFinD("ths_adjustment_nvg_ratio_fund",F$1,$A$4,$A1305,101)</f>
        <v>74.217311233885994</v>
      </c>
      <c r="G1305" s="12">
        <f>[1]!thsiFinD("ths_adjustment_nvg_ratio_fund",G$1,$A$4,$A1305,101)</f>
        <v>40.238365493757001</v>
      </c>
      <c r="H1305" s="12">
        <f>[1]!thsiFinD("ths_adjustment_nvg_ratio_fund",H$1,$A$4,$A1305,101)</f>
        <v>20.307692307692001</v>
      </c>
      <c r="I1305" s="12">
        <f>[1]!thsiFinD("ths_adjustment_nvg_ratio_fund",I$1,$A$4,$A1305,101)</f>
        <v>203.046875</v>
      </c>
      <c r="J1305" s="32">
        <f t="shared" si="330"/>
        <v>0.52157260664412397</v>
      </c>
      <c r="K1305" s="45">
        <f t="shared" si="331"/>
        <v>0.19861960319991026</v>
      </c>
      <c r="L1305" s="45">
        <f t="shared" si="332"/>
        <v>0.8445256100883376</v>
      </c>
      <c r="M1305" s="32">
        <f>[1]!thsiFinD("ths_int_chg_ratio_index",M$1,$A$4,$A1305,101)/100</f>
        <v>-7.9924956764106991E-2</v>
      </c>
      <c r="N1305" s="32">
        <f>[1]!thsiFinD("ths_int_chg_ratio_index",N$1,$A$4,$A1305,101)/100</f>
        <v>-3.1434321644068002E-2</v>
      </c>
      <c r="O1305" s="33">
        <f t="shared" si="325"/>
        <v>1.521572606644124</v>
      </c>
      <c r="P1305" s="33">
        <f t="shared" si="326"/>
        <v>1.1986196031999103</v>
      </c>
      <c r="Q1305" s="33">
        <f t="shared" si="327"/>
        <v>1.8445256100883376</v>
      </c>
      <c r="R1305" s="33">
        <f t="shared" si="328"/>
        <v>0.92007504323589306</v>
      </c>
      <c r="S1305" s="33">
        <f t="shared" si="329"/>
        <v>0.96856567835593199</v>
      </c>
      <c r="T1305" s="32">
        <f t="shared" si="337"/>
        <v>-4.7224170922497422E-3</v>
      </c>
      <c r="U1305" s="32">
        <f t="shared" si="338"/>
        <v>-6.6963876441349379E-3</v>
      </c>
      <c r="V1305" s="32">
        <f t="shared" si="339"/>
        <v>-3.4354697806370238E-3</v>
      </c>
      <c r="W1305" s="32">
        <f t="shared" si="340"/>
        <v>-4.964795604741723E-3</v>
      </c>
      <c r="X1305" s="32">
        <f t="shared" si="340"/>
        <v>-2.906800848932134E-3</v>
      </c>
      <c r="Y1305" s="34">
        <f>MAX(O$4:O1305)</f>
        <v>1.9141735637114377</v>
      </c>
      <c r="Z1305" s="34">
        <f>MAX(P$4:P1305)</f>
        <v>1.8284662292802096</v>
      </c>
      <c r="AA1305" s="34">
        <f>MAX(Q$4:Q1305)</f>
        <v>2.2356571589291052</v>
      </c>
      <c r="AB1305" s="34">
        <f>MAX(R$4:R1305)</f>
        <v>1.9075656212819299</v>
      </c>
      <c r="AC1305" s="34">
        <f>MAX(S$4:S1305)</f>
        <v>1.35899867745307</v>
      </c>
      <c r="AD1305" s="35">
        <f t="shared" si="333"/>
        <v>-0.20510206833391331</v>
      </c>
      <c r="AE1305" s="35">
        <f t="shared" si="334"/>
        <v>-0.34446719113223301</v>
      </c>
      <c r="AF1305" s="35">
        <f t="shared" si="335"/>
        <v>-0.17495148899669499</v>
      </c>
      <c r="AG1305" s="35">
        <f t="shared" si="336"/>
        <v>-0.51767056767484587</v>
      </c>
      <c r="AH1305" s="35">
        <f t="shared" si="336"/>
        <v>-0.28729461299319092</v>
      </c>
    </row>
    <row r="1306" spans="1:34">
      <c r="A1306" s="28">
        <v>45800</v>
      </c>
      <c r="B1306" s="12">
        <f>[1]!thsiFinD("ths_int_chg_ratio_index",B$1,$A$4,$A1306,101)</f>
        <v>0.53040235471204999</v>
      </c>
      <c r="C1306" s="12">
        <f>[1]!thsiFinD("ths_int_chg_ratio_index",C$1,$A$4,$A1306,101)</f>
        <v>46.419968733505002</v>
      </c>
      <c r="D1306" s="12">
        <f>[1]!thsiFinD("ths_int_chg_ratio_index",D$1,$A$4,$A1306,101)</f>
        <v>-3.8388155062440998</v>
      </c>
      <c r="E1306" s="12">
        <f>[1]!thsiFinD("ths_int_chg_ratio_index",E$1,$A$4,$A1306,101)</f>
        <v>30.414470134426001</v>
      </c>
      <c r="F1306" s="12">
        <f>[1]!thsiFinD("ths_adjustment_nvg_ratio_fund",F$1,$A$4,$A1306,101)</f>
        <v>72.437077961940005</v>
      </c>
      <c r="G1306" s="12">
        <f>[1]!thsiFinD("ths_adjustment_nvg_ratio_fund",G$1,$A$4,$A1306,101)</f>
        <v>38.535754824064</v>
      </c>
      <c r="H1306" s="12">
        <f>[1]!thsiFinD("ths_adjustment_nvg_ratio_fund",H$1,$A$4,$A1306,101)</f>
        <v>17.384615384615</v>
      </c>
      <c r="I1306" s="12">
        <f>[1]!thsiFinD("ths_adjustment_nvg_ratio_fund",I$1,$A$4,$A1306,101)</f>
        <v>198.955078125</v>
      </c>
      <c r="J1306" s="32">
        <f t="shared" si="330"/>
        <v>0.50104819001502254</v>
      </c>
      <c r="K1306" s="45">
        <f t="shared" si="331"/>
        <v>0.18381506429099737</v>
      </c>
      <c r="L1306" s="45">
        <f t="shared" si="332"/>
        <v>0.81828131573904761</v>
      </c>
      <c r="M1306" s="32">
        <f>[1]!thsiFinD("ths_int_chg_ratio_index",M$1,$A$4,$A1306,101)/100</f>
        <v>-9.0037414078134009E-2</v>
      </c>
      <c r="N1306" s="32">
        <f>[1]!thsiFinD("ths_int_chg_ratio_index",N$1,$A$4,$A1306,101)/100</f>
        <v>-3.9433585183752E-2</v>
      </c>
      <c r="O1306" s="33">
        <f t="shared" si="325"/>
        <v>1.5010481900150225</v>
      </c>
      <c r="P1306" s="33">
        <f t="shared" si="326"/>
        <v>1.1838150642909975</v>
      </c>
      <c r="Q1306" s="33">
        <f t="shared" si="327"/>
        <v>1.8182813157390476</v>
      </c>
      <c r="R1306" s="33">
        <f t="shared" si="328"/>
        <v>0.90996258592186596</v>
      </c>
      <c r="S1306" s="33">
        <f t="shared" si="329"/>
        <v>0.96056641481624805</v>
      </c>
      <c r="T1306" s="32">
        <f t="shared" si="337"/>
        <v>-1.3488949879538525E-2</v>
      </c>
      <c r="U1306" s="32">
        <f t="shared" si="338"/>
        <v>-1.2351323864043029E-2</v>
      </c>
      <c r="V1306" s="32">
        <f t="shared" si="339"/>
        <v>-1.4228208166777945E-2</v>
      </c>
      <c r="W1306" s="32">
        <f t="shared" si="340"/>
        <v>-1.099090491408361E-2</v>
      </c>
      <c r="X1306" s="32">
        <f t="shared" si="340"/>
        <v>-8.2588756946891939E-3</v>
      </c>
      <c r="Y1306" s="34">
        <f>MAX(O$4:O1306)</f>
        <v>1.9141735637114377</v>
      </c>
      <c r="Z1306" s="34">
        <f>MAX(P$4:P1306)</f>
        <v>1.8284662292802096</v>
      </c>
      <c r="AA1306" s="34">
        <f>MAX(Q$4:Q1306)</f>
        <v>2.2356571589291052</v>
      </c>
      <c r="AB1306" s="34">
        <f>MAX(R$4:R1306)</f>
        <v>1.9075656212819299</v>
      </c>
      <c r="AC1306" s="34">
        <f>MAX(S$4:S1306)</f>
        <v>1.35899867745307</v>
      </c>
      <c r="AD1306" s="35">
        <f t="shared" si="333"/>
        <v>-0.215824406693506</v>
      </c>
      <c r="AE1306" s="35">
        <f t="shared" si="334"/>
        <v>-0.35256388915806458</v>
      </c>
      <c r="AF1306" s="35">
        <f t="shared" si="335"/>
        <v>-0.18669045095894021</v>
      </c>
      <c r="AG1306" s="35">
        <f t="shared" si="336"/>
        <v>-0.52297180460279558</v>
      </c>
      <c r="AH1306" s="35">
        <f t="shared" si="336"/>
        <v>-0.29318075819141554</v>
      </c>
    </row>
    <row r="1307" spans="1:34">
      <c r="A1307" s="28">
        <v>45803</v>
      </c>
      <c r="B1307" s="12">
        <f>[1]!thsiFinD("ths_int_chg_ratio_index",B$1,$A$4,$A1307,101)</f>
        <v>1.3783642276992001</v>
      </c>
      <c r="C1307" s="12">
        <f>[1]!thsiFinD("ths_int_chg_ratio_index",C$1,$A$4,$A1307,101)</f>
        <v>47.992822369008998</v>
      </c>
      <c r="D1307" s="12">
        <f>[1]!thsiFinD("ths_int_chg_ratio_index",D$1,$A$4,$A1307,101)</f>
        <v>-3.6738295894749</v>
      </c>
      <c r="E1307" s="12">
        <f>[1]!thsiFinD("ths_int_chg_ratio_index",E$1,$A$4,$A1307,101)</f>
        <v>29.014952140893001</v>
      </c>
      <c r="F1307" s="12">
        <f>[1]!thsiFinD("ths_adjustment_nvg_ratio_fund",F$1,$A$4,$A1307,101)</f>
        <v>73.112338858195002</v>
      </c>
      <c r="G1307" s="12">
        <f>[1]!thsiFinD("ths_adjustment_nvg_ratio_fund",G$1,$A$4,$A1307,101)</f>
        <v>39.330306469920998</v>
      </c>
      <c r="H1307" s="12">
        <f>[1]!thsiFinD("ths_adjustment_nvg_ratio_fund",H$1,$A$4,$A1307,101)</f>
        <v>19.615384615385</v>
      </c>
      <c r="I1307" s="12">
        <f>[1]!thsiFinD("ths_adjustment_nvg_ratio_fund",I$1,$A$4,$A1307,101)</f>
        <v>197.119140625</v>
      </c>
      <c r="J1307" s="32">
        <f t="shared" si="330"/>
        <v>0.50486184964578407</v>
      </c>
      <c r="K1307" s="45">
        <f t="shared" si="331"/>
        <v>0.18678077287031578</v>
      </c>
      <c r="L1307" s="45">
        <f t="shared" si="332"/>
        <v>0.82294292642125244</v>
      </c>
      <c r="M1307" s="32">
        <f>[1]!thsiFinD("ths_int_chg_ratio_index",M$1,$A$4,$A1307,101)/100</f>
        <v>-9.0217103327183995E-2</v>
      </c>
      <c r="N1307" s="32">
        <f>[1]!thsiFinD("ths_int_chg_ratio_index",N$1,$A$4,$A1307,101)/100</f>
        <v>-4.2815738186422994E-2</v>
      </c>
      <c r="O1307" s="33">
        <f t="shared" si="325"/>
        <v>1.504861849645784</v>
      </c>
      <c r="P1307" s="33">
        <f t="shared" si="326"/>
        <v>1.1867807728703157</v>
      </c>
      <c r="Q1307" s="33">
        <f t="shared" si="327"/>
        <v>1.8229429264212524</v>
      </c>
      <c r="R1307" s="33">
        <f t="shared" si="328"/>
        <v>0.90978289667281598</v>
      </c>
      <c r="S1307" s="33">
        <f t="shared" si="329"/>
        <v>0.95718426181357696</v>
      </c>
      <c r="T1307" s="32">
        <f t="shared" si="337"/>
        <v>2.5406643545022867E-3</v>
      </c>
      <c r="U1307" s="32">
        <f t="shared" si="338"/>
        <v>2.5052127386928635E-3</v>
      </c>
      <c r="V1307" s="32">
        <f t="shared" si="339"/>
        <v>2.5637455776803542E-3</v>
      </c>
      <c r="W1307" s="32">
        <f t="shared" si="340"/>
        <v>-1.9746883204863064E-4</v>
      </c>
      <c r="X1307" s="32">
        <f t="shared" si="340"/>
        <v>-3.5209986009328009E-3</v>
      </c>
      <c r="Y1307" s="34">
        <f>MAX(O$4:O1307)</f>
        <v>1.9141735637114377</v>
      </c>
      <c r="Z1307" s="34">
        <f>MAX(P$4:P1307)</f>
        <v>1.8284662292802096</v>
      </c>
      <c r="AA1307" s="34">
        <f>MAX(Q$4:Q1307)</f>
        <v>2.2356571589291052</v>
      </c>
      <c r="AB1307" s="34">
        <f>MAX(R$4:R1307)</f>
        <v>1.9075656212819299</v>
      </c>
      <c r="AC1307" s="34">
        <f>MAX(S$4:S1307)</f>
        <v>1.35899867745307</v>
      </c>
      <c r="AD1307" s="35">
        <f t="shared" si="333"/>
        <v>-0.21383207971592155</v>
      </c>
      <c r="AE1307" s="35">
        <f t="shared" si="334"/>
        <v>-0.35094192396569368</v>
      </c>
      <c r="AF1307" s="35">
        <f t="shared" si="335"/>
        <v>-0.18460533219930098</v>
      </c>
      <c r="AG1307" s="35">
        <f t="shared" si="336"/>
        <v>-0.52306600280339499</v>
      </c>
      <c r="AH1307" s="35">
        <f t="shared" si="336"/>
        <v>-0.2956694677529359</v>
      </c>
    </row>
    <row r="1308" spans="1:34">
      <c r="A1308" s="28">
        <v>45804</v>
      </c>
      <c r="B1308" s="12">
        <f>[1]!thsiFinD("ths_int_chg_ratio_index",B$1,$A$4,$A1308,101)</f>
        <v>-4.7302087847510998E-2</v>
      </c>
      <c r="C1308" s="12">
        <f>[1]!thsiFinD("ths_int_chg_ratio_index",C$1,$A$4,$A1308,101)</f>
        <v>47.282817683647998</v>
      </c>
      <c r="D1308" s="12">
        <f>[1]!thsiFinD("ths_int_chg_ratio_index",D$1,$A$4,$A1308,101)</f>
        <v>-4.5898426965586996</v>
      </c>
      <c r="E1308" s="12">
        <f>[1]!thsiFinD("ths_int_chg_ratio_index",E$1,$A$4,$A1308,101)</f>
        <v>27.952393696990999</v>
      </c>
      <c r="F1308" s="12">
        <f>[1]!thsiFinD("ths_adjustment_nvg_ratio_fund",F$1,$A$4,$A1308,101)</f>
        <v>71.270718232044004</v>
      </c>
      <c r="G1308" s="12">
        <f>[1]!thsiFinD("ths_adjustment_nvg_ratio_fund",G$1,$A$4,$A1308,101)</f>
        <v>37.287173666287998</v>
      </c>
      <c r="H1308" s="12">
        <f>[1]!thsiFinD("ths_adjustment_nvg_ratio_fund",H$1,$A$4,$A1308,101)</f>
        <v>17.692307692307999</v>
      </c>
      <c r="I1308" s="12">
        <f>[1]!thsiFinD("ths_adjustment_nvg_ratio_fund",I$1,$A$4,$A1308,101)</f>
        <v>191.630859375</v>
      </c>
      <c r="J1308" s="32">
        <f t="shared" si="330"/>
        <v>0.48559890695234098</v>
      </c>
      <c r="K1308" s="45">
        <f t="shared" si="331"/>
        <v>0.17649516649058195</v>
      </c>
      <c r="L1308" s="45">
        <f t="shared" si="332"/>
        <v>0.79470264741410002</v>
      </c>
      <c r="M1308" s="32">
        <f>[1]!thsiFinD("ths_int_chg_ratio_index",M$1,$A$4,$A1308,101)/100</f>
        <v>-9.6007340080968007E-2</v>
      </c>
      <c r="N1308" s="32">
        <f>[1]!thsiFinD("ths_int_chg_ratio_index",N$1,$A$4,$A1308,101)/100</f>
        <v>-4.7385380475054001E-2</v>
      </c>
      <c r="O1308" s="33">
        <f t="shared" si="325"/>
        <v>1.485598906952341</v>
      </c>
      <c r="P1308" s="33">
        <f t="shared" si="326"/>
        <v>1.1764951664905818</v>
      </c>
      <c r="Q1308" s="33">
        <f t="shared" si="327"/>
        <v>1.7947026474141001</v>
      </c>
      <c r="R1308" s="33">
        <f t="shared" si="328"/>
        <v>0.90399265991903199</v>
      </c>
      <c r="S1308" s="33">
        <f t="shared" si="329"/>
        <v>0.95261461952494597</v>
      </c>
      <c r="T1308" s="32">
        <f t="shared" si="337"/>
        <v>-1.2800472480564928E-2</v>
      </c>
      <c r="U1308" s="32">
        <f t="shared" si="338"/>
        <v>-8.6668124516858791E-3</v>
      </c>
      <c r="V1308" s="32">
        <f t="shared" si="339"/>
        <v>-1.5491587036459142E-2</v>
      </c>
      <c r="W1308" s="32">
        <f t="shared" si="340"/>
        <v>-6.364415922699318E-3</v>
      </c>
      <c r="X1308" s="32">
        <f t="shared" si="340"/>
        <v>-4.7740466187491393E-3</v>
      </c>
      <c r="Y1308" s="34">
        <f>MAX(O$4:O1308)</f>
        <v>1.9141735637114377</v>
      </c>
      <c r="Z1308" s="34">
        <f>MAX(P$4:P1308)</f>
        <v>1.8284662292802096</v>
      </c>
      <c r="AA1308" s="34">
        <f>MAX(Q$4:Q1308)</f>
        <v>2.2356571589291052</v>
      </c>
      <c r="AB1308" s="34">
        <f>MAX(R$4:R1308)</f>
        <v>1.9075656212819299</v>
      </c>
      <c r="AC1308" s="34">
        <f>MAX(S$4:S1308)</f>
        <v>1.35899867745307</v>
      </c>
      <c r="AD1308" s="35">
        <f t="shared" si="333"/>
        <v>-0.22389540054462087</v>
      </c>
      <c r="AE1308" s="35">
        <f t="shared" si="334"/>
        <v>-0.35656718858093506</v>
      </c>
      <c r="AF1308" s="35">
        <f t="shared" si="335"/>
        <v>-0.19723708966460007</v>
      </c>
      <c r="AG1308" s="35">
        <f t="shared" si="336"/>
        <v>-0.52610140912922976</v>
      </c>
      <c r="AH1308" s="35">
        <f t="shared" si="336"/>
        <v>-0.29903197454889174</v>
      </c>
    </row>
    <row r="1309" spans="1:34">
      <c r="A1309" s="28">
        <v>45805</v>
      </c>
      <c r="B1309" s="12">
        <f>[1]!thsiFinD("ths_int_chg_ratio_index",B$1,$A$4,$A1309,101)</f>
        <v>1.2332058007269</v>
      </c>
      <c r="C1309" s="12">
        <f>[1]!thsiFinD("ths_int_chg_ratio_index",C$1,$A$4,$A1309,101)</f>
        <v>44.977351889970997</v>
      </c>
      <c r="D1309" s="12">
        <f>[1]!thsiFinD("ths_int_chg_ratio_index",D$1,$A$4,$A1309,101)</f>
        <v>-4.8133935143588999</v>
      </c>
      <c r="E1309" s="12">
        <f>[1]!thsiFinD("ths_int_chg_ratio_index",E$1,$A$4,$A1309,101)</f>
        <v>27.626356903630999</v>
      </c>
      <c r="F1309" s="12">
        <f>[1]!thsiFinD("ths_adjustment_nvg_ratio_fund",F$1,$A$4,$A1309,101)</f>
        <v>72.191528545119994</v>
      </c>
      <c r="G1309" s="12">
        <f>[1]!thsiFinD("ths_adjustment_nvg_ratio_fund",G$1,$A$4,$A1309,101)</f>
        <v>38.479001135074</v>
      </c>
      <c r="H1309" s="12">
        <f>[1]!thsiFinD("ths_adjustment_nvg_ratio_fund",H$1,$A$4,$A1309,101)</f>
        <v>19.076923076922998</v>
      </c>
      <c r="I1309" s="12">
        <f>[1]!thsiFinD("ths_adjustment_nvg_ratio_fund",I$1,$A$4,$A1309,101)</f>
        <v>194.619140625</v>
      </c>
      <c r="J1309" s="32">
        <f t="shared" si="330"/>
        <v>0.49173764307760875</v>
      </c>
      <c r="K1309" s="45">
        <f t="shared" si="331"/>
        <v>0.17255880269992499</v>
      </c>
      <c r="L1309" s="45">
        <f t="shared" si="332"/>
        <v>0.81091648345529255</v>
      </c>
      <c r="M1309" s="32">
        <f>[1]!thsiFinD("ths_int_chg_ratio_index",M$1,$A$4,$A1309,101)/100</f>
        <v>-9.6893272602669001E-2</v>
      </c>
      <c r="N1309" s="32">
        <f>[1]!thsiFinD("ths_int_chg_ratio_index",N$1,$A$4,$A1309,101)/100</f>
        <v>-4.8612322992203E-2</v>
      </c>
      <c r="O1309" s="33">
        <f t="shared" si="325"/>
        <v>1.4917376430776088</v>
      </c>
      <c r="P1309" s="33">
        <f t="shared" si="326"/>
        <v>1.172558802699925</v>
      </c>
      <c r="Q1309" s="33">
        <f t="shared" si="327"/>
        <v>1.8109164834552924</v>
      </c>
      <c r="R1309" s="33">
        <f t="shared" si="328"/>
        <v>0.903106727397331</v>
      </c>
      <c r="S1309" s="33">
        <f t="shared" si="329"/>
        <v>0.95138767700779703</v>
      </c>
      <c r="T1309" s="32">
        <f t="shared" si="337"/>
        <v>4.1321625214851831E-3</v>
      </c>
      <c r="U1309" s="32">
        <f t="shared" si="338"/>
        <v>-3.345839322399291E-3</v>
      </c>
      <c r="V1309" s="32">
        <f t="shared" si="339"/>
        <v>9.034274320904423E-3</v>
      </c>
      <c r="W1309" s="32">
        <f t="shared" si="340"/>
        <v>-9.8002180878364875E-4</v>
      </c>
      <c r="X1309" s="32">
        <f t="shared" si="340"/>
        <v>-1.2879736380287943E-3</v>
      </c>
      <c r="Y1309" s="34">
        <f>MAX(O$4:O1309)</f>
        <v>1.9141735637114377</v>
      </c>
      <c r="Z1309" s="34">
        <f>MAX(P$4:P1309)</f>
        <v>1.8284662292802096</v>
      </c>
      <c r="AA1309" s="34">
        <f>MAX(Q$4:Q1309)</f>
        <v>2.2356571589291052</v>
      </c>
      <c r="AB1309" s="34">
        <f>MAX(R$4:R1309)</f>
        <v>1.9075656212819299</v>
      </c>
      <c r="AC1309" s="34">
        <f>MAX(S$4:S1309)</f>
        <v>1.35899867745307</v>
      </c>
      <c r="AD1309" s="35">
        <f t="shared" si="333"/>
        <v>-0.22068841020599905</v>
      </c>
      <c r="AE1309" s="35">
        <f t="shared" si="334"/>
        <v>-0.35872001138270293</v>
      </c>
      <c r="AF1309" s="35">
        <f t="shared" si="335"/>
        <v>-0.1899847093179825</v>
      </c>
      <c r="AG1309" s="35">
        <f t="shared" si="336"/>
        <v>-0.52656584008343499</v>
      </c>
      <c r="AH1309" s="35">
        <f t="shared" si="336"/>
        <v>-0.29993480288677388</v>
      </c>
    </row>
    <row r="1310" spans="1:34">
      <c r="A1310" s="28">
        <v>45806</v>
      </c>
      <c r="B1310" s="12">
        <f>[1]!thsiFinD("ths_int_chg_ratio_index",B$1,$A$4,$A1310,101)</f>
        <v>3.7657932979568001</v>
      </c>
      <c r="C1310" s="12">
        <f>[1]!thsiFinD("ths_int_chg_ratio_index",C$1,$A$4,$A1310,101)</f>
        <v>48.430865219087998</v>
      </c>
      <c r="D1310" s="12">
        <f>[1]!thsiFinD("ths_int_chg_ratio_index",D$1,$A$4,$A1310,101)</f>
        <v>-3.2774966231039002</v>
      </c>
      <c r="E1310" s="12">
        <f>[1]!thsiFinD("ths_int_chg_ratio_index",E$1,$A$4,$A1310,101)</f>
        <v>28.998408621418001</v>
      </c>
      <c r="F1310" s="12">
        <f>[1]!thsiFinD("ths_adjustment_nvg_ratio_fund",F$1,$A$4,$A1310,101)</f>
        <v>75.445058317985996</v>
      </c>
      <c r="G1310" s="12">
        <f>[1]!thsiFinD("ths_adjustment_nvg_ratio_fund",G$1,$A$4,$A1310,101)</f>
        <v>40.976163450624</v>
      </c>
      <c r="H1310" s="12">
        <f>[1]!thsiFinD("ths_adjustment_nvg_ratio_fund",H$1,$A$4,$A1310,101)</f>
        <v>19.769230769231001</v>
      </c>
      <c r="I1310" s="12">
        <f>[1]!thsiFinD("ths_adjustment_nvg_ratio_fund",I$1,$A$4,$A1310,101)</f>
        <v>202.91015625</v>
      </c>
      <c r="J1310" s="32">
        <f t="shared" si="330"/>
        <v>0.52127272412899983</v>
      </c>
      <c r="K1310" s="45">
        <f t="shared" si="331"/>
        <v>0.19479392628839726</v>
      </c>
      <c r="L1310" s="45">
        <f t="shared" si="332"/>
        <v>0.84775152196960246</v>
      </c>
      <c r="M1310" s="32">
        <f>[1]!thsiFinD("ths_int_chg_ratio_index",M$1,$A$4,$A1310,101)/100</f>
        <v>-7.8602608133725008E-2</v>
      </c>
      <c r="N1310" s="32">
        <f>[1]!thsiFinD("ths_int_chg_ratio_index",N$1,$A$4,$A1310,101)/100</f>
        <v>-4.0897039803105002E-2</v>
      </c>
      <c r="O1310" s="33">
        <f t="shared" si="325"/>
        <v>1.5212727241289998</v>
      </c>
      <c r="P1310" s="33">
        <f t="shared" si="326"/>
        <v>1.1947939262883973</v>
      </c>
      <c r="Q1310" s="33">
        <f t="shared" si="327"/>
        <v>1.8477515219696024</v>
      </c>
      <c r="R1310" s="33">
        <f t="shared" si="328"/>
        <v>0.92139739186627501</v>
      </c>
      <c r="S1310" s="33">
        <f t="shared" si="329"/>
        <v>0.959102960196895</v>
      </c>
      <c r="T1310" s="32">
        <f t="shared" si="337"/>
        <v>1.9799112255729501E-2</v>
      </c>
      <c r="U1310" s="32">
        <f t="shared" si="338"/>
        <v>1.8962907051888411E-2</v>
      </c>
      <c r="V1310" s="32">
        <f t="shared" si="339"/>
        <v>2.0340550682948821E-2</v>
      </c>
      <c r="W1310" s="32">
        <f t="shared" si="340"/>
        <v>2.0253048630980652E-2</v>
      </c>
      <c r="X1310" s="32">
        <f t="shared" si="340"/>
        <v>8.109505068809808E-3</v>
      </c>
      <c r="Y1310" s="34">
        <f>MAX(O$4:O1310)</f>
        <v>1.9141735637114377</v>
      </c>
      <c r="Z1310" s="34">
        <f>MAX(P$4:P1310)</f>
        <v>1.8284662292802096</v>
      </c>
      <c r="AA1310" s="34">
        <f>MAX(Q$4:Q1310)</f>
        <v>2.2356571589291052</v>
      </c>
      <c r="AB1310" s="34">
        <f>MAX(R$4:R1310)</f>
        <v>1.9075656212819299</v>
      </c>
      <c r="AC1310" s="34">
        <f>MAX(S$4:S1310)</f>
        <v>1.35899867745307</v>
      </c>
      <c r="AD1310" s="35">
        <f t="shared" si="333"/>
        <v>-0.20525873255747662</v>
      </c>
      <c r="AE1310" s="35">
        <f t="shared" si="334"/>
        <v>-0.34655947856431701</v>
      </c>
      <c r="AF1310" s="35">
        <f t="shared" si="335"/>
        <v>-0.17350855224390138</v>
      </c>
      <c r="AG1310" s="35">
        <f t="shared" si="336"/>
        <v>-0.51697735501907727</v>
      </c>
      <c r="AH1310" s="35">
        <f t="shared" si="336"/>
        <v>-0.29425762062228678</v>
      </c>
    </row>
    <row r="1311" spans="1:34">
      <c r="A1311" s="28">
        <v>45807</v>
      </c>
      <c r="B1311" s="12">
        <f>[1]!thsiFinD("ths_int_chg_ratio_index",B$1,$A$4,$A1311,101)</f>
        <v>2.4650918589623001</v>
      </c>
      <c r="C1311" s="12">
        <f>[1]!thsiFinD("ths_int_chg_ratio_index",C$1,$A$4,$A1311,101)</f>
        <v>45.890226353697003</v>
      </c>
      <c r="D1311" s="12">
        <f>[1]!thsiFinD("ths_int_chg_ratio_index",D$1,$A$4,$A1311,101)</f>
        <v>-4.1871060328713003</v>
      </c>
      <c r="E1311" s="12">
        <f>[1]!thsiFinD("ths_int_chg_ratio_index",E$1,$A$4,$A1311,101)</f>
        <v>27.678765316092001</v>
      </c>
      <c r="F1311" s="12">
        <f>[1]!thsiFinD("ths_adjustment_nvg_ratio_fund",F$1,$A$4,$A1311,101)</f>
        <v>74.340085942296</v>
      </c>
      <c r="G1311" s="12">
        <f>[1]!thsiFinD("ths_adjustment_nvg_ratio_fund",G$1,$A$4,$A1311,101)</f>
        <v>38.933030646992002</v>
      </c>
      <c r="H1311" s="12">
        <f>[1]!thsiFinD("ths_adjustment_nvg_ratio_fund",H$1,$A$4,$A1311,101)</f>
        <v>16.923076923077002</v>
      </c>
      <c r="I1311" s="12">
        <f>[1]!thsiFinD("ths_adjustment_nvg_ratio_fund",I$1,$A$4,$A1311,101)</f>
        <v>198.525390625</v>
      </c>
      <c r="J1311" s="32">
        <f t="shared" si="330"/>
        <v>0.50071070204155621</v>
      </c>
      <c r="K1311" s="45">
        <f t="shared" si="331"/>
        <v>0.17961744373970004</v>
      </c>
      <c r="L1311" s="45">
        <f t="shared" si="332"/>
        <v>0.82180396034341241</v>
      </c>
      <c r="M1311" s="32">
        <f>[1]!thsiFinD("ths_int_chg_ratio_index",M$1,$A$4,$A1311,101)/100</f>
        <v>-8.6942809350488995E-2</v>
      </c>
      <c r="N1311" s="32">
        <f>[1]!thsiFinD("ths_int_chg_ratio_index",N$1,$A$4,$A1311,101)/100</f>
        <v>-4.6413974210116005E-2</v>
      </c>
      <c r="O1311" s="33">
        <f t="shared" si="325"/>
        <v>1.5007107020415562</v>
      </c>
      <c r="P1311" s="33">
        <f t="shared" si="326"/>
        <v>1.1796174437397</v>
      </c>
      <c r="Q1311" s="33">
        <f t="shared" si="327"/>
        <v>1.8218039603434124</v>
      </c>
      <c r="R1311" s="33">
        <f t="shared" si="328"/>
        <v>0.91305719064951096</v>
      </c>
      <c r="S1311" s="33">
        <f t="shared" si="329"/>
        <v>0.95358602578988405</v>
      </c>
      <c r="T1311" s="32">
        <f t="shared" si="337"/>
        <v>-1.3516328638059516E-2</v>
      </c>
      <c r="U1311" s="32">
        <f t="shared" si="338"/>
        <v>-1.2702175843697816E-2</v>
      </c>
      <c r="V1311" s="32">
        <f t="shared" si="339"/>
        <v>-1.4042776486814179E-2</v>
      </c>
      <c r="W1311" s="32">
        <f t="shared" si="340"/>
        <v>-9.0516874590572671E-3</v>
      </c>
      <c r="X1311" s="32">
        <f t="shared" si="340"/>
        <v>-5.752181607153406E-3</v>
      </c>
      <c r="Y1311" s="34">
        <f>MAX(O$4:O1311)</f>
        <v>1.9141735637114377</v>
      </c>
      <c r="Z1311" s="34">
        <f>MAX(P$4:P1311)</f>
        <v>1.8284662292802096</v>
      </c>
      <c r="AA1311" s="34">
        <f>MAX(Q$4:Q1311)</f>
        <v>2.2356571589291052</v>
      </c>
      <c r="AB1311" s="34">
        <f>MAX(R$4:R1311)</f>
        <v>1.9075656212819299</v>
      </c>
      <c r="AC1311" s="34">
        <f>MAX(S$4:S1311)</f>
        <v>1.35899867745307</v>
      </c>
      <c r="AD1311" s="35">
        <f t="shared" si="333"/>
        <v>-0.21600071671045762</v>
      </c>
      <c r="AE1311" s="35">
        <f t="shared" si="334"/>
        <v>-0.35485959497099062</v>
      </c>
      <c r="AF1311" s="35">
        <f t="shared" si="335"/>
        <v>-0.18511478691300376</v>
      </c>
      <c r="AG1311" s="35">
        <f t="shared" si="336"/>
        <v>-0.52134952503709164</v>
      </c>
      <c r="AH1311" s="35">
        <f t="shared" si="336"/>
        <v>-0.29831717895633203</v>
      </c>
    </row>
    <row r="1312" spans="1:34">
      <c r="A1312" s="28">
        <v>45811</v>
      </c>
      <c r="B1312" s="12">
        <f>[1]!thsiFinD("ths_int_chg_ratio_index",B$1,$A$4,$A1312,101)</f>
        <v>1.9317188417283999</v>
      </c>
      <c r="C1312" s="12">
        <f>[1]!thsiFinD("ths_int_chg_ratio_index",C$1,$A$4,$A1312,101)</f>
        <v>48.236078952184002</v>
      </c>
      <c r="D1312" s="12">
        <f>[1]!thsiFinD("ths_int_chg_ratio_index",D$1,$A$4,$A1312,101)</f>
        <v>-3.7277952040720002</v>
      </c>
      <c r="E1312" s="12">
        <f>[1]!thsiFinD("ths_int_chg_ratio_index",E$1,$A$4,$A1312,101)</f>
        <v>27.940716301215001</v>
      </c>
      <c r="F1312" s="12">
        <f>[1]!thsiFinD("ths_adjustment_nvg_ratio_fund",F$1,$A$4,$A1312,101)</f>
        <v>75.690607734807003</v>
      </c>
      <c r="G1312" s="12">
        <f>[1]!thsiFinD("ths_adjustment_nvg_ratio_fund",G$1,$A$4,$A1312,101)</f>
        <v>39.273552780930999</v>
      </c>
      <c r="H1312" s="12">
        <f>[1]!thsiFinD("ths_adjustment_nvg_ratio_fund",H$1,$A$4,$A1312,101)</f>
        <v>16.846153846153999</v>
      </c>
      <c r="I1312" s="12">
        <f>[1]!thsiFinD("ths_adjustment_nvg_ratio_fund",I$1,$A$4,$A1312,101)</f>
        <v>195.05859375</v>
      </c>
      <c r="J1312" s="32">
        <f t="shared" si="330"/>
        <v>0.50156203375368424</v>
      </c>
      <c r="K1312" s="45">
        <f t="shared" si="331"/>
        <v>0.18595179722763849</v>
      </c>
      <c r="L1312" s="45">
        <f t="shared" si="332"/>
        <v>0.81717227027972994</v>
      </c>
      <c r="M1312" s="32">
        <f>[1]!thsiFinD("ths_int_chg_ratio_index",M$1,$A$4,$A1312,101)/100</f>
        <v>-8.4124386412051E-2</v>
      </c>
      <c r="N1312" s="32">
        <f>[1]!thsiFinD("ths_int_chg_ratio_index",N$1,$A$4,$A1312,101)/100</f>
        <v>-4.3213702215439999E-2</v>
      </c>
      <c r="O1312" s="33">
        <f t="shared" si="325"/>
        <v>1.5015620337536841</v>
      </c>
      <c r="P1312" s="33">
        <f t="shared" si="326"/>
        <v>1.1859517972276385</v>
      </c>
      <c r="Q1312" s="33">
        <f t="shared" si="327"/>
        <v>1.8171722702797299</v>
      </c>
      <c r="R1312" s="33">
        <f t="shared" si="328"/>
        <v>0.915875613587949</v>
      </c>
      <c r="S1312" s="33">
        <f t="shared" si="329"/>
        <v>0.95678629778456004</v>
      </c>
      <c r="T1312" s="32">
        <f t="shared" si="337"/>
        <v>5.6728569401798268E-4</v>
      </c>
      <c r="U1312" s="32">
        <f t="shared" si="338"/>
        <v>5.3698370785846272E-3</v>
      </c>
      <c r="V1312" s="32">
        <f t="shared" si="339"/>
        <v>-2.5423646915386788E-3</v>
      </c>
      <c r="W1312" s="32">
        <f t="shared" si="340"/>
        <v>3.086797812120734E-3</v>
      </c>
      <c r="X1312" s="32">
        <f t="shared" si="340"/>
        <v>3.3560391072480211E-3</v>
      </c>
      <c r="Y1312" s="34">
        <f>MAX(O$4:O1312)</f>
        <v>1.9141735637114377</v>
      </c>
      <c r="Z1312" s="34">
        <f>MAX(P$4:P1312)</f>
        <v>1.8284662292802096</v>
      </c>
      <c r="AA1312" s="34">
        <f>MAX(Q$4:Q1312)</f>
        <v>2.2356571589291052</v>
      </c>
      <c r="AB1312" s="34">
        <f>MAX(R$4:R1312)</f>
        <v>1.9075656212819299</v>
      </c>
      <c r="AC1312" s="34">
        <f>MAX(S$4:S1312)</f>
        <v>1.35899867745307</v>
      </c>
      <c r="AD1312" s="35">
        <f t="shared" si="333"/>
        <v>-0.21555596513292707</v>
      </c>
      <c r="AE1312" s="35">
        <f t="shared" si="334"/>
        <v>-0.35139529610317277</v>
      </c>
      <c r="AF1312" s="35">
        <f t="shared" si="335"/>
        <v>-0.18718652230641319</v>
      </c>
      <c r="AG1312" s="35">
        <f t="shared" si="336"/>
        <v>-0.51987202779820563</v>
      </c>
      <c r="AH1312" s="35">
        <f t="shared" si="336"/>
        <v>-0.29596230396802536</v>
      </c>
    </row>
    <row r="1313" spans="1:34">
      <c r="A1313" s="28">
        <v>45812</v>
      </c>
      <c r="B1313" s="12">
        <f>[1]!thsiFinD("ths_int_chg_ratio_index",B$1,$A$4,$A1313,101)</f>
        <v>4.3178281694944998</v>
      </c>
      <c r="C1313" s="12">
        <f>[1]!thsiFinD("ths_int_chg_ratio_index",C$1,$A$4,$A1313,101)</f>
        <v>47.896936107530003</v>
      </c>
      <c r="D1313" s="12">
        <f>[1]!thsiFinD("ths_int_chg_ratio_index",D$1,$A$4,$A1313,101)</f>
        <v>-3.2962664189131998</v>
      </c>
      <c r="E1313" s="12">
        <f>[1]!thsiFinD("ths_int_chg_ratio_index",E$1,$A$4,$A1313,101)</f>
        <v>29.602744753987</v>
      </c>
      <c r="F1313" s="12">
        <f>[1]!thsiFinD("ths_adjustment_nvg_ratio_fund",F$1,$A$4,$A1313,101)</f>
        <v>78.882750153467995</v>
      </c>
      <c r="G1313" s="12">
        <f>[1]!thsiFinD("ths_adjustment_nvg_ratio_fund",G$1,$A$4,$A1313,101)</f>
        <v>41.827468785470998</v>
      </c>
      <c r="H1313" s="12">
        <f>[1]!thsiFinD("ths_adjustment_nvg_ratio_fund",H$1,$A$4,$A1313,101)</f>
        <v>20.692307692307999</v>
      </c>
      <c r="I1313" s="12">
        <f>[1]!thsiFinD("ths_adjustment_nvg_ratio_fund",I$1,$A$4,$A1313,101)</f>
        <v>203.037109375</v>
      </c>
      <c r="J1313" s="32">
        <f t="shared" si="330"/>
        <v>0.52870109827293166</v>
      </c>
      <c r="K1313" s="45">
        <f t="shared" si="331"/>
        <v>0.19630310653024577</v>
      </c>
      <c r="L1313" s="45">
        <f t="shared" si="332"/>
        <v>0.86109909001561746</v>
      </c>
      <c r="M1313" s="32">
        <f>[1]!thsiFinD("ths_int_chg_ratio_index",M$1,$A$4,$A1313,101)/100</f>
        <v>-7.4717585789885008E-2</v>
      </c>
      <c r="N1313" s="32">
        <f>[1]!thsiFinD("ths_int_chg_ratio_index",N$1,$A$4,$A1313,101)/100</f>
        <v>-3.8219056730590999E-2</v>
      </c>
      <c r="O1313" s="33">
        <f t="shared" si="325"/>
        <v>1.5287010982729317</v>
      </c>
      <c r="P1313" s="33">
        <f t="shared" si="326"/>
        <v>1.1963031065302459</v>
      </c>
      <c r="Q1313" s="33">
        <f t="shared" si="327"/>
        <v>1.8610990900156175</v>
      </c>
      <c r="R1313" s="33">
        <f t="shared" si="328"/>
        <v>0.92528241421011503</v>
      </c>
      <c r="S1313" s="33">
        <f t="shared" si="329"/>
        <v>0.96178094326940899</v>
      </c>
      <c r="T1313" s="32">
        <f t="shared" si="337"/>
        <v>1.8073888330410126E-2</v>
      </c>
      <c r="U1313" s="32">
        <f t="shared" si="338"/>
        <v>8.7282715257106513E-3</v>
      </c>
      <c r="V1313" s="32">
        <f t="shared" si="339"/>
        <v>2.4173173041610152E-2</v>
      </c>
      <c r="W1313" s="32">
        <f t="shared" si="340"/>
        <v>1.0270827700406659E-2</v>
      </c>
      <c r="X1313" s="32">
        <f t="shared" si="340"/>
        <v>5.2202309924527235E-3</v>
      </c>
      <c r="Y1313" s="34">
        <f>MAX(O$4:O1313)</f>
        <v>1.9141735637114377</v>
      </c>
      <c r="Z1313" s="34">
        <f>MAX(P$4:P1313)</f>
        <v>1.8284662292802096</v>
      </c>
      <c r="AA1313" s="34">
        <f>MAX(Q$4:Q1313)</f>
        <v>2.2356571589291052</v>
      </c>
      <c r="AB1313" s="34">
        <f>MAX(R$4:R1313)</f>
        <v>1.9075656212819299</v>
      </c>
      <c r="AC1313" s="34">
        <f>MAX(S$4:S1313)</f>
        <v>1.35899867745307</v>
      </c>
      <c r="AD1313" s="35">
        <f t="shared" si="333"/>
        <v>-0.20137801124528332</v>
      </c>
      <c r="AE1313" s="35">
        <f t="shared" si="334"/>
        <v>-0.34573409813470812</v>
      </c>
      <c r="AF1313" s="35">
        <f t="shared" si="335"/>
        <v>-0.16753824145957319</v>
      </c>
      <c r="AG1313" s="35">
        <f t="shared" si="336"/>
        <v>-0.51494071612157533</v>
      </c>
      <c r="AH1313" s="35">
        <f t="shared" si="336"/>
        <v>-0.29228706456734432</v>
      </c>
    </row>
    <row r="1314" spans="1:34">
      <c r="A1314" s="28">
        <v>45813</v>
      </c>
      <c r="B1314" s="12">
        <f>[1]!thsiFinD("ths_int_chg_ratio_index",B$1,$A$4,$A1314,101)</f>
        <v>7.4986675485704</v>
      </c>
      <c r="C1314" s="12">
        <f>[1]!thsiFinD("ths_int_chg_ratio_index",C$1,$A$4,$A1314,101)</f>
        <v>49.320833471535998</v>
      </c>
      <c r="D1314" s="12">
        <f>[1]!thsiFinD("ths_int_chg_ratio_index",D$1,$A$4,$A1314,101)</f>
        <v>-2.2865220117534002</v>
      </c>
      <c r="E1314" s="12">
        <f>[1]!thsiFinD("ths_int_chg_ratio_index",E$1,$A$4,$A1314,101)</f>
        <v>31.467354880546001</v>
      </c>
      <c r="F1314" s="12">
        <f>[1]!thsiFinD("ths_adjustment_nvg_ratio_fund",F$1,$A$4,$A1314,101)</f>
        <v>81.706568446899993</v>
      </c>
      <c r="G1314" s="12">
        <f>[1]!thsiFinD("ths_adjustment_nvg_ratio_fund",G$1,$A$4,$A1314,101)</f>
        <v>46.197502837683999</v>
      </c>
      <c r="H1314" s="12">
        <f>[1]!thsiFinD("ths_adjustment_nvg_ratio_fund",H$1,$A$4,$A1314,101)</f>
        <v>26.076923076922998</v>
      </c>
      <c r="I1314" s="12">
        <f>[1]!thsiFinD("ths_adjustment_nvg_ratio_fund",I$1,$A$4,$A1314,101)</f>
        <v>212.841796875</v>
      </c>
      <c r="J1314" s="32">
        <f t="shared" si="330"/>
        <v>0.56602890640675751</v>
      </c>
      <c r="K1314" s="45">
        <f t="shared" si="331"/>
        <v>0.21500083472224751</v>
      </c>
      <c r="L1314" s="45">
        <f t="shared" si="332"/>
        <v>0.91705697809126752</v>
      </c>
      <c r="M1314" s="32">
        <f>[1]!thsiFinD("ths_int_chg_ratio_index",M$1,$A$4,$A1314,101)/100</f>
        <v>-6.6375918121143004E-2</v>
      </c>
      <c r="N1314" s="32">
        <f>[1]!thsiFinD("ths_int_chg_ratio_index",N$1,$A$4,$A1314,101)/100</f>
        <v>-3.5255780502950002E-2</v>
      </c>
      <c r="O1314" s="33">
        <f t="shared" si="325"/>
        <v>1.5660289064067574</v>
      </c>
      <c r="P1314" s="33">
        <f t="shared" si="326"/>
        <v>1.2150008347222476</v>
      </c>
      <c r="Q1314" s="33">
        <f t="shared" si="327"/>
        <v>1.9170569780912676</v>
      </c>
      <c r="R1314" s="33">
        <f t="shared" si="328"/>
        <v>0.93362408187885704</v>
      </c>
      <c r="S1314" s="33">
        <f t="shared" si="329"/>
        <v>0.96474421949705003</v>
      </c>
      <c r="T1314" s="32">
        <f t="shared" si="337"/>
        <v>2.4417990002098655E-2</v>
      </c>
      <c r="U1314" s="32">
        <f t="shared" si="338"/>
        <v>1.5629590937227045E-2</v>
      </c>
      <c r="V1314" s="32">
        <f t="shared" si="339"/>
        <v>3.0067119142581866E-2</v>
      </c>
      <c r="W1314" s="32">
        <f t="shared" si="340"/>
        <v>9.015266626312135E-3</v>
      </c>
      <c r="X1314" s="32">
        <f t="shared" si="340"/>
        <v>3.0810302994441763E-3</v>
      </c>
      <c r="Y1314" s="34">
        <f>MAX(O$4:O1314)</f>
        <v>1.9141735637114377</v>
      </c>
      <c r="Z1314" s="34">
        <f>MAX(P$4:P1314)</f>
        <v>1.8284662292802096</v>
      </c>
      <c r="AA1314" s="34">
        <f>MAX(Q$4:Q1314)</f>
        <v>2.2356571589291052</v>
      </c>
      <c r="AB1314" s="34">
        <f>MAX(R$4:R1314)</f>
        <v>1.9075656212819299</v>
      </c>
      <c r="AC1314" s="34">
        <f>MAX(S$4:S1314)</f>
        <v>1.35899867745307</v>
      </c>
      <c r="AD1314" s="35">
        <f t="shared" si="333"/>
        <v>-0.18187726750841449</v>
      </c>
      <c r="AE1314" s="35">
        <f t="shared" si="334"/>
        <v>-0.33550818972437768</v>
      </c>
      <c r="AF1314" s="35">
        <f t="shared" si="335"/>
        <v>-0.14250851458389502</v>
      </c>
      <c r="AG1314" s="35">
        <f t="shared" si="336"/>
        <v>-0.51056777734784342</v>
      </c>
      <c r="AH1314" s="35">
        <f t="shared" si="336"/>
        <v>-0.29010657956996777</v>
      </c>
    </row>
    <row r="1315" spans="1:34">
      <c r="A1315" s="28">
        <v>45814</v>
      </c>
      <c r="B1315" s="12">
        <f>[1]!thsiFinD("ths_int_chg_ratio_index",B$1,$A$4,$A1315,101)</f>
        <v>8.0888772549898995</v>
      </c>
      <c r="C1315" s="12">
        <f>[1]!thsiFinD("ths_int_chg_ratio_index",C$1,$A$4,$A1315,101)</f>
        <v>49.465269127115</v>
      </c>
      <c r="D1315" s="12">
        <f>[1]!thsiFinD("ths_int_chg_ratio_index",D$1,$A$4,$A1315,101)</f>
        <v>-2.7538055908102002</v>
      </c>
      <c r="E1315" s="12">
        <f>[1]!thsiFinD("ths_int_chg_ratio_index",E$1,$A$4,$A1315,101)</f>
        <v>30.525206976147999</v>
      </c>
      <c r="F1315" s="12">
        <f>[1]!thsiFinD("ths_adjustment_nvg_ratio_fund",F$1,$A$4,$A1315,101)</f>
        <v>80.049109883363997</v>
      </c>
      <c r="G1315" s="12">
        <f>[1]!thsiFinD("ths_adjustment_nvg_ratio_fund",G$1,$A$4,$A1315,101)</f>
        <v>45.970488081725001</v>
      </c>
      <c r="H1315" s="12">
        <f>[1]!thsiFinD("ths_adjustment_nvg_ratio_fund",H$1,$A$4,$A1315,101)</f>
        <v>27.692307692307999</v>
      </c>
      <c r="I1315" s="12">
        <f>[1]!thsiFinD("ths_adjustment_nvg_ratio_fund",I$1,$A$4,$A1315,101)</f>
        <v>211.73828125</v>
      </c>
      <c r="J1315" s="32">
        <f t="shared" si="330"/>
        <v>0.56346966834354961</v>
      </c>
      <c r="K1315" s="45">
        <f t="shared" si="331"/>
        <v>0.21331386941860675</v>
      </c>
      <c r="L1315" s="45">
        <f t="shared" si="332"/>
        <v>0.91362546726849247</v>
      </c>
      <c r="M1315" s="32">
        <f>[1]!thsiFinD("ths_int_chg_ratio_index",M$1,$A$4,$A1315,101)/100</f>
        <v>-6.7455324540486999E-2</v>
      </c>
      <c r="N1315" s="32">
        <f>[1]!thsiFinD("ths_int_chg_ratio_index",N$1,$A$4,$A1315,101)/100</f>
        <v>-3.6255584802947001E-2</v>
      </c>
      <c r="O1315" s="33">
        <f t="shared" si="325"/>
        <v>1.5634696683435496</v>
      </c>
      <c r="P1315" s="33">
        <f t="shared" si="326"/>
        <v>1.2133138694186067</v>
      </c>
      <c r="Q1315" s="33">
        <f t="shared" si="327"/>
        <v>1.9136254672684925</v>
      </c>
      <c r="R1315" s="33">
        <f t="shared" si="328"/>
        <v>0.93254467545951303</v>
      </c>
      <c r="S1315" s="33">
        <f t="shared" si="329"/>
        <v>0.96374441519705301</v>
      </c>
      <c r="T1315" s="32">
        <f t="shared" si="337"/>
        <v>-1.6342214710965974E-3</v>
      </c>
      <c r="U1315" s="32">
        <f t="shared" si="338"/>
        <v>-1.3884478556975832E-3</v>
      </c>
      <c r="V1315" s="32">
        <f t="shared" si="339"/>
        <v>-1.7899889580703654E-3</v>
      </c>
      <c r="W1315" s="32">
        <f t="shared" si="340"/>
        <v>-1.1561467193217378E-3</v>
      </c>
      <c r="X1315" s="32">
        <f t="shared" si="340"/>
        <v>-1.0363413221778917E-3</v>
      </c>
      <c r="Y1315" s="34">
        <f>MAX(O$4:O1315)</f>
        <v>1.9141735637114377</v>
      </c>
      <c r="Z1315" s="34">
        <f>MAX(P$4:P1315)</f>
        <v>1.8284662292802096</v>
      </c>
      <c r="AA1315" s="34">
        <f>MAX(Q$4:Q1315)</f>
        <v>2.2356571589291052</v>
      </c>
      <c r="AB1315" s="34">
        <f>MAX(R$4:R1315)</f>
        <v>1.9075656212819299</v>
      </c>
      <c r="AC1315" s="34">
        <f>MAX(S$4:S1315)</f>
        <v>1.35899867745307</v>
      </c>
      <c r="AD1315" s="35">
        <f t="shared" si="333"/>
        <v>-0.18321426124384443</v>
      </c>
      <c r="AE1315" s="35">
        <f t="shared" si="334"/>
        <v>-0.3364308019534834</v>
      </c>
      <c r="AF1315" s="35">
        <f t="shared" si="335"/>
        <v>-0.14404341487442918</v>
      </c>
      <c r="AG1315" s="35">
        <f t="shared" si="336"/>
        <v>-0.5111336328063929</v>
      </c>
      <c r="AH1315" s="35">
        <f t="shared" si="336"/>
        <v>-0.29084227145590158</v>
      </c>
    </row>
    <row r="1316" spans="1:34">
      <c r="A1316" s="28">
        <v>45817</v>
      </c>
      <c r="B1316" s="12">
        <f>[1]!thsiFinD("ths_int_chg_ratio_index",B$1,$A$4,$A1316,101)</f>
        <v>9.9533852711339996</v>
      </c>
      <c r="C1316" s="12">
        <f>[1]!thsiFinD("ths_int_chg_ratio_index",C$1,$A$4,$A1316,101)</f>
        <v>49.839689470149999</v>
      </c>
      <c r="D1316" s="12">
        <f>[1]!thsiFinD("ths_int_chg_ratio_index",D$1,$A$4,$A1316,101)</f>
        <v>-2.1683919384413</v>
      </c>
      <c r="E1316" s="12">
        <f>[1]!thsiFinD("ths_int_chg_ratio_index",E$1,$A$4,$A1316,101)</f>
        <v>31.874066540207998</v>
      </c>
      <c r="F1316" s="12">
        <f>[1]!thsiFinD("ths_adjustment_nvg_ratio_fund",F$1,$A$4,$A1316,101)</f>
        <v>80.417434008594</v>
      </c>
      <c r="G1316" s="12">
        <f>[1]!thsiFinD("ths_adjustment_nvg_ratio_fund",G$1,$A$4,$A1316,101)</f>
        <v>46.878547105561999</v>
      </c>
      <c r="H1316" s="12">
        <f>[1]!thsiFinD("ths_adjustment_nvg_ratio_fund",H$1,$A$4,$A1316,101)</f>
        <v>29.384615384615</v>
      </c>
      <c r="I1316" s="12">
        <f>[1]!thsiFinD("ths_adjustment_nvg_ratio_fund",I$1,$A$4,$A1316,101)</f>
        <v>213.8671875</v>
      </c>
      <c r="J1316" s="32">
        <f t="shared" si="330"/>
        <v>0.57505816667727716</v>
      </c>
      <c r="K1316" s="45">
        <f t="shared" si="331"/>
        <v>0.22374687335762672</v>
      </c>
      <c r="L1316" s="45">
        <f t="shared" si="332"/>
        <v>0.92636945999692755</v>
      </c>
      <c r="M1316" s="32">
        <f>[1]!thsiFinD("ths_int_chg_ratio_index",M$1,$A$4,$A1316,101)/100</f>
        <v>-5.3819276413489006E-2</v>
      </c>
      <c r="N1316" s="32">
        <f>[1]!thsiFinD("ths_int_chg_ratio_index",N$1,$A$4,$A1316,101)/100</f>
        <v>-3.2295636580879E-2</v>
      </c>
      <c r="O1316" s="33">
        <f t="shared" si="325"/>
        <v>1.5750581666772772</v>
      </c>
      <c r="P1316" s="33">
        <f t="shared" si="326"/>
        <v>1.2237468733576267</v>
      </c>
      <c r="Q1316" s="33">
        <f t="shared" si="327"/>
        <v>1.9263694599969274</v>
      </c>
      <c r="R1316" s="33">
        <f t="shared" si="328"/>
        <v>0.94618072358651095</v>
      </c>
      <c r="S1316" s="33">
        <f t="shared" si="329"/>
        <v>0.96770436341912103</v>
      </c>
      <c r="T1316" s="32">
        <f t="shared" si="337"/>
        <v>7.4120391129846031E-3</v>
      </c>
      <c r="U1316" s="32">
        <f t="shared" si="338"/>
        <v>8.5987675588174994E-3</v>
      </c>
      <c r="V1316" s="32">
        <f t="shared" si="339"/>
        <v>6.6596065669140003E-3</v>
      </c>
      <c r="W1316" s="32">
        <f t="shared" si="340"/>
        <v>1.4622407361104539E-2</v>
      </c>
      <c r="X1316" s="32">
        <f t="shared" si="340"/>
        <v>4.108919501503161E-3</v>
      </c>
      <c r="Y1316" s="34">
        <f>MAX(O$4:O1316)</f>
        <v>1.9141735637114377</v>
      </c>
      <c r="Z1316" s="34">
        <f>MAX(P$4:P1316)</f>
        <v>1.8284662292802096</v>
      </c>
      <c r="AA1316" s="34">
        <f>MAX(Q$4:Q1316)</f>
        <v>2.2356571589291052</v>
      </c>
      <c r="AB1316" s="34">
        <f>MAX(R$4:R1316)</f>
        <v>1.9075656212819299</v>
      </c>
      <c r="AC1316" s="34">
        <f>MAX(S$4:S1316)</f>
        <v>1.35899867745307</v>
      </c>
      <c r="AD1316" s="35">
        <f t="shared" si="333"/>
        <v>-0.17716021340125576</v>
      </c>
      <c r="AE1316" s="35">
        <f t="shared" si="334"/>
        <v>-0.33072492466029058</v>
      </c>
      <c r="AF1316" s="35">
        <f t="shared" si="335"/>
        <v>-0.13834308077913371</v>
      </c>
      <c r="AG1316" s="35">
        <f t="shared" si="336"/>
        <v>-0.50398522964014481</v>
      </c>
      <c r="AH1316" s="35">
        <f t="shared" si="336"/>
        <v>-0.28792839943544501</v>
      </c>
    </row>
    <row r="1317" spans="1:34">
      <c r="A1317" s="28">
        <v>45818</v>
      </c>
      <c r="B1317" s="12">
        <f>[1]!thsiFinD("ths_int_chg_ratio_index",B$1,$A$4,$A1317,101)</f>
        <v>8.3308123823108993</v>
      </c>
      <c r="C1317" s="12">
        <f>[1]!thsiFinD("ths_int_chg_ratio_index",C$1,$A$4,$A1317,101)</f>
        <v>45.995303216248999</v>
      </c>
      <c r="D1317" s="12">
        <f>[1]!thsiFinD("ths_int_chg_ratio_index",D$1,$A$4,$A1317,101)</f>
        <v>-3.6106948217525998</v>
      </c>
      <c r="E1317" s="12">
        <f>[1]!thsiFinD("ths_int_chg_ratio_index",E$1,$A$4,$A1317,101)</f>
        <v>30.315000841162998</v>
      </c>
      <c r="F1317" s="12">
        <f>[1]!thsiFinD("ths_adjustment_nvg_ratio_fund",F$1,$A$4,$A1317,101)</f>
        <v>80.478821362798996</v>
      </c>
      <c r="G1317" s="12">
        <f>[1]!thsiFinD("ths_adjustment_nvg_ratio_fund",G$1,$A$4,$A1317,101)</f>
        <v>45.800227014755997</v>
      </c>
      <c r="H1317" s="12">
        <f>[1]!thsiFinD("ths_adjustment_nvg_ratio_fund",H$1,$A$4,$A1317,101)</f>
        <v>27.769230769231001</v>
      </c>
      <c r="I1317" s="12">
        <f>[1]!thsiFinD("ths_adjustment_nvg_ratio_fund",I$1,$A$4,$A1317,101)</f>
        <v>211.611328125</v>
      </c>
      <c r="J1317" s="32">
        <f t="shared" si="330"/>
        <v>0.55836253611219533</v>
      </c>
      <c r="K1317" s="45">
        <f t="shared" si="331"/>
        <v>0.20257605404492574</v>
      </c>
      <c r="L1317" s="45">
        <f t="shared" si="332"/>
        <v>0.91414901817946503</v>
      </c>
      <c r="M1317" s="32">
        <f>[1]!thsiFinD("ths_int_chg_ratio_index",M$1,$A$4,$A1317,101)/100</f>
        <v>-6.7786742687536997E-2</v>
      </c>
      <c r="N1317" s="32">
        <f>[1]!thsiFinD("ths_int_chg_ratio_index",N$1,$A$4,$A1317,101)/100</f>
        <v>-3.8004171355815998E-2</v>
      </c>
      <c r="O1317" s="33">
        <f t="shared" si="325"/>
        <v>1.5583625361121953</v>
      </c>
      <c r="P1317" s="33">
        <f t="shared" si="326"/>
        <v>1.2025760540449257</v>
      </c>
      <c r="Q1317" s="33">
        <f t="shared" si="327"/>
        <v>1.9141490181794651</v>
      </c>
      <c r="R1317" s="33">
        <f t="shared" si="328"/>
        <v>0.93221325731246296</v>
      </c>
      <c r="S1317" s="33">
        <f t="shared" si="329"/>
        <v>0.96199582864418398</v>
      </c>
      <c r="T1317" s="32">
        <f t="shared" si="337"/>
        <v>-1.0600008887483026E-2</v>
      </c>
      <c r="U1317" s="32">
        <f t="shared" si="338"/>
        <v>-1.7299998695493257E-2</v>
      </c>
      <c r="V1317" s="32">
        <f t="shared" si="339"/>
        <v>-6.3437684573144359E-3</v>
      </c>
      <c r="W1317" s="32">
        <f t="shared" si="340"/>
        <v>-1.4761943385513177E-2</v>
      </c>
      <c r="X1317" s="32">
        <f t="shared" si="340"/>
        <v>-5.8990482948402256E-3</v>
      </c>
      <c r="Y1317" s="34">
        <f>MAX(O$4:O1317)</f>
        <v>1.9141735637114377</v>
      </c>
      <c r="Z1317" s="34">
        <f>MAX(P$4:P1317)</f>
        <v>1.8284662292802096</v>
      </c>
      <c r="AA1317" s="34">
        <f>MAX(Q$4:Q1317)</f>
        <v>2.2356571589291052</v>
      </c>
      <c r="AB1317" s="34">
        <f>MAX(R$4:R1317)</f>
        <v>1.9075656212819299</v>
      </c>
      <c r="AC1317" s="34">
        <f>MAX(S$4:S1317)</f>
        <v>1.35899867745307</v>
      </c>
      <c r="AD1317" s="35">
        <f t="shared" si="333"/>
        <v>-0.18588232245217706</v>
      </c>
      <c r="AE1317" s="35">
        <f t="shared" si="334"/>
        <v>-0.34230338259059379</v>
      </c>
      <c r="AF1317" s="35">
        <f t="shared" si="335"/>
        <v>-0.14380923276431379</v>
      </c>
      <c r="AG1317" s="35">
        <f t="shared" si="336"/>
        <v>-0.51130737159857531</v>
      </c>
      <c r="AH1317" s="35">
        <f t="shared" si="336"/>
        <v>-0.29212894419655944</v>
      </c>
    </row>
    <row r="1318" spans="1:34">
      <c r="A1318" s="28">
        <v>45819</v>
      </c>
      <c r="B1318" s="12">
        <f>[1]!thsiFinD("ths_int_chg_ratio_index",B$1,$A$4,$A1318,101)</f>
        <v>8.3694558334100009</v>
      </c>
      <c r="C1318" s="12">
        <f>[1]!thsiFinD("ths_int_chg_ratio_index",C$1,$A$4,$A1318,101)</f>
        <v>46.356117779397998</v>
      </c>
      <c r="D1318" s="12">
        <f>[1]!thsiFinD("ths_int_chg_ratio_index",D$1,$A$4,$A1318,101)</f>
        <v>-3.8040315638535001</v>
      </c>
      <c r="E1318" s="12">
        <f>[1]!thsiFinD("ths_int_chg_ratio_index",E$1,$A$4,$A1318,101)</f>
        <v>32.003584797865003</v>
      </c>
      <c r="F1318" s="12">
        <f>[1]!thsiFinD("ths_adjustment_nvg_ratio_fund",F$1,$A$4,$A1318,101)</f>
        <v>81.092694904850006</v>
      </c>
      <c r="G1318" s="12">
        <f>[1]!thsiFinD("ths_adjustment_nvg_ratio_fund",G$1,$A$4,$A1318,101)</f>
        <v>45.800227014755997</v>
      </c>
      <c r="H1318" s="12">
        <f>[1]!thsiFinD("ths_adjustment_nvg_ratio_fund",H$1,$A$4,$A1318,101)</f>
        <v>26.846153846153999</v>
      </c>
      <c r="I1318" s="12">
        <f>[1]!thsiFinD("ths_adjustment_nvg_ratio_fund",I$1,$A$4,$A1318,101)</f>
        <v>213.662109375</v>
      </c>
      <c r="J1318" s="32">
        <f t="shared" si="330"/>
        <v>0.56290788998447439</v>
      </c>
      <c r="K1318" s="45">
        <f t="shared" si="331"/>
        <v>0.20731281711704874</v>
      </c>
      <c r="L1318" s="45">
        <f t="shared" si="332"/>
        <v>0.91850296285190014</v>
      </c>
      <c r="M1318" s="32">
        <f>[1]!thsiFinD("ths_int_chg_ratio_index",M$1,$A$4,$A1318,101)/100</f>
        <v>-6.7339768124613009E-2</v>
      </c>
      <c r="N1318" s="32">
        <f>[1]!thsiFinD("ths_int_chg_ratio_index",N$1,$A$4,$A1318,101)/100</f>
        <v>-3.1113398513081002E-2</v>
      </c>
      <c r="O1318" s="33">
        <f t="shared" si="325"/>
        <v>1.5629078899844744</v>
      </c>
      <c r="P1318" s="33">
        <f t="shared" si="326"/>
        <v>1.2073128171170486</v>
      </c>
      <c r="Q1318" s="33">
        <f t="shared" si="327"/>
        <v>1.9185029628519001</v>
      </c>
      <c r="R1318" s="33">
        <f t="shared" si="328"/>
        <v>0.93266023187538694</v>
      </c>
      <c r="S1318" s="33">
        <f t="shared" si="329"/>
        <v>0.96888660148691896</v>
      </c>
      <c r="T1318" s="32">
        <f t="shared" si="337"/>
        <v>2.9167499647539952E-3</v>
      </c>
      <c r="U1318" s="32">
        <f t="shared" si="338"/>
        <v>3.9388469911658675E-3</v>
      </c>
      <c r="V1318" s="32">
        <f t="shared" si="339"/>
        <v>2.2746111358540322E-3</v>
      </c>
      <c r="W1318" s="32">
        <f t="shared" si="340"/>
        <v>4.7947672854653511E-4</v>
      </c>
      <c r="X1318" s="32">
        <f t="shared" si="340"/>
        <v>7.1629965926636174E-3</v>
      </c>
      <c r="Y1318" s="34">
        <f>MAX(O$4:O1318)</f>
        <v>1.9141735637114377</v>
      </c>
      <c r="Z1318" s="34">
        <f>MAX(P$4:P1318)</f>
        <v>1.8284662292802096</v>
      </c>
      <c r="AA1318" s="34">
        <f>MAX(Q$4:Q1318)</f>
        <v>2.2356571589291052</v>
      </c>
      <c r="AB1318" s="34">
        <f>MAX(R$4:R1318)</f>
        <v>1.9075656212819299</v>
      </c>
      <c r="AC1318" s="34">
        <f>MAX(S$4:S1318)</f>
        <v>1.35899867745307</v>
      </c>
      <c r="AD1318" s="35">
        <f t="shared" si="333"/>
        <v>-0.18350774474488385</v>
      </c>
      <c r="AE1318" s="35">
        <f t="shared" si="334"/>
        <v>-0.33971281624801075</v>
      </c>
      <c r="AF1318" s="35">
        <f t="shared" si="335"/>
        <v>-0.14186173171074412</v>
      </c>
      <c r="AG1318" s="35">
        <f t="shared" si="336"/>
        <v>-0.51107305485584453</v>
      </c>
      <c r="AH1318" s="35">
        <f t="shared" si="336"/>
        <v>-0.28705846623579423</v>
      </c>
    </row>
    <row r="1319" spans="1:34">
      <c r="A1319" s="28">
        <v>45820</v>
      </c>
      <c r="B1319" s="12">
        <f>[1]!thsiFinD("ths_int_chg_ratio_index",B$1,$A$4,$A1319,101)</f>
        <v>10.357446706620999</v>
      </c>
      <c r="C1319" s="12">
        <f>[1]!thsiFinD("ths_int_chg_ratio_index",C$1,$A$4,$A1319,101)</f>
        <v>44.100550096134</v>
      </c>
      <c r="D1319" s="12">
        <f>[1]!thsiFinD("ths_int_chg_ratio_index",D$1,$A$4,$A1319,101)</f>
        <v>-4.0942769382364004</v>
      </c>
      <c r="E1319" s="12">
        <f>[1]!thsiFinD("ths_int_chg_ratio_index",E$1,$A$4,$A1319,101)</f>
        <v>32.500853198026</v>
      </c>
      <c r="F1319" s="12">
        <f>[1]!thsiFinD("ths_adjustment_nvg_ratio_fund",F$1,$A$4,$A1319,101)</f>
        <v>82.872928176795995</v>
      </c>
      <c r="G1319" s="12">
        <f>[1]!thsiFinD("ths_adjustment_nvg_ratio_fund",G$1,$A$4,$A1319,101)</f>
        <v>47.616345062428998</v>
      </c>
      <c r="H1319" s="12">
        <f>[1]!thsiFinD("ths_adjustment_nvg_ratio_fund",H$1,$A$4,$A1319,101)</f>
        <v>29.153846153846001</v>
      </c>
      <c r="I1319" s="12">
        <f>[1]!thsiFinD("ths_adjustment_nvg_ratio_fund",I$1,$A$4,$A1319,101)</f>
        <v>216.220703125</v>
      </c>
      <c r="J1319" s="32">
        <f t="shared" si="330"/>
        <v>0.57341049447576942</v>
      </c>
      <c r="K1319" s="45">
        <f t="shared" si="331"/>
        <v>0.20716143265636147</v>
      </c>
      <c r="L1319" s="45">
        <f t="shared" si="332"/>
        <v>0.93965955629517739</v>
      </c>
      <c r="M1319" s="32">
        <f>[1]!thsiFinD("ths_int_chg_ratio_index",M$1,$A$4,$A1319,101)/100</f>
        <v>-6.4539529190704006E-2</v>
      </c>
      <c r="N1319" s="32">
        <f>[1]!thsiFinD("ths_int_chg_ratio_index",N$1,$A$4,$A1319,101)/100</f>
        <v>-3.1259488323606005E-2</v>
      </c>
      <c r="O1319" s="33">
        <f t="shared" si="325"/>
        <v>1.5734104944757694</v>
      </c>
      <c r="P1319" s="33">
        <f t="shared" si="326"/>
        <v>1.2071614326563616</v>
      </c>
      <c r="Q1319" s="33">
        <f t="shared" si="327"/>
        <v>1.9396595562951773</v>
      </c>
      <c r="R1319" s="33">
        <f t="shared" si="328"/>
        <v>0.93546047080929595</v>
      </c>
      <c r="S1319" s="33">
        <f t="shared" si="329"/>
        <v>0.96874051167639397</v>
      </c>
      <c r="T1319" s="32">
        <f t="shared" si="337"/>
        <v>6.7199126439878576E-3</v>
      </c>
      <c r="U1319" s="32">
        <f t="shared" si="338"/>
        <v>-1.2538959128138849E-4</v>
      </c>
      <c r="V1319" s="32">
        <f t="shared" si="339"/>
        <v>1.1027657425051629E-2</v>
      </c>
      <c r="W1319" s="32">
        <f t="shared" si="340"/>
        <v>3.0024212872015177E-3</v>
      </c>
      <c r="X1319" s="32">
        <f t="shared" si="340"/>
        <v>-1.5078112371536001E-4</v>
      </c>
      <c r="Y1319" s="34">
        <f>MAX(O$4:O1319)</f>
        <v>1.9141735637114377</v>
      </c>
      <c r="Z1319" s="34">
        <f>MAX(P$4:P1319)</f>
        <v>1.8284662292802096</v>
      </c>
      <c r="AA1319" s="34">
        <f>MAX(Q$4:Q1319)</f>
        <v>2.2356571589291052</v>
      </c>
      <c r="AB1319" s="34">
        <f>MAX(R$4:R1319)</f>
        <v>1.9075656212819299</v>
      </c>
      <c r="AC1319" s="34">
        <f>MAX(S$4:S1319)</f>
        <v>1.35899867745307</v>
      </c>
      <c r="AD1319" s="35">
        <f t="shared" si="333"/>
        <v>-0.17802098811507694</v>
      </c>
      <c r="AE1319" s="35">
        <f t="shared" si="334"/>
        <v>-0.33979560938810982</v>
      </c>
      <c r="AF1319" s="35">
        <f t="shared" si="335"/>
        <v>-0.13239847686472317</v>
      </c>
      <c r="AG1319" s="35">
        <f t="shared" si="336"/>
        <v>-0.50960509018785727</v>
      </c>
      <c r="AH1319" s="35">
        <f t="shared" si="336"/>
        <v>-0.28716596436139852</v>
      </c>
    </row>
    <row r="1320" spans="1:34">
      <c r="A1320" s="28">
        <v>45821</v>
      </c>
      <c r="B1320" s="12">
        <f>[1]!thsiFinD("ths_int_chg_ratio_index",B$1,$A$4,$A1320,101)</f>
        <v>9.5637598645576993</v>
      </c>
      <c r="C1320" s="12">
        <f>[1]!thsiFinD("ths_int_chg_ratio_index",C$1,$A$4,$A1320,101)</f>
        <v>45.108049969280003</v>
      </c>
      <c r="D1320" s="12">
        <f>[1]!thsiFinD("ths_int_chg_ratio_index",D$1,$A$4,$A1320,101)</f>
        <v>-4.5877735079924999</v>
      </c>
      <c r="E1320" s="12">
        <f>[1]!thsiFinD("ths_int_chg_ratio_index",E$1,$A$4,$A1320,101)</f>
        <v>31.180364176013999</v>
      </c>
      <c r="F1320" s="12">
        <f>[1]!thsiFinD("ths_adjustment_nvg_ratio_fund",F$1,$A$4,$A1320,101)</f>
        <v>81.092694904850006</v>
      </c>
      <c r="G1320" s="12">
        <f>[1]!thsiFinD("ths_adjustment_nvg_ratio_fund",G$1,$A$4,$A1320,101)</f>
        <v>47.502837684448998</v>
      </c>
      <c r="H1320" s="12">
        <f>[1]!thsiFinD("ths_adjustment_nvg_ratio_fund",H$1,$A$4,$A1320,101)</f>
        <v>28.307692307692001</v>
      </c>
      <c r="I1320" s="12">
        <f>[1]!thsiFinD("ths_adjustment_nvg_ratio_fund",I$1,$A$4,$A1320,101)</f>
        <v>213.720703125</v>
      </c>
      <c r="J1320" s="32">
        <f t="shared" si="330"/>
        <v>0.56486041065481274</v>
      </c>
      <c r="K1320" s="45">
        <f t="shared" si="331"/>
        <v>0.203161001254648</v>
      </c>
      <c r="L1320" s="45">
        <f t="shared" si="332"/>
        <v>0.9265598200549775</v>
      </c>
      <c r="M1320" s="32">
        <f>[1]!thsiFinD("ths_int_chg_ratio_index",M$1,$A$4,$A1320,101)/100</f>
        <v>-7.4791397206115995E-2</v>
      </c>
      <c r="N1320" s="32">
        <f>[1]!thsiFinD("ths_int_chg_ratio_index",N$1,$A$4,$A1320,101)/100</f>
        <v>-3.9007476467921E-2</v>
      </c>
      <c r="O1320" s="33">
        <f t="shared" si="325"/>
        <v>1.5648604106548127</v>
      </c>
      <c r="P1320" s="33">
        <f t="shared" si="326"/>
        <v>1.2031610012546481</v>
      </c>
      <c r="Q1320" s="33">
        <f t="shared" si="327"/>
        <v>1.9265598200549774</v>
      </c>
      <c r="R1320" s="33">
        <f t="shared" si="328"/>
        <v>0.92520860279388395</v>
      </c>
      <c r="S1320" s="33">
        <f t="shared" si="329"/>
        <v>0.96099252353207898</v>
      </c>
      <c r="T1320" s="32">
        <f t="shared" si="337"/>
        <v>-5.4341088043939889E-3</v>
      </c>
      <c r="U1320" s="32">
        <f t="shared" si="338"/>
        <v>-3.3139158471212626E-3</v>
      </c>
      <c r="V1320" s="32">
        <f t="shared" si="339"/>
        <v>-6.7536265308438814E-3</v>
      </c>
      <c r="W1320" s="32">
        <f t="shared" si="340"/>
        <v>-1.0959167527990532E-2</v>
      </c>
      <c r="X1320" s="32">
        <f t="shared" si="340"/>
        <v>-7.9980015813596594E-3</v>
      </c>
      <c r="Y1320" s="34">
        <f>MAX(O$4:O1320)</f>
        <v>1.9141735637114377</v>
      </c>
      <c r="Z1320" s="34">
        <f>MAX(P$4:P1320)</f>
        <v>1.8284662292802096</v>
      </c>
      <c r="AA1320" s="34">
        <f>MAX(Q$4:Q1320)</f>
        <v>2.2356571589291052</v>
      </c>
      <c r="AB1320" s="34">
        <f>MAX(R$4:R1320)</f>
        <v>1.9075656212819299</v>
      </c>
      <c r="AC1320" s="34">
        <f>MAX(S$4:S1320)</f>
        <v>1.35899867745307</v>
      </c>
      <c r="AD1320" s="35">
        <f t="shared" si="333"/>
        <v>-0.18248771150058785</v>
      </c>
      <c r="AE1320" s="35">
        <f t="shared" si="334"/>
        <v>-0.34198347118049754</v>
      </c>
      <c r="AF1320" s="35">
        <f t="shared" si="335"/>
        <v>-0.13825793352957017</v>
      </c>
      <c r="AG1320" s="35">
        <f t="shared" si="336"/>
        <v>-0.51497941015936233</v>
      </c>
      <c r="AH1320" s="35">
        <f t="shared" si="336"/>
        <v>-0.29286721210568312</v>
      </c>
    </row>
    <row r="1321" spans="1:34">
      <c r="A1321" s="28">
        <v>45824</v>
      </c>
      <c r="B1321" s="12">
        <f>[1]!thsiFinD("ths_int_chg_ratio_index",B$1,$A$4,$A1321,101)</f>
        <v>11.931801801702001</v>
      </c>
      <c r="C1321" s="12">
        <f>[1]!thsiFinD("ths_int_chg_ratio_index",C$1,$A$4,$A1321,101)</f>
        <v>45.157767957970997</v>
      </c>
      <c r="D1321" s="12">
        <f>[1]!thsiFinD("ths_int_chg_ratio_index",D$1,$A$4,$A1321,101)</f>
        <v>-4.7887495766008996</v>
      </c>
      <c r="E1321" s="12">
        <f>[1]!thsiFinD("ths_int_chg_ratio_index",E$1,$A$4,$A1321,101)</f>
        <v>32.522822315314997</v>
      </c>
      <c r="F1321" s="12">
        <f>[1]!thsiFinD("ths_adjustment_nvg_ratio_fund",F$1,$A$4,$A1321,101)</f>
        <v>84.100675260895997</v>
      </c>
      <c r="G1321" s="12">
        <f>[1]!thsiFinD("ths_adjustment_nvg_ratio_fund",G$1,$A$4,$A1321,101)</f>
        <v>51.021566401816003</v>
      </c>
      <c r="H1321" s="12">
        <f>[1]!thsiFinD("ths_adjustment_nvg_ratio_fund",H$1,$A$4,$A1321,101)</f>
        <v>31.307692307692001</v>
      </c>
      <c r="I1321" s="12">
        <f>[1]!thsiFinD("ths_adjustment_nvg_ratio_fund",I$1,$A$4,$A1321,101)</f>
        <v>220.009765625</v>
      </c>
      <c r="J1321" s="32">
        <f t="shared" si="330"/>
        <v>0.58907917761723894</v>
      </c>
      <c r="K1321" s="45">
        <f t="shared" si="331"/>
        <v>0.21205910624596774</v>
      </c>
      <c r="L1321" s="45">
        <f t="shared" si="332"/>
        <v>0.96609924898851007</v>
      </c>
      <c r="M1321" s="32">
        <f>[1]!thsiFinD("ths_int_chg_ratio_index",M$1,$A$4,$A1321,101)/100</f>
        <v>-7.2969477268527996E-2</v>
      </c>
      <c r="N1321" s="32">
        <f>[1]!thsiFinD("ths_int_chg_ratio_index",N$1,$A$4,$A1321,101)/100</f>
        <v>-3.6040538206562001E-2</v>
      </c>
      <c r="O1321" s="33">
        <f t="shared" si="325"/>
        <v>1.589079177617239</v>
      </c>
      <c r="P1321" s="33">
        <f t="shared" si="326"/>
        <v>1.2120591062459678</v>
      </c>
      <c r="Q1321" s="33">
        <f t="shared" si="327"/>
        <v>1.9660992489885101</v>
      </c>
      <c r="R1321" s="33">
        <f t="shared" si="328"/>
        <v>0.92703052273147202</v>
      </c>
      <c r="S1321" s="33">
        <f t="shared" si="329"/>
        <v>0.96395946179343794</v>
      </c>
      <c r="T1321" s="32">
        <f t="shared" si="337"/>
        <v>1.5476630885109977E-2</v>
      </c>
      <c r="U1321" s="32">
        <f t="shared" si="338"/>
        <v>7.3956062256346211E-3</v>
      </c>
      <c r="V1321" s="32">
        <f t="shared" si="339"/>
        <v>2.0523333104914609E-2</v>
      </c>
      <c r="W1321" s="32">
        <f t="shared" si="340"/>
        <v>1.9691990888177635E-3</v>
      </c>
      <c r="X1321" s="32">
        <f t="shared" si="340"/>
        <v>3.0873687242165548E-3</v>
      </c>
      <c r="Y1321" s="34">
        <f>MAX(O$4:O1321)</f>
        <v>1.9141735637114377</v>
      </c>
      <c r="Z1321" s="34">
        <f>MAX(P$4:P1321)</f>
        <v>1.8284662292802096</v>
      </c>
      <c r="AA1321" s="34">
        <f>MAX(Q$4:Q1321)</f>
        <v>2.2356571589291052</v>
      </c>
      <c r="AB1321" s="34">
        <f>MAX(R$4:R1321)</f>
        <v>1.9075656212819299</v>
      </c>
      <c r="AC1321" s="34">
        <f>MAX(S$4:S1321)</f>
        <v>1.35899867745307</v>
      </c>
      <c r="AD1321" s="35">
        <f t="shared" si="333"/>
        <v>-0.16983537556744077</v>
      </c>
      <c r="AE1321" s="35">
        <f t="shared" si="334"/>
        <v>-0.33711704004338949</v>
      </c>
      <c r="AF1321" s="35">
        <f t="shared" si="335"/>
        <v>-0.12057211404888002</v>
      </c>
      <c r="AG1321" s="35">
        <f t="shared" si="336"/>
        <v>-0.51402430805579036</v>
      </c>
      <c r="AH1321" s="35">
        <f t="shared" si="336"/>
        <v>-0.29068403245246999</v>
      </c>
    </row>
    <row r="1322" spans="1:34">
      <c r="A1322" s="28">
        <v>45825</v>
      </c>
      <c r="B1322" s="12">
        <f>[1]!thsiFinD("ths_int_chg_ratio_index",B$1,$A$4,$A1322,101)</f>
        <v>11.253455816917</v>
      </c>
      <c r="C1322" s="12">
        <f>[1]!thsiFinD("ths_int_chg_ratio_index",C$1,$A$4,$A1322,101)</f>
        <v>44.598670130568003</v>
      </c>
      <c r="D1322" s="12">
        <f>[1]!thsiFinD("ths_int_chg_ratio_index",D$1,$A$4,$A1322,101)</f>
        <v>-5.5544474119157998</v>
      </c>
      <c r="E1322" s="12">
        <f>[1]!thsiFinD("ths_int_chg_ratio_index",E$1,$A$4,$A1322,101)</f>
        <v>31.913125640061001</v>
      </c>
      <c r="F1322" s="12">
        <f>[1]!thsiFinD("ths_adjustment_nvg_ratio_fund",F$1,$A$4,$A1322,101)</f>
        <v>82.381829343155005</v>
      </c>
      <c r="G1322" s="12">
        <f>[1]!thsiFinD("ths_adjustment_nvg_ratio_fund",G$1,$A$4,$A1322,101)</f>
        <v>50.397275822928002</v>
      </c>
      <c r="H1322" s="12">
        <f>[1]!thsiFinD("ths_adjustment_nvg_ratio_fund",H$1,$A$4,$A1322,101)</f>
        <v>30.307692307692001</v>
      </c>
      <c r="I1322" s="12">
        <f>[1]!thsiFinD("ths_adjustment_nvg_ratio_fund",I$1,$A$4,$A1322,101)</f>
        <v>219.794921875</v>
      </c>
      <c r="J1322" s="32">
        <f t="shared" si="330"/>
        <v>0.58136565440550658</v>
      </c>
      <c r="K1322" s="45">
        <f t="shared" si="331"/>
        <v>0.20552701043907551</v>
      </c>
      <c r="L1322" s="45">
        <f t="shared" si="332"/>
        <v>0.95720429837193766</v>
      </c>
      <c r="M1322" s="32">
        <f>[1]!thsiFinD("ths_int_chg_ratio_index",M$1,$A$4,$A1322,101)/100</f>
        <v>-7.6828690057553009E-2</v>
      </c>
      <c r="N1322" s="32">
        <f>[1]!thsiFinD("ths_int_chg_ratio_index",N$1,$A$4,$A1322,101)/100</f>
        <v>-3.7402814749668001E-2</v>
      </c>
      <c r="O1322" s="33">
        <f t="shared" si="325"/>
        <v>1.5813656544055066</v>
      </c>
      <c r="P1322" s="33">
        <f t="shared" si="326"/>
        <v>1.2055270104390754</v>
      </c>
      <c r="Q1322" s="33">
        <f t="shared" si="327"/>
        <v>1.9572042983719378</v>
      </c>
      <c r="R1322" s="33">
        <f t="shared" si="328"/>
        <v>0.923171309942447</v>
      </c>
      <c r="S1322" s="33">
        <f t="shared" si="329"/>
        <v>0.962597185250332</v>
      </c>
      <c r="T1322" s="32">
        <f t="shared" si="337"/>
        <v>-4.8540836230065443E-3</v>
      </c>
      <c r="U1322" s="32">
        <f t="shared" si="338"/>
        <v>-5.3892551718239812E-3</v>
      </c>
      <c r="V1322" s="32">
        <f t="shared" si="339"/>
        <v>-4.524161545328087E-3</v>
      </c>
      <c r="W1322" s="32">
        <f t="shared" si="340"/>
        <v>-4.1629835203850218E-3</v>
      </c>
      <c r="X1322" s="32">
        <f t="shared" si="340"/>
        <v>-1.4132093693768333E-3</v>
      </c>
      <c r="Y1322" s="34">
        <f>MAX(O$4:O1322)</f>
        <v>1.9141735637114377</v>
      </c>
      <c r="Z1322" s="34">
        <f>MAX(P$4:P1322)</f>
        <v>1.8284662292802096</v>
      </c>
      <c r="AA1322" s="34">
        <f>MAX(Q$4:Q1322)</f>
        <v>2.2356571589291052</v>
      </c>
      <c r="AB1322" s="34">
        <f>MAX(R$4:R1322)</f>
        <v>1.9075656212819299</v>
      </c>
      <c r="AC1322" s="34">
        <f>MAX(S$4:S1322)</f>
        <v>1.35899867745307</v>
      </c>
      <c r="AD1322" s="35">
        <f t="shared" si="333"/>
        <v>-0.17386506407529823</v>
      </c>
      <c r="AE1322" s="35">
        <f t="shared" si="334"/>
        <v>-0.34068948546364963</v>
      </c>
      <c r="AF1322" s="35">
        <f t="shared" si="335"/>
        <v>-0.12455078787238927</v>
      </c>
      <c r="AG1322" s="35">
        <f t="shared" si="336"/>
        <v>-0.51604741685266187</v>
      </c>
      <c r="AH1322" s="35">
        <f t="shared" si="336"/>
        <v>-0.29168644442365677</v>
      </c>
    </row>
    <row r="1323" spans="1:34">
      <c r="A1323" s="28">
        <v>45826</v>
      </c>
      <c r="B1323" s="12">
        <f>[1]!thsiFinD("ths_int_chg_ratio_index",B$1,$A$4,$A1323,101)</f>
        <v>13.599303891308001</v>
      </c>
      <c r="C1323" s="12">
        <f>[1]!thsiFinD("ths_int_chg_ratio_index",C$1,$A$4,$A1323,101)</f>
        <v>45.928759222726001</v>
      </c>
      <c r="D1323" s="12">
        <f>[1]!thsiFinD("ths_int_chg_ratio_index",D$1,$A$4,$A1323,101)</f>
        <v>-5.0547334698802002</v>
      </c>
      <c r="E1323" s="12">
        <f>[1]!thsiFinD("ths_int_chg_ratio_index",E$1,$A$4,$A1323,101)</f>
        <v>32.467623037791</v>
      </c>
      <c r="F1323" s="12">
        <f>[1]!thsiFinD("ths_adjustment_nvg_ratio_fund",F$1,$A$4,$A1323,101)</f>
        <v>86.985880908533005</v>
      </c>
      <c r="G1323" s="12">
        <f>[1]!thsiFinD("ths_adjustment_nvg_ratio_fund",G$1,$A$4,$A1323,101)</f>
        <v>55.278093076049998</v>
      </c>
      <c r="H1323" s="12">
        <f>[1]!thsiFinD("ths_adjustment_nvg_ratio_fund",H$1,$A$4,$A1323,101)</f>
        <v>35.461538461537998</v>
      </c>
      <c r="I1323" s="12">
        <f>[1]!thsiFinD("ths_adjustment_nvg_ratio_fund",I$1,$A$4,$A1323,101)</f>
        <v>228.720703125</v>
      </c>
      <c r="J1323" s="32">
        <f t="shared" si="330"/>
        <v>0.61673396031633221</v>
      </c>
      <c r="K1323" s="45">
        <f t="shared" si="331"/>
        <v>0.21735238170486199</v>
      </c>
      <c r="L1323" s="45">
        <f t="shared" si="332"/>
        <v>1.0161155389278025</v>
      </c>
      <c r="M1323" s="32">
        <f>[1]!thsiFinD("ths_int_chg_ratio_index",M$1,$A$4,$A1323,101)/100</f>
        <v>-6.7970049184799E-2</v>
      </c>
      <c r="N1323" s="32">
        <f>[1]!thsiFinD("ths_int_chg_ratio_index",N$1,$A$4,$A1323,101)/100</f>
        <v>-3.6775202052710003E-2</v>
      </c>
      <c r="O1323" s="33">
        <f t="shared" si="325"/>
        <v>1.6167339603163322</v>
      </c>
      <c r="P1323" s="33">
        <f t="shared" si="326"/>
        <v>1.2173523817048619</v>
      </c>
      <c r="Q1323" s="33">
        <f t="shared" si="327"/>
        <v>2.0161155389278025</v>
      </c>
      <c r="R1323" s="33">
        <f t="shared" si="328"/>
        <v>0.93202995081520101</v>
      </c>
      <c r="S1323" s="33">
        <f t="shared" si="329"/>
        <v>0.96322479794728999</v>
      </c>
      <c r="T1323" s="32">
        <f t="shared" si="337"/>
        <v>2.2365672235446388E-2</v>
      </c>
      <c r="U1323" s="32">
        <f t="shared" si="338"/>
        <v>9.8092959870550445E-3</v>
      </c>
      <c r="V1323" s="32">
        <f t="shared" si="339"/>
        <v>3.0099688931231494E-2</v>
      </c>
      <c r="W1323" s="32">
        <f t="shared" si="340"/>
        <v>9.5958797433883802E-3</v>
      </c>
      <c r="X1323" s="32">
        <f t="shared" si="340"/>
        <v>6.5199930622572566E-4</v>
      </c>
      <c r="Y1323" s="34">
        <f>MAX(O$4:O1323)</f>
        <v>1.9141735637114377</v>
      </c>
      <c r="Z1323" s="34">
        <f>MAX(P$4:P1323)</f>
        <v>1.8284662292802096</v>
      </c>
      <c r="AA1323" s="34">
        <f>MAX(Q$4:Q1323)</f>
        <v>2.2356571589291052</v>
      </c>
      <c r="AB1323" s="34">
        <f>MAX(R$4:R1323)</f>
        <v>1.9075656212819299</v>
      </c>
      <c r="AC1323" s="34">
        <f>MAX(S$4:S1323)</f>
        <v>1.35899867745307</v>
      </c>
      <c r="AD1323" s="35">
        <f t="shared" si="333"/>
        <v>-0.1553880008761549</v>
      </c>
      <c r="AE1323" s="35">
        <f t="shared" si="334"/>
        <v>-0.33422211347918496</v>
      </c>
      <c r="AF1323" s="35">
        <f t="shared" si="335"/>
        <v>-9.8200038912256371E-2</v>
      </c>
      <c r="AG1323" s="35">
        <f t="shared" si="336"/>
        <v>-0.5114034660632778</v>
      </c>
      <c r="AH1323" s="35">
        <f t="shared" si="336"/>
        <v>-0.29122462447683084</v>
      </c>
    </row>
    <row r="1324" spans="1:34">
      <c r="A1324" s="28">
        <v>45827</v>
      </c>
      <c r="B1324" s="12">
        <f>[1]!thsiFinD("ths_int_chg_ratio_index",B$1,$A$4,$A1324,101)</f>
        <v>12.595527954042</v>
      </c>
      <c r="C1324" s="12">
        <f>[1]!thsiFinD("ths_int_chg_ratio_index",C$1,$A$4,$A1324,101)</f>
        <v>46.586049748302003</v>
      </c>
      <c r="D1324" s="12">
        <f>[1]!thsiFinD("ths_int_chg_ratio_index",D$1,$A$4,$A1324,101)</f>
        <v>-5.5682060448941</v>
      </c>
      <c r="E1324" s="12">
        <f>[1]!thsiFinD("ths_int_chg_ratio_index",E$1,$A$4,$A1324,101)</f>
        <v>30.631507058025999</v>
      </c>
      <c r="F1324" s="12">
        <f>[1]!thsiFinD("ths_adjustment_nvg_ratio_fund",F$1,$A$4,$A1324,101)</f>
        <v>86.187845303866993</v>
      </c>
      <c r="G1324" s="12">
        <f>[1]!thsiFinD("ths_adjustment_nvg_ratio_fund",G$1,$A$4,$A1324,101)</f>
        <v>54.313280363224003</v>
      </c>
      <c r="H1324" s="12">
        <f>[1]!thsiFinD("ths_adjustment_nvg_ratio_fund",H$1,$A$4,$A1324,101)</f>
        <v>34.307692307692001</v>
      </c>
      <c r="I1324" s="12">
        <f>[1]!thsiFinD("ths_adjustment_nvg_ratio_fund",I$1,$A$4,$A1324,101)</f>
        <v>229.86328125</v>
      </c>
      <c r="J1324" s="32">
        <f t="shared" si="330"/>
        <v>0.61114622242532368</v>
      </c>
      <c r="K1324" s="45">
        <f t="shared" si="331"/>
        <v>0.21061219678868975</v>
      </c>
      <c r="L1324" s="45">
        <f t="shared" si="332"/>
        <v>1.0116802480619576</v>
      </c>
      <c r="M1324" s="32">
        <f>[1]!thsiFinD("ths_int_chg_ratio_index",M$1,$A$4,$A1324,101)/100</f>
        <v>-7.7208501119879994E-2</v>
      </c>
      <c r="N1324" s="32">
        <f>[1]!thsiFinD("ths_int_chg_ratio_index",N$1,$A$4,$A1324,101)/100</f>
        <v>-4.5643703419766E-2</v>
      </c>
      <c r="O1324" s="33">
        <f t="shared" si="325"/>
        <v>1.6111462224253237</v>
      </c>
      <c r="P1324" s="33">
        <f t="shared" si="326"/>
        <v>1.2106121967886898</v>
      </c>
      <c r="Q1324" s="33">
        <f t="shared" si="327"/>
        <v>2.0116802480619578</v>
      </c>
      <c r="R1324" s="33">
        <f t="shared" si="328"/>
        <v>0.92279149888012002</v>
      </c>
      <c r="S1324" s="33">
        <f t="shared" si="329"/>
        <v>0.95435629658023402</v>
      </c>
      <c r="T1324" s="32">
        <f t="shared" si="337"/>
        <v>-3.4561888524412554E-3</v>
      </c>
      <c r="U1324" s="32">
        <f t="shared" si="338"/>
        <v>-5.5367574890129445E-3</v>
      </c>
      <c r="V1324" s="32">
        <f t="shared" si="339"/>
        <v>-2.1999189928387786E-3</v>
      </c>
      <c r="W1324" s="32">
        <f t="shared" si="340"/>
        <v>-9.9121835376648759E-3</v>
      </c>
      <c r="X1324" s="32">
        <f t="shared" si="340"/>
        <v>-9.2070941133943762E-3</v>
      </c>
      <c r="Y1324" s="34">
        <f>MAX(O$4:O1324)</f>
        <v>1.9141735637114377</v>
      </c>
      <c r="Z1324" s="34">
        <f>MAX(P$4:P1324)</f>
        <v>1.8284662292802096</v>
      </c>
      <c r="AA1324" s="34">
        <f>MAX(Q$4:Q1324)</f>
        <v>2.2356571589291052</v>
      </c>
      <c r="AB1324" s="34">
        <f>MAX(R$4:R1324)</f>
        <v>1.9075656212819299</v>
      </c>
      <c r="AC1324" s="34">
        <f>MAX(S$4:S1324)</f>
        <v>1.35899867745307</v>
      </c>
      <c r="AD1324" s="35">
        <f t="shared" si="333"/>
        <v>-0.1583071394521649</v>
      </c>
      <c r="AE1324" s="35">
        <f t="shared" si="334"/>
        <v>-0.33790836417839831</v>
      </c>
      <c r="AF1324" s="35">
        <f t="shared" si="335"/>
        <v>-0.10018392577439461</v>
      </c>
      <c r="AG1324" s="35">
        <f t="shared" si="336"/>
        <v>-0.51624652458352549</v>
      </c>
      <c r="AH1324" s="35">
        <f t="shared" si="336"/>
        <v>-0.29775038606452908</v>
      </c>
    </row>
    <row r="1325" spans="1:34">
      <c r="A1325" s="28">
        <v>45828</v>
      </c>
      <c r="B1325" s="12">
        <f>[1]!thsiFinD("ths_int_chg_ratio_index",B$1,$A$4,$A1325,101)</f>
        <v>11.155212000072</v>
      </c>
      <c r="C1325" s="12">
        <f>[1]!thsiFinD("ths_int_chg_ratio_index",C$1,$A$4,$A1325,101)</f>
        <v>47.498590327858999</v>
      </c>
      <c r="D1325" s="12">
        <f>[1]!thsiFinD("ths_int_chg_ratio_index",D$1,$A$4,$A1325,101)</f>
        <v>-6.0655271811944003</v>
      </c>
      <c r="E1325" s="12">
        <f>[1]!thsiFinD("ths_int_chg_ratio_index",E$1,$A$4,$A1325,101)</f>
        <v>29.440516777132</v>
      </c>
      <c r="F1325" s="12">
        <f>[1]!thsiFinD("ths_adjustment_nvg_ratio_fund",F$1,$A$4,$A1325,101)</f>
        <v>83.670963781460998</v>
      </c>
      <c r="G1325" s="12">
        <f>[1]!thsiFinD("ths_adjustment_nvg_ratio_fund",G$1,$A$4,$A1325,101)</f>
        <v>52.440408626561002</v>
      </c>
      <c r="H1325" s="12">
        <f>[1]!thsiFinD("ths_adjustment_nvg_ratio_fund",H$1,$A$4,$A1325,101)</f>
        <v>32.384615384615003</v>
      </c>
      <c r="I1325" s="12">
        <f>[1]!thsiFinD("ths_adjustment_nvg_ratio_fund",I$1,$A$4,$A1325,101)</f>
        <v>226.240234375</v>
      </c>
      <c r="J1325" s="32">
        <f t="shared" si="330"/>
        <v>0.59595626761438192</v>
      </c>
      <c r="K1325" s="45">
        <f t="shared" si="331"/>
        <v>0.20507197980967148</v>
      </c>
      <c r="L1325" s="45">
        <f t="shared" si="332"/>
        <v>0.98684055541909244</v>
      </c>
      <c r="M1325" s="32">
        <f>[1]!thsiFinD("ths_int_chg_ratio_index",M$1,$A$4,$A1325,101)/100</f>
        <v>-8.2076535106370987E-2</v>
      </c>
      <c r="N1325" s="32">
        <f>[1]!thsiFinD("ths_int_chg_ratio_index",N$1,$A$4,$A1325,101)/100</f>
        <v>-4.6607048604192999E-2</v>
      </c>
      <c r="O1325" s="33">
        <f t="shared" si="325"/>
        <v>1.5959562676143819</v>
      </c>
      <c r="P1325" s="33">
        <f t="shared" si="326"/>
        <v>1.2050719798096714</v>
      </c>
      <c r="Q1325" s="33">
        <f t="shared" si="327"/>
        <v>1.9868405554190924</v>
      </c>
      <c r="R1325" s="33">
        <f t="shared" si="328"/>
        <v>0.91792346489362897</v>
      </c>
      <c r="S1325" s="33">
        <f t="shared" si="329"/>
        <v>0.95339295139580704</v>
      </c>
      <c r="T1325" s="32">
        <f t="shared" si="337"/>
        <v>-9.4280423461973184E-3</v>
      </c>
      <c r="U1325" s="32">
        <f t="shared" si="338"/>
        <v>-4.5763763108570554E-3</v>
      </c>
      <c r="V1325" s="32">
        <f t="shared" si="339"/>
        <v>-1.2347734023235413E-2</v>
      </c>
      <c r="W1325" s="32">
        <f t="shared" si="340"/>
        <v>-5.2753346692061553E-3</v>
      </c>
      <c r="X1325" s="32">
        <f t="shared" si="340"/>
        <v>-1.0094187966055435E-3</v>
      </c>
      <c r="Y1325" s="34">
        <f>MAX(O$4:O1325)</f>
        <v>1.9141735637114377</v>
      </c>
      <c r="Z1325" s="34">
        <f>MAX(P$4:P1325)</f>
        <v>1.8284662292802096</v>
      </c>
      <c r="AA1325" s="34">
        <f>MAX(Q$4:Q1325)</f>
        <v>2.2356571589291052</v>
      </c>
      <c r="AB1325" s="34">
        <f>MAX(R$4:R1325)</f>
        <v>1.9075656212819299</v>
      </c>
      <c r="AC1325" s="34">
        <f>MAX(S$4:S1325)</f>
        <v>1.35899867745307</v>
      </c>
      <c r="AD1325" s="35">
        <f t="shared" si="333"/>
        <v>-0.16624265538390182</v>
      </c>
      <c r="AE1325" s="35">
        <f t="shared" si="334"/>
        <v>-0.34093834465618889</v>
      </c>
      <c r="AF1325" s="35">
        <f t="shared" si="335"/>
        <v>-0.11129461532876428</v>
      </c>
      <c r="AG1325" s="35">
        <f t="shared" si="336"/>
        <v>-0.51879848606373891</v>
      </c>
      <c r="AH1325" s="35">
        <f t="shared" si="336"/>
        <v>-0.29845925002474449</v>
      </c>
    </row>
    <row r="1326" spans="1:34">
      <c r="A1326" s="28">
        <v>45831</v>
      </c>
      <c r="B1326" s="12">
        <f>[1]!thsiFinD("ths_int_chg_ratio_index",B$1,$A$4,$A1326,101)</f>
        <v>10.847481831145</v>
      </c>
      <c r="C1326" s="12">
        <f>[1]!thsiFinD("ths_int_chg_ratio_index",C$1,$A$4,$A1326,101)</f>
        <v>50.976556279142002</v>
      </c>
      <c r="D1326" s="12">
        <f>[1]!thsiFinD("ths_int_chg_ratio_index",D$1,$A$4,$A1326,101)</f>
        <v>-5.7108231506700999</v>
      </c>
      <c r="E1326" s="12">
        <f>[1]!thsiFinD("ths_int_chg_ratio_index",E$1,$A$4,$A1326,101)</f>
        <v>29.858378886019</v>
      </c>
      <c r="F1326" s="12">
        <f>[1]!thsiFinD("ths_adjustment_nvg_ratio_fund",F$1,$A$4,$A1326,101)</f>
        <v>83.670963781460998</v>
      </c>
      <c r="G1326" s="12">
        <f>[1]!thsiFinD("ths_adjustment_nvg_ratio_fund",G$1,$A$4,$A1326,101)</f>
        <v>52.156640181611998</v>
      </c>
      <c r="H1326" s="12">
        <f>[1]!thsiFinD("ths_adjustment_nvg_ratio_fund",H$1,$A$4,$A1326,101)</f>
        <v>30.461538461538002</v>
      </c>
      <c r="I1326" s="12">
        <f>[1]!thsiFinD("ths_adjustment_nvg_ratio_fund",I$1,$A$4,$A1326,101)</f>
        <v>224.892578125</v>
      </c>
      <c r="J1326" s="32">
        <f t="shared" si="330"/>
        <v>0.59644164299405866</v>
      </c>
      <c r="K1326" s="45">
        <f t="shared" si="331"/>
        <v>0.21492898461408977</v>
      </c>
      <c r="L1326" s="45">
        <f t="shared" si="332"/>
        <v>0.9779543013740275</v>
      </c>
      <c r="M1326" s="32">
        <f>[1]!thsiFinD("ths_int_chg_ratio_index",M$1,$A$4,$A1326,101)/100</f>
        <v>-7.8668598472738993E-2</v>
      </c>
      <c r="N1326" s="32">
        <f>[1]!thsiFinD("ths_int_chg_ratio_index",N$1,$A$4,$A1326,101)/100</f>
        <v>-4.3029817453146997E-2</v>
      </c>
      <c r="O1326" s="33">
        <f t="shared" si="325"/>
        <v>1.5964416429940587</v>
      </c>
      <c r="P1326" s="33">
        <f t="shared" si="326"/>
        <v>1.2149289846140898</v>
      </c>
      <c r="Q1326" s="33">
        <f t="shared" si="327"/>
        <v>1.9779543013740275</v>
      </c>
      <c r="R1326" s="33">
        <f t="shared" si="328"/>
        <v>0.92133140152726101</v>
      </c>
      <c r="S1326" s="33">
        <f t="shared" si="329"/>
        <v>0.95697018254685295</v>
      </c>
      <c r="T1326" s="32">
        <f t="shared" si="337"/>
        <v>3.0412824557046747E-4</v>
      </c>
      <c r="U1326" s="32">
        <f t="shared" si="338"/>
        <v>8.1795983721861809E-3</v>
      </c>
      <c r="V1326" s="32">
        <f t="shared" si="339"/>
        <v>-4.4725551936353192E-3</v>
      </c>
      <c r="W1326" s="32">
        <f t="shared" si="340"/>
        <v>3.7126588043230324E-3</v>
      </c>
      <c r="X1326" s="32">
        <f t="shared" si="340"/>
        <v>3.7521057249361167E-3</v>
      </c>
      <c r="Y1326" s="34">
        <f>MAX(O$4:O1326)</f>
        <v>1.9141735637114377</v>
      </c>
      <c r="Z1326" s="34">
        <f>MAX(P$4:P1326)</f>
        <v>1.8284662292802096</v>
      </c>
      <c r="AA1326" s="34">
        <f>MAX(Q$4:Q1326)</f>
        <v>2.2356571589291052</v>
      </c>
      <c r="AB1326" s="34">
        <f>MAX(R$4:R1326)</f>
        <v>1.9075656212819299</v>
      </c>
      <c r="AC1326" s="34">
        <f>MAX(S$4:S1326)</f>
        <v>1.35899867745307</v>
      </c>
      <c r="AD1326" s="35">
        <f t="shared" si="333"/>
        <v>-0.16598908622545228</v>
      </c>
      <c r="AE1326" s="35">
        <f t="shared" si="334"/>
        <v>-0.33554748501296827</v>
      </c>
      <c r="AF1326" s="35">
        <f t="shared" si="335"/>
        <v>-0.11526939921258728</v>
      </c>
      <c r="AG1326" s="35">
        <f t="shared" si="336"/>
        <v>-0.51701194902636993</v>
      </c>
      <c r="AH1326" s="35">
        <f t="shared" si="336"/>
        <v>-0.29582699496048648</v>
      </c>
    </row>
    <row r="1327" spans="1:34">
      <c r="A1327" s="28">
        <v>45832</v>
      </c>
      <c r="B1327" s="12">
        <f>[1]!thsiFinD("ths_int_chg_ratio_index",B$1,$A$4,$A1327,101)</f>
        <v>12.277051073985</v>
      </c>
      <c r="C1327" s="12">
        <f>[1]!thsiFinD("ths_int_chg_ratio_index",C$1,$A$4,$A1327,101)</f>
        <v>52.272026854830997</v>
      </c>
      <c r="D1327" s="12">
        <f>[1]!thsiFinD("ths_int_chg_ratio_index",D$1,$A$4,$A1327,101)</f>
        <v>-4.0216003673153002</v>
      </c>
      <c r="E1327" s="12">
        <f>[1]!thsiFinD("ths_int_chg_ratio_index",E$1,$A$4,$A1327,101)</f>
        <v>33.023434549139999</v>
      </c>
      <c r="F1327" s="12">
        <f>[1]!thsiFinD("ths_adjustment_nvg_ratio_fund",F$1,$A$4,$A1327,101)</f>
        <v>84.407612031921005</v>
      </c>
      <c r="G1327" s="12">
        <f>[1]!thsiFinD("ths_adjustment_nvg_ratio_fund",G$1,$A$4,$A1327,101)</f>
        <v>53.405221339386998</v>
      </c>
      <c r="H1327" s="12">
        <f>[1]!thsiFinD("ths_adjustment_nvg_ratio_fund",H$1,$A$4,$A1327,101)</f>
        <v>29.538461538461998</v>
      </c>
      <c r="I1327" s="12">
        <f>[1]!thsiFinD("ths_adjustment_nvg_ratio_fund",I$1,$A$4,$A1327,101)</f>
        <v>229.19921875</v>
      </c>
      <c r="J1327" s="32">
        <f t="shared" si="330"/>
        <v>0.61262678221301337</v>
      </c>
      <c r="K1327" s="45">
        <f t="shared" si="331"/>
        <v>0.23387728027660173</v>
      </c>
      <c r="L1327" s="45">
        <f t="shared" si="332"/>
        <v>0.99137628414942502</v>
      </c>
      <c r="M1327" s="32">
        <f>[1]!thsiFinD("ths_int_chg_ratio_index",M$1,$A$4,$A1327,101)/100</f>
        <v>-6.3631795416262002E-2</v>
      </c>
      <c r="N1327" s="32">
        <f>[1]!thsiFinD("ths_int_chg_ratio_index",N$1,$A$4,$A1327,101)/100</f>
        <v>-3.0555088076863003E-2</v>
      </c>
      <c r="O1327" s="33">
        <f t="shared" si="325"/>
        <v>1.6126267822130134</v>
      </c>
      <c r="P1327" s="33">
        <f t="shared" si="326"/>
        <v>1.2338772802766018</v>
      </c>
      <c r="Q1327" s="33">
        <f t="shared" si="327"/>
        <v>1.9913762841494251</v>
      </c>
      <c r="R1327" s="33">
        <f t="shared" si="328"/>
        <v>0.93636820458373804</v>
      </c>
      <c r="S1327" s="33">
        <f t="shared" si="329"/>
        <v>0.96944491192313698</v>
      </c>
      <c r="T1327" s="32">
        <f t="shared" si="337"/>
        <v>1.0138259227941537E-2</v>
      </c>
      <c r="U1327" s="32">
        <f t="shared" si="338"/>
        <v>1.5596216653379624E-2</v>
      </c>
      <c r="V1327" s="32">
        <f t="shared" si="339"/>
        <v>6.7857901297687651E-3</v>
      </c>
      <c r="W1327" s="32">
        <f t="shared" si="340"/>
        <v>1.6320732183393583E-2</v>
      </c>
      <c r="X1327" s="32">
        <f t="shared" si="340"/>
        <v>1.3035651061858777E-2</v>
      </c>
      <c r="Y1327" s="34">
        <f>MAX(O$4:O1327)</f>
        <v>1.9141735637114377</v>
      </c>
      <c r="Z1327" s="34">
        <f>MAX(P$4:P1327)</f>
        <v>1.8284662292802096</v>
      </c>
      <c r="AA1327" s="34">
        <f>MAX(Q$4:Q1327)</f>
        <v>2.2356571589291052</v>
      </c>
      <c r="AB1327" s="34">
        <f>MAX(R$4:R1327)</f>
        <v>1.9075656212819299</v>
      </c>
      <c r="AC1327" s="34">
        <f>MAX(S$4:S1327)</f>
        <v>1.35899867745307</v>
      </c>
      <c r="AD1327" s="35">
        <f t="shared" si="333"/>
        <v>-0.15753366738267349</v>
      </c>
      <c r="AE1327" s="35">
        <f t="shared" si="334"/>
        <v>-0.32518453963334748</v>
      </c>
      <c r="AF1327" s="35">
        <f t="shared" si="335"/>
        <v>-0.10926580303425959</v>
      </c>
      <c r="AG1327" s="35">
        <f t="shared" si="336"/>
        <v>-0.5091292303986501</v>
      </c>
      <c r="AH1327" s="35">
        <f t="shared" si="336"/>
        <v>-0.28664764137961085</v>
      </c>
    </row>
    <row r="1328" spans="1:34">
      <c r="A1328" s="28">
        <v>45833</v>
      </c>
      <c r="B1328" s="12">
        <f>[1]!thsiFinD("ths_int_chg_ratio_index",B$1,$A$4,$A1328,101)</f>
        <v>14.091875835778</v>
      </c>
      <c r="C1328" s="12">
        <f>[1]!thsiFinD("ths_int_chg_ratio_index",C$1,$A$4,$A1328,101)</f>
        <v>53.526728416201003</v>
      </c>
      <c r="D1328" s="12">
        <f>[1]!thsiFinD("ths_int_chg_ratio_index",D$1,$A$4,$A1328,101)</f>
        <v>-2.3647294942923001</v>
      </c>
      <c r="E1328" s="12">
        <f>[1]!thsiFinD("ths_int_chg_ratio_index",E$1,$A$4,$A1328,101)</f>
        <v>37.778131822250003</v>
      </c>
      <c r="F1328" s="12">
        <f>[1]!thsiFinD("ths_adjustment_nvg_ratio_fund",F$1,$A$4,$A1328,101)</f>
        <v>86.556169429098006</v>
      </c>
      <c r="G1328" s="12">
        <f>[1]!thsiFinD("ths_adjustment_nvg_ratio_fund",G$1,$A$4,$A1328,101)</f>
        <v>55.788876276958</v>
      </c>
      <c r="H1328" s="12">
        <f>[1]!thsiFinD("ths_adjustment_nvg_ratio_fund",H$1,$A$4,$A1328,101)</f>
        <v>30.461538461538002</v>
      </c>
      <c r="I1328" s="12">
        <f>[1]!thsiFinD("ths_adjustment_nvg_ratio_fund",I$1,$A$4,$A1328,101)</f>
        <v>234.130859375</v>
      </c>
      <c r="J1328" s="32">
        <f t="shared" si="330"/>
        <v>0.63746181265316326</v>
      </c>
      <c r="K1328" s="45">
        <f t="shared" si="331"/>
        <v>0.25758001644984174</v>
      </c>
      <c r="L1328" s="45">
        <f t="shared" si="332"/>
        <v>1.0173436088564849</v>
      </c>
      <c r="M1328" s="32">
        <f>[1]!thsiFinD("ths_int_chg_ratio_index",M$1,$A$4,$A1328,101)/100</f>
        <v>-4.9553856426529999E-2</v>
      </c>
      <c r="N1328" s="32">
        <f>[1]!thsiFinD("ths_int_chg_ratio_index",N$1,$A$4,$A1328,101)/100</f>
        <v>-1.6036644474358999E-2</v>
      </c>
      <c r="O1328" s="33">
        <f t="shared" si="325"/>
        <v>1.6374618126531633</v>
      </c>
      <c r="P1328" s="33">
        <f t="shared" si="326"/>
        <v>1.2575800164498419</v>
      </c>
      <c r="Q1328" s="33">
        <f t="shared" si="327"/>
        <v>2.0173436088564847</v>
      </c>
      <c r="R1328" s="33">
        <f t="shared" si="328"/>
        <v>0.95044614357347001</v>
      </c>
      <c r="S1328" s="33">
        <f t="shared" si="329"/>
        <v>0.98396335552564096</v>
      </c>
      <c r="T1328" s="32">
        <f t="shared" si="337"/>
        <v>1.5400358417754001E-2</v>
      </c>
      <c r="U1328" s="32">
        <f t="shared" si="338"/>
        <v>1.9209962410464687E-2</v>
      </c>
      <c r="V1328" s="32">
        <f t="shared" si="339"/>
        <v>1.3039888500103736E-2</v>
      </c>
      <c r="W1328" s="32">
        <f t="shared" si="340"/>
        <v>1.5034618775837671E-2</v>
      </c>
      <c r="X1328" s="32">
        <f t="shared" si="340"/>
        <v>1.4976037755155103E-2</v>
      </c>
      <c r="Y1328" s="34">
        <f>MAX(O$4:O1328)</f>
        <v>1.9141735637114377</v>
      </c>
      <c r="Z1328" s="34">
        <f>MAX(P$4:P1328)</f>
        <v>1.8284662292802096</v>
      </c>
      <c r="AA1328" s="34">
        <f>MAX(Q$4:Q1328)</f>
        <v>2.2356571589291052</v>
      </c>
      <c r="AB1328" s="34">
        <f>MAX(R$4:R1328)</f>
        <v>1.9075656212819299</v>
      </c>
      <c r="AC1328" s="34">
        <f>MAX(S$4:S1328)</f>
        <v>1.35899867745307</v>
      </c>
      <c r="AD1328" s="35">
        <f t="shared" si="333"/>
        <v>-0.14455938390547574</v>
      </c>
      <c r="AE1328" s="35">
        <f t="shared" si="334"/>
        <v>-0.31222136000570366</v>
      </c>
      <c r="AF1328" s="35">
        <f t="shared" si="335"/>
        <v>-9.7650728422596922E-2</v>
      </c>
      <c r="AG1328" s="35">
        <f t="shared" si="336"/>
        <v>-0.50174917550949183</v>
      </c>
      <c r="AH1328" s="35">
        <f t="shared" si="336"/>
        <v>-0.27596444952418286</v>
      </c>
    </row>
    <row r="1329" spans="1:34">
      <c r="A1329" s="28">
        <v>45834</v>
      </c>
      <c r="B1329" s="12">
        <f>[1]!thsiFinD("ths_int_chg_ratio_index",B$1,$A$4,$A1329,101)</f>
        <v>15.059217276128001</v>
      </c>
      <c r="C1329" s="12">
        <f>[1]!thsiFinD("ths_int_chg_ratio_index",C$1,$A$4,$A1329,101)</f>
        <v>51.975247760724997</v>
      </c>
      <c r="D1329" s="12">
        <f>[1]!thsiFinD("ths_int_chg_ratio_index",D$1,$A$4,$A1329,101)</f>
        <v>-2.9175558783882001</v>
      </c>
      <c r="E1329" s="12">
        <f>[1]!thsiFinD("ths_int_chg_ratio_index",E$1,$A$4,$A1329,101)</f>
        <v>36.885581948711</v>
      </c>
      <c r="F1329" s="12">
        <f>[1]!thsiFinD("ths_adjustment_nvg_ratio_fund",F$1,$A$4,$A1329,101)</f>
        <v>86.801718845918003</v>
      </c>
      <c r="G1329" s="12">
        <f>[1]!thsiFinD("ths_adjustment_nvg_ratio_fund",G$1,$A$4,$A1329,101)</f>
        <v>56.867196367764002</v>
      </c>
      <c r="H1329" s="12">
        <f>[1]!thsiFinD("ths_adjustment_nvg_ratio_fund",H$1,$A$4,$A1329,101)</f>
        <v>31.769230769231001</v>
      </c>
      <c r="I1329" s="12">
        <f>[1]!thsiFinD("ths_adjustment_nvg_ratio_fund",I$1,$A$4,$A1329,101)</f>
        <v>234.658203125</v>
      </c>
      <c r="J1329" s="32">
        <f t="shared" si="330"/>
        <v>0.63887355026886106</v>
      </c>
      <c r="K1329" s="45">
        <f t="shared" si="331"/>
        <v>0.25250622776793946</v>
      </c>
      <c r="L1329" s="45">
        <f t="shared" si="332"/>
        <v>1.0252408727697826</v>
      </c>
      <c r="M1329" s="32">
        <f>[1]!thsiFinD("ths_int_chg_ratio_index",M$1,$A$4,$A1329,101)/100</f>
        <v>-5.4721926487739998E-2</v>
      </c>
      <c r="N1329" s="32">
        <f>[1]!thsiFinD("ths_int_chg_ratio_index",N$1,$A$4,$A1329,101)/100</f>
        <v>-1.9678963092619E-2</v>
      </c>
      <c r="O1329" s="33">
        <f t="shared" si="325"/>
        <v>1.6388735502688609</v>
      </c>
      <c r="P1329" s="33">
        <f t="shared" si="326"/>
        <v>1.2525062277679395</v>
      </c>
      <c r="Q1329" s="33">
        <f t="shared" si="327"/>
        <v>2.0252408727697828</v>
      </c>
      <c r="R1329" s="33">
        <f t="shared" si="328"/>
        <v>0.94527807351226001</v>
      </c>
      <c r="S1329" s="33">
        <f t="shared" si="329"/>
        <v>0.98032103690738104</v>
      </c>
      <c r="T1329" s="32">
        <f t="shared" si="337"/>
        <v>8.621499474301686E-4</v>
      </c>
      <c r="U1329" s="32">
        <f t="shared" si="338"/>
        <v>-4.0345652885179772E-3</v>
      </c>
      <c r="V1329" s="32">
        <f t="shared" si="339"/>
        <v>3.9146845775939187E-3</v>
      </c>
      <c r="W1329" s="32">
        <f t="shared" si="340"/>
        <v>-5.4375201542500307E-3</v>
      </c>
      <c r="X1329" s="32">
        <f t="shared" si="340"/>
        <v>-3.7016811630288249E-3</v>
      </c>
      <c r="Y1329" s="34">
        <f>MAX(O$4:O1329)</f>
        <v>1.9141735637114377</v>
      </c>
      <c r="Z1329" s="34">
        <f>MAX(P$4:P1329)</f>
        <v>1.8284662292802096</v>
      </c>
      <c r="AA1329" s="34">
        <f>MAX(Q$4:Q1329)</f>
        <v>2.2356571589291052</v>
      </c>
      <c r="AB1329" s="34">
        <f>MAX(R$4:R1329)</f>
        <v>1.9075656212819299</v>
      </c>
      <c r="AC1329" s="34">
        <f>MAX(S$4:S1329)</f>
        <v>1.35899867745307</v>
      </c>
      <c r="AD1329" s="35">
        <f t="shared" si="333"/>
        <v>-0.14382186582328027</v>
      </c>
      <c r="AE1329" s="35">
        <f t="shared" si="334"/>
        <v>-0.31499624783280866</v>
      </c>
      <c r="AF1329" s="35">
        <f t="shared" si="335"/>
        <v>-9.4118315645549733E-2</v>
      </c>
      <c r="AG1329" s="35">
        <f t="shared" si="336"/>
        <v>-0.5044584244095307</v>
      </c>
      <c r="AH1329" s="35">
        <f t="shared" si="336"/>
        <v>-0.27864459828274246</v>
      </c>
    </row>
    <row r="1330" spans="1:34">
      <c r="A1330" s="28">
        <v>45835</v>
      </c>
      <c r="B1330" s="12">
        <f>[1]!thsiFinD("ths_int_chg_ratio_index",B$1,$A$4,$A1330,101)</f>
        <v>17.757764461533998</v>
      </c>
      <c r="C1330" s="12">
        <f>[1]!thsiFinD("ths_int_chg_ratio_index",C$1,$A$4,$A1330,101)</f>
        <v>52.370171227664002</v>
      </c>
      <c r="D1330" s="12">
        <f>[1]!thsiFinD("ths_int_chg_ratio_index",D$1,$A$4,$A1330,101)</f>
        <v>-3.0902693808929</v>
      </c>
      <c r="E1330" s="12">
        <f>[1]!thsiFinD("ths_int_chg_ratio_index",E$1,$A$4,$A1330,101)</f>
        <v>37.512043330879997</v>
      </c>
      <c r="F1330" s="12">
        <f>[1]!thsiFinD("ths_adjustment_nvg_ratio_fund",F$1,$A$4,$A1330,101)</f>
        <v>89.502762430939001</v>
      </c>
      <c r="G1330" s="12">
        <f>[1]!thsiFinD("ths_adjustment_nvg_ratio_fund",G$1,$A$4,$A1330,101)</f>
        <v>59.250851305334997</v>
      </c>
      <c r="H1330" s="12">
        <f>[1]!thsiFinD("ths_adjustment_nvg_ratio_fund",H$1,$A$4,$A1330,101)</f>
        <v>35.692307692307999</v>
      </c>
      <c r="I1330" s="12">
        <f>[1]!thsiFinD("ths_adjustment_nvg_ratio_fund",I$1,$A$4,$A1330,101)</f>
        <v>241.62109375</v>
      </c>
      <c r="J1330" s="32">
        <f t="shared" si="330"/>
        <v>0.66327090602220884</v>
      </c>
      <c r="K1330" s="45">
        <f t="shared" si="331"/>
        <v>0.26137427409796277</v>
      </c>
      <c r="L1330" s="45">
        <f t="shared" si="332"/>
        <v>1.0651675379464549</v>
      </c>
      <c r="M1330" s="32">
        <f>[1]!thsiFinD("ths_int_chg_ratio_index",M$1,$A$4,$A1330,101)/100</f>
        <v>-4.6409099041233998E-2</v>
      </c>
      <c r="N1330" s="32">
        <f>[1]!thsiFinD("ths_int_chg_ratio_index",N$1,$A$4,$A1330,101)/100</f>
        <v>-2.3048103208179002E-2</v>
      </c>
      <c r="O1330" s="33">
        <f t="shared" si="325"/>
        <v>1.6632709060222088</v>
      </c>
      <c r="P1330" s="33">
        <f t="shared" si="326"/>
        <v>1.2613742740979628</v>
      </c>
      <c r="Q1330" s="33">
        <f t="shared" si="327"/>
        <v>2.0651675379464551</v>
      </c>
      <c r="R1330" s="33">
        <f t="shared" si="328"/>
        <v>0.95359090095876597</v>
      </c>
      <c r="S1330" s="33">
        <f t="shared" si="329"/>
        <v>0.97695189679182104</v>
      </c>
      <c r="T1330" s="32">
        <f t="shared" si="337"/>
        <v>1.4886661481201768E-2</v>
      </c>
      <c r="U1330" s="32">
        <f t="shared" si="338"/>
        <v>7.0802413061263891E-3</v>
      </c>
      <c r="V1330" s="32">
        <f t="shared" si="339"/>
        <v>1.9714526658780818E-2</v>
      </c>
      <c r="W1330" s="32">
        <f t="shared" si="340"/>
        <v>8.7940550822458441E-3</v>
      </c>
      <c r="X1330" s="32">
        <f t="shared" si="340"/>
        <v>-3.436772229420515E-3</v>
      </c>
      <c r="Y1330" s="34">
        <f>MAX(O$4:O1330)</f>
        <v>1.9141735637114377</v>
      </c>
      <c r="Z1330" s="34">
        <f>MAX(P$4:P1330)</f>
        <v>1.8284662292802096</v>
      </c>
      <c r="AA1330" s="34">
        <f>MAX(Q$4:Q1330)</f>
        <v>2.2356571589291052</v>
      </c>
      <c r="AB1330" s="34">
        <f>MAX(R$4:R1330)</f>
        <v>1.9075656212819299</v>
      </c>
      <c r="AC1330" s="34">
        <f>MAX(S$4:S1330)</f>
        <v>1.35899867745307</v>
      </c>
      <c r="AD1330" s="35">
        <f t="shared" si="333"/>
        <v>-0.13107623177218453</v>
      </c>
      <c r="AE1330" s="35">
        <f t="shared" si="334"/>
        <v>-0.31014625597186296</v>
      </c>
      <c r="AF1330" s="35">
        <f t="shared" si="335"/>
        <v>-7.6259287029642686E-2</v>
      </c>
      <c r="AG1330" s="35">
        <f t="shared" si="336"/>
        <v>-0.50010060449824523</v>
      </c>
      <c r="AH1330" s="35">
        <f t="shared" si="336"/>
        <v>-0.28112373249490674</v>
      </c>
    </row>
    <row r="1331" spans="1:34">
      <c r="A1331" s="28">
        <v>45838</v>
      </c>
      <c r="B1331" s="12">
        <f>[1]!thsiFinD("ths_int_chg_ratio_index",B$1,$A$4,$A1331,101)</f>
        <v>20.431556125924001</v>
      </c>
      <c r="C1331" s="12">
        <f>[1]!thsiFinD("ths_int_chg_ratio_index",C$1,$A$4,$A1331,101)</f>
        <v>55.173836133603999</v>
      </c>
      <c r="D1331" s="12">
        <f>[1]!thsiFinD("ths_int_chg_ratio_index",D$1,$A$4,$A1331,101)</f>
        <v>-1.5994239222126001</v>
      </c>
      <c r="E1331" s="12">
        <f>[1]!thsiFinD("ths_int_chg_ratio_index",E$1,$A$4,$A1331,101)</f>
        <v>39.472043794072</v>
      </c>
      <c r="F1331" s="12">
        <f>[1]!thsiFinD("ths_adjustment_nvg_ratio_fund",F$1,$A$4,$A1331,101)</f>
        <v>93.308778391651003</v>
      </c>
      <c r="G1331" s="12">
        <f>[1]!thsiFinD("ths_adjustment_nvg_ratio_fund",G$1,$A$4,$A1331,101)</f>
        <v>62.712826333712002</v>
      </c>
      <c r="H1331" s="12">
        <f>[1]!thsiFinD("ths_adjustment_nvg_ratio_fund",H$1,$A$4,$A1331,101)</f>
        <v>39.461538461537998</v>
      </c>
      <c r="I1331" s="12">
        <f>[1]!thsiFinD("ths_adjustment_nvg_ratio_fund",I$1,$A$4,$A1331,101)</f>
        <v>246.03515625</v>
      </c>
      <c r="J1331" s="32">
        <f t="shared" si="330"/>
        <v>0.69374538946036046</v>
      </c>
      <c r="K1331" s="45">
        <f t="shared" si="331"/>
        <v>0.28369503032846849</v>
      </c>
      <c r="L1331" s="45">
        <f t="shared" si="332"/>
        <v>1.1037957485922525</v>
      </c>
      <c r="M1331" s="32">
        <f>[1]!thsiFinD("ths_int_chg_ratio_index",M$1,$A$4,$A1331,101)/100</f>
        <v>-2.9723808434444998E-2</v>
      </c>
      <c r="N1331" s="32">
        <f>[1]!thsiFinD("ths_int_chg_ratio_index",N$1,$A$4,$A1331,101)/100</f>
        <v>-1.8170642802306E-2</v>
      </c>
      <c r="O1331" s="33">
        <f t="shared" si="325"/>
        <v>1.6937453894603605</v>
      </c>
      <c r="P1331" s="33">
        <f t="shared" si="326"/>
        <v>1.2836950303284684</v>
      </c>
      <c r="Q1331" s="33">
        <f t="shared" si="327"/>
        <v>2.1037957485922525</v>
      </c>
      <c r="R1331" s="33">
        <f t="shared" si="328"/>
        <v>0.970276191565555</v>
      </c>
      <c r="S1331" s="33">
        <f t="shared" si="329"/>
        <v>0.98182935719769404</v>
      </c>
      <c r="T1331" s="32">
        <f t="shared" si="337"/>
        <v>1.8322020380331594E-2</v>
      </c>
      <c r="U1331" s="32">
        <f t="shared" si="338"/>
        <v>1.7695585433171956E-2</v>
      </c>
      <c r="V1331" s="32">
        <f t="shared" si="339"/>
        <v>1.8704637728427675E-2</v>
      </c>
      <c r="W1331" s="32">
        <f t="shared" si="340"/>
        <v>1.7497325729527446E-2</v>
      </c>
      <c r="X1331" s="32">
        <f t="shared" si="340"/>
        <v>4.9925287231540327E-3</v>
      </c>
      <c r="Y1331" s="34">
        <f>MAX(O$4:O1331)</f>
        <v>1.9141735637114377</v>
      </c>
      <c r="Z1331" s="34">
        <f>MAX(P$4:P1331)</f>
        <v>1.8284662292802096</v>
      </c>
      <c r="AA1331" s="34">
        <f>MAX(Q$4:Q1331)</f>
        <v>2.2356571589291052</v>
      </c>
      <c r="AB1331" s="34">
        <f>MAX(R$4:R1331)</f>
        <v>1.9075656212819299</v>
      </c>
      <c r="AC1331" s="34">
        <f>MAX(S$4:S1331)</f>
        <v>1.35899867745307</v>
      </c>
      <c r="AD1331" s="35">
        <f t="shared" si="333"/>
        <v>-0.11515579278175991</v>
      </c>
      <c r="AE1331" s="35">
        <f t="shared" si="334"/>
        <v>-0.29793889010801955</v>
      </c>
      <c r="AF1331" s="35">
        <f t="shared" si="335"/>
        <v>-5.8981051638532622E-2</v>
      </c>
      <c r="AG1331" s="35">
        <f t="shared" si="336"/>
        <v>-0.4913537019431572</v>
      </c>
      <c r="AH1331" s="35">
        <f t="shared" si="336"/>
        <v>-0.27753472208099383</v>
      </c>
    </row>
    <row r="1332" spans="1:34">
      <c r="A1332" s="28">
        <v>45839</v>
      </c>
      <c r="B1332" s="12">
        <f>[1]!thsiFinD("ths_int_chg_ratio_index",B$1,$A$4,$A1332,101)</f>
        <v>20.071536335417001</v>
      </c>
      <c r="C1332" s="12">
        <f>[1]!thsiFinD("ths_int_chg_ratio_index",C$1,$A$4,$A1332,101)</f>
        <v>56.248205098016001</v>
      </c>
      <c r="D1332" s="12">
        <f>[1]!thsiFinD("ths_int_chg_ratio_index",D$1,$A$4,$A1332,101)</f>
        <v>-2.4446139021621001</v>
      </c>
      <c r="E1332" s="12">
        <f>[1]!thsiFinD("ths_int_chg_ratio_index",E$1,$A$4,$A1332,101)</f>
        <v>38.910592002980998</v>
      </c>
      <c r="F1332" s="12">
        <f>[1]!thsiFinD("ths_adjustment_nvg_ratio_fund",F$1,$A$4,$A1332,101)</f>
        <v>93.922651933701999</v>
      </c>
      <c r="G1332" s="12">
        <f>[1]!thsiFinD("ths_adjustment_nvg_ratio_fund",G$1,$A$4,$A1332,101)</f>
        <v>63.734392735527997</v>
      </c>
      <c r="H1332" s="12">
        <f>[1]!thsiFinD("ths_adjustment_nvg_ratio_fund",H$1,$A$4,$A1332,101)</f>
        <v>40.153846153845997</v>
      </c>
      <c r="I1332" s="12">
        <f>[1]!thsiFinD("ths_adjustment_nvg_ratio_fund",I$1,$A$4,$A1332,101)</f>
        <v>246.845703125</v>
      </c>
      <c r="J1332" s="32">
        <f t="shared" si="330"/>
        <v>0.69680289185290978</v>
      </c>
      <c r="K1332" s="45">
        <f t="shared" si="331"/>
        <v>0.28196429883562968</v>
      </c>
      <c r="L1332" s="45">
        <f t="shared" si="332"/>
        <v>1.1116414848701899</v>
      </c>
      <c r="M1332" s="32">
        <f>[1]!thsiFinD("ths_int_chg_ratio_index",M$1,$A$4,$A1332,101)/100</f>
        <v>-3.5708692247455001E-2</v>
      </c>
      <c r="N1332" s="32">
        <f>[1]!thsiFinD("ths_int_chg_ratio_index",N$1,$A$4,$A1332,101)/100</f>
        <v>-1.6103781759189001E-2</v>
      </c>
      <c r="O1332" s="33">
        <f t="shared" si="325"/>
        <v>1.6968028918529097</v>
      </c>
      <c r="P1332" s="33">
        <f t="shared" si="326"/>
        <v>1.2819642988356297</v>
      </c>
      <c r="Q1332" s="33">
        <f t="shared" si="327"/>
        <v>2.1116414848701899</v>
      </c>
      <c r="R1332" s="33">
        <f t="shared" si="328"/>
        <v>0.96429130775254501</v>
      </c>
      <c r="S1332" s="33">
        <f t="shared" si="329"/>
        <v>0.98389621824081097</v>
      </c>
      <c r="T1332" s="32">
        <f t="shared" si="337"/>
        <v>1.8051723780769802E-3</v>
      </c>
      <c r="U1332" s="32">
        <f t="shared" si="338"/>
        <v>-1.348241951513951E-3</v>
      </c>
      <c r="V1332" s="32">
        <f t="shared" si="339"/>
        <v>3.7293241433666857E-3</v>
      </c>
      <c r="W1332" s="32">
        <f t="shared" si="340"/>
        <v>-6.1682270110671178E-3</v>
      </c>
      <c r="X1332" s="32">
        <f t="shared" si="340"/>
        <v>2.1051122865343164E-3</v>
      </c>
      <c r="Y1332" s="34">
        <f>MAX(O$4:O1332)</f>
        <v>1.9141735637114377</v>
      </c>
      <c r="Z1332" s="34">
        <f>MAX(P$4:P1332)</f>
        <v>1.8284662292802096</v>
      </c>
      <c r="AA1332" s="34">
        <f>MAX(Q$4:Q1332)</f>
        <v>2.2356571589291052</v>
      </c>
      <c r="AB1332" s="34">
        <f>MAX(R$4:R1332)</f>
        <v>1.9075656212819299</v>
      </c>
      <c r="AC1332" s="34">
        <f>MAX(S$4:S1332)</f>
        <v>1.35899867745307</v>
      </c>
      <c r="AD1332" s="35">
        <f t="shared" si="333"/>
        <v>-0.11355849645998806</v>
      </c>
      <c r="AE1332" s="35">
        <f t="shared" si="334"/>
        <v>-0.29888543834890235</v>
      </c>
      <c r="AF1332" s="35">
        <f t="shared" si="335"/>
        <v>-5.5471686955042676E-2</v>
      </c>
      <c r="AG1332" s="35">
        <f t="shared" si="336"/>
        <v>-0.4944911477779107</v>
      </c>
      <c r="AH1332" s="35">
        <f t="shared" si="336"/>
        <v>-0.27601385154785207</v>
      </c>
    </row>
    <row r="1333" spans="1:34">
      <c r="A1333" s="28">
        <v>45840</v>
      </c>
      <c r="B1333" s="12">
        <f>[1]!thsiFinD("ths_int_chg_ratio_index",B$1,$A$4,$A1333,101)</f>
        <v>17.294231819541</v>
      </c>
      <c r="C1333" s="12">
        <f>[1]!thsiFinD("ths_int_chg_ratio_index",C$1,$A$4,$A1333,101)</f>
        <v>53.05872824838</v>
      </c>
      <c r="D1333" s="12">
        <f>[1]!thsiFinD("ths_int_chg_ratio_index",D$1,$A$4,$A1333,101)</f>
        <v>-3.6369862650989</v>
      </c>
      <c r="E1333" s="12">
        <f>[1]!thsiFinD("ths_int_chg_ratio_index",E$1,$A$4,$A1333,101)</f>
        <v>37.333720714945002</v>
      </c>
      <c r="F1333" s="12">
        <f>[1]!thsiFinD("ths_adjustment_nvg_ratio_fund",F$1,$A$4,$A1333,101)</f>
        <v>89.871086556169004</v>
      </c>
      <c r="G1333" s="12">
        <f>[1]!thsiFinD("ths_adjustment_nvg_ratio_fund",G$1,$A$4,$A1333,101)</f>
        <v>60.215664018161</v>
      </c>
      <c r="H1333" s="12">
        <f>[1]!thsiFinD("ths_adjustment_nvg_ratio_fund",H$1,$A$4,$A1333,101)</f>
        <v>36.538461538462002</v>
      </c>
      <c r="I1333" s="12">
        <f>[1]!thsiFinD("ths_adjustment_nvg_ratio_fund",I$1,$A$4,$A1333,101)</f>
        <v>239.111328125</v>
      </c>
      <c r="J1333" s="32">
        <f t="shared" si="330"/>
        <v>0.66223279344444896</v>
      </c>
      <c r="K1333" s="45">
        <f t="shared" si="331"/>
        <v>0.26012423629441778</v>
      </c>
      <c r="L1333" s="45">
        <f t="shared" si="332"/>
        <v>1.0643413505944801</v>
      </c>
      <c r="M1333" s="32">
        <f>[1]!thsiFinD("ths_int_chg_ratio_index",M$1,$A$4,$A1333,101)/100</f>
        <v>-4.3595759802987001E-2</v>
      </c>
      <c r="N1333" s="32">
        <f>[1]!thsiFinD("ths_int_chg_ratio_index",N$1,$A$4,$A1333,101)/100</f>
        <v>-1.7739259836654E-2</v>
      </c>
      <c r="O1333" s="33">
        <f t="shared" si="325"/>
        <v>1.662232793444449</v>
      </c>
      <c r="P1333" s="33">
        <f t="shared" si="326"/>
        <v>1.2601242362944178</v>
      </c>
      <c r="Q1333" s="33">
        <f t="shared" si="327"/>
        <v>2.0643413505944803</v>
      </c>
      <c r="R1333" s="33">
        <f t="shared" si="328"/>
        <v>0.95640424019701298</v>
      </c>
      <c r="S1333" s="33">
        <f t="shared" si="329"/>
        <v>0.98226074016334597</v>
      </c>
      <c r="T1333" s="32">
        <f t="shared" si="337"/>
        <v>-2.0373667781005578E-2</v>
      </c>
      <c r="U1333" s="32">
        <f t="shared" si="338"/>
        <v>-1.7036404649527714E-2</v>
      </c>
      <c r="V1333" s="32">
        <f t="shared" si="339"/>
        <v>-2.2399699292996789E-2</v>
      </c>
      <c r="W1333" s="32">
        <f t="shared" si="340"/>
        <v>-8.1791337245529228E-3</v>
      </c>
      <c r="X1333" s="32">
        <f t="shared" si="340"/>
        <v>-1.6622465328601788E-3</v>
      </c>
      <c r="Y1333" s="34">
        <f>MAX(O$4:O1333)</f>
        <v>1.9141735637114377</v>
      </c>
      <c r="Z1333" s="34">
        <f>MAX(P$4:P1333)</f>
        <v>1.8284662292802096</v>
      </c>
      <c r="AA1333" s="34">
        <f>MAX(Q$4:Q1333)</f>
        <v>2.2356571589291052</v>
      </c>
      <c r="AB1333" s="34">
        <f>MAX(R$4:R1333)</f>
        <v>1.9075656212819299</v>
      </c>
      <c r="AC1333" s="34">
        <f>MAX(S$4:S1333)</f>
        <v>1.35899867745307</v>
      </c>
      <c r="AD1333" s="35">
        <f t="shared" si="333"/>
        <v>-0.13161856116040727</v>
      </c>
      <c r="AE1333" s="35">
        <f t="shared" si="334"/>
        <v>-0.31082990972686664</v>
      </c>
      <c r="AF1333" s="35">
        <f t="shared" si="335"/>
        <v>-7.662883714097124E-2</v>
      </c>
      <c r="AG1333" s="35">
        <f t="shared" si="336"/>
        <v>-0.49862577227918037</v>
      </c>
      <c r="AH1333" s="35">
        <f t="shared" si="336"/>
        <v>-0.27721729501295544</v>
      </c>
    </row>
    <row r="1334" spans="1:34">
      <c r="A1334" s="28">
        <v>45841</v>
      </c>
      <c r="B1334" s="12">
        <f>[1]!thsiFinD("ths_int_chg_ratio_index",B$1,$A$4,$A1334,101)</f>
        <v>20.379566220017001</v>
      </c>
      <c r="C1334" s="12">
        <f>[1]!thsiFinD("ths_int_chg_ratio_index",C$1,$A$4,$A1334,101)</f>
        <v>52.848288964447001</v>
      </c>
      <c r="D1334" s="12">
        <f>[1]!thsiFinD("ths_int_chg_ratio_index",D$1,$A$4,$A1334,101)</f>
        <v>-3.4101894690266001</v>
      </c>
      <c r="E1334" s="12">
        <f>[1]!thsiFinD("ths_int_chg_ratio_index",E$1,$A$4,$A1334,101)</f>
        <v>40.558965384034998</v>
      </c>
      <c r="F1334" s="12">
        <f>[1]!thsiFinD("ths_adjustment_nvg_ratio_fund",F$1,$A$4,$A1334,101)</f>
        <v>94.536525475752001</v>
      </c>
      <c r="G1334" s="12">
        <f>[1]!thsiFinD("ths_adjustment_nvg_ratio_fund",G$1,$A$4,$A1334,101)</f>
        <v>64.415437003405003</v>
      </c>
      <c r="H1334" s="12">
        <f>[1]!thsiFinD("ths_adjustment_nvg_ratio_fund",H$1,$A$4,$A1334,101)</f>
        <v>41.230769230768999</v>
      </c>
      <c r="I1334" s="12">
        <f>[1]!thsiFinD("ths_adjustment_nvg_ratio_fund",I$1,$A$4,$A1334,101)</f>
        <v>247.34375</v>
      </c>
      <c r="J1334" s="32">
        <f t="shared" si="330"/>
        <v>0.69737889101174799</v>
      </c>
      <c r="K1334" s="45">
        <f t="shared" si="331"/>
        <v>0.275941577748681</v>
      </c>
      <c r="L1334" s="45">
        <f t="shared" si="332"/>
        <v>1.1188162042748149</v>
      </c>
      <c r="M1334" s="32">
        <f>[1]!thsiFinD("ths_int_chg_ratio_index",M$1,$A$4,$A1334,101)/100</f>
        <v>-3.3736803154239998E-2</v>
      </c>
      <c r="N1334" s="32">
        <f>[1]!thsiFinD("ths_int_chg_ratio_index",N$1,$A$4,$A1334,101)/100</f>
        <v>-1.1957300134088E-2</v>
      </c>
      <c r="O1334" s="33">
        <f t="shared" si="325"/>
        <v>1.697378891011748</v>
      </c>
      <c r="P1334" s="33">
        <f t="shared" si="326"/>
        <v>1.2759415777486809</v>
      </c>
      <c r="Q1334" s="33">
        <f t="shared" si="327"/>
        <v>2.1188162042748147</v>
      </c>
      <c r="R1334" s="33">
        <f t="shared" si="328"/>
        <v>0.96626319684576001</v>
      </c>
      <c r="S1334" s="33">
        <f t="shared" si="329"/>
        <v>0.98804269986591198</v>
      </c>
      <c r="T1334" s="32">
        <f t="shared" si="337"/>
        <v>2.1143908185369042E-2</v>
      </c>
      <c r="U1334" s="32">
        <f t="shared" si="338"/>
        <v>1.2552207947984728E-2</v>
      </c>
      <c r="V1334" s="32">
        <f t="shared" si="339"/>
        <v>2.6388491256374325E-2</v>
      </c>
      <c r="W1334" s="32">
        <f t="shared" si="340"/>
        <v>1.0308357318361772E-2</v>
      </c>
      <c r="X1334" s="32">
        <f t="shared" si="340"/>
        <v>5.8863797219508296E-3</v>
      </c>
      <c r="Y1334" s="34">
        <f>MAX(O$4:O1334)</f>
        <v>1.9141735637114377</v>
      </c>
      <c r="Z1334" s="34">
        <f>MAX(P$4:P1334)</f>
        <v>1.8284662292802096</v>
      </c>
      <c r="AA1334" s="34">
        <f>MAX(Q$4:Q1334)</f>
        <v>2.2356571589291052</v>
      </c>
      <c r="AB1334" s="34">
        <f>MAX(R$4:R1334)</f>
        <v>1.9075656212819299</v>
      </c>
      <c r="AC1334" s="34">
        <f>MAX(S$4:S1334)</f>
        <v>1.35899867745307</v>
      </c>
      <c r="AD1334" s="35">
        <f t="shared" si="333"/>
        <v>-0.11325758374770423</v>
      </c>
      <c r="AE1334" s="35">
        <f t="shared" si="334"/>
        <v>-0.30217930344222677</v>
      </c>
      <c r="AF1334" s="35">
        <f t="shared" si="335"/>
        <v>-5.2262465283477666E-2</v>
      </c>
      <c r="AG1334" s="35">
        <f t="shared" si="336"/>
        <v>-0.49345742758961653</v>
      </c>
      <c r="AH1334" s="35">
        <f t="shared" si="336"/>
        <v>-0.27296272155494294</v>
      </c>
    </row>
    <row r="1335" spans="1:34">
      <c r="A1335" s="28">
        <v>45842</v>
      </c>
      <c r="B1335" s="12">
        <f>[1]!thsiFinD("ths_int_chg_ratio_index",B$1,$A$4,$A1335,101)</f>
        <v>18.831326129747001</v>
      </c>
      <c r="C1335" s="12">
        <f>[1]!thsiFinD("ths_int_chg_ratio_index",C$1,$A$4,$A1335,101)</f>
        <v>53.744917327423998</v>
      </c>
      <c r="D1335" s="12">
        <f>[1]!thsiFinD("ths_int_chg_ratio_index",D$1,$A$4,$A1335,101)</f>
        <v>-3.4246149495049001</v>
      </c>
      <c r="E1335" s="12">
        <f>[1]!thsiFinD("ths_int_chg_ratio_index",E$1,$A$4,$A1335,101)</f>
        <v>40.163124436540997</v>
      </c>
      <c r="F1335" s="12">
        <f>[1]!thsiFinD("ths_adjustment_nvg_ratio_fund",F$1,$A$4,$A1335,101)</f>
        <v>96.316758747698003</v>
      </c>
      <c r="G1335" s="12">
        <f>[1]!thsiFinD("ths_adjustment_nvg_ratio_fund",G$1,$A$4,$A1335,101)</f>
        <v>65.380249716232001</v>
      </c>
      <c r="H1335" s="12">
        <f>[1]!thsiFinD("ths_adjustment_nvg_ratio_fund",H$1,$A$4,$A1335,101)</f>
        <v>39.692307692307999</v>
      </c>
      <c r="I1335" s="12">
        <f>[1]!thsiFinD("ths_adjustment_nvg_ratio_fund",I$1,$A$4,$A1335,101)</f>
        <v>246.962890625</v>
      </c>
      <c r="J1335" s="32">
        <f t="shared" si="330"/>
        <v>0.69708369965680639</v>
      </c>
      <c r="K1335" s="45">
        <f t="shared" si="331"/>
        <v>0.27328688236051774</v>
      </c>
      <c r="L1335" s="45">
        <f t="shared" si="332"/>
        <v>1.1208805169530951</v>
      </c>
      <c r="M1335" s="32">
        <f>[1]!thsiFinD("ths_int_chg_ratio_index",M$1,$A$4,$A1335,101)/100</f>
        <v>-3.9076057043026996E-2</v>
      </c>
      <c r="N1335" s="32">
        <f>[1]!thsiFinD("ths_int_chg_ratio_index",N$1,$A$4,$A1335,101)/100</f>
        <v>-9.8364989465203993E-3</v>
      </c>
      <c r="O1335" s="33">
        <f t="shared" si="325"/>
        <v>1.6970836996568064</v>
      </c>
      <c r="P1335" s="33">
        <f t="shared" si="326"/>
        <v>1.2732868823605177</v>
      </c>
      <c r="Q1335" s="33">
        <f t="shared" si="327"/>
        <v>2.1208805169530951</v>
      </c>
      <c r="R1335" s="33">
        <f t="shared" si="328"/>
        <v>0.96092394295697303</v>
      </c>
      <c r="S1335" s="33">
        <f t="shared" si="329"/>
        <v>0.99016350105347961</v>
      </c>
      <c r="T1335" s="32">
        <f t="shared" si="337"/>
        <v>-1.7391011311895799E-4</v>
      </c>
      <c r="U1335" s="32">
        <f t="shared" si="338"/>
        <v>-2.0805775393315518E-3</v>
      </c>
      <c r="V1335" s="32">
        <f t="shared" si="339"/>
        <v>9.7427642573033602E-4</v>
      </c>
      <c r="W1335" s="32">
        <f t="shared" si="340"/>
        <v>-5.5256724112190403E-3</v>
      </c>
      <c r="X1335" s="32">
        <f t="shared" si="340"/>
        <v>2.1464671393811585E-3</v>
      </c>
      <c r="Y1335" s="34">
        <f>MAX(O$4:O1335)</f>
        <v>1.9141735637114377</v>
      </c>
      <c r="Z1335" s="34">
        <f>MAX(P$4:P1335)</f>
        <v>1.8284662292802096</v>
      </c>
      <c r="AA1335" s="34">
        <f>MAX(Q$4:Q1335)</f>
        <v>2.2356571589291052</v>
      </c>
      <c r="AB1335" s="34">
        <f>MAX(R$4:R1335)</f>
        <v>1.9075656212819299</v>
      </c>
      <c r="AC1335" s="34">
        <f>MAX(S$4:S1335)</f>
        <v>1.35899867745307</v>
      </c>
      <c r="AD1335" s="35">
        <f t="shared" si="333"/>
        <v>-0.11341179722162209</v>
      </c>
      <c r="AE1335" s="35">
        <f t="shared" si="334"/>
        <v>-0.3036311735099656</v>
      </c>
      <c r="AF1335" s="35">
        <f t="shared" si="335"/>
        <v>-5.1339106945623492E-2</v>
      </c>
      <c r="AG1335" s="35">
        <f t="shared" si="336"/>
        <v>-0.49625641590709257</v>
      </c>
      <c r="AH1335" s="35">
        <f t="shared" si="336"/>
        <v>-0.27140215992765548</v>
      </c>
    </row>
    <row r="1336" spans="1:34">
      <c r="A1336" s="28">
        <v>45845</v>
      </c>
      <c r="B1336" s="12">
        <f>[1]!thsiFinD("ths_int_chg_ratio_index",B$1,$A$4,$A1336,101)</f>
        <v>17.629441444739001</v>
      </c>
      <c r="C1336" s="12">
        <f>[1]!thsiFinD("ths_int_chg_ratio_index",C$1,$A$4,$A1336,101)</f>
        <v>53.897862636098999</v>
      </c>
      <c r="D1336" s="12">
        <f>[1]!thsiFinD("ths_int_chg_ratio_index",D$1,$A$4,$A1336,101)</f>
        <v>-4.0628958794120003</v>
      </c>
      <c r="E1336" s="12">
        <f>[1]!thsiFinD("ths_int_chg_ratio_index",E$1,$A$4,$A1336,101)</f>
        <v>38.168221896281999</v>
      </c>
      <c r="F1336" s="12">
        <f>[1]!thsiFinD("ths_adjustment_nvg_ratio_fund",F$1,$A$4,$A1336,101)</f>
        <v>93.984039287906995</v>
      </c>
      <c r="G1336" s="12">
        <f>[1]!thsiFinD("ths_adjustment_nvg_ratio_fund",G$1,$A$4,$A1336,101)</f>
        <v>63.450624290579</v>
      </c>
      <c r="H1336" s="12">
        <f>[1]!thsiFinD("ths_adjustment_nvg_ratio_fund",H$1,$A$4,$A1336,101)</f>
        <v>38.153846153845997</v>
      </c>
      <c r="I1336" s="12">
        <f>[1]!thsiFinD("ths_adjustment_nvg_ratio_fund",I$1,$A$4,$A1336,101)</f>
        <v>241.3671875</v>
      </c>
      <c r="J1336" s="32">
        <f t="shared" si="330"/>
        <v>0.67823540916254998</v>
      </c>
      <c r="K1336" s="45">
        <f t="shared" si="331"/>
        <v>0.26408157524427006</v>
      </c>
      <c r="L1336" s="45">
        <f t="shared" si="332"/>
        <v>1.09238924308083</v>
      </c>
      <c r="M1336" s="32">
        <f>[1]!thsiFinD("ths_int_chg_ratio_index",M$1,$A$4,$A1336,101)/100</f>
        <v>-4.8158282960707996E-2</v>
      </c>
      <c r="N1336" s="32">
        <f>[1]!thsiFinD("ths_int_chg_ratio_index",N$1,$A$4,$A1336,101)/100</f>
        <v>-1.3453943373489E-2</v>
      </c>
      <c r="O1336" s="33">
        <f t="shared" si="325"/>
        <v>1.67823540916255</v>
      </c>
      <c r="P1336" s="33">
        <f t="shared" si="326"/>
        <v>1.26408157524427</v>
      </c>
      <c r="Q1336" s="33">
        <f t="shared" si="327"/>
        <v>2.09238924308083</v>
      </c>
      <c r="R1336" s="33">
        <f t="shared" si="328"/>
        <v>0.95184171703929199</v>
      </c>
      <c r="S1336" s="33">
        <f t="shared" si="329"/>
        <v>0.98654605662651096</v>
      </c>
      <c r="T1336" s="32">
        <f t="shared" si="337"/>
        <v>-1.1106282205213591E-2</v>
      </c>
      <c r="U1336" s="32">
        <f t="shared" si="338"/>
        <v>-7.2295625155441856E-3</v>
      </c>
      <c r="V1336" s="32">
        <f t="shared" si="339"/>
        <v>-1.3433700599596365E-2</v>
      </c>
      <c r="W1336" s="32">
        <f t="shared" si="340"/>
        <v>-9.4515554370859789E-3</v>
      </c>
      <c r="X1336" s="32">
        <f t="shared" si="340"/>
        <v>-3.6533809043858279E-3</v>
      </c>
      <c r="Y1336" s="34">
        <f>MAX(O$4:O1336)</f>
        <v>1.9141735637114377</v>
      </c>
      <c r="Z1336" s="34">
        <f>MAX(P$4:P1336)</f>
        <v>1.8284662292802096</v>
      </c>
      <c r="AA1336" s="34">
        <f>MAX(Q$4:Q1336)</f>
        <v>2.2356571589291052</v>
      </c>
      <c r="AB1336" s="34">
        <f>MAX(R$4:R1336)</f>
        <v>1.9075656212819299</v>
      </c>
      <c r="AC1336" s="34">
        <f>MAX(S$4:S1336)</f>
        <v>1.35899867745307</v>
      </c>
      <c r="AD1336" s="35">
        <f t="shared" si="333"/>
        <v>-0.12325849600149186</v>
      </c>
      <c r="AE1336" s="35">
        <f t="shared" si="334"/>
        <v>-0.30866561547495142</v>
      </c>
      <c r="AF1336" s="35">
        <f t="shared" si="335"/>
        <v>-6.4083133353461719E-2</v>
      </c>
      <c r="AG1336" s="35">
        <f t="shared" si="336"/>
        <v>-0.50101757631822308</v>
      </c>
      <c r="AH1336" s="35">
        <f t="shared" si="336"/>
        <v>-0.27406400536355258</v>
      </c>
    </row>
    <row r="1337" spans="1:34">
      <c r="A1337" s="28">
        <v>45846</v>
      </c>
      <c r="B1337" s="12">
        <f>[1]!thsiFinD("ths_int_chg_ratio_index",B$1,$A$4,$A1337,101)</f>
        <v>22.982249099193002</v>
      </c>
      <c r="C1337" s="12">
        <f>[1]!thsiFinD("ths_int_chg_ratio_index",C$1,$A$4,$A1337,101)</f>
        <v>55.588124882343998</v>
      </c>
      <c r="D1337" s="12">
        <f>[1]!thsiFinD("ths_int_chg_ratio_index",D$1,$A$4,$A1337,101)</f>
        <v>-2.7238072598902998</v>
      </c>
      <c r="E1337" s="12">
        <f>[1]!thsiFinD("ths_int_chg_ratio_index",E$1,$A$4,$A1337,101)</f>
        <v>41.829531099539999</v>
      </c>
      <c r="F1337" s="12">
        <f>[1]!thsiFinD("ths_adjustment_nvg_ratio_fund",F$1,$A$4,$A1337,101)</f>
        <v>100.79803560467001</v>
      </c>
      <c r="G1337" s="12">
        <f>[1]!thsiFinD("ths_adjustment_nvg_ratio_fund",G$1,$A$4,$A1337,101)</f>
        <v>70.431328036322</v>
      </c>
      <c r="H1337" s="12">
        <f>[1]!thsiFinD("ths_adjustment_nvg_ratio_fund",H$1,$A$4,$A1337,101)</f>
        <v>45.846153846154003</v>
      </c>
      <c r="I1337" s="12">
        <f>[1]!thsiFinD("ths_adjustment_nvg_ratio_fund",I$1,$A$4,$A1337,101)</f>
        <v>254.189453125</v>
      </c>
      <c r="J1337" s="32">
        <f t="shared" si="330"/>
        <v>0.73617633554166595</v>
      </c>
      <c r="K1337" s="45">
        <f t="shared" si="331"/>
        <v>0.29419024455296677</v>
      </c>
      <c r="L1337" s="45">
        <f t="shared" si="332"/>
        <v>1.1781624265303652</v>
      </c>
      <c r="M1337" s="32">
        <f>[1]!thsiFinD("ths_int_chg_ratio_index",M$1,$A$4,$A1337,101)/100</f>
        <v>-2.3673520863211998E-2</v>
      </c>
      <c r="N1337" s="32">
        <f>[1]!thsiFinD("ths_int_chg_ratio_index",N$1,$A$4,$A1337,101)/100</f>
        <v>-3.9702664051221997E-3</v>
      </c>
      <c r="O1337" s="33">
        <f t="shared" si="325"/>
        <v>1.7361763355416659</v>
      </c>
      <c r="P1337" s="33">
        <f t="shared" si="326"/>
        <v>1.2941902445529667</v>
      </c>
      <c r="Q1337" s="33">
        <f t="shared" si="327"/>
        <v>2.1781624265303652</v>
      </c>
      <c r="R1337" s="33">
        <f t="shared" si="328"/>
        <v>0.97632647913678805</v>
      </c>
      <c r="S1337" s="33">
        <f t="shared" si="329"/>
        <v>0.99602973359487779</v>
      </c>
      <c r="T1337" s="32">
        <f t="shared" si="337"/>
        <v>3.4524909951714644E-2</v>
      </c>
      <c r="U1337" s="32">
        <f t="shared" si="338"/>
        <v>2.3818612578763831E-2</v>
      </c>
      <c r="V1337" s="32">
        <f t="shared" si="339"/>
        <v>4.0992938447362182E-2</v>
      </c>
      <c r="W1337" s="32">
        <f t="shared" si="340"/>
        <v>2.5723564810393063E-2</v>
      </c>
      <c r="X1337" s="32">
        <f t="shared" si="340"/>
        <v>9.6130098586539869E-3</v>
      </c>
      <c r="Y1337" s="34">
        <f>MAX(O$4:O1337)</f>
        <v>1.9141735637114377</v>
      </c>
      <c r="Z1337" s="34">
        <f>MAX(P$4:P1337)</f>
        <v>1.8284662292802096</v>
      </c>
      <c r="AA1337" s="34">
        <f>MAX(Q$4:Q1337)</f>
        <v>2.2356571589291052</v>
      </c>
      <c r="AB1337" s="34">
        <f>MAX(R$4:R1337)</f>
        <v>1.9075656212819299</v>
      </c>
      <c r="AC1337" s="34">
        <f>MAX(S$4:S1337)</f>
        <v>1.35899867745307</v>
      </c>
      <c r="AD1337" s="35">
        <f t="shared" si="333"/>
        <v>-9.2989074525012483E-2</v>
      </c>
      <c r="AE1337" s="35">
        <f t="shared" si="334"/>
        <v>-0.29219898960757118</v>
      </c>
      <c r="AF1337" s="35">
        <f t="shared" si="335"/>
        <v>-2.5717150847172077E-2</v>
      </c>
      <c r="AG1337" s="35">
        <f t="shared" si="336"/>
        <v>-0.48818196960339788</v>
      </c>
      <c r="AH1337" s="35">
        <f t="shared" si="336"/>
        <v>-0.2670855754903606</v>
      </c>
    </row>
    <row r="1338" spans="1:34">
      <c r="A1338" s="28">
        <v>45847</v>
      </c>
      <c r="B1338" s="12">
        <f>[1]!thsiFinD("ths_int_chg_ratio_index",B$1,$A$4,$A1338,101)</f>
        <v>23.159102872502999</v>
      </c>
      <c r="C1338" s="12">
        <f>[1]!thsiFinD("ths_int_chg_ratio_index",C$1,$A$4,$A1338,101)</f>
        <v>54.066777273120003</v>
      </c>
      <c r="D1338" s="12">
        <f>[1]!thsiFinD("ths_int_chg_ratio_index",D$1,$A$4,$A1338,101)</f>
        <v>-3.5904148124874</v>
      </c>
      <c r="E1338" s="12">
        <f>[1]!thsiFinD("ths_int_chg_ratio_index",E$1,$A$4,$A1338,101)</f>
        <v>42.243236185641003</v>
      </c>
      <c r="F1338" s="12">
        <f>[1]!thsiFinD("ths_adjustment_nvg_ratio_fund",F$1,$A$4,$A1338,101)</f>
        <v>100.98219766728</v>
      </c>
      <c r="G1338" s="12">
        <f>[1]!thsiFinD("ths_adjustment_nvg_ratio_fund",G$1,$A$4,$A1338,101)</f>
        <v>70.374574347332995</v>
      </c>
      <c r="H1338" s="12">
        <f>[1]!thsiFinD("ths_adjustment_nvg_ratio_fund",H$1,$A$4,$A1338,101)</f>
        <v>46.307692307692001</v>
      </c>
      <c r="I1338" s="12">
        <f>[1]!thsiFinD("ths_adjustment_nvg_ratio_fund",I$1,$A$4,$A1338,101)</f>
        <v>252.32421875</v>
      </c>
      <c r="J1338" s="32">
        <f t="shared" si="330"/>
        <v>0.73233423073885195</v>
      </c>
      <c r="K1338" s="45">
        <f t="shared" si="331"/>
        <v>0.28969675379694154</v>
      </c>
      <c r="L1338" s="45">
        <f t="shared" si="332"/>
        <v>1.1749717076807624</v>
      </c>
      <c r="M1338" s="32">
        <f>[1]!thsiFinD("ths_int_chg_ratio_index",M$1,$A$4,$A1338,101)/100</f>
        <v>-2.7329385644608004E-2</v>
      </c>
      <c r="N1338" s="32">
        <f>[1]!thsiFinD("ths_int_chg_ratio_index",N$1,$A$4,$A1338,101)/100</f>
        <v>-6.3205089757021006E-3</v>
      </c>
      <c r="O1338" s="33">
        <f t="shared" si="325"/>
        <v>1.7323342307388518</v>
      </c>
      <c r="P1338" s="33">
        <f t="shared" si="326"/>
        <v>1.2896967537969415</v>
      </c>
      <c r="Q1338" s="33">
        <f t="shared" si="327"/>
        <v>2.1749717076807622</v>
      </c>
      <c r="R1338" s="33">
        <f t="shared" si="328"/>
        <v>0.97267061435539204</v>
      </c>
      <c r="S1338" s="33">
        <f t="shared" si="329"/>
        <v>0.99367949102429787</v>
      </c>
      <c r="T1338" s="32">
        <f t="shared" si="337"/>
        <v>-2.2129692267781609E-3</v>
      </c>
      <c r="U1338" s="32">
        <f t="shared" si="338"/>
        <v>-3.4720480817542754E-3</v>
      </c>
      <c r="V1338" s="32">
        <f t="shared" si="339"/>
        <v>-1.4648672710260158E-3</v>
      </c>
      <c r="W1338" s="32">
        <f t="shared" si="340"/>
        <v>-3.7445105295396131E-3</v>
      </c>
      <c r="X1338" s="32">
        <f t="shared" si="340"/>
        <v>-2.3596108542838223E-3</v>
      </c>
      <c r="Y1338" s="34">
        <f>MAX(O$4:O1338)</f>
        <v>1.9141735637114377</v>
      </c>
      <c r="Z1338" s="34">
        <f>MAX(P$4:P1338)</f>
        <v>1.8284662292802096</v>
      </c>
      <c r="AA1338" s="34">
        <f>MAX(Q$4:Q1338)</f>
        <v>2.2356571589291052</v>
      </c>
      <c r="AB1338" s="34">
        <f>MAX(R$4:R1338)</f>
        <v>1.9075656212819299</v>
      </c>
      <c r="AC1338" s="34">
        <f>MAX(S$4:S1338)</f>
        <v>1.35899867745307</v>
      </c>
      <c r="AD1338" s="35">
        <f t="shared" si="333"/>
        <v>-9.4996261791440273E-2</v>
      </c>
      <c r="AE1338" s="35">
        <f t="shared" si="334"/>
        <v>-0.294656508747968</v>
      </c>
      <c r="AF1338" s="35">
        <f t="shared" si="335"/>
        <v>-2.7144345905618095E-2</v>
      </c>
      <c r="AG1338" s="35">
        <f t="shared" si="336"/>
        <v>-0.49009847760742609</v>
      </c>
      <c r="AH1338" s="35">
        <f t="shared" si="336"/>
        <v>-0.26881496832169482</v>
      </c>
    </row>
    <row r="1339" spans="1:34">
      <c r="A1339" s="28">
        <v>45848</v>
      </c>
      <c r="B1339" s="12">
        <f>[1]!thsiFinD("ths_int_chg_ratio_index",B$1,$A$4,$A1339,101)</f>
        <v>23.148116057658001</v>
      </c>
      <c r="C1339" s="12">
        <f>[1]!thsiFinD("ths_int_chg_ratio_index",C$1,$A$4,$A1339,101)</f>
        <v>53.556400175112998</v>
      </c>
      <c r="D1339" s="12">
        <f>[1]!thsiFinD("ths_int_chg_ratio_index",D$1,$A$4,$A1339,101)</f>
        <v>-3.8965762676428</v>
      </c>
      <c r="E1339" s="12">
        <f>[1]!thsiFinD("ths_int_chg_ratio_index",E$1,$A$4,$A1339,101)</f>
        <v>42.712199098882003</v>
      </c>
      <c r="F1339" s="12">
        <f>[1]!thsiFinD("ths_adjustment_nvg_ratio_fund",F$1,$A$4,$A1339,101)</f>
        <v>99.815837937384998</v>
      </c>
      <c r="G1339" s="12">
        <f>[1]!thsiFinD("ths_adjustment_nvg_ratio_fund",G$1,$A$4,$A1339,101)</f>
        <v>69.636776390465002</v>
      </c>
      <c r="H1339" s="12">
        <f>[1]!thsiFinD("ths_adjustment_nvg_ratio_fund",H$1,$A$4,$A1339,101)</f>
        <v>48.692307692307999</v>
      </c>
      <c r="I1339" s="12">
        <f>[1]!thsiFinD("ths_adjustment_nvg_ratio_fund",I$1,$A$4,$A1339,101)</f>
        <v>250.7421875</v>
      </c>
      <c r="J1339" s="32">
        <f t="shared" si="330"/>
        <v>0.73050906073021027</v>
      </c>
      <c r="K1339" s="45">
        <f t="shared" si="331"/>
        <v>0.28880034766002555</v>
      </c>
      <c r="L1339" s="45">
        <f t="shared" si="332"/>
        <v>1.1722177738003949</v>
      </c>
      <c r="M1339" s="32">
        <f>[1]!thsiFinD("ths_int_chg_ratio_index",M$1,$A$4,$A1339,101)/100</f>
        <v>-2.6978805858378002E-2</v>
      </c>
      <c r="N1339" s="32">
        <f>[1]!thsiFinD("ths_int_chg_ratio_index",N$1,$A$4,$A1339,101)/100</f>
        <v>-1.6068036625035002E-3</v>
      </c>
      <c r="O1339" s="33">
        <f t="shared" si="325"/>
        <v>1.7305090607302103</v>
      </c>
      <c r="P1339" s="33">
        <f t="shared" si="326"/>
        <v>1.2888003476600256</v>
      </c>
      <c r="Q1339" s="33">
        <f t="shared" si="327"/>
        <v>2.1722177738003952</v>
      </c>
      <c r="R1339" s="33">
        <f t="shared" si="328"/>
        <v>0.97302119414162203</v>
      </c>
      <c r="S1339" s="33">
        <f t="shared" si="329"/>
        <v>0.99839319633749646</v>
      </c>
      <c r="T1339" s="32">
        <f t="shared" si="337"/>
        <v>-1.0535899921940706E-3</v>
      </c>
      <c r="U1339" s="32">
        <f t="shared" si="338"/>
        <v>-6.950518672523831E-4</v>
      </c>
      <c r="V1339" s="32">
        <f t="shared" si="339"/>
        <v>-1.2661929673115635E-3</v>
      </c>
      <c r="W1339" s="32">
        <f t="shared" si="340"/>
        <v>3.6043011997666241E-4</v>
      </c>
      <c r="X1339" s="32">
        <f t="shared" si="340"/>
        <v>4.743687834735999E-3</v>
      </c>
      <c r="Y1339" s="34">
        <f>MAX(O$4:O1339)</f>
        <v>1.9141735637114377</v>
      </c>
      <c r="Z1339" s="34">
        <f>MAX(P$4:P1339)</f>
        <v>1.8284662292802096</v>
      </c>
      <c r="AA1339" s="34">
        <f>MAX(Q$4:Q1339)</f>
        <v>2.2356571589291052</v>
      </c>
      <c r="AB1339" s="34">
        <f>MAX(R$4:R1339)</f>
        <v>1.9075656212819299</v>
      </c>
      <c r="AC1339" s="34">
        <f>MAX(S$4:S1339)</f>
        <v>1.35899867745307</v>
      </c>
      <c r="AD1339" s="35">
        <f t="shared" si="333"/>
        <v>-9.5949764672914939E-2</v>
      </c>
      <c r="AE1339" s="35">
        <f t="shared" si="334"/>
        <v>-0.29514675905861698</v>
      </c>
      <c r="AF1339" s="35">
        <f t="shared" si="335"/>
        <v>-2.8376168893041731E-2</v>
      </c>
      <c r="AG1339" s="35">
        <f t="shared" si="336"/>
        <v>-0.48991469374053387</v>
      </c>
      <c r="AH1339" s="35">
        <f t="shared" si="336"/>
        <v>-0.26534645478198138</v>
      </c>
    </row>
    <row r="1340" spans="1:34">
      <c r="A1340" s="28">
        <v>45849</v>
      </c>
      <c r="B1340" s="12">
        <f>[1]!thsiFinD("ths_int_chg_ratio_index",B$1,$A$4,$A1340,101)</f>
        <v>22.593786125777001</v>
      </c>
      <c r="C1340" s="12">
        <f>[1]!thsiFinD("ths_int_chg_ratio_index",C$1,$A$4,$A1340,101)</f>
        <v>54.789693610752998</v>
      </c>
      <c r="D1340" s="12">
        <f>[1]!thsiFinD("ths_int_chg_ratio_index",D$1,$A$4,$A1340,101)</f>
        <v>-2.4786427378248002</v>
      </c>
      <c r="E1340" s="12">
        <f>[1]!thsiFinD("ths_int_chg_ratio_index",E$1,$A$4,$A1340,101)</f>
        <v>43.880114325283003</v>
      </c>
      <c r="F1340" s="12">
        <f>[1]!thsiFinD("ths_adjustment_nvg_ratio_fund",F$1,$A$4,$A1340,101)</f>
        <v>98.281154082258993</v>
      </c>
      <c r="G1340" s="12">
        <f>[1]!thsiFinD("ths_adjustment_nvg_ratio_fund",G$1,$A$4,$A1340,101)</f>
        <v>69.069239500568003</v>
      </c>
      <c r="H1340" s="12">
        <f>[1]!thsiFinD("ths_adjustment_nvg_ratio_fund",H$1,$A$4,$A1340,101)</f>
        <v>48.384615384615003</v>
      </c>
      <c r="I1340" s="12">
        <f>[1]!thsiFinD("ths_adjustment_nvg_ratio_fund",I$1,$A$4,$A1340,101)</f>
        <v>250.0390625</v>
      </c>
      <c r="J1340" s="32">
        <f t="shared" si="330"/>
        <v>0.73069877848928777</v>
      </c>
      <c r="K1340" s="45">
        <f t="shared" si="331"/>
        <v>0.29696237830997052</v>
      </c>
      <c r="L1340" s="45">
        <f t="shared" si="332"/>
        <v>1.1644351786686051</v>
      </c>
      <c r="M1340" s="32">
        <f>[1]!thsiFinD("ths_int_chg_ratio_index",M$1,$A$4,$A1340,101)/100</f>
        <v>-2.2283422151440999E-2</v>
      </c>
      <c r="N1340" s="32">
        <f>[1]!thsiFinD("ths_int_chg_ratio_index",N$1,$A$4,$A1340,101)/100</f>
        <v>1.1800270285727999E-3</v>
      </c>
      <c r="O1340" s="33">
        <f t="shared" si="325"/>
        <v>1.7306987784892878</v>
      </c>
      <c r="P1340" s="33">
        <f t="shared" si="326"/>
        <v>1.2969623783099706</v>
      </c>
      <c r="Q1340" s="33">
        <f t="shared" si="327"/>
        <v>2.1644351786686054</v>
      </c>
      <c r="R1340" s="33">
        <f t="shared" si="328"/>
        <v>0.97771657784855903</v>
      </c>
      <c r="S1340" s="33">
        <f t="shared" si="329"/>
        <v>1.0011800270285729</v>
      </c>
      <c r="T1340" s="32">
        <f t="shared" si="337"/>
        <v>1.0963118505569192E-4</v>
      </c>
      <c r="U1340" s="32">
        <f t="shared" si="338"/>
        <v>6.3330450405014727E-3</v>
      </c>
      <c r="V1340" s="32">
        <f t="shared" si="339"/>
        <v>-3.5827877046479273E-3</v>
      </c>
      <c r="W1340" s="32">
        <f t="shared" si="340"/>
        <v>4.8255718736724962E-3</v>
      </c>
      <c r="X1340" s="32">
        <f t="shared" si="340"/>
        <v>2.7913157875070205E-3</v>
      </c>
      <c r="Y1340" s="34">
        <f>MAX(O$4:O1340)</f>
        <v>1.9141735637114377</v>
      </c>
      <c r="Z1340" s="34">
        <f>MAX(P$4:P1340)</f>
        <v>1.8284662292802096</v>
      </c>
      <c r="AA1340" s="34">
        <f>MAX(Q$4:Q1340)</f>
        <v>2.2356571589291052</v>
      </c>
      <c r="AB1340" s="34">
        <f>MAX(R$4:R1340)</f>
        <v>1.9075656212819299</v>
      </c>
      <c r="AC1340" s="34">
        <f>MAX(S$4:S1340)</f>
        <v>1.35899867745307</v>
      </c>
      <c r="AD1340" s="35">
        <f t="shared" si="333"/>
        <v>-9.5850652574266171E-2</v>
      </c>
      <c r="AE1340" s="35">
        <f t="shared" si="334"/>
        <v>-0.29068289173679174</v>
      </c>
      <c r="AF1340" s="35">
        <f t="shared" si="335"/>
        <v>-3.185729080867461E-2</v>
      </c>
      <c r="AG1340" s="35">
        <f t="shared" si="336"/>
        <v>-0.4874532404334746</v>
      </c>
      <c r="AH1340" s="35">
        <f t="shared" si="336"/>
        <v>-0.26329580474286629</v>
      </c>
    </row>
    <row r="1341" spans="1:34">
      <c r="A1341" s="28">
        <v>45852</v>
      </c>
      <c r="B1341" s="12">
        <f>[1]!thsiFinD("ths_int_chg_ratio_index",B$1,$A$4,$A1341,101)</f>
        <v>22.769248953424999</v>
      </c>
      <c r="C1341" s="12">
        <f>[1]!thsiFinD("ths_int_chg_ratio_index",C$1,$A$4,$A1341,101)</f>
        <v>53.019435353544999</v>
      </c>
      <c r="D1341" s="12">
        <f>[1]!thsiFinD("ths_int_chg_ratio_index",D$1,$A$4,$A1341,101)</f>
        <v>-2.6806092711023002</v>
      </c>
      <c r="E1341" s="12">
        <f>[1]!thsiFinD("ths_int_chg_ratio_index",E$1,$A$4,$A1341,101)</f>
        <v>42.963858362491997</v>
      </c>
      <c r="F1341" s="12">
        <f>[1]!thsiFinD("ths_adjustment_nvg_ratio_fund",F$1,$A$4,$A1341,101)</f>
        <v>99.386126457949999</v>
      </c>
      <c r="G1341" s="12">
        <f>[1]!thsiFinD("ths_adjustment_nvg_ratio_fund",G$1,$A$4,$A1341,101)</f>
        <v>69.977298524404006</v>
      </c>
      <c r="H1341" s="12">
        <f>[1]!thsiFinD("ths_adjustment_nvg_ratio_fund",H$1,$A$4,$A1341,101)</f>
        <v>48.923076923076998</v>
      </c>
      <c r="I1341" s="12">
        <f>[1]!thsiFinD("ths_adjustment_nvg_ratio_fund",I$1,$A$4,$A1341,101)</f>
        <v>251.513671875</v>
      </c>
      <c r="J1341" s="32">
        <f t="shared" si="330"/>
        <v>0.73234013397348829</v>
      </c>
      <c r="K1341" s="45">
        <f t="shared" si="331"/>
        <v>0.29017983349589926</v>
      </c>
      <c r="L1341" s="45">
        <f t="shared" si="332"/>
        <v>1.1745004344510774</v>
      </c>
      <c r="M1341" s="32">
        <f>[1]!thsiFinD("ths_int_chg_ratio_index",M$1,$A$4,$A1341,101)/100</f>
        <v>-2.3406626603199001E-2</v>
      </c>
      <c r="N1341" s="32">
        <f>[1]!thsiFinD("ths_int_chg_ratio_index",N$1,$A$4,$A1341,101)/100</f>
        <v>1.4385343647432E-3</v>
      </c>
      <c r="O1341" s="33">
        <f t="shared" si="325"/>
        <v>1.7323401339734883</v>
      </c>
      <c r="P1341" s="33">
        <f t="shared" si="326"/>
        <v>1.2901798334958992</v>
      </c>
      <c r="Q1341" s="33">
        <f t="shared" si="327"/>
        <v>2.1745004344510774</v>
      </c>
      <c r="R1341" s="33">
        <f t="shared" si="328"/>
        <v>0.97659337339680097</v>
      </c>
      <c r="S1341" s="33">
        <f t="shared" si="329"/>
        <v>1.0014385343647432</v>
      </c>
      <c r="T1341" s="32">
        <f t="shared" si="337"/>
        <v>9.4837732862629309E-4</v>
      </c>
      <c r="U1341" s="32">
        <f t="shared" si="338"/>
        <v>-5.229561726308174E-3</v>
      </c>
      <c r="V1341" s="32">
        <f t="shared" si="339"/>
        <v>4.650292086207708E-3</v>
      </c>
      <c r="W1341" s="32">
        <f t="shared" si="340"/>
        <v>-1.1488037302483933E-3</v>
      </c>
      <c r="X1341" s="32">
        <f t="shared" si="340"/>
        <v>2.5820265006437637E-4</v>
      </c>
      <c r="Y1341" s="34">
        <f>MAX(O$4:O1341)</f>
        <v>1.9141735637114377</v>
      </c>
      <c r="Z1341" s="34">
        <f>MAX(P$4:P1341)</f>
        <v>1.8284662292802096</v>
      </c>
      <c r="AA1341" s="34">
        <f>MAX(Q$4:Q1341)</f>
        <v>2.2356571589291052</v>
      </c>
      <c r="AB1341" s="34">
        <f>MAX(R$4:R1341)</f>
        <v>1.9075656212819299</v>
      </c>
      <c r="AC1341" s="34">
        <f>MAX(S$4:S1341)</f>
        <v>1.35899867745307</v>
      </c>
      <c r="AD1341" s="35">
        <f t="shared" si="333"/>
        <v>-9.4993177831475317E-2</v>
      </c>
      <c r="AE1341" s="35">
        <f t="shared" si="334"/>
        <v>-0.29439230933798066</v>
      </c>
      <c r="AF1341" s="35">
        <f t="shared" si="335"/>
        <v>-2.735514442980258E-2</v>
      </c>
      <c r="AG1341" s="35">
        <f t="shared" si="336"/>
        <v>-0.48804205606279127</v>
      </c>
      <c r="AH1341" s="35">
        <f t="shared" si="336"/>
        <v>-0.26310558576733745</v>
      </c>
    </row>
    <row r="1342" spans="1:34">
      <c r="A1342" s="28">
        <v>45853</v>
      </c>
      <c r="B1342" s="12">
        <f>[1]!thsiFinD("ths_int_chg_ratio_index",B$1,$A$4,$A1342,101)</f>
        <v>30.123665501479</v>
      </c>
      <c r="C1342" s="12">
        <f>[1]!thsiFinD("ths_int_chg_ratio_index",C$1,$A$4,$A1342,101)</f>
        <v>52.479786278985998</v>
      </c>
      <c r="D1342" s="12">
        <f>[1]!thsiFinD("ths_int_chg_ratio_index",D$1,$A$4,$A1342,101)</f>
        <v>-2.3023792530406002</v>
      </c>
      <c r="E1342" s="12">
        <f>[1]!thsiFinD("ths_int_chg_ratio_index",E$1,$A$4,$A1342,101)</f>
        <v>46.011762748106001</v>
      </c>
      <c r="F1342" s="12">
        <f>[1]!thsiFinD("ths_adjustment_nvg_ratio_fund",F$1,$A$4,$A1342,101)</f>
        <v>106.75260896255</v>
      </c>
      <c r="G1342" s="12">
        <f>[1]!thsiFinD("ths_adjustment_nvg_ratio_fund",G$1,$A$4,$A1342,101)</f>
        <v>79.909194097615995</v>
      </c>
      <c r="H1342" s="12">
        <f>[1]!thsiFinD("ths_adjustment_nvg_ratio_fund",H$1,$A$4,$A1342,101)</f>
        <v>61.307692307692001</v>
      </c>
      <c r="I1342" s="12">
        <f>[1]!thsiFinD("ths_adjustment_nvg_ratio_fund",I$1,$A$4,$A1342,101)</f>
        <v>271.474609375</v>
      </c>
      <c r="J1342" s="32">
        <f t="shared" si="330"/>
        <v>0.80719617502298557</v>
      </c>
      <c r="K1342" s="45">
        <f t="shared" si="331"/>
        <v>0.31578208818882603</v>
      </c>
      <c r="L1342" s="45">
        <f t="shared" si="332"/>
        <v>1.2986102618571451</v>
      </c>
      <c r="M1342" s="32">
        <f>[1]!thsiFinD("ths_int_chg_ratio_index",M$1,$A$4,$A1342,101)/100</f>
        <v>-1.2210070223497E-2</v>
      </c>
      <c r="N1342" s="32">
        <f>[1]!thsiFinD("ths_int_chg_ratio_index",N$1,$A$4,$A1342,101)/100</f>
        <v>1.6052605413771001E-3</v>
      </c>
      <c r="O1342" s="33">
        <f t="shared" si="325"/>
        <v>1.8071961750229857</v>
      </c>
      <c r="P1342" s="33">
        <f t="shared" si="326"/>
        <v>1.315782088188826</v>
      </c>
      <c r="Q1342" s="33">
        <f t="shared" si="327"/>
        <v>2.2986102618571449</v>
      </c>
      <c r="R1342" s="33">
        <f t="shared" si="328"/>
        <v>0.98778992977650304</v>
      </c>
      <c r="S1342" s="33">
        <f t="shared" si="329"/>
        <v>1.001605260541377</v>
      </c>
      <c r="T1342" s="32">
        <f t="shared" si="337"/>
        <v>4.3210937379716041E-2</v>
      </c>
      <c r="U1342" s="32">
        <f t="shared" si="338"/>
        <v>1.9843942703362982E-2</v>
      </c>
      <c r="V1342" s="32">
        <f t="shared" si="339"/>
        <v>5.7075098923766054E-2</v>
      </c>
      <c r="W1342" s="32">
        <f t="shared" si="340"/>
        <v>1.1464911277001555E-2</v>
      </c>
      <c r="X1342" s="32">
        <f t="shared" si="340"/>
        <v>1.6648667982366305E-4</v>
      </c>
      <c r="Y1342" s="34">
        <f>MAX(O$4:O1342)</f>
        <v>1.9141735637114377</v>
      </c>
      <c r="Z1342" s="34">
        <f>MAX(P$4:P1342)</f>
        <v>1.8284662292802096</v>
      </c>
      <c r="AA1342" s="34">
        <f>MAX(Q$4:Q1342)</f>
        <v>2.2986102618571449</v>
      </c>
      <c r="AB1342" s="34">
        <f>MAX(R$4:R1342)</f>
        <v>1.9075656212819299</v>
      </c>
      <c r="AC1342" s="34">
        <f>MAX(S$4:S1342)</f>
        <v>1.35899867745307</v>
      </c>
      <c r="AD1342" s="35">
        <f t="shared" si="333"/>
        <v>-5.5886984710535326E-2</v>
      </c>
      <c r="AE1342" s="35">
        <f t="shared" si="334"/>
        <v>-0.28039027075343137</v>
      </c>
      <c r="AF1342" s="35">
        <f t="shared" si="335"/>
        <v>0</v>
      </c>
      <c r="AG1342" s="35">
        <f t="shared" si="336"/>
        <v>-0.48217250365799502</v>
      </c>
      <c r="AH1342" s="35">
        <f t="shared" si="336"/>
        <v>-0.26298290266293123</v>
      </c>
    </row>
    <row r="1343" spans="1:34">
      <c r="A1343" s="28">
        <v>45854</v>
      </c>
      <c r="B1343" s="12">
        <f>[1]!thsiFinD("ths_int_chg_ratio_index",B$1,$A$4,$A1343,101)</f>
        <v>30.372262264989999</v>
      </c>
      <c r="C1343" s="12">
        <f>[1]!thsiFinD("ths_int_chg_ratio_index",C$1,$A$4,$A1343,101)</f>
        <v>52.089695346071998</v>
      </c>
      <c r="D1343" s="12">
        <f>[1]!thsiFinD("ths_int_chg_ratio_index",D$1,$A$4,$A1343,101)</f>
        <v>-2.1666169473016001</v>
      </c>
      <c r="E1343" s="12">
        <f>[1]!thsiFinD("ths_int_chg_ratio_index",E$1,$A$4,$A1343,101)</f>
        <v>45.534960691739002</v>
      </c>
      <c r="F1343" s="12">
        <f>[1]!thsiFinD("ths_adjustment_nvg_ratio_fund",F$1,$A$4,$A1343,101)</f>
        <v>104.8496009822</v>
      </c>
      <c r="G1343" s="12">
        <f>[1]!thsiFinD("ths_adjustment_nvg_ratio_fund",G$1,$A$4,$A1343,101)</f>
        <v>78.717366628831002</v>
      </c>
      <c r="H1343" s="12">
        <f>[1]!thsiFinD("ths_adjustment_nvg_ratio_fund",H$1,$A$4,$A1343,101)</f>
        <v>59.846153846154003</v>
      </c>
      <c r="I1343" s="12">
        <f>[1]!thsiFinD("ths_adjustment_nvg_ratio_fund",I$1,$A$4,$A1343,101)</f>
        <v>273.30078125</v>
      </c>
      <c r="J1343" s="32">
        <f t="shared" si="330"/>
        <v>0.80318025507835566</v>
      </c>
      <c r="K1343" s="45">
        <f t="shared" si="331"/>
        <v>0.31457575338874849</v>
      </c>
      <c r="L1343" s="45">
        <f t="shared" si="332"/>
        <v>1.2917847567679628</v>
      </c>
      <c r="M1343" s="32">
        <f>[1]!thsiFinD("ths_int_chg_ratio_index",M$1,$A$4,$A1343,101)/100</f>
        <v>-1.2017769487436001E-2</v>
      </c>
      <c r="N1343" s="32">
        <f>[1]!thsiFinD("ths_int_chg_ratio_index",N$1,$A$4,$A1343,101)/100</f>
        <v>-6.5016069073052009E-4</v>
      </c>
      <c r="O1343" s="33">
        <f t="shared" si="325"/>
        <v>1.8031802550783556</v>
      </c>
      <c r="P1343" s="33">
        <f t="shared" si="326"/>
        <v>1.3145757533887485</v>
      </c>
      <c r="Q1343" s="33">
        <f t="shared" si="327"/>
        <v>2.2917847567679628</v>
      </c>
      <c r="R1343" s="33">
        <f t="shared" si="328"/>
        <v>0.98798223051256395</v>
      </c>
      <c r="S1343" s="33">
        <f t="shared" si="329"/>
        <v>0.99934983930926946</v>
      </c>
      <c r="T1343" s="32">
        <f t="shared" si="337"/>
        <v>-2.2221826275052869E-3</v>
      </c>
      <c r="U1343" s="32">
        <f t="shared" si="338"/>
        <v>-9.1681959414569025E-4</v>
      </c>
      <c r="V1343" s="32">
        <f t="shared" si="339"/>
        <v>-2.9694051238018382E-3</v>
      </c>
      <c r="W1343" s="32">
        <f t="shared" si="340"/>
        <v>1.9467776524551006E-4</v>
      </c>
      <c r="X1343" s="32">
        <f t="shared" si="340"/>
        <v>-2.2518064959926587E-3</v>
      </c>
      <c r="Y1343" s="34">
        <f>MAX(O$4:O1343)</f>
        <v>1.9141735637114377</v>
      </c>
      <c r="Z1343" s="34">
        <f>MAX(P$4:P1343)</f>
        <v>1.8284662292802096</v>
      </c>
      <c r="AA1343" s="34">
        <f>MAX(Q$4:Q1343)</f>
        <v>2.2986102618571449</v>
      </c>
      <c r="AB1343" s="34">
        <f>MAX(R$4:R1343)</f>
        <v>1.9075656212819299</v>
      </c>
      <c r="AC1343" s="34">
        <f>MAX(S$4:S1343)</f>
        <v>1.35899867745307</v>
      </c>
      <c r="AD1343" s="35">
        <f t="shared" si="333"/>
        <v>-5.7984976251513221E-2</v>
      </c>
      <c r="AE1343" s="35">
        <f t="shared" si="334"/>
        <v>-0.28105002305334248</v>
      </c>
      <c r="AF1343" s="35">
        <f t="shared" si="335"/>
        <v>-2.9694051238018382E-3</v>
      </c>
      <c r="AG1343" s="35">
        <f t="shared" si="336"/>
        <v>-0.48207169415822448</v>
      </c>
      <c r="AH1343" s="35">
        <f t="shared" si="336"/>
        <v>-0.26464252255037257</v>
      </c>
    </row>
    <row r="1344" spans="1:34">
      <c r="A1344" s="28">
        <v>45855</v>
      </c>
      <c r="B1344" s="12">
        <f>[1]!thsiFinD("ths_int_chg_ratio_index",B$1,$A$4,$A1344,101)</f>
        <v>35.039505920204</v>
      </c>
      <c r="C1344" s="12">
        <f>[1]!thsiFinD("ths_int_chg_ratio_index",C$1,$A$4,$A1344,101)</f>
        <v>52.585333215302001</v>
      </c>
      <c r="D1344" s="12">
        <f>[1]!thsiFinD("ths_int_chg_ratio_index",D$1,$A$4,$A1344,101)</f>
        <v>-1.3803154855523001</v>
      </c>
      <c r="E1344" s="12">
        <f>[1]!thsiFinD("ths_int_chg_ratio_index",E$1,$A$4,$A1344,101)</f>
        <v>48.463287243509001</v>
      </c>
      <c r="F1344" s="12">
        <f>[1]!thsiFinD("ths_adjustment_nvg_ratio_fund",F$1,$A$4,$A1344,101)</f>
        <v>111.66359729896</v>
      </c>
      <c r="G1344" s="12">
        <f>[1]!thsiFinD("ths_adjustment_nvg_ratio_fund",G$1,$A$4,$A1344,101)</f>
        <v>86.265607264471996</v>
      </c>
      <c r="H1344" s="12">
        <f>[1]!thsiFinD("ths_adjustment_nvg_ratio_fund",H$1,$A$4,$A1344,101)</f>
        <v>69.307692307691994</v>
      </c>
      <c r="I1344" s="12">
        <f>[1]!thsiFinD("ths_adjustment_nvg_ratio_fund",I$1,$A$4,$A1344,101)</f>
        <v>285.4296875</v>
      </c>
      <c r="J1344" s="32">
        <f t="shared" si="330"/>
        <v>0.85921799408073318</v>
      </c>
      <c r="K1344" s="45">
        <f t="shared" si="331"/>
        <v>0.33676952723365672</v>
      </c>
      <c r="L1344" s="45">
        <f t="shared" si="332"/>
        <v>1.3816664609278098</v>
      </c>
      <c r="M1344" s="32">
        <f>[1]!thsiFinD("ths_int_chg_ratio_index",M$1,$A$4,$A1344,101)/100</f>
        <v>2.1311457780359999E-3</v>
      </c>
      <c r="N1344" s="32">
        <f>[1]!thsiFinD("ths_int_chg_ratio_index",N$1,$A$4,$A1344,101)/100</f>
        <v>7.2064217239025995E-3</v>
      </c>
      <c r="O1344" s="33">
        <f t="shared" si="325"/>
        <v>1.8592179940807332</v>
      </c>
      <c r="P1344" s="33">
        <f t="shared" si="326"/>
        <v>1.3367695272336566</v>
      </c>
      <c r="Q1344" s="33">
        <f t="shared" si="327"/>
        <v>2.3816664609278098</v>
      </c>
      <c r="R1344" s="33">
        <f t="shared" si="328"/>
        <v>1.002131145778036</v>
      </c>
      <c r="S1344" s="33">
        <f t="shared" si="329"/>
        <v>1.0072064217239025</v>
      </c>
      <c r="T1344" s="32">
        <f t="shared" si="337"/>
        <v>3.1077169819576644E-2</v>
      </c>
      <c r="U1344" s="32">
        <f t="shared" si="338"/>
        <v>1.6882841317966246E-2</v>
      </c>
      <c r="V1344" s="32">
        <f t="shared" si="339"/>
        <v>3.9219086301369943E-2</v>
      </c>
      <c r="W1344" s="32">
        <f t="shared" si="340"/>
        <v>1.4321022006773987E-2</v>
      </c>
      <c r="X1344" s="32">
        <f t="shared" si="340"/>
        <v>7.8616937788906771E-3</v>
      </c>
      <c r="Y1344" s="34">
        <f>MAX(O$4:O1344)</f>
        <v>1.9141735637114377</v>
      </c>
      <c r="Z1344" s="34">
        <f>MAX(P$4:P1344)</f>
        <v>1.8284662292802096</v>
      </c>
      <c r="AA1344" s="34">
        <f>MAX(Q$4:Q1344)</f>
        <v>2.3816664609278098</v>
      </c>
      <c r="AB1344" s="34">
        <f>MAX(R$4:R1344)</f>
        <v>1.9075656212819299</v>
      </c>
      <c r="AC1344" s="34">
        <f>MAX(S$4:S1344)</f>
        <v>1.35899867745307</v>
      </c>
      <c r="AD1344" s="35">
        <f t="shared" si="333"/>
        <v>-2.8709815385888904E-2</v>
      </c>
      <c r="AE1344" s="35">
        <f t="shared" si="334"/>
        <v>-0.26891210467699667</v>
      </c>
      <c r="AF1344" s="35">
        <f t="shared" si="335"/>
        <v>0</v>
      </c>
      <c r="AG1344" s="35">
        <f t="shared" si="336"/>
        <v>-0.47465443149233322</v>
      </c>
      <c r="AH1344" s="35">
        <f t="shared" si="336"/>
        <v>-0.25886136724464615</v>
      </c>
    </row>
    <row r="1345" spans="1:34">
      <c r="A1345" s="28">
        <v>45856</v>
      </c>
      <c r="B1345" s="12">
        <f>[1]!thsiFinD("ths_int_chg_ratio_index",B$1,$A$4,$A1345,101)</f>
        <v>34.766615628343999</v>
      </c>
      <c r="C1345" s="12">
        <f>[1]!thsiFinD("ths_int_chg_ratio_index",C$1,$A$4,$A1345,101)</f>
        <v>54.361517916510003</v>
      </c>
      <c r="D1345" s="12">
        <f>[1]!thsiFinD("ths_int_chg_ratio_index",D$1,$A$4,$A1345,101)</f>
        <v>-1.1962263492237</v>
      </c>
      <c r="E1345" s="12">
        <f>[1]!thsiFinD("ths_int_chg_ratio_index",E$1,$A$4,$A1345,101)</f>
        <v>48.901953982864001</v>
      </c>
      <c r="F1345" s="12">
        <f>[1]!thsiFinD("ths_adjustment_nvg_ratio_fund",F$1,$A$4,$A1345,101)</f>
        <v>109.33087783917</v>
      </c>
      <c r="G1345" s="12">
        <f>[1]!thsiFinD("ths_adjustment_nvg_ratio_fund",G$1,$A$4,$A1345,101)</f>
        <v>85.017026106697003</v>
      </c>
      <c r="H1345" s="12">
        <f>[1]!thsiFinD("ths_adjustment_nvg_ratio_fund",H$1,$A$4,$A1345,101)</f>
        <v>67.615384615384997</v>
      </c>
      <c r="I1345" s="12">
        <f>[1]!thsiFinD("ths_adjustment_nvg_ratio_fund",I$1,$A$4,$A1345,101)</f>
        <v>284.140625</v>
      </c>
      <c r="J1345" s="32">
        <f t="shared" si="330"/>
        <v>0.85367221842468299</v>
      </c>
      <c r="K1345" s="45">
        <f t="shared" si="331"/>
        <v>0.34208465294623575</v>
      </c>
      <c r="L1345" s="45">
        <f t="shared" si="332"/>
        <v>1.3652597839031302</v>
      </c>
      <c r="M1345" s="32">
        <f>[1]!thsiFinD("ths_int_chg_ratio_index",M$1,$A$4,$A1345,101)/100</f>
        <v>3.7562678601630998E-3</v>
      </c>
      <c r="N1345" s="32">
        <f>[1]!thsiFinD("ths_int_chg_ratio_index",N$1,$A$4,$A1345,101)/100</f>
        <v>1.2384998034363E-2</v>
      </c>
      <c r="O1345" s="33">
        <f t="shared" si="325"/>
        <v>1.853672218424683</v>
      </c>
      <c r="P1345" s="33">
        <f t="shared" si="326"/>
        <v>1.3420846529462358</v>
      </c>
      <c r="Q1345" s="33">
        <f t="shared" si="327"/>
        <v>2.36525978390313</v>
      </c>
      <c r="R1345" s="33">
        <f t="shared" si="328"/>
        <v>1.003756267860163</v>
      </c>
      <c r="S1345" s="33">
        <f t="shared" si="329"/>
        <v>1.0123849980343631</v>
      </c>
      <c r="T1345" s="32">
        <f t="shared" si="337"/>
        <v>-2.9828539061619308E-3</v>
      </c>
      <c r="U1345" s="32">
        <f t="shared" si="338"/>
        <v>3.9760973034583813E-3</v>
      </c>
      <c r="V1345" s="32">
        <f t="shared" si="339"/>
        <v>-6.8887383241263977E-3</v>
      </c>
      <c r="W1345" s="32">
        <f t="shared" si="340"/>
        <v>1.6216660753172185E-3</v>
      </c>
      <c r="X1345" s="32">
        <f t="shared" si="340"/>
        <v>5.1415243179220305E-3</v>
      </c>
      <c r="Y1345" s="34">
        <f>MAX(O$4:O1345)</f>
        <v>1.9141735637114377</v>
      </c>
      <c r="Z1345" s="34">
        <f>MAX(P$4:P1345)</f>
        <v>1.8284662292802096</v>
      </c>
      <c r="AA1345" s="34">
        <f>MAX(Q$4:Q1345)</f>
        <v>2.3816664609278098</v>
      </c>
      <c r="AB1345" s="34">
        <f>MAX(R$4:R1345)</f>
        <v>1.9075656212819299</v>
      </c>
      <c r="AC1345" s="34">
        <f>MAX(S$4:S1345)</f>
        <v>1.35899867745307</v>
      </c>
      <c r="AD1345" s="35">
        <f t="shared" si="333"/>
        <v>-3.1607032107081823E-2</v>
      </c>
      <c r="AE1345" s="35">
        <f t="shared" si="334"/>
        <v>-0.26600522806781168</v>
      </c>
      <c r="AF1345" s="35">
        <f t="shared" si="335"/>
        <v>-6.8887383241263977E-3</v>
      </c>
      <c r="AG1345" s="35">
        <f t="shared" si="336"/>
        <v>-0.47380249640606609</v>
      </c>
      <c r="AH1345" s="35">
        <f t="shared" si="336"/>
        <v>-0.255050784941383</v>
      </c>
    </row>
    <row r="1346" spans="1:34">
      <c r="A1346" s="28">
        <v>45859</v>
      </c>
      <c r="B1346" s="12">
        <f>[1]!thsiFinD("ths_int_chg_ratio_index",B$1,$A$4,$A1346,101)</f>
        <v>35.105103911175</v>
      </c>
      <c r="C1346" s="12">
        <f>[1]!thsiFinD("ths_int_chg_ratio_index",C$1,$A$4,$A1346,101)</f>
        <v>53.930737047106</v>
      </c>
      <c r="D1346" s="12">
        <f>[1]!thsiFinD("ths_int_chg_ratio_index",D$1,$A$4,$A1346,101)</f>
        <v>-1.1600792920903999</v>
      </c>
      <c r="E1346" s="12">
        <f>[1]!thsiFinD("ths_int_chg_ratio_index",E$1,$A$4,$A1346,101)</f>
        <v>50.161427798760002</v>
      </c>
      <c r="F1346" s="12">
        <f>[1]!thsiFinD("ths_adjustment_nvg_ratio_fund",F$1,$A$4,$A1346,101)</f>
        <v>109.94475138122</v>
      </c>
      <c r="G1346" s="12">
        <f>[1]!thsiFinD("ths_adjustment_nvg_ratio_fund",G$1,$A$4,$A1346,101)</f>
        <v>86.095346197503005</v>
      </c>
      <c r="H1346" s="12">
        <f>[1]!thsiFinD("ths_adjustment_nvg_ratio_fund",H$1,$A$4,$A1346,101)</f>
        <v>69.230769230768999</v>
      </c>
      <c r="I1346" s="12">
        <f>[1]!thsiFinD("ths_adjustment_nvg_ratio_fund",I$1,$A$4,$A1346,101)</f>
        <v>283.88671875</v>
      </c>
      <c r="J1346" s="32">
        <f t="shared" si="330"/>
        <v>0.85899346878055316</v>
      </c>
      <c r="K1346" s="45">
        <f t="shared" si="331"/>
        <v>0.34509297366237646</v>
      </c>
      <c r="L1346" s="45">
        <f t="shared" si="332"/>
        <v>1.3728939638987299</v>
      </c>
      <c r="M1346" s="32">
        <f>[1]!thsiFinD("ths_int_chg_ratio_index",M$1,$A$4,$A1346,101)/100</f>
        <v>6.3157153792684998E-3</v>
      </c>
      <c r="N1346" s="32">
        <f>[1]!thsiFinD("ths_int_chg_ratio_index",N$1,$A$4,$A1346,101)/100</f>
        <v>2.0044567641298E-2</v>
      </c>
      <c r="O1346" s="33">
        <f t="shared" si="325"/>
        <v>1.8589934687805532</v>
      </c>
      <c r="P1346" s="33">
        <f t="shared" si="326"/>
        <v>1.3450929736623765</v>
      </c>
      <c r="Q1346" s="33">
        <f t="shared" si="327"/>
        <v>2.3728939638987301</v>
      </c>
      <c r="R1346" s="33">
        <f t="shared" si="328"/>
        <v>1.0063157153792686</v>
      </c>
      <c r="S1346" s="33">
        <f t="shared" si="329"/>
        <v>1.0200445676412979</v>
      </c>
      <c r="T1346" s="32">
        <f t="shared" si="337"/>
        <v>2.8706533458178196E-3</v>
      </c>
      <c r="U1346" s="32">
        <f t="shared" si="338"/>
        <v>2.241528289245176E-3</v>
      </c>
      <c r="V1346" s="32">
        <f t="shared" si="339"/>
        <v>3.2276285453103348E-3</v>
      </c>
      <c r="W1346" s="32">
        <f t="shared" si="340"/>
        <v>2.5498695261567672E-3</v>
      </c>
      <c r="X1346" s="32">
        <f t="shared" si="340"/>
        <v>7.5658663668531911E-3</v>
      </c>
      <c r="Y1346" s="34">
        <f>MAX(O$4:O1346)</f>
        <v>1.9141735637114377</v>
      </c>
      <c r="Z1346" s="34">
        <f>MAX(P$4:P1346)</f>
        <v>1.8284662292802096</v>
      </c>
      <c r="AA1346" s="34">
        <f>MAX(Q$4:Q1346)</f>
        <v>2.3816664609278098</v>
      </c>
      <c r="AB1346" s="34">
        <f>MAX(R$4:R1346)</f>
        <v>1.9075656212819299</v>
      </c>
      <c r="AC1346" s="34">
        <f>MAX(S$4:S1346)</f>
        <v>1.35899867745307</v>
      </c>
      <c r="AD1346" s="35">
        <f t="shared" si="333"/>
        <v>-2.8827111593733634E-2</v>
      </c>
      <c r="AE1346" s="35">
        <f t="shared" si="334"/>
        <v>-0.26435995802236767</v>
      </c>
      <c r="AF1346" s="35">
        <f t="shared" si="335"/>
        <v>-3.6833440672722206E-3</v>
      </c>
      <c r="AG1346" s="35">
        <f t="shared" si="336"/>
        <v>-0.47246076142691218</v>
      </c>
      <c r="AH1346" s="35">
        <f t="shared" si="336"/>
        <v>-0.24941459873015748</v>
      </c>
    </row>
    <row r="1347" spans="1:34">
      <c r="A1347" s="28">
        <v>45860</v>
      </c>
      <c r="B1347" s="12">
        <f>[1]!thsiFinD("ths_int_chg_ratio_index",B$1,$A$4,$A1347,101)</f>
        <v>34.563373628752998</v>
      </c>
      <c r="C1347" s="12">
        <f>[1]!thsiFinD("ths_int_chg_ratio_index",C$1,$A$4,$A1347,101)</f>
        <v>54.994320674218002</v>
      </c>
      <c r="D1347" s="12">
        <f>[1]!thsiFinD("ths_int_chg_ratio_index",D$1,$A$4,$A1347,101)</f>
        <v>-0.33912137350186999</v>
      </c>
      <c r="E1347" s="12">
        <f>[1]!thsiFinD("ths_int_chg_ratio_index",E$1,$A$4,$A1347,101)</f>
        <v>50.968039846007002</v>
      </c>
      <c r="F1347" s="12">
        <f>[1]!thsiFinD("ths_adjustment_nvg_ratio_fund",F$1,$A$4,$A1347,101)</f>
        <v>108.5942295887</v>
      </c>
      <c r="G1347" s="12">
        <f>[1]!thsiFinD("ths_adjustment_nvg_ratio_fund",G$1,$A$4,$A1347,101)</f>
        <v>85.244040862655993</v>
      </c>
      <c r="H1347" s="12">
        <f>[1]!thsiFinD("ths_adjustment_nvg_ratio_fund",H$1,$A$4,$A1347,101)</f>
        <v>70.461538461537998</v>
      </c>
      <c r="I1347" s="12">
        <f>[1]!thsiFinD("ths_adjustment_nvg_ratio_fund",I$1,$A$4,$A1347,101)</f>
        <v>281.6796875</v>
      </c>
      <c r="J1347" s="32">
        <f t="shared" si="330"/>
        <v>0.85770763648546255</v>
      </c>
      <c r="K1347" s="45">
        <f t="shared" si="331"/>
        <v>0.35046653193869032</v>
      </c>
      <c r="L1347" s="45">
        <f t="shared" si="332"/>
        <v>1.3649487410322347</v>
      </c>
      <c r="M1347" s="32">
        <f>[1]!thsiFinD("ths_int_chg_ratio_index",M$1,$A$4,$A1347,101)/100</f>
        <v>1.4929165481285001E-2</v>
      </c>
      <c r="N1347" s="32">
        <f>[1]!thsiFinD("ths_int_chg_ratio_index",N$1,$A$4,$A1347,101)/100</f>
        <v>2.8449257467388002E-2</v>
      </c>
      <c r="O1347" s="33">
        <f t="shared" si="325"/>
        <v>1.8577076364854626</v>
      </c>
      <c r="P1347" s="33">
        <f t="shared" si="326"/>
        <v>1.3504665319386904</v>
      </c>
      <c r="Q1347" s="33">
        <f t="shared" si="327"/>
        <v>2.3649487410322347</v>
      </c>
      <c r="R1347" s="33">
        <f t="shared" si="328"/>
        <v>1.0149291654812851</v>
      </c>
      <c r="S1347" s="33">
        <f t="shared" si="329"/>
        <v>1.028449257467388</v>
      </c>
      <c r="T1347" s="32">
        <f t="shared" si="337"/>
        <v>-6.9168198634617095E-4</v>
      </c>
      <c r="U1347" s="32">
        <f t="shared" si="338"/>
        <v>3.9949344629188754E-3</v>
      </c>
      <c r="V1347" s="32">
        <f t="shared" si="339"/>
        <v>-3.3483261314556367E-3</v>
      </c>
      <c r="W1347" s="32">
        <f t="shared" si="340"/>
        <v>8.5593914219754819E-3</v>
      </c>
      <c r="X1347" s="32">
        <f t="shared" si="340"/>
        <v>8.2395319701811243E-3</v>
      </c>
      <c r="Y1347" s="34">
        <f>MAX(O$4:O1347)</f>
        <v>1.9141735637114377</v>
      </c>
      <c r="Z1347" s="34">
        <f>MAX(P$4:P1347)</f>
        <v>1.8284662292802096</v>
      </c>
      <c r="AA1347" s="34">
        <f>MAX(Q$4:Q1347)</f>
        <v>2.3816664609278098</v>
      </c>
      <c r="AB1347" s="34">
        <f>MAX(R$4:R1347)</f>
        <v>1.9075656212819299</v>
      </c>
      <c r="AC1347" s="34">
        <f>MAX(S$4:S1347)</f>
        <v>1.35899867745307</v>
      </c>
      <c r="AD1347" s="35">
        <f t="shared" si="333"/>
        <v>-2.9498854386271978E-2</v>
      </c>
      <c r="AE1347" s="35">
        <f t="shared" si="334"/>
        <v>-0.2614211242663681</v>
      </c>
      <c r="AF1347" s="35">
        <f t="shared" si="335"/>
        <v>-7.0193371615362432E-3</v>
      </c>
      <c r="AG1347" s="35">
        <f t="shared" si="336"/>
        <v>-0.46794534659351417</v>
      </c>
      <c r="AH1347" s="35">
        <f t="shared" si="336"/>
        <v>-0.24323012632004326</v>
      </c>
    </row>
    <row r="1348" spans="1:34">
      <c r="A1348" s="28">
        <v>45861</v>
      </c>
      <c r="B1348" s="12">
        <f>[1]!thsiFinD("ths_int_chg_ratio_index",B$1,$A$4,$A1348,101)</f>
        <v>34.158053718620003</v>
      </c>
      <c r="C1348" s="12">
        <f>[1]!thsiFinD("ths_int_chg_ratio_index",C$1,$A$4,$A1348,101)</f>
        <v>58.576643001161997</v>
      </c>
      <c r="D1348" s="12">
        <f>[1]!thsiFinD("ths_int_chg_ratio_index",D$1,$A$4,$A1348,101)</f>
        <v>0.11101049559126</v>
      </c>
      <c r="E1348" s="12">
        <f>[1]!thsiFinD("ths_int_chg_ratio_index",E$1,$A$4,$A1348,101)</f>
        <v>51.052422854699998</v>
      </c>
      <c r="F1348" s="12">
        <f>[1]!thsiFinD("ths_adjustment_nvg_ratio_fund",F$1,$A$4,$A1348,101)</f>
        <v>106.81399631676</v>
      </c>
      <c r="G1348" s="12">
        <f>[1]!thsiFinD("ths_adjustment_nvg_ratio_fund",G$1,$A$4,$A1348,101)</f>
        <v>84.562996594778994</v>
      </c>
      <c r="H1348" s="12">
        <f>[1]!thsiFinD("ths_adjustment_nvg_ratio_fund",H$1,$A$4,$A1348,101)</f>
        <v>71</v>
      </c>
      <c r="I1348" s="12">
        <f>[1]!thsiFinD("ths_adjustment_nvg_ratio_fund",I$1,$A$4,$A1348,101)</f>
        <v>280.068359375</v>
      </c>
      <c r="J1348" s="32">
        <f t="shared" si="330"/>
        <v>0.85792935294576533</v>
      </c>
      <c r="K1348" s="45">
        <f t="shared" si="331"/>
        <v>0.35974532517518315</v>
      </c>
      <c r="L1348" s="45">
        <f t="shared" si="332"/>
        <v>1.3561133807163475</v>
      </c>
      <c r="M1348" s="32">
        <f>[1]!thsiFinD("ths_int_chg_ratio_index",M$1,$A$4,$A1348,101)/100</f>
        <v>1.5381321507865E-2</v>
      </c>
      <c r="N1348" s="32">
        <f>[1]!thsiFinD("ths_int_chg_ratio_index",N$1,$A$4,$A1348,101)/100</f>
        <v>2.7878371745571999E-2</v>
      </c>
      <c r="O1348" s="33">
        <f t="shared" ref="O1348:O1411" si="341">J1348+1</f>
        <v>1.8579293529457654</v>
      </c>
      <c r="P1348" s="33">
        <f t="shared" ref="P1348:P1411" si="342">K1348+1</f>
        <v>1.3597453251751832</v>
      </c>
      <c r="Q1348" s="33">
        <f t="shared" ref="Q1348:Q1411" si="343">L1348+1</f>
        <v>2.3561133807163475</v>
      </c>
      <c r="R1348" s="33">
        <f t="shared" ref="R1348:R1411" si="344">M1348+1</f>
        <v>1.0153813215078651</v>
      </c>
      <c r="S1348" s="33">
        <f t="shared" ref="S1348:S1411" si="345">N1348+1</f>
        <v>1.027878371745572</v>
      </c>
      <c r="T1348" s="32">
        <f t="shared" si="337"/>
        <v>1.1934949071013001E-4</v>
      </c>
      <c r="U1348" s="32">
        <f t="shared" si="338"/>
        <v>6.8708057675241907E-3</v>
      </c>
      <c r="V1348" s="32">
        <f t="shared" si="339"/>
        <v>-3.7359627135220563E-3</v>
      </c>
      <c r="W1348" s="32">
        <f t="shared" si="340"/>
        <v>4.4550500858409059E-4</v>
      </c>
      <c r="X1348" s="32">
        <f t="shared" si="340"/>
        <v>-5.5509371772211047E-4</v>
      </c>
      <c r="Y1348" s="34">
        <f>MAX(O$4:O1348)</f>
        <v>1.9141735637114377</v>
      </c>
      <c r="Z1348" s="34">
        <f>MAX(P$4:P1348)</f>
        <v>1.8284662292802096</v>
      </c>
      <c r="AA1348" s="34">
        <f>MAX(Q$4:Q1348)</f>
        <v>2.3816664609278098</v>
      </c>
      <c r="AB1348" s="34">
        <f>MAX(R$4:R1348)</f>
        <v>1.9075656212819299</v>
      </c>
      <c r="AC1348" s="34">
        <f>MAX(S$4:S1348)</f>
        <v>1.35899867745307</v>
      </c>
      <c r="AD1348" s="35">
        <f t="shared" si="333"/>
        <v>-2.9383025568809451E-2</v>
      </c>
      <c r="AE1348" s="35">
        <f t="shared" si="334"/>
        <v>-0.25634649226720596</v>
      </c>
      <c r="AF1348" s="35">
        <f t="shared" si="335"/>
        <v>-1.0729075893149087E-2</v>
      </c>
      <c r="AG1348" s="35">
        <f t="shared" si="336"/>
        <v>-0.46770831358058107</v>
      </c>
      <c r="AH1348" s="35">
        <f t="shared" si="336"/>
        <v>-0.24365020452268438</v>
      </c>
    </row>
    <row r="1349" spans="1:34">
      <c r="A1349" s="28">
        <v>45862</v>
      </c>
      <c r="B1349" s="12">
        <f>[1]!thsiFinD("ths_int_chg_ratio_index",B$1,$A$4,$A1349,101)</f>
        <v>34.991902460795998</v>
      </c>
      <c r="C1349" s="12">
        <f>[1]!thsiFinD("ths_int_chg_ratio_index",C$1,$A$4,$A1349,101)</f>
        <v>61.198191665768</v>
      </c>
      <c r="D1349" s="12">
        <f>[1]!thsiFinD("ths_int_chg_ratio_index",D$1,$A$4,$A1349,101)</f>
        <v>1.2860840498512001</v>
      </c>
      <c r="E1349" s="12">
        <f>[1]!thsiFinD("ths_int_chg_ratio_index",E$1,$A$4,$A1349,101)</f>
        <v>53.051300263381997</v>
      </c>
      <c r="F1349" s="12">
        <f>[1]!thsiFinD("ths_adjustment_nvg_ratio_fund",F$1,$A$4,$A1349,101)</f>
        <v>107.55064456722</v>
      </c>
      <c r="G1349" s="12">
        <f>[1]!thsiFinD("ths_adjustment_nvg_ratio_fund",G$1,$A$4,$A1349,101)</f>
        <v>84.960272417707003</v>
      </c>
      <c r="H1349" s="12">
        <f>[1]!thsiFinD("ths_adjustment_nvg_ratio_fund",H$1,$A$4,$A1349,101)</f>
        <v>67.923076923077005</v>
      </c>
      <c r="I1349" s="12">
        <f>[1]!thsiFinD("ths_adjustment_nvg_ratio_fund",I$1,$A$4,$A1349,101)</f>
        <v>283.41796875</v>
      </c>
      <c r="J1349" s="32">
        <f t="shared" ref="J1349:J1412" si="346">50%*K1349+50%*L1349</f>
        <v>0.86797430137225162</v>
      </c>
      <c r="K1349" s="45">
        <f t="shared" ref="K1349:K1412" si="347">SUMPRODUCT(B1349:E1349,B$3:E$3)/100</f>
        <v>0.37631869609949298</v>
      </c>
      <c r="L1349" s="45">
        <f t="shared" ref="L1349:L1412" si="348">SUMPRODUCT(F1349:I1349,F$3:I$3)/100</f>
        <v>1.3596299066450102</v>
      </c>
      <c r="M1349" s="32">
        <f>[1]!thsiFinD("ths_int_chg_ratio_index",M$1,$A$4,$A1349,101)/100</f>
        <v>3.4812983379232998E-2</v>
      </c>
      <c r="N1349" s="32">
        <f>[1]!thsiFinD("ths_int_chg_ratio_index",N$1,$A$4,$A1349,101)/100</f>
        <v>3.7464470499749998E-2</v>
      </c>
      <c r="O1349" s="33">
        <f t="shared" si="341"/>
        <v>1.8679743013722516</v>
      </c>
      <c r="P1349" s="33">
        <f t="shared" si="342"/>
        <v>1.3763186960994931</v>
      </c>
      <c r="Q1349" s="33">
        <f t="shared" si="343"/>
        <v>2.3596299066450102</v>
      </c>
      <c r="R1349" s="33">
        <f t="shared" si="344"/>
        <v>1.034812983379233</v>
      </c>
      <c r="S1349" s="33">
        <f t="shared" si="345"/>
        <v>1.03746447049975</v>
      </c>
      <c r="T1349" s="32">
        <f t="shared" si="337"/>
        <v>5.4065287307936138E-3</v>
      </c>
      <c r="U1349" s="32">
        <f t="shared" si="338"/>
        <v>1.2188584595556273E-2</v>
      </c>
      <c r="V1349" s="32">
        <f t="shared" si="339"/>
        <v>1.4925113355934716E-3</v>
      </c>
      <c r="W1349" s="32">
        <f t="shared" si="340"/>
        <v>1.9137304832938407E-2</v>
      </c>
      <c r="X1349" s="32">
        <f t="shared" si="340"/>
        <v>9.3261022098349855E-3</v>
      </c>
      <c r="Y1349" s="34">
        <f>MAX(O$4:O1349)</f>
        <v>1.9141735637114377</v>
      </c>
      <c r="Z1349" s="34">
        <f>MAX(P$4:P1349)</f>
        <v>1.8284662292802096</v>
      </c>
      <c r="AA1349" s="34">
        <f>MAX(Q$4:Q1349)</f>
        <v>2.3816664609278098</v>
      </c>
      <c r="AB1349" s="34">
        <f>MAX(R$4:R1349)</f>
        <v>1.9075656212819299</v>
      </c>
      <c r="AC1349" s="34">
        <f>MAX(S$4:S1349)</f>
        <v>1.35899867745307</v>
      </c>
      <c r="AD1349" s="35">
        <f t="shared" si="333"/>
        <v>-2.4135357009951175E-2</v>
      </c>
      <c r="AE1349" s="35">
        <f t="shared" si="334"/>
        <v>-0.24728240857842265</v>
      </c>
      <c r="AF1349" s="35">
        <f t="shared" si="335"/>
        <v>-9.2525778249465951E-3</v>
      </c>
      <c r="AG1349" s="35">
        <f t="shared" si="336"/>
        <v>-0.45752168531753379</v>
      </c>
      <c r="AH1349" s="35">
        <f t="shared" si="336"/>
        <v>-0.23659640902367507</v>
      </c>
    </row>
    <row r="1350" spans="1:34">
      <c r="A1350" s="28">
        <v>45863</v>
      </c>
      <c r="B1350" s="12">
        <f>[1]!thsiFinD("ths_int_chg_ratio_index",B$1,$A$4,$A1350,101)</f>
        <v>34.967295969673998</v>
      </c>
      <c r="C1350" s="12">
        <f>[1]!thsiFinD("ths_int_chg_ratio_index",C$1,$A$4,$A1350,101)</f>
        <v>62.791100317476001</v>
      </c>
      <c r="D1350" s="12">
        <f>[1]!thsiFinD("ths_int_chg_ratio_index",D$1,$A$4,$A1350,101)</f>
        <v>3.3805441750184002</v>
      </c>
      <c r="E1350" s="12">
        <f>[1]!thsiFinD("ths_int_chg_ratio_index",E$1,$A$4,$A1350,101)</f>
        <v>52.583989750434</v>
      </c>
      <c r="F1350" s="12">
        <f>[1]!thsiFinD("ths_adjustment_nvg_ratio_fund",F$1,$A$4,$A1350,101)</f>
        <v>109.02394106814</v>
      </c>
      <c r="G1350" s="12">
        <f>[1]!thsiFinD("ths_adjustment_nvg_ratio_fund",G$1,$A$4,$A1350,101)</f>
        <v>85.527809307604997</v>
      </c>
      <c r="H1350" s="12">
        <f>[1]!thsiFinD("ths_adjustment_nvg_ratio_fund",H$1,$A$4,$A1350,101)</f>
        <v>67.615384615384997</v>
      </c>
      <c r="I1350" s="12">
        <f>[1]!thsiFinD("ths_adjustment_nvg_ratio_fund",I$1,$A$4,$A1350,101)</f>
        <v>284.443359375</v>
      </c>
      <c r="J1350" s="32">
        <f t="shared" si="346"/>
        <v>0.87541678072341556</v>
      </c>
      <c r="K1350" s="45">
        <f t="shared" si="347"/>
        <v>0.38430732553150598</v>
      </c>
      <c r="L1350" s="45">
        <f t="shared" si="348"/>
        <v>1.3665262359153252</v>
      </c>
      <c r="M1350" s="32">
        <f>[1]!thsiFinD("ths_int_chg_ratio_index",M$1,$A$4,$A1350,101)/100</f>
        <v>3.7890968317793997E-2</v>
      </c>
      <c r="N1350" s="32">
        <f>[1]!thsiFinD("ths_int_chg_ratio_index",N$1,$A$4,$A1350,101)/100</f>
        <v>3.3688729483197004E-2</v>
      </c>
      <c r="O1350" s="33">
        <f t="shared" si="341"/>
        <v>1.8754167807234157</v>
      </c>
      <c r="P1350" s="33">
        <f t="shared" si="342"/>
        <v>1.3843073255315059</v>
      </c>
      <c r="Q1350" s="33">
        <f t="shared" si="343"/>
        <v>2.366526235915325</v>
      </c>
      <c r="R1350" s="33">
        <f t="shared" si="344"/>
        <v>1.0378909683177939</v>
      </c>
      <c r="S1350" s="33">
        <f t="shared" si="345"/>
        <v>1.0336887294831969</v>
      </c>
      <c r="T1350" s="32">
        <f t="shared" si="337"/>
        <v>3.9842514673229523E-3</v>
      </c>
      <c r="U1350" s="32">
        <f t="shared" si="338"/>
        <v>5.804345646580833E-3</v>
      </c>
      <c r="V1350" s="32">
        <f t="shared" si="339"/>
        <v>2.922631744450177E-3</v>
      </c>
      <c r="W1350" s="32">
        <f t="shared" si="340"/>
        <v>2.9744359492955841E-3</v>
      </c>
      <c r="X1350" s="32">
        <f t="shared" si="340"/>
        <v>-3.6393930818029441E-3</v>
      </c>
      <c r="Y1350" s="34">
        <f>MAX(O$4:O1350)</f>
        <v>1.9141735637114377</v>
      </c>
      <c r="Z1350" s="34">
        <f>MAX(P$4:P1350)</f>
        <v>1.8284662292802096</v>
      </c>
      <c r="AA1350" s="34">
        <f>MAX(Q$4:Q1350)</f>
        <v>2.3816664609278098</v>
      </c>
      <c r="AB1350" s="34">
        <f>MAX(R$4:R1350)</f>
        <v>1.9075656212819299</v>
      </c>
      <c r="AC1350" s="34">
        <f>MAX(S$4:S1350)</f>
        <v>1.35899867745307</v>
      </c>
      <c r="AD1350" s="35">
        <f t="shared" ref="AD1350:AD1413" si="349">O1350/Y1350-1</f>
        <v>-2.0247266874209413E-2</v>
      </c>
      <c r="AE1350" s="35">
        <f t="shared" ref="AE1350:AE1413" si="350">P1350/Z1350-1</f>
        <v>-0.24291337550354997</v>
      </c>
      <c r="AF1350" s="35">
        <f t="shared" ref="AF1350:AF1413" si="351">Q1350/AA1350-1</f>
        <v>-6.3569879581655275E-3</v>
      </c>
      <c r="AG1350" s="35">
        <f t="shared" ref="AG1350:AH1413" si="352">R1350/AB1350-1</f>
        <v>-0.45590811831662892</v>
      </c>
      <c r="AH1350" s="35">
        <f t="shared" si="352"/>
        <v>-0.23937473477129778</v>
      </c>
    </row>
    <row r="1351" spans="1:34">
      <c r="A1351" s="28">
        <v>45866</v>
      </c>
      <c r="B1351" s="12">
        <f>[1]!thsiFinD("ths_int_chg_ratio_index",B$1,$A$4,$A1351,101)</f>
        <v>37.637914953244</v>
      </c>
      <c r="C1351" s="12">
        <f>[1]!thsiFinD("ths_int_chg_ratio_index",C$1,$A$4,$A1351,101)</f>
        <v>62.405270800929003</v>
      </c>
      <c r="D1351" s="12">
        <f>[1]!thsiFinD("ths_int_chg_ratio_index",D$1,$A$4,$A1351,101)</f>
        <v>3.4700782584768</v>
      </c>
      <c r="E1351" s="12">
        <f>[1]!thsiFinD("ths_int_chg_ratio_index",E$1,$A$4,$A1351,101)</f>
        <v>54.551497575591</v>
      </c>
      <c r="F1351" s="12">
        <f>[1]!thsiFinD("ths_adjustment_nvg_ratio_fund",F$1,$A$4,$A1351,101)</f>
        <v>114.54880294659</v>
      </c>
      <c r="G1351" s="12">
        <f>[1]!thsiFinD("ths_adjustment_nvg_ratio_fund",G$1,$A$4,$A1351,101)</f>
        <v>91.430192962543003</v>
      </c>
      <c r="H1351" s="12">
        <f>[1]!thsiFinD("ths_adjustment_nvg_ratio_fund",H$1,$A$4,$A1351,101)</f>
        <v>73.692307692308006</v>
      </c>
      <c r="I1351" s="12">
        <f>[1]!thsiFinD("ths_adjustment_nvg_ratio_fund",I$1,$A$4,$A1351,101)</f>
        <v>290.537109375</v>
      </c>
      <c r="J1351" s="32">
        <f t="shared" si="346"/>
        <v>0.91034146820585227</v>
      </c>
      <c r="K1351" s="45">
        <f t="shared" si="347"/>
        <v>0.39516190397060202</v>
      </c>
      <c r="L1351" s="45">
        <f t="shared" si="348"/>
        <v>1.4255210324411025</v>
      </c>
      <c r="M1351" s="32">
        <f>[1]!thsiFinD("ths_int_chg_ratio_index",M$1,$A$4,$A1351,101)/100</f>
        <v>3.9930118675071E-2</v>
      </c>
      <c r="N1351" s="32">
        <f>[1]!thsiFinD("ths_int_chg_ratio_index",N$1,$A$4,$A1351,101)/100</f>
        <v>3.6316641729906E-2</v>
      </c>
      <c r="O1351" s="33">
        <f t="shared" si="341"/>
        <v>1.9103414682058522</v>
      </c>
      <c r="P1351" s="33">
        <f t="shared" si="342"/>
        <v>1.395161903970602</v>
      </c>
      <c r="Q1351" s="33">
        <f t="shared" si="343"/>
        <v>2.4255210324411025</v>
      </c>
      <c r="R1351" s="33">
        <f t="shared" si="344"/>
        <v>1.0399301186750709</v>
      </c>
      <c r="S1351" s="33">
        <f t="shared" si="345"/>
        <v>1.0363166417299059</v>
      </c>
      <c r="T1351" s="32">
        <f t="shared" ref="T1351:T1414" si="353">O1351/O1350-1</f>
        <v>1.8622360555484052E-2</v>
      </c>
      <c r="U1351" s="32">
        <f t="shared" ref="U1351:U1414" si="354">P1351/P1350-1</f>
        <v>7.841162319160988E-3</v>
      </c>
      <c r="V1351" s="32">
        <f t="shared" ref="V1351:V1414" si="355">Q1351/Q1350-1</f>
        <v>2.4928858015791144E-2</v>
      </c>
      <c r="W1351" s="32">
        <f t="shared" ref="W1351:X1414" si="356">R1351/R1350-1</f>
        <v>1.9647057538056956E-3</v>
      </c>
      <c r="X1351" s="32">
        <f t="shared" si="356"/>
        <v>2.5422665177192716E-3</v>
      </c>
      <c r="Y1351" s="34">
        <f>MAX(O$4:O1351)</f>
        <v>1.9141735637114377</v>
      </c>
      <c r="Z1351" s="34">
        <f>MAX(P$4:P1351)</f>
        <v>1.8284662292802096</v>
      </c>
      <c r="AA1351" s="34">
        <f>MAX(Q$4:Q1351)</f>
        <v>2.4255210324411025</v>
      </c>
      <c r="AB1351" s="34">
        <f>MAX(R$4:R1351)</f>
        <v>1.9075656212819299</v>
      </c>
      <c r="AC1351" s="34">
        <f>MAX(S$4:S1351)</f>
        <v>1.35899867745307</v>
      </c>
      <c r="AD1351" s="35">
        <f t="shared" si="349"/>
        <v>-2.0019582227200905E-3</v>
      </c>
      <c r="AE1351" s="35">
        <f t="shared" si="350"/>
        <v>-0.23697693639120765</v>
      </c>
      <c r="AF1351" s="35">
        <f t="shared" si="351"/>
        <v>0</v>
      </c>
      <c r="AG1351" s="35">
        <f t="shared" si="352"/>
        <v>-0.45483913786608665</v>
      </c>
      <c r="AH1351" s="35">
        <f t="shared" si="352"/>
        <v>-0.23744102262697542</v>
      </c>
    </row>
    <row r="1352" spans="1:34">
      <c r="A1352" s="28">
        <v>45867</v>
      </c>
      <c r="B1352" s="12">
        <f>[1]!thsiFinD("ths_int_chg_ratio_index",B$1,$A$4,$A1352,101)</f>
        <v>43.723760907105003</v>
      </c>
      <c r="C1352" s="12">
        <f>[1]!thsiFinD("ths_int_chg_ratio_index",C$1,$A$4,$A1352,101)</f>
        <v>64.438054272431998</v>
      </c>
      <c r="D1352" s="12">
        <f>[1]!thsiFinD("ths_int_chg_ratio_index",D$1,$A$4,$A1352,101)</f>
        <v>4.9743391198043998</v>
      </c>
      <c r="E1352" s="12">
        <f>[1]!thsiFinD("ths_int_chg_ratio_index",E$1,$A$4,$A1352,101)</f>
        <v>57.961245097933002</v>
      </c>
      <c r="F1352" s="12">
        <f>[1]!thsiFinD("ths_adjustment_nvg_ratio_fund",F$1,$A$4,$A1352,101)</f>
        <v>120.07366482505</v>
      </c>
      <c r="G1352" s="12">
        <f>[1]!thsiFinD("ths_adjustment_nvg_ratio_fund",G$1,$A$4,$A1352,101)</f>
        <v>98.751418842224993</v>
      </c>
      <c r="H1352" s="12">
        <f>[1]!thsiFinD("ths_adjustment_nvg_ratio_fund",H$1,$A$4,$A1352,101)</f>
        <v>82.923076923077005</v>
      </c>
      <c r="I1352" s="12">
        <f>[1]!thsiFinD("ths_adjustment_nvg_ratio_fund",I$1,$A$4,$A1352,101)</f>
        <v>301.318359375</v>
      </c>
      <c r="J1352" s="32">
        <f t="shared" si="346"/>
        <v>0.96770489920328295</v>
      </c>
      <c r="K1352" s="45">
        <f t="shared" si="347"/>
        <v>0.42774349849318599</v>
      </c>
      <c r="L1352" s="45">
        <f t="shared" si="348"/>
        <v>1.5076662999133799</v>
      </c>
      <c r="M1352" s="32">
        <f>[1]!thsiFinD("ths_int_chg_ratio_index",M$1,$A$4,$A1352,101)/100</f>
        <v>6.6453835602912001E-2</v>
      </c>
      <c r="N1352" s="32">
        <f>[1]!thsiFinD("ths_int_chg_ratio_index",N$1,$A$4,$A1352,101)/100</f>
        <v>4.0719442683610003E-2</v>
      </c>
      <c r="O1352" s="33">
        <f t="shared" si="341"/>
        <v>1.9677048992032828</v>
      </c>
      <c r="P1352" s="33">
        <f t="shared" si="342"/>
        <v>1.427743498493186</v>
      </c>
      <c r="Q1352" s="33">
        <f t="shared" si="343"/>
        <v>2.5076662999133799</v>
      </c>
      <c r="R1352" s="33">
        <f t="shared" si="344"/>
        <v>1.0664538356029121</v>
      </c>
      <c r="S1352" s="33">
        <f t="shared" si="345"/>
        <v>1.0407194426836099</v>
      </c>
      <c r="T1352" s="32">
        <f t="shared" si="353"/>
        <v>3.0027841593840865E-2</v>
      </c>
      <c r="U1352" s="32">
        <f t="shared" si="354"/>
        <v>2.3353271351416183E-2</v>
      </c>
      <c r="V1352" s="32">
        <f t="shared" si="355"/>
        <v>3.3867060468077748E-2</v>
      </c>
      <c r="W1352" s="32">
        <f t="shared" si="356"/>
        <v>2.5505287760714035E-2</v>
      </c>
      <c r="X1352" s="32">
        <f t="shared" si="356"/>
        <v>4.2485093613420233E-3</v>
      </c>
      <c r="Y1352" s="34">
        <f>MAX(O$4:O1352)</f>
        <v>1.9677048992032828</v>
      </c>
      <c r="Z1352" s="34">
        <f>MAX(P$4:P1352)</f>
        <v>1.8284662292802096</v>
      </c>
      <c r="AA1352" s="34">
        <f>MAX(Q$4:Q1352)</f>
        <v>2.5076662999133799</v>
      </c>
      <c r="AB1352" s="34">
        <f>MAX(R$4:R1352)</f>
        <v>1.9075656212819299</v>
      </c>
      <c r="AC1352" s="34">
        <f>MAX(S$4:S1352)</f>
        <v>1.35899867745307</v>
      </c>
      <c r="AD1352" s="35">
        <f t="shared" si="349"/>
        <v>0</v>
      </c>
      <c r="AE1352" s="35">
        <f t="shared" si="350"/>
        <v>-0.21915785173936264</v>
      </c>
      <c r="AF1352" s="35">
        <f t="shared" si="351"/>
        <v>0</v>
      </c>
      <c r="AG1352" s="35">
        <f t="shared" si="352"/>
        <v>-0.44093465320148229</v>
      </c>
      <c r="AH1352" s="35">
        <f t="shared" si="352"/>
        <v>-0.23420128367303072</v>
      </c>
    </row>
    <row r="1353" spans="1:34">
      <c r="A1353" s="28">
        <v>45868</v>
      </c>
      <c r="B1353" s="12">
        <f>[1]!thsiFinD("ths_int_chg_ratio_index",B$1,$A$4,$A1353,101)</f>
        <v>43.960291216994001</v>
      </c>
      <c r="C1353" s="12">
        <f>[1]!thsiFinD("ths_int_chg_ratio_index",C$1,$A$4,$A1353,101)</f>
        <v>63.258946722849998</v>
      </c>
      <c r="D1353" s="12">
        <f>[1]!thsiFinD("ths_int_chg_ratio_index",D$1,$A$4,$A1353,101)</f>
        <v>3.8096703478610001</v>
      </c>
      <c r="E1353" s="12">
        <f>[1]!thsiFinD("ths_int_chg_ratio_index",E$1,$A$4,$A1353,101)</f>
        <v>54.998055502173997</v>
      </c>
      <c r="F1353" s="12">
        <f>[1]!thsiFinD("ths_adjustment_nvg_ratio_fund",F$1,$A$4,$A1353,101)</f>
        <v>119.27562922038</v>
      </c>
      <c r="G1353" s="12">
        <f>[1]!thsiFinD("ths_adjustment_nvg_ratio_fund",G$1,$A$4,$A1353,101)</f>
        <v>97.559591373439005</v>
      </c>
      <c r="H1353" s="12">
        <f>[1]!thsiFinD("ths_adjustment_nvg_ratio_fund",H$1,$A$4,$A1353,101)</f>
        <v>82.384615384615003</v>
      </c>
      <c r="I1353" s="12">
        <f>[1]!thsiFinD("ths_adjustment_nvg_ratio_fund",I$1,$A$4,$A1353,101)</f>
        <v>300.263671875</v>
      </c>
      <c r="J1353" s="32">
        <f t="shared" si="346"/>
        <v>0.95688808955414129</v>
      </c>
      <c r="K1353" s="45">
        <f t="shared" si="347"/>
        <v>0.4150674094746975</v>
      </c>
      <c r="L1353" s="45">
        <f t="shared" si="348"/>
        <v>1.498708769633585</v>
      </c>
      <c r="M1353" s="32">
        <f>[1]!thsiFinD("ths_int_chg_ratio_index",M$1,$A$4,$A1353,101)/100</f>
        <v>5.4501665400629999E-2</v>
      </c>
      <c r="N1353" s="32">
        <f>[1]!thsiFinD("ths_int_chg_ratio_index",N$1,$A$4,$A1353,101)/100</f>
        <v>3.8782318973408995E-2</v>
      </c>
      <c r="O1353" s="33">
        <f t="shared" si="341"/>
        <v>1.9568880895541412</v>
      </c>
      <c r="P1353" s="33">
        <f t="shared" si="342"/>
        <v>1.4150674094746976</v>
      </c>
      <c r="Q1353" s="33">
        <f t="shared" si="343"/>
        <v>2.498708769633585</v>
      </c>
      <c r="R1353" s="33">
        <f t="shared" si="344"/>
        <v>1.0545016654006301</v>
      </c>
      <c r="S1353" s="33">
        <f t="shared" si="345"/>
        <v>1.0387823189734089</v>
      </c>
      <c r="T1353" s="32">
        <f t="shared" si="353"/>
        <v>-5.4971706649311614E-3</v>
      </c>
      <c r="U1353" s="32">
        <f t="shared" si="354"/>
        <v>-8.8784078035492042E-3</v>
      </c>
      <c r="V1353" s="32">
        <f t="shared" si="355"/>
        <v>-3.5720583237507375E-3</v>
      </c>
      <c r="W1353" s="32">
        <f t="shared" si="356"/>
        <v>-1.1207395766479555E-2</v>
      </c>
      <c r="X1353" s="32">
        <f t="shared" si="356"/>
        <v>-1.8613313355672068E-3</v>
      </c>
      <c r="Y1353" s="34">
        <f>MAX(O$4:O1353)</f>
        <v>1.9677048992032828</v>
      </c>
      <c r="Z1353" s="34">
        <f>MAX(P$4:P1353)</f>
        <v>1.8284662292802096</v>
      </c>
      <c r="AA1353" s="34">
        <f>MAX(Q$4:Q1353)</f>
        <v>2.5076662999133799</v>
      </c>
      <c r="AB1353" s="34">
        <f>MAX(R$4:R1353)</f>
        <v>1.9075656212819299</v>
      </c>
      <c r="AC1353" s="34">
        <f>MAX(S$4:S1353)</f>
        <v>1.35899867745307</v>
      </c>
      <c r="AD1353" s="35">
        <f t="shared" si="349"/>
        <v>-5.4971706649311614E-3</v>
      </c>
      <c r="AE1353" s="35">
        <f t="shared" si="350"/>
        <v>-0.22609048676181998</v>
      </c>
      <c r="AF1353" s="35">
        <f t="shared" si="351"/>
        <v>-3.5720583237507375E-3</v>
      </c>
      <c r="AG1353" s="35">
        <f t="shared" si="352"/>
        <v>-0.4472003198023774</v>
      </c>
      <c r="AH1353" s="35">
        <f t="shared" si="352"/>
        <v>-0.23562668882046733</v>
      </c>
    </row>
    <row r="1354" spans="1:34">
      <c r="A1354" s="28">
        <v>45869</v>
      </c>
      <c r="B1354" s="12">
        <f>[1]!thsiFinD("ths_int_chg_ratio_index",B$1,$A$4,$A1354,101)</f>
        <v>44.954178192956</v>
      </c>
      <c r="C1354" s="12">
        <f>[1]!thsiFinD("ths_int_chg_ratio_index",C$1,$A$4,$A1354,101)</f>
        <v>59.356042875120998</v>
      </c>
      <c r="D1354" s="12">
        <f>[1]!thsiFinD("ths_int_chg_ratio_index",D$1,$A$4,$A1354,101)</f>
        <v>2.7602092881266</v>
      </c>
      <c r="E1354" s="12">
        <f>[1]!thsiFinD("ths_int_chg_ratio_index",E$1,$A$4,$A1354,101)</f>
        <v>52.186177632510997</v>
      </c>
      <c r="F1354" s="12">
        <f>[1]!thsiFinD("ths_adjustment_nvg_ratio_fund",F$1,$A$4,$A1354,101)</f>
        <v>122.46777163904</v>
      </c>
      <c r="G1354" s="12">
        <f>[1]!thsiFinD("ths_adjustment_nvg_ratio_fund",G$1,$A$4,$A1354,101)</f>
        <v>99.659477866060996</v>
      </c>
      <c r="H1354" s="12">
        <f>[1]!thsiFinD("ths_adjustment_nvg_ratio_fund",H$1,$A$4,$A1354,101)</f>
        <v>82.846153846153996</v>
      </c>
      <c r="I1354" s="12">
        <f>[1]!thsiFinD("ths_adjustment_nvg_ratio_fund",I$1,$A$4,$A1354,101)</f>
        <v>299.296875</v>
      </c>
      <c r="J1354" s="32">
        <f t="shared" si="346"/>
        <v>0.95440860792496207</v>
      </c>
      <c r="K1354" s="45">
        <f t="shared" si="347"/>
        <v>0.39814151997178648</v>
      </c>
      <c r="L1354" s="45">
        <f t="shared" si="348"/>
        <v>1.5106756958781375</v>
      </c>
      <c r="M1354" s="32">
        <f>[1]!thsiFinD("ths_int_chg_ratio_index",M$1,$A$4,$A1354,101)/100</f>
        <v>3.7113357715542E-2</v>
      </c>
      <c r="N1354" s="32">
        <f>[1]!thsiFinD("ths_int_chg_ratio_index",N$1,$A$4,$A1354,101)/100</f>
        <v>2.1008511648848999E-2</v>
      </c>
      <c r="O1354" s="33">
        <f t="shared" si="341"/>
        <v>1.9544086079249621</v>
      </c>
      <c r="P1354" s="33">
        <f t="shared" si="342"/>
        <v>1.3981415199717864</v>
      </c>
      <c r="Q1354" s="33">
        <f t="shared" si="343"/>
        <v>2.5106756958781373</v>
      </c>
      <c r="R1354" s="33">
        <f t="shared" si="344"/>
        <v>1.037113357715542</v>
      </c>
      <c r="S1354" s="33">
        <f t="shared" si="345"/>
        <v>1.021008511648849</v>
      </c>
      <c r="T1354" s="32">
        <f t="shared" si="353"/>
        <v>-1.2670533600845912E-3</v>
      </c>
      <c r="U1354" s="32">
        <f t="shared" si="354"/>
        <v>-1.1961189544457462E-2</v>
      </c>
      <c r="V1354" s="32">
        <f t="shared" si="355"/>
        <v>4.7892441047889811E-3</v>
      </c>
      <c r="W1354" s="32">
        <f t="shared" si="356"/>
        <v>-1.648959717714793E-2</v>
      </c>
      <c r="X1354" s="32">
        <f t="shared" si="356"/>
        <v>-1.7110232817714066E-2</v>
      </c>
      <c r="Y1354" s="34">
        <f>MAX(O$4:O1354)</f>
        <v>1.9677048992032828</v>
      </c>
      <c r="Z1354" s="34">
        <f>MAX(P$4:P1354)</f>
        <v>1.8284662292802096</v>
      </c>
      <c r="AA1354" s="34">
        <f>MAX(Q$4:Q1354)</f>
        <v>2.5106756958781373</v>
      </c>
      <c r="AB1354" s="34">
        <f>MAX(R$4:R1354)</f>
        <v>1.9075656212819299</v>
      </c>
      <c r="AC1354" s="34">
        <f>MAX(S$4:S1354)</f>
        <v>1.35899867745307</v>
      </c>
      <c r="AD1354" s="35">
        <f t="shared" si="349"/>
        <v>-6.7572588164538372E-3</v>
      </c>
      <c r="AE1354" s="35">
        <f t="shared" si="350"/>
        <v>-0.23534736513992061</v>
      </c>
      <c r="AF1354" s="35">
        <f t="shared" si="351"/>
        <v>0</v>
      </c>
      <c r="AG1354" s="35">
        <f t="shared" si="352"/>
        <v>-0.45631576384849237</v>
      </c>
      <c r="AH1354" s="35">
        <f t="shared" si="352"/>
        <v>-0.24870529413439613</v>
      </c>
    </row>
    <row r="1355" spans="1:34">
      <c r="A1355" s="28">
        <v>45870</v>
      </c>
      <c r="B1355" s="12">
        <f>[1]!thsiFinD("ths_int_chg_ratio_index",B$1,$A$4,$A1355,101)</f>
        <v>42.615920707751997</v>
      </c>
      <c r="C1355" s="12">
        <f>[1]!thsiFinD("ths_int_chg_ratio_index",C$1,$A$4,$A1355,101)</f>
        <v>57.577182707348001</v>
      </c>
      <c r="D1355" s="12">
        <f>[1]!thsiFinD("ths_int_chg_ratio_index",D$1,$A$4,$A1355,101)</f>
        <v>1.6721397194573</v>
      </c>
      <c r="E1355" s="12">
        <f>[1]!thsiFinD("ths_int_chg_ratio_index",E$1,$A$4,$A1355,101)</f>
        <v>51.567958735270999</v>
      </c>
      <c r="F1355" s="12">
        <f>[1]!thsiFinD("ths_adjustment_nvg_ratio_fund",F$1,$A$4,$A1355,101)</f>
        <v>118.60036832413</v>
      </c>
      <c r="G1355" s="12">
        <f>[1]!thsiFinD("ths_adjustment_nvg_ratio_fund",G$1,$A$4,$A1355,101)</f>
        <v>95.686719636776004</v>
      </c>
      <c r="H1355" s="12">
        <f>[1]!thsiFinD("ths_adjustment_nvg_ratio_fund",H$1,$A$4,$A1355,101)</f>
        <v>78.923076923077005</v>
      </c>
      <c r="I1355" s="12">
        <f>[1]!thsiFinD("ths_adjustment_nvg_ratio_fund",I$1,$A$4,$A1355,101)</f>
        <v>292.5</v>
      </c>
      <c r="J1355" s="32">
        <f t="shared" si="346"/>
        <v>0.92392920844226412</v>
      </c>
      <c r="K1355" s="45">
        <f t="shared" si="347"/>
        <v>0.38358300467457079</v>
      </c>
      <c r="L1355" s="45">
        <f t="shared" si="348"/>
        <v>1.4642754122099575</v>
      </c>
      <c r="M1355" s="32">
        <f>[1]!thsiFinD("ths_int_chg_ratio_index",M$1,$A$4,$A1355,101)/100</f>
        <v>3.3489363823802999E-2</v>
      </c>
      <c r="N1355" s="32">
        <f>[1]!thsiFinD("ths_int_chg_ratio_index",N$1,$A$4,$A1355,101)/100</f>
        <v>1.6628811448723999E-2</v>
      </c>
      <c r="O1355" s="33">
        <f t="shared" si="341"/>
        <v>1.9239292084422641</v>
      </c>
      <c r="P1355" s="33">
        <f t="shared" si="342"/>
        <v>1.3835830046745707</v>
      </c>
      <c r="Q1355" s="33">
        <f t="shared" si="343"/>
        <v>2.4642754122099575</v>
      </c>
      <c r="R1355" s="33">
        <f t="shared" si="344"/>
        <v>1.033489363823803</v>
      </c>
      <c r="S1355" s="33">
        <f t="shared" si="345"/>
        <v>1.0166288114487241</v>
      </c>
      <c r="T1355" s="32">
        <f t="shared" si="353"/>
        <v>-1.5595203254379131E-2</v>
      </c>
      <c r="U1355" s="32">
        <f t="shared" si="354"/>
        <v>-1.0412762291409083E-2</v>
      </c>
      <c r="V1355" s="32">
        <f t="shared" si="355"/>
        <v>-1.8481193626224468E-2</v>
      </c>
      <c r="W1355" s="32">
        <f t="shared" si="356"/>
        <v>-3.4943083750474946E-3</v>
      </c>
      <c r="X1355" s="32">
        <f t="shared" si="356"/>
        <v>-4.2895824571060892E-3</v>
      </c>
      <c r="Y1355" s="34">
        <f>MAX(O$4:O1355)</f>
        <v>1.9677048992032828</v>
      </c>
      <c r="Z1355" s="34">
        <f>MAX(P$4:P1355)</f>
        <v>1.8284662292802096</v>
      </c>
      <c r="AA1355" s="34">
        <f>MAX(Q$4:Q1355)</f>
        <v>2.5106756958781373</v>
      </c>
      <c r="AB1355" s="34">
        <f>MAX(R$4:R1355)</f>
        <v>1.9075656212819299</v>
      </c>
      <c r="AC1355" s="34">
        <f>MAX(S$4:S1355)</f>
        <v>1.35899867745307</v>
      </c>
      <c r="AD1355" s="35">
        <f t="shared" si="349"/>
        <v>-2.2247081246147937E-2</v>
      </c>
      <c r="AE1355" s="35">
        <f t="shared" si="350"/>
        <v>-0.24330951126221823</v>
      </c>
      <c r="AF1355" s="35">
        <f t="shared" si="351"/>
        <v>-1.8481193626224468E-2</v>
      </c>
      <c r="AG1355" s="35">
        <f t="shared" si="352"/>
        <v>-0.45821556422825793</v>
      </c>
      <c r="AH1355" s="35">
        <f t="shared" si="352"/>
        <v>-0.25192803472479386</v>
      </c>
    </row>
    <row r="1356" spans="1:34">
      <c r="A1356" s="28">
        <v>45873</v>
      </c>
      <c r="B1356" s="12">
        <f>[1]!thsiFinD("ths_int_chg_ratio_index",B$1,$A$4,$A1356,101)</f>
        <v>43.205421694237998</v>
      </c>
      <c r="C1356" s="12">
        <f>[1]!thsiFinD("ths_int_chg_ratio_index",C$1,$A$4,$A1356,101)</f>
        <v>58.849544983972002</v>
      </c>
      <c r="D1356" s="12">
        <f>[1]!thsiFinD("ths_int_chg_ratio_index",D$1,$A$4,$A1356,101)</f>
        <v>2.9108677902262001</v>
      </c>
      <c r="E1356" s="12">
        <f>[1]!thsiFinD("ths_int_chg_ratio_index",E$1,$A$4,$A1356,101)</f>
        <v>52.303192294246003</v>
      </c>
      <c r="F1356" s="12">
        <f>[1]!thsiFinD("ths_adjustment_nvg_ratio_fund",F$1,$A$4,$A1356,101)</f>
        <v>119.03007980356</v>
      </c>
      <c r="G1356" s="12">
        <f>[1]!thsiFinD("ths_adjustment_nvg_ratio_fund",G$1,$A$4,$A1356,101)</f>
        <v>96.538024971623003</v>
      </c>
      <c r="H1356" s="12">
        <f>[1]!thsiFinD("ths_adjustment_nvg_ratio_fund",H$1,$A$4,$A1356,101)</f>
        <v>78.384615384615003</v>
      </c>
      <c r="I1356" s="12">
        <f>[1]!thsiFinD("ths_adjustment_nvg_ratio_fund",I$1,$A$4,$A1356,101)</f>
        <v>293.06640625</v>
      </c>
      <c r="J1356" s="32">
        <f t="shared" si="346"/>
        <v>0.93036019146560034</v>
      </c>
      <c r="K1356" s="45">
        <f t="shared" si="347"/>
        <v>0.39317256690670555</v>
      </c>
      <c r="L1356" s="45">
        <f t="shared" si="348"/>
        <v>1.467547816024495</v>
      </c>
      <c r="M1356" s="32">
        <f>[1]!thsiFinD("ths_int_chg_ratio_index",M$1,$A$4,$A1356,101)/100</f>
        <v>3.5586878969808E-2</v>
      </c>
      <c r="N1356" s="32">
        <f>[1]!thsiFinD("ths_int_chg_ratio_index",N$1,$A$4,$A1356,101)/100</f>
        <v>2.1636792263904997E-2</v>
      </c>
      <c r="O1356" s="33">
        <f t="shared" si="341"/>
        <v>1.9303601914656003</v>
      </c>
      <c r="P1356" s="33">
        <f t="shared" si="342"/>
        <v>1.3931725669067054</v>
      </c>
      <c r="Q1356" s="33">
        <f t="shared" si="343"/>
        <v>2.4675478160244948</v>
      </c>
      <c r="R1356" s="33">
        <f t="shared" si="344"/>
        <v>1.0355868789698079</v>
      </c>
      <c r="S1356" s="33">
        <f t="shared" si="345"/>
        <v>1.0216367922639049</v>
      </c>
      <c r="T1356" s="32">
        <f t="shared" si="353"/>
        <v>3.3426297574343788E-3</v>
      </c>
      <c r="U1356" s="32">
        <f t="shared" si="354"/>
        <v>6.9309627248494987E-3</v>
      </c>
      <c r="V1356" s="32">
        <f t="shared" si="355"/>
        <v>1.3279375342234445E-3</v>
      </c>
      <c r="W1356" s="32">
        <f t="shared" si="356"/>
        <v>2.0295469111015763E-3</v>
      </c>
      <c r="X1356" s="32">
        <f t="shared" si="356"/>
        <v>4.9260661893344437E-3</v>
      </c>
      <c r="Y1356" s="34">
        <f>MAX(O$4:O1356)</f>
        <v>1.9677048992032828</v>
      </c>
      <c r="Z1356" s="34">
        <f>MAX(P$4:P1356)</f>
        <v>1.8284662292802096</v>
      </c>
      <c r="AA1356" s="34">
        <f>MAX(Q$4:Q1356)</f>
        <v>2.5106756958781373</v>
      </c>
      <c r="AB1356" s="34">
        <f>MAX(R$4:R1356)</f>
        <v>1.9075656212819299</v>
      </c>
      <c r="AC1356" s="34">
        <f>MAX(S$4:S1356)</f>
        <v>1.35899867745307</v>
      </c>
      <c r="AD1356" s="35">
        <f t="shared" si="349"/>
        <v>-1.8978815244502956E-2</v>
      </c>
      <c r="AE1356" s="35">
        <f t="shared" si="350"/>
        <v>-0.23806491769052851</v>
      </c>
      <c r="AF1356" s="35">
        <f t="shared" si="351"/>
        <v>-1.7177797962694696E-2</v>
      </c>
      <c r="AG1356" s="35">
        <f t="shared" si="352"/>
        <v>-0.45711598730015446</v>
      </c>
      <c r="AH1356" s="35">
        <f t="shared" si="352"/>
        <v>-0.24824298270946266</v>
      </c>
    </row>
    <row r="1357" spans="1:34">
      <c r="A1357" s="28">
        <v>45874</v>
      </c>
      <c r="B1357" s="12">
        <f>[1]!thsiFinD("ths_int_chg_ratio_index",B$1,$A$4,$A1357,101)</f>
        <v>45.712498585665003</v>
      </c>
      <c r="C1357" s="12">
        <f>[1]!thsiFinD("ths_int_chg_ratio_index",C$1,$A$4,$A1357,101)</f>
        <v>59.406709797764996</v>
      </c>
      <c r="D1357" s="12">
        <f>[1]!thsiFinD("ths_int_chg_ratio_index",D$1,$A$4,$A1357,101)</f>
        <v>3.3266668196492999</v>
      </c>
      <c r="E1357" s="12">
        <f>[1]!thsiFinD("ths_int_chg_ratio_index",E$1,$A$4,$A1357,101)</f>
        <v>52.907990318235001</v>
      </c>
      <c r="F1357" s="12">
        <f>[1]!thsiFinD("ths_adjustment_nvg_ratio_fund",F$1,$A$4,$A1357,101)</f>
        <v>119.88950276243</v>
      </c>
      <c r="G1357" s="12">
        <f>[1]!thsiFinD("ths_adjustment_nvg_ratio_fund",G$1,$A$4,$A1357,101)</f>
        <v>97.729852440409005</v>
      </c>
      <c r="H1357" s="12">
        <f>[1]!thsiFinD("ths_adjustment_nvg_ratio_fund",H$1,$A$4,$A1357,101)</f>
        <v>82.076923076922995</v>
      </c>
      <c r="I1357" s="12">
        <f>[1]!thsiFinD("ths_adjustment_nvg_ratio_fund",I$1,$A$4,$A1357,101)</f>
        <v>295.87890625</v>
      </c>
      <c r="J1357" s="32">
        <f t="shared" si="346"/>
        <v>0.9461613125638455</v>
      </c>
      <c r="K1357" s="45">
        <f t="shared" si="347"/>
        <v>0.40338466380328575</v>
      </c>
      <c r="L1357" s="45">
        <f t="shared" si="348"/>
        <v>1.4889379613244051</v>
      </c>
      <c r="M1357" s="32">
        <f>[1]!thsiFinD("ths_int_chg_ratio_index",M$1,$A$4,$A1357,101)/100</f>
        <v>4.0386185240258998E-2</v>
      </c>
      <c r="N1357" s="32">
        <f>[1]!thsiFinD("ths_int_chg_ratio_index",N$1,$A$4,$A1357,101)/100</f>
        <v>2.9472070394330002E-2</v>
      </c>
      <c r="O1357" s="33">
        <f t="shared" si="341"/>
        <v>1.9461613125638455</v>
      </c>
      <c r="P1357" s="33">
        <f t="shared" si="342"/>
        <v>1.4033846638032856</v>
      </c>
      <c r="Q1357" s="33">
        <f t="shared" si="343"/>
        <v>2.4889379613244049</v>
      </c>
      <c r="R1357" s="33">
        <f t="shared" si="344"/>
        <v>1.0403861852402589</v>
      </c>
      <c r="S1357" s="33">
        <f t="shared" si="345"/>
        <v>1.0294720703943301</v>
      </c>
      <c r="T1357" s="32">
        <f t="shared" si="353"/>
        <v>8.1855817210199078E-3</v>
      </c>
      <c r="U1357" s="32">
        <f t="shared" si="354"/>
        <v>7.3301019121085886E-3</v>
      </c>
      <c r="V1357" s="32">
        <f t="shared" si="355"/>
        <v>8.6685839119309271E-3</v>
      </c>
      <c r="W1357" s="32">
        <f t="shared" si="356"/>
        <v>4.6343830420343401E-3</v>
      </c>
      <c r="X1357" s="32">
        <f t="shared" si="356"/>
        <v>7.6693382518679964E-3</v>
      </c>
      <c r="Y1357" s="34">
        <f>MAX(O$4:O1357)</f>
        <v>1.9677048992032828</v>
      </c>
      <c r="Z1357" s="34">
        <f>MAX(P$4:P1357)</f>
        <v>1.8284662292802096</v>
      </c>
      <c r="AA1357" s="34">
        <f>MAX(Q$4:Q1357)</f>
        <v>2.5106756958781373</v>
      </c>
      <c r="AB1357" s="34">
        <f>MAX(R$4:R1357)</f>
        <v>1.9075656212819299</v>
      </c>
      <c r="AC1357" s="34">
        <f>MAX(S$4:S1357)</f>
        <v>1.35899867745307</v>
      </c>
      <c r="AD1357" s="35">
        <f t="shared" si="349"/>
        <v>-1.0948586166635188E-2</v>
      </c>
      <c r="AE1357" s="35">
        <f t="shared" si="350"/>
        <v>-0.23247985588678921</v>
      </c>
      <c r="AF1357" s="35">
        <f t="shared" si="351"/>
        <v>-8.6581212338255886E-3</v>
      </c>
      <c r="AG1357" s="35">
        <f t="shared" si="352"/>
        <v>-0.45460005483790678</v>
      </c>
      <c r="AH1357" s="35">
        <f t="shared" si="352"/>
        <v>-0.24247750386064626</v>
      </c>
    </row>
    <row r="1358" spans="1:34">
      <c r="A1358" s="28">
        <v>45875</v>
      </c>
      <c r="B1358" s="12">
        <f>[1]!thsiFinD("ths_int_chg_ratio_index",B$1,$A$4,$A1358,101)</f>
        <v>46.118381497614003</v>
      </c>
      <c r="C1358" s="12">
        <f>[1]!thsiFinD("ths_int_chg_ratio_index",C$1,$A$4,$A1358,101)</f>
        <v>60.670826014058001</v>
      </c>
      <c r="D1358" s="12">
        <f>[1]!thsiFinD("ths_int_chg_ratio_index",D$1,$A$4,$A1358,101)</f>
        <v>3.9263588537833001</v>
      </c>
      <c r="E1358" s="12">
        <f>[1]!thsiFinD("ths_int_chg_ratio_index",E$1,$A$4,$A1358,101)</f>
        <v>53.98375495346</v>
      </c>
      <c r="F1358" s="12">
        <f>[1]!thsiFinD("ths_adjustment_nvg_ratio_fund",F$1,$A$4,$A1358,101)</f>
        <v>120.87170042971</v>
      </c>
      <c r="G1358" s="12">
        <f>[1]!thsiFinD("ths_adjustment_nvg_ratio_fund",G$1,$A$4,$A1358,101)</f>
        <v>98.694665153234993</v>
      </c>
      <c r="H1358" s="12">
        <f>[1]!thsiFinD("ths_adjustment_nvg_ratio_fund",H$1,$A$4,$A1358,101)</f>
        <v>81.076923076922995</v>
      </c>
      <c r="I1358" s="12">
        <f>[1]!thsiFinD("ths_adjustment_nvg_ratio_fund",I$1,$A$4,$A1358,101)</f>
        <v>299.453125</v>
      </c>
      <c r="J1358" s="32">
        <f t="shared" si="346"/>
        <v>0.95599466872347905</v>
      </c>
      <c r="K1358" s="45">
        <f t="shared" si="347"/>
        <v>0.41174830329728829</v>
      </c>
      <c r="L1358" s="45">
        <f t="shared" si="348"/>
        <v>1.5002410341496699</v>
      </c>
      <c r="M1358" s="32">
        <f>[1]!thsiFinD("ths_int_chg_ratio_index",M$1,$A$4,$A1358,101)/100</f>
        <v>4.8154959002890997E-2</v>
      </c>
      <c r="N1358" s="32">
        <f>[1]!thsiFinD("ths_int_chg_ratio_index",N$1,$A$4,$A1358,101)/100</f>
        <v>3.3664154703467002E-2</v>
      </c>
      <c r="O1358" s="33">
        <f t="shared" si="341"/>
        <v>1.955994668723479</v>
      </c>
      <c r="P1358" s="33">
        <f t="shared" si="342"/>
        <v>1.4117483032972884</v>
      </c>
      <c r="Q1358" s="33">
        <f t="shared" si="343"/>
        <v>2.5002410341496697</v>
      </c>
      <c r="R1358" s="33">
        <f t="shared" si="344"/>
        <v>1.0481549590028909</v>
      </c>
      <c r="S1358" s="33">
        <f t="shared" si="345"/>
        <v>1.0336641547034671</v>
      </c>
      <c r="T1358" s="32">
        <f t="shared" si="353"/>
        <v>5.0526932665613256E-3</v>
      </c>
      <c r="U1358" s="32">
        <f t="shared" si="354"/>
        <v>5.9596201310456731E-3</v>
      </c>
      <c r="V1358" s="32">
        <f t="shared" si="355"/>
        <v>4.541323649244422E-3</v>
      </c>
      <c r="W1358" s="32">
        <f t="shared" si="356"/>
        <v>7.4672019610082518E-3</v>
      </c>
      <c r="X1358" s="32">
        <f t="shared" si="356"/>
        <v>4.0720719188926946E-3</v>
      </c>
      <c r="Y1358" s="34">
        <f>MAX(O$4:O1358)</f>
        <v>1.9677048992032828</v>
      </c>
      <c r="Z1358" s="34">
        <f>MAX(P$4:P1358)</f>
        <v>1.8284662292802096</v>
      </c>
      <c r="AA1358" s="34">
        <f>MAX(Q$4:Q1358)</f>
        <v>2.5106756958781373</v>
      </c>
      <c r="AB1358" s="34">
        <f>MAX(R$4:R1358)</f>
        <v>1.9075656212819299</v>
      </c>
      <c r="AC1358" s="34">
        <f>MAX(S$4:S1358)</f>
        <v>1.35899867745307</v>
      </c>
      <c r="AD1358" s="35">
        <f t="shared" si="349"/>
        <v>-5.9512127476764043E-3</v>
      </c>
      <c r="AE1358" s="35">
        <f t="shared" si="350"/>
        <v>-0.22790572738494908</v>
      </c>
      <c r="AF1358" s="35">
        <f t="shared" si="351"/>
        <v>-4.1561169152983801E-3</v>
      </c>
      <c r="AG1358" s="35">
        <f t="shared" si="352"/>
        <v>-0.45052744329785854</v>
      </c>
      <c r="AH1358" s="35">
        <f t="shared" si="352"/>
        <v>-0.23939281777618771</v>
      </c>
    </row>
    <row r="1359" spans="1:34">
      <c r="A1359" s="28">
        <v>45876</v>
      </c>
      <c r="B1359" s="12">
        <f>[1]!thsiFinD("ths_int_chg_ratio_index",B$1,$A$4,$A1359,101)</f>
        <v>45.918934792616</v>
      </c>
      <c r="C1359" s="12">
        <f>[1]!thsiFinD("ths_int_chg_ratio_index",C$1,$A$4,$A1359,101)</f>
        <v>61.134459328405001</v>
      </c>
      <c r="D1359" s="12">
        <f>[1]!thsiFinD("ths_int_chg_ratio_index",D$1,$A$4,$A1359,101)</f>
        <v>3.7737390355070999</v>
      </c>
      <c r="E1359" s="12">
        <f>[1]!thsiFinD("ths_int_chg_ratio_index",E$1,$A$4,$A1359,101)</f>
        <v>52.779044545719003</v>
      </c>
      <c r="F1359" s="12">
        <f>[1]!thsiFinD("ths_adjustment_nvg_ratio_fund",F$1,$A$4,$A1359,101)</f>
        <v>121.36279926335</v>
      </c>
      <c r="G1359" s="12">
        <f>[1]!thsiFinD("ths_adjustment_nvg_ratio_fund",G$1,$A$4,$A1359,101)</f>
        <v>97.843359818387995</v>
      </c>
      <c r="H1359" s="12">
        <f>[1]!thsiFinD("ths_adjustment_nvg_ratio_fund",H$1,$A$4,$A1359,101)</f>
        <v>80.461538461537998</v>
      </c>
      <c r="I1359" s="12">
        <f>[1]!thsiFinD("ths_adjustment_nvg_ratio_fund",I$1,$A$4,$A1359,101)</f>
        <v>298.45703125</v>
      </c>
      <c r="J1359" s="32">
        <f t="shared" si="346"/>
        <v>0.952163633119404</v>
      </c>
      <c r="K1359" s="45">
        <f t="shared" si="347"/>
        <v>0.40901544425561781</v>
      </c>
      <c r="L1359" s="45">
        <f t="shared" si="348"/>
        <v>1.4953118219831902</v>
      </c>
      <c r="M1359" s="32">
        <f>[1]!thsiFinD("ths_int_chg_ratio_index",M$1,$A$4,$A1359,101)/100</f>
        <v>4.1604611307126997E-2</v>
      </c>
      <c r="N1359" s="32">
        <f>[1]!thsiFinD("ths_int_chg_ratio_index",N$1,$A$4,$A1359,101)/100</f>
        <v>3.3024289164131998E-2</v>
      </c>
      <c r="O1359" s="33">
        <f t="shared" si="341"/>
        <v>1.9521636331194041</v>
      </c>
      <c r="P1359" s="33">
        <f t="shared" si="342"/>
        <v>1.4090154442556178</v>
      </c>
      <c r="Q1359" s="33">
        <f t="shared" si="343"/>
        <v>2.49531182198319</v>
      </c>
      <c r="R1359" s="33">
        <f t="shared" si="344"/>
        <v>1.0416046113071269</v>
      </c>
      <c r="S1359" s="33">
        <f t="shared" si="345"/>
        <v>1.0330242891641319</v>
      </c>
      <c r="T1359" s="32">
        <f t="shared" si="353"/>
        <v>-1.9586124979447117E-3</v>
      </c>
      <c r="U1359" s="32">
        <f t="shared" si="354"/>
        <v>-1.9357976455772752E-3</v>
      </c>
      <c r="V1359" s="32">
        <f t="shared" si="355"/>
        <v>-1.9714947875639766E-3</v>
      </c>
      <c r="W1359" s="32">
        <f t="shared" si="356"/>
        <v>-6.2494077230673684E-3</v>
      </c>
      <c r="X1359" s="32">
        <f t="shared" si="356"/>
        <v>-6.1902653431833432E-4</v>
      </c>
      <c r="Y1359" s="34">
        <f>MAX(O$4:O1359)</f>
        <v>1.9677048992032828</v>
      </c>
      <c r="Z1359" s="34">
        <f>MAX(P$4:P1359)</f>
        <v>1.8284662292802096</v>
      </c>
      <c r="AA1359" s="34">
        <f>MAX(Q$4:Q1359)</f>
        <v>2.5106756958781373</v>
      </c>
      <c r="AB1359" s="34">
        <f>MAX(R$4:R1359)</f>
        <v>1.9075656212819299</v>
      </c>
      <c r="AC1359" s="34">
        <f>MAX(S$4:S1359)</f>
        <v>1.35899867745307</v>
      </c>
      <c r="AD1359" s="35">
        <f t="shared" si="349"/>
        <v>-7.8981691259555342E-3</v>
      </c>
      <c r="AE1359" s="35">
        <f t="shared" si="350"/>
        <v>-0.22940034566004097</v>
      </c>
      <c r="AF1359" s="35">
        <f t="shared" si="351"/>
        <v>-6.1194179400273496E-3</v>
      </c>
      <c r="AG1359" s="35">
        <f t="shared" si="352"/>
        <v>-0.45396132133732647</v>
      </c>
      <c r="AH1359" s="35">
        <f t="shared" si="352"/>
        <v>-0.2398636538041774</v>
      </c>
    </row>
    <row r="1360" spans="1:34">
      <c r="A1360" s="28">
        <v>45877</v>
      </c>
      <c r="B1360" s="12">
        <f>[1]!thsiFinD("ths_int_chg_ratio_index",B$1,$A$4,$A1360,101)</f>
        <v>46.009217101432</v>
      </c>
      <c r="C1360" s="12">
        <f>[1]!thsiFinD("ths_int_chg_ratio_index",C$1,$A$4,$A1360,101)</f>
        <v>58.806592542917002</v>
      </c>
      <c r="D1360" s="12">
        <f>[1]!thsiFinD("ths_int_chg_ratio_index",D$1,$A$4,$A1360,101)</f>
        <v>2.3352607187399999</v>
      </c>
      <c r="E1360" s="12">
        <f>[1]!thsiFinD("ths_int_chg_ratio_index",E$1,$A$4,$A1360,101)</f>
        <v>52.280787307588</v>
      </c>
      <c r="F1360" s="12">
        <f>[1]!thsiFinD("ths_adjustment_nvg_ratio_fund",F$1,$A$4,$A1360,101)</f>
        <v>121.48557397176</v>
      </c>
      <c r="G1360" s="12">
        <f>[1]!thsiFinD("ths_adjustment_nvg_ratio_fund",G$1,$A$4,$A1360,101)</f>
        <v>98.127128263336999</v>
      </c>
      <c r="H1360" s="12">
        <f>[1]!thsiFinD("ths_adjustment_nvg_ratio_fund",H$1,$A$4,$A1360,101)</f>
        <v>78.923076923077005</v>
      </c>
      <c r="I1360" s="12">
        <f>[1]!thsiFinD("ths_adjustment_nvg_ratio_fund",I$1,$A$4,$A1360,101)</f>
        <v>294.6875</v>
      </c>
      <c r="J1360" s="32">
        <f t="shared" si="346"/>
        <v>0.94081892103606379</v>
      </c>
      <c r="K1360" s="45">
        <f t="shared" si="347"/>
        <v>0.3985796441766925</v>
      </c>
      <c r="L1360" s="45">
        <f t="shared" si="348"/>
        <v>1.4830581978954351</v>
      </c>
      <c r="M1360" s="32">
        <f>[1]!thsiFinD("ths_int_chg_ratio_index",M$1,$A$4,$A1360,101)/100</f>
        <v>3.5663329999599001E-2</v>
      </c>
      <c r="N1360" s="32">
        <f>[1]!thsiFinD("ths_int_chg_ratio_index",N$1,$A$4,$A1360,101)/100</f>
        <v>3.0627983276344001E-2</v>
      </c>
      <c r="O1360" s="33">
        <f t="shared" si="341"/>
        <v>1.9408189210360638</v>
      </c>
      <c r="P1360" s="33">
        <f t="shared" si="342"/>
        <v>1.3985796441766924</v>
      </c>
      <c r="Q1360" s="33">
        <f t="shared" si="343"/>
        <v>2.4830581978954349</v>
      </c>
      <c r="R1360" s="33">
        <f t="shared" si="344"/>
        <v>1.035663329999599</v>
      </c>
      <c r="S1360" s="33">
        <f t="shared" si="345"/>
        <v>1.0306279832763441</v>
      </c>
      <c r="T1360" s="32">
        <f t="shared" si="353"/>
        <v>-5.8113530499552812E-3</v>
      </c>
      <c r="U1360" s="32">
        <f t="shared" si="354"/>
        <v>-7.4064483263620584E-3</v>
      </c>
      <c r="V1360" s="32">
        <f t="shared" si="355"/>
        <v>-4.9106584515021812E-3</v>
      </c>
      <c r="W1360" s="32">
        <f t="shared" si="356"/>
        <v>-5.7039698586511811E-3</v>
      </c>
      <c r="X1360" s="32">
        <f t="shared" si="356"/>
        <v>-2.319699461981517E-3</v>
      </c>
      <c r="Y1360" s="34">
        <f>MAX(O$4:O1360)</f>
        <v>1.9677048992032828</v>
      </c>
      <c r="Z1360" s="34">
        <f>MAX(P$4:P1360)</f>
        <v>1.8284662292802096</v>
      </c>
      <c r="AA1360" s="34">
        <f>MAX(Q$4:Q1360)</f>
        <v>2.5106756958781373</v>
      </c>
      <c r="AB1360" s="34">
        <f>MAX(R$4:R1360)</f>
        <v>1.9075656212819299</v>
      </c>
      <c r="AC1360" s="34">
        <f>MAX(S$4:S1360)</f>
        <v>1.35899867745307</v>
      </c>
      <c r="AD1360" s="35">
        <f t="shared" si="349"/>
        <v>-1.3663623126671687E-2</v>
      </c>
      <c r="AE1360" s="35">
        <f t="shared" si="350"/>
        <v>-0.2351077521802224</v>
      </c>
      <c r="AF1360" s="35">
        <f t="shared" si="351"/>
        <v>-1.1000026020104081E-2</v>
      </c>
      <c r="AG1360" s="35">
        <f t="shared" si="352"/>
        <v>-0.45707590950207611</v>
      </c>
      <c r="AH1360" s="35">
        <f t="shared" si="352"/>
        <v>-0.24162694167748033</v>
      </c>
    </row>
    <row r="1361" spans="1:34">
      <c r="A1361" s="28">
        <v>45880</v>
      </c>
      <c r="B1361" s="12">
        <f>[1]!thsiFinD("ths_int_chg_ratio_index",B$1,$A$4,$A1361,101)</f>
        <v>48.900968295231998</v>
      </c>
      <c r="C1361" s="12">
        <f>[1]!thsiFinD("ths_int_chg_ratio_index",C$1,$A$4,$A1361,101)</f>
        <v>59.161072093279998</v>
      </c>
      <c r="D1361" s="12">
        <f>[1]!thsiFinD("ths_int_chg_ratio_index",D$1,$A$4,$A1361,101)</f>
        <v>2.9425822728006001</v>
      </c>
      <c r="E1361" s="12">
        <f>[1]!thsiFinD("ths_int_chg_ratio_index",E$1,$A$4,$A1361,101)</f>
        <v>55.491583232379</v>
      </c>
      <c r="F1361" s="12">
        <f>[1]!thsiFinD("ths_adjustment_nvg_ratio_fund",F$1,$A$4,$A1361,101)</f>
        <v>126.15101289134</v>
      </c>
      <c r="G1361" s="12">
        <f>[1]!thsiFinD("ths_adjustment_nvg_ratio_fund",G$1,$A$4,$A1361,101)</f>
        <v>102.61066969353</v>
      </c>
      <c r="H1361" s="12">
        <f>[1]!thsiFinD("ths_adjustment_nvg_ratio_fund",H$1,$A$4,$A1361,101)</f>
        <v>84.230769230768999</v>
      </c>
      <c r="I1361" s="12">
        <f>[1]!thsiFinD("ths_adjustment_nvg_ratio_fund",I$1,$A$4,$A1361,101)</f>
        <v>303.056640625</v>
      </c>
      <c r="J1361" s="32">
        <f t="shared" si="346"/>
        <v>0.97818162291791322</v>
      </c>
      <c r="K1361" s="45">
        <f t="shared" si="347"/>
        <v>0.41624051473422902</v>
      </c>
      <c r="L1361" s="45">
        <f t="shared" si="348"/>
        <v>1.5401227311015975</v>
      </c>
      <c r="M1361" s="32">
        <f>[1]!thsiFinD("ths_int_chg_ratio_index",M$1,$A$4,$A1361,101)/100</f>
        <v>5.2553532829461E-2</v>
      </c>
      <c r="N1361" s="32">
        <f>[1]!thsiFinD("ths_int_chg_ratio_index",N$1,$A$4,$A1361,101)/100</f>
        <v>3.6815691708535998E-2</v>
      </c>
      <c r="O1361" s="33">
        <f t="shared" si="341"/>
        <v>1.9781816229179132</v>
      </c>
      <c r="P1361" s="33">
        <f t="shared" si="342"/>
        <v>1.416240514734229</v>
      </c>
      <c r="Q1361" s="33">
        <f t="shared" si="343"/>
        <v>2.5401227311015973</v>
      </c>
      <c r="R1361" s="33">
        <f t="shared" si="344"/>
        <v>1.0525535328294611</v>
      </c>
      <c r="S1361" s="33">
        <f t="shared" si="345"/>
        <v>1.036815691708536</v>
      </c>
      <c r="T1361" s="32">
        <f t="shared" si="353"/>
        <v>1.9250998368206318E-2</v>
      </c>
      <c r="U1361" s="32">
        <f t="shared" si="354"/>
        <v>1.2627718865401594E-2</v>
      </c>
      <c r="V1361" s="32">
        <f t="shared" si="355"/>
        <v>2.2981552850645404E-2</v>
      </c>
      <c r="W1361" s="32">
        <f t="shared" si="356"/>
        <v>1.6308584402489723E-2</v>
      </c>
      <c r="X1361" s="32">
        <f t="shared" si="356"/>
        <v>6.0038234286259318E-3</v>
      </c>
      <c r="Y1361" s="34">
        <f>MAX(O$4:O1361)</f>
        <v>1.9781816229179132</v>
      </c>
      <c r="Z1361" s="34">
        <f>MAX(P$4:P1361)</f>
        <v>1.8284662292802096</v>
      </c>
      <c r="AA1361" s="34">
        <f>MAX(Q$4:Q1361)</f>
        <v>2.5401227311015973</v>
      </c>
      <c r="AB1361" s="34">
        <f>MAX(R$4:R1361)</f>
        <v>1.9075656212819299</v>
      </c>
      <c r="AC1361" s="34">
        <f>MAX(S$4:S1361)</f>
        <v>1.35899867745307</v>
      </c>
      <c r="AD1361" s="35">
        <f t="shared" si="349"/>
        <v>0</v>
      </c>
      <c r="AE1361" s="35">
        <f t="shared" si="350"/>
        <v>-0.22544890791242922</v>
      </c>
      <c r="AF1361" s="35">
        <f t="shared" si="351"/>
        <v>0</v>
      </c>
      <c r="AG1361" s="35">
        <f t="shared" si="352"/>
        <v>-0.44822158614804564</v>
      </c>
      <c r="AH1361" s="35">
        <f t="shared" si="352"/>
        <v>-0.23707380374228493</v>
      </c>
    </row>
    <row r="1362" spans="1:34">
      <c r="A1362" s="28">
        <v>45881</v>
      </c>
      <c r="B1362" s="12">
        <f>[1]!thsiFinD("ths_int_chg_ratio_index",B$1,$A$4,$A1362,101)</f>
        <v>53.743684713419</v>
      </c>
      <c r="C1362" s="12">
        <f>[1]!thsiFinD("ths_int_chg_ratio_index",C$1,$A$4,$A1362,101)</f>
        <v>61.066641303185001</v>
      </c>
      <c r="D1362" s="12">
        <f>[1]!thsiFinD("ths_int_chg_ratio_index",D$1,$A$4,$A1362,101)</f>
        <v>4.9116750679644996</v>
      </c>
      <c r="E1362" s="12">
        <f>[1]!thsiFinD("ths_int_chg_ratio_index",E$1,$A$4,$A1362,101)</f>
        <v>57.882320214619</v>
      </c>
      <c r="F1362" s="12">
        <f>[1]!thsiFinD("ths_adjustment_nvg_ratio_fund",F$1,$A$4,$A1362,101)</f>
        <v>134.37691835481999</v>
      </c>
      <c r="G1362" s="12">
        <f>[1]!thsiFinD("ths_adjustment_nvg_ratio_fund",G$1,$A$4,$A1362,101)</f>
        <v>109.36435868331</v>
      </c>
      <c r="H1362" s="12">
        <f>[1]!thsiFinD("ths_adjustment_nvg_ratio_fund",H$1,$A$4,$A1362,101)</f>
        <v>90.461538461537998</v>
      </c>
      <c r="I1362" s="12">
        <f>[1]!thsiFinD("ths_adjustment_nvg_ratio_fund",I$1,$A$4,$A1362,101)</f>
        <v>316.748046875</v>
      </c>
      <c r="J1362" s="32">
        <f t="shared" si="346"/>
        <v>1.0356939795923192</v>
      </c>
      <c r="K1362" s="45">
        <f t="shared" si="347"/>
        <v>0.44401080324796871</v>
      </c>
      <c r="L1362" s="45">
        <f t="shared" si="348"/>
        <v>1.6273771559366699</v>
      </c>
      <c r="M1362" s="32">
        <f>[1]!thsiFinD("ths_int_chg_ratio_index",M$1,$A$4,$A1362,101)/100</f>
        <v>6.2279433402061005E-2</v>
      </c>
      <c r="N1362" s="32">
        <f>[1]!thsiFinD("ths_int_chg_ratio_index",N$1,$A$4,$A1362,101)/100</f>
        <v>4.1888898180884003E-2</v>
      </c>
      <c r="O1362" s="33">
        <f t="shared" si="341"/>
        <v>2.0356939795923195</v>
      </c>
      <c r="P1362" s="33">
        <f t="shared" si="342"/>
        <v>1.4440108032479686</v>
      </c>
      <c r="Q1362" s="33">
        <f t="shared" si="343"/>
        <v>2.6273771559366699</v>
      </c>
      <c r="R1362" s="33">
        <f t="shared" si="344"/>
        <v>1.0622794334020611</v>
      </c>
      <c r="S1362" s="33">
        <f t="shared" si="345"/>
        <v>1.041888898180884</v>
      </c>
      <c r="T1362" s="32">
        <f t="shared" si="353"/>
        <v>2.9073344938657764E-2</v>
      </c>
      <c r="U1362" s="32">
        <f t="shared" si="354"/>
        <v>1.9608455078656606E-2</v>
      </c>
      <c r="V1362" s="32">
        <f t="shared" si="355"/>
        <v>3.4350475969809668E-2</v>
      </c>
      <c r="W1362" s="32">
        <f t="shared" si="356"/>
        <v>9.2402906543431751E-3</v>
      </c>
      <c r="X1362" s="32">
        <f t="shared" si="356"/>
        <v>4.8930649033562812E-3</v>
      </c>
      <c r="Y1362" s="34">
        <f>MAX(O$4:O1362)</f>
        <v>2.0356939795923195</v>
      </c>
      <c r="Z1362" s="34">
        <f>MAX(P$4:P1362)</f>
        <v>1.8284662292802096</v>
      </c>
      <c r="AA1362" s="34">
        <f>MAX(Q$4:Q1362)</f>
        <v>2.6273771559366699</v>
      </c>
      <c r="AB1362" s="34">
        <f>MAX(R$4:R1362)</f>
        <v>1.9075656212819299</v>
      </c>
      <c r="AC1362" s="34">
        <f>MAX(S$4:S1362)</f>
        <v>1.35899867745307</v>
      </c>
      <c r="AD1362" s="35">
        <f t="shared" si="349"/>
        <v>0</v>
      </c>
      <c r="AE1362" s="35">
        <f t="shared" si="350"/>
        <v>-0.21026115761710562</v>
      </c>
      <c r="AF1362" s="35">
        <f t="shared" si="351"/>
        <v>0</v>
      </c>
      <c r="AG1362" s="35">
        <f t="shared" si="352"/>
        <v>-0.44312299322726112</v>
      </c>
      <c r="AH1362" s="35">
        <f t="shared" si="352"/>
        <v>-0.23334075634752538</v>
      </c>
    </row>
    <row r="1363" spans="1:34">
      <c r="A1363" s="28">
        <v>45882</v>
      </c>
      <c r="B1363" s="12">
        <f>[1]!thsiFinD("ths_int_chg_ratio_index",B$1,$A$4,$A1363,101)</f>
        <v>64.094857261569999</v>
      </c>
      <c r="C1363" s="12">
        <f>[1]!thsiFinD("ths_int_chg_ratio_index",C$1,$A$4,$A1363,101)</f>
        <v>63.246443639364003</v>
      </c>
      <c r="D1363" s="12">
        <f>[1]!thsiFinD("ths_int_chg_ratio_index",D$1,$A$4,$A1363,101)</f>
        <v>5.6853064272134999</v>
      </c>
      <c r="E1363" s="12">
        <f>[1]!thsiFinD("ths_int_chg_ratio_index",E$1,$A$4,$A1363,101)</f>
        <v>64.414056904242003</v>
      </c>
      <c r="F1363" s="12">
        <f>[1]!thsiFinD("ths_adjustment_nvg_ratio_fund",F$1,$A$4,$A1363,101)</f>
        <v>144.50583179865001</v>
      </c>
      <c r="G1363" s="12">
        <f>[1]!thsiFinD("ths_adjustment_nvg_ratio_fund",G$1,$A$4,$A1363,101)</f>
        <v>123.66628830873999</v>
      </c>
      <c r="H1363" s="12">
        <f>[1]!thsiFinD("ths_adjustment_nvg_ratio_fund",H$1,$A$4,$A1363,101)</f>
        <v>104.15384615385</v>
      </c>
      <c r="I1363" s="12">
        <f>[1]!thsiFinD("ths_adjustment_nvg_ratio_fund",I$1,$A$4,$A1363,101)</f>
        <v>335.56640625</v>
      </c>
      <c r="J1363" s="32">
        <f t="shared" si="346"/>
        <v>1.1316662959295369</v>
      </c>
      <c r="K1363" s="45">
        <f t="shared" si="347"/>
        <v>0.49360166058097377</v>
      </c>
      <c r="L1363" s="45">
        <f t="shared" si="348"/>
        <v>1.7697309312781</v>
      </c>
      <c r="M1363" s="32">
        <f>[1]!thsiFinD("ths_int_chg_ratio_index",M$1,$A$4,$A1363,101)/100</f>
        <v>8.5101238956395001E-2</v>
      </c>
      <c r="N1363" s="32">
        <f>[1]!thsiFinD("ths_int_chg_ratio_index",N$1,$A$4,$A1363,101)/100</f>
        <v>5.1819366294508E-2</v>
      </c>
      <c r="O1363" s="33">
        <f t="shared" si="341"/>
        <v>2.1316662959295369</v>
      </c>
      <c r="P1363" s="33">
        <f t="shared" si="342"/>
        <v>1.4936016605809739</v>
      </c>
      <c r="Q1363" s="33">
        <f t="shared" si="343"/>
        <v>2.7697309312781</v>
      </c>
      <c r="R1363" s="33">
        <f t="shared" si="344"/>
        <v>1.085101238956395</v>
      </c>
      <c r="S1363" s="33">
        <f t="shared" si="345"/>
        <v>1.0518193662945079</v>
      </c>
      <c r="T1363" s="32">
        <f t="shared" si="353"/>
        <v>4.7144766010673855E-2</v>
      </c>
      <c r="U1363" s="32">
        <f t="shared" si="354"/>
        <v>3.4342442051999988E-2</v>
      </c>
      <c r="V1363" s="32">
        <f t="shared" si="355"/>
        <v>5.4180944300202816E-2</v>
      </c>
      <c r="W1363" s="32">
        <f t="shared" si="356"/>
        <v>2.1483806272371009E-2</v>
      </c>
      <c r="X1363" s="32">
        <f t="shared" si="356"/>
        <v>9.5312159779821215E-3</v>
      </c>
      <c r="Y1363" s="34">
        <f>MAX(O$4:O1363)</f>
        <v>2.1316662959295369</v>
      </c>
      <c r="Z1363" s="34">
        <f>MAX(P$4:P1363)</f>
        <v>1.8284662292802096</v>
      </c>
      <c r="AA1363" s="34">
        <f>MAX(Q$4:Q1363)</f>
        <v>2.7697309312781</v>
      </c>
      <c r="AB1363" s="34">
        <f>MAX(R$4:R1363)</f>
        <v>1.9075656212819299</v>
      </c>
      <c r="AC1363" s="34">
        <f>MAX(S$4:S1363)</f>
        <v>1.35899867745307</v>
      </c>
      <c r="AD1363" s="35">
        <f t="shared" si="349"/>
        <v>0</v>
      </c>
      <c r="AE1363" s="35">
        <f t="shared" si="350"/>
        <v>-0.18313959718635764</v>
      </c>
      <c r="AF1363" s="35">
        <f t="shared" si="351"/>
        <v>0</v>
      </c>
      <c r="AG1363" s="35">
        <f t="shared" si="352"/>
        <v>-0.43115915549621775</v>
      </c>
      <c r="AH1363" s="35">
        <f t="shared" si="352"/>
        <v>-0.22603356151475718</v>
      </c>
    </row>
    <row r="1364" spans="1:34">
      <c r="A1364" s="28">
        <v>45883</v>
      </c>
      <c r="B1364" s="12">
        <f>[1]!thsiFinD("ths_int_chg_ratio_index",B$1,$A$4,$A1364,101)</f>
        <v>59.764850038090998</v>
      </c>
      <c r="C1364" s="12">
        <f>[1]!thsiFinD("ths_int_chg_ratio_index",C$1,$A$4,$A1364,101)</f>
        <v>61.857481103144998</v>
      </c>
      <c r="D1364" s="12">
        <f>[1]!thsiFinD("ths_int_chg_ratio_index",D$1,$A$4,$A1364,101)</f>
        <v>6.4735593985584998</v>
      </c>
      <c r="E1364" s="12">
        <f>[1]!thsiFinD("ths_int_chg_ratio_index",E$1,$A$4,$A1364,101)</f>
        <v>62.933454197090001</v>
      </c>
      <c r="F1364" s="12">
        <f>[1]!thsiFinD("ths_adjustment_nvg_ratio_fund",F$1,$A$4,$A1364,101)</f>
        <v>141.55923879681001</v>
      </c>
      <c r="G1364" s="12">
        <f>[1]!thsiFinD("ths_adjustment_nvg_ratio_fund",G$1,$A$4,$A1364,101)</f>
        <v>117.36662883087</v>
      </c>
      <c r="H1364" s="12">
        <f>[1]!thsiFinD("ths_adjustment_nvg_ratio_fund",H$1,$A$4,$A1364,101)</f>
        <v>95.923076923077005</v>
      </c>
      <c r="I1364" s="12">
        <f>[1]!thsiFinD("ths_adjustment_nvg_ratio_fund",I$1,$A$4,$A1364,101)</f>
        <v>327.919921875</v>
      </c>
      <c r="J1364" s="32">
        <f t="shared" si="346"/>
        <v>1.0922477639533019</v>
      </c>
      <c r="K1364" s="45">
        <f t="shared" si="347"/>
        <v>0.47757336184221133</v>
      </c>
      <c r="L1364" s="45">
        <f t="shared" si="348"/>
        <v>1.7069221660643927</v>
      </c>
      <c r="M1364" s="32">
        <f>[1]!thsiFinD("ths_int_chg_ratio_index",M$1,$A$4,$A1364,101)/100</f>
        <v>7.4950556127472007E-2</v>
      </c>
      <c r="N1364" s="32">
        <f>[1]!thsiFinD("ths_int_chg_ratio_index",N$1,$A$4,$A1364,101)/100</f>
        <v>4.7833507456511007E-2</v>
      </c>
      <c r="O1364" s="33">
        <f t="shared" si="341"/>
        <v>2.0922477639533019</v>
      </c>
      <c r="P1364" s="33">
        <f t="shared" si="342"/>
        <v>1.4775733618422113</v>
      </c>
      <c r="Q1364" s="33">
        <f t="shared" si="343"/>
        <v>2.706922166064393</v>
      </c>
      <c r="R1364" s="33">
        <f t="shared" si="344"/>
        <v>1.0749505561274719</v>
      </c>
      <c r="S1364" s="33">
        <f t="shared" si="345"/>
        <v>1.047833507456511</v>
      </c>
      <c r="T1364" s="32">
        <f t="shared" si="353"/>
        <v>-1.849188686404879E-2</v>
      </c>
      <c r="U1364" s="32">
        <f t="shared" si="354"/>
        <v>-1.0731307524476041E-2</v>
      </c>
      <c r="V1364" s="32">
        <f t="shared" si="355"/>
        <v>-2.2676847236104525E-2</v>
      </c>
      <c r="W1364" s="32">
        <f t="shared" si="356"/>
        <v>-9.3545951884503875E-3</v>
      </c>
      <c r="X1364" s="32">
        <f t="shared" si="356"/>
        <v>-3.7894898741395178E-3</v>
      </c>
      <c r="Y1364" s="34">
        <f>MAX(O$4:O1364)</f>
        <v>2.1316662959295369</v>
      </c>
      <c r="Z1364" s="34">
        <f>MAX(P$4:P1364)</f>
        <v>1.8284662292802096</v>
      </c>
      <c r="AA1364" s="34">
        <f>MAX(Q$4:Q1364)</f>
        <v>2.7697309312781</v>
      </c>
      <c r="AB1364" s="34">
        <f>MAX(R$4:R1364)</f>
        <v>1.9075656212819299</v>
      </c>
      <c r="AC1364" s="34">
        <f>MAX(S$4:S1364)</f>
        <v>1.35899867745307</v>
      </c>
      <c r="AD1364" s="35">
        <f t="shared" si="349"/>
        <v>-1.849188686404879E-2</v>
      </c>
      <c r="AE1364" s="35">
        <f t="shared" si="350"/>
        <v>-0.19190557737351821</v>
      </c>
      <c r="AF1364" s="35">
        <f t="shared" si="351"/>
        <v>-2.2676847236104525E-2</v>
      </c>
      <c r="AG1364" s="35">
        <f t="shared" si="352"/>
        <v>-0.43648043132320691</v>
      </c>
      <c r="AH1364" s="35">
        <f t="shared" si="352"/>
        <v>-0.22896649949632075</v>
      </c>
    </row>
    <row r="1365" spans="1:34">
      <c r="A1365" s="28">
        <v>45884</v>
      </c>
      <c r="B1365" s="12">
        <f>[1]!thsiFinD("ths_int_chg_ratio_index",B$1,$A$4,$A1365,101)</f>
        <v>61.455610726238</v>
      </c>
      <c r="C1365" s="12">
        <f>[1]!thsiFinD("ths_int_chg_ratio_index",C$1,$A$4,$A1365,101)</f>
        <v>65.148287404857001</v>
      </c>
      <c r="D1365" s="12">
        <f>[1]!thsiFinD("ths_int_chg_ratio_index",D$1,$A$4,$A1365,101)</f>
        <v>7.9991986062103004</v>
      </c>
      <c r="E1365" s="12">
        <f>[1]!thsiFinD("ths_int_chg_ratio_index",E$1,$A$4,$A1365,101)</f>
        <v>67.363526373154002</v>
      </c>
      <c r="F1365" s="12">
        <f>[1]!thsiFinD("ths_adjustment_nvg_ratio_fund",F$1,$A$4,$A1365,101)</f>
        <v>142.60282381829001</v>
      </c>
      <c r="G1365" s="12">
        <f>[1]!thsiFinD("ths_adjustment_nvg_ratio_fund",G$1,$A$4,$A1365,101)</f>
        <v>120.88535754823999</v>
      </c>
      <c r="H1365" s="12">
        <f>[1]!thsiFinD("ths_adjustment_nvg_ratio_fund",H$1,$A$4,$A1365,101)</f>
        <v>96.538461538462002</v>
      </c>
      <c r="I1365" s="12">
        <f>[1]!thsiFinD("ths_adjustment_nvg_ratio_fund",I$1,$A$4,$A1365,101)</f>
        <v>331.89453125</v>
      </c>
      <c r="J1365" s="32">
        <f t="shared" si="346"/>
        <v>1.1173597465818141</v>
      </c>
      <c r="K1365" s="45">
        <f t="shared" si="347"/>
        <v>0.5049165577761483</v>
      </c>
      <c r="L1365" s="45">
        <f t="shared" si="348"/>
        <v>1.7298029353874802</v>
      </c>
      <c r="M1365" s="32">
        <f>[1]!thsiFinD("ths_int_chg_ratio_index",M$1,$A$4,$A1365,101)/100</f>
        <v>9.3349738042794991E-2</v>
      </c>
      <c r="N1365" s="32">
        <f>[1]!thsiFinD("ths_int_chg_ratio_index",N$1,$A$4,$A1365,101)/100</f>
        <v>5.9188783066350996E-2</v>
      </c>
      <c r="O1365" s="33">
        <f t="shared" si="341"/>
        <v>2.1173597465818141</v>
      </c>
      <c r="P1365" s="33">
        <f t="shared" si="342"/>
        <v>1.5049165577761483</v>
      </c>
      <c r="Q1365" s="33">
        <f t="shared" si="343"/>
        <v>2.7298029353874802</v>
      </c>
      <c r="R1365" s="33">
        <f t="shared" si="344"/>
        <v>1.093349738042795</v>
      </c>
      <c r="S1365" s="33">
        <f t="shared" si="345"/>
        <v>1.0591887830663509</v>
      </c>
      <c r="T1365" s="32">
        <f t="shared" si="353"/>
        <v>1.200239429629657E-2</v>
      </c>
      <c r="U1365" s="32">
        <f t="shared" si="354"/>
        <v>1.8505474340608119E-2</v>
      </c>
      <c r="V1365" s="32">
        <f t="shared" si="355"/>
        <v>8.4526883003634978E-3</v>
      </c>
      <c r="W1365" s="32">
        <f t="shared" si="356"/>
        <v>1.7116305313247482E-2</v>
      </c>
      <c r="X1365" s="32">
        <f t="shared" si="356"/>
        <v>1.0836908276967927E-2</v>
      </c>
      <c r="Y1365" s="34">
        <f>MAX(O$4:O1365)</f>
        <v>2.1316662959295369</v>
      </c>
      <c r="Z1365" s="34">
        <f>MAX(P$4:P1365)</f>
        <v>1.8284662292802096</v>
      </c>
      <c r="AA1365" s="34">
        <f>MAX(Q$4:Q1365)</f>
        <v>2.7697309312781</v>
      </c>
      <c r="AB1365" s="34">
        <f>MAX(R$4:R1365)</f>
        <v>1.9075656212819299</v>
      </c>
      <c r="AC1365" s="34">
        <f>MAX(S$4:S1365)</f>
        <v>1.35899867745307</v>
      </c>
      <c r="AD1365" s="35">
        <f t="shared" si="349"/>
        <v>-6.7114394851771619E-3</v>
      </c>
      <c r="AE1365" s="35">
        <f t="shared" si="350"/>
        <v>-0.17695140677081533</v>
      </c>
      <c r="AF1365" s="35">
        <f t="shared" si="351"/>
        <v>-1.4415839257062801E-2</v>
      </c>
      <c r="AG1365" s="35">
        <f t="shared" si="352"/>
        <v>-0.42683505833574531</v>
      </c>
      <c r="AH1365" s="35">
        <f t="shared" si="352"/>
        <v>-0.22061088017289288</v>
      </c>
    </row>
    <row r="1366" spans="1:34">
      <c r="A1366" s="28">
        <v>45887</v>
      </c>
      <c r="B1366" s="12">
        <f>[1]!thsiFinD("ths_int_chg_ratio_index",B$1,$A$4,$A1366,101)</f>
        <v>68.107391072934007</v>
      </c>
      <c r="C1366" s="12">
        <f>[1]!thsiFinD("ths_int_chg_ratio_index",C$1,$A$4,$A1366,101)</f>
        <v>69.213419419801994</v>
      </c>
      <c r="D1366" s="12">
        <f>[1]!thsiFinD("ths_int_chg_ratio_index",D$1,$A$4,$A1366,101)</f>
        <v>10.306559602339</v>
      </c>
      <c r="E1366" s="12">
        <f>[1]!thsiFinD("ths_int_chg_ratio_index",E$1,$A$4,$A1366,101)</f>
        <v>72.446934205453999</v>
      </c>
      <c r="F1366" s="12">
        <f>[1]!thsiFinD("ths_adjustment_nvg_ratio_fund",F$1,$A$4,$A1366,101)</f>
        <v>148.55739717617999</v>
      </c>
      <c r="G1366" s="12">
        <f>[1]!thsiFinD("ths_adjustment_nvg_ratio_fund",G$1,$A$4,$A1366,101)</f>
        <v>127.92281498297</v>
      </c>
      <c r="H1366" s="12">
        <f>[1]!thsiFinD("ths_adjustment_nvg_ratio_fund",H$1,$A$4,$A1366,101)</f>
        <v>104.46153846154</v>
      </c>
      <c r="I1366" s="12">
        <f>[1]!thsiFinD("ths_adjustment_nvg_ratio_fund",I$1,$A$4,$A1366,101)</f>
        <v>343.837890625</v>
      </c>
      <c r="J1366" s="32">
        <f t="shared" si="346"/>
        <v>1.1810674319327736</v>
      </c>
      <c r="K1366" s="45">
        <f t="shared" si="347"/>
        <v>0.55018576075132253</v>
      </c>
      <c r="L1366" s="45">
        <f t="shared" si="348"/>
        <v>1.811949103114225</v>
      </c>
      <c r="M1366" s="32">
        <f>[1]!thsiFinD("ths_int_chg_ratio_index",M$1,$A$4,$A1366,101)/100</f>
        <v>0.11968457595586</v>
      </c>
      <c r="N1366" s="32">
        <f>[1]!thsiFinD("ths_int_chg_ratio_index",N$1,$A$4,$A1366,101)/100</f>
        <v>7.0331591625568998E-2</v>
      </c>
      <c r="O1366" s="33">
        <f t="shared" si="341"/>
        <v>2.1810674319327736</v>
      </c>
      <c r="P1366" s="33">
        <f t="shared" si="342"/>
        <v>1.5501857607513225</v>
      </c>
      <c r="Q1366" s="33">
        <f t="shared" si="343"/>
        <v>2.811949103114225</v>
      </c>
      <c r="R1366" s="33">
        <f t="shared" si="344"/>
        <v>1.11968457595586</v>
      </c>
      <c r="S1366" s="33">
        <f t="shared" si="345"/>
        <v>1.0703315916255689</v>
      </c>
      <c r="T1366" s="32">
        <f t="shared" si="353"/>
        <v>3.0088266981464384E-2</v>
      </c>
      <c r="U1366" s="32">
        <f t="shared" si="354"/>
        <v>3.0080872418647431E-2</v>
      </c>
      <c r="V1366" s="32">
        <f t="shared" si="355"/>
        <v>3.0092343539473987E-2</v>
      </c>
      <c r="W1366" s="32">
        <f t="shared" si="356"/>
        <v>2.4086380594197543E-2</v>
      </c>
      <c r="X1366" s="32">
        <f t="shared" si="356"/>
        <v>1.0520134594854458E-2</v>
      </c>
      <c r="Y1366" s="34">
        <f>MAX(O$4:O1366)</f>
        <v>2.1810674319327736</v>
      </c>
      <c r="Z1366" s="34">
        <f>MAX(P$4:P1366)</f>
        <v>1.8284662292802096</v>
      </c>
      <c r="AA1366" s="34">
        <f>MAX(Q$4:Q1366)</f>
        <v>2.811949103114225</v>
      </c>
      <c r="AB1366" s="34">
        <f>MAX(R$4:R1366)</f>
        <v>1.9075656212819299</v>
      </c>
      <c r="AC1366" s="34">
        <f>MAX(S$4:S1366)</f>
        <v>1.35899867745307</v>
      </c>
      <c r="AD1366" s="35">
        <f t="shared" si="349"/>
        <v>0</v>
      </c>
      <c r="AE1366" s="35">
        <f t="shared" si="350"/>
        <v>-0.15219338704354113</v>
      </c>
      <c r="AF1366" s="35">
        <f t="shared" si="351"/>
        <v>0</v>
      </c>
      <c r="AG1366" s="35">
        <f t="shared" si="352"/>
        <v>-0.41302958940756906</v>
      </c>
      <c r="AH1366" s="35">
        <f t="shared" si="352"/>
        <v>-0.21241160173054663</v>
      </c>
    </row>
    <row r="1367" spans="1:34">
      <c r="A1367" s="28">
        <v>45888</v>
      </c>
      <c r="B1367" s="12">
        <f>[1]!thsiFinD("ths_int_chg_ratio_index",B$1,$A$4,$A1367,101)</f>
        <v>74.664633479442998</v>
      </c>
      <c r="C1367" s="12">
        <f>[1]!thsiFinD("ths_int_chg_ratio_index",C$1,$A$4,$A1367,101)</f>
        <v>66.346303342114993</v>
      </c>
      <c r="D1367" s="12">
        <f>[1]!thsiFinD("ths_int_chg_ratio_index",D$1,$A$4,$A1367,101)</f>
        <v>9.0752845330409997</v>
      </c>
      <c r="E1367" s="12">
        <f>[1]!thsiFinD("ths_int_chg_ratio_index",E$1,$A$4,$A1367,101)</f>
        <v>72.538004881476994</v>
      </c>
      <c r="F1367" s="12">
        <f>[1]!thsiFinD("ths_adjustment_nvg_ratio_fund",F$1,$A$4,$A1367,101)</f>
        <v>149.78514426027999</v>
      </c>
      <c r="G1367" s="12">
        <f>[1]!thsiFinD("ths_adjustment_nvg_ratio_fund",G$1,$A$4,$A1367,101)</f>
        <v>131.78206583427999</v>
      </c>
      <c r="H1367" s="12">
        <f>[1]!thsiFinD("ths_adjustment_nvg_ratio_fund",H$1,$A$4,$A1367,101)</f>
        <v>109.76923076923001</v>
      </c>
      <c r="I1367" s="12">
        <f>[1]!thsiFinD("ths_adjustment_nvg_ratio_fund",I$1,$A$4,$A1367,101)</f>
        <v>350.068359375</v>
      </c>
      <c r="J1367" s="32">
        <f t="shared" si="346"/>
        <v>1.2050362830935826</v>
      </c>
      <c r="K1367" s="45">
        <f t="shared" si="347"/>
        <v>0.55656056559018996</v>
      </c>
      <c r="L1367" s="45">
        <f t="shared" si="348"/>
        <v>1.853512000596975</v>
      </c>
      <c r="M1367" s="32">
        <f>[1]!thsiFinD("ths_int_chg_ratio_index",M$1,$A$4,$A1367,101)/100</f>
        <v>0.11911314850172999</v>
      </c>
      <c r="N1367" s="32">
        <f>[1]!thsiFinD("ths_int_chg_ratio_index",N$1,$A$4,$A1367,101)/100</f>
        <v>6.6817006585926E-2</v>
      </c>
      <c r="O1367" s="33">
        <f t="shared" si="341"/>
        <v>2.2050362830935826</v>
      </c>
      <c r="P1367" s="33">
        <f t="shared" si="342"/>
        <v>1.55656056559019</v>
      </c>
      <c r="Q1367" s="33">
        <f t="shared" si="343"/>
        <v>2.8535120005969752</v>
      </c>
      <c r="R1367" s="33">
        <f t="shared" si="344"/>
        <v>1.11911314850173</v>
      </c>
      <c r="S1367" s="33">
        <f t="shared" si="345"/>
        <v>1.0668170065859259</v>
      </c>
      <c r="T1367" s="32">
        <f t="shared" si="353"/>
        <v>1.0989504868067712E-2</v>
      </c>
      <c r="U1367" s="32">
        <f t="shared" si="354"/>
        <v>4.112284476008643E-3</v>
      </c>
      <c r="V1367" s="32">
        <f t="shared" si="355"/>
        <v>1.478081428882172E-2</v>
      </c>
      <c r="W1367" s="32">
        <f t="shared" si="356"/>
        <v>-5.1034681230843759E-4</v>
      </c>
      <c r="X1367" s="32">
        <f t="shared" si="356"/>
        <v>-3.2836413193272351E-3</v>
      </c>
      <c r="Y1367" s="34">
        <f>MAX(O$4:O1367)</f>
        <v>2.2050362830935826</v>
      </c>
      <c r="Z1367" s="34">
        <f>MAX(P$4:P1367)</f>
        <v>1.8284662292802096</v>
      </c>
      <c r="AA1367" s="34">
        <f>MAX(Q$4:Q1367)</f>
        <v>2.8535120005969752</v>
      </c>
      <c r="AB1367" s="34">
        <f>MAX(R$4:R1367)</f>
        <v>1.9075656212819299</v>
      </c>
      <c r="AC1367" s="34">
        <f>MAX(S$4:S1367)</f>
        <v>1.35899867745307</v>
      </c>
      <c r="AD1367" s="35">
        <f t="shared" si="349"/>
        <v>0</v>
      </c>
      <c r="AE1367" s="35">
        <f t="shared" si="350"/>
        <v>-0.14870696507042269</v>
      </c>
      <c r="AF1367" s="35">
        <f t="shared" si="351"/>
        <v>0</v>
      </c>
      <c r="AG1367" s="35">
        <f t="shared" si="352"/>
        <v>-0.41332914788553421</v>
      </c>
      <c r="AH1367" s="35">
        <f t="shared" si="352"/>
        <v>-0.21499775953772693</v>
      </c>
    </row>
    <row r="1368" spans="1:34">
      <c r="A1368" s="28">
        <v>45889</v>
      </c>
      <c r="B1368" s="12">
        <f>[1]!thsiFinD("ths_int_chg_ratio_index",B$1,$A$4,$A1368,101)</f>
        <v>75.378834400450998</v>
      </c>
      <c r="C1368" s="12">
        <f>[1]!thsiFinD("ths_int_chg_ratio_index",C$1,$A$4,$A1368,101)</f>
        <v>71.889408776804004</v>
      </c>
      <c r="D1368" s="12">
        <f>[1]!thsiFinD("ths_int_chg_ratio_index",D$1,$A$4,$A1368,101)</f>
        <v>12.593954399791</v>
      </c>
      <c r="E1368" s="12">
        <f>[1]!thsiFinD("ths_int_chg_ratio_index",E$1,$A$4,$A1368,101)</f>
        <v>72.685556421078005</v>
      </c>
      <c r="F1368" s="12">
        <f>[1]!thsiFinD("ths_adjustment_nvg_ratio_fund",F$1,$A$4,$A1368,101)</f>
        <v>152.17925107427999</v>
      </c>
      <c r="G1368" s="12">
        <f>[1]!thsiFinD("ths_adjustment_nvg_ratio_fund",G$1,$A$4,$A1368,101)</f>
        <v>130.81725312144999</v>
      </c>
      <c r="H1368" s="12">
        <f>[1]!thsiFinD("ths_adjustment_nvg_ratio_fund",H$1,$A$4,$A1368,101)</f>
        <v>109.30769230769</v>
      </c>
      <c r="I1368" s="12">
        <f>[1]!thsiFinD("ths_adjustment_nvg_ratio_fund",I$1,$A$4,$A1368,101)</f>
        <v>356.533203125</v>
      </c>
      <c r="J1368" s="32">
        <f t="shared" si="346"/>
        <v>1.2267314420331799</v>
      </c>
      <c r="K1368" s="45">
        <f t="shared" si="347"/>
        <v>0.58136938499530999</v>
      </c>
      <c r="L1368" s="45">
        <f t="shared" si="348"/>
        <v>1.8720934990710498</v>
      </c>
      <c r="M1368" s="32">
        <f>[1]!thsiFinD("ths_int_chg_ratio_index",M$1,$A$4,$A1368,101)/100</f>
        <v>0.13482334630654999</v>
      </c>
      <c r="N1368" s="32">
        <f>[1]!thsiFinD("ths_int_chg_ratio_index",N$1,$A$4,$A1368,101)/100</f>
        <v>7.8821060986979996E-2</v>
      </c>
      <c r="O1368" s="33">
        <f t="shared" si="341"/>
        <v>2.2267314420331799</v>
      </c>
      <c r="P1368" s="33">
        <f t="shared" si="342"/>
        <v>1.5813693849953099</v>
      </c>
      <c r="Q1368" s="33">
        <f t="shared" si="343"/>
        <v>2.8720934990710498</v>
      </c>
      <c r="R1368" s="33">
        <f t="shared" si="344"/>
        <v>1.13482334630655</v>
      </c>
      <c r="S1368" s="33">
        <f t="shared" si="345"/>
        <v>1.0788210609869799</v>
      </c>
      <c r="T1368" s="32">
        <f t="shared" si="353"/>
        <v>9.8389124505289249E-3</v>
      </c>
      <c r="U1368" s="32">
        <f t="shared" si="354"/>
        <v>1.5938229422967076E-2</v>
      </c>
      <c r="V1368" s="32">
        <f t="shared" si="355"/>
        <v>6.5117996595729366E-3</v>
      </c>
      <c r="W1368" s="32">
        <f t="shared" si="356"/>
        <v>1.4038078120923503E-2</v>
      </c>
      <c r="X1368" s="32">
        <f t="shared" si="356"/>
        <v>1.1252215072451666E-2</v>
      </c>
      <c r="Y1368" s="34">
        <f>MAX(O$4:O1368)</f>
        <v>2.2267314420331799</v>
      </c>
      <c r="Z1368" s="34">
        <f>MAX(P$4:P1368)</f>
        <v>1.8284662292802096</v>
      </c>
      <c r="AA1368" s="34">
        <f>MAX(Q$4:Q1368)</f>
        <v>2.8720934990710498</v>
      </c>
      <c r="AB1368" s="34">
        <f>MAX(R$4:R1368)</f>
        <v>1.9075656212819299</v>
      </c>
      <c r="AC1368" s="34">
        <f>MAX(S$4:S1368)</f>
        <v>1.35899867745307</v>
      </c>
      <c r="AD1368" s="35">
        <f t="shared" si="349"/>
        <v>0</v>
      </c>
      <c r="AE1368" s="35">
        <f t="shared" si="350"/>
        <v>-0.13513886137354114</v>
      </c>
      <c r="AF1368" s="35">
        <f t="shared" si="351"/>
        <v>0</v>
      </c>
      <c r="AG1368" s="35">
        <f t="shared" si="352"/>
        <v>-0.4050934166322826</v>
      </c>
      <c r="AH1368" s="35">
        <f t="shared" si="352"/>
        <v>-0.20616474549568897</v>
      </c>
    </row>
    <row r="1369" spans="1:34">
      <c r="A1369" s="28">
        <v>45890</v>
      </c>
      <c r="B1369" s="12">
        <f>[1]!thsiFinD("ths_int_chg_ratio_index",B$1,$A$4,$A1369,101)</f>
        <v>73.563383713109005</v>
      </c>
      <c r="C1369" s="12">
        <f>[1]!thsiFinD("ths_int_chg_ratio_index",C$1,$A$4,$A1369,101)</f>
        <v>71.735185043219005</v>
      </c>
      <c r="D1369" s="12">
        <f>[1]!thsiFinD("ths_int_chg_ratio_index",D$1,$A$4,$A1369,101)</f>
        <v>12.692392858691001</v>
      </c>
      <c r="E1369" s="12">
        <f>[1]!thsiFinD("ths_int_chg_ratio_index",E$1,$A$4,$A1369,101)</f>
        <v>71.716462681970995</v>
      </c>
      <c r="F1369" s="12">
        <f>[1]!thsiFinD("ths_adjustment_nvg_ratio_fund",F$1,$A$4,$A1369,101)</f>
        <v>151.50399017801999</v>
      </c>
      <c r="G1369" s="12">
        <f>[1]!thsiFinD("ths_adjustment_nvg_ratio_fund",G$1,$A$4,$A1369,101)</f>
        <v>128.37684449489001</v>
      </c>
      <c r="H1369" s="12">
        <f>[1]!thsiFinD("ths_adjustment_nvg_ratio_fund",H$1,$A$4,$A1369,101)</f>
        <v>105.15384615385</v>
      </c>
      <c r="I1369" s="12">
        <f>[1]!thsiFinD("ths_adjustment_nvg_ratio_fund",I$1,$A$4,$A1369,101)</f>
        <v>358.06640625</v>
      </c>
      <c r="J1369" s="32">
        <f t="shared" si="346"/>
        <v>1.2160106392171874</v>
      </c>
      <c r="K1369" s="45">
        <f t="shared" si="347"/>
        <v>0.57426856074247501</v>
      </c>
      <c r="L1369" s="45">
        <f t="shared" si="348"/>
        <v>1.8577527176919</v>
      </c>
      <c r="M1369" s="32">
        <f>[1]!thsiFinD("ths_int_chg_ratio_index",M$1,$A$4,$A1369,101)/100</f>
        <v>0.1330122781136</v>
      </c>
      <c r="N1369" s="32">
        <f>[1]!thsiFinD("ths_int_chg_ratio_index",N$1,$A$4,$A1369,101)/100</f>
        <v>8.086168897094699E-2</v>
      </c>
      <c r="O1369" s="33">
        <f t="shared" si="341"/>
        <v>2.2160106392171874</v>
      </c>
      <c r="P1369" s="33">
        <f t="shared" si="342"/>
        <v>1.5742685607424751</v>
      </c>
      <c r="Q1369" s="33">
        <f t="shared" si="343"/>
        <v>2.8577527176919002</v>
      </c>
      <c r="R1369" s="33">
        <f t="shared" si="344"/>
        <v>1.1330122781136001</v>
      </c>
      <c r="S1369" s="33">
        <f t="shared" si="345"/>
        <v>1.080861688970947</v>
      </c>
      <c r="T1369" s="32">
        <f t="shared" si="353"/>
        <v>-4.8145917435842289E-3</v>
      </c>
      <c r="U1369" s="32">
        <f t="shared" si="354"/>
        <v>-4.4903008242161979E-3</v>
      </c>
      <c r="V1369" s="32">
        <f t="shared" si="355"/>
        <v>-4.9931457258575174E-3</v>
      </c>
      <c r="W1369" s="32">
        <f t="shared" si="356"/>
        <v>-1.5959031851471295E-3</v>
      </c>
      <c r="X1369" s="32">
        <f t="shared" si="356"/>
        <v>1.8915351746100484E-3</v>
      </c>
      <c r="Y1369" s="34">
        <f>MAX(O$4:O1369)</f>
        <v>2.2267314420331799</v>
      </c>
      <c r="Z1369" s="34">
        <f>MAX(P$4:P1369)</f>
        <v>1.8284662292802096</v>
      </c>
      <c r="AA1369" s="34">
        <f>MAX(Q$4:Q1369)</f>
        <v>2.8720934990710498</v>
      </c>
      <c r="AB1369" s="34">
        <f>MAX(R$4:R1369)</f>
        <v>1.9075656212819299</v>
      </c>
      <c r="AC1369" s="34">
        <f>MAX(S$4:S1369)</f>
        <v>1.35899867745307</v>
      </c>
      <c r="AD1369" s="35">
        <f t="shared" si="349"/>
        <v>-4.8145917435842289E-3</v>
      </c>
      <c r="AE1369" s="35">
        <f t="shared" si="350"/>
        <v>-0.13902234805714808</v>
      </c>
      <c r="AF1369" s="35">
        <f t="shared" si="351"/>
        <v>-4.9931457258575174E-3</v>
      </c>
      <c r="AG1369" s="35">
        <f t="shared" si="352"/>
        <v>-0.40604282994354413</v>
      </c>
      <c r="AH1369" s="35">
        <f t="shared" si="352"/>
        <v>-0.20466317818894852</v>
      </c>
    </row>
    <row r="1370" spans="1:34">
      <c r="A1370" s="28">
        <v>45891</v>
      </c>
      <c r="B1370" s="12">
        <f>[1]!thsiFinD("ths_int_chg_ratio_index",B$1,$A$4,$A1370,101)</f>
        <v>80.528239434206995</v>
      </c>
      <c r="C1370" s="12">
        <f>[1]!thsiFinD("ths_int_chg_ratio_index",C$1,$A$4,$A1370,101)</f>
        <v>81.821465545020999</v>
      </c>
      <c r="D1370" s="12">
        <f>[1]!thsiFinD("ths_int_chg_ratio_index",D$1,$A$4,$A1370,101)</f>
        <v>22.372606140057002</v>
      </c>
      <c r="E1370" s="12">
        <f>[1]!thsiFinD("ths_int_chg_ratio_index",E$1,$A$4,$A1370,101)</f>
        <v>77.916340144128</v>
      </c>
      <c r="F1370" s="12">
        <f>[1]!thsiFinD("ths_adjustment_nvg_ratio_fund",F$1,$A$4,$A1370,101)</f>
        <v>163.47452424799999</v>
      </c>
      <c r="G1370" s="12">
        <f>[1]!thsiFinD("ths_adjustment_nvg_ratio_fund",G$1,$A$4,$A1370,101)</f>
        <v>138.70601589103001</v>
      </c>
      <c r="H1370" s="12">
        <f>[1]!thsiFinD("ths_adjustment_nvg_ratio_fund",H$1,$A$4,$A1370,101)</f>
        <v>113.76923076923001</v>
      </c>
      <c r="I1370" s="12">
        <f>[1]!thsiFinD("ths_adjustment_nvg_ratio_fund",I$1,$A$4,$A1370,101)</f>
        <v>374.423828125</v>
      </c>
      <c r="J1370" s="32">
        <f t="shared" si="346"/>
        <v>1.3162653128708413</v>
      </c>
      <c r="K1370" s="45">
        <f t="shared" si="347"/>
        <v>0.65659662815853248</v>
      </c>
      <c r="L1370" s="45">
        <f t="shared" si="348"/>
        <v>1.97593399758315</v>
      </c>
      <c r="M1370" s="32">
        <f>[1]!thsiFinD("ths_int_chg_ratio_index",M$1,$A$4,$A1370,101)/100</f>
        <v>0.18854114424314999</v>
      </c>
      <c r="N1370" s="32">
        <f>[1]!thsiFinD("ths_int_chg_ratio_index",N$1,$A$4,$A1370,101)/100</f>
        <v>0.10258061212943</v>
      </c>
      <c r="O1370" s="33">
        <f t="shared" si="341"/>
        <v>2.3162653128708413</v>
      </c>
      <c r="P1370" s="33">
        <f t="shared" si="342"/>
        <v>1.6565966281585325</v>
      </c>
      <c r="Q1370" s="33">
        <f t="shared" si="343"/>
        <v>2.9759339975831498</v>
      </c>
      <c r="R1370" s="33">
        <f t="shared" si="344"/>
        <v>1.1885411442431499</v>
      </c>
      <c r="S1370" s="33">
        <f t="shared" si="345"/>
        <v>1.1025806121294299</v>
      </c>
      <c r="T1370" s="32">
        <f t="shared" si="353"/>
        <v>4.5241061518129344E-2</v>
      </c>
      <c r="U1370" s="32">
        <f t="shared" si="354"/>
        <v>5.2296075440412038E-2</v>
      </c>
      <c r="V1370" s="32">
        <f t="shared" si="355"/>
        <v>4.1354620768832673E-2</v>
      </c>
      <c r="W1370" s="32">
        <f t="shared" si="356"/>
        <v>4.9009942082889113E-2</v>
      </c>
      <c r="X1370" s="32">
        <f t="shared" si="356"/>
        <v>2.009408176837213E-2</v>
      </c>
      <c r="Y1370" s="34">
        <f>MAX(O$4:O1370)</f>
        <v>2.3162653128708413</v>
      </c>
      <c r="Z1370" s="34">
        <f>MAX(P$4:P1370)</f>
        <v>1.8284662292802096</v>
      </c>
      <c r="AA1370" s="34">
        <f>MAX(Q$4:Q1370)</f>
        <v>2.9759339975831498</v>
      </c>
      <c r="AB1370" s="34">
        <f>MAX(R$4:R1370)</f>
        <v>1.9075656212819299</v>
      </c>
      <c r="AC1370" s="34">
        <f>MAX(S$4:S1370)</f>
        <v>1.35899867745307</v>
      </c>
      <c r="AD1370" s="35">
        <f t="shared" si="349"/>
        <v>0</v>
      </c>
      <c r="AE1370" s="35">
        <f t="shared" si="350"/>
        <v>-9.3996595818635953E-2</v>
      </c>
      <c r="AF1370" s="35">
        <f t="shared" si="351"/>
        <v>0</v>
      </c>
      <c r="AG1370" s="35">
        <f t="shared" si="352"/>
        <v>-0.37693302343936053</v>
      </c>
      <c r="AH1370" s="35">
        <f t="shared" si="352"/>
        <v>-0.18868161505808012</v>
      </c>
    </row>
    <row r="1371" spans="1:34">
      <c r="A1371" s="28">
        <v>45894</v>
      </c>
      <c r="B1371" s="12">
        <f>[1]!thsiFinD("ths_int_chg_ratio_index",B$1,$A$4,$A1371,101)</f>
        <v>91.324454982367001</v>
      </c>
      <c r="C1371" s="12">
        <f>[1]!thsiFinD("ths_int_chg_ratio_index",C$1,$A$4,$A1371,101)</f>
        <v>80.399088232625999</v>
      </c>
      <c r="D1371" s="12">
        <f>[1]!thsiFinD("ths_int_chg_ratio_index",D$1,$A$4,$A1371,101)</f>
        <v>26.282656649833001</v>
      </c>
      <c r="E1371" s="12">
        <f>[1]!thsiFinD("ths_int_chg_ratio_index",E$1,$A$4,$A1371,101)</f>
        <v>83.536055959902001</v>
      </c>
      <c r="F1371" s="12">
        <f>[1]!thsiFinD("ths_adjustment_nvg_ratio_fund",F$1,$A$4,$A1371,101)</f>
        <v>175.5678330264</v>
      </c>
      <c r="G1371" s="12">
        <f>[1]!thsiFinD("ths_adjustment_nvg_ratio_fund",G$1,$A$4,$A1371,101)</f>
        <v>150.11350737798</v>
      </c>
      <c r="H1371" s="12">
        <f>[1]!thsiFinD("ths_adjustment_nvg_ratio_fund",H$1,$A$4,$A1371,101)</f>
        <v>131</v>
      </c>
      <c r="I1371" s="12">
        <f>[1]!thsiFinD("ths_adjustment_nvg_ratio_fund",I$1,$A$4,$A1371,101)</f>
        <v>390.693359375</v>
      </c>
      <c r="J1371" s="32">
        <f t="shared" si="346"/>
        <v>1.4111461945051351</v>
      </c>
      <c r="K1371" s="45">
        <f t="shared" si="347"/>
        <v>0.70385563956182007</v>
      </c>
      <c r="L1371" s="45">
        <f t="shared" si="348"/>
        <v>2.11843674944845</v>
      </c>
      <c r="M1371" s="32">
        <f>[1]!thsiFinD("ths_int_chg_ratio_index",M$1,$A$4,$A1371,101)/100</f>
        <v>0.22165548741441998</v>
      </c>
      <c r="N1371" s="32">
        <f>[1]!thsiFinD("ths_int_chg_ratio_index",N$1,$A$4,$A1371,101)/100</f>
        <v>0.12498732970881</v>
      </c>
      <c r="O1371" s="33">
        <f t="shared" si="341"/>
        <v>2.4111461945051351</v>
      </c>
      <c r="P1371" s="33">
        <f t="shared" si="342"/>
        <v>1.7038556395618201</v>
      </c>
      <c r="Q1371" s="33">
        <f t="shared" si="343"/>
        <v>3.11843674944845</v>
      </c>
      <c r="R1371" s="33">
        <f t="shared" si="344"/>
        <v>1.2216554874144201</v>
      </c>
      <c r="S1371" s="33">
        <f t="shared" si="345"/>
        <v>1.12498732970881</v>
      </c>
      <c r="T1371" s="32">
        <f t="shared" si="353"/>
        <v>4.0962872908844705E-2</v>
      </c>
      <c r="U1371" s="32">
        <f t="shared" si="354"/>
        <v>2.8527772301348175E-2</v>
      </c>
      <c r="V1371" s="32">
        <f t="shared" si="355"/>
        <v>4.788505120779929E-2</v>
      </c>
      <c r="W1371" s="32">
        <f t="shared" si="356"/>
        <v>2.786133516005207E-2</v>
      </c>
      <c r="X1371" s="32">
        <f t="shared" si="356"/>
        <v>2.0322067459635162E-2</v>
      </c>
      <c r="Y1371" s="34">
        <f>MAX(O$4:O1371)</f>
        <v>2.4111461945051351</v>
      </c>
      <c r="Z1371" s="34">
        <f>MAX(P$4:P1371)</f>
        <v>1.8284662292802096</v>
      </c>
      <c r="AA1371" s="34">
        <f>MAX(Q$4:Q1371)</f>
        <v>3.11843674944845</v>
      </c>
      <c r="AB1371" s="34">
        <f>MAX(R$4:R1371)</f>
        <v>1.9075656212819299</v>
      </c>
      <c r="AC1371" s="34">
        <f>MAX(S$4:S1371)</f>
        <v>1.35899867745307</v>
      </c>
      <c r="AD1371" s="35">
        <f t="shared" si="349"/>
        <v>0</v>
      </c>
      <c r="AE1371" s="35">
        <f t="shared" si="350"/>
        <v>-6.8150336999903804E-2</v>
      </c>
      <c r="AF1371" s="35">
        <f t="shared" si="351"/>
        <v>0</v>
      </c>
      <c r="AG1371" s="35">
        <f t="shared" si="352"/>
        <v>-0.35957354557824417</v>
      </c>
      <c r="AH1371" s="35">
        <f t="shared" si="352"/>
        <v>-0.17219394810804811</v>
      </c>
    </row>
    <row r="1372" spans="1:34">
      <c r="A1372" s="28">
        <v>45895</v>
      </c>
      <c r="B1372" s="12">
        <f>[1]!thsiFinD("ths_int_chg_ratio_index",B$1,$A$4,$A1372,101)</f>
        <v>88.671491073382995</v>
      </c>
      <c r="C1372" s="12">
        <f>[1]!thsiFinD("ths_int_chg_ratio_index",C$1,$A$4,$A1372,101)</f>
        <v>81.265315563374003</v>
      </c>
      <c r="D1372" s="12">
        <f>[1]!thsiFinD("ths_int_chg_ratio_index",D$1,$A$4,$A1372,101)</f>
        <v>24.629012141920001</v>
      </c>
      <c r="E1372" s="12">
        <f>[1]!thsiFinD("ths_int_chg_ratio_index",E$1,$A$4,$A1372,101)</f>
        <v>81.981823856990999</v>
      </c>
      <c r="F1372" s="12">
        <f>[1]!thsiFinD("ths_adjustment_nvg_ratio_fund",F$1,$A$4,$A1372,101)</f>
        <v>171.02516881522001</v>
      </c>
      <c r="G1372" s="12">
        <f>[1]!thsiFinD("ths_adjustment_nvg_ratio_fund",G$1,$A$4,$A1372,101)</f>
        <v>146.70828603858999</v>
      </c>
      <c r="H1372" s="12">
        <f>[1]!thsiFinD("ths_adjustment_nvg_ratio_fund",H$1,$A$4,$A1372,101)</f>
        <v>126.92307692308</v>
      </c>
      <c r="I1372" s="12">
        <f>[1]!thsiFinD("ths_adjustment_nvg_ratio_fund",I$1,$A$4,$A1372,101)</f>
        <v>395.068359375</v>
      </c>
      <c r="J1372" s="32">
        <f t="shared" si="346"/>
        <v>1.3953406672344477</v>
      </c>
      <c r="K1372" s="45">
        <f t="shared" si="347"/>
        <v>0.69136910658917006</v>
      </c>
      <c r="L1372" s="45">
        <f t="shared" si="348"/>
        <v>2.0993122278797252</v>
      </c>
      <c r="M1372" s="32">
        <f>[1]!thsiFinD("ths_int_chg_ratio_index",M$1,$A$4,$A1372,101)/100</f>
        <v>0.22094024990297001</v>
      </c>
      <c r="N1372" s="32">
        <f>[1]!thsiFinD("ths_int_chg_ratio_index",N$1,$A$4,$A1372,101)/100</f>
        <v>0.12244675351153</v>
      </c>
      <c r="O1372" s="33">
        <f t="shared" si="341"/>
        <v>2.3953406672344477</v>
      </c>
      <c r="P1372" s="33">
        <f t="shared" si="342"/>
        <v>1.6913691065891701</v>
      </c>
      <c r="Q1372" s="33">
        <f t="shared" si="343"/>
        <v>3.0993122278797252</v>
      </c>
      <c r="R1372" s="33">
        <f t="shared" si="344"/>
        <v>1.22094024990297</v>
      </c>
      <c r="S1372" s="33">
        <f t="shared" si="345"/>
        <v>1.1224467535115301</v>
      </c>
      <c r="T1372" s="32">
        <f t="shared" si="353"/>
        <v>-6.5551924253731686E-3</v>
      </c>
      <c r="U1372" s="32">
        <f t="shared" si="354"/>
        <v>-7.3283984175215311E-3</v>
      </c>
      <c r="V1372" s="32">
        <f t="shared" si="355"/>
        <v>-6.1327271018427609E-3</v>
      </c>
      <c r="W1372" s="32">
        <f t="shared" si="356"/>
        <v>-5.8546580342699883E-4</v>
      </c>
      <c r="X1372" s="32">
        <f t="shared" si="356"/>
        <v>-2.2583153873719786E-3</v>
      </c>
      <c r="Y1372" s="34">
        <f>MAX(O$4:O1372)</f>
        <v>2.4111461945051351</v>
      </c>
      <c r="Z1372" s="34">
        <f>MAX(P$4:P1372)</f>
        <v>1.8284662292802096</v>
      </c>
      <c r="AA1372" s="34">
        <f>MAX(Q$4:Q1372)</f>
        <v>3.11843674944845</v>
      </c>
      <c r="AB1372" s="34">
        <f>MAX(R$4:R1372)</f>
        <v>1.9075656212819299</v>
      </c>
      <c r="AC1372" s="34">
        <f>MAX(S$4:S1372)</f>
        <v>1.35899867745307</v>
      </c>
      <c r="AD1372" s="35">
        <f t="shared" si="349"/>
        <v>-6.5551924253731686E-3</v>
      </c>
      <c r="AE1372" s="35">
        <f t="shared" si="350"/>
        <v>-7.4979302595601593E-2</v>
      </c>
      <c r="AF1372" s="35">
        <f t="shared" si="351"/>
        <v>-6.1327271018427609E-3</v>
      </c>
      <c r="AG1372" s="35">
        <f t="shared" si="352"/>
        <v>-0.35994849336691814</v>
      </c>
      <c r="AH1372" s="35">
        <f t="shared" si="352"/>
        <v>-0.17406339525279535</v>
      </c>
    </row>
    <row r="1373" spans="1:34">
      <c r="A1373" s="28">
        <v>45896</v>
      </c>
      <c r="B1373" s="12">
        <f>[1]!thsiFinD("ths_int_chg_ratio_index",B$1,$A$4,$A1373,101)</f>
        <v>93.117117343272994</v>
      </c>
      <c r="C1373" s="12">
        <f>[1]!thsiFinD("ths_int_chg_ratio_index",C$1,$A$4,$A1373,101)</f>
        <v>79.410953641280997</v>
      </c>
      <c r="D1373" s="12">
        <f>[1]!thsiFinD("ths_int_chg_ratio_index",D$1,$A$4,$A1373,101)</f>
        <v>24.794243223211001</v>
      </c>
      <c r="E1373" s="12">
        <f>[1]!thsiFinD("ths_int_chg_ratio_index",E$1,$A$4,$A1373,101)</f>
        <v>81.229545854042996</v>
      </c>
      <c r="F1373" s="12">
        <f>[1]!thsiFinD("ths_adjustment_nvg_ratio_fund",F$1,$A$4,$A1373,101)</f>
        <v>173.05095150399001</v>
      </c>
      <c r="G1373" s="12">
        <f>[1]!thsiFinD("ths_adjustment_nvg_ratio_fund",G$1,$A$4,$A1373,101)</f>
        <v>149.20544835414</v>
      </c>
      <c r="H1373" s="12">
        <f>[1]!thsiFinD("ths_adjustment_nvg_ratio_fund",H$1,$A$4,$A1373,101)</f>
        <v>134.30769230768999</v>
      </c>
      <c r="I1373" s="12">
        <f>[1]!thsiFinD("ths_adjustment_nvg_ratio_fund",I$1,$A$4,$A1373,101)</f>
        <v>402.05078125</v>
      </c>
      <c r="J1373" s="32">
        <f t="shared" si="346"/>
        <v>1.421458416847035</v>
      </c>
      <c r="K1373" s="45">
        <f t="shared" si="347"/>
        <v>0.69637965015451997</v>
      </c>
      <c r="L1373" s="45">
        <f t="shared" si="348"/>
        <v>2.1465371835395501</v>
      </c>
      <c r="M1373" s="32">
        <f>[1]!thsiFinD("ths_int_chg_ratio_index",M$1,$A$4,$A1373,101)/100</f>
        <v>0.21959179842738</v>
      </c>
      <c r="N1373" s="32">
        <f>[1]!thsiFinD("ths_int_chg_ratio_index",N$1,$A$4,$A1373,101)/100</f>
        <v>0.10579797361479</v>
      </c>
      <c r="O1373" s="33">
        <f t="shared" si="341"/>
        <v>2.421458416847035</v>
      </c>
      <c r="P1373" s="33">
        <f t="shared" si="342"/>
        <v>1.6963796501545199</v>
      </c>
      <c r="Q1373" s="33">
        <f t="shared" si="343"/>
        <v>3.1465371835395501</v>
      </c>
      <c r="R1373" s="33">
        <f t="shared" si="344"/>
        <v>1.2195917984273801</v>
      </c>
      <c r="S1373" s="33">
        <f t="shared" si="345"/>
        <v>1.10579797361479</v>
      </c>
      <c r="T1373" s="32">
        <f t="shared" si="353"/>
        <v>1.0903563726800458E-2</v>
      </c>
      <c r="U1373" s="32">
        <f t="shared" si="354"/>
        <v>2.9624187563968007E-3</v>
      </c>
      <c r="V1373" s="32">
        <f t="shared" si="355"/>
        <v>1.5237237227993639E-2</v>
      </c>
      <c r="W1373" s="32">
        <f t="shared" si="356"/>
        <v>-1.1044369089290296E-3</v>
      </c>
      <c r="X1373" s="32">
        <f t="shared" si="356"/>
        <v>-1.4832578779042316E-2</v>
      </c>
      <c r="Y1373" s="34">
        <f>MAX(O$4:O1373)</f>
        <v>2.421458416847035</v>
      </c>
      <c r="Z1373" s="34">
        <f>MAX(P$4:P1373)</f>
        <v>1.8284662292802096</v>
      </c>
      <c r="AA1373" s="34">
        <f>MAX(Q$4:Q1373)</f>
        <v>3.1465371835395501</v>
      </c>
      <c r="AB1373" s="34">
        <f>MAX(R$4:R1373)</f>
        <v>1.9075656212819299</v>
      </c>
      <c r="AC1373" s="34">
        <f>MAX(S$4:S1373)</f>
        <v>1.35899867745307</v>
      </c>
      <c r="AD1373" s="35">
        <f t="shared" si="349"/>
        <v>0</v>
      </c>
      <c r="AE1373" s="35">
        <f t="shared" si="350"/>
        <v>-7.223900393155569E-2</v>
      </c>
      <c r="AF1373" s="35">
        <f t="shared" si="351"/>
        <v>0</v>
      </c>
      <c r="AG1373" s="35">
        <f t="shared" si="352"/>
        <v>-0.36065538987445944</v>
      </c>
      <c r="AH1373" s="35">
        <f t="shared" si="352"/>
        <v>-0.18631416500920306</v>
      </c>
    </row>
    <row r="1374" spans="1:34">
      <c r="A1374" s="28">
        <v>45897</v>
      </c>
      <c r="B1374" s="12">
        <f>[1]!thsiFinD("ths_int_chg_ratio_index",B$1,$A$4,$A1374,101)</f>
        <v>109.94218484677999</v>
      </c>
      <c r="C1374" s="12">
        <f>[1]!thsiFinD("ths_int_chg_ratio_index",C$1,$A$4,$A1374,101)</f>
        <v>88.805711703759997</v>
      </c>
      <c r="D1374" s="12">
        <f>[1]!thsiFinD("ths_int_chg_ratio_index",D$1,$A$4,$A1374,101)</f>
        <v>33.821044020369001</v>
      </c>
      <c r="E1374" s="12">
        <f>[1]!thsiFinD("ths_int_chg_ratio_index",E$1,$A$4,$A1374,101)</f>
        <v>89.069124848469997</v>
      </c>
      <c r="F1374" s="12">
        <f>[1]!thsiFinD("ths_adjustment_nvg_ratio_fund",F$1,$A$4,$A1374,101)</f>
        <v>189.01166359729999</v>
      </c>
      <c r="G1374" s="12">
        <f>[1]!thsiFinD("ths_adjustment_nvg_ratio_fund",G$1,$A$4,$A1374,101)</f>
        <v>167.87741203178001</v>
      </c>
      <c r="H1374" s="12">
        <f>[1]!thsiFinD("ths_adjustment_nvg_ratio_fund",H$1,$A$4,$A1374,101)</f>
        <v>155.30769230768999</v>
      </c>
      <c r="I1374" s="12">
        <f>[1]!thsiFinD("ths_adjustment_nvg_ratio_fund",I$1,$A$4,$A1374,101)</f>
        <v>426.826171875</v>
      </c>
      <c r="J1374" s="32">
        <f t="shared" si="346"/>
        <v>1.5758262565389363</v>
      </c>
      <c r="K1374" s="45">
        <f t="shared" si="347"/>
        <v>0.80409516354844746</v>
      </c>
      <c r="L1374" s="45">
        <f t="shared" si="348"/>
        <v>2.3475573495294251</v>
      </c>
      <c r="M1374" s="32">
        <f>[1]!thsiFinD("ths_int_chg_ratio_index",M$1,$A$4,$A1374,101)/100</f>
        <v>0.27477018253417002</v>
      </c>
      <c r="N1374" s="32">
        <f>[1]!thsiFinD("ths_int_chg_ratio_index",N$1,$A$4,$A1374,101)/100</f>
        <v>0.12654843856063999</v>
      </c>
      <c r="O1374" s="33">
        <f t="shared" si="341"/>
        <v>2.575826256538936</v>
      </c>
      <c r="P1374" s="33">
        <f t="shared" si="342"/>
        <v>1.8040951635484475</v>
      </c>
      <c r="Q1374" s="33">
        <f t="shared" si="343"/>
        <v>3.3475573495294251</v>
      </c>
      <c r="R1374" s="33">
        <f t="shared" si="344"/>
        <v>1.27477018253417</v>
      </c>
      <c r="S1374" s="33">
        <f t="shared" si="345"/>
        <v>1.1265484385606399</v>
      </c>
      <c r="T1374" s="32">
        <f t="shared" si="353"/>
        <v>6.3749944503652678E-2</v>
      </c>
      <c r="U1374" s="32">
        <f t="shared" si="354"/>
        <v>6.3497291649375676E-2</v>
      </c>
      <c r="V1374" s="32">
        <f t="shared" si="355"/>
        <v>6.3886156197825894E-2</v>
      </c>
      <c r="W1374" s="32">
        <f t="shared" si="356"/>
        <v>4.5243321722842289E-2</v>
      </c>
      <c r="X1374" s="32">
        <f t="shared" si="356"/>
        <v>1.8765150091583083E-2</v>
      </c>
      <c r="Y1374" s="34">
        <f>MAX(O$4:O1374)</f>
        <v>2.575826256538936</v>
      </c>
      <c r="Z1374" s="34">
        <f>MAX(P$4:P1374)</f>
        <v>1.8284662292802096</v>
      </c>
      <c r="AA1374" s="34">
        <f>MAX(Q$4:Q1374)</f>
        <v>3.3475573495294251</v>
      </c>
      <c r="AB1374" s="34">
        <f>MAX(R$4:R1374)</f>
        <v>1.9075656212819299</v>
      </c>
      <c r="AC1374" s="34">
        <f>MAX(S$4:S1374)</f>
        <v>1.35899867745307</v>
      </c>
      <c r="AD1374" s="35">
        <f t="shared" si="349"/>
        <v>0</v>
      </c>
      <c r="AE1374" s="35">
        <f t="shared" si="350"/>
        <v>-1.3328693383282242E-2</v>
      </c>
      <c r="AF1374" s="35">
        <f t="shared" si="351"/>
        <v>0</v>
      </c>
      <c r="AG1374" s="35">
        <f t="shared" si="352"/>
        <v>-0.33172931598678435</v>
      </c>
      <c r="AH1374" s="35">
        <f t="shared" si="352"/>
        <v>-0.17104522818820567</v>
      </c>
    </row>
    <row r="1375" spans="1:34">
      <c r="A1375" s="28">
        <v>45898</v>
      </c>
      <c r="B1375" s="12">
        <f>[1]!thsiFinD("ths_int_chg_ratio_index",B$1,$A$4,$A1375,101)</f>
        <v>111.41944199930001</v>
      </c>
      <c r="C1375" s="12">
        <f>[1]!thsiFinD("ths_int_chg_ratio_index",C$1,$A$4,$A1375,101)</f>
        <v>82.669254561857002</v>
      </c>
      <c r="D1375" s="12">
        <f>[1]!thsiFinD("ths_int_chg_ratio_index",D$1,$A$4,$A1375,101)</f>
        <v>31.536708876152002</v>
      </c>
      <c r="E1375" s="12">
        <f>[1]!thsiFinD("ths_int_chg_ratio_index",E$1,$A$4,$A1375,101)</f>
        <v>94.400796066610994</v>
      </c>
      <c r="F1375" s="12">
        <f>[1]!thsiFinD("ths_adjustment_nvg_ratio_fund",F$1,$A$4,$A1375,101)</f>
        <v>189.50276243094001</v>
      </c>
      <c r="G1375" s="12">
        <f>[1]!thsiFinD("ths_adjustment_nvg_ratio_fund",G$1,$A$4,$A1375,101)</f>
        <v>170.65834279228</v>
      </c>
      <c r="H1375" s="12">
        <f>[1]!thsiFinD("ths_adjustment_nvg_ratio_fund",H$1,$A$4,$A1375,101)</f>
        <v>154</v>
      </c>
      <c r="I1375" s="12">
        <f>[1]!thsiFinD("ths_adjustment_nvg_ratio_fund",I$1,$A$4,$A1375,101)</f>
        <v>433.349609375</v>
      </c>
      <c r="J1375" s="32">
        <f t="shared" si="346"/>
        <v>1.5844211451276751</v>
      </c>
      <c r="K1375" s="45">
        <f t="shared" si="347"/>
        <v>0.80006550375980001</v>
      </c>
      <c r="L1375" s="45">
        <f t="shared" si="348"/>
        <v>2.36877678649555</v>
      </c>
      <c r="M1375" s="32">
        <f>[1]!thsiFinD("ths_int_chg_ratio_index",M$1,$A$4,$A1375,101)/100</f>
        <v>0.28174277063615999</v>
      </c>
      <c r="N1375" s="32">
        <f>[1]!thsiFinD("ths_int_chg_ratio_index",N$1,$A$4,$A1375,101)/100</f>
        <v>0.13404828361516</v>
      </c>
      <c r="O1375" s="33">
        <f t="shared" si="341"/>
        <v>2.5844211451276751</v>
      </c>
      <c r="P1375" s="33">
        <f t="shared" si="342"/>
        <v>1.8000655037598001</v>
      </c>
      <c r="Q1375" s="33">
        <f t="shared" si="343"/>
        <v>3.36877678649555</v>
      </c>
      <c r="R1375" s="33">
        <f t="shared" si="344"/>
        <v>1.2817427706361599</v>
      </c>
      <c r="S1375" s="33">
        <f t="shared" si="345"/>
        <v>1.13404828361516</v>
      </c>
      <c r="T1375" s="32">
        <f t="shared" si="353"/>
        <v>3.3367501270398225E-3</v>
      </c>
      <c r="U1375" s="32">
        <f t="shared" si="354"/>
        <v>-2.2336181982337555E-3</v>
      </c>
      <c r="V1375" s="32">
        <f t="shared" si="355"/>
        <v>6.3387822076022005E-3</v>
      </c>
      <c r="W1375" s="32">
        <f t="shared" si="356"/>
        <v>5.4696824553339685E-3</v>
      </c>
      <c r="X1375" s="32">
        <f t="shared" si="356"/>
        <v>6.6573658067490271E-3</v>
      </c>
      <c r="Y1375" s="34">
        <f>MAX(O$4:O1375)</f>
        <v>2.5844211451276751</v>
      </c>
      <c r="Z1375" s="34">
        <f>MAX(P$4:P1375)</f>
        <v>1.8284662292802096</v>
      </c>
      <c r="AA1375" s="34">
        <f>MAX(Q$4:Q1375)</f>
        <v>3.36877678649555</v>
      </c>
      <c r="AB1375" s="34">
        <f>MAX(R$4:R1375)</f>
        <v>1.9075656212819299</v>
      </c>
      <c r="AC1375" s="34">
        <f>MAX(S$4:S1375)</f>
        <v>1.35899867745307</v>
      </c>
      <c r="AD1375" s="35">
        <f t="shared" si="349"/>
        <v>0</v>
      </c>
      <c r="AE1375" s="35">
        <f t="shared" si="350"/>
        <v>-1.5532540369416425E-2</v>
      </c>
      <c r="AF1375" s="35">
        <f t="shared" si="351"/>
        <v>0</v>
      </c>
      <c r="AG1375" s="35">
        <f t="shared" si="352"/>
        <v>-0.3280740875510233</v>
      </c>
      <c r="AH1375" s="35">
        <f t="shared" si="352"/>
        <v>-0.1655265730350044</v>
      </c>
    </row>
    <row r="1376" spans="1:34">
      <c r="A1376" s="28">
        <v>45901</v>
      </c>
      <c r="B1376" s="12">
        <f>[1]!thsiFinD("ths_int_chg_ratio_index",B$1,$A$4,$A1376,101)</f>
        <v>124.4590773768</v>
      </c>
      <c r="C1376" s="12">
        <f>[1]!thsiFinD("ths_int_chg_ratio_index",C$1,$A$4,$A1376,101)</f>
        <v>87.946935261836998</v>
      </c>
      <c r="D1376" s="12">
        <f>[1]!thsiFinD("ths_int_chg_ratio_index",D$1,$A$4,$A1376,101)</f>
        <v>33.089855543180001</v>
      </c>
      <c r="E1376" s="12">
        <f>[1]!thsiFinD("ths_int_chg_ratio_index",E$1,$A$4,$A1376,101)</f>
        <v>99.425699820798997</v>
      </c>
      <c r="F1376" s="12">
        <f>[1]!thsiFinD("ths_adjustment_nvg_ratio_fund",F$1,$A$4,$A1376,101)</f>
        <v>195.82565991406</v>
      </c>
      <c r="G1376" s="12">
        <f>[1]!thsiFinD("ths_adjustment_nvg_ratio_fund",G$1,$A$4,$A1376,101)</f>
        <v>180.41997729852</v>
      </c>
      <c r="H1376" s="12">
        <f>[1]!thsiFinD("ths_adjustment_nvg_ratio_fund",H$1,$A$4,$A1376,101)</f>
        <v>163.15384615385</v>
      </c>
      <c r="I1376" s="12">
        <f>[1]!thsiFinD("ths_adjustment_nvg_ratio_fund",I$1,$A$4,$A1376,101)</f>
        <v>443.798828125</v>
      </c>
      <c r="J1376" s="32">
        <f t="shared" si="346"/>
        <v>1.6601498493675573</v>
      </c>
      <c r="K1376" s="45">
        <f t="shared" si="347"/>
        <v>0.86230392000653988</v>
      </c>
      <c r="L1376" s="45">
        <f t="shared" si="348"/>
        <v>2.4579957787285749</v>
      </c>
      <c r="M1376" s="32">
        <f>[1]!thsiFinD("ths_int_chg_ratio_index",M$1,$A$4,$A1376,101)/100</f>
        <v>0.31997229383395998</v>
      </c>
      <c r="N1376" s="32">
        <f>[1]!thsiFinD("ths_int_chg_ratio_index",N$1,$A$4,$A1376,101)/100</f>
        <v>0.14188934269188999</v>
      </c>
      <c r="O1376" s="33">
        <f t="shared" si="341"/>
        <v>2.6601498493675573</v>
      </c>
      <c r="P1376" s="33">
        <f t="shared" si="342"/>
        <v>1.8623039200065399</v>
      </c>
      <c r="Q1376" s="33">
        <f t="shared" si="343"/>
        <v>3.4579957787285749</v>
      </c>
      <c r="R1376" s="33">
        <f t="shared" si="344"/>
        <v>1.31997229383396</v>
      </c>
      <c r="S1376" s="33">
        <f t="shared" si="345"/>
        <v>1.1418893426918899</v>
      </c>
      <c r="T1376" s="32">
        <f t="shared" si="353"/>
        <v>2.9301998392425643E-2</v>
      </c>
      <c r="U1376" s="32">
        <f t="shared" si="354"/>
        <v>3.4575639673524172E-2</v>
      </c>
      <c r="V1376" s="32">
        <f t="shared" si="355"/>
        <v>2.6484091374257224E-2</v>
      </c>
      <c r="W1376" s="32">
        <f t="shared" si="356"/>
        <v>2.982620543966541E-2</v>
      </c>
      <c r="X1376" s="32">
        <f t="shared" si="356"/>
        <v>6.914219782365727E-3</v>
      </c>
      <c r="Y1376" s="34">
        <f>MAX(O$4:O1376)</f>
        <v>2.6601498493675573</v>
      </c>
      <c r="Z1376" s="34">
        <f>MAX(P$4:P1376)</f>
        <v>1.8623039200065399</v>
      </c>
      <c r="AA1376" s="34">
        <f>MAX(Q$4:Q1376)</f>
        <v>3.4579957787285749</v>
      </c>
      <c r="AB1376" s="34">
        <f>MAX(R$4:R1376)</f>
        <v>1.9075656212819299</v>
      </c>
      <c r="AC1376" s="34">
        <f>MAX(S$4:S1376)</f>
        <v>1.35899867745307</v>
      </c>
      <c r="AD1376" s="35">
        <f t="shared" si="349"/>
        <v>0</v>
      </c>
      <c r="AE1376" s="35">
        <f t="shared" si="350"/>
        <v>0</v>
      </c>
      <c r="AF1376" s="35">
        <f t="shared" si="351"/>
        <v>0</v>
      </c>
      <c r="AG1376" s="35">
        <f t="shared" si="352"/>
        <v>-0.30803308724608547</v>
      </c>
      <c r="AH1376" s="35">
        <f t="shared" si="352"/>
        <v>-0.15975684035842452</v>
      </c>
    </row>
    <row r="1377" spans="1:34">
      <c r="A1377" s="28">
        <v>45902</v>
      </c>
      <c r="B1377" s="12">
        <f>[1]!thsiFinD("ths_int_chg_ratio_index",B$1,$A$4,$A1377,101)</f>
        <v>111.00013480582</v>
      </c>
      <c r="C1377" s="12">
        <f>[1]!thsiFinD("ths_int_chg_ratio_index",C$1,$A$4,$A1377,101)</f>
        <v>81.260254582285995</v>
      </c>
      <c r="D1377" s="12">
        <f>[1]!thsiFinD("ths_int_chg_ratio_index",D$1,$A$4,$A1377,101)</f>
        <v>30.258774095014001</v>
      </c>
      <c r="E1377" s="12">
        <f>[1]!thsiFinD("ths_int_chg_ratio_index",E$1,$A$4,$A1377,101)</f>
        <v>93.705603939946997</v>
      </c>
      <c r="F1377" s="12">
        <f>[1]!thsiFinD("ths_adjustment_nvg_ratio_fund",F$1,$A$4,$A1377,101)</f>
        <v>186.67894413751</v>
      </c>
      <c r="G1377" s="12">
        <f>[1]!thsiFinD("ths_adjustment_nvg_ratio_fund",G$1,$A$4,$A1377,101)</f>
        <v>167.13961407491001</v>
      </c>
      <c r="H1377" s="12">
        <f>[1]!thsiFinD("ths_adjustment_nvg_ratio_fund",H$1,$A$4,$A1377,101)</f>
        <v>149.46153846153999</v>
      </c>
      <c r="I1377" s="12">
        <f>[1]!thsiFinD("ths_adjustment_nvg_ratio_fund",I$1,$A$4,$A1377,101)</f>
        <v>425.2734375</v>
      </c>
      <c r="J1377" s="32">
        <f t="shared" si="346"/>
        <v>1.5559728769962839</v>
      </c>
      <c r="K1377" s="45">
        <f t="shared" si="347"/>
        <v>0.79056191855766744</v>
      </c>
      <c r="L1377" s="45">
        <f t="shared" si="348"/>
        <v>2.3213838354349003</v>
      </c>
      <c r="M1377" s="32">
        <f>[1]!thsiFinD("ths_int_chg_ratio_index",M$1,$A$4,$A1377,101)/100</f>
        <v>0.28130156411767998</v>
      </c>
      <c r="N1377" s="32">
        <f>[1]!thsiFinD("ths_int_chg_ratio_index",N$1,$A$4,$A1377,101)/100</f>
        <v>0.12932635599983999</v>
      </c>
      <c r="O1377" s="33">
        <f t="shared" si="341"/>
        <v>2.5559728769962842</v>
      </c>
      <c r="P1377" s="33">
        <f t="shared" si="342"/>
        <v>1.7905619185576676</v>
      </c>
      <c r="Q1377" s="33">
        <f t="shared" si="343"/>
        <v>3.3213838354349003</v>
      </c>
      <c r="R1377" s="33">
        <f t="shared" si="344"/>
        <v>1.2813015641176799</v>
      </c>
      <c r="S1377" s="33">
        <f t="shared" si="345"/>
        <v>1.1293263559998401</v>
      </c>
      <c r="T1377" s="32">
        <f t="shared" si="353"/>
        <v>-3.9162069157886337E-2</v>
      </c>
      <c r="U1377" s="32">
        <f t="shared" si="354"/>
        <v>-3.8523251053791729E-2</v>
      </c>
      <c r="V1377" s="32">
        <f t="shared" si="355"/>
        <v>-3.9506104702043188E-2</v>
      </c>
      <c r="W1377" s="32">
        <f t="shared" si="356"/>
        <v>-2.9296622282849571E-2</v>
      </c>
      <c r="X1377" s="32">
        <f t="shared" si="356"/>
        <v>-1.1001930066563026E-2</v>
      </c>
      <c r="Y1377" s="34">
        <f>MAX(O$4:O1377)</f>
        <v>2.6601498493675573</v>
      </c>
      <c r="Z1377" s="34">
        <f>MAX(P$4:P1377)</f>
        <v>1.8623039200065399</v>
      </c>
      <c r="AA1377" s="34">
        <f>MAX(Q$4:Q1377)</f>
        <v>3.4579957787285749</v>
      </c>
      <c r="AB1377" s="34">
        <f>MAX(R$4:R1377)</f>
        <v>1.9075656212819299</v>
      </c>
      <c r="AC1377" s="34">
        <f>MAX(S$4:S1377)</f>
        <v>1.35899867745307</v>
      </c>
      <c r="AD1377" s="35">
        <f t="shared" si="349"/>
        <v>-3.9162069157886337E-2</v>
      </c>
      <c r="AE1377" s="35">
        <f t="shared" si="350"/>
        <v>-3.8523251053791729E-2</v>
      </c>
      <c r="AF1377" s="35">
        <f t="shared" si="351"/>
        <v>-3.9506104702043188E-2</v>
      </c>
      <c r="AG1377" s="35">
        <f t="shared" si="352"/>
        <v>-0.32830538052126645</v>
      </c>
      <c r="AH1377" s="35">
        <f t="shared" si="352"/>
        <v>-0.16900113683970908</v>
      </c>
    </row>
    <row r="1378" spans="1:34">
      <c r="A1378" s="28">
        <v>45903</v>
      </c>
      <c r="B1378" s="12">
        <f>[1]!thsiFinD("ths_int_chg_ratio_index",B$1,$A$4,$A1378,101)</f>
        <v>115.75499479066001</v>
      </c>
      <c r="C1378" s="12">
        <f>[1]!thsiFinD("ths_int_chg_ratio_index",C$1,$A$4,$A1378,101)</f>
        <v>80.788555329329995</v>
      </c>
      <c r="D1378" s="12">
        <f>[1]!thsiFinD("ths_int_chg_ratio_index",D$1,$A$4,$A1378,101)</f>
        <v>28.120890429698999</v>
      </c>
      <c r="E1378" s="12">
        <f>[1]!thsiFinD("ths_int_chg_ratio_index",E$1,$A$4,$A1378,101)</f>
        <v>96.711586800001996</v>
      </c>
      <c r="F1378" s="12">
        <f>[1]!thsiFinD("ths_adjustment_nvg_ratio_fund",F$1,$A$4,$A1378,101)</f>
        <v>189.99386126458</v>
      </c>
      <c r="G1378" s="12">
        <f>[1]!thsiFinD("ths_adjustment_nvg_ratio_fund",G$1,$A$4,$A1378,101)</f>
        <v>172.75822928490001</v>
      </c>
      <c r="H1378" s="12">
        <f>[1]!thsiFinD("ths_adjustment_nvg_ratio_fund",H$1,$A$4,$A1378,101)</f>
        <v>155.46153846153999</v>
      </c>
      <c r="I1378" s="12">
        <f>[1]!thsiFinD("ths_adjustment_nvg_ratio_fund",I$1,$A$4,$A1378,101)</f>
        <v>424.521484375</v>
      </c>
      <c r="J1378" s="32">
        <f t="shared" si="346"/>
        <v>1.5801389259196386</v>
      </c>
      <c r="K1378" s="45">
        <f t="shared" si="347"/>
        <v>0.80344006837422755</v>
      </c>
      <c r="L1378" s="45">
        <f t="shared" si="348"/>
        <v>2.3568377834650498</v>
      </c>
      <c r="M1378" s="32">
        <f>[1]!thsiFinD("ths_int_chg_ratio_index",M$1,$A$4,$A1378,101)/100</f>
        <v>0.28982702710100999</v>
      </c>
      <c r="N1378" s="32">
        <f>[1]!thsiFinD("ths_int_chg_ratio_index",N$1,$A$4,$A1378,101)/100</f>
        <v>0.11964515952729</v>
      </c>
      <c r="O1378" s="33">
        <f t="shared" si="341"/>
        <v>2.5801389259196386</v>
      </c>
      <c r="P1378" s="33">
        <f t="shared" si="342"/>
        <v>1.8034400683742275</v>
      </c>
      <c r="Q1378" s="33">
        <f t="shared" si="343"/>
        <v>3.3568377834650498</v>
      </c>
      <c r="R1378" s="33">
        <f t="shared" si="344"/>
        <v>1.2898270271010099</v>
      </c>
      <c r="S1378" s="33">
        <f t="shared" si="345"/>
        <v>1.11964515952729</v>
      </c>
      <c r="T1378" s="32">
        <f t="shared" si="353"/>
        <v>9.4547360579795292E-3</v>
      </c>
      <c r="U1378" s="32">
        <f t="shared" si="354"/>
        <v>7.1922393093970527E-3</v>
      </c>
      <c r="V1378" s="32">
        <f t="shared" si="355"/>
        <v>1.0674450706931626E-2</v>
      </c>
      <c r="W1378" s="32">
        <f t="shared" si="356"/>
        <v>6.653752108076727E-3</v>
      </c>
      <c r="X1378" s="32">
        <f t="shared" si="356"/>
        <v>-8.5725409852662748E-3</v>
      </c>
      <c r="Y1378" s="34">
        <f>MAX(O$4:O1378)</f>
        <v>2.6601498493675573</v>
      </c>
      <c r="Z1378" s="34">
        <f>MAX(P$4:P1378)</f>
        <v>1.8623039200065399</v>
      </c>
      <c r="AA1378" s="34">
        <f>MAX(Q$4:Q1378)</f>
        <v>3.4579957787285749</v>
      </c>
      <c r="AB1378" s="34">
        <f>MAX(R$4:R1378)</f>
        <v>1.9075656212819299</v>
      </c>
      <c r="AC1378" s="34">
        <f>MAX(S$4:S1378)</f>
        <v>1.35899867745307</v>
      </c>
      <c r="AD1378" s="35">
        <f t="shared" si="349"/>
        <v>-3.0077600127279003E-2</v>
      </c>
      <c r="AE1378" s="35">
        <f t="shared" si="350"/>
        <v>-3.1608080184949428E-2</v>
      </c>
      <c r="AF1378" s="35">
        <f t="shared" si="351"/>
        <v>-2.9253359962376435E-2</v>
      </c>
      <c r="AG1378" s="35">
        <f t="shared" si="352"/>
        <v>-0.32383609103092603</v>
      </c>
      <c r="AH1378" s="35">
        <f t="shared" si="352"/>
        <v>-0.17612490865286035</v>
      </c>
    </row>
    <row r="1379" spans="1:34">
      <c r="A1379" s="28">
        <v>45904</v>
      </c>
      <c r="B1379" s="12">
        <f>[1]!thsiFinD("ths_int_chg_ratio_index",B$1,$A$4,$A1379,101)</f>
        <v>95.589874306366994</v>
      </c>
      <c r="C1379" s="12">
        <f>[1]!thsiFinD("ths_int_chg_ratio_index",C$1,$A$4,$A1379,101)</f>
        <v>69.143540977802004</v>
      </c>
      <c r="D1379" s="12">
        <f>[1]!thsiFinD("ths_int_chg_ratio_index",D$1,$A$4,$A1379,101)</f>
        <v>20.325247022869</v>
      </c>
      <c r="E1379" s="12">
        <f>[1]!thsiFinD("ths_int_chg_ratio_index",E$1,$A$4,$A1379,101)</f>
        <v>87.277695237274997</v>
      </c>
      <c r="F1379" s="12">
        <f>[1]!thsiFinD("ths_adjustment_nvg_ratio_fund",F$1,$A$4,$A1379,101)</f>
        <v>171.02516881522001</v>
      </c>
      <c r="G1379" s="12">
        <f>[1]!thsiFinD("ths_adjustment_nvg_ratio_fund",G$1,$A$4,$A1379,101)</f>
        <v>153.23496027242001</v>
      </c>
      <c r="H1379" s="12">
        <f>[1]!thsiFinD("ths_adjustment_nvg_ratio_fund",H$1,$A$4,$A1379,101)</f>
        <v>131.76923076923001</v>
      </c>
      <c r="I1379" s="12">
        <f>[1]!thsiFinD("ths_adjustment_nvg_ratio_fund",I$1,$A$4,$A1379,101)</f>
        <v>396.40625</v>
      </c>
      <c r="J1379" s="32">
        <f t="shared" si="346"/>
        <v>1.4059649592514789</v>
      </c>
      <c r="K1379" s="45">
        <f t="shared" si="347"/>
        <v>0.6808408938607825</v>
      </c>
      <c r="L1379" s="45">
        <f t="shared" si="348"/>
        <v>2.1310890246421752</v>
      </c>
      <c r="M1379" s="32">
        <f>[1]!thsiFinD("ths_int_chg_ratio_index",M$1,$A$4,$A1379,101)/100</f>
        <v>0.22610411613518</v>
      </c>
      <c r="N1379" s="32">
        <f>[1]!thsiFinD("ths_int_chg_ratio_index",N$1,$A$4,$A1379,101)/100</f>
        <v>9.4839441356064993E-2</v>
      </c>
      <c r="O1379" s="33">
        <f t="shared" si="341"/>
        <v>2.4059649592514791</v>
      </c>
      <c r="P1379" s="33">
        <f t="shared" si="342"/>
        <v>1.6808408938607826</v>
      </c>
      <c r="Q1379" s="33">
        <f t="shared" si="343"/>
        <v>3.1310890246421752</v>
      </c>
      <c r="R1379" s="33">
        <f t="shared" si="344"/>
        <v>1.22610411613518</v>
      </c>
      <c r="S1379" s="33">
        <f t="shared" si="345"/>
        <v>1.0948394413560649</v>
      </c>
      <c r="T1379" s="32">
        <f t="shared" si="353"/>
        <v>-6.7505654412030824E-2</v>
      </c>
      <c r="U1379" s="32">
        <f t="shared" si="354"/>
        <v>-6.7980731194447808E-2</v>
      </c>
      <c r="V1379" s="32">
        <f t="shared" si="355"/>
        <v>-6.7250422387062359E-2</v>
      </c>
      <c r="W1379" s="32">
        <f t="shared" si="356"/>
        <v>-4.9404229890462337E-2</v>
      </c>
      <c r="X1379" s="32">
        <f t="shared" si="356"/>
        <v>-2.2154981835225351E-2</v>
      </c>
      <c r="Y1379" s="34">
        <f>MAX(O$4:O1379)</f>
        <v>2.6601498493675573</v>
      </c>
      <c r="Z1379" s="34">
        <f>MAX(P$4:P1379)</f>
        <v>1.8623039200065399</v>
      </c>
      <c r="AA1379" s="34">
        <f>MAX(Q$4:Q1379)</f>
        <v>3.4579957787285749</v>
      </c>
      <c r="AB1379" s="34">
        <f>MAX(R$4:R1379)</f>
        <v>1.9075656212819299</v>
      </c>
      <c r="AC1379" s="34">
        <f>MAX(S$4:S1379)</f>
        <v>1.35899867745307</v>
      </c>
      <c r="AD1379" s="35">
        <f t="shared" si="349"/>
        <v>-9.5552846459574403E-2</v>
      </c>
      <c r="AE1379" s="35">
        <f t="shared" si="350"/>
        <v>-9.7440070976771653E-2</v>
      </c>
      <c r="AF1379" s="35">
        <f t="shared" si="351"/>
        <v>-9.4536481535728134E-2</v>
      </c>
      <c r="AG1379" s="35">
        <f t="shared" si="352"/>
        <v>-0.35724144823326776</v>
      </c>
      <c r="AH1379" s="35">
        <f t="shared" si="352"/>
        <v>-0.19437784633615085</v>
      </c>
    </row>
    <row r="1380" spans="1:34">
      <c r="A1380" s="28">
        <v>45905</v>
      </c>
      <c r="B1380" s="12">
        <f>[1]!thsiFinD("ths_int_chg_ratio_index",B$1,$A$4,$A1380,101)</f>
        <v>108.78264617775</v>
      </c>
      <c r="C1380" s="12">
        <f>[1]!thsiFinD("ths_int_chg_ratio_index",C$1,$A$4,$A1380,101)</f>
        <v>74.507961270314993</v>
      </c>
      <c r="D1380" s="12">
        <f>[1]!thsiFinD("ths_int_chg_ratio_index",D$1,$A$4,$A1380,101)</f>
        <v>24.401548498347999</v>
      </c>
      <c r="E1380" s="12">
        <f>[1]!thsiFinD("ths_int_chg_ratio_index",E$1,$A$4,$A1380,101)</f>
        <v>101.04302889397999</v>
      </c>
      <c r="F1380" s="12">
        <f>[1]!thsiFinD("ths_adjustment_nvg_ratio_fund",F$1,$A$4,$A1380,101)</f>
        <v>184.03928790668999</v>
      </c>
      <c r="G1380" s="12">
        <f>[1]!thsiFinD("ths_adjustment_nvg_ratio_fund",G$1,$A$4,$A1380,101)</f>
        <v>170.31782065834</v>
      </c>
      <c r="H1380" s="12">
        <f>[1]!thsiFinD("ths_adjustment_nvg_ratio_fund",H$1,$A$4,$A1380,101)</f>
        <v>150.46153846153999</v>
      </c>
      <c r="I1380" s="12">
        <f>[1]!thsiFinD("ths_adjustment_nvg_ratio_fund",I$1,$A$4,$A1380,101)</f>
        <v>419.66796875</v>
      </c>
      <c r="J1380" s="32">
        <f t="shared" si="346"/>
        <v>1.5415272507712039</v>
      </c>
      <c r="K1380" s="45">
        <f t="shared" si="347"/>
        <v>0.77183796210098254</v>
      </c>
      <c r="L1380" s="45">
        <f t="shared" si="348"/>
        <v>2.3112165394414252</v>
      </c>
      <c r="M1380" s="32">
        <f>[1]!thsiFinD("ths_int_chg_ratio_index",M$1,$A$4,$A1380,101)/100</f>
        <v>0.30173442163622999</v>
      </c>
      <c r="N1380" s="32">
        <f>[1]!thsiFinD("ths_int_chg_ratio_index",N$1,$A$4,$A1380,101)/100</f>
        <v>0.12170135691247</v>
      </c>
      <c r="O1380" s="33">
        <f t="shared" si="341"/>
        <v>2.5415272507712041</v>
      </c>
      <c r="P1380" s="33">
        <f t="shared" si="342"/>
        <v>1.7718379621009825</v>
      </c>
      <c r="Q1380" s="33">
        <f t="shared" si="343"/>
        <v>3.3112165394414252</v>
      </c>
      <c r="R1380" s="33">
        <f t="shared" si="344"/>
        <v>1.3017344216362301</v>
      </c>
      <c r="S1380" s="33">
        <f t="shared" si="345"/>
        <v>1.1217013569124701</v>
      </c>
      <c r="T1380" s="32">
        <f t="shared" si="353"/>
        <v>5.6344250151465047E-2</v>
      </c>
      <c r="U1380" s="32">
        <f t="shared" si="354"/>
        <v>5.413782385505006E-2</v>
      </c>
      <c r="V1380" s="32">
        <f t="shared" si="355"/>
        <v>5.7528710739815248E-2</v>
      </c>
      <c r="W1380" s="32">
        <f t="shared" si="356"/>
        <v>6.1683428434646581E-2</v>
      </c>
      <c r="X1380" s="32">
        <f t="shared" si="356"/>
        <v>2.4535027275902621E-2</v>
      </c>
      <c r="Y1380" s="34">
        <f>MAX(O$4:O1380)</f>
        <v>2.6601498493675573</v>
      </c>
      <c r="Z1380" s="34">
        <f>MAX(P$4:P1380)</f>
        <v>1.8623039200065399</v>
      </c>
      <c r="AA1380" s="34">
        <f>MAX(Q$4:Q1380)</f>
        <v>3.4579957787285749</v>
      </c>
      <c r="AB1380" s="34">
        <f>MAX(R$4:R1380)</f>
        <v>1.9075656212819299</v>
      </c>
      <c r="AC1380" s="34">
        <f>MAX(S$4:S1380)</f>
        <v>1.35899867745307</v>
      </c>
      <c r="AD1380" s="35">
        <f t="shared" si="349"/>
        <v>-4.4592449791712063E-2</v>
      </c>
      <c r="AE1380" s="35">
        <f t="shared" si="350"/>
        <v>-4.8577440520685577E-2</v>
      </c>
      <c r="AF1380" s="35">
        <f t="shared" si="351"/>
        <v>-4.2446332696541633E-2</v>
      </c>
      <c r="AG1380" s="35">
        <f t="shared" si="352"/>
        <v>-0.31759389710460739</v>
      </c>
      <c r="AH1380" s="35">
        <f t="shared" si="352"/>
        <v>-0.17461188482193679</v>
      </c>
    </row>
    <row r="1381" spans="1:34">
      <c r="A1381" s="28">
        <v>45908</v>
      </c>
      <c r="B1381" s="12">
        <f>[1]!thsiFinD("ths_int_chg_ratio_index",B$1,$A$4,$A1381,101)</f>
        <v>98.364784408638002</v>
      </c>
      <c r="C1381" s="12">
        <f>[1]!thsiFinD("ths_int_chg_ratio_index",C$1,$A$4,$A1381,101)</f>
        <v>78.542674680179999</v>
      </c>
      <c r="D1381" s="12">
        <f>[1]!thsiFinD("ths_int_chg_ratio_index",D$1,$A$4,$A1381,101)</f>
        <v>25.118997955720001</v>
      </c>
      <c r="E1381" s="12">
        <f>[1]!thsiFinD("ths_int_chg_ratio_index",E$1,$A$4,$A1381,101)</f>
        <v>98.372281622615006</v>
      </c>
      <c r="F1381" s="12">
        <f>[1]!thsiFinD("ths_adjustment_nvg_ratio_fund",F$1,$A$4,$A1381,101)</f>
        <v>177.59361571516001</v>
      </c>
      <c r="G1381" s="12">
        <f>[1]!thsiFinD("ths_adjustment_nvg_ratio_fund",G$1,$A$4,$A1381,101)</f>
        <v>161.52099886492999</v>
      </c>
      <c r="H1381" s="12">
        <f>[1]!thsiFinD("ths_adjustment_nvg_ratio_fund",H$1,$A$4,$A1381,101)</f>
        <v>138.53846153846001</v>
      </c>
      <c r="I1381" s="12">
        <f>[1]!thsiFinD("ths_adjustment_nvg_ratio_fund",I$1,$A$4,$A1381,101)</f>
        <v>415.8984375</v>
      </c>
      <c r="J1381" s="32">
        <f t="shared" si="346"/>
        <v>1.4924378153571287</v>
      </c>
      <c r="K1381" s="45">
        <f t="shared" si="347"/>
        <v>0.75099684666788247</v>
      </c>
      <c r="L1381" s="45">
        <f t="shared" si="348"/>
        <v>2.2338787840463747</v>
      </c>
      <c r="M1381" s="32">
        <f>[1]!thsiFinD("ths_int_chg_ratio_index",M$1,$A$4,$A1381,101)/100</f>
        <v>0.30034989544196999</v>
      </c>
      <c r="N1381" s="32">
        <f>[1]!thsiFinD("ths_int_chg_ratio_index",N$1,$A$4,$A1381,101)/100</f>
        <v>0.12641667444176999</v>
      </c>
      <c r="O1381" s="33">
        <f t="shared" si="341"/>
        <v>2.4924378153571287</v>
      </c>
      <c r="P1381" s="33">
        <f t="shared" si="342"/>
        <v>1.7509968466678825</v>
      </c>
      <c r="Q1381" s="33">
        <f t="shared" si="343"/>
        <v>3.2338787840463747</v>
      </c>
      <c r="R1381" s="33">
        <f t="shared" si="344"/>
        <v>1.3003498954419701</v>
      </c>
      <c r="S1381" s="33">
        <f t="shared" si="345"/>
        <v>1.1264166744417701</v>
      </c>
      <c r="T1381" s="32">
        <f t="shared" si="353"/>
        <v>-1.9314935694346613E-2</v>
      </c>
      <c r="U1381" s="32">
        <f t="shared" si="354"/>
        <v>-1.1762427422193467E-2</v>
      </c>
      <c r="V1381" s="32">
        <f t="shared" si="355"/>
        <v>-2.3356296537494603E-2</v>
      </c>
      <c r="W1381" s="32">
        <f t="shared" si="356"/>
        <v>-1.0636011241983434E-3</v>
      </c>
      <c r="X1381" s="32">
        <f t="shared" si="356"/>
        <v>4.2037191987349676E-3</v>
      </c>
      <c r="Y1381" s="34">
        <f>MAX(O$4:O1381)</f>
        <v>2.6601498493675573</v>
      </c>
      <c r="Z1381" s="34">
        <f>MAX(P$4:P1381)</f>
        <v>1.8623039200065399</v>
      </c>
      <c r="AA1381" s="34">
        <f>MAX(Q$4:Q1381)</f>
        <v>3.4579957787285749</v>
      </c>
      <c r="AB1381" s="34">
        <f>MAX(R$4:R1381)</f>
        <v>1.9075656212819299</v>
      </c>
      <c r="AC1381" s="34">
        <f>MAX(S$4:S1381)</f>
        <v>1.35899867745307</v>
      </c>
      <c r="AD1381" s="35">
        <f t="shared" si="349"/>
        <v>-6.3046085185878398E-2</v>
      </c>
      <c r="AE1381" s="35">
        <f t="shared" si="350"/>
        <v>-5.976847932439866E-2</v>
      </c>
      <c r="AF1381" s="35">
        <f t="shared" si="351"/>
        <v>-6.481124010064665E-2</v>
      </c>
      <c r="AG1381" s="35">
        <f t="shared" si="352"/>
        <v>-0.31831970500280682</v>
      </c>
      <c r="AH1381" s="35">
        <f t="shared" si="352"/>
        <v>-0.17114218495575517</v>
      </c>
    </row>
    <row r="1382" spans="1:34">
      <c r="A1382" s="28">
        <v>45909</v>
      </c>
      <c r="B1382" s="12">
        <f>[1]!thsiFinD("ths_int_chg_ratio_index",B$1,$A$4,$A1382,101)</f>
        <v>94.571059597070999</v>
      </c>
      <c r="C1382" s="12">
        <f>[1]!thsiFinD("ths_int_chg_ratio_index",C$1,$A$4,$A1382,101)</f>
        <v>73.305139158309004</v>
      </c>
      <c r="D1382" s="12">
        <f>[1]!thsiFinD("ths_int_chg_ratio_index",D$1,$A$4,$A1382,101)</f>
        <v>22.143749961998999</v>
      </c>
      <c r="E1382" s="12">
        <f>[1]!thsiFinD("ths_int_chg_ratio_index",E$1,$A$4,$A1382,101)</f>
        <v>93.491598585388999</v>
      </c>
      <c r="F1382" s="12">
        <f>[1]!thsiFinD("ths_adjustment_nvg_ratio_fund",F$1,$A$4,$A1382,101)</f>
        <v>174.76979742173</v>
      </c>
      <c r="G1382" s="12">
        <f>[1]!thsiFinD("ths_adjustment_nvg_ratio_fund",G$1,$A$4,$A1382,101)</f>
        <v>157.49148694665001</v>
      </c>
      <c r="H1382" s="12">
        <f>[1]!thsiFinD("ths_adjustment_nvg_ratio_fund",H$1,$A$4,$A1382,101)</f>
        <v>132.76923076923001</v>
      </c>
      <c r="I1382" s="12">
        <f>[1]!thsiFinD("ths_adjustment_nvg_ratio_fund",I$1,$A$4,$A1382,101)</f>
        <v>404.1015625</v>
      </c>
      <c r="J1382" s="32">
        <f t="shared" si="346"/>
        <v>1.4408045311754725</v>
      </c>
      <c r="K1382" s="45">
        <f t="shared" si="347"/>
        <v>0.70877886825692005</v>
      </c>
      <c r="L1382" s="45">
        <f t="shared" si="348"/>
        <v>2.1728301940940251</v>
      </c>
      <c r="M1382" s="32">
        <f>[1]!thsiFinD("ths_int_chg_ratio_index",M$1,$A$4,$A1382,101)/100</f>
        <v>0.27039859142398998</v>
      </c>
      <c r="N1382" s="32">
        <f>[1]!thsiFinD("ths_int_chg_ratio_index",N$1,$A$4,$A1382,101)/100</f>
        <v>0.11791002346304</v>
      </c>
      <c r="O1382" s="33">
        <f t="shared" si="341"/>
        <v>2.4408045311754725</v>
      </c>
      <c r="P1382" s="33">
        <f t="shared" si="342"/>
        <v>1.70877886825692</v>
      </c>
      <c r="Q1382" s="33">
        <f t="shared" si="343"/>
        <v>3.1728301940940251</v>
      </c>
      <c r="R1382" s="33">
        <f t="shared" si="344"/>
        <v>1.2703985914239899</v>
      </c>
      <c r="S1382" s="33">
        <f t="shared" si="345"/>
        <v>1.1179100234630399</v>
      </c>
      <c r="T1382" s="32">
        <f t="shared" si="353"/>
        <v>-2.0715976889581045E-2</v>
      </c>
      <c r="U1382" s="32">
        <f t="shared" si="354"/>
        <v>-2.4110824923130214E-2</v>
      </c>
      <c r="V1382" s="32">
        <f t="shared" si="355"/>
        <v>-1.8877822586770843E-2</v>
      </c>
      <c r="W1382" s="32">
        <f t="shared" si="356"/>
        <v>-2.3033265218051269E-2</v>
      </c>
      <c r="X1382" s="32">
        <f t="shared" si="356"/>
        <v>-7.5519576119076337E-3</v>
      </c>
      <c r="Y1382" s="34">
        <f>MAX(O$4:O1382)</f>
        <v>2.6601498493675573</v>
      </c>
      <c r="Z1382" s="34">
        <f>MAX(P$4:P1382)</f>
        <v>1.8623039200065399</v>
      </c>
      <c r="AA1382" s="34">
        <f>MAX(Q$4:Q1382)</f>
        <v>3.4579957787285749</v>
      </c>
      <c r="AB1382" s="34">
        <f>MAX(R$4:R1382)</f>
        <v>1.9075656212819299</v>
      </c>
      <c r="AC1382" s="34">
        <f>MAX(S$4:S1382)</f>
        <v>1.35899867745307</v>
      </c>
      <c r="AD1382" s="35">
        <f t="shared" si="349"/>
        <v>-8.2456000831770293E-2</v>
      </c>
      <c r="AE1382" s="35">
        <f t="shared" si="350"/>
        <v>-8.2438236906616558E-2</v>
      </c>
      <c r="AF1382" s="35">
        <f t="shared" si="351"/>
        <v>-8.2465567595168876E-2</v>
      </c>
      <c r="AG1382" s="35">
        <f t="shared" si="352"/>
        <v>-0.33402102803139655</v>
      </c>
      <c r="AH1382" s="35">
        <f t="shared" si="352"/>
        <v>-0.17740168404126766</v>
      </c>
    </row>
    <row r="1383" spans="1:34">
      <c r="A1383" s="28">
        <v>45910</v>
      </c>
      <c r="B1383" s="12">
        <f>[1]!thsiFinD("ths_int_chg_ratio_index",B$1,$A$4,$A1383,101)</f>
        <v>103.31538025416</v>
      </c>
      <c r="C1383" s="12">
        <f>[1]!thsiFinD("ths_int_chg_ratio_index",C$1,$A$4,$A1383,101)</f>
        <v>73.438837801925999</v>
      </c>
      <c r="D1383" s="12">
        <f>[1]!thsiFinD("ths_int_chg_ratio_index",D$1,$A$4,$A1383,101)</f>
        <v>23.474257823249001</v>
      </c>
      <c r="E1383" s="12">
        <f>[1]!thsiFinD("ths_int_chg_ratio_index",E$1,$A$4,$A1383,101)</f>
        <v>96.378602118794007</v>
      </c>
      <c r="F1383" s="12">
        <f>[1]!thsiFinD("ths_adjustment_nvg_ratio_fund",F$1,$A$4,$A1383,101)</f>
        <v>183.79373848987001</v>
      </c>
      <c r="G1383" s="12">
        <f>[1]!thsiFinD("ths_adjustment_nvg_ratio_fund",G$1,$A$4,$A1383,101)</f>
        <v>164.58569807037</v>
      </c>
      <c r="H1383" s="12">
        <f>[1]!thsiFinD("ths_adjustment_nvg_ratio_fund",H$1,$A$4,$A1383,101)</f>
        <v>143.69230769231001</v>
      </c>
      <c r="I1383" s="12">
        <f>[1]!thsiFinD("ths_adjustment_nvg_ratio_fund",I$1,$A$4,$A1383,101)</f>
        <v>413.994140625</v>
      </c>
      <c r="J1383" s="32">
        <f t="shared" si="346"/>
        <v>1.5033412035945988</v>
      </c>
      <c r="K1383" s="45">
        <f t="shared" si="347"/>
        <v>0.7415176949953225</v>
      </c>
      <c r="L1383" s="45">
        <f t="shared" si="348"/>
        <v>2.2651647121938749</v>
      </c>
      <c r="M1383" s="32">
        <f>[1]!thsiFinD("ths_int_chg_ratio_index",M$1,$A$4,$A1383,101)/100</f>
        <v>0.27861394869569001</v>
      </c>
      <c r="N1383" s="32">
        <f>[1]!thsiFinD("ths_int_chg_ratio_index",N$1,$A$4,$A1383,101)/100</f>
        <v>0.11972597761733</v>
      </c>
      <c r="O1383" s="33">
        <f t="shared" si="341"/>
        <v>2.5033412035945988</v>
      </c>
      <c r="P1383" s="33">
        <f t="shared" si="342"/>
        <v>1.7415176949953226</v>
      </c>
      <c r="Q1383" s="33">
        <f t="shared" si="343"/>
        <v>3.2651647121938749</v>
      </c>
      <c r="R1383" s="33">
        <f t="shared" si="344"/>
        <v>1.27861394869569</v>
      </c>
      <c r="S1383" s="33">
        <f t="shared" si="345"/>
        <v>1.1197259776173301</v>
      </c>
      <c r="T1383" s="32">
        <f t="shared" si="353"/>
        <v>2.5621335760553254E-2</v>
      </c>
      <c r="U1383" s="32">
        <f t="shared" si="354"/>
        <v>1.9159194525736778E-2</v>
      </c>
      <c r="V1383" s="32">
        <f t="shared" si="355"/>
        <v>2.9101626135468406E-2</v>
      </c>
      <c r="W1383" s="32">
        <f t="shared" si="356"/>
        <v>6.4667556522488567E-3</v>
      </c>
      <c r="X1383" s="32">
        <f t="shared" si="356"/>
        <v>1.6244188853988817E-3</v>
      </c>
      <c r="Y1383" s="34">
        <f>MAX(O$4:O1383)</f>
        <v>2.6601498493675573</v>
      </c>
      <c r="Z1383" s="34">
        <f>MAX(P$4:P1383)</f>
        <v>1.8623039200065399</v>
      </c>
      <c r="AA1383" s="34">
        <f>MAX(Q$4:Q1383)</f>
        <v>3.4579957787285749</v>
      </c>
      <c r="AB1383" s="34">
        <f>MAX(R$4:R1383)</f>
        <v>1.9075656212819299</v>
      </c>
      <c r="AC1383" s="34">
        <f>MAX(S$4:S1383)</f>
        <v>1.35899867745307</v>
      </c>
      <c r="AD1383" s="35">
        <f t="shared" si="349"/>
        <v>-5.8947297954000333E-2</v>
      </c>
      <c r="AE1383" s="35">
        <f t="shared" si="350"/>
        <v>-6.4858492598132478E-2</v>
      </c>
      <c r="AF1383" s="35">
        <f t="shared" si="351"/>
        <v>-5.5763823576904237E-2</v>
      </c>
      <c r="AG1383" s="35">
        <f t="shared" si="352"/>
        <v>-0.32971430475013974</v>
      </c>
      <c r="AH1383" s="35">
        <f t="shared" si="352"/>
        <v>-0.17606543980172684</v>
      </c>
    </row>
    <row r="1384" spans="1:34">
      <c r="A1384" s="28">
        <v>45911</v>
      </c>
      <c r="B1384" s="12">
        <f>[1]!thsiFinD("ths_int_chg_ratio_index",B$1,$A$4,$A1384,101)</f>
        <v>121.94766868316999</v>
      </c>
      <c r="C1384" s="12">
        <f>[1]!thsiFinD("ths_int_chg_ratio_index",C$1,$A$4,$A1384,101)</f>
        <v>79.822369228884</v>
      </c>
      <c r="D1384" s="12">
        <f>[1]!thsiFinD("ths_int_chg_ratio_index",D$1,$A$4,$A1384,101)</f>
        <v>30.038488868647999</v>
      </c>
      <c r="E1384" s="12">
        <f>[1]!thsiFinD("ths_int_chg_ratio_index",E$1,$A$4,$A1384,101)</f>
        <v>107.56557979929001</v>
      </c>
      <c r="F1384" s="12">
        <f>[1]!thsiFinD("ths_adjustment_nvg_ratio_fund",F$1,$A$4,$A1384,101)</f>
        <v>201.96439533456001</v>
      </c>
      <c r="G1384" s="12">
        <f>[1]!thsiFinD("ths_adjustment_nvg_ratio_fund",G$1,$A$4,$A1384,101)</f>
        <v>183.88195232690001</v>
      </c>
      <c r="H1384" s="12">
        <f>[1]!thsiFinD("ths_adjustment_nvg_ratio_fund",H$1,$A$4,$A1384,101)</f>
        <v>169.92307692308</v>
      </c>
      <c r="I1384" s="12">
        <f>[1]!thsiFinD("ths_adjustment_nvg_ratio_fund",I$1,$A$4,$A1384,101)</f>
        <v>446.6796875</v>
      </c>
      <c r="J1384" s="32">
        <f t="shared" si="346"/>
        <v>1.6772790233306649</v>
      </c>
      <c r="K1384" s="45">
        <f t="shared" si="347"/>
        <v>0.84843526644997991</v>
      </c>
      <c r="L1384" s="45">
        <f t="shared" si="348"/>
        <v>2.5061227802113502</v>
      </c>
      <c r="M1384" s="32">
        <f>[1]!thsiFinD("ths_int_chg_ratio_index",M$1,$A$4,$A1384,101)/100</f>
        <v>0.33683150564534997</v>
      </c>
      <c r="N1384" s="32">
        <f>[1]!thsiFinD("ths_int_chg_ratio_index",N$1,$A$4,$A1384,101)/100</f>
        <v>0.14690492395442001</v>
      </c>
      <c r="O1384" s="33">
        <f t="shared" si="341"/>
        <v>2.6772790233306649</v>
      </c>
      <c r="P1384" s="33">
        <f t="shared" si="342"/>
        <v>1.8484352664499799</v>
      </c>
      <c r="Q1384" s="33">
        <f t="shared" si="343"/>
        <v>3.5061227802113502</v>
      </c>
      <c r="R1384" s="33">
        <f t="shared" si="344"/>
        <v>1.3368315056453499</v>
      </c>
      <c r="S1384" s="33">
        <f t="shared" si="345"/>
        <v>1.14690492395442</v>
      </c>
      <c r="T1384" s="32">
        <f t="shared" si="353"/>
        <v>6.9482266135477477E-2</v>
      </c>
      <c r="U1384" s="32">
        <f t="shared" si="354"/>
        <v>6.1393330519644573E-2</v>
      </c>
      <c r="V1384" s="32">
        <f t="shared" si="355"/>
        <v>7.3796604231819884E-2</v>
      </c>
      <c r="W1384" s="32">
        <f t="shared" si="356"/>
        <v>4.5531770562214913E-2</v>
      </c>
      <c r="X1384" s="32">
        <f t="shared" si="356"/>
        <v>2.4272855038090846E-2</v>
      </c>
      <c r="Y1384" s="34">
        <f>MAX(O$4:O1384)</f>
        <v>2.6772790233306649</v>
      </c>
      <c r="Z1384" s="34">
        <f>MAX(P$4:P1384)</f>
        <v>1.8623039200065399</v>
      </c>
      <c r="AA1384" s="34">
        <f>MAX(Q$4:Q1384)</f>
        <v>3.5061227802113502</v>
      </c>
      <c r="AB1384" s="34">
        <f>MAX(R$4:R1384)</f>
        <v>1.9075656212819299</v>
      </c>
      <c r="AC1384" s="34">
        <f>MAX(S$4:S1384)</f>
        <v>1.35899867745307</v>
      </c>
      <c r="AD1384" s="35">
        <f t="shared" si="349"/>
        <v>0</v>
      </c>
      <c r="AE1384" s="35">
        <f t="shared" si="350"/>
        <v>-7.4470409515710045E-3</v>
      </c>
      <c r="AF1384" s="35">
        <f t="shared" si="351"/>
        <v>0</v>
      </c>
      <c r="AG1384" s="35">
        <f t="shared" si="352"/>
        <v>-0.29919501026288831</v>
      </c>
      <c r="AH1384" s="35">
        <f t="shared" si="352"/>
        <v>-0.15606619566116109</v>
      </c>
    </row>
    <row r="1385" spans="1:34">
      <c r="A1385" s="28">
        <v>45912</v>
      </c>
      <c r="B1385" s="12">
        <f>[1]!thsiFinD("ths_int_chg_ratio_index",B$1,$A$4,$A1385,101)</f>
        <v>117.63399844767</v>
      </c>
      <c r="C1385" s="12">
        <f>[1]!thsiFinD("ths_int_chg_ratio_index",C$1,$A$4,$A1385,101)</f>
        <v>80.721558834893997</v>
      </c>
      <c r="D1385" s="12">
        <f>[1]!thsiFinD("ths_int_chg_ratio_index",D$1,$A$4,$A1385,101)</f>
        <v>31.213817394010999</v>
      </c>
      <c r="E1385" s="12">
        <f>[1]!thsiFinD("ths_int_chg_ratio_index",E$1,$A$4,$A1385,101)</f>
        <v>104.95843692821001</v>
      </c>
      <c r="F1385" s="12">
        <f>[1]!thsiFinD("ths_adjustment_nvg_ratio_fund",F$1,$A$4,$A1385,101)</f>
        <v>202.33271945979001</v>
      </c>
      <c r="G1385" s="12">
        <f>[1]!thsiFinD("ths_adjustment_nvg_ratio_fund",G$1,$A$4,$A1385,101)</f>
        <v>184.16572077185</v>
      </c>
      <c r="H1385" s="12">
        <f>[1]!thsiFinD("ths_adjustment_nvg_ratio_fund",H$1,$A$4,$A1385,101)</f>
        <v>170.76923076923001</v>
      </c>
      <c r="I1385" s="12">
        <f>[1]!thsiFinD("ths_adjustment_nvg_ratio_fund",I$1,$A$4,$A1385,101)</f>
        <v>446.875</v>
      </c>
      <c r="J1385" s="32">
        <f t="shared" si="346"/>
        <v>1.6733381032570689</v>
      </c>
      <c r="K1385" s="45">
        <f t="shared" si="347"/>
        <v>0.8363195290119626</v>
      </c>
      <c r="L1385" s="45">
        <f t="shared" si="348"/>
        <v>2.5103566775021751</v>
      </c>
      <c r="M1385" s="32">
        <f>[1]!thsiFinD("ths_int_chg_ratio_index",M$1,$A$4,$A1385,101)/100</f>
        <v>0.32443372956866001</v>
      </c>
      <c r="N1385" s="32">
        <f>[1]!thsiFinD("ths_int_chg_ratio_index",N$1,$A$4,$A1385,101)/100</f>
        <v>0.14318356068383001</v>
      </c>
      <c r="O1385" s="33">
        <f t="shared" si="341"/>
        <v>2.6733381032570689</v>
      </c>
      <c r="P1385" s="33">
        <f t="shared" si="342"/>
        <v>1.8363195290119627</v>
      </c>
      <c r="Q1385" s="33">
        <f t="shared" si="343"/>
        <v>3.5103566775021751</v>
      </c>
      <c r="R1385" s="33">
        <f t="shared" si="344"/>
        <v>1.3244337295686601</v>
      </c>
      <c r="S1385" s="33">
        <f t="shared" si="345"/>
        <v>1.1431835606838301</v>
      </c>
      <c r="T1385" s="32">
        <f t="shared" si="353"/>
        <v>-1.4719870582234895E-3</v>
      </c>
      <c r="U1385" s="32">
        <f t="shared" si="354"/>
        <v>-6.5545911495651366E-3</v>
      </c>
      <c r="V1385" s="32">
        <f t="shared" si="355"/>
        <v>1.2075724543136879E-3</v>
      </c>
      <c r="W1385" s="32">
        <f t="shared" si="356"/>
        <v>-9.2740005186403573E-3</v>
      </c>
      <c r="X1385" s="32">
        <f t="shared" si="356"/>
        <v>-3.2447007531879457E-3</v>
      </c>
      <c r="Y1385" s="34">
        <f>MAX(O$4:O1385)</f>
        <v>2.6772790233306649</v>
      </c>
      <c r="Z1385" s="34">
        <f>MAX(P$4:P1385)</f>
        <v>1.8623039200065399</v>
      </c>
      <c r="AA1385" s="34">
        <f>MAX(Q$4:Q1385)</f>
        <v>3.5103566775021751</v>
      </c>
      <c r="AB1385" s="34">
        <f>MAX(R$4:R1385)</f>
        <v>1.9075656212819299</v>
      </c>
      <c r="AC1385" s="34">
        <f>MAX(S$4:S1385)</f>
        <v>1.35899867745307</v>
      </c>
      <c r="AD1385" s="35">
        <f t="shared" si="349"/>
        <v>-1.4719870582234895E-3</v>
      </c>
      <c r="AE1385" s="35">
        <f t="shared" si="350"/>
        <v>-1.3952819792424576E-2</v>
      </c>
      <c r="AF1385" s="35">
        <f t="shared" si="351"/>
        <v>0</v>
      </c>
      <c r="AG1385" s="35">
        <f t="shared" si="352"/>
        <v>-0.30569427610117605</v>
      </c>
      <c r="AH1385" s="35">
        <f t="shared" si="352"/>
        <v>-0.1588045083117402</v>
      </c>
    </row>
    <row r="1386" spans="1:34">
      <c r="A1386" s="28">
        <v>45915</v>
      </c>
      <c r="B1386" s="12">
        <f>[1]!thsiFinD("ths_int_chg_ratio_index",B$1,$A$4,$A1386,101)</f>
        <v>113.75668773712</v>
      </c>
      <c r="C1386" s="12">
        <f>[1]!thsiFinD("ths_int_chg_ratio_index",C$1,$A$4,$A1386,101)</f>
        <v>80.830580802495007</v>
      </c>
      <c r="D1386" s="12">
        <f>[1]!thsiFinD("ths_int_chg_ratio_index",D$1,$A$4,$A1386,101)</f>
        <v>31.447076726885001</v>
      </c>
      <c r="E1386" s="12">
        <f>[1]!thsiFinD("ths_int_chg_ratio_index",E$1,$A$4,$A1386,101)</f>
        <v>108.37642693548</v>
      </c>
      <c r="F1386" s="12">
        <f>[1]!thsiFinD("ths_adjustment_nvg_ratio_fund",F$1,$A$4,$A1386,101)</f>
        <v>200.24554941682001</v>
      </c>
      <c r="G1386" s="12">
        <f>[1]!thsiFinD("ths_adjustment_nvg_ratio_fund",G$1,$A$4,$A1386,101)</f>
        <v>179.90919409762</v>
      </c>
      <c r="H1386" s="12">
        <f>[1]!thsiFinD("ths_adjustment_nvg_ratio_fund",H$1,$A$4,$A1386,101)</f>
        <v>164.76923076923001</v>
      </c>
      <c r="I1386" s="12">
        <f>[1]!thsiFinD("ths_adjustment_nvg_ratio_fund",I$1,$A$4,$A1386,101)</f>
        <v>449.66796875</v>
      </c>
      <c r="J1386" s="32">
        <f t="shared" si="346"/>
        <v>1.6612533940445626</v>
      </c>
      <c r="K1386" s="45">
        <f t="shared" si="347"/>
        <v>0.83602693050495003</v>
      </c>
      <c r="L1386" s="45">
        <f t="shared" si="348"/>
        <v>2.4864798575841753</v>
      </c>
      <c r="M1386" s="32">
        <f>[1]!thsiFinD("ths_int_chg_ratio_index",M$1,$A$4,$A1386,101)/100</f>
        <v>0.33639362308469001</v>
      </c>
      <c r="N1386" s="32">
        <f>[1]!thsiFinD("ths_int_chg_ratio_index",N$1,$A$4,$A1386,101)/100</f>
        <v>0.14477481797677</v>
      </c>
      <c r="O1386" s="33">
        <f t="shared" si="341"/>
        <v>2.6612533940445626</v>
      </c>
      <c r="P1386" s="33">
        <f t="shared" si="342"/>
        <v>1.8360269305049499</v>
      </c>
      <c r="Q1386" s="33">
        <f t="shared" si="343"/>
        <v>3.4864798575841753</v>
      </c>
      <c r="R1386" s="33">
        <f t="shared" si="344"/>
        <v>1.33639362308469</v>
      </c>
      <c r="S1386" s="33">
        <f t="shared" si="345"/>
        <v>1.1447748179767701</v>
      </c>
      <c r="T1386" s="32">
        <f t="shared" si="353"/>
        <v>-4.5204567270346052E-3</v>
      </c>
      <c r="U1386" s="32">
        <f t="shared" si="354"/>
        <v>-1.5933964780645571E-4</v>
      </c>
      <c r="V1386" s="32">
        <f t="shared" si="355"/>
        <v>-6.8018216128936659E-3</v>
      </c>
      <c r="W1386" s="32">
        <f t="shared" si="356"/>
        <v>9.0301939984003265E-3</v>
      </c>
      <c r="X1386" s="32">
        <f t="shared" si="356"/>
        <v>1.3919525679568778E-3</v>
      </c>
      <c r="Y1386" s="34">
        <f>MAX(O$4:O1386)</f>
        <v>2.6772790233306649</v>
      </c>
      <c r="Z1386" s="34">
        <f>MAX(P$4:P1386)</f>
        <v>1.8623039200065399</v>
      </c>
      <c r="AA1386" s="34">
        <f>MAX(Q$4:Q1386)</f>
        <v>3.5103566775021751</v>
      </c>
      <c r="AB1386" s="34">
        <f>MAX(R$4:R1386)</f>
        <v>1.9075656212819299</v>
      </c>
      <c r="AC1386" s="34">
        <f>MAX(S$4:S1386)</f>
        <v>1.35899867745307</v>
      </c>
      <c r="AD1386" s="35">
        <f t="shared" si="349"/>
        <v>-5.9857897314585795E-3</v>
      </c>
      <c r="AE1386" s="35">
        <f t="shared" si="350"/>
        <v>-1.4109936202839402E-2</v>
      </c>
      <c r="AF1386" s="35">
        <f t="shared" si="351"/>
        <v>-6.8018216128936659E-3</v>
      </c>
      <c r="AG1386" s="35">
        <f t="shared" si="352"/>
        <v>-0.29942456072016987</v>
      </c>
      <c r="AH1386" s="35">
        <f t="shared" si="352"/>
        <v>-0.15763360408693095</v>
      </c>
    </row>
    <row r="1387" spans="1:34">
      <c r="A1387" s="28">
        <v>45916</v>
      </c>
      <c r="B1387" s="12">
        <f>[1]!thsiFinD("ths_int_chg_ratio_index",B$1,$A$4,$A1387,101)</f>
        <v>114.99671082748</v>
      </c>
      <c r="C1387" s="12">
        <f>[1]!thsiFinD("ths_int_chg_ratio_index",C$1,$A$4,$A1387,101)</f>
        <v>80.979840205673</v>
      </c>
      <c r="D1387" s="12">
        <f>[1]!thsiFinD("ths_int_chg_ratio_index",D$1,$A$4,$A1387,101)</f>
        <v>33.178016705314</v>
      </c>
      <c r="E1387" s="12">
        <f>[1]!thsiFinD("ths_int_chg_ratio_index",E$1,$A$4,$A1387,101)</f>
        <v>110.21500850466001</v>
      </c>
      <c r="F1387" s="12">
        <f>[1]!thsiFinD("ths_adjustment_nvg_ratio_fund",F$1,$A$4,$A1387,101)</f>
        <v>202.27133210559001</v>
      </c>
      <c r="G1387" s="12">
        <f>[1]!thsiFinD("ths_adjustment_nvg_ratio_fund",G$1,$A$4,$A1387,101)</f>
        <v>182.97389330306001</v>
      </c>
      <c r="H1387" s="12">
        <f>[1]!thsiFinD("ths_adjustment_nvg_ratio_fund",H$1,$A$4,$A1387,101)</f>
        <v>167.07692307692</v>
      </c>
      <c r="I1387" s="12">
        <f>[1]!thsiFinD("ths_adjustment_nvg_ratio_fund",I$1,$A$4,$A1387,101)</f>
        <v>454.169921875</v>
      </c>
      <c r="J1387" s="32">
        <f t="shared" si="346"/>
        <v>1.6823270582546213</v>
      </c>
      <c r="K1387" s="45">
        <f t="shared" si="347"/>
        <v>0.84842394060781745</v>
      </c>
      <c r="L1387" s="45">
        <f t="shared" si="348"/>
        <v>2.5162301759014252</v>
      </c>
      <c r="M1387" s="32">
        <f>[1]!thsiFinD("ths_int_chg_ratio_index",M$1,$A$4,$A1387,101)/100</f>
        <v>0.34858042560347002</v>
      </c>
      <c r="N1387" s="32">
        <f>[1]!thsiFinD("ths_int_chg_ratio_index",N$1,$A$4,$A1387,101)/100</f>
        <v>0.14529936400148</v>
      </c>
      <c r="O1387" s="33">
        <f t="shared" si="341"/>
        <v>2.6823270582546215</v>
      </c>
      <c r="P1387" s="33">
        <f t="shared" si="342"/>
        <v>1.8484239406078173</v>
      </c>
      <c r="Q1387" s="33">
        <f t="shared" si="343"/>
        <v>3.5162301759014252</v>
      </c>
      <c r="R1387" s="33">
        <f t="shared" si="344"/>
        <v>1.3485804256034699</v>
      </c>
      <c r="S1387" s="33">
        <f t="shared" si="345"/>
        <v>1.1452993640014799</v>
      </c>
      <c r="T1387" s="32">
        <f t="shared" si="353"/>
        <v>7.9186988571693373E-3</v>
      </c>
      <c r="U1387" s="32">
        <f t="shared" si="354"/>
        <v>6.7520851120947967E-3</v>
      </c>
      <c r="V1387" s="32">
        <f t="shared" si="355"/>
        <v>8.5330532607361675E-3</v>
      </c>
      <c r="W1387" s="32">
        <f t="shared" si="356"/>
        <v>9.1191714089819964E-3</v>
      </c>
      <c r="X1387" s="32">
        <f t="shared" si="356"/>
        <v>4.5820891276848741E-4</v>
      </c>
      <c r="Y1387" s="34">
        <f>MAX(O$4:O1387)</f>
        <v>2.6823270582546215</v>
      </c>
      <c r="Z1387" s="34">
        <f>MAX(P$4:P1387)</f>
        <v>1.8623039200065399</v>
      </c>
      <c r="AA1387" s="34">
        <f>MAX(Q$4:Q1387)</f>
        <v>3.5162301759014252</v>
      </c>
      <c r="AB1387" s="34">
        <f>MAX(R$4:R1387)</f>
        <v>1.9075656212819299</v>
      </c>
      <c r="AC1387" s="34">
        <f>MAX(S$4:S1387)</f>
        <v>1.35899867745307</v>
      </c>
      <c r="AD1387" s="35">
        <f t="shared" si="349"/>
        <v>0</v>
      </c>
      <c r="AE1387" s="35">
        <f t="shared" si="350"/>
        <v>-7.4531225809124635E-3</v>
      </c>
      <c r="AF1387" s="35">
        <f t="shared" si="351"/>
        <v>0</v>
      </c>
      <c r="AG1387" s="35">
        <f t="shared" si="352"/>
        <v>-0.29303589320445422</v>
      </c>
      <c r="AH1387" s="35">
        <f t="shared" si="352"/>
        <v>-0.15724762429650685</v>
      </c>
    </row>
    <row r="1388" spans="1:34">
      <c r="A1388" s="28">
        <v>45917</v>
      </c>
      <c r="B1388" s="12">
        <f>[1]!thsiFinD("ths_int_chg_ratio_index",B$1,$A$4,$A1388,101)</f>
        <v>116.29341164181</v>
      </c>
      <c r="C1388" s="12">
        <f>[1]!thsiFinD("ths_int_chg_ratio_index",C$1,$A$4,$A1388,101)</f>
        <v>87.529070437917994</v>
      </c>
      <c r="D1388" s="12">
        <f>[1]!thsiFinD("ths_int_chg_ratio_index",D$1,$A$4,$A1388,101)</f>
        <v>34.392316583105</v>
      </c>
      <c r="E1388" s="12">
        <f>[1]!thsiFinD("ths_int_chg_ratio_index",E$1,$A$4,$A1388,101)</f>
        <v>114.71044807501001</v>
      </c>
      <c r="F1388" s="12">
        <f>[1]!thsiFinD("ths_adjustment_nvg_ratio_fund",F$1,$A$4,$A1388,101)</f>
        <v>202.88520564763999</v>
      </c>
      <c r="G1388" s="12">
        <f>[1]!thsiFinD("ths_adjustment_nvg_ratio_fund",G$1,$A$4,$A1388,101)</f>
        <v>184.50624290579</v>
      </c>
      <c r="H1388" s="12">
        <f>[1]!thsiFinD("ths_adjustment_nvg_ratio_fund",H$1,$A$4,$A1388,101)</f>
        <v>166.92307692308</v>
      </c>
      <c r="I1388" s="12">
        <f>[1]!thsiFinD("ths_adjustment_nvg_ratio_fund",I$1,$A$4,$A1388,101)</f>
        <v>458.28125</v>
      </c>
      <c r="J1388" s="32">
        <f t="shared" si="346"/>
        <v>1.7069012777679413</v>
      </c>
      <c r="K1388" s="45">
        <f t="shared" si="347"/>
        <v>0.88231311684460745</v>
      </c>
      <c r="L1388" s="45">
        <f t="shared" si="348"/>
        <v>2.531489438691275</v>
      </c>
      <c r="M1388" s="32">
        <f>[1]!thsiFinD("ths_int_chg_ratio_index",M$1,$A$4,$A1388,101)/100</f>
        <v>0.36484533330987001</v>
      </c>
      <c r="N1388" s="32">
        <f>[1]!thsiFinD("ths_int_chg_ratio_index",N$1,$A$4,$A1388,101)/100</f>
        <v>0.1533910766188</v>
      </c>
      <c r="O1388" s="33">
        <f t="shared" si="341"/>
        <v>2.7069012777679413</v>
      </c>
      <c r="P1388" s="33">
        <f t="shared" si="342"/>
        <v>1.8823131168446074</v>
      </c>
      <c r="Q1388" s="33">
        <f t="shared" si="343"/>
        <v>3.531489438691275</v>
      </c>
      <c r="R1388" s="33">
        <f t="shared" si="344"/>
        <v>1.36484533330987</v>
      </c>
      <c r="S1388" s="33">
        <f t="shared" si="345"/>
        <v>1.1533910766188</v>
      </c>
      <c r="T1388" s="32">
        <f t="shared" si="353"/>
        <v>9.1615298878988671E-3</v>
      </c>
      <c r="U1388" s="32">
        <f t="shared" si="354"/>
        <v>1.8334092895186282E-2</v>
      </c>
      <c r="V1388" s="32">
        <f t="shared" si="355"/>
        <v>4.3396655015446317E-3</v>
      </c>
      <c r="W1388" s="32">
        <f t="shared" si="356"/>
        <v>1.2060762115186252E-2</v>
      </c>
      <c r="X1388" s="32">
        <f t="shared" si="356"/>
        <v>7.0651507122547752E-3</v>
      </c>
      <c r="Y1388" s="34">
        <f>MAX(O$4:O1388)</f>
        <v>2.7069012777679413</v>
      </c>
      <c r="Z1388" s="34">
        <f>MAX(P$4:P1388)</f>
        <v>1.8823131168446074</v>
      </c>
      <c r="AA1388" s="34">
        <f>MAX(Q$4:Q1388)</f>
        <v>3.531489438691275</v>
      </c>
      <c r="AB1388" s="34">
        <f>MAX(R$4:R1388)</f>
        <v>1.9075656212819299</v>
      </c>
      <c r="AC1388" s="34">
        <f>MAX(S$4:S1388)</f>
        <v>1.35899867745307</v>
      </c>
      <c r="AD1388" s="35">
        <f t="shared" si="349"/>
        <v>0</v>
      </c>
      <c r="AE1388" s="35">
        <f t="shared" si="350"/>
        <v>0</v>
      </c>
      <c r="AF1388" s="35">
        <f t="shared" si="351"/>
        <v>0</v>
      </c>
      <c r="AG1388" s="35">
        <f t="shared" si="352"/>
        <v>-0.28450936728841802</v>
      </c>
      <c r="AH1388" s="35">
        <f t="shared" si="352"/>
        <v>-0.15129345174905084</v>
      </c>
    </row>
    <row r="1389" spans="1:34">
      <c r="A1389" s="28">
        <v>45918</v>
      </c>
      <c r="B1389" s="12">
        <f>[1]!thsiFinD("ths_int_chg_ratio_index",B$1,$A$4,$A1389,101)</f>
        <v>119.51759884892</v>
      </c>
      <c r="C1389" s="12">
        <f>[1]!thsiFinD("ths_int_chg_ratio_index",C$1,$A$4,$A1389,101)</f>
        <v>94.381832132265998</v>
      </c>
      <c r="D1389" s="12">
        <f>[1]!thsiFinD("ths_int_chg_ratio_index",D$1,$A$4,$A1389,101)</f>
        <v>35.36523727905</v>
      </c>
      <c r="E1389" s="12">
        <f>[1]!thsiFinD("ths_int_chg_ratio_index",E$1,$A$4,$A1389,101)</f>
        <v>110.9213771026</v>
      </c>
      <c r="F1389" s="12">
        <f>[1]!thsiFinD("ths_adjustment_nvg_ratio_fund",F$1,$A$4,$A1389,101)</f>
        <v>206.62983425414001</v>
      </c>
      <c r="G1389" s="12">
        <f>[1]!thsiFinD("ths_adjustment_nvg_ratio_fund",G$1,$A$4,$A1389,101)</f>
        <v>188.47900113507001</v>
      </c>
      <c r="H1389" s="12">
        <f>[1]!thsiFinD("ths_adjustment_nvg_ratio_fund",H$1,$A$4,$A1389,101)</f>
        <v>172.07692307692</v>
      </c>
      <c r="I1389" s="12">
        <f>[1]!thsiFinD("ths_adjustment_nvg_ratio_fund",I$1,$A$4,$A1389,101)</f>
        <v>464.892578125</v>
      </c>
      <c r="J1389" s="32">
        <f t="shared" si="346"/>
        <v>1.7403304774424575</v>
      </c>
      <c r="K1389" s="45">
        <f t="shared" si="347"/>
        <v>0.90046511340709001</v>
      </c>
      <c r="L1389" s="45">
        <f t="shared" si="348"/>
        <v>2.580195841477825</v>
      </c>
      <c r="M1389" s="32">
        <f>[1]!thsiFinD("ths_int_chg_ratio_index",M$1,$A$4,$A1389,101)/100</f>
        <v>0.36234806335463998</v>
      </c>
      <c r="N1389" s="32">
        <f>[1]!thsiFinD("ths_int_chg_ratio_index",N$1,$A$4,$A1389,101)/100</f>
        <v>0.14102915630634999</v>
      </c>
      <c r="O1389" s="33">
        <f t="shared" si="341"/>
        <v>2.7403304774424573</v>
      </c>
      <c r="P1389" s="33">
        <f t="shared" si="342"/>
        <v>1.90046511340709</v>
      </c>
      <c r="Q1389" s="33">
        <f t="shared" si="343"/>
        <v>3.580195841477825</v>
      </c>
      <c r="R1389" s="33">
        <f t="shared" si="344"/>
        <v>1.3623480633546401</v>
      </c>
      <c r="S1389" s="33">
        <f t="shared" si="345"/>
        <v>1.1410291563063499</v>
      </c>
      <c r="T1389" s="32">
        <f t="shared" si="353"/>
        <v>1.2349619082555163E-2</v>
      </c>
      <c r="U1389" s="32">
        <f t="shared" si="354"/>
        <v>9.6434521972155185E-3</v>
      </c>
      <c r="V1389" s="32">
        <f t="shared" si="355"/>
        <v>1.3792028443556648E-2</v>
      </c>
      <c r="W1389" s="32">
        <f t="shared" si="356"/>
        <v>-1.8297091210868199E-3</v>
      </c>
      <c r="X1389" s="32">
        <f t="shared" si="356"/>
        <v>-1.0717891409988578E-2</v>
      </c>
      <c r="Y1389" s="34">
        <f>MAX(O$4:O1389)</f>
        <v>2.7403304774424573</v>
      </c>
      <c r="Z1389" s="34">
        <f>MAX(P$4:P1389)</f>
        <v>1.90046511340709</v>
      </c>
      <c r="AA1389" s="34">
        <f>MAX(Q$4:Q1389)</f>
        <v>3.580195841477825</v>
      </c>
      <c r="AB1389" s="34">
        <f>MAX(R$4:R1389)</f>
        <v>1.9075656212819299</v>
      </c>
      <c r="AC1389" s="34">
        <f>MAX(S$4:S1389)</f>
        <v>1.35899867745307</v>
      </c>
      <c r="AD1389" s="35">
        <f t="shared" si="349"/>
        <v>0</v>
      </c>
      <c r="AE1389" s="35">
        <f t="shared" si="350"/>
        <v>0</v>
      </c>
      <c r="AF1389" s="35">
        <f t="shared" si="351"/>
        <v>0</v>
      </c>
      <c r="AG1389" s="35">
        <f t="shared" si="352"/>
        <v>-0.28581850702514255</v>
      </c>
      <c r="AH1389" s="35">
        <f t="shared" si="352"/>
        <v>-0.16038979637215078</v>
      </c>
    </row>
    <row r="1390" spans="1:34">
      <c r="A1390" s="28">
        <v>45919</v>
      </c>
      <c r="B1390" s="12">
        <f>[1]!thsiFinD("ths_int_chg_ratio_index",B$1,$A$4,$A1390,101)</f>
        <v>122.25870897159</v>
      </c>
      <c r="C1390" s="12">
        <f>[1]!thsiFinD("ths_int_chg_ratio_index",C$1,$A$4,$A1390,101)</f>
        <v>93.615594323706006</v>
      </c>
      <c r="D1390" s="12">
        <f>[1]!thsiFinD("ths_int_chg_ratio_index",D$1,$A$4,$A1390,101)</f>
        <v>33.629315557532998</v>
      </c>
      <c r="E1390" s="12">
        <f>[1]!thsiFinD("ths_int_chg_ratio_index",E$1,$A$4,$A1390,101)</f>
        <v>110.77884781901</v>
      </c>
      <c r="F1390" s="12">
        <f>[1]!thsiFinD("ths_adjustment_nvg_ratio_fund",F$1,$A$4,$A1390,101)</f>
        <v>205.03376304481</v>
      </c>
      <c r="G1390" s="12">
        <f>[1]!thsiFinD("ths_adjustment_nvg_ratio_fund",G$1,$A$4,$A1390,101)</f>
        <v>188.36549375709001</v>
      </c>
      <c r="H1390" s="12">
        <f>[1]!thsiFinD("ths_adjustment_nvg_ratio_fund",H$1,$A$4,$A1390,101)</f>
        <v>172.23076923076999</v>
      </c>
      <c r="I1390" s="12">
        <f>[1]!thsiFinD("ths_adjustment_nvg_ratio_fund",I$1,$A$4,$A1390,101)</f>
        <v>462.9296875</v>
      </c>
      <c r="J1390" s="32">
        <f t="shared" si="346"/>
        <v>1.7360527252556361</v>
      </c>
      <c r="K1390" s="45">
        <f t="shared" si="347"/>
        <v>0.90070616667959735</v>
      </c>
      <c r="L1390" s="45">
        <f t="shared" si="348"/>
        <v>2.571399283831675</v>
      </c>
      <c r="M1390" s="32">
        <f>[1]!thsiFinD("ths_int_chg_ratio_index",M$1,$A$4,$A1390,101)/100</f>
        <v>0.36215566485510997</v>
      </c>
      <c r="N1390" s="32">
        <f>[1]!thsiFinD("ths_int_chg_ratio_index",N$1,$A$4,$A1390,101)/100</f>
        <v>0.14045610560863001</v>
      </c>
      <c r="O1390" s="33">
        <f t="shared" si="341"/>
        <v>2.7360527252556359</v>
      </c>
      <c r="P1390" s="33">
        <f t="shared" si="342"/>
        <v>1.9007061666795972</v>
      </c>
      <c r="Q1390" s="33">
        <f t="shared" si="343"/>
        <v>3.571399283831675</v>
      </c>
      <c r="R1390" s="33">
        <f t="shared" si="344"/>
        <v>1.3621556648551101</v>
      </c>
      <c r="S1390" s="33">
        <f t="shared" si="345"/>
        <v>1.14045610560863</v>
      </c>
      <c r="T1390" s="32">
        <f t="shared" si="353"/>
        <v>-1.5610351459557359E-3</v>
      </c>
      <c r="U1390" s="32">
        <f t="shared" si="354"/>
        <v>1.2683909365485135E-4</v>
      </c>
      <c r="V1390" s="32">
        <f t="shared" si="355"/>
        <v>-2.4570045985302658E-3</v>
      </c>
      <c r="W1390" s="32">
        <f t="shared" si="356"/>
        <v>-1.4122565642749052E-4</v>
      </c>
      <c r="X1390" s="32">
        <f t="shared" si="356"/>
        <v>-5.0222265973898228E-4</v>
      </c>
      <c r="Y1390" s="34">
        <f>MAX(O$4:O1390)</f>
        <v>2.7403304774424573</v>
      </c>
      <c r="Z1390" s="34">
        <f>MAX(P$4:P1390)</f>
        <v>1.9007061666795972</v>
      </c>
      <c r="AA1390" s="34">
        <f>MAX(Q$4:Q1390)</f>
        <v>3.580195841477825</v>
      </c>
      <c r="AB1390" s="34">
        <f>MAX(R$4:R1390)</f>
        <v>1.9075656212819299</v>
      </c>
      <c r="AC1390" s="34">
        <f>MAX(S$4:S1390)</f>
        <v>1.35899867745307</v>
      </c>
      <c r="AD1390" s="35">
        <f t="shared" si="349"/>
        <v>-1.5610351459557359E-3</v>
      </c>
      <c r="AE1390" s="35">
        <f t="shared" si="350"/>
        <v>0</v>
      </c>
      <c r="AF1390" s="35">
        <f t="shared" si="351"/>
        <v>-2.4570045985302658E-3</v>
      </c>
      <c r="AG1390" s="35">
        <f t="shared" si="352"/>
        <v>-0.28591936777529636</v>
      </c>
      <c r="AH1390" s="35">
        <f t="shared" si="352"/>
        <v>-0.1608114676417608</v>
      </c>
    </row>
    <row r="1391" spans="1:34">
      <c r="A1391" s="28">
        <v>45922</v>
      </c>
      <c r="B1391" s="12">
        <f>[1]!thsiFinD("ths_int_chg_ratio_index",B$1,$A$4,$A1391,101)</f>
        <v>125.06040802497</v>
      </c>
      <c r="C1391" s="12">
        <f>[1]!thsiFinD("ths_int_chg_ratio_index",C$1,$A$4,$A1391,101)</f>
        <v>97.151836242116005</v>
      </c>
      <c r="D1391" s="12">
        <f>[1]!thsiFinD("ths_int_chg_ratio_index",D$1,$A$4,$A1391,101)</f>
        <v>38.139862241073999</v>
      </c>
      <c r="E1391" s="12">
        <f>[1]!thsiFinD("ths_int_chg_ratio_index",E$1,$A$4,$A1391,101)</f>
        <v>112.19888420044001</v>
      </c>
      <c r="F1391" s="12">
        <f>[1]!thsiFinD("ths_adjustment_nvg_ratio_fund",F$1,$A$4,$A1391,101)</f>
        <v>213.50521792511</v>
      </c>
      <c r="G1391" s="12">
        <f>[1]!thsiFinD("ths_adjustment_nvg_ratio_fund",G$1,$A$4,$A1391,101)</f>
        <v>198.80817253121</v>
      </c>
      <c r="H1391" s="12">
        <f>[1]!thsiFinD("ths_adjustment_nvg_ratio_fund",H$1,$A$4,$A1391,101)</f>
        <v>179.76923076923001</v>
      </c>
      <c r="I1391" s="12">
        <f>[1]!thsiFinD("ths_adjustment_nvg_ratio_fund",I$1,$A$4,$A1391,101)</f>
        <v>480.60546875</v>
      </c>
      <c r="J1391" s="32">
        <f t="shared" si="346"/>
        <v>1.8065488508551877</v>
      </c>
      <c r="K1391" s="45">
        <f t="shared" si="347"/>
        <v>0.93137747677150007</v>
      </c>
      <c r="L1391" s="45">
        <f t="shared" si="348"/>
        <v>2.6817202249388754</v>
      </c>
      <c r="M1391" s="32">
        <f>[1]!thsiFinD("ths_int_chg_ratio_index",M$1,$A$4,$A1391,101)/100</f>
        <v>0.37848323894270997</v>
      </c>
      <c r="N1391" s="32">
        <f>[1]!thsiFinD("ths_int_chg_ratio_index",N$1,$A$4,$A1391,101)/100</f>
        <v>0.14664019807042</v>
      </c>
      <c r="O1391" s="33">
        <f t="shared" si="341"/>
        <v>2.8065488508551875</v>
      </c>
      <c r="P1391" s="33">
        <f t="shared" si="342"/>
        <v>1.9313774767715</v>
      </c>
      <c r="Q1391" s="33">
        <f t="shared" si="343"/>
        <v>3.6817202249388754</v>
      </c>
      <c r="R1391" s="33">
        <f t="shared" si="344"/>
        <v>1.37848323894271</v>
      </c>
      <c r="S1391" s="33">
        <f t="shared" si="345"/>
        <v>1.1466401980704199</v>
      </c>
      <c r="T1391" s="32">
        <f t="shared" si="353"/>
        <v>2.5765631250020959E-2</v>
      </c>
      <c r="U1391" s="32">
        <f t="shared" si="354"/>
        <v>1.6136797275448034E-2</v>
      </c>
      <c r="V1391" s="32">
        <f t="shared" si="355"/>
        <v>3.0890116825257108E-2</v>
      </c>
      <c r="W1391" s="32">
        <f t="shared" si="356"/>
        <v>1.1986569897161292E-2</v>
      </c>
      <c r="X1391" s="32">
        <f t="shared" si="356"/>
        <v>5.4224730188012771E-3</v>
      </c>
      <c r="Y1391" s="34">
        <f>MAX(O$4:O1391)</f>
        <v>2.8065488508551875</v>
      </c>
      <c r="Z1391" s="34">
        <f>MAX(P$4:P1391)</f>
        <v>1.9313774767715</v>
      </c>
      <c r="AA1391" s="34">
        <f>MAX(Q$4:Q1391)</f>
        <v>3.6817202249388754</v>
      </c>
      <c r="AB1391" s="34">
        <f>MAX(R$4:R1391)</f>
        <v>1.9075656212819299</v>
      </c>
      <c r="AC1391" s="34">
        <f>MAX(S$4:S1391)</f>
        <v>1.35899867745307</v>
      </c>
      <c r="AD1391" s="35">
        <f t="shared" si="349"/>
        <v>0</v>
      </c>
      <c r="AE1391" s="35">
        <f t="shared" si="350"/>
        <v>0</v>
      </c>
      <c r="AF1391" s="35">
        <f t="shared" si="351"/>
        <v>0</v>
      </c>
      <c r="AG1391" s="35">
        <f t="shared" si="352"/>
        <v>-0.27735999036492587</v>
      </c>
      <c r="AH1391" s="35">
        <f t="shared" si="352"/>
        <v>-0.15626099046736075</v>
      </c>
    </row>
    <row r="1392" spans="1:34">
      <c r="A1392" s="28">
        <v>45923</v>
      </c>
      <c r="B1392" s="12">
        <f>[1]!thsiFinD("ths_int_chg_ratio_index",B$1,$A$4,$A1392,101)</f>
        <v>126.56780398939</v>
      </c>
      <c r="C1392" s="12">
        <f>[1]!thsiFinD("ths_int_chg_ratio_index",C$1,$A$4,$A1392,101)</f>
        <v>106.99010670455</v>
      </c>
      <c r="D1392" s="12">
        <f>[1]!thsiFinD("ths_int_chg_ratio_index",D$1,$A$4,$A1392,101)</f>
        <v>38.008179472983002</v>
      </c>
      <c r="E1392" s="12">
        <f>[1]!thsiFinD("ths_int_chg_ratio_index",E$1,$A$4,$A1392,101)</f>
        <v>113.36607080939</v>
      </c>
      <c r="F1392" s="12">
        <f>[1]!thsiFinD("ths_adjustment_nvg_ratio_fund",F$1,$A$4,$A1392,101)</f>
        <v>211.23388581952</v>
      </c>
      <c r="G1392" s="12">
        <f>[1]!thsiFinD("ths_adjustment_nvg_ratio_fund",G$1,$A$4,$A1392,101)</f>
        <v>200.68104426788</v>
      </c>
      <c r="H1392" s="12">
        <f>[1]!thsiFinD("ths_adjustment_nvg_ratio_fund",H$1,$A$4,$A1392,101)</f>
        <v>180.38461538461999</v>
      </c>
      <c r="I1392" s="12">
        <f>[1]!thsiFinD("ths_adjustment_nvg_ratio_fund",I$1,$A$4,$A1392,101)</f>
        <v>485.37109375</v>
      </c>
      <c r="J1392" s="32">
        <f t="shared" si="346"/>
        <v>1.8282535002479161</v>
      </c>
      <c r="K1392" s="45">
        <f t="shared" si="347"/>
        <v>0.9623304024407825</v>
      </c>
      <c r="L1392" s="45">
        <f t="shared" si="348"/>
        <v>2.6941765980550496</v>
      </c>
      <c r="M1392" s="32">
        <f>[1]!thsiFinD("ths_int_chg_ratio_index",M$1,$A$4,$A1392,101)/100</f>
        <v>0.38585333329422999</v>
      </c>
      <c r="N1392" s="32">
        <f>[1]!thsiFinD("ths_int_chg_ratio_index",N$1,$A$4,$A1392,101)/100</f>
        <v>0.14419902651166999</v>
      </c>
      <c r="O1392" s="33">
        <f t="shared" si="341"/>
        <v>2.8282535002479161</v>
      </c>
      <c r="P1392" s="33">
        <f t="shared" si="342"/>
        <v>1.9623304024407826</v>
      </c>
      <c r="Q1392" s="33">
        <f t="shared" si="343"/>
        <v>3.6941765980550496</v>
      </c>
      <c r="R1392" s="33">
        <f t="shared" si="344"/>
        <v>1.38585333329423</v>
      </c>
      <c r="S1392" s="33">
        <f t="shared" si="345"/>
        <v>1.1441990265116699</v>
      </c>
      <c r="T1392" s="32">
        <f t="shared" si="353"/>
        <v>7.7335726353435774E-3</v>
      </c>
      <c r="U1392" s="32">
        <f t="shared" si="354"/>
        <v>1.6026347019963971E-2</v>
      </c>
      <c r="V1392" s="32">
        <f t="shared" si="355"/>
        <v>3.3833024660043787E-3</v>
      </c>
      <c r="W1392" s="32">
        <f t="shared" si="356"/>
        <v>5.3465244576877957E-3</v>
      </c>
      <c r="X1392" s="32">
        <f t="shared" si="356"/>
        <v>-2.1289778283178906E-3</v>
      </c>
      <c r="Y1392" s="34">
        <f>MAX(O$4:O1392)</f>
        <v>2.8282535002479161</v>
      </c>
      <c r="Z1392" s="34">
        <f>MAX(P$4:P1392)</f>
        <v>1.9623304024407826</v>
      </c>
      <c r="AA1392" s="34">
        <f>MAX(Q$4:Q1392)</f>
        <v>3.6941765980550496</v>
      </c>
      <c r="AB1392" s="34">
        <f>MAX(R$4:R1392)</f>
        <v>1.9075656212819299</v>
      </c>
      <c r="AC1392" s="34">
        <f>MAX(S$4:S1392)</f>
        <v>1.35899867745307</v>
      </c>
      <c r="AD1392" s="35">
        <f t="shared" si="349"/>
        <v>0</v>
      </c>
      <c r="AE1392" s="35">
        <f t="shared" si="350"/>
        <v>0</v>
      </c>
      <c r="AF1392" s="35">
        <f t="shared" si="351"/>
        <v>0</v>
      </c>
      <c r="AG1392" s="35">
        <f t="shared" si="352"/>
        <v>-0.27349637787930814</v>
      </c>
      <c r="AH1392" s="35">
        <f t="shared" si="352"/>
        <v>-0.15805729211154274</v>
      </c>
    </row>
    <row r="1393" spans="1:34">
      <c r="A1393" s="28">
        <v>45924</v>
      </c>
      <c r="B1393" s="12">
        <f>[1]!thsiFinD("ths_int_chg_ratio_index",B$1,$A$4,$A1393,101)</f>
        <v>125.03348329107</v>
      </c>
      <c r="C1393" s="12">
        <f>[1]!thsiFinD("ths_int_chg_ratio_index",C$1,$A$4,$A1393,101)</f>
        <v>125.20650626022</v>
      </c>
      <c r="D1393" s="12">
        <f>[1]!thsiFinD("ths_int_chg_ratio_index",D$1,$A$4,$A1393,101)</f>
        <v>42.829839935026001</v>
      </c>
      <c r="E1393" s="12">
        <f>[1]!thsiFinD("ths_int_chg_ratio_index",E$1,$A$4,$A1393,101)</f>
        <v>118.09527948269</v>
      </c>
      <c r="F1393" s="12">
        <f>[1]!thsiFinD("ths_adjustment_nvg_ratio_fund",F$1,$A$4,$A1393,101)</f>
        <v>209.63781461018999</v>
      </c>
      <c r="G1393" s="12">
        <f>[1]!thsiFinD("ths_adjustment_nvg_ratio_fund",G$1,$A$4,$A1393,101)</f>
        <v>199.48921679909</v>
      </c>
      <c r="H1393" s="12">
        <f>[1]!thsiFinD("ths_adjustment_nvg_ratio_fund",H$1,$A$4,$A1393,101)</f>
        <v>174.15384615385</v>
      </c>
      <c r="I1393" s="12">
        <f>[1]!thsiFinD("ths_adjustment_nvg_ratio_fund",I$1,$A$4,$A1393,101)</f>
        <v>494.609375</v>
      </c>
      <c r="J1393" s="32">
        <f t="shared" si="346"/>
        <v>1.8613192019151699</v>
      </c>
      <c r="K1393" s="45">
        <f t="shared" si="347"/>
        <v>1.027912772422515</v>
      </c>
      <c r="L1393" s="45">
        <f t="shared" si="348"/>
        <v>2.6947256314078247</v>
      </c>
      <c r="M1393" s="32">
        <f>[1]!thsiFinD("ths_int_chg_ratio_index",M$1,$A$4,$A1393,101)/100</f>
        <v>0.42864958347875998</v>
      </c>
      <c r="N1393" s="32">
        <f>[1]!thsiFinD("ths_int_chg_ratio_index",N$1,$A$4,$A1393,101)/100</f>
        <v>0.15891892803198998</v>
      </c>
      <c r="O1393" s="33">
        <f t="shared" si="341"/>
        <v>2.8613192019151699</v>
      </c>
      <c r="P1393" s="33">
        <f t="shared" si="342"/>
        <v>2.027912772422515</v>
      </c>
      <c r="Q1393" s="33">
        <f t="shared" si="343"/>
        <v>3.6947256314078247</v>
      </c>
      <c r="R1393" s="33">
        <f t="shared" si="344"/>
        <v>1.42864958347876</v>
      </c>
      <c r="S1393" s="33">
        <f t="shared" si="345"/>
        <v>1.15891892803199</v>
      </c>
      <c r="T1393" s="32">
        <f t="shared" si="353"/>
        <v>1.1691208607840675E-2</v>
      </c>
      <c r="U1393" s="32">
        <f t="shared" si="354"/>
        <v>3.3420656327884268E-2</v>
      </c>
      <c r="V1393" s="32">
        <f t="shared" si="355"/>
        <v>1.4862130658954698E-4</v>
      </c>
      <c r="W1393" s="32">
        <f t="shared" si="356"/>
        <v>3.0880793195338763E-2</v>
      </c>
      <c r="X1393" s="32">
        <f t="shared" si="356"/>
        <v>1.2864808638403336E-2</v>
      </c>
      <c r="Y1393" s="34">
        <f>MAX(O$4:O1393)</f>
        <v>2.8613192019151699</v>
      </c>
      <c r="Z1393" s="34">
        <f>MAX(P$4:P1393)</f>
        <v>2.027912772422515</v>
      </c>
      <c r="AA1393" s="34">
        <f>MAX(Q$4:Q1393)</f>
        <v>3.6947256314078247</v>
      </c>
      <c r="AB1393" s="34">
        <f>MAX(R$4:R1393)</f>
        <v>1.9075656212819299</v>
      </c>
      <c r="AC1393" s="34">
        <f>MAX(S$4:S1393)</f>
        <v>1.35899867745307</v>
      </c>
      <c r="AD1393" s="35">
        <f t="shared" si="349"/>
        <v>0</v>
      </c>
      <c r="AE1393" s="35">
        <f t="shared" si="350"/>
        <v>0</v>
      </c>
      <c r="AF1393" s="35">
        <f t="shared" si="351"/>
        <v>0</v>
      </c>
      <c r="AG1393" s="35">
        <f t="shared" si="352"/>
        <v>-0.25106136976893445</v>
      </c>
      <c r="AH1393" s="35">
        <f t="shared" si="352"/>
        <v>-0.14722586029005846</v>
      </c>
    </row>
    <row r="1394" spans="1:34">
      <c r="A1394" s="28">
        <v>45925</v>
      </c>
      <c r="B1394" s="12">
        <f>[1]!thsiFinD("ths_int_chg_ratio_index",B$1,$A$4,$A1394,101)</f>
        <v>130.67524500389999</v>
      </c>
      <c r="C1394" s="12">
        <f>[1]!thsiFinD("ths_int_chg_ratio_index",C$1,$A$4,$A1394,101)</f>
        <v>124.568427254</v>
      </c>
      <c r="D1394" s="12">
        <f>[1]!thsiFinD("ths_int_chg_ratio_index",D$1,$A$4,$A1394,101)</f>
        <v>44.596721032390001</v>
      </c>
      <c r="E1394" s="12">
        <f>[1]!thsiFinD("ths_int_chg_ratio_index",E$1,$A$4,$A1394,101)</f>
        <v>122.33639903463001</v>
      </c>
      <c r="F1394" s="12">
        <f>[1]!thsiFinD("ths_adjustment_nvg_ratio_fund",F$1,$A$4,$A1394,101)</f>
        <v>211.23388581952</v>
      </c>
      <c r="G1394" s="12">
        <f>[1]!thsiFinD("ths_adjustment_nvg_ratio_fund",G$1,$A$4,$A1394,101)</f>
        <v>201.92962542564999</v>
      </c>
      <c r="H1394" s="12">
        <f>[1]!thsiFinD("ths_adjustment_nvg_ratio_fund",H$1,$A$4,$A1394,101)</f>
        <v>174.84615384615</v>
      </c>
      <c r="I1394" s="12">
        <f>[1]!thsiFinD("ths_adjustment_nvg_ratio_fund",I$1,$A$4,$A1394,101)</f>
        <v>502.431640625</v>
      </c>
      <c r="J1394" s="32">
        <f t="shared" si="346"/>
        <v>1.8907726225515498</v>
      </c>
      <c r="K1394" s="45">
        <f t="shared" si="347"/>
        <v>1.0554419808122999</v>
      </c>
      <c r="L1394" s="45">
        <f t="shared" si="348"/>
        <v>2.7261032642907996</v>
      </c>
      <c r="M1394" s="32">
        <f>[1]!thsiFinD("ths_int_chg_ratio_index",M$1,$A$4,$A1394,101)/100</f>
        <v>0.44612011023808001</v>
      </c>
      <c r="N1394" s="32">
        <f>[1]!thsiFinD("ths_int_chg_ratio_index",N$1,$A$4,$A1394,101)/100</f>
        <v>0.16473861359135</v>
      </c>
      <c r="O1394" s="33">
        <f t="shared" si="341"/>
        <v>2.89077262255155</v>
      </c>
      <c r="P1394" s="33">
        <f t="shared" si="342"/>
        <v>2.0554419808122999</v>
      </c>
      <c r="Q1394" s="33">
        <f t="shared" si="343"/>
        <v>3.7261032642907996</v>
      </c>
      <c r="R1394" s="33">
        <f t="shared" si="344"/>
        <v>1.4461201102380801</v>
      </c>
      <c r="S1394" s="33">
        <f t="shared" si="345"/>
        <v>1.16473861359135</v>
      </c>
      <c r="T1394" s="32">
        <f t="shared" si="353"/>
        <v>1.0293650780614172E-2</v>
      </c>
      <c r="U1394" s="32">
        <f t="shared" si="354"/>
        <v>1.3575144239019066E-2</v>
      </c>
      <c r="V1394" s="32">
        <f t="shared" si="355"/>
        <v>8.49254748884265E-3</v>
      </c>
      <c r="W1394" s="32">
        <f t="shared" si="356"/>
        <v>1.2228699718498826E-2</v>
      </c>
      <c r="X1394" s="32">
        <f t="shared" si="356"/>
        <v>5.0216502799229623E-3</v>
      </c>
      <c r="Y1394" s="34">
        <f>MAX(O$4:O1394)</f>
        <v>2.89077262255155</v>
      </c>
      <c r="Z1394" s="34">
        <f>MAX(P$4:P1394)</f>
        <v>2.0554419808122999</v>
      </c>
      <c r="AA1394" s="34">
        <f>MAX(Q$4:Q1394)</f>
        <v>3.7261032642907996</v>
      </c>
      <c r="AB1394" s="34">
        <f>MAX(R$4:R1394)</f>
        <v>1.9075656212819299</v>
      </c>
      <c r="AC1394" s="34">
        <f>MAX(S$4:S1394)</f>
        <v>1.35899867745307</v>
      </c>
      <c r="AD1394" s="35">
        <f t="shared" si="349"/>
        <v>0</v>
      </c>
      <c r="AE1394" s="35">
        <f t="shared" si="350"/>
        <v>0</v>
      </c>
      <c r="AF1394" s="35">
        <f t="shared" si="351"/>
        <v>0</v>
      </c>
      <c r="AG1394" s="35">
        <f t="shared" si="352"/>
        <v>-0.24190282415225506</v>
      </c>
      <c r="AH1394" s="35">
        <f t="shared" si="352"/>
        <v>-0.14294352679267297</v>
      </c>
    </row>
    <row r="1395" spans="1:34">
      <c r="A1395" s="28">
        <v>45926</v>
      </c>
      <c r="B1395" s="12">
        <f>[1]!thsiFinD("ths_int_chg_ratio_index",B$1,$A$4,$A1395,101)</f>
        <v>123.45353626325</v>
      </c>
      <c r="C1395" s="12">
        <f>[1]!thsiFinD("ths_int_chg_ratio_index",C$1,$A$4,$A1395,101)</f>
        <v>123.84901670014</v>
      </c>
      <c r="D1395" s="12">
        <f>[1]!thsiFinD("ths_int_chg_ratio_index",D$1,$A$4,$A1395,101)</f>
        <v>42.276229024458999</v>
      </c>
      <c r="E1395" s="12">
        <f>[1]!thsiFinD("ths_int_chg_ratio_index",E$1,$A$4,$A1395,101)</f>
        <v>116.05254841110001</v>
      </c>
      <c r="F1395" s="12">
        <f>[1]!thsiFinD("ths_adjustment_nvg_ratio_fund",F$1,$A$4,$A1395,101)</f>
        <v>202.394106814</v>
      </c>
      <c r="G1395" s="12">
        <f>[1]!thsiFinD("ths_adjustment_nvg_ratio_fund",G$1,$A$4,$A1395,101)</f>
        <v>194.32463110102</v>
      </c>
      <c r="H1395" s="12">
        <f>[1]!thsiFinD("ths_adjustment_nvg_ratio_fund",H$1,$A$4,$A1395,101)</f>
        <v>164.15384615385</v>
      </c>
      <c r="I1395" s="12">
        <f>[1]!thsiFinD("ths_adjustment_nvg_ratio_fund",I$1,$A$4,$A1395,101)</f>
        <v>483.642578125</v>
      </c>
      <c r="J1395" s="32">
        <f t="shared" si="346"/>
        <v>1.8126831157410237</v>
      </c>
      <c r="K1395" s="45">
        <f t="shared" si="347"/>
        <v>1.0140783259973725</v>
      </c>
      <c r="L1395" s="45">
        <f t="shared" si="348"/>
        <v>2.6112879054846752</v>
      </c>
      <c r="M1395" s="32">
        <f>[1]!thsiFinD("ths_int_chg_ratio_index",M$1,$A$4,$A1395,101)/100</f>
        <v>0.42862074325652005</v>
      </c>
      <c r="N1395" s="32">
        <f>[1]!thsiFinD("ths_int_chg_ratio_index",N$1,$A$4,$A1395,101)/100</f>
        <v>0.15238521499259</v>
      </c>
      <c r="O1395" s="33">
        <f t="shared" si="341"/>
        <v>2.8126831157410237</v>
      </c>
      <c r="P1395" s="33">
        <f t="shared" si="342"/>
        <v>2.0140783259973727</v>
      </c>
      <c r="Q1395" s="33">
        <f t="shared" si="343"/>
        <v>3.6112879054846752</v>
      </c>
      <c r="R1395" s="33">
        <f t="shared" si="344"/>
        <v>1.4286207432565201</v>
      </c>
      <c r="S1395" s="33">
        <f t="shared" si="345"/>
        <v>1.1523852149925899</v>
      </c>
      <c r="T1395" s="32">
        <f t="shared" si="353"/>
        <v>-2.7013368744858379E-2</v>
      </c>
      <c r="U1395" s="32">
        <f t="shared" si="354"/>
        <v>-2.0123971000427177E-2</v>
      </c>
      <c r="V1395" s="32">
        <f t="shared" si="355"/>
        <v>-3.0813788739152859E-2</v>
      </c>
      <c r="W1395" s="32">
        <f t="shared" si="356"/>
        <v>-1.2100908394586218E-2</v>
      </c>
      <c r="X1395" s="32">
        <f t="shared" si="356"/>
        <v>-1.0606155282059104E-2</v>
      </c>
      <c r="Y1395" s="34">
        <f>MAX(O$4:O1395)</f>
        <v>2.89077262255155</v>
      </c>
      <c r="Z1395" s="34">
        <f>MAX(P$4:P1395)</f>
        <v>2.0554419808122999</v>
      </c>
      <c r="AA1395" s="34">
        <f>MAX(Q$4:Q1395)</f>
        <v>3.7261032642907996</v>
      </c>
      <c r="AB1395" s="34">
        <f>MAX(R$4:R1395)</f>
        <v>1.9075656212819299</v>
      </c>
      <c r="AC1395" s="34">
        <f>MAX(S$4:S1395)</f>
        <v>1.35899867745307</v>
      </c>
      <c r="AD1395" s="35">
        <f t="shared" si="349"/>
        <v>-2.7013368744858379E-2</v>
      </c>
      <c r="AE1395" s="35">
        <f t="shared" si="350"/>
        <v>-2.0123971000427177E-2</v>
      </c>
      <c r="AF1395" s="35">
        <f t="shared" si="351"/>
        <v>-3.0813788739152859E-2</v>
      </c>
      <c r="AG1395" s="35">
        <f t="shared" si="352"/>
        <v>-0.2510764886313831</v>
      </c>
      <c r="AH1395" s="35">
        <f t="shared" si="352"/>
        <v>-0.15203360083300377</v>
      </c>
    </row>
    <row r="1396" spans="1:34">
      <c r="A1396" s="28">
        <v>45929</v>
      </c>
      <c r="B1396" s="12">
        <f>[1]!thsiFinD("ths_int_chg_ratio_index",B$1,$A$4,$A1396,101)</f>
        <v>126.85240637491</v>
      </c>
      <c r="C1396" s="12">
        <f>[1]!thsiFinD("ths_int_chg_ratio_index",C$1,$A$4,$A1396,101)</f>
        <v>129.92378434861001</v>
      </c>
      <c r="D1396" s="12">
        <f>[1]!thsiFinD("ths_int_chg_ratio_index",D$1,$A$4,$A1396,101)</f>
        <v>44.197377445687998</v>
      </c>
      <c r="E1396" s="12">
        <f>[1]!thsiFinD("ths_int_chg_ratio_index",E$1,$A$4,$A1396,101)</f>
        <v>122.73189518994</v>
      </c>
      <c r="F1396" s="12">
        <f>[1]!thsiFinD("ths_adjustment_nvg_ratio_fund",F$1,$A$4,$A1396,101)</f>
        <v>207.98035604665</v>
      </c>
      <c r="G1396" s="12">
        <f>[1]!thsiFinD("ths_adjustment_nvg_ratio_fund",G$1,$A$4,$A1396,101)</f>
        <v>201.19182746879</v>
      </c>
      <c r="H1396" s="12">
        <f>[1]!thsiFinD("ths_adjustment_nvg_ratio_fund",H$1,$A$4,$A1396,101)</f>
        <v>170.76923076923001</v>
      </c>
      <c r="I1396" s="12">
        <f>[1]!thsiFinD("ths_adjustment_nvg_ratio_fund",I$1,$A$4,$A1396,101)</f>
        <v>493.92578125</v>
      </c>
      <c r="J1396" s="32">
        <f t="shared" si="346"/>
        <v>1.8719658236172725</v>
      </c>
      <c r="K1396" s="45">
        <f t="shared" si="347"/>
        <v>1.0592636583978701</v>
      </c>
      <c r="L1396" s="45">
        <f t="shared" si="348"/>
        <v>2.6846679888366749</v>
      </c>
      <c r="M1396" s="32">
        <f>[1]!thsiFinD("ths_int_chg_ratio_index",M$1,$A$4,$A1396,101)/100</f>
        <v>0.45268668666906997</v>
      </c>
      <c r="N1396" s="32">
        <f>[1]!thsiFinD("ths_int_chg_ratio_index",N$1,$A$4,$A1396,101)/100</f>
        <v>0.17003921162908997</v>
      </c>
      <c r="O1396" s="33">
        <f t="shared" si="341"/>
        <v>2.8719658236172725</v>
      </c>
      <c r="P1396" s="33">
        <f t="shared" si="342"/>
        <v>2.0592636583978701</v>
      </c>
      <c r="Q1396" s="33">
        <f t="shared" si="343"/>
        <v>3.6846679888366749</v>
      </c>
      <c r="R1396" s="33">
        <f t="shared" si="344"/>
        <v>1.45268668666907</v>
      </c>
      <c r="S1396" s="33">
        <f t="shared" si="345"/>
        <v>1.1700392116290899</v>
      </c>
      <c r="T1396" s="32">
        <f t="shared" si="353"/>
        <v>2.1076923861232943E-2</v>
      </c>
      <c r="U1396" s="32">
        <f t="shared" si="354"/>
        <v>2.2434744377739957E-2</v>
      </c>
      <c r="V1396" s="32">
        <f t="shared" si="355"/>
        <v>2.0319643648614383E-2</v>
      </c>
      <c r="W1396" s="32">
        <f t="shared" si="356"/>
        <v>1.6845578874692624E-2</v>
      </c>
      <c r="X1396" s="32">
        <f t="shared" si="356"/>
        <v>1.5319527191793636E-2</v>
      </c>
      <c r="Y1396" s="34">
        <f>MAX(O$4:O1396)</f>
        <v>2.89077262255155</v>
      </c>
      <c r="Z1396" s="34">
        <f>MAX(P$4:P1396)</f>
        <v>2.0592636583978701</v>
      </c>
      <c r="AA1396" s="34">
        <f>MAX(Q$4:Q1396)</f>
        <v>3.7261032642907996</v>
      </c>
      <c r="AB1396" s="34">
        <f>MAX(R$4:R1396)</f>
        <v>1.9075656212819299</v>
      </c>
      <c r="AC1396" s="34">
        <f>MAX(S$4:S1396)</f>
        <v>1.35899867745307</v>
      </c>
      <c r="AD1396" s="35">
        <f t="shared" si="349"/>
        <v>-6.505803599896276E-3</v>
      </c>
      <c r="AE1396" s="35">
        <f t="shared" si="350"/>
        <v>0</v>
      </c>
      <c r="AF1396" s="35">
        <f t="shared" si="351"/>
        <v>-1.1120270297181656E-2</v>
      </c>
      <c r="AG1396" s="35">
        <f t="shared" si="352"/>
        <v>-0.23846043854951127</v>
      </c>
      <c r="AH1396" s="35">
        <f t="shared" si="352"/>
        <v>-0.13904315652323762</v>
      </c>
    </row>
    <row r="1397" spans="1:34">
      <c r="A1397" s="28">
        <v>45930</v>
      </c>
      <c r="B1397" s="12">
        <f>[1]!thsiFinD("ths_int_chg_ratio_index",B$1,$A$4,$A1397,101)</f>
        <v>121.89430439048</v>
      </c>
      <c r="C1397" s="12">
        <f>[1]!thsiFinD("ths_int_chg_ratio_index",C$1,$A$4,$A1397,101)</f>
        <v>129.28744944785001</v>
      </c>
      <c r="D1397" s="12">
        <f>[1]!thsiFinD("ths_int_chg_ratio_index",D$1,$A$4,$A1397,101)</f>
        <v>46.636607534945</v>
      </c>
      <c r="E1397" s="12">
        <f>[1]!thsiFinD("ths_int_chg_ratio_index",E$1,$A$4,$A1397,101)</f>
        <v>122.39505273954001</v>
      </c>
      <c r="F1397" s="12">
        <f>[1]!thsiFinD("ths_adjustment_nvg_ratio_fund",F$1,$A$4,$A1397,101)</f>
        <v>207.05954573357999</v>
      </c>
      <c r="G1397" s="12">
        <f>[1]!thsiFinD("ths_adjustment_nvg_ratio_fund",G$1,$A$4,$A1397,101)</f>
        <v>201.1350737798</v>
      </c>
      <c r="H1397" s="12">
        <f>[1]!thsiFinD("ths_adjustment_nvg_ratio_fund",H$1,$A$4,$A1397,101)</f>
        <v>165.53846153846001</v>
      </c>
      <c r="I1397" s="12">
        <f>[1]!thsiFinD("ths_adjustment_nvg_ratio_fund",I$1,$A$4,$A1397,101)</f>
        <v>498.0859375</v>
      </c>
      <c r="J1397" s="32">
        <f t="shared" si="346"/>
        <v>1.8650405408308186</v>
      </c>
      <c r="K1397" s="45">
        <f t="shared" si="347"/>
        <v>1.0505335352820375</v>
      </c>
      <c r="L1397" s="45">
        <f t="shared" si="348"/>
        <v>2.6795475463795997</v>
      </c>
      <c r="M1397" s="32">
        <f>[1]!thsiFinD("ths_int_chg_ratio_index",M$1,$A$4,$A1397,101)/100</f>
        <v>0.47464406766404998</v>
      </c>
      <c r="N1397" s="32">
        <f>[1]!thsiFinD("ths_int_chg_ratio_index",N$1,$A$4,$A1397,101)/100</f>
        <v>0.17651820144765001</v>
      </c>
      <c r="O1397" s="33">
        <f t="shared" si="341"/>
        <v>2.8650405408308188</v>
      </c>
      <c r="P1397" s="33">
        <f t="shared" si="342"/>
        <v>2.0505335352820375</v>
      </c>
      <c r="Q1397" s="33">
        <f t="shared" si="343"/>
        <v>3.6795475463795997</v>
      </c>
      <c r="R1397" s="33">
        <f t="shared" si="344"/>
        <v>1.47464406766405</v>
      </c>
      <c r="S1397" s="33">
        <f t="shared" si="345"/>
        <v>1.1765182014476501</v>
      </c>
      <c r="T1397" s="32">
        <f t="shared" si="353"/>
        <v>-2.4113388569962924E-3</v>
      </c>
      <c r="U1397" s="32">
        <f t="shared" si="354"/>
        <v>-4.2394392190773234E-3</v>
      </c>
      <c r="V1397" s="32">
        <f t="shared" si="355"/>
        <v>-1.3896618291223684E-3</v>
      </c>
      <c r="W1397" s="32">
        <f t="shared" si="356"/>
        <v>1.5115014955721096E-2</v>
      </c>
      <c r="X1397" s="32">
        <f t="shared" si="356"/>
        <v>5.5374125534983776E-3</v>
      </c>
      <c r="Y1397" s="34">
        <f>MAX(O$4:O1397)</f>
        <v>2.89077262255155</v>
      </c>
      <c r="Z1397" s="34">
        <f>MAX(P$4:P1397)</f>
        <v>2.0592636583978701</v>
      </c>
      <c r="AA1397" s="34">
        <f>MAX(Q$4:Q1397)</f>
        <v>3.7261032642907996</v>
      </c>
      <c r="AB1397" s="34">
        <f>MAX(R$4:R1397)</f>
        <v>1.9075656212819299</v>
      </c>
      <c r="AC1397" s="34">
        <f>MAX(S$4:S1397)</f>
        <v>1.35899867745307</v>
      </c>
      <c r="AD1397" s="35">
        <f t="shared" si="349"/>
        <v>-8.9014547598761373E-3</v>
      </c>
      <c r="AE1397" s="35">
        <f t="shared" si="350"/>
        <v>-4.2394392190773234E-3</v>
      </c>
      <c r="AF1397" s="35">
        <f t="shared" si="351"/>
        <v>-1.2494478711142509E-2</v>
      </c>
      <c r="AG1397" s="35">
        <f t="shared" si="352"/>
        <v>-0.22694975668881379</v>
      </c>
      <c r="AH1397" s="35">
        <f t="shared" si="352"/>
        <v>-0.13427568329014916</v>
      </c>
    </row>
    <row r="1398" spans="1:34">
      <c r="A1398" s="28">
        <v>45939</v>
      </c>
      <c r="B1398" s="12">
        <f>[1]!thsiFinD("ths_int_chg_ratio_index",B$1,$A$4,$A1398,101)</f>
        <v>124.08592142921999</v>
      </c>
      <c r="C1398" s="12">
        <f>[1]!thsiFinD("ths_int_chg_ratio_index",C$1,$A$4,$A1398,101)</f>
        <v>135.02999356174999</v>
      </c>
      <c r="D1398" s="12">
        <f>[1]!thsiFinD("ths_int_chg_ratio_index",D$1,$A$4,$A1398,101)</f>
        <v>50.931223114033003</v>
      </c>
      <c r="E1398" s="12">
        <f>[1]!thsiFinD("ths_int_chg_ratio_index",E$1,$A$4,$A1398,101)</f>
        <v>123.56935637968</v>
      </c>
      <c r="F1398" s="12">
        <f>[1]!thsiFinD("ths_adjustment_nvg_ratio_fund",F$1,$A$4,$A1398,101)</f>
        <v>210.12891344382999</v>
      </c>
      <c r="G1398" s="12">
        <f>[1]!thsiFinD("ths_adjustment_nvg_ratio_fund",G$1,$A$4,$A1398,101)</f>
        <v>204.82406356413</v>
      </c>
      <c r="H1398" s="12">
        <f>[1]!thsiFinD("ths_adjustment_nvg_ratio_fund",H$1,$A$4,$A1398,101)</f>
        <v>168.15384615385</v>
      </c>
      <c r="I1398" s="12">
        <f>[1]!thsiFinD("ths_adjustment_nvg_ratio_fund",I$1,$A$4,$A1398,101)</f>
        <v>501.552734375</v>
      </c>
      <c r="J1398" s="32">
        <f t="shared" si="346"/>
        <v>1.8978450650268663</v>
      </c>
      <c r="K1398" s="45">
        <f t="shared" si="347"/>
        <v>1.0840412362117076</v>
      </c>
      <c r="L1398" s="45">
        <f t="shared" si="348"/>
        <v>2.7116488938420251</v>
      </c>
      <c r="M1398" s="32">
        <f>[1]!thsiFinD("ths_int_chg_ratio_index",M$1,$A$4,$A1398,101)/100</f>
        <v>0.50910344058962997</v>
      </c>
      <c r="N1398" s="32">
        <f>[1]!thsiFinD("ths_int_chg_ratio_index",N$1,$A$4,$A1398,101)/100</f>
        <v>0.19511046179236</v>
      </c>
      <c r="O1398" s="33">
        <f t="shared" si="341"/>
        <v>2.8978450650268663</v>
      </c>
      <c r="P1398" s="33">
        <f t="shared" si="342"/>
        <v>2.0840412362117076</v>
      </c>
      <c r="Q1398" s="33">
        <f t="shared" si="343"/>
        <v>3.7116488938420251</v>
      </c>
      <c r="R1398" s="33">
        <f t="shared" si="344"/>
        <v>1.50910344058963</v>
      </c>
      <c r="S1398" s="33">
        <f t="shared" si="345"/>
        <v>1.19511046179236</v>
      </c>
      <c r="T1398" s="32">
        <f t="shared" si="353"/>
        <v>1.1449933684545499E-2</v>
      </c>
      <c r="U1398" s="32">
        <f t="shared" si="354"/>
        <v>1.6340967047418387E-2</v>
      </c>
      <c r="V1398" s="32">
        <f t="shared" si="355"/>
        <v>8.7242648879508611E-3</v>
      </c>
      <c r="W1398" s="32">
        <f t="shared" si="356"/>
        <v>2.3367925644705689E-2</v>
      </c>
      <c r="X1398" s="32">
        <f t="shared" si="356"/>
        <v>1.5802781734981286E-2</v>
      </c>
      <c r="Y1398" s="34">
        <f>MAX(O$4:O1398)</f>
        <v>2.8978450650268663</v>
      </c>
      <c r="Z1398" s="34">
        <f>MAX(P$4:P1398)</f>
        <v>2.0840412362117076</v>
      </c>
      <c r="AA1398" s="34">
        <f>MAX(Q$4:Q1398)</f>
        <v>3.7261032642907996</v>
      </c>
      <c r="AB1398" s="34">
        <f>MAX(R$4:R1398)</f>
        <v>1.9075656212819299</v>
      </c>
      <c r="AC1398" s="34">
        <f>MAX(S$4:S1398)</f>
        <v>1.35899867745307</v>
      </c>
      <c r="AD1398" s="35">
        <f t="shared" si="349"/>
        <v>0</v>
      </c>
      <c r="AE1398" s="35">
        <f t="shared" si="350"/>
        <v>0</v>
      </c>
      <c r="AF1398" s="35">
        <f t="shared" si="351"/>
        <v>-3.8792189651044584E-3</v>
      </c>
      <c r="AG1398" s="35">
        <f t="shared" si="352"/>
        <v>-0.20888517608349633</v>
      </c>
      <c r="AH1398" s="35">
        <f t="shared" si="352"/>
        <v>-0.12059483087051759</v>
      </c>
    </row>
    <row r="1399" spans="1:34">
      <c r="A1399" s="28">
        <v>45940</v>
      </c>
      <c r="B1399" s="12">
        <f>[1]!thsiFinD("ths_int_chg_ratio_index",B$1,$A$4,$A1399,101)</f>
        <v>118.92582267274</v>
      </c>
      <c r="C1399" s="12">
        <f>[1]!thsiFinD("ths_int_chg_ratio_index",C$1,$A$4,$A1399,101)</f>
        <v>126.80215627667999</v>
      </c>
      <c r="D1399" s="12">
        <f>[1]!thsiFinD("ths_int_chg_ratio_index",D$1,$A$4,$A1399,101)</f>
        <v>42.457778256338997</v>
      </c>
      <c r="E1399" s="12">
        <f>[1]!thsiFinD("ths_int_chg_ratio_index",E$1,$A$4,$A1399,101)</f>
        <v>112.26427761678001</v>
      </c>
      <c r="F1399" s="12">
        <f>[1]!thsiFinD("ths_adjustment_nvg_ratio_fund",F$1,$A$4,$A1399,101)</f>
        <v>199.44751381214999</v>
      </c>
      <c r="G1399" s="12">
        <f>[1]!thsiFinD("ths_adjustment_nvg_ratio_fund",G$1,$A$4,$A1399,101)</f>
        <v>193.24631101022001</v>
      </c>
      <c r="H1399" s="12">
        <f>[1]!thsiFinD("ths_adjustment_nvg_ratio_fund",H$1,$A$4,$A1399,101)</f>
        <v>161.53846153846001</v>
      </c>
      <c r="I1399" s="12">
        <f>[1]!thsiFinD("ths_adjustment_nvg_ratio_fund",I$1,$A$4,$A1399,101)</f>
        <v>473.310546875</v>
      </c>
      <c r="J1399" s="32">
        <f t="shared" si="346"/>
        <v>1.7849910850729613</v>
      </c>
      <c r="K1399" s="45">
        <f t="shared" si="347"/>
        <v>1.0011250870563475</v>
      </c>
      <c r="L1399" s="45">
        <f t="shared" si="348"/>
        <v>2.5688570830895752</v>
      </c>
      <c r="M1399" s="32">
        <f>[1]!thsiFinD("ths_int_chg_ratio_index",M$1,$A$4,$A1399,101)/100</f>
        <v>0.43426570350101001</v>
      </c>
      <c r="N1399" s="32">
        <f>[1]!thsiFinD("ths_int_chg_ratio_index",N$1,$A$4,$A1399,101)/100</f>
        <v>0.17150480819268998</v>
      </c>
      <c r="O1399" s="33">
        <f t="shared" si="341"/>
        <v>2.7849910850729613</v>
      </c>
      <c r="P1399" s="33">
        <f t="shared" si="342"/>
        <v>2.0011250870563475</v>
      </c>
      <c r="Q1399" s="33">
        <f t="shared" si="343"/>
        <v>3.5688570830895752</v>
      </c>
      <c r="R1399" s="33">
        <f t="shared" si="344"/>
        <v>1.43426570350101</v>
      </c>
      <c r="S1399" s="33">
        <f t="shared" si="345"/>
        <v>1.17150480819269</v>
      </c>
      <c r="T1399" s="32">
        <f t="shared" si="353"/>
        <v>-3.894410412616689E-2</v>
      </c>
      <c r="U1399" s="32">
        <f t="shared" si="354"/>
        <v>-3.9786232496091034E-2</v>
      </c>
      <c r="V1399" s="32">
        <f t="shared" si="355"/>
        <v>-3.8471260304107746E-2</v>
      </c>
      <c r="W1399" s="32">
        <f t="shared" si="356"/>
        <v>-4.9590859761991957E-2</v>
      </c>
      <c r="X1399" s="32">
        <f t="shared" si="356"/>
        <v>-1.9751859225018875E-2</v>
      </c>
      <c r="Y1399" s="34">
        <f>MAX(O$4:O1399)</f>
        <v>2.8978450650268663</v>
      </c>
      <c r="Z1399" s="34">
        <f>MAX(P$4:P1399)</f>
        <v>2.0840412362117076</v>
      </c>
      <c r="AA1399" s="34">
        <f>MAX(Q$4:Q1399)</f>
        <v>3.7261032642907996</v>
      </c>
      <c r="AB1399" s="34">
        <f>MAX(R$4:R1399)</f>
        <v>1.9075656212819299</v>
      </c>
      <c r="AC1399" s="34">
        <f>MAX(S$4:S1399)</f>
        <v>1.35899867745307</v>
      </c>
      <c r="AD1399" s="35">
        <f t="shared" si="349"/>
        <v>-3.894410412616689E-2</v>
      </c>
      <c r="AE1399" s="35">
        <f t="shared" si="350"/>
        <v>-3.9786232496091034E-2</v>
      </c>
      <c r="AF1399" s="35">
        <f t="shared" si="351"/>
        <v>-4.2201240826629016E-2</v>
      </c>
      <c r="AG1399" s="35">
        <f t="shared" si="352"/>
        <v>-0.24811724037197258</v>
      </c>
      <c r="AH1399" s="35">
        <f t="shared" si="352"/>
        <v>-0.13796471797291698</v>
      </c>
    </row>
    <row r="1400" spans="1:34">
      <c r="A1400" s="28">
        <v>45943</v>
      </c>
      <c r="B1400" s="12">
        <f>[1]!thsiFinD("ths_int_chg_ratio_index",B$1,$A$4,$A1400,101)</f>
        <v>116.17280174989</v>
      </c>
      <c r="C1400" s="12">
        <f>[1]!thsiFinD("ths_int_chg_ratio_index",C$1,$A$4,$A1400,101)</f>
        <v>134.37486010363</v>
      </c>
      <c r="D1400" s="12">
        <f>[1]!thsiFinD("ths_int_chg_ratio_index",D$1,$A$4,$A1400,101)</f>
        <v>44.452623132901003</v>
      </c>
      <c r="E1400" s="12">
        <f>[1]!thsiFinD("ths_int_chg_ratio_index",E$1,$A$4,$A1400,101)</f>
        <v>109.14916477670999</v>
      </c>
      <c r="F1400" s="12">
        <f>[1]!thsiFinD("ths_adjustment_nvg_ratio_fund",F$1,$A$4,$A1400,101)</f>
        <v>195.70288520565001</v>
      </c>
      <c r="G1400" s="12">
        <f>[1]!thsiFinD("ths_adjustment_nvg_ratio_fund",G$1,$A$4,$A1400,101)</f>
        <v>190.69239500568</v>
      </c>
      <c r="H1400" s="12">
        <f>[1]!thsiFinD("ths_adjustment_nvg_ratio_fund",H$1,$A$4,$A1400,101)</f>
        <v>156</v>
      </c>
      <c r="I1400" s="12">
        <f>[1]!thsiFinD("ths_adjustment_nvg_ratio_fund",I$1,$A$4,$A1400,101)</f>
        <v>455.966796875</v>
      </c>
      <c r="J1400" s="32">
        <f t="shared" si="346"/>
        <v>1.7531394085618262</v>
      </c>
      <c r="K1400" s="45">
        <f t="shared" si="347"/>
        <v>1.0103736244078274</v>
      </c>
      <c r="L1400" s="45">
        <f t="shared" si="348"/>
        <v>2.4959051927158251</v>
      </c>
      <c r="M1400" s="32">
        <f>[1]!thsiFinD("ths_int_chg_ratio_index",M$1,$A$4,$A1400,101)/100</f>
        <v>0.44458766792097004</v>
      </c>
      <c r="N1400" s="32">
        <f>[1]!thsiFinD("ths_int_chg_ratio_index",N$1,$A$4,$A1400,101)/100</f>
        <v>0.16635182005493998</v>
      </c>
      <c r="O1400" s="33">
        <f t="shared" si="341"/>
        <v>2.7531394085618262</v>
      </c>
      <c r="P1400" s="33">
        <f t="shared" si="342"/>
        <v>2.0103736244078272</v>
      </c>
      <c r="Q1400" s="33">
        <f t="shared" si="343"/>
        <v>3.4959051927158251</v>
      </c>
      <c r="R1400" s="33">
        <f t="shared" si="344"/>
        <v>1.4445876679209699</v>
      </c>
      <c r="S1400" s="33">
        <f t="shared" si="345"/>
        <v>1.1663518200549401</v>
      </c>
      <c r="T1400" s="32">
        <f t="shared" si="353"/>
        <v>-1.1436904298133821E-2</v>
      </c>
      <c r="U1400" s="32">
        <f t="shared" si="354"/>
        <v>4.6216687858748884E-3</v>
      </c>
      <c r="V1400" s="32">
        <f t="shared" si="355"/>
        <v>-2.044124734482089E-2</v>
      </c>
      <c r="W1400" s="32">
        <f t="shared" si="356"/>
        <v>7.1966891453685289E-3</v>
      </c>
      <c r="X1400" s="32">
        <f t="shared" si="356"/>
        <v>-4.398606050707965E-3</v>
      </c>
      <c r="Y1400" s="34">
        <f>MAX(O$4:O1400)</f>
        <v>2.8978450650268663</v>
      </c>
      <c r="Z1400" s="34">
        <f>MAX(P$4:P1400)</f>
        <v>2.0840412362117076</v>
      </c>
      <c r="AA1400" s="34">
        <f>MAX(Q$4:Q1400)</f>
        <v>3.7261032642907996</v>
      </c>
      <c r="AB1400" s="34">
        <f>MAX(R$4:R1400)</f>
        <v>1.9075656212819299</v>
      </c>
      <c r="AC1400" s="34">
        <f>MAX(S$4:S1400)</f>
        <v>1.35899867745307</v>
      </c>
      <c r="AD1400" s="35">
        <f t="shared" si="349"/>
        <v>-4.9935608432433054E-2</v>
      </c>
      <c r="AE1400" s="35">
        <f t="shared" si="350"/>
        <v>-3.5348442499050892E-2</v>
      </c>
      <c r="AF1400" s="35">
        <f t="shared" si="351"/>
        <v>-6.1779842169454424E-2</v>
      </c>
      <c r="AG1400" s="35">
        <f t="shared" si="352"/>
        <v>-0.24270617387716797</v>
      </c>
      <c r="AH1400" s="35">
        <f t="shared" si="352"/>
        <v>-0.14175647158036508</v>
      </c>
    </row>
    <row r="1401" spans="1:34">
      <c r="A1401" s="28">
        <v>45944</v>
      </c>
      <c r="B1401" s="12">
        <f>[1]!thsiFinD("ths_int_chg_ratio_index",B$1,$A$4,$A1401,101)</f>
        <v>102.42141616516</v>
      </c>
      <c r="C1401" s="12">
        <f>[1]!thsiFinD("ths_int_chg_ratio_index",C$1,$A$4,$A1401,101)</f>
        <v>118.95273715825</v>
      </c>
      <c r="D1401" s="12">
        <f>[1]!thsiFinD("ths_int_chg_ratio_index",D$1,$A$4,$A1401,101)</f>
        <v>38.302249413909998</v>
      </c>
      <c r="E1401" s="12">
        <f>[1]!thsiFinD("ths_int_chg_ratio_index",E$1,$A$4,$A1401,101)</f>
        <v>100.47111623803001</v>
      </c>
      <c r="F1401" s="12">
        <f>[1]!thsiFinD("ths_adjustment_nvg_ratio_fund",F$1,$A$4,$A1401,101)</f>
        <v>183.91651319828</v>
      </c>
      <c r="G1401" s="12">
        <f>[1]!thsiFinD("ths_adjustment_nvg_ratio_fund",G$1,$A$4,$A1401,101)</f>
        <v>176.95800227014999</v>
      </c>
      <c r="H1401" s="12">
        <f>[1]!thsiFinD("ths_adjustment_nvg_ratio_fund",H$1,$A$4,$A1401,101)</f>
        <v>141.46153846153999</v>
      </c>
      <c r="I1401" s="12">
        <f>[1]!thsiFinD("ths_adjustment_nvg_ratio_fund",I$1,$A$4,$A1401,101)</f>
        <v>429.0625</v>
      </c>
      <c r="J1401" s="32">
        <f t="shared" si="346"/>
        <v>1.6144325911316497</v>
      </c>
      <c r="K1401" s="45">
        <f t="shared" si="347"/>
        <v>0.90036879743837483</v>
      </c>
      <c r="L1401" s="45">
        <f t="shared" si="348"/>
        <v>2.3284963848249247</v>
      </c>
      <c r="M1401" s="32">
        <f>[1]!thsiFinD("ths_int_chg_ratio_index",M$1,$A$4,$A1401,101)/100</f>
        <v>0.39235049766491997</v>
      </c>
      <c r="N1401" s="32">
        <f>[1]!thsiFinD("ths_int_chg_ratio_index",N$1,$A$4,$A1401,101)/100</f>
        <v>0.14836847070039999</v>
      </c>
      <c r="O1401" s="33">
        <f t="shared" si="341"/>
        <v>2.6144325911316497</v>
      </c>
      <c r="P1401" s="33">
        <f t="shared" si="342"/>
        <v>1.9003687974383747</v>
      </c>
      <c r="Q1401" s="33">
        <f t="shared" si="343"/>
        <v>3.3284963848249247</v>
      </c>
      <c r="R1401" s="33">
        <f t="shared" si="344"/>
        <v>1.3923504976649199</v>
      </c>
      <c r="S1401" s="33">
        <f t="shared" si="345"/>
        <v>1.1483684707004</v>
      </c>
      <c r="T1401" s="32">
        <f t="shared" si="353"/>
        <v>-5.0381327221869054E-2</v>
      </c>
      <c r="U1401" s="32">
        <f t="shared" si="354"/>
        <v>-5.4718598390811723E-2</v>
      </c>
      <c r="V1401" s="32">
        <f t="shared" si="355"/>
        <v>-4.7887113254592384E-2</v>
      </c>
      <c r="W1401" s="32">
        <f t="shared" si="356"/>
        <v>-3.6160609297758328E-2</v>
      </c>
      <c r="X1401" s="32">
        <f t="shared" si="356"/>
        <v>-1.5418460403905376E-2</v>
      </c>
      <c r="Y1401" s="34">
        <f>MAX(O$4:O1401)</f>
        <v>2.8978450650268663</v>
      </c>
      <c r="Z1401" s="34">
        <f>MAX(P$4:P1401)</f>
        <v>2.0840412362117076</v>
      </c>
      <c r="AA1401" s="34">
        <f>MAX(Q$4:Q1401)</f>
        <v>3.7261032642907996</v>
      </c>
      <c r="AB1401" s="34">
        <f>MAX(R$4:R1401)</f>
        <v>1.9075656212819299</v>
      </c>
      <c r="AC1401" s="34">
        <f>MAX(S$4:S1401)</f>
        <v>1.35899867745307</v>
      </c>
      <c r="AD1401" s="35">
        <f t="shared" si="349"/>
        <v>-9.7801113425844632E-2</v>
      </c>
      <c r="AE1401" s="35">
        <f t="shared" si="350"/>
        <v>-8.8132823661016269E-2</v>
      </c>
      <c r="AF1401" s="35">
        <f t="shared" si="351"/>
        <v>-0.10670849712522734</v>
      </c>
      <c r="AG1401" s="35">
        <f t="shared" si="352"/>
        <v>-0.27009038004720021</v>
      </c>
      <c r="AH1401" s="35">
        <f t="shared" si="352"/>
        <v>-0.1549892654402113</v>
      </c>
    </row>
    <row r="1402" spans="1:34">
      <c r="A1402" s="28">
        <v>45945</v>
      </c>
      <c r="B1402" s="12">
        <f>[1]!thsiFinD("ths_int_chg_ratio_index",B$1,$A$4,$A1402,101)</f>
        <v>107.4803650219</v>
      </c>
      <c r="C1402" s="12">
        <f>[1]!thsiFinD("ths_int_chg_ratio_index",C$1,$A$4,$A1402,101)</f>
        <v>118.49128727064</v>
      </c>
      <c r="D1402" s="12">
        <f>[1]!thsiFinD("ths_int_chg_ratio_index",D$1,$A$4,$A1402,101)</f>
        <v>40.233773197711997</v>
      </c>
      <c r="E1402" s="12">
        <f>[1]!thsiFinD("ths_int_chg_ratio_index",E$1,$A$4,$A1402,101)</f>
        <v>105.80257277425</v>
      </c>
      <c r="F1402" s="12">
        <f>[1]!thsiFinD("ths_adjustment_nvg_ratio_fund",F$1,$A$4,$A1402,101)</f>
        <v>189.31860036832001</v>
      </c>
      <c r="G1402" s="12">
        <f>[1]!thsiFinD("ths_adjustment_nvg_ratio_fund",G$1,$A$4,$A1402,101)</f>
        <v>183.54143019296001</v>
      </c>
      <c r="H1402" s="12">
        <f>[1]!thsiFinD("ths_adjustment_nvg_ratio_fund",H$1,$A$4,$A1402,101)</f>
        <v>152.53846153846001</v>
      </c>
      <c r="I1402" s="12">
        <f>[1]!thsiFinD("ths_adjustment_nvg_ratio_fund",I$1,$A$4,$A1402,101)</f>
        <v>445.224609375</v>
      </c>
      <c r="J1402" s="32">
        <f t="shared" si="346"/>
        <v>1.6782888746740525</v>
      </c>
      <c r="K1402" s="45">
        <f t="shared" si="347"/>
        <v>0.93001999566125493</v>
      </c>
      <c r="L1402" s="45">
        <f t="shared" si="348"/>
        <v>2.4265577536868501</v>
      </c>
      <c r="M1402" s="32">
        <f>[1]!thsiFinD("ths_int_chg_ratio_index",M$1,$A$4,$A1402,101)/100</f>
        <v>0.41379090545589003</v>
      </c>
      <c r="N1402" s="32">
        <f>[1]!thsiFinD("ths_int_chg_ratio_index",N$1,$A$4,$A1402,101)/100</f>
        <v>0.16505592075193001</v>
      </c>
      <c r="O1402" s="33">
        <f t="shared" si="341"/>
        <v>2.6782888746740525</v>
      </c>
      <c r="P1402" s="33">
        <f t="shared" si="342"/>
        <v>1.9300199956612549</v>
      </c>
      <c r="Q1402" s="33">
        <f t="shared" si="343"/>
        <v>3.4265577536868501</v>
      </c>
      <c r="R1402" s="33">
        <f t="shared" si="344"/>
        <v>1.4137909054558899</v>
      </c>
      <c r="S1402" s="33">
        <f t="shared" si="345"/>
        <v>1.16505592075193</v>
      </c>
      <c r="T1402" s="32">
        <f t="shared" si="353"/>
        <v>2.4424528579932714E-2</v>
      </c>
      <c r="U1402" s="32">
        <f t="shared" si="354"/>
        <v>1.5602865224291662E-2</v>
      </c>
      <c r="V1402" s="32">
        <f t="shared" si="355"/>
        <v>2.946116129463161E-2</v>
      </c>
      <c r="W1402" s="32">
        <f t="shared" si="356"/>
        <v>1.5398714495328036E-2</v>
      </c>
      <c r="X1402" s="32">
        <f t="shared" si="356"/>
        <v>1.4531442195859112E-2</v>
      </c>
      <c r="Y1402" s="34">
        <f>MAX(O$4:O1402)</f>
        <v>2.8978450650268663</v>
      </c>
      <c r="Z1402" s="34">
        <f>MAX(P$4:P1402)</f>
        <v>2.0840412362117076</v>
      </c>
      <c r="AA1402" s="34">
        <f>MAX(Q$4:Q1402)</f>
        <v>3.7261032642907996</v>
      </c>
      <c r="AB1402" s="34">
        <f>MAX(R$4:R1402)</f>
        <v>1.9075656212819299</v>
      </c>
      <c r="AC1402" s="34">
        <f>MAX(S$4:S1402)</f>
        <v>1.35899867745307</v>
      </c>
      <c r="AD1402" s="35">
        <f t="shared" si="349"/>
        <v>-7.576533093593063E-2</v>
      </c>
      <c r="AE1402" s="35">
        <f t="shared" si="350"/>
        <v>-7.3905083006143735E-2</v>
      </c>
      <c r="AF1402" s="35">
        <f t="shared" si="351"/>
        <v>-8.0391092075909776E-2</v>
      </c>
      <c r="AG1402" s="35">
        <f t="shared" si="352"/>
        <v>-0.25885071020215367</v>
      </c>
      <c r="AH1402" s="35">
        <f t="shared" si="352"/>
        <v>-0.1427100407960753</v>
      </c>
    </row>
    <row r="1403" spans="1:34">
      <c r="A1403" s="28">
        <v>45946</v>
      </c>
      <c r="B1403" s="12">
        <f>[1]!thsiFinD("ths_int_chg_ratio_index",B$1,$A$4,$A1403,101)</f>
        <v>109.38732999849999</v>
      </c>
      <c r="C1403" s="12">
        <f>[1]!thsiFinD("ths_int_chg_ratio_index",C$1,$A$4,$A1403,101)</f>
        <v>116.04465876489</v>
      </c>
      <c r="D1403" s="12">
        <f>[1]!thsiFinD("ths_int_chg_ratio_index",D$1,$A$4,$A1403,101)</f>
        <v>38.917573137970997</v>
      </c>
      <c r="E1403" s="12">
        <f>[1]!thsiFinD("ths_int_chg_ratio_index",E$1,$A$4,$A1403,101)</f>
        <v>107.13460908176999</v>
      </c>
      <c r="F1403" s="12">
        <f>[1]!thsiFinD("ths_adjustment_nvg_ratio_fund",F$1,$A$4,$A1403,101)</f>
        <v>189.13443830571001</v>
      </c>
      <c r="G1403" s="12">
        <f>[1]!thsiFinD("ths_adjustment_nvg_ratio_fund",G$1,$A$4,$A1403,101)</f>
        <v>184.67650397276</v>
      </c>
      <c r="H1403" s="12">
        <f>[1]!thsiFinD("ths_adjustment_nvg_ratio_fund",H$1,$A$4,$A1403,101)</f>
        <v>150.61538461538001</v>
      </c>
      <c r="I1403" s="12">
        <f>[1]!thsiFinD("ths_adjustment_nvg_ratio_fund",I$1,$A$4,$A1403,101)</f>
        <v>446.46484375</v>
      </c>
      <c r="J1403" s="32">
        <f t="shared" si="346"/>
        <v>1.6779691770337264</v>
      </c>
      <c r="K1403" s="45">
        <f t="shared" si="347"/>
        <v>0.9287104274578275</v>
      </c>
      <c r="L1403" s="45">
        <f t="shared" si="348"/>
        <v>2.4272279266096253</v>
      </c>
      <c r="M1403" s="32">
        <f>[1]!thsiFinD("ths_int_chg_ratio_index",M$1,$A$4,$A1403,101)/100</f>
        <v>0.41102635018678002</v>
      </c>
      <c r="N1403" s="32">
        <f>[1]!thsiFinD("ths_int_chg_ratio_index",N$1,$A$4,$A1403,101)/100</f>
        <v>0.16459655432108</v>
      </c>
      <c r="O1403" s="33">
        <f t="shared" si="341"/>
        <v>2.6779691770337264</v>
      </c>
      <c r="P1403" s="33">
        <f t="shared" si="342"/>
        <v>1.9287104274578275</v>
      </c>
      <c r="Q1403" s="33">
        <f t="shared" si="343"/>
        <v>3.4272279266096253</v>
      </c>
      <c r="R1403" s="33">
        <f t="shared" si="344"/>
        <v>1.4110263501867801</v>
      </c>
      <c r="S1403" s="33">
        <f t="shared" si="345"/>
        <v>1.1645965543210801</v>
      </c>
      <c r="T1403" s="32">
        <f t="shared" si="353"/>
        <v>-1.1936637729748067E-4</v>
      </c>
      <c r="U1403" s="32">
        <f t="shared" si="354"/>
        <v>-6.7852571806059636E-4</v>
      </c>
      <c r="V1403" s="32">
        <f t="shared" si="355"/>
        <v>1.9558197204005978E-4</v>
      </c>
      <c r="W1403" s="32">
        <f t="shared" si="356"/>
        <v>-1.955420181613321E-3</v>
      </c>
      <c r="X1403" s="32">
        <f t="shared" si="356"/>
        <v>-3.942870231957718E-4</v>
      </c>
      <c r="Y1403" s="34">
        <f>MAX(O$4:O1403)</f>
        <v>2.8978450650268663</v>
      </c>
      <c r="Z1403" s="34">
        <f>MAX(P$4:P1403)</f>
        <v>2.0840412362117076</v>
      </c>
      <c r="AA1403" s="34">
        <f>MAX(Q$4:Q1403)</f>
        <v>3.7261032642907996</v>
      </c>
      <c r="AB1403" s="34">
        <f>MAX(R$4:R1403)</f>
        <v>1.9075656212819299</v>
      </c>
      <c r="AC1403" s="34">
        <f>MAX(S$4:S1403)</f>
        <v>1.35899867745307</v>
      </c>
      <c r="AD1403" s="35">
        <f t="shared" si="349"/>
        <v>-7.5875653480149574E-2</v>
      </c>
      <c r="AE1403" s="35">
        <f t="shared" si="350"/>
        <v>-7.4533462224689262E-2</v>
      </c>
      <c r="AF1403" s="35">
        <f t="shared" si="351"/>
        <v>-8.0211233152192363E-2</v>
      </c>
      <c r="AG1403" s="35">
        <f t="shared" si="352"/>
        <v>-0.26029996848101267</v>
      </c>
      <c r="AH1403" s="35">
        <f t="shared" si="352"/>
        <v>-0.1430480591021055</v>
      </c>
    </row>
    <row r="1404" spans="1:34">
      <c r="A1404" s="28">
        <v>45947</v>
      </c>
      <c r="B1404" s="12">
        <f>[1]!thsiFinD("ths_int_chg_ratio_index",B$1,$A$4,$A1404,101)</f>
        <v>102.32995817609</v>
      </c>
      <c r="C1404" s="12">
        <f>[1]!thsiFinD("ths_int_chg_ratio_index",C$1,$A$4,$A1404,101)</f>
        <v>107.17474025679</v>
      </c>
      <c r="D1404" s="12">
        <f>[1]!thsiFinD("ths_int_chg_ratio_index",D$1,$A$4,$A1404,101)</f>
        <v>33.680211712313003</v>
      </c>
      <c r="E1404" s="12">
        <f>[1]!thsiFinD("ths_int_chg_ratio_index",E$1,$A$4,$A1404,101)</f>
        <v>99.994756556549007</v>
      </c>
      <c r="F1404" s="12">
        <f>[1]!thsiFinD("ths_adjustment_nvg_ratio_fund",F$1,$A$4,$A1404,101)</f>
        <v>181.82934315531</v>
      </c>
      <c r="G1404" s="12">
        <f>[1]!thsiFinD("ths_adjustment_nvg_ratio_fund",G$1,$A$4,$A1404,101)</f>
        <v>173.60953461975001</v>
      </c>
      <c r="H1404" s="12">
        <f>[1]!thsiFinD("ths_adjustment_nvg_ratio_fund",H$1,$A$4,$A1404,101)</f>
        <v>141.46153846153999</v>
      </c>
      <c r="I1404" s="12">
        <f>[1]!thsiFinD("ths_adjustment_nvg_ratio_fund",I$1,$A$4,$A1404,101)</f>
        <v>423.671875</v>
      </c>
      <c r="J1404" s="32">
        <f t="shared" si="346"/>
        <v>1.5796899474229273</v>
      </c>
      <c r="K1404" s="45">
        <f t="shared" si="347"/>
        <v>0.85794916675435506</v>
      </c>
      <c r="L1404" s="45">
        <f t="shared" si="348"/>
        <v>2.3014307280914998</v>
      </c>
      <c r="M1404" s="32">
        <f>[1]!thsiFinD("ths_int_chg_ratio_index",M$1,$A$4,$A1404,101)/100</f>
        <v>0.35210098574901999</v>
      </c>
      <c r="N1404" s="32">
        <f>[1]!thsiFinD("ths_int_chg_ratio_index",N$1,$A$4,$A1404,101)/100</f>
        <v>0.13606380709124999</v>
      </c>
      <c r="O1404" s="33">
        <f t="shared" si="341"/>
        <v>2.5796899474229273</v>
      </c>
      <c r="P1404" s="33">
        <f t="shared" si="342"/>
        <v>1.8579491667543551</v>
      </c>
      <c r="Q1404" s="33">
        <f t="shared" si="343"/>
        <v>3.3014307280914998</v>
      </c>
      <c r="R1404" s="33">
        <f t="shared" si="344"/>
        <v>1.35210098574902</v>
      </c>
      <c r="S1404" s="33">
        <f t="shared" si="345"/>
        <v>1.1360638070912499</v>
      </c>
      <c r="T1404" s="32">
        <f t="shared" si="353"/>
        <v>-3.6699163849099548E-2</v>
      </c>
      <c r="U1404" s="32">
        <f t="shared" si="354"/>
        <v>-3.668837980864792E-2</v>
      </c>
      <c r="V1404" s="32">
        <f t="shared" si="355"/>
        <v>-3.6705232687155975E-2</v>
      </c>
      <c r="W1404" s="32">
        <f t="shared" si="356"/>
        <v>-4.1760640706645979E-2</v>
      </c>
      <c r="X1404" s="32">
        <f t="shared" si="356"/>
        <v>-2.4500113042549621E-2</v>
      </c>
      <c r="Y1404" s="34">
        <f>MAX(O$4:O1404)</f>
        <v>2.8978450650268663</v>
      </c>
      <c r="Z1404" s="34">
        <f>MAX(P$4:P1404)</f>
        <v>2.0840412362117076</v>
      </c>
      <c r="AA1404" s="34">
        <f>MAX(Q$4:Q1404)</f>
        <v>3.7261032642907996</v>
      </c>
      <c r="AB1404" s="34">
        <f>MAX(R$4:R1404)</f>
        <v>1.9075656212819299</v>
      </c>
      <c r="AC1404" s="34">
        <f>MAX(S$4:S1404)</f>
        <v>1.35899867745307</v>
      </c>
      <c r="AD1404" s="35">
        <f t="shared" si="349"/>
        <v>-0.1097902442900236</v>
      </c>
      <c r="AE1404" s="35">
        <f t="shared" si="350"/>
        <v>-0.10848733006278433</v>
      </c>
      <c r="AF1404" s="35">
        <f t="shared" si="351"/>
        <v>-0.1139722938623734</v>
      </c>
      <c r="AG1404" s="35">
        <f t="shared" si="352"/>
        <v>-0.29119031572797183</v>
      </c>
      <c r="AH1404" s="35">
        <f t="shared" si="352"/>
        <v>-0.16404347852613621</v>
      </c>
    </row>
    <row r="1405" spans="1:34">
      <c r="A1405" s="28">
        <v>45950</v>
      </c>
      <c r="B1405" s="12">
        <f>[1]!thsiFinD("ths_int_chg_ratio_index",B$1,$A$4,$A1405,101)</f>
        <v>109.59956678004001</v>
      </c>
      <c r="C1405" s="12">
        <f>[1]!thsiFinD("ths_int_chg_ratio_index",C$1,$A$4,$A1405,101)</f>
        <v>107.05406309576</v>
      </c>
      <c r="D1405" s="12">
        <f>[1]!thsiFinD("ths_int_chg_ratio_index",D$1,$A$4,$A1405,101)</f>
        <v>34.144082601222998</v>
      </c>
      <c r="E1405" s="12">
        <f>[1]!thsiFinD("ths_int_chg_ratio_index",E$1,$A$4,$A1405,101)</f>
        <v>104.68802227070999</v>
      </c>
      <c r="F1405" s="12">
        <f>[1]!thsiFinD("ths_adjustment_nvg_ratio_fund",F$1,$A$4,$A1405,101)</f>
        <v>185.75813382442999</v>
      </c>
      <c r="G1405" s="12">
        <f>[1]!thsiFinD("ths_adjustment_nvg_ratio_fund",G$1,$A$4,$A1405,101)</f>
        <v>178.43359818388001</v>
      </c>
      <c r="H1405" s="12">
        <f>[1]!thsiFinD("ths_adjustment_nvg_ratio_fund",H$1,$A$4,$A1405,101)</f>
        <v>150</v>
      </c>
      <c r="I1405" s="12">
        <f>[1]!thsiFinD("ths_adjustment_nvg_ratio_fund",I$1,$A$4,$A1405,101)</f>
        <v>435.25390625</v>
      </c>
      <c r="J1405" s="32">
        <f t="shared" si="346"/>
        <v>1.6311642162575537</v>
      </c>
      <c r="K1405" s="45">
        <f t="shared" si="347"/>
        <v>0.88871433686933243</v>
      </c>
      <c r="L1405" s="45">
        <f t="shared" si="348"/>
        <v>2.3736140956457752</v>
      </c>
      <c r="M1405" s="32">
        <f>[1]!thsiFinD("ths_int_chg_ratio_index",M$1,$A$4,$A1405,101)/100</f>
        <v>0.36187958082937</v>
      </c>
      <c r="N1405" s="32">
        <f>[1]!thsiFinD("ths_int_chg_ratio_index",N$1,$A$4,$A1405,101)/100</f>
        <v>0.14280416017163999</v>
      </c>
      <c r="O1405" s="33">
        <f t="shared" si="341"/>
        <v>2.6311642162575537</v>
      </c>
      <c r="P1405" s="33">
        <f t="shared" si="342"/>
        <v>1.8887143368693324</v>
      </c>
      <c r="Q1405" s="33">
        <f t="shared" si="343"/>
        <v>3.3736140956457752</v>
      </c>
      <c r="R1405" s="33">
        <f t="shared" si="344"/>
        <v>1.36187958082937</v>
      </c>
      <c r="S1405" s="33">
        <f t="shared" si="345"/>
        <v>1.1428041601716399</v>
      </c>
      <c r="T1405" s="32">
        <f t="shared" si="353"/>
        <v>1.9953664930178361E-2</v>
      </c>
      <c r="U1405" s="32">
        <f t="shared" si="354"/>
        <v>1.6558671607103781E-2</v>
      </c>
      <c r="V1405" s="32">
        <f t="shared" si="355"/>
        <v>2.1864268403415377E-2</v>
      </c>
      <c r="W1405" s="32">
        <f t="shared" si="356"/>
        <v>7.232148473683031E-3</v>
      </c>
      <c r="X1405" s="32">
        <f t="shared" si="356"/>
        <v>5.9330761514599928E-3</v>
      </c>
      <c r="Y1405" s="34">
        <f>MAX(O$4:O1405)</f>
        <v>2.8978450650268663</v>
      </c>
      <c r="Z1405" s="34">
        <f>MAX(P$4:P1405)</f>
        <v>2.0840412362117076</v>
      </c>
      <c r="AA1405" s="34">
        <f>MAX(Q$4:Q1405)</f>
        <v>3.7261032642907996</v>
      </c>
      <c r="AB1405" s="34">
        <f>MAX(R$4:R1405)</f>
        <v>1.9075656212819299</v>
      </c>
      <c r="AC1405" s="34">
        <f>MAX(S$4:S1405)</f>
        <v>1.35899867745307</v>
      </c>
      <c r="AD1405" s="35">
        <f t="shared" si="349"/>
        <v>-9.2027297107010853E-2</v>
      </c>
      <c r="AE1405" s="35">
        <f t="shared" si="350"/>
        <v>-9.3725064527721669E-2</v>
      </c>
      <c r="AF1405" s="35">
        <f t="shared" si="351"/>
        <v>-9.4599946282517999E-2</v>
      </c>
      <c r="AG1405" s="35">
        <f t="shared" si="352"/>
        <v>-0.28606409885173212</v>
      </c>
      <c r="AH1405" s="35">
        <f t="shared" si="352"/>
        <v>-0.15908368482492208</v>
      </c>
    </row>
    <row r="1406" spans="1:34">
      <c r="A1406" s="28">
        <v>45951</v>
      </c>
      <c r="B1406" s="12">
        <f>[1]!thsiFinD("ths_int_chg_ratio_index",B$1,$A$4,$A1406,101)</f>
        <v>123.88990406764</v>
      </c>
      <c r="C1406" s="12">
        <f>[1]!thsiFinD("ths_int_chg_ratio_index",C$1,$A$4,$A1406,101)</f>
        <v>111.22916601226</v>
      </c>
      <c r="D1406" s="12">
        <f>[1]!thsiFinD("ths_int_chg_ratio_index",D$1,$A$4,$A1406,101)</f>
        <v>37.911741556583003</v>
      </c>
      <c r="E1406" s="12">
        <f>[1]!thsiFinD("ths_int_chg_ratio_index",E$1,$A$4,$A1406,101)</f>
        <v>111.68661408737999</v>
      </c>
      <c r="F1406" s="12">
        <f>[1]!thsiFinD("ths_adjustment_nvg_ratio_fund",F$1,$A$4,$A1406,101)</f>
        <v>195.21178637201001</v>
      </c>
      <c r="G1406" s="12">
        <f>[1]!thsiFinD("ths_adjustment_nvg_ratio_fund",G$1,$A$4,$A1406,101)</f>
        <v>191.31668558455999</v>
      </c>
      <c r="H1406" s="12">
        <f>[1]!thsiFinD("ths_adjustment_nvg_ratio_fund",H$1,$A$4,$A1406,101)</f>
        <v>165.61538461538001</v>
      </c>
      <c r="I1406" s="12">
        <f>[1]!thsiFinD("ths_adjustment_nvg_ratio_fund",I$1,$A$4,$A1406,101)</f>
        <v>463.1640625</v>
      </c>
      <c r="J1406" s="32">
        <f t="shared" si="346"/>
        <v>1.7500316809947662</v>
      </c>
      <c r="K1406" s="45">
        <f t="shared" si="347"/>
        <v>0.96179356430965757</v>
      </c>
      <c r="L1406" s="45">
        <f t="shared" si="348"/>
        <v>2.5382697976798752</v>
      </c>
      <c r="M1406" s="32">
        <f>[1]!thsiFinD("ths_int_chg_ratio_index",M$1,$A$4,$A1406,101)/100</f>
        <v>0.39122445807266998</v>
      </c>
      <c r="N1406" s="32">
        <f>[1]!thsiFinD("ths_int_chg_ratio_index",N$1,$A$4,$A1406,101)/100</f>
        <v>0.16066677757178</v>
      </c>
      <c r="O1406" s="33">
        <f t="shared" si="341"/>
        <v>2.7500316809947662</v>
      </c>
      <c r="P1406" s="33">
        <f t="shared" si="342"/>
        <v>1.9617935643096576</v>
      </c>
      <c r="Q1406" s="33">
        <f t="shared" si="343"/>
        <v>3.5382697976798752</v>
      </c>
      <c r="R1406" s="33">
        <f t="shared" si="344"/>
        <v>1.39122445807267</v>
      </c>
      <c r="S1406" s="33">
        <f t="shared" si="345"/>
        <v>1.1606667775717801</v>
      </c>
      <c r="T1406" s="32">
        <f t="shared" si="353"/>
        <v>4.5176756358553671E-2</v>
      </c>
      <c r="U1406" s="32">
        <f t="shared" si="354"/>
        <v>3.8692578339537986E-2</v>
      </c>
      <c r="V1406" s="32">
        <f t="shared" si="355"/>
        <v>4.8806916667385458E-2</v>
      </c>
      <c r="W1406" s="32">
        <f t="shared" si="356"/>
        <v>2.1547336237635051E-2</v>
      </c>
      <c r="X1406" s="32">
        <f t="shared" si="356"/>
        <v>1.5630514853443689E-2</v>
      </c>
      <c r="Y1406" s="34">
        <f>MAX(O$4:O1406)</f>
        <v>2.8978450650268663</v>
      </c>
      <c r="Z1406" s="34">
        <f>MAX(P$4:P1406)</f>
        <v>2.0840412362117076</v>
      </c>
      <c r="AA1406" s="34">
        <f>MAX(Q$4:Q1406)</f>
        <v>3.7261032642907996</v>
      </c>
      <c r="AB1406" s="34">
        <f>MAX(R$4:R1406)</f>
        <v>1.9075656212819299</v>
      </c>
      <c r="AC1406" s="34">
        <f>MAX(S$4:S1406)</f>
        <v>1.35899867745307</v>
      </c>
      <c r="AD1406" s="35">
        <f t="shared" si="349"/>
        <v>-5.1008035528196771E-2</v>
      </c>
      <c r="AE1406" s="35">
        <f t="shared" si="350"/>
        <v>-5.8658950589800862E-2</v>
      </c>
      <c r="AF1406" s="35">
        <f t="shared" si="351"/>
        <v>-5.041016131008258E-2</v>
      </c>
      <c r="AG1406" s="35">
        <f t="shared" si="352"/>
        <v>-0.27068068193757144</v>
      </c>
      <c r="AH1406" s="35">
        <f t="shared" si="352"/>
        <v>-0.14593972987007486</v>
      </c>
    </row>
    <row r="1407" spans="1:34">
      <c r="A1407" s="28">
        <v>45952</v>
      </c>
      <c r="B1407" s="12">
        <f>[1]!thsiFinD("ths_int_chg_ratio_index",B$1,$A$4,$A1407,101)</f>
        <v>122.01331469487999</v>
      </c>
      <c r="C1407" s="12">
        <f>[1]!thsiFinD("ths_int_chg_ratio_index",C$1,$A$4,$A1407,101)</f>
        <v>109.44402355026</v>
      </c>
      <c r="D1407" s="12">
        <f>[1]!thsiFinD("ths_int_chg_ratio_index",D$1,$A$4,$A1407,101)</f>
        <v>37.822374185000001</v>
      </c>
      <c r="E1407" s="12">
        <f>[1]!thsiFinD("ths_int_chg_ratio_index",E$1,$A$4,$A1407,101)</f>
        <v>110.04655475189</v>
      </c>
      <c r="F1407" s="12">
        <f>[1]!thsiFinD("ths_adjustment_nvg_ratio_fund",F$1,$A$4,$A1407,101)</f>
        <v>193.37016574585999</v>
      </c>
      <c r="G1407" s="12">
        <f>[1]!thsiFinD("ths_adjustment_nvg_ratio_fund",G$1,$A$4,$A1407,101)</f>
        <v>189.21679909194</v>
      </c>
      <c r="H1407" s="12">
        <f>[1]!thsiFinD("ths_adjustment_nvg_ratio_fund",H$1,$A$4,$A1407,101)</f>
        <v>167.76923076923001</v>
      </c>
      <c r="I1407" s="12">
        <f>[1]!thsiFinD("ths_adjustment_nvg_ratio_fund",I$1,$A$4,$A1407,101)</f>
        <v>459.19921875</v>
      </c>
      <c r="J1407" s="32">
        <f t="shared" si="346"/>
        <v>1.736102101923825</v>
      </c>
      <c r="K1407" s="45">
        <f t="shared" si="347"/>
        <v>0.94831566795507483</v>
      </c>
      <c r="L1407" s="45">
        <f t="shared" si="348"/>
        <v>2.5238885358925751</v>
      </c>
      <c r="M1407" s="32">
        <f>[1]!thsiFinD("ths_int_chg_ratio_index",M$1,$A$4,$A1407,101)/100</f>
        <v>0.38346223446221006</v>
      </c>
      <c r="N1407" s="32">
        <f>[1]!thsiFinD("ths_int_chg_ratio_index",N$1,$A$4,$A1407,101)/100</f>
        <v>0.15537447093112999</v>
      </c>
      <c r="O1407" s="33">
        <f t="shared" si="341"/>
        <v>2.7361021019238247</v>
      </c>
      <c r="P1407" s="33">
        <f t="shared" si="342"/>
        <v>1.9483156679550748</v>
      </c>
      <c r="Q1407" s="33">
        <f t="shared" si="343"/>
        <v>3.5238885358925751</v>
      </c>
      <c r="R1407" s="33">
        <f t="shared" si="344"/>
        <v>1.3834622344622101</v>
      </c>
      <c r="S1407" s="33">
        <f t="shared" si="345"/>
        <v>1.15537447093113</v>
      </c>
      <c r="T1407" s="32">
        <f t="shared" si="353"/>
        <v>-5.0652431269092579E-3</v>
      </c>
      <c r="U1407" s="32">
        <f t="shared" si="354"/>
        <v>-6.8701909312897103E-3</v>
      </c>
      <c r="V1407" s="32">
        <f t="shared" si="355"/>
        <v>-4.0644898805427543E-3</v>
      </c>
      <c r="W1407" s="32">
        <f t="shared" si="356"/>
        <v>-5.579418594475638E-3</v>
      </c>
      <c r="X1407" s="32">
        <f t="shared" si="356"/>
        <v>-4.5597123506214698E-3</v>
      </c>
      <c r="Y1407" s="34">
        <f>MAX(O$4:O1407)</f>
        <v>2.8978450650268663</v>
      </c>
      <c r="Z1407" s="34">
        <f>MAX(P$4:P1407)</f>
        <v>2.0840412362117076</v>
      </c>
      <c r="AA1407" s="34">
        <f>MAX(Q$4:Q1407)</f>
        <v>3.7261032642907996</v>
      </c>
      <c r="AB1407" s="34">
        <f>MAX(R$4:R1407)</f>
        <v>1.9075656212819299</v>
      </c>
      <c r="AC1407" s="34">
        <f>MAX(S$4:S1407)</f>
        <v>1.35899867745307</v>
      </c>
      <c r="AD1407" s="35">
        <f t="shared" si="349"/>
        <v>-5.5814910553729669E-2</v>
      </c>
      <c r="AE1407" s="35">
        <f t="shared" si="350"/>
        <v>-6.5126143330709541E-2</v>
      </c>
      <c r="AF1407" s="35">
        <f t="shared" si="351"/>
        <v>-5.4269759600104051E-2</v>
      </c>
      <c r="AG1407" s="35">
        <f t="shared" si="352"/>
        <v>-0.27474985970207921</v>
      </c>
      <c r="AH1407" s="35">
        <f t="shared" si="352"/>
        <v>-0.14983399903196137</v>
      </c>
    </row>
    <row r="1408" spans="1:34">
      <c r="A1408" s="28">
        <v>45953</v>
      </c>
      <c r="B1408" s="12">
        <f>[1]!thsiFinD("ths_int_chg_ratio_index",B$1,$A$4,$A1408,101)</f>
        <v>117.93180984932</v>
      </c>
      <c r="C1408" s="12">
        <f>[1]!thsiFinD("ths_int_chg_ratio_index",C$1,$A$4,$A1408,101)</f>
        <v>108.2849095119</v>
      </c>
      <c r="D1408" s="12">
        <f>[1]!thsiFinD("ths_int_chg_ratio_index",D$1,$A$4,$A1408,101)</f>
        <v>37.415283399400003</v>
      </c>
      <c r="E1408" s="12">
        <f>[1]!thsiFinD("ths_int_chg_ratio_index",E$1,$A$4,$A1408,101)</f>
        <v>110.38636371619999</v>
      </c>
      <c r="F1408" s="12">
        <f>[1]!thsiFinD("ths_adjustment_nvg_ratio_fund",F$1,$A$4,$A1408,101)</f>
        <v>188.70472682626999</v>
      </c>
      <c r="G1408" s="12">
        <f>[1]!thsiFinD("ths_adjustment_nvg_ratio_fund",G$1,$A$4,$A1408,101)</f>
        <v>186.20885357547999</v>
      </c>
      <c r="H1408" s="12">
        <f>[1]!thsiFinD("ths_adjustment_nvg_ratio_fund",H$1,$A$4,$A1408,101)</f>
        <v>164.30769230768999</v>
      </c>
      <c r="I1408" s="12">
        <f>[1]!thsiFinD("ths_adjustment_nvg_ratio_fund",I$1,$A$4,$A1408,101)</f>
        <v>452.138671875</v>
      </c>
      <c r="J1408" s="32">
        <f t="shared" si="346"/>
        <v>1.7067228888265749</v>
      </c>
      <c r="K1408" s="45">
        <f t="shared" si="347"/>
        <v>0.93504591619204991</v>
      </c>
      <c r="L1408" s="45">
        <f t="shared" si="348"/>
        <v>2.4783998614610998</v>
      </c>
      <c r="M1408" s="32">
        <f>[1]!thsiFinD("ths_int_chg_ratio_index",M$1,$A$4,$A1408,101)/100</f>
        <v>0.38600095612669</v>
      </c>
      <c r="N1408" s="32">
        <f>[1]!thsiFinD("ths_int_chg_ratio_index",N$1,$A$4,$A1408,101)/100</f>
        <v>0.15854150824244001</v>
      </c>
      <c r="O1408" s="33">
        <f t="shared" si="341"/>
        <v>2.7067228888265751</v>
      </c>
      <c r="P1408" s="33">
        <f t="shared" si="342"/>
        <v>1.9350459161920499</v>
      </c>
      <c r="Q1408" s="33">
        <f t="shared" si="343"/>
        <v>3.4783998614610998</v>
      </c>
      <c r="R1408" s="33">
        <f t="shared" si="344"/>
        <v>1.3860009561266899</v>
      </c>
      <c r="S1408" s="33">
        <f t="shared" si="345"/>
        <v>1.15854150824244</v>
      </c>
      <c r="T1408" s="32">
        <f t="shared" si="353"/>
        <v>-1.0737615777054677E-2</v>
      </c>
      <c r="U1408" s="32">
        <f t="shared" si="354"/>
        <v>-6.8108838733267341E-3</v>
      </c>
      <c r="V1408" s="32">
        <f t="shared" si="355"/>
        <v>-1.2908658707036391E-2</v>
      </c>
      <c r="W1408" s="32">
        <f t="shared" si="356"/>
        <v>1.8350494876115953E-3</v>
      </c>
      <c r="X1408" s="32">
        <f t="shared" si="356"/>
        <v>2.7411349229116144E-3</v>
      </c>
      <c r="Y1408" s="34">
        <f>MAX(O$4:O1408)</f>
        <v>2.8978450650268663</v>
      </c>
      <c r="Z1408" s="34">
        <f>MAX(P$4:P1408)</f>
        <v>2.0840412362117076</v>
      </c>
      <c r="AA1408" s="34">
        <f>MAX(Q$4:Q1408)</f>
        <v>3.7261032642907996</v>
      </c>
      <c r="AB1408" s="34">
        <f>MAX(R$4:R1408)</f>
        <v>1.9075656212819299</v>
      </c>
      <c r="AC1408" s="34">
        <f>MAX(S$4:S1408)</f>
        <v>1.35899867745307</v>
      </c>
      <c r="AD1408" s="35">
        <f t="shared" si="349"/>
        <v>-6.5953207266627789E-2</v>
      </c>
      <c r="AE1408" s="35">
        <f t="shared" si="350"/>
        <v>-7.1493460604693082E-2</v>
      </c>
      <c r="AF1408" s="35">
        <f t="shared" si="351"/>
        <v>-6.6477868502349713E-2</v>
      </c>
      <c r="AG1408" s="35">
        <f t="shared" si="352"/>
        <v>-0.27341898980373525</v>
      </c>
      <c r="AH1408" s="35">
        <f t="shared" si="352"/>
        <v>-0.14750357931643565</v>
      </c>
    </row>
    <row r="1409" spans="1:34">
      <c r="A1409" s="28">
        <v>45954</v>
      </c>
      <c r="B1409" s="12">
        <f>[1]!thsiFinD("ths_int_chg_ratio_index",B$1,$A$4,$A1409,101)</f>
        <v>130.88387857382</v>
      </c>
      <c r="C1409" s="12">
        <f>[1]!thsiFinD("ths_int_chg_ratio_index",C$1,$A$4,$A1409,101)</f>
        <v>117.69132716102</v>
      </c>
      <c r="D1409" s="12">
        <f>[1]!thsiFinD("ths_int_chg_ratio_index",D$1,$A$4,$A1409,101)</f>
        <v>43.393983113460003</v>
      </c>
      <c r="E1409" s="12">
        <f>[1]!thsiFinD("ths_int_chg_ratio_index",E$1,$A$4,$A1409,101)</f>
        <v>118.96122831371</v>
      </c>
      <c r="F1409" s="12">
        <f>[1]!thsiFinD("ths_adjustment_nvg_ratio_fund",F$1,$A$4,$A1409,101)</f>
        <v>200.49109883364</v>
      </c>
      <c r="G1409" s="12">
        <f>[1]!thsiFinD("ths_adjustment_nvg_ratio_fund",G$1,$A$4,$A1409,101)</f>
        <v>201.24858115778</v>
      </c>
      <c r="H1409" s="12">
        <f>[1]!thsiFinD("ths_adjustment_nvg_ratio_fund",H$1,$A$4,$A1409,101)</f>
        <v>181.92307692308</v>
      </c>
      <c r="I1409" s="12">
        <f>[1]!thsiFinD("ths_adjustment_nvg_ratio_fund",I$1,$A$4,$A1409,101)</f>
        <v>480.107421875</v>
      </c>
      <c r="J1409" s="32">
        <f t="shared" si="346"/>
        <v>1.8433757449393875</v>
      </c>
      <c r="K1409" s="45">
        <f t="shared" si="347"/>
        <v>1.027326042905025</v>
      </c>
      <c r="L1409" s="45">
        <f t="shared" si="348"/>
        <v>2.6594254469737497</v>
      </c>
      <c r="M1409" s="32">
        <f>[1]!thsiFinD("ths_int_chg_ratio_index",M$1,$A$4,$A1409,101)/100</f>
        <v>0.43673775048221997</v>
      </c>
      <c r="N1409" s="32">
        <f>[1]!thsiFinD("ths_int_chg_ratio_index",N$1,$A$4,$A1409,101)/100</f>
        <v>0.17356144317938998</v>
      </c>
      <c r="O1409" s="33">
        <f t="shared" si="341"/>
        <v>2.8433757449393875</v>
      </c>
      <c r="P1409" s="33">
        <f t="shared" si="342"/>
        <v>2.0273260429050248</v>
      </c>
      <c r="Q1409" s="33">
        <f t="shared" si="343"/>
        <v>3.6594254469737497</v>
      </c>
      <c r="R1409" s="33">
        <f t="shared" si="344"/>
        <v>1.4367377504822199</v>
      </c>
      <c r="S1409" s="33">
        <f t="shared" si="345"/>
        <v>1.1735614431793899</v>
      </c>
      <c r="T1409" s="32">
        <f t="shared" si="353"/>
        <v>5.0486459724753852E-2</v>
      </c>
      <c r="U1409" s="32">
        <f t="shared" si="354"/>
        <v>4.7688856342267938E-2</v>
      </c>
      <c r="V1409" s="32">
        <f t="shared" si="355"/>
        <v>5.2042776196699281E-2</v>
      </c>
      <c r="W1409" s="32">
        <f t="shared" si="356"/>
        <v>3.6606608481222658E-2</v>
      </c>
      <c r="X1409" s="32">
        <f t="shared" si="356"/>
        <v>1.2964520330165819E-2</v>
      </c>
      <c r="Y1409" s="34">
        <f>MAX(O$4:O1409)</f>
        <v>2.8978450650268663</v>
      </c>
      <c r="Z1409" s="34">
        <f>MAX(P$4:P1409)</f>
        <v>2.0840412362117076</v>
      </c>
      <c r="AA1409" s="34">
        <f>MAX(Q$4:Q1409)</f>
        <v>3.7261032642907996</v>
      </c>
      <c r="AB1409" s="34">
        <f>MAX(R$4:R1409)</f>
        <v>1.9075656212819299</v>
      </c>
      <c r="AC1409" s="34">
        <f>MAX(S$4:S1409)</f>
        <v>1.35899867745307</v>
      </c>
      <c r="AD1409" s="35">
        <f t="shared" si="349"/>
        <v>-1.879649148425877E-2</v>
      </c>
      <c r="AE1409" s="35">
        <f t="shared" si="350"/>
        <v>-2.7214045634613937E-2</v>
      </c>
      <c r="AF1409" s="35">
        <f t="shared" si="351"/>
        <v>-1.7894785138151792E-2</v>
      </c>
      <c r="AG1409" s="35">
        <f t="shared" si="352"/>
        <v>-0.24682132323358941</v>
      </c>
      <c r="AH1409" s="35">
        <f t="shared" si="352"/>
        <v>-0.13645137213909009</v>
      </c>
    </row>
    <row r="1410" spans="1:34">
      <c r="A1410" s="28">
        <v>45957</v>
      </c>
      <c r="B1410" s="12">
        <f>[1]!thsiFinD("ths_int_chg_ratio_index",B$1,$A$4,$A1410,101)</f>
        <v>141.65344923311</v>
      </c>
      <c r="C1410" s="12">
        <f>[1]!thsiFinD("ths_int_chg_ratio_index",C$1,$A$4,$A1410,101)</f>
        <v>126.17273189958</v>
      </c>
      <c r="D1410" s="12">
        <f>[1]!thsiFinD("ths_int_chg_ratio_index",D$1,$A$4,$A1410,101)</f>
        <v>45.549901081019001</v>
      </c>
      <c r="E1410" s="12">
        <f>[1]!thsiFinD("ths_int_chg_ratio_index",E$1,$A$4,$A1410,101)</f>
        <v>123.33001855763</v>
      </c>
      <c r="F1410" s="12">
        <f>[1]!thsiFinD("ths_adjustment_nvg_ratio_fund",F$1,$A$4,$A1410,101)</f>
        <v>210.43585021486001</v>
      </c>
      <c r="G1410" s="12">
        <f>[1]!thsiFinD("ths_adjustment_nvg_ratio_fund",G$1,$A$4,$A1410,101)</f>
        <v>211.12372304199999</v>
      </c>
      <c r="H1410" s="12">
        <f>[1]!thsiFinD("ths_adjustment_nvg_ratio_fund",H$1,$A$4,$A1410,101)</f>
        <v>198.15384615385</v>
      </c>
      <c r="I1410" s="12">
        <f>[1]!thsiFinD("ths_adjustment_nvg_ratio_fund",I$1,$A$4,$A1410,101)</f>
        <v>499.033203125</v>
      </c>
      <c r="J1410" s="32">
        <f t="shared" si="346"/>
        <v>1.9443159041338114</v>
      </c>
      <c r="K1410" s="45">
        <f t="shared" si="347"/>
        <v>1.0917652519283476</v>
      </c>
      <c r="L1410" s="45">
        <f t="shared" si="348"/>
        <v>2.7968665563392752</v>
      </c>
      <c r="M1410" s="32">
        <f>[1]!thsiFinD("ths_int_chg_ratio_index",M$1,$A$4,$A1410,101)/100</f>
        <v>0.47234858150100001</v>
      </c>
      <c r="N1410" s="32">
        <f>[1]!thsiFinD("ths_int_chg_ratio_index",N$1,$A$4,$A1410,101)/100</f>
        <v>0.18899332236212998</v>
      </c>
      <c r="O1410" s="33">
        <f t="shared" si="341"/>
        <v>2.9443159041338114</v>
      </c>
      <c r="P1410" s="33">
        <f t="shared" si="342"/>
        <v>2.0917652519283476</v>
      </c>
      <c r="Q1410" s="33">
        <f t="shared" si="343"/>
        <v>3.7968665563392752</v>
      </c>
      <c r="R1410" s="33">
        <f t="shared" si="344"/>
        <v>1.472348581501</v>
      </c>
      <c r="S1410" s="33">
        <f t="shared" si="345"/>
        <v>1.1889933223621301</v>
      </c>
      <c r="T1410" s="32">
        <f t="shared" si="353"/>
        <v>3.5500112629882397E-2</v>
      </c>
      <c r="U1410" s="32">
        <f t="shared" si="354"/>
        <v>3.1785320989112131E-2</v>
      </c>
      <c r="V1410" s="32">
        <f t="shared" si="355"/>
        <v>3.7558111609893752E-2</v>
      </c>
      <c r="W1410" s="32">
        <f t="shared" si="356"/>
        <v>2.4785894994982849E-2</v>
      </c>
      <c r="X1410" s="32">
        <f t="shared" si="356"/>
        <v>1.3149613318014675E-2</v>
      </c>
      <c r="Y1410" s="34">
        <f>MAX(O$4:O1410)</f>
        <v>2.9443159041338114</v>
      </c>
      <c r="Z1410" s="34">
        <f>MAX(P$4:P1410)</f>
        <v>2.0917652519283476</v>
      </c>
      <c r="AA1410" s="34">
        <f>MAX(Q$4:Q1410)</f>
        <v>3.7968665563392752</v>
      </c>
      <c r="AB1410" s="34">
        <f>MAX(R$4:R1410)</f>
        <v>1.9075656212819299</v>
      </c>
      <c r="AC1410" s="34">
        <f>MAX(S$4:S1410)</f>
        <v>1.35899867745307</v>
      </c>
      <c r="AD1410" s="35">
        <f t="shared" si="349"/>
        <v>0</v>
      </c>
      <c r="AE1410" s="35">
        <f t="shared" si="350"/>
        <v>0</v>
      </c>
      <c r="AF1410" s="35">
        <f t="shared" si="351"/>
        <v>0</v>
      </c>
      <c r="AG1410" s="35">
        <f t="shared" si="352"/>
        <v>-0.22815311563879703</v>
      </c>
      <c r="AH1410" s="35">
        <f t="shared" si="352"/>
        <v>-0.12509604160141696</v>
      </c>
    </row>
    <row r="1411" spans="1:34">
      <c r="A1411" s="28">
        <v>45958</v>
      </c>
      <c r="B1411" s="12">
        <f>[1]!thsiFinD("ths_int_chg_ratio_index",B$1,$A$4,$A1411,101)</f>
        <v>142.51721655412999</v>
      </c>
      <c r="C1411" s="12">
        <f>[1]!thsiFinD("ths_int_chg_ratio_index",C$1,$A$4,$A1411,101)</f>
        <v>125.89347293792</v>
      </c>
      <c r="D1411" s="12">
        <f>[1]!thsiFinD("ths_int_chg_ratio_index",D$1,$A$4,$A1411,101)</f>
        <v>44.326481083007003</v>
      </c>
      <c r="E1411" s="12">
        <f>[1]!thsiFinD("ths_int_chg_ratio_index",E$1,$A$4,$A1411,101)</f>
        <v>123.02489698845</v>
      </c>
      <c r="F1411" s="12">
        <f>[1]!thsiFinD("ths_adjustment_nvg_ratio_fund",F$1,$A$4,$A1411,101)</f>
        <v>213.19828115408001</v>
      </c>
      <c r="G1411" s="12">
        <f>[1]!thsiFinD("ths_adjustment_nvg_ratio_fund",G$1,$A$4,$A1411,101)</f>
        <v>211.52099886492999</v>
      </c>
      <c r="H1411" s="12">
        <f>[1]!thsiFinD("ths_adjustment_nvg_ratio_fund",H$1,$A$4,$A1411,101)</f>
        <v>209.30769230768999</v>
      </c>
      <c r="I1411" s="12">
        <f>[1]!thsiFinD("ths_adjustment_nvg_ratio_fund",I$1,$A$4,$A1411,101)</f>
        <v>500.263671875</v>
      </c>
      <c r="J1411" s="32">
        <f t="shared" si="346"/>
        <v>1.9625658897065088</v>
      </c>
      <c r="K1411" s="45">
        <f t="shared" si="347"/>
        <v>1.0894051689087676</v>
      </c>
      <c r="L1411" s="45">
        <f t="shared" si="348"/>
        <v>2.83572661050425</v>
      </c>
      <c r="M1411" s="32">
        <f>[1]!thsiFinD("ths_int_chg_ratio_index",M$1,$A$4,$A1411,101)/100</f>
        <v>0.46394258547215</v>
      </c>
      <c r="N1411" s="32">
        <f>[1]!thsiFinD("ths_int_chg_ratio_index",N$1,$A$4,$A1411,101)/100</f>
        <v>0.18289909943221003</v>
      </c>
      <c r="O1411" s="33">
        <f t="shared" si="341"/>
        <v>2.962565889706509</v>
      </c>
      <c r="P1411" s="33">
        <f t="shared" si="342"/>
        <v>2.0894051689087676</v>
      </c>
      <c r="Q1411" s="33">
        <f t="shared" si="343"/>
        <v>3.83572661050425</v>
      </c>
      <c r="R1411" s="33">
        <f t="shared" si="344"/>
        <v>1.4639425854721499</v>
      </c>
      <c r="S1411" s="33">
        <f t="shared" si="345"/>
        <v>1.1828990994322099</v>
      </c>
      <c r="T1411" s="32">
        <f t="shared" si="353"/>
        <v>6.1983788991781807E-3</v>
      </c>
      <c r="U1411" s="32">
        <f t="shared" si="354"/>
        <v>-1.1282733649984333E-3</v>
      </c>
      <c r="V1411" s="32">
        <f t="shared" si="355"/>
        <v>1.0234769536499488E-2</v>
      </c>
      <c r="W1411" s="32">
        <f t="shared" si="356"/>
        <v>-5.7092431333621851E-3</v>
      </c>
      <c r="X1411" s="32">
        <f t="shared" si="356"/>
        <v>-5.1255316706178E-3</v>
      </c>
      <c r="Y1411" s="34">
        <f>MAX(O$4:O1411)</f>
        <v>2.962565889706509</v>
      </c>
      <c r="Z1411" s="34">
        <f>MAX(P$4:P1411)</f>
        <v>2.0917652519283476</v>
      </c>
      <c r="AA1411" s="34">
        <f>MAX(Q$4:Q1411)</f>
        <v>3.83572661050425</v>
      </c>
      <c r="AB1411" s="34">
        <f>MAX(R$4:R1411)</f>
        <v>1.9075656212819299</v>
      </c>
      <c r="AC1411" s="34">
        <f>MAX(S$4:S1411)</f>
        <v>1.35899867745307</v>
      </c>
      <c r="AD1411" s="35">
        <f t="shared" si="349"/>
        <v>0</v>
      </c>
      <c r="AE1411" s="35">
        <f t="shared" si="350"/>
        <v>-1.1282733649984333E-3</v>
      </c>
      <c r="AF1411" s="35">
        <f t="shared" si="351"/>
        <v>0</v>
      </c>
      <c r="AG1411" s="35">
        <f t="shared" si="352"/>
        <v>-0.2325597771633432</v>
      </c>
      <c r="AH1411" s="35">
        <f t="shared" si="352"/>
        <v>-0.1295803895489378</v>
      </c>
    </row>
    <row r="1412" spans="1:34">
      <c r="A1412" s="28">
        <v>45959</v>
      </c>
      <c r="B1412" s="12">
        <f>[1]!thsiFinD("ths_int_chg_ratio_index",B$1,$A$4,$A1412,101)</f>
        <v>146.30219165512</v>
      </c>
      <c r="C1412" s="12">
        <f>[1]!thsiFinD("ths_int_chg_ratio_index",C$1,$A$4,$A1412,101)</f>
        <v>126.63955468638</v>
      </c>
      <c r="D1412" s="12">
        <f>[1]!thsiFinD("ths_int_chg_ratio_index",D$1,$A$4,$A1412,101)</f>
        <v>46.032080856435996</v>
      </c>
      <c r="E1412" s="12">
        <f>[1]!thsiFinD("ths_int_chg_ratio_index",E$1,$A$4,$A1412,101)</f>
        <v>130.48030592564999</v>
      </c>
      <c r="F1412" s="12">
        <f>[1]!thsiFinD("ths_adjustment_nvg_ratio_fund",F$1,$A$4,$A1412,101)</f>
        <v>214.61019030080001</v>
      </c>
      <c r="G1412" s="12">
        <f>[1]!thsiFinD("ths_adjustment_nvg_ratio_fund",G$1,$A$4,$A1412,101)</f>
        <v>218.27468785471001</v>
      </c>
      <c r="H1412" s="12">
        <f>[1]!thsiFinD("ths_adjustment_nvg_ratio_fund",H$1,$A$4,$A1412,101)</f>
        <v>221.84615384615</v>
      </c>
      <c r="I1412" s="12">
        <f>[1]!thsiFinD("ths_adjustment_nvg_ratio_fund",I$1,$A$4,$A1412,101)</f>
        <v>508.134765625</v>
      </c>
      <c r="J1412" s="32">
        <f t="shared" si="346"/>
        <v>2.0153999134378076</v>
      </c>
      <c r="K1412" s="45">
        <f t="shared" si="347"/>
        <v>1.123635332808965</v>
      </c>
      <c r="L1412" s="45">
        <f t="shared" si="348"/>
        <v>2.9071644940666501</v>
      </c>
      <c r="M1412" s="32">
        <f>[1]!thsiFinD("ths_int_chg_ratio_index",M$1,$A$4,$A1412,101)/100</f>
        <v>0.50546957258790992</v>
      </c>
      <c r="N1412" s="32">
        <f>[1]!thsiFinD("ths_int_chg_ratio_index",N$1,$A$4,$A1412,101)/100</f>
        <v>0.19925219889578</v>
      </c>
      <c r="O1412" s="33">
        <f t="shared" ref="O1412:O1475" si="357">J1412+1</f>
        <v>3.0153999134378076</v>
      </c>
      <c r="P1412" s="33">
        <f t="shared" ref="P1412:P1475" si="358">K1412+1</f>
        <v>2.123635332808965</v>
      </c>
      <c r="Q1412" s="33">
        <f t="shared" ref="Q1412:Q1475" si="359">L1412+1</f>
        <v>3.9071644940666501</v>
      </c>
      <c r="R1412" s="33">
        <f t="shared" ref="R1412:R1475" si="360">M1412+1</f>
        <v>1.5054695725879099</v>
      </c>
      <c r="S1412" s="33">
        <f t="shared" ref="S1412:S1475" si="361">N1412+1</f>
        <v>1.1992521988957801</v>
      </c>
      <c r="T1412" s="32">
        <f t="shared" si="353"/>
        <v>1.7833872966293018E-2</v>
      </c>
      <c r="U1412" s="32">
        <f t="shared" si="354"/>
        <v>1.6382731511128901E-2</v>
      </c>
      <c r="V1412" s="32">
        <f t="shared" si="355"/>
        <v>1.8624341830506319E-2</v>
      </c>
      <c r="W1412" s="32">
        <f t="shared" si="356"/>
        <v>2.8366540824664055E-2</v>
      </c>
      <c r="X1412" s="32">
        <f t="shared" si="356"/>
        <v>1.3824593721831091E-2</v>
      </c>
      <c r="Y1412" s="34">
        <f>MAX(O$4:O1412)</f>
        <v>3.0153999134378076</v>
      </c>
      <c r="Z1412" s="34">
        <f>MAX(P$4:P1412)</f>
        <v>2.123635332808965</v>
      </c>
      <c r="AA1412" s="34">
        <f>MAX(Q$4:Q1412)</f>
        <v>3.9071644940666501</v>
      </c>
      <c r="AB1412" s="34">
        <f>MAX(R$4:R1412)</f>
        <v>1.9075656212819299</v>
      </c>
      <c r="AC1412" s="34">
        <f>MAX(S$4:S1412)</f>
        <v>1.35899867745307</v>
      </c>
      <c r="AD1412" s="35">
        <f t="shared" si="349"/>
        <v>0</v>
      </c>
      <c r="AE1412" s="35">
        <f t="shared" si="350"/>
        <v>0</v>
      </c>
      <c r="AF1412" s="35">
        <f t="shared" si="351"/>
        <v>0</v>
      </c>
      <c r="AG1412" s="35">
        <f t="shared" si="352"/>
        <v>-0.21079015275175794</v>
      </c>
      <c r="AH1412" s="35">
        <f t="shared" si="352"/>
        <v>-0.11754719206693742</v>
      </c>
    </row>
    <row r="1413" spans="1:34">
      <c r="A1413" s="28">
        <v>45960</v>
      </c>
      <c r="B1413" s="12">
        <f>[1]!thsiFinD("ths_int_chg_ratio_index",B$1,$A$4,$A1413,101)</f>
        <v>137.93935440481999</v>
      </c>
      <c r="C1413" s="12">
        <f>[1]!thsiFinD("ths_int_chg_ratio_index",C$1,$A$4,$A1413,101)</f>
        <v>123.00546274039</v>
      </c>
      <c r="D1413" s="12">
        <f>[1]!thsiFinD("ths_int_chg_ratio_index",D$1,$A$4,$A1413,101)</f>
        <v>43.303576244303002</v>
      </c>
      <c r="E1413" s="12">
        <f>[1]!thsiFinD("ths_int_chg_ratio_index",E$1,$A$4,$A1413,101)</f>
        <v>125.81145540164999</v>
      </c>
      <c r="F1413" s="12">
        <f>[1]!thsiFinD("ths_adjustment_nvg_ratio_fund",F$1,$A$4,$A1413,101)</f>
        <v>209.82197667281</v>
      </c>
      <c r="G1413" s="12">
        <f>[1]!thsiFinD("ths_adjustment_nvg_ratio_fund",G$1,$A$4,$A1413,101)</f>
        <v>213.11010215664001</v>
      </c>
      <c r="H1413" s="12">
        <f>[1]!thsiFinD("ths_adjustment_nvg_ratio_fund",H$1,$A$4,$A1413,101)</f>
        <v>217.46153846153999</v>
      </c>
      <c r="I1413" s="12">
        <f>[1]!thsiFinD("ths_adjustment_nvg_ratio_fund",I$1,$A$4,$A1413,101)</f>
        <v>488.3203125</v>
      </c>
      <c r="J1413" s="32">
        <f t="shared" ref="J1413:J1476" si="362">50%*K1413+50%*L1413</f>
        <v>1.9484672232276914</v>
      </c>
      <c r="K1413" s="45">
        <f t="shared" ref="K1413:K1476" si="363">SUMPRODUCT(B1413:E1413,B$3:E$3)/100</f>
        <v>1.0751496219779075</v>
      </c>
      <c r="L1413" s="45">
        <f t="shared" ref="L1413:L1476" si="364">SUMPRODUCT(F1413:I1413,F$3:I$3)/100</f>
        <v>2.8217848244774753</v>
      </c>
      <c r="M1413" s="32">
        <f>[1]!thsiFinD("ths_int_chg_ratio_index",M$1,$A$4,$A1413,101)/100</f>
        <v>0.48603566215683996</v>
      </c>
      <c r="N1413" s="32">
        <f>[1]!thsiFinD("ths_int_chg_ratio_index",N$1,$A$4,$A1413,101)/100</f>
        <v>0.18813910117616001</v>
      </c>
      <c r="O1413" s="33">
        <f t="shared" si="357"/>
        <v>2.9484672232276914</v>
      </c>
      <c r="P1413" s="33">
        <f t="shared" si="358"/>
        <v>2.0751496219779075</v>
      </c>
      <c r="Q1413" s="33">
        <f t="shared" si="359"/>
        <v>3.8217848244774753</v>
      </c>
      <c r="R1413" s="33">
        <f t="shared" si="360"/>
        <v>1.48603566215684</v>
      </c>
      <c r="S1413" s="33">
        <f t="shared" si="361"/>
        <v>1.18813910117616</v>
      </c>
      <c r="T1413" s="32">
        <f t="shared" si="353"/>
        <v>-2.2196953018350118E-2</v>
      </c>
      <c r="U1413" s="32">
        <f t="shared" si="354"/>
        <v>-2.2831467381419279E-2</v>
      </c>
      <c r="V1413" s="32">
        <f t="shared" si="355"/>
        <v>-2.1852079613958075E-2</v>
      </c>
      <c r="W1413" s="32">
        <f t="shared" si="356"/>
        <v>-1.2908869621099606E-2</v>
      </c>
      <c r="X1413" s="32">
        <f t="shared" si="356"/>
        <v>-9.2666894668632649E-3</v>
      </c>
      <c r="Y1413" s="34">
        <f>MAX(O$4:O1413)</f>
        <v>3.0153999134378076</v>
      </c>
      <c r="Z1413" s="34">
        <f>MAX(P$4:P1413)</f>
        <v>2.123635332808965</v>
      </c>
      <c r="AA1413" s="34">
        <f>MAX(Q$4:Q1413)</f>
        <v>3.9071644940666501</v>
      </c>
      <c r="AB1413" s="34">
        <f>MAX(R$4:R1413)</f>
        <v>1.9075656212819299</v>
      </c>
      <c r="AC1413" s="34">
        <f>MAX(S$4:S1413)</f>
        <v>1.35899867745307</v>
      </c>
      <c r="AD1413" s="35">
        <f t="shared" si="349"/>
        <v>-2.2196953018350118E-2</v>
      </c>
      <c r="AE1413" s="35">
        <f t="shared" si="350"/>
        <v>-2.2831467381419279E-2</v>
      </c>
      <c r="AF1413" s="35">
        <f t="shared" si="351"/>
        <v>-2.1852079613958075E-2</v>
      </c>
      <c r="AG1413" s="35">
        <f t="shared" si="352"/>
        <v>-0.22097795977357337</v>
      </c>
      <c r="AH1413" s="35">
        <f t="shared" si="352"/>
        <v>-0.12572460820721465</v>
      </c>
    </row>
    <row r="1414" spans="1:34">
      <c r="A1414" s="28">
        <v>45961</v>
      </c>
      <c r="B1414" s="12">
        <f>[1]!thsiFinD("ths_int_chg_ratio_index",B$1,$A$4,$A1414,101)</f>
        <v>125.12872332764</v>
      </c>
      <c r="C1414" s="12">
        <f>[1]!thsiFinD("ths_int_chg_ratio_index",C$1,$A$4,$A1414,101)</f>
        <v>113.48587593084</v>
      </c>
      <c r="D1414" s="12">
        <f>[1]!thsiFinD("ths_int_chg_ratio_index",D$1,$A$4,$A1414,101)</f>
        <v>38.814643265027001</v>
      </c>
      <c r="E1414" s="12">
        <f>[1]!thsiFinD("ths_int_chg_ratio_index",E$1,$A$4,$A1414,101)</f>
        <v>119.19879663623</v>
      </c>
      <c r="F1414" s="12">
        <f>[1]!thsiFinD("ths_adjustment_nvg_ratio_fund",F$1,$A$4,$A1414,101)</f>
        <v>199.50890116636</v>
      </c>
      <c r="G1414" s="12">
        <f>[1]!thsiFinD("ths_adjustment_nvg_ratio_fund",G$1,$A$4,$A1414,101)</f>
        <v>199.31895573212</v>
      </c>
      <c r="H1414" s="12">
        <f>[1]!thsiFinD("ths_adjustment_nvg_ratio_fund",H$1,$A$4,$A1414,101)</f>
        <v>201.69230769231001</v>
      </c>
      <c r="I1414" s="12">
        <f>[1]!thsiFinD("ths_adjustment_nvg_ratio_fund",I$1,$A$4,$A1414,101)</f>
        <v>470.478515625</v>
      </c>
      <c r="J1414" s="32">
        <f t="shared" si="362"/>
        <v>1.8345333992194086</v>
      </c>
      <c r="K1414" s="45">
        <f t="shared" si="363"/>
        <v>0.99157009789934247</v>
      </c>
      <c r="L1414" s="45">
        <f t="shared" si="364"/>
        <v>2.677496700539475</v>
      </c>
      <c r="M1414" s="32">
        <f>[1]!thsiFinD("ths_int_chg_ratio_index",M$1,$A$4,$A1414,101)/100</f>
        <v>0.44034747090803994</v>
      </c>
      <c r="N1414" s="32">
        <f>[1]!thsiFinD("ths_int_chg_ratio_index",N$1,$A$4,$A1414,101)/100</f>
        <v>0.17299852641145003</v>
      </c>
      <c r="O1414" s="33">
        <f t="shared" si="357"/>
        <v>2.8345333992194086</v>
      </c>
      <c r="P1414" s="33">
        <f t="shared" si="358"/>
        <v>1.9915700978993425</v>
      </c>
      <c r="Q1414" s="33">
        <f t="shared" si="359"/>
        <v>3.677496700539475</v>
      </c>
      <c r="R1414" s="33">
        <f t="shared" si="360"/>
        <v>1.4403474709080399</v>
      </c>
      <c r="S1414" s="33">
        <f t="shared" si="361"/>
        <v>1.17299852641145</v>
      </c>
      <c r="T1414" s="32">
        <f t="shared" si="353"/>
        <v>-3.8641712924846194E-2</v>
      </c>
      <c r="U1414" s="32">
        <f t="shared" si="354"/>
        <v>-4.027638450421811E-2</v>
      </c>
      <c r="V1414" s="32">
        <f t="shared" si="355"/>
        <v>-3.7754120277487813E-2</v>
      </c>
      <c r="W1414" s="32">
        <f t="shared" si="356"/>
        <v>-3.0745016699322059E-2</v>
      </c>
      <c r="X1414" s="32">
        <f t="shared" si="356"/>
        <v>-1.2743099481973164E-2</v>
      </c>
      <c r="Y1414" s="34">
        <f>MAX(O$4:O1414)</f>
        <v>3.0153999134378076</v>
      </c>
      <c r="Z1414" s="34">
        <f>MAX(P$4:P1414)</f>
        <v>2.123635332808965</v>
      </c>
      <c r="AA1414" s="34">
        <f>MAX(Q$4:Q1414)</f>
        <v>3.9071644940666501</v>
      </c>
      <c r="AB1414" s="34">
        <f>MAX(R$4:R1414)</f>
        <v>1.9075656212819299</v>
      </c>
      <c r="AC1414" s="34">
        <f>MAX(S$4:S1414)</f>
        <v>1.35899867745307</v>
      </c>
      <c r="AD1414" s="35">
        <f t="shared" ref="AD1414:AD1477" si="365">O1414/Y1414-1</f>
        <v>-5.9980937656854971E-2</v>
      </c>
      <c r="AE1414" s="35">
        <f t="shared" ref="AE1414:AE1477" si="366">P1414/Z1414-1</f>
        <v>-6.2188282926587846E-2</v>
      </c>
      <c r="AF1414" s="35">
        <f t="shared" ref="AF1414:AF1477" si="367">Q1414/AA1414-1</f>
        <v>-5.8781193849387292E-2</v>
      </c>
      <c r="AG1414" s="35">
        <f t="shared" ref="AG1414:AH1477" si="368">R1414/AB1414-1</f>
        <v>-0.24492900540947482</v>
      </c>
      <c r="AH1414" s="35">
        <f t="shared" si="368"/>
        <v>-0.13686558649947111</v>
      </c>
    </row>
    <row r="1415" spans="1:34">
      <c r="A1415" s="28">
        <v>45964</v>
      </c>
      <c r="B1415" s="12">
        <f>[1]!thsiFinD("ths_int_chg_ratio_index",B$1,$A$4,$A1415,101)</f>
        <v>127.29725729195</v>
      </c>
      <c r="C1415" s="12">
        <f>[1]!thsiFinD("ths_int_chg_ratio_index",C$1,$A$4,$A1415,101)</f>
        <v>111.04866647322</v>
      </c>
      <c r="D1415" s="12">
        <f>[1]!thsiFinD("ths_int_chg_ratio_index",D$1,$A$4,$A1415,101)</f>
        <v>37.376321853554003</v>
      </c>
      <c r="E1415" s="12">
        <f>[1]!thsiFinD("ths_int_chg_ratio_index",E$1,$A$4,$A1415,101)</f>
        <v>119.99616434955</v>
      </c>
      <c r="F1415" s="12">
        <f>[1]!thsiFinD("ths_adjustment_nvg_ratio_fund",F$1,$A$4,$A1415,101)</f>
        <v>201.35052179250999</v>
      </c>
      <c r="G1415" s="12">
        <f>[1]!thsiFinD("ths_adjustment_nvg_ratio_fund",G$1,$A$4,$A1415,101)</f>
        <v>202.55391600454001</v>
      </c>
      <c r="H1415" s="12">
        <f>[1]!thsiFinD("ths_adjustment_nvg_ratio_fund",H$1,$A$4,$A1415,101)</f>
        <v>199.30769230768999</v>
      </c>
      <c r="I1415" s="12">
        <f>[1]!thsiFinD("ths_adjustment_nvg_ratio_fund",I$1,$A$4,$A1415,101)</f>
        <v>474.736328125</v>
      </c>
      <c r="J1415" s="32">
        <f t="shared" si="362"/>
        <v>1.8420835852475175</v>
      </c>
      <c r="K1415" s="45">
        <f t="shared" si="363"/>
        <v>0.98929602492068502</v>
      </c>
      <c r="L1415" s="45">
        <f t="shared" si="364"/>
        <v>2.6948711455743499</v>
      </c>
      <c r="M1415" s="32">
        <f>[1]!thsiFinD("ths_int_chg_ratio_index",M$1,$A$4,$A1415,101)/100</f>
        <v>0.44684043144972002</v>
      </c>
      <c r="N1415" s="32">
        <f>[1]!thsiFinD("ths_int_chg_ratio_index",N$1,$A$4,$A1415,101)/100</f>
        <v>0.17546100225440997</v>
      </c>
      <c r="O1415" s="33">
        <f t="shared" si="357"/>
        <v>2.8420835852475177</v>
      </c>
      <c r="P1415" s="33">
        <f t="shared" si="358"/>
        <v>1.989296024920685</v>
      </c>
      <c r="Q1415" s="33">
        <f t="shared" si="359"/>
        <v>3.6948711455743499</v>
      </c>
      <c r="R1415" s="33">
        <f t="shared" si="360"/>
        <v>1.4468404314497201</v>
      </c>
      <c r="S1415" s="33">
        <f t="shared" si="361"/>
        <v>1.1754610022544099</v>
      </c>
      <c r="T1415" s="32">
        <f t="shared" ref="T1415:T1478" si="369">O1415/O1414-1</f>
        <v>2.6636433460929254E-3</v>
      </c>
      <c r="U1415" s="32">
        <f t="shared" ref="U1415:U1478" si="370">P1415/P1414-1</f>
        <v>-1.1418493283545939E-3</v>
      </c>
      <c r="V1415" s="32">
        <f t="shared" ref="V1415:V1478" si="371">Q1415/Q1414-1</f>
        <v>4.7245304210132844E-3</v>
      </c>
      <c r="W1415" s="32">
        <f t="shared" ref="W1415:X1478" si="372">R1415/R1414-1</f>
        <v>4.5079126202698383E-3</v>
      </c>
      <c r="X1415" s="32">
        <f t="shared" si="372"/>
        <v>2.0993000310864929E-3</v>
      </c>
      <c r="Y1415" s="34">
        <f>MAX(O$4:O1415)</f>
        <v>3.0153999134378076</v>
      </c>
      <c r="Z1415" s="34">
        <f>MAX(P$4:P1415)</f>
        <v>2.123635332808965</v>
      </c>
      <c r="AA1415" s="34">
        <f>MAX(Q$4:Q1415)</f>
        <v>3.9071644940666501</v>
      </c>
      <c r="AB1415" s="34">
        <f>MAX(R$4:R1415)</f>
        <v>1.9075656212819299</v>
      </c>
      <c r="AC1415" s="34">
        <f>MAX(S$4:S1415)</f>
        <v>1.35899867745307</v>
      </c>
      <c r="AD1415" s="35">
        <f t="shared" si="365"/>
        <v>-5.7477062136244039E-2</v>
      </c>
      <c r="AE1415" s="35">
        <f t="shared" si="366"/>
        <v>-6.3259122605851204E-2</v>
      </c>
      <c r="AF1415" s="35">
        <f t="shared" si="367"/>
        <v>-5.4334376966898912E-2</v>
      </c>
      <c r="AG1415" s="35">
        <f t="shared" si="368"/>
        <v>-0.24152521134376048</v>
      </c>
      <c r="AH1415" s="35">
        <f t="shared" si="368"/>
        <v>-0.13505360839837777</v>
      </c>
    </row>
    <row r="1416" spans="1:34">
      <c r="A1416" s="28">
        <v>45965</v>
      </c>
      <c r="B1416" s="12">
        <f>[1]!thsiFinD("ths_int_chg_ratio_index",B$1,$A$4,$A1416,101)</f>
        <v>124.34346495394</v>
      </c>
      <c r="C1416" s="12">
        <f>[1]!thsiFinD("ths_int_chg_ratio_index",C$1,$A$4,$A1416,101)</f>
        <v>112.88008703833</v>
      </c>
      <c r="D1416" s="12">
        <f>[1]!thsiFinD("ths_int_chg_ratio_index",D$1,$A$4,$A1416,101)</f>
        <v>36.040734183406997</v>
      </c>
      <c r="E1416" s="12">
        <f>[1]!thsiFinD("ths_int_chg_ratio_index",E$1,$A$4,$A1416,101)</f>
        <v>115.66251688669</v>
      </c>
      <c r="F1416" s="12">
        <f>[1]!thsiFinD("ths_adjustment_nvg_ratio_fund",F$1,$A$4,$A1416,101)</f>
        <v>199.07918968691999</v>
      </c>
      <c r="G1416" s="12">
        <f>[1]!thsiFinD("ths_adjustment_nvg_ratio_fund",G$1,$A$4,$A1416,101)</f>
        <v>198.46765039728001</v>
      </c>
      <c r="H1416" s="12">
        <f>[1]!thsiFinD("ths_adjustment_nvg_ratio_fund",H$1,$A$4,$A1416,101)</f>
        <v>199.23076923076999</v>
      </c>
      <c r="I1416" s="12">
        <f>[1]!thsiFinD("ths_adjustment_nvg_ratio_fund",I$1,$A$4,$A1416,101)</f>
        <v>462.041015625</v>
      </c>
      <c r="J1416" s="32">
        <f t="shared" si="362"/>
        <v>1.8096817850029214</v>
      </c>
      <c r="K1416" s="45">
        <f t="shared" si="363"/>
        <v>0.97231700765591755</v>
      </c>
      <c r="L1416" s="45">
        <f t="shared" si="364"/>
        <v>2.6470465623499253</v>
      </c>
      <c r="M1416" s="32">
        <f>[1]!thsiFinD("ths_int_chg_ratio_index",M$1,$A$4,$A1416,101)/100</f>
        <v>0.42457069618341003</v>
      </c>
      <c r="N1416" s="32">
        <f>[1]!thsiFinD("ths_int_chg_ratio_index",N$1,$A$4,$A1416,101)/100</f>
        <v>0.16375472416744</v>
      </c>
      <c r="O1416" s="33">
        <f t="shared" si="357"/>
        <v>2.8096817850029217</v>
      </c>
      <c r="P1416" s="33">
        <f t="shared" si="358"/>
        <v>1.9723170076559176</v>
      </c>
      <c r="Q1416" s="33">
        <f t="shared" si="359"/>
        <v>3.6470465623499253</v>
      </c>
      <c r="R1416" s="33">
        <f t="shared" si="360"/>
        <v>1.4245706961834101</v>
      </c>
      <c r="S1416" s="33">
        <f t="shared" si="361"/>
        <v>1.16375472416744</v>
      </c>
      <c r="T1416" s="32">
        <f t="shared" si="369"/>
        <v>-1.14007203773967E-2</v>
      </c>
      <c r="U1416" s="32">
        <f t="shared" si="370"/>
        <v>-8.5351888567939405E-3</v>
      </c>
      <c r="V1416" s="32">
        <f t="shared" si="371"/>
        <v>-1.2943505020928225E-2</v>
      </c>
      <c r="W1416" s="32">
        <f t="shared" si="372"/>
        <v>-1.5391977430431525E-2</v>
      </c>
      <c r="X1416" s="32">
        <f t="shared" si="372"/>
        <v>-9.9588825699180594E-3</v>
      </c>
      <c r="Y1416" s="34">
        <f>MAX(O$4:O1416)</f>
        <v>3.0153999134378076</v>
      </c>
      <c r="Z1416" s="34">
        <f>MAX(P$4:P1416)</f>
        <v>2.123635332808965</v>
      </c>
      <c r="AA1416" s="34">
        <f>MAX(Q$4:Q1416)</f>
        <v>3.9071644940666501</v>
      </c>
      <c r="AB1416" s="34">
        <f>MAX(R$4:R1416)</f>
        <v>1.9075656212819299</v>
      </c>
      <c r="AC1416" s="34">
        <f>MAX(S$4:S1416)</f>
        <v>1.35899867745307</v>
      </c>
      <c r="AD1416" s="35">
        <f t="shared" si="365"/>
        <v>-6.8222502600111201E-2</v>
      </c>
      <c r="AE1416" s="35">
        <f t="shared" si="366"/>
        <v>-7.1254382904289093E-2</v>
      </c>
      <c r="AF1416" s="35">
        <f t="shared" si="367"/>
        <v>-6.6574604706747142E-2</v>
      </c>
      <c r="AG1416" s="35">
        <f t="shared" si="368"/>
        <v>-0.25319963817230862</v>
      </c>
      <c r="AH1416" s="35">
        <f t="shared" si="368"/>
        <v>-0.14366750794161265</v>
      </c>
    </row>
    <row r="1417" spans="1:34">
      <c r="A1417" s="28">
        <v>45966</v>
      </c>
      <c r="B1417" s="12">
        <f>[1]!thsiFinD("ths_int_chg_ratio_index",B$1,$A$4,$A1417,101)</f>
        <v>123.79461104265999</v>
      </c>
      <c r="C1417" s="12">
        <f>[1]!thsiFinD("ths_int_chg_ratio_index",C$1,$A$4,$A1417,101)</f>
        <v>111.38460666578</v>
      </c>
      <c r="D1417" s="12">
        <f>[1]!thsiFinD("ths_int_chg_ratio_index",D$1,$A$4,$A1417,101)</f>
        <v>36.350171036577002</v>
      </c>
      <c r="E1417" s="12">
        <f>[1]!thsiFinD("ths_int_chg_ratio_index",E$1,$A$4,$A1417,101)</f>
        <v>118.27280842604</v>
      </c>
      <c r="F1417" s="12">
        <f>[1]!thsiFinD("ths_adjustment_nvg_ratio_fund",F$1,$A$4,$A1417,101)</f>
        <v>198.28115408226</v>
      </c>
      <c r="G1417" s="12">
        <f>[1]!thsiFinD("ths_adjustment_nvg_ratio_fund",G$1,$A$4,$A1417,101)</f>
        <v>200.90805902384</v>
      </c>
      <c r="H1417" s="12">
        <f>[1]!thsiFinD("ths_adjustment_nvg_ratio_fund",H$1,$A$4,$A1417,101)</f>
        <v>200.30769230768999</v>
      </c>
      <c r="I1417" s="12">
        <f>[1]!thsiFinD("ths_adjustment_nvg_ratio_fund",I$1,$A$4,$A1417,101)</f>
        <v>459.619140625</v>
      </c>
      <c r="J1417" s="32">
        <f t="shared" si="362"/>
        <v>1.8111478040123088</v>
      </c>
      <c r="K1417" s="45">
        <f t="shared" si="363"/>
        <v>0.97450549292764255</v>
      </c>
      <c r="L1417" s="45">
        <f t="shared" si="364"/>
        <v>2.6477901150969751</v>
      </c>
      <c r="M1417" s="32">
        <f>[1]!thsiFinD("ths_int_chg_ratio_index",M$1,$A$4,$A1417,101)/100</f>
        <v>0.44024403716185001</v>
      </c>
      <c r="N1417" s="32">
        <f>[1]!thsiFinD("ths_int_chg_ratio_index",N$1,$A$4,$A1417,101)/100</f>
        <v>0.16613364115299001</v>
      </c>
      <c r="O1417" s="33">
        <f t="shared" si="357"/>
        <v>2.8111478040123088</v>
      </c>
      <c r="P1417" s="33">
        <f t="shared" si="358"/>
        <v>1.9745054929276424</v>
      </c>
      <c r="Q1417" s="33">
        <f t="shared" si="359"/>
        <v>3.6477901150969751</v>
      </c>
      <c r="R1417" s="33">
        <f t="shared" si="360"/>
        <v>1.4402440371618499</v>
      </c>
      <c r="S1417" s="33">
        <f t="shared" si="361"/>
        <v>1.1661336411529901</v>
      </c>
      <c r="T1417" s="32">
        <f t="shared" si="369"/>
        <v>5.2177403761954899E-4</v>
      </c>
      <c r="U1417" s="32">
        <f t="shared" si="370"/>
        <v>1.1096011762965485E-3</v>
      </c>
      <c r="V1417" s="32">
        <f t="shared" si="371"/>
        <v>2.0387805155164251E-4</v>
      </c>
      <c r="W1417" s="32">
        <f t="shared" si="372"/>
        <v>1.1002150346367756E-2</v>
      </c>
      <c r="X1417" s="32">
        <f t="shared" si="372"/>
        <v>2.0441738591026049E-3</v>
      </c>
      <c r="Y1417" s="34">
        <f>MAX(O$4:O1417)</f>
        <v>3.0153999134378076</v>
      </c>
      <c r="Z1417" s="34">
        <f>MAX(P$4:P1417)</f>
        <v>2.123635332808965</v>
      </c>
      <c r="AA1417" s="34">
        <f>MAX(Q$4:Q1417)</f>
        <v>3.9071644940666501</v>
      </c>
      <c r="AB1417" s="34">
        <f>MAX(R$4:R1417)</f>
        <v>1.9075656212819299</v>
      </c>
      <c r="AC1417" s="34">
        <f>MAX(S$4:S1417)</f>
        <v>1.35899867745307</v>
      </c>
      <c r="AD1417" s="35">
        <f t="shared" si="365"/>
        <v>-6.7736325293129784E-2</v>
      </c>
      <c r="AE1417" s="35">
        <f t="shared" si="366"/>
        <v>-7.0223845675079333E-2</v>
      </c>
      <c r="AF1417" s="35">
        <f t="shared" si="367"/>
        <v>-6.6384299755886E-2</v>
      </c>
      <c r="AG1417" s="35">
        <f t="shared" si="368"/>
        <v>-0.24498322831275843</v>
      </c>
      <c r="AH1417" s="35">
        <f t="shared" si="368"/>
        <v>-0.14191701544664681</v>
      </c>
    </row>
    <row r="1418" spans="1:34">
      <c r="A1418" s="28">
        <v>45967</v>
      </c>
      <c r="B1418" s="12">
        <f>[1]!thsiFinD("ths_int_chg_ratio_index",B$1,$A$4,$A1418,101)</f>
        <v>129.43604654561</v>
      </c>
      <c r="C1418" s="12">
        <f>[1]!thsiFinD("ths_int_chg_ratio_index",C$1,$A$4,$A1418,101)</f>
        <v>118.33442760941</v>
      </c>
      <c r="D1418" s="12">
        <f>[1]!thsiFinD("ths_int_chg_ratio_index",D$1,$A$4,$A1418,101)</f>
        <v>40.906641938391999</v>
      </c>
      <c r="E1418" s="12">
        <f>[1]!thsiFinD("ths_int_chg_ratio_index",E$1,$A$4,$A1418,101)</f>
        <v>122.72939056745</v>
      </c>
      <c r="F1418" s="12">
        <f>[1]!thsiFinD("ths_adjustment_nvg_ratio_fund",F$1,$A$4,$A1418,101)</f>
        <v>204.60405156537999</v>
      </c>
      <c r="G1418" s="12">
        <f>[1]!thsiFinD("ths_adjustment_nvg_ratio_fund",G$1,$A$4,$A1418,101)</f>
        <v>208.56980703746001</v>
      </c>
      <c r="H1418" s="12">
        <f>[1]!thsiFinD("ths_adjustment_nvg_ratio_fund",H$1,$A$4,$A1418,101)</f>
        <v>205.46153846153999</v>
      </c>
      <c r="I1418" s="12">
        <f>[1]!thsiFinD("ths_adjustment_nvg_ratio_fund",I$1,$A$4,$A1418,101)</f>
        <v>475.654296875</v>
      </c>
      <c r="J1418" s="32">
        <f t="shared" si="362"/>
        <v>1.8821202507503023</v>
      </c>
      <c r="K1418" s="45">
        <f t="shared" si="363"/>
        <v>1.028516266652155</v>
      </c>
      <c r="L1418" s="45">
        <f t="shared" si="364"/>
        <v>2.7357242348484498</v>
      </c>
      <c r="M1418" s="32">
        <f>[1]!thsiFinD("ths_int_chg_ratio_index",M$1,$A$4,$A1418,101)/100</f>
        <v>0.46992404756387995</v>
      </c>
      <c r="N1418" s="32">
        <f>[1]!thsiFinD("ths_int_chg_ratio_index",N$1,$A$4,$A1418,101)/100</f>
        <v>0.18336648088026</v>
      </c>
      <c r="O1418" s="33">
        <f t="shared" si="357"/>
        <v>2.8821202507503023</v>
      </c>
      <c r="P1418" s="33">
        <f t="shared" si="358"/>
        <v>2.0285162666521552</v>
      </c>
      <c r="Q1418" s="33">
        <f t="shared" si="359"/>
        <v>3.7357242348484498</v>
      </c>
      <c r="R1418" s="33">
        <f t="shared" si="360"/>
        <v>1.46992404756388</v>
      </c>
      <c r="S1418" s="33">
        <f t="shared" si="361"/>
        <v>1.18336648088026</v>
      </c>
      <c r="T1418" s="32">
        <f t="shared" si="369"/>
        <v>2.5246785898875856E-2</v>
      </c>
      <c r="U1418" s="32">
        <f t="shared" si="370"/>
        <v>2.7354076206913991E-2</v>
      </c>
      <c r="V1418" s="32">
        <f t="shared" si="371"/>
        <v>2.4106134666998846E-2</v>
      </c>
      <c r="W1418" s="32">
        <f t="shared" si="372"/>
        <v>2.0607625955194164E-2</v>
      </c>
      <c r="X1418" s="32">
        <f t="shared" si="372"/>
        <v>1.4777757127588886E-2</v>
      </c>
      <c r="Y1418" s="34">
        <f>MAX(O$4:O1418)</f>
        <v>3.0153999134378076</v>
      </c>
      <c r="Z1418" s="34">
        <f>MAX(P$4:P1418)</f>
        <v>2.123635332808965</v>
      </c>
      <c r="AA1418" s="34">
        <f>MAX(Q$4:Q1418)</f>
        <v>3.9071644940666501</v>
      </c>
      <c r="AB1418" s="34">
        <f>MAX(R$4:R1418)</f>
        <v>1.9075656212819299</v>
      </c>
      <c r="AC1418" s="34">
        <f>MAX(S$4:S1418)</f>
        <v>1.35899867745307</v>
      </c>
      <c r="AD1418" s="35">
        <f t="shared" si="365"/>
        <v>-4.4199663896506314E-2</v>
      </c>
      <c r="AE1418" s="35">
        <f t="shared" si="366"/>
        <v>-4.4790677894304132E-2</v>
      </c>
      <c r="AF1418" s="35">
        <f t="shared" si="367"/>
        <v>-4.3878433958576935E-2</v>
      </c>
      <c r="AG1418" s="35">
        <f t="shared" si="368"/>
        <v>-0.22942412509192966</v>
      </c>
      <c r="AH1418" s="35">
        <f t="shared" si="368"/>
        <v>-0.12923647350560064</v>
      </c>
    </row>
    <row r="1419" spans="1:34">
      <c r="A1419" s="28">
        <v>45968</v>
      </c>
      <c r="B1419" s="12">
        <f>[1]!thsiFinD("ths_int_chg_ratio_index",B$1,$A$4,$A1419,101)</f>
        <v>126.69059302952</v>
      </c>
      <c r="C1419" s="12">
        <f>[1]!thsiFinD("ths_int_chg_ratio_index",C$1,$A$4,$A1419,101)</f>
        <v>119.19187290787001</v>
      </c>
      <c r="D1419" s="12">
        <f>[1]!thsiFinD("ths_int_chg_ratio_index",D$1,$A$4,$A1419,101)</f>
        <v>38.830343601019997</v>
      </c>
      <c r="E1419" s="12">
        <f>[1]!thsiFinD("ths_int_chg_ratio_index",E$1,$A$4,$A1419,101)</f>
        <v>121.13039402981001</v>
      </c>
      <c r="F1419" s="12">
        <f>[1]!thsiFinD("ths_adjustment_nvg_ratio_fund",F$1,$A$4,$A1419,101)</f>
        <v>199.75445058317999</v>
      </c>
      <c r="G1419" s="12">
        <f>[1]!thsiFinD("ths_adjustment_nvg_ratio_fund",G$1,$A$4,$A1419,101)</f>
        <v>203.34846765040001</v>
      </c>
      <c r="H1419" s="12">
        <f>[1]!thsiFinD("ths_adjustment_nvg_ratio_fund",H$1,$A$4,$A1419,101)</f>
        <v>198.46153846153999</v>
      </c>
      <c r="I1419" s="12">
        <f>[1]!thsiFinD("ths_adjustment_nvg_ratio_fund",I$1,$A$4,$A1419,101)</f>
        <v>463.0078125</v>
      </c>
      <c r="J1419" s="32">
        <f t="shared" si="362"/>
        <v>1.838019340954175</v>
      </c>
      <c r="K1419" s="45">
        <f t="shared" si="363"/>
        <v>1.01460800892055</v>
      </c>
      <c r="L1419" s="45">
        <f t="shared" si="364"/>
        <v>2.6614306729877999</v>
      </c>
      <c r="M1419" s="32">
        <f>[1]!thsiFinD("ths_int_chg_ratio_index",M$1,$A$4,$A1419,101)/100</f>
        <v>0.46793416999306997</v>
      </c>
      <c r="N1419" s="32">
        <f>[1]!thsiFinD("ths_int_chg_ratio_index",N$1,$A$4,$A1419,101)/100</f>
        <v>0.17990127571666001</v>
      </c>
      <c r="O1419" s="33">
        <f t="shared" si="357"/>
        <v>2.8380193409541752</v>
      </c>
      <c r="P1419" s="33">
        <f t="shared" si="358"/>
        <v>2.01460800892055</v>
      </c>
      <c r="Q1419" s="33">
        <f t="shared" si="359"/>
        <v>3.6614306729877999</v>
      </c>
      <c r="R1419" s="33">
        <f t="shared" si="360"/>
        <v>1.4679341699930699</v>
      </c>
      <c r="S1419" s="33">
        <f t="shared" si="361"/>
        <v>1.17990127571666</v>
      </c>
      <c r="T1419" s="32">
        <f t="shared" si="369"/>
        <v>-1.5301550927532048E-2</v>
      </c>
      <c r="U1419" s="32">
        <f t="shared" si="370"/>
        <v>-6.8563698306246534E-3</v>
      </c>
      <c r="V1419" s="32">
        <f t="shared" si="371"/>
        <v>-1.9887324971047837E-2</v>
      </c>
      <c r="W1419" s="32">
        <f t="shared" si="372"/>
        <v>-1.3537281563001935E-3</v>
      </c>
      <c r="X1419" s="32">
        <f t="shared" si="372"/>
        <v>-2.9282603653115746E-3</v>
      </c>
      <c r="Y1419" s="34">
        <f>MAX(O$4:O1419)</f>
        <v>3.0153999134378076</v>
      </c>
      <c r="Z1419" s="34">
        <f>MAX(P$4:P1419)</f>
        <v>2.123635332808965</v>
      </c>
      <c r="AA1419" s="34">
        <f>MAX(Q$4:Q1419)</f>
        <v>3.9071644940666501</v>
      </c>
      <c r="AB1419" s="34">
        <f>MAX(R$4:R1419)</f>
        <v>1.9075656212819299</v>
      </c>
      <c r="AC1419" s="34">
        <f>MAX(S$4:S1419)</f>
        <v>1.35899867745307</v>
      </c>
      <c r="AD1419" s="35">
        <f t="shared" si="365"/>
        <v>-5.8824891415946157E-2</v>
      </c>
      <c r="AE1419" s="35">
        <f t="shared" si="366"/>
        <v>-5.133994627232108E-2</v>
      </c>
      <c r="AF1419" s="35">
        <f t="shared" si="367"/>
        <v>-6.28931342542699E-2</v>
      </c>
      <c r="AG1419" s="35">
        <f t="shared" si="368"/>
        <v>-0.23046727535035838</v>
      </c>
      <c r="AH1419" s="35">
        <f t="shared" si="368"/>
        <v>-0.13178629582779322</v>
      </c>
    </row>
    <row r="1420" spans="1:34">
      <c r="A1420" s="28">
        <v>45971</v>
      </c>
      <c r="B1420" s="12">
        <f>[1]!thsiFinD("ths_int_chg_ratio_index",B$1,$A$4,$A1420,101)</f>
        <v>124.45695452878</v>
      </c>
      <c r="C1420" s="12">
        <f>[1]!thsiFinD("ths_int_chg_ratio_index",C$1,$A$4,$A1420,101)</f>
        <v>122.56626886857001</v>
      </c>
      <c r="D1420" s="12">
        <f>[1]!thsiFinD("ths_int_chg_ratio_index",D$1,$A$4,$A1420,101)</f>
        <v>38.033274513461002</v>
      </c>
      <c r="E1420" s="12">
        <f>[1]!thsiFinD("ths_int_chg_ratio_index",E$1,$A$4,$A1420,101)</f>
        <v>118.25390340536001</v>
      </c>
      <c r="F1420" s="12">
        <f>[1]!thsiFinD("ths_adjustment_nvg_ratio_fund",F$1,$A$4,$A1420,101)</f>
        <v>196.86924493554</v>
      </c>
      <c r="G1420" s="12">
        <f>[1]!thsiFinD("ths_adjustment_nvg_ratio_fund",G$1,$A$4,$A1420,101)</f>
        <v>198.58115777526001</v>
      </c>
      <c r="H1420" s="12">
        <f>[1]!thsiFinD("ths_adjustment_nvg_ratio_fund",H$1,$A$4,$A1420,101)</f>
        <v>191.69230769231001</v>
      </c>
      <c r="I1420" s="12">
        <f>[1]!thsiFinD("ths_adjustment_nvg_ratio_fund",I$1,$A$4,$A1420,101)</f>
        <v>453.671875</v>
      </c>
      <c r="J1420" s="32">
        <f t="shared" si="362"/>
        <v>1.8051562333991011</v>
      </c>
      <c r="K1420" s="45">
        <f t="shared" si="363"/>
        <v>1.0082760032904274</v>
      </c>
      <c r="L1420" s="45">
        <f t="shared" si="364"/>
        <v>2.6020364635077748</v>
      </c>
      <c r="M1420" s="32">
        <f>[1]!thsiFinD("ths_int_chg_ratio_index",M$1,$A$4,$A1420,101)/100</f>
        <v>0.46839874197973003</v>
      </c>
      <c r="N1420" s="32">
        <f>[1]!thsiFinD("ths_int_chg_ratio_index",N$1,$A$4,$A1420,101)/100</f>
        <v>0.1835875617712</v>
      </c>
      <c r="O1420" s="33">
        <f t="shared" si="357"/>
        <v>2.8051562333991011</v>
      </c>
      <c r="P1420" s="33">
        <f t="shared" si="358"/>
        <v>2.0082760032904274</v>
      </c>
      <c r="Q1420" s="33">
        <f t="shared" si="359"/>
        <v>3.6020364635077748</v>
      </c>
      <c r="R1420" s="33">
        <f t="shared" si="360"/>
        <v>1.46839874197973</v>
      </c>
      <c r="S1420" s="33">
        <f t="shared" si="361"/>
        <v>1.1835875617711999</v>
      </c>
      <c r="T1420" s="32">
        <f t="shared" si="369"/>
        <v>-1.1579592528085159E-2</v>
      </c>
      <c r="U1420" s="32">
        <f t="shared" si="370"/>
        <v>-3.1430459931087729E-3</v>
      </c>
      <c r="V1420" s="32">
        <f t="shared" si="371"/>
        <v>-1.6221585162927044E-2</v>
      </c>
      <c r="W1420" s="32">
        <f t="shared" si="372"/>
        <v>3.1648012298957084E-4</v>
      </c>
      <c r="X1420" s="32">
        <f t="shared" si="372"/>
        <v>3.1242326204798943E-3</v>
      </c>
      <c r="Y1420" s="34">
        <f>MAX(O$4:O1420)</f>
        <v>3.0153999134378076</v>
      </c>
      <c r="Z1420" s="34">
        <f>MAX(P$4:P1420)</f>
        <v>2.123635332808965</v>
      </c>
      <c r="AA1420" s="34">
        <f>MAX(Q$4:Q1420)</f>
        <v>3.9071644940666501</v>
      </c>
      <c r="AB1420" s="34">
        <f>MAX(R$4:R1420)</f>
        <v>1.9075656212819299</v>
      </c>
      <c r="AC1420" s="34">
        <f>MAX(S$4:S1420)</f>
        <v>1.35899867745307</v>
      </c>
      <c r="AD1420" s="35">
        <f t="shared" si="365"/>
        <v>-6.9723315670925712E-2</v>
      </c>
      <c r="AE1420" s="35">
        <f t="shared" si="366"/>
        <v>-5.432162845301225E-2</v>
      </c>
      <c r="AF1420" s="35">
        <f t="shared" si="367"/>
        <v>-7.8094493083727956E-2</v>
      </c>
      <c r="AG1420" s="35">
        <f t="shared" si="368"/>
        <v>-0.23022373353901671</v>
      </c>
      <c r="AH1420" s="35">
        <f t="shared" si="368"/>
        <v>-0.12907379425167065</v>
      </c>
    </row>
    <row r="1421" spans="1:34">
      <c r="A1421" s="28">
        <v>45972</v>
      </c>
      <c r="B1421" s="12">
        <f>[1]!thsiFinD("ths_int_chg_ratio_index",B$1,$A$4,$A1421,101)</f>
        <v>117.49075091509999</v>
      </c>
      <c r="C1421" s="12">
        <f>[1]!thsiFinD("ths_int_chg_ratio_index",C$1,$A$4,$A1421,101)</f>
        <v>119.78949481788</v>
      </c>
      <c r="D1421" s="12">
        <f>[1]!thsiFinD("ths_int_chg_ratio_index",D$1,$A$4,$A1421,101)</f>
        <v>36.069614564105997</v>
      </c>
      <c r="E1421" s="12">
        <f>[1]!thsiFinD("ths_int_chg_ratio_index",E$1,$A$4,$A1421,101)</f>
        <v>114.65368747438001</v>
      </c>
      <c r="F1421" s="12">
        <f>[1]!thsiFinD("ths_adjustment_nvg_ratio_fund",F$1,$A$4,$A1421,101)</f>
        <v>193.37016574585999</v>
      </c>
      <c r="G1421" s="12">
        <f>[1]!thsiFinD("ths_adjustment_nvg_ratio_fund",G$1,$A$4,$A1421,101)</f>
        <v>192.62202043132999</v>
      </c>
      <c r="H1421" s="12">
        <f>[1]!thsiFinD("ths_adjustment_nvg_ratio_fund",H$1,$A$4,$A1421,101)</f>
        <v>182.23076923076999</v>
      </c>
      <c r="I1421" s="12">
        <f>[1]!thsiFinD("ths_adjustment_nvg_ratio_fund",I$1,$A$4,$A1421,101)</f>
        <v>440.419921875</v>
      </c>
      <c r="J1421" s="32">
        <f t="shared" si="362"/>
        <v>1.7458080313180324</v>
      </c>
      <c r="K1421" s="45">
        <f t="shared" si="363"/>
        <v>0.97000886942866515</v>
      </c>
      <c r="L1421" s="45">
        <f t="shared" si="364"/>
        <v>2.5216071932073998</v>
      </c>
      <c r="M1421" s="32">
        <f>[1]!thsiFinD("ths_int_chg_ratio_index",M$1,$A$4,$A1421,101)/100</f>
        <v>0.4577198431483</v>
      </c>
      <c r="N1421" s="32">
        <f>[1]!thsiFinD("ths_int_chg_ratio_index",N$1,$A$4,$A1421,101)/100</f>
        <v>0.17341931481414</v>
      </c>
      <c r="O1421" s="33">
        <f t="shared" si="357"/>
        <v>2.7458080313180324</v>
      </c>
      <c r="P1421" s="33">
        <f t="shared" si="358"/>
        <v>1.970008869428665</v>
      </c>
      <c r="Q1421" s="33">
        <f t="shared" si="359"/>
        <v>3.5216071932073998</v>
      </c>
      <c r="R1421" s="33">
        <f t="shared" si="360"/>
        <v>1.4577198431483001</v>
      </c>
      <c r="S1421" s="33">
        <f t="shared" si="361"/>
        <v>1.1734193148141401</v>
      </c>
      <c r="T1421" s="32">
        <f t="shared" si="369"/>
        <v>-2.1156825910246924E-2</v>
      </c>
      <c r="U1421" s="32">
        <f t="shared" si="370"/>
        <v>-1.90547184744847E-2</v>
      </c>
      <c r="V1421" s="32">
        <f t="shared" si="371"/>
        <v>-2.2328832901944207E-2</v>
      </c>
      <c r="W1421" s="32">
        <f t="shared" si="372"/>
        <v>-7.2724788752082103E-3</v>
      </c>
      <c r="X1421" s="32">
        <f t="shared" si="372"/>
        <v>-8.5910390455974373E-3</v>
      </c>
      <c r="Y1421" s="34">
        <f>MAX(O$4:O1421)</f>
        <v>3.0153999134378076</v>
      </c>
      <c r="Z1421" s="34">
        <f>MAX(P$4:P1421)</f>
        <v>2.123635332808965</v>
      </c>
      <c r="AA1421" s="34">
        <f>MAX(Q$4:Q1421)</f>
        <v>3.9071644940666501</v>
      </c>
      <c r="AB1421" s="34">
        <f>MAX(R$4:R1421)</f>
        <v>1.9075656212819299</v>
      </c>
      <c r="AC1421" s="34">
        <f>MAX(S$4:S1421)</f>
        <v>1.35899867745307</v>
      </c>
      <c r="AD1421" s="35">
        <f t="shared" si="365"/>
        <v>-8.9405017529637698E-2</v>
      </c>
      <c r="AE1421" s="35">
        <f t="shared" si="366"/>
        <v>-7.2341263590249172E-2</v>
      </c>
      <c r="AF1421" s="35">
        <f t="shared" si="367"/>
        <v>-9.8679567099043464E-2</v>
      </c>
      <c r="AG1421" s="35">
        <f t="shared" si="368"/>
        <v>-0.23582191517549089</v>
      </c>
      <c r="AH1421" s="35">
        <f t="shared" si="368"/>
        <v>-0.13655595529108855</v>
      </c>
    </row>
    <row r="1422" spans="1:34">
      <c r="A1422" s="28">
        <v>45973</v>
      </c>
      <c r="B1422" s="12">
        <f>[1]!thsiFinD("ths_int_chg_ratio_index",B$1,$A$4,$A1422,101)</f>
        <v>119.14051182396</v>
      </c>
      <c r="C1422" s="12">
        <f>[1]!thsiFinD("ths_int_chg_ratio_index",C$1,$A$4,$A1422,101)</f>
        <v>117.17032288137</v>
      </c>
      <c r="D1422" s="12">
        <f>[1]!thsiFinD("ths_int_chg_ratio_index",D$1,$A$4,$A1422,101)</f>
        <v>35.277056503753997</v>
      </c>
      <c r="E1422" s="12">
        <f>[1]!thsiFinD("ths_int_chg_ratio_index",E$1,$A$4,$A1422,101)</f>
        <v>114.1261098893</v>
      </c>
      <c r="F1422" s="12">
        <f>[1]!thsiFinD("ths_adjustment_nvg_ratio_fund",F$1,$A$4,$A1422,101)</f>
        <v>191.95825659913999</v>
      </c>
      <c r="G1422" s="12">
        <f>[1]!thsiFinD("ths_adjustment_nvg_ratio_fund",G$1,$A$4,$A1422,101)</f>
        <v>192.73552780931001</v>
      </c>
      <c r="H1422" s="12">
        <f>[1]!thsiFinD("ths_adjustment_nvg_ratio_fund",H$1,$A$4,$A1422,101)</f>
        <v>183.92307692308</v>
      </c>
      <c r="I1422" s="12">
        <f>[1]!thsiFinD("ths_adjustment_nvg_ratio_fund",I$1,$A$4,$A1422,101)</f>
        <v>443.125</v>
      </c>
      <c r="J1422" s="32">
        <f t="shared" si="362"/>
        <v>1.7468198280373923</v>
      </c>
      <c r="K1422" s="45">
        <f t="shared" si="363"/>
        <v>0.96428500274595985</v>
      </c>
      <c r="L1422" s="45">
        <f t="shared" si="364"/>
        <v>2.5293546533288249</v>
      </c>
      <c r="M1422" s="32">
        <f>[1]!thsiFinD("ths_int_chg_ratio_index",M$1,$A$4,$A1422,101)/100</f>
        <v>0.43753931313345001</v>
      </c>
      <c r="N1422" s="32">
        <f>[1]!thsiFinD("ths_int_chg_ratio_index",N$1,$A$4,$A1422,101)/100</f>
        <v>0.17017620393447</v>
      </c>
      <c r="O1422" s="33">
        <f t="shared" si="357"/>
        <v>2.7468198280373923</v>
      </c>
      <c r="P1422" s="33">
        <f t="shared" si="358"/>
        <v>1.9642850027459597</v>
      </c>
      <c r="Q1422" s="33">
        <f t="shared" si="359"/>
        <v>3.5293546533288249</v>
      </c>
      <c r="R1422" s="33">
        <f t="shared" si="360"/>
        <v>1.43753931313345</v>
      </c>
      <c r="S1422" s="33">
        <f t="shared" si="361"/>
        <v>1.1701762039344701</v>
      </c>
      <c r="T1422" s="32">
        <f t="shared" si="369"/>
        <v>3.6848778495057743E-4</v>
      </c>
      <c r="U1422" s="32">
        <f t="shared" si="370"/>
        <v>-2.9055030012963279E-3</v>
      </c>
      <c r="V1422" s="32">
        <f t="shared" si="371"/>
        <v>2.1999785031019403E-3</v>
      </c>
      <c r="W1422" s="32">
        <f t="shared" si="372"/>
        <v>-1.3843901562913041E-2</v>
      </c>
      <c r="X1422" s="32">
        <f t="shared" si="372"/>
        <v>-2.7638124229987238E-3</v>
      </c>
      <c r="Y1422" s="34">
        <f>MAX(O$4:O1422)</f>
        <v>3.0153999134378076</v>
      </c>
      <c r="Z1422" s="34">
        <f>MAX(P$4:P1422)</f>
        <v>2.123635332808965</v>
      </c>
      <c r="AA1422" s="34">
        <f>MAX(Q$4:Q1422)</f>
        <v>3.9071644940666501</v>
      </c>
      <c r="AB1422" s="34">
        <f>MAX(R$4:R1422)</f>
        <v>1.9075656212819299</v>
      </c>
      <c r="AC1422" s="34">
        <f>MAX(S$4:S1422)</f>
        <v>1.35899867745307</v>
      </c>
      <c r="AD1422" s="35">
        <f t="shared" si="365"/>
        <v>-8.90694744015601E-2</v>
      </c>
      <c r="AE1422" s="35">
        <f t="shared" si="366"/>
        <v>-7.503657883306647E-2</v>
      </c>
      <c r="AF1422" s="35">
        <f t="shared" si="367"/>
        <v>-9.6696681522254968E-2</v>
      </c>
      <c r="AG1422" s="35">
        <f t="shared" si="368"/>
        <v>-0.24640112135833681</v>
      </c>
      <c r="AH1422" s="35">
        <f t="shared" si="368"/>
        <v>-0.13894235266841937</v>
      </c>
    </row>
    <row r="1423" spans="1:34">
      <c r="A1423" s="28">
        <v>45974</v>
      </c>
      <c r="B1423" s="12">
        <f>[1]!thsiFinD("ths_int_chg_ratio_index",B$1,$A$4,$A1423,101)</f>
        <v>117.95394244422999</v>
      </c>
      <c r="C1423" s="12">
        <f>[1]!thsiFinD("ths_int_chg_ratio_index",C$1,$A$4,$A1423,101)</f>
        <v>118.09680751819</v>
      </c>
      <c r="D1423" s="12">
        <f>[1]!thsiFinD("ths_int_chg_ratio_index",D$1,$A$4,$A1423,101)</f>
        <v>37.222662537703997</v>
      </c>
      <c r="E1423" s="12">
        <f>[1]!thsiFinD("ths_int_chg_ratio_index",E$1,$A$4,$A1423,101)</f>
        <v>119.4810383163</v>
      </c>
      <c r="F1423" s="12">
        <f>[1]!thsiFinD("ths_adjustment_nvg_ratio_fund",F$1,$A$4,$A1423,101)</f>
        <v>192.32658072436999</v>
      </c>
      <c r="G1423" s="12">
        <f>[1]!thsiFinD("ths_adjustment_nvg_ratio_fund",G$1,$A$4,$A1423,101)</f>
        <v>193.81384790011001</v>
      </c>
      <c r="H1423" s="12">
        <f>[1]!thsiFinD("ths_adjustment_nvg_ratio_fund",H$1,$A$4,$A1423,101)</f>
        <v>185.38461538461999</v>
      </c>
      <c r="I1423" s="12">
        <f>[1]!thsiFinD("ths_adjustment_nvg_ratio_fund",I$1,$A$4,$A1423,101)</f>
        <v>444.78515625</v>
      </c>
      <c r="J1423" s="32">
        <f t="shared" si="362"/>
        <v>1.7613308138444048</v>
      </c>
      <c r="K1423" s="45">
        <f t="shared" si="363"/>
        <v>0.98188612704105993</v>
      </c>
      <c r="L1423" s="45">
        <f t="shared" si="364"/>
        <v>2.5407755006477499</v>
      </c>
      <c r="M1423" s="32">
        <f>[1]!thsiFinD("ths_int_chg_ratio_index",M$1,$A$4,$A1423,101)/100</f>
        <v>0.45659800738504996</v>
      </c>
      <c r="N1423" s="32">
        <f>[1]!thsiFinD("ths_int_chg_ratio_index",N$1,$A$4,$A1423,101)/100</f>
        <v>0.18537979331711998</v>
      </c>
      <c r="O1423" s="33">
        <f t="shared" si="357"/>
        <v>2.7613308138444048</v>
      </c>
      <c r="P1423" s="33">
        <f t="shared" si="358"/>
        <v>1.9818861270410599</v>
      </c>
      <c r="Q1423" s="33">
        <f t="shared" si="359"/>
        <v>3.5407755006477499</v>
      </c>
      <c r="R1423" s="33">
        <f t="shared" si="360"/>
        <v>1.45659800738505</v>
      </c>
      <c r="S1423" s="33">
        <f t="shared" si="361"/>
        <v>1.18537979331712</v>
      </c>
      <c r="T1423" s="32">
        <f t="shared" si="369"/>
        <v>5.2828313160171447E-3</v>
      </c>
      <c r="U1423" s="32">
        <f t="shared" si="370"/>
        <v>8.9605756142794313E-3</v>
      </c>
      <c r="V1423" s="32">
        <f t="shared" si="371"/>
        <v>3.2359591032182777E-3</v>
      </c>
      <c r="W1423" s="32">
        <f t="shared" si="372"/>
        <v>1.3257859508591263E-2</v>
      </c>
      <c r="X1423" s="32">
        <f t="shared" si="372"/>
        <v>1.2992564138230689E-2</v>
      </c>
      <c r="Y1423" s="34">
        <f>MAX(O$4:O1423)</f>
        <v>3.0153999134378076</v>
      </c>
      <c r="Z1423" s="34">
        <f>MAX(P$4:P1423)</f>
        <v>2.123635332808965</v>
      </c>
      <c r="AA1423" s="34">
        <f>MAX(Q$4:Q1423)</f>
        <v>3.9071644940666501</v>
      </c>
      <c r="AB1423" s="34">
        <f>MAX(R$4:R1423)</f>
        <v>1.9075656212819299</v>
      </c>
      <c r="AC1423" s="34">
        <f>MAX(S$4:S1423)</f>
        <v>1.35899867745307</v>
      </c>
      <c r="AD1423" s="35">
        <f t="shared" si="365"/>
        <v>-8.4257182094212735E-2</v>
      </c>
      <c r="AE1423" s="35">
        <f t="shared" si="366"/>
        <v>-6.6748374157257651E-2</v>
      </c>
      <c r="AF1423" s="35">
        <f t="shared" si="367"/>
        <v>-9.3773628925859609E-2</v>
      </c>
      <c r="AG1423" s="35">
        <f t="shared" si="368"/>
        <v>-0.23641001329947375</v>
      </c>
      <c r="AH1423" s="35">
        <f t="shared" si="368"/>
        <v>-0.12775500595874978</v>
      </c>
    </row>
    <row r="1424" spans="1:34">
      <c r="A1424" s="28">
        <v>45975</v>
      </c>
      <c r="B1424" s="12">
        <f>[1]!thsiFinD("ths_int_chg_ratio_index",B$1,$A$4,$A1424,101)</f>
        <v>110.73401875051</v>
      </c>
      <c r="C1424" s="12">
        <f>[1]!thsiFinD("ths_int_chg_ratio_index",C$1,$A$4,$A1424,101)</f>
        <v>112.273393144</v>
      </c>
      <c r="D1424" s="12">
        <f>[1]!thsiFinD("ths_int_chg_ratio_index",D$1,$A$4,$A1424,101)</f>
        <v>33.490346499845003</v>
      </c>
      <c r="E1424" s="12">
        <f>[1]!thsiFinD("ths_int_chg_ratio_index",E$1,$A$4,$A1424,101)</f>
        <v>112.97125122743</v>
      </c>
      <c r="F1424" s="12">
        <f>[1]!thsiFinD("ths_adjustment_nvg_ratio_fund",F$1,$A$4,$A1424,101)</f>
        <v>184.89871086555999</v>
      </c>
      <c r="G1424" s="12">
        <f>[1]!thsiFinD("ths_adjustment_nvg_ratio_fund",G$1,$A$4,$A1424,101)</f>
        <v>184.79001135074</v>
      </c>
      <c r="H1424" s="12">
        <f>[1]!thsiFinD("ths_adjustment_nvg_ratio_fund",H$1,$A$4,$A1424,101)</f>
        <v>175.15384615385</v>
      </c>
      <c r="I1424" s="12">
        <f>[1]!thsiFinD("ths_adjustment_nvg_ratio_fund",I$1,$A$4,$A1424,101)</f>
        <v>426.064453125</v>
      </c>
      <c r="J1424" s="32">
        <f t="shared" si="362"/>
        <v>1.6754700388961687</v>
      </c>
      <c r="K1424" s="45">
        <f t="shared" si="363"/>
        <v>0.92367252405446254</v>
      </c>
      <c r="L1424" s="45">
        <f t="shared" si="364"/>
        <v>2.4272675537378752</v>
      </c>
      <c r="M1424" s="32">
        <f>[1]!thsiFinD("ths_int_chg_ratio_index",M$1,$A$4,$A1424,101)/100</f>
        <v>0.41902164189829</v>
      </c>
      <c r="N1424" s="32">
        <f>[1]!thsiFinD("ths_int_chg_ratio_index",N$1,$A$4,$A1424,101)/100</f>
        <v>0.16656087842009001</v>
      </c>
      <c r="O1424" s="33">
        <f t="shared" si="357"/>
        <v>2.6754700388961687</v>
      </c>
      <c r="P1424" s="33">
        <f t="shared" si="358"/>
        <v>1.9236725240544625</v>
      </c>
      <c r="Q1424" s="33">
        <f t="shared" si="359"/>
        <v>3.4272675537378752</v>
      </c>
      <c r="R1424" s="33">
        <f t="shared" si="360"/>
        <v>1.4190216418982899</v>
      </c>
      <c r="S1424" s="33">
        <f t="shared" si="361"/>
        <v>1.16656087842009</v>
      </c>
      <c r="T1424" s="32">
        <f t="shared" si="369"/>
        <v>-3.1093983566821581E-2</v>
      </c>
      <c r="U1424" s="32">
        <f t="shared" si="370"/>
        <v>-2.9372829342879436E-2</v>
      </c>
      <c r="V1424" s="32">
        <f t="shared" si="371"/>
        <v>-3.2057369039384054E-2</v>
      </c>
      <c r="W1424" s="32">
        <f t="shared" si="372"/>
        <v>-2.5797347858671604E-2</v>
      </c>
      <c r="X1424" s="32">
        <f t="shared" si="372"/>
        <v>-1.5875852619663622E-2</v>
      </c>
      <c r="Y1424" s="34">
        <f>MAX(O$4:O1424)</f>
        <v>3.0153999134378076</v>
      </c>
      <c r="Z1424" s="34">
        <f>MAX(P$4:P1424)</f>
        <v>2.123635332808965</v>
      </c>
      <c r="AA1424" s="34">
        <f>MAX(Q$4:Q1424)</f>
        <v>3.9071644940666501</v>
      </c>
      <c r="AB1424" s="34">
        <f>MAX(R$4:R1424)</f>
        <v>1.9075656212819299</v>
      </c>
      <c r="AC1424" s="34">
        <f>MAX(S$4:S1424)</f>
        <v>1.35899867745307</v>
      </c>
      <c r="AD1424" s="35">
        <f t="shared" si="365"/>
        <v>-0.11273127422561025</v>
      </c>
      <c r="AE1424" s="35">
        <f t="shared" si="366"/>
        <v>-9.4160614897101258E-2</v>
      </c>
      <c r="AF1424" s="35">
        <f t="shared" si="367"/>
        <v>-0.12282486213660515</v>
      </c>
      <c r="AG1424" s="35">
        <f t="shared" si="368"/>
        <v>-0.2561086098077856</v>
      </c>
      <c r="AH1424" s="35">
        <f t="shared" si="368"/>
        <v>-0.141602638932388</v>
      </c>
    </row>
    <row r="1425" spans="1:34">
      <c r="A1425" s="28">
        <v>45978</v>
      </c>
      <c r="B1425" s="12">
        <f>[1]!thsiFinD("ths_int_chg_ratio_index",B$1,$A$4,$A1425,101)</f>
        <v>112.93418348153</v>
      </c>
      <c r="C1425" s="12">
        <f>[1]!thsiFinD("ths_int_chg_ratio_index",C$1,$A$4,$A1425,101)</f>
        <v>110.20909276422</v>
      </c>
      <c r="D1425" s="12">
        <f>[1]!thsiFinD("ths_int_chg_ratio_index",D$1,$A$4,$A1425,101)</f>
        <v>32.784792425082998</v>
      </c>
      <c r="E1425" s="12">
        <f>[1]!thsiFinD("ths_int_chg_ratio_index",E$1,$A$4,$A1425,101)</f>
        <v>112.32403725889</v>
      </c>
      <c r="F1425" s="12">
        <f>[1]!thsiFinD("ths_adjustment_nvg_ratio_fund",F$1,$A$4,$A1425,101)</f>
        <v>186.92449355433001</v>
      </c>
      <c r="G1425" s="12">
        <f>[1]!thsiFinD("ths_adjustment_nvg_ratio_fund",G$1,$A$4,$A1425,101)</f>
        <v>185.69807037456999</v>
      </c>
      <c r="H1425" s="12">
        <f>[1]!thsiFinD("ths_adjustment_nvg_ratio_fund",H$1,$A$4,$A1425,101)</f>
        <v>175.30769230768999</v>
      </c>
      <c r="I1425" s="12">
        <f>[1]!thsiFinD("ths_adjustment_nvg_ratio_fund",I$1,$A$4,$A1425,101)</f>
        <v>426.318359375</v>
      </c>
      <c r="J1425" s="32">
        <f t="shared" si="362"/>
        <v>1.6781259019266412</v>
      </c>
      <c r="K1425" s="45">
        <f t="shared" si="363"/>
        <v>0.92063026482430754</v>
      </c>
      <c r="L1425" s="45">
        <f t="shared" si="364"/>
        <v>2.435621539028975</v>
      </c>
      <c r="M1425" s="32">
        <f>[1]!thsiFinD("ths_int_chg_ratio_index",M$1,$A$4,$A1425,101)/100</f>
        <v>0.40658671570481997</v>
      </c>
      <c r="N1425" s="32">
        <f>[1]!thsiFinD("ths_int_chg_ratio_index",N$1,$A$4,$A1425,101)/100</f>
        <v>0.16100350042056999</v>
      </c>
      <c r="O1425" s="33">
        <f t="shared" si="357"/>
        <v>2.6781259019266415</v>
      </c>
      <c r="P1425" s="33">
        <f t="shared" si="358"/>
        <v>1.9206302648243074</v>
      </c>
      <c r="Q1425" s="33">
        <f t="shared" si="359"/>
        <v>3.435621539028975</v>
      </c>
      <c r="R1425" s="33">
        <f t="shared" si="360"/>
        <v>1.40658671570482</v>
      </c>
      <c r="S1425" s="33">
        <f t="shared" si="361"/>
        <v>1.1610035004205699</v>
      </c>
      <c r="T1425" s="32">
        <f t="shared" si="369"/>
        <v>9.926715649444251E-4</v>
      </c>
      <c r="U1425" s="32">
        <f t="shared" si="370"/>
        <v>-1.5814849939962405E-3</v>
      </c>
      <c r="V1425" s="32">
        <f t="shared" si="371"/>
        <v>2.4375060190409137E-3</v>
      </c>
      <c r="W1425" s="32">
        <f t="shared" si="372"/>
        <v>-8.7630278681551932E-3</v>
      </c>
      <c r="X1425" s="32">
        <f t="shared" si="372"/>
        <v>-4.7638988263061233E-3</v>
      </c>
      <c r="Y1425" s="34">
        <f>MAX(O$4:O1425)</f>
        <v>3.0153999134378076</v>
      </c>
      <c r="Z1425" s="34">
        <f>MAX(P$4:P1425)</f>
        <v>2.123635332808965</v>
      </c>
      <c r="AA1425" s="34">
        <f>MAX(Q$4:Q1425)</f>
        <v>3.9071644940666501</v>
      </c>
      <c r="AB1425" s="34">
        <f>MAX(R$4:R1425)</f>
        <v>1.9075656212819299</v>
      </c>
      <c r="AC1425" s="34">
        <f>MAX(S$4:S1425)</f>
        <v>1.35899867745307</v>
      </c>
      <c r="AD1425" s="35">
        <f t="shared" si="365"/>
        <v>-0.11185050779106964</v>
      </c>
      <c r="AE1425" s="35">
        <f t="shared" si="366"/>
        <v>-9.5593186291612287E-2</v>
      </c>
      <c r="AF1425" s="35">
        <f t="shared" si="367"/>
        <v>-0.12068674245831001</v>
      </c>
      <c r="AG1425" s="35">
        <f t="shared" si="368"/>
        <v>-0.2626273507909207</v>
      </c>
      <c r="AH1425" s="35">
        <f t="shared" si="368"/>
        <v>-0.14569195711328242</v>
      </c>
    </row>
    <row r="1426" spans="1:34">
      <c r="A1426" s="28">
        <v>45979</v>
      </c>
      <c r="B1426" s="12">
        <f>[1]!thsiFinD("ths_int_chg_ratio_index",B$1,$A$4,$A1426,101)</f>
        <v>112.19657824386</v>
      </c>
      <c r="C1426" s="12">
        <f>[1]!thsiFinD("ths_int_chg_ratio_index",C$1,$A$4,$A1426,101)</f>
        <v>114.30239405931999</v>
      </c>
      <c r="D1426" s="12">
        <f>[1]!thsiFinD("ths_int_chg_ratio_index",D$1,$A$4,$A1426,101)</f>
        <v>33.166150742446</v>
      </c>
      <c r="E1426" s="12">
        <f>[1]!thsiFinD("ths_int_chg_ratio_index",E$1,$A$4,$A1426,101)</f>
        <v>109.97500712028</v>
      </c>
      <c r="F1426" s="12">
        <f>[1]!thsiFinD("ths_adjustment_nvg_ratio_fund",F$1,$A$4,$A1426,101)</f>
        <v>187.35420503376</v>
      </c>
      <c r="G1426" s="12">
        <f>[1]!thsiFinD("ths_adjustment_nvg_ratio_fund",G$1,$A$4,$A1426,101)</f>
        <v>184.79001135074</v>
      </c>
      <c r="H1426" s="12">
        <f>[1]!thsiFinD("ths_adjustment_nvg_ratio_fund",H$1,$A$4,$A1426,101)</f>
        <v>174.76923076923001</v>
      </c>
      <c r="I1426" s="12">
        <f>[1]!thsiFinD("ths_adjustment_nvg_ratio_fund",I$1,$A$4,$A1426,101)</f>
        <v>424.384765625</v>
      </c>
      <c r="J1426" s="32">
        <f t="shared" si="362"/>
        <v>1.6761729286807949</v>
      </c>
      <c r="K1426" s="45">
        <f t="shared" si="363"/>
        <v>0.92410032541476494</v>
      </c>
      <c r="L1426" s="45">
        <f t="shared" si="364"/>
        <v>2.4282455319468248</v>
      </c>
      <c r="M1426" s="32">
        <f>[1]!thsiFinD("ths_int_chg_ratio_index",M$1,$A$4,$A1426,101)/100</f>
        <v>0.39529259138683998</v>
      </c>
      <c r="N1426" s="32">
        <f>[1]!thsiFinD("ths_int_chg_ratio_index",N$1,$A$4,$A1426,101)/100</f>
        <v>0.15185124901951</v>
      </c>
      <c r="O1426" s="33">
        <f t="shared" si="357"/>
        <v>2.6761729286807947</v>
      </c>
      <c r="P1426" s="33">
        <f t="shared" si="358"/>
        <v>1.9241003254147651</v>
      </c>
      <c r="Q1426" s="33">
        <f t="shared" si="359"/>
        <v>3.4282455319468248</v>
      </c>
      <c r="R1426" s="33">
        <f t="shared" si="360"/>
        <v>1.3952925913868399</v>
      </c>
      <c r="S1426" s="33">
        <f t="shared" si="361"/>
        <v>1.1518512490195101</v>
      </c>
      <c r="T1426" s="32">
        <f t="shared" si="369"/>
        <v>-7.2923130478730336E-4</v>
      </c>
      <c r="U1426" s="32">
        <f t="shared" si="370"/>
        <v>1.8067301416677672E-3</v>
      </c>
      <c r="V1426" s="32">
        <f t="shared" si="371"/>
        <v>-2.1469207240547572E-3</v>
      </c>
      <c r="W1426" s="32">
        <f t="shared" si="372"/>
        <v>-8.0294547018530116E-3</v>
      </c>
      <c r="X1426" s="32">
        <f t="shared" si="372"/>
        <v>-7.8830523747296377E-3</v>
      </c>
      <c r="Y1426" s="34">
        <f>MAX(O$4:O1426)</f>
        <v>3.0153999134378076</v>
      </c>
      <c r="Z1426" s="34">
        <f>MAX(P$4:P1426)</f>
        <v>2.123635332808965</v>
      </c>
      <c r="AA1426" s="34">
        <f>MAX(Q$4:Q1426)</f>
        <v>3.9071644940666501</v>
      </c>
      <c r="AB1426" s="34">
        <f>MAX(R$4:R1426)</f>
        <v>1.9075656212819299</v>
      </c>
      <c r="AC1426" s="34">
        <f>MAX(S$4:S1426)</f>
        <v>1.35899867745307</v>
      </c>
      <c r="AD1426" s="35">
        <f t="shared" si="365"/>
        <v>-0.11249817420411934</v>
      </c>
      <c r="AE1426" s="35">
        <f t="shared" si="366"/>
        <v>-9.3959167240955543E-2</v>
      </c>
      <c r="AF1426" s="35">
        <f t="shared" si="367"/>
        <v>-0.12257455831386244</v>
      </c>
      <c r="AG1426" s="35">
        <f t="shared" si="368"/>
        <v>-0.26854805107613033</v>
      </c>
      <c r="AH1426" s="35">
        <f t="shared" si="368"/>
        <v>-0.15242651215951109</v>
      </c>
    </row>
    <row r="1427" spans="1:34">
      <c r="A1427" s="28">
        <v>45980</v>
      </c>
      <c r="B1427" s="12">
        <f>[1]!thsiFinD("ths_int_chg_ratio_index",B$1,$A$4,$A1427,101)</f>
        <v>114.51016134655001</v>
      </c>
      <c r="C1427" s="12">
        <f>[1]!thsiFinD("ths_int_chg_ratio_index",C$1,$A$4,$A1427,101)</f>
        <v>113.29105012502001</v>
      </c>
      <c r="D1427" s="12">
        <f>[1]!thsiFinD("ths_int_chg_ratio_index",D$1,$A$4,$A1427,101)</f>
        <v>31.878468219910999</v>
      </c>
      <c r="E1427" s="12">
        <f>[1]!thsiFinD("ths_int_chg_ratio_index",E$1,$A$4,$A1427,101)</f>
        <v>110.8920762722</v>
      </c>
      <c r="F1427" s="12">
        <f>[1]!thsiFinD("ths_adjustment_nvg_ratio_fund",F$1,$A$4,$A1427,101)</f>
        <v>187.59975445058001</v>
      </c>
      <c r="G1427" s="12">
        <f>[1]!thsiFinD("ths_adjustment_nvg_ratio_fund",G$1,$A$4,$A1427,101)</f>
        <v>185.75482406355999</v>
      </c>
      <c r="H1427" s="12">
        <f>[1]!thsiFinD("ths_adjustment_nvg_ratio_fund",H$1,$A$4,$A1427,101)</f>
        <v>174.07692307692</v>
      </c>
      <c r="I1427" s="12">
        <f>[1]!thsiFinD("ths_adjustment_nvg_ratio_fund",I$1,$A$4,$A1427,101)</f>
        <v>424.091796875</v>
      </c>
      <c r="J1427" s="32">
        <f t="shared" si="362"/>
        <v>1.6776188180371763</v>
      </c>
      <c r="K1427" s="45">
        <f t="shared" si="363"/>
        <v>0.92642938990920243</v>
      </c>
      <c r="L1427" s="45">
        <f t="shared" si="364"/>
        <v>2.4288082461651501</v>
      </c>
      <c r="M1427" s="32">
        <f>[1]!thsiFinD("ths_int_chg_ratio_index",M$1,$A$4,$A1427,101)/100</f>
        <v>0.38324324430014994</v>
      </c>
      <c r="N1427" s="32">
        <f>[1]!thsiFinD("ths_int_chg_ratio_index",N$1,$A$4,$A1427,101)/100</f>
        <v>0.15433977366835</v>
      </c>
      <c r="O1427" s="33">
        <f t="shared" si="357"/>
        <v>2.6776188180371765</v>
      </c>
      <c r="P1427" s="33">
        <f t="shared" si="358"/>
        <v>1.9264293899092024</v>
      </c>
      <c r="Q1427" s="33">
        <f t="shared" si="359"/>
        <v>3.4288082461651501</v>
      </c>
      <c r="R1427" s="33">
        <f t="shared" si="360"/>
        <v>1.3832432443001499</v>
      </c>
      <c r="S1427" s="33">
        <f t="shared" si="361"/>
        <v>1.1543397736683501</v>
      </c>
      <c r="T1427" s="32">
        <f t="shared" si="369"/>
        <v>5.4028248357429476E-4</v>
      </c>
      <c r="U1427" s="32">
        <f t="shared" si="370"/>
        <v>1.2104693625760721E-3</v>
      </c>
      <c r="V1427" s="32">
        <f t="shared" si="371"/>
        <v>1.6414058242952834E-4</v>
      </c>
      <c r="W1427" s="32">
        <f t="shared" si="372"/>
        <v>-8.6357135134743634E-3</v>
      </c>
      <c r="X1427" s="32">
        <f t="shared" si="372"/>
        <v>2.1604566136106396E-3</v>
      </c>
      <c r="Y1427" s="34">
        <f>MAX(O$4:O1427)</f>
        <v>3.0153999134378076</v>
      </c>
      <c r="Z1427" s="34">
        <f>MAX(P$4:P1427)</f>
        <v>2.123635332808965</v>
      </c>
      <c r="AA1427" s="34">
        <f>MAX(Q$4:Q1427)</f>
        <v>3.9071644940666501</v>
      </c>
      <c r="AB1427" s="34">
        <f>MAX(R$4:R1427)</f>
        <v>1.9075656212819299</v>
      </c>
      <c r="AC1427" s="34">
        <f>MAX(S$4:S1427)</f>
        <v>1.35899867745307</v>
      </c>
      <c r="AD1427" s="35">
        <f t="shared" si="365"/>
        <v>-0.11201867251350173</v>
      </c>
      <c r="AE1427" s="35">
        <f t="shared" si="366"/>
        <v>-9.2862432571657827E-2</v>
      </c>
      <c r="AF1427" s="35">
        <f t="shared" si="367"/>
        <v>-0.12243053719082553</v>
      </c>
      <c r="AG1427" s="35">
        <f t="shared" si="368"/>
        <v>-0.2748646605559093</v>
      </c>
      <c r="AH1427" s="35">
        <f t="shared" si="368"/>
        <v>-0.15059536641218507</v>
      </c>
    </row>
    <row r="1428" spans="1:34">
      <c r="A1428" s="28">
        <v>45981</v>
      </c>
      <c r="B1428" s="12">
        <f>[1]!thsiFinD("ths_int_chg_ratio_index",B$1,$A$4,$A1428,101)</f>
        <v>115.55723212345001</v>
      </c>
      <c r="C1428" s="12">
        <f>[1]!thsiFinD("ths_int_chg_ratio_index",C$1,$A$4,$A1428,101)</f>
        <v>108.00724089325</v>
      </c>
      <c r="D1428" s="12">
        <f>[1]!thsiFinD("ths_int_chg_ratio_index",D$1,$A$4,$A1428,101)</f>
        <v>30.249595135307999</v>
      </c>
      <c r="E1428" s="12">
        <f>[1]!thsiFinD("ths_int_chg_ratio_index",E$1,$A$4,$A1428,101)</f>
        <v>108.46591026634</v>
      </c>
      <c r="F1428" s="12">
        <f>[1]!thsiFinD("ths_adjustment_nvg_ratio_fund",F$1,$A$4,$A1428,101)</f>
        <v>186.43339472068999</v>
      </c>
      <c r="G1428" s="12">
        <f>[1]!thsiFinD("ths_adjustment_nvg_ratio_fund",G$1,$A$4,$A1428,101)</f>
        <v>185.69807037456999</v>
      </c>
      <c r="H1428" s="12">
        <f>[1]!thsiFinD("ths_adjustment_nvg_ratio_fund",H$1,$A$4,$A1428,101)</f>
        <v>177.23076923076999</v>
      </c>
      <c r="I1428" s="12">
        <f>[1]!thsiFinD("ths_adjustment_nvg_ratio_fund",I$1,$A$4,$A1428,101)</f>
        <v>424.169921875</v>
      </c>
      <c r="J1428" s="32">
        <f t="shared" si="362"/>
        <v>1.6697651682742223</v>
      </c>
      <c r="K1428" s="45">
        <f t="shared" si="363"/>
        <v>0.9056999460458699</v>
      </c>
      <c r="L1428" s="45">
        <f t="shared" si="364"/>
        <v>2.4338303905025747</v>
      </c>
      <c r="M1428" s="32">
        <f>[1]!thsiFinD("ths_int_chg_ratio_index",M$1,$A$4,$A1428,101)/100</f>
        <v>0.36508485379962996</v>
      </c>
      <c r="N1428" s="32">
        <f>[1]!thsiFinD("ths_int_chg_ratio_index",N$1,$A$4,$A1428,101)/100</f>
        <v>0.14740634619388002</v>
      </c>
      <c r="O1428" s="33">
        <f t="shared" si="357"/>
        <v>2.6697651682742221</v>
      </c>
      <c r="P1428" s="33">
        <f t="shared" si="358"/>
        <v>1.9056999460458699</v>
      </c>
      <c r="Q1428" s="33">
        <f t="shared" si="359"/>
        <v>3.4338303905025747</v>
      </c>
      <c r="R1428" s="33">
        <f t="shared" si="360"/>
        <v>1.3650848537996301</v>
      </c>
      <c r="S1428" s="33">
        <f t="shared" si="361"/>
        <v>1.1474063461938799</v>
      </c>
      <c r="T1428" s="32">
        <f t="shared" si="369"/>
        <v>-2.9330723664063862E-3</v>
      </c>
      <c r="U1428" s="32">
        <f t="shared" si="370"/>
        <v>-1.076055212400473E-2</v>
      </c>
      <c r="V1428" s="32">
        <f t="shared" si="371"/>
        <v>1.4646909295792376E-3</v>
      </c>
      <c r="W1428" s="32">
        <f t="shared" si="372"/>
        <v>-1.3127402266625232E-2</v>
      </c>
      <c r="X1428" s="32">
        <f t="shared" si="372"/>
        <v>-6.0064009164619847E-3</v>
      </c>
      <c r="Y1428" s="34">
        <f>MAX(O$4:O1428)</f>
        <v>3.0153999134378076</v>
      </c>
      <c r="Z1428" s="34">
        <f>MAX(P$4:P1428)</f>
        <v>2.123635332808965</v>
      </c>
      <c r="AA1428" s="34">
        <f>MAX(Q$4:Q1428)</f>
        <v>3.9071644940666501</v>
      </c>
      <c r="AB1428" s="34">
        <f>MAX(R$4:R1428)</f>
        <v>1.9075656212819299</v>
      </c>
      <c r="AC1428" s="34">
        <f>MAX(S$4:S1428)</f>
        <v>1.35899867745307</v>
      </c>
      <c r="AD1428" s="35">
        <f t="shared" si="365"/>
        <v>-0.11462318600703714</v>
      </c>
      <c r="AE1428" s="35">
        <f t="shared" si="366"/>
        <v>-0.1026237336496133</v>
      </c>
      <c r="AF1428" s="35">
        <f t="shared" si="367"/>
        <v>-0.12114516915857321</v>
      </c>
      <c r="AG1428" s="35">
        <f t="shared" si="368"/>
        <v>-0.28438380385453776</v>
      </c>
      <c r="AH1428" s="35">
        <f t="shared" si="368"/>
        <v>-0.155697231181814</v>
      </c>
    </row>
    <row r="1429" spans="1:34">
      <c r="A1429" s="28">
        <v>45982</v>
      </c>
      <c r="B1429" s="12">
        <f>[1]!thsiFinD("ths_int_chg_ratio_index",B$1,$A$4,$A1429,101)</f>
        <v>103.69921005381001</v>
      </c>
      <c r="C1429" s="12">
        <f>[1]!thsiFinD("ths_int_chg_ratio_index",C$1,$A$4,$A1429,101)</f>
        <v>99.219822527385006</v>
      </c>
      <c r="D1429" s="12">
        <f>[1]!thsiFinD("ths_int_chg_ratio_index",D$1,$A$4,$A1429,101)</f>
        <v>26.095988382731999</v>
      </c>
      <c r="E1429" s="12">
        <f>[1]!thsiFinD("ths_int_chg_ratio_index",E$1,$A$4,$A1429,101)</f>
        <v>100.11286414446</v>
      </c>
      <c r="F1429" s="12">
        <f>[1]!thsiFinD("ths_adjustment_nvg_ratio_fund",F$1,$A$4,$A1429,101)</f>
        <v>176.30448127686</v>
      </c>
      <c r="G1429" s="12">
        <f>[1]!thsiFinD("ths_adjustment_nvg_ratio_fund",G$1,$A$4,$A1429,101)</f>
        <v>172.81498297389001</v>
      </c>
      <c r="H1429" s="12">
        <f>[1]!thsiFinD("ths_adjustment_nvg_ratio_fund",H$1,$A$4,$A1429,101)</f>
        <v>159.46153846153999</v>
      </c>
      <c r="I1429" s="12">
        <f>[1]!thsiFinD("ths_adjustment_nvg_ratio_fund",I$1,$A$4,$A1429,101)</f>
        <v>402.158203125</v>
      </c>
      <c r="J1429" s="32">
        <f t="shared" si="362"/>
        <v>1.5498338636820963</v>
      </c>
      <c r="K1429" s="45">
        <f t="shared" si="363"/>
        <v>0.82281971277096755</v>
      </c>
      <c r="L1429" s="45">
        <f t="shared" si="364"/>
        <v>2.2768480145932251</v>
      </c>
      <c r="M1429" s="32">
        <f>[1]!thsiFinD("ths_int_chg_ratio_index",M$1,$A$4,$A1429,101)/100</f>
        <v>0.31601316678349001</v>
      </c>
      <c r="N1429" s="32">
        <f>[1]!thsiFinD("ths_int_chg_ratio_index",N$1,$A$4,$A1429,101)/100</f>
        <v>0.11629861346882001</v>
      </c>
      <c r="O1429" s="33">
        <f t="shared" si="357"/>
        <v>2.5498338636820961</v>
      </c>
      <c r="P1429" s="33">
        <f t="shared" si="358"/>
        <v>1.8228197127709675</v>
      </c>
      <c r="Q1429" s="33">
        <f t="shared" si="359"/>
        <v>3.2768480145932251</v>
      </c>
      <c r="R1429" s="33">
        <f t="shared" si="360"/>
        <v>1.31601316678349</v>
      </c>
      <c r="S1429" s="33">
        <f t="shared" si="361"/>
        <v>1.11629861346882</v>
      </c>
      <c r="T1429" s="32">
        <f t="shared" si="369"/>
        <v>-4.4922042589105815E-2</v>
      </c>
      <c r="U1429" s="32">
        <f t="shared" si="370"/>
        <v>-4.3490704529257185E-2</v>
      </c>
      <c r="V1429" s="32">
        <f t="shared" si="371"/>
        <v>-4.5716403565982056E-2</v>
      </c>
      <c r="W1429" s="32">
        <f t="shared" si="372"/>
        <v>-3.5947719205551287E-2</v>
      </c>
      <c r="X1429" s="32">
        <f t="shared" si="372"/>
        <v>-2.7111347979073885E-2</v>
      </c>
      <c r="Y1429" s="34">
        <f>MAX(O$4:O1429)</f>
        <v>3.0153999134378076</v>
      </c>
      <c r="Z1429" s="34">
        <f>MAX(P$4:P1429)</f>
        <v>2.123635332808965</v>
      </c>
      <c r="AA1429" s="34">
        <f>MAX(Q$4:Q1429)</f>
        <v>3.9071644940666501</v>
      </c>
      <c r="AB1429" s="34">
        <f>MAX(R$4:R1429)</f>
        <v>1.9075656212819299</v>
      </c>
      <c r="AC1429" s="34">
        <f>MAX(S$4:S1429)</f>
        <v>1.35899867745307</v>
      </c>
      <c r="AD1429" s="35">
        <f t="shared" si="365"/>
        <v>-0.15439612095263588</v>
      </c>
      <c r="AE1429" s="35">
        <f t="shared" si="366"/>
        <v>-0.14165125970102599</v>
      </c>
      <c r="AF1429" s="35">
        <f t="shared" si="367"/>
        <v>-0.16132325128123282</v>
      </c>
      <c r="AG1429" s="35">
        <f t="shared" si="368"/>
        <v>-0.31010857393251956</v>
      </c>
      <c r="AH1429" s="35">
        <f t="shared" si="368"/>
        <v>-0.17858741734693939</v>
      </c>
    </row>
    <row r="1430" spans="1:34">
      <c r="A1430" s="28">
        <v>45985</v>
      </c>
      <c r="B1430" s="12">
        <f>[1]!thsiFinD("ths_int_chg_ratio_index",B$1,$A$4,$A1430,101)</f>
        <v>101.17832305902</v>
      </c>
      <c r="C1430" s="12">
        <f>[1]!thsiFinD("ths_int_chg_ratio_index",C$1,$A$4,$A1430,101)</f>
        <v>103.60760526631999</v>
      </c>
      <c r="D1430" s="12">
        <f>[1]!thsiFinD("ths_int_chg_ratio_index",D$1,$A$4,$A1430,101)</f>
        <v>27.152353275408</v>
      </c>
      <c r="E1430" s="12">
        <f>[1]!thsiFinD("ths_int_chg_ratio_index",E$1,$A$4,$A1430,101)</f>
        <v>100.31658428302001</v>
      </c>
      <c r="F1430" s="12">
        <f>[1]!thsiFinD("ths_adjustment_nvg_ratio_fund",F$1,$A$4,$A1430,101)</f>
        <v>175.99754450583001</v>
      </c>
      <c r="G1430" s="12">
        <f>[1]!thsiFinD("ths_adjustment_nvg_ratio_fund",G$1,$A$4,$A1430,101)</f>
        <v>171.33938706015999</v>
      </c>
      <c r="H1430" s="12">
        <f>[1]!thsiFinD("ths_adjustment_nvg_ratio_fund",H$1,$A$4,$A1430,101)</f>
        <v>155.07692307692</v>
      </c>
      <c r="I1430" s="12">
        <f>[1]!thsiFinD("ths_adjustment_nvg_ratio_fund",I$1,$A$4,$A1430,101)</f>
        <v>399.326171875</v>
      </c>
      <c r="J1430" s="32">
        <f t="shared" si="362"/>
        <v>1.5424936155020976</v>
      </c>
      <c r="K1430" s="45">
        <f t="shared" si="363"/>
        <v>0.83063716470941995</v>
      </c>
      <c r="L1430" s="45">
        <f t="shared" si="364"/>
        <v>2.2543500662947751</v>
      </c>
      <c r="M1430" s="32">
        <f>[1]!thsiFinD("ths_int_chg_ratio_index",M$1,$A$4,$A1430,101)/100</f>
        <v>0.32394549882342</v>
      </c>
      <c r="N1430" s="32">
        <f>[1]!thsiFinD("ths_int_chg_ratio_index",N$1,$A$4,$A1430,101)/100</f>
        <v>0.11749902351525</v>
      </c>
      <c r="O1430" s="33">
        <f t="shared" si="357"/>
        <v>2.5424936155020976</v>
      </c>
      <c r="P1430" s="33">
        <f t="shared" si="358"/>
        <v>1.83063716470942</v>
      </c>
      <c r="Q1430" s="33">
        <f t="shared" si="359"/>
        <v>3.2543500662947751</v>
      </c>
      <c r="R1430" s="33">
        <f t="shared" si="360"/>
        <v>1.3239454988234201</v>
      </c>
      <c r="S1430" s="33">
        <f t="shared" si="361"/>
        <v>1.11749902351525</v>
      </c>
      <c r="T1430" s="32">
        <f t="shared" si="369"/>
        <v>-2.8787162507124542E-3</v>
      </c>
      <c r="U1430" s="32">
        <f t="shared" si="370"/>
        <v>4.2886588748640708E-3</v>
      </c>
      <c r="V1430" s="32">
        <f t="shared" si="371"/>
        <v>-6.8657283457325136E-3</v>
      </c>
      <c r="W1430" s="32">
        <f t="shared" si="372"/>
        <v>6.0275476265314598E-3</v>
      </c>
      <c r="X1430" s="32">
        <f t="shared" si="372"/>
        <v>1.0753485061669732E-3</v>
      </c>
      <c r="Y1430" s="34">
        <f>MAX(O$4:O1430)</f>
        <v>3.0153999134378076</v>
      </c>
      <c r="Z1430" s="34">
        <f>MAX(P$4:P1430)</f>
        <v>2.123635332808965</v>
      </c>
      <c r="AA1430" s="34">
        <f>MAX(Q$4:Q1430)</f>
        <v>3.9071644940666501</v>
      </c>
      <c r="AB1430" s="34">
        <f>MAX(R$4:R1430)</f>
        <v>1.9075656212819299</v>
      </c>
      <c r="AC1430" s="34">
        <f>MAX(S$4:S1430)</f>
        <v>1.35899867745307</v>
      </c>
      <c r="AD1430" s="35">
        <f t="shared" si="365"/>
        <v>-0.15683037458091498</v>
      </c>
      <c r="AE1430" s="35">
        <f t="shared" si="366"/>
        <v>-0.13797009475821442</v>
      </c>
      <c r="AF1430" s="35">
        <f t="shared" si="367"/>
        <v>-0.16708137800781797</v>
      </c>
      <c r="AG1430" s="35">
        <f t="shared" si="368"/>
        <v>-0.30595022050476206</v>
      </c>
      <c r="AH1430" s="35">
        <f t="shared" si="368"/>
        <v>-0.17770411255323659</v>
      </c>
    </row>
    <row r="1431" spans="1:34">
      <c r="A1431" s="28">
        <v>45986</v>
      </c>
      <c r="B1431" s="12">
        <f>[1]!thsiFinD("ths_int_chg_ratio_index",B$1,$A$4,$A1431,101)</f>
        <v>108.33910506788</v>
      </c>
      <c r="C1431" s="12">
        <f>[1]!thsiFinD("ths_int_chg_ratio_index",C$1,$A$4,$A1431,101)</f>
        <v>104.16168165155</v>
      </c>
      <c r="D1431" s="12">
        <f>[1]!thsiFinD("ths_int_chg_ratio_index",D$1,$A$4,$A1431,101)</f>
        <v>27.698050275202</v>
      </c>
      <c r="E1431" s="12">
        <f>[1]!thsiFinD("ths_int_chg_ratio_index",E$1,$A$4,$A1431,101)</f>
        <v>104.12415042879999</v>
      </c>
      <c r="F1431" s="12">
        <f>[1]!thsiFinD("ths_adjustment_nvg_ratio_fund",F$1,$A$4,$A1431,101)</f>
        <v>184.96009821977</v>
      </c>
      <c r="G1431" s="12">
        <f>[1]!thsiFinD("ths_adjustment_nvg_ratio_fund",G$1,$A$4,$A1431,101)</f>
        <v>180.24971623156</v>
      </c>
      <c r="H1431" s="12">
        <f>[1]!thsiFinD("ths_adjustment_nvg_ratio_fund",H$1,$A$4,$A1431,101)</f>
        <v>166.92307692308</v>
      </c>
      <c r="I1431" s="12">
        <f>[1]!thsiFinD("ths_adjustment_nvg_ratio_fund",I$1,$A$4,$A1431,101)</f>
        <v>415.29296875</v>
      </c>
      <c r="J1431" s="32">
        <f t="shared" si="362"/>
        <v>1.6146860594348023</v>
      </c>
      <c r="K1431" s="45">
        <f t="shared" si="363"/>
        <v>0.86080746855857992</v>
      </c>
      <c r="L1431" s="45">
        <f t="shared" si="364"/>
        <v>2.3685646503110247</v>
      </c>
      <c r="M1431" s="32">
        <f>[1]!thsiFinD("ths_int_chg_ratio_index",M$1,$A$4,$A1431,101)/100</f>
        <v>0.33484964467868999</v>
      </c>
      <c r="N1431" s="32">
        <f>[1]!thsiFinD("ths_int_chg_ratio_index",N$1,$A$4,$A1431,101)/100</f>
        <v>0.1290139776142</v>
      </c>
      <c r="O1431" s="33">
        <f t="shared" si="357"/>
        <v>2.6146860594348023</v>
      </c>
      <c r="P1431" s="33">
        <f t="shared" si="358"/>
        <v>1.8608074685585798</v>
      </c>
      <c r="Q1431" s="33">
        <f t="shared" si="359"/>
        <v>3.3685646503110247</v>
      </c>
      <c r="R1431" s="33">
        <f t="shared" si="360"/>
        <v>1.3348496446786899</v>
      </c>
      <c r="S1431" s="33">
        <f t="shared" si="361"/>
        <v>1.1290139776142001</v>
      </c>
      <c r="T1431" s="32">
        <f t="shared" si="369"/>
        <v>2.8394346201120246E-2</v>
      </c>
      <c r="U1431" s="32">
        <f t="shared" si="370"/>
        <v>1.6480766604533015E-2</v>
      </c>
      <c r="V1431" s="32">
        <f t="shared" si="371"/>
        <v>3.509597360135519E-2</v>
      </c>
      <c r="W1431" s="32">
        <f t="shared" si="372"/>
        <v>8.2360987404392905E-3</v>
      </c>
      <c r="X1431" s="32">
        <f t="shared" si="372"/>
        <v>1.0304218488467409E-2</v>
      </c>
      <c r="Y1431" s="34">
        <f>MAX(O$4:O1431)</f>
        <v>3.0153999134378076</v>
      </c>
      <c r="Z1431" s="34">
        <f>MAX(P$4:P1431)</f>
        <v>2.123635332808965</v>
      </c>
      <c r="AA1431" s="34">
        <f>MAX(Q$4:Q1431)</f>
        <v>3.9071644940666501</v>
      </c>
      <c r="AB1431" s="34">
        <f>MAX(R$4:R1431)</f>
        <v>1.9075656212819299</v>
      </c>
      <c r="AC1431" s="34">
        <f>MAX(S$4:S1431)</f>
        <v>1.35899867745307</v>
      </c>
      <c r="AD1431" s="35">
        <f t="shared" si="365"/>
        <v>-0.13288912433049649</v>
      </c>
      <c r="AE1431" s="35">
        <f t="shared" si="366"/>
        <v>-0.12376318108379691</v>
      </c>
      <c r="AF1431" s="35">
        <f t="shared" si="367"/>
        <v>-0.13784928803830332</v>
      </c>
      <c r="AG1431" s="35">
        <f t="shared" si="368"/>
        <v>-0.30023395799005914</v>
      </c>
      <c r="AH1431" s="35">
        <f t="shared" si="368"/>
        <v>-0.16923099606681691</v>
      </c>
    </row>
    <row r="1432" spans="1:34">
      <c r="A1432" s="28">
        <v>45987</v>
      </c>
      <c r="B1432" s="12">
        <f>[1]!thsiFinD("ths_int_chg_ratio_index",B$1,$A$4,$A1432,101)</f>
        <v>120.54383027919</v>
      </c>
      <c r="C1432" s="12">
        <f>[1]!thsiFinD("ths_int_chg_ratio_index",C$1,$A$4,$A1432,101)</f>
        <v>104.20807837140001</v>
      </c>
      <c r="D1432" s="12">
        <f>[1]!thsiFinD("ths_int_chg_ratio_index",D$1,$A$4,$A1432,101)</f>
        <v>28.960569111192001</v>
      </c>
      <c r="E1432" s="12">
        <f>[1]!thsiFinD("ths_int_chg_ratio_index",E$1,$A$4,$A1432,101)</f>
        <v>109.57307701265</v>
      </c>
      <c r="F1432" s="12">
        <f>[1]!thsiFinD("ths_adjustment_nvg_ratio_fund",F$1,$A$4,$A1432,101)</f>
        <v>193.55432780846999</v>
      </c>
      <c r="G1432" s="12">
        <f>[1]!thsiFinD("ths_adjustment_nvg_ratio_fund",G$1,$A$4,$A1432,101)</f>
        <v>189.61407491487</v>
      </c>
      <c r="H1432" s="12">
        <f>[1]!thsiFinD("ths_adjustment_nvg_ratio_fund",H$1,$A$4,$A1432,101)</f>
        <v>180.15384615385</v>
      </c>
      <c r="I1432" s="12">
        <f>[1]!thsiFinD("ths_adjustment_nvg_ratio_fund",I$1,$A$4,$A1432,101)</f>
        <v>435.263671875</v>
      </c>
      <c r="J1432" s="32">
        <f t="shared" si="362"/>
        <v>1.7023393444082777</v>
      </c>
      <c r="K1432" s="45">
        <f t="shared" si="363"/>
        <v>0.90821388693607996</v>
      </c>
      <c r="L1432" s="45">
        <f t="shared" si="364"/>
        <v>2.4964648018804754</v>
      </c>
      <c r="M1432" s="32">
        <f>[1]!thsiFinD("ths_int_chg_ratio_index",M$1,$A$4,$A1432,101)/100</f>
        <v>0.34773496715635999</v>
      </c>
      <c r="N1432" s="32">
        <f>[1]!thsiFinD("ths_int_chg_ratio_index",N$1,$A$4,$A1432,101)/100</f>
        <v>0.13448837254776</v>
      </c>
      <c r="O1432" s="33">
        <f t="shared" si="357"/>
        <v>2.7023393444082777</v>
      </c>
      <c r="P1432" s="33">
        <f t="shared" si="358"/>
        <v>1.9082138869360801</v>
      </c>
      <c r="Q1432" s="33">
        <f t="shared" si="359"/>
        <v>3.4964648018804754</v>
      </c>
      <c r="R1432" s="33">
        <f t="shared" si="360"/>
        <v>1.3477349671563599</v>
      </c>
      <c r="S1432" s="33">
        <f t="shared" si="361"/>
        <v>1.1344883725477599</v>
      </c>
      <c r="T1432" s="32">
        <f t="shared" si="369"/>
        <v>3.3523445255382978E-2</v>
      </c>
      <c r="U1432" s="32">
        <f t="shared" si="370"/>
        <v>2.547626188013008E-2</v>
      </c>
      <c r="V1432" s="32">
        <f t="shared" si="371"/>
        <v>3.796873886853902E-2</v>
      </c>
      <c r="W1432" s="32">
        <f t="shared" si="372"/>
        <v>9.6530141271240488E-3</v>
      </c>
      <c r="X1432" s="32">
        <f t="shared" si="372"/>
        <v>4.8488283069163529E-3</v>
      </c>
      <c r="Y1432" s="34">
        <f>MAX(O$4:O1432)</f>
        <v>3.0153999134378076</v>
      </c>
      <c r="Z1432" s="34">
        <f>MAX(P$4:P1432)</f>
        <v>2.123635332808965</v>
      </c>
      <c r="AA1432" s="34">
        <f>MAX(Q$4:Q1432)</f>
        <v>3.9071644940666501</v>
      </c>
      <c r="AB1432" s="34">
        <f>MAX(R$4:R1432)</f>
        <v>1.9075656212819299</v>
      </c>
      <c r="AC1432" s="34">
        <f>MAX(S$4:S1432)</f>
        <v>1.35899867745307</v>
      </c>
      <c r="AD1432" s="35">
        <f t="shared" si="365"/>
        <v>-0.10382058035964281</v>
      </c>
      <c r="AE1432" s="35">
        <f t="shared" si="366"/>
        <v>-0.10143994241607557</v>
      </c>
      <c r="AF1432" s="35">
        <f t="shared" si="367"/>
        <v>-0.10511451279050466</v>
      </c>
      <c r="AG1432" s="35">
        <f t="shared" si="368"/>
        <v>-0.2934791065008554</v>
      </c>
      <c r="AH1432" s="35">
        <f t="shared" si="368"/>
        <v>-0.1652027398040371</v>
      </c>
    </row>
    <row r="1433" spans="1:34">
      <c r="A1433" s="28">
        <v>45988</v>
      </c>
      <c r="B1433" s="12">
        <f>[1]!thsiFinD("ths_int_chg_ratio_index",B$1,$A$4,$A1433,101)</f>
        <v>121.29005275642</v>
      </c>
      <c r="C1433" s="12">
        <f>[1]!thsiFinD("ths_int_chg_ratio_index",C$1,$A$4,$A1433,101)</f>
        <v>102.79811188502001</v>
      </c>
      <c r="D1433" s="12">
        <f>[1]!thsiFinD("ths_int_chg_ratio_index",D$1,$A$4,$A1433,101)</f>
        <v>28.534904661401001</v>
      </c>
      <c r="E1433" s="12">
        <f>[1]!thsiFinD("ths_int_chg_ratio_index",E$1,$A$4,$A1433,101)</f>
        <v>108.3093616023</v>
      </c>
      <c r="F1433" s="12">
        <f>[1]!thsiFinD("ths_adjustment_nvg_ratio_fund",F$1,$A$4,$A1433,101)</f>
        <v>190.91467157765999</v>
      </c>
      <c r="G1433" s="12">
        <f>[1]!thsiFinD("ths_adjustment_nvg_ratio_fund",G$1,$A$4,$A1433,101)</f>
        <v>187.06015891032999</v>
      </c>
      <c r="H1433" s="12">
        <f>[1]!thsiFinD("ths_adjustment_nvg_ratio_fund",H$1,$A$4,$A1433,101)</f>
        <v>176.76923076923001</v>
      </c>
      <c r="I1433" s="12">
        <f>[1]!thsiFinD("ths_adjustment_nvg_ratio_fund",I$1,$A$4,$A1433,101)</f>
        <v>434.453125</v>
      </c>
      <c r="J1433" s="32">
        <f t="shared" si="362"/>
        <v>1.6876620214529514</v>
      </c>
      <c r="K1433" s="45">
        <f t="shared" si="363"/>
        <v>0.90233107726285255</v>
      </c>
      <c r="L1433" s="45">
        <f t="shared" si="364"/>
        <v>2.47299296564305</v>
      </c>
      <c r="M1433" s="32">
        <f>[1]!thsiFinD("ths_int_chg_ratio_index",M$1,$A$4,$A1433,101)/100</f>
        <v>0.34088213929924999</v>
      </c>
      <c r="N1433" s="32">
        <f>[1]!thsiFinD("ths_int_chg_ratio_index",N$1,$A$4,$A1433,101)/100</f>
        <v>0.13348391585273001</v>
      </c>
      <c r="O1433" s="33">
        <f t="shared" si="357"/>
        <v>2.6876620214529514</v>
      </c>
      <c r="P1433" s="33">
        <f t="shared" si="358"/>
        <v>1.9023310772628526</v>
      </c>
      <c r="Q1433" s="33">
        <f t="shared" si="359"/>
        <v>3.47299296564305</v>
      </c>
      <c r="R1433" s="33">
        <f t="shared" si="360"/>
        <v>1.34088213929925</v>
      </c>
      <c r="S1433" s="33">
        <f t="shared" si="361"/>
        <v>1.1334839158527301</v>
      </c>
      <c r="T1433" s="32">
        <f t="shared" si="369"/>
        <v>-5.4313396967323735E-3</v>
      </c>
      <c r="U1433" s="32">
        <f t="shared" si="370"/>
        <v>-3.082887989392602E-3</v>
      </c>
      <c r="V1433" s="32">
        <f t="shared" si="371"/>
        <v>-6.7130194546222155E-3</v>
      </c>
      <c r="W1433" s="32">
        <f t="shared" si="372"/>
        <v>-5.0846999032524431E-3</v>
      </c>
      <c r="X1433" s="32">
        <f t="shared" si="372"/>
        <v>-8.8538297909046548E-4</v>
      </c>
      <c r="Y1433" s="34">
        <f>MAX(O$4:O1433)</f>
        <v>3.0153999134378076</v>
      </c>
      <c r="Z1433" s="34">
        <f>MAX(P$4:P1433)</f>
        <v>2.123635332808965</v>
      </c>
      <c r="AA1433" s="34">
        <f>MAX(Q$4:Q1433)</f>
        <v>3.9071644940666501</v>
      </c>
      <c r="AB1433" s="34">
        <f>MAX(R$4:R1433)</f>
        <v>1.9075656212819299</v>
      </c>
      <c r="AC1433" s="34">
        <f>MAX(S$4:S1433)</f>
        <v>1.35899867745307</v>
      </c>
      <c r="AD1433" s="35">
        <f t="shared" si="365"/>
        <v>-0.10868803521693005</v>
      </c>
      <c r="AE1433" s="35">
        <f t="shared" si="366"/>
        <v>-0.104210102425349</v>
      </c>
      <c r="AF1433" s="35">
        <f t="shared" si="367"/>
        <v>-0.11112189647580106</v>
      </c>
      <c r="AG1433" s="35">
        <f t="shared" si="368"/>
        <v>-0.29707155321967638</v>
      </c>
      <c r="AH1433" s="35">
        <f t="shared" si="368"/>
        <v>-0.165941855089206</v>
      </c>
    </row>
    <row r="1434" spans="1:34">
      <c r="A1434" s="28">
        <v>45989</v>
      </c>
      <c r="B1434" s="12">
        <f>[1]!thsiFinD("ths_int_chg_ratio_index",B$1,$A$4,$A1434,101)</f>
        <v>121.94683742754999</v>
      </c>
      <c r="C1434" s="12">
        <f>[1]!thsiFinD("ths_int_chg_ratio_index",C$1,$A$4,$A1434,101)</f>
        <v>107.33915624395</v>
      </c>
      <c r="D1434" s="12">
        <f>[1]!thsiFinD("ths_int_chg_ratio_index",D$1,$A$4,$A1434,101)</f>
        <v>30.147969537622</v>
      </c>
      <c r="E1434" s="12">
        <f>[1]!thsiFinD("ths_int_chg_ratio_index",E$1,$A$4,$A1434,101)</f>
        <v>109.47563093392</v>
      </c>
      <c r="F1434" s="12">
        <f>[1]!thsiFinD("ths_adjustment_nvg_ratio_fund",F$1,$A$4,$A1434,101)</f>
        <v>190.79189686923999</v>
      </c>
      <c r="G1434" s="12">
        <f>[1]!thsiFinD("ths_adjustment_nvg_ratio_fund",G$1,$A$4,$A1434,101)</f>
        <v>188.19523269012001</v>
      </c>
      <c r="H1434" s="12">
        <f>[1]!thsiFinD("ths_adjustment_nvg_ratio_fund",H$1,$A$4,$A1434,101)</f>
        <v>174.23076923076999</v>
      </c>
      <c r="I1434" s="12">
        <f>[1]!thsiFinD("ths_adjustment_nvg_ratio_fund",I$1,$A$4,$A1434,101)</f>
        <v>440.1953125</v>
      </c>
      <c r="J1434" s="32">
        <f t="shared" si="362"/>
        <v>1.7029035067914651</v>
      </c>
      <c r="K1434" s="45">
        <f t="shared" si="363"/>
        <v>0.92227398535760496</v>
      </c>
      <c r="L1434" s="45">
        <f t="shared" si="364"/>
        <v>2.4835330282253252</v>
      </c>
      <c r="M1434" s="32">
        <f>[1]!thsiFinD("ths_int_chg_ratio_index",M$1,$A$4,$A1434,101)/100</f>
        <v>0.35683596365935999</v>
      </c>
      <c r="N1434" s="32">
        <f>[1]!thsiFinD("ths_int_chg_ratio_index",N$1,$A$4,$A1434,101)/100</f>
        <v>0.13902793549026002</v>
      </c>
      <c r="O1434" s="33">
        <f t="shared" si="357"/>
        <v>2.7029035067914648</v>
      </c>
      <c r="P1434" s="33">
        <f t="shared" si="358"/>
        <v>1.922273985357605</v>
      </c>
      <c r="Q1434" s="33">
        <f t="shared" si="359"/>
        <v>3.4835330282253252</v>
      </c>
      <c r="R1434" s="33">
        <f t="shared" si="360"/>
        <v>1.3568359636593601</v>
      </c>
      <c r="S1434" s="33">
        <f t="shared" si="361"/>
        <v>1.1390279354902599</v>
      </c>
      <c r="T1434" s="32">
        <f t="shared" si="369"/>
        <v>5.6709084761610296E-3</v>
      </c>
      <c r="U1434" s="32">
        <f t="shared" si="370"/>
        <v>1.0483405508701971E-2</v>
      </c>
      <c r="V1434" s="32">
        <f t="shared" si="371"/>
        <v>3.0348643623940852E-3</v>
      </c>
      <c r="W1434" s="32">
        <f t="shared" si="372"/>
        <v>1.1898006463452182E-2</v>
      </c>
      <c r="X1434" s="32">
        <f t="shared" si="372"/>
        <v>4.8911321634053095E-3</v>
      </c>
      <c r="Y1434" s="34">
        <f>MAX(O$4:O1434)</f>
        <v>3.0153999134378076</v>
      </c>
      <c r="Z1434" s="34">
        <f>MAX(P$4:P1434)</f>
        <v>2.123635332808965</v>
      </c>
      <c r="AA1434" s="34">
        <f>MAX(Q$4:Q1434)</f>
        <v>3.9071644940666501</v>
      </c>
      <c r="AB1434" s="34">
        <f>MAX(R$4:R1434)</f>
        <v>1.9075656212819299</v>
      </c>
      <c r="AC1434" s="34">
        <f>MAX(S$4:S1434)</f>
        <v>1.35899867745307</v>
      </c>
      <c r="AD1434" s="35">
        <f t="shared" si="365"/>
        <v>-0.10363348664093808</v>
      </c>
      <c r="AE1434" s="35">
        <f t="shared" si="366"/>
        <v>-9.4819173678475366E-2</v>
      </c>
      <c r="AF1434" s="35">
        <f t="shared" si="367"/>
        <v>-0.10842427199690319</v>
      </c>
      <c r="AG1434" s="35">
        <f t="shared" si="368"/>
        <v>-0.28870810601653962</v>
      </c>
      <c r="AH1434" s="35">
        <f t="shared" si="368"/>
        <v>-0.16186236647048269</v>
      </c>
    </row>
    <row r="1435" spans="1:34">
      <c r="A1435" s="28">
        <v>45992</v>
      </c>
      <c r="B1435" s="12">
        <f>[1]!thsiFinD("ths_int_chg_ratio_index",B$1,$A$4,$A1435,101)</f>
        <v>127.96333149303</v>
      </c>
      <c r="C1435" s="12">
        <f>[1]!thsiFinD("ths_int_chg_ratio_index",C$1,$A$4,$A1435,101)</f>
        <v>110.59384594365</v>
      </c>
      <c r="D1435" s="12">
        <f>[1]!thsiFinD("ths_int_chg_ratio_index",D$1,$A$4,$A1435,101)</f>
        <v>31.090068149853</v>
      </c>
      <c r="E1435" s="12">
        <f>[1]!thsiFinD("ths_int_chg_ratio_index",E$1,$A$4,$A1435,101)</f>
        <v>112.65998845402</v>
      </c>
      <c r="F1435" s="12">
        <f>[1]!thsiFinD("ths_adjustment_nvg_ratio_fund",F$1,$A$4,$A1435,101)</f>
        <v>194.78207489256999</v>
      </c>
      <c r="G1435" s="12">
        <f>[1]!thsiFinD("ths_adjustment_nvg_ratio_fund",G$1,$A$4,$A1435,101)</f>
        <v>191.37343927354999</v>
      </c>
      <c r="H1435" s="12">
        <f>[1]!thsiFinD("ths_adjustment_nvg_ratio_fund",H$1,$A$4,$A1435,101)</f>
        <v>178.23076923076999</v>
      </c>
      <c r="I1435" s="12">
        <f>[1]!thsiFinD("ths_adjustment_nvg_ratio_fund",I$1,$A$4,$A1435,101)</f>
        <v>453.14453125</v>
      </c>
      <c r="J1435" s="32">
        <f t="shared" si="362"/>
        <v>1.7497975608593037</v>
      </c>
      <c r="K1435" s="45">
        <f t="shared" si="363"/>
        <v>0.95576808510138234</v>
      </c>
      <c r="L1435" s="45">
        <f t="shared" si="364"/>
        <v>2.5438270366172251</v>
      </c>
      <c r="M1435" s="32">
        <f>[1]!thsiFinD("ths_int_chg_ratio_index",M$1,$A$4,$A1435,101)/100</f>
        <v>0.36357264851981003</v>
      </c>
      <c r="N1435" s="32">
        <f>[1]!thsiFinD("ths_int_chg_ratio_index",N$1,$A$4,$A1435,101)/100</f>
        <v>0.15125781530392002</v>
      </c>
      <c r="O1435" s="33">
        <f t="shared" si="357"/>
        <v>2.7497975608593039</v>
      </c>
      <c r="P1435" s="33">
        <f t="shared" si="358"/>
        <v>1.9557680851013823</v>
      </c>
      <c r="Q1435" s="33">
        <f t="shared" si="359"/>
        <v>3.5438270366172251</v>
      </c>
      <c r="R1435" s="33">
        <f t="shared" si="360"/>
        <v>1.3635726485198101</v>
      </c>
      <c r="S1435" s="33">
        <f t="shared" si="361"/>
        <v>1.1512578153039201</v>
      </c>
      <c r="T1435" s="32">
        <f t="shared" si="369"/>
        <v>1.7349510979585592E-2</v>
      </c>
      <c r="U1435" s="32">
        <f t="shared" si="370"/>
        <v>1.7424206954320454E-2</v>
      </c>
      <c r="V1435" s="32">
        <f t="shared" si="371"/>
        <v>1.7308292444299322E-2</v>
      </c>
      <c r="W1435" s="32">
        <f t="shared" si="372"/>
        <v>4.9649957996995564E-3</v>
      </c>
      <c r="X1435" s="32">
        <f t="shared" si="372"/>
        <v>1.073712016413042E-2</v>
      </c>
      <c r="Y1435" s="34">
        <f>MAX(O$4:O1435)</f>
        <v>3.0153999134378076</v>
      </c>
      <c r="Z1435" s="34">
        <f>MAX(P$4:P1435)</f>
        <v>2.123635332808965</v>
      </c>
      <c r="AA1435" s="34">
        <f>MAX(Q$4:Q1435)</f>
        <v>3.9071644940666501</v>
      </c>
      <c r="AB1435" s="34">
        <f>MAX(R$4:R1435)</f>
        <v>1.9075656212819299</v>
      </c>
      <c r="AC1435" s="34">
        <f>MAX(S$4:S1435)</f>
        <v>1.35899867745307</v>
      </c>
      <c r="AD1435" s="35">
        <f t="shared" si="365"/>
        <v>-8.8081965975682075E-2</v>
      </c>
      <c r="AE1435" s="35">
        <f t="shared" si="366"/>
        <v>-7.9047115629566234E-2</v>
      </c>
      <c r="AF1435" s="35">
        <f t="shared" si="367"/>
        <v>-9.2992618560386431E-2</v>
      </c>
      <c r="AG1435" s="35">
        <f t="shared" si="368"/>
        <v>-0.28517654475055143</v>
      </c>
      <c r="AH1435" s="35">
        <f t="shared" si="368"/>
        <v>-0.15286318198519644</v>
      </c>
    </row>
    <row r="1436" spans="1:34">
      <c r="A1436" s="28">
        <v>45993</v>
      </c>
      <c r="B1436" s="12">
        <f>[1]!thsiFinD("ths_int_chg_ratio_index",B$1,$A$4,$A1436,101)</f>
        <v>129.64500632541001</v>
      </c>
      <c r="C1436" s="12">
        <f>[1]!thsiFinD("ths_int_chg_ratio_index",C$1,$A$4,$A1436,101)</f>
        <v>108.16942952155</v>
      </c>
      <c r="D1436" s="12">
        <f>[1]!thsiFinD("ths_int_chg_ratio_index",D$1,$A$4,$A1436,101)</f>
        <v>29.462205143081</v>
      </c>
      <c r="E1436" s="12">
        <f>[1]!thsiFinD("ths_int_chg_ratio_index",E$1,$A$4,$A1436,101)</f>
        <v>111.48046088696999</v>
      </c>
      <c r="F1436" s="12">
        <f>[1]!thsiFinD("ths_adjustment_nvg_ratio_fund",F$1,$A$4,$A1436,101)</f>
        <v>193.43155310006</v>
      </c>
      <c r="G1436" s="12">
        <f>[1]!thsiFinD("ths_adjustment_nvg_ratio_fund",G$1,$A$4,$A1436,101)</f>
        <v>190.06810442679</v>
      </c>
      <c r="H1436" s="12">
        <f>[1]!thsiFinD("ths_adjustment_nvg_ratio_fund",H$1,$A$4,$A1436,101)</f>
        <v>177.76923076923001</v>
      </c>
      <c r="I1436" s="12">
        <f>[1]!thsiFinD("ths_adjustment_nvg_ratio_fund",I$1,$A$4,$A1436,101)</f>
        <v>455.576171875</v>
      </c>
      <c r="J1436" s="32">
        <f t="shared" si="362"/>
        <v>1.7445027025601139</v>
      </c>
      <c r="K1436" s="45">
        <f t="shared" si="363"/>
        <v>0.94689275469252754</v>
      </c>
      <c r="L1436" s="45">
        <f t="shared" si="364"/>
        <v>2.5421126504277001</v>
      </c>
      <c r="M1436" s="32">
        <f>[1]!thsiFinD("ths_int_chg_ratio_index",M$1,$A$4,$A1436,101)/100</f>
        <v>0.35336135234246002</v>
      </c>
      <c r="N1436" s="32">
        <f>[1]!thsiFinD("ths_int_chg_ratio_index",N$1,$A$4,$A1436,101)/100</f>
        <v>0.1445129710501</v>
      </c>
      <c r="O1436" s="33">
        <f t="shared" si="357"/>
        <v>2.7445027025601139</v>
      </c>
      <c r="P1436" s="33">
        <f t="shared" si="358"/>
        <v>1.9468927546925276</v>
      </c>
      <c r="Q1436" s="33">
        <f t="shared" si="359"/>
        <v>3.5421126504277001</v>
      </c>
      <c r="R1436" s="33">
        <f t="shared" si="360"/>
        <v>1.3533613523424601</v>
      </c>
      <c r="S1436" s="33">
        <f t="shared" si="361"/>
        <v>1.1445129710501001</v>
      </c>
      <c r="T1436" s="32">
        <f t="shared" si="369"/>
        <v>-1.9255447653883095E-3</v>
      </c>
      <c r="U1436" s="32">
        <f t="shared" si="370"/>
        <v>-4.5380280394515804E-3</v>
      </c>
      <c r="V1436" s="32">
        <f t="shared" si="371"/>
        <v>-4.8376689150197993E-4</v>
      </c>
      <c r="W1436" s="32">
        <f t="shared" si="372"/>
        <v>-7.488633765450281E-3</v>
      </c>
      <c r="X1436" s="32">
        <f t="shared" si="372"/>
        <v>-5.8586740208486088E-3</v>
      </c>
      <c r="Y1436" s="34">
        <f>MAX(O$4:O1436)</f>
        <v>3.0153999134378076</v>
      </c>
      <c r="Z1436" s="34">
        <f>MAX(P$4:P1436)</f>
        <v>2.123635332808965</v>
      </c>
      <c r="AA1436" s="34">
        <f>MAX(Q$4:Q1436)</f>
        <v>3.9071644940666501</v>
      </c>
      <c r="AB1436" s="34">
        <f>MAX(R$4:R1436)</f>
        <v>1.9075656212819299</v>
      </c>
      <c r="AC1436" s="34">
        <f>MAX(S$4:S1436)</f>
        <v>1.35899867745307</v>
      </c>
      <c r="AD1436" s="35">
        <f t="shared" si="365"/>
        <v>-8.9837904972560723E-2</v>
      </c>
      <c r="AE1436" s="35">
        <f t="shared" si="366"/>
        <v>-8.3226425641853119E-2</v>
      </c>
      <c r="AF1436" s="35">
        <f t="shared" si="367"/>
        <v>-9.3431398701874779E-2</v>
      </c>
      <c r="AG1436" s="35">
        <f t="shared" si="368"/>
        <v>-0.29052959581386839</v>
      </c>
      <c r="AH1436" s="35">
        <f t="shared" si="368"/>
        <v>-0.15782628045300418</v>
      </c>
    </row>
    <row r="1437" spans="1:34">
      <c r="A1437" s="28">
        <v>45994</v>
      </c>
      <c r="B1437" s="12">
        <f>[1]!thsiFinD("ths_int_chg_ratio_index",B$1,$A$4,$A1437,101)</f>
        <v>127.67823399709999</v>
      </c>
      <c r="C1437" s="12">
        <f>[1]!thsiFinD("ths_int_chg_ratio_index",C$1,$A$4,$A1437,101)</f>
        <v>107.75068605509</v>
      </c>
      <c r="D1437" s="12">
        <f>[1]!thsiFinD("ths_int_chg_ratio_index",D$1,$A$4,$A1437,101)</f>
        <v>28.306087709667</v>
      </c>
      <c r="E1437" s="12">
        <f>[1]!thsiFinD("ths_int_chg_ratio_index",E$1,$A$4,$A1437,101)</f>
        <v>109.06601130996</v>
      </c>
      <c r="F1437" s="12">
        <f>[1]!thsiFinD("ths_adjustment_nvg_ratio_fund",F$1,$A$4,$A1437,101)</f>
        <v>191.77409453652999</v>
      </c>
      <c r="G1437" s="12">
        <f>[1]!thsiFinD("ths_adjustment_nvg_ratio_fund",G$1,$A$4,$A1437,101)</f>
        <v>189.21679909194</v>
      </c>
      <c r="H1437" s="12">
        <f>[1]!thsiFinD("ths_adjustment_nvg_ratio_fund",H$1,$A$4,$A1437,101)</f>
        <v>177.46153846153999</v>
      </c>
      <c r="I1437" s="12">
        <f>[1]!thsiFinD("ths_adjustment_nvg_ratio_fund",I$1,$A$4,$A1437,101)</f>
        <v>450.009765625</v>
      </c>
      <c r="J1437" s="32">
        <f t="shared" si="362"/>
        <v>1.7265790209835337</v>
      </c>
      <c r="K1437" s="45">
        <f t="shared" si="363"/>
        <v>0.93200254767954249</v>
      </c>
      <c r="L1437" s="45">
        <f t="shared" si="364"/>
        <v>2.5211554942875249</v>
      </c>
      <c r="M1437" s="32">
        <f>[1]!thsiFinD("ths_int_chg_ratio_index",M$1,$A$4,$A1437,101)/100</f>
        <v>0.34257901976484001</v>
      </c>
      <c r="N1437" s="32">
        <f>[1]!thsiFinD("ths_int_chg_ratio_index",N$1,$A$4,$A1437,101)/100</f>
        <v>0.13831791551882</v>
      </c>
      <c r="O1437" s="33">
        <f t="shared" si="357"/>
        <v>2.7265790209835337</v>
      </c>
      <c r="P1437" s="33">
        <f t="shared" si="358"/>
        <v>1.9320025476795424</v>
      </c>
      <c r="Q1437" s="33">
        <f t="shared" si="359"/>
        <v>3.5211554942875249</v>
      </c>
      <c r="R1437" s="33">
        <f t="shared" si="360"/>
        <v>1.34257901976484</v>
      </c>
      <c r="S1437" s="33">
        <f t="shared" si="361"/>
        <v>1.1383179155188201</v>
      </c>
      <c r="T1437" s="32">
        <f t="shared" si="369"/>
        <v>-6.5307574883641806E-3</v>
      </c>
      <c r="U1437" s="32">
        <f t="shared" si="370"/>
        <v>-7.6481906756784568E-3</v>
      </c>
      <c r="V1437" s="32">
        <f t="shared" si="371"/>
        <v>-5.9165696318677075E-3</v>
      </c>
      <c r="W1437" s="32">
        <f t="shared" si="372"/>
        <v>-7.9670758729423197E-3</v>
      </c>
      <c r="X1437" s="32">
        <f t="shared" si="372"/>
        <v>-5.4128312111622057E-3</v>
      </c>
      <c r="Y1437" s="34">
        <f>MAX(O$4:O1437)</f>
        <v>3.0153999134378076</v>
      </c>
      <c r="Z1437" s="34">
        <f>MAX(P$4:P1437)</f>
        <v>2.123635332808965</v>
      </c>
      <c r="AA1437" s="34">
        <f>MAX(Q$4:Q1437)</f>
        <v>3.9071644940666501</v>
      </c>
      <c r="AB1437" s="34">
        <f>MAX(R$4:R1437)</f>
        <v>1.9075656212819299</v>
      </c>
      <c r="AC1437" s="34">
        <f>MAX(S$4:S1437)</f>
        <v>1.35899867745307</v>
      </c>
      <c r="AD1437" s="35">
        <f t="shared" si="365"/>
        <v>-9.5781952890286459E-2</v>
      </c>
      <c r="AE1437" s="35">
        <f t="shared" si="366"/>
        <v>-9.0238084744967528E-2</v>
      </c>
      <c r="AF1437" s="35">
        <f t="shared" si="367"/>
        <v>-9.8795174957520104E-2</v>
      </c>
      <c r="AG1437" s="35">
        <f t="shared" si="368"/>
        <v>-0.2961820003536263</v>
      </c>
      <c r="AH1437" s="35">
        <f t="shared" si="368"/>
        <v>-0.16238482464738868</v>
      </c>
    </row>
    <row r="1438" spans="1:34">
      <c r="A1438" s="28">
        <v>45995</v>
      </c>
      <c r="B1438" s="12">
        <f>[1]!thsiFinD("ths_int_chg_ratio_index",B$1,$A$4,$A1438,101)</f>
        <v>129.30058334108</v>
      </c>
      <c r="C1438" s="12">
        <f>[1]!thsiFinD("ths_int_chg_ratio_index",C$1,$A$4,$A1438,101)</f>
        <v>112.93835421903</v>
      </c>
      <c r="D1438" s="12">
        <f>[1]!thsiFinD("ths_int_chg_ratio_index",D$1,$A$4,$A1438,101)</f>
        <v>30.051404135671</v>
      </c>
      <c r="E1438" s="12">
        <f>[1]!thsiFinD("ths_int_chg_ratio_index",E$1,$A$4,$A1438,101)</f>
        <v>111.74075296629</v>
      </c>
      <c r="F1438" s="12">
        <f>[1]!thsiFinD("ths_adjustment_nvg_ratio_fund",F$1,$A$4,$A1438,101)</f>
        <v>192.20380601596</v>
      </c>
      <c r="G1438" s="12">
        <f>[1]!thsiFinD("ths_adjustment_nvg_ratio_fund",G$1,$A$4,$A1438,101)</f>
        <v>191.25993189556999</v>
      </c>
      <c r="H1438" s="12">
        <f>[1]!thsiFinD("ths_adjustment_nvg_ratio_fund",H$1,$A$4,$A1438,101)</f>
        <v>178.15384615385</v>
      </c>
      <c r="I1438" s="12">
        <f>[1]!thsiFinD("ths_adjustment_nvg_ratio_fund",I$1,$A$4,$A1438,101)</f>
        <v>452.626953125</v>
      </c>
      <c r="J1438" s="32">
        <f t="shared" si="362"/>
        <v>1.747844539815564</v>
      </c>
      <c r="K1438" s="45">
        <f t="shared" si="363"/>
        <v>0.96007773665517759</v>
      </c>
      <c r="L1438" s="45">
        <f t="shared" si="364"/>
        <v>2.5356113429759501</v>
      </c>
      <c r="M1438" s="32">
        <f>[1]!thsiFinD("ths_int_chg_ratio_index",M$1,$A$4,$A1438,101)/100</f>
        <v>0.35464078281162004</v>
      </c>
      <c r="N1438" s="32">
        <f>[1]!thsiFinD("ths_int_chg_ratio_index",N$1,$A$4,$A1438,101)/100</f>
        <v>0.14189212952259</v>
      </c>
      <c r="O1438" s="33">
        <f t="shared" si="357"/>
        <v>2.747844539815564</v>
      </c>
      <c r="P1438" s="33">
        <f t="shared" si="358"/>
        <v>1.9600777366551776</v>
      </c>
      <c r="Q1438" s="33">
        <f t="shared" si="359"/>
        <v>3.5356113429759501</v>
      </c>
      <c r="R1438" s="33">
        <f t="shared" si="360"/>
        <v>1.35464078281162</v>
      </c>
      <c r="S1438" s="33">
        <f t="shared" si="361"/>
        <v>1.1418921295225899</v>
      </c>
      <c r="T1438" s="32">
        <f t="shared" si="369"/>
        <v>7.7993407373755375E-3</v>
      </c>
      <c r="U1438" s="32">
        <f t="shared" si="370"/>
        <v>1.4531652149918362E-2</v>
      </c>
      <c r="V1438" s="32">
        <f t="shared" si="371"/>
        <v>4.1054275256737771E-3</v>
      </c>
      <c r="W1438" s="32">
        <f t="shared" si="372"/>
        <v>8.9840246787804556E-3</v>
      </c>
      <c r="X1438" s="32">
        <f t="shared" si="372"/>
        <v>3.1399084166576774E-3</v>
      </c>
      <c r="Y1438" s="34">
        <f>MAX(O$4:O1438)</f>
        <v>3.0153999134378076</v>
      </c>
      <c r="Z1438" s="34">
        <f>MAX(P$4:P1438)</f>
        <v>2.123635332808965</v>
      </c>
      <c r="AA1438" s="34">
        <f>MAX(Q$4:Q1438)</f>
        <v>3.9071644940666501</v>
      </c>
      <c r="AB1438" s="34">
        <f>MAX(R$4:R1438)</f>
        <v>1.9075656212819299</v>
      </c>
      <c r="AC1438" s="34">
        <f>MAX(S$4:S1438)</f>
        <v>1.35899867745307</v>
      </c>
      <c r="AD1438" s="35">
        <f t="shared" si="365"/>
        <v>-8.8729648239993519E-2</v>
      </c>
      <c r="AE1438" s="35">
        <f t="shared" si="366"/>
        <v>-7.7017741053237776E-2</v>
      </c>
      <c r="AF1438" s="35">
        <f t="shared" si="367"/>
        <v>-9.509534386252072E-2</v>
      </c>
      <c r="AG1438" s="35">
        <f t="shared" si="368"/>
        <v>-0.28985888207543342</v>
      </c>
      <c r="AH1438" s="35">
        <f t="shared" si="368"/>
        <v>-0.15975478970837875</v>
      </c>
    </row>
    <row r="1439" spans="1:34">
      <c r="A1439" s="28">
        <v>45996</v>
      </c>
      <c r="B1439" s="12">
        <f>[1]!thsiFinD("ths_int_chg_ratio_index",B$1,$A$4,$A1439,101)</f>
        <v>131.70277796190001</v>
      </c>
      <c r="C1439" s="12">
        <f>[1]!thsiFinD("ths_int_chg_ratio_index",C$1,$A$4,$A1439,101)</f>
        <v>113.12790816955</v>
      </c>
      <c r="D1439" s="12">
        <f>[1]!thsiFinD("ths_int_chg_ratio_index",D$1,$A$4,$A1439,101)</f>
        <v>30.045206376553001</v>
      </c>
      <c r="E1439" s="12">
        <f>[1]!thsiFinD("ths_int_chg_ratio_index",E$1,$A$4,$A1439,101)</f>
        <v>114.87039261682</v>
      </c>
      <c r="F1439" s="12">
        <f>[1]!thsiFinD("ths_adjustment_nvg_ratio_fund",F$1,$A$4,$A1439,101)</f>
        <v>193.30877839165001</v>
      </c>
      <c r="G1439" s="12">
        <f>[1]!thsiFinD("ths_adjustment_nvg_ratio_fund",G$1,$A$4,$A1439,101)</f>
        <v>193.30306469921001</v>
      </c>
      <c r="H1439" s="12">
        <f>[1]!thsiFinD("ths_adjustment_nvg_ratio_fund",H$1,$A$4,$A1439,101)</f>
        <v>179.07692307692</v>
      </c>
      <c r="I1439" s="12">
        <f>[1]!thsiFinD("ths_adjustment_nvg_ratio_fund",I$1,$A$4,$A1439,101)</f>
        <v>453.73046875</v>
      </c>
      <c r="J1439" s="32">
        <f t="shared" si="362"/>
        <v>1.7614569000532538</v>
      </c>
      <c r="K1439" s="45">
        <f t="shared" si="363"/>
        <v>0.97436571281205742</v>
      </c>
      <c r="L1439" s="45">
        <f t="shared" si="364"/>
        <v>2.5485480872944501</v>
      </c>
      <c r="M1439" s="32">
        <f>[1]!thsiFinD("ths_int_chg_ratio_index",M$1,$A$4,$A1439,101)/100</f>
        <v>0.3637005231323</v>
      </c>
      <c r="N1439" s="32">
        <f>[1]!thsiFinD("ths_int_chg_ratio_index",N$1,$A$4,$A1439,101)/100</f>
        <v>0.15257147201571999</v>
      </c>
      <c r="O1439" s="33">
        <f t="shared" si="357"/>
        <v>2.7614569000532541</v>
      </c>
      <c r="P1439" s="33">
        <f t="shared" si="358"/>
        <v>1.9743657128120575</v>
      </c>
      <c r="Q1439" s="33">
        <f t="shared" si="359"/>
        <v>3.5485480872944501</v>
      </c>
      <c r="R1439" s="33">
        <f t="shared" si="360"/>
        <v>1.3637005231323001</v>
      </c>
      <c r="S1439" s="33">
        <f t="shared" si="361"/>
        <v>1.1525714720157201</v>
      </c>
      <c r="T1439" s="32">
        <f t="shared" si="369"/>
        <v>4.9538320092168409E-3</v>
      </c>
      <c r="U1439" s="32">
        <f t="shared" si="370"/>
        <v>7.2894946407902061E-3</v>
      </c>
      <c r="V1439" s="32">
        <f t="shared" si="371"/>
        <v>3.6589837127321001E-3</v>
      </c>
      <c r="W1439" s="32">
        <f t="shared" si="372"/>
        <v>6.6879282209975077E-3</v>
      </c>
      <c r="X1439" s="32">
        <f t="shared" si="372"/>
        <v>9.3523216572086731E-3</v>
      </c>
      <c r="Y1439" s="34">
        <f>MAX(O$4:O1439)</f>
        <v>3.0153999134378076</v>
      </c>
      <c r="Z1439" s="34">
        <f>MAX(P$4:P1439)</f>
        <v>2.123635332808965</v>
      </c>
      <c r="AA1439" s="34">
        <f>MAX(Q$4:Q1439)</f>
        <v>3.9071644940666501</v>
      </c>
      <c r="AB1439" s="34">
        <f>MAX(R$4:R1439)</f>
        <v>1.9075656212819299</v>
      </c>
      <c r="AC1439" s="34">
        <f>MAX(S$4:S1439)</f>
        <v>1.35899867745307</v>
      </c>
      <c r="AD1439" s="35">
        <f t="shared" si="365"/>
        <v>-8.4215368002394486E-2</v>
      </c>
      <c r="AE1439" s="35">
        <f t="shared" si="366"/>
        <v>-7.0289666823101005E-2</v>
      </c>
      <c r="AF1439" s="35">
        <f t="shared" si="367"/>
        <v>-9.1784312464138207E-2</v>
      </c>
      <c r="AG1439" s="35">
        <f t="shared" si="368"/>
        <v>-0.28510950925197498</v>
      </c>
      <c r="AH1439" s="35">
        <f t="shared" si="368"/>
        <v>-0.15189654623080262</v>
      </c>
    </row>
    <row r="1440" spans="1:34">
      <c r="A1440" s="28">
        <v>45999</v>
      </c>
      <c r="B1440" s="12">
        <f>[1]!thsiFinD("ths_int_chg_ratio_index",B$1,$A$4,$A1440,101)</f>
        <v>144.23082518067</v>
      </c>
      <c r="C1440" s="12">
        <f>[1]!thsiFinD("ths_int_chg_ratio_index",C$1,$A$4,$A1440,101)</f>
        <v>116.82951061587001</v>
      </c>
      <c r="D1440" s="12">
        <f>[1]!thsiFinD("ths_int_chg_ratio_index",D$1,$A$4,$A1440,101)</f>
        <v>32.466804233383002</v>
      </c>
      <c r="E1440" s="12">
        <f>[1]!thsiFinD("ths_int_chg_ratio_index",E$1,$A$4,$A1440,101)</f>
        <v>121.15236965261001</v>
      </c>
      <c r="F1440" s="12">
        <f>[1]!thsiFinD("ths_adjustment_nvg_ratio_fund",F$1,$A$4,$A1440,101)</f>
        <v>203.80601596071</v>
      </c>
      <c r="G1440" s="12">
        <f>[1]!thsiFinD("ths_adjustment_nvg_ratio_fund",G$1,$A$4,$A1440,101)</f>
        <v>205.50510783201</v>
      </c>
      <c r="H1440" s="12">
        <f>[1]!thsiFinD("ths_adjustment_nvg_ratio_fund",H$1,$A$4,$A1440,101)</f>
        <v>193.38461538461999</v>
      </c>
      <c r="I1440" s="12">
        <f>[1]!thsiFinD("ths_adjustment_nvg_ratio_fund",I$1,$A$4,$A1440,101)</f>
        <v>466.8359375</v>
      </c>
      <c r="J1440" s="32">
        <f t="shared" si="362"/>
        <v>1.855263982949841</v>
      </c>
      <c r="K1440" s="45">
        <f t="shared" si="363"/>
        <v>1.0366987742063325</v>
      </c>
      <c r="L1440" s="45">
        <f t="shared" si="364"/>
        <v>2.6738291916933496</v>
      </c>
      <c r="M1440" s="32">
        <f>[1]!thsiFinD("ths_int_chg_ratio_index",M$1,$A$4,$A1440,101)/100</f>
        <v>0.39820300974604</v>
      </c>
      <c r="N1440" s="32">
        <f>[1]!thsiFinD("ths_int_chg_ratio_index",N$1,$A$4,$A1440,101)/100</f>
        <v>0.16265837115458001</v>
      </c>
      <c r="O1440" s="33">
        <f t="shared" si="357"/>
        <v>2.855263982949841</v>
      </c>
      <c r="P1440" s="33">
        <f t="shared" si="358"/>
        <v>2.0366987742063323</v>
      </c>
      <c r="Q1440" s="33">
        <f t="shared" si="359"/>
        <v>3.6738291916933496</v>
      </c>
      <c r="R1440" s="33">
        <f t="shared" si="360"/>
        <v>1.3982030097460401</v>
      </c>
      <c r="S1440" s="33">
        <f t="shared" si="361"/>
        <v>1.1626583711545799</v>
      </c>
      <c r="T1440" s="32">
        <f t="shared" si="369"/>
        <v>3.3970141954697164E-2</v>
      </c>
      <c r="U1440" s="32">
        <f t="shared" si="370"/>
        <v>3.1571183084158516E-2</v>
      </c>
      <c r="V1440" s="32">
        <f t="shared" si="371"/>
        <v>3.5304891272987859E-2</v>
      </c>
      <c r="W1440" s="32">
        <f t="shared" si="372"/>
        <v>2.5300633114439863E-2</v>
      </c>
      <c r="X1440" s="32">
        <f t="shared" si="372"/>
        <v>8.7516474108273457E-3</v>
      </c>
      <c r="Y1440" s="34">
        <f>MAX(O$4:O1440)</f>
        <v>3.0153999134378076</v>
      </c>
      <c r="Z1440" s="34">
        <f>MAX(P$4:P1440)</f>
        <v>2.123635332808965</v>
      </c>
      <c r="AA1440" s="34">
        <f>MAX(Q$4:Q1440)</f>
        <v>3.9071644940666501</v>
      </c>
      <c r="AB1440" s="34">
        <f>MAX(R$4:R1440)</f>
        <v>1.9075656212819299</v>
      </c>
      <c r="AC1440" s="34">
        <f>MAX(S$4:S1440)</f>
        <v>1.35899867745307</v>
      </c>
      <c r="AD1440" s="35">
        <f t="shared" si="365"/>
        <v>-5.310603405350578E-2</v>
      </c>
      <c r="AE1440" s="35">
        <f t="shared" si="366"/>
        <v>-4.0937611679139119E-2</v>
      </c>
      <c r="AF1440" s="35">
        <f t="shared" si="367"/>
        <v>-5.9719856363262713E-2</v>
      </c>
      <c r="AG1440" s="35">
        <f t="shared" si="368"/>
        <v>-0.26702232722855734</v>
      </c>
      <c r="AH1440" s="35">
        <f t="shared" si="368"/>
        <v>-0.14447424383550977</v>
      </c>
    </row>
    <row r="1441" spans="1:34">
      <c r="A1441" s="28">
        <v>46000</v>
      </c>
      <c r="B1441" s="12">
        <f>[1]!thsiFinD("ths_int_chg_ratio_index",B$1,$A$4,$A1441,101)</f>
        <v>151.99980811572999</v>
      </c>
      <c r="C1441" s="12">
        <f>[1]!thsiFinD("ths_int_chg_ratio_index",C$1,$A$4,$A1441,101)</f>
        <v>115.68971353396999</v>
      </c>
      <c r="D1441" s="12">
        <f>[1]!thsiFinD("ths_int_chg_ratio_index",D$1,$A$4,$A1441,101)</f>
        <v>32.104961011976002</v>
      </c>
      <c r="E1441" s="12">
        <f>[1]!thsiFinD("ths_int_chg_ratio_index",E$1,$A$4,$A1441,101)</f>
        <v>122.97207222316</v>
      </c>
      <c r="F1441" s="12">
        <f>[1]!thsiFinD("ths_adjustment_nvg_ratio_fund",F$1,$A$4,$A1441,101)</f>
        <v>210.86556169428999</v>
      </c>
      <c r="G1441" s="12">
        <f>[1]!thsiFinD("ths_adjustment_nvg_ratio_fund",G$1,$A$4,$A1441,101)</f>
        <v>211.06696935300999</v>
      </c>
      <c r="H1441" s="12">
        <f>[1]!thsiFinD("ths_adjustment_nvg_ratio_fund",H$1,$A$4,$A1441,101)</f>
        <v>210.61538461538001</v>
      </c>
      <c r="I1441" s="12">
        <f>[1]!thsiFinD("ths_adjustment_nvg_ratio_fund",I$1,$A$4,$A1441,101)</f>
        <v>473.53515625</v>
      </c>
      <c r="J1441" s="32">
        <f t="shared" si="362"/>
        <v>1.9110620334968951</v>
      </c>
      <c r="K1441" s="45">
        <f t="shared" si="363"/>
        <v>1.0569163872120901</v>
      </c>
      <c r="L1441" s="45">
        <f t="shared" si="364"/>
        <v>2.7652076797817</v>
      </c>
      <c r="M1441" s="32">
        <f>[1]!thsiFinD("ths_int_chg_ratio_index",M$1,$A$4,$A1441,101)/100</f>
        <v>0.40118293792899995</v>
      </c>
      <c r="N1441" s="32">
        <f>[1]!thsiFinD("ths_int_chg_ratio_index",N$1,$A$4,$A1441,101)/100</f>
        <v>0.15611139187981998</v>
      </c>
      <c r="O1441" s="33">
        <f t="shared" si="357"/>
        <v>2.9110620334968953</v>
      </c>
      <c r="P1441" s="33">
        <f t="shared" si="358"/>
        <v>2.0569163872120901</v>
      </c>
      <c r="Q1441" s="33">
        <f t="shared" si="359"/>
        <v>3.7652076797817</v>
      </c>
      <c r="R1441" s="33">
        <f t="shared" si="360"/>
        <v>1.4011829379289999</v>
      </c>
      <c r="S1441" s="33">
        <f t="shared" si="361"/>
        <v>1.15611139187982</v>
      </c>
      <c r="T1441" s="32">
        <f t="shared" si="369"/>
        <v>1.954216873825021E-2</v>
      </c>
      <c r="U1441" s="32">
        <f t="shared" si="370"/>
        <v>9.9266584051618256E-3</v>
      </c>
      <c r="V1441" s="32">
        <f t="shared" si="371"/>
        <v>2.4872818881988445E-2</v>
      </c>
      <c r="W1441" s="32">
        <f t="shared" si="372"/>
        <v>2.1312557348172056E-3</v>
      </c>
      <c r="X1441" s="32">
        <f t="shared" si="372"/>
        <v>-5.6310429935307882E-3</v>
      </c>
      <c r="Y1441" s="34">
        <f>MAX(O$4:O1441)</f>
        <v>3.0153999134378076</v>
      </c>
      <c r="Z1441" s="34">
        <f>MAX(P$4:P1441)</f>
        <v>2.123635332808965</v>
      </c>
      <c r="AA1441" s="34">
        <f>MAX(Q$4:Q1441)</f>
        <v>3.9071644940666501</v>
      </c>
      <c r="AB1441" s="34">
        <f>MAX(R$4:R1441)</f>
        <v>1.9075656212819299</v>
      </c>
      <c r="AC1441" s="34">
        <f>MAX(S$4:S1441)</f>
        <v>1.35899867745307</v>
      </c>
      <c r="AD1441" s="35">
        <f t="shared" si="365"/>
        <v>-3.4601672393748339E-2</v>
      </c>
      <c r="AE1441" s="35">
        <f t="shared" si="366"/>
        <v>-3.1417326961039382E-2</v>
      </c>
      <c r="AF1441" s="35">
        <f t="shared" si="367"/>
        <v>-3.6332438652256216E-2</v>
      </c>
      <c r="AG1441" s="35">
        <f t="shared" si="368"/>
        <v>-0.26546016435997022</v>
      </c>
      <c r="AH1441" s="35">
        <f t="shared" si="368"/>
        <v>-0.14929174615054486</v>
      </c>
    </row>
    <row r="1442" spans="1:34">
      <c r="A1442" s="28">
        <v>46001</v>
      </c>
      <c r="B1442" s="12">
        <f>[1]!thsiFinD("ths_int_chg_ratio_index",B$1,$A$4,$A1442,101)</f>
        <v>154.04713772444001</v>
      </c>
      <c r="C1442" s="12">
        <f>[1]!thsiFinD("ths_int_chg_ratio_index",C$1,$A$4,$A1442,101)</f>
        <v>117.13410962867</v>
      </c>
      <c r="D1442" s="12">
        <f>[1]!thsiFinD("ths_int_chg_ratio_index",D$1,$A$4,$A1442,101)</f>
        <v>32.065499330504998</v>
      </c>
      <c r="E1442" s="12">
        <f>[1]!thsiFinD("ths_int_chg_ratio_index",E$1,$A$4,$A1442,101)</f>
        <v>122.40239746368</v>
      </c>
      <c r="F1442" s="12">
        <f>[1]!thsiFinD("ths_adjustment_nvg_ratio_fund",F$1,$A$4,$A1442,101)</f>
        <v>212.27747084101</v>
      </c>
      <c r="G1442" s="12">
        <f>[1]!thsiFinD("ths_adjustment_nvg_ratio_fund",G$1,$A$4,$A1442,101)</f>
        <v>211.52099886492999</v>
      </c>
      <c r="H1442" s="12">
        <f>[1]!thsiFinD("ths_adjustment_nvg_ratio_fund",H$1,$A$4,$A1442,101)</f>
        <v>208.76923076923001</v>
      </c>
      <c r="I1442" s="12">
        <f>[1]!thsiFinD("ths_adjustment_nvg_ratio_fund",I$1,$A$4,$A1442,101)</f>
        <v>473.369140625</v>
      </c>
      <c r="J1442" s="32">
        <f t="shared" si="362"/>
        <v>1.9144824815593315</v>
      </c>
      <c r="K1442" s="45">
        <f t="shared" si="363"/>
        <v>1.0641228603682376</v>
      </c>
      <c r="L1442" s="45">
        <f t="shared" si="364"/>
        <v>2.7648421027504253</v>
      </c>
      <c r="M1442" s="32">
        <f>[1]!thsiFinD("ths_int_chg_ratio_index",M$1,$A$4,$A1442,101)/100</f>
        <v>0.40121197367816003</v>
      </c>
      <c r="N1442" s="32">
        <f>[1]!thsiFinD("ths_int_chg_ratio_index",N$1,$A$4,$A1442,101)/100</f>
        <v>0.1564288141987</v>
      </c>
      <c r="O1442" s="33">
        <f t="shared" si="357"/>
        <v>2.9144824815593315</v>
      </c>
      <c r="P1442" s="33">
        <f t="shared" si="358"/>
        <v>2.0641228603682373</v>
      </c>
      <c r="Q1442" s="33">
        <f t="shared" si="359"/>
        <v>3.7648421027504253</v>
      </c>
      <c r="R1442" s="33">
        <f t="shared" si="360"/>
        <v>1.4012119736781601</v>
      </c>
      <c r="S1442" s="33">
        <f t="shared" si="361"/>
        <v>1.1564288141987</v>
      </c>
      <c r="T1442" s="32">
        <f t="shared" si="369"/>
        <v>1.1749828835929677E-3</v>
      </c>
      <c r="U1442" s="32">
        <f t="shared" si="370"/>
        <v>3.503532375428664E-3</v>
      </c>
      <c r="V1442" s="32">
        <f t="shared" si="371"/>
        <v>-9.7093457351093981E-5</v>
      </c>
      <c r="W1442" s="32">
        <f t="shared" si="372"/>
        <v>2.0722311394383297E-5</v>
      </c>
      <c r="X1442" s="32">
        <f t="shared" si="372"/>
        <v>2.7456032447181755E-4</v>
      </c>
      <c r="Y1442" s="34">
        <f>MAX(O$4:O1442)</f>
        <v>3.0153999134378076</v>
      </c>
      <c r="Z1442" s="34">
        <f>MAX(P$4:P1442)</f>
        <v>2.123635332808965</v>
      </c>
      <c r="AA1442" s="34">
        <f>MAX(Q$4:Q1442)</f>
        <v>3.9071644940666501</v>
      </c>
      <c r="AB1442" s="34">
        <f>MAX(R$4:R1442)</f>
        <v>1.9075656212819299</v>
      </c>
      <c r="AC1442" s="34">
        <f>MAX(S$4:S1442)</f>
        <v>1.35899867745307</v>
      </c>
      <c r="AD1442" s="35">
        <f t="shared" si="365"/>
        <v>-3.3467345882961741E-2</v>
      </c>
      <c r="AE1442" s="35">
        <f t="shared" si="366"/>
        <v>-2.80238662077682E-2</v>
      </c>
      <c r="AF1442" s="35">
        <f t="shared" si="367"/>
        <v>-3.6426004467524531E-2</v>
      </c>
      <c r="AG1442" s="35">
        <f t="shared" si="368"/>
        <v>-0.26544494299676458</v>
      </c>
      <c r="AH1442" s="35">
        <f t="shared" si="368"/>
        <v>-0.14905817541633726</v>
      </c>
    </row>
    <row r="1443" spans="1:34">
      <c r="A1443" s="28">
        <v>46002</v>
      </c>
      <c r="B1443" s="12">
        <f>[1]!thsiFinD("ths_int_chg_ratio_index",B$1,$A$4,$A1443,101)</f>
        <v>144.67276670302999</v>
      </c>
      <c r="C1443" s="12">
        <f>[1]!thsiFinD("ths_int_chg_ratio_index",C$1,$A$4,$A1443,101)</f>
        <v>116.18767101954001</v>
      </c>
      <c r="D1443" s="12">
        <f>[1]!thsiFinD("ths_int_chg_ratio_index",D$1,$A$4,$A1443,101)</f>
        <v>30.018659962103001</v>
      </c>
      <c r="E1443" s="12">
        <f>[1]!thsiFinD("ths_int_chg_ratio_index",E$1,$A$4,$A1443,101)</f>
        <v>119.0211245716</v>
      </c>
      <c r="F1443" s="12">
        <f>[1]!thsiFinD("ths_adjustment_nvg_ratio_fund",F$1,$A$4,$A1443,101)</f>
        <v>204.54266421117001</v>
      </c>
      <c r="G1443" s="12">
        <f>[1]!thsiFinD("ths_adjustment_nvg_ratio_fund",G$1,$A$4,$A1443,101)</f>
        <v>203.91600454030001</v>
      </c>
      <c r="H1443" s="12">
        <f>[1]!thsiFinD("ths_adjustment_nvg_ratio_fund",H$1,$A$4,$A1443,101)</f>
        <v>199.92307692308</v>
      </c>
      <c r="I1443" s="12">
        <f>[1]!thsiFinD("ths_adjustment_nvg_ratio_fund",I$1,$A$4,$A1443,101)</f>
        <v>464.482421875</v>
      </c>
      <c r="J1443" s="32">
        <f t="shared" si="362"/>
        <v>1.8534554872572788</v>
      </c>
      <c r="K1443" s="45">
        <f t="shared" si="363"/>
        <v>1.0247505556406826</v>
      </c>
      <c r="L1443" s="45">
        <f t="shared" si="364"/>
        <v>2.6821604188738752</v>
      </c>
      <c r="M1443" s="32">
        <f>[1]!thsiFinD("ths_int_chg_ratio_index",M$1,$A$4,$A1443,101)/100</f>
        <v>0.38044144115078998</v>
      </c>
      <c r="N1443" s="32">
        <f>[1]!thsiFinD("ths_int_chg_ratio_index",N$1,$A$4,$A1443,101)/100</f>
        <v>0.14595597355661999</v>
      </c>
      <c r="O1443" s="33">
        <f t="shared" si="357"/>
        <v>2.8534554872572788</v>
      </c>
      <c r="P1443" s="33">
        <f t="shared" si="358"/>
        <v>2.0247505556406828</v>
      </c>
      <c r="Q1443" s="33">
        <f t="shared" si="359"/>
        <v>3.6821604188738752</v>
      </c>
      <c r="R1443" s="33">
        <f t="shared" si="360"/>
        <v>1.3804414411507899</v>
      </c>
      <c r="S1443" s="33">
        <f t="shared" si="361"/>
        <v>1.14595597355662</v>
      </c>
      <c r="T1443" s="32">
        <f t="shared" si="369"/>
        <v>-2.0939221521551699E-2</v>
      </c>
      <c r="U1443" s="32">
        <f t="shared" si="370"/>
        <v>-1.9074593612383395E-2</v>
      </c>
      <c r="V1443" s="32">
        <f t="shared" si="371"/>
        <v>-2.1961527633827305E-2</v>
      </c>
      <c r="W1443" s="32">
        <f t="shared" si="372"/>
        <v>-1.482326223122965E-2</v>
      </c>
      <c r="X1443" s="32">
        <f t="shared" si="372"/>
        <v>-9.0561913656023174E-3</v>
      </c>
      <c r="Y1443" s="34">
        <f>MAX(O$4:O1443)</f>
        <v>3.0153999134378076</v>
      </c>
      <c r="Z1443" s="34">
        <f>MAX(P$4:P1443)</f>
        <v>2.123635332808965</v>
      </c>
      <c r="AA1443" s="34">
        <f>MAX(Q$4:Q1443)</f>
        <v>3.9071644940666501</v>
      </c>
      <c r="AB1443" s="34">
        <f>MAX(R$4:R1443)</f>
        <v>1.9075656212819299</v>
      </c>
      <c r="AC1443" s="34">
        <f>MAX(S$4:S1443)</f>
        <v>1.35899867745307</v>
      </c>
      <c r="AD1443" s="35">
        <f t="shared" si="365"/>
        <v>-5.3705787235331814E-2</v>
      </c>
      <c r="AE1443" s="35">
        <f t="shared" si="366"/>
        <v>-4.6563915960790569E-2</v>
      </c>
      <c r="AF1443" s="35">
        <f t="shared" si="367"/>
        <v>-5.7587561397648313E-2</v>
      </c>
      <c r="AG1443" s="35">
        <f t="shared" si="368"/>
        <v>-0.27633344522999936</v>
      </c>
      <c r="AH1443" s="35">
        <f t="shared" si="368"/>
        <v>-0.15676446742076167</v>
      </c>
    </row>
    <row r="1444" spans="1:34">
      <c r="A1444" s="28">
        <v>46003</v>
      </c>
      <c r="B1444" s="12">
        <f>[1]!thsiFinD("ths_int_chg_ratio_index",B$1,$A$4,$A1444,101)</f>
        <v>147.37769402371001</v>
      </c>
      <c r="C1444" s="12">
        <f>[1]!thsiFinD("ths_int_chg_ratio_index",C$1,$A$4,$A1444,101)</f>
        <v>124.31868189559</v>
      </c>
      <c r="D1444" s="12">
        <f>[1]!thsiFinD("ths_int_chg_ratio_index",D$1,$A$4,$A1444,101)</f>
        <v>32.279086662128002</v>
      </c>
      <c r="E1444" s="12">
        <f>[1]!thsiFinD("ths_int_chg_ratio_index",E$1,$A$4,$A1444,101)</f>
        <v>121.03550461768</v>
      </c>
      <c r="F1444" s="12">
        <f>[1]!thsiFinD("ths_adjustment_nvg_ratio_fund",F$1,$A$4,$A1444,101)</f>
        <v>208.71700429711001</v>
      </c>
      <c r="G1444" s="12">
        <f>[1]!thsiFinD("ths_adjustment_nvg_ratio_fund",G$1,$A$4,$A1444,101)</f>
        <v>207.83200908059001</v>
      </c>
      <c r="H1444" s="12">
        <f>[1]!thsiFinD("ths_adjustment_nvg_ratio_fund",H$1,$A$4,$A1444,101)</f>
        <v>203.92307692308</v>
      </c>
      <c r="I1444" s="12">
        <f>[1]!thsiFinD("ths_adjustment_nvg_ratio_fund",I$1,$A$4,$A1444,101)</f>
        <v>472.724609375</v>
      </c>
      <c r="J1444" s="32">
        <f t="shared" si="362"/>
        <v>1.8977595835936101</v>
      </c>
      <c r="K1444" s="45">
        <f t="shared" si="363"/>
        <v>1.06252741799777</v>
      </c>
      <c r="L1444" s="45">
        <f t="shared" si="364"/>
        <v>2.7329917491894502</v>
      </c>
      <c r="M1444" s="32">
        <f>[1]!thsiFinD("ths_int_chg_ratio_index",M$1,$A$4,$A1444,101)/100</f>
        <v>0.40667186768302005</v>
      </c>
      <c r="N1444" s="32">
        <f>[1]!thsiFinD("ths_int_chg_ratio_index",N$1,$A$4,$A1444,101)/100</f>
        <v>0.15501768750769998</v>
      </c>
      <c r="O1444" s="33">
        <f t="shared" si="357"/>
        <v>2.8977595835936101</v>
      </c>
      <c r="P1444" s="33">
        <f t="shared" si="358"/>
        <v>2.06252741799777</v>
      </c>
      <c r="Q1444" s="33">
        <f t="shared" si="359"/>
        <v>3.7329917491894502</v>
      </c>
      <c r="R1444" s="33">
        <f t="shared" si="360"/>
        <v>1.4066718676830201</v>
      </c>
      <c r="S1444" s="33">
        <f t="shared" si="361"/>
        <v>1.1550176875077001</v>
      </c>
      <c r="T1444" s="32">
        <f t="shared" si="369"/>
        <v>1.5526471863388291E-2</v>
      </c>
      <c r="U1444" s="32">
        <f t="shared" si="370"/>
        <v>1.8657538950586305E-2</v>
      </c>
      <c r="V1444" s="32">
        <f t="shared" si="371"/>
        <v>1.3804757135247536E-2</v>
      </c>
      <c r="W1444" s="32">
        <f t="shared" si="372"/>
        <v>1.9001477172666981E-2</v>
      </c>
      <c r="X1444" s="32">
        <f t="shared" si="372"/>
        <v>7.9075585451644503E-3</v>
      </c>
      <c r="Y1444" s="34">
        <f>MAX(O$4:O1444)</f>
        <v>3.0153999134378076</v>
      </c>
      <c r="Z1444" s="34">
        <f>MAX(P$4:P1444)</f>
        <v>2.123635332808965</v>
      </c>
      <c r="AA1444" s="34">
        <f>MAX(Q$4:Q1444)</f>
        <v>3.9071644940666501</v>
      </c>
      <c r="AB1444" s="34">
        <f>MAX(R$4:R1444)</f>
        <v>1.9075656212819299</v>
      </c>
      <c r="AC1444" s="34">
        <f>MAX(S$4:S1444)</f>
        <v>1.35899867745307</v>
      </c>
      <c r="AD1444" s="35">
        <f t="shared" si="365"/>
        <v>-3.9013176766353963E-2</v>
      </c>
      <c r="AE1444" s="35">
        <f t="shared" si="366"/>
        <v>-2.8775145085934595E-2</v>
      </c>
      <c r="AF1444" s="35">
        <f t="shared" si="367"/>
        <v>-4.4577786561506572E-2</v>
      </c>
      <c r="AG1444" s="35">
        <f t="shared" si="368"/>
        <v>-0.26258271170891467</v>
      </c>
      <c r="AH1444" s="35">
        <f t="shared" si="368"/>
        <v>-0.1500965330795283</v>
      </c>
    </row>
    <row r="1445" spans="1:34">
      <c r="A1445" s="28">
        <v>46006</v>
      </c>
      <c r="B1445" s="12">
        <f>[1]!thsiFinD("ths_int_chg_ratio_index",B$1,$A$4,$A1445,101)</f>
        <v>141.25033330949</v>
      </c>
      <c r="C1445" s="12">
        <f>[1]!thsiFinD("ths_int_chg_ratio_index",C$1,$A$4,$A1445,101)</f>
        <v>121.93367698508</v>
      </c>
      <c r="D1445" s="12">
        <f>[1]!thsiFinD("ths_int_chg_ratio_index",D$1,$A$4,$A1445,101)</f>
        <v>29.339622882048001</v>
      </c>
      <c r="E1445" s="12">
        <f>[1]!thsiFinD("ths_int_chg_ratio_index",E$1,$A$4,$A1445,101)</f>
        <v>116.91404096574</v>
      </c>
      <c r="F1445" s="12">
        <f>[1]!thsiFinD("ths_adjustment_nvg_ratio_fund",F$1,$A$4,$A1445,101)</f>
        <v>202.63965623082001</v>
      </c>
      <c r="G1445" s="12">
        <f>[1]!thsiFinD("ths_adjustment_nvg_ratio_fund",G$1,$A$4,$A1445,101)</f>
        <v>200.73779795687</v>
      </c>
      <c r="H1445" s="12">
        <f>[1]!thsiFinD("ths_adjustment_nvg_ratio_fund",H$1,$A$4,$A1445,101)</f>
        <v>192.53846153846001</v>
      </c>
      <c r="I1445" s="12">
        <f>[1]!thsiFinD("ths_adjustment_nvg_ratio_fund",I$1,$A$4,$A1445,101)</f>
        <v>459.169921875</v>
      </c>
      <c r="J1445" s="32">
        <f t="shared" si="362"/>
        <v>1.8306543896793848</v>
      </c>
      <c r="K1445" s="45">
        <f t="shared" si="363"/>
        <v>1.023594185355895</v>
      </c>
      <c r="L1445" s="45">
        <f t="shared" si="364"/>
        <v>2.6377145940028748</v>
      </c>
      <c r="M1445" s="32">
        <f>[1]!thsiFinD("ths_int_chg_ratio_index",M$1,$A$4,$A1445,101)/100</f>
        <v>0.37555815606373</v>
      </c>
      <c r="N1445" s="32">
        <f>[1]!thsiFinD("ths_int_chg_ratio_index",N$1,$A$4,$A1445,101)/100</f>
        <v>0.14728027089467999</v>
      </c>
      <c r="O1445" s="33">
        <f t="shared" si="357"/>
        <v>2.8306543896793848</v>
      </c>
      <c r="P1445" s="33">
        <f t="shared" si="358"/>
        <v>2.0235941853558952</v>
      </c>
      <c r="Q1445" s="33">
        <f t="shared" si="359"/>
        <v>3.6377145940028748</v>
      </c>
      <c r="R1445" s="33">
        <f t="shared" si="360"/>
        <v>1.37555815606373</v>
      </c>
      <c r="S1445" s="33">
        <f t="shared" si="361"/>
        <v>1.1472802708946799</v>
      </c>
      <c r="T1445" s="32">
        <f t="shared" si="369"/>
        <v>-2.3157612623958879E-2</v>
      </c>
      <c r="U1445" s="32">
        <f t="shared" si="370"/>
        <v>-1.8876467920930673E-2</v>
      </c>
      <c r="V1445" s="32">
        <f t="shared" si="371"/>
        <v>-2.5523001814098056E-2</v>
      </c>
      <c r="W1445" s="32">
        <f t="shared" si="372"/>
        <v>-2.2118670554305386E-2</v>
      </c>
      <c r="X1445" s="32">
        <f t="shared" si="372"/>
        <v>-6.6989594156917631E-3</v>
      </c>
      <c r="Y1445" s="34">
        <f>MAX(O$4:O1445)</f>
        <v>3.0153999134378076</v>
      </c>
      <c r="Z1445" s="34">
        <f>MAX(P$4:P1445)</f>
        <v>2.123635332808965</v>
      </c>
      <c r="AA1445" s="34">
        <f>MAX(Q$4:Q1445)</f>
        <v>3.9071644940666501</v>
      </c>
      <c r="AB1445" s="34">
        <f>MAX(R$4:R1445)</f>
        <v>1.9075656212819299</v>
      </c>
      <c r="AC1445" s="34">
        <f>MAX(S$4:S1445)</f>
        <v>1.35899867745307</v>
      </c>
      <c r="AD1445" s="35">
        <f t="shared" si="365"/>
        <v>-6.1267337355527585E-2</v>
      </c>
      <c r="AE1445" s="35">
        <f t="shared" si="366"/>
        <v>-4.7108439903730481E-2</v>
      </c>
      <c r="AF1445" s="35">
        <f t="shared" si="367"/>
        <v>-6.8963029448326774E-2</v>
      </c>
      <c r="AG1445" s="35">
        <f t="shared" si="368"/>
        <v>-0.27889340176967437</v>
      </c>
      <c r="AH1445" s="35">
        <f t="shared" si="368"/>
        <v>-0.15579000191168424</v>
      </c>
    </row>
    <row r="1446" spans="1:34">
      <c r="A1446" s="28">
        <v>46007</v>
      </c>
      <c r="B1446" s="12">
        <f>[1]!thsiFinD("ths_int_chg_ratio_index",B$1,$A$4,$A1446,101)</f>
        <v>134.16650868118001</v>
      </c>
      <c r="C1446" s="12">
        <f>[1]!thsiFinD("ths_int_chg_ratio_index",C$1,$A$4,$A1446,101)</f>
        <v>119.76888186364999</v>
      </c>
      <c r="D1446" s="12">
        <f>[1]!thsiFinD("ths_int_chg_ratio_index",D$1,$A$4,$A1446,101)</f>
        <v>26.836591177568</v>
      </c>
      <c r="E1446" s="12">
        <f>[1]!thsiFinD("ths_int_chg_ratio_index",E$1,$A$4,$A1446,101)</f>
        <v>111.88321068923</v>
      </c>
      <c r="F1446" s="12">
        <f>[1]!thsiFinD("ths_adjustment_nvg_ratio_fund",F$1,$A$4,$A1446,101)</f>
        <v>198.46531614487</v>
      </c>
      <c r="G1446" s="12">
        <f>[1]!thsiFinD("ths_adjustment_nvg_ratio_fund",G$1,$A$4,$A1446,101)</f>
        <v>194.49489216799</v>
      </c>
      <c r="H1446" s="12">
        <f>[1]!thsiFinD("ths_adjustment_nvg_ratio_fund",H$1,$A$4,$A1446,101)</f>
        <v>189.07692307692</v>
      </c>
      <c r="I1446" s="12">
        <f>[1]!thsiFinD("ths_adjustment_nvg_ratio_fund",I$1,$A$4,$A1446,101)</f>
        <v>453.271484375</v>
      </c>
      <c r="J1446" s="32">
        <f t="shared" si="362"/>
        <v>1.78495476022051</v>
      </c>
      <c r="K1446" s="45">
        <f t="shared" si="363"/>
        <v>0.98163798102906996</v>
      </c>
      <c r="L1446" s="45">
        <f t="shared" si="364"/>
        <v>2.58827153941195</v>
      </c>
      <c r="M1446" s="32">
        <f>[1]!thsiFinD("ths_int_chg_ratio_index",M$1,$A$4,$A1446,101)/100</f>
        <v>0.35460500138334999</v>
      </c>
      <c r="N1446" s="32">
        <f>[1]!thsiFinD("ths_int_chg_ratio_index",N$1,$A$4,$A1446,101)/100</f>
        <v>0.13237040425421001</v>
      </c>
      <c r="O1446" s="33">
        <f t="shared" si="357"/>
        <v>2.78495476022051</v>
      </c>
      <c r="P1446" s="33">
        <f t="shared" si="358"/>
        <v>1.9816379810290701</v>
      </c>
      <c r="Q1446" s="33">
        <f t="shared" si="359"/>
        <v>3.58827153941195</v>
      </c>
      <c r="R1446" s="33">
        <f t="shared" si="360"/>
        <v>1.3546050013833499</v>
      </c>
      <c r="S1446" s="33">
        <f t="shared" si="361"/>
        <v>1.13237040425421</v>
      </c>
      <c r="T1446" s="32">
        <f t="shared" si="369"/>
        <v>-1.6144545807321609E-2</v>
      </c>
      <c r="U1446" s="32">
        <f t="shared" si="370"/>
        <v>-2.0733507059097489E-2</v>
      </c>
      <c r="V1446" s="32">
        <f t="shared" si="371"/>
        <v>-1.3591790480879551E-2</v>
      </c>
      <c r="W1446" s="32">
        <f t="shared" si="372"/>
        <v>-1.5232474605318846E-2</v>
      </c>
      <c r="X1446" s="32">
        <f t="shared" si="372"/>
        <v>-1.2995836343322464E-2</v>
      </c>
      <c r="Y1446" s="34">
        <f>MAX(O$4:O1446)</f>
        <v>3.0153999134378076</v>
      </c>
      <c r="Z1446" s="34">
        <f>MAX(P$4:P1446)</f>
        <v>2.123635332808965</v>
      </c>
      <c r="AA1446" s="34">
        <f>MAX(Q$4:Q1446)</f>
        <v>3.9071644940666501</v>
      </c>
      <c r="AB1446" s="34">
        <f>MAX(R$4:R1446)</f>
        <v>1.9075656212819299</v>
      </c>
      <c r="AC1446" s="34">
        <f>MAX(S$4:S1446)</f>
        <v>1.35899867745307</v>
      </c>
      <c r="AD1446" s="35">
        <f t="shared" si="365"/>
        <v>-7.6422749828420233E-2</v>
      </c>
      <c r="AE1446" s="35">
        <f t="shared" si="366"/>
        <v>-6.6865223791540918E-2</v>
      </c>
      <c r="AF1446" s="35">
        <f t="shared" si="367"/>
        <v>-8.1617488882017919E-2</v>
      </c>
      <c r="AG1446" s="35">
        <f t="shared" si="368"/>
        <v>-0.28987763971494573</v>
      </c>
      <c r="AH1446" s="35">
        <f t="shared" si="368"/>
        <v>-0.16676121688623657</v>
      </c>
    </row>
    <row r="1447" spans="1:34">
      <c r="A1447" s="28">
        <v>46008</v>
      </c>
      <c r="B1447" s="12">
        <f>[1]!thsiFinD("ths_int_chg_ratio_index",B$1,$A$4,$A1447,101)</f>
        <v>147.16272999514001</v>
      </c>
      <c r="C1447" s="12">
        <f>[1]!thsiFinD("ths_int_chg_ratio_index",C$1,$A$4,$A1447,101)</f>
        <v>122.44731824016</v>
      </c>
      <c r="D1447" s="12">
        <f>[1]!thsiFinD("ths_int_chg_ratio_index",D$1,$A$4,$A1447,101)</f>
        <v>29.970038934087</v>
      </c>
      <c r="E1447" s="12">
        <f>[1]!thsiFinD("ths_int_chg_ratio_index",E$1,$A$4,$A1447,101)</f>
        <v>119.73313995479</v>
      </c>
      <c r="F1447" s="12">
        <f>[1]!thsiFinD("ths_adjustment_nvg_ratio_fund",F$1,$A$4,$A1447,101)</f>
        <v>213.50521792511</v>
      </c>
      <c r="G1447" s="12">
        <f>[1]!thsiFinD("ths_adjustment_nvg_ratio_fund",G$1,$A$4,$A1447,101)</f>
        <v>208.68331441544001</v>
      </c>
      <c r="H1447" s="12">
        <f>[1]!thsiFinD("ths_adjustment_nvg_ratio_fund",H$1,$A$4,$A1447,101)</f>
        <v>207.15384615385</v>
      </c>
      <c r="I1447" s="12">
        <f>[1]!thsiFinD("ths_adjustment_nvg_ratio_fund",I$1,$A$4,$A1447,101)</f>
        <v>472.48046875</v>
      </c>
      <c r="J1447" s="32">
        <f t="shared" si="362"/>
        <v>1.9014200929607215</v>
      </c>
      <c r="K1447" s="45">
        <f t="shared" si="363"/>
        <v>1.0482830678104427</v>
      </c>
      <c r="L1447" s="45">
        <f t="shared" si="364"/>
        <v>2.7545571181110002</v>
      </c>
      <c r="M1447" s="32">
        <f>[1]!thsiFinD("ths_int_chg_ratio_index",M$1,$A$4,$A1447,101)/100</f>
        <v>0.39480426287813997</v>
      </c>
      <c r="N1447" s="32">
        <f>[1]!thsiFinD("ths_int_chg_ratio_index",N$1,$A$4,$A1447,101)/100</f>
        <v>0.15345388395181001</v>
      </c>
      <c r="O1447" s="33">
        <f t="shared" si="357"/>
        <v>2.9014200929607217</v>
      </c>
      <c r="P1447" s="33">
        <f t="shared" si="358"/>
        <v>2.0482830678104427</v>
      </c>
      <c r="Q1447" s="33">
        <f t="shared" si="359"/>
        <v>3.7545571181110002</v>
      </c>
      <c r="R1447" s="33">
        <f t="shared" si="360"/>
        <v>1.3948042628781399</v>
      </c>
      <c r="S1447" s="33">
        <f t="shared" si="361"/>
        <v>1.15345388395181</v>
      </c>
      <c r="T1447" s="32">
        <f t="shared" si="369"/>
        <v>4.181947024912902E-2</v>
      </c>
      <c r="U1447" s="32">
        <f t="shared" si="370"/>
        <v>3.3631312792442358E-2</v>
      </c>
      <c r="V1447" s="32">
        <f t="shared" si="371"/>
        <v>4.6341414486792631E-2</v>
      </c>
      <c r="W1447" s="32">
        <f t="shared" si="372"/>
        <v>2.9676002564391624E-2</v>
      </c>
      <c r="X1447" s="32">
        <f t="shared" si="372"/>
        <v>1.8618889736425004E-2</v>
      </c>
      <c r="Y1447" s="34">
        <f>MAX(O$4:O1447)</f>
        <v>3.0153999134378076</v>
      </c>
      <c r="Z1447" s="34">
        <f>MAX(P$4:P1447)</f>
        <v>2.123635332808965</v>
      </c>
      <c r="AA1447" s="34">
        <f>MAX(Q$4:Q1447)</f>
        <v>3.9071644940666501</v>
      </c>
      <c r="AB1447" s="34">
        <f>MAX(R$4:R1447)</f>
        <v>1.9075656212819299</v>
      </c>
      <c r="AC1447" s="34">
        <f>MAX(S$4:S1447)</f>
        <v>1.35899867745307</v>
      </c>
      <c r="AD1447" s="35">
        <f t="shared" si="365"/>
        <v>-3.7799238492097542E-2</v>
      </c>
      <c r="AE1447" s="35">
        <f t="shared" si="366"/>
        <v>-3.5482676255368495E-2</v>
      </c>
      <c r="AF1447" s="35">
        <f t="shared" si="367"/>
        <v>-3.9058344276878154E-2</v>
      </c>
      <c r="AG1447" s="35">
        <f t="shared" si="368"/>
        <v>-0.26880404673009473</v>
      </c>
      <c r="AH1447" s="35">
        <f t="shared" si="368"/>
        <v>-0.15124723585932853</v>
      </c>
    </row>
    <row r="1448" spans="1:34">
      <c r="A1448" s="28">
        <v>46009</v>
      </c>
      <c r="B1448" s="12">
        <f>[1]!thsiFinD("ths_int_chg_ratio_index",B$1,$A$4,$A1448,101)</f>
        <v>142.53510345299</v>
      </c>
      <c r="C1448" s="12">
        <f>[1]!thsiFinD("ths_int_chg_ratio_index",C$1,$A$4,$A1448,101)</f>
        <v>118.76624088381</v>
      </c>
      <c r="D1448" s="12">
        <f>[1]!thsiFinD("ths_int_chg_ratio_index",D$1,$A$4,$A1448,101)</f>
        <v>28.070651315837001</v>
      </c>
      <c r="E1448" s="12">
        <f>[1]!thsiFinD("ths_int_chg_ratio_index",E$1,$A$4,$A1448,101)</f>
        <v>114.1998108457</v>
      </c>
      <c r="F1448" s="12">
        <f>[1]!thsiFinD("ths_adjustment_nvg_ratio_fund",F$1,$A$4,$A1448,101)</f>
        <v>206.32289748311999</v>
      </c>
      <c r="G1448" s="12">
        <f>[1]!thsiFinD("ths_adjustment_nvg_ratio_fund",G$1,$A$4,$A1448,101)</f>
        <v>201.64585698069999</v>
      </c>
      <c r="H1448" s="12">
        <f>[1]!thsiFinD("ths_adjustment_nvg_ratio_fund",H$1,$A$4,$A1448,101)</f>
        <v>194.30769230768999</v>
      </c>
      <c r="I1448" s="12">
        <f>[1]!thsiFinD("ths_adjustment_nvg_ratio_fund",I$1,$A$4,$A1448,101)</f>
        <v>460.400390625</v>
      </c>
      <c r="J1448" s="32">
        <f t="shared" si="362"/>
        <v>1.8328108048685587</v>
      </c>
      <c r="K1448" s="45">
        <f t="shared" si="363"/>
        <v>1.0089295162458425</v>
      </c>
      <c r="L1448" s="45">
        <f t="shared" si="364"/>
        <v>2.6566920934912752</v>
      </c>
      <c r="M1448" s="32">
        <f>[1]!thsiFinD("ths_int_chg_ratio_index",M$1,$A$4,$A1448,101)/100</f>
        <v>0.37174479433988999</v>
      </c>
      <c r="N1448" s="32">
        <f>[1]!thsiFinD("ths_int_chg_ratio_index",N$1,$A$4,$A1448,101)/100</f>
        <v>0.14685565923666</v>
      </c>
      <c r="O1448" s="33">
        <f t="shared" si="357"/>
        <v>2.8328108048685587</v>
      </c>
      <c r="P1448" s="33">
        <f t="shared" si="358"/>
        <v>2.0089295162458427</v>
      </c>
      <c r="Q1448" s="33">
        <f t="shared" si="359"/>
        <v>3.6566920934912752</v>
      </c>
      <c r="R1448" s="33">
        <f t="shared" si="360"/>
        <v>1.3717447943398899</v>
      </c>
      <c r="S1448" s="33">
        <f t="shared" si="361"/>
        <v>1.1468556592366599</v>
      </c>
      <c r="T1448" s="32">
        <f t="shared" si="369"/>
        <v>-2.3646795670375087E-2</v>
      </c>
      <c r="U1448" s="32">
        <f t="shared" si="370"/>
        <v>-1.9212945799853665E-2</v>
      </c>
      <c r="V1448" s="32">
        <f t="shared" si="371"/>
        <v>-2.6065664082629003E-2</v>
      </c>
      <c r="W1448" s="32">
        <f t="shared" si="372"/>
        <v>-1.6532404690725144E-2</v>
      </c>
      <c r="X1448" s="32">
        <f t="shared" si="372"/>
        <v>-5.7204061705043996E-3</v>
      </c>
      <c r="Y1448" s="34">
        <f>MAX(O$4:O1448)</f>
        <v>3.0153999134378076</v>
      </c>
      <c r="Z1448" s="34">
        <f>MAX(P$4:P1448)</f>
        <v>2.123635332808965</v>
      </c>
      <c r="AA1448" s="34">
        <f>MAX(Q$4:Q1448)</f>
        <v>3.9071644940666501</v>
      </c>
      <c r="AB1448" s="34">
        <f>MAX(R$4:R1448)</f>
        <v>1.9075656212819299</v>
      </c>
      <c r="AC1448" s="34">
        <f>MAX(S$4:S1448)</f>
        <v>1.35899867745307</v>
      </c>
      <c r="AD1448" s="35">
        <f t="shared" si="365"/>
        <v>-6.0552203293354201E-2</v>
      </c>
      <c r="AE1448" s="35">
        <f t="shared" si="366"/>
        <v>-5.4013895319494076E-2</v>
      </c>
      <c r="AF1448" s="35">
        <f t="shared" si="367"/>
        <v>-6.4105926677962444E-2</v>
      </c>
      <c r="AG1448" s="35">
        <f t="shared" si="368"/>
        <v>-0.2808924741377733</v>
      </c>
      <c r="AH1448" s="35">
        <f t="shared" si="368"/>
        <v>-0.15610244640855142</v>
      </c>
    </row>
    <row r="1449" spans="1:34">
      <c r="A1449" s="28">
        <v>46010</v>
      </c>
      <c r="B1449" s="12">
        <f>[1]!thsiFinD("ths_int_chg_ratio_index",B$1,$A$4,$A1449,101)</f>
        <v>144.11989560820001</v>
      </c>
      <c r="C1449" s="12">
        <f>[1]!thsiFinD("ths_int_chg_ratio_index",C$1,$A$4,$A1449,101)</f>
        <v>117.39602418638999</v>
      </c>
      <c r="D1449" s="12">
        <f>[1]!thsiFinD("ths_int_chg_ratio_index",D$1,$A$4,$A1449,101)</f>
        <v>28.327828899484</v>
      </c>
      <c r="E1449" s="12">
        <f>[1]!thsiFinD("ths_int_chg_ratio_index",E$1,$A$4,$A1449,101)</f>
        <v>115.15619931799</v>
      </c>
      <c r="F1449" s="12">
        <f>[1]!thsiFinD("ths_adjustment_nvg_ratio_fund",F$1,$A$4,$A1449,101)</f>
        <v>204.05156537753001</v>
      </c>
      <c r="G1449" s="12">
        <f>[1]!thsiFinD("ths_adjustment_nvg_ratio_fund",G$1,$A$4,$A1449,101)</f>
        <v>200.22701475596</v>
      </c>
      <c r="H1449" s="12">
        <f>[1]!thsiFinD("ths_adjustment_nvg_ratio_fund",H$1,$A$4,$A1449,101)</f>
        <v>188.84615384615</v>
      </c>
      <c r="I1449" s="12">
        <f>[1]!thsiFinD("ths_adjustment_nvg_ratio_fund",I$1,$A$4,$A1449,101)</f>
        <v>465.810546875</v>
      </c>
      <c r="J1449" s="32">
        <f t="shared" si="362"/>
        <v>1.8299190360833801</v>
      </c>
      <c r="K1449" s="45">
        <f t="shared" si="363"/>
        <v>1.01249987003016</v>
      </c>
      <c r="L1449" s="45">
        <f t="shared" si="364"/>
        <v>2.6473382021366003</v>
      </c>
      <c r="M1449" s="32">
        <f>[1]!thsiFinD("ths_int_chg_ratio_index",M$1,$A$4,$A1449,101)/100</f>
        <v>0.37349788879797002</v>
      </c>
      <c r="N1449" s="32">
        <f>[1]!thsiFinD("ths_int_chg_ratio_index",N$1,$A$4,$A1449,101)/100</f>
        <v>0.15264114278298999</v>
      </c>
      <c r="O1449" s="33">
        <f t="shared" si="357"/>
        <v>2.8299190360833801</v>
      </c>
      <c r="P1449" s="33">
        <f t="shared" si="358"/>
        <v>2.01249987003016</v>
      </c>
      <c r="Q1449" s="33">
        <f t="shared" si="359"/>
        <v>3.6473382021366003</v>
      </c>
      <c r="R1449" s="33">
        <f t="shared" si="360"/>
        <v>1.3734978887979701</v>
      </c>
      <c r="S1449" s="33">
        <f t="shared" si="361"/>
        <v>1.1526411427829899</v>
      </c>
      <c r="T1449" s="32">
        <f t="shared" si="369"/>
        <v>-1.0208125372187515E-3</v>
      </c>
      <c r="U1449" s="32">
        <f t="shared" si="370"/>
        <v>1.7772419367849679E-3</v>
      </c>
      <c r="V1449" s="32">
        <f t="shared" si="371"/>
        <v>-2.5580199577985852E-3</v>
      </c>
      <c r="W1449" s="32">
        <f t="shared" si="372"/>
        <v>1.2780033613495334E-3</v>
      </c>
      <c r="X1449" s="32">
        <f t="shared" si="372"/>
        <v>5.0446483825006272E-3</v>
      </c>
      <c r="Y1449" s="34">
        <f>MAX(O$4:O1449)</f>
        <v>3.0153999134378076</v>
      </c>
      <c r="Z1449" s="34">
        <f>MAX(P$4:P1449)</f>
        <v>2.123635332808965</v>
      </c>
      <c r="AA1449" s="34">
        <f>MAX(Q$4:Q1449)</f>
        <v>3.9071644940666501</v>
      </c>
      <c r="AB1449" s="34">
        <f>MAX(R$4:R1449)</f>
        <v>1.9075656212819299</v>
      </c>
      <c r="AC1449" s="34">
        <f>MAX(S$4:S1449)</f>
        <v>1.35899867745307</v>
      </c>
      <c r="AD1449" s="35">
        <f t="shared" si="365"/>
        <v>-6.1511203382294877E-2</v>
      </c>
      <c r="AE1449" s="35">
        <f t="shared" si="366"/>
        <v>-5.233264914264002E-2</v>
      </c>
      <c r="AF1449" s="35">
        <f t="shared" si="367"/>
        <v>-6.649996239590561E-2</v>
      </c>
      <c r="AG1449" s="35">
        <f t="shared" si="368"/>
        <v>-0.27997345230254955</v>
      </c>
      <c r="AH1449" s="35">
        <f t="shared" si="368"/>
        <v>-0.15184527997982999</v>
      </c>
    </row>
    <row r="1450" spans="1:34">
      <c r="A1450" s="28">
        <v>46013</v>
      </c>
      <c r="B1450" s="12">
        <f>[1]!thsiFinD("ths_int_chg_ratio_index",B$1,$A$4,$A1450,101)</f>
        <v>155.52297412530999</v>
      </c>
      <c r="C1450" s="12">
        <f>[1]!thsiFinD("ths_int_chg_ratio_index",C$1,$A$4,$A1450,101)</f>
        <v>127.85366735516</v>
      </c>
      <c r="D1450" s="12">
        <f>[1]!thsiFinD("ths_int_chg_ratio_index",D$1,$A$4,$A1450,101)</f>
        <v>30.941890712717001</v>
      </c>
      <c r="E1450" s="12">
        <f>[1]!thsiFinD("ths_int_chg_ratio_index",E$1,$A$4,$A1450,101)</f>
        <v>120.47289484528</v>
      </c>
      <c r="F1450" s="12">
        <f>[1]!thsiFinD("ths_adjustment_nvg_ratio_fund",F$1,$A$4,$A1450,101)</f>
        <v>215.77655003069</v>
      </c>
      <c r="G1450" s="12">
        <f>[1]!thsiFinD("ths_adjustment_nvg_ratio_fund",G$1,$A$4,$A1450,101)</f>
        <v>211.86152099885999</v>
      </c>
      <c r="H1450" s="12">
        <f>[1]!thsiFinD("ths_adjustment_nvg_ratio_fund",H$1,$A$4,$A1450,101)</f>
        <v>203.61538461538001</v>
      </c>
      <c r="I1450" s="12">
        <f>[1]!thsiFinD("ths_adjustment_nvg_ratio_fund",I$1,$A$4,$A1450,101)</f>
        <v>482.041015625</v>
      </c>
      <c r="J1450" s="32">
        <f t="shared" si="362"/>
        <v>1.9351073728854962</v>
      </c>
      <c r="K1450" s="45">
        <f t="shared" si="363"/>
        <v>1.0869785675961674</v>
      </c>
      <c r="L1450" s="45">
        <f t="shared" si="364"/>
        <v>2.7832361781748252</v>
      </c>
      <c r="M1450" s="32">
        <f>[1]!thsiFinD("ths_int_chg_ratio_index",M$1,$A$4,$A1450,101)/100</f>
        <v>0.39618683380309</v>
      </c>
      <c r="N1450" s="32">
        <f>[1]!thsiFinD("ths_int_chg_ratio_index",N$1,$A$4,$A1450,101)/100</f>
        <v>0.16436879424914</v>
      </c>
      <c r="O1450" s="33">
        <f t="shared" si="357"/>
        <v>2.9351073728854962</v>
      </c>
      <c r="P1450" s="33">
        <f t="shared" si="358"/>
        <v>2.0869785675961676</v>
      </c>
      <c r="Q1450" s="33">
        <f t="shared" si="359"/>
        <v>3.7832361781748252</v>
      </c>
      <c r="R1450" s="33">
        <f t="shared" si="360"/>
        <v>1.3961868338030901</v>
      </c>
      <c r="S1450" s="33">
        <f t="shared" si="361"/>
        <v>1.1643687942491401</v>
      </c>
      <c r="T1450" s="32">
        <f t="shared" si="369"/>
        <v>3.7170087009873232E-2</v>
      </c>
      <c r="U1450" s="32">
        <f t="shared" si="370"/>
        <v>3.700805087003145E-2</v>
      </c>
      <c r="V1450" s="32">
        <f t="shared" si="371"/>
        <v>3.7259494049281194E-2</v>
      </c>
      <c r="W1450" s="32">
        <f t="shared" si="372"/>
        <v>1.651909710977173E-2</v>
      </c>
      <c r="X1450" s="32">
        <f t="shared" si="372"/>
        <v>1.017459036542312E-2</v>
      </c>
      <c r="Y1450" s="34">
        <f>MAX(O$4:O1450)</f>
        <v>3.0153999134378076</v>
      </c>
      <c r="Z1450" s="34">
        <f>MAX(P$4:P1450)</f>
        <v>2.123635332808965</v>
      </c>
      <c r="AA1450" s="34">
        <f>MAX(Q$4:Q1450)</f>
        <v>3.9071644940666501</v>
      </c>
      <c r="AB1450" s="34">
        <f>MAX(R$4:R1450)</f>
        <v>1.9075656212819299</v>
      </c>
      <c r="AC1450" s="34">
        <f>MAX(S$4:S1450)</f>
        <v>1.35899867745307</v>
      </c>
      <c r="AD1450" s="35">
        <f t="shared" si="365"/>
        <v>-2.6627493154223525E-2</v>
      </c>
      <c r="AE1450" s="35">
        <f t="shared" si="366"/>
        <v>-1.7261327614242927E-2</v>
      </c>
      <c r="AF1450" s="35">
        <f t="shared" si="367"/>
        <v>-3.1718223299792014E-2</v>
      </c>
      <c r="AG1450" s="35">
        <f t="shared" si="368"/>
        <v>-0.26807926383952185</v>
      </c>
      <c r="AH1450" s="35">
        <f t="shared" si="368"/>
        <v>-0.14321565313712459</v>
      </c>
    </row>
    <row r="1451" spans="1:34">
      <c r="A1451" s="28">
        <v>46014</v>
      </c>
      <c r="B1451" s="12">
        <f>[1]!thsiFinD("ths_int_chg_ratio_index",B$1,$A$4,$A1451,101)</f>
        <v>155.34597794566</v>
      </c>
      <c r="C1451" s="12">
        <f>[1]!thsiFinD("ths_int_chg_ratio_index",C$1,$A$4,$A1451,101)</f>
        <v>131.59635952031999</v>
      </c>
      <c r="D1451" s="12">
        <f>[1]!thsiFinD("ths_int_chg_ratio_index",D$1,$A$4,$A1451,101)</f>
        <v>31.409654814237001</v>
      </c>
      <c r="E1451" s="12">
        <f>[1]!thsiFinD("ths_int_chg_ratio_index",E$1,$A$4,$A1451,101)</f>
        <v>121.48717587745</v>
      </c>
      <c r="F1451" s="12">
        <f>[1]!thsiFinD("ths_adjustment_nvg_ratio_fund",F$1,$A$4,$A1451,101)</f>
        <v>217.1270718232</v>
      </c>
      <c r="G1451" s="12">
        <f>[1]!thsiFinD("ths_adjustment_nvg_ratio_fund",G$1,$A$4,$A1451,101)</f>
        <v>214.47219069240001</v>
      </c>
      <c r="H1451" s="12">
        <f>[1]!thsiFinD("ths_adjustment_nvg_ratio_fund",H$1,$A$4,$A1451,101)</f>
        <v>211.07692307692</v>
      </c>
      <c r="I1451" s="12">
        <f>[1]!thsiFinD("ths_adjustment_nvg_ratio_fund",I$1,$A$4,$A1451,101)</f>
        <v>480.693359375</v>
      </c>
      <c r="J1451" s="32">
        <f t="shared" si="362"/>
        <v>1.954010891406484</v>
      </c>
      <c r="K1451" s="45">
        <f t="shared" si="363"/>
        <v>1.0995979203941675</v>
      </c>
      <c r="L1451" s="45">
        <f t="shared" si="364"/>
        <v>2.8084238624188003</v>
      </c>
      <c r="M1451" s="32">
        <f>[1]!thsiFinD("ths_int_chg_ratio_index",M$1,$A$4,$A1451,101)/100</f>
        <v>0.39515230081427</v>
      </c>
      <c r="N1451" s="32">
        <f>[1]!thsiFinD("ths_int_chg_ratio_index",N$1,$A$4,$A1451,101)/100</f>
        <v>0.16610496673802</v>
      </c>
      <c r="O1451" s="33">
        <f t="shared" si="357"/>
        <v>2.954010891406484</v>
      </c>
      <c r="P1451" s="33">
        <f t="shared" si="358"/>
        <v>2.0995979203941673</v>
      </c>
      <c r="Q1451" s="33">
        <f t="shared" si="359"/>
        <v>3.8084238624188003</v>
      </c>
      <c r="R1451" s="33">
        <f t="shared" si="360"/>
        <v>1.3951523008142699</v>
      </c>
      <c r="S1451" s="33">
        <f t="shared" si="361"/>
        <v>1.1661049667380201</v>
      </c>
      <c r="T1451" s="32">
        <f t="shared" si="369"/>
        <v>6.4404861967293225E-3</v>
      </c>
      <c r="U1451" s="32">
        <f t="shared" si="370"/>
        <v>6.0467093404485972E-3</v>
      </c>
      <c r="V1451" s="32">
        <f t="shared" si="371"/>
        <v>6.6577086541095287E-3</v>
      </c>
      <c r="W1451" s="32">
        <f t="shared" si="372"/>
        <v>-7.4097030839503919E-4</v>
      </c>
      <c r="X1451" s="32">
        <f t="shared" si="372"/>
        <v>1.4910846953775092E-3</v>
      </c>
      <c r="Y1451" s="34">
        <f>MAX(O$4:O1451)</f>
        <v>3.0153999134378076</v>
      </c>
      <c r="Z1451" s="34">
        <f>MAX(P$4:P1451)</f>
        <v>2.123635332808965</v>
      </c>
      <c r="AA1451" s="34">
        <f>MAX(Q$4:Q1451)</f>
        <v>3.9071644940666501</v>
      </c>
      <c r="AB1451" s="34">
        <f>MAX(R$4:R1451)</f>
        <v>1.9075656212819299</v>
      </c>
      <c r="AC1451" s="34">
        <f>MAX(S$4:S1451)</f>
        <v>1.35899867745307</v>
      </c>
      <c r="AD1451" s="35">
        <f t="shared" si="365"/>
        <v>-2.035850095960734E-2</v>
      </c>
      <c r="AE1451" s="35">
        <f t="shared" si="366"/>
        <v>-1.1318992504708025E-2</v>
      </c>
      <c r="AF1451" s="35">
        <f t="shared" si="367"/>
        <v>-2.5271685335438443E-2</v>
      </c>
      <c r="AG1451" s="35">
        <f t="shared" si="368"/>
        <v>-0.26862159537311536</v>
      </c>
      <c r="AH1451" s="35">
        <f t="shared" si="368"/>
        <v>-0.14193811511027832</v>
      </c>
    </row>
    <row r="1452" spans="1:34">
      <c r="A1452" s="28">
        <v>46015</v>
      </c>
      <c r="B1452" s="12">
        <f>[1]!thsiFinD("ths_int_chg_ratio_index",B$1,$A$4,$A1452,101)</f>
        <v>160.17826392727</v>
      </c>
      <c r="C1452" s="12">
        <f>[1]!thsiFinD("ths_int_chg_ratio_index",C$1,$A$4,$A1452,101)</f>
        <v>132.61363429183999</v>
      </c>
      <c r="D1452" s="12">
        <f>[1]!thsiFinD("ths_int_chg_ratio_index",D$1,$A$4,$A1452,101)</f>
        <v>32.597339631512</v>
      </c>
      <c r="E1452" s="12">
        <f>[1]!thsiFinD("ths_int_chg_ratio_index",E$1,$A$4,$A1452,101)</f>
        <v>123.07803401837</v>
      </c>
      <c r="F1452" s="12">
        <f>[1]!thsiFinD("ths_adjustment_nvg_ratio_fund",F$1,$A$4,$A1452,101)</f>
        <v>222.34499693063</v>
      </c>
      <c r="G1452" s="12">
        <f>[1]!thsiFinD("ths_adjustment_nvg_ratio_fund",G$1,$A$4,$A1452,101)</f>
        <v>219.12599318956001</v>
      </c>
      <c r="H1452" s="12">
        <f>[1]!thsiFinD("ths_adjustment_nvg_ratio_fund",H$1,$A$4,$A1452,101)</f>
        <v>215.53846153846001</v>
      </c>
      <c r="I1452" s="12">
        <f>[1]!thsiFinD("ths_adjustment_nvg_ratio_fund",I$1,$A$4,$A1452,101)</f>
        <v>490.791015625</v>
      </c>
      <c r="J1452" s="32">
        <f t="shared" si="362"/>
        <v>1.9953346739408024</v>
      </c>
      <c r="K1452" s="45">
        <f t="shared" si="363"/>
        <v>1.1211681796724797</v>
      </c>
      <c r="L1452" s="45">
        <f t="shared" si="364"/>
        <v>2.8695011682091249</v>
      </c>
      <c r="M1452" s="32">
        <f>[1]!thsiFinD("ths_int_chg_ratio_index",M$1,$A$4,$A1452,101)/100</f>
        <v>0.41042099881021998</v>
      </c>
      <c r="N1452" s="32">
        <f>[1]!thsiFinD("ths_int_chg_ratio_index",N$1,$A$4,$A1452,101)/100</f>
        <v>0.17264197330459999</v>
      </c>
      <c r="O1452" s="33">
        <f t="shared" si="357"/>
        <v>2.9953346739408024</v>
      </c>
      <c r="P1452" s="33">
        <f t="shared" si="358"/>
        <v>2.1211681796724795</v>
      </c>
      <c r="Q1452" s="33">
        <f t="shared" si="359"/>
        <v>3.8695011682091249</v>
      </c>
      <c r="R1452" s="33">
        <f t="shared" si="360"/>
        <v>1.4104209988102201</v>
      </c>
      <c r="S1452" s="33">
        <f t="shared" si="361"/>
        <v>1.1726419733046001</v>
      </c>
      <c r="T1452" s="32">
        <f t="shared" si="369"/>
        <v>1.3989042035875254E-2</v>
      </c>
      <c r="U1452" s="32">
        <f t="shared" si="370"/>
        <v>1.0273519071814841E-2</v>
      </c>
      <c r="V1452" s="32">
        <f t="shared" si="371"/>
        <v>1.603742335327496E-2</v>
      </c>
      <c r="W1452" s="32">
        <f t="shared" si="372"/>
        <v>1.0944108386617524E-2</v>
      </c>
      <c r="X1452" s="32">
        <f t="shared" si="372"/>
        <v>5.6058474605988895E-3</v>
      </c>
      <c r="Y1452" s="34">
        <f>MAX(O$4:O1452)</f>
        <v>3.0153999134378076</v>
      </c>
      <c r="Z1452" s="34">
        <f>MAX(P$4:P1452)</f>
        <v>2.123635332808965</v>
      </c>
      <c r="AA1452" s="34">
        <f>MAX(Q$4:Q1452)</f>
        <v>3.9071644940666501</v>
      </c>
      <c r="AB1452" s="34">
        <f>MAX(R$4:R1452)</f>
        <v>1.9075656212819299</v>
      </c>
      <c r="AC1452" s="34">
        <f>MAX(S$4:S1452)</f>
        <v>1.35899867745307</v>
      </c>
      <c r="AD1452" s="35">
        <f t="shared" si="365"/>
        <v>-6.6542548494434861E-3</v>
      </c>
      <c r="AE1452" s="35">
        <f t="shared" si="366"/>
        <v>-1.1617593182640107E-3</v>
      </c>
      <c r="AF1452" s="35">
        <f t="shared" si="367"/>
        <v>-9.6395546987386727E-3</v>
      </c>
      <c r="AG1452" s="35">
        <f t="shared" si="368"/>
        <v>-0.26061731084124728</v>
      </c>
      <c r="AH1452" s="35">
        <f t="shared" si="368"/>
        <v>-0.13712795107183273</v>
      </c>
    </row>
    <row r="1453" spans="1:34">
      <c r="A1453" s="28">
        <v>46016</v>
      </c>
      <c r="B1453" s="12">
        <f>[1]!thsiFinD("ths_int_chg_ratio_index",B$1,$A$4,$A1453,101)</f>
        <v>160.63783734179</v>
      </c>
      <c r="C1453" s="12">
        <f>[1]!thsiFinD("ths_int_chg_ratio_index",C$1,$A$4,$A1453,101)</f>
        <v>132.86997825578999</v>
      </c>
      <c r="D1453" s="12">
        <f>[1]!thsiFinD("ths_int_chg_ratio_index",D$1,$A$4,$A1453,101)</f>
        <v>32.296434503710003</v>
      </c>
      <c r="E1453" s="12">
        <f>[1]!thsiFinD("ths_int_chg_ratio_index",E$1,$A$4,$A1453,101)</f>
        <v>123.6223958269</v>
      </c>
      <c r="F1453" s="12">
        <f>[1]!thsiFinD("ths_adjustment_nvg_ratio_fund",F$1,$A$4,$A1453,101)</f>
        <v>222.52915899325001</v>
      </c>
      <c r="G1453" s="12">
        <f>[1]!thsiFinD("ths_adjustment_nvg_ratio_fund",G$1,$A$4,$A1453,101)</f>
        <v>219.69353007946</v>
      </c>
      <c r="H1453" s="12">
        <f>[1]!thsiFinD("ths_adjustment_nvg_ratio_fund",H$1,$A$4,$A1453,101)</f>
        <v>216.15384615385</v>
      </c>
      <c r="I1453" s="12">
        <f>[1]!thsiFinD("ths_adjustment_nvg_ratio_fund",I$1,$A$4,$A1453,101)</f>
        <v>490.703125</v>
      </c>
      <c r="J1453" s="32">
        <f t="shared" si="362"/>
        <v>1.9981328826934375</v>
      </c>
      <c r="K1453" s="45">
        <f t="shared" si="363"/>
        <v>1.123566614820475</v>
      </c>
      <c r="L1453" s="45">
        <f t="shared" si="364"/>
        <v>2.8726991505664001</v>
      </c>
      <c r="M1453" s="32">
        <f>[1]!thsiFinD("ths_int_chg_ratio_index",M$1,$A$4,$A1453,101)/100</f>
        <v>0.40922574268459999</v>
      </c>
      <c r="N1453" s="32">
        <f>[1]!thsiFinD("ths_int_chg_ratio_index",N$1,$A$4,$A1453,101)/100</f>
        <v>0.17671850778252002</v>
      </c>
      <c r="O1453" s="33">
        <f t="shared" si="357"/>
        <v>2.9981328826934375</v>
      </c>
      <c r="P1453" s="33">
        <f t="shared" si="358"/>
        <v>2.1235666148204748</v>
      </c>
      <c r="Q1453" s="33">
        <f t="shared" si="359"/>
        <v>3.8726991505664001</v>
      </c>
      <c r="R1453" s="33">
        <f t="shared" si="360"/>
        <v>1.4092257426846</v>
      </c>
      <c r="S1453" s="33">
        <f t="shared" si="361"/>
        <v>1.17671850778252</v>
      </c>
      <c r="T1453" s="32">
        <f t="shared" si="369"/>
        <v>9.3418901633235407E-4</v>
      </c>
      <c r="U1453" s="32">
        <f t="shared" si="370"/>
        <v>1.1307142785659252E-3</v>
      </c>
      <c r="V1453" s="32">
        <f t="shared" si="371"/>
        <v>8.2645855841811944E-4</v>
      </c>
      <c r="W1453" s="32">
        <f t="shared" si="372"/>
        <v>-8.4744634873445968E-4</v>
      </c>
      <c r="X1453" s="32">
        <f t="shared" si="372"/>
        <v>3.4763675279607664E-3</v>
      </c>
      <c r="Y1453" s="34">
        <f>MAX(O$4:O1453)</f>
        <v>3.0153999134378076</v>
      </c>
      <c r="Z1453" s="34">
        <f>MAX(P$4:P1453)</f>
        <v>2.123635332808965</v>
      </c>
      <c r="AA1453" s="34">
        <f>MAX(Q$4:Q1453)</f>
        <v>3.9071644940666501</v>
      </c>
      <c r="AB1453" s="34">
        <f>MAX(R$4:R1453)</f>
        <v>1.9075656212819299</v>
      </c>
      <c r="AC1453" s="34">
        <f>MAX(S$4:S1453)</f>
        <v>1.35899867745307</v>
      </c>
      <c r="AD1453" s="35">
        <f t="shared" si="365"/>
        <v>-5.7262821649033402E-3</v>
      </c>
      <c r="AE1453" s="35">
        <f t="shared" si="366"/>
        <v>-3.2358657547471026E-5</v>
      </c>
      <c r="AF1453" s="35">
        <f t="shared" si="367"/>
        <v>-8.8210628328007079E-3</v>
      </c>
      <c r="AG1453" s="35">
        <f t="shared" si="368"/>
        <v>-0.26124389800149239</v>
      </c>
      <c r="AH1453" s="35">
        <f t="shared" si="368"/>
        <v>-0.13412829070015386</v>
      </c>
    </row>
    <row r="1454" spans="1:34">
      <c r="A1454" s="28">
        <v>46017</v>
      </c>
      <c r="B1454" s="12">
        <f>[1]!thsiFinD("ths_int_chg_ratio_index",B$1,$A$4,$A1454,101)</f>
        <v>158.09967778247</v>
      </c>
      <c r="C1454" s="12">
        <f>[1]!thsiFinD("ths_int_chg_ratio_index",C$1,$A$4,$A1454,101)</f>
        <v>129.52546932142999</v>
      </c>
      <c r="D1454" s="12">
        <f>[1]!thsiFinD("ths_int_chg_ratio_index",D$1,$A$4,$A1454,101)</f>
        <v>31.979583875391999</v>
      </c>
      <c r="E1454" s="12">
        <f>[1]!thsiFinD("ths_int_chg_ratio_index",E$1,$A$4,$A1454,101)</f>
        <v>123.91935948280999</v>
      </c>
      <c r="F1454" s="12">
        <f>[1]!thsiFinD("ths_adjustment_nvg_ratio_fund",F$1,$A$4,$A1454,101)</f>
        <v>220.31921424186999</v>
      </c>
      <c r="G1454" s="12">
        <f>[1]!thsiFinD("ths_adjustment_nvg_ratio_fund",G$1,$A$4,$A1454,101)</f>
        <v>217.13961407491001</v>
      </c>
      <c r="H1454" s="12">
        <f>[1]!thsiFinD("ths_adjustment_nvg_ratio_fund",H$1,$A$4,$A1454,101)</f>
        <v>211.61538461538001</v>
      </c>
      <c r="I1454" s="12">
        <f>[1]!thsiFinD("ths_adjustment_nvg_ratio_fund",I$1,$A$4,$A1454,101)</f>
        <v>486.4453125</v>
      </c>
      <c r="J1454" s="32">
        <f t="shared" si="362"/>
        <v>1.9738045198678276</v>
      </c>
      <c r="K1454" s="45">
        <f t="shared" si="363"/>
        <v>1.108810226155255</v>
      </c>
      <c r="L1454" s="45">
        <f t="shared" si="364"/>
        <v>2.8387988135804001</v>
      </c>
      <c r="M1454" s="32">
        <f>[1]!thsiFinD("ths_int_chg_ratio_index",M$1,$A$4,$A1454,101)/100</f>
        <v>0.40884280319138999</v>
      </c>
      <c r="N1454" s="32">
        <f>[1]!thsiFinD("ths_int_chg_ratio_index",N$1,$A$4,$A1454,101)/100</f>
        <v>0.18149847517752998</v>
      </c>
      <c r="O1454" s="33">
        <f t="shared" si="357"/>
        <v>2.9738045198678273</v>
      </c>
      <c r="P1454" s="33">
        <f t="shared" si="358"/>
        <v>2.108810226155255</v>
      </c>
      <c r="Q1454" s="33">
        <f t="shared" si="359"/>
        <v>3.8387988135804001</v>
      </c>
      <c r="R1454" s="33">
        <f t="shared" si="360"/>
        <v>1.40884280319139</v>
      </c>
      <c r="S1454" s="33">
        <f t="shared" si="361"/>
        <v>1.1814984751775299</v>
      </c>
      <c r="T1454" s="32">
        <f t="shared" si="369"/>
        <v>-8.1145045191439724E-3</v>
      </c>
      <c r="U1454" s="32">
        <f t="shared" si="370"/>
        <v>-6.9488701518635176E-3</v>
      </c>
      <c r="V1454" s="32">
        <f t="shared" si="371"/>
        <v>-8.7536717075071824E-3</v>
      </c>
      <c r="W1454" s="32">
        <f t="shared" si="372"/>
        <v>-2.7173750919462503E-4</v>
      </c>
      <c r="X1454" s="32">
        <f t="shared" si="372"/>
        <v>4.0621162694360891E-3</v>
      </c>
      <c r="Y1454" s="34">
        <f>MAX(O$4:O1454)</f>
        <v>3.0153999134378076</v>
      </c>
      <c r="Z1454" s="34">
        <f>MAX(P$4:P1454)</f>
        <v>2.123635332808965</v>
      </c>
      <c r="AA1454" s="34">
        <f>MAX(Q$4:Q1454)</f>
        <v>3.9071644940666501</v>
      </c>
      <c r="AB1454" s="34">
        <f>MAX(R$4:R1454)</f>
        <v>1.9075656212819299</v>
      </c>
      <c r="AC1454" s="34">
        <f>MAX(S$4:S1454)</f>
        <v>1.35899867745307</v>
      </c>
      <c r="AD1454" s="35">
        <f t="shared" si="365"/>
        <v>-1.379432074154241E-2</v>
      </c>
      <c r="AE1454" s="35">
        <f t="shared" si="366"/>
        <v>-6.9810039533013679E-3</v>
      </c>
      <c r="AF1454" s="35">
        <f t="shared" si="367"/>
        <v>-1.7497517852158251E-2</v>
      </c>
      <c r="AG1454" s="35">
        <f t="shared" si="368"/>
        <v>-0.26144464574455173</v>
      </c>
      <c r="AH1454" s="35">
        <f t="shared" si="368"/>
        <v>-0.13061101914256257</v>
      </c>
    </row>
    <row r="1455" spans="1:34">
      <c r="A1455" s="28">
        <v>46020</v>
      </c>
      <c r="B1455" s="12">
        <f>[1]!thsiFinD("ths_int_chg_ratio_index",B$1,$A$4,$A1455,101)</f>
        <v>158.58957546831999</v>
      </c>
      <c r="C1455" s="12">
        <f>[1]!thsiFinD("ths_int_chg_ratio_index",C$1,$A$4,$A1455,101)</f>
        <v>126.91038307277999</v>
      </c>
      <c r="D1455" s="12">
        <f>[1]!thsiFinD("ths_int_chg_ratio_index",D$1,$A$4,$A1455,101)</f>
        <v>32.027842059915002</v>
      </c>
      <c r="E1455" s="12">
        <f>[1]!thsiFinD("ths_int_chg_ratio_index",E$1,$A$4,$A1455,101)</f>
        <v>122.08294424944999</v>
      </c>
      <c r="F1455" s="12">
        <f>[1]!thsiFinD("ths_adjustment_nvg_ratio_fund",F$1,$A$4,$A1455,101)</f>
        <v>223.57274401473001</v>
      </c>
      <c r="G1455" s="12">
        <f>[1]!thsiFinD("ths_adjustment_nvg_ratio_fund",G$1,$A$4,$A1455,101)</f>
        <v>218.67196367764001</v>
      </c>
      <c r="H1455" s="12">
        <f>[1]!thsiFinD("ths_adjustment_nvg_ratio_fund",H$1,$A$4,$A1455,101)</f>
        <v>216.53846153846001</v>
      </c>
      <c r="I1455" s="12">
        <f>[1]!thsiFinD("ths_adjustment_nvg_ratio_fund",I$1,$A$4,$A1455,101)</f>
        <v>487.060546875</v>
      </c>
      <c r="J1455" s="32">
        <f t="shared" si="362"/>
        <v>1.9818180761953688</v>
      </c>
      <c r="K1455" s="45">
        <f t="shared" si="363"/>
        <v>1.0990268621261625</v>
      </c>
      <c r="L1455" s="45">
        <f t="shared" si="364"/>
        <v>2.8646092902645752</v>
      </c>
      <c r="M1455" s="32">
        <f>[1]!thsiFinD("ths_int_chg_ratio_index",M$1,$A$4,$A1455,101)/100</f>
        <v>0.40328915402341003</v>
      </c>
      <c r="N1455" s="32">
        <f>[1]!thsiFinD("ths_int_chg_ratio_index",N$1,$A$4,$A1455,101)/100</f>
        <v>0.17698233543183001</v>
      </c>
      <c r="O1455" s="33">
        <f t="shared" si="357"/>
        <v>2.9818180761953688</v>
      </c>
      <c r="P1455" s="33">
        <f t="shared" si="358"/>
        <v>2.0990268621261627</v>
      </c>
      <c r="Q1455" s="33">
        <f t="shared" si="359"/>
        <v>3.8646092902645752</v>
      </c>
      <c r="R1455" s="33">
        <f t="shared" si="360"/>
        <v>1.40328915402341</v>
      </c>
      <c r="S1455" s="33">
        <f t="shared" si="361"/>
        <v>1.1769823354318301</v>
      </c>
      <c r="T1455" s="32">
        <f t="shared" si="369"/>
        <v>2.6947152289276133E-3</v>
      </c>
      <c r="U1455" s="32">
        <f t="shared" si="370"/>
        <v>-4.6392813861345639E-3</v>
      </c>
      <c r="V1455" s="32">
        <f t="shared" si="371"/>
        <v>6.7235814997301802E-3</v>
      </c>
      <c r="W1455" s="32">
        <f t="shared" si="372"/>
        <v>-3.941993496648144E-3</v>
      </c>
      <c r="X1455" s="32">
        <f t="shared" si="372"/>
        <v>-3.8223830504913181E-3</v>
      </c>
      <c r="Y1455" s="34">
        <f>MAX(O$4:O1455)</f>
        <v>3.0153999134378076</v>
      </c>
      <c r="Z1455" s="34">
        <f>MAX(P$4:P1455)</f>
        <v>2.123635332808965</v>
      </c>
      <c r="AA1455" s="34">
        <f>MAX(Q$4:Q1455)</f>
        <v>3.9071644940666501</v>
      </c>
      <c r="AB1455" s="34">
        <f>MAX(R$4:R1455)</f>
        <v>1.9075656212819299</v>
      </c>
      <c r="AC1455" s="34">
        <f>MAX(S$4:S1455)</f>
        <v>1.35899867745307</v>
      </c>
      <c r="AD1455" s="35">
        <f t="shared" si="365"/>
        <v>-1.1136777278789811E-2</v>
      </c>
      <c r="AE1455" s="35">
        <f t="shared" si="366"/>
        <v>-1.1587898497738891E-2</v>
      </c>
      <c r="AF1455" s="35">
        <f t="shared" si="367"/>
        <v>-1.0891582339750072E-2</v>
      </c>
      <c r="AG1455" s="35">
        <f t="shared" si="368"/>
        <v>-0.26435602614794129</v>
      </c>
      <c r="AH1455" s="35">
        <f t="shared" si="368"/>
        <v>-0.13393415684727583</v>
      </c>
    </row>
    <row r="1456" spans="1:34">
      <c r="A1456" s="28">
        <v>46021</v>
      </c>
      <c r="B1456" s="12">
        <f>[1]!thsiFinD("ths_int_chg_ratio_index",B$1,$A$4,$A1456,101)</f>
        <v>158.82750334741999</v>
      </c>
      <c r="C1456" s="12">
        <f>[1]!thsiFinD("ths_int_chg_ratio_index",C$1,$A$4,$A1456,101)</f>
        <v>127.0259245681</v>
      </c>
      <c r="D1456" s="12">
        <f>[1]!thsiFinD("ths_int_chg_ratio_index",D$1,$A$4,$A1456,101)</f>
        <v>33.357084872230999</v>
      </c>
      <c r="E1456" s="12">
        <f>[1]!thsiFinD("ths_int_chg_ratio_index",E$1,$A$4,$A1456,101)</f>
        <v>123.7936794778</v>
      </c>
      <c r="F1456" s="12">
        <f>[1]!thsiFinD("ths_adjustment_nvg_ratio_fund",F$1,$A$4,$A1456,101)</f>
        <v>222.52915899325001</v>
      </c>
      <c r="G1456" s="12">
        <f>[1]!thsiFinD("ths_adjustment_nvg_ratio_fund",G$1,$A$4,$A1456,101)</f>
        <v>219.63677639047</v>
      </c>
      <c r="H1456" s="12">
        <f>[1]!thsiFinD("ths_adjustment_nvg_ratio_fund",H$1,$A$4,$A1456,101)</f>
        <v>212.15384615385</v>
      </c>
      <c r="I1456" s="12">
        <f>[1]!thsiFinD("ths_adjustment_nvg_ratio_fund",I$1,$A$4,$A1456,101)</f>
        <v>490.068359375</v>
      </c>
      <c r="J1456" s="32">
        <f t="shared" si="362"/>
        <v>1.9842404164726513</v>
      </c>
      <c r="K1456" s="45">
        <f t="shared" si="363"/>
        <v>1.1075104806638774</v>
      </c>
      <c r="L1456" s="45">
        <f t="shared" si="364"/>
        <v>2.8609703522814249</v>
      </c>
      <c r="M1456" s="32">
        <f>[1]!thsiFinD("ths_int_chg_ratio_index",M$1,$A$4,$A1456,101)/100</f>
        <v>0.40836620629851</v>
      </c>
      <c r="N1456" s="32">
        <f>[1]!thsiFinD("ths_int_chg_ratio_index",N$1,$A$4,$A1456,101)/100</f>
        <v>0.18039864438420999</v>
      </c>
      <c r="O1456" s="33">
        <f t="shared" si="357"/>
        <v>2.9842404164726513</v>
      </c>
      <c r="P1456" s="33">
        <f t="shared" si="358"/>
        <v>2.1075104806638771</v>
      </c>
      <c r="Q1456" s="33">
        <f t="shared" si="359"/>
        <v>3.8609703522814249</v>
      </c>
      <c r="R1456" s="33">
        <f t="shared" si="360"/>
        <v>1.4083662062985101</v>
      </c>
      <c r="S1456" s="33">
        <f t="shared" si="361"/>
        <v>1.18039864438421</v>
      </c>
      <c r="T1456" s="32">
        <f t="shared" si="369"/>
        <v>8.1237024371838551E-4</v>
      </c>
      <c r="U1456" s="32">
        <f t="shared" si="370"/>
        <v>4.0416912669336558E-3</v>
      </c>
      <c r="V1456" s="32">
        <f t="shared" si="371"/>
        <v>-9.41605660452427E-4</v>
      </c>
      <c r="W1456" s="32">
        <f t="shared" si="372"/>
        <v>3.6179658771988699E-3</v>
      </c>
      <c r="X1456" s="32">
        <f t="shared" si="372"/>
        <v>2.9026000217127201E-3</v>
      </c>
      <c r="Y1456" s="34">
        <f>MAX(O$4:O1456)</f>
        <v>3.0153999134378076</v>
      </c>
      <c r="Z1456" s="34">
        <f>MAX(P$4:P1456)</f>
        <v>2.123635332808965</v>
      </c>
      <c r="AA1456" s="34">
        <f>MAX(Q$4:Q1456)</f>
        <v>3.9071644940666501</v>
      </c>
      <c r="AB1456" s="34">
        <f>MAX(R$4:R1456)</f>
        <v>1.9075656212819299</v>
      </c>
      <c r="AC1456" s="34">
        <f>MAX(S$4:S1456)</f>
        <v>1.35899867745307</v>
      </c>
      <c r="AD1456" s="35">
        <f t="shared" si="365"/>
        <v>-1.0333454221543636E-2</v>
      </c>
      <c r="AE1456" s="35">
        <f t="shared" si="366"/>
        <v>-7.5930419389657056E-3</v>
      </c>
      <c r="AF1456" s="35">
        <f t="shared" si="367"/>
        <v>-1.1822932424620181E-2</v>
      </c>
      <c r="AG1456" s="35">
        <f t="shared" si="368"/>
        <v>-0.26169449135277756</v>
      </c>
      <c r="AH1456" s="35">
        <f t="shared" si="368"/>
        <v>-0.13142031411213606</v>
      </c>
    </row>
    <row r="1457" spans="1:34">
      <c r="A1457" s="28">
        <v>46022</v>
      </c>
      <c r="B1457" s="12">
        <f>[1]!thsiFinD("ths_int_chg_ratio_index",B$1,$A$4,$A1457,101)</f>
        <v>156.00717886927001</v>
      </c>
      <c r="C1457" s="12">
        <f>[1]!thsiFinD("ths_int_chg_ratio_index",C$1,$A$4,$A1457,101)</f>
        <v>126.21452892568</v>
      </c>
      <c r="D1457" s="12">
        <f>[1]!thsiFinD("ths_int_chg_ratio_index",D$1,$A$4,$A1457,101)</f>
        <v>31.820079837335999</v>
      </c>
      <c r="E1457" s="12">
        <f>[1]!thsiFinD("ths_int_chg_ratio_index",E$1,$A$4,$A1457,101)</f>
        <v>120.55234016963</v>
      </c>
      <c r="F1457" s="12">
        <f>[1]!thsiFinD("ths_adjustment_nvg_ratio_fund",F$1,$A$4,$A1457,101)</f>
        <v>218.23204419890001</v>
      </c>
      <c r="G1457" s="12">
        <f>[1]!thsiFinD("ths_adjustment_nvg_ratio_fund",G$1,$A$4,$A1457,101)</f>
        <v>213.84790011351001</v>
      </c>
      <c r="H1457" s="12">
        <f>[1]!thsiFinD("ths_adjustment_nvg_ratio_fund",H$1,$A$4,$A1457,101)</f>
        <v>205.84615384615</v>
      </c>
      <c r="I1457" s="12">
        <f>[1]!thsiFinD("ths_adjustment_nvg_ratio_fund",I$1,$A$4,$A1457,101)</f>
        <v>480</v>
      </c>
      <c r="J1457" s="32">
        <f t="shared" si="362"/>
        <v>1.9406502824505951</v>
      </c>
      <c r="K1457" s="45">
        <f t="shared" si="363"/>
        <v>1.0864853195047899</v>
      </c>
      <c r="L1457" s="45">
        <f t="shared" si="364"/>
        <v>2.7948152453964004</v>
      </c>
      <c r="M1457" s="32">
        <f>[1]!thsiFinD("ths_int_chg_ratio_index",M$1,$A$4,$A1457,101)/100</f>
        <v>0.39153573694589</v>
      </c>
      <c r="N1457" s="32">
        <f>[1]!thsiFinD("ths_int_chg_ratio_index",N$1,$A$4,$A1457,101)/100</f>
        <v>0.17672762831933</v>
      </c>
      <c r="O1457" s="33">
        <f t="shared" si="357"/>
        <v>2.9406502824505951</v>
      </c>
      <c r="P1457" s="33">
        <f t="shared" si="358"/>
        <v>2.0864853195047899</v>
      </c>
      <c r="Q1457" s="33">
        <f t="shared" si="359"/>
        <v>3.7948152453964004</v>
      </c>
      <c r="R1457" s="33">
        <f t="shared" si="360"/>
        <v>1.3915357369458901</v>
      </c>
      <c r="S1457" s="33">
        <f t="shared" si="361"/>
        <v>1.17672762831933</v>
      </c>
      <c r="T1457" s="32">
        <f t="shared" si="369"/>
        <v>-1.460677691430079E-2</v>
      </c>
      <c r="U1457" s="32">
        <f t="shared" si="370"/>
        <v>-9.9763020644453304E-3</v>
      </c>
      <c r="V1457" s="32">
        <f t="shared" si="371"/>
        <v>-1.7134321387869189E-2</v>
      </c>
      <c r="W1457" s="32">
        <f t="shared" si="372"/>
        <v>-1.1950350184029235E-2</v>
      </c>
      <c r="X1457" s="32">
        <f t="shared" si="372"/>
        <v>-3.1099799058098565E-3</v>
      </c>
      <c r="Y1457" s="34">
        <f>MAX(O$4:O1457)</f>
        <v>3.0153999134378076</v>
      </c>
      <c r="Z1457" s="34">
        <f>MAX(P$4:P1457)</f>
        <v>2.123635332808965</v>
      </c>
      <c r="AA1457" s="34">
        <f>MAX(Q$4:Q1457)</f>
        <v>3.9071644940666501</v>
      </c>
      <c r="AB1457" s="34">
        <f>MAX(R$4:R1457)</f>
        <v>1.9075656212819299</v>
      </c>
      <c r="AC1457" s="34">
        <f>MAX(S$4:S1457)</f>
        <v>1.35899867745307</v>
      </c>
      <c r="AD1457" s="35">
        <f t="shared" si="365"/>
        <v>-2.4789292675276187E-2</v>
      </c>
      <c r="AE1457" s="35">
        <f t="shared" si="366"/>
        <v>-1.7493593523439932E-2</v>
      </c>
      <c r="AF1457" s="35">
        <f t="shared" si="367"/>
        <v>-2.8754675888578829E-2</v>
      </c>
      <c r="AG1457" s="35">
        <f t="shared" si="368"/>
        <v>-0.27051750072390979</v>
      </c>
      <c r="AH1457" s="35">
        <f t="shared" si="368"/>
        <v>-0.134121579481842</v>
      </c>
    </row>
    <row r="1458" spans="1:34">
      <c r="A1458" s="28">
        <v>46027</v>
      </c>
      <c r="B1458" s="12">
        <f>[1]!thsiFinD("ths_int_chg_ratio_index",B$1,$A$4,$A1458,101)</f>
        <v>160.68117689038999</v>
      </c>
      <c r="C1458" s="12">
        <f>[1]!thsiFinD("ths_int_chg_ratio_index",C$1,$A$4,$A1458,101)</f>
        <v>139.50943629150001</v>
      </c>
      <c r="D1458" s="12">
        <f>[1]!thsiFinD("ths_int_chg_ratio_index",D$1,$A$4,$A1458,101)</f>
        <v>37.626948641170998</v>
      </c>
      <c r="E1458" s="12">
        <f>[1]!thsiFinD("ths_int_chg_ratio_index",E$1,$A$4,$A1458,101)</f>
        <v>126.92728098572999</v>
      </c>
      <c r="F1458" s="12">
        <f>[1]!thsiFinD("ths_adjustment_nvg_ratio_fund",F$1,$A$4,$A1458,101)</f>
        <v>226.08962553713999</v>
      </c>
      <c r="G1458" s="12">
        <f>[1]!thsiFinD("ths_adjustment_nvg_ratio_fund",G$1,$A$4,$A1458,101)</f>
        <v>219.58002270148</v>
      </c>
      <c r="H1458" s="12">
        <f>[1]!thsiFinD("ths_adjustment_nvg_ratio_fund",H$1,$A$4,$A1458,101)</f>
        <v>214.53846153846001</v>
      </c>
      <c r="I1458" s="12">
        <f>[1]!thsiFinD("ths_adjustment_nvg_ratio_fund",I$1,$A$4,$A1458,101)</f>
        <v>496.494140625</v>
      </c>
      <c r="J1458" s="32">
        <f t="shared" si="362"/>
        <v>2.0268088665135888</v>
      </c>
      <c r="K1458" s="45">
        <f t="shared" si="363"/>
        <v>1.1618621070219775</v>
      </c>
      <c r="L1458" s="45">
        <f t="shared" si="364"/>
        <v>2.8917556260052</v>
      </c>
      <c r="M1458" s="32">
        <f>[1]!thsiFinD("ths_int_chg_ratio_index",M$1,$A$4,$A1458,101)/100</f>
        <v>0.44336836198291996</v>
      </c>
      <c r="N1458" s="32">
        <f>[1]!thsiFinD("ths_int_chg_ratio_index",N$1,$A$4,$A1458,101)/100</f>
        <v>0.20092496522853001</v>
      </c>
      <c r="O1458" s="33">
        <f t="shared" si="357"/>
        <v>3.0268088665135888</v>
      </c>
      <c r="P1458" s="33">
        <f t="shared" si="358"/>
        <v>2.1618621070219772</v>
      </c>
      <c r="Q1458" s="33">
        <f t="shared" si="359"/>
        <v>3.8917556260052</v>
      </c>
      <c r="R1458" s="33">
        <f t="shared" si="360"/>
        <v>1.4433683619829201</v>
      </c>
      <c r="S1458" s="33">
        <f t="shared" si="361"/>
        <v>1.2009249652285301</v>
      </c>
      <c r="T1458" s="32">
        <f t="shared" si="369"/>
        <v>2.9299160317422412E-2</v>
      </c>
      <c r="U1458" s="32">
        <f t="shared" si="370"/>
        <v>3.6126200751356086E-2</v>
      </c>
      <c r="V1458" s="32">
        <f t="shared" si="371"/>
        <v>2.5545480962848144E-2</v>
      </c>
      <c r="W1458" s="32">
        <f t="shared" si="372"/>
        <v>3.7248504411960814E-2</v>
      </c>
      <c r="X1458" s="32">
        <f t="shared" si="372"/>
        <v>2.0563243631629646E-2</v>
      </c>
      <c r="Y1458" s="34">
        <f>MAX(O$4:O1458)</f>
        <v>3.0268088665135888</v>
      </c>
      <c r="Z1458" s="34">
        <f>MAX(P$4:P1458)</f>
        <v>2.1618621070219772</v>
      </c>
      <c r="AA1458" s="34">
        <f>MAX(Q$4:Q1458)</f>
        <v>3.9071644940666501</v>
      </c>
      <c r="AB1458" s="34">
        <f>MAX(R$4:R1458)</f>
        <v>1.9075656212819299</v>
      </c>
      <c r="AC1458" s="34">
        <f>MAX(S$4:S1458)</f>
        <v>1.35899867745307</v>
      </c>
      <c r="AD1458" s="35">
        <f t="shared" si="365"/>
        <v>0</v>
      </c>
      <c r="AE1458" s="35">
        <f t="shared" si="366"/>
        <v>0</v>
      </c>
      <c r="AF1458" s="35">
        <f t="shared" si="367"/>
        <v>-3.9437469512353385E-3</v>
      </c>
      <c r="AG1458" s="35">
        <f t="shared" si="368"/>
        <v>-0.24334536863117617</v>
      </c>
      <c r="AH1458" s="35">
        <f t="shared" si="368"/>
        <v>-0.11631631056535641</v>
      </c>
    </row>
    <row r="1459" spans="1:34">
      <c r="A1459" s="28">
        <v>46028</v>
      </c>
      <c r="B1459" s="12">
        <f>[1]!thsiFinD("ths_int_chg_ratio_index",B$1,$A$4,$A1459,101)</f>
        <v>159.80368557215999</v>
      </c>
      <c r="C1459" s="12">
        <f>[1]!thsiFinD("ths_int_chg_ratio_index",C$1,$A$4,$A1459,101)</f>
        <v>148.97230672444999</v>
      </c>
      <c r="D1459" s="12">
        <f>[1]!thsiFinD("ths_int_chg_ratio_index",D$1,$A$4,$A1459,101)</f>
        <v>40.165686106644003</v>
      </c>
      <c r="E1459" s="12">
        <f>[1]!thsiFinD("ths_int_chg_ratio_index",E$1,$A$4,$A1459,101)</f>
        <v>128.11557798425</v>
      </c>
      <c r="F1459" s="12">
        <f>[1]!thsiFinD("ths_adjustment_nvg_ratio_fund",F$1,$A$4,$A1459,101)</f>
        <v>225.41436464088</v>
      </c>
      <c r="G1459" s="12">
        <f>[1]!thsiFinD("ths_adjustment_nvg_ratio_fund",G$1,$A$4,$A1459,101)</f>
        <v>218.33144154370001</v>
      </c>
      <c r="H1459" s="12">
        <f>[1]!thsiFinD("ths_adjustment_nvg_ratio_fund",H$1,$A$4,$A1459,101)</f>
        <v>211.23076923076999</v>
      </c>
      <c r="I1459" s="12">
        <f>[1]!thsiFinD("ths_adjustment_nvg_ratio_fund",I$1,$A$4,$A1459,101)</f>
        <v>507.333984375</v>
      </c>
      <c r="J1459" s="32">
        <f t="shared" si="362"/>
        <v>2.0492097702223173</v>
      </c>
      <c r="K1459" s="45">
        <f t="shared" si="363"/>
        <v>1.1926431409687597</v>
      </c>
      <c r="L1459" s="45">
        <f t="shared" si="364"/>
        <v>2.905776399475875</v>
      </c>
      <c r="M1459" s="32">
        <f>[1]!thsiFinD("ths_int_chg_ratio_index",M$1,$A$4,$A1459,101)/100</f>
        <v>0.46381911021560002</v>
      </c>
      <c r="N1459" s="32">
        <f>[1]!thsiFinD("ths_int_chg_ratio_index",N$1,$A$4,$A1459,101)/100</f>
        <v>0.22140015579075001</v>
      </c>
      <c r="O1459" s="33">
        <f t="shared" si="357"/>
        <v>3.0492097702223173</v>
      </c>
      <c r="P1459" s="33">
        <f t="shared" si="358"/>
        <v>2.1926431409687597</v>
      </c>
      <c r="Q1459" s="33">
        <f t="shared" si="359"/>
        <v>3.905776399475875</v>
      </c>
      <c r="R1459" s="33">
        <f t="shared" si="360"/>
        <v>1.4638191102156</v>
      </c>
      <c r="S1459" s="33">
        <f t="shared" si="361"/>
        <v>1.2214001557907501</v>
      </c>
      <c r="T1459" s="32">
        <f t="shared" si="369"/>
        <v>7.400831931132501E-3</v>
      </c>
      <c r="U1459" s="32">
        <f t="shared" si="370"/>
        <v>1.42382041143152E-2</v>
      </c>
      <c r="V1459" s="32">
        <f t="shared" si="371"/>
        <v>3.6026859900930575E-3</v>
      </c>
      <c r="W1459" s="32">
        <f t="shared" si="372"/>
        <v>1.4168765764398739E-2</v>
      </c>
      <c r="X1459" s="32">
        <f t="shared" si="372"/>
        <v>1.7049516959890765E-2</v>
      </c>
      <c r="Y1459" s="34">
        <f>MAX(O$4:O1459)</f>
        <v>3.0492097702223173</v>
      </c>
      <c r="Z1459" s="34">
        <f>MAX(P$4:P1459)</f>
        <v>2.1926431409687597</v>
      </c>
      <c r="AA1459" s="34">
        <f>MAX(Q$4:Q1459)</f>
        <v>3.9071644940666501</v>
      </c>
      <c r="AB1459" s="34">
        <f>MAX(R$4:R1459)</f>
        <v>1.9075656212819299</v>
      </c>
      <c r="AC1459" s="34">
        <f>MAX(S$4:S1459)</f>
        <v>1.35899867745307</v>
      </c>
      <c r="AD1459" s="35">
        <f t="shared" si="365"/>
        <v>0</v>
      </c>
      <c r="AE1459" s="35">
        <f t="shared" si="366"/>
        <v>0</v>
      </c>
      <c r="AF1459" s="35">
        <f t="shared" si="367"/>
        <v>-3.5526904303184725E-4</v>
      </c>
      <c r="AG1459" s="35">
        <f t="shared" si="368"/>
        <v>-0.23262450639476384</v>
      </c>
      <c r="AH1459" s="35">
        <f t="shared" si="368"/>
        <v>-0.10124993051516162</v>
      </c>
    </row>
    <row r="1460" spans="1:34">
      <c r="A1460" s="28">
        <v>46029</v>
      </c>
      <c r="B1460" s="12">
        <f>[1]!thsiFinD("ths_int_chg_ratio_index",B$1,$A$4,$A1460,101)</f>
        <v>162.33257712806</v>
      </c>
      <c r="C1460" s="12">
        <f>[1]!thsiFinD("ths_int_chg_ratio_index",C$1,$A$4,$A1460,101)</f>
        <v>167.22303484455</v>
      </c>
      <c r="D1460" s="12">
        <f>[1]!thsiFinD("ths_int_chg_ratio_index",D$1,$A$4,$A1460,101)</f>
        <v>41.547011670026997</v>
      </c>
      <c r="E1460" s="12">
        <f>[1]!thsiFinD("ths_int_chg_ratio_index",E$1,$A$4,$A1460,101)</f>
        <v>128.69071086911001</v>
      </c>
      <c r="F1460" s="12">
        <f>[1]!thsiFinD("ths_adjustment_nvg_ratio_fund",F$1,$A$4,$A1460,101)</f>
        <v>231.55310006139001</v>
      </c>
      <c r="G1460" s="12">
        <f>[1]!thsiFinD("ths_adjustment_nvg_ratio_fund",G$1,$A$4,$A1460,101)</f>
        <v>223.83654937571001</v>
      </c>
      <c r="H1460" s="12">
        <f>[1]!thsiFinD("ths_adjustment_nvg_ratio_fund",H$1,$A$4,$A1460,101)</f>
        <v>215.84615384615</v>
      </c>
      <c r="I1460" s="12">
        <f>[1]!thsiFinD("ths_adjustment_nvg_ratio_fund",I$1,$A$4,$A1460,101)</f>
        <v>507.763671875</v>
      </c>
      <c r="J1460" s="32">
        <f t="shared" si="362"/>
        <v>2.0984910120874964</v>
      </c>
      <c r="K1460" s="45">
        <f t="shared" si="363"/>
        <v>1.2494833362793676</v>
      </c>
      <c r="L1460" s="45">
        <f t="shared" si="364"/>
        <v>2.9474986878956253</v>
      </c>
      <c r="M1460" s="32">
        <f>[1]!thsiFinD("ths_int_chg_ratio_index",M$1,$A$4,$A1460,101)/100</f>
        <v>0.47951141730628</v>
      </c>
      <c r="N1460" s="32">
        <f>[1]!thsiFinD("ths_int_chg_ratio_index",N$1,$A$4,$A1460,101)/100</f>
        <v>0.22140340325461</v>
      </c>
      <c r="O1460" s="33">
        <f t="shared" si="357"/>
        <v>3.0984910120874964</v>
      </c>
      <c r="P1460" s="33">
        <f t="shared" si="358"/>
        <v>2.2494833362793676</v>
      </c>
      <c r="Q1460" s="33">
        <f t="shared" si="359"/>
        <v>3.9474986878956253</v>
      </c>
      <c r="R1460" s="33">
        <f t="shared" si="360"/>
        <v>1.47951141730628</v>
      </c>
      <c r="S1460" s="33">
        <f t="shared" si="361"/>
        <v>1.2214034032546099</v>
      </c>
      <c r="T1460" s="32">
        <f t="shared" si="369"/>
        <v>1.6161971651293072E-2</v>
      </c>
      <c r="U1460" s="32">
        <f t="shared" si="370"/>
        <v>2.5923140089953112E-2</v>
      </c>
      <c r="V1460" s="32">
        <f t="shared" si="371"/>
        <v>1.0682200964025723E-2</v>
      </c>
      <c r="W1460" s="32">
        <f t="shared" si="372"/>
        <v>1.0720113558545297E-2</v>
      </c>
      <c r="X1460" s="32">
        <f t="shared" si="372"/>
        <v>2.658804196586928E-6</v>
      </c>
      <c r="Y1460" s="34">
        <f>MAX(O$4:O1460)</f>
        <v>3.0984910120874964</v>
      </c>
      <c r="Z1460" s="34">
        <f>MAX(P$4:P1460)</f>
        <v>2.2494833362793676</v>
      </c>
      <c r="AA1460" s="34">
        <f>MAX(Q$4:Q1460)</f>
        <v>3.9474986878956253</v>
      </c>
      <c r="AB1460" s="34">
        <f>MAX(R$4:R1460)</f>
        <v>1.9075656212819299</v>
      </c>
      <c r="AC1460" s="34">
        <f>MAX(S$4:S1460)</f>
        <v>1.35899867745307</v>
      </c>
      <c r="AD1460" s="35">
        <f t="shared" si="365"/>
        <v>0</v>
      </c>
      <c r="AE1460" s="35">
        <f t="shared" si="366"/>
        <v>0</v>
      </c>
      <c r="AF1460" s="35">
        <f t="shared" si="367"/>
        <v>0</v>
      </c>
      <c r="AG1460" s="35">
        <f t="shared" si="368"/>
        <v>-0.22439815396127094</v>
      </c>
      <c r="AH1460" s="35">
        <f t="shared" si="368"/>
        <v>-0.10124754091470534</v>
      </c>
    </row>
    <row r="1461" spans="1:34">
      <c r="A1461" s="28">
        <v>46030</v>
      </c>
      <c r="B1461" s="12">
        <f>[1]!thsiFinD("ths_int_chg_ratio_index",B$1,$A$4,$A1461,101)</f>
        <v>160.18611614670999</v>
      </c>
      <c r="C1461" s="12">
        <f>[1]!thsiFinD("ths_int_chg_ratio_index",C$1,$A$4,$A1461,101)</f>
        <v>165.84738813617</v>
      </c>
      <c r="D1461" s="12">
        <f>[1]!thsiFinD("ths_int_chg_ratio_index",D$1,$A$4,$A1461,101)</f>
        <v>42.702707420463</v>
      </c>
      <c r="E1461" s="12">
        <f>[1]!thsiFinD("ths_int_chg_ratio_index",E$1,$A$4,$A1461,101)</f>
        <v>125.97937570235</v>
      </c>
      <c r="F1461" s="12">
        <f>[1]!thsiFinD("ths_adjustment_nvg_ratio_fund",F$1,$A$4,$A1461,101)</f>
        <v>229.71147943523999</v>
      </c>
      <c r="G1461" s="12">
        <f>[1]!thsiFinD("ths_adjustment_nvg_ratio_fund",G$1,$A$4,$A1461,101)</f>
        <v>219.23950056754001</v>
      </c>
      <c r="H1461" s="12">
        <f>[1]!thsiFinD("ths_adjustment_nvg_ratio_fund",H$1,$A$4,$A1461,101)</f>
        <v>210.07692307692</v>
      </c>
      <c r="I1461" s="12">
        <f>[1]!thsiFinD("ths_adjustment_nvg_ratio_fund",I$1,$A$4,$A1461,101)</f>
        <v>496.97265625</v>
      </c>
      <c r="J1461" s="32">
        <f t="shared" si="362"/>
        <v>2.0633951834192414</v>
      </c>
      <c r="K1461" s="45">
        <f t="shared" si="363"/>
        <v>1.2367889685142326</v>
      </c>
      <c r="L1461" s="45">
        <f t="shared" si="364"/>
        <v>2.8900013983242503</v>
      </c>
      <c r="M1461" s="32">
        <f>[1]!thsiFinD("ths_int_chg_ratio_index",M$1,$A$4,$A1461,101)/100</f>
        <v>0.47647605723855002</v>
      </c>
      <c r="N1461" s="32">
        <f>[1]!thsiFinD("ths_int_chg_ratio_index",N$1,$A$4,$A1461,101)/100</f>
        <v>0.21500560003263</v>
      </c>
      <c r="O1461" s="33">
        <f t="shared" si="357"/>
        <v>3.0633951834192414</v>
      </c>
      <c r="P1461" s="33">
        <f t="shared" si="358"/>
        <v>2.2367889685142326</v>
      </c>
      <c r="Q1461" s="33">
        <f t="shared" si="359"/>
        <v>3.8900013983242503</v>
      </c>
      <c r="R1461" s="33">
        <f t="shared" si="360"/>
        <v>1.47647605723855</v>
      </c>
      <c r="S1461" s="33">
        <f t="shared" si="361"/>
        <v>1.2150056000326299</v>
      </c>
      <c r="T1461" s="32">
        <f t="shared" si="369"/>
        <v>-1.1326748579015722E-2</v>
      </c>
      <c r="U1461" s="32">
        <f t="shared" si="370"/>
        <v>-5.6432370759995631E-3</v>
      </c>
      <c r="V1461" s="32">
        <f t="shared" si="371"/>
        <v>-1.4565499349672106E-2</v>
      </c>
      <c r="W1461" s="32">
        <f t="shared" si="372"/>
        <v>-2.0515962446957525E-3</v>
      </c>
      <c r="X1461" s="32">
        <f t="shared" si="372"/>
        <v>-5.2380754834415733E-3</v>
      </c>
      <c r="Y1461" s="34">
        <f>MAX(O$4:O1461)</f>
        <v>3.0984910120874964</v>
      </c>
      <c r="Z1461" s="34">
        <f>MAX(P$4:P1461)</f>
        <v>2.2494833362793676</v>
      </c>
      <c r="AA1461" s="34">
        <f>MAX(Q$4:Q1461)</f>
        <v>3.9474986878956253</v>
      </c>
      <c r="AB1461" s="34">
        <f>MAX(R$4:R1461)</f>
        <v>1.9075656212819299</v>
      </c>
      <c r="AC1461" s="34">
        <f>MAX(S$4:S1461)</f>
        <v>1.35899867745307</v>
      </c>
      <c r="AD1461" s="35">
        <f t="shared" si="365"/>
        <v>-1.1326748579015722E-2</v>
      </c>
      <c r="AE1461" s="35">
        <f t="shared" si="366"/>
        <v>-5.6432370759995631E-3</v>
      </c>
      <c r="AF1461" s="35">
        <f t="shared" si="367"/>
        <v>-1.4565499349672106E-2</v>
      </c>
      <c r="AG1461" s="35">
        <f t="shared" si="368"/>
        <v>-0.22598937579598299</v>
      </c>
      <c r="AH1461" s="35">
        <f t="shared" si="368"/>
        <v>-0.10595527413632277</v>
      </c>
    </row>
    <row r="1462" spans="1:34">
      <c r="A1462" s="28">
        <v>46031</v>
      </c>
      <c r="B1462" s="12">
        <f>[1]!thsiFinD("ths_int_chg_ratio_index",B$1,$A$4,$A1462,101)</f>
        <v>160.92098585791001</v>
      </c>
      <c r="C1462" s="12">
        <f>[1]!thsiFinD("ths_int_chg_ratio_index",C$1,$A$4,$A1462,101)</f>
        <v>164.95607556062001</v>
      </c>
      <c r="D1462" s="12">
        <f>[1]!thsiFinD("ths_int_chg_ratio_index",D$1,$A$4,$A1462,101)</f>
        <v>44.741956495261</v>
      </c>
      <c r="E1462" s="12">
        <f>[1]!thsiFinD("ths_int_chg_ratio_index",E$1,$A$4,$A1462,101)</f>
        <v>127.09624867401</v>
      </c>
      <c r="F1462" s="12">
        <f>[1]!thsiFinD("ths_adjustment_nvg_ratio_fund",F$1,$A$4,$A1462,101)</f>
        <v>231.98281154081999</v>
      </c>
      <c r="G1462" s="12">
        <f>[1]!thsiFinD("ths_adjustment_nvg_ratio_fund",G$1,$A$4,$A1462,101)</f>
        <v>219.40976163451001</v>
      </c>
      <c r="H1462" s="12">
        <f>[1]!thsiFinD("ths_adjustment_nvg_ratio_fund",H$1,$A$4,$A1462,101)</f>
        <v>208.92307692308</v>
      </c>
      <c r="I1462" s="12">
        <f>[1]!thsiFinD("ths_adjustment_nvg_ratio_fund",I$1,$A$4,$A1462,101)</f>
        <v>498.212890625</v>
      </c>
      <c r="J1462" s="32">
        <f t="shared" si="362"/>
        <v>2.070304759139014</v>
      </c>
      <c r="K1462" s="45">
        <f t="shared" si="363"/>
        <v>1.2442881664695025</v>
      </c>
      <c r="L1462" s="45">
        <f t="shared" si="364"/>
        <v>2.8963213518085253</v>
      </c>
      <c r="M1462" s="32">
        <f>[1]!thsiFinD("ths_int_chg_ratio_index",M$1,$A$4,$A1462,101)/100</f>
        <v>0.49391060704267997</v>
      </c>
      <c r="N1462" s="32">
        <f>[1]!thsiFinD("ths_int_chg_ratio_index",N$1,$A$4,$A1462,101)/100</f>
        <v>0.22587057769411001</v>
      </c>
      <c r="O1462" s="33">
        <f t="shared" si="357"/>
        <v>3.070304759139014</v>
      </c>
      <c r="P1462" s="33">
        <f t="shared" si="358"/>
        <v>2.2442881664695022</v>
      </c>
      <c r="Q1462" s="33">
        <f t="shared" si="359"/>
        <v>3.8963213518085253</v>
      </c>
      <c r="R1462" s="33">
        <f t="shared" si="360"/>
        <v>1.49391060704268</v>
      </c>
      <c r="S1462" s="33">
        <f t="shared" si="361"/>
        <v>1.2258705776941099</v>
      </c>
      <c r="T1462" s="32">
        <f t="shared" si="369"/>
        <v>2.2555286882903758E-3</v>
      </c>
      <c r="U1462" s="32">
        <f t="shared" si="370"/>
        <v>3.3526622586352861E-3</v>
      </c>
      <c r="V1462" s="32">
        <f t="shared" si="371"/>
        <v>1.6246661214562863E-3</v>
      </c>
      <c r="W1462" s="32">
        <f t="shared" si="372"/>
        <v>1.180821708462898E-2</v>
      </c>
      <c r="X1462" s="32">
        <f t="shared" si="372"/>
        <v>8.9423272297577405E-3</v>
      </c>
      <c r="Y1462" s="34">
        <f>MAX(O$4:O1462)</f>
        <v>3.0984910120874964</v>
      </c>
      <c r="Z1462" s="34">
        <f>MAX(P$4:P1462)</f>
        <v>2.2494833362793676</v>
      </c>
      <c r="AA1462" s="34">
        <f>MAX(Q$4:Q1462)</f>
        <v>3.9474986878956253</v>
      </c>
      <c r="AB1462" s="34">
        <f>MAX(R$4:R1462)</f>
        <v>1.9075656212819299</v>
      </c>
      <c r="AC1462" s="34">
        <f>MAX(S$4:S1462)</f>
        <v>1.35899867745307</v>
      </c>
      <c r="AD1462" s="35">
        <f t="shared" si="365"/>
        <v>-9.0967676970903355E-3</v>
      </c>
      <c r="AE1462" s="35">
        <f t="shared" si="366"/>
        <v>-2.3094946853254861E-3</v>
      </c>
      <c r="AF1462" s="35">
        <f t="shared" si="367"/>
        <v>-1.2964497301551248E-2</v>
      </c>
      <c r="AG1462" s="35">
        <f t="shared" si="368"/>
        <v>-0.2168496903195728</v>
      </c>
      <c r="AH1462" s="35">
        <f t="shared" si="368"/>
        <v>-9.7960433639610711E-2</v>
      </c>
    </row>
    <row r="1463" spans="1:34">
      <c r="A1463" s="28">
        <v>46034</v>
      </c>
      <c r="B1463" s="12">
        <f>[1]!thsiFinD("ths_int_chg_ratio_index",B$1,$A$4,$A1463,101)</f>
        <v>167.73375657381001</v>
      </c>
      <c r="C1463" s="12">
        <f>[1]!thsiFinD("ths_int_chg_ratio_index",C$1,$A$4,$A1463,101)</f>
        <v>168.43092233085</v>
      </c>
      <c r="D1463" s="12">
        <f>[1]!thsiFinD("ths_int_chg_ratio_index",D$1,$A$4,$A1463,101)</f>
        <v>48.259420152563003</v>
      </c>
      <c r="E1463" s="12">
        <f>[1]!thsiFinD("ths_int_chg_ratio_index",E$1,$A$4,$A1463,101)</f>
        <v>130.75262019293001</v>
      </c>
      <c r="F1463" s="12">
        <f>[1]!thsiFinD("ths_adjustment_nvg_ratio_fund",F$1,$A$4,$A1463,101)</f>
        <v>238.36709637814999</v>
      </c>
      <c r="G1463" s="12">
        <f>[1]!thsiFinD("ths_adjustment_nvg_ratio_fund",G$1,$A$4,$A1463,101)</f>
        <v>219.75028376844</v>
      </c>
      <c r="H1463" s="12">
        <f>[1]!thsiFinD("ths_adjustment_nvg_ratio_fund",H$1,$A$4,$A1463,101)</f>
        <v>206.15384615385</v>
      </c>
      <c r="I1463" s="12">
        <f>[1]!thsiFinD("ths_adjustment_nvg_ratio_fund",I$1,$A$4,$A1463,101)</f>
        <v>505.15625</v>
      </c>
      <c r="J1463" s="32">
        <f t="shared" si="362"/>
        <v>2.1057552444382415</v>
      </c>
      <c r="K1463" s="45">
        <f t="shared" si="363"/>
        <v>1.2879417981253827</v>
      </c>
      <c r="L1463" s="45">
        <f t="shared" si="364"/>
        <v>2.9235686907511003</v>
      </c>
      <c r="M1463" s="32">
        <f>[1]!thsiFinD("ths_int_chg_ratio_index",M$1,$A$4,$A1463,101)/100</f>
        <v>0.52964295804871997</v>
      </c>
      <c r="N1463" s="32">
        <f>[1]!thsiFinD("ths_int_chg_ratio_index",N$1,$A$4,$A1463,101)/100</f>
        <v>0.23983642271173</v>
      </c>
      <c r="O1463" s="33">
        <f t="shared" si="357"/>
        <v>3.1057552444382415</v>
      </c>
      <c r="P1463" s="33">
        <f t="shared" si="358"/>
        <v>2.2879417981253827</v>
      </c>
      <c r="Q1463" s="33">
        <f t="shared" si="359"/>
        <v>3.9235686907511003</v>
      </c>
      <c r="R1463" s="33">
        <f t="shared" si="360"/>
        <v>1.5296429580487199</v>
      </c>
      <c r="S1463" s="33">
        <f t="shared" si="361"/>
        <v>1.23983642271173</v>
      </c>
      <c r="T1463" s="32">
        <f t="shared" si="369"/>
        <v>1.1546243151825841E-2</v>
      </c>
      <c r="U1463" s="32">
        <f t="shared" si="370"/>
        <v>1.9450992215742202E-2</v>
      </c>
      <c r="V1463" s="32">
        <f t="shared" si="371"/>
        <v>6.9930933519966043E-3</v>
      </c>
      <c r="W1463" s="32">
        <f t="shared" si="372"/>
        <v>2.3918667447428543E-2</v>
      </c>
      <c r="X1463" s="32">
        <f t="shared" si="372"/>
        <v>1.1392593371390092E-2</v>
      </c>
      <c r="Y1463" s="34">
        <f>MAX(O$4:O1463)</f>
        <v>3.1057552444382415</v>
      </c>
      <c r="Z1463" s="34">
        <f>MAX(P$4:P1463)</f>
        <v>2.2879417981253827</v>
      </c>
      <c r="AA1463" s="34">
        <f>MAX(Q$4:Q1463)</f>
        <v>3.9474986878956253</v>
      </c>
      <c r="AB1463" s="34">
        <f>MAX(R$4:R1463)</f>
        <v>1.9075656212819299</v>
      </c>
      <c r="AC1463" s="34">
        <f>MAX(S$4:S1463)</f>
        <v>1.35899867745307</v>
      </c>
      <c r="AD1463" s="35">
        <f t="shared" si="365"/>
        <v>0</v>
      </c>
      <c r="AE1463" s="35">
        <f t="shared" si="366"/>
        <v>0</v>
      </c>
      <c r="AF1463" s="35">
        <f t="shared" si="367"/>
        <v>-6.0620658894460222E-3</v>
      </c>
      <c r="AG1463" s="35">
        <f t="shared" si="368"/>
        <v>-0.19811777850097601</v>
      </c>
      <c r="AH1463" s="35">
        <f t="shared" si="368"/>
        <v>-8.7683863655161676E-2</v>
      </c>
    </row>
    <row r="1464" spans="1:34">
      <c r="A1464" s="28">
        <v>46035</v>
      </c>
      <c r="B1464" s="12">
        <f>[1]!thsiFinD("ths_int_chg_ratio_index",B$1,$A$4,$A1464,101)</f>
        <v>158.67810088029</v>
      </c>
      <c r="C1464" s="12">
        <f>[1]!thsiFinD("ths_int_chg_ratio_index",C$1,$A$4,$A1464,101)</f>
        <v>159.82188158227001</v>
      </c>
      <c r="D1464" s="12">
        <f>[1]!thsiFinD("ths_int_chg_ratio_index",D$1,$A$4,$A1464,101)</f>
        <v>44.114560870134</v>
      </c>
      <c r="E1464" s="12">
        <f>[1]!thsiFinD("ths_int_chg_ratio_index",E$1,$A$4,$A1464,101)</f>
        <v>126.2551378915</v>
      </c>
      <c r="F1464" s="12">
        <f>[1]!thsiFinD("ths_adjustment_nvg_ratio_fund",F$1,$A$4,$A1464,101)</f>
        <v>231.18477593616001</v>
      </c>
      <c r="G1464" s="12">
        <f>[1]!thsiFinD("ths_adjustment_nvg_ratio_fund",G$1,$A$4,$A1464,101)</f>
        <v>212.08853575481999</v>
      </c>
      <c r="H1464" s="12">
        <f>[1]!thsiFinD("ths_adjustment_nvg_ratio_fund",H$1,$A$4,$A1464,101)</f>
        <v>199.07692307692</v>
      </c>
      <c r="I1464" s="12">
        <f>[1]!thsiFinD("ths_adjustment_nvg_ratio_fund",I$1,$A$4,$A1464,101)</f>
        <v>496.19140625</v>
      </c>
      <c r="J1464" s="32">
        <f t="shared" si="362"/>
        <v>2.0342641528026175</v>
      </c>
      <c r="K1464" s="45">
        <f t="shared" si="363"/>
        <v>1.222174203060485</v>
      </c>
      <c r="L1464" s="45">
        <f t="shared" si="364"/>
        <v>2.8463541025447499</v>
      </c>
      <c r="M1464" s="32">
        <f>[1]!thsiFinD("ths_int_chg_ratio_index",M$1,$A$4,$A1464,101)/100</f>
        <v>0.49327397135726003</v>
      </c>
      <c r="N1464" s="32">
        <f>[1]!thsiFinD("ths_int_chg_ratio_index",N$1,$A$4,$A1464,101)/100</f>
        <v>0.22996238216169002</v>
      </c>
      <c r="O1464" s="33">
        <f t="shared" si="357"/>
        <v>3.0342641528026175</v>
      </c>
      <c r="P1464" s="33">
        <f t="shared" si="358"/>
        <v>2.2221742030604847</v>
      </c>
      <c r="Q1464" s="33">
        <f t="shared" si="359"/>
        <v>3.8463541025447499</v>
      </c>
      <c r="R1464" s="33">
        <f t="shared" si="360"/>
        <v>1.49327397135726</v>
      </c>
      <c r="S1464" s="33">
        <f t="shared" si="361"/>
        <v>1.2299623821616901</v>
      </c>
      <c r="T1464" s="32">
        <f t="shared" si="369"/>
        <v>-2.3018907160713864E-2</v>
      </c>
      <c r="U1464" s="32">
        <f t="shared" si="370"/>
        <v>-2.8745309482428483E-2</v>
      </c>
      <c r="V1464" s="32">
        <f t="shared" si="371"/>
        <v>-1.9679683036610496E-2</v>
      </c>
      <c r="W1464" s="32">
        <f t="shared" si="372"/>
        <v>-2.3776127952011561E-2</v>
      </c>
      <c r="X1464" s="32">
        <f t="shared" si="372"/>
        <v>-7.9639865139981003E-3</v>
      </c>
      <c r="Y1464" s="34">
        <f>MAX(O$4:O1464)</f>
        <v>3.1057552444382415</v>
      </c>
      <c r="Z1464" s="34">
        <f>MAX(P$4:P1464)</f>
        <v>2.2879417981253827</v>
      </c>
      <c r="AA1464" s="34">
        <f>MAX(Q$4:Q1464)</f>
        <v>3.9474986878956253</v>
      </c>
      <c r="AB1464" s="34">
        <f>MAX(R$4:R1464)</f>
        <v>1.9075656212819299</v>
      </c>
      <c r="AC1464" s="34">
        <f>MAX(S$4:S1464)</f>
        <v>1.35899867745307</v>
      </c>
      <c r="AD1464" s="35">
        <f t="shared" si="365"/>
        <v>-2.3018907160713864E-2</v>
      </c>
      <c r="AE1464" s="35">
        <f t="shared" si="366"/>
        <v>-2.8745309482428483E-2</v>
      </c>
      <c r="AF1464" s="35">
        <f t="shared" si="367"/>
        <v>-2.5622449390805158E-2</v>
      </c>
      <c r="AG1464" s="35">
        <f t="shared" si="368"/>
        <v>-0.2171834328017801</v>
      </c>
      <c r="AH1464" s="35">
        <f t="shared" si="368"/>
        <v>-9.4949537061514877E-2</v>
      </c>
    </row>
    <row r="1465" spans="1:34">
      <c r="A1465" s="127">
        <v>46036</v>
      </c>
      <c r="B1465" s="12">
        <f>[1]!thsiFinD("ths_int_chg_ratio_index",B$1,$A$4,$A1465,101)</f>
        <v>163.13910703507</v>
      </c>
      <c r="C1465" s="12">
        <f>[1]!thsiFinD("ths_int_chg_ratio_index",C$1,$A$4,$A1465,101)</f>
        <v>165.53684071331</v>
      </c>
      <c r="D1465" s="12">
        <f>[1]!thsiFinD("ths_int_chg_ratio_index",D$1,$A$4,$A1465,101)</f>
        <v>47.188051191136999</v>
      </c>
      <c r="E1465" s="12">
        <f>[1]!thsiFinD("ths_int_chg_ratio_index",E$1,$A$4,$A1465,101)</f>
        <v>127.87841950904</v>
      </c>
      <c r="F1465" s="12">
        <f>[1]!thsiFinD("ths_adjustment_nvg_ratio_fund",F$1,$A$4,$A1465,101)</f>
        <v>236.58686310620001</v>
      </c>
      <c r="G1465" s="12">
        <f>[1]!thsiFinD("ths_adjustment_nvg_ratio_fund",G$1,$A$4,$A1465,101)</f>
        <v>216.34506242905999</v>
      </c>
      <c r="H1465" s="12">
        <f>[1]!thsiFinD("ths_adjustment_nvg_ratio_fund",H$1,$A$4,$A1465,101)</f>
        <v>211.15384615385</v>
      </c>
      <c r="I1465" s="12">
        <f>[1]!thsiFinD("ths_adjustment_nvg_ratio_fund",I$1,$A$4,$A1465,101)</f>
        <v>495.859375</v>
      </c>
      <c r="J1465" s="32">
        <f t="shared" si="362"/>
        <v>2.0796094564220837</v>
      </c>
      <c r="K1465" s="45">
        <f t="shared" si="363"/>
        <v>1.2593560461213924</v>
      </c>
      <c r="L1465" s="45">
        <f t="shared" si="364"/>
        <v>2.899862866722775</v>
      </c>
      <c r="M1465" s="32">
        <f>[1]!thsiFinD("ths_int_chg_ratio_index",M$1,$A$4,$A1465,101)/100</f>
        <v>0.51642875927409004</v>
      </c>
      <c r="N1465" s="32">
        <f>[1]!thsiFinD("ths_int_chg_ratio_index",N$1,$A$4,$A1465,101)/100</f>
        <v>0.23003249053047997</v>
      </c>
      <c r="O1465" s="33">
        <f t="shared" si="357"/>
        <v>3.0796094564220837</v>
      </c>
      <c r="P1465" s="33">
        <f t="shared" si="358"/>
        <v>2.2593560461213924</v>
      </c>
      <c r="Q1465" s="33">
        <f t="shared" si="359"/>
        <v>3.899862866722775</v>
      </c>
      <c r="R1465" s="33">
        <f t="shared" si="360"/>
        <v>1.5164287592740902</v>
      </c>
      <c r="S1465" s="33">
        <f t="shared" si="361"/>
        <v>1.23003249053048</v>
      </c>
      <c r="T1465" s="32">
        <f t="shared" si="369"/>
        <v>1.4944415296731073E-2</v>
      </c>
      <c r="U1465" s="32">
        <f t="shared" si="370"/>
        <v>1.6732190937010616E-2</v>
      </c>
      <c r="V1465" s="32">
        <f t="shared" si="371"/>
        <v>1.3911554358092992E-2</v>
      </c>
      <c r="W1465" s="32">
        <f t="shared" si="372"/>
        <v>1.5506054723356977E-2</v>
      </c>
      <c r="X1465" s="32">
        <f t="shared" si="372"/>
        <v>5.7000417091446209E-5</v>
      </c>
      <c r="Y1465" s="34">
        <f>MAX(O$4:O1465)</f>
        <v>3.1057552444382415</v>
      </c>
      <c r="Z1465" s="34">
        <f>MAX(P$4:P1465)</f>
        <v>2.2879417981253827</v>
      </c>
      <c r="AA1465" s="34">
        <f>MAX(Q$4:Q1465)</f>
        <v>3.9474986878956253</v>
      </c>
      <c r="AB1465" s="34">
        <f>MAX(R$4:R1465)</f>
        <v>1.9075656212819299</v>
      </c>
      <c r="AC1465" s="34">
        <f>MAX(S$4:S1465)</f>
        <v>1.35899867745307</v>
      </c>
      <c r="AD1465" s="35">
        <f t="shared" si="365"/>
        <v>-8.4184959722694019E-3</v>
      </c>
      <c r="AE1465" s="35">
        <f t="shared" si="366"/>
        <v>-1.2494090552221171E-2</v>
      </c>
      <c r="AF1465" s="35">
        <f t="shared" si="367"/>
        <v>-1.2067343130199859E-2</v>
      </c>
      <c r="AG1465" s="35">
        <f t="shared" si="368"/>
        <v>-0.20504503627245407</v>
      </c>
      <c r="AH1465" s="35">
        <f t="shared" si="368"/>
        <v>-9.4897948807638577E-2</v>
      </c>
    </row>
    <row r="1466" spans="1:34">
      <c r="A1466" s="127">
        <v>46037</v>
      </c>
      <c r="B1466" s="12">
        <f>[1]!thsiFinD("ths_int_chg_ratio_index",B$1,$A$4,$A1466,101)</f>
        <v>164.82815719122999</v>
      </c>
      <c r="C1466" s="12">
        <f>[1]!thsiFinD("ths_int_chg_ratio_index",C$1,$A$4,$A1466,101)</f>
        <v>178.69626139792001</v>
      </c>
      <c r="D1466" s="12">
        <f>[1]!thsiFinD("ths_int_chg_ratio_index",D$1,$A$4,$A1466,101)</f>
        <v>46.504924766853001</v>
      </c>
      <c r="E1466" s="12">
        <f>[1]!thsiFinD("ths_int_chg_ratio_index",E$1,$A$4,$A1466,101)</f>
        <v>129.38566879730999</v>
      </c>
      <c r="F1466" s="12">
        <f>[1]!thsiFinD("ths_adjustment_nvg_ratio_fund",F$1,$A$4,$A1466,101)</f>
        <v>243.03253529772999</v>
      </c>
      <c r="G1466" s="12">
        <f>[1]!thsiFinD("ths_adjustment_nvg_ratio_fund",G$1,$A$4,$A1466,101)</f>
        <v>222.75822928490001</v>
      </c>
      <c r="H1466" s="12">
        <f>[1]!thsiFinD("ths_adjustment_nvg_ratio_fund",H$1,$A$4,$A1466,101)</f>
        <v>219.23076923076999</v>
      </c>
      <c r="I1466" s="12">
        <f>[1]!thsiFinD("ths_adjustment_nvg_ratio_fund",I$1,$A$4,$A1466,101)</f>
        <v>509.560546875</v>
      </c>
      <c r="J1466" s="32">
        <f t="shared" si="362"/>
        <v>2.142496366052141</v>
      </c>
      <c r="K1466" s="45">
        <f t="shared" si="363"/>
        <v>1.2985375303832825</v>
      </c>
      <c r="L1466" s="45">
        <f t="shared" si="364"/>
        <v>2.9864552017209998</v>
      </c>
      <c r="M1466" s="32">
        <f>[1]!thsiFinD("ths_int_chg_ratio_index",M$1,$A$4,$A1466,101)/100</f>
        <v>0.51139051909467004</v>
      </c>
      <c r="N1466" s="32">
        <f>[1]!thsiFinD("ths_int_chg_ratio_index",N$1,$A$4,$A1466,101)/100</f>
        <v>0.23160253566584998</v>
      </c>
      <c r="O1466" s="33">
        <f t="shared" si="357"/>
        <v>3.142496366052141</v>
      </c>
      <c r="P1466" s="33">
        <f t="shared" si="358"/>
        <v>2.2985375303832827</v>
      </c>
      <c r="Q1466" s="33">
        <f t="shared" si="359"/>
        <v>3.9864552017209998</v>
      </c>
      <c r="R1466" s="33">
        <f t="shared" si="360"/>
        <v>1.5113905190946699</v>
      </c>
      <c r="S1466" s="33">
        <f t="shared" si="361"/>
        <v>1.23160253566585</v>
      </c>
      <c r="T1466" s="32">
        <f t="shared" si="369"/>
        <v>2.0420417108057531E-2</v>
      </c>
      <c r="U1466" s="32">
        <f t="shared" si="370"/>
        <v>1.7341881253799096E-2</v>
      </c>
      <c r="V1466" s="32">
        <f t="shared" si="371"/>
        <v>2.2203943563531503E-2</v>
      </c>
      <c r="W1466" s="32">
        <f t="shared" si="372"/>
        <v>-3.3224377661051907E-3</v>
      </c>
      <c r="X1466" s="32">
        <f t="shared" si="372"/>
        <v>1.2764257427808623E-3</v>
      </c>
      <c r="Y1466" s="34">
        <f>MAX(O$4:O1466)</f>
        <v>3.142496366052141</v>
      </c>
      <c r="Z1466" s="34">
        <f>MAX(P$4:P1466)</f>
        <v>2.2985375303832827</v>
      </c>
      <c r="AA1466" s="34">
        <f>MAX(Q$4:Q1466)</f>
        <v>3.9864552017209998</v>
      </c>
      <c r="AB1466" s="34">
        <f>MAX(R$4:R1466)</f>
        <v>1.9075656212819299</v>
      </c>
      <c r="AC1466" s="34">
        <f>MAX(S$4:S1466)</f>
        <v>1.35899867745307</v>
      </c>
      <c r="AD1466" s="35">
        <f t="shared" si="365"/>
        <v>0</v>
      </c>
      <c r="AE1466" s="35">
        <f t="shared" si="366"/>
        <v>0</v>
      </c>
      <c r="AF1466" s="35">
        <f t="shared" si="367"/>
        <v>0</v>
      </c>
      <c r="AG1466" s="35">
        <f t="shared" si="368"/>
        <v>-0.20768622466629527</v>
      </c>
      <c r="AH1466" s="35">
        <f t="shared" si="368"/>
        <v>-9.3742653249652919E-2</v>
      </c>
    </row>
    <row r="1467" spans="1:34">
      <c r="A1467" s="28">
        <v>46038</v>
      </c>
      <c r="B1467" s="12">
        <f>[1]!thsiFinD("ths_int_chg_ratio_index",B$1,$A$4,$A1467,101)</f>
        <v>166.0302356151</v>
      </c>
      <c r="C1467" s="12">
        <f>[1]!thsiFinD("ths_int_chg_ratio_index",C$1,$A$4,$A1467,101)</f>
        <v>188.90563972096999</v>
      </c>
      <c r="D1467" s="12">
        <f>[1]!thsiFinD("ths_int_chg_ratio_index",D$1,$A$4,$A1467,101)</f>
        <v>48.478312844443998</v>
      </c>
      <c r="E1467" s="12">
        <f>[1]!thsiFinD("ths_int_chg_ratio_index",E$1,$A$4,$A1467,101)</f>
        <v>128.91145593510001</v>
      </c>
      <c r="F1467" s="12">
        <f>[1]!thsiFinD("ths_adjustment_nvg_ratio_fund",F$1,$A$4,$A1467,101)</f>
        <v>244.01473296501001</v>
      </c>
      <c r="G1467" s="12">
        <f>[1]!thsiFinD("ths_adjustment_nvg_ratio_fund",G$1,$A$4,$A1467,101)</f>
        <v>226.39046538024999</v>
      </c>
      <c r="H1467" s="12">
        <f>[1]!thsiFinD("ths_adjustment_nvg_ratio_fund",H$1,$A$4,$A1467,101)</f>
        <v>219.76923076923001</v>
      </c>
      <c r="I1467" s="12">
        <f>[1]!thsiFinD("ths_adjustment_nvg_ratio_fund",I$1,$A$4,$A1467,101)</f>
        <v>520.673828125</v>
      </c>
      <c r="J1467" s="32">
        <f t="shared" si="362"/>
        <v>2.1789673766938802</v>
      </c>
      <c r="K1467" s="45">
        <f t="shared" si="363"/>
        <v>1.3308141102890352</v>
      </c>
      <c r="L1467" s="45">
        <f t="shared" si="364"/>
        <v>3.027120643098725</v>
      </c>
      <c r="M1467" s="32">
        <f>[1]!thsiFinD("ths_int_chg_ratio_index",M$1,$A$4,$A1467,101)/100</f>
        <v>0.52854654078643004</v>
      </c>
      <c r="N1467" s="32">
        <f>[1]!thsiFinD("ths_int_chg_ratio_index",N$1,$A$4,$A1467,101)/100</f>
        <v>0.22838231825482003</v>
      </c>
      <c r="O1467" s="33">
        <f t="shared" si="357"/>
        <v>3.1789673766938802</v>
      </c>
      <c r="P1467" s="33">
        <f t="shared" si="358"/>
        <v>2.330814110289035</v>
      </c>
      <c r="Q1467" s="33">
        <f t="shared" si="359"/>
        <v>4.0271206430987245</v>
      </c>
      <c r="R1467" s="33">
        <f t="shared" si="360"/>
        <v>1.52854654078643</v>
      </c>
      <c r="S1467" s="33">
        <f t="shared" si="361"/>
        <v>1.2283823182548201</v>
      </c>
      <c r="T1467" s="32">
        <f t="shared" si="369"/>
        <v>1.1605744730759149E-2</v>
      </c>
      <c r="U1467" s="32">
        <f t="shared" si="370"/>
        <v>1.4042224448852059E-2</v>
      </c>
      <c r="V1467" s="32">
        <f t="shared" si="371"/>
        <v>1.0200902636550158E-2</v>
      </c>
      <c r="W1467" s="32">
        <f t="shared" si="372"/>
        <v>1.1351150794591813E-2</v>
      </c>
      <c r="X1467" s="32">
        <f t="shared" si="372"/>
        <v>-2.6146563666247236E-3</v>
      </c>
      <c r="Y1467" s="34">
        <f>MAX(O$4:O1467)</f>
        <v>3.1789673766938802</v>
      </c>
      <c r="Z1467" s="34">
        <f>MAX(P$4:P1467)</f>
        <v>2.330814110289035</v>
      </c>
      <c r="AA1467" s="34">
        <f>MAX(Q$4:Q1467)</f>
        <v>4.0271206430987245</v>
      </c>
      <c r="AB1467" s="34">
        <f>MAX(R$4:R1467)</f>
        <v>1.9075656212819299</v>
      </c>
      <c r="AC1467" s="34">
        <f>MAX(S$4:S1467)</f>
        <v>1.35899867745307</v>
      </c>
      <c r="AD1467" s="35">
        <f t="shared" si="365"/>
        <v>0</v>
      </c>
      <c r="AE1467" s="35">
        <f t="shared" si="366"/>
        <v>0</v>
      </c>
      <c r="AF1467" s="35">
        <f t="shared" si="367"/>
        <v>0</v>
      </c>
      <c r="AG1467" s="35">
        <f t="shared" si="368"/>
        <v>-0.19869255152584997</v>
      </c>
      <c r="AH1467" s="35">
        <f t="shared" si="368"/>
        <v>-9.6112204791134137E-2</v>
      </c>
    </row>
    <row r="1468" spans="1:34">
      <c r="A1468" s="28">
        <v>46041</v>
      </c>
      <c r="B1468" s="12">
        <f>[1]!thsiFinD("ths_int_chg_ratio_index",B$1,$A$4,$A1468,101)</f>
        <v>162.12517719447001</v>
      </c>
      <c r="C1468" s="12">
        <f>[1]!thsiFinD("ths_int_chg_ratio_index",C$1,$A$4,$A1468,101)</f>
        <v>187.55221388268001</v>
      </c>
      <c r="D1468" s="12">
        <f>[1]!thsiFinD("ths_int_chg_ratio_index",D$1,$A$4,$A1468,101)</f>
        <v>47.771160296997998</v>
      </c>
      <c r="E1468" s="12">
        <f>[1]!thsiFinD("ths_int_chg_ratio_index",E$1,$A$4,$A1468,101)</f>
        <v>126.99368275658</v>
      </c>
      <c r="F1468" s="12">
        <f>[1]!thsiFinD("ths_adjustment_nvg_ratio_fund",F$1,$A$4,$A1468,101)</f>
        <v>241.06813996317001</v>
      </c>
      <c r="G1468" s="12">
        <f>[1]!thsiFinD("ths_adjustment_nvg_ratio_fund",G$1,$A$4,$A1468,101)</f>
        <v>225.87968217933999</v>
      </c>
      <c r="H1468" s="12">
        <f>[1]!thsiFinD("ths_adjustment_nvg_ratio_fund",H$1,$A$4,$A1468,101)</f>
        <v>214.61538461538001</v>
      </c>
      <c r="I1468" s="12">
        <f>[1]!thsiFinD("ths_adjustment_nvg_ratio_fund",I$1,$A$4,$A1468,101)</f>
        <v>519.43359375</v>
      </c>
      <c r="J1468" s="32">
        <f t="shared" si="362"/>
        <v>2.1567987932982726</v>
      </c>
      <c r="K1468" s="45">
        <f t="shared" si="363"/>
        <v>1.3111055853268201</v>
      </c>
      <c r="L1468" s="45">
        <f t="shared" si="364"/>
        <v>3.0024920012697249</v>
      </c>
      <c r="M1468" s="32">
        <f>[1]!thsiFinD("ths_int_chg_ratio_index",M$1,$A$4,$A1468,101)/100</f>
        <v>0.51247500921420996</v>
      </c>
      <c r="N1468" s="32">
        <f>[1]!thsiFinD("ths_int_chg_ratio_index",N$1,$A$4,$A1468,101)/100</f>
        <v>0.23122352669186</v>
      </c>
      <c r="O1468" s="33">
        <f t="shared" si="357"/>
        <v>3.1567987932982726</v>
      </c>
      <c r="P1468" s="33">
        <f t="shared" si="358"/>
        <v>2.3111055853268203</v>
      </c>
      <c r="Q1468" s="33">
        <f t="shared" si="359"/>
        <v>4.0024920012697249</v>
      </c>
      <c r="R1468" s="33">
        <f t="shared" si="360"/>
        <v>1.5124750092142101</v>
      </c>
      <c r="S1468" s="33">
        <f t="shared" si="361"/>
        <v>1.2312235266918601</v>
      </c>
      <c r="T1468" s="32">
        <f t="shared" si="369"/>
        <v>-6.973517110660854E-3</v>
      </c>
      <c r="U1468" s="32">
        <f t="shared" si="370"/>
        <v>-8.4556399736960275E-3</v>
      </c>
      <c r="V1468" s="32">
        <f t="shared" si="371"/>
        <v>-6.1156950614841277E-3</v>
      </c>
      <c r="W1468" s="32">
        <f t="shared" si="372"/>
        <v>-1.0514257265566318E-2</v>
      </c>
      <c r="X1468" s="32">
        <f t="shared" si="372"/>
        <v>2.3129675466808663E-3</v>
      </c>
      <c r="Y1468" s="34">
        <f>MAX(O$4:O1468)</f>
        <v>3.1789673766938802</v>
      </c>
      <c r="Z1468" s="34">
        <f>MAX(P$4:P1468)</f>
        <v>2.330814110289035</v>
      </c>
      <c r="AA1468" s="34">
        <f>MAX(Q$4:Q1468)</f>
        <v>4.0271206430987245</v>
      </c>
      <c r="AB1468" s="34">
        <f>MAX(R$4:R1468)</f>
        <v>1.9075656212819299</v>
      </c>
      <c r="AC1468" s="34">
        <f>MAX(S$4:S1468)</f>
        <v>1.35899867745307</v>
      </c>
      <c r="AD1468" s="35">
        <f t="shared" si="365"/>
        <v>-6.973517110660854E-3</v>
      </c>
      <c r="AE1468" s="35">
        <f t="shared" si="366"/>
        <v>-8.4556399736960275E-3</v>
      </c>
      <c r="AF1468" s="35">
        <f t="shared" si="367"/>
        <v>-6.1156950614841277E-3</v>
      </c>
      <c r="AG1468" s="35">
        <f t="shared" si="368"/>
        <v>-0.20711770418792164</v>
      </c>
      <c r="AH1468" s="35">
        <f t="shared" si="368"/>
        <v>-9.4021541654975116E-2</v>
      </c>
    </row>
    <row r="1469" spans="1:34">
      <c r="A1469" s="28">
        <v>46042</v>
      </c>
      <c r="B1469" s="12">
        <f>[1]!thsiFinD("ths_int_chg_ratio_index",B$1,$A$4,$A1469,101)</f>
        <v>153.78377044269999</v>
      </c>
      <c r="C1469" s="12">
        <f>[1]!thsiFinD("ths_int_chg_ratio_index",C$1,$A$4,$A1469,101)</f>
        <v>185.67522252172</v>
      </c>
      <c r="D1469" s="12">
        <f>[1]!thsiFinD("ths_int_chg_ratio_index",D$1,$A$4,$A1469,101)</f>
        <v>45.431015900978998</v>
      </c>
      <c r="E1469" s="12">
        <f>[1]!thsiFinD("ths_int_chg_ratio_index",E$1,$A$4,$A1469,101)</f>
        <v>122.46388757225</v>
      </c>
      <c r="F1469" s="12">
        <f>[1]!thsiFinD("ths_adjustment_nvg_ratio_fund",F$1,$A$4,$A1469,101)</f>
        <v>234.56108041742999</v>
      </c>
      <c r="G1469" s="12">
        <f>[1]!thsiFinD("ths_adjustment_nvg_ratio_fund",G$1,$A$4,$A1469,101)</f>
        <v>218.55845629966001</v>
      </c>
      <c r="H1469" s="12">
        <f>[1]!thsiFinD("ths_adjustment_nvg_ratio_fund",H$1,$A$4,$A1469,101)</f>
        <v>203</v>
      </c>
      <c r="I1469" s="12">
        <f>[1]!thsiFinD("ths_adjustment_nvg_ratio_fund",I$1,$A$4,$A1469,101)</f>
        <v>510.1953125</v>
      </c>
      <c r="J1469" s="32">
        <f t="shared" si="362"/>
        <v>2.0920859320684233</v>
      </c>
      <c r="K1469" s="45">
        <f t="shared" si="363"/>
        <v>1.2683847410941222</v>
      </c>
      <c r="L1469" s="45">
        <f t="shared" si="364"/>
        <v>2.9157871230427248</v>
      </c>
      <c r="M1469" s="32">
        <f>[1]!thsiFinD("ths_int_chg_ratio_index",M$1,$A$4,$A1469,101)/100</f>
        <v>0.48622962487180998</v>
      </c>
      <c r="N1469" s="32">
        <f>[1]!thsiFinD("ths_int_chg_ratio_index",N$1,$A$4,$A1469,101)/100</f>
        <v>0.22662221587265002</v>
      </c>
      <c r="O1469" s="33">
        <f t="shared" si="357"/>
        <v>3.0920859320684233</v>
      </c>
      <c r="P1469" s="33">
        <f t="shared" si="358"/>
        <v>2.2683847410941222</v>
      </c>
      <c r="Q1469" s="33">
        <f t="shared" si="359"/>
        <v>3.9157871230427248</v>
      </c>
      <c r="R1469" s="33">
        <f t="shared" si="360"/>
        <v>1.4862296248718101</v>
      </c>
      <c r="S1469" s="33">
        <f t="shared" si="361"/>
        <v>1.2266222158726501</v>
      </c>
      <c r="T1469" s="32">
        <f t="shared" si="369"/>
        <v>-2.0499520389842818E-2</v>
      </c>
      <c r="U1469" s="32">
        <f t="shared" si="370"/>
        <v>-1.8485024874645317E-2</v>
      </c>
      <c r="V1469" s="32">
        <f t="shared" si="371"/>
        <v>-2.1662723673025353E-2</v>
      </c>
      <c r="W1469" s="32">
        <f t="shared" si="372"/>
        <v>-1.7352606940616799E-2</v>
      </c>
      <c r="X1469" s="32">
        <f t="shared" si="372"/>
        <v>-3.7371855877162963E-3</v>
      </c>
      <c r="Y1469" s="34">
        <f>MAX(O$4:O1469)</f>
        <v>3.1789673766938802</v>
      </c>
      <c r="Z1469" s="34">
        <f>MAX(P$4:P1469)</f>
        <v>2.330814110289035</v>
      </c>
      <c r="AA1469" s="34">
        <f>MAX(Q$4:Q1469)</f>
        <v>4.0271206430987245</v>
      </c>
      <c r="AB1469" s="34">
        <f>MAX(R$4:R1469)</f>
        <v>1.9075656212819299</v>
      </c>
      <c r="AC1469" s="34">
        <f>MAX(S$4:S1469)</f>
        <v>1.35899867745307</v>
      </c>
      <c r="AD1469" s="35">
        <f t="shared" si="365"/>
        <v>-2.7330083744304901E-2</v>
      </c>
      <c r="AE1469" s="35">
        <f t="shared" si="366"/>
        <v>-2.678436213309654E-2</v>
      </c>
      <c r="AF1469" s="35">
        <f t="shared" si="367"/>
        <v>-2.7645936122324022E-2</v>
      </c>
      <c r="AG1469" s="35">
        <f t="shared" si="368"/>
        <v>-0.22087627901732254</v>
      </c>
      <c r="AH1469" s="35">
        <f t="shared" si="368"/>
        <v>-9.7407351292283506E-2</v>
      </c>
    </row>
    <row r="1470" spans="1:34">
      <c r="A1470" s="28">
        <v>46043</v>
      </c>
      <c r="B1470" s="12">
        <f>[1]!thsiFinD("ths_int_chg_ratio_index",B$1,$A$4,$A1470,101)</f>
        <v>156.54711748120999</v>
      </c>
      <c r="C1470" s="12">
        <f>[1]!thsiFinD("ths_int_chg_ratio_index",C$1,$A$4,$A1470,101)</f>
        <v>186.47053021904</v>
      </c>
      <c r="D1470" s="12">
        <f>[1]!thsiFinD("ths_int_chg_ratio_index",D$1,$A$4,$A1470,101)</f>
        <v>50.569595637405001</v>
      </c>
      <c r="E1470" s="12">
        <f>[1]!thsiFinD("ths_int_chg_ratio_index",E$1,$A$4,$A1470,101)</f>
        <v>123.49605225957001</v>
      </c>
      <c r="F1470" s="12">
        <f>[1]!thsiFinD("ths_adjustment_nvg_ratio_fund",F$1,$A$4,$A1470,101)</f>
        <v>241.62062615100999</v>
      </c>
      <c r="G1470" s="12">
        <f>[1]!thsiFinD("ths_adjustment_nvg_ratio_fund",G$1,$A$4,$A1470,101)</f>
        <v>225.82292849034999</v>
      </c>
      <c r="H1470" s="12">
        <f>[1]!thsiFinD("ths_adjustment_nvg_ratio_fund",H$1,$A$4,$A1470,101)</f>
        <v>213</v>
      </c>
      <c r="I1470" s="12">
        <f>[1]!thsiFinD("ths_adjustment_nvg_ratio_fund",I$1,$A$4,$A1470,101)</f>
        <v>518.857421875</v>
      </c>
      <c r="J1470" s="32">
        <f t="shared" si="362"/>
        <v>2.1454803401419813</v>
      </c>
      <c r="K1470" s="45">
        <f t="shared" si="363"/>
        <v>1.2927082389930624</v>
      </c>
      <c r="L1470" s="45">
        <f t="shared" si="364"/>
        <v>2.9982524412908997</v>
      </c>
      <c r="M1470" s="32">
        <f>[1]!thsiFinD("ths_int_chg_ratio_index",M$1,$A$4,$A1470,101)/100</f>
        <v>0.51405574668313003</v>
      </c>
      <c r="N1470" s="32">
        <f>[1]!thsiFinD("ths_int_chg_ratio_index",N$1,$A$4,$A1470,101)/100</f>
        <v>0.23134451199451</v>
      </c>
      <c r="O1470" s="33">
        <f t="shared" si="357"/>
        <v>3.1454803401419813</v>
      </c>
      <c r="P1470" s="33">
        <f t="shared" si="358"/>
        <v>2.2927082389930624</v>
      </c>
      <c r="Q1470" s="33">
        <f t="shared" si="359"/>
        <v>3.9982524412908997</v>
      </c>
      <c r="R1470" s="33">
        <f t="shared" si="360"/>
        <v>1.5140557466831299</v>
      </c>
      <c r="S1470" s="33">
        <f t="shared" si="361"/>
        <v>1.2313445119945099</v>
      </c>
      <c r="T1470" s="32">
        <f t="shared" si="369"/>
        <v>1.7268086737110888E-2</v>
      </c>
      <c r="U1470" s="32">
        <f t="shared" si="370"/>
        <v>1.0722827330961637E-2</v>
      </c>
      <c r="V1470" s="32">
        <f t="shared" si="371"/>
        <v>2.1059704130212298E-2</v>
      </c>
      <c r="W1470" s="32">
        <f t="shared" si="372"/>
        <v>1.8722626265587961E-2</v>
      </c>
      <c r="X1470" s="32">
        <f t="shared" si="372"/>
        <v>3.8498374322204487E-3</v>
      </c>
      <c r="Y1470" s="34">
        <f>MAX(O$4:O1470)</f>
        <v>3.1789673766938802</v>
      </c>
      <c r="Z1470" s="34">
        <f>MAX(P$4:P1470)</f>
        <v>2.330814110289035</v>
      </c>
      <c r="AA1470" s="34">
        <f>MAX(Q$4:Q1470)</f>
        <v>4.0271206430987245</v>
      </c>
      <c r="AB1470" s="34">
        <f>MAX(R$4:R1470)</f>
        <v>1.9075656212819299</v>
      </c>
      <c r="AC1470" s="34">
        <f>MAX(S$4:S1470)</f>
        <v>1.35899867745307</v>
      </c>
      <c r="AD1470" s="35">
        <f t="shared" si="365"/>
        <v>-1.0533935263823069E-2</v>
      </c>
      <c r="AE1470" s="35">
        <f t="shared" si="366"/>
        <v>-1.6348738892458137E-2</v>
      </c>
      <c r="AF1470" s="35">
        <f t="shared" si="367"/>
        <v>-7.1684472272506294E-3</v>
      </c>
      <c r="AG1470" s="35">
        <f t="shared" si="368"/>
        <v>-0.20628903677470967</v>
      </c>
      <c r="AH1470" s="35">
        <f t="shared" si="368"/>
        <v>-9.3932516327241533E-2</v>
      </c>
    </row>
    <row r="1471" spans="1:34">
      <c r="A1471" s="28">
        <v>46044</v>
      </c>
      <c r="B1471" s="12">
        <f>[1]!thsiFinD("ths_int_chg_ratio_index",B$1,$A$4,$A1471,101)</f>
        <v>163.26378378717001</v>
      </c>
      <c r="C1471" s="12">
        <f>[1]!thsiFinD("ths_int_chg_ratio_index",C$1,$A$4,$A1471,101)</f>
        <v>179.59951033250999</v>
      </c>
      <c r="D1471" s="12">
        <f>[1]!thsiFinD("ths_int_chg_ratio_index",D$1,$A$4,$A1471,101)</f>
        <v>51.181977387201002</v>
      </c>
      <c r="E1471" s="12">
        <f>[1]!thsiFinD("ths_int_chg_ratio_index",E$1,$A$4,$A1471,101)</f>
        <v>125.94790853613</v>
      </c>
      <c r="F1471" s="12">
        <f>[1]!thsiFinD("ths_adjustment_nvg_ratio_fund",F$1,$A$4,$A1471,101)</f>
        <v>247.5751995089</v>
      </c>
      <c r="G1471" s="12">
        <f>[1]!thsiFinD("ths_adjustment_nvg_ratio_fund",G$1,$A$4,$A1471,101)</f>
        <v>230.47673098751</v>
      </c>
      <c r="H1471" s="12">
        <f>[1]!thsiFinD("ths_adjustment_nvg_ratio_fund",H$1,$A$4,$A1471,101)</f>
        <v>227.76923076923001</v>
      </c>
      <c r="I1471" s="12">
        <f>[1]!thsiFinD("ths_adjustment_nvg_ratio_fund",I$1,$A$4,$A1471,101)</f>
        <v>521.2890625</v>
      </c>
      <c r="J1471" s="32">
        <f t="shared" si="362"/>
        <v>2.1838792547608139</v>
      </c>
      <c r="K1471" s="45">
        <f t="shared" si="363"/>
        <v>1.2999829501075277</v>
      </c>
      <c r="L1471" s="45">
        <f t="shared" si="364"/>
        <v>3.0677755594141001</v>
      </c>
      <c r="M1471" s="32">
        <f>[1]!thsiFinD("ths_int_chg_ratio_index",M$1,$A$4,$A1471,101)/100</f>
        <v>0.52481803775038005</v>
      </c>
      <c r="N1471" s="32">
        <f>[1]!thsiFinD("ths_int_chg_ratio_index",N$1,$A$4,$A1471,101)/100</f>
        <v>0.23349281298245</v>
      </c>
      <c r="O1471" s="33">
        <f t="shared" si="357"/>
        <v>3.1838792547608139</v>
      </c>
      <c r="P1471" s="33">
        <f t="shared" si="358"/>
        <v>2.2999829501075277</v>
      </c>
      <c r="Q1471" s="33">
        <f t="shared" si="359"/>
        <v>4.0677755594141001</v>
      </c>
      <c r="R1471" s="33">
        <f t="shared" si="360"/>
        <v>1.5248180377503799</v>
      </c>
      <c r="S1471" s="33">
        <f t="shared" si="361"/>
        <v>1.2334928129824501</v>
      </c>
      <c r="T1471" s="32">
        <f t="shared" si="369"/>
        <v>1.2207647311856862E-2</v>
      </c>
      <c r="U1471" s="32">
        <f t="shared" si="370"/>
        <v>3.1729772636313047E-3</v>
      </c>
      <c r="V1471" s="32">
        <f t="shared" si="371"/>
        <v>1.738837633292456E-2</v>
      </c>
      <c r="W1471" s="32">
        <f t="shared" si="372"/>
        <v>7.1082528439438963E-3</v>
      </c>
      <c r="X1471" s="32">
        <f t="shared" si="372"/>
        <v>1.7446790618007579E-3</v>
      </c>
      <c r="Y1471" s="34">
        <f>MAX(O$4:O1471)</f>
        <v>3.1838792547608139</v>
      </c>
      <c r="Z1471" s="34">
        <f>MAX(P$4:P1471)</f>
        <v>2.330814110289035</v>
      </c>
      <c r="AA1471" s="34">
        <f>MAX(Q$4:Q1471)</f>
        <v>4.0677755594141001</v>
      </c>
      <c r="AB1471" s="34">
        <f>MAX(R$4:R1471)</f>
        <v>1.9075656212819299</v>
      </c>
      <c r="AC1471" s="34">
        <f>MAX(S$4:S1471)</f>
        <v>1.35899867745307</v>
      </c>
      <c r="AD1471" s="35">
        <f t="shared" si="365"/>
        <v>0</v>
      </c>
      <c r="AE1471" s="35">
        <f t="shared" si="366"/>
        <v>-1.3227635805621585E-2</v>
      </c>
      <c r="AF1471" s="35">
        <f t="shared" si="367"/>
        <v>0</v>
      </c>
      <c r="AG1471" s="35">
        <f t="shared" si="368"/>
        <v>-0.20064713856309402</v>
      </c>
      <c r="AH1471" s="35">
        <f t="shared" si="368"/>
        <v>-9.2351719359899054E-2</v>
      </c>
    </row>
    <row r="1472" spans="1:34">
      <c r="A1472" s="28">
        <v>46045</v>
      </c>
      <c r="B1472" s="12">
        <f>[1]!thsiFinD("ths_int_chg_ratio_index",B$1,$A$4,$A1472,101)</f>
        <v>160.99326369983001</v>
      </c>
      <c r="C1472" s="12">
        <f>[1]!thsiFinD("ths_int_chg_ratio_index",C$1,$A$4,$A1472,101)</f>
        <v>186.05160663084999</v>
      </c>
      <c r="D1472" s="12">
        <f>[1]!thsiFinD("ths_int_chg_ratio_index",D$1,$A$4,$A1472,101)</f>
        <v>52.365563053667003</v>
      </c>
      <c r="E1472" s="12">
        <f>[1]!thsiFinD("ths_int_chg_ratio_index",E$1,$A$4,$A1472,101)</f>
        <v>126.44724568941</v>
      </c>
      <c r="F1472" s="12">
        <f>[1]!thsiFinD("ths_adjustment_nvg_ratio_fund",F$1,$A$4,$A1472,101)</f>
        <v>240.82259054635</v>
      </c>
      <c r="G1472" s="12">
        <f>[1]!thsiFinD("ths_adjustment_nvg_ratio_fund",G$1,$A$4,$A1472,101)</f>
        <v>224.68785471056</v>
      </c>
      <c r="H1472" s="12">
        <f>[1]!thsiFinD("ths_adjustment_nvg_ratio_fund",H$1,$A$4,$A1472,101)</f>
        <v>212.92307692308</v>
      </c>
      <c r="I1472" s="12">
        <f>[1]!thsiFinD("ths_adjustment_nvg_ratio_fund",I$1,$A$4,$A1472,101)</f>
        <v>513.2421875</v>
      </c>
      <c r="J1472" s="32">
        <f t="shared" si="362"/>
        <v>2.1469167359421837</v>
      </c>
      <c r="K1472" s="45">
        <f t="shared" si="363"/>
        <v>1.3146441976843926</v>
      </c>
      <c r="L1472" s="45">
        <f t="shared" si="364"/>
        <v>2.979189274199975</v>
      </c>
      <c r="M1472" s="32">
        <f>[1]!thsiFinD("ths_int_chg_ratio_index",M$1,$A$4,$A1472,101)/100</f>
        <v>0.54947437472932004</v>
      </c>
      <c r="N1472" s="32">
        <f>[1]!thsiFinD("ths_int_chg_ratio_index",N$1,$A$4,$A1472,101)/100</f>
        <v>0.23822330837477002</v>
      </c>
      <c r="O1472" s="33">
        <f t="shared" si="357"/>
        <v>3.1469167359421837</v>
      </c>
      <c r="P1472" s="33">
        <f t="shared" si="358"/>
        <v>2.3146441976843928</v>
      </c>
      <c r="Q1472" s="33">
        <f t="shared" si="359"/>
        <v>3.979189274199975</v>
      </c>
      <c r="R1472" s="33">
        <f t="shared" si="360"/>
        <v>1.54947437472932</v>
      </c>
      <c r="S1472" s="33">
        <f t="shared" si="361"/>
        <v>1.23822330837477</v>
      </c>
      <c r="T1472" s="32">
        <f t="shared" si="369"/>
        <v>-1.1609271539855248E-2</v>
      </c>
      <c r="U1472" s="32">
        <f t="shared" si="370"/>
        <v>6.3745027223700568E-3</v>
      </c>
      <c r="V1472" s="32">
        <f t="shared" si="371"/>
        <v>-2.1777574480260742E-2</v>
      </c>
      <c r="W1472" s="32">
        <f t="shared" si="372"/>
        <v>1.6170019220992815E-2</v>
      </c>
      <c r="X1472" s="32">
        <f t="shared" si="372"/>
        <v>3.8350409037910538E-3</v>
      </c>
      <c r="Y1472" s="34">
        <f>MAX(O$4:O1472)</f>
        <v>3.1838792547608139</v>
      </c>
      <c r="Z1472" s="34">
        <f>MAX(P$4:P1472)</f>
        <v>2.330814110289035</v>
      </c>
      <c r="AA1472" s="34">
        <f>MAX(Q$4:Q1472)</f>
        <v>4.0677755594141001</v>
      </c>
      <c r="AB1472" s="34">
        <f>MAX(R$4:R1472)</f>
        <v>1.9075656212819299</v>
      </c>
      <c r="AC1472" s="34">
        <f>MAX(S$4:S1472)</f>
        <v>1.35899867745307</v>
      </c>
      <c r="AD1472" s="35">
        <f t="shared" si="365"/>
        <v>-1.1609271539855248E-2</v>
      </c>
      <c r="AE1472" s="35">
        <f t="shared" si="366"/>
        <v>-6.9374526837050476E-3</v>
      </c>
      <c r="AF1472" s="35">
        <f t="shared" si="367"/>
        <v>-2.1777574480260742E-2</v>
      </c>
      <c r="AG1472" s="35">
        <f t="shared" si="368"/>
        <v>-0.18772158742930367</v>
      </c>
      <c r="AH1472" s="35">
        <f t="shared" si="368"/>
        <v>-8.887085107738868E-2</v>
      </c>
    </row>
    <row r="1473" spans="1:34">
      <c r="A1473" s="28">
        <v>46048</v>
      </c>
      <c r="B1473" s="12">
        <f>[1]!thsiFinD("ths_int_chg_ratio_index",B$1,$A$4,$A1473,101)</f>
        <v>158.33214123217999</v>
      </c>
      <c r="C1473" s="12">
        <f>[1]!thsiFinD("ths_int_chg_ratio_index",C$1,$A$4,$A1473,101)</f>
        <v>174.45421470553001</v>
      </c>
      <c r="D1473" s="12">
        <f>[1]!thsiFinD("ths_int_chg_ratio_index",D$1,$A$4,$A1473,101)</f>
        <v>50.31487950556</v>
      </c>
      <c r="E1473" s="12">
        <f>[1]!thsiFinD("ths_int_chg_ratio_index",E$1,$A$4,$A1473,101)</f>
        <v>124.3557883257</v>
      </c>
      <c r="F1473" s="12">
        <f>[1]!thsiFinD("ths_adjustment_nvg_ratio_fund",F$1,$A$4,$A1473,101)</f>
        <v>236.40270104359001</v>
      </c>
      <c r="G1473" s="12">
        <f>[1]!thsiFinD("ths_adjustment_nvg_ratio_fund",G$1,$A$4,$A1473,101)</f>
        <v>224.51759364359</v>
      </c>
      <c r="H1473" s="12">
        <f>[1]!thsiFinD("ths_adjustment_nvg_ratio_fund",H$1,$A$4,$A1473,101)</f>
        <v>216.76923076923001</v>
      </c>
      <c r="I1473" s="12">
        <f>[1]!thsiFinD("ths_adjustment_nvg_ratio_fund",I$1,$A$4,$A1473,101)</f>
        <v>501.484375</v>
      </c>
      <c r="J1473" s="32">
        <f t="shared" si="362"/>
        <v>2.1082886552817253</v>
      </c>
      <c r="K1473" s="45">
        <f t="shared" si="363"/>
        <v>1.2686425594224251</v>
      </c>
      <c r="L1473" s="45">
        <f t="shared" si="364"/>
        <v>2.9479347511410254</v>
      </c>
      <c r="M1473" s="32">
        <f>[1]!thsiFinD("ths_int_chg_ratio_index",M$1,$A$4,$A1473,101)/100</f>
        <v>0.52845366549448003</v>
      </c>
      <c r="N1473" s="32">
        <f>[1]!thsiFinD("ths_int_chg_ratio_index",N$1,$A$4,$A1473,101)/100</f>
        <v>0.23548274828583002</v>
      </c>
      <c r="O1473" s="33">
        <f t="shared" si="357"/>
        <v>3.1082886552817253</v>
      </c>
      <c r="P1473" s="33">
        <f t="shared" si="358"/>
        <v>2.2686425594224251</v>
      </c>
      <c r="Q1473" s="33">
        <f t="shared" si="359"/>
        <v>3.9479347511410254</v>
      </c>
      <c r="R1473" s="33">
        <f t="shared" si="360"/>
        <v>1.52845366549448</v>
      </c>
      <c r="S1473" s="33">
        <f t="shared" si="361"/>
        <v>1.2354827482858299</v>
      </c>
      <c r="T1473" s="32">
        <f t="shared" si="369"/>
        <v>-1.2274897590797917E-2</v>
      </c>
      <c r="U1473" s="32">
        <f t="shared" si="370"/>
        <v>-1.9874172586866079E-2</v>
      </c>
      <c r="V1473" s="32">
        <f t="shared" si="371"/>
        <v>-7.8544952012199465E-3</v>
      </c>
      <c r="W1473" s="32">
        <f t="shared" si="372"/>
        <v>-1.3566348419613017E-2</v>
      </c>
      <c r="X1473" s="32">
        <f t="shared" si="372"/>
        <v>-2.2133003557631703E-3</v>
      </c>
      <c r="Y1473" s="34">
        <f>MAX(O$4:O1473)</f>
        <v>3.1838792547608139</v>
      </c>
      <c r="Z1473" s="34">
        <f>MAX(P$4:P1473)</f>
        <v>2.330814110289035</v>
      </c>
      <c r="AA1473" s="34">
        <f>MAX(Q$4:Q1473)</f>
        <v>4.0677755594141001</v>
      </c>
      <c r="AB1473" s="34">
        <f>MAX(R$4:R1473)</f>
        <v>1.9075656212819299</v>
      </c>
      <c r="AC1473" s="34">
        <f>MAX(S$4:S1473)</f>
        <v>1.35899867745307</v>
      </c>
      <c r="AD1473" s="35">
        <f t="shared" si="365"/>
        <v>-2.3741666511397641E-2</v>
      </c>
      <c r="AE1473" s="35">
        <f t="shared" si="366"/>
        <v>-2.6673749138621861E-2</v>
      </c>
      <c r="AF1473" s="35">
        <f t="shared" si="367"/>
        <v>-2.9461017827231317E-2</v>
      </c>
      <c r="AG1473" s="35">
        <f t="shared" si="368"/>
        <v>-0.19874123938796795</v>
      </c>
      <c r="AH1473" s="35">
        <f t="shared" si="368"/>
        <v>-9.0887453546845243E-2</v>
      </c>
    </row>
    <row r="1474" spans="1:34">
      <c r="A1474" s="28">
        <v>46049</v>
      </c>
      <c r="B1474" s="12">
        <f>[1]!thsiFinD("ths_int_chg_ratio_index",B$1,$A$4,$A1474,101)</f>
        <v>164.75449502719999</v>
      </c>
      <c r="C1474" s="12">
        <f>[1]!thsiFinD("ths_int_chg_ratio_index",C$1,$A$4,$A1474,101)</f>
        <v>180.83449954827</v>
      </c>
      <c r="D1474" s="12">
        <f>[1]!thsiFinD("ths_int_chg_ratio_index",D$1,$A$4,$A1474,101)</f>
        <v>52.588270505512</v>
      </c>
      <c r="E1474" s="12">
        <f>[1]!thsiFinD("ths_int_chg_ratio_index",E$1,$A$4,$A1474,101)</f>
        <v>126.14261203372</v>
      </c>
      <c r="F1474" s="12">
        <f>[1]!thsiFinD("ths_adjustment_nvg_ratio_fund",F$1,$A$4,$A1474,101)</f>
        <v>243.46224677716</v>
      </c>
      <c r="G1474" s="12">
        <f>[1]!thsiFinD("ths_adjustment_nvg_ratio_fund",G$1,$A$4,$A1474,101)</f>
        <v>233.48467650397001</v>
      </c>
      <c r="H1474" s="12">
        <f>[1]!thsiFinD("ths_adjustment_nvg_ratio_fund",H$1,$A$4,$A1474,101)</f>
        <v>225.61538461538001</v>
      </c>
      <c r="I1474" s="12">
        <f>[1]!thsiFinD("ths_adjustment_nvg_ratio_fund",I$1,$A$4,$A1474,101)</f>
        <v>507.958984375</v>
      </c>
      <c r="J1474" s="32">
        <f t="shared" si="362"/>
        <v>2.1685514617327648</v>
      </c>
      <c r="K1474" s="45">
        <f t="shared" si="363"/>
        <v>1.3107996927867549</v>
      </c>
      <c r="L1474" s="45">
        <f t="shared" si="364"/>
        <v>3.0263032306787752</v>
      </c>
      <c r="M1474" s="32">
        <f>[1]!thsiFinD("ths_int_chg_ratio_index",M$1,$A$4,$A1474,101)/100</f>
        <v>0.54089924790566002</v>
      </c>
      <c r="N1474" s="32">
        <f>[1]!thsiFinD("ths_int_chg_ratio_index",N$1,$A$4,$A1474,101)/100</f>
        <v>0.23705260916793003</v>
      </c>
      <c r="O1474" s="33">
        <f t="shared" si="357"/>
        <v>3.1685514617327648</v>
      </c>
      <c r="P1474" s="33">
        <f t="shared" si="358"/>
        <v>2.3107996927867549</v>
      </c>
      <c r="Q1474" s="33">
        <f t="shared" si="359"/>
        <v>4.0263032306787752</v>
      </c>
      <c r="R1474" s="33">
        <f t="shared" si="360"/>
        <v>1.54089924790566</v>
      </c>
      <c r="S1474" s="33">
        <f t="shared" si="361"/>
        <v>1.2370526091679301</v>
      </c>
      <c r="T1474" s="32">
        <f t="shared" si="369"/>
        <v>1.9387776726797368E-2</v>
      </c>
      <c r="U1474" s="32">
        <f t="shared" si="370"/>
        <v>1.8582536587457232E-2</v>
      </c>
      <c r="V1474" s="32">
        <f t="shared" si="371"/>
        <v>1.9850500192562626E-2</v>
      </c>
      <c r="W1474" s="32">
        <f t="shared" si="372"/>
        <v>8.1425971176911638E-3</v>
      </c>
      <c r="X1474" s="32">
        <f t="shared" si="372"/>
        <v>1.270645732834641E-3</v>
      </c>
      <c r="Y1474" s="34">
        <f>MAX(O$4:O1474)</f>
        <v>3.1838792547608139</v>
      </c>
      <c r="Z1474" s="34">
        <f>MAX(P$4:P1474)</f>
        <v>2.330814110289035</v>
      </c>
      <c r="AA1474" s="34">
        <f>MAX(Q$4:Q1474)</f>
        <v>4.0677755594141001</v>
      </c>
      <c r="AB1474" s="34">
        <f>MAX(R$4:R1474)</f>
        <v>1.9075656212819299</v>
      </c>
      <c r="AC1474" s="34">
        <f>MAX(S$4:S1474)</f>
        <v>1.35899867745307</v>
      </c>
      <c r="AD1474" s="35">
        <f t="shared" si="365"/>
        <v>-4.8141879140453092E-3</v>
      </c>
      <c r="AE1474" s="35">
        <f t="shared" si="366"/>
        <v>-8.5868784704578038E-3</v>
      </c>
      <c r="AF1474" s="35">
        <f t="shared" si="367"/>
        <v>-1.0195333574721244E-2</v>
      </c>
      <c r="AG1474" s="35">
        <f t="shared" si="368"/>
        <v>-0.19221691211328351</v>
      </c>
      <c r="AH1474" s="35">
        <f t="shared" si="368"/>
        <v>-8.9732293569028121E-2</v>
      </c>
    </row>
    <row r="1475" spans="1:34" ht="14" customHeight="1">
      <c r="A1475" s="28">
        <v>46050</v>
      </c>
      <c r="B1475" s="12">
        <f>[1]!thsiFinD("ths_int_chg_ratio_index",B$1,$A$4,$A1475,101)</f>
        <v>166.06791865133999</v>
      </c>
      <c r="C1475" s="12">
        <f>[1]!thsiFinD("ths_int_chg_ratio_index",C$1,$A$4,$A1475,101)</f>
        <v>184.37472171742999</v>
      </c>
      <c r="D1475" s="12">
        <f>[1]!thsiFinD("ths_int_chg_ratio_index",D$1,$A$4,$A1475,101)</f>
        <v>52.473082406464002</v>
      </c>
      <c r="E1475" s="12">
        <f>[1]!thsiFinD("ths_int_chg_ratio_index",E$1,$A$4,$A1475,101)</f>
        <v>125.30747981762001</v>
      </c>
      <c r="F1475" s="12">
        <f>[1]!thsiFinD("ths_adjustment_nvg_ratio_fund",F$1,$A$4,$A1475,101)</f>
        <v>244.07612031920999</v>
      </c>
      <c r="G1475" s="12">
        <f>[1]!thsiFinD("ths_adjustment_nvg_ratio_fund",G$1,$A$4,$A1475,101)</f>
        <v>235.64131668557999</v>
      </c>
      <c r="H1475" s="12">
        <f>[1]!thsiFinD("ths_adjustment_nvg_ratio_fund",H$1,$A$4,$A1475,101)</f>
        <v>224.15384615385</v>
      </c>
      <c r="I1475" s="12">
        <f>[1]!thsiFinD("ths_adjustment_nvg_ratio_fund",I$1,$A$4,$A1475,101)</f>
        <v>507.55859375</v>
      </c>
      <c r="J1475" s="32">
        <f t="shared" si="362"/>
        <v>2.1745663493768674</v>
      </c>
      <c r="K1475" s="45">
        <f t="shared" si="363"/>
        <v>1.3205580064821349</v>
      </c>
      <c r="L1475" s="45">
        <f t="shared" si="364"/>
        <v>3.0285746922715999</v>
      </c>
      <c r="M1475" s="32">
        <f>[1]!thsiFinD("ths_int_chg_ratio_index",M$1,$A$4,$A1475,101)/100</f>
        <v>0.53103765164335992</v>
      </c>
      <c r="N1475" s="32">
        <f>[1]!thsiFinD("ths_int_chg_ratio_index",N$1,$A$4,$A1475,101)/100</f>
        <v>0.24156352072712001</v>
      </c>
      <c r="O1475" s="33">
        <f t="shared" si="357"/>
        <v>3.1745663493768674</v>
      </c>
      <c r="P1475" s="33">
        <f t="shared" si="358"/>
        <v>2.3205580064821349</v>
      </c>
      <c r="Q1475" s="33">
        <f t="shared" si="359"/>
        <v>4.0285746922715999</v>
      </c>
      <c r="R1475" s="33">
        <f t="shared" si="360"/>
        <v>1.5310376516433599</v>
      </c>
      <c r="S1475" s="33">
        <f t="shared" si="361"/>
        <v>1.2415635207271201</v>
      </c>
      <c r="T1475" s="32">
        <f t="shared" si="369"/>
        <v>1.8983083332386741E-3</v>
      </c>
      <c r="U1475" s="32">
        <f t="shared" si="370"/>
        <v>4.2229163028890682E-3</v>
      </c>
      <c r="V1475" s="32">
        <f t="shared" si="371"/>
        <v>5.6415561935740932E-4</v>
      </c>
      <c r="W1475" s="32">
        <f t="shared" si="372"/>
        <v>-6.3998968626298725E-3</v>
      </c>
      <c r="X1475" s="32">
        <f t="shared" si="372"/>
        <v>3.6464993693550163E-3</v>
      </c>
      <c r="Y1475" s="34">
        <f>MAX(O$4:O1475)</f>
        <v>3.1838792547608139</v>
      </c>
      <c r="Z1475" s="34">
        <f>MAX(P$4:P1475)</f>
        <v>2.330814110289035</v>
      </c>
      <c r="AA1475" s="34">
        <f>MAX(Q$4:Q1475)</f>
        <v>4.0677755594141001</v>
      </c>
      <c r="AB1475" s="34">
        <f>MAX(R$4:R1475)</f>
        <v>1.9075656212819299</v>
      </c>
      <c r="AC1475" s="34">
        <f>MAX(S$4:S1475)</f>
        <v>1.35899867745307</v>
      </c>
      <c r="AD1475" s="35">
        <f t="shared" si="365"/>
        <v>-2.9250183938417385E-3</v>
      </c>
      <c r="AE1475" s="35">
        <f t="shared" si="366"/>
        <v>-4.400223836652617E-3</v>
      </c>
      <c r="AF1475" s="35">
        <f t="shared" si="367"/>
        <v>-9.6369297100911133E-3</v>
      </c>
      <c r="AG1475" s="35">
        <f t="shared" si="368"/>
        <v>-0.19738664056313515</v>
      </c>
      <c r="AH1475" s="35">
        <f t="shared" si="368"/>
        <v>-8.6413002951583273E-2</v>
      </c>
    </row>
    <row r="1476" spans="1:34">
      <c r="A1476" s="28">
        <v>46051</v>
      </c>
      <c r="B1476" s="12">
        <f>[1]!thsiFinD("ths_int_chg_ratio_index",B$1,$A$4,$A1476,101)</f>
        <v>162.33194457895999</v>
      </c>
      <c r="C1476" s="12">
        <f>[1]!thsiFinD("ths_int_chg_ratio_index",C$1,$A$4,$A1476,101)</f>
        <v>171.30178581902001</v>
      </c>
      <c r="D1476" s="12">
        <f>[1]!thsiFinD("ths_int_chg_ratio_index",D$1,$A$4,$A1476,101)</f>
        <v>47.847916405565996</v>
      </c>
      <c r="E1476" s="12">
        <f>[1]!thsiFinD("ths_int_chg_ratio_index",E$1,$A$4,$A1476,101)</f>
        <v>124.45060617719</v>
      </c>
      <c r="F1476" s="12">
        <f>[1]!thsiFinD("ths_adjustment_nvg_ratio_fund",F$1,$A$4,$A1476,101)</f>
        <v>237.87599754451</v>
      </c>
      <c r="G1476" s="12">
        <f>[1]!thsiFinD("ths_adjustment_nvg_ratio_fund",G$1,$A$4,$A1476,101)</f>
        <v>226.10669693529999</v>
      </c>
      <c r="H1476" s="12">
        <f>[1]!thsiFinD("ths_adjustment_nvg_ratio_fund",H$1,$A$4,$A1476,101)</f>
        <v>212.69230769231001</v>
      </c>
      <c r="I1476" s="12">
        <f>[1]!thsiFinD("ths_adjustment_nvg_ratio_fund",I$1,$A$4,$A1476,101)</f>
        <v>490.546875</v>
      </c>
      <c r="J1476" s="32">
        <f t="shared" si="362"/>
        <v>2.0914426626910698</v>
      </c>
      <c r="K1476" s="45">
        <f t="shared" si="363"/>
        <v>1.2648306324518401</v>
      </c>
      <c r="L1476" s="45">
        <f t="shared" si="364"/>
        <v>2.9180546929303</v>
      </c>
      <c r="M1476" s="32">
        <f>[1]!thsiFinD("ths_int_chg_ratio_index",M$1,$A$4,$A1476,101)/100</f>
        <v>0.50073039084855997</v>
      </c>
      <c r="N1476" s="32">
        <f>[1]!thsiFinD("ths_int_chg_ratio_index",N$1,$A$4,$A1476,101)/100</f>
        <v>0.24464759800414002</v>
      </c>
      <c r="O1476" s="33">
        <f t="shared" ref="O1476:O1539" si="373">J1476+1</f>
        <v>3.0914426626910698</v>
      </c>
      <c r="P1476" s="33">
        <f t="shared" ref="P1476:P1539" si="374">K1476+1</f>
        <v>2.2648306324518401</v>
      </c>
      <c r="Q1476" s="33">
        <f t="shared" ref="Q1476:Q1539" si="375">L1476+1</f>
        <v>3.9180546929303</v>
      </c>
      <c r="R1476" s="33">
        <f t="shared" ref="R1476:R1539" si="376">M1476+1</f>
        <v>1.5007303908485601</v>
      </c>
      <c r="S1476" s="33">
        <f t="shared" ref="S1476:S1539" si="377">N1476+1</f>
        <v>1.24464759800414</v>
      </c>
      <c r="T1476" s="32">
        <f t="shared" si="369"/>
        <v>-2.6184265042094257E-2</v>
      </c>
      <c r="U1476" s="32">
        <f t="shared" si="370"/>
        <v>-2.4014643837658278E-2</v>
      </c>
      <c r="V1476" s="32">
        <f t="shared" si="371"/>
        <v>-2.7434020164332829E-2</v>
      </c>
      <c r="W1476" s="32">
        <f t="shared" si="372"/>
        <v>-1.9795241980018696E-2</v>
      </c>
      <c r="X1476" s="32">
        <f t="shared" si="372"/>
        <v>2.4840269752881561E-3</v>
      </c>
      <c r="Y1476" s="34">
        <f>MAX(O$4:O1476)</f>
        <v>3.1838792547608139</v>
      </c>
      <c r="Z1476" s="34">
        <f>MAX(P$4:P1476)</f>
        <v>2.330814110289035</v>
      </c>
      <c r="AA1476" s="34">
        <f>MAX(Q$4:Q1476)</f>
        <v>4.0677755594141001</v>
      </c>
      <c r="AB1476" s="34">
        <f>MAX(R$4:R1476)</f>
        <v>1.9075656212819299</v>
      </c>
      <c r="AC1476" s="34">
        <f>MAX(S$4:S1476)</f>
        <v>1.35899867745307</v>
      </c>
      <c r="AD1476" s="35">
        <f t="shared" si="365"/>
        <v>-2.9032693979058721E-2</v>
      </c>
      <c r="AE1476" s="35">
        <f t="shared" si="366"/>
        <v>-2.830919786606767E-2</v>
      </c>
      <c r="AF1476" s="35">
        <f t="shared" si="367"/>
        <v>-3.6806570150434981E-2</v>
      </c>
      <c r="AG1476" s="35">
        <f t="shared" si="368"/>
        <v>-0.21327456622958363</v>
      </c>
      <c r="AH1476" s="35">
        <f t="shared" si="368"/>
        <v>-8.4143628206642451E-2</v>
      </c>
    </row>
    <row r="1477" spans="1:34">
      <c r="A1477" s="28">
        <v>46052</v>
      </c>
      <c r="B1477" s="12">
        <f>[1]!thsiFinD("ths_int_chg_ratio_index",B$1,$A$4,$A1477,101)</f>
        <v>170.56850548966</v>
      </c>
      <c r="C1477" s="12">
        <f>[1]!thsiFinD("ths_int_chg_ratio_index",C$1,$A$4,$A1477,101)</f>
        <v>171.25653572768999</v>
      </c>
      <c r="D1477" s="12">
        <f>[1]!thsiFinD("ths_int_chg_ratio_index",D$1,$A$4,$A1477,101)</f>
        <v>48.020708360717997</v>
      </c>
      <c r="E1477" s="12">
        <f>[1]!thsiFinD("ths_int_chg_ratio_index",E$1,$A$4,$A1477,101)</f>
        <v>128.68696369364</v>
      </c>
      <c r="F1477" s="12">
        <f>[1]!thsiFinD("ths_adjustment_nvg_ratio_fund",F$1,$A$4,$A1477,101)</f>
        <v>242.23449969306</v>
      </c>
      <c r="G1477" s="12">
        <f>[1]!thsiFinD("ths_adjustment_nvg_ratio_fund",G$1,$A$4,$A1477,101)</f>
        <v>233.08740068104001</v>
      </c>
      <c r="H1477" s="12">
        <f>[1]!thsiFinD("ths_adjustment_nvg_ratio_fund",H$1,$A$4,$A1477,101)</f>
        <v>220.92307692308</v>
      </c>
      <c r="I1477" s="12">
        <f>[1]!thsiFinD("ths_adjustment_nvg_ratio_fund",I$1,$A$4,$A1477,101)</f>
        <v>498.75</v>
      </c>
      <c r="J1477" s="32">
        <f t="shared" ref="J1477:J1535" si="378">50%*K1477+50%*L1477</f>
        <v>2.14190961321111</v>
      </c>
      <c r="K1477" s="45">
        <f t="shared" ref="K1477:K1535" si="379">SUMPRODUCT(B1477:E1477,B$3:E$3)/100</f>
        <v>1.29633178317927</v>
      </c>
      <c r="L1477" s="45">
        <f t="shared" ref="L1477:L1535" si="380">SUMPRODUCT(F1477:I1477,F$3:I$3)/100</f>
        <v>2.9874874432429497</v>
      </c>
      <c r="M1477" s="32">
        <f>[1]!thsiFinD("ths_int_chg_ratio_index",M$1,$A$4,$A1477,101)/100</f>
        <v>0.50113659804648991</v>
      </c>
      <c r="N1477" s="32">
        <f>[1]!thsiFinD("ths_int_chg_ratio_index",N$1,$A$4,$A1477,101)/100</f>
        <v>0.22954645343896002</v>
      </c>
      <c r="O1477" s="33">
        <f t="shared" si="373"/>
        <v>3.14190961321111</v>
      </c>
      <c r="P1477" s="33">
        <f t="shared" si="374"/>
        <v>2.2963317831792702</v>
      </c>
      <c r="Q1477" s="33">
        <f t="shared" si="375"/>
        <v>3.9874874432429497</v>
      </c>
      <c r="R1477" s="33">
        <f t="shared" si="376"/>
        <v>1.5011365980464899</v>
      </c>
      <c r="S1477" s="33">
        <f t="shared" si="377"/>
        <v>1.22954645343896</v>
      </c>
      <c r="T1477" s="32">
        <f t="shared" si="369"/>
        <v>1.632472474068436E-2</v>
      </c>
      <c r="U1477" s="32">
        <f t="shared" si="370"/>
        <v>1.3908832861964537E-2</v>
      </c>
      <c r="V1477" s="32">
        <f t="shared" si="371"/>
        <v>1.7721230496841489E-2</v>
      </c>
      <c r="W1477" s="32">
        <f t="shared" si="372"/>
        <v>2.7067300056482502E-4</v>
      </c>
      <c r="X1477" s="32">
        <f t="shared" si="372"/>
        <v>-1.2132867640122114E-2</v>
      </c>
      <c r="Y1477" s="34">
        <f>MAX(O$4:O1477)</f>
        <v>3.1838792547608139</v>
      </c>
      <c r="Z1477" s="34">
        <f>MAX(P$4:P1477)</f>
        <v>2.330814110289035</v>
      </c>
      <c r="AA1477" s="34">
        <f>MAX(Q$4:Q1477)</f>
        <v>4.0677755594141001</v>
      </c>
      <c r="AB1477" s="34">
        <f>MAX(R$4:R1477)</f>
        <v>1.9075656212819299</v>
      </c>
      <c r="AC1477" s="34">
        <f>MAX(S$4:S1477)</f>
        <v>1.35899867745307</v>
      </c>
      <c r="AD1477" s="35">
        <f t="shared" si="365"/>
        <v>-1.3181919976062884E-2</v>
      </c>
      <c r="AE1477" s="35">
        <f t="shared" si="366"/>
        <v>-1.4794112905678558E-2</v>
      </c>
      <c r="AF1477" s="35">
        <f t="shared" si="367"/>
        <v>-1.9737597367027404E-2</v>
      </c>
      <c r="AG1477" s="35">
        <f t="shared" si="368"/>
        <v>-0.21306162089580427</v>
      </c>
      <c r="AH1477" s="35">
        <f t="shared" si="368"/>
        <v>-9.5255592342973761E-2</v>
      </c>
    </row>
    <row r="1478" spans="1:34">
      <c r="A1478" s="28">
        <v>46055</v>
      </c>
      <c r="B1478" s="12">
        <f>[1]!thsiFinD("ths_int_chg_ratio_index",B$1,$A$4,$A1478,101)</f>
        <v>162.55655912101</v>
      </c>
      <c r="C1478" s="12">
        <f>[1]!thsiFinD("ths_int_chg_ratio_index",C$1,$A$4,$A1478,101)</f>
        <v>157.37576708239999</v>
      </c>
      <c r="D1478" s="12">
        <f>[1]!thsiFinD("ths_int_chg_ratio_index",D$1,$A$4,$A1478,101)</f>
        <v>42.283446667988997</v>
      </c>
      <c r="E1478" s="12">
        <f>[1]!thsiFinD("ths_int_chg_ratio_index",E$1,$A$4,$A1478,101)</f>
        <v>123.32599815061</v>
      </c>
      <c r="F1478" s="12">
        <f>[1]!thsiFinD("ths_adjustment_nvg_ratio_fund",F$1,$A$4,$A1478,101)</f>
        <v>234.19275629219999</v>
      </c>
      <c r="G1478" s="12">
        <f>[1]!thsiFinD("ths_adjustment_nvg_ratio_fund",G$1,$A$4,$A1478,101)</f>
        <v>221.45289443813999</v>
      </c>
      <c r="H1478" s="12">
        <f>[1]!thsiFinD("ths_adjustment_nvg_ratio_fund",H$1,$A$4,$A1478,101)</f>
        <v>215.61538461538001</v>
      </c>
      <c r="I1478" s="12">
        <f>[1]!thsiFinD("ths_adjustment_nvg_ratio_fund",I$1,$A$4,$A1478,101)</f>
        <v>484.375</v>
      </c>
      <c r="J1478" s="32">
        <f t="shared" si="378"/>
        <v>2.0514722579596611</v>
      </c>
      <c r="K1478" s="45">
        <f t="shared" si="379"/>
        <v>1.2138544275550225</v>
      </c>
      <c r="L1478" s="45">
        <f t="shared" si="380"/>
        <v>2.8890900883642998</v>
      </c>
      <c r="M1478" s="32">
        <f>[1]!thsiFinD("ths_int_chg_ratio_index",M$1,$A$4,$A1478,101)/100</f>
        <v>0.45399740144709</v>
      </c>
      <c r="N1478" s="32">
        <f>[1]!thsiFinD("ths_int_chg_ratio_index",N$1,$A$4,$A1478,101)/100</f>
        <v>0.19670247913004002</v>
      </c>
      <c r="O1478" s="33">
        <f t="shared" si="373"/>
        <v>3.0514722579596611</v>
      </c>
      <c r="P1478" s="33">
        <f t="shared" si="374"/>
        <v>2.2138544275550225</v>
      </c>
      <c r="Q1478" s="33">
        <f t="shared" si="375"/>
        <v>3.8890900883642998</v>
      </c>
      <c r="R1478" s="33">
        <f t="shared" si="376"/>
        <v>1.45399740144709</v>
      </c>
      <c r="S1478" s="33">
        <f t="shared" si="377"/>
        <v>1.19670247913004</v>
      </c>
      <c r="T1478" s="32">
        <f t="shared" si="369"/>
        <v>-2.878420017914507E-2</v>
      </c>
      <c r="U1478" s="32">
        <f t="shared" si="370"/>
        <v>-3.5917003034316664E-2</v>
      </c>
      <c r="V1478" s="32">
        <f t="shared" si="371"/>
        <v>-2.4676530341278036E-2</v>
      </c>
      <c r="W1478" s="32">
        <f t="shared" si="372"/>
        <v>-3.140233651004487E-2</v>
      </c>
      <c r="X1478" s="32">
        <f t="shared" si="372"/>
        <v>-2.6712267939985157E-2</v>
      </c>
      <c r="Y1478" s="34">
        <f>MAX(O$4:O1478)</f>
        <v>3.1838792547608139</v>
      </c>
      <c r="Z1478" s="34">
        <f>MAX(P$4:P1478)</f>
        <v>2.330814110289035</v>
      </c>
      <c r="AA1478" s="34">
        <f>MAX(Q$4:Q1478)</f>
        <v>4.0677755594141001</v>
      </c>
      <c r="AB1478" s="34">
        <f>MAX(R$4:R1478)</f>
        <v>1.9075656212819299</v>
      </c>
      <c r="AC1478" s="34">
        <f>MAX(S$4:S1478)</f>
        <v>1.35899867745307</v>
      </c>
      <c r="AD1478" s="35">
        <f t="shared" ref="AD1478:AD1535" si="381">O1478/Y1478-1</f>
        <v>-4.1586689131871579E-2</v>
      </c>
      <c r="AE1478" s="35">
        <f t="shared" ref="AE1478:AE1535" si="382">P1478/Z1478-1</f>
        <v>-5.0179755741871945E-2</v>
      </c>
      <c r="AF1478" s="35">
        <f t="shared" ref="AF1478:AF1535" si="383">Q1478/AA1478-1</f>
        <v>-4.3927072288014068E-2</v>
      </c>
      <c r="AG1478" s="35">
        <f t="shared" ref="AG1478:AH1535" si="384">R1478/AB1478-1</f>
        <v>-0.2377733246891035</v>
      </c>
      <c r="AH1478" s="35">
        <f t="shared" si="384"/>
        <v>-0.11942336737751136</v>
      </c>
    </row>
    <row r="1479" spans="1:34">
      <c r="A1479" s="28">
        <v>46056</v>
      </c>
      <c r="B1479" s="12">
        <f>[1]!thsiFinD("ths_int_chg_ratio_index",B$1,$A$4,$A1479,101)</f>
        <v>170.18513437089999</v>
      </c>
      <c r="C1479" s="12">
        <f>[1]!thsiFinD("ths_int_chg_ratio_index",C$1,$A$4,$A1479,101)</f>
        <v>165.91666031481</v>
      </c>
      <c r="D1479" s="12">
        <f>[1]!thsiFinD("ths_int_chg_ratio_index",D$1,$A$4,$A1479,101)</f>
        <v>44.261551710984001</v>
      </c>
      <c r="E1479" s="12">
        <f>[1]!thsiFinD("ths_int_chg_ratio_index",E$1,$A$4,$A1479,101)</f>
        <v>126.88589941774001</v>
      </c>
      <c r="F1479" s="12">
        <f>[1]!thsiFinD("ths_adjustment_nvg_ratio_fund",F$1,$A$4,$A1479,101)</f>
        <v>236.46408839778999</v>
      </c>
      <c r="G1479" s="12">
        <f>[1]!thsiFinD("ths_adjustment_nvg_ratio_fund",G$1,$A$4,$A1479,101)</f>
        <v>228.71736662883001</v>
      </c>
      <c r="H1479" s="12">
        <f>[1]!thsiFinD("ths_adjustment_nvg_ratio_fund",H$1,$A$4,$A1479,101)</f>
        <v>218.38461538461999</v>
      </c>
      <c r="I1479" s="12">
        <f>[1]!thsiFinD("ths_adjustment_nvg_ratio_fund",I$1,$A$4,$A1479,101)</f>
        <v>490.322265625</v>
      </c>
      <c r="J1479" s="32">
        <f t="shared" si="378"/>
        <v>2.1014219773133425</v>
      </c>
      <c r="K1479" s="45">
        <f t="shared" si="379"/>
        <v>1.2681231145360849</v>
      </c>
      <c r="L1479" s="45">
        <f t="shared" si="380"/>
        <v>2.9347208400906002</v>
      </c>
      <c r="M1479" s="32">
        <f>[1]!thsiFinD("ths_int_chg_ratio_index",M$1,$A$4,$A1479,101)/100</f>
        <v>0.49503244280593001</v>
      </c>
      <c r="N1479" s="32">
        <f>[1]!thsiFinD("ths_int_chg_ratio_index",N$1,$A$4,$A1479,101)/100</f>
        <v>0.21740031673598001</v>
      </c>
      <c r="O1479" s="33">
        <f t="shared" si="373"/>
        <v>3.1014219773133425</v>
      </c>
      <c r="P1479" s="33">
        <f t="shared" si="374"/>
        <v>2.2681231145360847</v>
      </c>
      <c r="Q1479" s="33">
        <f t="shared" si="375"/>
        <v>3.9347208400906002</v>
      </c>
      <c r="R1479" s="33">
        <f t="shared" si="376"/>
        <v>1.4950324428059301</v>
      </c>
      <c r="S1479" s="33">
        <f t="shared" si="377"/>
        <v>1.2174003167359799</v>
      </c>
      <c r="T1479" s="32">
        <f t="shared" ref="T1479:T1535" si="385">O1479/O1478-1</f>
        <v>1.6369055698733259E-2</v>
      </c>
      <c r="U1479" s="32">
        <f t="shared" ref="U1479:U1535" si="386">P1479/P1478-1</f>
        <v>2.4513213834478131E-2</v>
      </c>
      <c r="V1479" s="32">
        <f t="shared" ref="V1479:V1535" si="387">Q1479/Q1478-1</f>
        <v>1.1733014841394995E-2</v>
      </c>
      <c r="W1479" s="32">
        <f t="shared" ref="W1479:X1535" si="388">R1479/R1478-1</f>
        <v>2.8222224687609376E-2</v>
      </c>
      <c r="X1479" s="32">
        <f t="shared" si="388"/>
        <v>1.7295725518164273E-2</v>
      </c>
      <c r="Y1479" s="34">
        <f>MAX(O$4:O1479)</f>
        <v>3.1838792547608139</v>
      </c>
      <c r="Z1479" s="34">
        <f>MAX(P$4:P1479)</f>
        <v>2.330814110289035</v>
      </c>
      <c r="AA1479" s="34">
        <f>MAX(Q$4:Q1479)</f>
        <v>4.0677755594141001</v>
      </c>
      <c r="AB1479" s="34">
        <f>MAX(R$4:R1479)</f>
        <v>1.9075656212819299</v>
      </c>
      <c r="AC1479" s="34">
        <f>MAX(S$4:S1479)</f>
        <v>1.35899867745307</v>
      </c>
      <c r="AD1479" s="35">
        <f t="shared" si="381"/>
        <v>-2.5898368263863714E-2</v>
      </c>
      <c r="AE1479" s="35">
        <f t="shared" si="382"/>
        <v>-2.6896608990056303E-2</v>
      </c>
      <c r="AF1479" s="35">
        <f t="shared" si="383"/>
        <v>-3.2709454437713448E-2</v>
      </c>
      <c r="AG1479" s="35">
        <f t="shared" si="384"/>
        <v>-0.21626159219558994</v>
      </c>
      <c r="AH1479" s="35">
        <f t="shared" si="384"/>
        <v>-0.10419315564196341</v>
      </c>
    </row>
    <row r="1480" spans="1:34">
      <c r="A1480" s="28">
        <v>46057</v>
      </c>
      <c r="B1480" s="12">
        <f>[1]!thsiFinD("ths_int_chg_ratio_index",B$1,$A$4,$A1480,101)</f>
        <v>161.84916224253001</v>
      </c>
      <c r="C1480" s="12">
        <f>[1]!thsiFinD("ths_int_chg_ratio_index",C$1,$A$4,$A1480,101)</f>
        <v>164.84176416487</v>
      </c>
      <c r="D1480" s="12">
        <f>[1]!thsiFinD("ths_int_chg_ratio_index",D$1,$A$4,$A1480,101)</f>
        <v>42.53633877579</v>
      </c>
      <c r="E1480" s="12">
        <f>[1]!thsiFinD("ths_int_chg_ratio_index",E$1,$A$4,$A1480,101)</f>
        <v>125.82118764905</v>
      </c>
      <c r="F1480" s="12">
        <f>[1]!thsiFinD("ths_adjustment_nvg_ratio_fund",F$1,$A$4,$A1480,101)</f>
        <v>229.2203806016</v>
      </c>
      <c r="G1480" s="12">
        <f>[1]!thsiFinD("ths_adjustment_nvg_ratio_fund",G$1,$A$4,$A1480,101)</f>
        <v>223.60953461975001</v>
      </c>
      <c r="H1480" s="12">
        <f>[1]!thsiFinD("ths_adjustment_nvg_ratio_fund",H$1,$A$4,$A1480,101)</f>
        <v>212.53846153846001</v>
      </c>
      <c r="I1480" s="12">
        <f>[1]!thsiFinD("ths_adjustment_nvg_ratio_fund",I$1,$A$4,$A1480,101)</f>
        <v>478.876953125</v>
      </c>
      <c r="J1480" s="32">
        <f t="shared" si="378"/>
        <v>2.0491172283963124</v>
      </c>
      <c r="K1480" s="45">
        <f t="shared" si="379"/>
        <v>1.2376211320806001</v>
      </c>
      <c r="L1480" s="45">
        <f t="shared" si="380"/>
        <v>2.8606133247120251</v>
      </c>
      <c r="M1480" s="32">
        <f>[1]!thsiFinD("ths_int_chg_ratio_index",M$1,$A$4,$A1480,101)/100</f>
        <v>0.49801686810828999</v>
      </c>
      <c r="N1480" s="32">
        <f>[1]!thsiFinD("ths_int_chg_ratio_index",N$1,$A$4,$A1480,101)/100</f>
        <v>0.22507338289484999</v>
      </c>
      <c r="O1480" s="33">
        <f t="shared" si="373"/>
        <v>3.0491172283963124</v>
      </c>
      <c r="P1480" s="33">
        <f t="shared" si="374"/>
        <v>2.2376211320806001</v>
      </c>
      <c r="Q1480" s="33">
        <f t="shared" si="375"/>
        <v>3.8606133247120251</v>
      </c>
      <c r="R1480" s="33">
        <f t="shared" si="376"/>
        <v>1.4980168681082899</v>
      </c>
      <c r="S1480" s="33">
        <f t="shared" si="377"/>
        <v>1.2250733828948499</v>
      </c>
      <c r="T1480" s="32">
        <f t="shared" si="385"/>
        <v>-1.6864763743739242E-2</v>
      </c>
      <c r="U1480" s="32">
        <f t="shared" si="386"/>
        <v>-1.3448115871665722E-2</v>
      </c>
      <c r="V1480" s="32">
        <f t="shared" si="387"/>
        <v>-1.8834249846519935E-2</v>
      </c>
      <c r="W1480" s="32">
        <f t="shared" si="388"/>
        <v>1.9962277853706745E-3</v>
      </c>
      <c r="X1480" s="32">
        <f t="shared" si="388"/>
        <v>6.3028291133047087E-3</v>
      </c>
      <c r="Y1480" s="34">
        <f>MAX(O$4:O1480)</f>
        <v>3.1838792547608139</v>
      </c>
      <c r="Z1480" s="34">
        <f>MAX(P$4:P1480)</f>
        <v>2.330814110289035</v>
      </c>
      <c r="AA1480" s="34">
        <f>MAX(Q$4:Q1480)</f>
        <v>4.0677755594141001</v>
      </c>
      <c r="AB1480" s="34">
        <f>MAX(R$4:R1480)</f>
        <v>1.9075656212819299</v>
      </c>
      <c r="AC1480" s="34">
        <f>MAX(S$4:S1480)</f>
        <v>1.35899867745307</v>
      </c>
      <c r="AD1480" s="35">
        <f t="shared" si="381"/>
        <v>-4.2326362145484464E-2</v>
      </c>
      <c r="AE1480" s="35">
        <f t="shared" si="382"/>
        <v>-3.9983016147468908E-2</v>
      </c>
      <c r="AF1480" s="35">
        <f t="shared" si="383"/>
        <v>-5.0927646247010072E-2</v>
      </c>
      <c r="AG1480" s="35">
        <f t="shared" si="384"/>
        <v>-0.21469707180946851</v>
      </c>
      <c r="AH1480" s="35">
        <f t="shared" si="384"/>
        <v>-9.8547038183445901E-2</v>
      </c>
    </row>
    <row r="1481" spans="1:34" ht="14" customHeight="1">
      <c r="A1481" s="28">
        <v>46058</v>
      </c>
      <c r="B1481" s="12">
        <f>[1]!thsiFinD("ths_int_chg_ratio_index",B$1,$A$4,$A1481,101)</f>
        <v>155.33378233280001</v>
      </c>
      <c r="C1481" s="12">
        <f>[1]!thsiFinD("ths_int_chg_ratio_index",C$1,$A$4,$A1481,101)</f>
        <v>164.43754905297001</v>
      </c>
      <c r="D1481" s="12">
        <f>[1]!thsiFinD("ths_int_chg_ratio_index",D$1,$A$4,$A1481,101)</f>
        <v>40.481389364998002</v>
      </c>
      <c r="E1481" s="12">
        <f>[1]!thsiFinD("ths_int_chg_ratio_index",E$1,$A$4,$A1481,101)</f>
        <v>122.07107168828</v>
      </c>
      <c r="F1481" s="12">
        <f>[1]!thsiFinD("ths_adjustment_nvg_ratio_fund",F$1,$A$4,$A1481,101)</f>
        <v>227.74708410068001</v>
      </c>
      <c r="G1481" s="12">
        <f>[1]!thsiFinD("ths_adjustment_nvg_ratio_fund",G$1,$A$4,$A1481,101)</f>
        <v>215.38024971623</v>
      </c>
      <c r="H1481" s="12">
        <f>[1]!thsiFinD("ths_adjustment_nvg_ratio_fund",H$1,$A$4,$A1481,101)</f>
        <v>205.38461538461999</v>
      </c>
      <c r="I1481" s="12">
        <f>[1]!thsiFinD("ths_adjustment_nvg_ratio_fund",I$1,$A$4,$A1481,101)</f>
        <v>474.033203125</v>
      </c>
      <c r="J1481" s="32">
        <f t="shared" si="378"/>
        <v>2.0060861809569728</v>
      </c>
      <c r="K1481" s="45">
        <f t="shared" si="379"/>
        <v>1.2058094810976201</v>
      </c>
      <c r="L1481" s="45">
        <f t="shared" si="380"/>
        <v>2.8063628808163252</v>
      </c>
      <c r="M1481" s="32">
        <f>[1]!thsiFinD("ths_int_chg_ratio_index",M$1,$A$4,$A1481,101)/100</f>
        <v>0.46430812306855995</v>
      </c>
      <c r="N1481" s="32">
        <f>[1]!thsiFinD("ths_int_chg_ratio_index",N$1,$A$4,$A1481,101)/100</f>
        <v>0.21329929960496</v>
      </c>
      <c r="O1481" s="33">
        <f t="shared" si="373"/>
        <v>3.0060861809569728</v>
      </c>
      <c r="P1481" s="33">
        <f t="shared" si="374"/>
        <v>2.2058094810976199</v>
      </c>
      <c r="Q1481" s="33">
        <f t="shared" si="375"/>
        <v>3.8063628808163252</v>
      </c>
      <c r="R1481" s="33">
        <f t="shared" si="376"/>
        <v>1.46430812306856</v>
      </c>
      <c r="S1481" s="33">
        <f t="shared" si="377"/>
        <v>1.2132992996049601</v>
      </c>
      <c r="T1481" s="32">
        <f t="shared" si="385"/>
        <v>-1.4112624807794516E-2</v>
      </c>
      <c r="U1481" s="32">
        <f t="shared" si="386"/>
        <v>-1.4216727991570588E-2</v>
      </c>
      <c r="V1481" s="32">
        <f t="shared" si="387"/>
        <v>-1.4052286342286502E-2</v>
      </c>
      <c r="W1481" s="32">
        <f t="shared" si="388"/>
        <v>-2.2502246641786905E-2</v>
      </c>
      <c r="X1481" s="32">
        <f t="shared" si="388"/>
        <v>-9.6109208266917934E-3</v>
      </c>
      <c r="Y1481" s="34">
        <f>MAX(O$4:O1481)</f>
        <v>3.1838792547608139</v>
      </c>
      <c r="Z1481" s="34">
        <f>MAX(P$4:P1481)</f>
        <v>2.330814110289035</v>
      </c>
      <c r="AA1481" s="34">
        <f>MAX(Q$4:Q1481)</f>
        <v>4.0677755594141001</v>
      </c>
      <c r="AB1481" s="34">
        <f>MAX(R$4:R1481)</f>
        <v>1.9075656212819299</v>
      </c>
      <c r="AC1481" s="34">
        <f>MAX(S$4:S1481)</f>
        <v>1.35899867745307</v>
      </c>
      <c r="AD1481" s="35">
        <f t="shared" si="381"/>
        <v>-5.5841650884841054E-2</v>
      </c>
      <c r="AE1481" s="35">
        <f t="shared" si="382"/>
        <v>-5.3631316474188395E-2</v>
      </c>
      <c r="AF1481" s="35">
        <f t="shared" si="383"/>
        <v>-6.426428272149487E-2</v>
      </c>
      <c r="AG1481" s="35">
        <f t="shared" si="384"/>
        <v>-0.23236815198812932</v>
      </c>
      <c r="AH1481" s="35">
        <f t="shared" si="384"/>
        <v>-0.10721083122845154</v>
      </c>
    </row>
    <row r="1482" spans="1:34">
      <c r="A1482" s="28">
        <v>46059</v>
      </c>
      <c r="B1482" s="12">
        <f>[1]!thsiFinD("ths_int_chg_ratio_index",B$1,$A$4,$A1482,101)</f>
        <v>153.37128053884999</v>
      </c>
      <c r="C1482" s="12">
        <f>[1]!thsiFinD("ths_int_chg_ratio_index",C$1,$A$4,$A1482,101)</f>
        <v>162.80014594253001</v>
      </c>
      <c r="D1482" s="12">
        <f>[1]!thsiFinD("ths_int_chg_ratio_index",D$1,$A$4,$A1482,101)</f>
        <v>39.489394869236001</v>
      </c>
      <c r="E1482" s="12">
        <f>[1]!thsiFinD("ths_int_chg_ratio_index",E$1,$A$4,$A1482,101)</f>
        <v>120.26072404538</v>
      </c>
      <c r="F1482" s="12">
        <f>[1]!thsiFinD("ths_adjustment_nvg_ratio_fund",F$1,$A$4,$A1482,101)</f>
        <v>227.01043585021</v>
      </c>
      <c r="G1482" s="12">
        <f>[1]!thsiFinD("ths_adjustment_nvg_ratio_fund",G$1,$A$4,$A1482,101)</f>
        <v>212.93984108967001</v>
      </c>
      <c r="H1482" s="12">
        <f>[1]!thsiFinD("ths_adjustment_nvg_ratio_fund",H$1,$A$4,$A1482,101)</f>
        <v>200</v>
      </c>
      <c r="I1482" s="12">
        <f>[1]!thsiFinD("ths_adjustment_nvg_ratio_fund",I$1,$A$4,$A1482,101)</f>
        <v>469.43359375</v>
      </c>
      <c r="J1482" s="32">
        <f t="shared" si="378"/>
        <v>1.9816317701073451</v>
      </c>
      <c r="K1482" s="45">
        <f t="shared" si="379"/>
        <v>1.1898038634899899</v>
      </c>
      <c r="L1482" s="45">
        <f t="shared" si="380"/>
        <v>2.7734596767247002</v>
      </c>
      <c r="M1482" s="32">
        <f>[1]!thsiFinD("ths_int_chg_ratio_index",M$1,$A$4,$A1482,101)/100</f>
        <v>0.45935483934041005</v>
      </c>
      <c r="N1482" s="32">
        <f>[1]!thsiFinD("ths_int_chg_ratio_index",N$1,$A$4,$A1482,101)/100</f>
        <v>0.20834438373120001</v>
      </c>
      <c r="O1482" s="33">
        <f t="shared" si="373"/>
        <v>2.9816317701073451</v>
      </c>
      <c r="P1482" s="33">
        <f t="shared" si="374"/>
        <v>2.1898038634899901</v>
      </c>
      <c r="Q1482" s="33">
        <f t="shared" si="375"/>
        <v>3.7734596767247002</v>
      </c>
      <c r="R1482" s="33">
        <f t="shared" si="376"/>
        <v>1.4593548393404101</v>
      </c>
      <c r="S1482" s="33">
        <f t="shared" si="377"/>
        <v>1.2083443837312</v>
      </c>
      <c r="T1482" s="32">
        <f t="shared" si="385"/>
        <v>-8.1349666568251155E-3</v>
      </c>
      <c r="U1482" s="32">
        <f t="shared" si="386"/>
        <v>-7.2561196897500402E-3</v>
      </c>
      <c r="V1482" s="32">
        <f t="shared" si="387"/>
        <v>-8.6442635980541471E-3</v>
      </c>
      <c r="W1482" s="32">
        <f t="shared" si="388"/>
        <v>-3.3826785839102813E-3</v>
      </c>
      <c r="X1482" s="32">
        <f t="shared" si="388"/>
        <v>-4.0838364246755798E-3</v>
      </c>
      <c r="Y1482" s="34">
        <f>MAX(O$4:O1482)</f>
        <v>3.1838792547608139</v>
      </c>
      <c r="Z1482" s="34">
        <f>MAX(P$4:P1482)</f>
        <v>2.330814110289035</v>
      </c>
      <c r="AA1482" s="34">
        <f>MAX(Q$4:Q1482)</f>
        <v>4.0677755594141001</v>
      </c>
      <c r="AB1482" s="34">
        <f>MAX(R$4:R1482)</f>
        <v>1.9075656212819299</v>
      </c>
      <c r="AC1482" s="34">
        <f>MAX(S$4:S1482)</f>
        <v>1.35899867745307</v>
      </c>
      <c r="AD1482" s="35">
        <f t="shared" si="381"/>
        <v>-6.3522347573655824E-2</v>
      </c>
      <c r="AE1482" s="35">
        <f t="shared" si="382"/>
        <v>-6.0498280912482882E-2</v>
      </c>
      <c r="AF1482" s="35">
        <f t="shared" si="383"/>
        <v>-7.2353028919764584E-2</v>
      </c>
      <c r="AG1482" s="35">
        <f t="shared" si="384"/>
        <v>-0.2349648038007266</v>
      </c>
      <c r="AH1482" s="35">
        <f t="shared" si="384"/>
        <v>-0.11085683615543662</v>
      </c>
    </row>
    <row r="1483" spans="1:34">
      <c r="A1483" s="28">
        <v>46062</v>
      </c>
      <c r="B1483" s="12">
        <f>[1]!thsiFinD("ths_int_chg_ratio_index",B$1,$A$4,$A1483,101)</f>
        <v>167.44933633593999</v>
      </c>
      <c r="C1483" s="12">
        <f>[1]!thsiFinD("ths_int_chg_ratio_index",C$1,$A$4,$A1483,101)</f>
        <v>169.08211068392001</v>
      </c>
      <c r="D1483" s="12">
        <f>[1]!thsiFinD("ths_int_chg_ratio_index",D$1,$A$4,$A1483,101)</f>
        <v>42.995904575692002</v>
      </c>
      <c r="E1483" s="12">
        <f>[1]!thsiFinD("ths_int_chg_ratio_index",E$1,$A$4,$A1483,101)</f>
        <v>127.27599599729</v>
      </c>
      <c r="F1483" s="12">
        <f>[1]!thsiFinD("ths_adjustment_nvg_ratio_fund",F$1,$A$4,$A1483,101)</f>
        <v>233.94720687538</v>
      </c>
      <c r="G1483" s="12">
        <f>[1]!thsiFinD("ths_adjustment_nvg_ratio_fund",G$1,$A$4,$A1483,101)</f>
        <v>224.63110102157</v>
      </c>
      <c r="H1483" s="12">
        <f>[1]!thsiFinD("ths_adjustment_nvg_ratio_fund",H$1,$A$4,$A1483,101)</f>
        <v>213.61538461538001</v>
      </c>
      <c r="I1483" s="12">
        <f>[1]!thsiFinD("ths_adjustment_nvg_ratio_fund",I$1,$A$4,$A1483,101)</f>
        <v>486.787109375</v>
      </c>
      <c r="J1483" s="32">
        <f t="shared" si="378"/>
        <v>2.0822301868502153</v>
      </c>
      <c r="K1483" s="45">
        <f t="shared" si="379"/>
        <v>1.267008368982105</v>
      </c>
      <c r="L1483" s="45">
        <f t="shared" si="380"/>
        <v>2.8974520047183252</v>
      </c>
      <c r="M1483" s="32">
        <f>[1]!thsiFinD("ths_int_chg_ratio_index",M$1,$A$4,$A1483,101)/100</f>
        <v>0.49570280688685003</v>
      </c>
      <c r="N1483" s="32">
        <f>[1]!thsiFinD("ths_int_chg_ratio_index",N$1,$A$4,$A1483,101)/100</f>
        <v>0.22936938604761001</v>
      </c>
      <c r="O1483" s="33">
        <f t="shared" si="373"/>
        <v>3.0822301868502153</v>
      </c>
      <c r="P1483" s="33">
        <f t="shared" si="374"/>
        <v>2.267008368982105</v>
      </c>
      <c r="Q1483" s="33">
        <f t="shared" si="375"/>
        <v>3.8974520047183252</v>
      </c>
      <c r="R1483" s="33">
        <f t="shared" si="376"/>
        <v>1.4957028068868501</v>
      </c>
      <c r="S1483" s="33">
        <f t="shared" si="377"/>
        <v>1.22936938604761</v>
      </c>
      <c r="T1483" s="32">
        <f t="shared" si="385"/>
        <v>3.3739383163082115E-2</v>
      </c>
      <c r="U1483" s="32">
        <f t="shared" si="386"/>
        <v>3.5256356415898527E-2</v>
      </c>
      <c r="V1483" s="32">
        <f t="shared" si="387"/>
        <v>3.2859057368077815E-2</v>
      </c>
      <c r="W1483" s="32">
        <f t="shared" si="388"/>
        <v>2.4906874302666804E-2</v>
      </c>
      <c r="X1483" s="32">
        <f t="shared" si="388"/>
        <v>1.7399842792737319E-2</v>
      </c>
      <c r="Y1483" s="34">
        <f>MAX(O$4:O1483)</f>
        <v>3.1838792547608139</v>
      </c>
      <c r="Z1483" s="34">
        <f>MAX(P$4:P1483)</f>
        <v>2.330814110289035</v>
      </c>
      <c r="AA1483" s="34">
        <f>MAX(Q$4:Q1483)</f>
        <v>4.0677755594141001</v>
      </c>
      <c r="AB1483" s="34">
        <f>MAX(R$4:R1483)</f>
        <v>1.9075656212819299</v>
      </c>
      <c r="AC1483" s="34">
        <f>MAX(S$4:S1483)</f>
        <v>1.35899867745307</v>
      </c>
      <c r="AD1483" s="35">
        <f t="shared" si="381"/>
        <v>-3.1926169234779866E-2</v>
      </c>
      <c r="AE1483" s="35">
        <f t="shared" si="382"/>
        <v>-2.7374873450983883E-2</v>
      </c>
      <c r="AF1483" s="35">
        <f t="shared" si="383"/>
        <v>-4.1871423879715541E-2</v>
      </c>
      <c r="AG1483" s="35">
        <f t="shared" si="384"/>
        <v>-0.21591016833187526</v>
      </c>
      <c r="AH1483" s="35">
        <f t="shared" si="384"/>
        <v>-9.5385884884303995E-2</v>
      </c>
    </row>
    <row r="1484" spans="1:34">
      <c r="A1484" s="28">
        <v>46063</v>
      </c>
      <c r="B1484" s="12">
        <f>[1]!thsiFinD("ths_int_chg_ratio_index",B$1,$A$4,$A1484,101)</f>
        <v>167.37820933596001</v>
      </c>
      <c r="C1484" s="12">
        <f>[1]!thsiFinD("ths_int_chg_ratio_index",C$1,$A$4,$A1484,101)</f>
        <v>168.75092394756001</v>
      </c>
      <c r="D1484" s="12">
        <f>[1]!thsiFinD("ths_int_chg_ratio_index",D$1,$A$4,$A1484,101)</f>
        <v>44.303621942969997</v>
      </c>
      <c r="E1484" s="12">
        <f>[1]!thsiFinD("ths_int_chg_ratio_index",E$1,$A$4,$A1484,101)</f>
        <v>126.35877721858</v>
      </c>
      <c r="F1484" s="12">
        <f>[1]!thsiFinD("ths_adjustment_nvg_ratio_fund",F$1,$A$4,$A1484,101)</f>
        <v>235.78882750152999</v>
      </c>
      <c r="G1484" s="12">
        <f>[1]!thsiFinD("ths_adjustment_nvg_ratio_fund",G$1,$A$4,$A1484,101)</f>
        <v>225.31214528944</v>
      </c>
      <c r="H1484" s="12">
        <f>[1]!thsiFinD("ths_adjustment_nvg_ratio_fund",H$1,$A$4,$A1484,101)</f>
        <v>214.23076923076999</v>
      </c>
      <c r="I1484" s="12">
        <f>[1]!thsiFinD("ths_adjustment_nvg_ratio_fund",I$1,$A$4,$A1484,101)</f>
        <v>485.869140625</v>
      </c>
      <c r="J1484" s="32">
        <f t="shared" si="378"/>
        <v>2.0849905188647622</v>
      </c>
      <c r="K1484" s="45">
        <f t="shared" si="379"/>
        <v>1.2669788311126748</v>
      </c>
      <c r="L1484" s="45">
        <f t="shared" si="380"/>
        <v>2.9030022066168497</v>
      </c>
      <c r="M1484" s="32">
        <f>[1]!thsiFinD("ths_int_chg_ratio_index",M$1,$A$4,$A1484,101)/100</f>
        <v>0.49889967219909997</v>
      </c>
      <c r="N1484" s="32">
        <f>[1]!thsiFinD("ths_int_chg_ratio_index",N$1,$A$4,$A1484,101)/100</f>
        <v>0.23013316191023001</v>
      </c>
      <c r="O1484" s="33">
        <f t="shared" si="373"/>
        <v>3.0849905188647622</v>
      </c>
      <c r="P1484" s="33">
        <f t="shared" si="374"/>
        <v>2.2669788311126746</v>
      </c>
      <c r="Q1484" s="33">
        <f t="shared" si="375"/>
        <v>3.9030022066168497</v>
      </c>
      <c r="R1484" s="33">
        <f t="shared" si="376"/>
        <v>1.4988996721990999</v>
      </c>
      <c r="S1484" s="33">
        <f t="shared" si="377"/>
        <v>1.23013316191023</v>
      </c>
      <c r="T1484" s="32">
        <f t="shared" si="385"/>
        <v>8.9556322766659591E-4</v>
      </c>
      <c r="U1484" s="32">
        <f t="shared" si="386"/>
        <v>-1.3029448781232134E-5</v>
      </c>
      <c r="V1484" s="32">
        <f t="shared" si="387"/>
        <v>1.424059075469053E-3</v>
      </c>
      <c r="W1484" s="32">
        <f t="shared" si="388"/>
        <v>2.1373666596933294E-3</v>
      </c>
      <c r="X1484" s="32">
        <f t="shared" si="388"/>
        <v>6.2127450975135723E-4</v>
      </c>
      <c r="Y1484" s="34">
        <f>MAX(O$4:O1484)</f>
        <v>3.1838792547608139</v>
      </c>
      <c r="Z1484" s="34">
        <f>MAX(P$4:P1484)</f>
        <v>2.330814110289035</v>
      </c>
      <c r="AA1484" s="34">
        <f>MAX(Q$4:Q1484)</f>
        <v>4.0677755594141001</v>
      </c>
      <c r="AB1484" s="34">
        <f>MAX(R$4:R1484)</f>
        <v>1.9075656212819299</v>
      </c>
      <c r="AC1484" s="34">
        <f>MAX(S$4:S1484)</f>
        <v>1.35899867745307</v>
      </c>
      <c r="AD1484" s="35">
        <f t="shared" si="381"/>
        <v>-3.1059197910280223E-2</v>
      </c>
      <c r="AE1484" s="35">
        <f t="shared" si="382"/>
        <v>-2.7387546220253633E-2</v>
      </c>
      <c r="AF1484" s="35">
        <f t="shared" si="383"/>
        <v>-4.0506992185425195E-2</v>
      </c>
      <c r="AG1484" s="35">
        <f t="shared" si="384"/>
        <v>-0.21423428086746321</v>
      </c>
      <c r="AH1484" s="35">
        <f t="shared" si="384"/>
        <v>-9.4823871193421394E-2</v>
      </c>
    </row>
    <row r="1485" spans="1:34">
      <c r="A1485" s="28">
        <v>46064</v>
      </c>
      <c r="B1485" s="12">
        <f>[1]!thsiFinD("ths_int_chg_ratio_index",B$1,$A$4,$A1485,101)</f>
        <v>161.60692408777001</v>
      </c>
      <c r="C1485" s="12">
        <f>[1]!thsiFinD("ths_int_chg_ratio_index",C$1,$A$4,$A1485,101)</f>
        <v>166.07051062530999</v>
      </c>
      <c r="D1485" s="12">
        <f>[1]!thsiFinD("ths_int_chg_ratio_index",D$1,$A$4,$A1485,101)</f>
        <v>42.696970570646997</v>
      </c>
      <c r="E1485" s="12">
        <f>[1]!thsiFinD("ths_int_chg_ratio_index",E$1,$A$4,$A1485,101)</f>
        <v>123.3252370056</v>
      </c>
      <c r="F1485" s="12">
        <f>[1]!thsiFinD("ths_adjustment_nvg_ratio_fund",F$1,$A$4,$A1485,101)</f>
        <v>231.24616329035999</v>
      </c>
      <c r="G1485" s="12">
        <f>[1]!thsiFinD("ths_adjustment_nvg_ratio_fund",G$1,$A$4,$A1485,101)</f>
        <v>220.48808172531</v>
      </c>
      <c r="H1485" s="12">
        <f>[1]!thsiFinD("ths_adjustment_nvg_ratio_fund",H$1,$A$4,$A1485,101)</f>
        <v>207.61538461538001</v>
      </c>
      <c r="I1485" s="12">
        <f>[1]!thsiFinD("ths_adjustment_nvg_ratio_fund",I$1,$A$4,$A1485,101)</f>
        <v>474.47265625</v>
      </c>
      <c r="J1485" s="32">
        <f t="shared" si="378"/>
        <v>2.0344024102129712</v>
      </c>
      <c r="K1485" s="45">
        <f t="shared" si="379"/>
        <v>1.2342491057233176</v>
      </c>
      <c r="L1485" s="45">
        <f t="shared" si="380"/>
        <v>2.834555714702625</v>
      </c>
      <c r="M1485" s="32">
        <f>[1]!thsiFinD("ths_int_chg_ratio_index",M$1,$A$4,$A1485,101)/100</f>
        <v>0.48419624255898003</v>
      </c>
      <c r="N1485" s="32">
        <f>[1]!thsiFinD("ths_int_chg_ratio_index",N$1,$A$4,$A1485,101)/100</f>
        <v>0.22902015700820003</v>
      </c>
      <c r="O1485" s="33">
        <f t="shared" si="373"/>
        <v>3.0344024102129712</v>
      </c>
      <c r="P1485" s="33">
        <f t="shared" si="374"/>
        <v>2.2342491057233174</v>
      </c>
      <c r="Q1485" s="33">
        <f t="shared" si="375"/>
        <v>3.834555714702625</v>
      </c>
      <c r="R1485" s="33">
        <f t="shared" si="376"/>
        <v>1.4841962425589801</v>
      </c>
      <c r="S1485" s="33">
        <f t="shared" si="377"/>
        <v>1.2290201570082</v>
      </c>
      <c r="T1485" s="32">
        <f t="shared" si="385"/>
        <v>-1.6398140721160748E-2</v>
      </c>
      <c r="U1485" s="32">
        <f t="shared" si="386"/>
        <v>-1.4437596390475704E-2</v>
      </c>
      <c r="V1485" s="32">
        <f t="shared" si="387"/>
        <v>-1.7536882709977886E-2</v>
      </c>
      <c r="W1485" s="32">
        <f t="shared" si="388"/>
        <v>-9.8094821907245278E-3</v>
      </c>
      <c r="X1485" s="32">
        <f t="shared" si="388"/>
        <v>-9.0478408069394334E-4</v>
      </c>
      <c r="Y1485" s="34">
        <f>MAX(O$4:O1485)</f>
        <v>3.1838792547608139</v>
      </c>
      <c r="Z1485" s="34">
        <f>MAX(P$4:P1485)</f>
        <v>2.330814110289035</v>
      </c>
      <c r="AA1485" s="34">
        <f>MAX(Q$4:Q1485)</f>
        <v>4.0677755594141001</v>
      </c>
      <c r="AB1485" s="34">
        <f>MAX(R$4:R1485)</f>
        <v>1.9075656212819299</v>
      </c>
      <c r="AC1485" s="34">
        <f>MAX(S$4:S1485)</f>
        <v>1.35899867745307</v>
      </c>
      <c r="AD1485" s="35">
        <f t="shared" si="381"/>
        <v>-4.6948025533421811E-2</v>
      </c>
      <c r="AE1485" s="35">
        <f t="shared" si="382"/>
        <v>-4.1429732272275865E-2</v>
      </c>
      <c r="AF1485" s="35">
        <f t="shared" si="383"/>
        <v>-5.7333508524513244E-2</v>
      </c>
      <c r="AG1485" s="35">
        <f t="shared" si="384"/>
        <v>-0.22194223569537563</v>
      </c>
      <c r="AH1485" s="35">
        <f t="shared" si="384"/>
        <v>-9.5642860144989794E-2</v>
      </c>
    </row>
    <row r="1486" spans="1:34">
      <c r="A1486" s="28">
        <v>46065</v>
      </c>
      <c r="B1486" s="12">
        <f>[1]!thsiFinD("ths_int_chg_ratio_index",B$1,$A$4,$A1486,101)</f>
        <v>166.23942887506001</v>
      </c>
      <c r="C1486" s="12">
        <f>[1]!thsiFinD("ths_int_chg_ratio_index",C$1,$A$4,$A1486,101)</f>
        <v>167.42311932602999</v>
      </c>
      <c r="D1486" s="12">
        <f>[1]!thsiFinD("ths_int_chg_ratio_index",D$1,$A$4,$A1486,101)</f>
        <v>45.234933316231</v>
      </c>
      <c r="E1486" s="12">
        <f>[1]!thsiFinD("ths_int_chg_ratio_index",E$1,$A$4,$A1486,101)</f>
        <v>126.42408606325</v>
      </c>
      <c r="F1486" s="12">
        <f>[1]!thsiFinD("ths_adjustment_nvg_ratio_fund",F$1,$A$4,$A1486,101)</f>
        <v>233.21055862492</v>
      </c>
      <c r="G1486" s="12">
        <f>[1]!thsiFinD("ths_adjustment_nvg_ratio_fund",G$1,$A$4,$A1486,101)</f>
        <v>229.00113507378001</v>
      </c>
      <c r="H1486" s="12">
        <f>[1]!thsiFinD("ths_adjustment_nvg_ratio_fund",H$1,$A$4,$A1486,101)</f>
        <v>209.92307692308</v>
      </c>
      <c r="I1486" s="12">
        <f>[1]!thsiFinD("ths_adjustment_nvg_ratio_fund",I$1,$A$4,$A1486,101)</f>
        <v>476.376953125</v>
      </c>
      <c r="J1486" s="32">
        <f t="shared" si="378"/>
        <v>2.0672916141591888</v>
      </c>
      <c r="K1486" s="45">
        <f t="shared" si="379"/>
        <v>1.2633039189514275</v>
      </c>
      <c r="L1486" s="45">
        <f t="shared" si="380"/>
        <v>2.8712793093669502</v>
      </c>
      <c r="M1486" s="32">
        <f>[1]!thsiFinD("ths_int_chg_ratio_index",M$1,$A$4,$A1486,101)/100</f>
        <v>0.50373104488613996</v>
      </c>
      <c r="N1486" s="32">
        <f>[1]!thsiFinD("ths_int_chg_ratio_index",N$1,$A$4,$A1486,101)/100</f>
        <v>0.23426540997032</v>
      </c>
      <c r="O1486" s="33">
        <f t="shared" si="373"/>
        <v>3.0672916141591888</v>
      </c>
      <c r="P1486" s="33">
        <f t="shared" si="374"/>
        <v>2.2633039189514275</v>
      </c>
      <c r="Q1486" s="33">
        <f t="shared" si="375"/>
        <v>3.8712793093669502</v>
      </c>
      <c r="R1486" s="33">
        <f t="shared" si="376"/>
        <v>1.5037310448861398</v>
      </c>
      <c r="S1486" s="33">
        <f t="shared" si="377"/>
        <v>1.2342654099703201</v>
      </c>
      <c r="T1486" s="32">
        <f t="shared" si="385"/>
        <v>1.0838774658074923E-2</v>
      </c>
      <c r="U1486" s="32">
        <f t="shared" si="386"/>
        <v>1.300428549067445E-2</v>
      </c>
      <c r="V1486" s="32">
        <f t="shared" si="387"/>
        <v>9.5770142349262954E-3</v>
      </c>
      <c r="W1486" s="32">
        <f t="shared" si="388"/>
        <v>1.3161872916130468E-2</v>
      </c>
      <c r="X1486" s="32">
        <f t="shared" si="388"/>
        <v>4.267833145136235E-3</v>
      </c>
      <c r="Y1486" s="34">
        <f>MAX(O$4:O1486)</f>
        <v>3.1838792547608139</v>
      </c>
      <c r="Z1486" s="34">
        <f>MAX(P$4:P1486)</f>
        <v>2.330814110289035</v>
      </c>
      <c r="AA1486" s="34">
        <f>MAX(Q$4:Q1486)</f>
        <v>4.0677755594141001</v>
      </c>
      <c r="AB1486" s="34">
        <f>MAX(R$4:R1486)</f>
        <v>1.9075656212819299</v>
      </c>
      <c r="AC1486" s="34">
        <f>MAX(S$4:S1486)</f>
        <v>1.35899867745307</v>
      </c>
      <c r="AD1486" s="35">
        <f t="shared" si="381"/>
        <v>-3.6618109944745236E-2</v>
      </c>
      <c r="AE1486" s="35">
        <f t="shared" si="382"/>
        <v>-2.8964210847872263E-2</v>
      </c>
      <c r="AF1486" s="35">
        <f t="shared" si="383"/>
        <v>-4.8305578116864423E-2</v>
      </c>
      <c r="AG1486" s="35">
        <f t="shared" si="384"/>
        <v>-0.21170153828018956</v>
      </c>
      <c r="AH1486" s="35">
        <f t="shared" si="384"/>
        <v>-9.1783214768475951E-2</v>
      </c>
    </row>
    <row r="1487" spans="1:34">
      <c r="A1487" s="28">
        <v>46066</v>
      </c>
      <c r="B1487" s="12">
        <f>[1]!thsiFinD("ths_int_chg_ratio_index",B$1,$A$4,$A1487,101)</f>
        <v>160.26535037284</v>
      </c>
      <c r="C1487" s="12">
        <f>[1]!thsiFinD("ths_int_chg_ratio_index",C$1,$A$4,$A1487,101)</f>
        <v>169.83239673699001</v>
      </c>
      <c r="D1487" s="12">
        <f>[1]!thsiFinD("ths_int_chg_ratio_index",D$1,$A$4,$A1487,101)</f>
        <v>44.189424308592002</v>
      </c>
      <c r="E1487" s="12">
        <f>[1]!thsiFinD("ths_int_chg_ratio_index",E$1,$A$4,$A1487,101)</f>
        <v>122.68666235828</v>
      </c>
      <c r="F1487" s="12">
        <f>[1]!thsiFinD("ths_adjustment_nvg_ratio_fund",F$1,$A$4,$A1487,101)</f>
        <v>230.20257826887999</v>
      </c>
      <c r="G1487" s="12">
        <f>[1]!thsiFinD("ths_adjustment_nvg_ratio_fund",G$1,$A$4,$A1487,101)</f>
        <v>223.09875141884001</v>
      </c>
      <c r="H1487" s="12">
        <f>[1]!thsiFinD("ths_adjustment_nvg_ratio_fund",H$1,$A$4,$A1487,101)</f>
        <v>203.69230769231001</v>
      </c>
      <c r="I1487" s="12">
        <f>[1]!thsiFinD("ths_adjustment_nvg_ratio_fund",I$1,$A$4,$A1487,101)</f>
        <v>477.3828125</v>
      </c>
      <c r="J1487" s="32">
        <f t="shared" si="378"/>
        <v>2.039187854570915</v>
      </c>
      <c r="K1487" s="45">
        <f t="shared" si="379"/>
        <v>1.242434584441755</v>
      </c>
      <c r="L1487" s="45">
        <f t="shared" si="380"/>
        <v>2.8359411247000752</v>
      </c>
      <c r="M1487" s="32">
        <f>[1]!thsiFinD("ths_int_chg_ratio_index",M$1,$A$4,$A1487,101)/100</f>
        <v>0.48680945998395003</v>
      </c>
      <c r="N1487" s="32">
        <f>[1]!thsiFinD("ths_int_chg_ratio_index",N$1,$A$4,$A1487,101)/100</f>
        <v>0.21800533537583999</v>
      </c>
      <c r="O1487" s="33">
        <f t="shared" si="373"/>
        <v>3.039187854570915</v>
      </c>
      <c r="P1487" s="33">
        <f t="shared" si="374"/>
        <v>2.2424345844417548</v>
      </c>
      <c r="Q1487" s="33">
        <f t="shared" si="375"/>
        <v>3.8359411247000752</v>
      </c>
      <c r="R1487" s="33">
        <f t="shared" si="376"/>
        <v>1.4868094599839501</v>
      </c>
      <c r="S1487" s="33">
        <f t="shared" si="377"/>
        <v>1.21800533537584</v>
      </c>
      <c r="T1487" s="32">
        <f t="shared" si="385"/>
        <v>-9.162402250422419E-3</v>
      </c>
      <c r="U1487" s="32">
        <f t="shared" si="386"/>
        <v>-9.2207389095766423E-3</v>
      </c>
      <c r="V1487" s="32">
        <f t="shared" si="387"/>
        <v>-9.1282963183180188E-3</v>
      </c>
      <c r="W1487" s="32">
        <f t="shared" si="388"/>
        <v>-1.1253066138214307E-2</v>
      </c>
      <c r="X1487" s="32">
        <f t="shared" si="388"/>
        <v>-1.3173888260281985E-2</v>
      </c>
      <c r="Y1487" s="34">
        <f>MAX(O$4:O1487)</f>
        <v>3.1838792547608139</v>
      </c>
      <c r="Z1487" s="34">
        <f>MAX(P$4:P1487)</f>
        <v>2.330814110289035</v>
      </c>
      <c r="AA1487" s="34">
        <f>MAX(Q$4:Q1487)</f>
        <v>4.0677755594141001</v>
      </c>
      <c r="AB1487" s="34">
        <f>MAX(R$4:R1487)</f>
        <v>1.9075656212819299</v>
      </c>
      <c r="AC1487" s="34">
        <f>MAX(S$4:S1487)</f>
        <v>1.35899867745307</v>
      </c>
      <c r="AD1487" s="35">
        <f t="shared" si="381"/>
        <v>-4.5445002342203722E-2</v>
      </c>
      <c r="AE1487" s="35">
        <f t="shared" si="382"/>
        <v>-3.7917878331498733E-2</v>
      </c>
      <c r="AF1487" s="35">
        <f t="shared" si="383"/>
        <v>-5.6992926804304123E-2</v>
      </c>
      <c r="AG1487" s="35">
        <f t="shared" si="384"/>
        <v>-0.22057231300657509</v>
      </c>
      <c r="AH1487" s="35">
        <f t="shared" si="384"/>
        <v>-0.1037479612132286</v>
      </c>
    </row>
    <row r="1488" spans="1:34">
      <c r="A1488" s="28">
        <v>46077</v>
      </c>
      <c r="B1488" s="12">
        <f>[1]!thsiFinD("ths_int_chg_ratio_index",B$1,$A$4,$A1488,101)</f>
        <v>168.63546359366001</v>
      </c>
      <c r="C1488" s="12">
        <f>[1]!thsiFinD("ths_int_chg_ratio_index",C$1,$A$4,$A1488,101)</f>
        <v>171.87212148462999</v>
      </c>
      <c r="D1488" s="12">
        <f>[1]!thsiFinD("ths_int_chg_ratio_index",D$1,$A$4,$A1488,101)</f>
        <v>43.702203950601003</v>
      </c>
      <c r="E1488" s="12">
        <f>[1]!thsiFinD("ths_int_chg_ratio_index",E$1,$A$4,$A1488,101)</f>
        <v>125.67744183453</v>
      </c>
      <c r="F1488" s="12">
        <f>[1]!thsiFinD("ths_adjustment_nvg_ratio_fund",F$1,$A$4,$A1488,101)</f>
        <v>236.21853898097001</v>
      </c>
      <c r="G1488" s="12">
        <f>[1]!thsiFinD("ths_adjustment_nvg_ratio_fund",G$1,$A$4,$A1488,101)</f>
        <v>232.91713961407001</v>
      </c>
      <c r="H1488" s="12">
        <f>[1]!thsiFinD("ths_adjustment_nvg_ratio_fund",H$1,$A$4,$A1488,101)</f>
        <v>215.61538461538001</v>
      </c>
      <c r="I1488" s="12">
        <f>[1]!thsiFinD("ths_adjustment_nvg_ratio_fund",I$1,$A$4,$A1488,101)</f>
        <v>490.283203125</v>
      </c>
      <c r="J1488" s="32">
        <f t="shared" si="378"/>
        <v>2.1061518714985512</v>
      </c>
      <c r="K1488" s="45">
        <f t="shared" si="379"/>
        <v>1.2747180771585525</v>
      </c>
      <c r="L1488" s="45">
        <f t="shared" si="380"/>
        <v>2.93758566583855</v>
      </c>
      <c r="M1488" s="32">
        <f>[1]!thsiFinD("ths_int_chg_ratio_index",M$1,$A$4,$A1488,101)/100</f>
        <v>0.50622098258147996</v>
      </c>
      <c r="N1488" s="32">
        <f>[1]!thsiFinD("ths_int_chg_ratio_index",N$1,$A$4,$A1488,101)/100</f>
        <v>0.23072578951777001</v>
      </c>
      <c r="O1488" s="33">
        <f t="shared" si="373"/>
        <v>3.1061518714985512</v>
      </c>
      <c r="P1488" s="33">
        <f t="shared" si="374"/>
        <v>2.2747180771585525</v>
      </c>
      <c r="Q1488" s="33">
        <f t="shared" si="375"/>
        <v>3.93758566583855</v>
      </c>
      <c r="R1488" s="33">
        <f t="shared" si="376"/>
        <v>1.5062209825814801</v>
      </c>
      <c r="S1488" s="33">
        <f t="shared" si="377"/>
        <v>1.2307257895177699</v>
      </c>
      <c r="T1488" s="32">
        <f t="shared" si="385"/>
        <v>2.2033523471384875E-2</v>
      </c>
      <c r="U1488" s="32">
        <f t="shared" si="386"/>
        <v>1.4396626301067528E-2</v>
      </c>
      <c r="V1488" s="32">
        <f t="shared" si="387"/>
        <v>2.6497940879220971E-2</v>
      </c>
      <c r="W1488" s="32">
        <f t="shared" si="388"/>
        <v>1.3055823977431213E-2</v>
      </c>
      <c r="X1488" s="32">
        <f t="shared" si="388"/>
        <v>1.0443676864522633E-2</v>
      </c>
      <c r="Y1488" s="34">
        <f>MAX(O$4:O1488)</f>
        <v>3.1838792547608139</v>
      </c>
      <c r="Z1488" s="34">
        <f>MAX(P$4:P1488)</f>
        <v>2.330814110289035</v>
      </c>
      <c r="AA1488" s="34">
        <f>MAX(Q$4:Q1488)</f>
        <v>4.0677755594141001</v>
      </c>
      <c r="AB1488" s="34">
        <f>MAX(R$4:R1488)</f>
        <v>1.9075656212819299</v>
      </c>
      <c r="AC1488" s="34">
        <f>MAX(S$4:S1488)</f>
        <v>1.35899867745307</v>
      </c>
      <c r="AD1488" s="35">
        <f t="shared" si="381"/>
        <v>-2.4412792396582894E-2</v>
      </c>
      <c r="AE1488" s="35">
        <f t="shared" si="382"/>
        <v>-2.4067141554899196E-2</v>
      </c>
      <c r="AF1488" s="35">
        <f t="shared" si="383"/>
        <v>-3.2005181130077331E-2</v>
      </c>
      <c r="AG1488" s="35">
        <f t="shared" si="384"/>
        <v>-0.21039624232205267</v>
      </c>
      <c r="AH1488" s="35">
        <f t="shared" si="384"/>
        <v>-9.4387794530969793E-2</v>
      </c>
    </row>
    <row r="1489" spans="1:34">
      <c r="A1489" s="28">
        <v>46078</v>
      </c>
      <c r="B1489" s="12">
        <f>[1]!thsiFinD("ths_int_chg_ratio_index",B$1,$A$4,$A1489,101)</f>
        <v>169.8109451494</v>
      </c>
      <c r="C1489" s="12">
        <f>[1]!thsiFinD("ths_int_chg_ratio_index",C$1,$A$4,$A1489,101)</f>
        <v>184.18498764519001</v>
      </c>
      <c r="D1489" s="12">
        <f>[1]!thsiFinD("ths_int_chg_ratio_index",D$1,$A$4,$A1489,101)</f>
        <v>44.478875349923001</v>
      </c>
      <c r="E1489" s="12">
        <f>[1]!thsiFinD("ths_int_chg_ratio_index",E$1,$A$4,$A1489,101)</f>
        <v>128.65198355042</v>
      </c>
      <c r="F1489" s="12">
        <f>[1]!thsiFinD("ths_adjustment_nvg_ratio_fund",F$1,$A$4,$A1489,101)</f>
        <v>238.36709637814999</v>
      </c>
      <c r="G1489" s="12">
        <f>[1]!thsiFinD("ths_adjustment_nvg_ratio_fund",G$1,$A$4,$A1489,101)</f>
        <v>234.33598183882</v>
      </c>
      <c r="H1489" s="12">
        <f>[1]!thsiFinD("ths_adjustment_nvg_ratio_fund",H$1,$A$4,$A1489,101)</f>
        <v>226.38461538461999</v>
      </c>
      <c r="I1489" s="12">
        <f>[1]!thsiFinD("ths_adjustment_nvg_ratio_fund",I$1,$A$4,$A1489,101)</f>
        <v>502.451171875</v>
      </c>
      <c r="J1489" s="32">
        <f t="shared" si="378"/>
        <v>2.1608320714644038</v>
      </c>
      <c r="K1489" s="45">
        <f t="shared" si="379"/>
        <v>1.3178169792373324</v>
      </c>
      <c r="L1489" s="45">
        <f t="shared" si="380"/>
        <v>3.003847163691475</v>
      </c>
      <c r="M1489" s="32">
        <f>[1]!thsiFinD("ths_int_chg_ratio_index",M$1,$A$4,$A1489,101)/100</f>
        <v>0.51903190706213997</v>
      </c>
      <c r="N1489" s="32">
        <f>[1]!thsiFinD("ths_int_chg_ratio_index",N$1,$A$4,$A1489,101)/100</f>
        <v>0.24173024690375999</v>
      </c>
      <c r="O1489" s="33">
        <f t="shared" si="373"/>
        <v>3.1608320714644038</v>
      </c>
      <c r="P1489" s="33">
        <f t="shared" si="374"/>
        <v>2.3178169792373327</v>
      </c>
      <c r="Q1489" s="33">
        <f t="shared" si="375"/>
        <v>4.003847163691475</v>
      </c>
      <c r="R1489" s="33">
        <f t="shared" si="376"/>
        <v>1.5190319070621401</v>
      </c>
      <c r="S1489" s="33">
        <f t="shared" si="377"/>
        <v>1.2417302469037601</v>
      </c>
      <c r="T1489" s="32">
        <f t="shared" si="385"/>
        <v>1.7603839808216559E-2</v>
      </c>
      <c r="U1489" s="32">
        <f t="shared" si="386"/>
        <v>1.8946920285003888E-2</v>
      </c>
      <c r="V1489" s="32">
        <f t="shared" si="387"/>
        <v>1.6827950799341851E-2</v>
      </c>
      <c r="W1489" s="32">
        <f t="shared" si="388"/>
        <v>8.5053419311047485E-3</v>
      </c>
      <c r="X1489" s="32">
        <f t="shared" si="388"/>
        <v>8.9414372232357042E-3</v>
      </c>
      <c r="Y1489" s="34">
        <f>MAX(O$4:O1489)</f>
        <v>3.1838792547608139</v>
      </c>
      <c r="Z1489" s="34">
        <f>MAX(P$4:P1489)</f>
        <v>2.330814110289035</v>
      </c>
      <c r="AA1489" s="34">
        <f>MAX(Q$4:Q1489)</f>
        <v>4.0677755594141001</v>
      </c>
      <c r="AB1489" s="34">
        <f>MAX(R$4:R1489)</f>
        <v>1.9075656212819299</v>
      </c>
      <c r="AC1489" s="34">
        <f>MAX(S$4:S1489)</f>
        <v>1.35899867745307</v>
      </c>
      <c r="AD1489" s="35">
        <f t="shared" si="381"/>
        <v>-7.238711474987003E-3</v>
      </c>
      <c r="AE1489" s="35">
        <f t="shared" si="382"/>
        <v>-5.5762194824239275E-3</v>
      </c>
      <c r="AF1489" s="35">
        <f t="shared" si="383"/>
        <v>-1.571581194411642E-2</v>
      </c>
      <c r="AG1489" s="35">
        <f t="shared" si="384"/>
        <v>-0.20368039237291657</v>
      </c>
      <c r="AH1489" s="35">
        <f t="shared" si="384"/>
        <v>-8.6290319847172614E-2</v>
      </c>
    </row>
    <row r="1490" spans="1:34">
      <c r="A1490" s="28">
        <v>46079</v>
      </c>
      <c r="B1490" s="12">
        <f>[1]!thsiFinD("ths_int_chg_ratio_index",B$1,$A$4,$A1490,101)</f>
        <v>176.76326248888</v>
      </c>
      <c r="C1490" s="12">
        <f>[1]!thsiFinD("ths_int_chg_ratio_index",C$1,$A$4,$A1490,101)</f>
        <v>187.48150951669001</v>
      </c>
      <c r="D1490" s="12">
        <f>[1]!thsiFinD("ths_int_chg_ratio_index",D$1,$A$4,$A1490,101)</f>
        <v>45.712543224957003</v>
      </c>
      <c r="E1490" s="12">
        <f>[1]!thsiFinD("ths_int_chg_ratio_index",E$1,$A$4,$A1490,101)</f>
        <v>127.74192083597001</v>
      </c>
      <c r="F1490" s="12">
        <f>[1]!thsiFinD("ths_adjustment_nvg_ratio_fund",F$1,$A$4,$A1490,101)</f>
        <v>245.36525475752001</v>
      </c>
      <c r="G1490" s="12">
        <f>[1]!thsiFinD("ths_adjustment_nvg_ratio_fund",G$1,$A$4,$A1490,101)</f>
        <v>242.79228149830001</v>
      </c>
      <c r="H1490" s="12">
        <f>[1]!thsiFinD("ths_adjustment_nvg_ratio_fund",H$1,$A$4,$A1490,101)</f>
        <v>236.30769230768999</v>
      </c>
      <c r="I1490" s="12">
        <f>[1]!thsiFinD("ths_adjustment_nvg_ratio_fund",I$1,$A$4,$A1490,101)</f>
        <v>515.078125</v>
      </c>
      <c r="J1490" s="32">
        <f t="shared" si="378"/>
        <v>2.2215532370375088</v>
      </c>
      <c r="K1490" s="45">
        <f t="shared" si="379"/>
        <v>1.3442480901662424</v>
      </c>
      <c r="L1490" s="45">
        <f t="shared" si="380"/>
        <v>3.0988583839087749</v>
      </c>
      <c r="M1490" s="32">
        <f>[1]!thsiFinD("ths_int_chg_ratio_index",M$1,$A$4,$A1490,101)/100</f>
        <v>0.53648415205347</v>
      </c>
      <c r="N1490" s="32">
        <f>[1]!thsiFinD("ths_int_chg_ratio_index",N$1,$A$4,$A1490,101)/100</f>
        <v>0.24132820627116999</v>
      </c>
      <c r="O1490" s="33">
        <f t="shared" si="373"/>
        <v>3.2215532370375088</v>
      </c>
      <c r="P1490" s="33">
        <f t="shared" si="374"/>
        <v>2.3442480901662424</v>
      </c>
      <c r="Q1490" s="33">
        <f t="shared" si="375"/>
        <v>4.0988583839087749</v>
      </c>
      <c r="R1490" s="33">
        <f t="shared" si="376"/>
        <v>1.53648415205347</v>
      </c>
      <c r="S1490" s="33">
        <f t="shared" si="377"/>
        <v>1.2413282062711699</v>
      </c>
      <c r="T1490" s="32">
        <f t="shared" si="385"/>
        <v>1.921050033669558E-2</v>
      </c>
      <c r="U1490" s="32">
        <f t="shared" si="386"/>
        <v>1.1403450387013292E-2</v>
      </c>
      <c r="V1490" s="32">
        <f t="shared" si="387"/>
        <v>2.3729981773255693E-2</v>
      </c>
      <c r="W1490" s="32">
        <f t="shared" si="388"/>
        <v>1.1489057543947911E-2</v>
      </c>
      <c r="X1490" s="32">
        <f t="shared" si="388"/>
        <v>-3.2377453443910298E-4</v>
      </c>
      <c r="Y1490" s="34">
        <f>MAX(O$4:O1490)</f>
        <v>3.2215532370375088</v>
      </c>
      <c r="Z1490" s="34">
        <f>MAX(P$4:P1490)</f>
        <v>2.3442480901662424</v>
      </c>
      <c r="AA1490" s="34">
        <f>MAX(Q$4:Q1490)</f>
        <v>4.0988583839087749</v>
      </c>
      <c r="AB1490" s="34">
        <f>MAX(R$4:R1490)</f>
        <v>1.9075656212819299</v>
      </c>
      <c r="AC1490" s="34">
        <f>MAX(S$4:S1490)</f>
        <v>1.35899867745307</v>
      </c>
      <c r="AD1490" s="35">
        <f t="shared" si="381"/>
        <v>0</v>
      </c>
      <c r="AE1490" s="35">
        <f t="shared" si="382"/>
        <v>0</v>
      </c>
      <c r="AF1490" s="35">
        <f t="shared" si="383"/>
        <v>0</v>
      </c>
      <c r="AG1490" s="35">
        <f t="shared" si="384"/>
        <v>-0.19453143057751487</v>
      </c>
      <c r="AH1490" s="35">
        <f t="shared" si="384"/>
        <v>-8.6586155773476503E-2</v>
      </c>
    </row>
    <row r="1491" spans="1:34">
      <c r="A1491" s="28">
        <v>46080</v>
      </c>
      <c r="B1491" s="12">
        <f>[1]!thsiFinD("ths_int_chg_ratio_index",B$1,$A$4,$A1491,101)</f>
        <v>172.65827053227</v>
      </c>
      <c r="C1491" s="12">
        <f>[1]!thsiFinD("ths_int_chg_ratio_index",C$1,$A$4,$A1491,101)</f>
        <v>180.58138898889999</v>
      </c>
      <c r="D1491" s="12">
        <f>[1]!thsiFinD("ths_int_chg_ratio_index",D$1,$A$4,$A1491,101)</f>
        <v>45.924198660145997</v>
      </c>
      <c r="E1491" s="12">
        <f>[1]!thsiFinD("ths_int_chg_ratio_index",E$1,$A$4,$A1491,101)</f>
        <v>124.40488543206</v>
      </c>
      <c r="F1491" s="12">
        <f>[1]!thsiFinD("ths_adjustment_nvg_ratio_fund",F$1,$A$4,$A1491,101)</f>
        <v>238.79680785758001</v>
      </c>
      <c r="G1491" s="12">
        <f>[1]!thsiFinD("ths_adjustment_nvg_ratio_fund",G$1,$A$4,$A1491,101)</f>
        <v>238.02497162316001</v>
      </c>
      <c r="H1491" s="12">
        <f>[1]!thsiFinD("ths_adjustment_nvg_ratio_fund",H$1,$A$4,$A1491,101)</f>
        <v>220.61538461538001</v>
      </c>
      <c r="I1491" s="12">
        <f>[1]!thsiFinD("ths_adjustment_nvg_ratio_fund",I$1,$A$4,$A1491,101)</f>
        <v>499.16015625</v>
      </c>
      <c r="J1491" s="32">
        <f t="shared" si="378"/>
        <v>2.1502075799493698</v>
      </c>
      <c r="K1491" s="45">
        <f t="shared" si="379"/>
        <v>1.3089218590334399</v>
      </c>
      <c r="L1491" s="45">
        <f t="shared" si="380"/>
        <v>2.9914933008652995</v>
      </c>
      <c r="M1491" s="32">
        <f>[1]!thsiFinD("ths_int_chg_ratio_index",M$1,$A$4,$A1491,101)/100</f>
        <v>0.52586987487254</v>
      </c>
      <c r="N1491" s="32">
        <f>[1]!thsiFinD("ths_int_chg_ratio_index",N$1,$A$4,$A1491,101)/100</f>
        <v>0.24264842700566</v>
      </c>
      <c r="O1491" s="33">
        <f t="shared" si="373"/>
        <v>3.1502075799493698</v>
      </c>
      <c r="P1491" s="33">
        <f t="shared" si="374"/>
        <v>2.3089218590334397</v>
      </c>
      <c r="Q1491" s="33">
        <f t="shared" si="375"/>
        <v>3.9914933008652995</v>
      </c>
      <c r="R1491" s="33">
        <f t="shared" si="376"/>
        <v>1.5258698748725399</v>
      </c>
      <c r="S1491" s="33">
        <f t="shared" si="377"/>
        <v>1.2426484270056599</v>
      </c>
      <c r="T1491" s="32">
        <f t="shared" si="385"/>
        <v>-2.2146353587422785E-2</v>
      </c>
      <c r="U1491" s="32">
        <f t="shared" si="386"/>
        <v>-1.5069322773895277E-2</v>
      </c>
      <c r="V1491" s="32">
        <f t="shared" si="387"/>
        <v>-2.6193899126880638E-2</v>
      </c>
      <c r="W1491" s="32">
        <f t="shared" si="388"/>
        <v>-6.9081592327160379E-3</v>
      </c>
      <c r="X1491" s="32">
        <f t="shared" si="388"/>
        <v>1.0635549307751457E-3</v>
      </c>
      <c r="Y1491" s="34">
        <f>MAX(O$4:O1491)</f>
        <v>3.2215532370375088</v>
      </c>
      <c r="Z1491" s="34">
        <f>MAX(P$4:P1491)</f>
        <v>2.3442480901662424</v>
      </c>
      <c r="AA1491" s="34">
        <f>MAX(Q$4:Q1491)</f>
        <v>4.0988583839087749</v>
      </c>
      <c r="AB1491" s="34">
        <f>MAX(R$4:R1491)</f>
        <v>1.9075656212819299</v>
      </c>
      <c r="AC1491" s="34">
        <f>MAX(S$4:S1491)</f>
        <v>1.35899867745307</v>
      </c>
      <c r="AD1491" s="35">
        <f t="shared" si="381"/>
        <v>-2.2146353587422785E-2</v>
      </c>
      <c r="AE1491" s="35">
        <f t="shared" si="382"/>
        <v>-1.5069322773895277E-2</v>
      </c>
      <c r="AF1491" s="35">
        <f t="shared" si="383"/>
        <v>-2.6193899126880638E-2</v>
      </c>
      <c r="AG1491" s="35">
        <f t="shared" si="384"/>
        <v>-0.20009573571203343</v>
      </c>
      <c r="AH1491" s="35">
        <f t="shared" si="384"/>
        <v>-8.5614689975611058E-2</v>
      </c>
    </row>
    <row r="1492" spans="1:34">
      <c r="A1492" s="28">
        <v>46083</v>
      </c>
      <c r="B1492" s="12">
        <f>[1]!thsiFinD("ths_int_chg_ratio_index",B$1,$A$4,$A1492,101)</f>
        <v>178.03575753691001</v>
      </c>
      <c r="C1492" s="12">
        <f>[1]!thsiFinD("ths_int_chg_ratio_index",C$1,$A$4,$A1492,101)</f>
        <v>175.43578583703001</v>
      </c>
      <c r="D1492" s="12">
        <f>[1]!thsiFinD("ths_int_chg_ratio_index",D$1,$A$4,$A1492,101)</f>
        <v>43.644021506224</v>
      </c>
      <c r="E1492" s="12">
        <f>[1]!thsiFinD("ths_int_chg_ratio_index",E$1,$A$4,$A1492,101)</f>
        <v>124.0355024058</v>
      </c>
      <c r="F1492" s="12">
        <f>[1]!thsiFinD("ths_adjustment_nvg_ratio_fund",F$1,$A$4,$A1492,101)</f>
        <v>240.51565377532</v>
      </c>
      <c r="G1492" s="12">
        <f>[1]!thsiFinD("ths_adjustment_nvg_ratio_fund",G$1,$A$4,$A1492,101)</f>
        <v>241.94097616344999</v>
      </c>
      <c r="H1492" s="12">
        <f>[1]!thsiFinD("ths_adjustment_nvg_ratio_fund",H$1,$A$4,$A1492,101)</f>
        <v>226</v>
      </c>
      <c r="I1492" s="12">
        <f>[1]!thsiFinD("ths_adjustment_nvg_ratio_fund",I$1,$A$4,$A1492,101)</f>
        <v>498.59375</v>
      </c>
      <c r="J1492" s="32">
        <f t="shared" si="378"/>
        <v>2.1602518090309175</v>
      </c>
      <c r="K1492" s="45">
        <f t="shared" si="379"/>
        <v>1.3028776682149101</v>
      </c>
      <c r="L1492" s="45">
        <f t="shared" si="380"/>
        <v>3.0176259498469249</v>
      </c>
      <c r="M1492" s="32">
        <f>[1]!thsiFinD("ths_int_chg_ratio_index",M$1,$A$4,$A1492,101)/100</f>
        <v>0.50652874196995001</v>
      </c>
      <c r="N1492" s="32">
        <f>[1]!thsiFinD("ths_int_chg_ratio_index",N$1,$A$4,$A1492,101)/100</f>
        <v>0.24598184501872999</v>
      </c>
      <c r="O1492" s="33">
        <f t="shared" si="373"/>
        <v>3.1602518090309175</v>
      </c>
      <c r="P1492" s="33">
        <f t="shared" si="374"/>
        <v>2.3028776682149101</v>
      </c>
      <c r="Q1492" s="33">
        <f t="shared" si="375"/>
        <v>4.0176259498469253</v>
      </c>
      <c r="R1492" s="33">
        <f t="shared" si="376"/>
        <v>1.50652874196995</v>
      </c>
      <c r="S1492" s="33">
        <f t="shared" si="377"/>
        <v>1.2459818450187301</v>
      </c>
      <c r="T1492" s="32">
        <f t="shared" si="385"/>
        <v>3.1884340401813205E-3</v>
      </c>
      <c r="U1492" s="32">
        <f t="shared" si="386"/>
        <v>-2.6177546004348962E-3</v>
      </c>
      <c r="V1492" s="32">
        <f t="shared" si="387"/>
        <v>6.5470857676150906E-3</v>
      </c>
      <c r="W1492" s="32">
        <f t="shared" si="388"/>
        <v>-1.2675479882716445E-2</v>
      </c>
      <c r="X1492" s="32">
        <f t="shared" si="388"/>
        <v>2.6825109505046463E-3</v>
      </c>
      <c r="Y1492" s="34">
        <f>MAX(O$4:O1492)</f>
        <v>3.2215532370375088</v>
      </c>
      <c r="Z1492" s="34">
        <f>MAX(P$4:P1492)</f>
        <v>2.3442480901662424</v>
      </c>
      <c r="AA1492" s="34">
        <f>MAX(Q$4:Q1492)</f>
        <v>4.0988583839087749</v>
      </c>
      <c r="AB1492" s="34">
        <f>MAX(R$4:R1492)</f>
        <v>1.9075656212819299</v>
      </c>
      <c r="AC1492" s="34">
        <f>MAX(S$4:S1492)</f>
        <v>1.35899867745307</v>
      </c>
      <c r="AD1492" s="35">
        <f t="shared" si="381"/>
        <v>-1.9028531734885501E-2</v>
      </c>
      <c r="AE1492" s="35">
        <f t="shared" si="382"/>
        <v>-1.7647629585313407E-2</v>
      </c>
      <c r="AF1492" s="35">
        <f t="shared" si="383"/>
        <v>-1.9818307063437568E-2</v>
      </c>
      <c r="AG1492" s="35">
        <f t="shared" si="384"/>
        <v>-0.21023490612211471</v>
      </c>
      <c r="AH1492" s="35">
        <f t="shared" si="384"/>
        <v>-8.316184136849003E-2</v>
      </c>
    </row>
    <row r="1493" spans="1:34">
      <c r="A1493" s="28">
        <v>46084</v>
      </c>
      <c r="B1493" s="12">
        <f>[1]!thsiFinD("ths_int_chg_ratio_index",B$1,$A$4,$A1493,101)</f>
        <v>168.91060423690001</v>
      </c>
      <c r="C1493" s="12">
        <f>[1]!thsiFinD("ths_int_chg_ratio_index",C$1,$A$4,$A1493,101)</f>
        <v>160.9398092511</v>
      </c>
      <c r="D1493" s="12">
        <f>[1]!thsiFinD("ths_int_chg_ratio_index",D$1,$A$4,$A1493,101)</f>
        <v>36.155500599475999</v>
      </c>
      <c r="E1493" s="12">
        <f>[1]!thsiFinD("ths_int_chg_ratio_index",E$1,$A$4,$A1493,101)</f>
        <v>118.77386303474999</v>
      </c>
      <c r="F1493" s="12">
        <f>[1]!thsiFinD("ths_adjustment_nvg_ratio_fund",F$1,$A$4,$A1493,101)</f>
        <v>231.24616329035999</v>
      </c>
      <c r="G1493" s="12">
        <f>[1]!thsiFinD("ths_adjustment_nvg_ratio_fund",G$1,$A$4,$A1493,101)</f>
        <v>230.30646992054</v>
      </c>
      <c r="H1493" s="12">
        <f>[1]!thsiFinD("ths_adjustment_nvg_ratio_fund",H$1,$A$4,$A1493,101)</f>
        <v>219.46153846153999</v>
      </c>
      <c r="I1493" s="12">
        <f>[1]!thsiFinD("ths_adjustment_nvg_ratio_fund",I$1,$A$4,$A1493,101)</f>
        <v>478.671875</v>
      </c>
      <c r="J1493" s="32">
        <f t="shared" si="378"/>
        <v>2.0555822797433323</v>
      </c>
      <c r="K1493" s="45">
        <f t="shared" si="379"/>
        <v>1.211949442805565</v>
      </c>
      <c r="L1493" s="45">
        <f t="shared" si="380"/>
        <v>2.8992151166810998</v>
      </c>
      <c r="M1493" s="32">
        <f>[1]!thsiFinD("ths_int_chg_ratio_index",M$1,$A$4,$A1493,101)/100</f>
        <v>0.44304144095526998</v>
      </c>
      <c r="N1493" s="32">
        <f>[1]!thsiFinD("ths_int_chg_ratio_index",N$1,$A$4,$A1493,101)/100</f>
        <v>0.21640127248071001</v>
      </c>
      <c r="O1493" s="33">
        <f t="shared" si="373"/>
        <v>3.0555822797433323</v>
      </c>
      <c r="P1493" s="33">
        <f t="shared" si="374"/>
        <v>2.2119494428055653</v>
      </c>
      <c r="Q1493" s="33">
        <f t="shared" si="375"/>
        <v>3.8992151166810998</v>
      </c>
      <c r="R1493" s="33">
        <f t="shared" si="376"/>
        <v>1.4430414409552701</v>
      </c>
      <c r="S1493" s="33">
        <f t="shared" si="377"/>
        <v>1.2164012724807101</v>
      </c>
      <c r="T1493" s="32">
        <f t="shared" si="385"/>
        <v>-3.3120629498091136E-2</v>
      </c>
      <c r="U1493" s="32">
        <f t="shared" si="386"/>
        <v>-3.9484609479854993E-2</v>
      </c>
      <c r="V1493" s="32">
        <f t="shared" si="387"/>
        <v>-2.9472836606488251E-2</v>
      </c>
      <c r="W1493" s="32">
        <f t="shared" si="388"/>
        <v>-4.2141446920994974E-2</v>
      </c>
      <c r="X1493" s="32">
        <f t="shared" si="388"/>
        <v>-2.3740773315662045E-2</v>
      </c>
      <c r="Y1493" s="34">
        <f>MAX(O$4:O1493)</f>
        <v>3.2215532370375088</v>
      </c>
      <c r="Z1493" s="34">
        <f>MAX(P$4:P1493)</f>
        <v>2.3442480901662424</v>
      </c>
      <c r="AA1493" s="34">
        <f>MAX(Q$4:Q1493)</f>
        <v>4.0988583839087749</v>
      </c>
      <c r="AB1493" s="34">
        <f>MAX(R$4:R1493)</f>
        <v>1.9075656212819299</v>
      </c>
      <c r="AC1493" s="34">
        <f>MAX(S$4:S1493)</f>
        <v>1.35899867745307</v>
      </c>
      <c r="AD1493" s="35">
        <f t="shared" si="381"/>
        <v>-5.1518924283492806E-2</v>
      </c>
      <c r="AE1493" s="35">
        <f t="shared" si="382"/>
        <v>-5.6435429302747142E-2</v>
      </c>
      <c r="AF1493" s="35">
        <f t="shared" si="383"/>
        <v>-4.8707041944027862E-2</v>
      </c>
      <c r="AG1493" s="35">
        <f t="shared" si="384"/>
        <v>-0.24351674990582417</v>
      </c>
      <c r="AH1493" s="35">
        <f t="shared" si="384"/>
        <v>-0.10492828825970968</v>
      </c>
    </row>
    <row r="1494" spans="1:34">
      <c r="A1494" s="28">
        <v>46085</v>
      </c>
      <c r="B1494" s="12">
        <f>[1]!thsiFinD("ths_int_chg_ratio_index",B$1,$A$4,$A1494,101)</f>
        <v>165.73950147746001</v>
      </c>
      <c r="C1494" s="12">
        <f>[1]!thsiFinD("ths_int_chg_ratio_index",C$1,$A$4,$A1494,101)</f>
        <v>159.34187476400001</v>
      </c>
      <c r="D1494" s="12">
        <f>[1]!thsiFinD("ths_int_chg_ratio_index",D$1,$A$4,$A1494,101)</f>
        <v>35.483641936627002</v>
      </c>
      <c r="E1494" s="12">
        <f>[1]!thsiFinD("ths_int_chg_ratio_index",E$1,$A$4,$A1494,101)</f>
        <v>115.37093329</v>
      </c>
      <c r="F1494" s="12">
        <f>[1]!thsiFinD("ths_adjustment_nvg_ratio_fund",F$1,$A$4,$A1494,101)</f>
        <v>228.23818293432001</v>
      </c>
      <c r="G1494" s="12">
        <f>[1]!thsiFinD("ths_adjustment_nvg_ratio_fund",G$1,$A$4,$A1494,101)</f>
        <v>228.20658342792001</v>
      </c>
      <c r="H1494" s="12">
        <f>[1]!thsiFinD("ths_adjustment_nvg_ratio_fund",H$1,$A$4,$A1494,101)</f>
        <v>215.76923076923001</v>
      </c>
      <c r="I1494" s="12">
        <f>[1]!thsiFinD("ths_adjustment_nvg_ratio_fund",I$1,$A$4,$A1494,101)</f>
        <v>470.791015625</v>
      </c>
      <c r="J1494" s="32">
        <f t="shared" si="378"/>
        <v>2.0236762052806965</v>
      </c>
      <c r="K1494" s="45">
        <f t="shared" si="379"/>
        <v>1.1898398786702176</v>
      </c>
      <c r="L1494" s="45">
        <f t="shared" si="380"/>
        <v>2.8575125318911749</v>
      </c>
      <c r="M1494" s="32">
        <f>[1]!thsiFinD("ths_int_chg_ratio_index",M$1,$A$4,$A1494,101)/100</f>
        <v>0.42677506679689003</v>
      </c>
      <c r="N1494" s="32">
        <f>[1]!thsiFinD("ths_int_chg_ratio_index",N$1,$A$4,$A1494,101)/100</f>
        <v>0.20513697192236</v>
      </c>
      <c r="O1494" s="33">
        <f t="shared" si="373"/>
        <v>3.0236762052806965</v>
      </c>
      <c r="P1494" s="33">
        <f t="shared" si="374"/>
        <v>2.1898398786702176</v>
      </c>
      <c r="Q1494" s="33">
        <f t="shared" si="375"/>
        <v>3.8575125318911749</v>
      </c>
      <c r="R1494" s="33">
        <f t="shared" si="376"/>
        <v>1.4267750667968899</v>
      </c>
      <c r="S1494" s="33">
        <f t="shared" si="377"/>
        <v>1.2051369719223599</v>
      </c>
      <c r="T1494" s="32">
        <f t="shared" si="385"/>
        <v>-1.0441896680103757E-2</v>
      </c>
      <c r="U1494" s="32">
        <f t="shared" si="386"/>
        <v>-9.9955106149735018E-3</v>
      </c>
      <c r="V1494" s="32">
        <f t="shared" si="387"/>
        <v>-1.0695122875246987E-2</v>
      </c>
      <c r="W1494" s="32">
        <f t="shared" si="388"/>
        <v>-1.1272284840005753E-2</v>
      </c>
      <c r="X1494" s="32">
        <f t="shared" si="388"/>
        <v>-9.2603492064571302E-3</v>
      </c>
      <c r="Y1494" s="34">
        <f>MAX(O$4:O1494)</f>
        <v>3.2215532370375088</v>
      </c>
      <c r="Z1494" s="34">
        <f>MAX(P$4:P1494)</f>
        <v>2.3442480901662424</v>
      </c>
      <c r="AA1494" s="34">
        <f>MAX(Q$4:Q1494)</f>
        <v>4.0988583839087749</v>
      </c>
      <c r="AB1494" s="34">
        <f>MAX(R$4:R1494)</f>
        <v>1.9075656212819299</v>
      </c>
      <c r="AC1494" s="34">
        <f>MAX(S$4:S1494)</f>
        <v>1.35899867745307</v>
      </c>
      <c r="AD1494" s="35">
        <f t="shared" si="381"/>
        <v>-6.1422865679158223E-2</v>
      </c>
      <c r="AE1494" s="35">
        <f t="shared" si="382"/>
        <v>-6.5866838985064513E-2</v>
      </c>
      <c r="AF1494" s="35">
        <f t="shared" si="383"/>
        <v>-5.8881237020793731E-2</v>
      </c>
      <c r="AG1494" s="35">
        <f t="shared" si="384"/>
        <v>-0.25204404457757901</v>
      </c>
      <c r="AH1494" s="35">
        <f t="shared" si="384"/>
        <v>-0.11321696487524613</v>
      </c>
    </row>
    <row r="1495" spans="1:34">
      <c r="A1495" s="28">
        <v>46086</v>
      </c>
      <c r="B1495" s="12">
        <f>[1]!thsiFinD("ths_int_chg_ratio_index",B$1,$A$4,$A1495,101)</f>
        <v>172.89381062132</v>
      </c>
      <c r="C1495" s="12">
        <f>[1]!thsiFinD("ths_int_chg_ratio_index",C$1,$A$4,$A1495,101)</f>
        <v>163.77993342964999</v>
      </c>
      <c r="D1495" s="12">
        <f>[1]!thsiFinD("ths_int_chg_ratio_index",D$1,$A$4,$A1495,101)</f>
        <v>37.817117857646998</v>
      </c>
      <c r="E1495" s="12">
        <f>[1]!thsiFinD("ths_int_chg_ratio_index",E$1,$A$4,$A1495,101)</f>
        <v>119.46130058996</v>
      </c>
      <c r="F1495" s="12">
        <f>[1]!thsiFinD("ths_adjustment_nvg_ratio_fund",F$1,$A$4,$A1495,101)</f>
        <v>230.63228974831</v>
      </c>
      <c r="G1495" s="12">
        <f>[1]!thsiFinD("ths_adjustment_nvg_ratio_fund",G$1,$A$4,$A1495,101)</f>
        <v>231.95232690124999</v>
      </c>
      <c r="H1495" s="12">
        <f>[1]!thsiFinD("ths_adjustment_nvg_ratio_fund",H$1,$A$4,$A1495,101)</f>
        <v>218.61538461538001</v>
      </c>
      <c r="I1495" s="12">
        <f>[1]!thsiFinD("ths_adjustment_nvg_ratio_fund",I$1,$A$4,$A1495,101)</f>
        <v>480.615234375</v>
      </c>
      <c r="J1495" s="32">
        <f t="shared" si="378"/>
        <v>2.0697092476731465</v>
      </c>
      <c r="K1495" s="45">
        <f t="shared" si="379"/>
        <v>1.2348804062464425</v>
      </c>
      <c r="L1495" s="45">
        <f t="shared" si="380"/>
        <v>2.9045380890998502</v>
      </c>
      <c r="M1495" s="32">
        <f>[1]!thsiFinD("ths_int_chg_ratio_index",M$1,$A$4,$A1495,101)/100</f>
        <v>0.44333179844692999</v>
      </c>
      <c r="N1495" s="32">
        <f>[1]!thsiFinD("ths_int_chg_ratio_index",N$1,$A$4,$A1495,101)/100</f>
        <v>0.21605927538210001</v>
      </c>
      <c r="O1495" s="33">
        <f t="shared" si="373"/>
        <v>3.0697092476731465</v>
      </c>
      <c r="P1495" s="33">
        <f t="shared" si="374"/>
        <v>2.2348804062464422</v>
      </c>
      <c r="Q1495" s="33">
        <f t="shared" si="375"/>
        <v>3.9045380890998502</v>
      </c>
      <c r="R1495" s="33">
        <f t="shared" si="376"/>
        <v>1.44333179844693</v>
      </c>
      <c r="S1495" s="33">
        <f t="shared" si="377"/>
        <v>1.2160592753821</v>
      </c>
      <c r="T1495" s="32">
        <f t="shared" si="385"/>
        <v>1.5224197059214184E-2</v>
      </c>
      <c r="U1495" s="32">
        <f t="shared" si="386"/>
        <v>2.0567954769175056E-2</v>
      </c>
      <c r="V1495" s="32">
        <f t="shared" si="387"/>
        <v>1.2190642757450965E-2</v>
      </c>
      <c r="W1495" s="32">
        <f t="shared" si="388"/>
        <v>1.1604304024747103E-2</v>
      </c>
      <c r="X1495" s="32">
        <f t="shared" si="388"/>
        <v>9.063122046880201E-3</v>
      </c>
      <c r="Y1495" s="34">
        <f>MAX(O$4:O1495)</f>
        <v>3.2215532370375088</v>
      </c>
      <c r="Z1495" s="34">
        <f>MAX(P$4:P1495)</f>
        <v>2.3442480901662424</v>
      </c>
      <c r="AA1495" s="34">
        <f>MAX(Q$4:Q1495)</f>
        <v>4.0988583839087749</v>
      </c>
      <c r="AB1495" s="34">
        <f>MAX(R$4:R1495)</f>
        <v>1.9075656212819299</v>
      </c>
      <c r="AC1495" s="34">
        <f>MAX(S$4:S1495)</f>
        <v>1.35899867745307</v>
      </c>
      <c r="AD1495" s="35">
        <f t="shared" si="381"/>
        <v>-4.7133782430985316E-2</v>
      </c>
      <c r="AE1495" s="35">
        <f t="shared" si="382"/>
        <v>-4.665363038092285E-2</v>
      </c>
      <c r="AF1495" s="35">
        <f t="shared" si="383"/>
        <v>-4.7408394388980035E-2</v>
      </c>
      <c r="AG1495" s="35">
        <f t="shared" si="384"/>
        <v>-0.243364536273737</v>
      </c>
      <c r="AH1495" s="35">
        <f t="shared" si="384"/>
        <v>-0.10517994199880754</v>
      </c>
    </row>
    <row r="1496" spans="1:34">
      <c r="A1496" s="28">
        <v>46087</v>
      </c>
      <c r="B1496" s="12">
        <f>[1]!thsiFinD("ths_int_chg_ratio_index",B$1,$A$4,$A1496,101)</f>
        <v>169.78859066554</v>
      </c>
      <c r="C1496" s="12">
        <f>[1]!thsiFinD("ths_int_chg_ratio_index",C$1,$A$4,$A1496,101)</f>
        <v>160.81688276514001</v>
      </c>
      <c r="D1496" s="12">
        <f>[1]!thsiFinD("ths_int_chg_ratio_index",D$1,$A$4,$A1496,101)</f>
        <v>38.703721028662997</v>
      </c>
      <c r="E1496" s="12">
        <f>[1]!thsiFinD("ths_int_chg_ratio_index",E$1,$A$4,$A1496,101)</f>
        <v>119.90624514933</v>
      </c>
      <c r="F1496" s="12">
        <f>[1]!thsiFinD("ths_adjustment_nvg_ratio_fund",F$1,$A$4,$A1496,101)</f>
        <v>231.06200122774999</v>
      </c>
      <c r="G1496" s="12">
        <f>[1]!thsiFinD("ths_adjustment_nvg_ratio_fund",G$1,$A$4,$A1496,101)</f>
        <v>229.22814982974</v>
      </c>
      <c r="H1496" s="12">
        <f>[1]!thsiFinD("ths_adjustment_nvg_ratio_fund",H$1,$A$4,$A1496,101)</f>
        <v>215.84615384615</v>
      </c>
      <c r="I1496" s="12">
        <f>[1]!thsiFinD("ths_adjustment_nvg_ratio_fund",I$1,$A$4,$A1496,101)</f>
        <v>479.990234375</v>
      </c>
      <c r="J1496" s="32">
        <f t="shared" si="378"/>
        <v>2.0566774736091413</v>
      </c>
      <c r="K1496" s="45">
        <f t="shared" si="379"/>
        <v>1.2230385990216825</v>
      </c>
      <c r="L1496" s="45">
        <f t="shared" si="380"/>
        <v>2.8903163481965999</v>
      </c>
      <c r="M1496" s="32">
        <f>[1]!thsiFinD("ths_int_chg_ratio_index",M$1,$A$4,$A1496,101)/100</f>
        <v>0.45249673225617998</v>
      </c>
      <c r="N1496" s="32">
        <f>[1]!thsiFinD("ths_int_chg_ratio_index",N$1,$A$4,$A1496,101)/100</f>
        <v>0.22060717578500999</v>
      </c>
      <c r="O1496" s="33">
        <f t="shared" si="373"/>
        <v>3.0566774736091413</v>
      </c>
      <c r="P1496" s="33">
        <f t="shared" si="374"/>
        <v>2.2230385990216828</v>
      </c>
      <c r="Q1496" s="33">
        <f t="shared" si="375"/>
        <v>3.8903163481965999</v>
      </c>
      <c r="R1496" s="33">
        <f t="shared" si="376"/>
        <v>1.4524967322561799</v>
      </c>
      <c r="S1496" s="33">
        <f t="shared" si="377"/>
        <v>1.2206071757850099</v>
      </c>
      <c r="T1496" s="32">
        <f t="shared" si="385"/>
        <v>-4.2452796055142406E-3</v>
      </c>
      <c r="U1496" s="32">
        <f t="shared" si="386"/>
        <v>-5.2986312787305367E-3</v>
      </c>
      <c r="V1496" s="32">
        <f t="shared" si="387"/>
        <v>-3.6423619334007284E-3</v>
      </c>
      <c r="W1496" s="32">
        <f t="shared" si="388"/>
        <v>6.3498454195436427E-3</v>
      </c>
      <c r="X1496" s="32">
        <f t="shared" si="388"/>
        <v>3.739867369114025E-3</v>
      </c>
      <c r="Y1496" s="34">
        <f>MAX(O$4:O1496)</f>
        <v>3.2215532370375088</v>
      </c>
      <c r="Z1496" s="34">
        <f>MAX(P$4:P1496)</f>
        <v>2.3442480901662424</v>
      </c>
      <c r="AA1496" s="34">
        <f>MAX(Q$4:Q1496)</f>
        <v>4.0988583839087749</v>
      </c>
      <c r="AB1496" s="34">
        <f>MAX(R$4:R1496)</f>
        <v>1.9075656212819299</v>
      </c>
      <c r="AC1496" s="34">
        <f>MAX(S$4:S1496)</f>
        <v>1.35899867745307</v>
      </c>
      <c r="AD1496" s="35">
        <f t="shared" si="381"/>
        <v>-5.1178965951214517E-2</v>
      </c>
      <c r="AE1496" s="35">
        <f t="shared" si="382"/>
        <v>-5.1705061274450737E-2</v>
      </c>
      <c r="AF1496" s="35">
        <f t="shared" si="383"/>
        <v>-5.0878077791334686E-2</v>
      </c>
      <c r="AG1496" s="35">
        <f t="shared" si="384"/>
        <v>-0.23856001804013049</v>
      </c>
      <c r="AH1496" s="35">
        <f t="shared" si="384"/>
        <v>-0.10183343366266018</v>
      </c>
    </row>
    <row r="1497" spans="1:34">
      <c r="A1497" s="28">
        <v>46090</v>
      </c>
      <c r="B1497" s="12">
        <f>[1]!thsiFinD("ths_int_chg_ratio_index",B$1,$A$4,$A1497,101)</f>
        <v>161.77948083250999</v>
      </c>
      <c r="C1497" s="12">
        <f>[1]!thsiFinD("ths_int_chg_ratio_index",C$1,$A$4,$A1497,101)</f>
        <v>153.94117092739</v>
      </c>
      <c r="D1497" s="12">
        <f>[1]!thsiFinD("ths_int_chg_ratio_index",D$1,$A$4,$A1497,101)</f>
        <v>36.358800827754003</v>
      </c>
      <c r="E1497" s="12">
        <f>[1]!thsiFinD("ths_int_chg_ratio_index",E$1,$A$4,$A1497,101)</f>
        <v>118.2024968419</v>
      </c>
      <c r="F1497" s="12">
        <f>[1]!thsiFinD("ths_adjustment_nvg_ratio_fund",F$1,$A$4,$A1497,101)</f>
        <v>227.37875997545001</v>
      </c>
      <c r="G1497" s="12">
        <f>[1]!thsiFinD("ths_adjustment_nvg_ratio_fund",G$1,$A$4,$A1497,101)</f>
        <v>219.49212990919</v>
      </c>
      <c r="H1497" s="12">
        <f>[1]!thsiFinD("ths_adjustment_nvg_ratio_fund",H$1,$A$4,$A1497,101)</f>
        <v>205.69230769231001</v>
      </c>
      <c r="I1497" s="12">
        <f>[1]!thsiFinD("ths_adjustment_nvg_ratio_fund",I$1,$A$4,$A1497,101)</f>
        <v>463.28125</v>
      </c>
      <c r="J1497" s="32">
        <f t="shared" si="378"/>
        <v>1.9826579962581299</v>
      </c>
      <c r="K1497" s="45">
        <f t="shared" si="379"/>
        <v>1.1757048735738849</v>
      </c>
      <c r="L1497" s="45">
        <f t="shared" si="380"/>
        <v>2.7896111189423749</v>
      </c>
      <c r="M1497" s="32">
        <f>[1]!thsiFinD("ths_int_chg_ratio_index",M$1,$A$4,$A1497,101)/100</f>
        <v>0.43433345358239994</v>
      </c>
      <c r="N1497" s="32">
        <f>[1]!thsiFinD("ths_int_chg_ratio_index",N$1,$A$4,$A1497,101)/100</f>
        <v>0.20881878983512001</v>
      </c>
      <c r="O1497" s="33">
        <f t="shared" si="373"/>
        <v>2.9826579962581299</v>
      </c>
      <c r="P1497" s="33">
        <f t="shared" si="374"/>
        <v>2.1757048735738849</v>
      </c>
      <c r="Q1497" s="33">
        <f t="shared" si="375"/>
        <v>3.7896111189423749</v>
      </c>
      <c r="R1497" s="33">
        <f t="shared" si="376"/>
        <v>1.4343334535823999</v>
      </c>
      <c r="S1497" s="33">
        <f t="shared" si="377"/>
        <v>1.2088187898351199</v>
      </c>
      <c r="T1497" s="32">
        <f t="shared" si="385"/>
        <v>-2.4215664881258703E-2</v>
      </c>
      <c r="U1497" s="32">
        <f t="shared" si="386"/>
        <v>-2.1292354288687809E-2</v>
      </c>
      <c r="V1497" s="32">
        <f t="shared" si="387"/>
        <v>-2.5886128592320756E-2</v>
      </c>
      <c r="W1497" s="32">
        <f t="shared" si="388"/>
        <v>-1.2504867150762378E-2</v>
      </c>
      <c r="X1497" s="32">
        <f t="shared" si="388"/>
        <v>-9.6578048890368917E-3</v>
      </c>
      <c r="Y1497" s="34">
        <f>MAX(O$4:O1497)</f>
        <v>3.2215532370375088</v>
      </c>
      <c r="Z1497" s="34">
        <f>MAX(P$4:P1497)</f>
        <v>2.3442480901662424</v>
      </c>
      <c r="AA1497" s="34">
        <f>MAX(Q$4:Q1497)</f>
        <v>4.0988583839087749</v>
      </c>
      <c r="AB1497" s="34">
        <f>MAX(R$4:R1497)</f>
        <v>1.9075656212819299</v>
      </c>
      <c r="AC1497" s="34">
        <f>MAX(S$4:S1497)</f>
        <v>1.35899867745307</v>
      </c>
      <c r="AD1497" s="35">
        <f t="shared" si="381"/>
        <v>-7.4155298144029214E-2</v>
      </c>
      <c r="AE1497" s="35">
        <f t="shared" si="382"/>
        <v>-7.1896493079964596E-2</v>
      </c>
      <c r="AF1497" s="35">
        <f t="shared" si="383"/>
        <v>-7.544716991941891E-2</v>
      </c>
      <c r="AG1497" s="35">
        <f t="shared" si="384"/>
        <v>-0.24808172385781757</v>
      </c>
      <c r="AH1497" s="35">
        <f t="shared" si="384"/>
        <v>-0.11050775111820244</v>
      </c>
    </row>
    <row r="1498" spans="1:34">
      <c r="A1498" s="28">
        <v>46091</v>
      </c>
      <c r="B1498" s="12">
        <f>[1]!thsiFinD("ths_int_chg_ratio_index",B$1,$A$4,$A1498,101)</f>
        <v>174.06544389406</v>
      </c>
      <c r="C1498" s="12">
        <f>[1]!thsiFinD("ths_int_chg_ratio_index",C$1,$A$4,$A1498,101)</f>
        <v>160.08960396725001</v>
      </c>
      <c r="D1498" s="12">
        <f>[1]!thsiFinD("ths_int_chg_ratio_index",D$1,$A$4,$A1498,101)</f>
        <v>39.306286390996</v>
      </c>
      <c r="E1498" s="12">
        <f>[1]!thsiFinD("ths_int_chg_ratio_index",E$1,$A$4,$A1498,101)</f>
        <v>125.21674742827</v>
      </c>
      <c r="F1498" s="12">
        <f>[1]!thsiFinD("ths_adjustment_nvg_ratio_fund",F$1,$A$4,$A1498,101)</f>
        <v>237.01657458564</v>
      </c>
      <c r="G1498" s="12">
        <f>[1]!thsiFinD("ths_adjustment_nvg_ratio_fund",G$1,$A$4,$A1498,101)</f>
        <v>235.02339978434</v>
      </c>
      <c r="H1498" s="12">
        <f>[1]!thsiFinD("ths_adjustment_nvg_ratio_fund",H$1,$A$4,$A1498,101)</f>
        <v>222.30769230768999</v>
      </c>
      <c r="I1498" s="12">
        <f>[1]!thsiFinD("ths_adjustment_nvg_ratio_fund",I$1,$A$4,$A1498,101)</f>
        <v>482.7734375</v>
      </c>
      <c r="J1498" s="32">
        <f t="shared" si="378"/>
        <v>2.0947489823228076</v>
      </c>
      <c r="K1498" s="45">
        <f t="shared" si="379"/>
        <v>1.2466952042014399</v>
      </c>
      <c r="L1498" s="45">
        <f t="shared" si="380"/>
        <v>2.9428027604441751</v>
      </c>
      <c r="M1498" s="32">
        <f>[1]!thsiFinD("ths_int_chg_ratio_index",M$1,$A$4,$A1498,101)/100</f>
        <v>0.47628815585842998</v>
      </c>
      <c r="N1498" s="32">
        <f>[1]!thsiFinD("ths_int_chg_ratio_index",N$1,$A$4,$A1498,101)/100</f>
        <v>0.22539506607057</v>
      </c>
      <c r="O1498" s="33">
        <f t="shared" si="373"/>
        <v>3.0947489823228076</v>
      </c>
      <c r="P1498" s="33">
        <f t="shared" si="374"/>
        <v>2.2466952042014396</v>
      </c>
      <c r="Q1498" s="33">
        <f t="shared" si="375"/>
        <v>3.9428027604441751</v>
      </c>
      <c r="R1498" s="33">
        <f t="shared" si="376"/>
        <v>1.47628815585843</v>
      </c>
      <c r="S1498" s="33">
        <f t="shared" si="377"/>
        <v>1.2253950660705699</v>
      </c>
      <c r="T1498" s="32">
        <f t="shared" si="385"/>
        <v>3.758090475183562E-2</v>
      </c>
      <c r="U1498" s="32">
        <f t="shared" si="386"/>
        <v>3.2628658183287307E-2</v>
      </c>
      <c r="V1498" s="32">
        <f t="shared" si="387"/>
        <v>4.0424105981764713E-2</v>
      </c>
      <c r="W1498" s="32">
        <f t="shared" si="388"/>
        <v>2.9250312869189221E-2</v>
      </c>
      <c r="X1498" s="32">
        <f t="shared" si="388"/>
        <v>1.3712788364012019E-2</v>
      </c>
      <c r="Y1498" s="34">
        <f>MAX(O$4:O1498)</f>
        <v>3.2215532370375088</v>
      </c>
      <c r="Z1498" s="34">
        <f>MAX(P$4:P1498)</f>
        <v>2.3442480901662424</v>
      </c>
      <c r="AA1498" s="34">
        <f>MAX(Q$4:Q1498)</f>
        <v>4.0988583839087749</v>
      </c>
      <c r="AB1498" s="34">
        <f>MAX(R$4:R1498)</f>
        <v>1.9075656212819299</v>
      </c>
      <c r="AC1498" s="34">
        <f>MAX(S$4:S1498)</f>
        <v>1.35899867745307</v>
      </c>
      <c r="AD1498" s="35">
        <f t="shared" si="381"/>
        <v>-3.9361216588588377E-2</v>
      </c>
      <c r="AE1498" s="35">
        <f t="shared" si="382"/>
        <v>-4.1613720993960435E-2</v>
      </c>
      <c r="AF1498" s="35">
        <f t="shared" si="383"/>
        <v>-3.8072948330501011E-2</v>
      </c>
      <c r="AG1498" s="35">
        <f t="shared" si="384"/>
        <v>-0.22608787902859728</v>
      </c>
      <c r="AH1498" s="35">
        <f t="shared" si="384"/>
        <v>-9.8310332157857339E-2</v>
      </c>
    </row>
    <row r="1499" spans="1:34">
      <c r="A1499" s="28">
        <v>46092</v>
      </c>
      <c r="B1499" s="12">
        <f>[1]!thsiFinD("ths_int_chg_ratio_index",B$1,$A$4,$A1499,101)</f>
        <v>174.76059051537999</v>
      </c>
      <c r="C1499" s="12">
        <f>[1]!thsiFinD("ths_int_chg_ratio_index",C$1,$A$4,$A1499,101)</f>
        <v>156.7658441767</v>
      </c>
      <c r="D1499" s="12">
        <f>[1]!thsiFinD("ths_int_chg_ratio_index",D$1,$A$4,$A1499,101)</f>
        <v>37.398455306606003</v>
      </c>
      <c r="E1499" s="12">
        <f>[1]!thsiFinD("ths_int_chg_ratio_index",E$1,$A$4,$A1499,101)</f>
        <v>128.56476413806999</v>
      </c>
      <c r="F1499" s="12">
        <f>[1]!thsiFinD("ths_adjustment_nvg_ratio_fund",F$1,$A$4,$A1499,101)</f>
        <v>234.80662983425</v>
      </c>
      <c r="G1499" s="12">
        <f>[1]!thsiFinD("ths_adjustment_nvg_ratio_fund",G$1,$A$4,$A1499,101)</f>
        <v>233.57458729285</v>
      </c>
      <c r="H1499" s="12">
        <f>[1]!thsiFinD("ths_adjustment_nvg_ratio_fund",H$1,$A$4,$A1499,101)</f>
        <v>220.53846153846001</v>
      </c>
      <c r="I1499" s="12">
        <f>[1]!thsiFinD("ths_adjustment_nvg_ratio_fund",I$1,$A$4,$A1499,101)</f>
        <v>482.12890625</v>
      </c>
      <c r="J1499" s="32">
        <f t="shared" si="378"/>
        <v>2.0856727988153949</v>
      </c>
      <c r="K1499" s="45">
        <f t="shared" si="379"/>
        <v>1.24372413534189</v>
      </c>
      <c r="L1499" s="45">
        <f t="shared" si="380"/>
        <v>2.9276214622888999</v>
      </c>
      <c r="M1499" s="32">
        <f>[1]!thsiFinD("ths_int_chg_ratio_index",M$1,$A$4,$A1499,101)/100</f>
        <v>0.47193025163337998</v>
      </c>
      <c r="N1499" s="32">
        <f>[1]!thsiFinD("ths_int_chg_ratio_index",N$1,$A$4,$A1499,101)/100</f>
        <v>0.23060549516487999</v>
      </c>
      <c r="O1499" s="33">
        <f t="shared" si="373"/>
        <v>3.0856727988153949</v>
      </c>
      <c r="P1499" s="33">
        <f t="shared" si="374"/>
        <v>2.24372413534189</v>
      </c>
      <c r="Q1499" s="33">
        <f t="shared" si="375"/>
        <v>3.9276214622888999</v>
      </c>
      <c r="R1499" s="33">
        <f t="shared" si="376"/>
        <v>1.4719302516333799</v>
      </c>
      <c r="S1499" s="33">
        <f t="shared" si="377"/>
        <v>1.2306054951648799</v>
      </c>
      <c r="T1499" s="32">
        <f t="shared" si="385"/>
        <v>-2.9327688802083252E-3</v>
      </c>
      <c r="U1499" s="32">
        <f t="shared" si="386"/>
        <v>-1.3224174129154997E-3</v>
      </c>
      <c r="V1499" s="32">
        <f t="shared" si="387"/>
        <v>-3.8503823492213041E-3</v>
      </c>
      <c r="W1499" s="32">
        <f t="shared" si="388"/>
        <v>-2.9519333388650093E-3</v>
      </c>
      <c r="X1499" s="32">
        <f t="shared" si="388"/>
        <v>4.2520402101977606E-3</v>
      </c>
      <c r="Y1499" s="34">
        <f>MAX(O$4:O1499)</f>
        <v>3.2215532370375088</v>
      </c>
      <c r="Z1499" s="34">
        <f>MAX(P$4:P1499)</f>
        <v>2.3442480901662424</v>
      </c>
      <c r="AA1499" s="34">
        <f>MAX(Q$4:Q1499)</f>
        <v>4.0988583839087749</v>
      </c>
      <c r="AB1499" s="34">
        <f>MAX(R$4:R1499)</f>
        <v>1.9075656212819299</v>
      </c>
      <c r="AC1499" s="34">
        <f>MAX(S$4:S1499)</f>
        <v>1.35899867745307</v>
      </c>
      <c r="AD1499" s="35">
        <f t="shared" si="381"/>
        <v>-4.21785481176985E-2</v>
      </c>
      <c r="AE1499" s="35">
        <f t="shared" si="382"/>
        <v>-4.2881107697617327E-2</v>
      </c>
      <c r="AF1499" s="35">
        <f t="shared" si="383"/>
        <v>-4.177673527148773E-2</v>
      </c>
      <c r="AG1499" s="35">
        <f t="shared" si="384"/>
        <v>-0.22837241601984448</v>
      </c>
      <c r="AH1499" s="35">
        <f t="shared" si="384"/>
        <v>-9.4476311433072668E-2</v>
      </c>
    </row>
    <row r="1500" spans="1:34">
      <c r="A1500" s="28">
        <v>46093</v>
      </c>
      <c r="B1500" s="12">
        <f>[1]!thsiFinD("ths_int_chg_ratio_index",B$1,$A$4,$A1500,101)</f>
        <v>171.02034094097999</v>
      </c>
      <c r="C1500" s="12">
        <f>[1]!thsiFinD("ths_int_chg_ratio_index",C$1,$A$4,$A1500,101)</f>
        <v>152.69097680230001</v>
      </c>
      <c r="D1500" s="12">
        <f>[1]!thsiFinD("ths_int_chg_ratio_index",D$1,$A$4,$A1500,101)</f>
        <v>35.688981933728002</v>
      </c>
      <c r="E1500" s="12">
        <f>[1]!thsiFinD("ths_int_chg_ratio_index",E$1,$A$4,$A1500,101)</f>
        <v>126.05617328293</v>
      </c>
      <c r="F1500" s="12">
        <f>[1]!thsiFinD("ths_adjustment_nvg_ratio_fund",F$1,$A$4,$A1500,101)</f>
        <v>231.18477593616001</v>
      </c>
      <c r="G1500" s="12">
        <f>[1]!thsiFinD("ths_adjustment_nvg_ratio_fund",G$1,$A$4,$A1500,101)</f>
        <v>229.05429233257999</v>
      </c>
      <c r="H1500" s="12">
        <f>[1]!thsiFinD("ths_adjustment_nvg_ratio_fund",H$1,$A$4,$A1500,101)</f>
        <v>214</v>
      </c>
      <c r="I1500" s="12">
        <f>[1]!thsiFinD("ths_adjustment_nvg_ratio_fund",I$1,$A$4,$A1500,101)</f>
        <v>473.173828125</v>
      </c>
      <c r="J1500" s="32">
        <f t="shared" si="378"/>
        <v>2.0410867116920977</v>
      </c>
      <c r="K1500" s="45">
        <f t="shared" si="379"/>
        <v>1.213641182399845</v>
      </c>
      <c r="L1500" s="45">
        <f t="shared" si="380"/>
        <v>2.8685322409843503</v>
      </c>
      <c r="M1500" s="32">
        <f>[1]!thsiFinD("ths_int_chg_ratio_index",M$1,$A$4,$A1500,101)/100</f>
        <v>0.45588022802350997</v>
      </c>
      <c r="N1500" s="32">
        <f>[1]!thsiFinD("ths_int_chg_ratio_index",N$1,$A$4,$A1500,101)/100</f>
        <v>0.22559378322101001</v>
      </c>
      <c r="O1500" s="33">
        <f t="shared" si="373"/>
        <v>3.0410867116920977</v>
      </c>
      <c r="P1500" s="33">
        <f t="shared" si="374"/>
        <v>2.213641182399845</v>
      </c>
      <c r="Q1500" s="33">
        <f t="shared" si="375"/>
        <v>3.8685322409843503</v>
      </c>
      <c r="R1500" s="33">
        <f t="shared" si="376"/>
        <v>1.4558802280235099</v>
      </c>
      <c r="S1500" s="33">
        <f t="shared" si="377"/>
        <v>1.22559378322101</v>
      </c>
      <c r="T1500" s="32">
        <f t="shared" si="385"/>
        <v>-1.4449389170625659E-2</v>
      </c>
      <c r="U1500" s="32">
        <f t="shared" si="386"/>
        <v>-1.3407598763232609E-2</v>
      </c>
      <c r="V1500" s="32">
        <f t="shared" si="387"/>
        <v>-1.5044530607619677E-2</v>
      </c>
      <c r="W1500" s="32">
        <f t="shared" si="388"/>
        <v>-1.0904065319711664E-2</v>
      </c>
      <c r="X1500" s="32">
        <f t="shared" si="388"/>
        <v>-4.0725577478414321E-3</v>
      </c>
      <c r="Y1500" s="34">
        <f>MAX(O$4:O1500)</f>
        <v>3.2215532370375088</v>
      </c>
      <c r="Z1500" s="34">
        <f>MAX(P$4:P1500)</f>
        <v>2.3442480901662424</v>
      </c>
      <c r="AA1500" s="34">
        <f>MAX(Q$4:Q1500)</f>
        <v>4.0988583839087749</v>
      </c>
      <c r="AB1500" s="34">
        <f>MAX(R$4:R1500)</f>
        <v>1.9075656212819299</v>
      </c>
      <c r="AC1500" s="34">
        <f>MAX(S$4:S1500)</f>
        <v>1.35899867745307</v>
      </c>
      <c r="AD1500" s="35">
        <f t="shared" si="381"/>
        <v>-5.6018483031919586E-2</v>
      </c>
      <c r="AE1500" s="35">
        <f t="shared" si="382"/>
        <v>-5.5713773774317299E-2</v>
      </c>
      <c r="AF1500" s="35">
        <f t="shared" si="383"/>
        <v>-5.6192754506629194E-2</v>
      </c>
      <c r="AG1500" s="35">
        <f t="shared" si="384"/>
        <v>-0.23678629359805536</v>
      </c>
      <c r="AH1500" s="35">
        <f t="shared" si="384"/>
        <v>-9.8164108946799833E-2</v>
      </c>
    </row>
    <row r="1501" spans="1:34">
      <c r="A1501" s="28">
        <v>46094</v>
      </c>
      <c r="B1501" s="12">
        <f>[1]!thsiFinD("ths_int_chg_ratio_index",B$1,$A$4,$A1501,101)</f>
        <v>168.38377363193999</v>
      </c>
      <c r="C1501" s="12">
        <f>[1]!thsiFinD("ths_int_chg_ratio_index",C$1,$A$4,$A1501,101)</f>
        <v>150.13682002127999</v>
      </c>
      <c r="D1501" s="12">
        <f>[1]!thsiFinD("ths_int_chg_ratio_index",D$1,$A$4,$A1501,101)</f>
        <v>34.706676339878001</v>
      </c>
      <c r="E1501" s="12">
        <f>[1]!thsiFinD("ths_int_chg_ratio_index",E$1,$A$4,$A1501,101)</f>
        <v>125.67817045199</v>
      </c>
      <c r="F1501" s="12">
        <f>[1]!thsiFinD("ths_adjustment_nvg_ratio_fund",F$1,$A$4,$A1501,101)</f>
        <v>230.69367710252001</v>
      </c>
      <c r="G1501" s="12">
        <f>[1]!thsiFinD("ths_adjustment_nvg_ratio_fund",G$1,$A$4,$A1501,101)</f>
        <v>226.9680023496</v>
      </c>
      <c r="H1501" s="12">
        <f>[1]!thsiFinD("ths_adjustment_nvg_ratio_fund",H$1,$A$4,$A1501,101)</f>
        <v>218.23076923076999</v>
      </c>
      <c r="I1501" s="12">
        <f>[1]!thsiFinD("ths_adjustment_nvg_ratio_fund",I$1,$A$4,$A1501,101)</f>
        <v>480.09765625</v>
      </c>
      <c r="J1501" s="32">
        <f t="shared" si="378"/>
        <v>2.0436194317224725</v>
      </c>
      <c r="K1501" s="45">
        <f t="shared" si="379"/>
        <v>1.19726360111272</v>
      </c>
      <c r="L1501" s="45">
        <f t="shared" si="380"/>
        <v>2.889975262332225</v>
      </c>
      <c r="M1501" s="32">
        <f>[1]!thsiFinD("ths_int_chg_ratio_index",M$1,$A$4,$A1501,101)/100</f>
        <v>0.43812882682864002</v>
      </c>
      <c r="N1501" s="32">
        <f>[1]!thsiFinD("ths_int_chg_ratio_index",N$1,$A$4,$A1501,101)/100</f>
        <v>0.21706619646461001</v>
      </c>
      <c r="O1501" s="33">
        <f t="shared" si="373"/>
        <v>3.0436194317224725</v>
      </c>
      <c r="P1501" s="33">
        <f t="shared" si="374"/>
        <v>2.19726360111272</v>
      </c>
      <c r="Q1501" s="33">
        <f t="shared" si="375"/>
        <v>3.889975262332225</v>
      </c>
      <c r="R1501" s="33">
        <f t="shared" si="376"/>
        <v>1.4381288268286401</v>
      </c>
      <c r="S1501" s="33">
        <f t="shared" si="377"/>
        <v>1.2170661964646099</v>
      </c>
      <c r="T1501" s="32">
        <f t="shared" si="385"/>
        <v>8.3283387502142148E-4</v>
      </c>
      <c r="U1501" s="32">
        <f t="shared" si="386"/>
        <v>-7.3984805746023508E-3</v>
      </c>
      <c r="V1501" s="32">
        <f t="shared" si="387"/>
        <v>5.542934635700103E-3</v>
      </c>
      <c r="W1501" s="32">
        <f t="shared" si="388"/>
        <v>-1.2192899424816717E-2</v>
      </c>
      <c r="X1501" s="32">
        <f t="shared" si="388"/>
        <v>-6.957922660139948E-3</v>
      </c>
      <c r="Y1501" s="34">
        <f>MAX(O$4:O1501)</f>
        <v>3.2215532370375088</v>
      </c>
      <c r="Z1501" s="34">
        <f>MAX(P$4:P1501)</f>
        <v>2.3442480901662424</v>
      </c>
      <c r="AA1501" s="34">
        <f>MAX(Q$4:Q1501)</f>
        <v>4.0988583839087749</v>
      </c>
      <c r="AB1501" s="34">
        <f>MAX(R$4:R1501)</f>
        <v>1.9075656212819299</v>
      </c>
      <c r="AC1501" s="34">
        <f>MAX(S$4:S1501)</f>
        <v>1.35899867745307</v>
      </c>
      <c r="AD1501" s="35">
        <f t="shared" si="381"/>
        <v>-5.5232303247194414E-2</v>
      </c>
      <c r="AE1501" s="35">
        <f t="shared" si="382"/>
        <v>-6.270005707591253E-2</v>
      </c>
      <c r="AF1501" s="35">
        <f t="shared" si="383"/>
        <v>-5.0961292636159228E-2</v>
      </c>
      <c r="AG1501" s="35">
        <f t="shared" si="384"/>
        <v>-0.24609208155985585</v>
      </c>
      <c r="AH1501" s="35">
        <f t="shared" si="384"/>
        <v>-0.10443901332888639</v>
      </c>
    </row>
    <row r="1502" spans="1:34">
      <c r="A1502" s="28">
        <v>46097</v>
      </c>
      <c r="B1502" s="12">
        <f>[1]!thsiFinD("ths_int_chg_ratio_index",B$1,$A$4,$A1502,101)</f>
        <v>169.24033784149</v>
      </c>
      <c r="C1502" s="12">
        <f>[1]!thsiFinD("ths_int_chg_ratio_index",C$1,$A$4,$A1502,101)</f>
        <v>153.57290986863001</v>
      </c>
      <c r="D1502" s="12">
        <f>[1]!thsiFinD("ths_int_chg_ratio_index",D$1,$A$4,$A1502,101)</f>
        <v>35.819821335863999</v>
      </c>
      <c r="E1502" s="12">
        <f>[1]!thsiFinD("ths_int_chg_ratio_index",E$1,$A$4,$A1502,101)</f>
        <v>129.29920402446999</v>
      </c>
      <c r="F1502" s="12">
        <f>[1]!thsiFinD("ths_adjustment_nvg_ratio_fund",F$1,$A$4,$A1502,101)</f>
        <v>235.97298956415</v>
      </c>
      <c r="G1502" s="12">
        <f>[1]!thsiFinD("ths_adjustment_nvg_ratio_fund",G$1,$A$4,$A1502,101)</f>
        <v>231.14058231555001</v>
      </c>
      <c r="H1502" s="12">
        <f>[1]!thsiFinD("ths_adjustment_nvg_ratio_fund",H$1,$A$4,$A1502,101)</f>
        <v>227.92307692308</v>
      </c>
      <c r="I1502" s="12">
        <f>[1]!thsiFinD("ths_adjustment_nvg_ratio_fund",I$1,$A$4,$A1502,101)</f>
        <v>491.572265625</v>
      </c>
      <c r="J1502" s="32">
        <f t="shared" si="378"/>
        <v>2.0931764843727922</v>
      </c>
      <c r="K1502" s="45">
        <f t="shared" si="379"/>
        <v>1.2198306826761349</v>
      </c>
      <c r="L1502" s="45">
        <f t="shared" si="380"/>
        <v>2.9665222860694498</v>
      </c>
      <c r="M1502" s="32">
        <f>[1]!thsiFinD("ths_int_chg_ratio_index",M$1,$A$4,$A1502,101)/100</f>
        <v>0.44621963344565996</v>
      </c>
      <c r="N1502" s="32">
        <f>[1]!thsiFinD("ths_int_chg_ratio_index",N$1,$A$4,$A1502,101)/100</f>
        <v>0.21517760045909001</v>
      </c>
      <c r="O1502" s="33">
        <f t="shared" si="373"/>
        <v>3.0931764843727922</v>
      </c>
      <c r="P1502" s="33">
        <f t="shared" si="374"/>
        <v>2.2198306826761351</v>
      </c>
      <c r="Q1502" s="33">
        <f t="shared" si="375"/>
        <v>3.9665222860694498</v>
      </c>
      <c r="R1502" s="33">
        <f t="shared" si="376"/>
        <v>1.4462196334456601</v>
      </c>
      <c r="S1502" s="33">
        <f t="shared" si="377"/>
        <v>1.21517760045909</v>
      </c>
      <c r="T1502" s="32">
        <f t="shared" si="385"/>
        <v>1.628227633645829E-2</v>
      </c>
      <c r="U1502" s="32">
        <f t="shared" si="386"/>
        <v>1.0270539024988645E-2</v>
      </c>
      <c r="V1502" s="32">
        <f t="shared" si="387"/>
        <v>1.967802327136936E-2</v>
      </c>
      <c r="W1502" s="32">
        <f t="shared" si="388"/>
        <v>5.6259261799667115E-3</v>
      </c>
      <c r="X1502" s="32">
        <f t="shared" si="388"/>
        <v>-1.5517611211337545E-3</v>
      </c>
      <c r="Y1502" s="34">
        <f>MAX(O$4:O1502)</f>
        <v>3.2215532370375088</v>
      </c>
      <c r="Z1502" s="34">
        <f>MAX(P$4:P1502)</f>
        <v>2.3442480901662424</v>
      </c>
      <c r="AA1502" s="34">
        <f>MAX(Q$4:Q1502)</f>
        <v>4.0988583839087749</v>
      </c>
      <c r="AB1502" s="34">
        <f>MAX(R$4:R1502)</f>
        <v>1.9075656212819299</v>
      </c>
      <c r="AC1502" s="34">
        <f>MAX(S$4:S1502)</f>
        <v>1.35899867745307</v>
      </c>
      <c r="AD1502" s="35">
        <f t="shared" si="381"/>
        <v>-3.9849334534905911E-2</v>
      </c>
      <c r="AE1502" s="35">
        <f t="shared" si="382"/>
        <v>-5.3073481433991154E-2</v>
      </c>
      <c r="AF1502" s="35">
        <f t="shared" si="383"/>
        <v>-3.2286086867223229E-2</v>
      </c>
      <c r="AG1502" s="35">
        <f t="shared" si="384"/>
        <v>-0.24185065126421923</v>
      </c>
      <c r="AH1502" s="35">
        <f t="shared" si="384"/>
        <v>-0.10582871004960681</v>
      </c>
    </row>
    <row r="1503" spans="1:34">
      <c r="A1503" s="28">
        <v>46098</v>
      </c>
      <c r="B1503" s="12">
        <f>[1]!thsiFinD("ths_int_chg_ratio_index",B$1,$A$4,$A1503,101)</f>
        <v>155.25238220557</v>
      </c>
      <c r="C1503" s="12">
        <f>[1]!thsiFinD("ths_int_chg_ratio_index",C$1,$A$4,$A1503,101)</f>
        <v>146.1590250758</v>
      </c>
      <c r="D1503" s="12">
        <f>[1]!thsiFinD("ths_int_chg_ratio_index",D$1,$A$4,$A1503,101)</f>
        <v>32.796128832583001</v>
      </c>
      <c r="E1503" s="12">
        <f>[1]!thsiFinD("ths_int_chg_ratio_index",E$1,$A$4,$A1503,101)</f>
        <v>123.72386881815</v>
      </c>
      <c r="F1503" s="12">
        <f>[1]!thsiFinD("ths_adjustment_nvg_ratio_fund",F$1,$A$4,$A1503,101)</f>
        <v>229.34315531000999</v>
      </c>
      <c r="G1503" s="12">
        <f>[1]!thsiFinD("ths_adjustment_nvg_ratio_fund",G$1,$A$4,$A1503,101)</f>
        <v>217.11607742906</v>
      </c>
      <c r="H1503" s="12">
        <f>[1]!thsiFinD("ths_adjustment_nvg_ratio_fund",H$1,$A$4,$A1503,101)</f>
        <v>214.46153846153999</v>
      </c>
      <c r="I1503" s="12">
        <f>[1]!thsiFinD("ths_adjustment_nvg_ratio_fund",I$1,$A$4,$A1503,101)</f>
        <v>478.92578125</v>
      </c>
      <c r="J1503" s="32">
        <f t="shared" si="378"/>
        <v>1.9972224467283914</v>
      </c>
      <c r="K1503" s="45">
        <f t="shared" si="379"/>
        <v>1.1448285123302575</v>
      </c>
      <c r="L1503" s="45">
        <f t="shared" si="380"/>
        <v>2.8496163811265252</v>
      </c>
      <c r="M1503" s="32">
        <f>[1]!thsiFinD("ths_int_chg_ratio_index",M$1,$A$4,$A1503,101)/100</f>
        <v>0.40982493496285</v>
      </c>
      <c r="N1503" s="32">
        <f>[1]!thsiFinD("ths_int_chg_ratio_index",N$1,$A$4,$A1503,101)/100</f>
        <v>0.20162680896117</v>
      </c>
      <c r="O1503" s="33">
        <f t="shared" si="373"/>
        <v>2.9972224467283914</v>
      </c>
      <c r="P1503" s="33">
        <f t="shared" si="374"/>
        <v>2.1448285123302577</v>
      </c>
      <c r="Q1503" s="33">
        <f t="shared" si="375"/>
        <v>3.8496163811265252</v>
      </c>
      <c r="R1503" s="33">
        <f t="shared" si="376"/>
        <v>1.40982493496285</v>
      </c>
      <c r="S1503" s="33">
        <f t="shared" si="377"/>
        <v>1.2016268089611699</v>
      </c>
      <c r="T1503" s="32">
        <f t="shared" si="385"/>
        <v>-3.1021197183276006E-2</v>
      </c>
      <c r="U1503" s="32">
        <f t="shared" si="386"/>
        <v>-3.3787338345759754E-2</v>
      </c>
      <c r="V1503" s="32">
        <f t="shared" si="387"/>
        <v>-2.9473149653917674E-2</v>
      </c>
      <c r="W1503" s="32">
        <f t="shared" si="388"/>
        <v>-2.5165402018570759E-2</v>
      </c>
      <c r="X1503" s="32">
        <f t="shared" si="388"/>
        <v>-1.1151284793926908E-2</v>
      </c>
      <c r="Y1503" s="34">
        <f>MAX(O$4:O1503)</f>
        <v>3.2215532370375088</v>
      </c>
      <c r="Z1503" s="34">
        <f>MAX(P$4:P1503)</f>
        <v>2.3442480901662424</v>
      </c>
      <c r="AA1503" s="34">
        <f>MAX(Q$4:Q1503)</f>
        <v>4.0988583839087749</v>
      </c>
      <c r="AB1503" s="34">
        <f>MAX(R$4:R1503)</f>
        <v>1.9075656212819299</v>
      </c>
      <c r="AC1503" s="34">
        <f>MAX(S$4:S1503)</f>
        <v>1.35899867745307</v>
      </c>
      <c r="AD1503" s="35">
        <f t="shared" si="381"/>
        <v>-6.9634357653952206E-2</v>
      </c>
      <c r="AE1503" s="35">
        <f t="shared" si="382"/>
        <v>-8.5067608105353187E-2</v>
      </c>
      <c r="AF1503" s="35">
        <f t="shared" si="383"/>
        <v>-6.0807663851163873E-2</v>
      </c>
      <c r="AG1503" s="35">
        <f t="shared" si="384"/>
        <v>-0.26092978441527281</v>
      </c>
      <c r="AH1503" s="35">
        <f t="shared" si="384"/>
        <v>-0.11579986875839665</v>
      </c>
    </row>
    <row r="1504" spans="1:34">
      <c r="A1504" s="28">
        <v>46099</v>
      </c>
      <c r="B1504" s="12">
        <f>[1]!thsiFinD("ths_int_chg_ratio_index",B$1,$A$4,$A1504,101)</f>
        <v>166.99038884697001</v>
      </c>
      <c r="C1504" s="12">
        <f>[1]!thsiFinD("ths_int_chg_ratio_index",C$1,$A$4,$A1504,101)</f>
        <v>152.06448709131001</v>
      </c>
      <c r="D1504" s="12">
        <f>[1]!thsiFinD("ths_int_chg_ratio_index",D$1,$A$4,$A1504,101)</f>
        <v>34.602814841750003</v>
      </c>
      <c r="E1504" s="12">
        <f>[1]!thsiFinD("ths_int_chg_ratio_index",E$1,$A$4,$A1504,101)</f>
        <v>128.81265670968</v>
      </c>
      <c r="F1504" s="12">
        <f>[1]!thsiFinD("ths_adjustment_nvg_ratio_fund",F$1,$A$4,$A1504,101)</f>
        <v>235.97298956415</v>
      </c>
      <c r="G1504" s="12">
        <f>[1]!thsiFinD("ths_adjustment_nvg_ratio_fund",G$1,$A$4,$A1504,101)</f>
        <v>227.60547984108999</v>
      </c>
      <c r="H1504" s="12">
        <f>[1]!thsiFinD("ths_adjustment_nvg_ratio_fund",H$1,$A$4,$A1504,101)</f>
        <v>228.92307692308</v>
      </c>
      <c r="I1504" s="12">
        <f>[1]!thsiFinD("ths_adjustment_nvg_ratio_fund",I$1,$A$4,$A1504,101)</f>
        <v>497.83203125</v>
      </c>
      <c r="J1504" s="32">
        <f t="shared" si="378"/>
        <v>2.0910049063350371</v>
      </c>
      <c r="K1504" s="45">
        <f t="shared" si="379"/>
        <v>1.206175868724275</v>
      </c>
      <c r="L1504" s="45">
        <f t="shared" si="380"/>
        <v>2.9758339439457995</v>
      </c>
      <c r="M1504" s="32">
        <f>[1]!thsiFinD("ths_int_chg_ratio_index",M$1,$A$4,$A1504,101)/100</f>
        <v>0.42996254681648</v>
      </c>
      <c r="N1504" s="32">
        <f>[1]!thsiFinD("ths_int_chg_ratio_index",N$1,$A$4,$A1504,101)/100</f>
        <v>0.2089346390779</v>
      </c>
      <c r="O1504" s="33">
        <f t="shared" si="373"/>
        <v>3.0910049063350371</v>
      </c>
      <c r="P1504" s="33">
        <f t="shared" si="374"/>
        <v>2.2061758687242747</v>
      </c>
      <c r="Q1504" s="33">
        <f t="shared" si="375"/>
        <v>3.9758339439457995</v>
      </c>
      <c r="R1504" s="33">
        <f t="shared" si="376"/>
        <v>1.4299625468164801</v>
      </c>
      <c r="S1504" s="33">
        <f t="shared" si="377"/>
        <v>1.2089346390779001</v>
      </c>
      <c r="T1504" s="32">
        <f t="shared" si="385"/>
        <v>3.1289789554663772E-2</v>
      </c>
      <c r="U1504" s="32">
        <f t="shared" si="386"/>
        <v>2.8602452849419535E-2</v>
      </c>
      <c r="V1504" s="32">
        <f t="shared" si="387"/>
        <v>3.2787049493575582E-2</v>
      </c>
      <c r="W1504" s="32">
        <f t="shared" si="388"/>
        <v>1.4283767689327043E-2</v>
      </c>
      <c r="X1504" s="32">
        <f t="shared" si="388"/>
        <v>6.0816137441606077E-3</v>
      </c>
      <c r="Y1504" s="34">
        <f>MAX(O$4:O1504)</f>
        <v>3.2215532370375088</v>
      </c>
      <c r="Z1504" s="34">
        <f>MAX(P$4:P1504)</f>
        <v>2.3442480901662424</v>
      </c>
      <c r="AA1504" s="34">
        <f>MAX(Q$4:Q1504)</f>
        <v>4.0988583839087749</v>
      </c>
      <c r="AB1504" s="34">
        <f>MAX(R$4:R1504)</f>
        <v>1.9075656212819299</v>
      </c>
      <c r="AC1504" s="34">
        <f>MAX(S$4:S1504)</f>
        <v>1.35899867745307</v>
      </c>
      <c r="AD1504" s="35">
        <f t="shared" si="381"/>
        <v>-4.0523412496054845E-2</v>
      </c>
      <c r="AE1504" s="35">
        <f t="shared" si="382"/>
        <v>-5.8898297505779906E-2</v>
      </c>
      <c r="AF1504" s="35">
        <f t="shared" si="383"/>
        <v>-3.001431824186529E-2</v>
      </c>
      <c r="AG1504" s="35">
        <f t="shared" si="384"/>
        <v>-0.25037307714975965</v>
      </c>
      <c r="AH1504" s="35">
        <f t="shared" si="384"/>
        <v>-0.11042250508764906</v>
      </c>
    </row>
    <row r="1505" spans="1:34">
      <c r="A1505" s="28">
        <v>46100</v>
      </c>
      <c r="B1505" s="12">
        <f>[1]!thsiFinD("ths_int_chg_ratio_index",B$1,$A$4,$A1505,101)</f>
        <v>164.11732765757</v>
      </c>
      <c r="C1505" s="12">
        <f>[1]!thsiFinD("ths_int_chg_ratio_index",C$1,$A$4,$A1505,101)</f>
        <v>146.03429297939999</v>
      </c>
      <c r="D1505" s="12">
        <f>[1]!thsiFinD("ths_int_chg_ratio_index",D$1,$A$4,$A1505,101)</f>
        <v>31.313442449197002</v>
      </c>
      <c r="E1505" s="12">
        <f>[1]!thsiFinD("ths_int_chg_ratio_index",E$1,$A$4,$A1505,101)</f>
        <v>126.98499139125001</v>
      </c>
      <c r="F1505" s="12">
        <f>[1]!thsiFinD("ths_adjustment_nvg_ratio_fund",F$1,$A$4,$A1505,101)</f>
        <v>231.18477593616001</v>
      </c>
      <c r="G1505" s="12">
        <f>[1]!thsiFinD("ths_adjustment_nvg_ratio_fund",G$1,$A$4,$A1505,101)</f>
        <v>224.30218737230001</v>
      </c>
      <c r="H1505" s="12">
        <f>[1]!thsiFinD("ths_adjustment_nvg_ratio_fund",H$1,$A$4,$A1505,101)</f>
        <v>225.07692307692</v>
      </c>
      <c r="I1505" s="12">
        <f>[1]!thsiFinD("ths_adjustment_nvg_ratio_fund",I$1,$A$4,$A1505,101)</f>
        <v>486.07421875</v>
      </c>
      <c r="J1505" s="32">
        <f t="shared" si="378"/>
        <v>2.0438601995159962</v>
      </c>
      <c r="K1505" s="45">
        <f t="shared" si="379"/>
        <v>1.1711251361935424</v>
      </c>
      <c r="L1505" s="45">
        <f t="shared" si="380"/>
        <v>2.9165952628384502</v>
      </c>
      <c r="M1505" s="32">
        <f>[1]!thsiFinD("ths_int_chg_ratio_index",M$1,$A$4,$A1505,101)/100</f>
        <v>0.40515653397231999</v>
      </c>
      <c r="N1505" s="32">
        <f>[1]!thsiFinD("ths_int_chg_ratio_index",N$1,$A$4,$A1505,101)/100</f>
        <v>0.18564974738762</v>
      </c>
      <c r="O1505" s="33">
        <f t="shared" si="373"/>
        <v>3.0438601995159962</v>
      </c>
      <c r="P1505" s="33">
        <f t="shared" si="374"/>
        <v>2.1711251361935426</v>
      </c>
      <c r="Q1505" s="33">
        <f t="shared" si="375"/>
        <v>3.9165952628384502</v>
      </c>
      <c r="R1505" s="33">
        <f t="shared" si="376"/>
        <v>1.40515653397232</v>
      </c>
      <c r="S1505" s="33">
        <f t="shared" si="377"/>
        <v>1.18564974738762</v>
      </c>
      <c r="T1505" s="32">
        <f t="shared" si="385"/>
        <v>-1.525222645956259E-2</v>
      </c>
      <c r="U1505" s="32">
        <f t="shared" si="386"/>
        <v>-1.5887551408583001E-2</v>
      </c>
      <c r="V1505" s="32">
        <f t="shared" si="387"/>
        <v>-1.4899686944308876E-2</v>
      </c>
      <c r="W1505" s="32">
        <f t="shared" si="388"/>
        <v>-1.7347316472998253E-2</v>
      </c>
      <c r="X1505" s="32">
        <f t="shared" si="388"/>
        <v>-1.9260670459438911E-2</v>
      </c>
      <c r="Y1505" s="34">
        <f>MAX(O$4:O1505)</f>
        <v>3.2215532370375088</v>
      </c>
      <c r="Z1505" s="34">
        <f>MAX(P$4:P1505)</f>
        <v>2.3442480901662424</v>
      </c>
      <c r="AA1505" s="34">
        <f>MAX(Q$4:Q1505)</f>
        <v>4.0988583839087749</v>
      </c>
      <c r="AB1505" s="34">
        <f>MAX(R$4:R1505)</f>
        <v>1.9075656212819299</v>
      </c>
      <c r="AC1505" s="34">
        <f>MAX(S$4:S1505)</f>
        <v>1.35899867745307</v>
      </c>
      <c r="AD1505" s="35">
        <f t="shared" si="381"/>
        <v>-5.5157566691313331E-2</v>
      </c>
      <c r="AE1505" s="35">
        <f t="shared" si="382"/>
        <v>-7.3850099184861739E-2</v>
      </c>
      <c r="AF1505" s="35">
        <f t="shared" si="383"/>
        <v>-4.446680124052349E-2</v>
      </c>
      <c r="AG1505" s="35">
        <f t="shared" si="384"/>
        <v>-0.26337709261712261</v>
      </c>
      <c r="AH1505" s="35">
        <f t="shared" si="384"/>
        <v>-0.12755636406528903</v>
      </c>
    </row>
    <row r="1506" spans="1:34">
      <c r="A1506" s="28">
        <v>46101</v>
      </c>
      <c r="B1506" s="12">
        <f>[1]!thsiFinD("ths_int_chg_ratio_index",B$1,$A$4,$A1506,101)</f>
        <v>168.63452139355999</v>
      </c>
      <c r="C1506" s="12">
        <f>[1]!thsiFinD("ths_int_chg_ratio_index",C$1,$A$4,$A1506,101)</f>
        <v>144.66882095176001</v>
      </c>
      <c r="D1506" s="12">
        <f>[1]!thsiFinD("ths_int_chg_ratio_index",D$1,$A$4,$A1506,101)</f>
        <v>29.280881462560998</v>
      </c>
      <c r="E1506" s="12">
        <f>[1]!thsiFinD("ths_int_chg_ratio_index",E$1,$A$4,$A1506,101)</f>
        <v>130.72227197494001</v>
      </c>
      <c r="F1506" s="12">
        <f>[1]!thsiFinD("ths_adjustment_nvg_ratio_fund",F$1,$A$4,$A1506,101)</f>
        <v>232.96500920810001</v>
      </c>
      <c r="G1506" s="12">
        <f>[1]!thsiFinD("ths_adjustment_nvg_ratio_fund",G$1,$A$4,$A1506,101)</f>
        <v>233.22687229851999</v>
      </c>
      <c r="H1506" s="12">
        <f>[1]!thsiFinD("ths_adjustment_nvg_ratio_fund",H$1,$A$4,$A1506,101)</f>
        <v>238.61538461538001</v>
      </c>
      <c r="I1506" s="12">
        <f>[1]!thsiFinD("ths_adjustment_nvg_ratio_fund",I$1,$A$4,$A1506,101)</f>
        <v>488.84765625</v>
      </c>
      <c r="J1506" s="32">
        <f t="shared" si="378"/>
        <v>2.0837017726935261</v>
      </c>
      <c r="K1506" s="45">
        <f t="shared" si="379"/>
        <v>1.1832662394570526</v>
      </c>
      <c r="L1506" s="45">
        <f t="shared" si="380"/>
        <v>2.9841373059299996</v>
      </c>
      <c r="M1506" s="32">
        <f>[1]!thsiFinD("ths_int_chg_ratio_index",M$1,$A$4,$A1506,101)/100</f>
        <v>0.40468462972575997</v>
      </c>
      <c r="N1506" s="32">
        <f>[1]!thsiFinD("ths_int_chg_ratio_index",N$1,$A$4,$A1506,101)/100</f>
        <v>0.17763728670755</v>
      </c>
      <c r="O1506" s="33">
        <f t="shared" si="373"/>
        <v>3.0837017726935261</v>
      </c>
      <c r="P1506" s="33">
        <f t="shared" si="374"/>
        <v>2.1832662394570526</v>
      </c>
      <c r="Q1506" s="33">
        <f t="shared" si="375"/>
        <v>3.9841373059299996</v>
      </c>
      <c r="R1506" s="33">
        <f t="shared" si="376"/>
        <v>1.40468462972576</v>
      </c>
      <c r="S1506" s="33">
        <f t="shared" si="377"/>
        <v>1.17763728670755</v>
      </c>
      <c r="T1506" s="32">
        <f t="shared" si="385"/>
        <v>1.3089160002770495E-2</v>
      </c>
      <c r="U1506" s="32">
        <f t="shared" si="386"/>
        <v>5.5920789921837244E-3</v>
      </c>
      <c r="V1506" s="32">
        <f t="shared" si="387"/>
        <v>1.7245091350746256E-2</v>
      </c>
      <c r="W1506" s="32">
        <f t="shared" si="388"/>
        <v>-3.3583749223009551E-4</v>
      </c>
      <c r="X1506" s="32">
        <f t="shared" si="388"/>
        <v>-6.7578647890949028E-3</v>
      </c>
      <c r="Y1506" s="34">
        <f>MAX(O$4:O1506)</f>
        <v>3.2215532370375088</v>
      </c>
      <c r="Z1506" s="34">
        <f>MAX(P$4:P1506)</f>
        <v>2.3442480901662424</v>
      </c>
      <c r="AA1506" s="34">
        <f>MAX(Q$4:Q1506)</f>
        <v>4.0988583839087749</v>
      </c>
      <c r="AB1506" s="34">
        <f>MAX(R$4:R1506)</f>
        <v>1.9075656212819299</v>
      </c>
      <c r="AC1506" s="34">
        <f>MAX(S$4:S1506)</f>
        <v>1.35899867745307</v>
      </c>
      <c r="AD1506" s="35">
        <f t="shared" si="381"/>
        <v>-4.2790372904328855E-2</v>
      </c>
      <c r="AE1506" s="35">
        <f t="shared" si="382"/>
        <v>-6.8670995780900412E-2</v>
      </c>
      <c r="AF1506" s="35">
        <f t="shared" si="383"/>
        <v>-2.7988543939245436E-2</v>
      </c>
      <c r="AG1506" s="35">
        <f t="shared" si="384"/>
        <v>-0.26362447820705726</v>
      </c>
      <c r="AH1506" s="35">
        <f t="shared" si="384"/>
        <v>-0.13345222019304204</v>
      </c>
    </row>
    <row r="1507" spans="1:34">
      <c r="A1507" s="28">
        <v>46104</v>
      </c>
      <c r="B1507" s="12">
        <f>[1]!thsiFinD("ths_int_chg_ratio_index",B$1,$A$4,$A1507,101)</f>
        <v>156.32031385562999</v>
      </c>
      <c r="C1507" s="12">
        <f>[1]!thsiFinD("ths_int_chg_ratio_index",C$1,$A$4,$A1507,101)</f>
        <v>133.32118756448</v>
      </c>
      <c r="D1507" s="12">
        <f>[1]!thsiFinD("ths_int_chg_ratio_index",D$1,$A$4,$A1507,101)</f>
        <v>23.703908334358001</v>
      </c>
      <c r="E1507" s="12">
        <f>[1]!thsiFinD("ths_int_chg_ratio_index",E$1,$A$4,$A1507,101)</f>
        <v>122.81983671422999</v>
      </c>
      <c r="F1507" s="12">
        <f>[1]!thsiFinD("ths_adjustment_nvg_ratio_fund",F$1,$A$4,$A1507,101)</f>
        <v>217.80233271946</v>
      </c>
      <c r="G1507" s="12">
        <f>[1]!thsiFinD("ths_adjustment_nvg_ratio_fund",G$1,$A$4,$A1507,101)</f>
        <v>219.78189240635999</v>
      </c>
      <c r="H1507" s="12">
        <f>[1]!thsiFinD("ths_adjustment_nvg_ratio_fund",H$1,$A$4,$A1507,101)</f>
        <v>221.15384615385</v>
      </c>
      <c r="I1507" s="12">
        <f>[1]!thsiFinD("ths_adjustment_nvg_ratio_fund",I$1,$A$4,$A1507,101)</f>
        <v>466.376953125</v>
      </c>
      <c r="J1507" s="32">
        <f t="shared" si="378"/>
        <v>1.95160033859171</v>
      </c>
      <c r="K1507" s="45">
        <f t="shared" si="379"/>
        <v>1.090413116171745</v>
      </c>
      <c r="L1507" s="45">
        <f t="shared" si="380"/>
        <v>2.812787561011675</v>
      </c>
      <c r="M1507" s="32">
        <f>[1]!thsiFinD("ths_int_chg_ratio_index",M$1,$A$4,$A1507,101)/100</f>
        <v>0.35085899868703996</v>
      </c>
      <c r="N1507" s="32">
        <f>[1]!thsiFinD("ths_int_chg_ratio_index",N$1,$A$4,$A1507,101)/100</f>
        <v>0.13638601999512001</v>
      </c>
      <c r="O1507" s="33">
        <f t="shared" si="373"/>
        <v>2.9516003385917102</v>
      </c>
      <c r="P1507" s="33">
        <f t="shared" si="374"/>
        <v>2.090413116171745</v>
      </c>
      <c r="Q1507" s="33">
        <f t="shared" si="375"/>
        <v>3.812787561011675</v>
      </c>
      <c r="R1507" s="33">
        <f t="shared" si="376"/>
        <v>1.3508589986870398</v>
      </c>
      <c r="S1507" s="33">
        <f t="shared" si="377"/>
        <v>1.1363860199951201</v>
      </c>
      <c r="T1507" s="32">
        <f t="shared" si="385"/>
        <v>-4.2838589409516459E-2</v>
      </c>
      <c r="U1507" s="32">
        <f t="shared" si="386"/>
        <v>-4.252945500059524E-2</v>
      </c>
      <c r="V1507" s="32">
        <f t="shared" si="387"/>
        <v>-4.3007991884036478E-2</v>
      </c>
      <c r="W1507" s="32">
        <f t="shared" si="388"/>
        <v>-3.8318658793346838E-2</v>
      </c>
      <c r="X1507" s="32">
        <f t="shared" si="388"/>
        <v>-3.5028838826732911E-2</v>
      </c>
      <c r="Y1507" s="34">
        <f>MAX(O$4:O1507)</f>
        <v>3.2215532370375088</v>
      </c>
      <c r="Z1507" s="34">
        <f>MAX(P$4:P1507)</f>
        <v>2.3442480901662424</v>
      </c>
      <c r="AA1507" s="34">
        <f>MAX(Q$4:Q1507)</f>
        <v>4.0988583839087749</v>
      </c>
      <c r="AB1507" s="34">
        <f>MAX(R$4:R1507)</f>
        <v>1.9075656212819299</v>
      </c>
      <c r="AC1507" s="34">
        <f>MAX(S$4:S1507)</f>
        <v>1.35899867745307</v>
      </c>
      <c r="AD1507" s="35">
        <f t="shared" si="381"/>
        <v>-8.3795883098316648E-2</v>
      </c>
      <c r="AE1507" s="35">
        <f t="shared" si="382"/>
        <v>-0.10827991075658583</v>
      </c>
      <c r="AF1507" s="35">
        <f t="shared" si="383"/>
        <v>-6.9792804752696891E-2</v>
      </c>
      <c r="AG1507" s="35">
        <f t="shared" si="384"/>
        <v>-0.29184140057041386</v>
      </c>
      <c r="AH1507" s="35">
        <f t="shared" si="384"/>
        <v>-0.1638063827075632</v>
      </c>
    </row>
    <row r="1508" spans="1:34">
      <c r="A1508" s="28">
        <v>46105</v>
      </c>
      <c r="B1508" s="12">
        <f>[1]!thsiFinD("ths_int_chg_ratio_index",B$1,$A$4,$A1508,101)</f>
        <v>162.32844568826999</v>
      </c>
      <c r="C1508" s="12">
        <f>[1]!thsiFinD("ths_int_chg_ratio_index",C$1,$A$4,$A1508,101)</f>
        <v>137.41818355149999</v>
      </c>
      <c r="D1508" s="12">
        <f>[1]!thsiFinD("ths_int_chg_ratio_index",D$1,$A$4,$A1508,101)</f>
        <v>26.582483053737999</v>
      </c>
      <c r="E1508" s="12">
        <f>[1]!thsiFinD("ths_int_chg_ratio_index",E$1,$A$4,$A1508,101)</f>
        <v>123.48699658552</v>
      </c>
      <c r="F1508" s="12">
        <f>[1]!thsiFinD("ths_adjustment_nvg_ratio_fund",F$1,$A$4,$A1508,101)</f>
        <v>224.18661755677999</v>
      </c>
      <c r="G1508" s="12">
        <f>[1]!thsiFinD("ths_adjustment_nvg_ratio_fund",G$1,$A$4,$A1508,101)</f>
        <v>227.43162234393</v>
      </c>
      <c r="H1508" s="12">
        <f>[1]!thsiFinD("ths_adjustment_nvg_ratio_fund",H$1,$A$4,$A1508,101)</f>
        <v>232.30769230768999</v>
      </c>
      <c r="I1508" s="12">
        <f>[1]!thsiFinD("ths_adjustment_nvg_ratio_fund",I$1,$A$4,$A1508,101)</f>
        <v>472.44140625</v>
      </c>
      <c r="J1508" s="32">
        <f t="shared" si="378"/>
        <v>2.0077293091717849</v>
      </c>
      <c r="K1508" s="45">
        <f t="shared" si="379"/>
        <v>1.1245402721975699</v>
      </c>
      <c r="L1508" s="45">
        <f t="shared" si="380"/>
        <v>2.890918346146</v>
      </c>
      <c r="M1508" s="32">
        <f>[1]!thsiFinD("ths_int_chg_ratio_index",M$1,$A$4,$A1508,101)/100</f>
        <v>0.37308493592094005</v>
      </c>
      <c r="N1508" s="32">
        <f>[1]!thsiFinD("ths_int_chg_ratio_index",N$1,$A$4,$A1508,101)/100</f>
        <v>0.15358857309133001</v>
      </c>
      <c r="O1508" s="33">
        <f t="shared" si="373"/>
        <v>3.0077293091717849</v>
      </c>
      <c r="P1508" s="33">
        <f t="shared" si="374"/>
        <v>2.1245402721975699</v>
      </c>
      <c r="Q1508" s="33">
        <f t="shared" si="375"/>
        <v>3.890918346146</v>
      </c>
      <c r="R1508" s="33">
        <f t="shared" si="376"/>
        <v>1.3730849359209401</v>
      </c>
      <c r="S1508" s="33">
        <f t="shared" si="377"/>
        <v>1.15358857309133</v>
      </c>
      <c r="T1508" s="32">
        <f t="shared" si="385"/>
        <v>1.9016453496836005E-2</v>
      </c>
      <c r="U1508" s="32">
        <f t="shared" si="386"/>
        <v>1.6325555825215776E-2</v>
      </c>
      <c r="V1508" s="32">
        <f t="shared" si="387"/>
        <v>2.0491775081639796E-2</v>
      </c>
      <c r="W1508" s="32">
        <f t="shared" si="388"/>
        <v>1.6453188123632945E-2</v>
      </c>
      <c r="X1508" s="32">
        <f t="shared" si="388"/>
        <v>1.5137948543474389E-2</v>
      </c>
      <c r="Y1508" s="34">
        <f>MAX(O$4:O1508)</f>
        <v>3.2215532370375088</v>
      </c>
      <c r="Z1508" s="34">
        <f>MAX(P$4:P1508)</f>
        <v>2.3442480901662424</v>
      </c>
      <c r="AA1508" s="34">
        <f>MAX(Q$4:Q1508)</f>
        <v>4.0988583839087749</v>
      </c>
      <c r="AB1508" s="34">
        <f>MAX(R$4:R1508)</f>
        <v>1.9075656212819299</v>
      </c>
      <c r="AC1508" s="34">
        <f>MAX(S$4:S1508)</f>
        <v>1.35899867745307</v>
      </c>
      <c r="AD1508" s="35">
        <f t="shared" si="381"/>
        <v>-6.6372930115646045E-2</v>
      </c>
      <c r="AE1508" s="35">
        <f t="shared" si="382"/>
        <v>-9.3722084659176086E-2</v>
      </c>
      <c r="AF1508" s="35">
        <f t="shared" si="383"/>
        <v>-5.0731208128366179E-2</v>
      </c>
      <c r="AG1508" s="35">
        <f t="shared" si="384"/>
        <v>-0.28018993391263047</v>
      </c>
      <c r="AH1508" s="35">
        <f t="shared" si="384"/>
        <v>-0.1511481267566086</v>
      </c>
    </row>
    <row r="1509" spans="1:34">
      <c r="A1509" s="28">
        <v>46106</v>
      </c>
      <c r="B1509" s="12">
        <f>[1]!thsiFinD("ths_int_chg_ratio_index",B$1,$A$4,$A1509,101)</f>
        <v>172.33820731181001</v>
      </c>
      <c r="C1509" s="12">
        <f>[1]!thsiFinD("ths_int_chg_ratio_index",C$1,$A$4,$A1509,101)</f>
        <v>144.31190756153001</v>
      </c>
      <c r="D1509" s="12">
        <f>[1]!thsiFinD("ths_int_chg_ratio_index",D$1,$A$4,$A1509,101)</f>
        <v>28.996961332847999</v>
      </c>
      <c r="E1509" s="12">
        <f>[1]!thsiFinD("ths_int_chg_ratio_index",E$1,$A$4,$A1509,101)</f>
        <v>127.90549545400999</v>
      </c>
      <c r="F1509" s="12">
        <f>[1]!thsiFinD("ths_adjustment_nvg_ratio_fund",F$1,$A$4,$A1509,101)</f>
        <v>231.92142418661999</v>
      </c>
      <c r="G1509" s="12">
        <f>[1]!thsiFinD("ths_adjustment_nvg_ratio_fund",G$1,$A$4,$A1509,101)</f>
        <v>236.12449727582</v>
      </c>
      <c r="H1509" s="12">
        <f>[1]!thsiFinD("ths_adjustment_nvg_ratio_fund",H$1,$A$4,$A1509,101)</f>
        <v>240.30769230768999</v>
      </c>
      <c r="I1509" s="12">
        <f>[1]!thsiFinD("ths_adjustment_nvg_ratio_fund",I$1,$A$4,$A1509,101)</f>
        <v>485.517578125</v>
      </c>
      <c r="J1509" s="32">
        <f t="shared" si="378"/>
        <v>2.0842797044441599</v>
      </c>
      <c r="K1509" s="45">
        <f t="shared" si="379"/>
        <v>1.1838814291504951</v>
      </c>
      <c r="L1509" s="45">
        <f t="shared" si="380"/>
        <v>2.9846779797378247</v>
      </c>
      <c r="M1509" s="32">
        <f>[1]!thsiFinD("ths_int_chg_ratio_index",M$1,$A$4,$A1509,101)/100</f>
        <v>0.39804101568418998</v>
      </c>
      <c r="N1509" s="32">
        <f>[1]!thsiFinD("ths_int_chg_ratio_index",N$1,$A$4,$A1509,101)/100</f>
        <v>0.17248996435782002</v>
      </c>
      <c r="O1509" s="33">
        <f t="shared" si="373"/>
        <v>3.0842797044441599</v>
      </c>
      <c r="P1509" s="33">
        <f t="shared" si="374"/>
        <v>2.1838814291504951</v>
      </c>
      <c r="Q1509" s="33">
        <f t="shared" si="375"/>
        <v>3.9846779797378247</v>
      </c>
      <c r="R1509" s="33">
        <f t="shared" si="376"/>
        <v>1.39804101568419</v>
      </c>
      <c r="S1509" s="33">
        <f t="shared" si="377"/>
        <v>1.1724899643578199</v>
      </c>
      <c r="T1509" s="32">
        <f t="shared" si="385"/>
        <v>2.5451224961947849E-2</v>
      </c>
      <c r="U1509" s="32">
        <f t="shared" si="386"/>
        <v>2.7931293056423945E-2</v>
      </c>
      <c r="V1509" s="32">
        <f t="shared" si="387"/>
        <v>2.4097044772140919E-2</v>
      </c>
      <c r="W1509" s="32">
        <f t="shared" si="388"/>
        <v>1.8175190121441087E-2</v>
      </c>
      <c r="X1509" s="32">
        <f t="shared" si="388"/>
        <v>1.6384863466390787E-2</v>
      </c>
      <c r="Y1509" s="34">
        <f>MAX(O$4:O1509)</f>
        <v>3.2215532370375088</v>
      </c>
      <c r="Z1509" s="34">
        <f>MAX(P$4:P1509)</f>
        <v>2.3442480901662424</v>
      </c>
      <c r="AA1509" s="34">
        <f>MAX(Q$4:Q1509)</f>
        <v>4.0988583839087749</v>
      </c>
      <c r="AB1509" s="34">
        <f>MAX(R$4:R1509)</f>
        <v>1.9075656212819299</v>
      </c>
      <c r="AC1509" s="34">
        <f>MAX(S$4:S1509)</f>
        <v>1.35899867745307</v>
      </c>
      <c r="AD1509" s="35">
        <f t="shared" si="381"/>
        <v>-4.2610977529455196E-2</v>
      </c>
      <c r="AE1509" s="35">
        <f t="shared" si="382"/>
        <v>-6.8408570615226538E-2</v>
      </c>
      <c r="AF1509" s="35">
        <f t="shared" si="383"/>
        <v>-2.7856635549839304E-2</v>
      </c>
      <c r="AG1509" s="35">
        <f t="shared" si="384"/>
        <v>-0.26710724911016537</v>
      </c>
      <c r="AH1509" s="35">
        <f t="shared" si="384"/>
        <v>-0.1372398047103256</v>
      </c>
    </row>
    <row r="1510" spans="1:34">
      <c r="A1510" s="28">
        <v>46107</v>
      </c>
      <c r="B1510" s="12">
        <f>[1]!thsiFinD("ths_int_chg_ratio_index",B$1,$A$4,$A1510,101)</f>
        <v>167.34903756246999</v>
      </c>
      <c r="C1510" s="12">
        <f>[1]!thsiFinD("ths_int_chg_ratio_index",C$1,$A$4,$A1510,101)</f>
        <v>138.93346852713</v>
      </c>
      <c r="D1510" s="12">
        <f>[1]!thsiFinD("ths_int_chg_ratio_index",D$1,$A$4,$A1510,101)</f>
        <v>26.387930295608001</v>
      </c>
      <c r="E1510" s="12">
        <f>[1]!thsiFinD("ths_int_chg_ratio_index",E$1,$A$4,$A1510,101)</f>
        <v>124.96206310113</v>
      </c>
      <c r="F1510" s="12">
        <f>[1]!thsiFinD("ths_adjustment_nvg_ratio_fund",F$1,$A$4,$A1510,101)</f>
        <v>225.29158993247</v>
      </c>
      <c r="G1510" s="12">
        <f>[1]!thsiFinD("ths_adjustment_nvg_ratio_fund",G$1,$A$4,$A1510,101)</f>
        <v>231.31443981270999</v>
      </c>
      <c r="H1510" s="12">
        <f>[1]!thsiFinD("ths_adjustment_nvg_ratio_fund",H$1,$A$4,$A1510,101)</f>
        <v>233</v>
      </c>
      <c r="I1510" s="12">
        <f>[1]!thsiFinD("ths_adjustment_nvg_ratio_fund",I$1,$A$4,$A1510,101)</f>
        <v>474.74609375</v>
      </c>
      <c r="J1510" s="32">
        <f t="shared" si="378"/>
        <v>2.0274807787268978</v>
      </c>
      <c r="K1510" s="45">
        <f t="shared" si="379"/>
        <v>1.1440812487158452</v>
      </c>
      <c r="L1510" s="45">
        <f t="shared" si="380"/>
        <v>2.91088030873795</v>
      </c>
      <c r="M1510" s="32">
        <f>[1]!thsiFinD("ths_int_chg_ratio_index",M$1,$A$4,$A1510,101)/100</f>
        <v>0.37060712089528003</v>
      </c>
      <c r="N1510" s="32">
        <f>[1]!thsiFinD("ths_int_chg_ratio_index",N$1,$A$4,$A1510,101)/100</f>
        <v>0.15602288121580998</v>
      </c>
      <c r="O1510" s="33">
        <f t="shared" si="373"/>
        <v>3.0274807787268978</v>
      </c>
      <c r="P1510" s="33">
        <f t="shared" si="374"/>
        <v>2.1440812487158452</v>
      </c>
      <c r="Q1510" s="33">
        <f t="shared" si="375"/>
        <v>3.91088030873795</v>
      </c>
      <c r="R1510" s="33">
        <f t="shared" si="376"/>
        <v>1.3706071208952801</v>
      </c>
      <c r="S1510" s="33">
        <f t="shared" si="377"/>
        <v>1.15602288121581</v>
      </c>
      <c r="T1510" s="32">
        <f t="shared" si="385"/>
        <v>-1.841562087751647E-2</v>
      </c>
      <c r="U1510" s="32">
        <f t="shared" si="386"/>
        <v>-1.8224515261404006E-2</v>
      </c>
      <c r="V1510" s="32">
        <f t="shared" si="387"/>
        <v>-1.8520360083082665E-2</v>
      </c>
      <c r="W1510" s="32">
        <f t="shared" si="388"/>
        <v>-1.962309723472877E-2</v>
      </c>
      <c r="X1510" s="32">
        <f t="shared" si="388"/>
        <v>-1.4044540799996619E-2</v>
      </c>
      <c r="Y1510" s="34">
        <f>MAX(O$4:O1510)</f>
        <v>3.2215532370375088</v>
      </c>
      <c r="Z1510" s="34">
        <f>MAX(P$4:P1510)</f>
        <v>2.3442480901662424</v>
      </c>
      <c r="AA1510" s="34">
        <f>MAX(Q$4:Q1510)</f>
        <v>4.0988583839087749</v>
      </c>
      <c r="AB1510" s="34">
        <f>MAX(R$4:R1510)</f>
        <v>1.9075656212819299</v>
      </c>
      <c r="AC1510" s="34">
        <f>MAX(S$4:S1510)</f>
        <v>1.35899867745307</v>
      </c>
      <c r="AD1510" s="35">
        <f t="shared" si="381"/>
        <v>-6.0241890799568765E-2</v>
      </c>
      <c r="AE1510" s="35">
        <f t="shared" si="382"/>
        <v>-8.5386372837442437E-2</v>
      </c>
      <c r="AF1510" s="35">
        <f t="shared" si="383"/>
        <v>-4.58610807118357E-2</v>
      </c>
      <c r="AG1510" s="35">
        <f t="shared" si="384"/>
        <v>-0.28148887482350449</v>
      </c>
      <c r="AH1510" s="35">
        <f t="shared" si="384"/>
        <v>-0.14935687547368448</v>
      </c>
    </row>
    <row r="1511" spans="1:34">
      <c r="A1511" s="28">
        <v>46108</v>
      </c>
      <c r="B1511" s="12">
        <f>[1]!thsiFinD("ths_int_chg_ratio_index",B$1,$A$4,$A1511,101)</f>
        <v>166.44185948968001</v>
      </c>
      <c r="C1511" s="12">
        <f>[1]!thsiFinD("ths_int_chg_ratio_index",C$1,$A$4,$A1511,101)</f>
        <v>144.42744027043</v>
      </c>
      <c r="D1511" s="12">
        <f>[1]!thsiFinD("ths_int_chg_ratio_index",D$1,$A$4,$A1511,101)</f>
        <v>27.559689225528999</v>
      </c>
      <c r="E1511" s="12">
        <f>[1]!thsiFinD("ths_int_chg_ratio_index",E$1,$A$4,$A1511,101)</f>
        <v>125.89473247314</v>
      </c>
      <c r="F1511" s="12">
        <f>[1]!thsiFinD("ths_adjustment_nvg_ratio_fund",F$1,$A$4,$A1511,101)</f>
        <v>227.07182320442001</v>
      </c>
      <c r="G1511" s="12">
        <f>[1]!thsiFinD("ths_adjustment_nvg_ratio_fund",G$1,$A$4,$A1511,101)</f>
        <v>231.83601230988</v>
      </c>
      <c r="H1511" s="12">
        <f>[1]!thsiFinD("ths_adjustment_nvg_ratio_fund",H$1,$A$4,$A1511,101)</f>
        <v>232.23076923076999</v>
      </c>
      <c r="I1511" s="12">
        <f>[1]!thsiFinD("ths_adjustment_nvg_ratio_fund",I$1,$A$4,$A1511,101)</f>
        <v>477.67578125</v>
      </c>
      <c r="J1511" s="32">
        <f t="shared" si="378"/>
        <v>2.0414226343173114</v>
      </c>
      <c r="K1511" s="45">
        <f t="shared" si="379"/>
        <v>1.1608093036469476</v>
      </c>
      <c r="L1511" s="45">
        <f t="shared" si="380"/>
        <v>2.9220359649876753</v>
      </c>
      <c r="M1511" s="32">
        <f>[1]!thsiFinD("ths_int_chg_ratio_index",M$1,$A$4,$A1511,101)/100</f>
        <v>0.38082790012875001</v>
      </c>
      <c r="N1511" s="32">
        <f>[1]!thsiFinD("ths_int_chg_ratio_index",N$1,$A$4,$A1511,101)/100</f>
        <v>0.16474199924516</v>
      </c>
      <c r="O1511" s="33">
        <f t="shared" si="373"/>
        <v>3.0414226343173114</v>
      </c>
      <c r="P1511" s="33">
        <f t="shared" si="374"/>
        <v>2.1608093036469476</v>
      </c>
      <c r="Q1511" s="33">
        <f t="shared" si="375"/>
        <v>3.9220359649876753</v>
      </c>
      <c r="R1511" s="33">
        <f t="shared" si="376"/>
        <v>1.38082790012875</v>
      </c>
      <c r="S1511" s="33">
        <f t="shared" si="377"/>
        <v>1.16474199924516</v>
      </c>
      <c r="T1511" s="32">
        <f t="shared" si="385"/>
        <v>4.6051012737646779E-3</v>
      </c>
      <c r="U1511" s="32">
        <f t="shared" si="386"/>
        <v>7.801968764533207E-3</v>
      </c>
      <c r="V1511" s="32">
        <f t="shared" si="387"/>
        <v>2.85246680262774E-3</v>
      </c>
      <c r="W1511" s="32">
        <f t="shared" si="388"/>
        <v>7.4571181468789938E-3</v>
      </c>
      <c r="X1511" s="32">
        <f t="shared" si="388"/>
        <v>7.542340355910504E-3</v>
      </c>
      <c r="Y1511" s="34">
        <f>MAX(O$4:O1511)</f>
        <v>3.2215532370375088</v>
      </c>
      <c r="Z1511" s="34">
        <f>MAX(P$4:P1511)</f>
        <v>2.3442480901662424</v>
      </c>
      <c r="AA1511" s="34">
        <f>MAX(Q$4:Q1511)</f>
        <v>4.0988583839087749</v>
      </c>
      <c r="AB1511" s="34">
        <f>MAX(R$4:R1511)</f>
        <v>1.9075656212819299</v>
      </c>
      <c r="AC1511" s="34">
        <f>MAX(S$4:S1511)</f>
        <v>1.35899867745307</v>
      </c>
      <c r="AD1511" s="35">
        <f t="shared" si="381"/>
        <v>-5.5914209533859172E-2</v>
      </c>
      <c r="AE1511" s="35">
        <f t="shared" si="382"/>
        <v>-7.825058588670375E-2</v>
      </c>
      <c r="AF1511" s="35">
        <f t="shared" si="383"/>
        <v>-4.3139431119471161E-2</v>
      </c>
      <c r="AG1511" s="35">
        <f t="shared" si="384"/>
        <v>-0.27613085247321634</v>
      </c>
      <c r="AH1511" s="35">
        <f t="shared" si="384"/>
        <v>-0.14294103550709181</v>
      </c>
    </row>
    <row r="1512" spans="1:34">
      <c r="A1512" s="28">
        <v>46111</v>
      </c>
      <c r="B1512" s="12">
        <f>[1]!thsiFinD("ths_int_chg_ratio_index",B$1,$A$4,$A1512,101)</f>
        <v>170.33936209477</v>
      </c>
      <c r="C1512" s="12">
        <f>[1]!thsiFinD("ths_int_chg_ratio_index",C$1,$A$4,$A1512,101)</f>
        <v>150.65534652893001</v>
      </c>
      <c r="D1512" s="12">
        <f>[1]!thsiFinD("ths_int_chg_ratio_index",D$1,$A$4,$A1512,101)</f>
        <v>26.483328714433998</v>
      </c>
      <c r="E1512" s="12">
        <f>[1]!thsiFinD("ths_int_chg_ratio_index",E$1,$A$4,$A1512,101)</f>
        <v>124.2514333922</v>
      </c>
      <c r="F1512" s="12">
        <f>[1]!thsiFinD("ths_adjustment_nvg_ratio_fund",F$1,$A$4,$A1512,101)</f>
        <v>227.37875997545001</v>
      </c>
      <c r="G1512" s="12">
        <f>[1]!thsiFinD("ths_adjustment_nvg_ratio_fund",G$1,$A$4,$A1512,101)</f>
        <v>233.74844479569001</v>
      </c>
      <c r="H1512" s="12">
        <f>[1]!thsiFinD("ths_adjustment_nvg_ratio_fund",H$1,$A$4,$A1512,101)</f>
        <v>237.07692307692</v>
      </c>
      <c r="I1512" s="12">
        <f>[1]!thsiFinD("ths_adjustment_nvg_ratio_fund",I$1,$A$4,$A1512,101)</f>
        <v>473.22265625</v>
      </c>
      <c r="J1512" s="32">
        <f t="shared" si="378"/>
        <v>2.0539453185354928</v>
      </c>
      <c r="K1512" s="45">
        <f t="shared" si="379"/>
        <v>1.1793236768258351</v>
      </c>
      <c r="L1512" s="45">
        <f t="shared" si="380"/>
        <v>2.9285669602451505</v>
      </c>
      <c r="M1512" s="32">
        <f>[1]!thsiFinD("ths_int_chg_ratio_index",M$1,$A$4,$A1512,101)/100</f>
        <v>0.36602260095788997</v>
      </c>
      <c r="N1512" s="32">
        <f>[1]!thsiFinD("ths_int_chg_ratio_index",N$1,$A$4,$A1512,101)/100</f>
        <v>0.16346376522429998</v>
      </c>
      <c r="O1512" s="33">
        <f t="shared" si="373"/>
        <v>3.0539453185354928</v>
      </c>
      <c r="P1512" s="33">
        <f t="shared" si="374"/>
        <v>2.1793236768258351</v>
      </c>
      <c r="Q1512" s="33">
        <f t="shared" si="375"/>
        <v>3.9285669602451505</v>
      </c>
      <c r="R1512" s="33">
        <f t="shared" si="376"/>
        <v>1.36602260095789</v>
      </c>
      <c r="S1512" s="33">
        <f t="shared" si="377"/>
        <v>1.1634637652243001</v>
      </c>
      <c r="T1512" s="32">
        <f t="shared" si="385"/>
        <v>4.1173772026563693E-3</v>
      </c>
      <c r="U1512" s="32">
        <f t="shared" si="386"/>
        <v>8.5682587295601298E-3</v>
      </c>
      <c r="V1512" s="32">
        <f t="shared" si="387"/>
        <v>1.6652053463501737E-3</v>
      </c>
      <c r="W1512" s="32">
        <f t="shared" si="388"/>
        <v>-1.0722045208877651E-2</v>
      </c>
      <c r="X1512" s="32">
        <f t="shared" si="388"/>
        <v>-1.0974396232713568E-3</v>
      </c>
      <c r="Y1512" s="34">
        <f>MAX(O$4:O1512)</f>
        <v>3.2215532370375088</v>
      </c>
      <c r="Z1512" s="34">
        <f>MAX(P$4:P1512)</f>
        <v>2.3442480901662424</v>
      </c>
      <c r="AA1512" s="34">
        <f>MAX(Q$4:Q1512)</f>
        <v>4.0988583839087749</v>
      </c>
      <c r="AB1512" s="34">
        <f>MAX(R$4:R1512)</f>
        <v>1.9075656212819299</v>
      </c>
      <c r="AC1512" s="34">
        <f>MAX(S$4:S1512)</f>
        <v>1.35899867745307</v>
      </c>
      <c r="AD1512" s="35">
        <f t="shared" si="381"/>
        <v>-5.2027052222841985E-2</v>
      </c>
      <c r="AE1512" s="35">
        <f t="shared" si="382"/>
        <v>-7.0352798422760654E-2</v>
      </c>
      <c r="AF1512" s="35">
        <f t="shared" si="383"/>
        <v>-4.1546061784459631E-2</v>
      </c>
      <c r="AG1512" s="35">
        <f t="shared" si="384"/>
        <v>-0.28389221019831024</v>
      </c>
      <c r="AH1512" s="35">
        <f t="shared" si="384"/>
        <v>-0.14388160597420618</v>
      </c>
    </row>
    <row r="1513" spans="1:34">
      <c r="A1513" s="28">
        <v>46112</v>
      </c>
      <c r="B1513" s="12">
        <f>[1]!thsiFinD("ths_int_chg_ratio_index",B$1,$A$4,$A1513,101)</f>
        <v>166.15424670034</v>
      </c>
      <c r="C1513" s="12">
        <f>[1]!thsiFinD("ths_int_chg_ratio_index",C$1,$A$4,$A1513,101)</f>
        <v>140.93653191438</v>
      </c>
      <c r="D1513" s="12">
        <f>[1]!thsiFinD("ths_int_chg_ratio_index",D$1,$A$4,$A1513,101)</f>
        <v>23.202713598609002</v>
      </c>
      <c r="E1513" s="12">
        <f>[1]!thsiFinD("ths_int_chg_ratio_index",E$1,$A$4,$A1513,101)</f>
        <v>117.94579580574</v>
      </c>
      <c r="F1513" s="12">
        <f>[1]!thsiFinD("ths_adjustment_nvg_ratio_fund",F$1,$A$4,$A1513,101)</f>
        <v>220.62615101289001</v>
      </c>
      <c r="G1513" s="12">
        <f>[1]!thsiFinD("ths_adjustment_nvg_ratio_fund",G$1,$A$4,$A1513,101)</f>
        <v>224.88171236663001</v>
      </c>
      <c r="H1513" s="12">
        <f>[1]!thsiFinD("ths_adjustment_nvg_ratio_fund",H$1,$A$4,$A1513,101)</f>
        <v>227.69230769231001</v>
      </c>
      <c r="I1513" s="12">
        <f>[1]!thsiFinD("ths_adjustment_nvg_ratio_fund",I$1,$A$4,$A1513,101)</f>
        <v>462.841796875</v>
      </c>
      <c r="J1513" s="32">
        <f t="shared" si="378"/>
        <v>1.9803515699573739</v>
      </c>
      <c r="K1513" s="45">
        <f t="shared" si="379"/>
        <v>1.1205982200476725</v>
      </c>
      <c r="L1513" s="45">
        <f t="shared" si="380"/>
        <v>2.8401049198670751</v>
      </c>
      <c r="M1513" s="32">
        <f>[1]!thsiFinD("ths_int_chg_ratio_index",M$1,$A$4,$A1513,101)/100</f>
        <v>0.33233125781497003</v>
      </c>
      <c r="N1513" s="32">
        <f>[1]!thsiFinD("ths_int_chg_ratio_index",N$1,$A$4,$A1513,101)/100</f>
        <v>0.14987183918412</v>
      </c>
      <c r="O1513" s="33">
        <f t="shared" si="373"/>
        <v>2.9803515699573739</v>
      </c>
      <c r="P1513" s="33">
        <f t="shared" si="374"/>
        <v>2.1205982200476727</v>
      </c>
      <c r="Q1513" s="33">
        <f t="shared" si="375"/>
        <v>3.8401049198670751</v>
      </c>
      <c r="R1513" s="33">
        <f t="shared" si="376"/>
        <v>1.33233125781497</v>
      </c>
      <c r="S1513" s="33">
        <f t="shared" si="377"/>
        <v>1.1498718391841201</v>
      </c>
      <c r="T1513" s="32">
        <f t="shared" si="385"/>
        <v>-2.4097926092995769E-2</v>
      </c>
      <c r="U1513" s="32">
        <f t="shared" si="386"/>
        <v>-2.6946642851921609E-2</v>
      </c>
      <c r="V1513" s="32">
        <f t="shared" si="387"/>
        <v>-2.251763588943767E-2</v>
      </c>
      <c r="W1513" s="32">
        <f t="shared" si="388"/>
        <v>-2.4663825561374142E-2</v>
      </c>
      <c r="X1513" s="32">
        <f t="shared" si="388"/>
        <v>-1.1682294237637669E-2</v>
      </c>
      <c r="Y1513" s="34">
        <f>MAX(O$4:O1513)</f>
        <v>3.2215532370375088</v>
      </c>
      <c r="Z1513" s="34">
        <f>MAX(P$4:P1513)</f>
        <v>2.3442480901662424</v>
      </c>
      <c r="AA1513" s="34">
        <f>MAX(Q$4:Q1513)</f>
        <v>4.0988583839087749</v>
      </c>
      <c r="AB1513" s="34">
        <f>MAX(R$4:R1513)</f>
        <v>1.9075656212819299</v>
      </c>
      <c r="AC1513" s="34">
        <f>MAX(S$4:S1513)</f>
        <v>1.35899867745307</v>
      </c>
      <c r="AD1513" s="35">
        <f t="shared" si="381"/>
        <v>-7.4871234256535302E-2</v>
      </c>
      <c r="AE1513" s="35">
        <f t="shared" si="382"/>
        <v>-9.5403669541950897E-2</v>
      </c>
      <c r="AF1513" s="35">
        <f t="shared" si="383"/>
        <v>-6.312817858199482E-2</v>
      </c>
      <c r="AG1513" s="35">
        <f t="shared" si="384"/>
        <v>-0.30155416780912025</v>
      </c>
      <c r="AH1513" s="35">
        <f t="shared" si="384"/>
        <v>-0.15388303295546935</v>
      </c>
    </row>
    <row r="1514" spans="1:34">
      <c r="A1514" s="28">
        <v>46113</v>
      </c>
      <c r="B1514" s="12">
        <f>[1]!thsiFinD("ths_int_chg_ratio_index",B$1,$A$4,$A1514,101)</f>
        <v>174.55372708940999</v>
      </c>
      <c r="C1514" s="12">
        <f>[1]!thsiFinD("ths_int_chg_ratio_index",C$1,$A$4,$A1514,101)</f>
        <v>145.51149626895</v>
      </c>
      <c r="D1514" s="12">
        <f>[1]!thsiFinD("ths_int_chg_ratio_index",D$1,$A$4,$A1514,101)</f>
        <v>27.308846693132999</v>
      </c>
      <c r="E1514" s="12">
        <f>[1]!thsiFinD("ths_int_chg_ratio_index",E$1,$A$4,$A1514,101)</f>
        <v>122.49603781733001</v>
      </c>
      <c r="F1514" s="12">
        <f>[1]!thsiFinD("ths_adjustment_nvg_ratio_fund",F$1,$A$4,$A1514,101)</f>
        <v>233.14917127071999</v>
      </c>
      <c r="G1514" s="12">
        <f>[1]!thsiFinD("ths_adjustment_nvg_ratio_fund",G$1,$A$4,$A1514,101)</f>
        <v>233.92230229284999</v>
      </c>
      <c r="H1514" s="12">
        <f>[1]!thsiFinD("ths_adjustment_nvg_ratio_fund",H$1,$A$4,$A1514,101)</f>
        <v>237.53846153846001</v>
      </c>
      <c r="I1514" s="12">
        <f>[1]!thsiFinD("ths_adjustment_nvg_ratio_fund",I$1,$A$4,$A1514,101)</f>
        <v>479.130859375</v>
      </c>
      <c r="J1514" s="32">
        <f t="shared" si="378"/>
        <v>2.0670136279323161</v>
      </c>
      <c r="K1514" s="45">
        <f t="shared" si="379"/>
        <v>1.1746752696720575</v>
      </c>
      <c r="L1514" s="45">
        <f t="shared" si="380"/>
        <v>2.959351986192575</v>
      </c>
      <c r="M1514" s="32">
        <f>[1]!thsiFinD("ths_int_chg_ratio_index",M$1,$A$4,$A1514,101)/100</f>
        <v>0.37073128049608994</v>
      </c>
      <c r="N1514" s="32">
        <f>[1]!thsiFinD("ths_int_chg_ratio_index",N$1,$A$4,$A1514,101)/100</f>
        <v>0.16962742860491001</v>
      </c>
      <c r="O1514" s="33">
        <f t="shared" si="373"/>
        <v>3.0670136279323161</v>
      </c>
      <c r="P1514" s="33">
        <f t="shared" si="374"/>
        <v>2.1746752696720577</v>
      </c>
      <c r="Q1514" s="33">
        <f t="shared" si="375"/>
        <v>3.959351986192575</v>
      </c>
      <c r="R1514" s="33">
        <f t="shared" si="376"/>
        <v>1.3707312804960901</v>
      </c>
      <c r="S1514" s="33">
        <f t="shared" si="377"/>
        <v>1.16962742860491</v>
      </c>
      <c r="T1514" s="32">
        <f t="shared" si="385"/>
        <v>2.9077797011773932E-2</v>
      </c>
      <c r="U1514" s="32">
        <f t="shared" si="386"/>
        <v>2.5500846465470239E-2</v>
      </c>
      <c r="V1514" s="32">
        <f t="shared" si="387"/>
        <v>3.1053075062758229E-2</v>
      </c>
      <c r="W1514" s="32">
        <f t="shared" si="388"/>
        <v>2.8821678134382411E-2</v>
      </c>
      <c r="X1514" s="32">
        <f t="shared" si="388"/>
        <v>1.7180688097212071E-2</v>
      </c>
      <c r="Y1514" s="34">
        <f>MAX(O$4:O1514)</f>
        <v>3.2215532370375088</v>
      </c>
      <c r="Z1514" s="34">
        <f>MAX(P$4:P1514)</f>
        <v>2.3442480901662424</v>
      </c>
      <c r="AA1514" s="34">
        <f>MAX(Q$4:Q1514)</f>
        <v>4.0988583839087749</v>
      </c>
      <c r="AB1514" s="34">
        <f>MAX(R$4:R1514)</f>
        <v>1.9075656212819299</v>
      </c>
      <c r="AC1514" s="34">
        <f>MAX(S$4:S1514)</f>
        <v>1.35899867745307</v>
      </c>
      <c r="AD1514" s="35">
        <f t="shared" si="381"/>
        <v>-4.7970527796493911E-2</v>
      </c>
      <c r="AE1514" s="35">
        <f t="shared" si="382"/>
        <v>-7.233569740571244E-2</v>
      </c>
      <c r="AF1514" s="35">
        <f t="shared" si="383"/>
        <v>-3.4035427587318368E-2</v>
      </c>
      <c r="AG1514" s="35">
        <f t="shared" si="384"/>
        <v>-0.28142378683941383</v>
      </c>
      <c r="AH1514" s="35">
        <f t="shared" si="384"/>
        <v>-0.13934616125091814</v>
      </c>
    </row>
    <row r="1515" spans="1:34">
      <c r="A1515" s="28">
        <v>46114</v>
      </c>
      <c r="B1515" s="12">
        <f>[1]!thsiFinD("ths_int_chg_ratio_index",B$1,$A$4,$A1515,101)</f>
        <v>169.69117644843001</v>
      </c>
      <c r="C1515" s="12">
        <f>[1]!thsiFinD("ths_int_chg_ratio_index",C$1,$A$4,$A1515,101)</f>
        <v>136.75177271626001</v>
      </c>
      <c r="D1515" s="12">
        <f>[1]!thsiFinD("ths_int_chg_ratio_index",D$1,$A$4,$A1515,101)</f>
        <v>23.776849682963</v>
      </c>
      <c r="E1515" s="12">
        <f>[1]!thsiFinD("ths_int_chg_ratio_index",E$1,$A$4,$A1515,101)</f>
        <v>117.18061737057999</v>
      </c>
      <c r="F1515" s="12">
        <f>[1]!thsiFinD("ths_adjustment_nvg_ratio_fund",F$1,$A$4,$A1515,101)</f>
        <v>226.70349907919001</v>
      </c>
      <c r="G1515" s="12">
        <f>[1]!thsiFinD("ths_adjustment_nvg_ratio_fund",G$1,$A$4,$A1515,101)</f>
        <v>229.11224482974001</v>
      </c>
      <c r="H1515" s="12">
        <f>[1]!thsiFinD("ths_adjustment_nvg_ratio_fund",H$1,$A$4,$A1515,101)</f>
        <v>228.23076923076999</v>
      </c>
      <c r="I1515" s="12">
        <f>[1]!thsiFinD("ths_adjustment_nvg_ratio_fund",I$1,$A$4,$A1515,101)</f>
        <v>473.06640625</v>
      </c>
      <c r="J1515" s="32">
        <f t="shared" si="378"/>
        <v>2.0056416695099166</v>
      </c>
      <c r="K1515" s="45">
        <f t="shared" si="379"/>
        <v>1.1185010405455826</v>
      </c>
      <c r="L1515" s="45">
        <f t="shared" si="380"/>
        <v>2.8927822984742502</v>
      </c>
      <c r="M1515" s="32">
        <f>[1]!thsiFinD("ths_int_chg_ratio_index",M$1,$A$4,$A1515,101)/100</f>
        <v>0.34122939512766004</v>
      </c>
      <c r="N1515" s="32">
        <f>[1]!thsiFinD("ths_int_chg_ratio_index",N$1,$A$4,$A1515,101)/100</f>
        <v>0.154703558716</v>
      </c>
      <c r="O1515" s="33">
        <f t="shared" si="373"/>
        <v>3.0056416695099166</v>
      </c>
      <c r="P1515" s="33">
        <f t="shared" si="374"/>
        <v>2.1185010405455826</v>
      </c>
      <c r="Q1515" s="33">
        <f t="shared" si="375"/>
        <v>3.8927822984742502</v>
      </c>
      <c r="R1515" s="33">
        <f t="shared" si="376"/>
        <v>1.3412293951276602</v>
      </c>
      <c r="S1515" s="33">
        <f t="shared" si="377"/>
        <v>1.1547035587159999</v>
      </c>
      <c r="T1515" s="32">
        <f t="shared" si="385"/>
        <v>-2.001033117801132E-2</v>
      </c>
      <c r="U1515" s="32">
        <f t="shared" si="386"/>
        <v>-2.5831088397370805E-2</v>
      </c>
      <c r="V1515" s="32">
        <f t="shared" si="387"/>
        <v>-1.6813278523978847E-2</v>
      </c>
      <c r="W1515" s="32">
        <f t="shared" si="388"/>
        <v>-2.152273446167563E-2</v>
      </c>
      <c r="X1515" s="32">
        <f t="shared" si="388"/>
        <v>-1.2759507449915608E-2</v>
      </c>
      <c r="Y1515" s="34">
        <f>MAX(O$4:O1515)</f>
        <v>3.2215532370375088</v>
      </c>
      <c r="Z1515" s="34">
        <f>MAX(P$4:P1515)</f>
        <v>2.3442480901662424</v>
      </c>
      <c r="AA1515" s="34">
        <f>MAX(Q$4:Q1515)</f>
        <v>4.0988583839087749</v>
      </c>
      <c r="AB1515" s="34">
        <f>MAX(R$4:R1515)</f>
        <v>1.9075656212819299</v>
      </c>
      <c r="AC1515" s="34">
        <f>MAX(S$4:S1515)</f>
        <v>1.35899867745307</v>
      </c>
      <c r="AD1515" s="35">
        <f t="shared" si="381"/>
        <v>-6.7020952826513325E-2</v>
      </c>
      <c r="AE1515" s="35">
        <f t="shared" si="382"/>
        <v>-9.6298276009110784E-2</v>
      </c>
      <c r="AF1515" s="35">
        <f t="shared" si="383"/>
        <v>-5.0276458987588923E-2</v>
      </c>
      <c r="AG1515" s="35">
        <f t="shared" si="384"/>
        <v>-0.29688951186574553</v>
      </c>
      <c r="AH1515" s="35">
        <f t="shared" si="384"/>
        <v>-0.15032768031823562</v>
      </c>
    </row>
    <row r="1516" spans="1:34">
      <c r="A1516" s="28">
        <v>46115</v>
      </c>
      <c r="B1516" s="12">
        <f>[1]!thsiFinD("ths_int_chg_ratio_index",B$1,$A$4,$A1516,101)</f>
        <v>176.89094136535999</v>
      </c>
      <c r="C1516" s="12">
        <f>[1]!thsiFinD("ths_int_chg_ratio_index",C$1,$A$4,$A1516,101)</f>
        <v>136.42278697948001</v>
      </c>
      <c r="D1516" s="12">
        <f>[1]!thsiFinD("ths_int_chg_ratio_index",D$1,$A$4,$A1516,101)</f>
        <v>23.191279125299999</v>
      </c>
      <c r="E1516" s="12">
        <f>[1]!thsiFinD("ths_int_chg_ratio_index",E$1,$A$4,$A1516,101)</f>
        <v>115.79985477093</v>
      </c>
      <c r="F1516" s="12">
        <f>[1]!thsiFinD("ths_adjustment_nvg_ratio_fund",F$1,$A$4,$A1516,101)</f>
        <v>231.49171270718</v>
      </c>
      <c r="G1516" s="12">
        <f>[1]!thsiFinD("ths_adjustment_nvg_ratio_fund",G$1,$A$4,$A1516,101)</f>
        <v>239.31188475028</v>
      </c>
      <c r="H1516" s="12">
        <f>[1]!thsiFinD("ths_adjustment_nvg_ratio_fund",H$1,$A$4,$A1516,101)</f>
        <v>238.53846153846001</v>
      </c>
      <c r="I1516" s="12">
        <f>[1]!thsiFinD("ths_adjustment_nvg_ratio_fund",I$1,$A$4,$A1516,101)</f>
        <v>474.033203125</v>
      </c>
      <c r="J1516" s="32">
        <f t="shared" si="378"/>
        <v>2.0446001554524873</v>
      </c>
      <c r="K1516" s="45">
        <f t="shared" si="379"/>
        <v>1.130762155602675</v>
      </c>
      <c r="L1516" s="45">
        <f t="shared" si="380"/>
        <v>2.9584381553023</v>
      </c>
      <c r="M1516" s="32">
        <f>[1]!thsiFinD("ths_int_chg_ratio_index",M$1,$A$4,$A1516,101)/100</f>
        <v>0.33303554581831002</v>
      </c>
      <c r="N1516" s="32">
        <f>[1]!thsiFinD("ths_int_chg_ratio_index",N$1,$A$4,$A1516,101)/100</f>
        <v>0.14463437092260001</v>
      </c>
      <c r="O1516" s="33">
        <f t="shared" si="373"/>
        <v>3.0446001554524873</v>
      </c>
      <c r="P1516" s="33">
        <f t="shared" si="374"/>
        <v>2.130762155602675</v>
      </c>
      <c r="Q1516" s="33">
        <f t="shared" si="375"/>
        <v>3.9584381553023</v>
      </c>
      <c r="R1516" s="33">
        <f t="shared" si="376"/>
        <v>1.3330355458183101</v>
      </c>
      <c r="S1516" s="33">
        <f t="shared" si="377"/>
        <v>1.1446343709226001</v>
      </c>
      <c r="T1516" s="32">
        <f t="shared" si="385"/>
        <v>1.2961786608755244E-2</v>
      </c>
      <c r="U1516" s="32">
        <f t="shared" si="386"/>
        <v>5.7876370237395225E-3</v>
      </c>
      <c r="V1516" s="32">
        <f t="shared" si="387"/>
        <v>1.6866048957780988E-2</v>
      </c>
      <c r="W1516" s="32">
        <f t="shared" si="388"/>
        <v>-6.109207969282715E-3</v>
      </c>
      <c r="X1516" s="32">
        <f t="shared" si="388"/>
        <v>-8.7201496153666014E-3</v>
      </c>
      <c r="Y1516" s="34">
        <f>MAX(O$4:O1516)</f>
        <v>3.2215532370375088</v>
      </c>
      <c r="Z1516" s="34">
        <f>MAX(P$4:P1516)</f>
        <v>2.3442480901662424</v>
      </c>
      <c r="AA1516" s="34">
        <f>MAX(Q$4:Q1516)</f>
        <v>4.0988583839087749</v>
      </c>
      <c r="AB1516" s="34">
        <f>MAX(R$4:R1516)</f>
        <v>1.9075656212819299</v>
      </c>
      <c r="AC1516" s="34">
        <f>MAX(S$4:S1516)</f>
        <v>1.35899867745307</v>
      </c>
      <c r="AD1516" s="35">
        <f t="shared" si="381"/>
        <v>-5.4927877506610767E-2</v>
      </c>
      <c r="AE1516" s="35">
        <f t="shared" si="382"/>
        <v>-9.1067978452923914E-2</v>
      </c>
      <c r="AF1516" s="35">
        <f t="shared" si="383"/>
        <v>-3.4258375248516493E-2</v>
      </c>
      <c r="AG1516" s="35">
        <f t="shared" si="384"/>
        <v>-0.30118496006314155</v>
      </c>
      <c r="AH1516" s="35">
        <f t="shared" si="384"/>
        <v>-0.15773695006989619</v>
      </c>
    </row>
    <row r="1517" spans="1:34">
      <c r="A1517" s="28">
        <v>46119</v>
      </c>
      <c r="B1517" s="12">
        <f>[1]!thsiFinD("ths_int_chg_ratio_index",B$1,$A$4,$A1517,101)</f>
        <v>177.42306253149999</v>
      </c>
      <c r="C1517" s="12">
        <f>[1]!thsiFinD("ths_int_chg_ratio_index",C$1,$A$4,$A1517,101)</f>
        <v>137.65077780733</v>
      </c>
      <c r="D1517" s="12">
        <f>[1]!thsiFinD("ths_int_chg_ratio_index",D$1,$A$4,$A1517,101)</f>
        <v>24.937262398803</v>
      </c>
      <c r="E1517" s="12">
        <f>[1]!thsiFinD("ths_int_chg_ratio_index",E$1,$A$4,$A1517,101)</f>
        <v>116.36751932689999</v>
      </c>
      <c r="F1517" s="12">
        <f>[1]!thsiFinD("ths_adjustment_nvg_ratio_fund",F$1,$A$4,$A1517,101)</f>
        <v>231.73726212400001</v>
      </c>
      <c r="G1517" s="12">
        <f>[1]!thsiFinD("ths_adjustment_nvg_ratio_fund",G$1,$A$4,$A1517,101)</f>
        <v>239.83345724176999</v>
      </c>
      <c r="H1517" s="12">
        <f>[1]!thsiFinD("ths_adjustment_nvg_ratio_fund",H$1,$A$4,$A1517,101)</f>
        <v>237.23076923076999</v>
      </c>
      <c r="I1517" s="12">
        <f>[1]!thsiFinD("ths_adjustment_nvg_ratio_fund",I$1,$A$4,$A1517,101)</f>
        <v>474.5703125</v>
      </c>
      <c r="J1517" s="32">
        <f t="shared" si="378"/>
        <v>2.0496880289513411</v>
      </c>
      <c r="K1517" s="45">
        <f t="shared" si="379"/>
        <v>1.1409465551613325</v>
      </c>
      <c r="L1517" s="45">
        <f t="shared" si="380"/>
        <v>2.9584295027413496</v>
      </c>
      <c r="M1517" s="32">
        <f>[1]!thsiFinD("ths_int_chg_ratio_index",M$1,$A$4,$A1517,101)/100</f>
        <v>0.34134231192997999</v>
      </c>
      <c r="N1517" s="32">
        <f>[1]!thsiFinD("ths_int_chg_ratio_index",N$1,$A$4,$A1517,101)/100</f>
        <v>0.14614884066577</v>
      </c>
      <c r="O1517" s="33">
        <f t="shared" si="373"/>
        <v>3.0496880289513411</v>
      </c>
      <c r="P1517" s="33">
        <f t="shared" si="374"/>
        <v>2.1409465551613325</v>
      </c>
      <c r="Q1517" s="33">
        <f t="shared" si="375"/>
        <v>3.9584295027413496</v>
      </c>
      <c r="R1517" s="33">
        <f t="shared" si="376"/>
        <v>1.3413423119299801</v>
      </c>
      <c r="S1517" s="33">
        <f t="shared" si="377"/>
        <v>1.1461488406657701</v>
      </c>
      <c r="T1517" s="32">
        <f t="shared" si="385"/>
        <v>1.671113853732864E-3</v>
      </c>
      <c r="U1517" s="32">
        <f t="shared" si="386"/>
        <v>4.7796979742100731E-3</v>
      </c>
      <c r="V1517" s="32">
        <f t="shared" si="387"/>
        <v>-2.1858522505358025E-6</v>
      </c>
      <c r="W1517" s="32">
        <f t="shared" si="388"/>
        <v>6.2314663234059875E-3</v>
      </c>
      <c r="X1517" s="32">
        <f t="shared" si="388"/>
        <v>1.3231035006830982E-3</v>
      </c>
      <c r="Y1517" s="34">
        <f>MAX(O$4:O1517)</f>
        <v>3.2215532370375088</v>
      </c>
      <c r="Z1517" s="34">
        <f>MAX(P$4:P1517)</f>
        <v>2.3442480901662424</v>
      </c>
      <c r="AA1517" s="34">
        <f>MAX(Q$4:Q1517)</f>
        <v>4.0988583839087749</v>
      </c>
      <c r="AB1517" s="34">
        <f>MAX(R$4:R1517)</f>
        <v>1.9075656212819299</v>
      </c>
      <c r="AC1517" s="34">
        <f>MAX(S$4:S1517)</f>
        <v>1.35899867745307</v>
      </c>
      <c r="AD1517" s="35">
        <f t="shared" si="381"/>
        <v>-5.3348554389935354E-2</v>
      </c>
      <c r="AE1517" s="35">
        <f t="shared" si="382"/>
        <v>-8.6723557910840743E-2</v>
      </c>
      <c r="AF1517" s="35">
        <f t="shared" si="383"/>
        <v>-3.4260486217020492E-2</v>
      </c>
      <c r="AG1517" s="35">
        <f t="shared" si="384"/>
        <v>-0.29683031767548529</v>
      </c>
      <c r="AH1517" s="35">
        <f t="shared" si="384"/>
        <v>-0.15662254888003768</v>
      </c>
    </row>
    <row r="1518" spans="1:34">
      <c r="A1518" s="28">
        <v>46120</v>
      </c>
      <c r="B1518" s="12">
        <f>[1]!thsiFinD("ths_int_chg_ratio_index",B$1,$A$4,$A1518,101)</f>
        <v>196.7134735889</v>
      </c>
      <c r="C1518" s="12">
        <f>[1]!thsiFinD("ths_int_chg_ratio_index",C$1,$A$4,$A1518,101)</f>
        <v>155.58777781853999</v>
      </c>
      <c r="D1518" s="12">
        <f>[1]!thsiFinD("ths_int_chg_ratio_index",D$1,$A$4,$A1518,101)</f>
        <v>32.652580101623997</v>
      </c>
      <c r="E1518" s="12">
        <f>[1]!thsiFinD("ths_int_chg_ratio_index",E$1,$A$4,$A1518,101)</f>
        <v>129.82661897171999</v>
      </c>
      <c r="F1518" s="12">
        <f>[1]!thsiFinD("ths_adjustment_nvg_ratio_fund",F$1,$A$4,$A1518,101)</f>
        <v>251.99508901166001</v>
      </c>
      <c r="G1518" s="12">
        <f>[1]!thsiFinD("ths_adjustment_nvg_ratio_fund",G$1,$A$4,$A1518,101)</f>
        <v>258.43620959137002</v>
      </c>
      <c r="H1518" s="12">
        <f>[1]!thsiFinD("ths_adjustment_nvg_ratio_fund",H$1,$A$4,$A1518,101)</f>
        <v>265.69230769231001</v>
      </c>
      <c r="I1518" s="12">
        <f>[1]!thsiFinD("ths_adjustment_nvg_ratio_fund",I$1,$A$4,$A1518,101)</f>
        <v>513.53515625</v>
      </c>
      <c r="J1518" s="32">
        <f t="shared" si="378"/>
        <v>2.255549016282655</v>
      </c>
      <c r="K1518" s="45">
        <f t="shared" si="379"/>
        <v>1.2869511262019597</v>
      </c>
      <c r="L1518" s="45">
        <f t="shared" si="380"/>
        <v>3.2241469063633503</v>
      </c>
      <c r="M1518" s="32">
        <f>[1]!thsiFinD("ths_int_chg_ratio_index",M$1,$A$4,$A1518,101)/100</f>
        <v>0.41779138645213004</v>
      </c>
      <c r="N1518" s="32">
        <f>[1]!thsiFinD("ths_int_chg_ratio_index",N$1,$A$4,$A1518,101)/100</f>
        <v>0.19083960921079002</v>
      </c>
      <c r="O1518" s="33">
        <f t="shared" si="373"/>
        <v>3.255549016282655</v>
      </c>
      <c r="P1518" s="33">
        <f t="shared" si="374"/>
        <v>2.2869511262019597</v>
      </c>
      <c r="Q1518" s="33">
        <f t="shared" si="375"/>
        <v>4.2241469063633499</v>
      </c>
      <c r="R1518" s="33">
        <f t="shared" si="376"/>
        <v>1.4177913864521301</v>
      </c>
      <c r="S1518" s="33">
        <f t="shared" si="377"/>
        <v>1.19083960921079</v>
      </c>
      <c r="T1518" s="32">
        <f t="shared" si="385"/>
        <v>6.7502310196004167E-2</v>
      </c>
      <c r="U1518" s="32">
        <f t="shared" si="386"/>
        <v>6.8196270798373648E-2</v>
      </c>
      <c r="V1518" s="32">
        <f t="shared" si="387"/>
        <v>6.7126976352106738E-2</v>
      </c>
      <c r="W1518" s="32">
        <f t="shared" si="388"/>
        <v>5.69944553617725E-2</v>
      </c>
      <c r="X1518" s="32">
        <f t="shared" si="388"/>
        <v>3.8992115996959065E-2</v>
      </c>
      <c r="Y1518" s="34">
        <f>MAX(O$4:O1518)</f>
        <v>3.255549016282655</v>
      </c>
      <c r="Z1518" s="34">
        <f>MAX(P$4:P1518)</f>
        <v>2.3442480901662424</v>
      </c>
      <c r="AA1518" s="34">
        <f>MAX(Q$4:Q1518)</f>
        <v>4.2241469063633499</v>
      </c>
      <c r="AB1518" s="34">
        <f>MAX(R$4:R1518)</f>
        <v>1.9075656212819299</v>
      </c>
      <c r="AC1518" s="34">
        <f>MAX(S$4:S1518)</f>
        <v>1.35899867745307</v>
      </c>
      <c r="AD1518" s="35">
        <f t="shared" si="381"/>
        <v>0</v>
      </c>
      <c r="AE1518" s="35">
        <f t="shared" si="382"/>
        <v>-2.4441510352353313E-2</v>
      </c>
      <c r="AF1518" s="35">
        <f t="shared" si="383"/>
        <v>0</v>
      </c>
      <c r="AG1518" s="35">
        <f t="shared" si="384"/>
        <v>-0.25675354460448896</v>
      </c>
      <c r="AH1518" s="35">
        <f t="shared" si="384"/>
        <v>-0.12373747747674835</v>
      </c>
    </row>
    <row r="1519" spans="1:34">
      <c r="A1519" s="28">
        <v>46121</v>
      </c>
      <c r="B1519" s="12">
        <f>[1]!thsiFinD("ths_int_chg_ratio_index",B$1,$A$4,$A1519,101)</f>
        <v>199.78901506955</v>
      </c>
      <c r="C1519" s="12">
        <f>[1]!thsiFinD("ths_int_chg_ratio_index",C$1,$A$4,$A1519,101)</f>
        <v>158.02431511461</v>
      </c>
      <c r="D1519" s="12">
        <f>[1]!thsiFinD("ths_int_chg_ratio_index",D$1,$A$4,$A1519,101)</f>
        <v>31.795171121894001</v>
      </c>
      <c r="E1519" s="12">
        <f>[1]!thsiFinD("ths_int_chg_ratio_index",E$1,$A$4,$A1519,101)</f>
        <v>128.14070878083999</v>
      </c>
      <c r="F1519" s="12">
        <f>[1]!thsiFinD("ths_adjustment_nvg_ratio_fund",F$1,$A$4,$A1519,101)</f>
        <v>256.41497851443</v>
      </c>
      <c r="G1519" s="12">
        <f>[1]!thsiFinD("ths_adjustment_nvg_ratio_fund",G$1,$A$4,$A1519,101)</f>
        <v>261.85540706582998</v>
      </c>
      <c r="H1519" s="12">
        <f>[1]!thsiFinD("ths_adjustment_nvg_ratio_fund",H$1,$A$4,$A1519,101)</f>
        <v>269.30769230768999</v>
      </c>
      <c r="I1519" s="12">
        <f>[1]!thsiFinD("ths_adjustment_nvg_ratio_fund",I$1,$A$4,$A1519,101)</f>
        <v>514.47265625</v>
      </c>
      <c r="J1519" s="32">
        <f t="shared" si="378"/>
        <v>2.2747499302810548</v>
      </c>
      <c r="K1519" s="45">
        <f t="shared" si="379"/>
        <v>1.294373025217235</v>
      </c>
      <c r="L1519" s="45">
        <f t="shared" si="380"/>
        <v>3.2551268353448743</v>
      </c>
      <c r="M1519" s="32">
        <f>[1]!thsiFinD("ths_int_chg_ratio_index",M$1,$A$4,$A1519,101)/100</f>
        <v>0.40587030503179</v>
      </c>
      <c r="N1519" s="32">
        <f>[1]!thsiFinD("ths_int_chg_ratio_index",N$1,$A$4,$A1519,101)/100</f>
        <v>0.18341809482719001</v>
      </c>
      <c r="O1519" s="33">
        <f t="shared" si="373"/>
        <v>3.2747499302810548</v>
      </c>
      <c r="P1519" s="33">
        <f t="shared" si="374"/>
        <v>2.2943730252172347</v>
      </c>
      <c r="Q1519" s="33">
        <f t="shared" si="375"/>
        <v>4.2551268353448748</v>
      </c>
      <c r="R1519" s="33">
        <f t="shared" si="376"/>
        <v>1.40587030503179</v>
      </c>
      <c r="S1519" s="33">
        <f t="shared" si="377"/>
        <v>1.18341809482719</v>
      </c>
      <c r="T1519" s="32">
        <f t="shared" si="385"/>
        <v>5.8979035186894624E-3</v>
      </c>
      <c r="U1519" s="32">
        <f t="shared" si="386"/>
        <v>3.245324716493192E-3</v>
      </c>
      <c r="V1519" s="32">
        <f t="shared" si="387"/>
        <v>7.33400842069587E-3</v>
      </c>
      <c r="W1519" s="32">
        <f t="shared" si="388"/>
        <v>-8.4082055613070583E-3</v>
      </c>
      <c r="X1519" s="32">
        <f t="shared" si="388"/>
        <v>-6.2321695769915753E-3</v>
      </c>
      <c r="Y1519" s="34">
        <f>MAX(O$4:O1519)</f>
        <v>3.2747499302810548</v>
      </c>
      <c r="Z1519" s="34">
        <f>MAX(P$4:P1519)</f>
        <v>2.3442480901662424</v>
      </c>
      <c r="AA1519" s="34">
        <f>MAX(Q$4:Q1519)</f>
        <v>4.2551268353448748</v>
      </c>
      <c r="AB1519" s="34">
        <f>MAX(R$4:R1519)</f>
        <v>1.9075656212819299</v>
      </c>
      <c r="AC1519" s="34">
        <f>MAX(S$4:S1519)</f>
        <v>1.35899867745307</v>
      </c>
      <c r="AD1519" s="35">
        <f t="shared" si="381"/>
        <v>0</v>
      </c>
      <c r="AE1519" s="35">
        <f t="shared" si="382"/>
        <v>-2.1275506273515044E-2</v>
      </c>
      <c r="AF1519" s="35">
        <f t="shared" si="383"/>
        <v>0</v>
      </c>
      <c r="AG1519" s="35">
        <f t="shared" si="384"/>
        <v>-0.26300291358416727</v>
      </c>
      <c r="AH1519" s="35">
        <f t="shared" si="384"/>
        <v>-0.12919849411107565</v>
      </c>
    </row>
    <row r="1520" spans="1:34">
      <c r="A1520" s="28">
        <v>46122</v>
      </c>
      <c r="B1520" s="12">
        <f>[1]!thsiFinD("ths_int_chg_ratio_index",B$1,$A$4,$A1520,101)</f>
        <v>205.34278787802</v>
      </c>
      <c r="C1520" s="12">
        <f>[1]!thsiFinD("ths_int_chg_ratio_index",C$1,$A$4,$A1520,101)</f>
        <v>160.92150712678</v>
      </c>
      <c r="D1520" s="12">
        <f>[1]!thsiFinD("ths_int_chg_ratio_index",D$1,$A$4,$A1520,101)</f>
        <v>33.810266587979001</v>
      </c>
      <c r="E1520" s="12">
        <f>[1]!thsiFinD("ths_int_chg_ratio_index",E$1,$A$4,$A1520,101)</f>
        <v>138.01429495396999</v>
      </c>
      <c r="F1520" s="12">
        <f>[1]!thsiFinD("ths_adjustment_nvg_ratio_fund",F$1,$A$4,$A1520,101)</f>
        <v>267.09637814609999</v>
      </c>
      <c r="G1520" s="12">
        <f>[1]!thsiFinD("ths_adjustment_nvg_ratio_fund",G$1,$A$4,$A1520,101)</f>
        <v>272.11299948354002</v>
      </c>
      <c r="H1520" s="12">
        <f>[1]!thsiFinD("ths_adjustment_nvg_ratio_fund",H$1,$A$4,$A1520,101)</f>
        <v>284.46153846153999</v>
      </c>
      <c r="I1520" s="12">
        <f>[1]!thsiFinD("ths_adjustment_nvg_ratio_fund",I$1,$A$4,$A1520,101)</f>
        <v>537.34375</v>
      </c>
      <c r="J1520" s="32">
        <f t="shared" si="378"/>
        <v>2.3738794032974111</v>
      </c>
      <c r="K1520" s="45">
        <f t="shared" si="379"/>
        <v>1.3452221413668726</v>
      </c>
      <c r="L1520" s="45">
        <f t="shared" si="380"/>
        <v>3.4025366652279501</v>
      </c>
      <c r="M1520" s="32">
        <f>[1]!thsiFinD("ths_int_chg_ratio_index",M$1,$A$4,$A1520,101)/100</f>
        <v>0.43349259001814999</v>
      </c>
      <c r="N1520" s="32">
        <f>[1]!thsiFinD("ths_int_chg_ratio_index",N$1,$A$4,$A1520,101)/100</f>
        <v>0.19946941046808001</v>
      </c>
      <c r="O1520" s="33">
        <f t="shared" si="373"/>
        <v>3.3738794032974111</v>
      </c>
      <c r="P1520" s="33">
        <f t="shared" si="374"/>
        <v>2.3452221413668726</v>
      </c>
      <c r="Q1520" s="33">
        <f t="shared" si="375"/>
        <v>4.4025366652279505</v>
      </c>
      <c r="R1520" s="33">
        <f t="shared" si="376"/>
        <v>1.4334925900181501</v>
      </c>
      <c r="S1520" s="33">
        <f t="shared" si="377"/>
        <v>1.1994694104680801</v>
      </c>
      <c r="T1520" s="32">
        <f t="shared" si="385"/>
        <v>3.0270852775573065E-2</v>
      </c>
      <c r="U1520" s="32">
        <f t="shared" si="386"/>
        <v>2.2162532243344968E-2</v>
      </c>
      <c r="V1520" s="32">
        <f t="shared" si="387"/>
        <v>3.464287566204316E-2</v>
      </c>
      <c r="W1520" s="32">
        <f t="shared" si="388"/>
        <v>1.9647818783494087E-2</v>
      </c>
      <c r="X1520" s="32">
        <f t="shared" si="388"/>
        <v>1.3563520543628416E-2</v>
      </c>
      <c r="Y1520" s="34">
        <f>MAX(O$4:O1520)</f>
        <v>3.3738794032974111</v>
      </c>
      <c r="Z1520" s="34">
        <f>MAX(P$4:P1520)</f>
        <v>2.3452221413668726</v>
      </c>
      <c r="AA1520" s="34">
        <f>MAX(Q$4:Q1520)</f>
        <v>4.4025366652279505</v>
      </c>
      <c r="AB1520" s="34">
        <f>MAX(R$4:R1520)</f>
        <v>1.9075656212819299</v>
      </c>
      <c r="AC1520" s="34">
        <f>MAX(S$4:S1520)</f>
        <v>1.35899867745307</v>
      </c>
      <c r="AD1520" s="35">
        <f t="shared" si="381"/>
        <v>0</v>
      </c>
      <c r="AE1520" s="35">
        <f t="shared" si="382"/>
        <v>0</v>
      </c>
      <c r="AF1520" s="35">
        <f t="shared" si="383"/>
        <v>0</v>
      </c>
      <c r="AG1520" s="35">
        <f t="shared" si="384"/>
        <v>-0.24852252838630595</v>
      </c>
      <c r="AH1520" s="35">
        <f t="shared" si="384"/>
        <v>-0.11738735999652872</v>
      </c>
    </row>
    <row r="1521" spans="1:34">
      <c r="A1521" s="28">
        <v>46125</v>
      </c>
      <c r="B1521" s="12">
        <f>[1]!thsiFinD("ths_int_chg_ratio_index",B$1,$A$4,$A1521,101)</f>
        <v>203.33570461970999</v>
      </c>
      <c r="C1521" s="12">
        <f>[1]!thsiFinD("ths_int_chg_ratio_index",C$1,$A$4,$A1521,101)</f>
        <v>157.69937113355999</v>
      </c>
      <c r="D1521" s="12">
        <f>[1]!thsiFinD("ths_int_chg_ratio_index",D$1,$A$4,$A1521,101)</f>
        <v>34.868661442897</v>
      </c>
      <c r="E1521" s="12">
        <f>[1]!thsiFinD("ths_int_chg_ratio_index",E$1,$A$4,$A1521,101)</f>
        <v>140.3650880866</v>
      </c>
      <c r="F1521" s="12">
        <f>[1]!thsiFinD("ths_adjustment_nvg_ratio_fund",F$1,$A$4,$A1521,101)</f>
        <v>266.17556783303002</v>
      </c>
      <c r="G1521" s="12">
        <f>[1]!thsiFinD("ths_adjustment_nvg_ratio_fund",G$1,$A$4,$A1521,101)</f>
        <v>274.14133696367998</v>
      </c>
      <c r="H1521" s="12">
        <f>[1]!thsiFinD("ths_adjustment_nvg_ratio_fund",H$1,$A$4,$A1521,101)</f>
        <v>293.92307692307998</v>
      </c>
      <c r="I1521" s="12">
        <f>[1]!thsiFinD("ths_adjustment_nvg_ratio_fund",I$1,$A$4,$A1521,101)</f>
        <v>538.740234375</v>
      </c>
      <c r="J1521" s="32">
        <f t="shared" si="378"/>
        <v>2.3865613017219465</v>
      </c>
      <c r="K1521" s="45">
        <f t="shared" si="379"/>
        <v>1.3406720632069176</v>
      </c>
      <c r="L1521" s="45">
        <f t="shared" si="380"/>
        <v>3.4324505402369749</v>
      </c>
      <c r="M1521" s="32">
        <f>[1]!thsiFinD("ths_int_chg_ratio_index",M$1,$A$4,$A1521,101)/100</f>
        <v>0.44450427568515005</v>
      </c>
      <c r="N1521" s="32">
        <f>[1]!thsiFinD("ths_int_chg_ratio_index",N$1,$A$4,$A1521,101)/100</f>
        <v>0.20117396048970002</v>
      </c>
      <c r="O1521" s="33">
        <f t="shared" si="373"/>
        <v>3.3865613017219465</v>
      </c>
      <c r="P1521" s="33">
        <f t="shared" si="374"/>
        <v>2.3406720632069176</v>
      </c>
      <c r="Q1521" s="33">
        <f t="shared" si="375"/>
        <v>4.4324505402369745</v>
      </c>
      <c r="R1521" s="33">
        <f t="shared" si="376"/>
        <v>1.4445042756851501</v>
      </c>
      <c r="S1521" s="33">
        <f t="shared" si="377"/>
        <v>1.2011739604897</v>
      </c>
      <c r="T1521" s="32">
        <f t="shared" si="385"/>
        <v>3.7588475782925901E-3</v>
      </c>
      <c r="U1521" s="32">
        <f t="shared" si="386"/>
        <v>-1.9401480481090472E-3</v>
      </c>
      <c r="V1521" s="32">
        <f t="shared" si="387"/>
        <v>6.7946907166700488E-3</v>
      </c>
      <c r="W1521" s="32">
        <f t="shared" si="388"/>
        <v>7.681717885169137E-3</v>
      </c>
      <c r="X1521" s="32">
        <f t="shared" si="388"/>
        <v>1.4210866961206214E-3</v>
      </c>
      <c r="Y1521" s="34">
        <f>MAX(O$4:O1521)</f>
        <v>3.3865613017219465</v>
      </c>
      <c r="Z1521" s="34">
        <f>MAX(P$4:P1521)</f>
        <v>2.3452221413668726</v>
      </c>
      <c r="AA1521" s="34">
        <f>MAX(Q$4:Q1521)</f>
        <v>4.4324505402369745</v>
      </c>
      <c r="AB1521" s="34">
        <f>MAX(R$4:R1521)</f>
        <v>1.9075656212819299</v>
      </c>
      <c r="AC1521" s="34">
        <f>MAX(S$4:S1521)</f>
        <v>1.35899867745307</v>
      </c>
      <c r="AD1521" s="35">
        <f t="shared" si="381"/>
        <v>0</v>
      </c>
      <c r="AE1521" s="35">
        <f t="shared" si="382"/>
        <v>-1.9401480481090472E-3</v>
      </c>
      <c r="AF1521" s="35">
        <f t="shared" si="383"/>
        <v>0</v>
      </c>
      <c r="AG1521" s="35">
        <f t="shared" si="384"/>
        <v>-0.24274989045230932</v>
      </c>
      <c r="AH1521" s="35">
        <f t="shared" si="384"/>
        <v>-0.11613309091599178</v>
      </c>
    </row>
    <row r="1522" spans="1:34">
      <c r="A1522" s="28">
        <v>46126</v>
      </c>
      <c r="B1522" s="12">
        <f>[1]!thsiFinD("ths_int_chg_ratio_index",B$1,$A$4,$A1522,101)</f>
        <v>209.42601815856</v>
      </c>
      <c r="C1522" s="12">
        <f>[1]!thsiFinD("ths_int_chg_ratio_index",C$1,$A$4,$A1522,101)</f>
        <v>165.97070561806001</v>
      </c>
      <c r="D1522" s="12">
        <f>[1]!thsiFinD("ths_int_chg_ratio_index",D$1,$A$4,$A1522,101)</f>
        <v>37.789551558785</v>
      </c>
      <c r="E1522" s="12">
        <f>[1]!thsiFinD("ths_int_chg_ratio_index",E$1,$A$4,$A1522,101)</f>
        <v>146.25374831393</v>
      </c>
      <c r="F1522" s="12">
        <f>[1]!thsiFinD("ths_adjustment_nvg_ratio_fund",F$1,$A$4,$A1522,101)</f>
        <v>274.58563535911998</v>
      </c>
      <c r="G1522" s="12">
        <f>[1]!thsiFinD("ths_adjustment_nvg_ratio_fund",G$1,$A$4,$A1522,101)</f>
        <v>281.15358940976</v>
      </c>
      <c r="H1522" s="12">
        <f>[1]!thsiFinD("ths_adjustment_nvg_ratio_fund",H$1,$A$4,$A1522,101)</f>
        <v>303.15384615385</v>
      </c>
      <c r="I1522" s="12">
        <f>[1]!thsiFinD("ths_adjustment_nvg_ratio_fund",I$1,$A$4,$A1522,101)</f>
        <v>560.673828125</v>
      </c>
      <c r="J1522" s="32">
        <f t="shared" si="378"/>
        <v>2.4737586533713314</v>
      </c>
      <c r="K1522" s="45">
        <f t="shared" si="379"/>
        <v>1.3986000591233374</v>
      </c>
      <c r="L1522" s="45">
        <f t="shared" si="380"/>
        <v>3.5489172476193249</v>
      </c>
      <c r="M1522" s="32">
        <f>[1]!thsiFinD("ths_int_chg_ratio_index",M$1,$A$4,$A1522,101)/100</f>
        <v>0.47254596593724996</v>
      </c>
      <c r="N1522" s="32">
        <f>[1]!thsiFinD("ths_int_chg_ratio_index",N$1,$A$4,$A1522,101)/100</f>
        <v>0.21655252138276002</v>
      </c>
      <c r="O1522" s="33">
        <f t="shared" si="373"/>
        <v>3.4737586533713314</v>
      </c>
      <c r="P1522" s="33">
        <f t="shared" si="374"/>
        <v>2.3986000591233374</v>
      </c>
      <c r="Q1522" s="33">
        <f t="shared" si="375"/>
        <v>4.5489172476193254</v>
      </c>
      <c r="R1522" s="33">
        <f t="shared" si="376"/>
        <v>1.47254596593725</v>
      </c>
      <c r="S1522" s="33">
        <f t="shared" si="377"/>
        <v>1.2165525213827599</v>
      </c>
      <c r="T1522" s="32">
        <f t="shared" si="385"/>
        <v>2.5748050568300096E-2</v>
      </c>
      <c r="U1522" s="32">
        <f t="shared" si="386"/>
        <v>2.4748445895942162E-2</v>
      </c>
      <c r="V1522" s="32">
        <f t="shared" si="387"/>
        <v>2.627591810107921E-2</v>
      </c>
      <c r="W1522" s="32">
        <f t="shared" si="388"/>
        <v>1.9412673762283728E-2</v>
      </c>
      <c r="X1522" s="32">
        <f t="shared" si="388"/>
        <v>1.2802942287218899E-2</v>
      </c>
      <c r="Y1522" s="34">
        <f>MAX(O$4:O1522)</f>
        <v>3.4737586533713314</v>
      </c>
      <c r="Z1522" s="34">
        <f>MAX(P$4:P1522)</f>
        <v>2.3986000591233374</v>
      </c>
      <c r="AA1522" s="34">
        <f>MAX(Q$4:Q1522)</f>
        <v>4.5489172476193254</v>
      </c>
      <c r="AB1522" s="34">
        <f>MAX(R$4:R1522)</f>
        <v>1.9075656212819299</v>
      </c>
      <c r="AC1522" s="34">
        <f>MAX(S$4:S1522)</f>
        <v>1.35899867745307</v>
      </c>
      <c r="AD1522" s="35">
        <f t="shared" si="381"/>
        <v>0</v>
      </c>
      <c r="AE1522" s="35">
        <f t="shared" si="382"/>
        <v>0</v>
      </c>
      <c r="AF1522" s="35">
        <f t="shared" si="383"/>
        <v>0</v>
      </c>
      <c r="AG1522" s="35">
        <f t="shared" si="384"/>
        <v>-0.22804964111920634</v>
      </c>
      <c r="AH1522" s="35">
        <f t="shared" si="384"/>
        <v>-0.10481699388940657</v>
      </c>
    </row>
    <row r="1523" spans="1:34">
      <c r="A1523" s="28">
        <v>46127</v>
      </c>
      <c r="B1523" s="12">
        <f>[1]!thsiFinD("ths_int_chg_ratio_index",B$1,$A$4,$A1523,101)</f>
        <v>204.64133729225</v>
      </c>
      <c r="C1523" s="12">
        <f>[1]!thsiFinD("ths_int_chg_ratio_index",C$1,$A$4,$A1523,101)</f>
        <v>161.16768958965</v>
      </c>
      <c r="D1523" s="12">
        <f>[1]!thsiFinD("ths_int_chg_ratio_index",D$1,$A$4,$A1523,101)</f>
        <v>37.912143626399001</v>
      </c>
      <c r="E1523" s="12">
        <f>[1]!thsiFinD("ths_int_chg_ratio_index",E$1,$A$4,$A1523,101)</f>
        <v>143.08990267621999</v>
      </c>
      <c r="F1523" s="12">
        <f>[1]!thsiFinD("ths_adjustment_nvg_ratio_fund",F$1,$A$4,$A1523,101)</f>
        <v>269.73603437691997</v>
      </c>
      <c r="G1523" s="12">
        <f>[1]!thsiFinD("ths_adjustment_nvg_ratio_fund",G$1,$A$4,$A1523,101)</f>
        <v>277.96620193529998</v>
      </c>
      <c r="H1523" s="12">
        <f>[1]!thsiFinD("ths_adjustment_nvg_ratio_fund",H$1,$A$4,$A1523,101)</f>
        <v>297.92307692307998</v>
      </c>
      <c r="I1523" s="12">
        <f>[1]!thsiFinD("ths_adjustment_nvg_ratio_fund",I$1,$A$4,$A1523,101)</f>
        <v>544.482421875</v>
      </c>
      <c r="J1523" s="32">
        <f t="shared" si="378"/>
        <v>2.421148510368524</v>
      </c>
      <c r="K1523" s="45">
        <f t="shared" si="379"/>
        <v>1.3670276829612975</v>
      </c>
      <c r="L1523" s="45">
        <f t="shared" si="380"/>
        <v>3.47526933777575</v>
      </c>
      <c r="M1523" s="32">
        <f>[1]!thsiFinD("ths_int_chg_ratio_index",M$1,$A$4,$A1523,101)/100</f>
        <v>0.45904835087698997</v>
      </c>
      <c r="N1523" s="32">
        <f>[1]!thsiFinD("ths_int_chg_ratio_index",N$1,$A$4,$A1523,101)/100</f>
        <v>0.21167987459353999</v>
      </c>
      <c r="O1523" s="33">
        <f t="shared" si="373"/>
        <v>3.421148510368524</v>
      </c>
      <c r="P1523" s="33">
        <f t="shared" si="374"/>
        <v>2.3670276829612975</v>
      </c>
      <c r="Q1523" s="33">
        <f t="shared" si="375"/>
        <v>4.4752693377757495</v>
      </c>
      <c r="R1523" s="33">
        <f t="shared" si="376"/>
        <v>1.45904835087699</v>
      </c>
      <c r="S1523" s="33">
        <f t="shared" si="377"/>
        <v>1.21167987459354</v>
      </c>
      <c r="T1523" s="32">
        <f t="shared" si="385"/>
        <v>-1.5145019632192502E-2</v>
      </c>
      <c r="U1523" s="32">
        <f t="shared" si="386"/>
        <v>-1.3162834730179762E-2</v>
      </c>
      <c r="V1523" s="32">
        <f t="shared" si="387"/>
        <v>-1.6190206555663167E-2</v>
      </c>
      <c r="W1523" s="32">
        <f t="shared" si="388"/>
        <v>-9.1661757068948191E-3</v>
      </c>
      <c r="X1523" s="32">
        <f t="shared" si="388"/>
        <v>-4.0052909377735757E-3</v>
      </c>
      <c r="Y1523" s="34">
        <f>MAX(O$4:O1523)</f>
        <v>3.4737586533713314</v>
      </c>
      <c r="Z1523" s="34">
        <f>MAX(P$4:P1523)</f>
        <v>2.3986000591233374</v>
      </c>
      <c r="AA1523" s="34">
        <f>MAX(Q$4:Q1523)</f>
        <v>4.5489172476193254</v>
      </c>
      <c r="AB1523" s="34">
        <f>MAX(R$4:R1523)</f>
        <v>1.9075656212819299</v>
      </c>
      <c r="AC1523" s="34">
        <f>MAX(S$4:S1523)</f>
        <v>1.35899867745307</v>
      </c>
      <c r="AD1523" s="35">
        <f t="shared" si="381"/>
        <v>-1.5145019632192502E-2</v>
      </c>
      <c r="AE1523" s="35">
        <f t="shared" si="382"/>
        <v>-1.3162834730179762E-2</v>
      </c>
      <c r="AF1523" s="35">
        <f t="shared" si="383"/>
        <v>-1.6190206555663167E-2</v>
      </c>
      <c r="AG1523" s="35">
        <f t="shared" si="384"/>
        <v>-0.23512547374570814</v>
      </c>
      <c r="AH1523" s="35">
        <f t="shared" si="384"/>
        <v>-0.10840246227143024</v>
      </c>
    </row>
    <row r="1524" spans="1:34">
      <c r="A1524" s="28">
        <v>46128</v>
      </c>
      <c r="B1524" s="12">
        <f>[1]!thsiFinD("ths_int_chg_ratio_index",B$1,$A$4,$A1524,101)</f>
        <v>215.24289993029001</v>
      </c>
      <c r="C1524" s="12">
        <f>[1]!thsiFinD("ths_int_chg_ratio_index",C$1,$A$4,$A1524,101)</f>
        <v>164.86959077443001</v>
      </c>
      <c r="D1524" s="12">
        <f>[1]!thsiFinD("ths_int_chg_ratio_index",D$1,$A$4,$A1524,101)</f>
        <v>39.471899928942001</v>
      </c>
      <c r="E1524" s="12">
        <f>[1]!thsiFinD("ths_int_chg_ratio_index",E$1,$A$4,$A1524,101)</f>
        <v>151.49610534454999</v>
      </c>
      <c r="F1524" s="12">
        <f>[1]!thsiFinD("ths_adjustment_nvg_ratio_fund",F$1,$A$4,$A1524,101)</f>
        <v>278.75997544505998</v>
      </c>
      <c r="G1524" s="12">
        <f>[1]!thsiFinD("ths_adjustment_nvg_ratio_fund",G$1,$A$4,$A1524,101)</f>
        <v>287.64426935867999</v>
      </c>
      <c r="H1524" s="12">
        <f>[1]!thsiFinD("ths_adjustment_nvg_ratio_fund",H$1,$A$4,$A1524,101)</f>
        <v>306.76923076922998</v>
      </c>
      <c r="I1524" s="12">
        <f>[1]!thsiFinD("ths_adjustment_nvg_ratio_fund",I$1,$A$4,$A1524,101)</f>
        <v>565.498046875</v>
      </c>
      <c r="J1524" s="32">
        <f t="shared" si="378"/>
        <v>2.5121900230327272</v>
      </c>
      <c r="K1524" s="45">
        <f t="shared" si="379"/>
        <v>1.42770123994553</v>
      </c>
      <c r="L1524" s="45">
        <f t="shared" si="380"/>
        <v>3.5966788061199249</v>
      </c>
      <c r="M1524" s="32">
        <f>[1]!thsiFinD("ths_int_chg_ratio_index",M$1,$A$4,$A1524,101)/100</f>
        <v>0.47720459058126996</v>
      </c>
      <c r="N1524" s="32">
        <f>[1]!thsiFinD("ths_int_chg_ratio_index",N$1,$A$4,$A1524,101)/100</f>
        <v>0.22700778886934</v>
      </c>
      <c r="O1524" s="33">
        <f t="shared" si="373"/>
        <v>3.5121900230327272</v>
      </c>
      <c r="P1524" s="33">
        <f t="shared" si="374"/>
        <v>2.42770123994553</v>
      </c>
      <c r="Q1524" s="33">
        <f t="shared" si="375"/>
        <v>4.5966788061199253</v>
      </c>
      <c r="R1524" s="33">
        <f t="shared" si="376"/>
        <v>1.4772045905812701</v>
      </c>
      <c r="S1524" s="33">
        <f t="shared" si="377"/>
        <v>1.22700778886934</v>
      </c>
      <c r="T1524" s="32">
        <f t="shared" si="385"/>
        <v>2.6611388657429735E-2</v>
      </c>
      <c r="U1524" s="32">
        <f t="shared" si="386"/>
        <v>2.5632804137012188E-2</v>
      </c>
      <c r="V1524" s="32">
        <f t="shared" si="387"/>
        <v>2.7128974633852332E-2</v>
      </c>
      <c r="W1524" s="32">
        <f t="shared" si="388"/>
        <v>1.2443891728034062E-2</v>
      </c>
      <c r="X1524" s="32">
        <f t="shared" si="388"/>
        <v>1.2650135235547921E-2</v>
      </c>
      <c r="Y1524" s="34">
        <f>MAX(O$4:O1524)</f>
        <v>3.5121900230327272</v>
      </c>
      <c r="Z1524" s="34">
        <f>MAX(P$4:P1524)</f>
        <v>2.42770123994553</v>
      </c>
      <c r="AA1524" s="34">
        <f>MAX(Q$4:Q1524)</f>
        <v>4.5966788061199253</v>
      </c>
      <c r="AB1524" s="34">
        <f>MAX(R$4:R1524)</f>
        <v>1.9075656212819299</v>
      </c>
      <c r="AC1524" s="34">
        <f>MAX(S$4:S1524)</f>
        <v>1.35899867745307</v>
      </c>
      <c r="AD1524" s="35">
        <f t="shared" si="381"/>
        <v>0</v>
      </c>
      <c r="AE1524" s="35">
        <f t="shared" si="382"/>
        <v>0</v>
      </c>
      <c r="AF1524" s="35">
        <f t="shared" si="383"/>
        <v>0</v>
      </c>
      <c r="AG1524" s="35">
        <f t="shared" si="384"/>
        <v>-0.22560745795546833</v>
      </c>
      <c r="AH1524" s="35">
        <f t="shared" si="384"/>
        <v>-9.7123632843482244E-2</v>
      </c>
    </row>
    <row r="1525" spans="1:34">
      <c r="A1525" s="28">
        <v>46129</v>
      </c>
      <c r="B1525" s="12">
        <f>[1]!thsiFinD("ths_int_chg_ratio_index",B$1,$A$4,$A1525,101)</f>
        <v>230.20623468541999</v>
      </c>
      <c r="C1525" s="12">
        <f>[1]!thsiFinD("ths_int_chg_ratio_index",C$1,$A$4,$A1525,101)</f>
        <v>165.21210321326001</v>
      </c>
      <c r="D1525" s="12">
        <f>[1]!thsiFinD("ths_int_chg_ratio_index",D$1,$A$4,$A1525,101)</f>
        <v>39.582086671738999</v>
      </c>
      <c r="E1525" s="12">
        <f>[1]!thsiFinD("ths_int_chg_ratio_index",E$1,$A$4,$A1525,101)</f>
        <v>155.89127544355</v>
      </c>
      <c r="F1525" s="12">
        <f>[1]!thsiFinD("ths_adjustment_nvg_ratio_fund",F$1,$A$4,$A1525,101)</f>
        <v>294.78207489256999</v>
      </c>
      <c r="G1525" s="12">
        <f>[1]!thsiFinD("ths_adjustment_nvg_ratio_fund",G$1,$A$4,$A1525,101)</f>
        <v>303.11758673099001</v>
      </c>
      <c r="H1525" s="12">
        <f>[1]!thsiFinD("ths_adjustment_nvg_ratio_fund",H$1,$A$4,$A1525,101)</f>
        <v>327.15384615385</v>
      </c>
      <c r="I1525" s="12">
        <f>[1]!thsiFinD("ths_adjustment_nvg_ratio_fund",I$1,$A$4,$A1525,101)</f>
        <v>578.759765625</v>
      </c>
      <c r="J1525" s="32">
        <f t="shared" si="378"/>
        <v>2.6183812167704739</v>
      </c>
      <c r="K1525" s="45">
        <f t="shared" si="379"/>
        <v>1.4772292500349224</v>
      </c>
      <c r="L1525" s="45">
        <f t="shared" si="380"/>
        <v>3.7595331835060248</v>
      </c>
      <c r="M1525" s="32">
        <f>[1]!thsiFinD("ths_int_chg_ratio_index",M$1,$A$4,$A1525,101)/100</f>
        <v>0.48487569864216001</v>
      </c>
      <c r="N1525" s="32">
        <f>[1]!thsiFinD("ths_int_chg_ratio_index",N$1,$A$4,$A1525,101)/100</f>
        <v>0.22699687186316</v>
      </c>
      <c r="O1525" s="33">
        <f t="shared" si="373"/>
        <v>3.6183812167704739</v>
      </c>
      <c r="P1525" s="33">
        <f t="shared" si="374"/>
        <v>2.4772292500349224</v>
      </c>
      <c r="Q1525" s="33">
        <f t="shared" si="375"/>
        <v>4.7595331835060248</v>
      </c>
      <c r="R1525" s="33">
        <f t="shared" si="376"/>
        <v>1.4848756986421601</v>
      </c>
      <c r="S1525" s="33">
        <f t="shared" si="377"/>
        <v>1.2269968718631601</v>
      </c>
      <c r="T1525" s="32">
        <f t="shared" si="385"/>
        <v>3.0235036555924077E-2</v>
      </c>
      <c r="U1525" s="32">
        <f t="shared" si="386"/>
        <v>2.0401196520583254E-2</v>
      </c>
      <c r="V1525" s="32">
        <f t="shared" si="387"/>
        <v>3.5428704996589788E-2</v>
      </c>
      <c r="W1525" s="32">
        <f t="shared" si="388"/>
        <v>5.1929895897977474E-3</v>
      </c>
      <c r="X1525" s="32">
        <f t="shared" si="388"/>
        <v>-8.8972590711611232E-6</v>
      </c>
      <c r="Y1525" s="34">
        <f>MAX(O$4:O1525)</f>
        <v>3.6183812167704739</v>
      </c>
      <c r="Z1525" s="34">
        <f>MAX(P$4:P1525)</f>
        <v>2.4772292500349224</v>
      </c>
      <c r="AA1525" s="34">
        <f>MAX(Q$4:Q1525)</f>
        <v>4.7595331835060248</v>
      </c>
      <c r="AB1525" s="34">
        <f>MAX(R$4:R1525)</f>
        <v>1.9075656212819299</v>
      </c>
      <c r="AC1525" s="34">
        <f>MAX(S$4:S1525)</f>
        <v>1.35899867745307</v>
      </c>
      <c r="AD1525" s="35">
        <f t="shared" si="381"/>
        <v>0</v>
      </c>
      <c r="AE1525" s="35">
        <f t="shared" si="382"/>
        <v>0</v>
      </c>
      <c r="AF1525" s="35">
        <f t="shared" si="383"/>
        <v>0</v>
      </c>
      <c r="AG1525" s="35">
        <f t="shared" si="384"/>
        <v>-0.22158604554621408</v>
      </c>
      <c r="AH1525" s="35">
        <f t="shared" si="384"/>
        <v>-9.7131665968430148E-2</v>
      </c>
    </row>
    <row r="1526" spans="1:34">
      <c r="A1526" s="28">
        <v>46132</v>
      </c>
      <c r="B1526" s="12">
        <f>[1]!thsiFinD("ths_int_chg_ratio_index",B$1,$A$4,$A1526,101)</f>
        <v>234.40281875801</v>
      </c>
      <c r="C1526" s="12">
        <f>[1]!thsiFinD("ths_int_chg_ratio_index",C$1,$A$4,$A1526,101)</f>
        <v>167.70590603753001</v>
      </c>
      <c r="D1526" s="12">
        <f>[1]!thsiFinD("ths_int_chg_ratio_index",D$1,$A$4,$A1526,101)</f>
        <v>42.246505277803998</v>
      </c>
      <c r="E1526" s="12">
        <f>[1]!thsiFinD("ths_int_chg_ratio_index",E$1,$A$4,$A1526,101)</f>
        <v>155.8164490334</v>
      </c>
      <c r="F1526" s="12">
        <f>[1]!thsiFinD("ths_adjustment_nvg_ratio_fund",F$1,$A$4,$A1526,101)</f>
        <v>295.02762430938998</v>
      </c>
      <c r="G1526" s="12">
        <f>[1]!thsiFinD("ths_adjustment_nvg_ratio_fund",G$1,$A$4,$A1526,101)</f>
        <v>301.72672674234002</v>
      </c>
      <c r="H1526" s="12">
        <f>[1]!thsiFinD("ths_adjustment_nvg_ratio_fund",H$1,$A$4,$A1526,101)</f>
        <v>325.46153846153999</v>
      </c>
      <c r="I1526" s="12">
        <f>[1]!thsiFinD("ths_adjustment_nvg_ratio_fund",I$1,$A$4,$A1526,101)</f>
        <v>589.453125</v>
      </c>
      <c r="J1526" s="32">
        <f t="shared" si="378"/>
        <v>2.6398008670250177</v>
      </c>
      <c r="K1526" s="45">
        <f t="shared" si="379"/>
        <v>1.50042919776686</v>
      </c>
      <c r="L1526" s="45">
        <f t="shared" si="380"/>
        <v>3.7791725362831752</v>
      </c>
      <c r="M1526" s="32">
        <f>[1]!thsiFinD("ths_int_chg_ratio_index",M$1,$A$4,$A1526,101)/100</f>
        <v>0.50656452339822</v>
      </c>
      <c r="N1526" s="32">
        <f>[1]!thsiFinD("ths_int_chg_ratio_index",N$1,$A$4,$A1526,101)/100</f>
        <v>0.23556771207442001</v>
      </c>
      <c r="O1526" s="33">
        <f t="shared" si="373"/>
        <v>3.6398008670250177</v>
      </c>
      <c r="P1526" s="33">
        <f t="shared" si="374"/>
        <v>2.5004291977668602</v>
      </c>
      <c r="Q1526" s="33">
        <f t="shared" si="375"/>
        <v>4.7791725362831752</v>
      </c>
      <c r="R1526" s="33">
        <f t="shared" si="376"/>
        <v>1.5065645233982199</v>
      </c>
      <c r="S1526" s="33">
        <f t="shared" si="377"/>
        <v>1.23556771207442</v>
      </c>
      <c r="T1526" s="32">
        <f t="shared" si="385"/>
        <v>5.9196776047996114E-3</v>
      </c>
      <c r="U1526" s="32">
        <f t="shared" si="386"/>
        <v>9.3652808804880472E-3</v>
      </c>
      <c r="V1526" s="32">
        <f t="shared" si="387"/>
        <v>4.1263191199527594E-3</v>
      </c>
      <c r="W1526" s="32">
        <f t="shared" si="388"/>
        <v>1.4606491826819612E-2</v>
      </c>
      <c r="X1526" s="32">
        <f t="shared" si="388"/>
        <v>6.9852176544225042E-3</v>
      </c>
      <c r="Y1526" s="34">
        <f>MAX(O$4:O1526)</f>
        <v>3.6398008670250177</v>
      </c>
      <c r="Z1526" s="34">
        <f>MAX(P$4:P1526)</f>
        <v>2.5004291977668602</v>
      </c>
      <c r="AA1526" s="34">
        <f>MAX(Q$4:Q1526)</f>
        <v>4.7791725362831752</v>
      </c>
      <c r="AB1526" s="34">
        <f>MAX(R$4:R1526)</f>
        <v>1.9075656212819299</v>
      </c>
      <c r="AC1526" s="34">
        <f>MAX(S$4:S1526)</f>
        <v>1.35899867745307</v>
      </c>
      <c r="AD1526" s="35">
        <f t="shared" si="381"/>
        <v>0</v>
      </c>
      <c r="AE1526" s="35">
        <f t="shared" si="382"/>
        <v>0</v>
      </c>
      <c r="AF1526" s="35">
        <f t="shared" si="383"/>
        <v>0</v>
      </c>
      <c r="AG1526" s="35">
        <f t="shared" si="384"/>
        <v>-0.21021614848260251</v>
      </c>
      <c r="AH1526" s="35">
        <f t="shared" si="384"/>
        <v>-9.0824934141933711E-2</v>
      </c>
    </row>
    <row r="1527" spans="1:34">
      <c r="A1527" s="28">
        <v>46133</v>
      </c>
      <c r="B1527" s="12">
        <f>[1]!thsiFinD("ths_int_chg_ratio_index",B$1,$A$4,$A1527,101)</f>
        <v>233.95944158102</v>
      </c>
      <c r="C1527" s="12">
        <f>[1]!thsiFinD("ths_int_chg_ratio_index",C$1,$A$4,$A1527,101)</f>
        <v>163.98402452115999</v>
      </c>
      <c r="D1527" s="12">
        <f>[1]!thsiFinD("ths_int_chg_ratio_index",D$1,$A$4,$A1527,101)</f>
        <v>39.908194712408999</v>
      </c>
      <c r="E1527" s="12">
        <f>[1]!thsiFinD("ths_int_chg_ratio_index",E$1,$A$4,$A1527,101)</f>
        <v>156.97257627030999</v>
      </c>
      <c r="F1527" s="12">
        <f>[1]!thsiFinD("ths_adjustment_nvg_ratio_fund",F$1,$A$4,$A1527,101)</f>
        <v>298.52670349907999</v>
      </c>
      <c r="G1527" s="12">
        <f>[1]!thsiFinD("ths_adjustment_nvg_ratio_fund",G$1,$A$4,$A1527,101)</f>
        <v>307.34811919409998</v>
      </c>
      <c r="H1527" s="12">
        <f>[1]!thsiFinD("ths_adjustment_nvg_ratio_fund",H$1,$A$4,$A1527,101)</f>
        <v>332.23076923077002</v>
      </c>
      <c r="I1527" s="12">
        <f>[1]!thsiFinD("ths_adjustment_nvg_ratio_fund",I$1,$A$4,$A1527,101)</f>
        <v>594.609375</v>
      </c>
      <c r="J1527" s="32">
        <f t="shared" si="378"/>
        <v>2.6594240050110614</v>
      </c>
      <c r="K1527" s="45">
        <f t="shared" si="379"/>
        <v>1.4870605927122476</v>
      </c>
      <c r="L1527" s="45">
        <f t="shared" si="380"/>
        <v>3.8317874173098749</v>
      </c>
      <c r="M1527" s="32">
        <f>[1]!thsiFinD("ths_int_chg_ratio_index",M$1,$A$4,$A1527,101)/100</f>
        <v>0.49249333008759</v>
      </c>
      <c r="N1527" s="32">
        <f>[1]!thsiFinD("ths_int_chg_ratio_index",N$1,$A$4,$A1527,101)/100</f>
        <v>0.23668016421665</v>
      </c>
      <c r="O1527" s="33">
        <f t="shared" si="373"/>
        <v>3.6594240050110614</v>
      </c>
      <c r="P1527" s="33">
        <f t="shared" si="374"/>
        <v>2.4870605927122478</v>
      </c>
      <c r="Q1527" s="33">
        <f t="shared" si="375"/>
        <v>4.8317874173098749</v>
      </c>
      <c r="R1527" s="33">
        <f t="shared" si="376"/>
        <v>1.49249333008759</v>
      </c>
      <c r="S1527" s="33">
        <f t="shared" si="377"/>
        <v>1.2366801642166501</v>
      </c>
      <c r="T1527" s="32">
        <f t="shared" si="385"/>
        <v>5.3912669134787983E-3</v>
      </c>
      <c r="U1527" s="32">
        <f t="shared" si="386"/>
        <v>-5.3465241353571891E-3</v>
      </c>
      <c r="V1527" s="32">
        <f t="shared" si="387"/>
        <v>1.1009203084268337E-2</v>
      </c>
      <c r="W1527" s="32">
        <f t="shared" si="388"/>
        <v>-9.3399207880527912E-3</v>
      </c>
      <c r="X1527" s="32">
        <f t="shared" si="388"/>
        <v>9.0035708392077751E-4</v>
      </c>
      <c r="Y1527" s="34">
        <f>MAX(O$4:O1527)</f>
        <v>3.6594240050110614</v>
      </c>
      <c r="Z1527" s="34">
        <f>MAX(P$4:P1527)</f>
        <v>2.5004291977668602</v>
      </c>
      <c r="AA1527" s="34">
        <f>MAX(Q$4:Q1527)</f>
        <v>4.8317874173098749</v>
      </c>
      <c r="AB1527" s="34">
        <f>MAX(R$4:R1527)</f>
        <v>1.9075656212819299</v>
      </c>
      <c r="AC1527" s="34">
        <f>MAX(S$4:S1527)</f>
        <v>1.35899867745307</v>
      </c>
      <c r="AD1527" s="35">
        <f t="shared" si="381"/>
        <v>0</v>
      </c>
      <c r="AE1527" s="35">
        <f t="shared" si="382"/>
        <v>-5.3465241353571891E-3</v>
      </c>
      <c r="AF1527" s="35">
        <f t="shared" si="383"/>
        <v>0</v>
      </c>
      <c r="AG1527" s="35">
        <f t="shared" si="384"/>
        <v>-0.21759266709545821</v>
      </c>
      <c r="AH1527" s="35">
        <f t="shared" si="384"/>
        <v>-9.0006351930864148E-2</v>
      </c>
    </row>
    <row r="1528" spans="1:34">
      <c r="A1528" s="28">
        <v>46134</v>
      </c>
      <c r="B1528" s="12">
        <f>[1]!thsiFinD("ths_int_chg_ratio_index",B$1,$A$4,$A1528,101)</f>
        <v>252.15960790169001</v>
      </c>
      <c r="C1528" s="12">
        <f>[1]!thsiFinD("ths_int_chg_ratio_index",C$1,$A$4,$A1528,101)</f>
        <v>172.33357576546001</v>
      </c>
      <c r="D1528" s="12">
        <f>[1]!thsiFinD("ths_int_chg_ratio_index",D$1,$A$4,$A1528,101)</f>
        <v>42.307080527916</v>
      </c>
      <c r="E1528" s="12">
        <f>[1]!thsiFinD("ths_int_chg_ratio_index",E$1,$A$4,$A1528,101)</f>
        <v>161.52029414287</v>
      </c>
      <c r="F1528" s="12">
        <f>[1]!thsiFinD("ths_adjustment_nvg_ratio_fund",F$1,$A$4,$A1528,101)</f>
        <v>316.32903621854001</v>
      </c>
      <c r="G1528" s="12">
        <f>[1]!thsiFinD("ths_adjustment_nvg_ratio_fund",G$1,$A$4,$A1528,101)</f>
        <v>323.28505656639999</v>
      </c>
      <c r="H1528" s="12">
        <f>[1]!thsiFinD("ths_adjustment_nvg_ratio_fund",H$1,$A$4,$A1528,101)</f>
        <v>350</v>
      </c>
      <c r="I1528" s="12">
        <f>[1]!thsiFinD("ths_adjustment_nvg_ratio_fund",I$1,$A$4,$A1528,101)</f>
        <v>611.279296875</v>
      </c>
      <c r="J1528" s="32">
        <f t="shared" si="378"/>
        <v>2.7865174349973452</v>
      </c>
      <c r="K1528" s="45">
        <f t="shared" si="379"/>
        <v>1.5708013958448401</v>
      </c>
      <c r="L1528" s="45">
        <f t="shared" si="380"/>
        <v>4.0022334741498504</v>
      </c>
      <c r="M1528" s="32">
        <f>[1]!thsiFinD("ths_int_chg_ratio_index",M$1,$A$4,$A1528,101)/100</f>
        <v>0.51989476740605001</v>
      </c>
      <c r="N1528" s="32">
        <f>[1]!thsiFinD("ths_int_chg_ratio_index",N$1,$A$4,$A1528,101)/100</f>
        <v>0.24706465541633002</v>
      </c>
      <c r="O1528" s="33">
        <f t="shared" si="373"/>
        <v>3.7865174349973452</v>
      </c>
      <c r="P1528" s="33">
        <f t="shared" si="374"/>
        <v>2.5708013958448399</v>
      </c>
      <c r="Q1528" s="33">
        <f t="shared" si="375"/>
        <v>5.0022334741498504</v>
      </c>
      <c r="R1528" s="33">
        <f t="shared" si="376"/>
        <v>1.5198947674060501</v>
      </c>
      <c r="S1528" s="33">
        <f t="shared" si="377"/>
        <v>1.24706465541633</v>
      </c>
      <c r="T1528" s="32">
        <f t="shared" si="385"/>
        <v>3.4730446598220777E-2</v>
      </c>
      <c r="U1528" s="32">
        <f t="shared" si="386"/>
        <v>3.3670592255763632E-2</v>
      </c>
      <c r="V1528" s="32">
        <f t="shared" si="387"/>
        <v>3.5275984251573744E-2</v>
      </c>
      <c r="W1528" s="32">
        <f t="shared" si="388"/>
        <v>1.8359504036679297E-2</v>
      </c>
      <c r="X1528" s="32">
        <f t="shared" si="388"/>
        <v>8.3970710456553466E-3</v>
      </c>
      <c r="Y1528" s="34">
        <f>MAX(O$4:O1528)</f>
        <v>3.7865174349973452</v>
      </c>
      <c r="Z1528" s="34">
        <f>MAX(P$4:P1528)</f>
        <v>2.5708013958448399</v>
      </c>
      <c r="AA1528" s="34">
        <f>MAX(Q$4:Q1528)</f>
        <v>5.0022334741498504</v>
      </c>
      <c r="AB1528" s="34">
        <f>MAX(R$4:R1528)</f>
        <v>1.9075656212819299</v>
      </c>
      <c r="AC1528" s="34">
        <f>MAX(S$4:S1528)</f>
        <v>1.35899867745307</v>
      </c>
      <c r="AD1528" s="35">
        <f t="shared" si="381"/>
        <v>0</v>
      </c>
      <c r="AE1528" s="35">
        <f t="shared" si="382"/>
        <v>0</v>
      </c>
      <c r="AF1528" s="35">
        <f t="shared" si="383"/>
        <v>0</v>
      </c>
      <c r="AG1528" s="35">
        <f t="shared" si="384"/>
        <v>-0.20322805650866971</v>
      </c>
      <c r="AH1528" s="35">
        <f t="shared" si="384"/>
        <v>-8.2365070616932434E-2</v>
      </c>
    </row>
    <row r="1529" spans="1:34">
      <c r="A1529" s="28">
        <v>46135</v>
      </c>
      <c r="B1529" s="12">
        <f>[1]!thsiFinD("ths_int_chg_ratio_index",B$1,$A$4,$A1529,101)</f>
        <v>248.61890272965999</v>
      </c>
      <c r="C1529" s="12">
        <f>[1]!thsiFinD("ths_int_chg_ratio_index",C$1,$A$4,$A1529,101)</f>
        <v>169.31311459673</v>
      </c>
      <c r="D1529" s="12">
        <f>[1]!thsiFinD("ths_int_chg_ratio_index",D$1,$A$4,$A1529,101)</f>
        <v>40.488332424263</v>
      </c>
      <c r="E1529" s="12">
        <f>[1]!thsiFinD("ths_int_chg_ratio_index",E$1,$A$4,$A1529,101)</f>
        <v>159.22609246754001</v>
      </c>
      <c r="F1529" s="12">
        <f>[1]!thsiFinD("ths_adjustment_nvg_ratio_fund",F$1,$A$4,$A1529,101)</f>
        <v>309.20810313075998</v>
      </c>
      <c r="G1529" s="12">
        <f>[1]!thsiFinD("ths_adjustment_nvg_ratio_fund",G$1,$A$4,$A1529,101)</f>
        <v>316.04099412598998</v>
      </c>
      <c r="H1529" s="12">
        <f>[1]!thsiFinD("ths_adjustment_nvg_ratio_fund",H$1,$A$4,$A1529,101)</f>
        <v>339.38461538462002</v>
      </c>
      <c r="I1529" s="12">
        <f>[1]!thsiFinD("ths_adjustment_nvg_ratio_fund",I$1,$A$4,$A1529,101)</f>
        <v>605.78125</v>
      </c>
      <c r="J1529" s="32">
        <f t="shared" si="378"/>
        <v>2.735076756074454</v>
      </c>
      <c r="K1529" s="45">
        <f t="shared" si="379"/>
        <v>1.5441161055454824</v>
      </c>
      <c r="L1529" s="45">
        <f t="shared" si="380"/>
        <v>3.9260374066034252</v>
      </c>
      <c r="M1529" s="32">
        <f>[1]!thsiFinD("ths_int_chg_ratio_index",M$1,$A$4,$A1529,101)/100</f>
        <v>0.50352935885742001</v>
      </c>
      <c r="N1529" s="32">
        <f>[1]!thsiFinD("ths_int_chg_ratio_index",N$1,$A$4,$A1529,101)/100</f>
        <v>0.24113883997412</v>
      </c>
      <c r="O1529" s="33">
        <f t="shared" si="373"/>
        <v>3.735076756074454</v>
      </c>
      <c r="P1529" s="33">
        <f t="shared" si="374"/>
        <v>2.5441161055454824</v>
      </c>
      <c r="Q1529" s="33">
        <f t="shared" si="375"/>
        <v>4.9260374066034256</v>
      </c>
      <c r="R1529" s="33">
        <f t="shared" si="376"/>
        <v>1.5035293588574201</v>
      </c>
      <c r="S1529" s="33">
        <f t="shared" si="377"/>
        <v>1.2411388399741199</v>
      </c>
      <c r="T1529" s="32">
        <f t="shared" si="385"/>
        <v>-1.3585221725759045E-2</v>
      </c>
      <c r="U1529" s="32">
        <f t="shared" si="386"/>
        <v>-1.038014462824266E-2</v>
      </c>
      <c r="V1529" s="32">
        <f t="shared" si="387"/>
        <v>-1.5232409270815706E-2</v>
      </c>
      <c r="W1529" s="32">
        <f t="shared" si="388"/>
        <v>-1.0767461602989914E-2</v>
      </c>
      <c r="X1529" s="32">
        <f t="shared" si="388"/>
        <v>-4.7518109157154154E-3</v>
      </c>
      <c r="Y1529" s="34">
        <f>MAX(O$4:O1529)</f>
        <v>3.7865174349973452</v>
      </c>
      <c r="Z1529" s="34">
        <f>MAX(P$4:P1529)</f>
        <v>2.5708013958448399</v>
      </c>
      <c r="AA1529" s="34">
        <f>MAX(Q$4:Q1529)</f>
        <v>5.0022334741498504</v>
      </c>
      <c r="AB1529" s="34">
        <f>MAX(R$4:R1529)</f>
        <v>1.9075656212819299</v>
      </c>
      <c r="AC1529" s="34">
        <f>MAX(S$4:S1529)</f>
        <v>1.35899867745307</v>
      </c>
      <c r="AD1529" s="35">
        <f t="shared" si="381"/>
        <v>-1.3585221725759045E-2</v>
      </c>
      <c r="AE1529" s="35">
        <f t="shared" si="382"/>
        <v>-1.038014462824266E-2</v>
      </c>
      <c r="AF1529" s="35">
        <f t="shared" si="383"/>
        <v>-1.5232409270815706E-2</v>
      </c>
      <c r="AG1529" s="35">
        <f t="shared" si="384"/>
        <v>-0.21180726781655235</v>
      </c>
      <c r="AH1529" s="35">
        <f t="shared" si="384"/>
        <v>-8.6725498291016612E-2</v>
      </c>
    </row>
    <row r="1530" spans="1:34">
      <c r="A1530" s="28">
        <v>46136</v>
      </c>
      <c r="B1530" s="12">
        <f>[1]!thsiFinD("ths_int_chg_ratio_index",B$1,$A$4,$A1530,101)</f>
        <v>234.61277372631</v>
      </c>
      <c r="C1530" s="12">
        <f>[1]!thsiFinD("ths_int_chg_ratio_index",C$1,$A$4,$A1530,101)</f>
        <v>171.39272971615</v>
      </c>
      <c r="D1530" s="12">
        <f>[1]!thsiFinD("ths_int_chg_ratio_index",D$1,$A$4,$A1530,101)</f>
        <v>42.556834529833999</v>
      </c>
      <c r="E1530" s="12">
        <f>[1]!thsiFinD("ths_int_chg_ratio_index",E$1,$A$4,$A1530,101)</f>
        <v>154.82272542219999</v>
      </c>
      <c r="F1530" s="12">
        <f>[1]!thsiFinD("ths_adjustment_nvg_ratio_fund",F$1,$A$4,$A1530,101)</f>
        <v>300.61387354204999</v>
      </c>
      <c r="G1530" s="12">
        <f>[1]!thsiFinD("ths_adjustment_nvg_ratio_fund",G$1,$A$4,$A1530,101)</f>
        <v>310.82526916571999</v>
      </c>
      <c r="H1530" s="12">
        <f>[1]!thsiFinD("ths_adjustment_nvg_ratio_fund",H$1,$A$4,$A1530,101)</f>
        <v>329.76923076922998</v>
      </c>
      <c r="I1530" s="12">
        <f>[1]!thsiFinD("ths_adjustment_nvg_ratio_fund",I$1,$A$4,$A1530,101)</f>
        <v>596.30859375</v>
      </c>
      <c r="J1530" s="32">
        <f t="shared" si="378"/>
        <v>2.6761275382768672</v>
      </c>
      <c r="K1530" s="45">
        <f t="shared" si="379"/>
        <v>1.5084626584862348</v>
      </c>
      <c r="L1530" s="45">
        <f t="shared" si="380"/>
        <v>3.8437924180674998</v>
      </c>
      <c r="M1530" s="32">
        <f>[1]!thsiFinD("ths_int_chg_ratio_index",M$1,$A$4,$A1530,101)/100</f>
        <v>0.50198919322655999</v>
      </c>
      <c r="N1530" s="32">
        <f>[1]!thsiFinD("ths_int_chg_ratio_index",N$1,$A$4,$A1530,101)/100</f>
        <v>0.23597415175379999</v>
      </c>
      <c r="O1530" s="33">
        <f t="shared" si="373"/>
        <v>3.6761275382768672</v>
      </c>
      <c r="P1530" s="33">
        <f t="shared" si="374"/>
        <v>2.5084626584862351</v>
      </c>
      <c r="Q1530" s="33">
        <f t="shared" si="375"/>
        <v>4.8437924180674994</v>
      </c>
      <c r="R1530" s="33">
        <f t="shared" si="376"/>
        <v>1.5019891932265601</v>
      </c>
      <c r="S1530" s="33">
        <f t="shared" si="377"/>
        <v>1.2359741517537999</v>
      </c>
      <c r="T1530" s="32">
        <f t="shared" si="385"/>
        <v>-1.5782598764996214E-2</v>
      </c>
      <c r="U1530" s="32">
        <f t="shared" si="386"/>
        <v>-1.4014080167777165E-2</v>
      </c>
      <c r="V1530" s="32">
        <f t="shared" si="387"/>
        <v>-1.6695973202654812E-2</v>
      </c>
      <c r="W1530" s="32">
        <f t="shared" si="388"/>
        <v>-1.0243668484335444E-3</v>
      </c>
      <c r="X1530" s="32">
        <f t="shared" si="388"/>
        <v>-4.1612493735412315E-3</v>
      </c>
      <c r="Y1530" s="34">
        <f>MAX(O$4:O1530)</f>
        <v>3.7865174349973452</v>
      </c>
      <c r="Z1530" s="34">
        <f>MAX(P$4:P1530)</f>
        <v>2.5708013958448399</v>
      </c>
      <c r="AA1530" s="34">
        <f>MAX(Q$4:Q1530)</f>
        <v>5.0022334741498504</v>
      </c>
      <c r="AB1530" s="34">
        <f>MAX(R$4:R1530)</f>
        <v>1.9075656212819299</v>
      </c>
      <c r="AC1530" s="34">
        <f>MAX(S$4:S1530)</f>
        <v>1.35899867745307</v>
      </c>
      <c r="AD1530" s="35">
        <f t="shared" si="381"/>
        <v>-2.9153410387124046E-2</v>
      </c>
      <c r="AE1530" s="35">
        <f t="shared" si="382"/>
        <v>-2.4248756617046507E-2</v>
      </c>
      <c r="AF1530" s="35">
        <f t="shared" si="383"/>
        <v>-3.1674062576473094E-2</v>
      </c>
      <c r="AG1530" s="35">
        <f t="shared" si="384"/>
        <v>-0.21261466632157722</v>
      </c>
      <c r="AH1530" s="35">
        <f t="shared" si="384"/>
        <v>-9.0525861239124317E-2</v>
      </c>
    </row>
    <row r="1531" spans="1:34">
      <c r="A1531" s="28">
        <v>46139</v>
      </c>
      <c r="B1531" s="12">
        <f>[1]!thsiFinD("ths_int_chg_ratio_index",B$1,$A$4,$A1531,101)</f>
        <v>238.18963023846001</v>
      </c>
      <c r="C1531" s="12">
        <f>[1]!thsiFinD("ths_int_chg_ratio_index",C$1,$A$4,$A1531,101)</f>
        <v>188.23095646612001</v>
      </c>
      <c r="D1531" s="12">
        <f>[1]!thsiFinD("ths_int_chg_ratio_index",D$1,$A$4,$A1531,101)</f>
        <v>47.920975433141997</v>
      </c>
      <c r="E1531" s="12">
        <f>[1]!thsiFinD("ths_int_chg_ratio_index",E$1,$A$4,$A1531,101)</f>
        <v>152.76659949941001</v>
      </c>
      <c r="F1531" s="12">
        <f>[1]!thsiFinD("ths_adjustment_nvg_ratio_fund",F$1,$A$4,$A1531,101)</f>
        <v>304.60405156538002</v>
      </c>
      <c r="G1531" s="12">
        <f>[1]!thsiFinD("ths_adjustment_nvg_ratio_fund",G$1,$A$4,$A1531,101)</f>
        <v>315.51942162883</v>
      </c>
      <c r="H1531" s="12">
        <f>[1]!thsiFinD("ths_adjustment_nvg_ratio_fund",H$1,$A$4,$A1531,101)</f>
        <v>339.15384615385</v>
      </c>
      <c r="I1531" s="12">
        <f>[1]!thsiFinD("ths_adjustment_nvg_ratio_fund",I$1,$A$4,$A1531,101)</f>
        <v>606.435546875</v>
      </c>
      <c r="J1531" s="32">
        <f t="shared" si="378"/>
        <v>2.74102628482524</v>
      </c>
      <c r="K1531" s="45">
        <f t="shared" si="379"/>
        <v>1.5677704040928302</v>
      </c>
      <c r="L1531" s="45">
        <f t="shared" si="380"/>
        <v>3.9142821655576499</v>
      </c>
      <c r="M1531" s="32">
        <f>[1]!thsiFinD("ths_int_chg_ratio_index",M$1,$A$4,$A1531,101)/100</f>
        <v>0.52750956371098001</v>
      </c>
      <c r="N1531" s="32">
        <f>[1]!thsiFinD("ths_int_chg_ratio_index",N$1,$A$4,$A1531,101)/100</f>
        <v>0.23845475351208001</v>
      </c>
      <c r="O1531" s="33">
        <f t="shared" si="373"/>
        <v>3.74102628482524</v>
      </c>
      <c r="P1531" s="33">
        <f t="shared" si="374"/>
        <v>2.5677704040928302</v>
      </c>
      <c r="Q1531" s="33">
        <f t="shared" si="375"/>
        <v>4.9142821655576494</v>
      </c>
      <c r="R1531" s="33">
        <f t="shared" si="376"/>
        <v>1.5275095637109799</v>
      </c>
      <c r="S1531" s="33">
        <f t="shared" si="377"/>
        <v>1.23845475351208</v>
      </c>
      <c r="T1531" s="32">
        <f t="shared" si="385"/>
        <v>1.7654106358560462E-2</v>
      </c>
      <c r="U1531" s="32">
        <f t="shared" si="386"/>
        <v>2.3643064968878358E-2</v>
      </c>
      <c r="V1531" s="32">
        <f t="shared" si="387"/>
        <v>1.4552594621359383E-2</v>
      </c>
      <c r="W1531" s="32">
        <f t="shared" si="388"/>
        <v>1.6991048004544762E-2</v>
      </c>
      <c r="X1531" s="32">
        <f t="shared" si="388"/>
        <v>2.0070013234179118E-3</v>
      </c>
      <c r="Y1531" s="34">
        <f>MAX(O$4:O1531)</f>
        <v>3.7865174349973452</v>
      </c>
      <c r="Z1531" s="34">
        <f>MAX(P$4:P1531)</f>
        <v>2.5708013958448399</v>
      </c>
      <c r="AA1531" s="34">
        <f>MAX(Q$4:Q1531)</f>
        <v>5.0022334741498504</v>
      </c>
      <c r="AB1531" s="34">
        <f>MAX(R$4:R1531)</f>
        <v>1.9075656212819299</v>
      </c>
      <c r="AC1531" s="34">
        <f>MAX(S$4:S1531)</f>
        <v>1.35899867745307</v>
      </c>
      <c r="AD1531" s="35">
        <f t="shared" si="381"/>
        <v>-1.2013981436252652E-2</v>
      </c>
      <c r="AE1531" s="35">
        <f t="shared" si="382"/>
        <v>-1.1790065762795621E-3</v>
      </c>
      <c r="AF1531" s="35">
        <f t="shared" si="383"/>
        <v>-1.7582407747800843E-2</v>
      </c>
      <c r="AG1531" s="35">
        <f t="shared" si="384"/>
        <v>-0.19923616431897273</v>
      </c>
      <c r="AH1531" s="35">
        <f t="shared" si="384"/>
        <v>-8.8700545439016953E-2</v>
      </c>
    </row>
    <row r="1532" spans="1:34">
      <c r="A1532" s="28">
        <v>46140</v>
      </c>
      <c r="B1532" s="12">
        <f>[1]!thsiFinD("ths_int_chg_ratio_index",B$1,$A$4,$A1532,101)</f>
        <v>231.64956269909999</v>
      </c>
      <c r="C1532" s="12">
        <f>[1]!thsiFinD("ths_int_chg_ratio_index",C$1,$A$4,$A1532,101)</f>
        <v>188.09688879263001</v>
      </c>
      <c r="D1532" s="12">
        <f>[1]!thsiFinD("ths_int_chg_ratio_index",D$1,$A$4,$A1532,101)</f>
        <v>45.986715613272999</v>
      </c>
      <c r="E1532" s="12">
        <f>[1]!thsiFinD("ths_int_chg_ratio_index",E$1,$A$4,$A1532,101)</f>
        <v>148.80312222987001</v>
      </c>
      <c r="F1532" s="12">
        <f>[1]!thsiFinD("ths_adjustment_nvg_ratio_fund",F$1,$A$4,$A1532,101)</f>
        <v>297.605893186</v>
      </c>
      <c r="G1532" s="12">
        <f>[1]!thsiFinD("ths_adjustment_nvg_ratio_fund",G$1,$A$4,$A1532,101)</f>
        <v>310.24574417140002</v>
      </c>
      <c r="H1532" s="12">
        <f>[1]!thsiFinD("ths_adjustment_nvg_ratio_fund",H$1,$A$4,$A1532,101)</f>
        <v>329.38461538462002</v>
      </c>
      <c r="I1532" s="12">
        <f>[1]!thsiFinD("ths_adjustment_nvg_ratio_fund",I$1,$A$4,$A1532,101)</f>
        <v>591.982421875</v>
      </c>
      <c r="J1532" s="32">
        <f t="shared" si="378"/>
        <v>2.6796937049398664</v>
      </c>
      <c r="K1532" s="45">
        <f t="shared" si="379"/>
        <v>1.5363407233371824</v>
      </c>
      <c r="L1532" s="45">
        <f t="shared" si="380"/>
        <v>3.8230466865425501</v>
      </c>
      <c r="M1532" s="32">
        <f>[1]!thsiFinD("ths_int_chg_ratio_index",M$1,$A$4,$A1532,101)/100</f>
        <v>0.49927567048629001</v>
      </c>
      <c r="N1532" s="32">
        <f>[1]!thsiFinD("ths_int_chg_ratio_index",N$1,$A$4,$A1532,101)/100</f>
        <v>0.23202931229977999</v>
      </c>
      <c r="O1532" s="33">
        <f t="shared" si="373"/>
        <v>3.6796937049398664</v>
      </c>
      <c r="P1532" s="33">
        <f t="shared" si="374"/>
        <v>2.5363407233371822</v>
      </c>
      <c r="Q1532" s="33">
        <f t="shared" si="375"/>
        <v>4.8230466865425505</v>
      </c>
      <c r="R1532" s="33">
        <f t="shared" si="376"/>
        <v>1.49927567048629</v>
      </c>
      <c r="S1532" s="33">
        <f t="shared" si="377"/>
        <v>1.2320293122997801</v>
      </c>
      <c r="T1532" s="32">
        <f t="shared" si="385"/>
        <v>-1.6394586729892136E-2</v>
      </c>
      <c r="U1532" s="32">
        <f t="shared" si="386"/>
        <v>-1.2240066598458887E-2</v>
      </c>
      <c r="V1532" s="32">
        <f t="shared" si="387"/>
        <v>-1.856537250842738E-2</v>
      </c>
      <c r="W1532" s="32">
        <f t="shared" si="388"/>
        <v>-1.84836114257102E-2</v>
      </c>
      <c r="X1532" s="32">
        <f t="shared" si="388"/>
        <v>-5.1882728812484569E-3</v>
      </c>
      <c r="Y1532" s="34">
        <f>MAX(O$4:O1532)</f>
        <v>3.7865174349973452</v>
      </c>
      <c r="Z1532" s="34">
        <f>MAX(P$4:P1532)</f>
        <v>2.5708013958448399</v>
      </c>
      <c r="AA1532" s="34">
        <f>MAX(Q$4:Q1532)</f>
        <v>5.0022334741498504</v>
      </c>
      <c r="AB1532" s="34">
        <f>MAX(R$4:R1532)</f>
        <v>1.9075656212819299</v>
      </c>
      <c r="AC1532" s="34">
        <f>MAX(S$4:S1532)</f>
        <v>1.35899867745307</v>
      </c>
      <c r="AD1532" s="35">
        <f t="shared" si="381"/>
        <v>-2.8211603905516913E-2</v>
      </c>
      <c r="AE1532" s="35">
        <f t="shared" si="382"/>
        <v>-1.340464205572478E-2</v>
      </c>
      <c r="AF1532" s="35">
        <f t="shared" si="383"/>
        <v>-3.5821356306795171E-2</v>
      </c>
      <c r="AG1532" s="35">
        <f t="shared" si="384"/>
        <v>-0.21403717190146221</v>
      </c>
      <c r="AH1532" s="35">
        <f t="shared" si="384"/>
        <v>-9.3428615685812177E-2</v>
      </c>
    </row>
    <row r="1533" spans="1:34">
      <c r="A1533" s="28">
        <v>46141</v>
      </c>
      <c r="B1533" s="12">
        <f>[1]!thsiFinD("ths_int_chg_ratio_index",B$1,$A$4,$A1533,101)</f>
        <v>231.20660446170001</v>
      </c>
      <c r="C1533" s="12">
        <f>[1]!thsiFinD("ths_int_chg_ratio_index",C$1,$A$4,$A1533,101)</f>
        <v>187.03331395193999</v>
      </c>
      <c r="D1533" s="12">
        <f>[1]!thsiFinD("ths_int_chg_ratio_index",D$1,$A$4,$A1533,101)</f>
        <v>46.461726778066001</v>
      </c>
      <c r="E1533" s="12">
        <f>[1]!thsiFinD("ths_int_chg_ratio_index",E$1,$A$4,$A1533,101)</f>
        <v>155.56711223792001</v>
      </c>
      <c r="F1533" s="12">
        <f>[1]!thsiFinD("ths_adjustment_nvg_ratio_fund",F$1,$A$4,$A1533,101)</f>
        <v>296.43953345610998</v>
      </c>
      <c r="G1533" s="12">
        <f>[1]!thsiFinD("ths_adjustment_nvg_ratio_fund",G$1,$A$4,$A1533,101)</f>
        <v>315.11375413167002</v>
      </c>
      <c r="H1533" s="12">
        <f>[1]!thsiFinD("ths_adjustment_nvg_ratio_fund",H$1,$A$4,$A1533,101)</f>
        <v>333.61538461537998</v>
      </c>
      <c r="I1533" s="12">
        <f>[1]!thsiFinD("ths_adjustment_nvg_ratio_fund",I$1,$A$4,$A1533,101)</f>
        <v>609.521484375</v>
      </c>
      <c r="J1533" s="32">
        <f t="shared" si="378"/>
        <v>2.7186986425097324</v>
      </c>
      <c r="K1533" s="45">
        <f t="shared" si="379"/>
        <v>1.5506718935740651</v>
      </c>
      <c r="L1533" s="45">
        <f t="shared" si="380"/>
        <v>3.8867253914453999</v>
      </c>
      <c r="M1533" s="32">
        <f>[1]!thsiFinD("ths_int_chg_ratio_index",M$1,$A$4,$A1533,101)/100</f>
        <v>0.51543460259639995</v>
      </c>
      <c r="N1533" s="32">
        <f>[1]!thsiFinD("ths_int_chg_ratio_index",N$1,$A$4,$A1533,101)/100</f>
        <v>0.24760622183673997</v>
      </c>
      <c r="O1533" s="33">
        <f t="shared" si="373"/>
        <v>3.7186986425097324</v>
      </c>
      <c r="P1533" s="33">
        <f t="shared" si="374"/>
        <v>2.5506718935740649</v>
      </c>
      <c r="Q1533" s="33">
        <f t="shared" si="375"/>
        <v>4.8867253914453999</v>
      </c>
      <c r="R1533" s="33">
        <f t="shared" si="376"/>
        <v>1.5154346025963998</v>
      </c>
      <c r="S1533" s="33">
        <f t="shared" si="377"/>
        <v>1.2476062218367399</v>
      </c>
      <c r="T1533" s="32">
        <f t="shared" si="385"/>
        <v>1.060005008501208E-2</v>
      </c>
      <c r="U1533" s="32">
        <f t="shared" si="386"/>
        <v>5.6503332162827213E-3</v>
      </c>
      <c r="V1533" s="32">
        <f t="shared" si="387"/>
        <v>1.3203004043176314E-2</v>
      </c>
      <c r="W1533" s="32">
        <f t="shared" si="388"/>
        <v>1.0777825871654878E-2</v>
      </c>
      <c r="X1533" s="32">
        <f t="shared" si="388"/>
        <v>1.264329458840785E-2</v>
      </c>
      <c r="Y1533" s="34">
        <f>MAX(O$4:O1533)</f>
        <v>3.7865174349973452</v>
      </c>
      <c r="Z1533" s="34">
        <f>MAX(P$4:P1533)</f>
        <v>2.5708013958448399</v>
      </c>
      <c r="AA1533" s="34">
        <f>MAX(Q$4:Q1533)</f>
        <v>5.0022334741498504</v>
      </c>
      <c r="AB1533" s="34">
        <f>MAX(R$4:R1533)</f>
        <v>1.9075656212819299</v>
      </c>
      <c r="AC1533" s="34">
        <f>MAX(S$4:S1533)</f>
        <v>1.35899867745307</v>
      </c>
      <c r="AD1533" s="35">
        <f t="shared" si="381"/>
        <v>-1.7910598234881836E-2</v>
      </c>
      <c r="AE1533" s="35">
        <f t="shared" si="382"/>
        <v>-7.8300495337019216E-3</v>
      </c>
      <c r="AF1533" s="35">
        <f t="shared" si="383"/>
        <v>-2.3091301775769568E-2</v>
      </c>
      <c r="AG1533" s="35">
        <f t="shared" si="384"/>
        <v>-0.20556620139862269</v>
      </c>
      <c r="AH1533" s="35">
        <f t="shared" si="384"/>
        <v>-8.1966566608507097E-2</v>
      </c>
    </row>
    <row r="1534" spans="1:34">
      <c r="A1534" s="28">
        <v>46142</v>
      </c>
      <c r="B1534" s="12">
        <f>[1]!thsiFinD("ths_int_chg_ratio_index",B$1,$A$4,$A1534,101)</f>
        <v>229.74884538677</v>
      </c>
      <c r="C1534" s="12">
        <f>[1]!thsiFinD("ths_int_chg_ratio_index",C$1,$A$4,$A1534,101)</f>
        <v>196.56858013780001</v>
      </c>
      <c r="D1534" s="12">
        <f>[1]!thsiFinD("ths_int_chg_ratio_index",D$1,$A$4,$A1534,101)</f>
        <v>54.067779556692003</v>
      </c>
      <c r="E1534" s="12">
        <f>[1]!thsiFinD("ths_int_chg_ratio_index",E$1,$A$4,$A1534,101)</f>
        <v>154.26444832144</v>
      </c>
      <c r="F1534" s="12">
        <f>[1]!thsiFinD("ths_adjustment_nvg_ratio_fund",F$1,$A$4,$A1534,101)</f>
        <v>294.65930018415997</v>
      </c>
      <c r="G1534" s="12">
        <f>[1]!thsiFinD("ths_adjustment_nvg_ratio_fund",G$1,$A$4,$A1534,101)</f>
        <v>318.59090410328997</v>
      </c>
      <c r="H1534" s="12">
        <f>[1]!thsiFinD("ths_adjustment_nvg_ratio_fund",H$1,$A$4,$A1534,101)</f>
        <v>338.61538461537998</v>
      </c>
      <c r="I1534" s="12">
        <f>[1]!thsiFinD("ths_adjustment_nvg_ratio_fund",I$1,$A$4,$A1534,101)</f>
        <v>606.8359375</v>
      </c>
      <c r="J1534" s="32">
        <f t="shared" si="378"/>
        <v>2.7416889747569151</v>
      </c>
      <c r="K1534" s="45">
        <f t="shared" si="379"/>
        <v>1.586624133506755</v>
      </c>
      <c r="L1534" s="45">
        <f t="shared" si="380"/>
        <v>3.8967538160070752</v>
      </c>
      <c r="M1534" s="32">
        <f>[1]!thsiFinD("ths_int_chg_ratio_index",M$1,$A$4,$A1534,101)/100</f>
        <v>0.54172437155200004</v>
      </c>
      <c r="N1534" s="32">
        <f>[1]!thsiFinD("ths_int_chg_ratio_index",N$1,$A$4,$A1534,101)/100</f>
        <v>0.24734633260106001</v>
      </c>
      <c r="O1534" s="33">
        <f t="shared" si="373"/>
        <v>3.7416889747569151</v>
      </c>
      <c r="P1534" s="33">
        <f t="shared" si="374"/>
        <v>2.586624133506755</v>
      </c>
      <c r="Q1534" s="33">
        <f t="shared" si="375"/>
        <v>4.8967538160070756</v>
      </c>
      <c r="R1534" s="33">
        <f t="shared" si="376"/>
        <v>1.5417243715520002</v>
      </c>
      <c r="S1534" s="33">
        <f t="shared" si="377"/>
        <v>1.2473463326010601</v>
      </c>
      <c r="T1534" s="32">
        <f t="shared" si="385"/>
        <v>6.1823595986973956E-3</v>
      </c>
      <c r="U1534" s="32">
        <f t="shared" si="386"/>
        <v>1.4095203708193615E-2</v>
      </c>
      <c r="V1534" s="32">
        <f t="shared" si="387"/>
        <v>2.0521768174719401E-3</v>
      </c>
      <c r="W1534" s="32">
        <f t="shared" si="388"/>
        <v>1.7348006248872672E-2</v>
      </c>
      <c r="X1534" s="32">
        <f t="shared" si="388"/>
        <v>-2.0831030747603396E-4</v>
      </c>
      <c r="Y1534" s="34">
        <f>MAX(O$4:O1534)</f>
        <v>3.7865174349973452</v>
      </c>
      <c r="Z1534" s="34">
        <f>MAX(P$4:P1534)</f>
        <v>2.586624133506755</v>
      </c>
      <c r="AA1534" s="34">
        <f>MAX(Q$4:Q1534)</f>
        <v>5.0022334741498504</v>
      </c>
      <c r="AB1534" s="34">
        <f>MAX(R$4:R1534)</f>
        <v>1.9075656212819299</v>
      </c>
      <c r="AC1534" s="34">
        <f>MAX(S$4:S1534)</f>
        <v>1.35899867745307</v>
      </c>
      <c r="AD1534" s="35">
        <f t="shared" si="381"/>
        <v>-1.1838968395100347E-2</v>
      </c>
      <c r="AE1534" s="35">
        <f t="shared" si="382"/>
        <v>0</v>
      </c>
      <c r="AF1534" s="35">
        <f t="shared" si="383"/>
        <v>-2.1086512392487156E-2</v>
      </c>
      <c r="AG1534" s="35">
        <f t="shared" si="384"/>
        <v>-0.19178435889617029</v>
      </c>
      <c r="AH1534" s="35">
        <f t="shared" si="384"/>
        <v>-8.2157802435290139E-2</v>
      </c>
    </row>
    <row r="1535" spans="1:34" s="153" customFormat="1">
      <c r="A1535" s="146">
        <v>46148</v>
      </c>
      <c r="B1535" s="147">
        <f>[1]!thsiFinD("ths_int_chg_ratio_index",B$1,$A$4,$A1535,101)</f>
        <v>237.36195298971001</v>
      </c>
      <c r="C1535" s="147">
        <f>[1]!thsiFinD("ths_int_chg_ratio_index",C$1,$A$4,$A1535,101)</f>
        <v>203.3152325646</v>
      </c>
      <c r="D1535" s="147">
        <f>[1]!thsiFinD("ths_int_chg_ratio_index",D$1,$A$4,$A1535,101)</f>
        <v>62.489749671332</v>
      </c>
      <c r="E1535" s="147">
        <f>[1]!thsiFinD("ths_int_chg_ratio_index",E$1,$A$4,$A1535,101)</f>
        <v>161.77922006445999</v>
      </c>
      <c r="F1535" s="147">
        <f>[1]!thsiFinD("ths_adjustment_nvg_ratio_fund",F$1,$A$4,$A1535,101)</f>
        <v>301.35052179250999</v>
      </c>
      <c r="G1535" s="147">
        <f>[1]!thsiFinD("ths_adjustment_nvg_ratio_fund",G$1,$A$4,$A1535,101)</f>
        <v>329.42802151531998</v>
      </c>
      <c r="H1535" s="147">
        <f>[1]!thsiFinD("ths_adjustment_nvg_ratio_fund",H$1,$A$4,$A1535,101)</f>
        <v>345.46153846153999</v>
      </c>
      <c r="I1535" s="147">
        <f>[1]!thsiFinD("ths_adjustment_nvg_ratio_fund",I$1,$A$4,$A1535,101)</f>
        <v>620.380859375</v>
      </c>
      <c r="J1535" s="148">
        <f t="shared" si="378"/>
        <v>2.8269588705430899</v>
      </c>
      <c r="K1535" s="149">
        <f t="shared" si="379"/>
        <v>1.6623653882252549</v>
      </c>
      <c r="L1535" s="149">
        <f t="shared" si="380"/>
        <v>3.9915523528609249</v>
      </c>
      <c r="M1535" s="148">
        <f>[1]!thsiFinD("ths_int_chg_ratio_index",M$1,$A$4,$A1535,101)/100</f>
        <v>0.58957372196266</v>
      </c>
      <c r="N1535" s="148">
        <f>[1]!thsiFinD("ths_int_chg_ratio_index",N$1,$A$4,$A1535,101)/100</f>
        <v>0.27048852013463004</v>
      </c>
      <c r="O1535" s="150">
        <f t="shared" si="373"/>
        <v>3.8269588705430899</v>
      </c>
      <c r="P1535" s="150">
        <f t="shared" si="374"/>
        <v>2.6623653882252549</v>
      </c>
      <c r="Q1535" s="150">
        <f t="shared" si="375"/>
        <v>4.9915523528609249</v>
      </c>
      <c r="R1535" s="150">
        <f t="shared" si="376"/>
        <v>1.58957372196266</v>
      </c>
      <c r="S1535" s="150">
        <f t="shared" si="377"/>
        <v>1.2704885201346301</v>
      </c>
      <c r="T1535" s="148">
        <f t="shared" si="385"/>
        <v>2.2789145854036352E-2</v>
      </c>
      <c r="U1535" s="148">
        <f t="shared" si="386"/>
        <v>2.9281894395617236E-2</v>
      </c>
      <c r="V1535" s="148">
        <f t="shared" si="387"/>
        <v>1.9359465559400046E-2</v>
      </c>
      <c r="W1535" s="148">
        <f t="shared" si="388"/>
        <v>3.1036254789493567E-2</v>
      </c>
      <c r="X1535" s="148">
        <f t="shared" si="388"/>
        <v>1.8553137110935536E-2</v>
      </c>
      <c r="Y1535" s="151">
        <f>MAX(O$4:O1535)</f>
        <v>3.8269588705430899</v>
      </c>
      <c r="Z1535" s="151">
        <f>MAX(P$4:P1535)</f>
        <v>2.6623653882252549</v>
      </c>
      <c r="AA1535" s="151">
        <f>MAX(Q$4:Q1535)</f>
        <v>5.0022334741498504</v>
      </c>
      <c r="AB1535" s="151">
        <f>MAX(R$4:R1535)</f>
        <v>1.9075656212819299</v>
      </c>
      <c r="AC1535" s="151">
        <f>MAX(S$4:S1535)</f>
        <v>1.35899867745307</v>
      </c>
      <c r="AD1535" s="152">
        <f t="shared" si="381"/>
        <v>0</v>
      </c>
      <c r="AE1535" s="152">
        <f t="shared" si="382"/>
        <v>0</v>
      </c>
      <c r="AF1535" s="152">
        <f t="shared" si="383"/>
        <v>-2.1352704435173564E-3</v>
      </c>
      <c r="AG1535" s="152">
        <f t="shared" si="384"/>
        <v>-0.16670037233401791</v>
      </c>
      <c r="AH1535" s="152">
        <f t="shared" si="384"/>
        <v>-6.5128950297669741E-2</v>
      </c>
    </row>
    <row r="1536" spans="1:34">
      <c r="A1536" s="28">
        <v>46149</v>
      </c>
      <c r="B1536" s="12">
        <f>[1]!thsiFinD("ths_int_chg_ratio_index",B$1,$A$4,$A1536,101)</f>
        <v>252.29211534669</v>
      </c>
      <c r="C1536" s="12">
        <f>[1]!thsiFinD("ths_int_chg_ratio_index",C$1,$A$4,$A1536,101)</f>
        <v>210.18188559766</v>
      </c>
      <c r="D1536" s="12">
        <f>[1]!thsiFinD("ths_int_chg_ratio_index",D$1,$A$4,$A1536,101)</f>
        <v>64.641431195950005</v>
      </c>
      <c r="E1536" s="12">
        <f>[1]!thsiFinD("ths_int_chg_ratio_index",E$1,$A$4,$A1536,101)</f>
        <v>165.83432748414</v>
      </c>
      <c r="F1536" s="12">
        <f>[1]!thsiFinD("ths_adjustment_nvg_ratio_fund",F$1,$A$4,$A1536,101)</f>
        <v>319.03007980356</v>
      </c>
      <c r="G1536" s="12">
        <f>[1]!thsiFinD("ths_adjustment_nvg_ratio_fund",G$1,$A$4,$A1536,101)</f>
        <v>345.65472138478998</v>
      </c>
      <c r="H1536" s="12">
        <f>[1]!thsiFinD("ths_adjustment_nvg_ratio_fund",H$1,$A$4,$A1536,101)</f>
        <v>357.30769230768999</v>
      </c>
      <c r="I1536" s="12">
        <f>[1]!thsiFinD("ths_adjustment_nvg_ratio_fund",I$1,$A$4,$A1536,101)</f>
        <v>630.498046875</v>
      </c>
      <c r="J1536" s="32">
        <f t="shared" ref="J1536:J1552" si="389">50%*K1536+50%*L1536</f>
        <v>2.9318003749943498</v>
      </c>
      <c r="K1536" s="45">
        <f t="shared" ref="K1536:K1552" si="390">SUMPRODUCT(B1536:E1536,B$3:E$3)/100</f>
        <v>1.7323743990610998</v>
      </c>
      <c r="L1536" s="45">
        <f t="shared" ref="L1536:L1552" si="391">SUMPRODUCT(F1536:I1536,F$3:I$3)/100</f>
        <v>4.1312263509275997</v>
      </c>
      <c r="M1536" s="32">
        <f>[1]!thsiFinD("ths_int_chg_ratio_index",M$1,$A$4,$A1536,101)/100</f>
        <v>0.61131162397825001</v>
      </c>
      <c r="N1536" s="32">
        <f>[1]!thsiFinD("ths_int_chg_ratio_index",N$1,$A$4,$A1536,101)/100</f>
        <v>0.27945925903422997</v>
      </c>
      <c r="O1536" s="33">
        <f t="shared" si="373"/>
        <v>3.9318003749943498</v>
      </c>
      <c r="P1536" s="33">
        <f t="shared" si="374"/>
        <v>2.7323743990610998</v>
      </c>
      <c r="Q1536" s="33">
        <f t="shared" si="375"/>
        <v>5.1312263509275997</v>
      </c>
      <c r="R1536" s="33">
        <f t="shared" si="376"/>
        <v>1.6113116239782501</v>
      </c>
      <c r="S1536" s="33">
        <f t="shared" si="377"/>
        <v>1.27945925903423</v>
      </c>
      <c r="T1536" s="32">
        <f t="shared" ref="T1536:T1552" si="392">O1536/O1535-1</f>
        <v>2.7395513774199909E-2</v>
      </c>
      <c r="U1536" s="32">
        <f t="shared" ref="U1536:U1552" si="393">P1536/P1535-1</f>
        <v>2.6295793637293841E-2</v>
      </c>
      <c r="V1536" s="32">
        <f t="shared" ref="V1536:V1552" si="394">Q1536/Q1535-1</f>
        <v>2.7982076154449365E-2</v>
      </c>
      <c r="W1536" s="32">
        <f t="shared" ref="W1536:X1552" si="395">R1536/R1535-1</f>
        <v>1.3675302828201064E-2</v>
      </c>
      <c r="X1536" s="32">
        <f t="shared" si="395"/>
        <v>7.0608578963384794E-3</v>
      </c>
      <c r="Y1536" s="34">
        <f>MAX(O$4:O1536)</f>
        <v>3.9318003749943498</v>
      </c>
      <c r="Z1536" s="34">
        <f>MAX(P$4:P1536)</f>
        <v>2.7323743990610998</v>
      </c>
      <c r="AA1536" s="34">
        <f>MAX(Q$4:Q1536)</f>
        <v>5.1312263509275997</v>
      </c>
      <c r="AB1536" s="34">
        <f>MAX(R$4:R1536)</f>
        <v>1.9075656212819299</v>
      </c>
      <c r="AC1536" s="34">
        <f>MAX(S$4:S1536)</f>
        <v>1.35899867745307</v>
      </c>
      <c r="AD1536" s="35">
        <f t="shared" ref="AD1536:AD1552" si="396">O1536/Y1536-1</f>
        <v>0</v>
      </c>
      <c r="AE1536" s="35">
        <f t="shared" ref="AE1536:AE1552" si="397">P1536/Z1536-1</f>
        <v>0</v>
      </c>
      <c r="AF1536" s="35">
        <f t="shared" ref="AF1536:AF1552" si="398">Q1536/AA1536-1</f>
        <v>0</v>
      </c>
      <c r="AG1536" s="35">
        <f t="shared" ref="AG1536:AH1552" si="399">R1536/AB1536-1</f>
        <v>-0.15530474757905832</v>
      </c>
      <c r="AH1536" s="35">
        <f t="shared" si="399"/>
        <v>-5.8527958664320923E-2</v>
      </c>
    </row>
    <row r="1537" spans="1:34">
      <c r="A1537" s="28">
        <v>46150</v>
      </c>
      <c r="B1537" s="12">
        <f>[1]!thsiFinD("ths_int_chg_ratio_index",B$1,$A$4,$A1537,101)</f>
        <v>256.25618132527001</v>
      </c>
      <c r="C1537" s="12">
        <f>[1]!thsiFinD("ths_int_chg_ratio_index",C$1,$A$4,$A1537,101)</f>
        <v>203.66245013429</v>
      </c>
      <c r="D1537" s="12">
        <f>[1]!thsiFinD("ths_int_chg_ratio_index",D$1,$A$4,$A1537,101)</f>
        <v>60.873066166766002</v>
      </c>
      <c r="E1537" s="12">
        <f>[1]!thsiFinD("ths_int_chg_ratio_index",E$1,$A$4,$A1537,101)</f>
        <v>163.59635946290001</v>
      </c>
      <c r="F1537" s="12">
        <f>[1]!thsiFinD("ths_adjustment_nvg_ratio_fund",F$1,$A$4,$A1537,101)</f>
        <v>324.86187845303999</v>
      </c>
      <c r="G1537" s="12">
        <f>[1]!thsiFinD("ths_adjustment_nvg_ratio_fund",G$1,$A$4,$A1537,101)</f>
        <v>344.66952889330003</v>
      </c>
      <c r="H1537" s="12">
        <f>[1]!thsiFinD("ths_adjustment_nvg_ratio_fund",H$1,$A$4,$A1537,101)</f>
        <v>354.23076923077002</v>
      </c>
      <c r="I1537" s="12">
        <f>[1]!thsiFinD("ths_adjustment_nvg_ratio_fund",I$1,$A$4,$A1537,101)</f>
        <v>625.703125</v>
      </c>
      <c r="J1537" s="32">
        <f t="shared" si="389"/>
        <v>2.91731669833292</v>
      </c>
      <c r="K1537" s="45">
        <f t="shared" si="390"/>
        <v>1.7109701427230652</v>
      </c>
      <c r="L1537" s="45">
        <f t="shared" si="391"/>
        <v>4.1236632539427749</v>
      </c>
      <c r="M1537" s="32">
        <f>[1]!thsiFinD("ths_int_chg_ratio_index",M$1,$A$4,$A1537,101)/100</f>
        <v>0.60205665001755004</v>
      </c>
      <c r="N1537" s="32">
        <f>[1]!thsiFinD("ths_int_chg_ratio_index",N$1,$A$4,$A1537,101)/100</f>
        <v>0.27405091889754002</v>
      </c>
      <c r="O1537" s="33">
        <f t="shared" si="373"/>
        <v>3.91731669833292</v>
      </c>
      <c r="P1537" s="33">
        <f t="shared" si="374"/>
        <v>2.710970142723065</v>
      </c>
      <c r="Q1537" s="33">
        <f t="shared" si="375"/>
        <v>5.1236632539427749</v>
      </c>
      <c r="R1537" s="33">
        <f t="shared" si="376"/>
        <v>1.6020566500175502</v>
      </c>
      <c r="S1537" s="33">
        <f t="shared" si="377"/>
        <v>1.27405091889754</v>
      </c>
      <c r="T1537" s="32">
        <f t="shared" si="392"/>
        <v>-3.6837263543550991E-3</v>
      </c>
      <c r="U1537" s="32">
        <f t="shared" si="393"/>
        <v>-7.8335737391588278E-3</v>
      </c>
      <c r="V1537" s="32">
        <f t="shared" si="394"/>
        <v>-1.4739355599577841E-3</v>
      </c>
      <c r="W1537" s="32">
        <f t="shared" si="395"/>
        <v>-5.7437517504217439E-3</v>
      </c>
      <c r="X1537" s="32">
        <f t="shared" si="395"/>
        <v>-4.2270514660798231E-3</v>
      </c>
      <c r="Y1537" s="34">
        <f>MAX(O$4:O1537)</f>
        <v>3.9318003749943498</v>
      </c>
      <c r="Z1537" s="34">
        <f>MAX(P$4:P1537)</f>
        <v>2.7323743990610998</v>
      </c>
      <c r="AA1537" s="34">
        <f>MAX(Q$4:Q1537)</f>
        <v>5.1312263509275997</v>
      </c>
      <c r="AB1537" s="34">
        <f>MAX(R$4:R1537)</f>
        <v>1.9075656212819299</v>
      </c>
      <c r="AC1537" s="34">
        <f>MAX(S$4:S1537)</f>
        <v>1.35899867745307</v>
      </c>
      <c r="AD1537" s="35">
        <f t="shared" si="396"/>
        <v>-3.6837263543550991E-3</v>
      </c>
      <c r="AE1537" s="35">
        <f t="shared" si="397"/>
        <v>-7.8335737391588278E-3</v>
      </c>
      <c r="AF1537" s="35">
        <f t="shared" si="398"/>
        <v>-1.4739355599577841E-3</v>
      </c>
      <c r="AG1537" s="35">
        <f t="shared" si="399"/>
        <v>-0.16015646741372402</v>
      </c>
      <c r="AH1537" s="35">
        <f t="shared" si="399"/>
        <v>-6.2507609436922018E-2</v>
      </c>
    </row>
    <row r="1538" spans="1:34">
      <c r="A1538" s="28">
        <v>46153</v>
      </c>
      <c r="B1538" s="12">
        <f>[1]!thsiFinD("ths_int_chg_ratio_index",B$1,$A$4,$A1538,101)</f>
        <v>269.59774132945</v>
      </c>
      <c r="C1538" s="12">
        <f>[1]!thsiFinD("ths_int_chg_ratio_index",C$1,$A$4,$A1538,101)</f>
        <v>224.64245288883001</v>
      </c>
      <c r="D1538" s="12">
        <f>[1]!thsiFinD("ths_int_chg_ratio_index",D$1,$A$4,$A1538,101)</f>
        <v>68.348730645977</v>
      </c>
      <c r="E1538" s="12">
        <f>[1]!thsiFinD("ths_int_chg_ratio_index",E$1,$A$4,$A1538,101)</f>
        <v>172.99942790519</v>
      </c>
      <c r="F1538" s="12">
        <f>[1]!thsiFinD("ths_adjustment_nvg_ratio_fund",F$1,$A$4,$A1538,101)</f>
        <v>334.43830570902003</v>
      </c>
      <c r="G1538" s="12">
        <f>[1]!thsiFinD("ths_adjustment_nvg_ratio_fund",G$1,$A$4,$A1538,101)</f>
        <v>357.12931629398003</v>
      </c>
      <c r="H1538" s="12">
        <f>[1]!thsiFinD("ths_adjustment_nvg_ratio_fund",H$1,$A$4,$A1538,101)</f>
        <v>365.15384615385</v>
      </c>
      <c r="I1538" s="12">
        <f>[1]!thsiFinD("ths_adjustment_nvg_ratio_fund",I$1,$A$4,$A1538,101)</f>
        <v>647.861328125</v>
      </c>
      <c r="J1538" s="32">
        <f t="shared" si="389"/>
        <v>3.0502139363141212</v>
      </c>
      <c r="K1538" s="45">
        <f t="shared" si="390"/>
        <v>1.8389708819236177</v>
      </c>
      <c r="L1538" s="45">
        <f t="shared" si="391"/>
        <v>4.2614569907046249</v>
      </c>
      <c r="M1538" s="32">
        <f>[1]!thsiFinD("ths_int_chg_ratio_index",M$1,$A$4,$A1538,101)/100</f>
        <v>0.67045060158748004</v>
      </c>
      <c r="N1538" s="32">
        <f>[1]!thsiFinD("ths_int_chg_ratio_index",N$1,$A$4,$A1538,101)/100</f>
        <v>0.29507771768331997</v>
      </c>
      <c r="O1538" s="33">
        <f t="shared" si="373"/>
        <v>4.0502139363141207</v>
      </c>
      <c r="P1538" s="33">
        <f t="shared" si="374"/>
        <v>2.8389708819236175</v>
      </c>
      <c r="Q1538" s="33">
        <f t="shared" si="375"/>
        <v>5.2614569907046249</v>
      </c>
      <c r="R1538" s="33">
        <f t="shared" si="376"/>
        <v>1.67045060158748</v>
      </c>
      <c r="S1538" s="33">
        <f t="shared" si="377"/>
        <v>1.2950777176833199</v>
      </c>
      <c r="T1538" s="32">
        <f t="shared" si="392"/>
        <v>3.3925579220530633E-2</v>
      </c>
      <c r="U1538" s="32">
        <f t="shared" si="393"/>
        <v>4.7215842470319735E-2</v>
      </c>
      <c r="V1538" s="32">
        <f t="shared" si="394"/>
        <v>2.6893597399441527E-2</v>
      </c>
      <c r="W1538" s="32">
        <f t="shared" si="395"/>
        <v>4.2691344010326038E-2</v>
      </c>
      <c r="X1538" s="32">
        <f t="shared" si="395"/>
        <v>1.6503892013966626E-2</v>
      </c>
      <c r="Y1538" s="34">
        <f>MAX(O$4:O1538)</f>
        <v>4.0502139363141207</v>
      </c>
      <c r="Z1538" s="34">
        <f>MAX(P$4:P1538)</f>
        <v>2.8389708819236175</v>
      </c>
      <c r="AA1538" s="34">
        <f>MAX(Q$4:Q1538)</f>
        <v>5.2614569907046249</v>
      </c>
      <c r="AB1538" s="34">
        <f>MAX(R$4:R1538)</f>
        <v>1.9075656212819299</v>
      </c>
      <c r="AC1538" s="34">
        <f>MAX(S$4:S1538)</f>
        <v>1.35899867745307</v>
      </c>
      <c r="AD1538" s="35">
        <f t="shared" si="396"/>
        <v>0</v>
      </c>
      <c r="AE1538" s="35">
        <f t="shared" si="397"/>
        <v>0</v>
      </c>
      <c r="AF1538" s="35">
        <f t="shared" si="398"/>
        <v>0</v>
      </c>
      <c r="AG1538" s="35">
        <f t="shared" si="399"/>
        <v>-0.12430241824923582</v>
      </c>
      <c r="AH1538" s="35">
        <f t="shared" si="399"/>
        <v>-4.7035336259153571E-2</v>
      </c>
    </row>
    <row r="1539" spans="1:34">
      <c r="A1539" s="28">
        <v>46154</v>
      </c>
      <c r="B1539" s="12">
        <f>[1]!thsiFinD("ths_int_chg_ratio_index",B$1,$A$4,$A1539,101)</f>
        <v>275.42975957057001</v>
      </c>
      <c r="C1539" s="12">
        <f>[1]!thsiFinD("ths_int_chg_ratio_index",C$1,$A$4,$A1539,101)</f>
        <v>231.69431937822</v>
      </c>
      <c r="D1539" s="12">
        <f>[1]!thsiFinD("ths_int_chg_ratio_index",D$1,$A$4,$A1539,101)</f>
        <v>69.044232975333998</v>
      </c>
      <c r="E1539" s="12">
        <f>[1]!thsiFinD("ths_int_chg_ratio_index",E$1,$A$4,$A1539,101)</f>
        <v>173.75254511931001</v>
      </c>
      <c r="F1539" s="12">
        <f>[1]!thsiFinD("ths_adjustment_nvg_ratio_fund",F$1,$A$4,$A1539,101)</f>
        <v>340.39287906690998</v>
      </c>
      <c r="G1539" s="12">
        <f>[1]!thsiFinD("ths_adjustment_nvg_ratio_fund",G$1,$A$4,$A1539,101)</f>
        <v>363.73590123723</v>
      </c>
      <c r="H1539" s="12">
        <f>[1]!thsiFinD("ths_adjustment_nvg_ratio_fund",H$1,$A$4,$A1539,101)</f>
        <v>381.38461538462002</v>
      </c>
      <c r="I1539" s="12">
        <f>[1]!thsiFinD("ths_adjustment_nvg_ratio_fund",I$1,$A$4,$A1539,101)</f>
        <v>653.369140625</v>
      </c>
      <c r="J1539" s="32">
        <f t="shared" si="389"/>
        <v>3.1110042416964925</v>
      </c>
      <c r="K1539" s="45">
        <f t="shared" si="390"/>
        <v>1.8748021426085852</v>
      </c>
      <c r="L1539" s="45">
        <f t="shared" si="391"/>
        <v>4.3472063407843997</v>
      </c>
      <c r="M1539" s="32">
        <f>[1]!thsiFinD("ths_int_chg_ratio_index",M$1,$A$4,$A1539,101)/100</f>
        <v>0.67310008925803999</v>
      </c>
      <c r="N1539" s="32">
        <f>[1]!thsiFinD("ths_int_chg_ratio_index",N$1,$A$4,$A1539,101)/100</f>
        <v>0.29207653134562001</v>
      </c>
      <c r="O1539" s="33">
        <f t="shared" si="373"/>
        <v>4.1110042416964925</v>
      </c>
      <c r="P1539" s="33">
        <f t="shared" si="374"/>
        <v>2.8748021426085852</v>
      </c>
      <c r="Q1539" s="33">
        <f t="shared" si="375"/>
        <v>5.3472063407843997</v>
      </c>
      <c r="R1539" s="33">
        <f t="shared" si="376"/>
        <v>1.6731000892580399</v>
      </c>
      <c r="S1539" s="33">
        <f t="shared" si="377"/>
        <v>1.2920765313456199</v>
      </c>
      <c r="T1539" s="32">
        <f t="shared" si="392"/>
        <v>1.5009159105727088E-2</v>
      </c>
      <c r="U1539" s="32">
        <f t="shared" si="393"/>
        <v>1.2621214579238371E-2</v>
      </c>
      <c r="V1539" s="32">
        <f t="shared" si="394"/>
        <v>1.6297643453375699E-2</v>
      </c>
      <c r="W1539" s="32">
        <f t="shared" si="395"/>
        <v>1.5860916018959337E-3</v>
      </c>
      <c r="X1539" s="32">
        <f t="shared" si="395"/>
        <v>-2.3173793330864001E-3</v>
      </c>
      <c r="Y1539" s="34">
        <f>MAX(O$4:O1539)</f>
        <v>4.1110042416964925</v>
      </c>
      <c r="Z1539" s="34">
        <f>MAX(P$4:P1539)</f>
        <v>2.8748021426085852</v>
      </c>
      <c r="AA1539" s="34">
        <f>MAX(Q$4:Q1539)</f>
        <v>5.3472063407843997</v>
      </c>
      <c r="AB1539" s="34">
        <f>MAX(R$4:R1539)</f>
        <v>1.9075656212819299</v>
      </c>
      <c r="AC1539" s="34">
        <f>MAX(S$4:S1539)</f>
        <v>1.35899867745307</v>
      </c>
      <c r="AD1539" s="35">
        <f t="shared" si="396"/>
        <v>0</v>
      </c>
      <c r="AE1539" s="35">
        <f t="shared" si="397"/>
        <v>0</v>
      </c>
      <c r="AF1539" s="35">
        <f t="shared" si="398"/>
        <v>0</v>
      </c>
      <c r="AG1539" s="35">
        <f t="shared" si="399"/>
        <v>-0.12291348166902039</v>
      </c>
      <c r="AH1539" s="35">
        <f t="shared" si="399"/>
        <v>-4.9243716876068211E-2</v>
      </c>
    </row>
    <row r="1540" spans="1:34">
      <c r="A1540" s="28">
        <v>46155</v>
      </c>
      <c r="B1540" s="12">
        <f>[1]!thsiFinD("ths_int_chg_ratio_index",B$1,$A$4,$A1540,101)</f>
        <v>288.27428998060998</v>
      </c>
      <c r="C1540" s="12">
        <f>[1]!thsiFinD("ths_int_chg_ratio_index",C$1,$A$4,$A1540,101)</f>
        <v>244.50611392434999</v>
      </c>
      <c r="D1540" s="12">
        <f>[1]!thsiFinD("ths_int_chg_ratio_index",D$1,$A$4,$A1540,101)</f>
        <v>73.590907102848007</v>
      </c>
      <c r="E1540" s="12">
        <f>[1]!thsiFinD("ths_int_chg_ratio_index",E$1,$A$4,$A1540,101)</f>
        <v>181.83854643941001</v>
      </c>
      <c r="F1540" s="12">
        <f>[1]!thsiFinD("ths_adjustment_nvg_ratio_fund",F$1,$A$4,$A1540,101)</f>
        <v>350.82872928176999</v>
      </c>
      <c r="G1540" s="12">
        <f>[1]!thsiFinD("ths_adjustment_nvg_ratio_fund",G$1,$A$4,$A1540,101)</f>
        <v>375.84797363791</v>
      </c>
      <c r="H1540" s="12">
        <f>[1]!thsiFinD("ths_adjustment_nvg_ratio_fund",H$1,$A$4,$A1540,101)</f>
        <v>397.69230769231001</v>
      </c>
      <c r="I1540" s="12">
        <f>[1]!thsiFinD("ths_adjustment_nvg_ratio_fund",I$1,$A$4,$A1540,101)</f>
        <v>670.76171875</v>
      </c>
      <c r="J1540" s="32">
        <f t="shared" si="389"/>
        <v>3.2291757335115099</v>
      </c>
      <c r="K1540" s="45">
        <f t="shared" si="390"/>
        <v>1.9705246436180448</v>
      </c>
      <c r="L1540" s="45">
        <f t="shared" si="391"/>
        <v>4.4878268234049754</v>
      </c>
      <c r="M1540" s="32">
        <f>[1]!thsiFinD("ths_int_chg_ratio_index",M$1,$A$4,$A1540,101)/100</f>
        <v>0.7301493727984899</v>
      </c>
      <c r="N1540" s="32">
        <f>[1]!thsiFinD("ths_int_chg_ratio_index",N$1,$A$4,$A1540,101)/100</f>
        <v>0.30704706337486004</v>
      </c>
      <c r="O1540" s="33">
        <f t="shared" ref="O1540:O1552" si="400">J1540+1</f>
        <v>4.2291757335115099</v>
      </c>
      <c r="P1540" s="33">
        <f t="shared" ref="P1540:P1552" si="401">K1540+1</f>
        <v>2.9705246436180448</v>
      </c>
      <c r="Q1540" s="33">
        <f t="shared" ref="Q1540:Q1552" si="402">L1540+1</f>
        <v>5.4878268234049754</v>
      </c>
      <c r="R1540" s="33">
        <f t="shared" ref="R1540:R1552" si="403">M1540+1</f>
        <v>1.7301493727984898</v>
      </c>
      <c r="S1540" s="33">
        <f t="shared" ref="S1540:S1552" si="404">N1540+1</f>
        <v>1.3070470633748601</v>
      </c>
      <c r="T1540" s="32">
        <f t="shared" si="392"/>
        <v>2.8745164166080084E-2</v>
      </c>
      <c r="U1540" s="32">
        <f t="shared" si="393"/>
        <v>3.3297074463219056E-2</v>
      </c>
      <c r="V1540" s="32">
        <f t="shared" si="394"/>
        <v>2.6297934595871153E-2</v>
      </c>
      <c r="W1540" s="32">
        <f t="shared" si="395"/>
        <v>3.4097950210348227E-2</v>
      </c>
      <c r="X1540" s="32">
        <f t="shared" si="395"/>
        <v>1.1586412775139054E-2</v>
      </c>
      <c r="Y1540" s="34">
        <f>MAX(O$4:O1540)</f>
        <v>4.2291757335115099</v>
      </c>
      <c r="Z1540" s="34">
        <f>MAX(P$4:P1540)</f>
        <v>2.9705246436180448</v>
      </c>
      <c r="AA1540" s="34">
        <f>MAX(Q$4:Q1540)</f>
        <v>5.4878268234049754</v>
      </c>
      <c r="AB1540" s="34">
        <f>MAX(R$4:R1540)</f>
        <v>1.9075656212819299</v>
      </c>
      <c r="AC1540" s="34">
        <f>MAX(S$4:S1540)</f>
        <v>1.35899867745307</v>
      </c>
      <c r="AD1540" s="35">
        <f t="shared" si="396"/>
        <v>0</v>
      </c>
      <c r="AE1540" s="35">
        <f t="shared" si="397"/>
        <v>0</v>
      </c>
      <c r="AF1540" s="35">
        <f t="shared" si="398"/>
        <v>0</v>
      </c>
      <c r="AG1540" s="35">
        <f t="shared" si="399"/>
        <v>-9.3006629236802918E-2</v>
      </c>
      <c r="AH1540" s="35">
        <f t="shared" si="399"/>
        <v>-3.8227862131237411E-2</v>
      </c>
    </row>
    <row r="1541" spans="1:34">
      <c r="A1541" s="28">
        <v>46156</v>
      </c>
      <c r="B1541" s="12">
        <f>[1]!thsiFinD("ths_int_chg_ratio_index",B$1,$A$4,$A1541,101)</f>
        <v>285.52786777020998</v>
      </c>
      <c r="C1541" s="12">
        <f>[1]!thsiFinD("ths_int_chg_ratio_index",C$1,$A$4,$A1541,101)</f>
        <v>237.34073560394</v>
      </c>
      <c r="D1541" s="12">
        <f>[1]!thsiFinD("ths_int_chg_ratio_index",D$1,$A$4,$A1541,101)</f>
        <v>69.172659958573007</v>
      </c>
      <c r="E1541" s="12">
        <f>[1]!thsiFinD("ths_int_chg_ratio_index",E$1,$A$4,$A1541,101)</f>
        <v>175.7990363774</v>
      </c>
      <c r="F1541" s="12">
        <f>[1]!thsiFinD("ths_adjustment_nvg_ratio_fund",F$1,$A$4,$A1541,101)</f>
        <v>340.14732965009</v>
      </c>
      <c r="G1541" s="12">
        <f>[1]!thsiFinD("ths_adjustment_nvg_ratio_fund",G$1,$A$4,$A1541,101)</f>
        <v>368.4880061975</v>
      </c>
      <c r="H1541" s="12">
        <f>[1]!thsiFinD("ths_adjustment_nvg_ratio_fund",H$1,$A$4,$A1541,101)</f>
        <v>378.61538461537998</v>
      </c>
      <c r="I1541" s="12">
        <f>[1]!thsiFinD("ths_adjustment_nvg_ratio_fund",I$1,$A$4,$A1541,101)</f>
        <v>648.22265625</v>
      </c>
      <c r="J1541" s="32">
        <f t="shared" si="389"/>
        <v>3.1291420955288665</v>
      </c>
      <c r="K1541" s="45">
        <f t="shared" si="390"/>
        <v>1.9196007492753073</v>
      </c>
      <c r="L1541" s="45">
        <f t="shared" si="391"/>
        <v>4.3386834417824254</v>
      </c>
      <c r="M1541" s="32">
        <f>[1]!thsiFinD("ths_int_chg_ratio_index",M$1,$A$4,$A1541,101)/100</f>
        <v>0.69419891150157997</v>
      </c>
      <c r="N1541" s="32">
        <f>[1]!thsiFinD("ths_int_chg_ratio_index",N$1,$A$4,$A1541,101)/100</f>
        <v>0.28092865582150001</v>
      </c>
      <c r="O1541" s="33">
        <f t="shared" si="400"/>
        <v>4.1291420955288665</v>
      </c>
      <c r="P1541" s="33">
        <f t="shared" si="401"/>
        <v>2.9196007492753075</v>
      </c>
      <c r="Q1541" s="33">
        <f t="shared" si="402"/>
        <v>5.3386834417824254</v>
      </c>
      <c r="R1541" s="33">
        <f t="shared" si="403"/>
        <v>1.6941989115015801</v>
      </c>
      <c r="S1541" s="33">
        <f t="shared" si="404"/>
        <v>1.2809286558215001</v>
      </c>
      <c r="T1541" s="32">
        <f t="shared" si="392"/>
        <v>-2.3653223295969528E-2</v>
      </c>
      <c r="U1541" s="32">
        <f t="shared" si="393"/>
        <v>-1.7143064088743887E-2</v>
      </c>
      <c r="V1541" s="32">
        <f t="shared" si="394"/>
        <v>-2.7177129749515805E-2</v>
      </c>
      <c r="W1541" s="32">
        <f t="shared" si="395"/>
        <v>-2.0778819367925694E-2</v>
      </c>
      <c r="X1541" s="32">
        <f t="shared" si="395"/>
        <v>-1.9982759829566543E-2</v>
      </c>
      <c r="Y1541" s="34">
        <f>MAX(O$4:O1541)</f>
        <v>4.2291757335115099</v>
      </c>
      <c r="Z1541" s="34">
        <f>MAX(P$4:P1541)</f>
        <v>2.9705246436180448</v>
      </c>
      <c r="AA1541" s="34">
        <f>MAX(Q$4:Q1541)</f>
        <v>5.4878268234049754</v>
      </c>
      <c r="AB1541" s="34">
        <f>MAX(R$4:R1541)</f>
        <v>1.9075656212819299</v>
      </c>
      <c r="AC1541" s="34">
        <f>MAX(S$4:S1541)</f>
        <v>1.35899867745307</v>
      </c>
      <c r="AD1541" s="35">
        <f t="shared" si="396"/>
        <v>-2.3653223295969528E-2</v>
      </c>
      <c r="AE1541" s="35">
        <f t="shared" si="397"/>
        <v>-1.7143064088743887E-2</v>
      </c>
      <c r="AF1541" s="35">
        <f t="shared" si="398"/>
        <v>-2.7177129749515805E-2</v>
      </c>
      <c r="AG1541" s="35">
        <f t="shared" si="399"/>
        <v>-0.11185288065579746</v>
      </c>
      <c r="AH1541" s="35">
        <f t="shared" si="399"/>
        <v>-5.7446723773037611E-2</v>
      </c>
    </row>
    <row r="1542" spans="1:34">
      <c r="A1542" s="28">
        <v>46157</v>
      </c>
      <c r="B1542" s="12">
        <f>[1]!thsiFinD("ths_int_chg_ratio_index",B$1,$A$4,$A1542,101)</f>
        <v>275.12925735143</v>
      </c>
      <c r="C1542" s="12">
        <f>[1]!thsiFinD("ths_int_chg_ratio_index",C$1,$A$4,$A1542,101)</f>
        <v>252.13984826282001</v>
      </c>
      <c r="D1542" s="12">
        <f>[1]!thsiFinD("ths_int_chg_ratio_index",D$1,$A$4,$A1542,101)</f>
        <v>66.345226558495995</v>
      </c>
      <c r="E1542" s="12">
        <f>[1]!thsiFinD("ths_int_chg_ratio_index",E$1,$A$4,$A1542,101)</f>
        <v>173.92492820191001</v>
      </c>
      <c r="F1542" s="12">
        <f>[1]!thsiFinD("ths_adjustment_nvg_ratio_fund",F$1,$A$4,$A1542,101)</f>
        <v>327.9926335175</v>
      </c>
      <c r="G1542" s="12">
        <f>[1]!thsiFinD("ths_adjustment_nvg_ratio_fund",G$1,$A$4,$A1542,101)</f>
        <v>358.63608128263002</v>
      </c>
      <c r="H1542" s="12">
        <f>[1]!thsiFinD("ths_adjustment_nvg_ratio_fund",H$1,$A$4,$A1542,101)</f>
        <v>374.69230769231001</v>
      </c>
      <c r="I1542" s="12">
        <f>[1]!thsiFinD("ths_adjustment_nvg_ratio_fund",I$1,$A$4,$A1542,101)</f>
        <v>640.72265625</v>
      </c>
      <c r="J1542" s="32">
        <f t="shared" si="389"/>
        <v>3.0869786738963705</v>
      </c>
      <c r="K1542" s="45">
        <f t="shared" si="390"/>
        <v>1.9188481509366404</v>
      </c>
      <c r="L1542" s="45">
        <f t="shared" si="391"/>
        <v>4.2551091968561003</v>
      </c>
      <c r="M1542" s="32">
        <f>[1]!thsiFinD("ths_int_chg_ratio_index",M$1,$A$4,$A1542,101)/100</f>
        <v>0.68262860539439008</v>
      </c>
      <c r="N1542" s="32">
        <f>[1]!thsiFinD("ths_int_chg_ratio_index",N$1,$A$4,$A1542,101)/100</f>
        <v>0.26501960673580999</v>
      </c>
      <c r="O1542" s="33">
        <f t="shared" si="400"/>
        <v>4.08697867389637</v>
      </c>
      <c r="P1542" s="33">
        <f t="shared" si="401"/>
        <v>2.9188481509366406</v>
      </c>
      <c r="Q1542" s="33">
        <f t="shared" si="402"/>
        <v>5.2551091968561003</v>
      </c>
      <c r="R1542" s="33">
        <f t="shared" si="403"/>
        <v>1.68262860539439</v>
      </c>
      <c r="S1542" s="33">
        <f t="shared" si="404"/>
        <v>1.2650196067358099</v>
      </c>
      <c r="T1542" s="32">
        <f t="shared" si="392"/>
        <v>-1.0211182046302558E-2</v>
      </c>
      <c r="U1542" s="32">
        <f t="shared" si="393"/>
        <v>-2.577744024945261E-4</v>
      </c>
      <c r="V1542" s="32">
        <f t="shared" si="394"/>
        <v>-1.565446721793684E-2</v>
      </c>
      <c r="W1542" s="32">
        <f t="shared" si="395"/>
        <v>-6.8293669820241876E-3</v>
      </c>
      <c r="X1542" s="32">
        <f t="shared" si="395"/>
        <v>-1.2419933782718884E-2</v>
      </c>
      <c r="Y1542" s="34">
        <f>MAX(O$4:O1542)</f>
        <v>4.2291757335115099</v>
      </c>
      <c r="Z1542" s="34">
        <f>MAX(P$4:P1542)</f>
        <v>2.9705246436180448</v>
      </c>
      <c r="AA1542" s="34">
        <f>MAX(Q$4:Q1542)</f>
        <v>5.4878268234049754</v>
      </c>
      <c r="AB1542" s="34">
        <f>MAX(R$4:R1542)</f>
        <v>1.9075656212819299</v>
      </c>
      <c r="AC1542" s="34">
        <f>MAX(S$4:S1542)</f>
        <v>1.35899867745307</v>
      </c>
      <c r="AD1542" s="35">
        <f t="shared" si="396"/>
        <v>-3.362287797321506E-2</v>
      </c>
      <c r="AE1542" s="35">
        <f t="shared" si="397"/>
        <v>-1.7396419448135969E-2</v>
      </c>
      <c r="AF1542" s="35">
        <f t="shared" si="398"/>
        <v>-4.2406153480711195E-2</v>
      </c>
      <c r="AG1542" s="35">
        <f t="shared" si="399"/>
        <v>-0.11791836326782656</v>
      </c>
      <c r="AH1542" s="35">
        <f t="shared" si="399"/>
        <v>-6.9153173050461203E-2</v>
      </c>
    </row>
    <row r="1543" spans="1:34">
      <c r="A1543" s="28">
        <v>46160</v>
      </c>
      <c r="B1543" s="12">
        <f>[1]!thsiFinD("ths_int_chg_ratio_index",B$1,$A$4,$A1543,101)</f>
        <v>279.75091110667</v>
      </c>
      <c r="C1543" s="12">
        <f>[1]!thsiFinD("ths_int_chg_ratio_index",C$1,$A$4,$A1543,101)</f>
        <v>255.30484173780999</v>
      </c>
      <c r="D1543" s="12">
        <f>[1]!thsiFinD("ths_int_chg_ratio_index",D$1,$A$4,$A1543,101)</f>
        <v>67.688875238128006</v>
      </c>
      <c r="E1543" s="12">
        <f>[1]!thsiFinD("ths_int_chg_ratio_index",E$1,$A$4,$A1543,101)</f>
        <v>172.97667812634</v>
      </c>
      <c r="F1543" s="12">
        <f>[1]!thsiFinD("ths_adjustment_nvg_ratio_fund",F$1,$A$4,$A1543,101)</f>
        <v>334.68385512584001</v>
      </c>
      <c r="G1543" s="12">
        <f>[1]!thsiFinD("ths_adjustment_nvg_ratio_fund",G$1,$A$4,$A1543,101)</f>
        <v>363.04047124290997</v>
      </c>
      <c r="H1543" s="12">
        <f>[1]!thsiFinD("ths_adjustment_nvg_ratio_fund",H$1,$A$4,$A1543,101)</f>
        <v>379.69230769231001</v>
      </c>
      <c r="I1543" s="12">
        <f>[1]!thsiFinD("ths_adjustment_nvg_ratio_fund",I$1,$A$4,$A1543,101)</f>
        <v>641.8359375</v>
      </c>
      <c r="J1543" s="32">
        <f t="shared" si="389"/>
        <v>3.11871734721251</v>
      </c>
      <c r="K1543" s="45">
        <f t="shared" si="390"/>
        <v>1.9393032655223703</v>
      </c>
      <c r="L1543" s="45">
        <f t="shared" si="391"/>
        <v>4.29813142890265</v>
      </c>
      <c r="M1543" s="32">
        <f>[1]!thsiFinD("ths_int_chg_ratio_index",M$1,$A$4,$A1543,101)/100</f>
        <v>0.68602862318733993</v>
      </c>
      <c r="N1543" s="32">
        <f>[1]!thsiFinD("ths_int_chg_ratio_index",N$1,$A$4,$A1543,101)/100</f>
        <v>0.26095716763296001</v>
      </c>
      <c r="O1543" s="33">
        <f t="shared" si="400"/>
        <v>4.1187173472125096</v>
      </c>
      <c r="P1543" s="33">
        <f t="shared" si="401"/>
        <v>2.9393032655223701</v>
      </c>
      <c r="Q1543" s="33">
        <f t="shared" si="402"/>
        <v>5.29813142890265</v>
      </c>
      <c r="R1543" s="33">
        <f t="shared" si="403"/>
        <v>1.6860286231873398</v>
      </c>
      <c r="S1543" s="33">
        <f t="shared" si="404"/>
        <v>1.2609571676329601</v>
      </c>
      <c r="T1543" s="32">
        <f t="shared" si="392"/>
        <v>7.7658035063543629E-3</v>
      </c>
      <c r="U1543" s="32">
        <f t="shared" si="393"/>
        <v>7.0079406423269042E-3</v>
      </c>
      <c r="V1543" s="32">
        <f t="shared" si="394"/>
        <v>8.1867436878928501E-3</v>
      </c>
      <c r="W1543" s="32">
        <f t="shared" si="395"/>
        <v>2.0206584994748589E-3</v>
      </c>
      <c r="X1543" s="32">
        <f t="shared" si="395"/>
        <v>-3.2113645363429644E-3</v>
      </c>
      <c r="Y1543" s="34">
        <f>MAX(O$4:O1543)</f>
        <v>4.2291757335115099</v>
      </c>
      <c r="Z1543" s="34">
        <f>MAX(P$4:P1543)</f>
        <v>2.9705246436180448</v>
      </c>
      <c r="AA1543" s="34">
        <f>MAX(Q$4:Q1543)</f>
        <v>5.4878268234049754</v>
      </c>
      <c r="AB1543" s="34">
        <f>MAX(R$4:R1543)</f>
        <v>1.9075656212819299</v>
      </c>
      <c r="AC1543" s="34">
        <f>MAX(S$4:S1543)</f>
        <v>1.35899867745307</v>
      </c>
      <c r="AD1543" s="35">
        <f t="shared" si="396"/>
        <v>-2.6118183130518946E-2</v>
      </c>
      <c r="AE1543" s="35">
        <f t="shared" si="397"/>
        <v>-1.0510391880690695E-2</v>
      </c>
      <c r="AF1543" s="35">
        <f t="shared" si="398"/>
        <v>-3.4566578102154355E-2</v>
      </c>
      <c r="AG1543" s="35">
        <f t="shared" si="399"/>
        <v>-0.11613597751133298</v>
      </c>
      <c r="AH1543" s="35">
        <f t="shared" si="399"/>
        <v>-7.2142461539294267E-2</v>
      </c>
    </row>
    <row r="1544" spans="1:34">
      <c r="A1544" s="28">
        <v>46161</v>
      </c>
      <c r="B1544" s="12">
        <f>[1]!thsiFinD("ths_int_chg_ratio_index",B$1,$A$4,$A1544,101)</f>
        <v>277.68514650027998</v>
      </c>
      <c r="C1544" s="12">
        <f>[1]!thsiFinD("ths_int_chg_ratio_index",C$1,$A$4,$A1544,101)</f>
        <v>273.67717398681998</v>
      </c>
      <c r="D1544" s="12">
        <f>[1]!thsiFinD("ths_int_chg_ratio_index",D$1,$A$4,$A1544,101)</f>
        <v>74.080000517786999</v>
      </c>
      <c r="E1544" s="12">
        <f>[1]!thsiFinD("ths_int_chg_ratio_index",E$1,$A$4,$A1544,101)</f>
        <v>171.40105589679999</v>
      </c>
      <c r="F1544" s="12">
        <f>[1]!thsiFinD("ths_adjustment_nvg_ratio_fund",F$1,$A$4,$A1544,101)</f>
        <v>334.99079189687001</v>
      </c>
      <c r="G1544" s="12">
        <f>[1]!thsiFinD("ths_adjustment_nvg_ratio_fund",G$1,$A$4,$A1544,101)</f>
        <v>368.25619620318002</v>
      </c>
      <c r="H1544" s="12">
        <f>[1]!thsiFinD("ths_adjustment_nvg_ratio_fund",H$1,$A$4,$A1544,101)</f>
        <v>383.61538461537998</v>
      </c>
      <c r="I1544" s="12">
        <f>[1]!thsiFinD("ths_adjustment_nvg_ratio_fund",I$1,$A$4,$A1544,101)</f>
        <v>630.537109375</v>
      </c>
      <c r="J1544" s="32">
        <f t="shared" si="389"/>
        <v>3.1428035737401459</v>
      </c>
      <c r="K1544" s="45">
        <f t="shared" si="390"/>
        <v>1.9921084422542175</v>
      </c>
      <c r="L1544" s="45">
        <f t="shared" si="391"/>
        <v>4.2934987052260745</v>
      </c>
      <c r="M1544" s="32">
        <f>[1]!thsiFinD("ths_int_chg_ratio_index",M$1,$A$4,$A1544,101)/100</f>
        <v>0.72063561894539008</v>
      </c>
      <c r="N1544" s="32">
        <f>[1]!thsiFinD("ths_int_chg_ratio_index",N$1,$A$4,$A1544,101)/100</f>
        <v>0.26769454962938999</v>
      </c>
      <c r="O1544" s="33">
        <f t="shared" si="400"/>
        <v>4.1428035737401459</v>
      </c>
      <c r="P1544" s="33">
        <f t="shared" si="401"/>
        <v>2.9921084422542172</v>
      </c>
      <c r="Q1544" s="33">
        <f t="shared" si="402"/>
        <v>5.2934987052260745</v>
      </c>
      <c r="R1544" s="33">
        <f t="shared" si="403"/>
        <v>1.7206356189453902</v>
      </c>
      <c r="S1544" s="33">
        <f t="shared" si="404"/>
        <v>1.2676945496293901</v>
      </c>
      <c r="T1544" s="32">
        <f t="shared" si="392"/>
        <v>5.8479921046141747E-3</v>
      </c>
      <c r="U1544" s="32">
        <f t="shared" si="393"/>
        <v>1.7965201941305242E-2</v>
      </c>
      <c r="V1544" s="32">
        <f t="shared" si="394"/>
        <v>-8.7440708837516201E-4</v>
      </c>
      <c r="W1544" s="32">
        <f t="shared" si="395"/>
        <v>2.0525746290491753E-2</v>
      </c>
      <c r="X1544" s="32">
        <f t="shared" si="395"/>
        <v>5.3430696691127988E-3</v>
      </c>
      <c r="Y1544" s="34">
        <f>MAX(O$4:O1544)</f>
        <v>4.2291757335115099</v>
      </c>
      <c r="Z1544" s="34">
        <f>MAX(P$4:P1544)</f>
        <v>2.9921084422542172</v>
      </c>
      <c r="AA1544" s="34">
        <f>MAX(Q$4:Q1544)</f>
        <v>5.4878268234049754</v>
      </c>
      <c r="AB1544" s="34">
        <f>MAX(R$4:R1544)</f>
        <v>1.9075656212819299</v>
      </c>
      <c r="AC1544" s="34">
        <f>MAX(S$4:S1544)</f>
        <v>1.35899867745307</v>
      </c>
      <c r="AD1544" s="35">
        <f t="shared" si="396"/>
        <v>-2.0422929954638902E-2</v>
      </c>
      <c r="AE1544" s="35">
        <f t="shared" si="397"/>
        <v>0</v>
      </c>
      <c r="AF1544" s="35">
        <f t="shared" si="398"/>
        <v>-3.5410759929616065E-2</v>
      </c>
      <c r="AG1544" s="35">
        <f t="shared" si="399"/>
        <v>-9.7994008830437074E-2</v>
      </c>
      <c r="AH1544" s="35">
        <f t="shared" si="399"/>
        <v>-6.7184854068287225E-2</v>
      </c>
    </row>
    <row r="1545" spans="1:34">
      <c r="A1545" s="28">
        <v>46162</v>
      </c>
      <c r="B1545" s="12">
        <f>[1]!thsiFinD("ths_int_chg_ratio_index",B$1,$A$4,$A1545,101)</f>
        <v>279.70213527877002</v>
      </c>
      <c r="C1545" s="12">
        <f>[1]!thsiFinD("ths_int_chg_ratio_index",C$1,$A$4,$A1545,101)</f>
        <v>295.10131297752997</v>
      </c>
      <c r="D1545" s="12">
        <f>[1]!thsiFinD("ths_int_chg_ratio_index",D$1,$A$4,$A1545,101)</f>
        <v>79.658719217387997</v>
      </c>
      <c r="E1545" s="12">
        <f>[1]!thsiFinD("ths_int_chg_ratio_index",E$1,$A$4,$A1545,101)</f>
        <v>172.39394029683001</v>
      </c>
      <c r="F1545" s="12">
        <f>[1]!thsiFinD("ths_adjustment_nvg_ratio_fund",F$1,$A$4,$A1545,101)</f>
        <v>338.42848373235</v>
      </c>
      <c r="G1545" s="12">
        <f>[1]!thsiFinD("ths_adjustment_nvg_ratio_fund",G$1,$A$4,$A1545,101)</f>
        <v>378.68764611805</v>
      </c>
      <c r="H1545" s="12">
        <f>[1]!thsiFinD("ths_adjustment_nvg_ratio_fund",H$1,$A$4,$A1545,101)</f>
        <v>391</v>
      </c>
      <c r="I1545" s="12">
        <f>[1]!thsiFinD("ths_adjustment_nvg_ratio_fund",I$1,$A$4,$A1545,101)</f>
        <v>638.88671875</v>
      </c>
      <c r="J1545" s="32">
        <f t="shared" si="389"/>
        <v>3.2173236954636479</v>
      </c>
      <c r="K1545" s="45">
        <f t="shared" si="390"/>
        <v>2.0671402694262953</v>
      </c>
      <c r="L1545" s="45">
        <f t="shared" si="391"/>
        <v>4.3675071215010002</v>
      </c>
      <c r="M1545" s="32">
        <f>[1]!thsiFinD("ths_int_chg_ratio_index",M$1,$A$4,$A1545,101)/100</f>
        <v>0.74556246743255006</v>
      </c>
      <c r="N1545" s="32">
        <f>[1]!thsiFinD("ths_int_chg_ratio_index",N$1,$A$4,$A1545,101)/100</f>
        <v>0.26850305297302002</v>
      </c>
      <c r="O1545" s="33">
        <f t="shared" si="400"/>
        <v>4.2173236954636479</v>
      </c>
      <c r="P1545" s="33">
        <f t="shared" si="401"/>
        <v>3.0671402694262953</v>
      </c>
      <c r="Q1545" s="33">
        <f t="shared" si="402"/>
        <v>5.3675071215010002</v>
      </c>
      <c r="R1545" s="33">
        <f t="shared" si="403"/>
        <v>1.7455624674325501</v>
      </c>
      <c r="S1545" s="33">
        <f t="shared" si="404"/>
        <v>1.2685030529730201</v>
      </c>
      <c r="T1545" s="32">
        <f t="shared" si="392"/>
        <v>1.7987848179880084E-2</v>
      </c>
      <c r="U1545" s="32">
        <f t="shared" si="393"/>
        <v>2.5076573466551899E-2</v>
      </c>
      <c r="V1545" s="32">
        <f t="shared" si="394"/>
        <v>1.3981002054814784E-2</v>
      </c>
      <c r="W1545" s="32">
        <f t="shared" si="395"/>
        <v>1.4487000160114061E-2</v>
      </c>
      <c r="X1545" s="32">
        <f t="shared" si="395"/>
        <v>6.3777456790869991E-4</v>
      </c>
      <c r="Y1545" s="34">
        <f>MAX(O$4:O1545)</f>
        <v>4.2291757335115099</v>
      </c>
      <c r="Z1545" s="34">
        <f>MAX(P$4:P1545)</f>
        <v>3.0671402694262953</v>
      </c>
      <c r="AA1545" s="34">
        <f>MAX(Q$4:Q1545)</f>
        <v>5.4878268234049754</v>
      </c>
      <c r="AB1545" s="34">
        <f>MAX(R$4:R1545)</f>
        <v>1.9075656212819299</v>
      </c>
      <c r="AC1545" s="34">
        <f>MAX(S$4:S1545)</f>
        <v>1.35899867745307</v>
      </c>
      <c r="AD1545" s="35">
        <f t="shared" si="396"/>
        <v>-2.8024463381712827E-3</v>
      </c>
      <c r="AE1545" s="35">
        <f t="shared" si="397"/>
        <v>0</v>
      </c>
      <c r="AF1545" s="35">
        <f t="shared" si="398"/>
        <v>-2.1924835782139662E-2</v>
      </c>
      <c r="AG1545" s="35">
        <f t="shared" si="399"/>
        <v>-8.4926647891939822E-2</v>
      </c>
      <c r="AH1545" s="35">
        <f t="shared" si="399"/>
        <v>-6.6589928291652001E-2</v>
      </c>
    </row>
    <row r="1546" spans="1:34">
      <c r="A1546" s="28">
        <v>46163</v>
      </c>
      <c r="B1546" s="12">
        <f>[1]!thsiFinD("ths_int_chg_ratio_index",B$1,$A$4,$A1546,101)</f>
        <v>260.18234569043</v>
      </c>
      <c r="C1546" s="12">
        <f>[1]!thsiFinD("ths_int_chg_ratio_index",C$1,$A$4,$A1546,101)</f>
        <v>274.52635565209999</v>
      </c>
      <c r="D1546" s="12">
        <f>[1]!thsiFinD("ths_int_chg_ratio_index",D$1,$A$4,$A1546,101)</f>
        <v>73.005189446470993</v>
      </c>
      <c r="E1546" s="12">
        <f>[1]!thsiFinD("ths_int_chg_ratio_index",E$1,$A$4,$A1546,101)</f>
        <v>166.35234847065999</v>
      </c>
      <c r="F1546" s="12">
        <f>[1]!thsiFinD("ths_adjustment_nvg_ratio_fund",F$1,$A$4,$A1546,101)</f>
        <v>325.5985267035</v>
      </c>
      <c r="G1546" s="12">
        <f>[1]!thsiFinD("ths_adjustment_nvg_ratio_fund",G$1,$A$4,$A1546,101)</f>
        <v>359.04174877411998</v>
      </c>
      <c r="H1546" s="12">
        <f>[1]!thsiFinD("ths_adjustment_nvg_ratio_fund",H$1,$A$4,$A1546,101)</f>
        <v>386.46153846153999</v>
      </c>
      <c r="I1546" s="12">
        <f>[1]!thsiFinD("ths_adjustment_nvg_ratio_fund",I$1,$A$4,$A1546,101)</f>
        <v>623.06640625</v>
      </c>
      <c r="J1546" s="32">
        <f t="shared" si="389"/>
        <v>3.0852930743110263</v>
      </c>
      <c r="K1546" s="45">
        <f t="shared" si="390"/>
        <v>1.9351655981491527</v>
      </c>
      <c r="L1546" s="45">
        <f t="shared" si="391"/>
        <v>4.2354205504728997</v>
      </c>
      <c r="M1546" s="32">
        <f>[1]!thsiFinD("ths_int_chg_ratio_index",M$1,$A$4,$A1546,101)/100</f>
        <v>0.6894145630413</v>
      </c>
      <c r="N1546" s="32">
        <f>[1]!thsiFinD("ths_int_chg_ratio_index",N$1,$A$4,$A1546,101)/100</f>
        <v>0.24587101667751998</v>
      </c>
      <c r="O1546" s="33">
        <f t="shared" si="400"/>
        <v>4.0852930743110267</v>
      </c>
      <c r="P1546" s="33">
        <f t="shared" si="401"/>
        <v>2.9351655981491529</v>
      </c>
      <c r="Q1546" s="33">
        <f t="shared" si="402"/>
        <v>5.2354205504728997</v>
      </c>
      <c r="R1546" s="33">
        <f t="shared" si="403"/>
        <v>1.6894145630413</v>
      </c>
      <c r="S1546" s="33">
        <f t="shared" si="404"/>
        <v>1.24587101667752</v>
      </c>
      <c r="T1546" s="32">
        <f t="shared" si="392"/>
        <v>-3.1306731635193041E-2</v>
      </c>
      <c r="U1546" s="32">
        <f t="shared" si="393"/>
        <v>-4.3028573747567189E-2</v>
      </c>
      <c r="V1546" s="32">
        <f t="shared" si="394"/>
        <v>-2.460855068063017E-2</v>
      </c>
      <c r="W1546" s="32">
        <f t="shared" si="395"/>
        <v>-3.2166081385694989E-2</v>
      </c>
      <c r="X1546" s="32">
        <f t="shared" si="395"/>
        <v>-1.7841530804720507E-2</v>
      </c>
      <c r="Y1546" s="34">
        <f>MAX(O$4:O1546)</f>
        <v>4.2291757335115099</v>
      </c>
      <c r="Z1546" s="34">
        <f>MAX(P$4:P1546)</f>
        <v>3.0671402694262953</v>
      </c>
      <c r="AA1546" s="34">
        <f>MAX(Q$4:Q1546)</f>
        <v>5.4878268234049754</v>
      </c>
      <c r="AB1546" s="34">
        <f>MAX(R$4:R1546)</f>
        <v>1.9075656212819299</v>
      </c>
      <c r="AC1546" s="34">
        <f>MAX(S$4:S1546)</f>
        <v>1.35899867745307</v>
      </c>
      <c r="AD1546" s="35">
        <f t="shared" si="396"/>
        <v>-3.4021442537933155E-2</v>
      </c>
      <c r="AE1546" s="35">
        <f t="shared" si="397"/>
        <v>-4.3028573747567189E-2</v>
      </c>
      <c r="AF1546" s="35">
        <f t="shared" si="398"/>
        <v>-4.599384803026052E-2</v>
      </c>
      <c r="AG1546" s="35">
        <f t="shared" si="399"/>
        <v>-0.11436097180972837</v>
      </c>
      <c r="AH1546" s="35">
        <f t="shared" si="399"/>
        <v>-8.3243392839472907E-2</v>
      </c>
    </row>
    <row r="1547" spans="1:34">
      <c r="A1547" s="28">
        <v>46164</v>
      </c>
      <c r="B1547" s="12">
        <f>[1]!thsiFinD("ths_int_chg_ratio_index",B$1,$A$4,$A1547,101)</f>
        <v>276.65126155707998</v>
      </c>
      <c r="C1547" s="12">
        <f>[1]!thsiFinD("ths_int_chg_ratio_index",C$1,$A$4,$A1547,101)</f>
        <v>278.31142474745002</v>
      </c>
      <c r="D1547" s="12">
        <f>[1]!thsiFinD("ths_int_chg_ratio_index",D$1,$A$4,$A1547,101)</f>
        <v>75.613406537497994</v>
      </c>
      <c r="E1547" s="12">
        <f>[1]!thsiFinD("ths_int_chg_ratio_index",E$1,$A$4,$A1547,101)</f>
        <v>174.50114100191999</v>
      </c>
      <c r="F1547" s="12">
        <f>[1]!thsiFinD("ths_adjustment_nvg_ratio_fund",F$1,$A$4,$A1547,101)</f>
        <v>347.94352363412997</v>
      </c>
      <c r="G1547" s="12">
        <f>[1]!thsiFinD("ths_adjustment_nvg_ratio_fund",G$1,$A$4,$A1547,101)</f>
        <v>383.20794107832</v>
      </c>
      <c r="H1547" s="12">
        <f>[1]!thsiFinD("ths_adjustment_nvg_ratio_fund",H$1,$A$4,$A1547,101)</f>
        <v>432.76923076922998</v>
      </c>
      <c r="I1547" s="12">
        <f>[1]!thsiFinD("ths_adjustment_nvg_ratio_fund",I$1,$A$4,$A1547,101)</f>
        <v>658.92578125</v>
      </c>
      <c r="J1547" s="32">
        <f t="shared" si="389"/>
        <v>3.284904638219535</v>
      </c>
      <c r="K1547" s="45">
        <f t="shared" si="390"/>
        <v>2.0126930846098703</v>
      </c>
      <c r="L1547" s="45">
        <f t="shared" si="391"/>
        <v>4.5571161918292002</v>
      </c>
      <c r="M1547" s="32">
        <f>[1]!thsiFinD("ths_int_chg_ratio_index",M$1,$A$4,$A1547,101)/100</f>
        <v>0.73421662624146999</v>
      </c>
      <c r="N1547" s="32">
        <f>[1]!thsiFinD("ths_int_chg_ratio_index",N$1,$A$4,$A1547,101)/100</f>
        <v>0.26407109393952999</v>
      </c>
      <c r="O1547" s="33">
        <f t="shared" si="400"/>
        <v>4.284904638219535</v>
      </c>
      <c r="P1547" s="33">
        <f t="shared" si="401"/>
        <v>3.0126930846098703</v>
      </c>
      <c r="Q1547" s="33">
        <f t="shared" si="402"/>
        <v>5.5571161918292002</v>
      </c>
      <c r="R1547" s="33">
        <f t="shared" si="403"/>
        <v>1.73421662624147</v>
      </c>
      <c r="S1547" s="33">
        <f t="shared" si="404"/>
        <v>1.2640710939395299</v>
      </c>
      <c r="T1547" s="32">
        <f t="shared" si="392"/>
        <v>4.8861014443173589E-2</v>
      </c>
      <c r="U1547" s="32">
        <f t="shared" si="393"/>
        <v>2.6413326222412881E-2</v>
      </c>
      <c r="V1547" s="32">
        <f t="shared" si="394"/>
        <v>6.1445998130416291E-2</v>
      </c>
      <c r="W1547" s="32">
        <f t="shared" si="395"/>
        <v>2.6519283176721808E-2</v>
      </c>
      <c r="X1547" s="32">
        <f t="shared" si="395"/>
        <v>1.4608315803465555E-2</v>
      </c>
      <c r="Y1547" s="34">
        <f>MAX(O$4:O1547)</f>
        <v>4.284904638219535</v>
      </c>
      <c r="Z1547" s="34">
        <f>MAX(P$4:P1547)</f>
        <v>3.0671402694262953</v>
      </c>
      <c r="AA1547" s="34">
        <f>MAX(Q$4:Q1547)</f>
        <v>5.5571161918292002</v>
      </c>
      <c r="AB1547" s="34">
        <f>MAX(R$4:R1547)</f>
        <v>1.9075656212819299</v>
      </c>
      <c r="AC1547" s="34">
        <f>MAX(S$4:S1547)</f>
        <v>1.35899867745307</v>
      </c>
      <c r="AD1547" s="35">
        <f t="shared" si="396"/>
        <v>0</v>
      </c>
      <c r="AE1547" s="35">
        <f t="shared" si="397"/>
        <v>-1.7751775280433812E-2</v>
      </c>
      <c r="AF1547" s="35">
        <f t="shared" si="398"/>
        <v>0</v>
      </c>
      <c r="AG1547" s="35">
        <f t="shared" si="399"/>
        <v>-9.0874459628793924E-2</v>
      </c>
      <c r="AH1547" s="35">
        <f t="shared" si="399"/>
        <v>-6.9851122807158328E-2</v>
      </c>
    </row>
    <row r="1548" spans="1:34">
      <c r="A1548" s="28">
        <v>46167</v>
      </c>
      <c r="B1548" s="12">
        <f>[1]!thsiFinD("ths_int_chg_ratio_index",B$1,$A$4,$A1548,101)</f>
        <v>291.14488886500999</v>
      </c>
      <c r="C1548" s="12">
        <f>[1]!thsiFinD("ths_int_chg_ratio_index",C$1,$A$4,$A1548,101)</f>
        <v>299.30171201304</v>
      </c>
      <c r="D1548" s="12">
        <f>[1]!thsiFinD("ths_int_chg_ratio_index",D$1,$A$4,$A1548,101)</f>
        <v>85.936392162816006</v>
      </c>
      <c r="E1548" s="12">
        <f>[1]!thsiFinD("ths_int_chg_ratio_index",E$1,$A$4,$A1548,101)</f>
        <v>180.53447733213</v>
      </c>
      <c r="F1548" s="12">
        <f>[1]!thsiFinD("ths_adjustment_nvg_ratio_fund",F$1,$A$4,$A1548,101)</f>
        <v>370.41129527317003</v>
      </c>
      <c r="G1548" s="12">
        <f>[1]!thsiFinD("ths_adjustment_nvg_ratio_fund",G$1,$A$4,$A1548,101)</f>
        <v>403.08564842225002</v>
      </c>
      <c r="H1548" s="12">
        <f>[1]!thsiFinD("ths_adjustment_nvg_ratio_fund",H$1,$A$4,$A1548,101)</f>
        <v>451.92307692307998</v>
      </c>
      <c r="I1548" s="12">
        <f>[1]!thsiFinD("ths_adjustment_nvg_ratio_fund",I$1,$A$4,$A1548,101)</f>
        <v>678.291015625</v>
      </c>
      <c r="J1548" s="32">
        <f t="shared" si="389"/>
        <v>3.4507856332706202</v>
      </c>
      <c r="K1548" s="45">
        <f t="shared" si="390"/>
        <v>2.14229367593249</v>
      </c>
      <c r="L1548" s="45">
        <f t="shared" si="391"/>
        <v>4.7592775906087503</v>
      </c>
      <c r="M1548" s="32">
        <f>[1]!thsiFinD("ths_int_chg_ratio_index",M$1,$A$4,$A1548,101)/100</f>
        <v>0.79280069842220002</v>
      </c>
      <c r="N1548" s="32">
        <f>[1]!thsiFinD("ths_int_chg_ratio_index",N$1,$A$4,$A1548,101)/100</f>
        <v>0.28366771885264003</v>
      </c>
      <c r="O1548" s="33">
        <f t="shared" si="400"/>
        <v>4.4507856332706197</v>
      </c>
      <c r="P1548" s="33">
        <f t="shared" si="401"/>
        <v>3.14229367593249</v>
      </c>
      <c r="Q1548" s="33">
        <f t="shared" si="402"/>
        <v>5.7592775906087503</v>
      </c>
      <c r="R1548" s="33">
        <f t="shared" si="403"/>
        <v>1.7928006984222</v>
      </c>
      <c r="S1548" s="33">
        <f t="shared" si="404"/>
        <v>1.28366771885264</v>
      </c>
      <c r="T1548" s="32">
        <f t="shared" si="392"/>
        <v>3.8712879061880701E-2</v>
      </c>
      <c r="U1548" s="32">
        <f t="shared" si="393"/>
        <v>4.3018185949533105E-2</v>
      </c>
      <c r="V1548" s="32">
        <f t="shared" si="394"/>
        <v>3.637883243772988E-2</v>
      </c>
      <c r="W1548" s="32">
        <f t="shared" si="395"/>
        <v>3.3781288504711293E-2</v>
      </c>
      <c r="X1548" s="32">
        <f t="shared" si="395"/>
        <v>1.5502786992807716E-2</v>
      </c>
      <c r="Y1548" s="34">
        <f>MAX(O$4:O1548)</f>
        <v>4.4507856332706197</v>
      </c>
      <c r="Z1548" s="34">
        <f>MAX(P$4:P1548)</f>
        <v>3.14229367593249</v>
      </c>
      <c r="AA1548" s="34">
        <f>MAX(Q$4:Q1548)</f>
        <v>5.7592775906087503</v>
      </c>
      <c r="AB1548" s="34">
        <f>MAX(R$4:R1548)</f>
        <v>1.9075656212819299</v>
      </c>
      <c r="AC1548" s="34">
        <f>MAX(S$4:S1548)</f>
        <v>1.35899867745307</v>
      </c>
      <c r="AD1548" s="35">
        <f t="shared" si="396"/>
        <v>0</v>
      </c>
      <c r="AE1548" s="35">
        <f t="shared" si="397"/>
        <v>0</v>
      </c>
      <c r="AF1548" s="35">
        <f t="shared" si="398"/>
        <v>0</v>
      </c>
      <c r="AG1548" s="35">
        <f t="shared" si="399"/>
        <v>-6.0163027462512675E-2</v>
      </c>
      <c r="AH1548" s="35">
        <f t="shared" si="399"/>
        <v>-5.5431222892438292E-2</v>
      </c>
    </row>
    <row r="1549" spans="1:34">
      <c r="A1549" s="28">
        <v>46168</v>
      </c>
      <c r="B1549" s="12">
        <f>[1]!thsiFinD("ths_int_chg_ratio_index",B$1,$A$4,$A1549,101)</f>
        <v>287.70506202715001</v>
      </c>
      <c r="C1549" s="12">
        <f>[1]!thsiFinD("ths_int_chg_ratio_index",C$1,$A$4,$A1549,101)</f>
        <v>287.40138610255002</v>
      </c>
      <c r="D1549" s="12">
        <f>[1]!thsiFinD("ths_int_chg_ratio_index",D$1,$A$4,$A1549,101)</f>
        <v>83.158374123806993</v>
      </c>
      <c r="E1549" s="12">
        <f>[1]!thsiFinD("ths_int_chg_ratio_index",E$1,$A$4,$A1549,101)</f>
        <v>182.76195846645999</v>
      </c>
      <c r="F1549" s="12">
        <f>[1]!thsiFinD("ths_adjustment_nvg_ratio_fund",F$1,$A$4,$A1549,101)</f>
        <v>375.81338244322001</v>
      </c>
      <c r="G1549" s="12">
        <f>[1]!thsiFinD("ths_adjustment_nvg_ratio_fund",G$1,$A$4,$A1549,101)</f>
        <v>401.05731093643999</v>
      </c>
      <c r="H1549" s="12">
        <f>[1]!thsiFinD("ths_adjustment_nvg_ratio_fund",H$1,$A$4,$A1549,101)</f>
        <v>458.07692307692002</v>
      </c>
      <c r="I1549" s="12">
        <f>[1]!thsiFinD("ths_adjustment_nvg_ratio_fund",I$1,$A$4,$A1549,101)</f>
        <v>687.412109375</v>
      </c>
      <c r="J1549" s="32">
        <f t="shared" si="389"/>
        <v>3.4542331331894336</v>
      </c>
      <c r="K1549" s="45">
        <f t="shared" si="390"/>
        <v>2.1025669517999175</v>
      </c>
      <c r="L1549" s="45">
        <f t="shared" si="391"/>
        <v>4.8058993145789497</v>
      </c>
      <c r="M1549" s="32">
        <f>[1]!thsiFinD("ths_int_chg_ratio_index",M$1,$A$4,$A1549,101)/100</f>
        <v>0.78375317853465998</v>
      </c>
      <c r="N1549" s="32">
        <f>[1]!thsiFinD("ths_int_chg_ratio_index",N$1,$A$4,$A1549,101)/100</f>
        <v>0.28659343044509</v>
      </c>
      <c r="O1549" s="33">
        <f t="shared" si="400"/>
        <v>4.4542331331894331</v>
      </c>
      <c r="P1549" s="33">
        <f t="shared" si="401"/>
        <v>3.1025669517999175</v>
      </c>
      <c r="Q1549" s="33">
        <f t="shared" si="402"/>
        <v>5.8058993145789497</v>
      </c>
      <c r="R1549" s="33">
        <f t="shared" si="403"/>
        <v>1.7837531785346599</v>
      </c>
      <c r="S1549" s="33">
        <f t="shared" si="404"/>
        <v>1.2865934304450901</v>
      </c>
      <c r="T1549" s="32">
        <f t="shared" si="392"/>
        <v>7.7458233284533051E-4</v>
      </c>
      <c r="U1549" s="32">
        <f t="shared" si="393"/>
        <v>-1.2642587940410621E-2</v>
      </c>
      <c r="V1549" s="32">
        <f t="shared" si="394"/>
        <v>8.0950645695949675E-3</v>
      </c>
      <c r="W1549" s="32">
        <f t="shared" si="395"/>
        <v>-5.0465843166519475E-3</v>
      </c>
      <c r="X1549" s="32">
        <f t="shared" si="395"/>
        <v>2.2791814030076463E-3</v>
      </c>
      <c r="Y1549" s="34">
        <f>MAX(O$4:O1549)</f>
        <v>4.4542331331894331</v>
      </c>
      <c r="Z1549" s="34">
        <f>MAX(P$4:P1549)</f>
        <v>3.14229367593249</v>
      </c>
      <c r="AA1549" s="34">
        <f>MAX(Q$4:Q1549)</f>
        <v>5.8058993145789497</v>
      </c>
      <c r="AB1549" s="34">
        <f>MAX(R$4:R1549)</f>
        <v>1.9075656212819299</v>
      </c>
      <c r="AC1549" s="34">
        <f>MAX(S$4:S1549)</f>
        <v>1.35899867745307</v>
      </c>
      <c r="AD1549" s="35">
        <f t="shared" si="396"/>
        <v>0</v>
      </c>
      <c r="AE1549" s="35">
        <f t="shared" si="397"/>
        <v>-1.2642587940410621E-2</v>
      </c>
      <c r="AF1549" s="35">
        <f t="shared" si="398"/>
        <v>0</v>
      </c>
      <c r="AG1549" s="35">
        <f t="shared" si="399"/>
        <v>-6.490599398833008E-2</v>
      </c>
      <c r="AH1549" s="35">
        <f t="shared" si="399"/>
        <v>-5.3278379301793133E-2</v>
      </c>
    </row>
    <row r="1550" spans="1:34">
      <c r="A1550" s="28">
        <v>46169</v>
      </c>
      <c r="B1550" s="12">
        <f>[1]!thsiFinD("ths_int_chg_ratio_index",B$1,$A$4,$A1550,101)</f>
        <v>285.91803796383999</v>
      </c>
      <c r="C1550" s="12">
        <f>[1]!thsiFinD("ths_int_chg_ratio_index",C$1,$A$4,$A1550,101)</f>
        <v>273.4944426957</v>
      </c>
      <c r="D1550" s="12">
        <f>[1]!thsiFinD("ths_int_chg_ratio_index",D$1,$A$4,$A1550,101)</f>
        <v>78.033700119071</v>
      </c>
      <c r="E1550" s="12">
        <f>[1]!thsiFinD("ths_int_chg_ratio_index",E$1,$A$4,$A1550,101)</f>
        <v>183.97364928962</v>
      </c>
      <c r="F1550" s="12">
        <f>[1]!thsiFinD("ths_adjustment_nvg_ratio_fund",F$1,$A$4,$A1550,101)</f>
        <v>365.62308164517998</v>
      </c>
      <c r="G1550" s="12">
        <f>[1]!thsiFinD("ths_adjustment_nvg_ratio_fund",G$1,$A$4,$A1550,101)</f>
        <v>398.97102095346003</v>
      </c>
      <c r="H1550" s="12">
        <f>[1]!thsiFinD("ths_adjustment_nvg_ratio_fund",H$1,$A$4,$A1550,101)</f>
        <v>469.84615384615</v>
      </c>
      <c r="I1550" s="12">
        <f>[1]!thsiFinD("ths_adjustment_nvg_ratio_fund",I$1,$A$4,$A1550,101)</f>
        <v>683.896484375</v>
      </c>
      <c r="J1550" s="32">
        <f t="shared" si="389"/>
        <v>3.424695713610026</v>
      </c>
      <c r="K1550" s="45">
        <f t="shared" si="390"/>
        <v>2.0535495751705777</v>
      </c>
      <c r="L1550" s="45">
        <f t="shared" si="391"/>
        <v>4.7958418520494748</v>
      </c>
      <c r="M1550" s="32">
        <f>[1]!thsiFinD("ths_int_chg_ratio_index",M$1,$A$4,$A1550,101)/100</f>
        <v>0.77138502478793003</v>
      </c>
      <c r="N1550" s="32">
        <f>[1]!thsiFinD("ths_int_chg_ratio_index",N$1,$A$4,$A1550,101)/100</f>
        <v>0.27378690699496</v>
      </c>
      <c r="O1550" s="33">
        <f t="shared" si="400"/>
        <v>4.424695713610026</v>
      </c>
      <c r="P1550" s="33">
        <f t="shared" si="401"/>
        <v>3.0535495751705777</v>
      </c>
      <c r="Q1550" s="33">
        <f t="shared" si="402"/>
        <v>5.7958418520494748</v>
      </c>
      <c r="R1550" s="33">
        <f t="shared" si="403"/>
        <v>1.7713850247879299</v>
      </c>
      <c r="S1550" s="33">
        <f t="shared" si="404"/>
        <v>1.2737869069949599</v>
      </c>
      <c r="T1550" s="32">
        <f t="shared" si="392"/>
        <v>-6.6313142343892295E-3</v>
      </c>
      <c r="U1550" s="32">
        <f t="shared" si="393"/>
        <v>-1.5798974652554421E-2</v>
      </c>
      <c r="V1550" s="32">
        <f t="shared" si="394"/>
        <v>-1.7322833181450115E-3</v>
      </c>
      <c r="W1550" s="32">
        <f t="shared" si="395"/>
        <v>-6.933780915188259E-3</v>
      </c>
      <c r="X1550" s="32">
        <f t="shared" si="395"/>
        <v>-9.953823132533679E-3</v>
      </c>
      <c r="Y1550" s="34">
        <f>MAX(O$4:O1550)</f>
        <v>4.4542331331894331</v>
      </c>
      <c r="Z1550" s="34">
        <f>MAX(P$4:P1550)</f>
        <v>3.14229367593249</v>
      </c>
      <c r="AA1550" s="34">
        <f>MAX(Q$4:Q1550)</f>
        <v>5.8058993145789497</v>
      </c>
      <c r="AB1550" s="34">
        <f>MAX(R$4:R1550)</f>
        <v>1.9075656212819299</v>
      </c>
      <c r="AC1550" s="34">
        <f>MAX(S$4:S1550)</f>
        <v>1.35899867745307</v>
      </c>
      <c r="AD1550" s="35">
        <f t="shared" si="396"/>
        <v>-6.6313142343892295E-3</v>
      </c>
      <c r="AE1550" s="35">
        <f t="shared" si="397"/>
        <v>-2.824182266655173E-2</v>
      </c>
      <c r="AF1550" s="35">
        <f t="shared" si="398"/>
        <v>-1.7322833181450115E-3</v>
      </c>
      <c r="AG1550" s="35">
        <f t="shared" si="399"/>
        <v>-7.1389730961120668E-2</v>
      </c>
      <c r="AH1550" s="35">
        <f t="shared" si="399"/>
        <v>-6.2701878869968697E-2</v>
      </c>
    </row>
    <row r="1551" spans="1:34">
      <c r="A1551" s="28">
        <v>46170</v>
      </c>
      <c r="B1551" s="12">
        <f>[1]!thsiFinD("ths_int_chg_ratio_index",B$1,$A$4,$A1551,101)</f>
        <v>304.32964127230002</v>
      </c>
      <c r="C1551" s="12">
        <f>[1]!thsiFinD("ths_int_chg_ratio_index",C$1,$A$4,$A1551,101)</f>
        <v>278.77875714692999</v>
      </c>
      <c r="D1551" s="12">
        <f>[1]!thsiFinD("ths_int_chg_ratio_index",D$1,$A$4,$A1551,101)</f>
        <v>80.857799281647999</v>
      </c>
      <c r="E1551" s="12">
        <f>[1]!thsiFinD("ths_int_chg_ratio_index",E$1,$A$4,$A1551,101)</f>
        <v>190.1929066749</v>
      </c>
      <c r="F1551" s="12">
        <f>[1]!thsiFinD("ths_adjustment_nvg_ratio_fund",F$1,$A$4,$A1551,101)</f>
        <v>375.50644567219001</v>
      </c>
      <c r="G1551" s="12">
        <f>[1]!thsiFinD("ths_adjustment_nvg_ratio_fund",G$1,$A$4,$A1551,101)</f>
        <v>416.82039080589999</v>
      </c>
      <c r="H1551" s="12">
        <f>[1]!thsiFinD("ths_adjustment_nvg_ratio_fund",H$1,$A$4,$A1551,101)</f>
        <v>493.92307692307998</v>
      </c>
      <c r="I1551" s="12">
        <f>[1]!thsiFinD("ths_adjustment_nvg_ratio_fund",I$1,$A$4,$A1551,101)</f>
        <v>695.341796875</v>
      </c>
      <c r="J1551" s="32">
        <f t="shared" si="389"/>
        <v>3.5446885183149353</v>
      </c>
      <c r="K1551" s="45">
        <f t="shared" si="390"/>
        <v>2.135397760939445</v>
      </c>
      <c r="L1551" s="45">
        <f t="shared" si="391"/>
        <v>4.9539792756904255</v>
      </c>
      <c r="M1551" s="32">
        <f>[1]!thsiFinD("ths_int_chg_ratio_index",M$1,$A$4,$A1551,101)/100</f>
        <v>0.80940279232009005</v>
      </c>
      <c r="N1551" s="32">
        <f>[1]!thsiFinD("ths_int_chg_ratio_index",N$1,$A$4,$A1551,101)/100</f>
        <v>0.27628462127558001</v>
      </c>
      <c r="O1551" s="33">
        <f t="shared" si="400"/>
        <v>4.5446885183149348</v>
      </c>
      <c r="P1551" s="33">
        <f t="shared" si="401"/>
        <v>3.135397760939445</v>
      </c>
      <c r="Q1551" s="33">
        <f t="shared" si="402"/>
        <v>5.9539792756904255</v>
      </c>
      <c r="R1551" s="33">
        <f t="shared" si="403"/>
        <v>1.8094027923200899</v>
      </c>
      <c r="S1551" s="33">
        <f t="shared" si="404"/>
        <v>1.2762846212755801</v>
      </c>
      <c r="T1551" s="32">
        <f t="shared" si="392"/>
        <v>2.7118882850140524E-2</v>
      </c>
      <c r="U1551" s="32">
        <f t="shared" si="393"/>
        <v>2.6804276057740051E-2</v>
      </c>
      <c r="V1551" s="32">
        <f t="shared" si="394"/>
        <v>2.7284633997566976E-2</v>
      </c>
      <c r="W1551" s="32">
        <f t="shared" si="395"/>
        <v>2.1462170561542093E-2</v>
      </c>
      <c r="X1551" s="32">
        <f t="shared" si="395"/>
        <v>1.9608572414302472E-3</v>
      </c>
      <c r="Y1551" s="34">
        <f>MAX(O$4:O1551)</f>
        <v>4.5446885183149348</v>
      </c>
      <c r="Z1551" s="34">
        <f>MAX(P$4:P1551)</f>
        <v>3.14229367593249</v>
      </c>
      <c r="AA1551" s="34">
        <f>MAX(Q$4:Q1551)</f>
        <v>5.9539792756904255</v>
      </c>
      <c r="AB1551" s="34">
        <f>MAX(R$4:R1551)</f>
        <v>1.9075656212819299</v>
      </c>
      <c r="AC1551" s="34">
        <f>MAX(S$4:S1551)</f>
        <v>1.35899867745307</v>
      </c>
      <c r="AD1551" s="35">
        <f t="shared" si="396"/>
        <v>0</v>
      </c>
      <c r="AE1551" s="35">
        <f t="shared" si="397"/>
        <v>-2.1945482199395849E-3</v>
      </c>
      <c r="AF1551" s="35">
        <f t="shared" si="398"/>
        <v>0</v>
      </c>
      <c r="AG1551" s="35">
        <f t="shared" si="399"/>
        <v>-5.1459738981808778E-2</v>
      </c>
      <c r="AH1551" s="35">
        <f t="shared" si="399"/>
        <v>-6.0863971061771882E-2</v>
      </c>
    </row>
    <row r="1552" spans="1:34">
      <c r="A1552" s="28">
        <v>46171</v>
      </c>
      <c r="B1552" s="12">
        <f>[1]!thsiFinD("ths_int_chg_ratio_index",B$1,$A$4,$A1552,101)</f>
        <v>297.33125713718999</v>
      </c>
      <c r="C1552" s="12">
        <f>[1]!thsiFinD("ths_int_chg_ratio_index",C$1,$A$4,$A1552,101)</f>
        <v>257.25995760109998</v>
      </c>
      <c r="D1552" s="12">
        <f>[1]!thsiFinD("ths_int_chg_ratio_index",D$1,$A$4,$A1552,101)</f>
        <v>71.744945737245999</v>
      </c>
      <c r="E1552" s="12">
        <f>[1]!thsiFinD("ths_int_chg_ratio_index",E$1,$A$4,$A1552,101)</f>
        <v>184.53439848530999</v>
      </c>
      <c r="F1552" s="12">
        <f>[1]!thsiFinD("ths_adjustment_nvg_ratio_fund",F$1,$A$4,$A1552,101)</f>
        <v>368.69244935543003</v>
      </c>
      <c r="G1552" s="12">
        <f>[1]!thsiFinD("ths_adjustment_nvg_ratio_fund",G$1,$A$4,$A1552,101)</f>
        <v>405.92532089670999</v>
      </c>
      <c r="H1552" s="12">
        <f>[1]!thsiFinD("ths_adjustment_nvg_ratio_fund",H$1,$A$4,$A1552,101)</f>
        <v>481.30769230768999</v>
      </c>
      <c r="I1552" s="12">
        <f>[1]!thsiFinD("ths_adjustment_nvg_ratio_fund",I$1,$A$4,$A1552,101)</f>
        <v>679.287109375</v>
      </c>
      <c r="J1552" s="32">
        <f t="shared" si="389"/>
        <v>3.4326039136195954</v>
      </c>
      <c r="K1552" s="45">
        <f t="shared" si="390"/>
        <v>2.0271763974021151</v>
      </c>
      <c r="L1552" s="45">
        <f t="shared" si="391"/>
        <v>4.8380314298370752</v>
      </c>
      <c r="M1552" s="32">
        <f>[1]!thsiFinD("ths_int_chg_ratio_index",M$1,$A$4,$A1552,101)/100</f>
        <v>0.74842107115518008</v>
      </c>
      <c r="N1552" s="32">
        <f>[1]!thsiFinD("ths_int_chg_ratio_index",N$1,$A$4,$A1552,101)/100</f>
        <v>0.26348380967677998</v>
      </c>
      <c r="O1552" s="33">
        <f t="shared" si="400"/>
        <v>4.4326039136195954</v>
      </c>
      <c r="P1552" s="33">
        <f t="shared" si="401"/>
        <v>3.0271763974021151</v>
      </c>
      <c r="Q1552" s="33">
        <f t="shared" si="402"/>
        <v>5.8380314298370752</v>
      </c>
      <c r="R1552" s="33">
        <f t="shared" si="403"/>
        <v>1.74842107115518</v>
      </c>
      <c r="S1552" s="33">
        <f t="shared" si="404"/>
        <v>1.26348380967678</v>
      </c>
      <c r="T1552" s="32">
        <f t="shared" si="392"/>
        <v>-2.4662769350119906E-2</v>
      </c>
      <c r="U1552" s="32">
        <f t="shared" si="393"/>
        <v>-3.4515991841782778E-2</v>
      </c>
      <c r="V1552" s="32">
        <f t="shared" si="394"/>
        <v>-1.9474008975267187E-2</v>
      </c>
      <c r="W1552" s="32">
        <f t="shared" si="395"/>
        <v>-3.3702678819632403E-2</v>
      </c>
      <c r="X1552" s="32">
        <f t="shared" si="395"/>
        <v>-1.0029746802093675E-2</v>
      </c>
      <c r="Y1552" s="34">
        <f>MAX(O$4:O1552)</f>
        <v>4.5446885183149348</v>
      </c>
      <c r="Z1552" s="34">
        <f>MAX(P$4:P1552)</f>
        <v>3.14229367593249</v>
      </c>
      <c r="AA1552" s="34">
        <f>MAX(Q$4:Q1552)</f>
        <v>5.9539792756904255</v>
      </c>
      <c r="AB1552" s="34">
        <f>MAX(R$4:R1552)</f>
        <v>1.9075656212819299</v>
      </c>
      <c r="AC1552" s="34">
        <f>MAX(S$4:S1552)</f>
        <v>1.35899867745307</v>
      </c>
      <c r="AD1552" s="35">
        <f t="shared" si="396"/>
        <v>-2.4662769350119906E-2</v>
      </c>
      <c r="AE1552" s="35">
        <f t="shared" si="397"/>
        <v>-3.6634793053266557E-2</v>
      </c>
      <c r="AF1552" s="35">
        <f t="shared" si="398"/>
        <v>-1.9474008975267187E-2</v>
      </c>
      <c r="AG1552" s="35">
        <f t="shared" si="399"/>
        <v>-8.3428086746395125E-2</v>
      </c>
      <c r="AH1552" s="35">
        <f t="shared" si="399"/>
        <v>-7.0283267644746017E-2</v>
      </c>
    </row>
    <row r="1553" spans="1:34">
      <c r="A1553" s="28">
        <v>46174</v>
      </c>
      <c r="B1553" s="12">
        <f>[1]!thsiFinD("ths_int_chg_ratio_index",B$1,$A$4,$A1553,101)</f>
        <v>283.73511764725998</v>
      </c>
      <c r="C1553" s="12">
        <f>[1]!thsiFinD("ths_int_chg_ratio_index",C$1,$A$4,$A1553,101)</f>
        <v>238.29875911509001</v>
      </c>
      <c r="D1553" s="12">
        <f>[1]!thsiFinD("ths_int_chg_ratio_index",D$1,$A$4,$A1553,101)</f>
        <v>63.151448716387002</v>
      </c>
      <c r="E1553" s="12">
        <f>[1]!thsiFinD("ths_int_chg_ratio_index",E$1,$A$4,$A1553,101)</f>
        <v>177.91528625103001</v>
      </c>
      <c r="F1553" s="12">
        <f>[1]!thsiFinD("ths_adjustment_nvg_ratio_fund",F$1,$A$4,$A1553,101)</f>
        <v>348.802946593</v>
      </c>
      <c r="G1553" s="12">
        <f>[1]!thsiFinD("ths_adjustment_nvg_ratio_fund",G$1,$A$4,$A1553,101)</f>
        <v>383.96132357547998</v>
      </c>
      <c r="H1553" s="12">
        <f>[1]!thsiFinD("ths_adjustment_nvg_ratio_fund",H$1,$A$4,$A1553,101)</f>
        <v>459.30769230768999</v>
      </c>
      <c r="I1553" s="12">
        <f>[1]!thsiFinD("ths_adjustment_nvg_ratio_fund",I$1,$A$4,$A1553,101)</f>
        <v>658.53515625</v>
      </c>
      <c r="J1553" s="32">
        <f t="shared" ref="J1553:J1616" si="405">50%*K1553+50%*L1553</f>
        <v>3.2671346630699212</v>
      </c>
      <c r="K1553" s="45">
        <f t="shared" ref="K1553:K1616" si="406">SUMPRODUCT(B1553:E1553,B$3:E$3)/100</f>
        <v>1.9077515293244176</v>
      </c>
      <c r="L1553" s="45">
        <f t="shared" ref="L1553:L1616" si="407">SUMPRODUCT(F1553:I1553,F$3:I$3)/100</f>
        <v>4.626517796815425</v>
      </c>
      <c r="M1553" s="32">
        <f>[1]!thsiFinD("ths_int_chg_ratio_index",M$1,$A$4,$A1553,101)/100</f>
        <v>0.68105598229307995</v>
      </c>
      <c r="N1553" s="32">
        <f>[1]!thsiFinD("ths_int_chg_ratio_index",N$1,$A$4,$A1553,101)/100</f>
        <v>0.25096953494267998</v>
      </c>
      <c r="O1553" s="33">
        <f t="shared" ref="O1553:O1616" si="408">J1553+1</f>
        <v>4.2671346630699212</v>
      </c>
      <c r="P1553" s="33">
        <f t="shared" ref="P1553:P1616" si="409">K1553+1</f>
        <v>2.9077515293244174</v>
      </c>
      <c r="Q1553" s="33">
        <f t="shared" ref="Q1553:Q1616" si="410">L1553+1</f>
        <v>5.626517796815425</v>
      </c>
      <c r="R1553" s="33">
        <f t="shared" ref="R1553:R1616" si="411">M1553+1</f>
        <v>1.68105598229308</v>
      </c>
      <c r="S1553" s="33">
        <f t="shared" ref="S1553:S1616" si="412">N1553+1</f>
        <v>1.2509695349426799</v>
      </c>
      <c r="T1553" s="32">
        <f t="shared" ref="T1553:T1616" si="413">O1553/O1552-1</f>
        <v>-3.7330033040230415E-2</v>
      </c>
      <c r="U1553" s="32">
        <f t="shared" ref="U1553:U1616" si="414">P1553/P1552-1</f>
        <v>-3.945091147651214E-2</v>
      </c>
      <c r="V1553" s="32">
        <f t="shared" ref="V1553:V1616" si="415">Q1553/Q1552-1</f>
        <v>-3.6230300498322765E-2</v>
      </c>
      <c r="W1553" s="32">
        <f t="shared" ref="W1553:W1616" si="416">R1553/R1552-1</f>
        <v>-3.8529099181807469E-2</v>
      </c>
      <c r="X1553" s="32">
        <f t="shared" ref="X1553:X1616" si="417">S1553/S1552-1</f>
        <v>-9.9045786247956569E-3</v>
      </c>
      <c r="Y1553" s="34">
        <f>MAX(O$4:O1553)</f>
        <v>4.5446885183149348</v>
      </c>
      <c r="Z1553" s="34">
        <f>MAX(P$4:P1553)</f>
        <v>3.14229367593249</v>
      </c>
      <c r="AA1553" s="34">
        <f>MAX(Q$4:Q1553)</f>
        <v>5.9539792756904255</v>
      </c>
      <c r="AB1553" s="34">
        <f>MAX(R$4:R1553)</f>
        <v>1.9075656212819299</v>
      </c>
      <c r="AC1553" s="34">
        <f>MAX(S$4:S1553)</f>
        <v>1.35899867745307</v>
      </c>
      <c r="AD1553" s="35">
        <f t="shared" ref="AD1553:AD1616" si="418">O1553/Y1553-1</f>
        <v>-6.107214039564679E-2</v>
      </c>
      <c r="AE1553" s="35">
        <f t="shared" ref="AE1553:AE1616" si="419">P1553/Z1553-1</f>
        <v>-7.4640428552073868E-2</v>
      </c>
      <c r="AF1553" s="35">
        <f t="shared" ref="AF1553:AF1616" si="420">Q1553/AA1553-1</f>
        <v>-5.4998760276509073E-2</v>
      </c>
      <c r="AG1553" s="35">
        <f t="shared" ref="AG1553:AG1616" si="421">R1553/AB1553-1</f>
        <v>-0.11874277689940227</v>
      </c>
      <c r="AH1553" s="35">
        <f t="shared" ref="AH1553:AH1616" si="422">S1553/AC1553-1</f>
        <v>-7.9491720119146736E-2</v>
      </c>
    </row>
    <row r="1554" spans="1:34">
      <c r="A1554" s="28">
        <v>46175</v>
      </c>
      <c r="B1554" s="12">
        <f>[1]!thsiFinD("ths_int_chg_ratio_index",B$1,$A$4,$A1554,101)</f>
        <v>308.32924756844</v>
      </c>
      <c r="C1554" s="12">
        <f>[1]!thsiFinD("ths_int_chg_ratio_index",C$1,$A$4,$A1554,101)</f>
        <v>244.42702291521999</v>
      </c>
      <c r="D1554" s="12">
        <f>[1]!thsiFinD("ths_int_chg_ratio_index",D$1,$A$4,$A1554,101)</f>
        <v>65.785937637599005</v>
      </c>
      <c r="E1554" s="12">
        <f>[1]!thsiFinD("ths_int_chg_ratio_index",E$1,$A$4,$A1554,101)</f>
        <v>186.38541859527999</v>
      </c>
      <c r="F1554" s="12">
        <f>[1]!thsiFinD("ths_adjustment_nvg_ratio_fund",F$1,$A$4,$A1554,101)</f>
        <v>369.67464702271002</v>
      </c>
      <c r="G1554" s="12">
        <f>[1]!thsiFinD("ths_adjustment_nvg_ratio_fund",G$1,$A$4,$A1554,101)</f>
        <v>407.72184838252002</v>
      </c>
      <c r="H1554" s="12">
        <f>[1]!thsiFinD("ths_adjustment_nvg_ratio_fund",H$1,$A$4,$A1554,101)</f>
        <v>488.69230769231001</v>
      </c>
      <c r="I1554" s="12">
        <f>[1]!thsiFinD("ths_adjustment_nvg_ratio_fund",I$1,$A$4,$A1554,101)</f>
        <v>685.60546875</v>
      </c>
      <c r="J1554" s="32">
        <f t="shared" si="405"/>
        <v>3.4457773732050989</v>
      </c>
      <c r="K1554" s="45">
        <f t="shared" si="406"/>
        <v>2.0123190667913473</v>
      </c>
      <c r="L1554" s="45">
        <f t="shared" si="407"/>
        <v>4.8792356796188505</v>
      </c>
      <c r="M1554" s="32">
        <f>[1]!thsiFinD("ths_int_chg_ratio_index",M$1,$A$4,$A1554,101)/100</f>
        <v>0.70398679411111997</v>
      </c>
      <c r="N1554" s="32">
        <f>[1]!thsiFinD("ths_int_chg_ratio_index",N$1,$A$4,$A1554,101)/100</f>
        <v>0.26600877040953003</v>
      </c>
      <c r="O1554" s="33">
        <f t="shared" si="408"/>
        <v>4.4457773732050985</v>
      </c>
      <c r="P1554" s="33">
        <f t="shared" si="409"/>
        <v>3.0123190667913473</v>
      </c>
      <c r="Q1554" s="33">
        <f t="shared" si="410"/>
        <v>5.8792356796188505</v>
      </c>
      <c r="R1554" s="33">
        <f t="shared" si="411"/>
        <v>1.70398679411112</v>
      </c>
      <c r="S1554" s="33">
        <f t="shared" si="412"/>
        <v>1.26600877040953</v>
      </c>
      <c r="T1554" s="32">
        <f t="shared" si="413"/>
        <v>4.1864793178721937E-2</v>
      </c>
      <c r="U1554" s="32">
        <f t="shared" si="414"/>
        <v>3.5961648171233263E-2</v>
      </c>
      <c r="V1554" s="32">
        <f t="shared" si="415"/>
        <v>4.4915504034566789E-2</v>
      </c>
      <c r="W1554" s="32">
        <f t="shared" si="416"/>
        <v>1.3640718726547485E-2</v>
      </c>
      <c r="X1554" s="32">
        <f t="shared" si="417"/>
        <v>1.2022063724788534E-2</v>
      </c>
      <c r="Y1554" s="34">
        <f>MAX(O$4:O1554)</f>
        <v>4.5446885183149348</v>
      </c>
      <c r="Z1554" s="34">
        <f>MAX(P$4:P1554)</f>
        <v>3.14229367593249</v>
      </c>
      <c r="AA1554" s="34">
        <f>MAX(Q$4:Q1554)</f>
        <v>5.9539792756904255</v>
      </c>
      <c r="AB1554" s="34">
        <f>MAX(R$4:R1554)</f>
        <v>1.9075656212819299</v>
      </c>
      <c r="AC1554" s="34">
        <f>MAX(S$4:S1554)</f>
        <v>1.35899867745307</v>
      </c>
      <c r="AD1554" s="35">
        <f t="shared" si="418"/>
        <v>-2.1764119743570509E-2</v>
      </c>
      <c r="AE1554" s="35">
        <f t="shared" si="419"/>
        <v>-4.1362973211780396E-2</v>
      </c>
      <c r="AF1554" s="35">
        <f t="shared" si="420"/>
        <v>-1.255355328103791E-2</v>
      </c>
      <c r="AG1554" s="35">
        <f t="shared" si="421"/>
        <v>-0.10672179499334866</v>
      </c>
      <c r="AH1554" s="35">
        <f t="shared" si="422"/>
        <v>-6.8425310919223659E-2</v>
      </c>
    </row>
    <row r="1555" spans="1:34">
      <c r="A1555" s="28">
        <v>46176</v>
      </c>
      <c r="B1555" s="12">
        <f>[1]!thsiFinD("ths_int_chg_ratio_index",B$1,$A$4,$A1555,101)</f>
        <v>328.15478026046998</v>
      </c>
      <c r="C1555" s="12">
        <f>[1]!thsiFinD("ths_int_chg_ratio_index",C$1,$A$4,$A1555,101)</f>
        <v>253.34695815047999</v>
      </c>
      <c r="D1555" s="12">
        <f>[1]!thsiFinD("ths_int_chg_ratio_index",D$1,$A$4,$A1555,101)</f>
        <v>69.279296719090993</v>
      </c>
      <c r="E1555" s="12">
        <f>[1]!thsiFinD("ths_int_chg_ratio_index",E$1,$A$4,$A1555,101)</f>
        <v>191.93916200405999</v>
      </c>
      <c r="F1555" s="12">
        <f>[1]!thsiFinD("ths_adjustment_nvg_ratio_fund",F$1,$A$4,$A1555,101)</f>
        <v>375.75199508900999</v>
      </c>
      <c r="G1555" s="12">
        <f>[1]!thsiFinD("ths_adjustment_nvg_ratio_fund",G$1,$A$4,$A1555,101)</f>
        <v>424.00650074915001</v>
      </c>
      <c r="H1555" s="12">
        <f>[1]!thsiFinD("ths_adjustment_nvg_ratio_fund",H$1,$A$4,$A1555,101)</f>
        <v>509.38461538462002</v>
      </c>
      <c r="I1555" s="12">
        <f>[1]!thsiFinD("ths_adjustment_nvg_ratio_fund",I$1,$A$4,$A1555,101)</f>
        <v>696.62109375</v>
      </c>
      <c r="J1555" s="32">
        <f t="shared" si="405"/>
        <v>3.5606055026336012</v>
      </c>
      <c r="K1555" s="45">
        <f t="shared" si="406"/>
        <v>2.1068004928352524</v>
      </c>
      <c r="L1555" s="45">
        <f t="shared" si="407"/>
        <v>5.01441051243195</v>
      </c>
      <c r="M1555" s="32">
        <f>[1]!thsiFinD("ths_int_chg_ratio_index",M$1,$A$4,$A1555,101)/100</f>
        <v>0.73659570016727005</v>
      </c>
      <c r="N1555" s="32">
        <f>[1]!thsiFinD("ths_int_chg_ratio_index",N$1,$A$4,$A1555,101)/100</f>
        <v>0.27224116025941997</v>
      </c>
      <c r="O1555" s="33">
        <f t="shared" si="408"/>
        <v>4.5606055026336012</v>
      </c>
      <c r="P1555" s="33">
        <f t="shared" si="409"/>
        <v>3.1068004928352524</v>
      </c>
      <c r="Q1555" s="33">
        <f t="shared" si="410"/>
        <v>6.01441051243195</v>
      </c>
      <c r="R1555" s="33">
        <f t="shared" si="411"/>
        <v>1.7365957001672701</v>
      </c>
      <c r="S1555" s="33">
        <f t="shared" si="412"/>
        <v>1.2722411602594199</v>
      </c>
      <c r="T1555" s="32">
        <f t="shared" si="413"/>
        <v>2.5828582897690078E-2</v>
      </c>
      <c r="U1555" s="32">
        <f t="shared" si="414"/>
        <v>3.1365012785496305E-2</v>
      </c>
      <c r="V1555" s="32">
        <f t="shared" si="415"/>
        <v>2.2991905781511779E-2</v>
      </c>
      <c r="W1555" s="32">
        <f t="shared" si="416"/>
        <v>1.9136830267021177E-2</v>
      </c>
      <c r="X1555" s="32">
        <f t="shared" si="417"/>
        <v>4.9228646716830138E-3</v>
      </c>
      <c r="Y1555" s="34">
        <f>MAX(O$4:O1555)</f>
        <v>4.5606055026336012</v>
      </c>
      <c r="Z1555" s="34">
        <f>MAX(P$4:P1555)</f>
        <v>3.14229367593249</v>
      </c>
      <c r="AA1555" s="34">
        <f>MAX(Q$4:Q1555)</f>
        <v>6.01441051243195</v>
      </c>
      <c r="AB1555" s="34">
        <f>MAX(R$4:R1555)</f>
        <v>1.9075656212819299</v>
      </c>
      <c r="AC1555" s="34">
        <f>MAX(S$4:S1555)</f>
        <v>1.35899867745307</v>
      </c>
      <c r="AD1555" s="35">
        <f t="shared" si="418"/>
        <v>0</v>
      </c>
      <c r="AE1555" s="35">
        <f t="shared" si="419"/>
        <v>-1.129531060991773E-2</v>
      </c>
      <c r="AF1555" s="35">
        <f t="shared" si="420"/>
        <v>0</v>
      </c>
      <c r="AG1555" s="35">
        <f t="shared" si="421"/>
        <v>-8.9627281602907005E-2</v>
      </c>
      <c r="AH1555" s="35">
        <f t="shared" si="422"/>
        <v>-6.3839294793313739E-2</v>
      </c>
    </row>
    <row r="1556" spans="1:34">
      <c r="A1556" s="28">
        <v>46177</v>
      </c>
      <c r="B1556" s="12">
        <f>[1]!thsiFinD("ths_int_chg_ratio_index",B$1,$A$4,$A1556,101)</f>
        <v>326.78978070235001</v>
      </c>
      <c r="C1556" s="12">
        <f>[1]!thsiFinD("ths_int_chg_ratio_index",C$1,$A$4,$A1556,101)</f>
        <v>266.93762099181998</v>
      </c>
      <c r="D1556" s="12">
        <f>[1]!thsiFinD("ths_int_chg_ratio_index",D$1,$A$4,$A1556,101)</f>
        <v>70.444151816070999</v>
      </c>
      <c r="E1556" s="12">
        <f>[1]!thsiFinD("ths_int_chg_ratio_index",E$1,$A$4,$A1556,101)</f>
        <v>188.82988460911</v>
      </c>
      <c r="F1556" s="12">
        <f>[1]!thsiFinD("ths_adjustment_nvg_ratio_fund",F$1,$A$4,$A1556,101)</f>
        <v>384.53038674033002</v>
      </c>
      <c r="G1556" s="12">
        <f>[1]!thsiFinD("ths_adjustment_nvg_ratio_fund",G$1,$A$4,$A1556,101)</f>
        <v>429.39608320657999</v>
      </c>
      <c r="H1556" s="12">
        <f>[1]!thsiFinD("ths_adjustment_nvg_ratio_fund",H$1,$A$4,$A1556,101)</f>
        <v>521.30769230768999</v>
      </c>
      <c r="I1556" s="12">
        <f>[1]!thsiFinD("ths_adjustment_nvg_ratio_fund",I$1,$A$4,$A1556,101)</f>
        <v>699.892578125</v>
      </c>
      <c r="J1556" s="32">
        <f t="shared" si="405"/>
        <v>3.6101602231236889</v>
      </c>
      <c r="K1556" s="45">
        <f t="shared" si="406"/>
        <v>2.1325035952983775</v>
      </c>
      <c r="L1556" s="45">
        <f t="shared" si="407"/>
        <v>5.0878168509490003</v>
      </c>
      <c r="M1556" s="32">
        <f>[1]!thsiFinD("ths_int_chg_ratio_index",M$1,$A$4,$A1556,101)/100</f>
        <v>0.74895622836372</v>
      </c>
      <c r="N1556" s="32">
        <f>[1]!thsiFinD("ths_int_chg_ratio_index",N$1,$A$4,$A1556,101)/100</f>
        <v>0.26570132079882997</v>
      </c>
      <c r="O1556" s="33">
        <f t="shared" si="408"/>
        <v>4.6101602231236889</v>
      </c>
      <c r="P1556" s="33">
        <f t="shared" si="409"/>
        <v>3.1325035952983775</v>
      </c>
      <c r="Q1556" s="33">
        <f t="shared" si="410"/>
        <v>6.0878168509490003</v>
      </c>
      <c r="R1556" s="33">
        <f t="shared" si="411"/>
        <v>1.7489562283637201</v>
      </c>
      <c r="S1556" s="33">
        <f t="shared" si="412"/>
        <v>1.2657013207988299</v>
      </c>
      <c r="T1556" s="32">
        <f t="shared" si="413"/>
        <v>1.0865820440174367E-2</v>
      </c>
      <c r="U1556" s="32">
        <f t="shared" si="414"/>
        <v>8.2731744514654704E-3</v>
      </c>
      <c r="V1556" s="32">
        <f t="shared" si="415"/>
        <v>1.2205076185823671E-2</v>
      </c>
      <c r="W1556" s="32">
        <f t="shared" si="416"/>
        <v>7.1176775315402452E-3</v>
      </c>
      <c r="X1556" s="32">
        <f t="shared" si="417"/>
        <v>-5.140408646468031E-3</v>
      </c>
      <c r="Y1556" s="34">
        <f>MAX(O$4:O1556)</f>
        <v>4.6101602231236889</v>
      </c>
      <c r="Z1556" s="34">
        <f>MAX(P$4:P1556)</f>
        <v>3.14229367593249</v>
      </c>
      <c r="AA1556" s="34">
        <f>MAX(Q$4:Q1556)</f>
        <v>6.0878168509490003</v>
      </c>
      <c r="AB1556" s="34">
        <f>MAX(R$4:R1556)</f>
        <v>1.9075656212819299</v>
      </c>
      <c r="AC1556" s="34">
        <f>MAX(S$4:S1556)</f>
        <v>1.35899867745307</v>
      </c>
      <c r="AD1556" s="35">
        <f t="shared" si="418"/>
        <v>0</v>
      </c>
      <c r="AE1556" s="35">
        <f t="shared" si="419"/>
        <v>-3.1155842336114681E-3</v>
      </c>
      <c r="AF1556" s="35">
        <f t="shared" si="420"/>
        <v>0</v>
      </c>
      <c r="AG1556" s="35">
        <f t="shared" si="421"/>
        <v>-8.3147542159844767E-2</v>
      </c>
      <c r="AH1556" s="35">
        <f t="shared" si="422"/>
        <v>-6.8651543376841873E-2</v>
      </c>
    </row>
    <row r="1557" spans="1:34">
      <c r="A1557" s="28">
        <v>46178</v>
      </c>
      <c r="B1557" s="12">
        <f>[1]!thsiFinD("ths_int_chg_ratio_index",B$1,$A$4,$A1557,101)</f>
        <v>315.62793024850998</v>
      </c>
      <c r="C1557" s="12">
        <f>[1]!thsiFinD("ths_int_chg_ratio_index",C$1,$A$4,$A1557,101)</f>
        <v>255.59240826478</v>
      </c>
      <c r="D1557" s="12">
        <f>[1]!thsiFinD("ths_int_chg_ratio_index",D$1,$A$4,$A1557,101)</f>
        <v>63.606042579781999</v>
      </c>
      <c r="E1557" s="12">
        <f>[1]!thsiFinD("ths_int_chg_ratio_index",E$1,$A$4,$A1557,101)</f>
        <v>178.6587948225</v>
      </c>
      <c r="F1557" s="12">
        <f>[1]!thsiFinD("ths_adjustment_nvg_ratio_fund",F$1,$A$4,$A1557,101)</f>
        <v>365.86863106200002</v>
      </c>
      <c r="G1557" s="12">
        <f>[1]!thsiFinD("ths_adjustment_nvg_ratio_fund",G$1,$A$4,$A1557,101)</f>
        <v>408.12751587968</v>
      </c>
      <c r="H1557" s="12">
        <f>[1]!thsiFinD("ths_adjustment_nvg_ratio_fund",H$1,$A$4,$A1557,101)</f>
        <v>496.38461538462002</v>
      </c>
      <c r="I1557" s="12">
        <f>[1]!thsiFinD("ths_adjustment_nvg_ratio_fund",I$1,$A$4,$A1557,101)</f>
        <v>663.203125</v>
      </c>
      <c r="J1557" s="32">
        <f t="shared" si="405"/>
        <v>3.4338363290523399</v>
      </c>
      <c r="K1557" s="45">
        <f t="shared" si="406"/>
        <v>2.0337129397889298</v>
      </c>
      <c r="L1557" s="45">
        <f t="shared" si="407"/>
        <v>4.8339597183157501</v>
      </c>
      <c r="M1557" s="32">
        <f>[1]!thsiFinD("ths_int_chg_ratio_index",M$1,$A$4,$A1557,101)/100</f>
        <v>0.68627743120629003</v>
      </c>
      <c r="N1557" s="32">
        <f>[1]!thsiFinD("ths_int_chg_ratio_index",N$1,$A$4,$A1557,101)/100</f>
        <v>0.24492070741187</v>
      </c>
      <c r="O1557" s="33">
        <f t="shared" si="408"/>
        <v>4.4338363290523404</v>
      </c>
      <c r="P1557" s="33">
        <f t="shared" si="409"/>
        <v>3.0337129397889298</v>
      </c>
      <c r="Q1557" s="33">
        <f t="shared" si="410"/>
        <v>5.8339597183157501</v>
      </c>
      <c r="R1557" s="33">
        <f t="shared" si="411"/>
        <v>1.68627743120629</v>
      </c>
      <c r="S1557" s="33">
        <f t="shared" si="412"/>
        <v>1.24492070741187</v>
      </c>
      <c r="T1557" s="32">
        <f t="shared" si="413"/>
        <v>-3.8246803915174432E-2</v>
      </c>
      <c r="U1557" s="32">
        <f t="shared" si="414"/>
        <v>-3.1537283997925547E-2</v>
      </c>
      <c r="V1557" s="32">
        <f t="shared" si="415"/>
        <v>-4.1699206603706851E-2</v>
      </c>
      <c r="W1557" s="32">
        <f t="shared" si="416"/>
        <v>-3.5837830667763915E-2</v>
      </c>
      <c r="X1557" s="32">
        <f t="shared" si="417"/>
        <v>-1.6418260015597097E-2</v>
      </c>
      <c r="Y1557" s="34">
        <f>MAX(O$4:O1557)</f>
        <v>4.6101602231236889</v>
      </c>
      <c r="Z1557" s="34">
        <f>MAX(P$4:P1557)</f>
        <v>3.14229367593249</v>
      </c>
      <c r="AA1557" s="34">
        <f>MAX(Q$4:Q1557)</f>
        <v>6.0878168509490003</v>
      </c>
      <c r="AB1557" s="34">
        <f>MAX(R$4:R1557)</f>
        <v>1.9075656212819299</v>
      </c>
      <c r="AC1557" s="34">
        <f>MAX(S$4:S1557)</f>
        <v>1.35899867745307</v>
      </c>
      <c r="AD1557" s="35">
        <f t="shared" si="418"/>
        <v>-3.8246803915174432E-2</v>
      </c>
      <c r="AE1557" s="35">
        <f t="shared" si="419"/>
        <v>-3.4554611166742188E-2</v>
      </c>
      <c r="AF1557" s="35">
        <f t="shared" si="420"/>
        <v>-4.1699206603706851E-2</v>
      </c>
      <c r="AG1557" s="35">
        <f t="shared" si="421"/>
        <v>-0.11600554529124341</v>
      </c>
      <c r="AH1557" s="35">
        <f t="shared" si="422"/>
        <v>-8.3942664502805964E-2</v>
      </c>
    </row>
    <row r="1558" spans="1:34">
      <c r="A1558" s="28">
        <v>46181</v>
      </c>
      <c r="B1558" s="12">
        <f>[1]!thsiFinD("ths_int_chg_ratio_index",B$1,$A$4,$A1558,101)</f>
        <v>300.62187359089</v>
      </c>
      <c r="C1558" s="12">
        <f>[1]!thsiFinD("ths_int_chg_ratio_index",C$1,$A$4,$A1558,101)</f>
        <v>244.54846449525999</v>
      </c>
      <c r="D1558" s="12">
        <f>[1]!thsiFinD("ths_int_chg_ratio_index",D$1,$A$4,$A1558,101)</f>
        <v>56.568496908082999</v>
      </c>
      <c r="E1558" s="12">
        <f>[1]!thsiFinD("ths_int_chg_ratio_index",E$1,$A$4,$A1558,101)</f>
        <v>168.69491212938999</v>
      </c>
      <c r="F1558" s="12">
        <f>[1]!thsiFinD("ths_adjustment_nvg_ratio_fund",F$1,$A$4,$A1558,101)</f>
        <v>356.41497851443</v>
      </c>
      <c r="G1558" s="12">
        <f>[1]!thsiFinD("ths_adjustment_nvg_ratio_fund",G$1,$A$4,$A1558,101)</f>
        <v>396.71087347333003</v>
      </c>
      <c r="H1558" s="12">
        <f>[1]!thsiFinD("ths_adjustment_nvg_ratio_fund",H$1,$A$4,$A1558,101)</f>
        <v>496.30769230768999</v>
      </c>
      <c r="I1558" s="12">
        <f>[1]!thsiFinD("ths_adjustment_nvg_ratio_fund",I$1,$A$4,$A1558,101)</f>
        <v>640.009765625</v>
      </c>
      <c r="J1558" s="32">
        <f t="shared" si="405"/>
        <v>3.3248463213050914</v>
      </c>
      <c r="K1558" s="45">
        <f t="shared" si="406"/>
        <v>1.9260843678090576</v>
      </c>
      <c r="L1558" s="45">
        <f t="shared" si="407"/>
        <v>4.7236082748011254</v>
      </c>
      <c r="M1558" s="32">
        <f>[1]!thsiFinD("ths_int_chg_ratio_index",M$1,$A$4,$A1558,101)/100</f>
        <v>0.60764480968875001</v>
      </c>
      <c r="N1558" s="32">
        <f>[1]!thsiFinD("ths_int_chg_ratio_index",N$1,$A$4,$A1558,101)/100</f>
        <v>0.21348972535830002</v>
      </c>
      <c r="O1558" s="33">
        <f t="shared" si="408"/>
        <v>4.3248463213050918</v>
      </c>
      <c r="P1558" s="33">
        <f t="shared" si="409"/>
        <v>2.9260843678090573</v>
      </c>
      <c r="Q1558" s="33">
        <f t="shared" si="410"/>
        <v>5.7236082748011254</v>
      </c>
      <c r="R1558" s="33">
        <f t="shared" si="411"/>
        <v>1.6076448096887499</v>
      </c>
      <c r="S1558" s="33">
        <f t="shared" si="412"/>
        <v>1.2134897253583001</v>
      </c>
      <c r="T1558" s="32">
        <f t="shared" si="413"/>
        <v>-2.4581423322530105E-2</v>
      </c>
      <c r="U1558" s="32">
        <f t="shared" si="414"/>
        <v>-3.5477506974460393E-2</v>
      </c>
      <c r="V1558" s="32">
        <f t="shared" si="415"/>
        <v>-1.8915359180176616E-2</v>
      </c>
      <c r="W1558" s="32">
        <f t="shared" si="416"/>
        <v>-4.6630892439383342E-2</v>
      </c>
      <c r="X1558" s="32">
        <f t="shared" si="417"/>
        <v>-2.5247376693503076E-2</v>
      </c>
      <c r="Y1558" s="34">
        <f>MAX(O$4:O1558)</f>
        <v>4.6101602231236889</v>
      </c>
      <c r="Z1558" s="34">
        <f>MAX(P$4:P1558)</f>
        <v>3.14229367593249</v>
      </c>
      <c r="AA1558" s="34">
        <f>MAX(Q$4:Q1558)</f>
        <v>6.0878168509490003</v>
      </c>
      <c r="AB1558" s="34">
        <f>MAX(R$4:R1558)</f>
        <v>1.9075656212819299</v>
      </c>
      <c r="AC1558" s="34">
        <f>MAX(S$4:S1558)</f>
        <v>1.35899867745307</v>
      </c>
      <c r="AD1558" s="35">
        <f t="shared" si="418"/>
        <v>-6.1888066359931826E-2</v>
      </c>
      <c r="AE1558" s="35">
        <f t="shared" si="419"/>
        <v>-6.8806206682534676E-2</v>
      </c>
      <c r="AF1558" s="35">
        <f t="shared" si="420"/>
        <v>-5.9825810313445915E-2</v>
      </c>
      <c r="AG1558" s="35">
        <f t="shared" si="421"/>
        <v>-0.1572269956257788</v>
      </c>
      <c r="AH1558" s="35">
        <f t="shared" si="422"/>
        <v>-0.10707070912495031</v>
      </c>
    </row>
    <row r="1559" spans="1:34">
      <c r="A1559" s="28">
        <v>46182</v>
      </c>
      <c r="B1559" s="12">
        <f>[1]!thsiFinD("ths_int_chg_ratio_index",B$1,$A$4,$A1559,101)</f>
        <v>322.82204030897998</v>
      </c>
      <c r="C1559" s="12">
        <f>[1]!thsiFinD("ths_int_chg_ratio_index",C$1,$A$4,$A1559,101)</f>
        <v>271.78664274416002</v>
      </c>
      <c r="D1559" s="12">
        <f>[1]!thsiFinD("ths_int_chg_ratio_index",D$1,$A$4,$A1559,101)</f>
        <v>63.094119444546997</v>
      </c>
      <c r="E1559" s="12">
        <f>[1]!thsiFinD("ths_int_chg_ratio_index",E$1,$A$4,$A1559,101)</f>
        <v>179.40352643040001</v>
      </c>
      <c r="F1559" s="12">
        <f>[1]!thsiFinD("ths_adjustment_nvg_ratio_fund",F$1,$A$4,$A1559,101)</f>
        <v>375.50644567219001</v>
      </c>
      <c r="G1559" s="12">
        <f>[1]!thsiFinD("ths_adjustment_nvg_ratio_fund",G$1,$A$4,$A1559,101)</f>
        <v>426.90412572644999</v>
      </c>
      <c r="H1559" s="12">
        <f>[1]!thsiFinD("ths_adjustment_nvg_ratio_fund",H$1,$A$4,$A1559,101)</f>
        <v>542.84615384614995</v>
      </c>
      <c r="I1559" s="12">
        <f>[1]!thsiFinD("ths_adjustment_nvg_ratio_fund",I$1,$A$4,$A1559,101)</f>
        <v>674.267578125</v>
      </c>
      <c r="J1559" s="32">
        <f t="shared" si="405"/>
        <v>3.570788290372346</v>
      </c>
      <c r="K1559" s="45">
        <f t="shared" si="406"/>
        <v>2.0927658223202177</v>
      </c>
      <c r="L1559" s="45">
        <f t="shared" si="407"/>
        <v>5.0488107584244748</v>
      </c>
      <c r="M1559" s="32">
        <f>[1]!thsiFinD("ths_int_chg_ratio_index",M$1,$A$4,$A1559,101)/100</f>
        <v>0.69237415642349998</v>
      </c>
      <c r="N1559" s="32">
        <f>[1]!thsiFinD("ths_int_chg_ratio_index",N$1,$A$4,$A1559,101)/100</f>
        <v>0.23891658433040999</v>
      </c>
      <c r="O1559" s="33">
        <f t="shared" si="408"/>
        <v>4.570788290372346</v>
      </c>
      <c r="P1559" s="33">
        <f t="shared" si="409"/>
        <v>3.0927658223202177</v>
      </c>
      <c r="Q1559" s="33">
        <f t="shared" si="410"/>
        <v>6.0488107584244748</v>
      </c>
      <c r="R1559" s="33">
        <f t="shared" si="411"/>
        <v>1.6923741564235</v>
      </c>
      <c r="S1559" s="33">
        <f t="shared" si="412"/>
        <v>1.23891658433041</v>
      </c>
      <c r="T1559" s="32">
        <f t="shared" si="413"/>
        <v>5.6867215802719473E-2</v>
      </c>
      <c r="U1559" s="32">
        <f t="shared" si="414"/>
        <v>5.6963994731281442E-2</v>
      </c>
      <c r="V1559" s="32">
        <f t="shared" si="415"/>
        <v>5.6817739441584747E-2</v>
      </c>
      <c r="W1559" s="32">
        <f t="shared" si="416"/>
        <v>5.2704021574985882E-2</v>
      </c>
      <c r="X1559" s="32">
        <f t="shared" si="417"/>
        <v>2.095350165787524E-2</v>
      </c>
      <c r="Y1559" s="34">
        <f>MAX(O$4:O1559)</f>
        <v>4.6101602231236889</v>
      </c>
      <c r="Z1559" s="34">
        <f>MAX(P$4:P1559)</f>
        <v>3.14229367593249</v>
      </c>
      <c r="AA1559" s="34">
        <f>MAX(Q$4:Q1559)</f>
        <v>6.0878168509490003</v>
      </c>
      <c r="AB1559" s="34">
        <f>MAX(R$4:R1559)</f>
        <v>1.9075656212819299</v>
      </c>
      <c r="AC1559" s="34">
        <f>MAX(S$4:S1559)</f>
        <v>1.35899867745307</v>
      </c>
      <c r="AD1559" s="35">
        <f t="shared" si="418"/>
        <v>-8.5402525825156728E-3</v>
      </c>
      <c r="AE1559" s="35">
        <f t="shared" si="419"/>
        <v>-1.5761688346196512E-2</v>
      </c>
      <c r="AF1559" s="35">
        <f t="shared" si="420"/>
        <v>-6.4072381741321349E-3</v>
      </c>
      <c r="AG1559" s="35">
        <f t="shared" si="421"/>
        <v>-0.1128094690204241</v>
      </c>
      <c r="AH1559" s="35">
        <f t="shared" si="422"/>
        <v>-8.836071374823451E-2</v>
      </c>
    </row>
    <row r="1560" spans="1:34">
      <c r="A1560" s="28">
        <v>46183</v>
      </c>
      <c r="B1560" s="12">
        <f>[1]!thsiFinD("ths_int_chg_ratio_index",B$1,$A$4,$A1560,101)</f>
        <v>307.68830477487001</v>
      </c>
      <c r="C1560" s="12">
        <f>[1]!thsiFinD("ths_int_chg_ratio_index",C$1,$A$4,$A1560,101)</f>
        <v>280.89164206650997</v>
      </c>
      <c r="D1560" s="12">
        <f>[1]!thsiFinD("ths_int_chg_ratio_index",D$1,$A$4,$A1560,101)</f>
        <v>62.026692728636</v>
      </c>
      <c r="E1560" s="12">
        <f>[1]!thsiFinD("ths_int_chg_ratio_index",E$1,$A$4,$A1560,101)</f>
        <v>171.22188756418001</v>
      </c>
      <c r="F1560" s="12">
        <f>[1]!thsiFinD("ths_adjustment_nvg_ratio_fund",F$1,$A$4,$A1560,101)</f>
        <v>362.49232658071998</v>
      </c>
      <c r="G1560" s="12">
        <f>[1]!thsiFinD("ths_adjustment_nvg_ratio_fund",G$1,$A$4,$A1560,101)</f>
        <v>413.86481333144002</v>
      </c>
      <c r="H1560" s="12">
        <f>[1]!thsiFinD("ths_adjustment_nvg_ratio_fund",H$1,$A$4,$A1560,101)</f>
        <v>527.76923076923003</v>
      </c>
      <c r="I1560" s="12">
        <f>[1]!thsiFinD("ths_adjustment_nvg_ratio_fund",I$1,$A$4,$A1560,101)</f>
        <v>647.236328125</v>
      </c>
      <c r="J1560" s="32">
        <f t="shared" si="405"/>
        <v>3.4664890324257325</v>
      </c>
      <c r="K1560" s="45">
        <f t="shared" si="406"/>
        <v>2.0545713178354901</v>
      </c>
      <c r="L1560" s="45">
        <f t="shared" si="407"/>
        <v>4.8784067470159753</v>
      </c>
      <c r="M1560" s="32">
        <f>[1]!thsiFinD("ths_int_chg_ratio_index",M$1,$A$4,$A1560,101)/100</f>
        <v>0.66399772406653002</v>
      </c>
      <c r="N1560" s="32">
        <f>[1]!thsiFinD("ths_int_chg_ratio_index",N$1,$A$4,$A1560,101)/100</f>
        <v>0.22425785489535</v>
      </c>
      <c r="O1560" s="33">
        <f t="shared" si="408"/>
        <v>4.4664890324257325</v>
      </c>
      <c r="P1560" s="33">
        <f t="shared" si="409"/>
        <v>3.0545713178354901</v>
      </c>
      <c r="Q1560" s="33">
        <f t="shared" si="410"/>
        <v>5.8784067470159753</v>
      </c>
      <c r="R1560" s="33">
        <f t="shared" si="411"/>
        <v>1.66399772406653</v>
      </c>
      <c r="S1560" s="33">
        <f t="shared" si="412"/>
        <v>1.22425785489535</v>
      </c>
      <c r="T1560" s="32">
        <f t="shared" si="413"/>
        <v>-2.2818658690953564E-2</v>
      </c>
      <c r="U1560" s="32">
        <f t="shared" si="414"/>
        <v>-1.2349627058434676E-2</v>
      </c>
      <c r="V1560" s="32">
        <f t="shared" si="415"/>
        <v>-2.8171489936458904E-2</v>
      </c>
      <c r="W1560" s="32">
        <f t="shared" si="416"/>
        <v>-1.676723332678276E-2</v>
      </c>
      <c r="X1560" s="32">
        <f t="shared" si="417"/>
        <v>-1.183189378563565E-2</v>
      </c>
      <c r="Y1560" s="34">
        <f>MAX(O$4:O1560)</f>
        <v>4.6101602231236889</v>
      </c>
      <c r="Z1560" s="34">
        <f>MAX(P$4:P1560)</f>
        <v>3.14229367593249</v>
      </c>
      <c r="AA1560" s="34">
        <f>MAX(Q$4:Q1560)</f>
        <v>6.0878168509490003</v>
      </c>
      <c r="AB1560" s="34">
        <f>MAX(R$4:R1560)</f>
        <v>1.9075656212819299</v>
      </c>
      <c r="AC1560" s="34">
        <f>MAX(S$4:S1560)</f>
        <v>1.35899867745307</v>
      </c>
      <c r="AD1560" s="35">
        <f t="shared" si="418"/>
        <v>-3.1164034164654186E-2</v>
      </c>
      <c r="AE1560" s="35">
        <f t="shared" si="419"/>
        <v>-2.7916664431744453E-2</v>
      </c>
      <c r="AF1560" s="35">
        <f t="shared" si="420"/>
        <v>-3.4398226664848042E-2</v>
      </c>
      <c r="AG1560" s="35">
        <f t="shared" si="421"/>
        <v>-0.12768519965867087</v>
      </c>
      <c r="AH1560" s="35">
        <f t="shared" si="422"/>
        <v>-9.9147132953978145E-2</v>
      </c>
    </row>
    <row r="1561" spans="1:34" ht="14" customHeight="1">
      <c r="A1561" s="28">
        <v>46184</v>
      </c>
      <c r="B1561" s="12">
        <f>[1]!thsiFinD("ths_int_chg_ratio_index",B$1,$A$4,$A1561,101)</f>
        <v>300.64259205770998</v>
      </c>
      <c r="C1561" s="12">
        <f>[1]!thsiFinD("ths_int_chg_ratio_index",C$1,$A$4,$A1561,101)</f>
        <v>300.78206655410003</v>
      </c>
      <c r="D1561" s="12">
        <f>[1]!thsiFinD("ths_int_chg_ratio_index",D$1,$A$4,$A1561,101)</f>
        <v>63.028130961788001</v>
      </c>
      <c r="E1561" s="12">
        <f>[1]!thsiFinD("ths_int_chg_ratio_index",E$1,$A$4,$A1561,101)</f>
        <v>166.99663495836</v>
      </c>
      <c r="F1561" s="12">
        <f>[1]!thsiFinD("ths_adjustment_nvg_ratio_fund",F$1,$A$4,$A1561,101)</f>
        <v>358.37937384898999</v>
      </c>
      <c r="G1561" s="12">
        <f>[1]!thsiFinD("ths_adjustment_nvg_ratio_fund",G$1,$A$4,$A1561,101)</f>
        <v>412.70576334279002</v>
      </c>
      <c r="H1561" s="12">
        <f>[1]!thsiFinD("ths_adjustment_nvg_ratio_fund",H$1,$A$4,$A1561,101)</f>
        <v>526.38461538462002</v>
      </c>
      <c r="I1561" s="12">
        <f>[1]!thsiFinD("ths_adjustment_nvg_ratio_fund",I$1,$A$4,$A1561,101)</f>
        <v>639.609375</v>
      </c>
      <c r="J1561" s="32">
        <f t="shared" si="405"/>
        <v>3.4606606901354473</v>
      </c>
      <c r="K1561" s="45">
        <f t="shared" si="406"/>
        <v>2.0786235613298949</v>
      </c>
      <c r="L1561" s="45">
        <f t="shared" si="407"/>
        <v>4.8426978189409997</v>
      </c>
      <c r="M1561" s="32">
        <f>[1]!thsiFinD("ths_int_chg_ratio_index",M$1,$A$4,$A1561,101)/100</f>
        <v>0.66815707069373997</v>
      </c>
      <c r="N1561" s="32">
        <f>[1]!thsiFinD("ths_int_chg_ratio_index",N$1,$A$4,$A1561,101)/100</f>
        <v>0.21820833641477999</v>
      </c>
      <c r="O1561" s="33">
        <f t="shared" si="408"/>
        <v>4.4606606901354473</v>
      </c>
      <c r="P1561" s="33">
        <f t="shared" si="409"/>
        <v>3.0786235613298949</v>
      </c>
      <c r="Q1561" s="33">
        <f t="shared" si="410"/>
        <v>5.8426978189409997</v>
      </c>
      <c r="R1561" s="33">
        <f t="shared" si="411"/>
        <v>1.6681570706937401</v>
      </c>
      <c r="S1561" s="33">
        <f t="shared" si="412"/>
        <v>1.21820833641478</v>
      </c>
      <c r="T1561" s="32">
        <f t="shared" si="413"/>
        <v>-1.3049046461264258E-3</v>
      </c>
      <c r="U1561" s="32">
        <f t="shared" si="414"/>
        <v>7.8741797102477307E-3</v>
      </c>
      <c r="V1561" s="32">
        <f t="shared" si="415"/>
        <v>-6.0745929316821101E-3</v>
      </c>
      <c r="W1561" s="32">
        <f t="shared" si="416"/>
        <v>2.4996107669217338E-3</v>
      </c>
      <c r="X1561" s="32">
        <f t="shared" si="417"/>
        <v>-4.9413760805211426E-3</v>
      </c>
      <c r="Y1561" s="34">
        <f>MAX(O$4:O1561)</f>
        <v>4.6101602231236889</v>
      </c>
      <c r="Z1561" s="34">
        <f>MAX(P$4:P1561)</f>
        <v>3.14229367593249</v>
      </c>
      <c r="AA1561" s="34">
        <f>MAX(Q$4:Q1561)</f>
        <v>6.0878168509490003</v>
      </c>
      <c r="AB1561" s="34">
        <f>MAX(R$4:R1561)</f>
        <v>1.9075656212819299</v>
      </c>
      <c r="AC1561" s="34">
        <f>MAX(S$4:S1561)</f>
        <v>1.35899867745307</v>
      </c>
      <c r="AD1561" s="35">
        <f t="shared" si="418"/>
        <v>-3.2428272717807127E-2</v>
      </c>
      <c r="AE1561" s="35">
        <f t="shared" si="419"/>
        <v>-2.0262305554142879E-2</v>
      </c>
      <c r="AF1561" s="35">
        <f t="shared" si="420"/>
        <v>-4.0263864371969382E-2</v>
      </c>
      <c r="AG1561" s="35">
        <f t="shared" si="421"/>
        <v>-0.12550475219159252</v>
      </c>
      <c r="AH1561" s="35">
        <f t="shared" si="422"/>
        <v>-0.1035985857632683</v>
      </c>
    </row>
    <row r="1562" spans="1:34">
      <c r="A1562" s="28">
        <v>46185</v>
      </c>
      <c r="B1562" s="12">
        <f>[1]!thsiFinD("ths_int_chg_ratio_index",B$1,$A$4,$A1562,101)</f>
        <v>296.27616192852997</v>
      </c>
      <c r="C1562" s="12">
        <f>[1]!thsiFinD("ths_int_chg_ratio_index",C$1,$A$4,$A1562,101)</f>
        <v>290.77979745970998</v>
      </c>
      <c r="D1562" s="12">
        <f>[1]!thsiFinD("ths_int_chg_ratio_index",D$1,$A$4,$A1562,101)</f>
        <v>63.105142041458997</v>
      </c>
      <c r="E1562" s="12">
        <f>[1]!thsiFinD("ths_int_chg_ratio_index",E$1,$A$4,$A1562,101)</f>
        <v>168.26953615302</v>
      </c>
      <c r="F1562" s="12">
        <f>[1]!thsiFinD("ths_adjustment_nvg_ratio_fund",F$1,$A$4,$A1562,101)</f>
        <v>358.56353591160001</v>
      </c>
      <c r="G1562" s="12">
        <f>[1]!thsiFinD("ths_adjustment_nvg_ratio_fund",G$1,$A$4,$A1562,101)</f>
        <v>411.83647585131001</v>
      </c>
      <c r="H1562" s="12">
        <f>[1]!thsiFinD("ths_adjustment_nvg_ratio_fund",H$1,$A$4,$A1562,101)</f>
        <v>529.92307692307998</v>
      </c>
      <c r="I1562" s="12">
        <f>[1]!thsiFinD("ths_adjustment_nvg_ratio_fund",I$1,$A$4,$A1562,101)</f>
        <v>639.51171875</v>
      </c>
      <c r="J1562" s="32">
        <f t="shared" si="405"/>
        <v>3.4478318062733866</v>
      </c>
      <c r="K1562" s="45">
        <f t="shared" si="406"/>
        <v>2.0460765939567973</v>
      </c>
      <c r="L1562" s="45">
        <f t="shared" si="407"/>
        <v>4.8495870185899754</v>
      </c>
      <c r="M1562" s="32">
        <f>[1]!thsiFinD("ths_int_chg_ratio_index",M$1,$A$4,$A1562,101)/100</f>
        <v>0.66635480121266</v>
      </c>
      <c r="N1562" s="32">
        <f>[1]!thsiFinD("ths_int_chg_ratio_index",N$1,$A$4,$A1562,101)/100</f>
        <v>0.23138847943078</v>
      </c>
      <c r="O1562" s="33">
        <f t="shared" si="408"/>
        <v>4.4478318062733866</v>
      </c>
      <c r="P1562" s="33">
        <f t="shared" si="409"/>
        <v>3.0460765939567973</v>
      </c>
      <c r="Q1562" s="33">
        <f t="shared" si="410"/>
        <v>5.8495870185899754</v>
      </c>
      <c r="R1562" s="33">
        <f t="shared" si="411"/>
        <v>1.6663548012126599</v>
      </c>
      <c r="S1562" s="33">
        <f t="shared" si="412"/>
        <v>1.2313884794307799</v>
      </c>
      <c r="T1562" s="32">
        <f t="shared" si="413"/>
        <v>-2.8760053169771815E-3</v>
      </c>
      <c r="U1562" s="32">
        <f t="shared" si="414"/>
        <v>-1.0571921745131441E-2</v>
      </c>
      <c r="V1562" s="32">
        <f t="shared" si="415"/>
        <v>1.1791127767453169E-3</v>
      </c>
      <c r="W1562" s="32">
        <f t="shared" si="416"/>
        <v>-1.0803955531182297E-3</v>
      </c>
      <c r="X1562" s="32">
        <f t="shared" si="417"/>
        <v>1.081928486451611E-2</v>
      </c>
      <c r="Y1562" s="34">
        <f>MAX(O$4:O1562)</f>
        <v>4.6101602231236889</v>
      </c>
      <c r="Z1562" s="34">
        <f>MAX(P$4:P1562)</f>
        <v>3.14229367593249</v>
      </c>
      <c r="AA1562" s="34">
        <f>MAX(Q$4:Q1562)</f>
        <v>6.0878168509490003</v>
      </c>
      <c r="AB1562" s="34">
        <f>MAX(R$4:R1562)</f>
        <v>1.9075656212819299</v>
      </c>
      <c r="AC1562" s="34">
        <f>MAX(S$4:S1562)</f>
        <v>1.35899867745307</v>
      </c>
      <c r="AD1562" s="35">
        <f t="shared" si="418"/>
        <v>-3.5211014150027586E-2</v>
      </c>
      <c r="AE1562" s="35">
        <f t="shared" si="419"/>
        <v>-3.0620015790580046E-2</v>
      </c>
      <c r="AF1562" s="35">
        <f t="shared" si="420"/>
        <v>-3.9132227232146155E-2</v>
      </c>
      <c r="AG1562" s="35">
        <f t="shared" si="421"/>
        <v>-0.12644955296854765</v>
      </c>
      <c r="AH1562" s="35">
        <f t="shared" si="422"/>
        <v>-9.3900163509685886E-2</v>
      </c>
    </row>
    <row r="1563" spans="1:34">
      <c r="A1563" s="28">
        <v>46188</v>
      </c>
      <c r="B1563" s="12">
        <f>[1]!thsiFinD("ths_int_chg_ratio_index",B$1,$A$4,$A1563,101)</f>
        <v>320.88159328322001</v>
      </c>
      <c r="C1563" s="12">
        <f>[1]!thsiFinD("ths_int_chg_ratio_index",C$1,$A$4,$A1563,101)</f>
        <v>308.67893676343999</v>
      </c>
      <c r="D1563" s="12">
        <f>[1]!thsiFinD("ths_int_chg_ratio_index",D$1,$A$4,$A1563,101)</f>
        <v>71.451042508194007</v>
      </c>
      <c r="E1563" s="12">
        <f>[1]!thsiFinD("ths_int_chg_ratio_index",E$1,$A$4,$A1563,101)</f>
        <v>182.31035876733</v>
      </c>
      <c r="F1563" s="12">
        <f>[1]!thsiFinD("ths_adjustment_nvg_ratio_fund",F$1,$A$4,$A1563,101)</f>
        <v>386.37200736647998</v>
      </c>
      <c r="G1563" s="12">
        <f>[1]!thsiFinD("ths_adjustment_nvg_ratio_fund",G$1,$A$4,$A1563,101)</f>
        <v>457.32918797957001</v>
      </c>
      <c r="H1563" s="12">
        <f>[1]!thsiFinD("ths_adjustment_nvg_ratio_fund",H$1,$A$4,$A1563,101)</f>
        <v>604.30769230768999</v>
      </c>
      <c r="I1563" s="12">
        <f>[1]!thsiFinD("ths_adjustment_nvg_ratio_fund",I$1,$A$4,$A1563,101)</f>
        <v>674.345703125</v>
      </c>
      <c r="J1563" s="32">
        <f t="shared" si="405"/>
        <v>3.757095652626155</v>
      </c>
      <c r="K1563" s="45">
        <f t="shared" si="406"/>
        <v>2.2083048283054598</v>
      </c>
      <c r="L1563" s="45">
        <f t="shared" si="407"/>
        <v>5.3058864769468501</v>
      </c>
      <c r="M1563" s="32">
        <f>[1]!thsiFinD("ths_int_chg_ratio_index",M$1,$A$4,$A1563,101)/100</f>
        <v>0.73669854733267004</v>
      </c>
      <c r="N1563" s="32">
        <f>[1]!thsiFinD("ths_int_chg_ratio_index",N$1,$A$4,$A1563,101)/100</f>
        <v>0.26527553452621999</v>
      </c>
      <c r="O1563" s="33">
        <f t="shared" si="408"/>
        <v>4.7570956526261554</v>
      </c>
      <c r="P1563" s="33">
        <f t="shared" si="409"/>
        <v>3.2083048283054598</v>
      </c>
      <c r="Q1563" s="33">
        <f t="shared" si="410"/>
        <v>6.3058864769468501</v>
      </c>
      <c r="R1563" s="33">
        <f t="shared" si="411"/>
        <v>1.7366985473326699</v>
      </c>
      <c r="S1563" s="33">
        <f t="shared" si="412"/>
        <v>1.2652755345262201</v>
      </c>
      <c r="T1563" s="32">
        <f t="shared" si="413"/>
        <v>6.9531371648669626E-2</v>
      </c>
      <c r="U1563" s="32">
        <f t="shared" si="414"/>
        <v>5.3258094254921895E-2</v>
      </c>
      <c r="V1563" s="32">
        <f t="shared" si="415"/>
        <v>7.8005414212448887E-2</v>
      </c>
      <c r="W1563" s="32">
        <f t="shared" si="416"/>
        <v>4.2214146752431514E-2</v>
      </c>
      <c r="X1563" s="32">
        <f t="shared" si="417"/>
        <v>2.7519386173813221E-2</v>
      </c>
      <c r="Y1563" s="34">
        <f>MAX(O$4:O1563)</f>
        <v>4.7570956526261554</v>
      </c>
      <c r="Z1563" s="34">
        <f>MAX(P$4:P1563)</f>
        <v>3.2083048283054598</v>
      </c>
      <c r="AA1563" s="34">
        <f>MAX(Q$4:Q1563)</f>
        <v>6.3058864769468501</v>
      </c>
      <c r="AB1563" s="34">
        <f>MAX(R$4:R1563)</f>
        <v>1.9075656212819299</v>
      </c>
      <c r="AC1563" s="34">
        <f>MAX(S$4:S1563)</f>
        <v>1.35899867745307</v>
      </c>
      <c r="AD1563" s="35">
        <f t="shared" si="418"/>
        <v>0</v>
      </c>
      <c r="AE1563" s="35">
        <f t="shared" si="419"/>
        <v>0</v>
      </c>
      <c r="AF1563" s="35">
        <f t="shared" si="420"/>
        <v>0</v>
      </c>
      <c r="AG1563" s="35">
        <f t="shared" si="421"/>
        <v>-8.957336620190981E-2</v>
      </c>
      <c r="AH1563" s="35">
        <f t="shared" si="422"/>
        <v>-6.8964852197279991E-2</v>
      </c>
    </row>
    <row r="1564" spans="1:34">
      <c r="A1564" s="28">
        <v>46189</v>
      </c>
      <c r="B1564" s="12">
        <f>[1]!thsiFinD("ths_int_chg_ratio_index",B$1,$A$4,$A1564,101)</f>
        <v>333.20689195692</v>
      </c>
      <c r="C1564" s="12">
        <f>[1]!thsiFinD("ths_int_chg_ratio_index",C$1,$A$4,$A1564,101)</f>
        <v>310.92281850079002</v>
      </c>
      <c r="D1564" s="12">
        <f>[1]!thsiFinD("ths_int_chg_ratio_index",D$1,$A$4,$A1564,101)</f>
        <v>72.441311045720994</v>
      </c>
      <c r="E1564" s="12">
        <f>[1]!thsiFinD("ths_int_chg_ratio_index",E$1,$A$4,$A1564,101)</f>
        <v>187.37443221509</v>
      </c>
      <c r="F1564" s="12">
        <f>[1]!thsiFinD("ths_adjustment_nvg_ratio_fund",F$1,$A$4,$A1564,101)</f>
        <v>402.394106814</v>
      </c>
      <c r="G1564" s="12">
        <f>[1]!thsiFinD("ths_adjustment_nvg_ratio_fund",G$1,$A$4,$A1564,101)</f>
        <v>474.30927034052002</v>
      </c>
      <c r="H1564" s="12">
        <f>[1]!thsiFinD("ths_adjustment_nvg_ratio_fund",H$1,$A$4,$A1564,101)</f>
        <v>631.76923076923003</v>
      </c>
      <c r="I1564" s="12">
        <f>[1]!thsiFinD("ths_adjustment_nvg_ratio_fund",I$1,$A$4,$A1564,101)</f>
        <v>684.501953125</v>
      </c>
      <c r="J1564" s="32">
        <f t="shared" si="405"/>
        <v>3.8711500184590886</v>
      </c>
      <c r="K1564" s="45">
        <f t="shared" si="406"/>
        <v>2.2598636342963023</v>
      </c>
      <c r="L1564" s="45">
        <f t="shared" si="407"/>
        <v>5.4824364026218744</v>
      </c>
      <c r="M1564" s="32">
        <f>[1]!thsiFinD("ths_int_chg_ratio_index",M$1,$A$4,$A1564,101)/100</f>
        <v>0.75416594566111006</v>
      </c>
      <c r="N1564" s="32">
        <f>[1]!thsiFinD("ths_int_chg_ratio_index",N$1,$A$4,$A1564,101)/100</f>
        <v>0.26805847286698997</v>
      </c>
      <c r="O1564" s="33">
        <f t="shared" si="408"/>
        <v>4.8711500184590886</v>
      </c>
      <c r="P1564" s="33">
        <f t="shared" si="409"/>
        <v>3.2598636342963023</v>
      </c>
      <c r="Q1564" s="33">
        <f t="shared" si="410"/>
        <v>6.4824364026218744</v>
      </c>
      <c r="R1564" s="33">
        <f t="shared" si="411"/>
        <v>1.7541659456611101</v>
      </c>
      <c r="S1564" s="33">
        <f t="shared" si="412"/>
        <v>1.2680584728669899</v>
      </c>
      <c r="T1564" s="32">
        <f t="shared" si="413"/>
        <v>2.3975630124227099E-2</v>
      </c>
      <c r="U1564" s="32">
        <f t="shared" si="414"/>
        <v>1.6070419972554317E-2</v>
      </c>
      <c r="V1564" s="32">
        <f t="shared" si="415"/>
        <v>2.7997637813566456E-2</v>
      </c>
      <c r="W1564" s="32">
        <f t="shared" si="416"/>
        <v>1.0057818240976513E-2</v>
      </c>
      <c r="X1564" s="32">
        <f t="shared" si="417"/>
        <v>2.1994721820113305E-3</v>
      </c>
      <c r="Y1564" s="34">
        <f>MAX(O$4:O1564)</f>
        <v>4.8711500184590886</v>
      </c>
      <c r="Z1564" s="34">
        <f>MAX(P$4:P1564)</f>
        <v>3.2598636342963023</v>
      </c>
      <c r="AA1564" s="34">
        <f>MAX(Q$4:Q1564)</f>
        <v>6.4824364026218744</v>
      </c>
      <c r="AB1564" s="34">
        <f>MAX(R$4:R1564)</f>
        <v>1.9075656212819299</v>
      </c>
      <c r="AC1564" s="34">
        <f>MAX(S$4:S1564)</f>
        <v>1.35899867745307</v>
      </c>
      <c r="AD1564" s="35">
        <f t="shared" si="418"/>
        <v>0</v>
      </c>
      <c r="AE1564" s="35">
        <f t="shared" si="419"/>
        <v>0</v>
      </c>
      <c r="AF1564" s="35">
        <f t="shared" si="420"/>
        <v>0</v>
      </c>
      <c r="AG1564" s="35">
        <f t="shared" si="421"/>
        <v>-8.0416460597424466E-2</v>
      </c>
      <c r="AH1564" s="35">
        <f t="shared" si="422"/>
        <v>-6.6917066289213123E-2</v>
      </c>
    </row>
    <row r="1565" spans="1:34">
      <c r="A1565" s="28">
        <v>46190</v>
      </c>
      <c r="B1565" s="12">
        <f>[1]!thsiFinD("ths_int_chg_ratio_index",B$1,$A$4,$A1565,101)</f>
        <v>339.59796272162998</v>
      </c>
      <c r="C1565" s="12">
        <f>[1]!thsiFinD("ths_int_chg_ratio_index",C$1,$A$4,$A1565,101)</f>
        <v>341.47901461116999</v>
      </c>
      <c r="D1565" s="12">
        <f>[1]!thsiFinD("ths_int_chg_ratio_index",D$1,$A$4,$A1565,101)</f>
        <v>80.521610075829997</v>
      </c>
      <c r="E1565" s="12">
        <f>[1]!thsiFinD("ths_int_chg_ratio_index",E$1,$A$4,$A1565,101)</f>
        <v>191.3614724526</v>
      </c>
      <c r="F1565" s="12">
        <f>[1]!thsiFinD("ths_adjustment_nvg_ratio_fund",F$1,$A$4,$A1565,101)</f>
        <v>421.17863720074001</v>
      </c>
      <c r="G1565" s="12">
        <f>[1]!thsiFinD("ths_adjustment_nvg_ratio_fund",G$1,$A$4,$A1565,101)</f>
        <v>490.70982770715</v>
      </c>
      <c r="H1565" s="12">
        <f>[1]!thsiFinD("ths_adjustment_nvg_ratio_fund",H$1,$A$4,$A1565,101)</f>
        <v>651.15384615385005</v>
      </c>
      <c r="I1565" s="12">
        <f>[1]!thsiFinD("ths_adjustment_nvg_ratio_fund",I$1,$A$4,$A1565,101)</f>
        <v>700.91796875</v>
      </c>
      <c r="J1565" s="32">
        <f t="shared" si="405"/>
        <v>4.0211504245912124</v>
      </c>
      <c r="K1565" s="45">
        <f t="shared" si="406"/>
        <v>2.3824001496530749</v>
      </c>
      <c r="L1565" s="45">
        <f t="shared" si="407"/>
        <v>5.6599006995293504</v>
      </c>
      <c r="M1565" s="32">
        <f>[1]!thsiFinD("ths_int_chg_ratio_index",M$1,$A$4,$A1565,101)/100</f>
        <v>0.80361705268571004</v>
      </c>
      <c r="N1565" s="32">
        <f>[1]!thsiFinD("ths_int_chg_ratio_index",N$1,$A$4,$A1565,101)/100</f>
        <v>0.28182940095784997</v>
      </c>
      <c r="O1565" s="33">
        <f t="shared" si="408"/>
        <v>5.0211504245912124</v>
      </c>
      <c r="P1565" s="33">
        <f t="shared" si="409"/>
        <v>3.3824001496530749</v>
      </c>
      <c r="Q1565" s="33">
        <f t="shared" si="410"/>
        <v>6.6599006995293504</v>
      </c>
      <c r="R1565" s="33">
        <f t="shared" si="411"/>
        <v>1.80361705268571</v>
      </c>
      <c r="S1565" s="33">
        <f t="shared" si="412"/>
        <v>1.2818294009578499</v>
      </c>
      <c r="T1565" s="32">
        <f t="shared" si="413"/>
        <v>3.079363303608007E-2</v>
      </c>
      <c r="U1565" s="32">
        <f t="shared" si="414"/>
        <v>3.7589460512271966E-2</v>
      </c>
      <c r="V1565" s="32">
        <f t="shared" si="415"/>
        <v>2.7376172458197789E-2</v>
      </c>
      <c r="W1565" s="32">
        <f t="shared" si="416"/>
        <v>2.8190666422932331E-2</v>
      </c>
      <c r="X1565" s="32">
        <f t="shared" si="417"/>
        <v>1.0859852590018981E-2</v>
      </c>
      <c r="Y1565" s="34">
        <f>MAX(O$4:O1565)</f>
        <v>5.0211504245912124</v>
      </c>
      <c r="Z1565" s="34">
        <f>MAX(P$4:P1565)</f>
        <v>3.3824001496530749</v>
      </c>
      <c r="AA1565" s="34">
        <f>MAX(Q$4:Q1565)</f>
        <v>6.6599006995293504</v>
      </c>
      <c r="AB1565" s="34">
        <f>MAX(R$4:R1565)</f>
        <v>1.9075656212819299</v>
      </c>
      <c r="AC1565" s="34">
        <f>MAX(S$4:S1565)</f>
        <v>1.35899867745307</v>
      </c>
      <c r="AD1565" s="35">
        <f t="shared" si="418"/>
        <v>0</v>
      </c>
      <c r="AE1565" s="35">
        <f t="shared" si="419"/>
        <v>0</v>
      </c>
      <c r="AF1565" s="35">
        <f t="shared" si="420"/>
        <v>0</v>
      </c>
      <c r="AG1565" s="35">
        <f t="shared" si="421"/>
        <v>-5.4492787790107022E-2</v>
      </c>
      <c r="AH1565" s="35">
        <f t="shared" si="422"/>
        <v>-5.6783923174851592E-2</v>
      </c>
    </row>
    <row r="1566" spans="1:34">
      <c r="A1566" s="28">
        <v>46191</v>
      </c>
      <c r="B1566" s="12">
        <f>[1]!thsiFinD("ths_int_chg_ratio_index",B$1,$A$4,$A1566,101)</f>
        <v>355.82353264464001</v>
      </c>
      <c r="C1566" s="12">
        <f>[1]!thsiFinD("ths_int_chg_ratio_index",C$1,$A$4,$A1566,101)</f>
        <v>348.59252226864999</v>
      </c>
      <c r="D1566" s="12">
        <f>[1]!thsiFinD("ths_int_chg_ratio_index",D$1,$A$4,$A1566,101)</f>
        <v>87.454088039953007</v>
      </c>
      <c r="E1566" s="12">
        <f>[1]!thsiFinD("ths_int_chg_ratio_index",E$1,$A$4,$A1566,101)</f>
        <v>197.66362958962</v>
      </c>
      <c r="F1566" s="12">
        <f>[1]!thsiFinD("ths_adjustment_nvg_ratio_fund",F$1,$A$4,$A1566,101)</f>
        <v>440.02455494167998</v>
      </c>
      <c r="G1566" s="12">
        <f>[1]!thsiFinD("ths_adjustment_nvg_ratio_fund",G$1,$A$4,$A1566,101)</f>
        <v>511.92044253688999</v>
      </c>
      <c r="H1566" s="12">
        <f>[1]!thsiFinD("ths_adjustment_nvg_ratio_fund",H$1,$A$4,$A1566,101)</f>
        <v>674.92307692307998</v>
      </c>
      <c r="I1566" s="12">
        <f>[1]!thsiFinD("ths_adjustment_nvg_ratio_fund",I$1,$A$4,$A1566,101)</f>
        <v>728.33984375</v>
      </c>
      <c r="J1566" s="32">
        <f t="shared" si="405"/>
        <v>4.1809271133681412</v>
      </c>
      <c r="K1566" s="45">
        <f t="shared" si="406"/>
        <v>2.4738344313571576</v>
      </c>
      <c r="L1566" s="45">
        <f t="shared" si="407"/>
        <v>5.8880197953791251</v>
      </c>
      <c r="M1566" s="32">
        <f>[1]!thsiFinD("ths_int_chg_ratio_index",M$1,$A$4,$A1566,101)/100</f>
        <v>0.83610355888342003</v>
      </c>
      <c r="N1566" s="32">
        <f>[1]!thsiFinD("ths_int_chg_ratio_index",N$1,$A$4,$A1566,101)/100</f>
        <v>0.28564754325788999</v>
      </c>
      <c r="O1566" s="33">
        <f t="shared" si="408"/>
        <v>5.1809271133681412</v>
      </c>
      <c r="P1566" s="33">
        <f t="shared" si="409"/>
        <v>3.4738344313571576</v>
      </c>
      <c r="Q1566" s="33">
        <f t="shared" si="410"/>
        <v>6.8880197953791251</v>
      </c>
      <c r="R1566" s="33">
        <f t="shared" si="411"/>
        <v>1.83610355888342</v>
      </c>
      <c r="S1566" s="33">
        <f t="shared" si="412"/>
        <v>1.28564754325789</v>
      </c>
      <c r="T1566" s="32">
        <f t="shared" si="413"/>
        <v>3.1820733351149544E-2</v>
      </c>
      <c r="U1566" s="32">
        <f t="shared" si="414"/>
        <v>2.7032366857440149E-2</v>
      </c>
      <c r="V1566" s="32">
        <f t="shared" si="415"/>
        <v>3.4252627199966579E-2</v>
      </c>
      <c r="W1566" s="32">
        <f t="shared" si="416"/>
        <v>1.8011864630208096E-2</v>
      </c>
      <c r="X1566" s="32">
        <f t="shared" si="417"/>
        <v>2.9786665036601878E-3</v>
      </c>
      <c r="Y1566" s="34">
        <f>MAX(O$4:O1566)</f>
        <v>5.1809271133681412</v>
      </c>
      <c r="Z1566" s="34">
        <f>MAX(P$4:P1566)</f>
        <v>3.4738344313571576</v>
      </c>
      <c r="AA1566" s="34">
        <f>MAX(Q$4:Q1566)</f>
        <v>6.8880197953791251</v>
      </c>
      <c r="AB1566" s="34">
        <f>MAX(R$4:R1566)</f>
        <v>1.9075656212819299</v>
      </c>
      <c r="AC1566" s="34">
        <f>MAX(S$4:S1566)</f>
        <v>1.35899867745307</v>
      </c>
      <c r="AD1566" s="35">
        <f t="shared" si="418"/>
        <v>0</v>
      </c>
      <c r="AE1566" s="35">
        <f t="shared" si="419"/>
        <v>0</v>
      </c>
      <c r="AF1566" s="35">
        <f t="shared" si="420"/>
        <v>0</v>
      </c>
      <c r="AG1566" s="35">
        <f t="shared" si="421"/>
        <v>-3.7462439876896902E-2</v>
      </c>
      <c r="AH1566" s="35">
        <f t="shared" si="422"/>
        <v>-5.3974397041098743E-2</v>
      </c>
    </row>
    <row r="1567" spans="1:34">
      <c r="A1567" s="28">
        <v>46195</v>
      </c>
      <c r="B1567" s="12">
        <f>[1]!thsiFinD("ths_int_chg_ratio_index",B$1,$A$4,$A1567,101)</f>
        <v>363.85390241976</v>
      </c>
      <c r="C1567" s="12">
        <f>[1]!thsiFinD("ths_int_chg_ratio_index",C$1,$A$4,$A1567,101)</f>
        <v>362.57617995653999</v>
      </c>
      <c r="D1567" s="12">
        <f>[1]!thsiFinD("ths_int_chg_ratio_index",D$1,$A$4,$A1567,101)</f>
        <v>91.123210470603993</v>
      </c>
      <c r="E1567" s="12">
        <f>[1]!thsiFinD("ths_int_chg_ratio_index",E$1,$A$4,$A1567,101)</f>
        <v>205.47332876299001</v>
      </c>
      <c r="F1567" s="12">
        <f>[1]!thsiFinD("ths_adjustment_nvg_ratio_fund",F$1,$A$4,$A1567,101)</f>
        <v>442.54143646409</v>
      </c>
      <c r="G1567" s="12">
        <f>[1]!thsiFinD("ths_adjustment_nvg_ratio_fund",G$1,$A$4,$A1567,101)</f>
        <v>520.43945996595005</v>
      </c>
      <c r="H1567" s="12">
        <f>[1]!thsiFinD("ths_adjustment_nvg_ratio_fund",H$1,$A$4,$A1567,101)</f>
        <v>686.46153846154004</v>
      </c>
      <c r="I1567" s="12">
        <f>[1]!thsiFinD("ths_adjustment_nvg_ratio_fund",I$1,$A$4,$A1567,101)</f>
        <v>734.55078125</v>
      </c>
      <c r="J1567" s="32">
        <f t="shared" si="405"/>
        <v>4.2587747971893428</v>
      </c>
      <c r="K1567" s="45">
        <f t="shared" si="406"/>
        <v>2.557566554024735</v>
      </c>
      <c r="L1567" s="45">
        <f t="shared" si="407"/>
        <v>5.9599830403539498</v>
      </c>
      <c r="M1567" s="32">
        <f>[1]!thsiFinD("ths_int_chg_ratio_index",M$1,$A$4,$A1567,101)/100</f>
        <v>0.86780121168039004</v>
      </c>
      <c r="N1567" s="32">
        <f>[1]!thsiFinD("ths_int_chg_ratio_index",N$1,$A$4,$A1567,101)/100</f>
        <v>0.31588668304202</v>
      </c>
      <c r="O1567" s="33">
        <f t="shared" si="408"/>
        <v>5.2587747971893428</v>
      </c>
      <c r="P1567" s="33">
        <f t="shared" si="409"/>
        <v>3.557566554024735</v>
      </c>
      <c r="Q1567" s="33">
        <f t="shared" si="410"/>
        <v>6.9599830403539498</v>
      </c>
      <c r="R1567" s="33">
        <f t="shared" si="411"/>
        <v>1.8678012116803901</v>
      </c>
      <c r="S1567" s="33">
        <f t="shared" si="412"/>
        <v>1.3158866830420199</v>
      </c>
      <c r="T1567" s="32">
        <f t="shared" si="413"/>
        <v>1.5025821077531587E-2</v>
      </c>
      <c r="U1567" s="32">
        <f t="shared" si="414"/>
        <v>2.4103659607883188E-2</v>
      </c>
      <c r="V1567" s="32">
        <f t="shared" si="415"/>
        <v>1.0447595551787092E-2</v>
      </c>
      <c r="W1567" s="32">
        <f t="shared" si="416"/>
        <v>1.7263543030354045E-2</v>
      </c>
      <c r="X1567" s="32">
        <f t="shared" si="417"/>
        <v>2.3520551913864818E-2</v>
      </c>
      <c r="Y1567" s="34">
        <f>MAX(O$4:O1567)</f>
        <v>5.2587747971893428</v>
      </c>
      <c r="Z1567" s="34">
        <f>MAX(P$4:P1567)</f>
        <v>3.557566554024735</v>
      </c>
      <c r="AA1567" s="34">
        <f>MAX(Q$4:Q1567)</f>
        <v>6.9599830403539498</v>
      </c>
      <c r="AB1567" s="34">
        <f>MAX(R$4:R1567)</f>
        <v>1.9075656212819299</v>
      </c>
      <c r="AC1567" s="34">
        <f>MAX(S$4:S1567)</f>
        <v>1.35899867745307</v>
      </c>
      <c r="AD1567" s="35">
        <f t="shared" si="418"/>
        <v>0</v>
      </c>
      <c r="AE1567" s="35">
        <f t="shared" si="419"/>
        <v>0</v>
      </c>
      <c r="AF1567" s="35">
        <f t="shared" si="420"/>
        <v>0</v>
      </c>
      <c r="AG1567" s="35">
        <f t="shared" si="421"/>
        <v>-2.0845631289379773E-2</v>
      </c>
      <c r="AH1567" s="35">
        <f t="shared" si="422"/>
        <v>-3.1723352734858601E-2</v>
      </c>
    </row>
    <row r="1568" spans="1:34">
      <c r="A1568" s="28">
        <v>46196</v>
      </c>
      <c r="B1568" s="12">
        <f>[1]!thsiFinD("ths_int_chg_ratio_index",B$1,$A$4,$A1568,101)</f>
        <v>349.79829549213002</v>
      </c>
      <c r="C1568" s="12">
        <f>[1]!thsiFinD("ths_int_chg_ratio_index",C$1,$A$4,$A1568,101)</f>
        <v>362.42140267815</v>
      </c>
      <c r="D1568" s="12">
        <f>[1]!thsiFinD("ths_int_chg_ratio_index",D$1,$A$4,$A1568,101)</f>
        <v>87.914909082207998</v>
      </c>
      <c r="E1568" s="12">
        <f>[1]!thsiFinD("ths_int_chg_ratio_index",E$1,$A$4,$A1568,101)</f>
        <v>193.32602677487</v>
      </c>
      <c r="F1568" s="12">
        <f>[1]!thsiFinD("ths_adjustment_nvg_ratio_fund",F$1,$A$4,$A1568,101)</f>
        <v>420.87170042971002</v>
      </c>
      <c r="G1568" s="12">
        <f>[1]!thsiFinD("ths_adjustment_nvg_ratio_fund",G$1,$A$4,$A1568,101)</f>
        <v>491.86887770148002</v>
      </c>
      <c r="H1568" s="12">
        <f>[1]!thsiFinD("ths_adjustment_nvg_ratio_fund",H$1,$A$4,$A1568,101)</f>
        <v>635.92307692307998</v>
      </c>
      <c r="I1568" s="12">
        <f>[1]!thsiFinD("ths_adjustment_nvg_ratio_fund",I$1,$A$4,$A1568,101)</f>
        <v>699.51171875</v>
      </c>
      <c r="J1568" s="32">
        <f t="shared" si="405"/>
        <v>4.0520450097895351</v>
      </c>
      <c r="K1568" s="45">
        <f t="shared" si="406"/>
        <v>2.4836515850683951</v>
      </c>
      <c r="L1568" s="45">
        <f t="shared" si="407"/>
        <v>5.6204384345106746</v>
      </c>
      <c r="M1568" s="32">
        <f>[1]!thsiFinD("ths_int_chg_ratio_index",M$1,$A$4,$A1568,101)/100</f>
        <v>0.83194147487919001</v>
      </c>
      <c r="N1568" s="32">
        <f>[1]!thsiFinD("ths_int_chg_ratio_index",N$1,$A$4,$A1568,101)/100</f>
        <v>0.28212174180051003</v>
      </c>
      <c r="O1568" s="33">
        <f t="shared" si="408"/>
        <v>5.0520450097895351</v>
      </c>
      <c r="P1568" s="33">
        <f t="shared" si="409"/>
        <v>3.4836515850683951</v>
      </c>
      <c r="Q1568" s="33">
        <f t="shared" si="410"/>
        <v>6.6204384345106746</v>
      </c>
      <c r="R1568" s="33">
        <f t="shared" si="411"/>
        <v>1.83194147487919</v>
      </c>
      <c r="S1568" s="33">
        <f t="shared" si="412"/>
        <v>1.28212174180051</v>
      </c>
      <c r="T1568" s="32">
        <f t="shared" si="413"/>
        <v>-3.9311397687213923E-2</v>
      </c>
      <c r="U1568" s="32">
        <f t="shared" si="414"/>
        <v>-2.0776833780584814E-2</v>
      </c>
      <c r="V1568" s="32">
        <f t="shared" si="415"/>
        <v>-4.8785263394263589E-2</v>
      </c>
      <c r="W1568" s="32">
        <f t="shared" si="416"/>
        <v>-1.9198904346431234E-2</v>
      </c>
      <c r="X1568" s="32">
        <f t="shared" si="417"/>
        <v>-2.565945964545624E-2</v>
      </c>
      <c r="Y1568" s="34">
        <f>MAX(O$4:O1568)</f>
        <v>5.2587747971893428</v>
      </c>
      <c r="Z1568" s="34">
        <f>MAX(P$4:P1568)</f>
        <v>3.557566554024735</v>
      </c>
      <c r="AA1568" s="34">
        <f>MAX(Q$4:Q1568)</f>
        <v>6.9599830403539498</v>
      </c>
      <c r="AB1568" s="34">
        <f>MAX(R$4:R1568)</f>
        <v>1.9075656212819299</v>
      </c>
      <c r="AC1568" s="34">
        <f>MAX(S$4:S1568)</f>
        <v>1.35899867745307</v>
      </c>
      <c r="AD1568" s="35">
        <f t="shared" si="418"/>
        <v>-3.9311397687213923E-2</v>
      </c>
      <c r="AE1568" s="35">
        <f t="shared" si="419"/>
        <v>-2.0776833780584814E-2</v>
      </c>
      <c r="AF1568" s="35">
        <f t="shared" si="420"/>
        <v>-4.8785263394263589E-2</v>
      </c>
      <c r="AG1568" s="35">
        <f t="shared" si="421"/>
        <v>-3.9644322354645212E-2</v>
      </c>
      <c r="AH1568" s="35">
        <f t="shared" si="422"/>
        <v>-5.6568808290996198E-2</v>
      </c>
    </row>
    <row r="1569" spans="1:34">
      <c r="A1569" s="28">
        <v>46197</v>
      </c>
      <c r="B1569" s="12">
        <f>[1]!thsiFinD("ths_int_chg_ratio_index",B$1,$A$4,$A1569,101)</f>
        <v>357.14466939366002</v>
      </c>
      <c r="C1569" s="12">
        <f>[1]!thsiFinD("ths_int_chg_ratio_index",C$1,$A$4,$A1569,101)</f>
        <v>387.26568415392001</v>
      </c>
      <c r="D1569" s="12">
        <f>[1]!thsiFinD("ths_int_chg_ratio_index",D$1,$A$4,$A1569,101)</f>
        <v>95.094640370123997</v>
      </c>
      <c r="E1569" s="12">
        <f>[1]!thsiFinD("ths_int_chg_ratio_index",E$1,$A$4,$A1569,101)</f>
        <v>196.70670115976</v>
      </c>
      <c r="F1569" s="12">
        <f>[1]!thsiFinD("ths_adjustment_nvg_ratio_fund",F$1,$A$4,$A1569,101)</f>
        <v>428.36095764273</v>
      </c>
      <c r="G1569" s="12">
        <f>[1]!thsiFinD("ths_adjustment_nvg_ratio_fund",G$1,$A$4,$A1569,101)</f>
        <v>509.54439005674999</v>
      </c>
      <c r="H1569" s="12">
        <f>[1]!thsiFinD("ths_adjustment_nvg_ratio_fund",H$1,$A$4,$A1569,101)</f>
        <v>654.53846153845996</v>
      </c>
      <c r="I1569" s="12">
        <f>[1]!thsiFinD("ths_adjustment_nvg_ratio_fund",I$1,$A$4,$A1569,101)</f>
        <v>732.568359375</v>
      </c>
      <c r="J1569" s="32">
        <f t="shared" si="405"/>
        <v>4.2015298296130048</v>
      </c>
      <c r="K1569" s="45">
        <f t="shared" si="406"/>
        <v>2.5905292376936604</v>
      </c>
      <c r="L1569" s="45">
        <f t="shared" si="407"/>
        <v>5.8125304215323501</v>
      </c>
      <c r="M1569" s="32">
        <f>[1]!thsiFinD("ths_int_chg_ratio_index",M$1,$A$4,$A1569,101)/100</f>
        <v>0.86326244504471006</v>
      </c>
      <c r="N1569" s="32">
        <f>[1]!thsiFinD("ths_int_chg_ratio_index",N$1,$A$4,$A1569,101)/100</f>
        <v>0.29293775415578999</v>
      </c>
      <c r="O1569" s="33">
        <f t="shared" si="408"/>
        <v>5.2015298296130048</v>
      </c>
      <c r="P1569" s="33">
        <f t="shared" si="409"/>
        <v>3.5905292376936604</v>
      </c>
      <c r="Q1569" s="33">
        <f t="shared" si="410"/>
        <v>6.8125304215323501</v>
      </c>
      <c r="R1569" s="33">
        <f t="shared" si="411"/>
        <v>1.8632624450447102</v>
      </c>
      <c r="S1569" s="33">
        <f t="shared" si="412"/>
        <v>1.29293775415579</v>
      </c>
      <c r="T1569" s="32">
        <f t="shared" si="413"/>
        <v>2.9588972294151583E-2</v>
      </c>
      <c r="U1569" s="32">
        <f t="shared" si="414"/>
        <v>3.0679776669791936E-2</v>
      </c>
      <c r="V1569" s="32">
        <f t="shared" si="415"/>
        <v>2.9014994840877772E-2</v>
      </c>
      <c r="W1569" s="32">
        <f t="shared" si="416"/>
        <v>1.7097145621197241E-2</v>
      </c>
      <c r="X1569" s="32">
        <f t="shared" si="417"/>
        <v>8.4360260049025637E-3</v>
      </c>
      <c r="Y1569" s="34">
        <f>MAX(O$4:O1569)</f>
        <v>5.2587747971893428</v>
      </c>
      <c r="Z1569" s="34">
        <f>MAX(P$4:P1569)</f>
        <v>3.5905292376936604</v>
      </c>
      <c r="AA1569" s="34">
        <f>MAX(Q$4:Q1569)</f>
        <v>6.9599830403539498</v>
      </c>
      <c r="AB1569" s="34">
        <f>MAX(R$4:R1569)</f>
        <v>1.9075656212819299</v>
      </c>
      <c r="AC1569" s="34">
        <f>MAX(S$4:S1569)</f>
        <v>1.35899867745307</v>
      </c>
      <c r="AD1569" s="35">
        <f t="shared" si="418"/>
        <v>-1.0885609250073536E-2</v>
      </c>
      <c r="AE1569" s="35">
        <f t="shared" si="419"/>
        <v>0</v>
      </c>
      <c r="AF1569" s="35">
        <f t="shared" si="420"/>
        <v>-2.1185772719081397E-2</v>
      </c>
      <c r="AG1569" s="35">
        <f t="shared" si="421"/>
        <v>-2.3224981485799101E-2</v>
      </c>
      <c r="AH1569" s="35">
        <f t="shared" si="422"/>
        <v>-4.8609998223902773E-2</v>
      </c>
    </row>
    <row r="1570" spans="1:34">
      <c r="A1570" s="28">
        <v>46198</v>
      </c>
      <c r="B1570" s="12">
        <f>[1]!thsiFinD("ths_int_chg_ratio_index",B$1,$A$4,$A1570,101)</f>
        <v>371.95881032351002</v>
      </c>
      <c r="C1570" s="12">
        <f>[1]!thsiFinD("ths_int_chg_ratio_index",C$1,$A$4,$A1570,101)</f>
        <v>401.89348348163003</v>
      </c>
      <c r="D1570" s="12">
        <f>[1]!thsiFinD("ths_int_chg_ratio_index",D$1,$A$4,$A1570,101)</f>
        <v>102.63641101106001</v>
      </c>
      <c r="E1570" s="12">
        <f>[1]!thsiFinD("ths_int_chg_ratio_index",E$1,$A$4,$A1570,101)</f>
        <v>206.04651649947999</v>
      </c>
      <c r="F1570" s="12">
        <f>[1]!thsiFinD("ths_adjustment_nvg_ratio_fund",F$1,$A$4,$A1570,101)</f>
        <v>450.15346838551</v>
      </c>
      <c r="G1570" s="12">
        <f>[1]!thsiFinD("ths_adjustment_nvg_ratio_fund",G$1,$A$4,$A1570,101)</f>
        <v>533.47877236094996</v>
      </c>
      <c r="H1570" s="12">
        <f>[1]!thsiFinD("ths_adjustment_nvg_ratio_fund",H$1,$A$4,$A1570,101)</f>
        <v>694.30769230768999</v>
      </c>
      <c r="I1570" s="12">
        <f>[1]!thsiFinD("ths_adjustment_nvg_ratio_fund",I$1,$A$4,$A1570,101)</f>
        <v>759.16015625</v>
      </c>
      <c r="J1570" s="32">
        <f t="shared" si="405"/>
        <v>4.3995441382747877</v>
      </c>
      <c r="K1570" s="45">
        <f t="shared" si="406"/>
        <v>2.7063380532891999</v>
      </c>
      <c r="L1570" s="45">
        <f t="shared" si="407"/>
        <v>6.0927502232603752</v>
      </c>
      <c r="M1570" s="32">
        <f>[1]!thsiFinD("ths_int_chg_ratio_index",M$1,$A$4,$A1570,101)/100</f>
        <v>0.90814144809200004</v>
      </c>
      <c r="N1570" s="32">
        <f>[1]!thsiFinD("ths_int_chg_ratio_index",N$1,$A$4,$A1570,101)/100</f>
        <v>0.31132947784904003</v>
      </c>
      <c r="O1570" s="33">
        <f t="shared" si="408"/>
        <v>5.3995441382747877</v>
      </c>
      <c r="P1570" s="33">
        <f t="shared" si="409"/>
        <v>3.7063380532891999</v>
      </c>
      <c r="Q1570" s="33">
        <f t="shared" si="410"/>
        <v>7.0927502232603752</v>
      </c>
      <c r="R1570" s="33">
        <f t="shared" si="411"/>
        <v>1.908141448092</v>
      </c>
      <c r="S1570" s="33">
        <f t="shared" si="412"/>
        <v>1.3113294778490401</v>
      </c>
      <c r="T1570" s="32">
        <f t="shared" si="413"/>
        <v>3.806847507332578E-2</v>
      </c>
      <c r="U1570" s="32">
        <f t="shared" si="414"/>
        <v>3.2253968128088006E-2</v>
      </c>
      <c r="V1570" s="32">
        <f t="shared" si="415"/>
        <v>4.1132998223734063E-2</v>
      </c>
      <c r="W1570" s="32">
        <f t="shared" si="416"/>
        <v>2.408624891605804E-2</v>
      </c>
      <c r="X1570" s="32">
        <f t="shared" si="417"/>
        <v>1.4224755703927006E-2</v>
      </c>
      <c r="Y1570" s="34">
        <f>MAX(O$4:O1570)</f>
        <v>5.3995441382747877</v>
      </c>
      <c r="Z1570" s="34">
        <f>MAX(P$4:P1570)</f>
        <v>3.7063380532891999</v>
      </c>
      <c r="AA1570" s="34">
        <f>MAX(Q$4:Q1570)</f>
        <v>7.0927502232603752</v>
      </c>
      <c r="AB1570" s="34">
        <f>MAX(R$4:R1570)</f>
        <v>1.908141448092</v>
      </c>
      <c r="AC1570" s="34">
        <f>MAX(S$4:S1570)</f>
        <v>1.35899867745307</v>
      </c>
      <c r="AD1570" s="35">
        <f t="shared" si="418"/>
        <v>0</v>
      </c>
      <c r="AE1570" s="35">
        <f t="shared" si="419"/>
        <v>0</v>
      </c>
      <c r="AF1570" s="35">
        <f t="shared" si="420"/>
        <v>0</v>
      </c>
      <c r="AG1570" s="35">
        <f t="shared" si="421"/>
        <v>0</v>
      </c>
      <c r="AH1570" s="35">
        <f t="shared" si="422"/>
        <v>-3.5076707869479251E-2</v>
      </c>
    </row>
    <row r="1571" spans="1:34">
      <c r="A1571" s="28">
        <v>46199</v>
      </c>
      <c r="B1571" s="12">
        <f>[1]!thsiFinD("ths_int_chg_ratio_index",B$1,$A$4,$A1571,101)</f>
        <v>340.04255532018999</v>
      </c>
      <c r="C1571" s="12">
        <f>[1]!thsiFinD("ths_int_chg_ratio_index",C$1,$A$4,$A1571,101)</f>
        <v>420.19315199175998</v>
      </c>
      <c r="D1571" s="12">
        <f>[1]!thsiFinD("ths_int_chg_ratio_index",D$1,$A$4,$A1571,101)</f>
        <v>99.297593837701001</v>
      </c>
      <c r="E1571" s="12">
        <f>[1]!thsiFinD("ths_int_chg_ratio_index",E$1,$A$4,$A1571,101)</f>
        <v>192.00924589524999</v>
      </c>
      <c r="F1571" s="12">
        <f>[1]!thsiFinD("ths_adjustment_nvg_ratio_fund",F$1,$A$4,$A1571,101)</f>
        <v>428.48373235114002</v>
      </c>
      <c r="G1571" s="12">
        <f>[1]!thsiFinD("ths_adjustment_nvg_ratio_fund",G$1,$A$4,$A1571,101)</f>
        <v>520.09174497161996</v>
      </c>
      <c r="H1571" s="12">
        <f>[1]!thsiFinD("ths_adjustment_nvg_ratio_fund",H$1,$A$4,$A1571,101)</f>
        <v>674.07692307692002</v>
      </c>
      <c r="I1571" s="12">
        <f>[1]!thsiFinD("ths_adjustment_nvg_ratio_fund",I$1,$A$4,$A1571,101)</f>
        <v>714.12109375</v>
      </c>
      <c r="J1571" s="32">
        <f t="shared" si="405"/>
        <v>4.2353950514932261</v>
      </c>
      <c r="K1571" s="45">
        <f t="shared" si="406"/>
        <v>2.6288563676122521</v>
      </c>
      <c r="L1571" s="45">
        <f t="shared" si="407"/>
        <v>5.8419337353742007</v>
      </c>
      <c r="M1571" s="32">
        <f>[1]!thsiFinD("ths_int_chg_ratio_index",M$1,$A$4,$A1571,101)/100</f>
        <v>0.86332628458748994</v>
      </c>
      <c r="N1571" s="32">
        <f>[1]!thsiFinD("ths_int_chg_ratio_index",N$1,$A$4,$A1571,101)/100</f>
        <v>0.27314280363043997</v>
      </c>
      <c r="O1571" s="33">
        <f t="shared" si="408"/>
        <v>5.2353950514932261</v>
      </c>
      <c r="P1571" s="33">
        <f t="shared" si="409"/>
        <v>3.6288563676122521</v>
      </c>
      <c r="Q1571" s="33">
        <f t="shared" si="410"/>
        <v>6.8419337353742007</v>
      </c>
      <c r="R1571" s="33">
        <f t="shared" si="411"/>
        <v>1.8633262845874898</v>
      </c>
      <c r="S1571" s="33">
        <f t="shared" si="412"/>
        <v>1.27314280363044</v>
      </c>
      <c r="T1571" s="32">
        <f t="shared" si="413"/>
        <v>-3.0400545412340829E-2</v>
      </c>
      <c r="U1571" s="32">
        <f t="shared" si="414"/>
        <v>-2.090518580953149E-2</v>
      </c>
      <c r="V1571" s="32">
        <f t="shared" si="415"/>
        <v>-3.5362374254155005E-2</v>
      </c>
      <c r="W1571" s="32">
        <f t="shared" si="416"/>
        <v>-2.3486290049053782E-2</v>
      </c>
      <c r="X1571" s="32">
        <f t="shared" si="417"/>
        <v>-2.9120579429997462E-2</v>
      </c>
      <c r="Y1571" s="34">
        <f>MAX(O$4:O1571)</f>
        <v>5.3995441382747877</v>
      </c>
      <c r="Z1571" s="34">
        <f>MAX(P$4:P1571)</f>
        <v>3.7063380532891999</v>
      </c>
      <c r="AA1571" s="34">
        <f>MAX(Q$4:Q1571)</f>
        <v>7.0927502232603752</v>
      </c>
      <c r="AB1571" s="34">
        <f>MAX(R$4:R1571)</f>
        <v>1.908141448092</v>
      </c>
      <c r="AC1571" s="34">
        <f>MAX(S$4:S1571)</f>
        <v>1.35899867745307</v>
      </c>
      <c r="AD1571" s="35">
        <f t="shared" si="418"/>
        <v>-3.0400545412340829E-2</v>
      </c>
      <c r="AE1571" s="35">
        <f t="shared" si="419"/>
        <v>-2.090518580953149E-2</v>
      </c>
      <c r="AF1571" s="35">
        <f t="shared" si="420"/>
        <v>-3.5362374254155005E-2</v>
      </c>
      <c r="AG1571" s="35">
        <f t="shared" si="421"/>
        <v>-2.3486290049053782E-2</v>
      </c>
      <c r="AH1571" s="35">
        <f t="shared" si="422"/>
        <v>-6.3175833241820745E-2</v>
      </c>
    </row>
    <row r="1572" spans="1:34">
      <c r="A1572" s="28">
        <v>46202</v>
      </c>
      <c r="B1572" s="12">
        <f>[1]!thsiFinD("ths_int_chg_ratio_index",B$1,$A$4,$A1572,101)</f>
        <v>328.85680047160997</v>
      </c>
      <c r="C1572" s="12">
        <f>[1]!thsiFinD("ths_int_chg_ratio_index",C$1,$A$4,$A1572,101)</f>
        <v>462.63365196573</v>
      </c>
      <c r="D1572" s="12">
        <f>[1]!thsiFinD("ths_int_chg_ratio_index",D$1,$A$4,$A1572,101)</f>
        <v>108.48893925549</v>
      </c>
      <c r="E1572" s="12">
        <f>[1]!thsiFinD("ths_int_chg_ratio_index",E$1,$A$4,$A1572,101)</f>
        <v>192.50311191213001</v>
      </c>
      <c r="F1572" s="12">
        <f>[1]!thsiFinD("ths_adjustment_nvg_ratio_fund",F$1,$A$4,$A1572,101)</f>
        <v>421.85389809699001</v>
      </c>
      <c r="G1572" s="12">
        <f>[1]!thsiFinD("ths_adjustment_nvg_ratio_fund",G$1,$A$4,$A1572,101)</f>
        <v>516.55664249716006</v>
      </c>
      <c r="H1572" s="12">
        <f>[1]!thsiFinD("ths_adjustment_nvg_ratio_fund",H$1,$A$4,$A1572,101)</f>
        <v>650.07692307692002</v>
      </c>
      <c r="I1572" s="12">
        <f>[1]!thsiFinD("ths_adjustment_nvg_ratio_fund",I$1,$A$4,$A1572,101)</f>
        <v>708.466796875</v>
      </c>
      <c r="J1572" s="32">
        <f t="shared" si="405"/>
        <v>4.2367959551887875</v>
      </c>
      <c r="K1572" s="45">
        <f t="shared" si="406"/>
        <v>2.7312062590123998</v>
      </c>
      <c r="L1572" s="45">
        <f t="shared" si="407"/>
        <v>5.7423856513651756</v>
      </c>
      <c r="M1572" s="32">
        <f>[1]!thsiFinD("ths_int_chg_ratio_index",M$1,$A$4,$A1572,101)/100</f>
        <v>0.92078441493943008</v>
      </c>
      <c r="N1572" s="32">
        <f>[1]!thsiFinD("ths_int_chg_ratio_index",N$1,$A$4,$A1572,101)/100</f>
        <v>0.28901454142919997</v>
      </c>
      <c r="O1572" s="33">
        <f t="shared" si="408"/>
        <v>5.2367959551887875</v>
      </c>
      <c r="P1572" s="33">
        <f t="shared" si="409"/>
        <v>3.7312062590123998</v>
      </c>
      <c r="Q1572" s="33">
        <f t="shared" si="410"/>
        <v>6.7423856513651756</v>
      </c>
      <c r="R1572" s="33">
        <f t="shared" si="411"/>
        <v>1.9207844149394302</v>
      </c>
      <c r="S1572" s="33">
        <f t="shared" si="412"/>
        <v>1.2890145414292</v>
      </c>
      <c r="T1572" s="32">
        <f t="shared" si="413"/>
        <v>2.6758318747344134E-4</v>
      </c>
      <c r="U1572" s="32">
        <f t="shared" si="414"/>
        <v>2.8204448187485909E-2</v>
      </c>
      <c r="V1572" s="32">
        <f t="shared" si="415"/>
        <v>-1.4549700108076324E-2</v>
      </c>
      <c r="W1572" s="32">
        <f t="shared" si="416"/>
        <v>3.0836322563152496E-2</v>
      </c>
      <c r="X1572" s="32">
        <f t="shared" si="417"/>
        <v>1.2466580931456361E-2</v>
      </c>
      <c r="Y1572" s="34">
        <f>MAX(O$4:O1572)</f>
        <v>5.3995441382747877</v>
      </c>
      <c r="Z1572" s="34">
        <f>MAX(P$4:P1572)</f>
        <v>3.7312062590123998</v>
      </c>
      <c r="AA1572" s="34">
        <f>MAX(Q$4:Q1572)</f>
        <v>7.0927502232603752</v>
      </c>
      <c r="AB1572" s="34">
        <f>MAX(R$4:R1572)</f>
        <v>1.9207844149394302</v>
      </c>
      <c r="AC1572" s="34">
        <f>MAX(S$4:S1572)</f>
        <v>1.35899867745307</v>
      </c>
      <c r="AD1572" s="35">
        <f t="shared" si="418"/>
        <v>-3.0141096899709785E-2</v>
      </c>
      <c r="AE1572" s="35">
        <f t="shared" si="419"/>
        <v>0</v>
      </c>
      <c r="AF1572" s="35">
        <f t="shared" si="420"/>
        <v>-4.9397562421723773E-2</v>
      </c>
      <c r="AG1572" s="35">
        <f t="shared" si="421"/>
        <v>0</v>
      </c>
      <c r="AH1572" s="35">
        <f t="shared" si="422"/>
        <v>-5.1496838948385748E-2</v>
      </c>
    </row>
    <row r="1573" spans="1:34">
      <c r="A1573" s="28">
        <v>46203</v>
      </c>
      <c r="B1573" s="12">
        <f>[1]!thsiFinD("ths_int_chg_ratio_index",B$1,$A$4,$A1573,101)</f>
        <v>349.57316265724</v>
      </c>
      <c r="C1573" s="12">
        <f>[1]!thsiFinD("ths_int_chg_ratio_index",C$1,$A$4,$A1573,101)</f>
        <v>477.78611072608999</v>
      </c>
      <c r="D1573" s="12">
        <f>[1]!thsiFinD("ths_int_chg_ratio_index",D$1,$A$4,$A1573,101)</f>
        <v>116.51604739088999</v>
      </c>
      <c r="E1573" s="12">
        <f>[1]!thsiFinD("ths_int_chg_ratio_index",E$1,$A$4,$A1573,101)</f>
        <v>202.17466287456</v>
      </c>
      <c r="F1573" s="12">
        <f>[1]!thsiFinD("ths_adjustment_nvg_ratio_fund",F$1,$A$4,$A1573,101)</f>
        <v>439.34929404542999</v>
      </c>
      <c r="G1573" s="12">
        <f>[1]!thsiFinD("ths_adjustment_nvg_ratio_fund",G$1,$A$4,$A1573,101)</f>
        <v>536.78206483540998</v>
      </c>
      <c r="H1573" s="12">
        <f>[1]!thsiFinD("ths_adjustment_nvg_ratio_fund",H$1,$A$4,$A1573,101)</f>
        <v>664.23076923076997</v>
      </c>
      <c r="I1573" s="12">
        <f>[1]!thsiFinD("ths_adjustment_nvg_ratio_fund",I$1,$A$4,$A1573,101)</f>
        <v>748.6328125</v>
      </c>
      <c r="J1573" s="32">
        <f t="shared" si="405"/>
        <v>4.4188061553254876</v>
      </c>
      <c r="K1573" s="45">
        <f t="shared" si="406"/>
        <v>2.8651249591219501</v>
      </c>
      <c r="L1573" s="45">
        <f t="shared" si="407"/>
        <v>5.9724873515290255</v>
      </c>
      <c r="M1573" s="32">
        <f>[1]!thsiFinD("ths_int_chg_ratio_index",M$1,$A$4,$A1573,101)/100</f>
        <v>0.97658496573879006</v>
      </c>
      <c r="N1573" s="32">
        <f>[1]!thsiFinD("ths_int_chg_ratio_index",N$1,$A$4,$A1573,101)/100</f>
        <v>0.30756027782353001</v>
      </c>
      <c r="O1573" s="33">
        <f t="shared" si="408"/>
        <v>5.4188061553254876</v>
      </c>
      <c r="P1573" s="33">
        <f t="shared" si="409"/>
        <v>3.8651249591219501</v>
      </c>
      <c r="Q1573" s="33">
        <f t="shared" si="410"/>
        <v>6.9724873515290255</v>
      </c>
      <c r="R1573" s="33">
        <f t="shared" si="411"/>
        <v>1.9765849657387902</v>
      </c>
      <c r="S1573" s="33">
        <f t="shared" si="412"/>
        <v>1.30756027782353</v>
      </c>
      <c r="T1573" s="32">
        <f t="shared" si="413"/>
        <v>3.4756022899146588E-2</v>
      </c>
      <c r="U1573" s="32">
        <f t="shared" si="414"/>
        <v>3.5891529659096477E-2</v>
      </c>
      <c r="V1573" s="32">
        <f t="shared" si="415"/>
        <v>3.4127638503926194E-2</v>
      </c>
      <c r="W1573" s="32">
        <f t="shared" si="416"/>
        <v>2.905091813810845E-2</v>
      </c>
      <c r="X1573" s="32">
        <f t="shared" si="417"/>
        <v>1.4387530782831393E-2</v>
      </c>
      <c r="Y1573" s="34">
        <f>MAX(O$4:O1573)</f>
        <v>5.4188061553254876</v>
      </c>
      <c r="Z1573" s="34">
        <f>MAX(P$4:P1573)</f>
        <v>3.8651249591219501</v>
      </c>
      <c r="AA1573" s="34">
        <f>MAX(Q$4:Q1573)</f>
        <v>7.0927502232603752</v>
      </c>
      <c r="AB1573" s="34">
        <f>MAX(R$4:R1573)</f>
        <v>1.9765849657387902</v>
      </c>
      <c r="AC1573" s="34">
        <f>MAX(S$4:S1573)</f>
        <v>1.35899867745307</v>
      </c>
      <c r="AD1573" s="35">
        <f t="shared" si="418"/>
        <v>0</v>
      </c>
      <c r="AE1573" s="35">
        <f t="shared" si="419"/>
        <v>0</v>
      </c>
      <c r="AF1573" s="35">
        <f t="shared" si="420"/>
        <v>-1.6955746071101285E-2</v>
      </c>
      <c r="AG1573" s="35">
        <f t="shared" si="421"/>
        <v>0</v>
      </c>
      <c r="AH1573" s="35">
        <f t="shared" si="422"/>
        <v>-3.785022052114273E-2</v>
      </c>
    </row>
    <row r="1574" spans="1:34">
      <c r="A1574" s="28">
        <v>46204</v>
      </c>
      <c r="B1574" s="12">
        <f>[1]!thsiFinD("ths_int_chg_ratio_index",B$1,$A$4,$A1574,101)</f>
        <v>330.07866840930001</v>
      </c>
      <c r="C1574" s="12">
        <f>[1]!thsiFinD("ths_int_chg_ratio_index",C$1,$A$4,$A1574,101)</f>
        <v>481.96298410732999</v>
      </c>
      <c r="D1574" s="12">
        <f>[1]!thsiFinD("ths_int_chg_ratio_index",D$1,$A$4,$A1574,101)</f>
        <v>111.13991303916001</v>
      </c>
      <c r="E1574" s="12">
        <f>[1]!thsiFinD("ths_int_chg_ratio_index",E$1,$A$4,$A1574,101)</f>
        <v>194.72166097716001</v>
      </c>
      <c r="F1574" s="12">
        <f>[1]!thsiFinD("ths_adjustment_nvg_ratio_fund",F$1,$A$4,$A1574,101)</f>
        <v>420.99447513811998</v>
      </c>
      <c r="G1574" s="12">
        <f>[1]!thsiFinD("ths_adjustment_nvg_ratio_fund",G$1,$A$4,$A1574,101)</f>
        <v>522.58370245176002</v>
      </c>
      <c r="H1574" s="12">
        <f>[1]!thsiFinD("ths_adjustment_nvg_ratio_fund",H$1,$A$4,$A1574,101)</f>
        <v>657.30769230768999</v>
      </c>
      <c r="I1574" s="12">
        <f>[1]!thsiFinD("ths_adjustment_nvg_ratio_fund",I$1,$A$4,$A1574,101)</f>
        <v>723.037109375</v>
      </c>
      <c r="J1574" s="32">
        <f t="shared" si="405"/>
        <v>4.3022827572569007</v>
      </c>
      <c r="K1574" s="45">
        <f t="shared" si="406"/>
        <v>2.794758066332375</v>
      </c>
      <c r="L1574" s="45">
        <f t="shared" si="407"/>
        <v>5.8098074481814255</v>
      </c>
      <c r="M1574" s="32">
        <f>[1]!thsiFinD("ths_int_chg_ratio_index",M$1,$A$4,$A1574,101)/100</f>
        <v>0.95261913211461002</v>
      </c>
      <c r="N1574" s="32">
        <f>[1]!thsiFinD("ths_int_chg_ratio_index",N$1,$A$4,$A1574,101)/100</f>
        <v>0.30362167994898998</v>
      </c>
      <c r="O1574" s="33">
        <f t="shared" si="408"/>
        <v>5.3022827572569007</v>
      </c>
      <c r="P1574" s="33">
        <f t="shared" si="409"/>
        <v>3.794758066332375</v>
      </c>
      <c r="Q1574" s="33">
        <f t="shared" si="410"/>
        <v>6.8098074481814255</v>
      </c>
      <c r="R1574" s="33">
        <f t="shared" si="411"/>
        <v>1.95261913211461</v>
      </c>
      <c r="S1574" s="33">
        <f t="shared" si="412"/>
        <v>1.3036216799489899</v>
      </c>
      <c r="T1574" s="32">
        <f t="shared" si="413"/>
        <v>-2.1503518437187563E-2</v>
      </c>
      <c r="U1574" s="32">
        <f t="shared" si="414"/>
        <v>-1.8205593230176009E-2</v>
      </c>
      <c r="V1574" s="32">
        <f t="shared" si="415"/>
        <v>-2.3331688556154306E-2</v>
      </c>
      <c r="W1574" s="32">
        <f t="shared" si="416"/>
        <v>-1.2124868922709031E-2</v>
      </c>
      <c r="X1574" s="32">
        <f t="shared" si="417"/>
        <v>-3.0121730839789418E-3</v>
      </c>
      <c r="Y1574" s="34">
        <f>MAX(O$4:O1574)</f>
        <v>5.4188061553254876</v>
      </c>
      <c r="Z1574" s="34">
        <f>MAX(P$4:P1574)</f>
        <v>3.8651249591219501</v>
      </c>
      <c r="AA1574" s="34">
        <f>MAX(Q$4:Q1574)</f>
        <v>7.0927502232603752</v>
      </c>
      <c r="AB1574" s="34">
        <f>MAX(R$4:R1574)</f>
        <v>1.9765849657387902</v>
      </c>
      <c r="AC1574" s="34">
        <f>MAX(S$4:S1574)</f>
        <v>1.35899867745307</v>
      </c>
      <c r="AD1574" s="35">
        <f t="shared" si="418"/>
        <v>-2.1503518437187563E-2</v>
      </c>
      <c r="AE1574" s="35">
        <f t="shared" si="419"/>
        <v>-1.8205593230176009E-2</v>
      </c>
      <c r="AF1574" s="35">
        <f t="shared" si="420"/>
        <v>-3.9891828440687394E-2</v>
      </c>
      <c r="AG1574" s="35">
        <f t="shared" si="421"/>
        <v>-1.2124868922709031E-2</v>
      </c>
      <c r="AH1574" s="35">
        <f t="shared" si="422"/>
        <v>-4.0748382189645271E-2</v>
      </c>
    </row>
    <row r="1575" spans="1:34">
      <c r="A1575" s="28">
        <v>46205</v>
      </c>
      <c r="B1575" s="12">
        <f>[1]!thsiFinD("ths_int_chg_ratio_index",B$1,$A$4,$A1575,101)</f>
        <v>294.93077967190999</v>
      </c>
      <c r="C1575" s="12">
        <f>[1]!thsiFinD("ths_int_chg_ratio_index",C$1,$A$4,$A1575,101)</f>
        <v>428.08695573860001</v>
      </c>
      <c r="D1575" s="12">
        <f>[1]!thsiFinD("ths_int_chg_ratio_index",D$1,$A$4,$A1575,101)</f>
        <v>94.885299288023006</v>
      </c>
      <c r="E1575" s="12">
        <f>[1]!thsiFinD("ths_int_chg_ratio_index",E$1,$A$4,$A1575,101)</f>
        <v>176.86837356581</v>
      </c>
      <c r="F1575" s="12">
        <f>[1]!thsiFinD("ths_adjustment_nvg_ratio_fund",F$1,$A$4,$A1575,101)</f>
        <v>389.31860036832001</v>
      </c>
      <c r="G1575" s="12">
        <f>[1]!thsiFinD("ths_adjustment_nvg_ratio_fund",G$1,$A$4,$A1575,101)</f>
        <v>476.51146532349998</v>
      </c>
      <c r="H1575" s="12">
        <f>[1]!thsiFinD("ths_adjustment_nvg_ratio_fund",H$1,$A$4,$A1575,101)</f>
        <v>606</v>
      </c>
      <c r="I1575" s="12">
        <f>[1]!thsiFinD("ths_adjustment_nvg_ratio_fund",I$1,$A$4,$A1575,101)</f>
        <v>667.861328125</v>
      </c>
      <c r="J1575" s="32">
        <f t="shared" si="405"/>
        <v>3.9180785026014537</v>
      </c>
      <c r="K1575" s="45">
        <f t="shared" si="406"/>
        <v>2.4869285206608573</v>
      </c>
      <c r="L1575" s="45">
        <f t="shared" si="407"/>
        <v>5.3492284845420501</v>
      </c>
      <c r="M1575" s="32">
        <f>[1]!thsiFinD("ths_int_chg_ratio_index",M$1,$A$4,$A1575,101)/100</f>
        <v>0.85127420012376998</v>
      </c>
      <c r="N1575" s="32">
        <f>[1]!thsiFinD("ths_int_chg_ratio_index",N$1,$A$4,$A1575,101)/100</f>
        <v>0.26226310873912001</v>
      </c>
      <c r="O1575" s="33">
        <f t="shared" si="408"/>
        <v>4.9180785026014533</v>
      </c>
      <c r="P1575" s="33">
        <f t="shared" si="409"/>
        <v>3.4869285206608573</v>
      </c>
      <c r="Q1575" s="33">
        <f t="shared" si="410"/>
        <v>6.3492284845420501</v>
      </c>
      <c r="R1575" s="33">
        <f t="shared" si="411"/>
        <v>1.8512742001237701</v>
      </c>
      <c r="S1575" s="33">
        <f t="shared" si="412"/>
        <v>1.2622631087391201</v>
      </c>
      <c r="T1575" s="32">
        <f t="shared" si="413"/>
        <v>-7.2460159566105964E-2</v>
      </c>
      <c r="U1575" s="32">
        <f t="shared" si="414"/>
        <v>-8.1119676219315373E-2</v>
      </c>
      <c r="V1575" s="32">
        <f t="shared" si="415"/>
        <v>-6.7634652983084576E-2</v>
      </c>
      <c r="W1575" s="32">
        <f t="shared" si="416"/>
        <v>-5.1902048035905146E-2</v>
      </c>
      <c r="X1575" s="32">
        <f t="shared" si="417"/>
        <v>-3.1725900118114159E-2</v>
      </c>
      <c r="Y1575" s="34">
        <f>MAX(O$4:O1575)</f>
        <v>5.4188061553254876</v>
      </c>
      <c r="Z1575" s="34">
        <f>MAX(P$4:P1575)</f>
        <v>3.8651249591219501</v>
      </c>
      <c r="AA1575" s="34">
        <f>MAX(Q$4:Q1575)</f>
        <v>7.0927502232603752</v>
      </c>
      <c r="AB1575" s="34">
        <f>MAX(R$4:R1575)</f>
        <v>1.9765849657387902</v>
      </c>
      <c r="AC1575" s="34">
        <f>MAX(S$4:S1575)</f>
        <v>1.35899867745307</v>
      </c>
      <c r="AD1575" s="35">
        <f t="shared" si="418"/>
        <v>-9.2405529626102156E-2</v>
      </c>
      <c r="AE1575" s="35">
        <f t="shared" si="419"/>
        <v>-9.7848437621279039E-2</v>
      </c>
      <c r="AF1575" s="35">
        <f t="shared" si="420"/>
        <v>-0.10482841145032529</v>
      </c>
      <c r="AG1575" s="35">
        <f t="shared" si="421"/>
        <v>-6.3397611429358736E-2</v>
      </c>
      <c r="AH1575" s="35">
        <f t="shared" si="422"/>
        <v>-7.1181503204435947E-2</v>
      </c>
    </row>
    <row r="1576" spans="1:34">
      <c r="A1576" s="28">
        <v>46206</v>
      </c>
      <c r="B1576" s="12">
        <f>[1]!thsiFinD("ths_int_chg_ratio_index",B$1,$A$4,$A1576,101)</f>
        <v>294.80391880394001</v>
      </c>
      <c r="C1576" s="12">
        <f>[1]!thsiFinD("ths_int_chg_ratio_index",C$1,$A$4,$A1576,101)</f>
        <v>411.73294450472002</v>
      </c>
      <c r="D1576" s="12">
        <f>[1]!thsiFinD("ths_int_chg_ratio_index",D$1,$A$4,$A1576,101)</f>
        <v>93.738821723615999</v>
      </c>
      <c r="E1576" s="12">
        <f>[1]!thsiFinD("ths_int_chg_ratio_index",E$1,$A$4,$A1576,101)</f>
        <v>177.00826811664999</v>
      </c>
      <c r="F1576" s="12">
        <f>[1]!thsiFinD("ths_adjustment_nvg_ratio_fund",F$1,$A$4,$A1576,101)</f>
        <v>392.01964395335</v>
      </c>
      <c r="G1576" s="12">
        <f>[1]!thsiFinD("ths_adjustment_nvg_ratio_fund",G$1,$A$4,$A1576,101)</f>
        <v>477.61256281497998</v>
      </c>
      <c r="H1576" s="12">
        <f>[1]!thsiFinD("ths_adjustment_nvg_ratio_fund",H$1,$A$4,$A1576,101)</f>
        <v>607.61538461537998</v>
      </c>
      <c r="I1576" s="12">
        <f>[1]!thsiFinD("ths_adjustment_nvg_ratio_fund",I$1,$A$4,$A1576,101)</f>
        <v>671.34765625</v>
      </c>
      <c r="J1576" s="32">
        <f t="shared" si="405"/>
        <v>3.9073490009782947</v>
      </c>
      <c r="K1576" s="45">
        <f t="shared" si="406"/>
        <v>2.4432098828723152</v>
      </c>
      <c r="L1576" s="45">
        <f t="shared" si="407"/>
        <v>5.3714881190842743</v>
      </c>
      <c r="M1576" s="32">
        <f>[1]!thsiFinD("ths_int_chg_ratio_index",M$1,$A$4,$A1576,101)/100</f>
        <v>0.85296013108124991</v>
      </c>
      <c r="N1576" s="32">
        <f>[1]!thsiFinD("ths_int_chg_ratio_index",N$1,$A$4,$A1576,101)/100</f>
        <v>0.26998044174583002</v>
      </c>
      <c r="O1576" s="33">
        <f t="shared" si="408"/>
        <v>4.9073490009782947</v>
      </c>
      <c r="P1576" s="33">
        <f t="shared" si="409"/>
        <v>3.4432098828723152</v>
      </c>
      <c r="Q1576" s="33">
        <f t="shared" si="410"/>
        <v>6.3714881190842743</v>
      </c>
      <c r="R1576" s="33">
        <f t="shared" si="411"/>
        <v>1.8529601310812498</v>
      </c>
      <c r="S1576" s="33">
        <f t="shared" si="412"/>
        <v>1.26998044174583</v>
      </c>
      <c r="T1576" s="32">
        <f t="shared" si="413"/>
        <v>-2.1816450504974494E-3</v>
      </c>
      <c r="U1576" s="32">
        <f t="shared" si="414"/>
        <v>-1.2537864636312235E-2</v>
      </c>
      <c r="V1576" s="32">
        <f t="shared" si="415"/>
        <v>3.5058802177962978E-3</v>
      </c>
      <c r="W1576" s="32">
        <f t="shared" si="416"/>
        <v>9.1068678932981761E-4</v>
      </c>
      <c r="X1576" s="32">
        <f t="shared" si="417"/>
        <v>6.1138862042944275E-3</v>
      </c>
      <c r="Y1576" s="34">
        <f>MAX(O$4:O1576)</f>
        <v>5.4188061553254876</v>
      </c>
      <c r="Z1576" s="34">
        <f>MAX(P$4:P1576)</f>
        <v>3.8651249591219501</v>
      </c>
      <c r="AA1576" s="34">
        <f>MAX(Q$4:Q1576)</f>
        <v>7.0927502232603752</v>
      </c>
      <c r="AB1576" s="34">
        <f>MAX(R$4:R1576)</f>
        <v>1.9765849657387902</v>
      </c>
      <c r="AC1576" s="34">
        <f>MAX(S$4:S1576)</f>
        <v>1.35899867745307</v>
      </c>
      <c r="AD1576" s="35">
        <f t="shared" si="418"/>
        <v>-9.4385578610252319E-2</v>
      </c>
      <c r="AE1576" s="35">
        <f t="shared" si="419"/>
        <v>-0.10915949179182094</v>
      </c>
      <c r="AF1576" s="35">
        <f t="shared" si="420"/>
        <v>-0.10169004708649576</v>
      </c>
      <c r="AG1576" s="35">
        <f t="shared" si="421"/>
        <v>-6.2544660007232689E-2</v>
      </c>
      <c r="AH1576" s="35">
        <f t="shared" si="422"/>
        <v>-6.5502812610583994E-2</v>
      </c>
    </row>
    <row r="1577" spans="1:34">
      <c r="A1577" s="28">
        <v>46209</v>
      </c>
      <c r="B1577" s="12">
        <f>[1]!thsiFinD("ths_int_chg_ratio_index",B$1,$A$4,$A1577,101)</f>
        <v>280.61161503544997</v>
      </c>
      <c r="C1577" s="12">
        <f>[1]!thsiFinD("ths_int_chg_ratio_index",C$1,$A$4,$A1577,101)</f>
        <v>406.85783146185997</v>
      </c>
      <c r="D1577" s="12">
        <f>[1]!thsiFinD("ths_int_chg_ratio_index",D$1,$A$4,$A1577,101)</f>
        <v>95.749445388818003</v>
      </c>
      <c r="E1577" s="12">
        <f>[1]!thsiFinD("ths_int_chg_ratio_index",E$1,$A$4,$A1577,101)</f>
        <v>171.72199887350999</v>
      </c>
      <c r="F1577" s="12">
        <f>[1]!thsiFinD("ths_adjustment_nvg_ratio_fund",F$1,$A$4,$A1577,101)</f>
        <v>382.38182934316001</v>
      </c>
      <c r="G1577" s="12">
        <f>[1]!thsiFinD("ths_adjustment_nvg_ratio_fund",G$1,$A$4,$A1577,101)</f>
        <v>465.21072791713999</v>
      </c>
      <c r="H1577" s="12">
        <f>[1]!thsiFinD("ths_adjustment_nvg_ratio_fund",H$1,$A$4,$A1577,101)</f>
        <v>571.53846153845996</v>
      </c>
      <c r="I1577" s="12">
        <f>[1]!thsiFinD("ths_adjustment_nvg_ratio_fund",I$1,$A$4,$A1577,101)</f>
        <v>652.861328125</v>
      </c>
      <c r="J1577" s="32">
        <f t="shared" si="405"/>
        <v>3.7836665471042474</v>
      </c>
      <c r="K1577" s="45">
        <f t="shared" si="406"/>
        <v>2.387352226899095</v>
      </c>
      <c r="L1577" s="45">
        <f t="shared" si="407"/>
        <v>5.1799808673093999</v>
      </c>
      <c r="M1577" s="32">
        <f>[1]!thsiFinD("ths_int_chg_ratio_index",M$1,$A$4,$A1577,101)/100</f>
        <v>0.84074263083440004</v>
      </c>
      <c r="N1577" s="32">
        <f>[1]!thsiFinD("ths_int_chg_ratio_index",N$1,$A$4,$A1577,101)/100</f>
        <v>0.26605566286644999</v>
      </c>
      <c r="O1577" s="33">
        <f t="shared" si="408"/>
        <v>4.7836665471042474</v>
      </c>
      <c r="P1577" s="33">
        <f t="shared" si="409"/>
        <v>3.387352226899095</v>
      </c>
      <c r="Q1577" s="33">
        <f t="shared" si="410"/>
        <v>6.1799808673093999</v>
      </c>
      <c r="R1577" s="33">
        <f t="shared" si="411"/>
        <v>1.8407426308343999</v>
      </c>
      <c r="S1577" s="33">
        <f t="shared" si="412"/>
        <v>1.2660556628664499</v>
      </c>
      <c r="T1577" s="32">
        <f t="shared" si="413"/>
        <v>-2.520351698022516E-2</v>
      </c>
      <c r="U1577" s="32">
        <f t="shared" si="414"/>
        <v>-1.6222553336372236E-2</v>
      </c>
      <c r="V1577" s="32">
        <f t="shared" si="415"/>
        <v>-3.0056911069371695E-2</v>
      </c>
      <c r="W1577" s="32">
        <f t="shared" si="416"/>
        <v>-6.5935041137235029E-3</v>
      </c>
      <c r="X1577" s="32">
        <f t="shared" si="417"/>
        <v>-3.090424663536373E-3</v>
      </c>
      <c r="Y1577" s="34">
        <f>MAX(O$4:O1577)</f>
        <v>5.4188061553254876</v>
      </c>
      <c r="Z1577" s="34">
        <f>MAX(P$4:P1577)</f>
        <v>3.8651249591219501</v>
      </c>
      <c r="AA1577" s="34">
        <f>MAX(Q$4:Q1577)</f>
        <v>7.0927502232603752</v>
      </c>
      <c r="AB1577" s="34">
        <f>MAX(R$4:R1577)</f>
        <v>1.9765849657387902</v>
      </c>
      <c r="AC1577" s="34">
        <f>MAX(S$4:S1577)</f>
        <v>1.35899867745307</v>
      </c>
      <c r="AD1577" s="35">
        <f t="shared" si="418"/>
        <v>-0.11721024705728555</v>
      </c>
      <c r="AE1577" s="35">
        <f t="shared" si="419"/>
        <v>-0.12361119945042909</v>
      </c>
      <c r="AF1577" s="35">
        <f t="shared" si="420"/>
        <v>-0.12869046945394846</v>
      </c>
      <c r="AG1577" s="35">
        <f t="shared" si="421"/>
        <v>-6.872577564790705E-2</v>
      </c>
      <c r="AH1577" s="35">
        <f t="shared" si="422"/>
        <v>-6.8390805766497698E-2</v>
      </c>
    </row>
    <row r="1578" spans="1:34">
      <c r="A1578" s="28">
        <v>46210</v>
      </c>
      <c r="B1578" s="12">
        <f>[1]!thsiFinD("ths_int_chg_ratio_index",B$1,$A$4,$A1578,101)</f>
        <v>280.73816956419</v>
      </c>
      <c r="C1578" s="12">
        <f>[1]!thsiFinD("ths_int_chg_ratio_index",C$1,$A$4,$A1578,101)</f>
        <v>415.40017445448001</v>
      </c>
      <c r="D1578" s="12">
        <f>[1]!thsiFinD("ths_int_chg_ratio_index",D$1,$A$4,$A1578,101)</f>
        <v>96.287140218611995</v>
      </c>
      <c r="E1578" s="12">
        <f>[1]!thsiFinD("ths_int_chg_ratio_index",E$1,$A$4,$A1578,101)</f>
        <v>169.53298483734</v>
      </c>
      <c r="F1578" s="12">
        <f>[1]!thsiFinD("ths_adjustment_nvg_ratio_fund",F$1,$A$4,$A1578,101)</f>
        <v>380.29465930018</v>
      </c>
      <c r="G1578" s="12">
        <f>[1]!thsiFinD("ths_adjustment_nvg_ratio_fund",G$1,$A$4,$A1578,101)</f>
        <v>465.09482291713999</v>
      </c>
      <c r="H1578" s="12">
        <f>[1]!thsiFinD("ths_adjustment_nvg_ratio_fund",H$1,$A$4,$A1578,101)</f>
        <v>570</v>
      </c>
      <c r="I1578" s="12">
        <f>[1]!thsiFinD("ths_adjustment_nvg_ratio_fund",I$1,$A$4,$A1578,101)</f>
        <v>648.90625</v>
      </c>
      <c r="J1578" s="32">
        <f t="shared" si="405"/>
        <v>3.7828177516149273</v>
      </c>
      <c r="K1578" s="45">
        <f t="shared" si="406"/>
        <v>2.4048961726865552</v>
      </c>
      <c r="L1578" s="45">
        <f t="shared" si="407"/>
        <v>5.1607393305432989</v>
      </c>
      <c r="M1578" s="32">
        <f>[1]!thsiFinD("ths_int_chg_ratio_index",M$1,$A$4,$A1578,101)/100</f>
        <v>0.82843117989749004</v>
      </c>
      <c r="N1578" s="32">
        <f>[1]!thsiFinD("ths_int_chg_ratio_index",N$1,$A$4,$A1578,101)/100</f>
        <v>0.25083956729316997</v>
      </c>
      <c r="O1578" s="33">
        <f t="shared" si="408"/>
        <v>4.7828177516149273</v>
      </c>
      <c r="P1578" s="33">
        <f t="shared" si="409"/>
        <v>3.4048961726865552</v>
      </c>
      <c r="Q1578" s="33">
        <f t="shared" si="410"/>
        <v>6.1607393305432989</v>
      </c>
      <c r="R1578" s="33">
        <f t="shared" si="411"/>
        <v>1.8284311798974899</v>
      </c>
      <c r="S1578" s="33">
        <f t="shared" si="412"/>
        <v>1.25083956729317</v>
      </c>
      <c r="T1578" s="32">
        <f t="shared" si="413"/>
        <v>-1.7743617389764932E-4</v>
      </c>
      <c r="U1578" s="32">
        <f t="shared" si="414"/>
        <v>5.1792505214376394E-3</v>
      </c>
      <c r="V1578" s="32">
        <f t="shared" si="415"/>
        <v>-3.1135269152504641E-3</v>
      </c>
      <c r="W1578" s="32">
        <f t="shared" si="416"/>
        <v>-6.6883065186191804E-3</v>
      </c>
      <c r="X1578" s="32">
        <f t="shared" si="417"/>
        <v>-1.2018504414592179E-2</v>
      </c>
      <c r="Y1578" s="34">
        <f>MAX(O$4:O1578)</f>
        <v>5.4188061553254876</v>
      </c>
      <c r="Z1578" s="34">
        <f>MAX(P$4:P1578)</f>
        <v>3.8651249591219501</v>
      </c>
      <c r="AA1578" s="34">
        <f>MAX(Q$4:Q1578)</f>
        <v>7.0927502232603752</v>
      </c>
      <c r="AB1578" s="34">
        <f>MAX(R$4:R1578)</f>
        <v>1.9765849657387902</v>
      </c>
      <c r="AC1578" s="34">
        <f>MAX(S$4:S1578)</f>
        <v>1.35899867745307</v>
      </c>
      <c r="AD1578" s="35">
        <f t="shared" si="418"/>
        <v>-0.11736688589340372</v>
      </c>
      <c r="AE1578" s="35">
        <f t="shared" si="419"/>
        <v>-0.11907216229820061</v>
      </c>
      <c r="AF1578" s="35">
        <f t="shared" si="420"/>
        <v>-0.13140331512881787</v>
      </c>
      <c r="AG1578" s="35">
        <f t="shared" si="421"/>
        <v>-7.495442311326328E-2</v>
      </c>
      <c r="AH1578" s="35">
        <f t="shared" si="422"/>
        <v>-7.9587354980067637E-2</v>
      </c>
    </row>
    <row r="1579" spans="1:34">
      <c r="A1579" s="28">
        <v>46211</v>
      </c>
      <c r="B1579" s="12">
        <f>[1]!thsiFinD("ths_int_chg_ratio_index",B$1,$A$4,$A1579,101)</f>
        <v>278.71375744117</v>
      </c>
      <c r="C1579" s="12">
        <f>[1]!thsiFinD("ths_int_chg_ratio_index",C$1,$A$4,$A1579,101)</f>
        <v>423.18793483195998</v>
      </c>
      <c r="D1579" s="12">
        <f>[1]!thsiFinD("ths_int_chg_ratio_index",D$1,$A$4,$A1579,101)</f>
        <v>97.723490507327995</v>
      </c>
      <c r="E1579" s="12">
        <f>[1]!thsiFinD("ths_int_chg_ratio_index",E$1,$A$4,$A1579,101)</f>
        <v>165.21890595747999</v>
      </c>
      <c r="F1579" s="12">
        <f>[1]!thsiFinD("ths_adjustment_nvg_ratio_fund",F$1,$A$4,$A1579,101)</f>
        <v>377.90055248619001</v>
      </c>
      <c r="G1579" s="12">
        <f>[1]!thsiFinD("ths_adjustment_nvg_ratio_fund",G$1,$A$4,$A1579,101)</f>
        <v>462.54491293984</v>
      </c>
      <c r="H1579" s="12">
        <f>[1]!thsiFinD("ths_adjustment_nvg_ratio_fund",H$1,$A$4,$A1579,101)</f>
        <v>545.69230769231001</v>
      </c>
      <c r="I1579" s="12">
        <f>[1]!thsiFinD("ths_adjustment_nvg_ratio_fund",I$1,$A$4,$A1579,101)</f>
        <v>647.5390625</v>
      </c>
      <c r="J1579" s="32">
        <f t="shared" si="405"/>
        <v>3.7481511554453482</v>
      </c>
      <c r="K1579" s="45">
        <f t="shared" si="406"/>
        <v>2.4121102218448454</v>
      </c>
      <c r="L1579" s="45">
        <f t="shared" si="407"/>
        <v>5.0841920890458505</v>
      </c>
      <c r="M1579" s="32">
        <f>[1]!thsiFinD("ths_int_chg_ratio_index",M$1,$A$4,$A1579,101)/100</f>
        <v>0.80437471954105999</v>
      </c>
      <c r="N1579" s="32">
        <f>[1]!thsiFinD("ths_int_chg_ratio_index",N$1,$A$4,$A1579,101)/100</f>
        <v>0.23903839877275998</v>
      </c>
      <c r="O1579" s="33">
        <f t="shared" si="408"/>
        <v>4.7481511554453482</v>
      </c>
      <c r="P1579" s="33">
        <f t="shared" si="409"/>
        <v>3.4121102218448454</v>
      </c>
      <c r="Q1579" s="33">
        <f t="shared" si="410"/>
        <v>6.0841920890458505</v>
      </c>
      <c r="R1579" s="33">
        <f t="shared" si="411"/>
        <v>1.80437471954106</v>
      </c>
      <c r="S1579" s="33">
        <f t="shared" si="412"/>
        <v>1.23903839877276</v>
      </c>
      <c r="T1579" s="32">
        <f t="shared" si="413"/>
        <v>-7.248153279073577E-3</v>
      </c>
      <c r="U1579" s="32">
        <f t="shared" si="414"/>
        <v>2.1187280881456161E-3</v>
      </c>
      <c r="V1579" s="32">
        <f t="shared" si="415"/>
        <v>-1.2425008978702912E-2</v>
      </c>
      <c r="W1579" s="32">
        <f t="shared" si="416"/>
        <v>-1.3156885870748813E-2</v>
      </c>
      <c r="X1579" s="32">
        <f t="shared" si="417"/>
        <v>-9.4345980323822243E-3</v>
      </c>
      <c r="Y1579" s="34">
        <f>MAX(O$4:O1579)</f>
        <v>5.4188061553254876</v>
      </c>
      <c r="Z1579" s="34">
        <f>MAX(P$4:P1579)</f>
        <v>3.8651249591219501</v>
      </c>
      <c r="AA1579" s="34">
        <f>MAX(Q$4:Q1579)</f>
        <v>7.0927502232603752</v>
      </c>
      <c r="AB1579" s="34">
        <f>MAX(R$4:R1579)</f>
        <v>1.9765849657387902</v>
      </c>
      <c r="AC1579" s="34">
        <f>MAX(S$4:S1579)</f>
        <v>1.35899867745307</v>
      </c>
      <c r="AD1579" s="35">
        <f t="shared" si="418"/>
        <v>-0.12376434599363439</v>
      </c>
      <c r="AE1579" s="35">
        <f t="shared" si="419"/>
        <v>-0.11720571574483252</v>
      </c>
      <c r="AF1579" s="35">
        <f t="shared" si="420"/>
        <v>-0.1421956367372138</v>
      </c>
      <c r="AG1579" s="35">
        <f t="shared" si="421"/>
        <v>-8.7125142193603122E-2</v>
      </c>
      <c r="AH1579" s="35">
        <f t="shared" si="422"/>
        <v>-8.8271078309752449E-2</v>
      </c>
    </row>
    <row r="1580" spans="1:34">
      <c r="A1580" s="28">
        <v>46212</v>
      </c>
      <c r="B1580" s="12">
        <f>[1]!thsiFinD("ths_int_chg_ratio_index",B$1,$A$4,$A1580,101)</f>
        <v>302.30536824384001</v>
      </c>
      <c r="C1580" s="12">
        <f>[1]!thsiFinD("ths_int_chg_ratio_index",C$1,$A$4,$A1580,101)</f>
        <v>474.50255322542</v>
      </c>
      <c r="D1580" s="12">
        <f>[1]!thsiFinD("ths_int_chg_ratio_index",D$1,$A$4,$A1580,101)</f>
        <v>114.3547063841</v>
      </c>
      <c r="E1580" s="12">
        <f>[1]!thsiFinD("ths_int_chg_ratio_index",E$1,$A$4,$A1580,101)</f>
        <v>178.12239576184001</v>
      </c>
      <c r="F1580" s="12">
        <f>[1]!thsiFinD("ths_adjustment_nvg_ratio_fund",F$1,$A$4,$A1580,101)</f>
        <v>406.44567219152998</v>
      </c>
      <c r="G1580" s="12">
        <f>[1]!thsiFinD("ths_adjustment_nvg_ratio_fund",G$1,$A$4,$A1580,101)</f>
        <v>495.63579017026001</v>
      </c>
      <c r="H1580" s="12">
        <f>[1]!thsiFinD("ths_adjustment_nvg_ratio_fund",H$1,$A$4,$A1580,101)</f>
        <v>577.46153846154004</v>
      </c>
      <c r="I1580" s="12">
        <f>[1]!thsiFinD("ths_adjustment_nvg_ratio_fund",I$1,$A$4,$A1580,101)</f>
        <v>692.6171875</v>
      </c>
      <c r="J1580" s="32">
        <f t="shared" si="405"/>
        <v>4.0518065149231628</v>
      </c>
      <c r="K1580" s="45">
        <f t="shared" si="406"/>
        <v>2.6732125590380003</v>
      </c>
      <c r="L1580" s="45">
        <f t="shared" si="407"/>
        <v>5.4304004708083253</v>
      </c>
      <c r="M1580" s="32">
        <f>[1]!thsiFinD("ths_int_chg_ratio_index",M$1,$A$4,$A1580,101)/100</f>
        <v>0.90517188283634997</v>
      </c>
      <c r="N1580" s="32">
        <f>[1]!thsiFinD("ths_int_chg_ratio_index",N$1,$A$4,$A1580,101)/100</f>
        <v>0.27256123121904002</v>
      </c>
      <c r="O1580" s="33">
        <f t="shared" si="408"/>
        <v>5.0518065149231628</v>
      </c>
      <c r="P1580" s="33">
        <f t="shared" si="409"/>
        <v>3.6732125590380003</v>
      </c>
      <c r="Q1580" s="33">
        <f t="shared" si="410"/>
        <v>6.4304004708083253</v>
      </c>
      <c r="R1580" s="33">
        <f t="shared" si="411"/>
        <v>1.90517188283635</v>
      </c>
      <c r="S1580" s="33">
        <f t="shared" si="412"/>
        <v>1.27256123121904</v>
      </c>
      <c r="T1580" s="32">
        <f t="shared" si="413"/>
        <v>6.39523362961123E-2</v>
      </c>
      <c r="U1580" s="32">
        <f t="shared" si="414"/>
        <v>7.6522245829439672E-2</v>
      </c>
      <c r="V1580" s="32">
        <f t="shared" si="415"/>
        <v>5.6902934144008821E-2</v>
      </c>
      <c r="W1580" s="32">
        <f t="shared" si="416"/>
        <v>5.5862655469329336E-2</v>
      </c>
      <c r="X1580" s="32">
        <f t="shared" si="417"/>
        <v>2.7055523444215801E-2</v>
      </c>
      <c r="Y1580" s="34">
        <f>MAX(O$4:O1580)</f>
        <v>5.4188061553254876</v>
      </c>
      <c r="Z1580" s="34">
        <f>MAX(P$4:P1580)</f>
        <v>3.8651249591219501</v>
      </c>
      <c r="AA1580" s="34">
        <f>MAX(Q$4:Q1580)</f>
        <v>7.0927502232603752</v>
      </c>
      <c r="AB1580" s="34">
        <f>MAX(R$4:R1580)</f>
        <v>1.9765849657387902</v>
      </c>
      <c r="AC1580" s="34">
        <f>MAX(S$4:S1580)</f>
        <v>1.35899867745307</v>
      </c>
      <c r="AD1580" s="35">
        <f t="shared" si="418"/>
        <v>-6.7727028773975517E-2</v>
      </c>
      <c r="AE1580" s="35">
        <f t="shared" si="419"/>
        <v>-4.9652314508234485E-2</v>
      </c>
      <c r="AF1580" s="35">
        <f t="shared" si="420"/>
        <v>-9.3384051546028246E-2</v>
      </c>
      <c r="AG1580" s="35">
        <f t="shared" si="421"/>
        <v>-3.612952852535134E-2</v>
      </c>
      <c r="AH1580" s="35">
        <f t="shared" si="422"/>
        <v>-6.3603775094192461E-2</v>
      </c>
    </row>
    <row r="1581" spans="1:34">
      <c r="A1581" s="28">
        <v>46213</v>
      </c>
      <c r="B1581" s="12">
        <f>[1]!thsiFinD("ths_int_chg_ratio_index",B$1,$A$4,$A1581,101)</f>
        <v>289.80518630317999</v>
      </c>
      <c r="C1581" s="12">
        <f>[1]!thsiFinD("ths_int_chg_ratio_index",C$1,$A$4,$A1581,101)</f>
        <v>435.22770570834001</v>
      </c>
      <c r="D1581" s="12">
        <f>[1]!thsiFinD("ths_int_chg_ratio_index",D$1,$A$4,$A1581,101)</f>
        <v>102.50350242035999</v>
      </c>
      <c r="E1581" s="12">
        <f>[1]!thsiFinD("ths_int_chg_ratio_index",E$1,$A$4,$A1581,101)</f>
        <v>164.61423153823</v>
      </c>
      <c r="F1581" s="12">
        <f>[1]!thsiFinD("ths_adjustment_nvg_ratio_fund",F$1,$A$4,$A1581,101)</f>
        <v>385.51258440761001</v>
      </c>
      <c r="G1581" s="12">
        <f>[1]!thsiFinD("ths_adjustment_nvg_ratio_fund",G$1,$A$4,$A1581,101)</f>
        <v>463.76191542564999</v>
      </c>
      <c r="H1581" s="12">
        <f>[1]!thsiFinD("ths_adjustment_nvg_ratio_fund",H$1,$A$4,$A1581,101)</f>
        <v>547.07692307692002</v>
      </c>
      <c r="I1581" s="12">
        <f>[1]!thsiFinD("ths_adjustment_nvg_ratio_fund",I$1,$A$4,$A1581,101)</f>
        <v>647.626953125</v>
      </c>
      <c r="J1581" s="32">
        <f t="shared" si="405"/>
        <v>3.7951612525066127</v>
      </c>
      <c r="K1581" s="45">
        <f t="shared" si="406"/>
        <v>2.4803765649252751</v>
      </c>
      <c r="L1581" s="45">
        <f t="shared" si="407"/>
        <v>5.1099459400879503</v>
      </c>
      <c r="M1581" s="32">
        <f>[1]!thsiFinD("ths_int_chg_ratio_index",M$1,$A$4,$A1581,101)/100</f>
        <v>0.82937234877703003</v>
      </c>
      <c r="N1581" s="32">
        <f>[1]!thsiFinD("ths_int_chg_ratio_index",N$1,$A$4,$A1581,101)/100</f>
        <v>0.24848757431654001</v>
      </c>
      <c r="O1581" s="33">
        <f t="shared" si="408"/>
        <v>4.7951612525066132</v>
      </c>
      <c r="P1581" s="33">
        <f t="shared" si="409"/>
        <v>3.4803765649252751</v>
      </c>
      <c r="Q1581" s="33">
        <f t="shared" si="410"/>
        <v>6.1099459400879503</v>
      </c>
      <c r="R1581" s="33">
        <f t="shared" si="411"/>
        <v>1.8293723487770301</v>
      </c>
      <c r="S1581" s="33">
        <f t="shared" si="412"/>
        <v>1.24848757431654</v>
      </c>
      <c r="T1581" s="32">
        <f t="shared" si="413"/>
        <v>-5.0802670620581636E-2</v>
      </c>
      <c r="U1581" s="32">
        <f t="shared" si="414"/>
        <v>-5.2497913206315583E-2</v>
      </c>
      <c r="V1581" s="32">
        <f t="shared" si="415"/>
        <v>-4.9834303815932124E-2</v>
      </c>
      <c r="W1581" s="32">
        <f t="shared" si="416"/>
        <v>-3.9786191861320264E-2</v>
      </c>
      <c r="X1581" s="32">
        <f t="shared" si="417"/>
        <v>-1.8917484135076768E-2</v>
      </c>
      <c r="Y1581" s="34">
        <f>MAX(O$4:O1581)</f>
        <v>5.4188061553254876</v>
      </c>
      <c r="Z1581" s="34">
        <f>MAX(P$4:P1581)</f>
        <v>3.8651249591219501</v>
      </c>
      <c r="AA1581" s="34">
        <f>MAX(Q$4:Q1581)</f>
        <v>7.0927502232603752</v>
      </c>
      <c r="AB1581" s="34">
        <f>MAX(R$4:R1581)</f>
        <v>1.9765849657387902</v>
      </c>
      <c r="AC1581" s="34">
        <f>MAX(S$4:S1581)</f>
        <v>1.35899867745307</v>
      </c>
      <c r="AD1581" s="35">
        <f t="shared" si="418"/>
        <v>-0.11508898545964219</v>
      </c>
      <c r="AE1581" s="35">
        <f t="shared" si="419"/>
        <v>-9.9543584817003983E-2</v>
      </c>
      <c r="AF1581" s="35">
        <f t="shared" si="420"/>
        <v>-0.1385646261656529</v>
      </c>
      <c r="AG1581" s="35">
        <f t="shared" si="421"/>
        <v>-7.4478264032902919E-2</v>
      </c>
      <c r="AH1581" s="35">
        <f t="shared" si="422"/>
        <v>-8.1318035822993795E-2</v>
      </c>
    </row>
    <row r="1582" spans="1:34">
      <c r="A1582" s="28">
        <v>46216</v>
      </c>
      <c r="B1582" s="12">
        <f>[1]!thsiFinD("ths_int_chg_ratio_index",B$1,$A$4,$A1582,101)</f>
        <v>270.89282102971998</v>
      </c>
      <c r="C1582" s="12">
        <f>[1]!thsiFinD("ths_int_chg_ratio_index",C$1,$A$4,$A1582,101)</f>
        <v>409.5119865515</v>
      </c>
      <c r="D1582" s="12">
        <f>[1]!thsiFinD("ths_int_chg_ratio_index",D$1,$A$4,$A1582,101)</f>
        <v>95.574525405615006</v>
      </c>
      <c r="E1582" s="12">
        <f>[1]!thsiFinD("ths_int_chg_ratio_index",E$1,$A$4,$A1582,101)</f>
        <v>157.12887121934</v>
      </c>
      <c r="F1582" s="12">
        <f>[1]!thsiFinD("ths_adjustment_nvg_ratio_fund",F$1,$A$4,$A1582,101)</f>
        <v>367.46470227133</v>
      </c>
      <c r="G1582" s="12">
        <f>[1]!thsiFinD("ths_adjustment_nvg_ratio_fund",G$1,$A$4,$A1582,101)</f>
        <v>442.78311059590999</v>
      </c>
      <c r="H1582" s="12">
        <f>[1]!thsiFinD("ths_adjustment_nvg_ratio_fund",H$1,$A$4,$A1582,101)</f>
        <v>505.92307692307998</v>
      </c>
      <c r="I1582" s="12">
        <f>[1]!thsiFinD("ths_adjustment_nvg_ratio_fund",I$1,$A$4,$A1582,101)</f>
        <v>622.666015625</v>
      </c>
      <c r="J1582" s="32">
        <f t="shared" si="405"/>
        <v>3.5899313870268683</v>
      </c>
      <c r="K1582" s="45">
        <f t="shared" si="406"/>
        <v>2.3327705105154375</v>
      </c>
      <c r="L1582" s="45">
        <f t="shared" si="407"/>
        <v>4.8470922635382996</v>
      </c>
      <c r="M1582" s="32">
        <f>[1]!thsiFinD("ths_int_chg_ratio_index",M$1,$A$4,$A1582,101)/100</f>
        <v>0.76322421952982</v>
      </c>
      <c r="N1582" s="32">
        <f>[1]!thsiFinD("ths_int_chg_ratio_index",N$1,$A$4,$A1582,101)/100</f>
        <v>0.21733944406229</v>
      </c>
      <c r="O1582" s="33">
        <f t="shared" si="408"/>
        <v>4.5899313870268683</v>
      </c>
      <c r="P1582" s="33">
        <f t="shared" si="409"/>
        <v>3.3327705105154375</v>
      </c>
      <c r="Q1582" s="33">
        <f t="shared" si="410"/>
        <v>5.8470922635382996</v>
      </c>
      <c r="R1582" s="33">
        <f t="shared" si="411"/>
        <v>1.76322421952982</v>
      </c>
      <c r="S1582" s="33">
        <f t="shared" si="412"/>
        <v>1.21733944406229</v>
      </c>
      <c r="T1582" s="32">
        <f t="shared" si="413"/>
        <v>-4.2799366835153507E-2</v>
      </c>
      <c r="U1582" s="32">
        <f t="shared" si="414"/>
        <v>-4.2410943659772271E-2</v>
      </c>
      <c r="V1582" s="32">
        <f t="shared" si="415"/>
        <v>-4.3020622297988309E-2</v>
      </c>
      <c r="W1582" s="32">
        <f t="shared" si="416"/>
        <v>-3.6158920457845189E-2</v>
      </c>
      <c r="X1582" s="32">
        <f t="shared" si="417"/>
        <v>-2.4948690635788973E-2</v>
      </c>
      <c r="Y1582" s="34">
        <f>MAX(O$4:O1582)</f>
        <v>5.4188061553254876</v>
      </c>
      <c r="Z1582" s="34">
        <f>MAX(P$4:P1582)</f>
        <v>3.8651249591219501</v>
      </c>
      <c r="AA1582" s="34">
        <f>MAX(Q$4:Q1582)</f>
        <v>7.0927502232603752</v>
      </c>
      <c r="AB1582" s="34">
        <f>MAX(R$4:R1582)</f>
        <v>1.9765849657387902</v>
      </c>
      <c r="AC1582" s="34">
        <f>MAX(S$4:S1582)</f>
        <v>1.35899867745307</v>
      </c>
      <c r="AD1582" s="35">
        <f t="shared" si="418"/>
        <v>-0.15296261658742283</v>
      </c>
      <c r="AE1582" s="35">
        <f t="shared" si="419"/>
        <v>-0.13773279110941061</v>
      </c>
      <c r="AF1582" s="35">
        <f t="shared" si="420"/>
        <v>-0.17562411201750672</v>
      </c>
      <c r="AG1582" s="35">
        <f t="shared" si="421"/>
        <v>-0.10794413086574406</v>
      </c>
      <c r="AH1582" s="35">
        <f t="shared" si="422"/>
        <v>-0.10423794793992502</v>
      </c>
    </row>
    <row r="1583" spans="1:34">
      <c r="A1583" s="28">
        <v>46217</v>
      </c>
      <c r="B1583" s="12">
        <f>[1]!thsiFinD("ths_int_chg_ratio_index",B$1,$A$4,$A1583,101)</f>
        <v>290.27546668752001</v>
      </c>
      <c r="C1583" s="12">
        <f>[1]!thsiFinD("ths_int_chg_ratio_index",C$1,$A$4,$A1583,101)</f>
        <v>408.10967743494001</v>
      </c>
      <c r="D1583" s="12">
        <f>[1]!thsiFinD("ths_int_chg_ratio_index",D$1,$A$4,$A1583,101)</f>
        <v>97.085758745950002</v>
      </c>
      <c r="E1583" s="12">
        <f>[1]!thsiFinD("ths_int_chg_ratio_index",E$1,$A$4,$A1583,101)</f>
        <v>166.66254433994999</v>
      </c>
      <c r="F1583" s="12">
        <f>[1]!thsiFinD("ths_adjustment_nvg_ratio_fund",F$1,$A$4,$A1583,101)</f>
        <v>387.84530386739999</v>
      </c>
      <c r="G1583" s="12">
        <f>[1]!thsiFinD("ths_adjustment_nvg_ratio_fund",G$1,$A$4,$A1583,101)</f>
        <v>465.90615791146001</v>
      </c>
      <c r="H1583" s="12">
        <f>[1]!thsiFinD("ths_adjustment_nvg_ratio_fund",H$1,$A$4,$A1583,101)</f>
        <v>568.53846153845996</v>
      </c>
      <c r="I1583" s="12">
        <f>[1]!thsiFinD("ths_adjustment_nvg_ratio_fund",I$1,$A$4,$A1583,101)</f>
        <v>656.15234375</v>
      </c>
      <c r="J1583" s="32">
        <f t="shared" si="405"/>
        <v>3.8007196428445997</v>
      </c>
      <c r="K1583" s="45">
        <f t="shared" si="406"/>
        <v>2.4053336180209</v>
      </c>
      <c r="L1583" s="45">
        <f t="shared" si="407"/>
        <v>5.1961056676682995</v>
      </c>
      <c r="M1583" s="32">
        <f>[1]!thsiFinD("ths_int_chg_ratio_index",M$1,$A$4,$A1583,101)/100</f>
        <v>0.77403089521027002</v>
      </c>
      <c r="N1583" s="32">
        <f>[1]!thsiFinD("ths_int_chg_ratio_index",N$1,$A$4,$A1583,101)/100</f>
        <v>0.24200658074369</v>
      </c>
      <c r="O1583" s="33">
        <f t="shared" si="408"/>
        <v>4.8007196428445997</v>
      </c>
      <c r="P1583" s="33">
        <f t="shared" si="409"/>
        <v>3.4053336180209</v>
      </c>
      <c r="Q1583" s="33">
        <f t="shared" si="410"/>
        <v>6.1961056676682995</v>
      </c>
      <c r="R1583" s="33">
        <f t="shared" si="411"/>
        <v>1.7740308952102701</v>
      </c>
      <c r="S1583" s="33">
        <f t="shared" si="412"/>
        <v>1.24200658074369</v>
      </c>
      <c r="T1583" s="32">
        <f t="shared" si="413"/>
        <v>4.5924053769847317E-2</v>
      </c>
      <c r="U1583" s="32">
        <f t="shared" si="414"/>
        <v>2.1772608487897305E-2</v>
      </c>
      <c r="V1583" s="32">
        <f t="shared" si="415"/>
        <v>5.9690079854973765E-2</v>
      </c>
      <c r="W1583" s="32">
        <f t="shared" si="416"/>
        <v>6.1289287889498834E-3</v>
      </c>
      <c r="X1583" s="32">
        <f t="shared" si="417"/>
        <v>2.0263154046077148E-2</v>
      </c>
      <c r="Y1583" s="34">
        <f>MAX(O$4:O1583)</f>
        <v>5.4188061553254876</v>
      </c>
      <c r="Z1583" s="34">
        <f>MAX(P$4:P1583)</f>
        <v>3.8651249591219501</v>
      </c>
      <c r="AA1583" s="34">
        <f>MAX(Q$4:Q1583)</f>
        <v>7.0927502232603752</v>
      </c>
      <c r="AB1583" s="34">
        <f>MAX(R$4:R1583)</f>
        <v>1.9765849657387902</v>
      </c>
      <c r="AC1583" s="34">
        <f>MAX(S$4:S1583)</f>
        <v>1.35899867745307</v>
      </c>
      <c r="AD1583" s="35">
        <f t="shared" si="418"/>
        <v>-0.11406322624651288</v>
      </c>
      <c r="AE1583" s="35">
        <f t="shared" si="419"/>
        <v>-0.1189589847582837</v>
      </c>
      <c r="AF1583" s="35">
        <f t="shared" si="420"/>
        <v>-0.12641704943331677</v>
      </c>
      <c r="AG1583" s="35">
        <f t="shared" si="421"/>
        <v>-0.10247678396805537</v>
      </c>
      <c r="AH1583" s="35">
        <f t="shared" si="422"/>
        <v>-8.6086983490401559E-2</v>
      </c>
    </row>
    <row r="1584" spans="1:34">
      <c r="A1584" s="28">
        <v>46218</v>
      </c>
      <c r="B1584" s="12">
        <f>[1]!thsiFinD("ths_int_chg_ratio_index",B$1,$A$4,$A1584,101)</f>
        <v>280.26496322628998</v>
      </c>
      <c r="C1584" s="12">
        <f>[1]!thsiFinD("ths_int_chg_ratio_index",C$1,$A$4,$A1584,101)</f>
        <v>376.14243410785002</v>
      </c>
      <c r="D1584" s="12">
        <f>[1]!thsiFinD("ths_int_chg_ratio_index",D$1,$A$4,$A1584,101)</f>
        <v>88.705437180318</v>
      </c>
      <c r="E1584" s="12">
        <f>[1]!thsiFinD("ths_int_chg_ratio_index",E$1,$A$4,$A1584,101)</f>
        <v>163.11130191058001</v>
      </c>
      <c r="F1584" s="12">
        <f>[1]!thsiFinD("ths_adjustment_nvg_ratio_fund",F$1,$A$4,$A1584,101)</f>
        <v>381.15408225905003</v>
      </c>
      <c r="G1584" s="12">
        <f>[1]!thsiFinD("ths_adjustment_nvg_ratio_fund",G$1,$A$4,$A1584,101)</f>
        <v>449.33174304200003</v>
      </c>
      <c r="H1584" s="12">
        <f>[1]!thsiFinD("ths_adjustment_nvg_ratio_fund",H$1,$A$4,$A1584,101)</f>
        <v>543.69230769231001</v>
      </c>
      <c r="I1584" s="12">
        <f>[1]!thsiFinD("ths_adjustment_nvg_ratio_fund",I$1,$A$4,$A1584,101)</f>
        <v>638.125</v>
      </c>
      <c r="J1584" s="32">
        <f t="shared" si="405"/>
        <v>3.6506590867729973</v>
      </c>
      <c r="K1584" s="45">
        <f t="shared" si="406"/>
        <v>2.2705603410625947</v>
      </c>
      <c r="L1584" s="45">
        <f t="shared" si="407"/>
        <v>5.0307578324833999</v>
      </c>
      <c r="M1584" s="32">
        <f>[1]!thsiFinD("ths_int_chg_ratio_index",M$1,$A$4,$A1584,101)/100</f>
        <v>0.72084004235112997</v>
      </c>
      <c r="N1584" s="32">
        <f>[1]!thsiFinD("ths_int_chg_ratio_index",N$1,$A$4,$A1584,101)/100</f>
        <v>0.23487565679669001</v>
      </c>
      <c r="O1584" s="33">
        <f t="shared" si="408"/>
        <v>4.6506590867729969</v>
      </c>
      <c r="P1584" s="33">
        <f t="shared" si="409"/>
        <v>3.2705603410625947</v>
      </c>
      <c r="Q1584" s="33">
        <f t="shared" si="410"/>
        <v>6.0307578324833999</v>
      </c>
      <c r="R1584" s="33">
        <f t="shared" si="411"/>
        <v>1.7208400423511301</v>
      </c>
      <c r="S1584" s="33">
        <f t="shared" si="412"/>
        <v>1.2348756567966901</v>
      </c>
      <c r="T1584" s="32">
        <f t="shared" si="413"/>
        <v>-3.1257929484648339E-2</v>
      </c>
      <c r="U1584" s="32">
        <f t="shared" si="414"/>
        <v>-3.9577114044007322E-2</v>
      </c>
      <c r="V1584" s="32">
        <f t="shared" si="415"/>
        <v>-2.6685767489036838E-2</v>
      </c>
      <c r="W1584" s="32">
        <f t="shared" si="416"/>
        <v>-2.9983047647451189E-2</v>
      </c>
      <c r="X1584" s="32">
        <f t="shared" si="417"/>
        <v>-5.7414542382939748E-3</v>
      </c>
      <c r="Y1584" s="34">
        <f>MAX(O$4:O1584)</f>
        <v>5.4188061553254876</v>
      </c>
      <c r="Z1584" s="34">
        <f>MAX(P$4:P1584)</f>
        <v>3.8651249591219501</v>
      </c>
      <c r="AA1584" s="34">
        <f>MAX(Q$4:Q1584)</f>
        <v>7.0927502232603752</v>
      </c>
      <c r="AB1584" s="34">
        <f>MAX(R$4:R1584)</f>
        <v>1.9765849657387902</v>
      </c>
      <c r="AC1584" s="34">
        <f>MAX(S$4:S1584)</f>
        <v>1.35899867745307</v>
      </c>
      <c r="AD1584" s="35">
        <f t="shared" si="418"/>
        <v>-0.14175577544835627</v>
      </c>
      <c r="AE1584" s="35">
        <f t="shared" si="419"/>
        <v>-0.15382804549595308</v>
      </c>
      <c r="AF1584" s="35">
        <f t="shared" si="420"/>
        <v>-0.14972928093452609</v>
      </c>
      <c r="AG1584" s="35">
        <f t="shared" si="421"/>
        <v>-0.12938726531903477</v>
      </c>
      <c r="AH1584" s="35">
        <f t="shared" si="422"/>
        <v>-9.1334173252472617E-2</v>
      </c>
    </row>
    <row r="1585" spans="1:34">
      <c r="A1585" s="28">
        <v>46219</v>
      </c>
      <c r="B1585" s="12">
        <f>[1]!thsiFinD("ths_int_chg_ratio_index",B$1,$A$4,$A1585,101)</f>
        <v>266.20908970073998</v>
      </c>
      <c r="C1585" s="12">
        <f>[1]!thsiFinD("ths_int_chg_ratio_index",C$1,$A$4,$A1585,101)</f>
        <v>341.40826191983001</v>
      </c>
      <c r="D1585" s="12">
        <f>[1]!thsiFinD("ths_int_chg_ratio_index",D$1,$A$4,$A1585,101)</f>
        <v>81.115447581176994</v>
      </c>
      <c r="E1585" s="12">
        <f>[1]!thsiFinD("ths_int_chg_ratio_index",E$1,$A$4,$A1585,101)</f>
        <v>155.39545777277999</v>
      </c>
      <c r="F1585" s="12">
        <f>[1]!thsiFinD("ths_adjustment_nvg_ratio_fund",F$1,$A$4,$A1585,101)</f>
        <v>374.03314917127</v>
      </c>
      <c r="G1585" s="12">
        <f>[1]!thsiFinD("ths_adjustment_nvg_ratio_fund",G$1,$A$4,$A1585,101)</f>
        <v>434.61180816118002</v>
      </c>
      <c r="H1585" s="12">
        <f>[1]!thsiFinD("ths_adjustment_nvg_ratio_fund",H$1,$A$4,$A1585,101)</f>
        <v>520.84615384614995</v>
      </c>
      <c r="I1585" s="12">
        <f>[1]!thsiFinD("ths_adjustment_nvg_ratio_fund",I$1,$A$4,$A1585,101)</f>
        <v>621.396484375</v>
      </c>
      <c r="J1585" s="32">
        <f t="shared" si="405"/>
        <v>3.4937698156601584</v>
      </c>
      <c r="K1585" s="45">
        <f t="shared" si="406"/>
        <v>2.1103206424363172</v>
      </c>
      <c r="L1585" s="45">
        <f t="shared" si="407"/>
        <v>4.8772189888839996</v>
      </c>
      <c r="M1585" s="32">
        <f>[1]!thsiFinD("ths_int_chg_ratio_index",M$1,$A$4,$A1585,101)/100</f>
        <v>0.68261491850926004</v>
      </c>
      <c r="N1585" s="32">
        <f>[1]!thsiFinD("ths_int_chg_ratio_index",N$1,$A$4,$A1585,101)/100</f>
        <v>0.21036633304003999</v>
      </c>
      <c r="O1585" s="33">
        <f t="shared" si="408"/>
        <v>4.4937698156601584</v>
      </c>
      <c r="P1585" s="33">
        <f t="shared" si="409"/>
        <v>3.1103206424363172</v>
      </c>
      <c r="Q1585" s="33">
        <f t="shared" si="410"/>
        <v>5.8772189888839996</v>
      </c>
      <c r="R1585" s="33">
        <f t="shared" si="411"/>
        <v>1.68261491850926</v>
      </c>
      <c r="S1585" s="33">
        <f t="shared" si="412"/>
        <v>1.21036633304004</v>
      </c>
      <c r="T1585" s="32">
        <f t="shared" si="413"/>
        <v>-3.3734846649811301E-2</v>
      </c>
      <c r="U1585" s="32">
        <f t="shared" si="414"/>
        <v>-4.8994570323144138E-2</v>
      </c>
      <c r="V1585" s="32">
        <f t="shared" si="415"/>
        <v>-2.5459295144035776E-2</v>
      </c>
      <c r="W1585" s="32">
        <f t="shared" si="416"/>
        <v>-2.2213060424630893E-2</v>
      </c>
      <c r="X1585" s="32">
        <f t="shared" si="417"/>
        <v>-1.984760459221302E-2</v>
      </c>
      <c r="Y1585" s="34">
        <f>MAX(O$4:O1585)</f>
        <v>5.4188061553254876</v>
      </c>
      <c r="Z1585" s="34">
        <f>MAX(P$4:P1585)</f>
        <v>3.8651249591219501</v>
      </c>
      <c r="AA1585" s="34">
        <f>MAX(Q$4:Q1585)</f>
        <v>7.0927502232603752</v>
      </c>
      <c r="AB1585" s="34">
        <f>MAX(R$4:R1585)</f>
        <v>1.9765849657387902</v>
      </c>
      <c r="AC1585" s="34">
        <f>MAX(S$4:S1585)</f>
        <v>1.35899867745307</v>
      </c>
      <c r="AD1585" s="35">
        <f t="shared" si="418"/>
        <v>-0.17070851275169219</v>
      </c>
      <c r="AE1585" s="35">
        <f t="shared" si="419"/>
        <v>-0.19528587682637399</v>
      </c>
      <c r="AF1585" s="35">
        <f t="shared" si="420"/>
        <v>-0.17137657412354546</v>
      </c>
      <c r="AG1585" s="35">
        <f t="shared" si="421"/>
        <v>-0.14872623860095624</v>
      </c>
      <c r="AH1585" s="35">
        <f t="shared" si="422"/>
        <v>-0.10936901328821391</v>
      </c>
    </row>
    <row r="1586" spans="1:34">
      <c r="A1586" s="28">
        <v>46220</v>
      </c>
      <c r="B1586" s="12">
        <f>[1]!thsiFinD("ths_int_chg_ratio_index",B$1,$A$4,$A1586,101)</f>
        <v>228.33938358819</v>
      </c>
      <c r="C1586" s="12">
        <f>[1]!thsiFinD("ths_int_chg_ratio_index",C$1,$A$4,$A1586,101)</f>
        <v>314.33514985359</v>
      </c>
      <c r="D1586" s="12">
        <f>[1]!thsiFinD("ths_int_chg_ratio_index",D$1,$A$4,$A1586,101)</f>
        <v>68.222519950017997</v>
      </c>
      <c r="E1586" s="12">
        <f>[1]!thsiFinD("ths_int_chg_ratio_index",E$1,$A$4,$A1586,101)</f>
        <v>136.37364361681</v>
      </c>
      <c r="F1586" s="12">
        <f>[1]!thsiFinD("ths_adjustment_nvg_ratio_fund",F$1,$A$4,$A1586,101)</f>
        <v>342.78698588090998</v>
      </c>
      <c r="G1586" s="12">
        <f>[1]!thsiFinD("ths_adjustment_nvg_ratio_fund",G$1,$A$4,$A1586,101)</f>
        <v>393.69734349602999</v>
      </c>
      <c r="H1586" s="12">
        <f>[1]!thsiFinD("ths_adjustment_nvg_ratio_fund",H$1,$A$4,$A1586,101)</f>
        <v>461.07692307692002</v>
      </c>
      <c r="I1586" s="12">
        <f>[1]!thsiFinD("ths_adjustment_nvg_ratio_fund",I$1,$A$4,$A1586,101)</f>
        <v>565.91796875</v>
      </c>
      <c r="J1586" s="32">
        <f t="shared" si="405"/>
        <v>3.1384373977655851</v>
      </c>
      <c r="K1586" s="45">
        <f t="shared" si="406"/>
        <v>1.8681767425215199</v>
      </c>
      <c r="L1586" s="45">
        <f t="shared" si="407"/>
        <v>4.4086980530096502</v>
      </c>
      <c r="M1586" s="32">
        <f>[1]!thsiFinD("ths_int_chg_ratio_index",M$1,$A$4,$A1586,101)/100</f>
        <v>0.57473616084826995</v>
      </c>
      <c r="N1586" s="32">
        <f>[1]!thsiFinD("ths_int_chg_ratio_index",N$1,$A$4,$A1586,101)/100</f>
        <v>0.16032669210083</v>
      </c>
      <c r="O1586" s="33">
        <f t="shared" si="408"/>
        <v>4.1384373977655855</v>
      </c>
      <c r="P1586" s="33">
        <f t="shared" si="409"/>
        <v>2.8681767425215199</v>
      </c>
      <c r="Q1586" s="33">
        <f t="shared" si="410"/>
        <v>5.4086980530096502</v>
      </c>
      <c r="R1586" s="33">
        <f t="shared" si="411"/>
        <v>1.57473616084827</v>
      </c>
      <c r="S1586" s="33">
        <f t="shared" si="412"/>
        <v>1.1603266921008299</v>
      </c>
      <c r="T1586" s="32">
        <f t="shared" si="413"/>
        <v>-7.9072233886188226E-2</v>
      </c>
      <c r="U1586" s="32">
        <f t="shared" si="414"/>
        <v>-7.7851748341008942E-2</v>
      </c>
      <c r="V1586" s="32">
        <f t="shared" si="415"/>
        <v>-7.9718134845833788E-2</v>
      </c>
      <c r="W1586" s="32">
        <f t="shared" si="416"/>
        <v>-6.4113753226773373E-2</v>
      </c>
      <c r="X1586" s="32">
        <f t="shared" si="417"/>
        <v>-4.134255850749502E-2</v>
      </c>
      <c r="Y1586" s="34">
        <f>MAX(O$4:O1586)</f>
        <v>5.4188061553254876</v>
      </c>
      <c r="Z1586" s="34">
        <f>MAX(P$4:P1586)</f>
        <v>3.8651249591219501</v>
      </c>
      <c r="AA1586" s="34">
        <f>MAX(Q$4:Q1586)</f>
        <v>7.0927502232603752</v>
      </c>
      <c r="AB1586" s="34">
        <f>MAX(R$4:R1586)</f>
        <v>1.9765849657387902</v>
      </c>
      <c r="AC1586" s="34">
        <f>MAX(S$4:S1586)</f>
        <v>1.35899867745307</v>
      </c>
      <c r="AD1586" s="35">
        <f t="shared" si="418"/>
        <v>-0.23628244319121527</v>
      </c>
      <c r="AE1586" s="35">
        <f t="shared" si="419"/>
        <v>-0.2579342782301427</v>
      </c>
      <c r="AF1586" s="35">
        <f t="shared" si="420"/>
        <v>-0.23743288812398144</v>
      </c>
      <c r="AG1586" s="35">
        <f t="shared" si="421"/>
        <v>-0.20330459446772164</v>
      </c>
      <c r="AH1586" s="35">
        <f t="shared" si="422"/>
        <v>-0.14618997696493397</v>
      </c>
    </row>
    <row r="1587" spans="1:34">
      <c r="A1587" s="28">
        <v>46223</v>
      </c>
      <c r="B1587" s="12">
        <f>[1]!thsiFinD("ths_int_chg_ratio_index",B$1,$A$4,$A1587,101)</f>
        <v>223.67125403305999</v>
      </c>
      <c r="C1587" s="12">
        <f>[1]!thsiFinD("ths_int_chg_ratio_index",C$1,$A$4,$A1587,101)</f>
        <v>290.28269665063999</v>
      </c>
      <c r="D1587" s="12">
        <f>[1]!thsiFinD("ths_int_chg_ratio_index",D$1,$A$4,$A1587,101)</f>
        <v>68.544675938593002</v>
      </c>
      <c r="E1587" s="12">
        <f>[1]!thsiFinD("ths_int_chg_ratio_index",E$1,$A$4,$A1587,101)</f>
        <v>138.67212591967001</v>
      </c>
      <c r="F1587" s="12">
        <f>[1]!thsiFinD("ths_adjustment_nvg_ratio_fund",F$1,$A$4,$A1587,101)</f>
        <v>331.55310006139001</v>
      </c>
      <c r="G1587" s="12">
        <f>[1]!thsiFinD("ths_adjustment_nvg_ratio_fund",G$1,$A$4,$A1587,101)</f>
        <v>378.10812112372003</v>
      </c>
      <c r="H1587" s="12">
        <f>[1]!thsiFinD("ths_adjustment_nvg_ratio_fund",H$1,$A$4,$A1587,101)</f>
        <v>410.38461538462002</v>
      </c>
      <c r="I1587" s="12">
        <f>[1]!thsiFinD("ths_adjustment_nvg_ratio_fund",I$1,$A$4,$A1587,101)</f>
        <v>551.9921875</v>
      </c>
      <c r="J1587" s="32">
        <f t="shared" si="405"/>
        <v>2.9915109707646161</v>
      </c>
      <c r="K1587" s="45">
        <f t="shared" si="406"/>
        <v>1.8029268813549073</v>
      </c>
      <c r="L1587" s="45">
        <f t="shared" si="407"/>
        <v>4.1800950601743248</v>
      </c>
      <c r="M1587" s="32">
        <f>[1]!thsiFinD("ths_int_chg_ratio_index",M$1,$A$4,$A1587,101)/100</f>
        <v>0.57385101043428999</v>
      </c>
      <c r="N1587" s="32">
        <f>[1]!thsiFinD("ths_int_chg_ratio_index",N$1,$A$4,$A1587,101)/100</f>
        <v>0.16907676467935001</v>
      </c>
      <c r="O1587" s="33">
        <f t="shared" si="408"/>
        <v>3.9915109707646161</v>
      </c>
      <c r="P1587" s="33">
        <f t="shared" si="409"/>
        <v>2.8029268813549075</v>
      </c>
      <c r="Q1587" s="33">
        <f t="shared" si="410"/>
        <v>5.1800950601743248</v>
      </c>
      <c r="R1587" s="33">
        <f t="shared" si="411"/>
        <v>1.57385101043429</v>
      </c>
      <c r="S1587" s="33">
        <f t="shared" si="412"/>
        <v>1.1690767646793501</v>
      </c>
      <c r="T1587" s="32">
        <f t="shared" si="413"/>
        <v>-3.5502875331712813E-2</v>
      </c>
      <c r="U1587" s="32">
        <f t="shared" si="414"/>
        <v>-2.2749595657500787E-2</v>
      </c>
      <c r="V1587" s="32">
        <f t="shared" si="415"/>
        <v>-4.2265807888484441E-2</v>
      </c>
      <c r="W1587" s="32">
        <f t="shared" si="416"/>
        <v>-5.6209442317189939E-4</v>
      </c>
      <c r="X1587" s="32">
        <f t="shared" si="417"/>
        <v>7.5410422237875974E-3</v>
      </c>
      <c r="Y1587" s="34">
        <f>MAX(O$4:O1587)</f>
        <v>5.4188061553254876</v>
      </c>
      <c r="Z1587" s="34">
        <f>MAX(P$4:P1587)</f>
        <v>3.8651249591219501</v>
      </c>
      <c r="AA1587" s="34">
        <f>MAX(Q$4:Q1587)</f>
        <v>7.0927502232603752</v>
      </c>
      <c r="AB1587" s="34">
        <f>MAX(R$4:R1587)</f>
        <v>1.9765849657387902</v>
      </c>
      <c r="AC1587" s="34">
        <f>MAX(S$4:S1587)</f>
        <v>1.35899867745307</v>
      </c>
      <c r="AD1587" s="35">
        <f t="shared" si="418"/>
        <v>-0.26339661239923784</v>
      </c>
      <c r="AE1587" s="35">
        <f t="shared" si="419"/>
        <v>-0.27481597335169849</v>
      </c>
      <c r="AF1587" s="35">
        <f t="shared" si="420"/>
        <v>-0.26966340317660964</v>
      </c>
      <c r="AG1587" s="35">
        <f t="shared" si="421"/>
        <v>-0.20375241251213805</v>
      </c>
      <c r="AH1587" s="35">
        <f t="shared" si="422"/>
        <v>-0.13975135953013351</v>
      </c>
    </row>
    <row r="1588" spans="1:34">
      <c r="A1588" s="28">
        <v>46224</v>
      </c>
      <c r="B1588" s="12">
        <f>[1]!thsiFinD("ths_int_chg_ratio_index",B$1,$A$4,$A1588,101)</f>
        <v>250.17466386184</v>
      </c>
      <c r="C1588" s="12">
        <f>[1]!thsiFinD("ths_int_chg_ratio_index",C$1,$A$4,$A1588,101)</f>
        <v>350.61329469649002</v>
      </c>
      <c r="D1588" s="12">
        <f>[1]!thsiFinD("ths_int_chg_ratio_index",D$1,$A$4,$A1588,101)</f>
        <v>86.635052211217001</v>
      </c>
      <c r="E1588" s="12">
        <f>[1]!thsiFinD("ths_int_chg_ratio_index",E$1,$A$4,$A1588,101)</f>
        <v>155.76545231726001</v>
      </c>
      <c r="F1588" s="12">
        <f>[1]!thsiFinD("ths_adjustment_nvg_ratio_fund",F$1,$A$4,$A1588,101)</f>
        <v>359.91405770411001</v>
      </c>
      <c r="G1588" s="12">
        <f>[1]!thsiFinD("ths_adjustment_nvg_ratio_fund",G$1,$A$4,$A1588,101)</f>
        <v>422.90540325766</v>
      </c>
      <c r="H1588" s="12">
        <f>[1]!thsiFinD("ths_adjustment_nvg_ratio_fund",H$1,$A$4,$A1588,101)</f>
        <v>458.30769230768999</v>
      </c>
      <c r="I1588" s="12">
        <f>[1]!thsiFinD("ths_adjustment_nvg_ratio_fund",I$1,$A$4,$A1588,101)</f>
        <v>605.15625</v>
      </c>
      <c r="J1588" s="32">
        <f t="shared" si="405"/>
        <v>3.3618398329453338</v>
      </c>
      <c r="K1588" s="45">
        <f t="shared" si="406"/>
        <v>2.1079711577170177</v>
      </c>
      <c r="L1588" s="45">
        <f t="shared" si="407"/>
        <v>4.6157085081736504</v>
      </c>
      <c r="M1588" s="32">
        <f>[1]!thsiFinD("ths_int_chg_ratio_index",M$1,$A$4,$A1588,101)/100</f>
        <v>0.68460557818779999</v>
      </c>
      <c r="N1588" s="32">
        <f>[1]!thsiFinD("ths_int_chg_ratio_index",N$1,$A$4,$A1588,101)/100</f>
        <v>0.21160760124884001</v>
      </c>
      <c r="O1588" s="33">
        <f t="shared" si="408"/>
        <v>4.3618398329453338</v>
      </c>
      <c r="P1588" s="33">
        <f t="shared" si="409"/>
        <v>3.1079711577170177</v>
      </c>
      <c r="Q1588" s="33">
        <f t="shared" si="410"/>
        <v>5.6157085081736504</v>
      </c>
      <c r="R1588" s="33">
        <f t="shared" si="411"/>
        <v>1.6846055781878</v>
      </c>
      <c r="S1588" s="33">
        <f t="shared" si="412"/>
        <v>1.2116076012488399</v>
      </c>
      <c r="T1588" s="32">
        <f t="shared" si="413"/>
        <v>9.2779116703712194E-2</v>
      </c>
      <c r="U1588" s="32">
        <f t="shared" si="414"/>
        <v>0.10883062215831152</v>
      </c>
      <c r="V1588" s="32">
        <f t="shared" si="415"/>
        <v>8.4093716995353063E-2</v>
      </c>
      <c r="W1588" s="32">
        <f t="shared" si="416"/>
        <v>7.0371697841302261E-2</v>
      </c>
      <c r="X1588" s="32">
        <f t="shared" si="417"/>
        <v>3.6379849343045612E-2</v>
      </c>
      <c r="Y1588" s="34">
        <f>MAX(O$4:O1588)</f>
        <v>5.4188061553254876</v>
      </c>
      <c r="Z1588" s="34">
        <f>MAX(P$4:P1588)</f>
        <v>3.8651249591219501</v>
      </c>
      <c r="AA1588" s="34">
        <f>MAX(Q$4:Q1588)</f>
        <v>7.0927502232603752</v>
      </c>
      <c r="AB1588" s="34">
        <f>MAX(R$4:R1588)</f>
        <v>1.9765849657387902</v>
      </c>
      <c r="AC1588" s="34">
        <f>MAX(S$4:S1588)</f>
        <v>1.35899867745307</v>
      </c>
      <c r="AD1588" s="35">
        <f t="shared" si="418"/>
        <v>-0.19505520073667693</v>
      </c>
      <c r="AE1588" s="35">
        <f t="shared" si="419"/>
        <v>-0.19589374455229436</v>
      </c>
      <c r="AF1588" s="35">
        <f t="shared" si="420"/>
        <v>-0.20824668409199421</v>
      </c>
      <c r="AG1588" s="35">
        <f t="shared" si="421"/>
        <v>-0.14771911787857639</v>
      </c>
      <c r="AH1588" s="35">
        <f t="shared" si="422"/>
        <v>-0.10845564359227999</v>
      </c>
    </row>
    <row r="1589" spans="1:34">
      <c r="A1589" s="28">
        <v>46225</v>
      </c>
      <c r="B1589" s="12">
        <f>[1]!thsiFinD("ths_int_chg_ratio_index",B$1,$A$4,$A1589,101)</f>
        <v>236.19041907024001</v>
      </c>
      <c r="C1589" s="12">
        <f>[1]!thsiFinD("ths_int_chg_ratio_index",C$1,$A$4,$A1589,101)</f>
        <v>343.1752691996</v>
      </c>
      <c r="D1589" s="12">
        <f>[1]!thsiFinD("ths_int_chg_ratio_index",D$1,$A$4,$A1589,101)</f>
        <v>82.410720397315998</v>
      </c>
      <c r="E1589" s="12">
        <f>[1]!thsiFinD("ths_int_chg_ratio_index",E$1,$A$4,$A1589,101)</f>
        <v>146.52021412505999</v>
      </c>
      <c r="F1589" s="12">
        <f>[1]!thsiFinD("ths_adjustment_nvg_ratio_fund",F$1,$A$4,$A1589,101)</f>
        <v>344.32166973603</v>
      </c>
      <c r="G1589" s="12">
        <f>[1]!thsiFinD("ths_adjustment_nvg_ratio_fund",G$1,$A$4,$A1589,101)</f>
        <v>406.27303589103002</v>
      </c>
      <c r="H1589" s="12">
        <f>[1]!thsiFinD("ths_adjustment_nvg_ratio_fund",H$1,$A$4,$A1589,101)</f>
        <v>429.07692307692002</v>
      </c>
      <c r="I1589" s="12">
        <f>[1]!thsiFinD("ths_adjustment_nvg_ratio_fund",I$1,$A$4,$A1589,101)</f>
        <v>582.900390625</v>
      </c>
      <c r="J1589" s="32">
        <f t="shared" si="405"/>
        <v>3.2135858026514947</v>
      </c>
      <c r="K1589" s="45">
        <f t="shared" si="406"/>
        <v>2.02074155698054</v>
      </c>
      <c r="L1589" s="45">
        <f t="shared" si="407"/>
        <v>4.4064300483224494</v>
      </c>
      <c r="M1589" s="32">
        <f>[1]!thsiFinD("ths_int_chg_ratio_index",M$1,$A$4,$A1589,101)/100</f>
        <v>0.65763772183752001</v>
      </c>
      <c r="N1589" s="32">
        <f>[1]!thsiFinD("ths_int_chg_ratio_index",N$1,$A$4,$A1589,101)/100</f>
        <v>0.20545950726945</v>
      </c>
      <c r="O1589" s="33">
        <f t="shared" si="408"/>
        <v>4.2135858026514947</v>
      </c>
      <c r="P1589" s="33">
        <f t="shared" si="409"/>
        <v>3.02074155698054</v>
      </c>
      <c r="Q1589" s="33">
        <f t="shared" si="410"/>
        <v>5.4064300483224494</v>
      </c>
      <c r="R1589" s="33">
        <f t="shared" si="411"/>
        <v>1.65763772183752</v>
      </c>
      <c r="S1589" s="33">
        <f t="shared" si="412"/>
        <v>1.2054595072694501</v>
      </c>
      <c r="T1589" s="32">
        <f t="shared" si="413"/>
        <v>-3.3988875330557611E-2</v>
      </c>
      <c r="U1589" s="32">
        <f t="shared" si="414"/>
        <v>-2.8066412559810461E-2</v>
      </c>
      <c r="V1589" s="32">
        <f t="shared" si="415"/>
        <v>-3.7266617301556226E-2</v>
      </c>
      <c r="W1589" s="32">
        <f t="shared" si="416"/>
        <v>-1.6008409742588214E-2</v>
      </c>
      <c r="X1589" s="32">
        <f t="shared" si="417"/>
        <v>-5.074327672633272E-3</v>
      </c>
      <c r="Y1589" s="34">
        <f>MAX(O$4:O1589)</f>
        <v>5.4188061553254876</v>
      </c>
      <c r="Z1589" s="34">
        <f>MAX(P$4:P1589)</f>
        <v>3.8651249591219501</v>
      </c>
      <c r="AA1589" s="34">
        <f>MAX(Q$4:Q1589)</f>
        <v>7.0927502232603752</v>
      </c>
      <c r="AB1589" s="34">
        <f>MAX(R$4:R1589)</f>
        <v>1.9765849657387902</v>
      </c>
      <c r="AC1589" s="34">
        <f>MAX(S$4:S1589)</f>
        <v>1.35899867745307</v>
      </c>
      <c r="AD1589" s="35">
        <f t="shared" si="418"/>
        <v>-0.22241436916681878</v>
      </c>
      <c r="AE1589" s="35">
        <f t="shared" si="419"/>
        <v>-0.21846212245961405</v>
      </c>
      <c r="AF1589" s="35">
        <f t="shared" si="420"/>
        <v>-0.23775265191317607</v>
      </c>
      <c r="AG1589" s="35">
        <f t="shared" si="421"/>
        <v>-0.1613627794553506</v>
      </c>
      <c r="AH1589" s="35">
        <f t="shared" si="422"/>
        <v>-0.11297963179137982</v>
      </c>
    </row>
    <row r="1590" spans="1:34">
      <c r="A1590" s="28">
        <v>46226</v>
      </c>
      <c r="B1590" s="12">
        <f>[1]!thsiFinD("ths_int_chg_ratio_index",B$1,$A$4,$A1590,101)</f>
        <v>235.45845378605</v>
      </c>
      <c r="C1590" s="12">
        <f>[1]!thsiFinD("ths_int_chg_ratio_index",C$1,$A$4,$A1590,101)</f>
        <v>325.23934991874</v>
      </c>
      <c r="D1590" s="12">
        <f>[1]!thsiFinD("ths_int_chg_ratio_index",D$1,$A$4,$A1590,101)</f>
        <v>75.507799467973001</v>
      </c>
      <c r="E1590" s="12">
        <f>[1]!thsiFinD("ths_int_chg_ratio_index",E$1,$A$4,$A1590,101)</f>
        <v>147.7406288411</v>
      </c>
      <c r="F1590" s="12">
        <f>[1]!thsiFinD("ths_adjustment_nvg_ratio_fund",F$1,$A$4,$A1590,101)</f>
        <v>331.00061387353998</v>
      </c>
      <c r="G1590" s="12">
        <f>[1]!thsiFinD("ths_adjustment_nvg_ratio_fund",G$1,$A$4,$A1590,101)</f>
        <v>394.68253598750999</v>
      </c>
      <c r="H1590" s="12">
        <f>[1]!thsiFinD("ths_adjustment_nvg_ratio_fund",H$1,$A$4,$A1590,101)</f>
        <v>431.53846153846001</v>
      </c>
      <c r="I1590" s="12">
        <f>[1]!thsiFinD("ths_adjustment_nvg_ratio_fund",I$1,$A$4,$A1590,101)</f>
        <v>578.095703125</v>
      </c>
      <c r="J1590" s="32">
        <f t="shared" si="405"/>
        <v>3.1490794331729663</v>
      </c>
      <c r="K1590" s="45">
        <f t="shared" si="406"/>
        <v>1.9598655800346574</v>
      </c>
      <c r="L1590" s="45">
        <f t="shared" si="407"/>
        <v>4.3382932863112753</v>
      </c>
      <c r="M1590" s="32">
        <f>[1]!thsiFinD("ths_int_chg_ratio_index",M$1,$A$4,$A1590,101)/100</f>
        <v>0.63716556340595998</v>
      </c>
      <c r="N1590" s="32">
        <f>[1]!thsiFinD("ths_int_chg_ratio_index",N$1,$A$4,$A1590,101)/100</f>
        <v>0.20676008199915</v>
      </c>
      <c r="O1590" s="33">
        <f t="shared" si="408"/>
        <v>4.1490794331729663</v>
      </c>
      <c r="P1590" s="33">
        <f t="shared" si="409"/>
        <v>2.9598655800346574</v>
      </c>
      <c r="Q1590" s="33">
        <f t="shared" si="410"/>
        <v>5.3382932863112753</v>
      </c>
      <c r="R1590" s="33">
        <f t="shared" si="411"/>
        <v>1.6371655634059601</v>
      </c>
      <c r="S1590" s="33">
        <f t="shared" si="412"/>
        <v>1.20676008199915</v>
      </c>
      <c r="T1590" s="32">
        <f t="shared" si="413"/>
        <v>-1.5309138700328906E-2</v>
      </c>
      <c r="U1590" s="32">
        <f t="shared" si="414"/>
        <v>-2.0152659801433881E-2</v>
      </c>
      <c r="V1590" s="32">
        <f t="shared" si="415"/>
        <v>-1.2602911977436237E-2</v>
      </c>
      <c r="W1590" s="32">
        <f t="shared" si="416"/>
        <v>-1.2350200626989993E-2</v>
      </c>
      <c r="X1590" s="32">
        <f t="shared" si="417"/>
        <v>1.0789037058953621E-3</v>
      </c>
      <c r="Y1590" s="34">
        <f>MAX(O$4:O1590)</f>
        <v>5.4188061553254876</v>
      </c>
      <c r="Z1590" s="34">
        <f>MAX(P$4:P1590)</f>
        <v>3.8651249591219501</v>
      </c>
      <c r="AA1590" s="34">
        <f>MAX(Q$4:Q1590)</f>
        <v>7.0927502232603752</v>
      </c>
      <c r="AB1590" s="34">
        <f>MAX(R$4:R1590)</f>
        <v>1.9765849657387902</v>
      </c>
      <c r="AC1590" s="34">
        <f>MAX(S$4:S1590)</f>
        <v>1.35899867745307</v>
      </c>
      <c r="AD1590" s="35">
        <f t="shared" si="418"/>
        <v>-0.23431853544062664</v>
      </c>
      <c r="AE1590" s="35">
        <f t="shared" si="419"/>
        <v>-0.23421218942762012</v>
      </c>
      <c r="AF1590" s="35">
        <f t="shared" si="420"/>
        <v>-0.24735918814614855</v>
      </c>
      <c r="AG1590" s="35">
        <f t="shared" si="421"/>
        <v>-0.17172011738233828</v>
      </c>
      <c r="AH1590" s="35">
        <f t="shared" si="422"/>
        <v>-0.11202262222891479</v>
      </c>
    </row>
    <row r="1591" spans="1:34">
      <c r="A1591" s="28">
        <v>46227</v>
      </c>
      <c r="B1591" s="12">
        <f>[1]!thsiFinD("ths_int_chg_ratio_index",B$1,$A$4,$A1591,101)</f>
        <v>223.59173996191001</v>
      </c>
      <c r="C1591" s="12">
        <f>[1]!thsiFinD("ths_int_chg_ratio_index",C$1,$A$4,$A1591,101)</f>
        <v>338.10554122513997</v>
      </c>
      <c r="D1591" s="12">
        <f>[1]!thsiFinD("ths_int_chg_ratio_index",D$1,$A$4,$A1591,101)</f>
        <v>75.262801657783001</v>
      </c>
      <c r="E1591" s="12">
        <f>[1]!thsiFinD("ths_int_chg_ratio_index",E$1,$A$4,$A1591,101)</f>
        <v>140.95981557651001</v>
      </c>
      <c r="F1591" s="12">
        <f>[1]!thsiFinD("ths_adjustment_nvg_ratio_fund",F$1,$A$4,$A1591,101)</f>
        <v>323.75690607734998</v>
      </c>
      <c r="G1591" s="12">
        <f>[1]!thsiFinD("ths_adjustment_nvg_ratio_fund",G$1,$A$4,$A1591,101)</f>
        <v>387.26461604994</v>
      </c>
      <c r="H1591" s="12">
        <f>[1]!thsiFinD("ths_adjustment_nvg_ratio_fund",H$1,$A$4,$A1591,101)</f>
        <v>416.76923076922998</v>
      </c>
      <c r="I1591" s="12">
        <f>[1]!thsiFinD("ths_adjustment_nvg_ratio_fund",I$1,$A$4,$A1591,101)</f>
        <v>566.396484375</v>
      </c>
      <c r="J1591" s="32">
        <f t="shared" si="405"/>
        <v>3.0901339196160786</v>
      </c>
      <c r="K1591" s="45">
        <f t="shared" si="406"/>
        <v>1.9447997460533575</v>
      </c>
      <c r="L1591" s="45">
        <f t="shared" si="407"/>
        <v>4.2354680931787998</v>
      </c>
      <c r="M1591" s="32">
        <f>[1]!thsiFinD("ths_int_chg_ratio_index",M$1,$A$4,$A1591,101)/100</f>
        <v>0.61149131322729999</v>
      </c>
      <c r="N1591" s="32">
        <f>[1]!thsiFinD("ths_int_chg_ratio_index",N$1,$A$4,$A1591,101)/100</f>
        <v>0.18363919874979001</v>
      </c>
      <c r="O1591" s="33">
        <f t="shared" si="408"/>
        <v>4.0901339196160791</v>
      </c>
      <c r="P1591" s="33">
        <f t="shared" si="409"/>
        <v>2.9447997460533575</v>
      </c>
      <c r="Q1591" s="33">
        <f t="shared" si="410"/>
        <v>5.2354680931787998</v>
      </c>
      <c r="R1591" s="33">
        <f t="shared" si="411"/>
        <v>1.6114913132273001</v>
      </c>
      <c r="S1591" s="33">
        <f t="shared" si="412"/>
        <v>1.1836391987497901</v>
      </c>
      <c r="T1591" s="32">
        <f t="shared" si="413"/>
        <v>-1.4206889626070418E-2</v>
      </c>
      <c r="U1591" s="32">
        <f t="shared" si="414"/>
        <v>-5.0900399271252006E-3</v>
      </c>
      <c r="V1591" s="32">
        <f t="shared" si="415"/>
        <v>-1.9261810398492951E-2</v>
      </c>
      <c r="W1591" s="32">
        <f t="shared" si="416"/>
        <v>-1.5682134264568326E-2</v>
      </c>
      <c r="X1591" s="32">
        <f t="shared" si="417"/>
        <v>-1.9159469719165045E-2</v>
      </c>
      <c r="Y1591" s="34">
        <f>MAX(O$4:O1591)</f>
        <v>5.4188061553254876</v>
      </c>
      <c r="Z1591" s="34">
        <f>MAX(P$4:P1591)</f>
        <v>3.8651249591219501</v>
      </c>
      <c r="AA1591" s="34">
        <f>MAX(Q$4:Q1591)</f>
        <v>7.0927502232603752</v>
      </c>
      <c r="AB1591" s="34">
        <f>MAX(R$4:R1591)</f>
        <v>1.9765849657387902</v>
      </c>
      <c r="AC1591" s="34">
        <f>MAX(S$4:S1591)</f>
        <v>1.35899867745307</v>
      </c>
      <c r="AD1591" s="35">
        <f t="shared" si="418"/>
        <v>-0.2451964874963497</v>
      </c>
      <c r="AE1591" s="35">
        <f t="shared" si="419"/>
        <v>-0.23811007995913935</v>
      </c>
      <c r="AF1591" s="35">
        <f t="shared" si="420"/>
        <v>-0.26185641276224514</v>
      </c>
      <c r="AG1591" s="35">
        <f t="shared" si="421"/>
        <v>-0.18470931371018939</v>
      </c>
      <c r="AH1591" s="35">
        <f t="shared" si="422"/>
        <v>-0.1290357979096235</v>
      </c>
    </row>
    <row r="1592" spans="1:34">
      <c r="A1592" s="28">
        <v>46230</v>
      </c>
      <c r="B1592" s="12">
        <f>[1]!thsiFinD("ths_int_chg_ratio_index",B$1,$A$4,$A1592,101)</f>
        <v>233.51658435277</v>
      </c>
      <c r="C1592" s="12">
        <f>[1]!thsiFinD("ths_int_chg_ratio_index",C$1,$A$4,$A1592,101)</f>
        <v>353.36841020832998</v>
      </c>
      <c r="D1592" s="12">
        <f>[1]!thsiFinD("ths_int_chg_ratio_index",D$1,$A$4,$A1592,101)</f>
        <v>77.298177133132</v>
      </c>
      <c r="E1592" s="12">
        <f>[1]!thsiFinD("ths_int_chg_ratio_index",E$1,$A$4,$A1592,101)</f>
        <v>148.67171737345001</v>
      </c>
      <c r="F1592" s="12">
        <f>[1]!thsiFinD("ths_adjustment_nvg_ratio_fund",F$1,$A$4,$A1592,101)</f>
        <v>332.04419889502998</v>
      </c>
      <c r="G1592" s="12">
        <f>[1]!thsiFinD("ths_adjustment_nvg_ratio_fund",G$1,$A$4,$A1592,101)</f>
        <v>399.31873594779</v>
      </c>
      <c r="H1592" s="12">
        <f>[1]!thsiFinD("ths_adjustment_nvg_ratio_fund",H$1,$A$4,$A1592,101)</f>
        <v>447.30769230768999</v>
      </c>
      <c r="I1592" s="12">
        <f>[1]!thsiFinD("ths_adjustment_nvg_ratio_fund",I$1,$A$4,$A1592,101)</f>
        <v>579.296875</v>
      </c>
      <c r="J1592" s="32">
        <f t="shared" si="405"/>
        <v>3.2135279890227402</v>
      </c>
      <c r="K1592" s="45">
        <f t="shared" si="406"/>
        <v>2.0321372226692049</v>
      </c>
      <c r="L1592" s="45">
        <f t="shared" si="407"/>
        <v>4.394918755376275</v>
      </c>
      <c r="M1592" s="32">
        <f>[1]!thsiFinD("ths_int_chg_ratio_index",M$1,$A$4,$A1592,101)/100</f>
        <v>0.63846239577192998</v>
      </c>
      <c r="N1592" s="32">
        <f>[1]!thsiFinD("ths_int_chg_ratio_index",N$1,$A$4,$A1592,101)/100</f>
        <v>0.20139540988716997</v>
      </c>
      <c r="O1592" s="33">
        <f t="shared" si="408"/>
        <v>4.2135279890227402</v>
      </c>
      <c r="P1592" s="33">
        <f t="shared" si="409"/>
        <v>3.0321372226692049</v>
      </c>
      <c r="Q1592" s="33">
        <f t="shared" si="410"/>
        <v>5.394918755376275</v>
      </c>
      <c r="R1592" s="33">
        <f t="shared" si="411"/>
        <v>1.63846239577193</v>
      </c>
      <c r="S1592" s="33">
        <f t="shared" si="412"/>
        <v>1.20139540988717</v>
      </c>
      <c r="T1592" s="32">
        <f t="shared" si="413"/>
        <v>3.0168711301815643E-2</v>
      </c>
      <c r="U1592" s="32">
        <f t="shared" si="414"/>
        <v>2.9658205700709539E-2</v>
      </c>
      <c r="V1592" s="32">
        <f t="shared" si="415"/>
        <v>3.0455855973073431E-2</v>
      </c>
      <c r="W1592" s="32">
        <f t="shared" si="416"/>
        <v>1.6736722266665893E-2</v>
      </c>
      <c r="X1592" s="32">
        <f t="shared" si="417"/>
        <v>1.5001371326781587E-2</v>
      </c>
      <c r="Y1592" s="34">
        <f>MAX(O$4:O1592)</f>
        <v>5.4188061553254876</v>
      </c>
      <c r="Z1592" s="34">
        <f>MAX(P$4:P1592)</f>
        <v>3.8651249591219501</v>
      </c>
      <c r="AA1592" s="34">
        <f>MAX(Q$4:Q1592)</f>
        <v>7.0927502232603752</v>
      </c>
      <c r="AB1592" s="34">
        <f>MAX(R$4:R1592)</f>
        <v>1.9765849657387902</v>
      </c>
      <c r="AC1592" s="34">
        <f>MAX(S$4:S1592)</f>
        <v>1.35899867745307</v>
      </c>
      <c r="AD1592" s="35">
        <f t="shared" si="418"/>
        <v>-0.22242503823803061</v>
      </c>
      <c r="AE1592" s="35">
        <f t="shared" si="419"/>
        <v>-0.21551379198927034</v>
      </c>
      <c r="AF1592" s="35">
        <f t="shared" si="420"/>
        <v>-0.23937561798188434</v>
      </c>
      <c r="AG1592" s="35">
        <f t="shared" si="421"/>
        <v>-0.17106401992715747</v>
      </c>
      <c r="AH1592" s="35">
        <f t="shared" si="422"/>
        <v>-0.11597014050173171</v>
      </c>
    </row>
    <row r="1593" spans="1:34">
      <c r="A1593" s="28">
        <v>46231</v>
      </c>
      <c r="B1593" s="12">
        <f>[1]!thsiFinD("ths_int_chg_ratio_index",B$1,$A$4,$A1593,101)</f>
        <v>199.20580480042</v>
      </c>
      <c r="C1593" s="12">
        <f>[1]!thsiFinD("ths_int_chg_ratio_index",C$1,$A$4,$A1593,101)</f>
        <v>325.13407536160997</v>
      </c>
      <c r="D1593" s="12">
        <f>[1]!thsiFinD("ths_int_chg_ratio_index",D$1,$A$4,$A1593,101)</f>
        <v>66.072348638855999</v>
      </c>
      <c r="E1593" s="12">
        <f>[1]!thsiFinD("ths_int_chg_ratio_index",E$1,$A$4,$A1593,101)</f>
        <v>128.3438759508</v>
      </c>
      <c r="F1593" s="12">
        <f>[1]!thsiFinD("ths_adjustment_nvg_ratio_fund",F$1,$A$4,$A1593,101)</f>
        <v>301.04358502149</v>
      </c>
      <c r="G1593" s="12">
        <f>[1]!thsiFinD("ths_adjustment_nvg_ratio_fund",G$1,$A$4,$A1593,101)</f>
        <v>357.12931629398003</v>
      </c>
      <c r="H1593" s="12">
        <f>[1]!thsiFinD("ths_adjustment_nvg_ratio_fund",H$1,$A$4,$A1593,101)</f>
        <v>390.69230769231001</v>
      </c>
      <c r="I1593" s="12">
        <f>[1]!thsiFinD("ths_adjustment_nvg_ratio_fund",I$1,$A$4,$A1593,101)</f>
        <v>522.34375</v>
      </c>
      <c r="J1593" s="32">
        <f t="shared" si="405"/>
        <v>2.8624563296993322</v>
      </c>
      <c r="K1593" s="45">
        <f t="shared" si="406"/>
        <v>1.7968902618792149</v>
      </c>
      <c r="L1593" s="45">
        <f t="shared" si="407"/>
        <v>3.9280223975194497</v>
      </c>
      <c r="M1593" s="32">
        <f>[1]!thsiFinD("ths_int_chg_ratio_index",M$1,$A$4,$A1593,101)/100</f>
        <v>0.54781337345546</v>
      </c>
      <c r="N1593" s="32">
        <f>[1]!thsiFinD("ths_int_chg_ratio_index",N$1,$A$4,$A1593,101)/100</f>
        <v>0.16500269458889999</v>
      </c>
      <c r="O1593" s="33">
        <f t="shared" si="408"/>
        <v>3.8624563296993322</v>
      </c>
      <c r="P1593" s="33">
        <f t="shared" si="409"/>
        <v>2.7968902618792146</v>
      </c>
      <c r="Q1593" s="33">
        <f t="shared" si="410"/>
        <v>4.9280223975194497</v>
      </c>
      <c r="R1593" s="33">
        <f t="shared" si="411"/>
        <v>1.54781337345546</v>
      </c>
      <c r="S1593" s="33">
        <f t="shared" si="412"/>
        <v>1.1650026945889</v>
      </c>
      <c r="T1593" s="32">
        <f t="shared" si="413"/>
        <v>-8.332012039270531E-2</v>
      </c>
      <c r="U1593" s="32">
        <f t="shared" si="414"/>
        <v>-7.7584536422431905E-2</v>
      </c>
      <c r="V1593" s="32">
        <f t="shared" si="415"/>
        <v>-8.6543723645799542E-2</v>
      </c>
      <c r="W1593" s="32">
        <f t="shared" si="416"/>
        <v>-5.53256654228933E-2</v>
      </c>
      <c r="X1593" s="32">
        <f t="shared" si="417"/>
        <v>-3.0292037907559299E-2</v>
      </c>
      <c r="Y1593" s="34">
        <f>MAX(O$4:O1593)</f>
        <v>5.4188061553254876</v>
      </c>
      <c r="Z1593" s="34">
        <f>MAX(P$4:P1593)</f>
        <v>3.8651249591219501</v>
      </c>
      <c r="AA1593" s="34">
        <f>MAX(Q$4:Q1593)</f>
        <v>7.0927502232603752</v>
      </c>
      <c r="AB1593" s="34">
        <f>MAX(R$4:R1593)</f>
        <v>1.9765849657387902</v>
      </c>
      <c r="AC1593" s="34">
        <f>MAX(S$4:S1593)</f>
        <v>1.35899867745307</v>
      </c>
      <c r="AD1593" s="35">
        <f t="shared" si="418"/>
        <v>-0.28721267766639114</v>
      </c>
      <c r="AE1593" s="35">
        <f t="shared" si="419"/>
        <v>-0.27637779076757429</v>
      </c>
      <c r="AF1593" s="35">
        <f t="shared" si="420"/>
        <v>-0.30520288429751719</v>
      </c>
      <c r="AG1593" s="35">
        <f t="shared" si="421"/>
        <v>-0.21692545461766566</v>
      </c>
      <c r="AH1593" s="35">
        <f t="shared" si="422"/>
        <v>-0.14274920651706757</v>
      </c>
    </row>
    <row r="1594" spans="1:34">
      <c r="A1594" s="28">
        <v>46232</v>
      </c>
      <c r="B1594" s="12">
        <f>[1]!thsiFinD("ths_int_chg_ratio_index",B$1,$A$4,$A1594,101)</f>
        <v>201.02982139478999</v>
      </c>
      <c r="C1594" s="12">
        <f>[1]!thsiFinD("ths_int_chg_ratio_index",C$1,$A$4,$A1594,101)</f>
        <v>315.86618449692003</v>
      </c>
      <c r="D1594" s="12">
        <f>[1]!thsiFinD("ths_int_chg_ratio_index",D$1,$A$4,$A1594,101)</f>
        <v>64.626760550949001</v>
      </c>
      <c r="E1594" s="12">
        <f>[1]!thsiFinD("ths_int_chg_ratio_index",E$1,$A$4,$A1594,101)</f>
        <v>132.20515161162999</v>
      </c>
      <c r="F1594" s="12">
        <f>[1]!thsiFinD("ths_adjustment_nvg_ratio_fund",F$1,$A$4,$A1594,101)</f>
        <v>298.89502762430999</v>
      </c>
      <c r="G1594" s="12">
        <f>[1]!thsiFinD("ths_adjustment_nvg_ratio_fund",G$1,$A$4,$A1594,101)</f>
        <v>351.79768633370998</v>
      </c>
      <c r="H1594" s="12">
        <f>[1]!thsiFinD("ths_adjustment_nvg_ratio_fund",H$1,$A$4,$A1594,101)</f>
        <v>398.84615384615</v>
      </c>
      <c r="I1594" s="12">
        <f>[1]!thsiFinD("ths_adjustment_nvg_ratio_fund",I$1,$A$4,$A1594,101)</f>
        <v>518.525390625</v>
      </c>
      <c r="J1594" s="32">
        <f t="shared" si="405"/>
        <v>2.8522402206043238</v>
      </c>
      <c r="K1594" s="45">
        <f t="shared" si="406"/>
        <v>1.7843197951357226</v>
      </c>
      <c r="L1594" s="45">
        <f t="shared" si="407"/>
        <v>3.920160646072925</v>
      </c>
      <c r="M1594" s="32">
        <f>[1]!thsiFinD("ths_int_chg_ratio_index",M$1,$A$4,$A1594,101)/100</f>
        <v>0.54189946591819005</v>
      </c>
      <c r="N1594" s="32">
        <f>[1]!thsiFinD("ths_int_chg_ratio_index",N$1,$A$4,$A1594,101)/100</f>
        <v>0.17412155008498001</v>
      </c>
      <c r="O1594" s="33">
        <f t="shared" si="408"/>
        <v>3.8522402206043238</v>
      </c>
      <c r="P1594" s="33">
        <f t="shared" si="409"/>
        <v>2.7843197951357226</v>
      </c>
      <c r="Q1594" s="33">
        <f t="shared" si="410"/>
        <v>4.920160646072925</v>
      </c>
      <c r="R1594" s="33">
        <f t="shared" si="411"/>
        <v>1.5418994659181902</v>
      </c>
      <c r="S1594" s="33">
        <f t="shared" si="412"/>
        <v>1.17412155008498</v>
      </c>
      <c r="T1594" s="32">
        <f t="shared" si="413"/>
        <v>-2.6449772432258767E-3</v>
      </c>
      <c r="U1594" s="32">
        <f t="shared" si="414"/>
        <v>-4.4944440312241207E-3</v>
      </c>
      <c r="V1594" s="32">
        <f t="shared" si="415"/>
        <v>-1.595315689003729E-3</v>
      </c>
      <c r="W1594" s="32">
        <f t="shared" si="416"/>
        <v>-3.8208143427957975E-3</v>
      </c>
      <c r="X1594" s="32">
        <f t="shared" si="417"/>
        <v>7.8273256692318327E-3</v>
      </c>
      <c r="Y1594" s="34">
        <f>MAX(O$4:O1594)</f>
        <v>5.4188061553254876</v>
      </c>
      <c r="Z1594" s="34">
        <f>MAX(P$4:P1594)</f>
        <v>3.8651249591219501</v>
      </c>
      <c r="AA1594" s="34">
        <f>MAX(Q$4:Q1594)</f>
        <v>7.0927502232603752</v>
      </c>
      <c r="AB1594" s="34">
        <f>MAX(R$4:R1594)</f>
        <v>1.9765849657387902</v>
      </c>
      <c r="AC1594" s="34">
        <f>MAX(S$4:S1594)</f>
        <v>1.35899867745307</v>
      </c>
      <c r="AD1594" s="35">
        <f t="shared" si="418"/>
        <v>-0.28909798391322339</v>
      </c>
      <c r="AE1594" s="35">
        <f t="shared" si="419"/>
        <v>-0.27963007028672027</v>
      </c>
      <c r="AF1594" s="35">
        <f t="shared" si="420"/>
        <v>-0.30631130503687187</v>
      </c>
      <c r="AG1594" s="35">
        <f t="shared" si="421"/>
        <v>-0.21991743707214084</v>
      </c>
      <c r="AH1594" s="35">
        <f t="shared" si="422"/>
        <v>-0.13603922537626922</v>
      </c>
    </row>
    <row r="1595" spans="1:34">
      <c r="A1595" s="28">
        <v>46233</v>
      </c>
      <c r="B1595" s="12">
        <f>[1]!thsiFinD("ths_int_chg_ratio_index",B$1,$A$4,$A1595,101)</f>
        <v>177.88214414737999</v>
      </c>
      <c r="C1595" s="12">
        <f>[1]!thsiFinD("ths_int_chg_ratio_index",C$1,$A$4,$A1595,101)</f>
        <v>286.23034009836999</v>
      </c>
      <c r="D1595" s="12">
        <f>[1]!thsiFinD("ths_int_chg_ratio_index",D$1,$A$4,$A1595,101)</f>
        <v>55.769191920083003</v>
      </c>
      <c r="E1595" s="12">
        <f>[1]!thsiFinD("ths_int_chg_ratio_index",E$1,$A$4,$A1595,101)</f>
        <v>122.1152831544</v>
      </c>
      <c r="F1595" s="12">
        <f>[1]!thsiFinD("ths_adjustment_nvg_ratio_fund",F$1,$A$4,$A1595,101)</f>
        <v>274.89257213014002</v>
      </c>
      <c r="G1595" s="12">
        <f>[1]!thsiFinD("ths_adjustment_nvg_ratio_fund",G$1,$A$4,$A1595,101)</f>
        <v>318.35909410897</v>
      </c>
      <c r="H1595" s="12">
        <f>[1]!thsiFinD("ths_adjustment_nvg_ratio_fund",H$1,$A$4,$A1595,101)</f>
        <v>368.07692307692002</v>
      </c>
      <c r="I1595" s="12">
        <f>[1]!thsiFinD("ths_adjustment_nvg_ratio_fund",I$1,$A$4,$A1595,101)</f>
        <v>478.974609375</v>
      </c>
      <c r="J1595" s="32">
        <f t="shared" si="405"/>
        <v>2.6028751975140789</v>
      </c>
      <c r="K1595" s="45">
        <f t="shared" si="406"/>
        <v>1.6049923983005825</v>
      </c>
      <c r="L1595" s="45">
        <f t="shared" si="407"/>
        <v>3.6007579967275749</v>
      </c>
      <c r="M1595" s="32">
        <f>[1]!thsiFinD("ths_int_chg_ratio_index",M$1,$A$4,$A1595,101)/100</f>
        <v>0.49051694387497002</v>
      </c>
      <c r="N1595" s="32">
        <f>[1]!thsiFinD("ths_int_chg_ratio_index",N$1,$A$4,$A1595,101)/100</f>
        <v>0.15575267379707</v>
      </c>
      <c r="O1595" s="33">
        <f t="shared" si="408"/>
        <v>3.6028751975140789</v>
      </c>
      <c r="P1595" s="33">
        <f t="shared" si="409"/>
        <v>2.6049923983005825</v>
      </c>
      <c r="Q1595" s="33">
        <f t="shared" si="410"/>
        <v>4.6007579967275749</v>
      </c>
      <c r="R1595" s="33">
        <f t="shared" si="411"/>
        <v>1.4905169438749701</v>
      </c>
      <c r="S1595" s="33">
        <f t="shared" si="412"/>
        <v>1.15575267379707</v>
      </c>
      <c r="T1595" s="32">
        <f t="shared" si="413"/>
        <v>-6.4732469630651823E-2</v>
      </c>
      <c r="U1595" s="32">
        <f t="shared" si="414"/>
        <v>-6.4406178179830409E-2</v>
      </c>
      <c r="V1595" s="32">
        <f t="shared" si="415"/>
        <v>-6.4917118021397213E-2</v>
      </c>
      <c r="W1595" s="32">
        <f t="shared" si="416"/>
        <v>-3.3324171373664835E-2</v>
      </c>
      <c r="X1595" s="32">
        <f t="shared" si="417"/>
        <v>-1.5644782507041488E-2</v>
      </c>
      <c r="Y1595" s="34">
        <f>MAX(O$4:O1595)</f>
        <v>5.4188061553254876</v>
      </c>
      <c r="Z1595" s="34">
        <f>MAX(P$4:P1595)</f>
        <v>3.8651249591219501</v>
      </c>
      <c r="AA1595" s="34">
        <f>MAX(Q$4:Q1595)</f>
        <v>7.0927502232603752</v>
      </c>
      <c r="AB1595" s="34">
        <f>MAX(R$4:R1595)</f>
        <v>1.9765849657387902</v>
      </c>
      <c r="AC1595" s="34">
        <f>MAX(S$4:S1595)</f>
        <v>1.35899867745307</v>
      </c>
      <c r="AD1595" s="35">
        <f t="shared" si="418"/>
        <v>-0.33511642707992984</v>
      </c>
      <c r="AE1595" s="35">
        <f t="shared" si="419"/>
        <v>-0.32602634433522559</v>
      </c>
      <c r="AF1595" s="35">
        <f t="shared" si="420"/>
        <v>-0.35134357591790233</v>
      </c>
      <c r="AG1595" s="35">
        <f t="shared" si="421"/>
        <v>-0.24591304208475651</v>
      </c>
      <c r="AH1595" s="35">
        <f t="shared" si="422"/>
        <v>-0.1495557037898726</v>
      </c>
    </row>
    <row r="1596" spans="1:34">
      <c r="A1596" s="28">
        <v>46234</v>
      </c>
      <c r="B1596" s="12">
        <f>[1]!thsiFinD("ths_int_chg_ratio_index",B$1,$A$4,$A1596,101)</f>
        <v>190.02427680388001</v>
      </c>
      <c r="C1596" s="12">
        <f>[1]!thsiFinD("ths_int_chg_ratio_index",C$1,$A$4,$A1596,101)</f>
        <v>294.30351872179</v>
      </c>
      <c r="D1596" s="12">
        <f>[1]!thsiFinD("ths_int_chg_ratio_index",D$1,$A$4,$A1596,101)</f>
        <v>60.431975965246998</v>
      </c>
      <c r="E1596" s="12">
        <f>[1]!thsiFinD("ths_int_chg_ratio_index",E$1,$A$4,$A1596,101)</f>
        <v>129.00235096227999</v>
      </c>
      <c r="F1596" s="12">
        <f>[1]!thsiFinD("ths_adjustment_nvg_ratio_fund",F$1,$A$4,$A1596,101)</f>
        <v>289.44137507673003</v>
      </c>
      <c r="G1596" s="12">
        <f>[1]!thsiFinD("ths_adjustment_nvg_ratio_fund",G$1,$A$4,$A1596,101)</f>
        <v>333.94831648127001</v>
      </c>
      <c r="H1596" s="12">
        <f>[1]!thsiFinD("ths_adjustment_nvg_ratio_fund",H$1,$A$4,$A1596,101)</f>
        <v>389.15384615385</v>
      </c>
      <c r="I1596" s="12">
        <f>[1]!thsiFinD("ths_adjustment_nvg_ratio_fund",I$1,$A$4,$A1596,101)</f>
        <v>501.259765625</v>
      </c>
      <c r="J1596" s="32">
        <f t="shared" si="405"/>
        <v>2.7344567822375589</v>
      </c>
      <c r="K1596" s="45">
        <f t="shared" si="406"/>
        <v>1.6844053061329924</v>
      </c>
      <c r="L1596" s="45">
        <f t="shared" si="407"/>
        <v>3.7845082583421252</v>
      </c>
      <c r="M1596" s="32">
        <f>[1]!thsiFinD("ths_int_chg_ratio_index",M$1,$A$4,$A1596,101)/100</f>
        <v>0.53258896230925001</v>
      </c>
      <c r="N1596" s="32">
        <f>[1]!thsiFinD("ths_int_chg_ratio_index",N$1,$A$4,$A1596,101)/100</f>
        <v>0.17059600197584002</v>
      </c>
      <c r="O1596" s="33">
        <f t="shared" si="408"/>
        <v>3.7344567822375589</v>
      </c>
      <c r="P1596" s="33">
        <f t="shared" si="409"/>
        <v>2.6844053061329927</v>
      </c>
      <c r="Q1596" s="33">
        <f t="shared" si="410"/>
        <v>4.7845082583421252</v>
      </c>
      <c r="R1596" s="33">
        <f t="shared" si="411"/>
        <v>1.5325889623092501</v>
      </c>
      <c r="S1596" s="33">
        <f t="shared" si="412"/>
        <v>1.1705960019758401</v>
      </c>
      <c r="T1596" s="32">
        <f t="shared" si="413"/>
        <v>3.6521271903692032E-2</v>
      </c>
      <c r="U1596" s="32">
        <f t="shared" si="414"/>
        <v>3.0484890429705924E-2</v>
      </c>
      <c r="V1596" s="32">
        <f t="shared" si="415"/>
        <v>3.9939127801385865E-2</v>
      </c>
      <c r="W1596" s="32">
        <f t="shared" si="416"/>
        <v>2.822646103230686E-2</v>
      </c>
      <c r="X1596" s="32">
        <f t="shared" si="417"/>
        <v>1.2842997048844618E-2</v>
      </c>
      <c r="Y1596" s="34">
        <f>MAX(O$4:O1596)</f>
        <v>5.4188061553254876</v>
      </c>
      <c r="Z1596" s="34">
        <f>MAX(P$4:P1596)</f>
        <v>3.8651249591219501</v>
      </c>
      <c r="AA1596" s="34">
        <f>MAX(Q$4:Q1596)</f>
        <v>7.0927502232603752</v>
      </c>
      <c r="AB1596" s="34">
        <f>MAX(R$4:R1596)</f>
        <v>1.9765849657387902</v>
      </c>
      <c r="AC1596" s="34">
        <f>MAX(S$4:S1596)</f>
        <v>1.35899867745307</v>
      </c>
      <c r="AD1596" s="35">
        <f t="shared" si="418"/>
        <v>-0.31083403332901771</v>
      </c>
      <c r="AE1596" s="35">
        <f t="shared" si="419"/>
        <v>-0.30548033128977659</v>
      </c>
      <c r="AF1596" s="35">
        <f t="shared" si="420"/>
        <v>-0.32543680409729747</v>
      </c>
      <c r="AG1596" s="35">
        <f t="shared" si="421"/>
        <v>-0.22462783595219105</v>
      </c>
      <c r="AH1596" s="35">
        <f t="shared" si="422"/>
        <v>-0.1386334502034392</v>
      </c>
    </row>
    <row r="1597" spans="1:34">
      <c r="A1597" s="28">
        <v>46237</v>
      </c>
      <c r="B1597" s="12">
        <f>[1]!thsiFinD("ths_int_chg_ratio_index",B$1,$A$4,$A1597,101)</f>
        <v>190.62330576816001</v>
      </c>
      <c r="C1597" s="12">
        <f>[1]!thsiFinD("ths_int_chg_ratio_index",C$1,$A$4,$A1597,101)</f>
        <v>259.17676025601003</v>
      </c>
      <c r="D1597" s="12">
        <f>[1]!thsiFinD("ths_int_chg_ratio_index",D$1,$A$4,$A1597,101)</f>
        <v>52.285443287855998</v>
      </c>
      <c r="E1597" s="12">
        <f>[1]!thsiFinD("ths_int_chg_ratio_index",E$1,$A$4,$A1597,101)</f>
        <v>127.26466989921001</v>
      </c>
      <c r="F1597" s="12">
        <f>[1]!thsiFinD("ths_adjustment_nvg_ratio_fund",F$1,$A$4,$A1597,101)</f>
        <v>282.93431553099998</v>
      </c>
      <c r="G1597" s="12">
        <f>[1]!thsiFinD("ths_adjustment_nvg_ratio_fund",G$1,$A$4,$A1597,101)</f>
        <v>321.25671908059002</v>
      </c>
      <c r="H1597" s="12">
        <f>[1]!thsiFinD("ths_adjustment_nvg_ratio_fund",H$1,$A$4,$A1597,101)</f>
        <v>379.23076923077002</v>
      </c>
      <c r="I1597" s="12">
        <f>[1]!thsiFinD("ths_adjustment_nvg_ratio_fund",I$1,$A$4,$A1597,101)</f>
        <v>483.6328125</v>
      </c>
      <c r="J1597" s="32">
        <f t="shared" si="405"/>
        <v>2.6205059944419951</v>
      </c>
      <c r="K1597" s="45">
        <f t="shared" si="406"/>
        <v>1.5733754480280902</v>
      </c>
      <c r="L1597" s="45">
        <f t="shared" si="407"/>
        <v>3.6676365408559004</v>
      </c>
      <c r="M1597" s="32">
        <f>[1]!thsiFinD("ths_int_chg_ratio_index",M$1,$A$4,$A1597,101)/100</f>
        <v>0.49699504436995001</v>
      </c>
      <c r="N1597" s="32">
        <f>[1]!thsiFinD("ths_int_chg_ratio_index",N$1,$A$4,$A1597,101)/100</f>
        <v>0.15886498788754</v>
      </c>
      <c r="O1597" s="33">
        <f t="shared" si="408"/>
        <v>3.6205059944419951</v>
      </c>
      <c r="P1597" s="33">
        <f t="shared" si="409"/>
        <v>2.5733754480280902</v>
      </c>
      <c r="Q1597" s="33">
        <f t="shared" si="410"/>
        <v>4.6676365408559004</v>
      </c>
      <c r="R1597" s="33">
        <f t="shared" si="411"/>
        <v>1.49699504436995</v>
      </c>
      <c r="S1597" s="33">
        <f t="shared" si="412"/>
        <v>1.1588649878875401</v>
      </c>
      <c r="T1597" s="32">
        <f t="shared" si="413"/>
        <v>-3.0513350251515914E-2</v>
      </c>
      <c r="U1597" s="32">
        <f t="shared" si="414"/>
        <v>-4.1361063417374222E-2</v>
      </c>
      <c r="V1597" s="32">
        <f t="shared" si="415"/>
        <v>-2.4427111664495627E-2</v>
      </c>
      <c r="W1597" s="32">
        <f t="shared" si="416"/>
        <v>-2.3224699390806292E-2</v>
      </c>
      <c r="X1597" s="32">
        <f t="shared" si="417"/>
        <v>-1.0021402831121295E-2</v>
      </c>
      <c r="Y1597" s="34">
        <f>MAX(O$4:O1597)</f>
        <v>5.4188061553254876</v>
      </c>
      <c r="Z1597" s="34">
        <f>MAX(P$4:P1597)</f>
        <v>3.8651249591219501</v>
      </c>
      <c r="AA1597" s="34">
        <f>MAX(Q$4:Q1597)</f>
        <v>7.0927502232603752</v>
      </c>
      <c r="AB1597" s="34">
        <f>MAX(R$4:R1597)</f>
        <v>1.9765849657387902</v>
      </c>
      <c r="AC1597" s="34">
        <f>MAX(S$4:S1597)</f>
        <v>1.35899867745307</v>
      </c>
      <c r="AD1597" s="35">
        <f t="shared" si="418"/>
        <v>-0.33186279585147394</v>
      </c>
      <c r="AE1597" s="35">
        <f t="shared" si="419"/>
        <v>-0.33420640335191387</v>
      </c>
      <c r="AF1597" s="35">
        <f t="shared" si="420"/>
        <v>-0.3419144346083719</v>
      </c>
      <c r="AG1597" s="35">
        <f t="shared" si="421"/>
        <v>-0.24263562137820027</v>
      </c>
      <c r="AH1597" s="35">
        <f t="shared" si="422"/>
        <v>-0.14726555138420372</v>
      </c>
    </row>
    <row r="1598" spans="1:34">
      <c r="A1598" s="28">
        <v>46238</v>
      </c>
      <c r="B1598" s="12">
        <f>[1]!thsiFinD("ths_int_chg_ratio_index",B$1,$A$4,$A1598,101)</f>
        <v>217.10881876273999</v>
      </c>
      <c r="C1598" s="12">
        <f>[1]!thsiFinD("ths_int_chg_ratio_index",C$1,$A$4,$A1598,101)</f>
        <v>277.55921007399002</v>
      </c>
      <c r="D1598" s="12">
        <f>[1]!thsiFinD("ths_int_chg_ratio_index",D$1,$A$4,$A1598,101)</f>
        <v>58.509474235856999</v>
      </c>
      <c r="E1598" s="12">
        <f>[1]!thsiFinD("ths_int_chg_ratio_index",E$1,$A$4,$A1598,101)</f>
        <v>141.06031274083</v>
      </c>
      <c r="F1598" s="12">
        <f>[1]!thsiFinD("ths_adjustment_nvg_ratio_fund",F$1,$A$4,$A1598,101)</f>
        <v>300.73664825046001</v>
      </c>
      <c r="G1598" s="12">
        <f>[1]!thsiFinD("ths_adjustment_nvg_ratio_fund",G$1,$A$4,$A1598,101)</f>
        <v>351.10225633939001</v>
      </c>
      <c r="H1598" s="12">
        <f>[1]!thsiFinD("ths_adjustment_nvg_ratio_fund",H$1,$A$4,$A1598,101)</f>
        <v>426.53846153846001</v>
      </c>
      <c r="I1598" s="12">
        <f>[1]!thsiFinD("ths_adjustment_nvg_ratio_fund",I$1,$A$4,$A1598,101)</f>
        <v>522.783203125</v>
      </c>
      <c r="J1598" s="32">
        <f t="shared" si="405"/>
        <v>2.8692479813334089</v>
      </c>
      <c r="K1598" s="45">
        <f t="shared" si="406"/>
        <v>1.7355945395335426</v>
      </c>
      <c r="L1598" s="45">
        <f t="shared" si="407"/>
        <v>4.0029014231332756</v>
      </c>
      <c r="M1598" s="32">
        <f>[1]!thsiFinD("ths_int_chg_ratio_index",M$1,$A$4,$A1598,101)/100</f>
        <v>0.54199732714686</v>
      </c>
      <c r="N1598" s="32">
        <f>[1]!thsiFinD("ths_int_chg_ratio_index",N$1,$A$4,$A1598,101)/100</f>
        <v>0.17767802971161997</v>
      </c>
      <c r="O1598" s="33">
        <f t="shared" si="408"/>
        <v>3.8692479813334089</v>
      </c>
      <c r="P1598" s="33">
        <f t="shared" si="409"/>
        <v>2.7355945395335426</v>
      </c>
      <c r="Q1598" s="33">
        <f t="shared" si="410"/>
        <v>5.0029014231332756</v>
      </c>
      <c r="R1598" s="33">
        <f t="shared" si="411"/>
        <v>1.5419973271468601</v>
      </c>
      <c r="S1598" s="33">
        <f t="shared" si="412"/>
        <v>1.1776780297116201</v>
      </c>
      <c r="T1598" s="32">
        <f t="shared" si="413"/>
        <v>6.8703652824569028E-2</v>
      </c>
      <c r="U1598" s="32">
        <f t="shared" si="414"/>
        <v>6.3037475402105247E-2</v>
      </c>
      <c r="V1598" s="32">
        <f t="shared" si="415"/>
        <v>7.1827546841489509E-2</v>
      </c>
      <c r="W1598" s="32">
        <f t="shared" si="416"/>
        <v>3.0061744657177814E-2</v>
      </c>
      <c r="X1598" s="32">
        <f t="shared" si="417"/>
        <v>1.6234023825651756E-2</v>
      </c>
      <c r="Y1598" s="34">
        <f>MAX(O$4:O1598)</f>
        <v>5.4188061553254876</v>
      </c>
      <c r="Z1598" s="34">
        <f>MAX(P$4:P1598)</f>
        <v>3.8651249591219501</v>
      </c>
      <c r="AA1598" s="34">
        <f>MAX(Q$4:Q1598)</f>
        <v>7.0927502232603752</v>
      </c>
      <c r="AB1598" s="34">
        <f>MAX(R$4:R1598)</f>
        <v>1.9765849657387902</v>
      </c>
      <c r="AC1598" s="34">
        <f>MAX(S$4:S1598)</f>
        <v>1.35899867745307</v>
      </c>
      <c r="AD1598" s="35">
        <f t="shared" si="418"/>
        <v>-0.28595932933847534</v>
      </c>
      <c r="AE1598" s="35">
        <f t="shared" si="419"/>
        <v>-0.29223645588033087</v>
      </c>
      <c r="AF1598" s="35">
        <f t="shared" si="420"/>
        <v>-0.29464576283449662</v>
      </c>
      <c r="AG1598" s="35">
        <f t="shared" si="421"/>
        <v>-0.21986792681562961</v>
      </c>
      <c r="AH1598" s="35">
        <f t="shared" si="422"/>
        <v>-0.13342224002842085</v>
      </c>
    </row>
    <row r="1599" spans="1:34">
      <c r="A1599" s="28">
        <v>46239</v>
      </c>
      <c r="B1599" s="12">
        <f>[1]!thsiFinD("ths_int_chg_ratio_index",B$1,$A$4,$A1599,101)</f>
        <v>219.67026838247</v>
      </c>
      <c r="C1599" s="12">
        <f>[1]!thsiFinD("ths_int_chg_ratio_index",C$1,$A$4,$A1599,101)</f>
        <v>313.54146764498</v>
      </c>
      <c r="D1599" s="12">
        <f>[1]!thsiFinD("ths_int_chg_ratio_index",D$1,$A$4,$A1599,101)</f>
        <v>66.090892883305003</v>
      </c>
      <c r="E1599" s="12">
        <f>[1]!thsiFinD("ths_int_chg_ratio_index",E$1,$A$4,$A1599,101)</f>
        <v>142.91083843180999</v>
      </c>
      <c r="F1599" s="12">
        <f>[1]!thsiFinD("ths_adjustment_nvg_ratio_fund",F$1,$A$4,$A1599,101)</f>
        <v>307.85758133823998</v>
      </c>
      <c r="G1599" s="12">
        <f>[1]!thsiFinD("ths_adjustment_nvg_ratio_fund",G$1,$A$4,$A1599,101)</f>
        <v>363.96771123722999</v>
      </c>
      <c r="H1599" s="12">
        <f>[1]!thsiFinD("ths_adjustment_nvg_ratio_fund",H$1,$A$4,$A1599,101)</f>
        <v>449.76923076922998</v>
      </c>
      <c r="I1599" s="12">
        <f>[1]!thsiFinD("ths_adjustment_nvg_ratio_fund",I$1,$A$4,$A1599,101)</f>
        <v>543.984375</v>
      </c>
      <c r="J1599" s="32">
        <f t="shared" si="405"/>
        <v>3.0097404571090811</v>
      </c>
      <c r="K1599" s="45">
        <f t="shared" si="406"/>
        <v>1.8555336683564123</v>
      </c>
      <c r="L1599" s="45">
        <f t="shared" si="407"/>
        <v>4.1639472458617499</v>
      </c>
      <c r="M1599" s="32">
        <f>[1]!thsiFinD("ths_int_chg_ratio_index",M$1,$A$4,$A1599,101)/100</f>
        <v>0.59501787604960998</v>
      </c>
      <c r="N1599" s="32">
        <f>[1]!thsiFinD("ths_int_chg_ratio_index",N$1,$A$4,$A1599,101)/100</f>
        <v>0.19675409307696998</v>
      </c>
      <c r="O1599" s="33">
        <f t="shared" si="408"/>
        <v>4.0097404571090811</v>
      </c>
      <c r="P1599" s="33">
        <f t="shared" si="409"/>
        <v>2.8555336683564123</v>
      </c>
      <c r="Q1599" s="33">
        <f t="shared" si="410"/>
        <v>5.1639472458617499</v>
      </c>
      <c r="R1599" s="33">
        <f t="shared" si="411"/>
        <v>1.5950178760496101</v>
      </c>
      <c r="S1599" s="33">
        <f t="shared" si="412"/>
        <v>1.19675409307697</v>
      </c>
      <c r="T1599" s="32">
        <f t="shared" si="413"/>
        <v>3.6310021082509136E-2</v>
      </c>
      <c r="U1599" s="32">
        <f t="shared" si="414"/>
        <v>4.3843898315179874E-2</v>
      </c>
      <c r="V1599" s="32">
        <f t="shared" si="415"/>
        <v>3.219048490218146E-2</v>
      </c>
      <c r="W1599" s="32">
        <f t="shared" si="416"/>
        <v>3.4384332559676434E-2</v>
      </c>
      <c r="X1599" s="32">
        <f t="shared" si="417"/>
        <v>1.6198029413880821E-2</v>
      </c>
      <c r="Y1599" s="34">
        <f>MAX(O$4:O1599)</f>
        <v>5.4188061553254876</v>
      </c>
      <c r="Z1599" s="34">
        <f>MAX(P$4:P1599)</f>
        <v>3.8651249591219501</v>
      </c>
      <c r="AA1599" s="34">
        <f>MAX(Q$4:Q1599)</f>
        <v>7.0927502232603752</v>
      </c>
      <c r="AB1599" s="34">
        <f>MAX(R$4:R1599)</f>
        <v>1.9765849657387902</v>
      </c>
      <c r="AC1599" s="34">
        <f>MAX(S$4:S1599)</f>
        <v>1.35899867745307</v>
      </c>
      <c r="AD1599" s="35">
        <f t="shared" si="418"/>
        <v>-0.26003249753298641</v>
      </c>
      <c r="AE1599" s="35">
        <f t="shared" si="419"/>
        <v>-0.26120534302075682</v>
      </c>
      <c r="AF1599" s="35">
        <f t="shared" si="420"/>
        <v>-0.27194006791233072</v>
      </c>
      <c r="AG1599" s="35">
        <f t="shared" si="421"/>
        <v>-0.19304360617078831</v>
      </c>
      <c r="AH1599" s="35">
        <f t="shared" si="422"/>
        <v>-0.11938538798298626</v>
      </c>
    </row>
    <row r="1600" spans="1:34">
      <c r="A1600" s="28">
        <v>46240</v>
      </c>
      <c r="B1600" s="12">
        <f>[1]!thsiFinD("ths_int_chg_ratio_index",B$1,$A$4,$A1600,101)</f>
        <v>225.62788404925001</v>
      </c>
      <c r="C1600" s="12">
        <f>[1]!thsiFinD("ths_int_chg_ratio_index",C$1,$A$4,$A1600,101)</f>
        <v>323.88731233568001</v>
      </c>
      <c r="D1600" s="12">
        <f>[1]!thsiFinD("ths_int_chg_ratio_index",D$1,$A$4,$A1600,101)</f>
        <v>66.838536803215007</v>
      </c>
      <c r="E1600" s="12">
        <f>[1]!thsiFinD("ths_int_chg_ratio_index",E$1,$A$4,$A1600,101)</f>
        <v>140.90196855521</v>
      </c>
      <c r="F1600" s="12">
        <f>[1]!thsiFinD("ths_adjustment_nvg_ratio_fund",F$1,$A$4,$A1600,101)</f>
        <v>310.00613873542</v>
      </c>
      <c r="G1600" s="12">
        <f>[1]!thsiFinD("ths_adjustment_nvg_ratio_fund",G$1,$A$4,$A1600,101)</f>
        <v>371.03791618048001</v>
      </c>
      <c r="H1600" s="12">
        <f>[1]!thsiFinD("ths_adjustment_nvg_ratio_fund",H$1,$A$4,$A1600,101)</f>
        <v>459.84615384615</v>
      </c>
      <c r="I1600" s="12">
        <f>[1]!thsiFinD("ths_adjustment_nvg_ratio_fund",I$1,$A$4,$A1600,101)</f>
        <v>550.25390625</v>
      </c>
      <c r="J1600" s="32">
        <f t="shared" si="405"/>
        <v>3.0604997709442561</v>
      </c>
      <c r="K1600" s="45">
        <f t="shared" si="406"/>
        <v>1.8931392543583876</v>
      </c>
      <c r="L1600" s="45">
        <f t="shared" si="407"/>
        <v>4.2278602875301248</v>
      </c>
      <c r="M1600" s="32">
        <f>[1]!thsiFinD("ths_int_chg_ratio_index",M$1,$A$4,$A1600,101)/100</f>
        <v>0.59328325888644995</v>
      </c>
      <c r="N1600" s="32">
        <f>[1]!thsiFinD("ths_int_chg_ratio_index",N$1,$A$4,$A1600,101)/100</f>
        <v>0.19630340958141002</v>
      </c>
      <c r="O1600" s="33">
        <f t="shared" si="408"/>
        <v>4.0604997709442561</v>
      </c>
      <c r="P1600" s="33">
        <f t="shared" si="409"/>
        <v>2.8931392543583874</v>
      </c>
      <c r="Q1600" s="33">
        <f t="shared" si="410"/>
        <v>5.2278602875301248</v>
      </c>
      <c r="R1600" s="33">
        <f t="shared" si="411"/>
        <v>1.5932832588864501</v>
      </c>
      <c r="S1600" s="33">
        <f t="shared" si="412"/>
        <v>1.19630340958141</v>
      </c>
      <c r="T1600" s="32">
        <f t="shared" si="413"/>
        <v>1.2659002341456116E-2</v>
      </c>
      <c r="U1600" s="32">
        <f t="shared" si="414"/>
        <v>1.3169372302873184E-2</v>
      </c>
      <c r="V1600" s="32">
        <f t="shared" si="415"/>
        <v>1.2376780517963759E-2</v>
      </c>
      <c r="W1600" s="32">
        <f t="shared" si="416"/>
        <v>-1.0875220831105814E-3</v>
      </c>
      <c r="X1600" s="32">
        <f t="shared" si="417"/>
        <v>-3.7658822156294569E-4</v>
      </c>
      <c r="Y1600" s="34">
        <f>MAX(O$4:O1600)</f>
        <v>5.4188061553254876</v>
      </c>
      <c r="Z1600" s="34">
        <f>MAX(P$4:P1600)</f>
        <v>3.8651249591219501</v>
      </c>
      <c r="AA1600" s="34">
        <f>MAX(Q$4:Q1600)</f>
        <v>7.0927502232603752</v>
      </c>
      <c r="AB1600" s="34">
        <f>MAX(R$4:R1600)</f>
        <v>1.9765849657387902</v>
      </c>
      <c r="AC1600" s="34">
        <f>MAX(S$4:S1600)</f>
        <v>1.35899867745307</v>
      </c>
      <c r="AD1600" s="35">
        <f t="shared" si="418"/>
        <v>-0.25066524718665506</v>
      </c>
      <c r="AE1600" s="35">
        <f t="shared" si="419"/>
        <v>-0.25147588112762365</v>
      </c>
      <c r="AF1600" s="35">
        <f t="shared" si="420"/>
        <v>-0.26292902992895795</v>
      </c>
      <c r="AG1600" s="35">
        <f t="shared" si="421"/>
        <v>-0.19392118906918476</v>
      </c>
      <c r="AH1600" s="35">
        <f t="shared" si="422"/>
        <v>-0.11971701707360805</v>
      </c>
    </row>
    <row r="1601" spans="1:34">
      <c r="A1601" s="28">
        <v>46241</v>
      </c>
      <c r="B1601" s="12">
        <f>[1]!thsiFinD("ths_int_chg_ratio_index",B$1,$A$4,$A1601,101)</f>
        <v>229.16748805596001</v>
      </c>
      <c r="C1601" s="12">
        <f>[1]!thsiFinD("ths_int_chg_ratio_index",C$1,$A$4,$A1601,101)</f>
        <v>335.83929803489002</v>
      </c>
      <c r="D1601" s="12">
        <f>[1]!thsiFinD("ths_int_chg_ratio_index",D$1,$A$4,$A1601,101)</f>
        <v>71.029084945977004</v>
      </c>
      <c r="E1601" s="12">
        <f>[1]!thsiFinD("ths_int_chg_ratio_index",E$1,$A$4,$A1601,101)</f>
        <v>143.11629554232999</v>
      </c>
      <c r="F1601" s="12">
        <f>[1]!thsiFinD("ths_adjustment_nvg_ratio_fund",F$1,$A$4,$A1601,101)</f>
        <v>319.52117863720002</v>
      </c>
      <c r="G1601" s="12">
        <f>[1]!thsiFinD("ths_adjustment_nvg_ratio_fund",G$1,$A$4,$A1601,101)</f>
        <v>382.91817858116002</v>
      </c>
      <c r="H1601" s="12">
        <f>[1]!thsiFinD("ths_adjustment_nvg_ratio_fund",H$1,$A$4,$A1601,101)</f>
        <v>483</v>
      </c>
      <c r="I1601" s="12">
        <f>[1]!thsiFinD("ths_adjustment_nvg_ratio_fund",I$1,$A$4,$A1601,101)</f>
        <v>569.833984375</v>
      </c>
      <c r="J1601" s="32">
        <f t="shared" si="405"/>
        <v>3.1680318852156466</v>
      </c>
      <c r="K1601" s="45">
        <f t="shared" si="406"/>
        <v>1.9478804164478927</v>
      </c>
      <c r="L1601" s="45">
        <f t="shared" si="407"/>
        <v>4.3881833539834005</v>
      </c>
      <c r="M1601" s="32">
        <f>[1]!thsiFinD("ths_int_chg_ratio_index",M$1,$A$4,$A1601,101)/100</f>
        <v>0.62738335107739995</v>
      </c>
      <c r="N1601" s="32">
        <f>[1]!thsiFinD("ths_int_chg_ratio_index",N$1,$A$4,$A1601,101)/100</f>
        <v>0.21062774236519999</v>
      </c>
      <c r="O1601" s="33">
        <f t="shared" si="408"/>
        <v>4.1680318852156466</v>
      </c>
      <c r="P1601" s="33">
        <f t="shared" si="409"/>
        <v>2.9478804164478927</v>
      </c>
      <c r="Q1601" s="33">
        <f t="shared" si="410"/>
        <v>5.3881833539834005</v>
      </c>
      <c r="R1601" s="33">
        <f t="shared" si="411"/>
        <v>1.6273833510774001</v>
      </c>
      <c r="S1601" s="33">
        <f t="shared" si="412"/>
        <v>1.2106277423652001</v>
      </c>
      <c r="T1601" s="32">
        <f t="shared" si="413"/>
        <v>2.6482482535982177E-2</v>
      </c>
      <c r="U1601" s="32">
        <f t="shared" si="414"/>
        <v>1.8921025666856606E-2</v>
      </c>
      <c r="V1601" s="32">
        <f t="shared" si="415"/>
        <v>3.0667052605764855E-2</v>
      </c>
      <c r="W1601" s="32">
        <f t="shared" si="416"/>
        <v>2.1402404124162278E-2</v>
      </c>
      <c r="X1601" s="32">
        <f t="shared" si="417"/>
        <v>1.1973829271958891E-2</v>
      </c>
      <c r="Y1601" s="34">
        <f>MAX(O$4:O1601)</f>
        <v>5.4188061553254876</v>
      </c>
      <c r="Z1601" s="34">
        <f>MAX(P$4:P1601)</f>
        <v>3.8651249591219501</v>
      </c>
      <c r="AA1601" s="34">
        <f>MAX(Q$4:Q1601)</f>
        <v>7.0927502232603752</v>
      </c>
      <c r="AB1601" s="34">
        <f>MAX(R$4:R1601)</f>
        <v>1.9765849657387902</v>
      </c>
      <c r="AC1601" s="34">
        <f>MAX(S$4:S1601)</f>
        <v>1.35899867745307</v>
      </c>
      <c r="AD1601" s="35">
        <f t="shared" si="418"/>
        <v>-0.23082100268167127</v>
      </c>
      <c r="AE1601" s="35">
        <f t="shared" si="419"/>
        <v>-0.23731303706217821</v>
      </c>
      <c r="AF1601" s="35">
        <f t="shared" si="420"/>
        <v>-0.24032523571560716</v>
      </c>
      <c r="AG1601" s="35">
        <f t="shared" si="421"/>
        <v>-0.17666916460171933</v>
      </c>
      <c r="AH1601" s="35">
        <f t="shared" si="422"/>
        <v>-0.10917665892503681</v>
      </c>
    </row>
    <row r="1602" spans="1:34">
      <c r="A1602" s="28">
        <v>46244</v>
      </c>
      <c r="B1602" s="12">
        <f>[1]!thsiFinD("ths_int_chg_ratio_index",B$1,$A$4,$A1602,101)</f>
        <v>221.85096484188</v>
      </c>
      <c r="C1602" s="12">
        <f>[1]!thsiFinD("ths_int_chg_ratio_index",C$1,$A$4,$A1602,101)</f>
        <v>350.16076303075999</v>
      </c>
      <c r="D1602" s="12">
        <f>[1]!thsiFinD("ths_int_chg_ratio_index",D$1,$A$4,$A1602,101)</f>
        <v>70.416183447394005</v>
      </c>
      <c r="E1602" s="12">
        <f>[1]!thsiFinD("ths_int_chg_ratio_index",E$1,$A$4,$A1602,101)</f>
        <v>140.11245299603999</v>
      </c>
      <c r="F1602" s="12">
        <f>[1]!thsiFinD("ths_adjustment_nvg_ratio_fund",F$1,$A$4,$A1602,101)</f>
        <v>313.25966850829002</v>
      </c>
      <c r="G1602" s="12">
        <f>[1]!thsiFinD("ths_adjustment_nvg_ratio_fund",G$1,$A$4,$A1602,101)</f>
        <v>375.67411614075002</v>
      </c>
      <c r="H1602" s="12">
        <f>[1]!thsiFinD("ths_adjustment_nvg_ratio_fund",H$1,$A$4,$A1602,101)</f>
        <v>482.23076923077002</v>
      </c>
      <c r="I1602" s="12">
        <f>[1]!thsiFinD("ths_adjustment_nvg_ratio_fund",I$1,$A$4,$A1602,101)</f>
        <v>556.1328125</v>
      </c>
      <c r="J1602" s="32">
        <f t="shared" si="405"/>
        <v>3.1372971633698552</v>
      </c>
      <c r="K1602" s="45">
        <f t="shared" si="406"/>
        <v>1.9563509107901851</v>
      </c>
      <c r="L1602" s="45">
        <f t="shared" si="407"/>
        <v>4.3182434159495253</v>
      </c>
      <c r="M1602" s="32">
        <f>[1]!thsiFinD("ths_int_chg_ratio_index",M$1,$A$4,$A1602,101)/100</f>
        <v>0.62771095644930996</v>
      </c>
      <c r="N1602" s="32">
        <f>[1]!thsiFinD("ths_int_chg_ratio_index",N$1,$A$4,$A1602,101)/100</f>
        <v>0.21415278377783997</v>
      </c>
      <c r="O1602" s="33">
        <f t="shared" si="408"/>
        <v>4.1372971633698548</v>
      </c>
      <c r="P1602" s="33">
        <f t="shared" si="409"/>
        <v>2.9563509107901851</v>
      </c>
      <c r="Q1602" s="33">
        <f t="shared" si="410"/>
        <v>5.3182434159495253</v>
      </c>
      <c r="R1602" s="33">
        <f t="shared" si="411"/>
        <v>1.62771095644931</v>
      </c>
      <c r="S1602" s="33">
        <f t="shared" si="412"/>
        <v>1.2141527837778399</v>
      </c>
      <c r="T1602" s="32">
        <f t="shared" si="413"/>
        <v>-7.3739171609532583E-3</v>
      </c>
      <c r="U1602" s="32">
        <f t="shared" si="414"/>
        <v>2.8734185739118789E-3</v>
      </c>
      <c r="V1602" s="32">
        <f t="shared" si="415"/>
        <v>-1.2980244627750048E-2</v>
      </c>
      <c r="W1602" s="32">
        <f t="shared" si="416"/>
        <v>2.0130805178331102E-4</v>
      </c>
      <c r="X1602" s="32">
        <f t="shared" si="417"/>
        <v>2.9117467651558204E-3</v>
      </c>
      <c r="Y1602" s="34">
        <f>MAX(O$4:O1602)</f>
        <v>5.4188061553254876</v>
      </c>
      <c r="Z1602" s="34">
        <f>MAX(P$4:P1602)</f>
        <v>3.8651249591219501</v>
      </c>
      <c r="AA1602" s="34">
        <f>MAX(Q$4:Q1602)</f>
        <v>7.0927502232603752</v>
      </c>
      <c r="AB1602" s="34">
        <f>MAX(R$4:R1602)</f>
        <v>1.9765849657387902</v>
      </c>
      <c r="AC1602" s="34">
        <f>MAX(S$4:S1602)</f>
        <v>1.35899867745307</v>
      </c>
      <c r="AD1602" s="35">
        <f t="shared" si="418"/>
        <v>-0.23649286488984167</v>
      </c>
      <c r="AE1602" s="35">
        <f t="shared" si="419"/>
        <v>-0.23512151817679228</v>
      </c>
      <c r="AF1602" s="35">
        <f t="shared" si="420"/>
        <v>-0.25018599999354685</v>
      </c>
      <c r="AG1602" s="35">
        <f t="shared" si="421"/>
        <v>-0.1765034214752722</v>
      </c>
      <c r="AH1602" s="35">
        <f t="shared" si="422"/>
        <v>-0.10658280694333644</v>
      </c>
    </row>
    <row r="1603" spans="1:34">
      <c r="A1603" s="28">
        <v>46245</v>
      </c>
      <c r="B1603" s="12">
        <f>[1]!thsiFinD("ths_int_chg_ratio_index",B$1,$A$4,$A1603,101)</f>
        <v>222.01058082430001</v>
      </c>
      <c r="C1603" s="12">
        <f>[1]!thsiFinD("ths_int_chg_ratio_index",C$1,$A$4,$A1603,101)</f>
        <v>337.16157599477998</v>
      </c>
      <c r="D1603" s="12">
        <f>[1]!thsiFinD("ths_int_chg_ratio_index",D$1,$A$4,$A1603,101)</f>
        <v>67.643755159487</v>
      </c>
      <c r="E1603" s="12">
        <f>[1]!thsiFinD("ths_int_chg_ratio_index",E$1,$A$4,$A1603,101)</f>
        <v>141.26230891845</v>
      </c>
      <c r="F1603" s="12">
        <f>[1]!thsiFinD("ths_adjustment_nvg_ratio_fund",F$1,$A$4,$A1603,101)</f>
        <v>314.85573971762</v>
      </c>
      <c r="G1603" s="12">
        <f>[1]!thsiFinD("ths_adjustment_nvg_ratio_fund",G$1,$A$4,$A1603,101)</f>
        <v>371.21177367764</v>
      </c>
      <c r="H1603" s="12">
        <f>[1]!thsiFinD("ths_adjustment_nvg_ratio_fund",H$1,$A$4,$A1603,101)</f>
        <v>480.53846153846001</v>
      </c>
      <c r="I1603" s="12">
        <f>[1]!thsiFinD("ths_adjustment_nvg_ratio_fund",I$1,$A$4,$A1603,101)</f>
        <v>554.51171875</v>
      </c>
      <c r="J1603" s="32">
        <f t="shared" si="405"/>
        <v>3.1114948932259212</v>
      </c>
      <c r="K1603" s="45">
        <f t="shared" si="406"/>
        <v>1.9201955522425425</v>
      </c>
      <c r="L1603" s="45">
        <f t="shared" si="407"/>
        <v>4.3027942342093004</v>
      </c>
      <c r="M1603" s="32">
        <f>[1]!thsiFinD("ths_int_chg_ratio_index",M$1,$A$4,$A1603,101)/100</f>
        <v>0.62100751116703001</v>
      </c>
      <c r="N1603" s="32">
        <f>[1]!thsiFinD("ths_int_chg_ratio_index",N$1,$A$4,$A1603,101)/100</f>
        <v>0.20435794910173999</v>
      </c>
      <c r="O1603" s="33">
        <f t="shared" si="408"/>
        <v>4.1114948932259212</v>
      </c>
      <c r="P1603" s="33">
        <f t="shared" si="409"/>
        <v>2.9201955522425425</v>
      </c>
      <c r="Q1603" s="33">
        <f t="shared" si="410"/>
        <v>5.3027942342093004</v>
      </c>
      <c r="R1603" s="33">
        <f t="shared" si="411"/>
        <v>1.6210075111670301</v>
      </c>
      <c r="S1603" s="33">
        <f t="shared" si="412"/>
        <v>1.20435794910174</v>
      </c>
      <c r="T1603" s="32">
        <f t="shared" si="413"/>
        <v>-6.2365039602129135E-3</v>
      </c>
      <c r="U1603" s="32">
        <f t="shared" si="414"/>
        <v>-1.2229724967926403E-2</v>
      </c>
      <c r="V1603" s="32">
        <f t="shared" si="415"/>
        <v>-2.9049406978801651E-3</v>
      </c>
      <c r="W1603" s="32">
        <f t="shared" si="416"/>
        <v>-4.1183265712622097E-3</v>
      </c>
      <c r="X1603" s="32">
        <f t="shared" si="417"/>
        <v>-8.0672175750593489E-3</v>
      </c>
      <c r="Y1603" s="34">
        <f>MAX(O$4:O1603)</f>
        <v>5.4188061553254876</v>
      </c>
      <c r="Z1603" s="34">
        <f>MAX(P$4:P1603)</f>
        <v>3.8651249591219501</v>
      </c>
      <c r="AA1603" s="34">
        <f>MAX(Q$4:Q1603)</f>
        <v>7.0927502232603752</v>
      </c>
      <c r="AB1603" s="34">
        <f>MAX(R$4:R1603)</f>
        <v>1.9765849657387902</v>
      </c>
      <c r="AC1603" s="34">
        <f>MAX(S$4:S1603)</f>
        <v>1.35899867745307</v>
      </c>
      <c r="AD1603" s="35">
        <f t="shared" si="418"/>
        <v>-0.24125448016160689</v>
      </c>
      <c r="AE1603" s="35">
        <f t="shared" si="419"/>
        <v>-0.24447577164337519</v>
      </c>
      <c r="AF1603" s="35">
        <f t="shared" si="420"/>
        <v>-0.25236416519800597</v>
      </c>
      <c r="AG1603" s="35">
        <f t="shared" si="421"/>
        <v>-0.17989484931595412</v>
      </c>
      <c r="AH1603" s="35">
        <f t="shared" si="422"/>
        <v>-0.11379019782502342</v>
      </c>
    </row>
    <row r="1604" spans="1:34">
      <c r="A1604" s="28">
        <v>46246</v>
      </c>
      <c r="B1604" s="12">
        <f>[1]!thsiFinD("ths_int_chg_ratio_index",B$1,$A$4,$A1604,101)</f>
        <v>231.94683428136</v>
      </c>
      <c r="C1604" s="12">
        <f>[1]!thsiFinD("ths_int_chg_ratio_index",C$1,$A$4,$A1604,101)</f>
        <v>347.74409623596</v>
      </c>
      <c r="D1604" s="12">
        <f>[1]!thsiFinD("ths_int_chg_ratio_index",D$1,$A$4,$A1604,101)</f>
        <v>70.339446951987</v>
      </c>
      <c r="E1604" s="12">
        <f>[1]!thsiFinD("ths_int_chg_ratio_index",E$1,$A$4,$A1604,101)</f>
        <v>145.44376641097</v>
      </c>
      <c r="F1604" s="12">
        <f>[1]!thsiFinD("ths_adjustment_nvg_ratio_fund",F$1,$A$4,$A1604,101)</f>
        <v>320.56476365869003</v>
      </c>
      <c r="G1604" s="12">
        <f>[1]!thsiFinD("ths_adjustment_nvg_ratio_fund",G$1,$A$4,$A1604,101)</f>
        <v>381.70117609534998</v>
      </c>
      <c r="H1604" s="12">
        <f>[1]!thsiFinD("ths_adjustment_nvg_ratio_fund",H$1,$A$4,$A1604,101)</f>
        <v>494.53846153846001</v>
      </c>
      <c r="I1604" s="12">
        <f>[1]!thsiFinD("ths_adjustment_nvg_ratio_fund",I$1,$A$4,$A1604,101)</f>
        <v>567.6171875</v>
      </c>
      <c r="J1604" s="32">
        <f t="shared" si="405"/>
        <v>3.1998696658409713</v>
      </c>
      <c r="K1604" s="45">
        <f t="shared" si="406"/>
        <v>1.9886853597006928</v>
      </c>
      <c r="L1604" s="45">
        <f t="shared" si="407"/>
        <v>4.41105397198125</v>
      </c>
      <c r="M1604" s="32">
        <f>[1]!thsiFinD("ths_int_chg_ratio_index",M$1,$A$4,$A1604,101)/100</f>
        <v>0.63373787855236008</v>
      </c>
      <c r="N1604" s="32">
        <f>[1]!thsiFinD("ths_int_chg_ratio_index",N$1,$A$4,$A1604,101)/100</f>
        <v>0.21266279668778001</v>
      </c>
      <c r="O1604" s="33">
        <f t="shared" si="408"/>
        <v>4.1998696658409713</v>
      </c>
      <c r="P1604" s="33">
        <f t="shared" si="409"/>
        <v>2.9886853597006926</v>
      </c>
      <c r="Q1604" s="33">
        <f t="shared" si="410"/>
        <v>5.41105397198125</v>
      </c>
      <c r="R1604" s="33">
        <f t="shared" si="411"/>
        <v>1.6337378785523602</v>
      </c>
      <c r="S1604" s="33">
        <f t="shared" si="412"/>
        <v>1.2126627966877801</v>
      </c>
      <c r="T1604" s="32">
        <f t="shared" si="413"/>
        <v>2.1494559742894381E-2</v>
      </c>
      <c r="U1604" s="32">
        <f t="shared" si="414"/>
        <v>2.345384281047691E-2</v>
      </c>
      <c r="V1604" s="32">
        <f t="shared" si="415"/>
        <v>2.0415602226001139E-2</v>
      </c>
      <c r="W1604" s="32">
        <f t="shared" si="416"/>
        <v>7.8533673025147355E-3</v>
      </c>
      <c r="X1604" s="32">
        <f t="shared" si="417"/>
        <v>6.895663861590462E-3</v>
      </c>
      <c r="Y1604" s="34">
        <f>MAX(O$4:O1604)</f>
        <v>5.4188061553254876</v>
      </c>
      <c r="Z1604" s="34">
        <f>MAX(P$4:P1604)</f>
        <v>3.8651249591219501</v>
      </c>
      <c r="AA1604" s="34">
        <f>MAX(Q$4:Q1604)</f>
        <v>7.0927502232603752</v>
      </c>
      <c r="AB1604" s="34">
        <f>MAX(R$4:R1604)</f>
        <v>1.9765849657387902</v>
      </c>
      <c r="AC1604" s="34">
        <f>MAX(S$4:S1604)</f>
        <v>1.35899867745307</v>
      </c>
      <c r="AD1604" s="35">
        <f t="shared" si="418"/>
        <v>-0.22494557925578706</v>
      </c>
      <c r="AE1604" s="35">
        <f t="shared" si="419"/>
        <v>-0.22675582515199211</v>
      </c>
      <c r="AF1604" s="35">
        <f t="shared" si="420"/>
        <v>-0.2371007293847841</v>
      </c>
      <c r="AG1604" s="35">
        <f t="shared" si="421"/>
        <v>-0.17345426234094807</v>
      </c>
      <c r="AH1604" s="35">
        <f t="shared" si="422"/>
        <v>-0.10767919291837813</v>
      </c>
    </row>
    <row r="1605" spans="1:34">
      <c r="A1605" s="28">
        <v>46247</v>
      </c>
      <c r="B1605" s="12">
        <f>[1]!thsiFinD("ths_int_chg_ratio_index",B$1,$A$4,$A1605,101)</f>
        <v>232.54752244509999</v>
      </c>
      <c r="C1605" s="12">
        <f>[1]!thsiFinD("ths_int_chg_ratio_index",C$1,$A$4,$A1605,101)</f>
        <v>335.34207421586001</v>
      </c>
      <c r="D1605" s="12">
        <f>[1]!thsiFinD("ths_int_chg_ratio_index",D$1,$A$4,$A1605,101)</f>
        <v>68.452317559839997</v>
      </c>
      <c r="E1605" s="12">
        <f>[1]!thsiFinD("ths_int_chg_ratio_index",E$1,$A$4,$A1605,101)</f>
        <v>144.70850682994001</v>
      </c>
      <c r="F1605" s="12">
        <f>[1]!thsiFinD("ths_adjustment_nvg_ratio_fund",F$1,$A$4,$A1605,101)</f>
        <v>317.24984653160999</v>
      </c>
      <c r="G1605" s="12">
        <f>[1]!thsiFinD("ths_adjustment_nvg_ratio_fund",G$1,$A$4,$A1605,101)</f>
        <v>381.99093859251002</v>
      </c>
      <c r="H1605" s="12">
        <f>[1]!thsiFinD("ths_adjustment_nvg_ratio_fund",H$1,$A$4,$A1605,101)</f>
        <v>489</v>
      </c>
      <c r="I1605" s="12">
        <f>[1]!thsiFinD("ths_adjustment_nvg_ratio_fund",I$1,$A$4,$A1605,101)</f>
        <v>561.318359375</v>
      </c>
      <c r="J1605" s="32">
        <f t="shared" si="405"/>
        <v>3.1632619569373253</v>
      </c>
      <c r="K1605" s="45">
        <f t="shared" si="406"/>
        <v>1.9526260526268502</v>
      </c>
      <c r="L1605" s="45">
        <f t="shared" si="407"/>
        <v>4.3738978612478006</v>
      </c>
      <c r="M1605" s="32">
        <f>[1]!thsiFinD("ths_int_chg_ratio_index",M$1,$A$4,$A1605,101)/100</f>
        <v>0.62762326262101997</v>
      </c>
      <c r="N1605" s="32">
        <f>[1]!thsiFinD("ths_int_chg_ratio_index",N$1,$A$4,$A1605,101)/100</f>
        <v>0.20442326688554002</v>
      </c>
      <c r="O1605" s="33">
        <f t="shared" si="408"/>
        <v>4.1632619569373253</v>
      </c>
      <c r="P1605" s="33">
        <f t="shared" si="409"/>
        <v>2.95262605262685</v>
      </c>
      <c r="Q1605" s="33">
        <f t="shared" si="410"/>
        <v>5.3738978612478006</v>
      </c>
      <c r="R1605" s="33">
        <f t="shared" si="411"/>
        <v>1.6276232626210199</v>
      </c>
      <c r="S1605" s="33">
        <f t="shared" si="412"/>
        <v>1.2044232668855401</v>
      </c>
      <c r="T1605" s="32">
        <f t="shared" si="413"/>
        <v>-8.7163916541005415E-3</v>
      </c>
      <c r="U1605" s="32">
        <f t="shared" si="414"/>
        <v>-1.2065273768883444E-2</v>
      </c>
      <c r="V1605" s="32">
        <f t="shared" si="415"/>
        <v>-6.8667048833455091E-3</v>
      </c>
      <c r="W1605" s="32">
        <f t="shared" si="416"/>
        <v>-3.7427154083973235E-3</v>
      </c>
      <c r="X1605" s="32">
        <f t="shared" si="417"/>
        <v>-6.7945762208134752E-3</v>
      </c>
      <c r="Y1605" s="34">
        <f>MAX(O$4:O1605)</f>
        <v>5.4188061553254876</v>
      </c>
      <c r="Z1605" s="34">
        <f>MAX(P$4:P1605)</f>
        <v>3.8651249591219501</v>
      </c>
      <c r="AA1605" s="34">
        <f>MAX(Q$4:Q1605)</f>
        <v>7.0927502232603752</v>
      </c>
      <c r="AB1605" s="34">
        <f>MAX(R$4:R1605)</f>
        <v>1.9765849657387902</v>
      </c>
      <c r="AC1605" s="34">
        <f>MAX(S$4:S1605)</f>
        <v>1.35899867745307</v>
      </c>
      <c r="AD1605" s="35">
        <f t="shared" si="418"/>
        <v>-0.23170125714023559</v>
      </c>
      <c r="AE1605" s="35">
        <f t="shared" si="419"/>
        <v>-0.23608522781172769</v>
      </c>
      <c r="AF1605" s="35">
        <f t="shared" si="420"/>
        <v>-0.24233933353181825</v>
      </c>
      <c r="AG1605" s="35">
        <f t="shared" si="421"/>
        <v>-0.1765477878090298</v>
      </c>
      <c r="AH1605" s="35">
        <f t="shared" si="422"/>
        <v>-0.11374213465551208</v>
      </c>
    </row>
    <row r="1606" spans="1:34">
      <c r="A1606" s="28">
        <v>46248</v>
      </c>
      <c r="B1606" s="12">
        <f>[1]!thsiFinD("ths_int_chg_ratio_index",B$1,$A$4,$A1606,101)</f>
        <v>244.04438712939</v>
      </c>
      <c r="C1606" s="12">
        <f>[1]!thsiFinD("ths_int_chg_ratio_index",C$1,$A$4,$A1606,101)</f>
        <v>338.57494282783</v>
      </c>
      <c r="D1606" s="12">
        <f>[1]!thsiFinD("ths_int_chg_ratio_index",D$1,$A$4,$A1606,101)</f>
        <v>68.445609858517003</v>
      </c>
      <c r="E1606" s="12">
        <f>[1]!thsiFinD("ths_int_chg_ratio_index",E$1,$A$4,$A1606,101)</f>
        <v>147.72795610183999</v>
      </c>
      <c r="F1606" s="12">
        <f>[1]!thsiFinD("ths_adjustment_nvg_ratio_fund",F$1,$A$4,$A1606,101)</f>
        <v>318.96869244935999</v>
      </c>
      <c r="G1606" s="12">
        <f>[1]!thsiFinD("ths_adjustment_nvg_ratio_fund",G$1,$A$4,$A1606,101)</f>
        <v>389.40885853008001</v>
      </c>
      <c r="H1606" s="12">
        <f>[1]!thsiFinD("ths_adjustment_nvg_ratio_fund",H$1,$A$4,$A1606,101)</f>
        <v>503.84615384615</v>
      </c>
      <c r="I1606" s="12">
        <f>[1]!thsiFinD("ths_adjustment_nvg_ratio_fund",I$1,$A$4,$A1606,101)</f>
        <v>571.728515625</v>
      </c>
      <c r="J1606" s="32">
        <f t="shared" si="405"/>
        <v>3.2284313954602091</v>
      </c>
      <c r="K1606" s="45">
        <f t="shared" si="406"/>
        <v>1.9969822397939425</v>
      </c>
      <c r="L1606" s="45">
        <f t="shared" si="407"/>
        <v>4.4598805511264752</v>
      </c>
      <c r="M1606" s="32">
        <f>[1]!thsiFinD("ths_int_chg_ratio_index",M$1,$A$4,$A1606,101)/100</f>
        <v>0.63960466409939998</v>
      </c>
      <c r="N1606" s="32">
        <f>[1]!thsiFinD("ths_int_chg_ratio_index",N$1,$A$4,$A1606,101)/100</f>
        <v>0.20569277190779001</v>
      </c>
      <c r="O1606" s="33">
        <f t="shared" si="408"/>
        <v>4.2284313954602091</v>
      </c>
      <c r="P1606" s="33">
        <f t="shared" si="409"/>
        <v>2.9969822397939425</v>
      </c>
      <c r="Q1606" s="33">
        <f t="shared" si="410"/>
        <v>5.4598805511264752</v>
      </c>
      <c r="R1606" s="33">
        <f t="shared" si="411"/>
        <v>1.6396046640994</v>
      </c>
      <c r="S1606" s="33">
        <f t="shared" si="412"/>
        <v>1.2056927719077901</v>
      </c>
      <c r="T1606" s="32">
        <f t="shared" si="413"/>
        <v>1.5653456159368195E-2</v>
      </c>
      <c r="U1606" s="32">
        <f t="shared" si="414"/>
        <v>1.5022622701452715E-2</v>
      </c>
      <c r="V1606" s="32">
        <f t="shared" si="415"/>
        <v>1.6000060309800945E-2</v>
      </c>
      <c r="W1606" s="32">
        <f t="shared" si="416"/>
        <v>7.3612867016203953E-3</v>
      </c>
      <c r="X1606" s="32">
        <f t="shared" si="417"/>
        <v>1.0540356178379007E-3</v>
      </c>
      <c r="Y1606" s="34">
        <f>MAX(O$4:O1606)</f>
        <v>5.4188061553254876</v>
      </c>
      <c r="Z1606" s="34">
        <f>MAX(P$4:P1606)</f>
        <v>3.8651249591219501</v>
      </c>
      <c r="AA1606" s="34">
        <f>MAX(Q$4:Q1606)</f>
        <v>7.0927502232603752</v>
      </c>
      <c r="AB1606" s="34">
        <f>MAX(R$4:R1606)</f>
        <v>1.9765849657387902</v>
      </c>
      <c r="AC1606" s="34">
        <f>MAX(S$4:S1606)</f>
        <v>1.35899867745307</v>
      </c>
      <c r="AD1606" s="35">
        <f t="shared" si="418"/>
        <v>-0.21967472645158259</v>
      </c>
      <c r="AE1606" s="35">
        <f t="shared" si="419"/>
        <v>-0.22460922441307707</v>
      </c>
      <c r="AF1606" s="35">
        <f t="shared" si="420"/>
        <v>-0.23021671717396341</v>
      </c>
      <c r="AG1606" s="35">
        <f t="shared" si="421"/>
        <v>-0.17048611999000851</v>
      </c>
      <c r="AH1606" s="35">
        <f t="shared" si="422"/>
        <v>-0.11280798729885</v>
      </c>
    </row>
    <row r="1607" spans="1:34">
      <c r="A1607" s="28">
        <v>46251</v>
      </c>
      <c r="B1607" s="12">
        <f>[1]!thsiFinD("ths_int_chg_ratio_index",B$1,$A$4,$A1607,101)</f>
        <v>259.07164411715002</v>
      </c>
      <c r="C1607" s="12">
        <f>[1]!thsiFinD("ths_int_chg_ratio_index",C$1,$A$4,$A1607,101)</f>
        <v>361.24439508426002</v>
      </c>
      <c r="D1607" s="12">
        <f>[1]!thsiFinD("ths_int_chg_ratio_index",D$1,$A$4,$A1607,101)</f>
        <v>75.425041731904997</v>
      </c>
      <c r="E1607" s="12">
        <f>[1]!thsiFinD("ths_int_chg_ratio_index",E$1,$A$4,$A1607,101)</f>
        <v>155.62076320336001</v>
      </c>
      <c r="F1607" s="12">
        <f>[1]!thsiFinD("ths_adjustment_nvg_ratio_fund",F$1,$A$4,$A1607,101)</f>
        <v>332.22836095764001</v>
      </c>
      <c r="G1607" s="12">
        <f>[1]!thsiFinD("ths_adjustment_nvg_ratio_fund",G$1,$A$4,$A1607,101)</f>
        <v>408.47523087400998</v>
      </c>
      <c r="H1607" s="12">
        <f>[1]!thsiFinD("ths_adjustment_nvg_ratio_fund",H$1,$A$4,$A1607,101)</f>
        <v>529.30769230768999</v>
      </c>
      <c r="I1607" s="12">
        <f>[1]!thsiFinD("ths_adjustment_nvg_ratio_fund",I$1,$A$4,$A1607,101)</f>
        <v>599.443359375</v>
      </c>
      <c r="J1607" s="32">
        <f t="shared" si="405"/>
        <v>3.4010206095637692</v>
      </c>
      <c r="K1607" s="45">
        <f t="shared" si="406"/>
        <v>2.1284046103416876</v>
      </c>
      <c r="L1607" s="45">
        <f t="shared" si="407"/>
        <v>4.6736366087858503</v>
      </c>
      <c r="M1607" s="32">
        <f>[1]!thsiFinD("ths_int_chg_ratio_index",M$1,$A$4,$A1607,101)/100</f>
        <v>0.68271238868406992</v>
      </c>
      <c r="N1607" s="32">
        <f>[1]!thsiFinD("ths_int_chg_ratio_index",N$1,$A$4,$A1607,101)/100</f>
        <v>0.22783771165547001</v>
      </c>
      <c r="O1607" s="33">
        <f t="shared" si="408"/>
        <v>4.4010206095637692</v>
      </c>
      <c r="P1607" s="33">
        <f t="shared" si="409"/>
        <v>3.1284046103416876</v>
      </c>
      <c r="Q1607" s="33">
        <f t="shared" si="410"/>
        <v>5.6736366087858503</v>
      </c>
      <c r="R1607" s="33">
        <f t="shared" si="411"/>
        <v>1.6827123886840698</v>
      </c>
      <c r="S1607" s="33">
        <f t="shared" si="412"/>
        <v>1.22783771165547</v>
      </c>
      <c r="T1607" s="32">
        <f t="shared" si="413"/>
        <v>4.0816368521163104E-2</v>
      </c>
      <c r="U1607" s="32">
        <f t="shared" si="414"/>
        <v>4.3851568021564535E-2</v>
      </c>
      <c r="V1607" s="32">
        <f t="shared" si="415"/>
        <v>3.9150317604525808E-2</v>
      </c>
      <c r="W1607" s="32">
        <f t="shared" si="416"/>
        <v>2.6291535715012193E-2</v>
      </c>
      <c r="X1607" s="32">
        <f t="shared" si="417"/>
        <v>1.8366983914682944E-2</v>
      </c>
      <c r="Y1607" s="34">
        <f>MAX(O$4:O1607)</f>
        <v>5.4188061553254876</v>
      </c>
      <c r="Z1607" s="34">
        <f>MAX(P$4:P1607)</f>
        <v>3.8651249591219501</v>
      </c>
      <c r="AA1607" s="34">
        <f>MAX(Q$4:Q1607)</f>
        <v>7.0927502232603752</v>
      </c>
      <c r="AB1607" s="34">
        <f>MAX(R$4:R1607)</f>
        <v>1.9765849657387902</v>
      </c>
      <c r="AC1607" s="34">
        <f>MAX(S$4:S1607)</f>
        <v>1.35899867745307</v>
      </c>
      <c r="AD1607" s="35">
        <f t="shared" si="418"/>
        <v>-0.18782468252005291</v>
      </c>
      <c r="AE1607" s="35">
        <f t="shared" si="419"/>
        <v>-0.19060712307413341</v>
      </c>
      <c r="AF1607" s="35">
        <f t="shared" si="420"/>
        <v>-0.20007945716466957</v>
      </c>
      <c r="AG1607" s="35">
        <f t="shared" si="421"/>
        <v>-0.14867692618762751</v>
      </c>
      <c r="AH1607" s="35">
        <f t="shared" si="422"/>
        <v>-9.6512945872332834E-2</v>
      </c>
    </row>
    <row r="1608" spans="1:34">
      <c r="A1608" s="28">
        <v>46252</v>
      </c>
      <c r="B1608" s="12">
        <f>[1]!thsiFinD("ths_int_chg_ratio_index",B$1,$A$4,$A1608,101)</f>
        <v>254.53537289904</v>
      </c>
      <c r="C1608" s="12">
        <f>[1]!thsiFinD("ths_int_chg_ratio_index",C$1,$A$4,$A1608,101)</f>
        <v>371.30492696612998</v>
      </c>
      <c r="D1608" s="12">
        <f>[1]!thsiFinD("ths_int_chg_ratio_index",D$1,$A$4,$A1608,101)</f>
        <v>75.623536735550005</v>
      </c>
      <c r="E1608" s="12">
        <f>[1]!thsiFinD("ths_int_chg_ratio_index",E$1,$A$4,$A1608,101)</f>
        <v>152.94008851921001</v>
      </c>
      <c r="F1608" s="12">
        <f>[1]!thsiFinD("ths_adjustment_nvg_ratio_fund",F$1,$A$4,$A1608,101)</f>
        <v>326.64211172498</v>
      </c>
      <c r="G1608" s="12">
        <f>[1]!thsiFinD("ths_adjustment_nvg_ratio_fund",G$1,$A$4,$A1608,101)</f>
        <v>402.85383842225002</v>
      </c>
      <c r="H1608" s="12">
        <f>[1]!thsiFinD("ths_adjustment_nvg_ratio_fund",H$1,$A$4,$A1608,101)</f>
        <v>522.61538461537998</v>
      </c>
      <c r="I1608" s="12">
        <f>[1]!thsiFinD("ths_adjustment_nvg_ratio_fund",I$1,$A$4,$A1608,101)</f>
        <v>586.796875</v>
      </c>
      <c r="J1608" s="32">
        <f t="shared" si="405"/>
        <v>3.3666401686031753</v>
      </c>
      <c r="K1608" s="45">
        <f t="shared" si="406"/>
        <v>2.1360098127998253</v>
      </c>
      <c r="L1608" s="45">
        <f t="shared" si="407"/>
        <v>4.5972705244065253</v>
      </c>
      <c r="M1608" s="32">
        <f>[1]!thsiFinD("ths_int_chg_ratio_index",M$1,$A$4,$A1608,101)/100</f>
        <v>0.67673200199045991</v>
      </c>
      <c r="N1608" s="32">
        <f>[1]!thsiFinD("ths_int_chg_ratio_index",N$1,$A$4,$A1608,101)/100</f>
        <v>0.22466169199730998</v>
      </c>
      <c r="O1608" s="33">
        <f t="shared" si="408"/>
        <v>4.3666401686031753</v>
      </c>
      <c r="P1608" s="33">
        <f t="shared" si="409"/>
        <v>3.1360098127998253</v>
      </c>
      <c r="Q1608" s="33">
        <f t="shared" si="410"/>
        <v>5.5972705244065253</v>
      </c>
      <c r="R1608" s="33">
        <f t="shared" si="411"/>
        <v>1.6767320019904599</v>
      </c>
      <c r="S1608" s="33">
        <f t="shared" si="412"/>
        <v>1.2246616919973099</v>
      </c>
      <c r="T1608" s="32">
        <f t="shared" si="413"/>
        <v>-7.8119245535643866E-3</v>
      </c>
      <c r="U1608" s="32">
        <f t="shared" si="414"/>
        <v>2.4310162544183278E-3</v>
      </c>
      <c r="V1608" s="32">
        <f t="shared" si="415"/>
        <v>-1.3459812399875815E-2</v>
      </c>
      <c r="W1608" s="32">
        <f t="shared" si="416"/>
        <v>-3.5540159648356218E-3</v>
      </c>
      <c r="X1608" s="32">
        <f t="shared" si="417"/>
        <v>-2.5866770730457178E-3</v>
      </c>
      <c r="Y1608" s="34">
        <f>MAX(O$4:O1608)</f>
        <v>5.4188061553254876</v>
      </c>
      <c r="Z1608" s="34">
        <f>MAX(P$4:P1608)</f>
        <v>3.8651249591219501</v>
      </c>
      <c r="AA1608" s="34">
        <f>MAX(Q$4:Q1608)</f>
        <v>7.0927502232603752</v>
      </c>
      <c r="AB1608" s="34">
        <f>MAX(R$4:R1608)</f>
        <v>1.9765849657387902</v>
      </c>
      <c r="AC1608" s="34">
        <f>MAX(S$4:S1608)</f>
        <v>1.35899867745307</v>
      </c>
      <c r="AD1608" s="35">
        <f t="shared" si="418"/>
        <v>-0.19416933482447341</v>
      </c>
      <c r="AE1608" s="35">
        <f t="shared" si="419"/>
        <v>-0.18863947583411633</v>
      </c>
      <c r="AF1608" s="35">
        <f t="shared" si="420"/>
        <v>-0.21084623760603993</v>
      </c>
      <c r="AG1608" s="35">
        <f t="shared" si="421"/>
        <v>-0.15170254198318966</v>
      </c>
      <c r="AH1608" s="35">
        <f t="shared" si="422"/>
        <v>-9.8849975121038436E-2</v>
      </c>
    </row>
    <row r="1609" spans="1:34">
      <c r="A1609" s="28">
        <v>46253</v>
      </c>
      <c r="B1609" s="12">
        <f>[1]!thsiFinD("ths_int_chg_ratio_index",B$1,$A$4,$A1609,101)</f>
        <v>225.57593222876</v>
      </c>
      <c r="C1609" s="12">
        <f>[1]!thsiFinD("ths_int_chg_ratio_index",C$1,$A$4,$A1609,101)</f>
        <v>335.77059697391002</v>
      </c>
      <c r="D1609" s="12">
        <f>[1]!thsiFinD("ths_int_chg_ratio_index",D$1,$A$4,$A1609,101)</f>
        <v>63.526256237721</v>
      </c>
      <c r="E1609" s="12">
        <f>[1]!thsiFinD("ths_int_chg_ratio_index",E$1,$A$4,$A1609,101)</f>
        <v>137.00445718715</v>
      </c>
      <c r="F1609" s="12">
        <f>[1]!thsiFinD("ths_adjustment_nvg_ratio_fund",F$1,$A$4,$A1609,101)</f>
        <v>301.96439533455998</v>
      </c>
      <c r="G1609" s="12">
        <f>[1]!thsiFinD("ths_adjustment_nvg_ratio_fund",G$1,$A$4,$A1609,101)</f>
        <v>365.12676122587999</v>
      </c>
      <c r="H1609" s="12">
        <f>[1]!thsiFinD("ths_adjustment_nvg_ratio_fund",H$1,$A$4,$A1609,101)</f>
        <v>471.53846153846001</v>
      </c>
      <c r="I1609" s="12">
        <f>[1]!thsiFinD("ths_adjustment_nvg_ratio_fund",I$1,$A$4,$A1609,101)</f>
        <v>537.646484375</v>
      </c>
      <c r="J1609" s="32">
        <f t="shared" si="405"/>
        <v>3.0476916813768011</v>
      </c>
      <c r="K1609" s="45">
        <f t="shared" si="406"/>
        <v>1.9046931065688526</v>
      </c>
      <c r="L1609" s="45">
        <f t="shared" si="407"/>
        <v>4.1906902561847499</v>
      </c>
      <c r="M1609" s="32">
        <f>[1]!thsiFinD("ths_int_chg_ratio_index",M$1,$A$4,$A1609,101)/100</f>
        <v>0.57617748761581</v>
      </c>
      <c r="N1609" s="32">
        <f>[1]!thsiFinD("ths_int_chg_ratio_index",N$1,$A$4,$A1609,101)/100</f>
        <v>0.18265922470785001</v>
      </c>
      <c r="O1609" s="33">
        <f t="shared" si="408"/>
        <v>4.0476916813768007</v>
      </c>
      <c r="P1609" s="33">
        <f t="shared" si="409"/>
        <v>2.9046931065688524</v>
      </c>
      <c r="Q1609" s="33">
        <f t="shared" si="410"/>
        <v>5.1906902561847499</v>
      </c>
      <c r="R1609" s="33">
        <f t="shared" si="411"/>
        <v>1.5761774876158099</v>
      </c>
      <c r="S1609" s="33">
        <f t="shared" si="412"/>
        <v>1.18265922470785</v>
      </c>
      <c r="T1609" s="32">
        <f t="shared" si="413"/>
        <v>-7.3042081534371417E-2</v>
      </c>
      <c r="U1609" s="32">
        <f t="shared" si="414"/>
        <v>-7.3761473987370429E-2</v>
      </c>
      <c r="V1609" s="32">
        <f t="shared" si="415"/>
        <v>-7.2639024047329692E-2</v>
      </c>
      <c r="W1609" s="32">
        <f t="shared" si="416"/>
        <v>-5.9970534501208927E-2</v>
      </c>
      <c r="X1609" s="32">
        <f t="shared" si="417"/>
        <v>-3.429720025042815E-2</v>
      </c>
      <c r="Y1609" s="34">
        <f>MAX(O$4:O1609)</f>
        <v>5.4188061553254876</v>
      </c>
      <c r="Z1609" s="34">
        <f>MAX(P$4:P1609)</f>
        <v>3.8651249591219501</v>
      </c>
      <c r="AA1609" s="34">
        <f>MAX(Q$4:Q1609)</f>
        <v>7.0927502232603752</v>
      </c>
      <c r="AB1609" s="34">
        <f>MAX(R$4:R1609)</f>
        <v>1.9765849657387902</v>
      </c>
      <c r="AC1609" s="34">
        <f>MAX(S$4:S1609)</f>
        <v>1.35899867745307</v>
      </c>
      <c r="AD1609" s="35">
        <f t="shared" si="418"/>
        <v>-0.25302888397312107</v>
      </c>
      <c r="AE1609" s="35">
        <f t="shared" si="419"/>
        <v>-0.24848662403175736</v>
      </c>
      <c r="AF1609" s="35">
        <f t="shared" si="420"/>
        <v>-0.26816959672961549</v>
      </c>
      <c r="AG1609" s="35">
        <f t="shared" si="421"/>
        <v>-0.20257539395647461</v>
      </c>
      <c r="AH1609" s="35">
        <f t="shared" si="422"/>
        <v>-0.12975689797999046</v>
      </c>
    </row>
    <row r="1610" spans="1:34">
      <c r="A1610" s="28">
        <v>46254</v>
      </c>
      <c r="B1610" s="12">
        <f>[1]!thsiFinD("ths_int_chg_ratio_index",B$1,$A$4,$A1610,101)</f>
        <v>231.51319869167</v>
      </c>
      <c r="C1610" s="12">
        <f>[1]!thsiFinD("ths_int_chg_ratio_index",C$1,$A$4,$A1610,101)</f>
        <v>333.08772784574001</v>
      </c>
      <c r="D1610" s="12">
        <f>[1]!thsiFinD("ths_int_chg_ratio_index",D$1,$A$4,$A1610,101)</f>
        <v>62.100045953638002</v>
      </c>
      <c r="E1610" s="12">
        <f>[1]!thsiFinD("ths_int_chg_ratio_index",E$1,$A$4,$A1610,101)</f>
        <v>138.10203480736001</v>
      </c>
      <c r="F1610" s="12">
        <f>[1]!thsiFinD("ths_adjustment_nvg_ratio_fund",F$1,$A$4,$A1610,101)</f>
        <v>304.29711479435002</v>
      </c>
      <c r="G1610" s="12">
        <f>[1]!thsiFinD("ths_adjustment_nvg_ratio_fund",G$1,$A$4,$A1610,101)</f>
        <v>369.47319869466997</v>
      </c>
      <c r="H1610" s="12">
        <f>[1]!thsiFinD("ths_adjustment_nvg_ratio_fund",H$1,$A$4,$A1610,101)</f>
        <v>473.53846153846001</v>
      </c>
      <c r="I1610" s="12">
        <f>[1]!thsiFinD("ths_adjustment_nvg_ratio_fund",I$1,$A$4,$A1610,101)</f>
        <v>539.677734375</v>
      </c>
      <c r="J1610" s="32">
        <f t="shared" si="405"/>
        <v>3.0647368958761105</v>
      </c>
      <c r="K1610" s="45">
        <f t="shared" si="406"/>
        <v>1.9120075182460201</v>
      </c>
      <c r="L1610" s="45">
        <f t="shared" si="407"/>
        <v>4.2174662735062007</v>
      </c>
      <c r="M1610" s="32">
        <f>[1]!thsiFinD("ths_int_chg_ratio_index",M$1,$A$4,$A1610,101)/100</f>
        <v>0.57764247314192996</v>
      </c>
      <c r="N1610" s="32">
        <f>[1]!thsiFinD("ths_int_chg_ratio_index",N$1,$A$4,$A1610,101)/100</f>
        <v>0.18618790512255998</v>
      </c>
      <c r="O1610" s="33">
        <f t="shared" si="408"/>
        <v>4.064736895876111</v>
      </c>
      <c r="P1610" s="33">
        <f t="shared" si="409"/>
        <v>2.9120075182460203</v>
      </c>
      <c r="Q1610" s="33">
        <f t="shared" si="410"/>
        <v>5.2174662735062007</v>
      </c>
      <c r="R1610" s="33">
        <f t="shared" si="411"/>
        <v>1.5776424731419301</v>
      </c>
      <c r="S1610" s="33">
        <f t="shared" si="412"/>
        <v>1.1861879051225599</v>
      </c>
      <c r="T1610" s="32">
        <f t="shared" si="413"/>
        <v>4.211095073701987E-3</v>
      </c>
      <c r="U1610" s="32">
        <f t="shared" si="414"/>
        <v>2.5181357922552383E-3</v>
      </c>
      <c r="V1610" s="32">
        <f t="shared" si="415"/>
        <v>5.1584694905550954E-3</v>
      </c>
      <c r="W1610" s="32">
        <f t="shared" si="416"/>
        <v>9.2945466968719082E-4</v>
      </c>
      <c r="X1610" s="32">
        <f t="shared" si="417"/>
        <v>2.9836831616323334E-3</v>
      </c>
      <c r="Y1610" s="34">
        <f>MAX(O$4:O1610)</f>
        <v>5.4188061553254876</v>
      </c>
      <c r="Z1610" s="34">
        <f>MAX(P$4:P1610)</f>
        <v>3.8651249591219501</v>
      </c>
      <c r="AA1610" s="34">
        <f>MAX(Q$4:Q1610)</f>
        <v>7.0927502232603752</v>
      </c>
      <c r="AB1610" s="34">
        <f>MAX(R$4:R1610)</f>
        <v>1.9765849657387902</v>
      </c>
      <c r="AC1610" s="34">
        <f>MAX(S$4:S1610)</f>
        <v>1.35899867745307</v>
      </c>
      <c r="AD1610" s="35">
        <f t="shared" si="418"/>
        <v>-0.24988331758622262</v>
      </c>
      <c r="AE1610" s="35">
        <f t="shared" si="419"/>
        <v>-0.24659421130137327</v>
      </c>
      <c r="AF1610" s="35">
        <f t="shared" si="420"/>
        <v>-0.26439447192208454</v>
      </c>
      <c r="AG1610" s="35">
        <f t="shared" si="421"/>
        <v>-0.20183422393266404</v>
      </c>
      <c r="AH1610" s="35">
        <f t="shared" si="422"/>
        <v>-0.1271603682899668</v>
      </c>
    </row>
    <row r="1611" spans="1:34">
      <c r="A1611" s="28">
        <v>46255</v>
      </c>
      <c r="B1611" s="12">
        <f>[1]!thsiFinD("ths_int_chg_ratio_index",B$1,$A$4,$A1611,101)</f>
        <v>238.40768580935</v>
      </c>
      <c r="C1611" s="12">
        <f>[1]!thsiFinD("ths_int_chg_ratio_index",C$1,$A$4,$A1611,101)</f>
        <v>331.28607129700998</v>
      </c>
      <c r="D1611" s="12">
        <f>[1]!thsiFinD("ths_int_chg_ratio_index",D$1,$A$4,$A1611,101)</f>
        <v>62.157218320184001</v>
      </c>
      <c r="E1611" s="12">
        <f>[1]!thsiFinD("ths_int_chg_ratio_index",E$1,$A$4,$A1611,101)</f>
        <v>142.55654819564</v>
      </c>
      <c r="F1611" s="12">
        <f>[1]!thsiFinD("ths_adjustment_nvg_ratio_fund",F$1,$A$4,$A1611,101)</f>
        <v>309.51503990178003</v>
      </c>
      <c r="G1611" s="12">
        <f>[1]!thsiFinD("ths_adjustment_nvg_ratio_fund",G$1,$A$4,$A1611,101)</f>
        <v>377.12292863224002</v>
      </c>
      <c r="H1611" s="12">
        <f>[1]!thsiFinD("ths_adjustment_nvg_ratio_fund",H$1,$A$4,$A1611,101)</f>
        <v>483.46153846153999</v>
      </c>
      <c r="I1611" s="12">
        <f>[1]!thsiFinD("ths_adjustment_nvg_ratio_fund",I$1,$A$4,$A1611,101)</f>
        <v>554.521484375</v>
      </c>
      <c r="J1611" s="32">
        <f t="shared" si="405"/>
        <v>3.1237856437409297</v>
      </c>
      <c r="K1611" s="45">
        <f t="shared" si="406"/>
        <v>1.9360188090554602</v>
      </c>
      <c r="L1611" s="45">
        <f t="shared" si="407"/>
        <v>4.3115524784263997</v>
      </c>
      <c r="M1611" s="32">
        <f>[1]!thsiFinD("ths_int_chg_ratio_index",M$1,$A$4,$A1611,101)/100</f>
        <v>0.58020436474767001</v>
      </c>
      <c r="N1611" s="32">
        <f>[1]!thsiFinD("ths_int_chg_ratio_index",N$1,$A$4,$A1611,101)/100</f>
        <v>0.19125523852196</v>
      </c>
      <c r="O1611" s="33">
        <f t="shared" si="408"/>
        <v>4.1237856437409297</v>
      </c>
      <c r="P1611" s="33">
        <f t="shared" si="409"/>
        <v>2.9360188090554602</v>
      </c>
      <c r="Q1611" s="33">
        <f t="shared" si="410"/>
        <v>5.3115524784263997</v>
      </c>
      <c r="R1611" s="33">
        <f t="shared" si="411"/>
        <v>1.58020436474767</v>
      </c>
      <c r="S1611" s="33">
        <f t="shared" si="412"/>
        <v>1.1912552385219599</v>
      </c>
      <c r="T1611" s="32">
        <f t="shared" si="413"/>
        <v>1.452707749048332E-2</v>
      </c>
      <c r="U1611" s="32">
        <f t="shared" si="414"/>
        <v>8.2456142915119379E-3</v>
      </c>
      <c r="V1611" s="32">
        <f t="shared" si="415"/>
        <v>1.8032930159598726E-2</v>
      </c>
      <c r="W1611" s="32">
        <f t="shared" si="416"/>
        <v>1.623873373945095E-3</v>
      </c>
      <c r="X1611" s="32">
        <f t="shared" si="417"/>
        <v>4.2719482954738375E-3</v>
      </c>
      <c r="Y1611" s="34">
        <f>MAX(O$4:O1611)</f>
        <v>5.4188061553254876</v>
      </c>
      <c r="Z1611" s="34">
        <f>MAX(P$4:P1611)</f>
        <v>3.8651249591219501</v>
      </c>
      <c r="AA1611" s="34">
        <f>MAX(Q$4:Q1611)</f>
        <v>7.0927502232603752</v>
      </c>
      <c r="AB1611" s="34">
        <f>MAX(R$4:R1611)</f>
        <v>1.9765849657387902</v>
      </c>
      <c r="AC1611" s="34">
        <f>MAX(S$4:S1611)</f>
        <v>1.35899867745307</v>
      </c>
      <c r="AD1611" s="35">
        <f t="shared" si="418"/>
        <v>-0.2389863144138934</v>
      </c>
      <c r="AE1611" s="35">
        <f t="shared" si="419"/>
        <v>-0.24038191776277196</v>
      </c>
      <c r="AF1611" s="35">
        <f t="shared" si="420"/>
        <v>-0.25112934880924087</v>
      </c>
      <c r="AG1611" s="35">
        <f t="shared" si="421"/>
        <v>-0.20053810378091419</v>
      </c>
      <c r="AH1611" s="35">
        <f t="shared" si="422"/>
        <v>-0.12343164251306105</v>
      </c>
    </row>
    <row r="1612" spans="1:34">
      <c r="A1612" s="28">
        <v>46258</v>
      </c>
      <c r="B1612" s="12">
        <f>[1]!thsiFinD("ths_int_chg_ratio_index",B$1,$A$4,$A1612,101)</f>
        <v>223.43528672498999</v>
      </c>
      <c r="C1612" s="12">
        <f>[1]!thsiFinD("ths_int_chg_ratio_index",C$1,$A$4,$A1612,101)</f>
        <v>327.83835261551002</v>
      </c>
      <c r="D1612" s="12">
        <f>[1]!thsiFinD("ths_int_chg_ratio_index",D$1,$A$4,$A1612,101)</f>
        <v>57.134464110562</v>
      </c>
      <c r="E1612" s="12">
        <f>[1]!thsiFinD("ths_int_chg_ratio_index",E$1,$A$4,$A1612,101)</f>
        <v>134.51446559358001</v>
      </c>
      <c r="F1612" s="12">
        <f>[1]!thsiFinD("ths_adjustment_nvg_ratio_fund",F$1,$A$4,$A1612,101)</f>
        <v>300.30693677103</v>
      </c>
      <c r="G1612" s="12">
        <f>[1]!thsiFinD("ths_adjustment_nvg_ratio_fund",G$1,$A$4,$A1612,101)</f>
        <v>359.04174877411998</v>
      </c>
      <c r="H1612" s="12">
        <f>[1]!thsiFinD("ths_adjustment_nvg_ratio_fund",H$1,$A$4,$A1612,101)</f>
        <v>454.23076923077002</v>
      </c>
      <c r="I1612" s="12">
        <f>[1]!thsiFinD("ths_adjustment_nvg_ratio_fund",I$1,$A$4,$A1612,101)</f>
        <v>527.607421875</v>
      </c>
      <c r="J1612" s="32">
        <f t="shared" si="405"/>
        <v>2.9801368071194521</v>
      </c>
      <c r="K1612" s="45">
        <f t="shared" si="406"/>
        <v>1.8573064226116052</v>
      </c>
      <c r="L1612" s="45">
        <f t="shared" si="407"/>
        <v>4.1029671916272994</v>
      </c>
      <c r="M1612" s="32">
        <f>[1]!thsiFinD("ths_int_chg_ratio_index",M$1,$A$4,$A1612,101)/100</f>
        <v>0.53498964196085996</v>
      </c>
      <c r="N1612" s="32">
        <f>[1]!thsiFinD("ths_int_chg_ratio_index",N$1,$A$4,$A1612,101)/100</f>
        <v>0.17511826814272</v>
      </c>
      <c r="O1612" s="33">
        <f t="shared" si="408"/>
        <v>3.9801368071194521</v>
      </c>
      <c r="P1612" s="33">
        <f t="shared" si="409"/>
        <v>2.8573064226116052</v>
      </c>
      <c r="Q1612" s="33">
        <f t="shared" si="410"/>
        <v>5.1029671916272994</v>
      </c>
      <c r="R1612" s="33">
        <f t="shared" si="411"/>
        <v>1.53498964196086</v>
      </c>
      <c r="S1612" s="33">
        <f t="shared" si="412"/>
        <v>1.1751182681427199</v>
      </c>
      <c r="T1612" s="32">
        <f t="shared" si="413"/>
        <v>-3.4834215216668074E-2</v>
      </c>
      <c r="U1612" s="32">
        <f t="shared" si="414"/>
        <v>-2.6809224178361957E-2</v>
      </c>
      <c r="V1612" s="32">
        <f t="shared" si="415"/>
        <v>-3.9270116909566055E-2</v>
      </c>
      <c r="W1612" s="32">
        <f t="shared" si="416"/>
        <v>-2.8613212186659132E-2</v>
      </c>
      <c r="X1612" s="32">
        <f t="shared" si="417"/>
        <v>-1.354619048665151E-2</v>
      </c>
      <c r="Y1612" s="34">
        <f>MAX(O$4:O1612)</f>
        <v>5.4188061553254876</v>
      </c>
      <c r="Z1612" s="34">
        <f>MAX(P$4:P1612)</f>
        <v>3.8651249591219501</v>
      </c>
      <c r="AA1612" s="34">
        <f>MAX(Q$4:Q1612)</f>
        <v>7.0927502232603752</v>
      </c>
      <c r="AB1612" s="34">
        <f>MAX(R$4:R1612)</f>
        <v>1.9765849657387902</v>
      </c>
      <c r="AC1612" s="34">
        <f>MAX(S$4:S1612)</f>
        <v>1.35899867745307</v>
      </c>
      <c r="AD1612" s="35">
        <f t="shared" si="418"/>
        <v>-0.26549562892042966</v>
      </c>
      <c r="AE1612" s="35">
        <f t="shared" si="419"/>
        <v>-0.26074668921940714</v>
      </c>
      <c r="AF1612" s="35">
        <f t="shared" si="420"/>
        <v>-0.28053758683164487</v>
      </c>
      <c r="AG1612" s="35">
        <f t="shared" si="421"/>
        <v>-0.22341327665257971</v>
      </c>
      <c r="AH1612" s="35">
        <f t="shared" si="422"/>
        <v>-0.13530580445815044</v>
      </c>
    </row>
    <row r="1613" spans="1:34">
      <c r="A1613" s="28">
        <v>46259</v>
      </c>
      <c r="B1613" s="12">
        <f>[1]!thsiFinD("ths_int_chg_ratio_index",B$1,$A$4,$A1613,101)</f>
        <v>223.83519353825</v>
      </c>
      <c r="C1613" s="12">
        <f>[1]!thsiFinD("ths_int_chg_ratio_index",C$1,$A$4,$A1613,101)</f>
        <v>317.56551872749998</v>
      </c>
      <c r="D1613" s="12">
        <f>[1]!thsiFinD("ths_int_chg_ratio_index",D$1,$A$4,$A1613,101)</f>
        <v>57.355720188435001</v>
      </c>
      <c r="E1613" s="12">
        <f>[1]!thsiFinD("ths_int_chg_ratio_index",E$1,$A$4,$A1613,101)</f>
        <v>131.58605447014</v>
      </c>
      <c r="F1613" s="12">
        <f>[1]!thsiFinD("ths_adjustment_nvg_ratio_fund",F$1,$A$4,$A1613,101)</f>
        <v>299.07918968692002</v>
      </c>
      <c r="G1613" s="12">
        <f>[1]!thsiFinD("ths_adjustment_nvg_ratio_fund",G$1,$A$4,$A1613,101)</f>
        <v>356.43388629966</v>
      </c>
      <c r="H1613" s="12">
        <f>[1]!thsiFinD("ths_adjustment_nvg_ratio_fund",H$1,$A$4,$A1613,101)</f>
        <v>452.69230769231001</v>
      </c>
      <c r="I1613" s="12">
        <f>[1]!thsiFinD("ths_adjustment_nvg_ratio_fund",I$1,$A$4,$A1613,101)</f>
        <v>526.25</v>
      </c>
      <c r="J1613" s="32">
        <f t="shared" si="405"/>
        <v>2.9559973382540186</v>
      </c>
      <c r="K1613" s="45">
        <f t="shared" si="406"/>
        <v>1.8258562173108124</v>
      </c>
      <c r="L1613" s="45">
        <f t="shared" si="407"/>
        <v>4.0861384591972252</v>
      </c>
      <c r="M1613" s="32">
        <f>[1]!thsiFinD("ths_int_chg_ratio_index",M$1,$A$4,$A1613,101)/100</f>
        <v>0.53118615434700001</v>
      </c>
      <c r="N1613" s="32">
        <f>[1]!thsiFinD("ths_int_chg_ratio_index",N$1,$A$4,$A1613,101)/100</f>
        <v>0.17278281189697001</v>
      </c>
      <c r="O1613" s="33">
        <f t="shared" si="408"/>
        <v>3.9559973382540186</v>
      </c>
      <c r="P1613" s="33">
        <f t="shared" si="409"/>
        <v>2.8258562173108124</v>
      </c>
      <c r="Q1613" s="33">
        <f t="shared" si="410"/>
        <v>5.0861384591972252</v>
      </c>
      <c r="R1613" s="33">
        <f t="shared" si="411"/>
        <v>1.531186154347</v>
      </c>
      <c r="S1613" s="33">
        <f t="shared" si="412"/>
        <v>1.1727828118969701</v>
      </c>
      <c r="T1613" s="32">
        <f t="shared" si="413"/>
        <v>-6.0649847066196472E-3</v>
      </c>
      <c r="U1613" s="32">
        <f t="shared" si="414"/>
        <v>-1.1006941730823172E-2</v>
      </c>
      <c r="V1613" s="32">
        <f t="shared" si="415"/>
        <v>-3.2978327702529731E-3</v>
      </c>
      <c r="W1613" s="32">
        <f t="shared" si="416"/>
        <v>-2.4778588140836888E-3</v>
      </c>
      <c r="X1613" s="32">
        <f t="shared" si="417"/>
        <v>-1.987422295324337E-3</v>
      </c>
      <c r="Y1613" s="34">
        <f>MAX(O$4:O1613)</f>
        <v>5.4188061553254876</v>
      </c>
      <c r="Z1613" s="34">
        <f>MAX(P$4:P1613)</f>
        <v>3.8651249591219501</v>
      </c>
      <c r="AA1613" s="34">
        <f>MAX(Q$4:Q1613)</f>
        <v>7.0927502232603752</v>
      </c>
      <c r="AB1613" s="34">
        <f>MAX(R$4:R1613)</f>
        <v>1.9765849657387902</v>
      </c>
      <c r="AC1613" s="34">
        <f>MAX(S$4:S1613)</f>
        <v>1.35899867745307</v>
      </c>
      <c r="AD1613" s="35">
        <f t="shared" si="418"/>
        <v>-0.26995038669797256</v>
      </c>
      <c r="AE1613" s="35">
        <f t="shared" si="419"/>
        <v>-0.26888360733548722</v>
      </c>
      <c r="AF1613" s="35">
        <f t="shared" si="420"/>
        <v>-0.28291025355475674</v>
      </c>
      <c r="AG1613" s="35">
        <f t="shared" si="421"/>
        <v>-0.22533754890992652</v>
      </c>
      <c r="AH1613" s="35">
        <f t="shared" si="422"/>
        <v>-0.13702431698100781</v>
      </c>
    </row>
    <row r="1614" spans="1:34">
      <c r="A1614" s="28">
        <v>46260</v>
      </c>
      <c r="B1614" s="12">
        <f>[1]!thsiFinD("ths_int_chg_ratio_index",B$1,$A$4,$A1614,101)</f>
        <v>223.54350064163</v>
      </c>
      <c r="C1614" s="12">
        <f>[1]!thsiFinD("ths_int_chg_ratio_index",C$1,$A$4,$A1614,101)</f>
        <v>323.95438351473001</v>
      </c>
      <c r="D1614" s="12">
        <f>[1]!thsiFinD("ths_int_chg_ratio_index",D$1,$A$4,$A1614,101)</f>
        <v>60.045361320531001</v>
      </c>
      <c r="E1614" s="12">
        <f>[1]!thsiFinD("ths_int_chg_ratio_index",E$1,$A$4,$A1614,101)</f>
        <v>133.17319796314999</v>
      </c>
      <c r="F1614" s="12">
        <f>[1]!thsiFinD("ths_adjustment_nvg_ratio_fund",F$1,$A$4,$A1614,101)</f>
        <v>302.394106814</v>
      </c>
      <c r="G1614" s="12">
        <f>[1]!thsiFinD("ths_adjustment_nvg_ratio_fund",G$1,$A$4,$A1614,101)</f>
        <v>358.23041378546998</v>
      </c>
      <c r="H1614" s="12">
        <f>[1]!thsiFinD("ths_adjustment_nvg_ratio_fund",H$1,$A$4,$A1614,101)</f>
        <v>448.46153846153999</v>
      </c>
      <c r="I1614" s="12">
        <f>[1]!thsiFinD("ths_adjustment_nvg_ratio_fund",I$1,$A$4,$A1614,101)</f>
        <v>534.98046875</v>
      </c>
      <c r="J1614" s="32">
        <f t="shared" si="405"/>
        <v>2.9809787140638138</v>
      </c>
      <c r="K1614" s="45">
        <f t="shared" si="406"/>
        <v>1.8517911086001024</v>
      </c>
      <c r="L1614" s="45">
        <f t="shared" si="407"/>
        <v>4.1101663195275249</v>
      </c>
      <c r="M1614" s="32">
        <f>[1]!thsiFinD("ths_int_chg_ratio_index",M$1,$A$4,$A1614,101)/100</f>
        <v>0.54697798464526992</v>
      </c>
      <c r="N1614" s="32">
        <f>[1]!thsiFinD("ths_int_chg_ratio_index",N$1,$A$4,$A1614,101)/100</f>
        <v>0.18251852430544002</v>
      </c>
      <c r="O1614" s="33">
        <f t="shared" si="408"/>
        <v>3.9809787140638138</v>
      </c>
      <c r="P1614" s="33">
        <f t="shared" si="409"/>
        <v>2.8517911086001027</v>
      </c>
      <c r="Q1614" s="33">
        <f t="shared" si="410"/>
        <v>5.1101663195275249</v>
      </c>
      <c r="R1614" s="33">
        <f t="shared" si="411"/>
        <v>1.5469779846452698</v>
      </c>
      <c r="S1614" s="33">
        <f t="shared" si="412"/>
        <v>1.1825185243054399</v>
      </c>
      <c r="T1614" s="32">
        <f t="shared" si="413"/>
        <v>6.3148110763948662E-3</v>
      </c>
      <c r="U1614" s="32">
        <f t="shared" si="414"/>
        <v>9.1777108581876377E-3</v>
      </c>
      <c r="V1614" s="32">
        <f t="shared" si="415"/>
        <v>4.724185258238478E-3</v>
      </c>
      <c r="W1614" s="32">
        <f t="shared" si="416"/>
        <v>1.0313462052564448E-2</v>
      </c>
      <c r="X1614" s="32">
        <f t="shared" si="417"/>
        <v>8.3013771260189717E-3</v>
      </c>
      <c r="Y1614" s="34">
        <f>MAX(O$4:O1614)</f>
        <v>5.4188061553254876</v>
      </c>
      <c r="Z1614" s="34">
        <f>MAX(P$4:P1614)</f>
        <v>3.8651249591219501</v>
      </c>
      <c r="AA1614" s="34">
        <f>MAX(Q$4:Q1614)</f>
        <v>7.0927502232603752</v>
      </c>
      <c r="AB1614" s="34">
        <f>MAX(R$4:R1614)</f>
        <v>1.9765849657387902</v>
      </c>
      <c r="AC1614" s="34">
        <f>MAX(S$4:S1614)</f>
        <v>1.35899867745307</v>
      </c>
      <c r="AD1614" s="35">
        <f t="shared" si="418"/>
        <v>-0.26534026131357502</v>
      </c>
      <c r="AE1614" s="35">
        <f t="shared" si="419"/>
        <v>-0.2621736324799312</v>
      </c>
      <c r="AF1614" s="35">
        <f t="shared" si="420"/>
        <v>-0.27952258874576608</v>
      </c>
      <c r="AG1614" s="35">
        <f t="shared" si="421"/>
        <v>-0.2173480971170626</v>
      </c>
      <c r="AH1614" s="35">
        <f t="shared" si="422"/>
        <v>-0.12986043038568329</v>
      </c>
    </row>
    <row r="1615" spans="1:34">
      <c r="A1615" s="28">
        <v>46261</v>
      </c>
      <c r="B1615" s="12">
        <f>[1]!thsiFinD("ths_int_chg_ratio_index",B$1,$A$4,$A1615,101)</f>
        <v>238.06904021719001</v>
      </c>
      <c r="C1615" s="12">
        <f>[1]!thsiFinD("ths_int_chg_ratio_index",C$1,$A$4,$A1615,101)</f>
        <v>338.65593609808002</v>
      </c>
      <c r="D1615" s="12">
        <f>[1]!thsiFinD("ths_int_chg_ratio_index",D$1,$A$4,$A1615,101)</f>
        <v>66.072446704664998</v>
      </c>
      <c r="E1615" s="12">
        <f>[1]!thsiFinD("ths_int_chg_ratio_index",E$1,$A$4,$A1615,101)</f>
        <v>136.43220624454</v>
      </c>
      <c r="F1615" s="12">
        <f>[1]!thsiFinD("ths_adjustment_nvg_ratio_fund",F$1,$A$4,$A1615,101)</f>
        <v>313.32105586249003</v>
      </c>
      <c r="G1615" s="12">
        <f>[1]!thsiFinD("ths_adjustment_nvg_ratio_fund",G$1,$A$4,$A1615,101)</f>
        <v>374.86278114641999</v>
      </c>
      <c r="H1615" s="12">
        <f>[1]!thsiFinD("ths_adjustment_nvg_ratio_fund",H$1,$A$4,$A1615,101)</f>
        <v>473.23076923077002</v>
      </c>
      <c r="I1615" s="12">
        <f>[1]!thsiFinD("ths_adjustment_nvg_ratio_fund",I$1,$A$4,$A1615,101)</f>
        <v>553.88671875</v>
      </c>
      <c r="J1615" s="32">
        <f t="shared" si="405"/>
        <v>3.1181636928176939</v>
      </c>
      <c r="K1615" s="45">
        <f t="shared" si="406"/>
        <v>1.9480740731611876</v>
      </c>
      <c r="L1615" s="45">
        <f t="shared" si="407"/>
        <v>4.2882533124742004</v>
      </c>
      <c r="M1615" s="32">
        <f>[1]!thsiFinD("ths_int_chg_ratio_index",M$1,$A$4,$A1615,101)/100</f>
        <v>0.58803570712802999</v>
      </c>
      <c r="N1615" s="32">
        <f>[1]!thsiFinD("ths_int_chg_ratio_index",N$1,$A$4,$A1615,101)/100</f>
        <v>0.19719408988293999</v>
      </c>
      <c r="O1615" s="33">
        <f t="shared" si="408"/>
        <v>4.1181636928176939</v>
      </c>
      <c r="P1615" s="33">
        <f t="shared" si="409"/>
        <v>2.9480740731611874</v>
      </c>
      <c r="Q1615" s="33">
        <f t="shared" si="410"/>
        <v>5.2882533124742004</v>
      </c>
      <c r="R1615" s="33">
        <f t="shared" si="411"/>
        <v>1.58803570712803</v>
      </c>
      <c r="S1615" s="33">
        <f t="shared" si="412"/>
        <v>1.1971940898829401</v>
      </c>
      <c r="T1615" s="32">
        <f t="shared" si="413"/>
        <v>3.446011360704837E-2</v>
      </c>
      <c r="U1615" s="32">
        <f t="shared" si="414"/>
        <v>3.3762278124342959E-2</v>
      </c>
      <c r="V1615" s="32">
        <f t="shared" si="415"/>
        <v>3.48495492732106E-2</v>
      </c>
      <c r="W1615" s="32">
        <f t="shared" si="416"/>
        <v>2.6540599084333483E-2</v>
      </c>
      <c r="X1615" s="32">
        <f t="shared" si="417"/>
        <v>1.2410431867120097E-2</v>
      </c>
      <c r="Y1615" s="34">
        <f>MAX(O$4:O1615)</f>
        <v>5.4188061553254876</v>
      </c>
      <c r="Z1615" s="34">
        <f>MAX(P$4:P1615)</f>
        <v>3.8651249591219501</v>
      </c>
      <c r="AA1615" s="34">
        <f>MAX(Q$4:Q1615)</f>
        <v>7.0927502232603752</v>
      </c>
      <c r="AB1615" s="34">
        <f>MAX(R$4:R1615)</f>
        <v>1.9765849657387902</v>
      </c>
      <c r="AC1615" s="34">
        <f>MAX(S$4:S1615)</f>
        <v>1.35899867745307</v>
      </c>
      <c r="AD1615" s="35">
        <f t="shared" si="418"/>
        <v>-0.24002380325591643</v>
      </c>
      <c r="AE1615" s="35">
        <f t="shared" si="419"/>
        <v>-0.23726293345224503</v>
      </c>
      <c r="AF1615" s="35">
        <f t="shared" si="420"/>
        <v>-0.25441427570202646</v>
      </c>
      <c r="AG1615" s="35">
        <f t="shared" si="421"/>
        <v>-0.19657604674005591</v>
      </c>
      <c r="AH1615" s="35">
        <f t="shared" si="422"/>
        <v>-0.11906162254209962</v>
      </c>
    </row>
    <row r="1616" spans="1:34">
      <c r="A1616" s="28">
        <v>46262</v>
      </c>
      <c r="B1616" s="12">
        <f>[1]!thsiFinD("ths_int_chg_ratio_index",B$1,$A$4,$A1616,101)</f>
        <v>233.53971710383999</v>
      </c>
      <c r="C1616" s="12">
        <f>[1]!thsiFinD("ths_int_chg_ratio_index",C$1,$A$4,$A1616,101)</f>
        <v>326.60128101690998</v>
      </c>
      <c r="D1616" s="12">
        <f>[1]!thsiFinD("ths_int_chg_ratio_index",D$1,$A$4,$A1616,101)</f>
        <v>63.000015494397999</v>
      </c>
      <c r="E1616" s="12">
        <f>[1]!thsiFinD("ths_int_chg_ratio_index",E$1,$A$4,$A1616,101)</f>
        <v>132.99699614444</v>
      </c>
      <c r="F1616" s="12">
        <f>[1]!thsiFinD("ths_adjustment_nvg_ratio_fund",F$1,$A$4,$A1616,101)</f>
        <v>310.98833640269999</v>
      </c>
      <c r="G1616" s="12">
        <f>[1]!thsiFinD("ths_adjustment_nvg_ratio_fund",G$1,$A$4,$A1616,101)</f>
        <v>367.56076620885</v>
      </c>
      <c r="H1616" s="12">
        <f>[1]!thsiFinD("ths_adjustment_nvg_ratio_fund",H$1,$A$4,$A1616,101)</f>
        <v>463.07692307692002</v>
      </c>
      <c r="I1616" s="12">
        <f>[1]!thsiFinD("ths_adjustment_nvg_ratio_fund",I$1,$A$4,$A1616,101)</f>
        <v>542.001953125</v>
      </c>
      <c r="J1616" s="32">
        <f t="shared" si="405"/>
        <v>3.0497074857163224</v>
      </c>
      <c r="K1616" s="45">
        <f t="shared" si="406"/>
        <v>1.8903450243989699</v>
      </c>
      <c r="L1616" s="45">
        <f t="shared" si="407"/>
        <v>4.209069947033675</v>
      </c>
      <c r="M1616" s="32">
        <f>[1]!thsiFinD("ths_int_chg_ratio_index",M$1,$A$4,$A1616,101)/100</f>
        <v>0.56534118960540003</v>
      </c>
      <c r="N1616" s="32">
        <f>[1]!thsiFinD("ths_int_chg_ratio_index",N$1,$A$4,$A1616,101)/100</f>
        <v>0.19113213430672002</v>
      </c>
      <c r="O1616" s="33">
        <f t="shared" si="408"/>
        <v>4.049707485716322</v>
      </c>
      <c r="P1616" s="33">
        <f t="shared" si="409"/>
        <v>2.8903450243989699</v>
      </c>
      <c r="Q1616" s="33">
        <f t="shared" si="410"/>
        <v>5.209069947033675</v>
      </c>
      <c r="R1616" s="33">
        <f t="shared" si="411"/>
        <v>1.5653411896053999</v>
      </c>
      <c r="S1616" s="33">
        <f t="shared" si="412"/>
        <v>1.19113213430672</v>
      </c>
      <c r="T1616" s="32">
        <f t="shared" si="413"/>
        <v>-1.6622993209513104E-2</v>
      </c>
      <c r="U1616" s="32">
        <f t="shared" si="414"/>
        <v>-1.9581953278506092E-2</v>
      </c>
      <c r="V1616" s="32">
        <f t="shared" si="415"/>
        <v>-1.4973444115043311E-2</v>
      </c>
      <c r="W1616" s="32">
        <f t="shared" si="416"/>
        <v>-1.4290936545547361E-2</v>
      </c>
      <c r="X1616" s="32">
        <f t="shared" si="417"/>
        <v>-5.0634693467395131E-3</v>
      </c>
      <c r="Y1616" s="34">
        <f>MAX(O$4:O1616)</f>
        <v>5.4188061553254876</v>
      </c>
      <c r="Z1616" s="34">
        <f>MAX(P$4:P1616)</f>
        <v>3.8651249591219501</v>
      </c>
      <c r="AA1616" s="34">
        <f>MAX(Q$4:Q1616)</f>
        <v>7.0927502232603752</v>
      </c>
      <c r="AB1616" s="34">
        <f>MAX(R$4:R1616)</f>
        <v>1.9765849657387902</v>
      </c>
      <c r="AC1616" s="34">
        <f>MAX(S$4:S1616)</f>
        <v>1.35899867745307</v>
      </c>
      <c r="AD1616" s="35">
        <f t="shared" si="418"/>
        <v>-0.25265688241378492</v>
      </c>
      <c r="AE1616" s="35">
        <f t="shared" si="419"/>
        <v>-0.25219881505316799</v>
      </c>
      <c r="AF1616" s="35">
        <f t="shared" si="420"/>
        <v>-0.26557826187777633</v>
      </c>
      <c r="AG1616" s="35">
        <f t="shared" si="421"/>
        <v>-0.20805772747526652</v>
      </c>
      <c r="AH1616" s="35">
        <f t="shared" si="422"/>
        <v>-0.12352222701272408</v>
      </c>
    </row>
    <row r="1617" spans="1:34">
      <c r="A1617" s="28">
        <v>46265</v>
      </c>
      <c r="B1617" s="12">
        <f>[1]!thsiFinD("ths_int_chg_ratio_index",B$1,$A$4,$A1617,101)</f>
        <v>235.83853300007999</v>
      </c>
      <c r="C1617" s="12">
        <f>[1]!thsiFinD("ths_int_chg_ratio_index",C$1,$A$4,$A1617,101)</f>
        <v>328.16226419155998</v>
      </c>
      <c r="D1617" s="12">
        <f>[1]!thsiFinD("ths_int_chg_ratio_index",D$1,$A$4,$A1617,101)</f>
        <v>65.180802951074995</v>
      </c>
      <c r="E1617" s="12">
        <f>[1]!thsiFinD("ths_int_chg_ratio_index",E$1,$A$4,$A1617,101)</f>
        <v>133.42654866013001</v>
      </c>
      <c r="F1617" s="12">
        <f>[1]!thsiFinD("ths_adjustment_nvg_ratio_fund",F$1,$A$4,$A1617,101)</f>
        <v>315.8993247391</v>
      </c>
      <c r="G1617" s="12">
        <f>[1]!thsiFinD("ths_adjustment_nvg_ratio_fund",G$1,$A$4,$A1617,101)</f>
        <v>373.87758865493998</v>
      </c>
      <c r="H1617" s="12">
        <f>[1]!thsiFinD("ths_adjustment_nvg_ratio_fund",H$1,$A$4,$A1617,101)</f>
        <v>474.30769230768999</v>
      </c>
      <c r="I1617" s="12">
        <f>[1]!thsiFinD("ths_adjustment_nvg_ratio_fund",I$1,$A$4,$A1617,101)</f>
        <v>549.638671875</v>
      </c>
      <c r="J1617" s="32">
        <f t="shared" ref="J1617" si="423">50%*K1617+50%*L1617</f>
        <v>3.0954142829744686</v>
      </c>
      <c r="K1617" s="45">
        <f t="shared" ref="K1617" si="424">SUMPRODUCT(B1617:E1617,B$3:E$3)/100</f>
        <v>1.9065203720071124</v>
      </c>
      <c r="L1617" s="45">
        <f t="shared" ref="L1617" si="425">SUMPRODUCT(F1617:I1617,F$3:I$3)/100</f>
        <v>4.2843081939418246</v>
      </c>
      <c r="M1617" s="32">
        <f>[1]!thsiFinD("ths_int_chg_ratio_index",M$1,$A$4,$A1617,101)/100</f>
        <v>0.57138961967078994</v>
      </c>
      <c r="N1617" s="32">
        <f>[1]!thsiFinD("ths_int_chg_ratio_index",N$1,$A$4,$A1617,101)/100</f>
        <v>0.19645901146692998</v>
      </c>
      <c r="O1617" s="33">
        <f t="shared" ref="O1617" si="426">J1617+1</f>
        <v>4.0954142829744686</v>
      </c>
      <c r="P1617" s="33">
        <f t="shared" ref="P1617" si="427">K1617+1</f>
        <v>2.9065203720071127</v>
      </c>
      <c r="Q1617" s="33">
        <f t="shared" ref="Q1617" si="428">L1617+1</f>
        <v>5.2843081939418246</v>
      </c>
      <c r="R1617" s="33">
        <f t="shared" ref="R1617" si="429">M1617+1</f>
        <v>1.5713896196707899</v>
      </c>
      <c r="S1617" s="33">
        <f t="shared" ref="S1617" si="430">N1617+1</f>
        <v>1.19645901146693</v>
      </c>
      <c r="T1617" s="32">
        <f t="shared" ref="T1617" si="431">O1617/O1616-1</f>
        <v>1.1286444124509964E-2</v>
      </c>
      <c r="U1617" s="32">
        <f t="shared" ref="U1617" si="432">P1617/P1616-1</f>
        <v>5.5963379705874505E-3</v>
      </c>
      <c r="V1617" s="32">
        <f t="shared" ref="V1617" si="433">Q1617/Q1616-1</f>
        <v>1.4443700636232348E-2</v>
      </c>
      <c r="W1617" s="32">
        <f t="shared" ref="W1617" si="434">R1617/R1616-1</f>
        <v>3.8639691496999973E-3</v>
      </c>
      <c r="X1617" s="32">
        <f t="shared" ref="X1617" si="435">S1617/S1616-1</f>
        <v>4.472112712591958E-3</v>
      </c>
      <c r="Y1617" s="34">
        <f>MAX(O$4:O1617)</f>
        <v>5.4188061553254876</v>
      </c>
      <c r="Z1617" s="34">
        <f>MAX(P$4:P1617)</f>
        <v>3.8651249591219501</v>
      </c>
      <c r="AA1617" s="34">
        <f>MAX(Q$4:Q1617)</f>
        <v>7.0927502232603752</v>
      </c>
      <c r="AB1617" s="34">
        <f>MAX(R$4:R1617)</f>
        <v>1.9765849657387902</v>
      </c>
      <c r="AC1617" s="34">
        <f>MAX(S$4:S1617)</f>
        <v>1.35899867745307</v>
      </c>
      <c r="AD1617" s="35">
        <f t="shared" ref="AD1617" si="436">O1617/Y1617-1</f>
        <v>-0.24422203607531112</v>
      </c>
      <c r="AE1617" s="35">
        <f t="shared" ref="AE1617" si="437">P1617/Z1617-1</f>
        <v>-0.24801386688739968</v>
      </c>
      <c r="AF1617" s="35">
        <f t="shared" ref="AF1617" si="438">Q1617/AA1617-1</f>
        <v>-0.25497049415159734</v>
      </c>
      <c r="AG1617" s="35">
        <f t="shared" ref="AG1617" si="439">R1617/AB1617-1</f>
        <v>-0.2049976869658876</v>
      </c>
      <c r="AH1617" s="35">
        <f t="shared" ref="AH1617" si="440">S1617/AC1617-1</f>
        <v>-0.11960251962184343</v>
      </c>
    </row>
    <row r="1618" spans="1:34">
      <c r="A1618" s="28">
        <v>46266</v>
      </c>
      <c r="B1618" s="12">
        <f>[1]!thsiFinD("ths_int_chg_ratio_index",B$1,$A$4,$A1618,101)</f>
        <v>230.70711753021999</v>
      </c>
      <c r="C1618" s="12">
        <f>[1]!thsiFinD("ths_int_chg_ratio_index",C$1,$A$4,$A1618,101)</f>
        <v>312.10232143951998</v>
      </c>
      <c r="D1618" s="12">
        <f>[1]!thsiFinD("ths_int_chg_ratio_index",D$1,$A$4,$A1618,101)</f>
        <v>61.566842537888</v>
      </c>
      <c r="E1618" s="12">
        <f>[1]!thsiFinD("ths_int_chg_ratio_index",E$1,$A$4,$A1618,101)</f>
        <v>130.65981905045999</v>
      </c>
      <c r="F1618" s="12">
        <f>[1]!thsiFinD("ths_adjustment_nvg_ratio_fund",F$1,$A$4,$A1618,101)</f>
        <v>306.93677102517</v>
      </c>
      <c r="G1618" s="12">
        <f>[1]!thsiFinD("ths_adjustment_nvg_ratio_fund",G$1,$A$4,$A1618,101)</f>
        <v>361.24394375708999</v>
      </c>
      <c r="H1618" s="12">
        <f>[1]!thsiFinD("ths_adjustment_nvg_ratio_fund",H$1,$A$4,$A1618,101)</f>
        <v>450.84615384615</v>
      </c>
      <c r="I1618" s="12">
        <f>[1]!thsiFinD("ths_adjustment_nvg_ratio_fund",I$1,$A$4,$A1618,101)</f>
        <v>536.15234375</v>
      </c>
      <c r="J1618" s="32">
        <f t="shared" ref="J1618:J1631" si="441">50%*K1618+50%*L1618</f>
        <v>2.9877691411706224</v>
      </c>
      <c r="K1618" s="45">
        <f t="shared" ref="K1618:K1631" si="442">SUMPRODUCT(B1618:E1618,B$3:E$3)/100</f>
        <v>1.8375902513952198</v>
      </c>
      <c r="L1618" s="45">
        <f t="shared" ref="L1618:L1631" si="443">SUMPRODUCT(F1618:I1618,F$3:I$3)/100</f>
        <v>4.137948030946025</v>
      </c>
      <c r="M1618" s="32">
        <f>[1]!thsiFinD("ths_int_chg_ratio_index",M$1,$A$4,$A1618,101)/100</f>
        <v>0.54080471063480995</v>
      </c>
      <c r="N1618" s="32">
        <f>[1]!thsiFinD("ths_int_chg_ratio_index",N$1,$A$4,$A1618,101)/100</f>
        <v>0.19002956274603</v>
      </c>
      <c r="O1618" s="33">
        <f t="shared" ref="O1618:O1631" si="444">J1618+1</f>
        <v>3.9877691411706224</v>
      </c>
      <c r="P1618" s="33">
        <f t="shared" ref="P1618:P1631" si="445">K1618+1</f>
        <v>2.8375902513952198</v>
      </c>
      <c r="Q1618" s="33">
        <f t="shared" ref="Q1618:Q1631" si="446">L1618+1</f>
        <v>5.137948030946025</v>
      </c>
      <c r="R1618" s="33">
        <f t="shared" ref="R1618:R1631" si="447">M1618+1</f>
        <v>1.5408047106348099</v>
      </c>
      <c r="S1618" s="33">
        <f t="shared" ref="S1618:S1631" si="448">N1618+1</f>
        <v>1.19002956274603</v>
      </c>
      <c r="T1618" s="32">
        <f t="shared" ref="T1618:T1631" si="449">O1618/O1617-1</f>
        <v>-2.6284310784222886E-2</v>
      </c>
      <c r="U1618" s="32">
        <f t="shared" ref="U1618:U1631" si="450">P1618/P1617-1</f>
        <v>-2.3715684663958791E-2</v>
      </c>
      <c r="V1618" s="32">
        <f t="shared" ref="V1618:V1631" si="451">Q1618/Q1617-1</f>
        <v>-2.7697128483836986E-2</v>
      </c>
      <c r="W1618" s="32">
        <f t="shared" ref="W1618:W1631" si="452">R1618/R1617-1</f>
        <v>-1.9463606385784593E-2</v>
      </c>
      <c r="X1618" s="32">
        <f t="shared" ref="X1618:X1631" si="453">S1618/S1617-1</f>
        <v>-5.3737308668996286E-3</v>
      </c>
      <c r="Y1618" s="34">
        <f>MAX(O$4:O1618)</f>
        <v>5.4188061553254876</v>
      </c>
      <c r="Z1618" s="34">
        <f>MAX(P$4:P1618)</f>
        <v>3.8651249591219501</v>
      </c>
      <c r="AA1618" s="34">
        <f>MAX(Q$4:Q1618)</f>
        <v>7.0927502232603752</v>
      </c>
      <c r="AB1618" s="34">
        <f>MAX(R$4:R1618)</f>
        <v>1.9765849657387902</v>
      </c>
      <c r="AC1618" s="34">
        <f>MAX(S$4:S1618)</f>
        <v>1.35899867745307</v>
      </c>
      <c r="AD1618" s="35">
        <f t="shared" ref="AD1618:AD1631" si="454">O1618/Y1618-1</f>
        <v>-0.26408713896297475</v>
      </c>
      <c r="AE1618" s="35">
        <f t="shared" ref="AE1618:AE1631" si="455">P1618/Z1618-1</f>
        <v>-0.26584773289196784</v>
      </c>
      <c r="AF1618" s="35">
        <f t="shared" ref="AF1618:AF1631" si="456">Q1618/AA1618-1</f>
        <v>-0.27560567209933018</v>
      </c>
      <c r="AG1618" s="35">
        <f t="shared" ref="AG1618:AG1631" si="457">R1618/AB1618-1</f>
        <v>-0.2204712990625719</v>
      </c>
    </row>
    <row r="1619" spans="1:34">
      <c r="A1619" s="28">
        <v>46267</v>
      </c>
      <c r="B1619" s="12">
        <f>[1]!thsiFinD("ths_int_chg_ratio_index",B$1,$A$4,$A1619,101)</f>
        <v>223.67153884574</v>
      </c>
      <c r="C1619" s="12">
        <f>[1]!thsiFinD("ths_int_chg_ratio_index",C$1,$A$4,$A1619,101)</f>
        <v>305.37292115918001</v>
      </c>
      <c r="D1619" s="12">
        <f>[1]!thsiFinD("ths_int_chg_ratio_index",D$1,$A$4,$A1619,101)</f>
        <v>58.630928740088002</v>
      </c>
      <c r="E1619" s="12">
        <f>[1]!thsiFinD("ths_int_chg_ratio_index",E$1,$A$4,$A1619,101)</f>
        <v>124.67839020821</v>
      </c>
      <c r="F1619" s="12">
        <f>[1]!thsiFinD("ths_adjustment_nvg_ratio_fund",F$1,$A$4,$A1619,101)</f>
        <v>302.02578268876999</v>
      </c>
      <c r="G1619" s="12">
        <f>[1]!thsiFinD("ths_adjustment_nvg_ratio_fund",G$1,$A$4,$A1619,101)</f>
        <v>353.65216632236002</v>
      </c>
      <c r="H1619" s="12">
        <f>[1]!thsiFinD("ths_adjustment_nvg_ratio_fund",H$1,$A$4,$A1619,101)</f>
        <v>441.38461538462002</v>
      </c>
      <c r="I1619" s="12">
        <f>[1]!thsiFinD("ths_adjustment_nvg_ratio_fund",I$1,$A$4,$A1619,101)</f>
        <v>523.076171875</v>
      </c>
      <c r="J1619" s="32">
        <f t="shared" si="441"/>
        <v>2.9156156440299599</v>
      </c>
      <c r="K1619" s="45">
        <f t="shared" si="442"/>
        <v>1.780884447383045</v>
      </c>
      <c r="L1619" s="45">
        <f t="shared" si="443"/>
        <v>4.050346840676875</v>
      </c>
      <c r="M1619" s="32">
        <f>[1]!thsiFinD("ths_int_chg_ratio_index",M$1,$A$4,$A1619,101)/100</f>
        <v>0.51683838819329997</v>
      </c>
      <c r="N1619" s="32">
        <f>[1]!thsiFinD("ths_int_chg_ratio_index",N$1,$A$4,$A1619,101)/100</f>
        <v>0.17277468172148003</v>
      </c>
      <c r="O1619" s="33">
        <f t="shared" si="444"/>
        <v>3.9156156440299599</v>
      </c>
      <c r="P1619" s="33">
        <f t="shared" si="445"/>
        <v>2.7808844473830447</v>
      </c>
      <c r="Q1619" s="33">
        <f t="shared" si="446"/>
        <v>5.050346840676875</v>
      </c>
      <c r="R1619" s="33">
        <f t="shared" si="447"/>
        <v>1.5168383881933001</v>
      </c>
      <c r="S1619" s="33">
        <f t="shared" si="448"/>
        <v>1.1727746817214801</v>
      </c>
      <c r="T1619" s="32">
        <f t="shared" si="449"/>
        <v>-1.8093699656716256E-2</v>
      </c>
      <c r="U1619" s="32">
        <f t="shared" si="450"/>
        <v>-1.9983788703916372E-2</v>
      </c>
      <c r="V1619" s="32">
        <f t="shared" si="451"/>
        <v>-1.7049839691161806E-2</v>
      </c>
      <c r="W1619" s="32">
        <f t="shared" si="452"/>
        <v>-1.5554419243458684E-2</v>
      </c>
      <c r="X1619" s="32">
        <f t="shared" si="453"/>
        <v>-1.4499539813728424E-2</v>
      </c>
      <c r="Y1619" s="34">
        <f>MAX(O$4:O1619)</f>
        <v>5.4188061553254876</v>
      </c>
      <c r="Z1619" s="34">
        <f>MAX(P$4:P1619)</f>
        <v>3.8651249591219501</v>
      </c>
      <c r="AA1619" s="34">
        <f>MAX(Q$4:Q1619)</f>
        <v>7.0927502232603752</v>
      </c>
      <c r="AB1619" s="34">
        <f>MAX(R$4:R1619)</f>
        <v>1.9765849657387902</v>
      </c>
      <c r="AC1619" s="34">
        <f>MAX(S$4:S1619)</f>
        <v>1.35899867745307</v>
      </c>
      <c r="AD1619" s="35">
        <f t="shared" si="454"/>
        <v>-0.27740252524409348</v>
      </c>
      <c r="AE1619" s="35">
        <f t="shared" si="455"/>
        <v>-0.28051887667435593</v>
      </c>
      <c r="AF1619" s="35">
        <f t="shared" si="456"/>
        <v>-0.28795647926322354</v>
      </c>
      <c r="AG1619" s="35">
        <f t="shared" si="457"/>
        <v>-0.23259641528926134</v>
      </c>
    </row>
    <row r="1620" spans="1:34">
      <c r="A1620" s="28">
        <v>46268</v>
      </c>
      <c r="B1620" s="12">
        <f>[1]!thsiFinD("ths_int_chg_ratio_index",B$1,$A$4,$A1620,101)</f>
        <v>222.80876340144999</v>
      </c>
      <c r="C1620" s="12">
        <f>[1]!thsiFinD("ths_int_chg_ratio_index",C$1,$A$4,$A1620,101)</f>
        <v>300.85914107858002</v>
      </c>
      <c r="D1620" s="12">
        <f>[1]!thsiFinD("ths_int_chg_ratio_index",D$1,$A$4,$A1620,101)</f>
        <v>58.000218490621997</v>
      </c>
      <c r="E1620" s="12">
        <f>[1]!thsiFinD("ths_int_chg_ratio_index",E$1,$A$4,$A1620,101)</f>
        <v>124.43494090196999</v>
      </c>
      <c r="F1620" s="12">
        <f>[1]!thsiFinD("ths_adjustment_nvg_ratio_fund",F$1,$A$4,$A1620,101)</f>
        <v>301.41190914672001</v>
      </c>
      <c r="G1620" s="12">
        <f>[1]!thsiFinD("ths_adjustment_nvg_ratio_fund",G$1,$A$4,$A1620,101)</f>
        <v>352.72492632804</v>
      </c>
      <c r="H1620" s="12">
        <f>[1]!thsiFinD("ths_adjustment_nvg_ratio_fund",H$1,$A$4,$A1620,101)</f>
        <v>442.23076923077002</v>
      </c>
      <c r="I1620" s="12">
        <f>[1]!thsiFinD("ths_adjustment_nvg_ratio_fund",I$1,$A$4,$A1620,101)</f>
        <v>519.7265625</v>
      </c>
      <c r="J1620" s="32">
        <f t="shared" si="441"/>
        <v>2.9027465388476905</v>
      </c>
      <c r="K1620" s="45">
        <f t="shared" si="442"/>
        <v>1.7652576596815552</v>
      </c>
      <c r="L1620" s="45">
        <f t="shared" si="443"/>
        <v>4.0402354180138254</v>
      </c>
      <c r="M1620" s="32">
        <f>[1]!thsiFinD("ths_int_chg_ratio_index",M$1,$A$4,$A1620,101)/100</f>
        <v>0.51101686713064998</v>
      </c>
      <c r="N1620" s="32">
        <f>[1]!thsiFinD("ths_int_chg_ratio_index",N$1,$A$4,$A1620,101)/100</f>
        <v>0.17472214664639002</v>
      </c>
      <c r="O1620" s="33">
        <f t="shared" si="444"/>
        <v>3.9027465388476905</v>
      </c>
      <c r="P1620" s="33">
        <f t="shared" si="445"/>
        <v>2.7652576596815552</v>
      </c>
      <c r="Q1620" s="33">
        <f t="shared" si="446"/>
        <v>5.0402354180138254</v>
      </c>
      <c r="R1620" s="33">
        <f t="shared" si="447"/>
        <v>1.5110168671306501</v>
      </c>
      <c r="S1620" s="33">
        <f t="shared" si="448"/>
        <v>1.17472214664639</v>
      </c>
      <c r="T1620" s="32">
        <f t="shared" si="449"/>
        <v>-3.2866109322784443E-3</v>
      </c>
      <c r="U1620" s="32">
        <f t="shared" si="450"/>
        <v>-5.6193588756250357E-3</v>
      </c>
      <c r="V1620" s="32">
        <f t="shared" si="451"/>
        <v>-2.0021244049239773E-3</v>
      </c>
      <c r="W1620" s="32">
        <f t="shared" si="452"/>
        <v>-3.8379309938113559E-3</v>
      </c>
      <c r="X1620" s="32">
        <f t="shared" si="453"/>
        <v>1.6605618754075291E-3</v>
      </c>
      <c r="Y1620" s="34">
        <f>MAX(O$4:O1620)</f>
        <v>5.4188061553254876</v>
      </c>
      <c r="Z1620" s="34">
        <f>MAX(P$4:P1620)</f>
        <v>3.8651249591219501</v>
      </c>
      <c r="AA1620" s="34">
        <f>MAX(Q$4:Q1620)</f>
        <v>7.0927502232603752</v>
      </c>
      <c r="AB1620" s="34">
        <f>MAX(R$4:R1620)</f>
        <v>1.9765849657387902</v>
      </c>
      <c r="AC1620" s="34">
        <f>MAX(S$4:S1620)</f>
        <v>1.35899867745307</v>
      </c>
      <c r="AD1620" s="35">
        <f t="shared" si="454"/>
        <v>-0.27977742200426303</v>
      </c>
      <c r="AE1620" s="35">
        <f t="shared" si="455"/>
        <v>-0.28456189931056053</v>
      </c>
      <c r="AF1620" s="35">
        <f t="shared" si="456"/>
        <v>-0.28938207897345858</v>
      </c>
      <c r="AG1620" s="35">
        <f t="shared" si="457"/>
        <v>-0.23554165729178467</v>
      </c>
    </row>
    <row r="1621" spans="1:34">
      <c r="A1621" s="28">
        <v>46269</v>
      </c>
      <c r="B1621" s="12">
        <f>[1]!thsiFinD("ths_int_chg_ratio_index",B$1,$A$4,$A1621,101)</f>
        <v>218.89998420117999</v>
      </c>
      <c r="C1621" s="12">
        <f>[1]!thsiFinD("ths_int_chg_ratio_index",C$1,$A$4,$A1621,101)</f>
        <v>287.05321959891</v>
      </c>
      <c r="D1621" s="12">
        <f>[1]!thsiFinD("ths_int_chg_ratio_index",D$1,$A$4,$A1621,101)</f>
        <v>54.685143049575998</v>
      </c>
      <c r="E1621" s="12">
        <f>[1]!thsiFinD("ths_int_chg_ratio_index",E$1,$A$4,$A1621,101)</f>
        <v>123.1496922437</v>
      </c>
      <c r="F1621" s="12">
        <f>[1]!thsiFinD("ths_adjustment_nvg_ratio_fund",F$1,$A$4,$A1621,101)</f>
        <v>295.02762430938998</v>
      </c>
      <c r="G1621" s="12">
        <f>[1]!thsiFinD("ths_adjustment_nvg_ratio_fund",G$1,$A$4,$A1621,101)</f>
        <v>341.77190391599999</v>
      </c>
      <c r="H1621" s="12">
        <f>[1]!thsiFinD("ths_adjustment_nvg_ratio_fund",H$1,$A$4,$A1621,101)</f>
        <v>427.38461538462002</v>
      </c>
      <c r="I1621" s="12">
        <f>[1]!thsiFinD("ths_adjustment_nvg_ratio_fund",I$1,$A$4,$A1621,101)</f>
        <v>510.6640625</v>
      </c>
      <c r="J1621" s="32">
        <f t="shared" si="441"/>
        <v>2.8232953065042197</v>
      </c>
      <c r="K1621" s="45">
        <f t="shared" si="442"/>
        <v>1.709470097733415</v>
      </c>
      <c r="L1621" s="45">
        <f t="shared" si="443"/>
        <v>3.9371205152750246</v>
      </c>
      <c r="M1621" s="32">
        <f>[1]!thsiFinD("ths_int_chg_ratio_index",M$1,$A$4,$A1621,101)/100</f>
        <v>0.48741618004901999</v>
      </c>
      <c r="N1621" s="32">
        <f>[1]!thsiFinD("ths_int_chg_ratio_index",N$1,$A$4,$A1621,101)/100</f>
        <v>0.16962756679485999</v>
      </c>
      <c r="O1621" s="33">
        <f t="shared" si="444"/>
        <v>3.8232953065042197</v>
      </c>
      <c r="P1621" s="33">
        <f t="shared" si="445"/>
        <v>2.7094700977334147</v>
      </c>
      <c r="Q1621" s="33">
        <f t="shared" si="446"/>
        <v>4.9371205152750246</v>
      </c>
      <c r="R1621" s="33">
        <f t="shared" si="447"/>
        <v>1.48741618004902</v>
      </c>
      <c r="S1621" s="33">
        <f t="shared" si="448"/>
        <v>1.1696275667948599</v>
      </c>
      <c r="T1621" s="32">
        <f t="shared" si="449"/>
        <v>-2.0357774083614832E-2</v>
      </c>
      <c r="U1621" s="32">
        <f t="shared" si="450"/>
        <v>-2.0174453455655494E-2</v>
      </c>
      <c r="V1621" s="32">
        <f t="shared" si="451"/>
        <v>-2.0458350490984545E-2</v>
      </c>
      <c r="W1621" s="32">
        <f t="shared" si="452"/>
        <v>-1.5619075865411558E-2</v>
      </c>
      <c r="X1621" s="32">
        <f t="shared" si="453"/>
        <v>-4.3368381757967756E-3</v>
      </c>
      <c r="Y1621" s="34">
        <f>MAX(O$4:O1621)</f>
        <v>5.4188061553254876</v>
      </c>
      <c r="Z1621" s="34">
        <f>MAX(P$4:P1621)</f>
        <v>3.8651249591219501</v>
      </c>
      <c r="AA1621" s="34">
        <f>MAX(Q$4:Q1621)</f>
        <v>7.0927502232603752</v>
      </c>
      <c r="AB1621" s="34">
        <f>MAX(R$4:R1621)</f>
        <v>1.9765849657387902</v>
      </c>
      <c r="AC1621" s="34">
        <f>MAX(S$4:S1621)</f>
        <v>1.35899867745307</v>
      </c>
      <c r="AD1621" s="35">
        <f t="shared" si="454"/>
        <v>-0.29443955053701887</v>
      </c>
      <c r="AE1621" s="35">
        <f t="shared" si="455"/>
        <v>-0.29899547197332221</v>
      </c>
      <c r="AF1621" s="35">
        <f t="shared" si="456"/>
        <v>-0.3039201494669943</v>
      </c>
      <c r="AG1621" s="35">
        <f t="shared" si="457"/>
        <v>-0.24748179014249105</v>
      </c>
    </row>
    <row r="1622" spans="1:34">
      <c r="A1622" s="28">
        <v>46272</v>
      </c>
      <c r="B1622" s="12">
        <f>[1]!thsiFinD("ths_int_chg_ratio_index",B$1,$A$4,$A1622,101)</f>
        <v>237.57830630806001</v>
      </c>
      <c r="C1622" s="12">
        <f>[1]!thsiFinD("ths_int_chg_ratio_index",C$1,$A$4,$A1622,101)</f>
        <v>302.4974667637</v>
      </c>
      <c r="D1622" s="12">
        <f>[1]!thsiFinD("ths_int_chg_ratio_index",D$1,$A$4,$A1622,101)</f>
        <v>58.428305165890997</v>
      </c>
      <c r="E1622" s="12">
        <f>[1]!thsiFinD("ths_int_chg_ratio_index",E$1,$A$4,$A1622,101)</f>
        <v>131.54363852559999</v>
      </c>
      <c r="F1622" s="12">
        <f>[1]!thsiFinD("ths_adjustment_nvg_ratio_fund",F$1,$A$4,$A1622,101)</f>
        <v>310.43585021486001</v>
      </c>
      <c r="G1622" s="12">
        <f>[1]!thsiFinD("ths_adjustment_nvg_ratio_fund",G$1,$A$4,$A1622,101)</f>
        <v>365.93809622020001</v>
      </c>
      <c r="H1622" s="12">
        <f>[1]!thsiFinD("ths_adjustment_nvg_ratio_fund",H$1,$A$4,$A1622,101)</f>
        <v>471.30769230768999</v>
      </c>
      <c r="I1622" s="12">
        <f>[1]!thsiFinD("ths_adjustment_nvg_ratio_fund",I$1,$A$4,$A1622,101)</f>
        <v>543.8671875</v>
      </c>
      <c r="J1622" s="32">
        <f t="shared" si="441"/>
        <v>3.0269956787575012</v>
      </c>
      <c r="K1622" s="45">
        <f t="shared" si="442"/>
        <v>1.8251192919081274</v>
      </c>
      <c r="L1622" s="45">
        <f t="shared" si="443"/>
        <v>4.2288720656068755</v>
      </c>
      <c r="M1622" s="32">
        <f>[1]!thsiFinD("ths_int_chg_ratio_index",M$1,$A$4,$A1622,101)/100</f>
        <v>0.50517325152486992</v>
      </c>
      <c r="N1622" s="32">
        <f>[1]!thsiFinD("ths_int_chg_ratio_index",N$1,$A$4,$A1622,101)/100</f>
        <v>0.17909873757261</v>
      </c>
      <c r="O1622" s="33">
        <f t="shared" si="444"/>
        <v>4.0269956787575012</v>
      </c>
      <c r="P1622" s="33">
        <f t="shared" si="445"/>
        <v>2.8251192919081274</v>
      </c>
      <c r="Q1622" s="33">
        <f t="shared" si="446"/>
        <v>5.2288720656068755</v>
      </c>
      <c r="R1622" s="33">
        <f t="shared" si="447"/>
        <v>1.5051732515248699</v>
      </c>
      <c r="S1622" s="33">
        <f t="shared" si="448"/>
        <v>1.1790987375726101</v>
      </c>
      <c r="T1622" s="32">
        <f t="shared" si="449"/>
        <v>5.3278744099820141E-2</v>
      </c>
      <c r="U1622" s="32">
        <f t="shared" si="450"/>
        <v>4.2683325522380855E-2</v>
      </c>
      <c r="V1622" s="32">
        <f t="shared" si="451"/>
        <v>5.9093463371857391E-2</v>
      </c>
      <c r="W1622" s="32">
        <f t="shared" si="452"/>
        <v>1.1938199754734979E-2</v>
      </c>
      <c r="X1622" s="32">
        <f t="shared" si="453"/>
        <v>8.0975953770516806E-3</v>
      </c>
      <c r="Y1622" s="34">
        <f>MAX(O$4:O1622)</f>
        <v>5.4188061553254876</v>
      </c>
      <c r="Z1622" s="34">
        <f>MAX(P$4:P1622)</f>
        <v>3.8651249591219501</v>
      </c>
      <c r="AA1622" s="34">
        <f>MAX(Q$4:Q1622)</f>
        <v>7.0927502232603752</v>
      </c>
      <c r="AB1622" s="34">
        <f>MAX(R$4:R1622)</f>
        <v>1.9765849657387902</v>
      </c>
      <c r="AC1622" s="34">
        <f>MAX(S$4:S1622)</f>
        <v>1.35899867745307</v>
      </c>
      <c r="AD1622" s="35">
        <f t="shared" si="454"/>
        <v>-0.2568481759031267</v>
      </c>
      <c r="AE1622" s="35">
        <f t="shared" si="455"/>
        <v>-0.26907426751089658</v>
      </c>
      <c r="AF1622" s="35">
        <f t="shared" si="456"/>
        <v>-0.26278638031563406</v>
      </c>
      <c r="AG1622" s="35">
        <f t="shared" si="457"/>
        <v>-0.23849807743413665</v>
      </c>
    </row>
    <row r="1623" spans="1:34">
      <c r="A1623" s="28">
        <v>46273</v>
      </c>
      <c r="B1623" s="12">
        <f>[1]!thsiFinD("ths_int_chg_ratio_index",B$1,$A$4,$A1623,101)</f>
        <v>235.20213727411999</v>
      </c>
      <c r="C1623" s="12">
        <f>[1]!thsiFinD("ths_int_chg_ratio_index",C$1,$A$4,$A1623,101)</f>
        <v>296.12805072931002</v>
      </c>
      <c r="D1623" s="12">
        <f>[1]!thsiFinD("ths_int_chg_ratio_index",D$1,$A$4,$A1623,101)</f>
        <v>56.022250739759002</v>
      </c>
      <c r="E1623" s="12">
        <f>[1]!thsiFinD("ths_int_chg_ratio_index",E$1,$A$4,$A1623,101)</f>
        <v>128.65577626448001</v>
      </c>
      <c r="F1623" s="12">
        <f>[1]!thsiFinD("ths_adjustment_nvg_ratio_fund",F$1,$A$4,$A1623,101)</f>
        <v>311.78637200737001</v>
      </c>
      <c r="G1623" s="12">
        <f>[1]!thsiFinD("ths_adjustment_nvg_ratio_fund",G$1,$A$4,$A1623,101)</f>
        <v>361.99732625425997</v>
      </c>
      <c r="H1623" s="12">
        <f>[1]!thsiFinD("ths_adjustment_nvg_ratio_fund",H$1,$A$4,$A1623,101)</f>
        <v>469.23076923077002</v>
      </c>
      <c r="I1623" s="12">
        <f>[1]!thsiFinD("ths_adjustment_nvg_ratio_fund",I$1,$A$4,$A1623,101)</f>
        <v>538.310546875</v>
      </c>
      <c r="J1623" s="32">
        <f t="shared" si="441"/>
        <v>2.9966665367188363</v>
      </c>
      <c r="K1623" s="45">
        <f t="shared" si="442"/>
        <v>1.7900205375191727</v>
      </c>
      <c r="L1623" s="45">
        <f t="shared" si="443"/>
        <v>4.2033125359185002</v>
      </c>
      <c r="M1623" s="32">
        <f>[1]!thsiFinD("ths_int_chg_ratio_index",M$1,$A$4,$A1623,101)/100</f>
        <v>0.48310911282588004</v>
      </c>
      <c r="N1623" s="32">
        <f>[1]!thsiFinD("ths_int_chg_ratio_index",N$1,$A$4,$A1623,101)/100</f>
        <v>0.17651301932446001</v>
      </c>
      <c r="O1623" s="33">
        <f t="shared" si="444"/>
        <v>3.9966665367188363</v>
      </c>
      <c r="P1623" s="33">
        <f t="shared" si="445"/>
        <v>2.7900205375191724</v>
      </c>
      <c r="Q1623" s="33">
        <f t="shared" si="446"/>
        <v>5.2033125359185002</v>
      </c>
      <c r="R1623" s="33">
        <f t="shared" si="447"/>
        <v>1.48310911282588</v>
      </c>
      <c r="S1623" s="33">
        <f t="shared" si="448"/>
        <v>1.17651301932446</v>
      </c>
      <c r="T1623" s="32">
        <f t="shared" si="449"/>
        <v>-7.5314563158465075E-3</v>
      </c>
      <c r="U1623" s="32">
        <f t="shared" si="450"/>
        <v>-1.2423813213653268E-2</v>
      </c>
      <c r="V1623" s="32">
        <f t="shared" si="451"/>
        <v>-4.8881535764652151E-3</v>
      </c>
      <c r="W1623" s="32">
        <f t="shared" si="452"/>
        <v>-1.4658869785678874E-2</v>
      </c>
      <c r="X1623" s="32">
        <f t="shared" si="453"/>
        <v>-2.1929615949494163E-3</v>
      </c>
      <c r="Y1623" s="34">
        <f>MAX(O$4:O1623)</f>
        <v>5.4188061553254876</v>
      </c>
      <c r="Z1623" s="34">
        <f>MAX(P$4:P1623)</f>
        <v>3.8651249591219501</v>
      </c>
      <c r="AA1623" s="34">
        <f>MAX(Q$4:Q1623)</f>
        <v>7.0927502232603752</v>
      </c>
      <c r="AB1623" s="34">
        <f>MAX(R$4:R1623)</f>
        <v>1.9765849657387902</v>
      </c>
      <c r="AC1623" s="34">
        <f>MAX(S$4:S1623)</f>
        <v>1.35899867745307</v>
      </c>
      <c r="AD1623" s="35">
        <f t="shared" si="454"/>
        <v>-0.26244519140235389</v>
      </c>
      <c r="AE1623" s="35">
        <f t="shared" si="455"/>
        <v>-0.27815515228439391</v>
      </c>
      <c r="AF1623" s="35">
        <f t="shared" si="456"/>
        <v>-0.26638999370731309</v>
      </c>
      <c r="AG1623" s="35">
        <f t="shared" si="457"/>
        <v>-0.24966083495857372</v>
      </c>
    </row>
    <row r="1624" spans="1:34">
      <c r="A1624" s="28">
        <v>46274</v>
      </c>
      <c r="B1624" s="12">
        <f>[1]!thsiFinD("ths_int_chg_ratio_index",B$1,$A$4,$A1624,101)</f>
        <v>237.86188701086999</v>
      </c>
      <c r="C1624" s="12">
        <f>[1]!thsiFinD("ths_int_chg_ratio_index",C$1,$A$4,$A1624,101)</f>
        <v>293.54651105321</v>
      </c>
      <c r="D1624" s="12">
        <f>[1]!thsiFinD("ths_int_chg_ratio_index",D$1,$A$4,$A1624,101)</f>
        <v>54.949744214950996</v>
      </c>
      <c r="E1624" s="12">
        <f>[1]!thsiFinD("ths_int_chg_ratio_index",E$1,$A$4,$A1624,101)</f>
        <v>128.52895128918999</v>
      </c>
      <c r="F1624" s="12">
        <f>[1]!thsiFinD("ths_adjustment_nvg_ratio_fund",F$1,$A$4,$A1624,101)</f>
        <v>312.27747084100997</v>
      </c>
      <c r="G1624" s="12">
        <f>[1]!thsiFinD("ths_adjustment_nvg_ratio_fund",G$1,$A$4,$A1624,101)</f>
        <v>362.22913624858001</v>
      </c>
      <c r="H1624" s="12">
        <f>[1]!thsiFinD("ths_adjustment_nvg_ratio_fund",H$1,$A$4,$A1624,101)</f>
        <v>471.07692307692002</v>
      </c>
      <c r="I1624" s="12">
        <f>[1]!thsiFinD("ths_adjustment_nvg_ratio_fund",I$1,$A$4,$A1624,101)</f>
        <v>541.865234375</v>
      </c>
      <c r="J1624" s="32">
        <f t="shared" si="441"/>
        <v>3.0029198226371641</v>
      </c>
      <c r="K1624" s="45">
        <f t="shared" si="442"/>
        <v>1.7872177339205524</v>
      </c>
      <c r="L1624" s="45">
        <f t="shared" si="443"/>
        <v>4.2186219113537753</v>
      </c>
      <c r="M1624" s="32">
        <f>[1]!thsiFinD("ths_int_chg_ratio_index",M$1,$A$4,$A1624,101)/100</f>
        <v>0.47275371330082</v>
      </c>
      <c r="N1624" s="32">
        <f>[1]!thsiFinD("ths_int_chg_ratio_index",N$1,$A$4,$A1624,101)/100</f>
        <v>0.17900506781705999</v>
      </c>
      <c r="O1624" s="33">
        <f t="shared" si="444"/>
        <v>4.0029198226371641</v>
      </c>
      <c r="P1624" s="33">
        <f t="shared" si="445"/>
        <v>2.7872177339205524</v>
      </c>
      <c r="Q1624" s="33">
        <f t="shared" si="446"/>
        <v>5.2186219113537753</v>
      </c>
      <c r="R1624" s="33">
        <f t="shared" si="447"/>
        <v>1.4727537133008199</v>
      </c>
      <c r="S1624" s="33">
        <f t="shared" si="448"/>
        <v>1.17900506781706</v>
      </c>
      <c r="T1624" s="32">
        <f t="shared" si="449"/>
        <v>1.5646253848993208E-3</v>
      </c>
      <c r="U1624" s="32">
        <f t="shared" si="450"/>
        <v>-1.0045817086036246E-3</v>
      </c>
      <c r="V1624" s="32">
        <f t="shared" si="451"/>
        <v>2.942236379151586E-3</v>
      </c>
      <c r="W1624" s="32">
        <f t="shared" si="452"/>
        <v>-6.9822236513192859E-3</v>
      </c>
      <c r="X1624" s="32">
        <f t="shared" si="453"/>
        <v>2.1181648240755635E-3</v>
      </c>
      <c r="Y1624" s="34">
        <f>MAX(O$4:O1624)</f>
        <v>5.4188061553254876</v>
      </c>
      <c r="Z1624" s="34">
        <f>MAX(P$4:P1624)</f>
        <v>3.8651249591219501</v>
      </c>
      <c r="AA1624" s="34">
        <f>MAX(Q$4:Q1624)</f>
        <v>7.0927502232603752</v>
      </c>
      <c r="AB1624" s="34">
        <f>MAX(R$4:R1624)</f>
        <v>1.9765849657387902</v>
      </c>
      <c r="AC1624" s="34">
        <f>MAX(S$4:S1624)</f>
        <v>1.35899867745307</v>
      </c>
      <c r="AD1624" s="35">
        <f t="shared" si="454"/>
        <v>-0.26129119442606752</v>
      </c>
      <c r="AE1624" s="35">
        <f t="shared" si="455"/>
        <v>-0.27888030441485867</v>
      </c>
      <c r="AF1624" s="35">
        <f t="shared" si="456"/>
        <v>-0.26423153965868906</v>
      </c>
      <c r="AG1624" s="35">
        <f t="shared" si="457"/>
        <v>-0.25489987082323717</v>
      </c>
    </row>
    <row r="1625" spans="1:34">
      <c r="A1625" s="28">
        <v>46275</v>
      </c>
      <c r="B1625" s="12">
        <f>[1]!thsiFinD("ths_int_chg_ratio_index",B$1,$A$4,$A1625,101)</f>
        <v>235.10321123154</v>
      </c>
      <c r="C1625" s="12">
        <f>[1]!thsiFinD("ths_int_chg_ratio_index",C$1,$A$4,$A1625,101)</f>
        <v>293.38368540905998</v>
      </c>
      <c r="D1625" s="12">
        <f>[1]!thsiFinD("ths_int_chg_ratio_index",D$1,$A$4,$A1625,101)</f>
        <v>53.886652007789998</v>
      </c>
      <c r="E1625" s="12">
        <f>[1]!thsiFinD("ths_int_chg_ratio_index",E$1,$A$4,$A1625,101)</f>
        <v>127.4281664511</v>
      </c>
      <c r="F1625" s="12">
        <f>[1]!thsiFinD("ths_adjustment_nvg_ratio_fund",F$1,$A$4,$A1625,101)</f>
        <v>310.86556169429002</v>
      </c>
      <c r="G1625" s="12">
        <f>[1]!thsiFinD("ths_adjustment_nvg_ratio_fund",G$1,$A$4,$A1625,101)</f>
        <v>360.37465626560999</v>
      </c>
      <c r="H1625" s="12">
        <f>[1]!thsiFinD("ths_adjustment_nvg_ratio_fund",H$1,$A$4,$A1625,101)</f>
        <v>474</v>
      </c>
      <c r="I1625" s="12">
        <f>[1]!thsiFinD("ths_adjustment_nvg_ratio_fund",I$1,$A$4,$A1625,101)</f>
        <v>535.068359375</v>
      </c>
      <c r="J1625" s="32">
        <f t="shared" si="441"/>
        <v>2.9876378655429874</v>
      </c>
      <c r="K1625" s="45">
        <f t="shared" si="442"/>
        <v>1.7745042877487247</v>
      </c>
      <c r="L1625" s="45">
        <f t="shared" si="443"/>
        <v>4.2007714433372501</v>
      </c>
      <c r="M1625" s="32">
        <f>[1]!thsiFinD("ths_int_chg_ratio_index",M$1,$A$4,$A1625,101)/100</f>
        <v>0.45575821921893001</v>
      </c>
      <c r="N1625" s="32">
        <f>[1]!thsiFinD("ths_int_chg_ratio_index",N$1,$A$4,$A1625,101)/100</f>
        <v>0.17238330474682001</v>
      </c>
      <c r="O1625" s="33">
        <f t="shared" si="444"/>
        <v>3.9876378655429874</v>
      </c>
      <c r="P1625" s="33">
        <f t="shared" si="445"/>
        <v>2.7745042877487247</v>
      </c>
      <c r="Q1625" s="33">
        <f t="shared" si="446"/>
        <v>5.2007714433372501</v>
      </c>
      <c r="R1625" s="33">
        <f t="shared" si="447"/>
        <v>1.45575821921893</v>
      </c>
      <c r="S1625" s="33">
        <f t="shared" si="448"/>
        <v>1.17238330474682</v>
      </c>
      <c r="T1625" s="32">
        <f t="shared" si="449"/>
        <v>-3.8177025199842562E-3</v>
      </c>
      <c r="U1625" s="32">
        <f t="shared" si="450"/>
        <v>-4.561339437929246E-3</v>
      </c>
      <c r="V1625" s="32">
        <f t="shared" si="451"/>
        <v>-3.4205329145783336E-3</v>
      </c>
      <c r="W1625" s="32">
        <f t="shared" si="452"/>
        <v>-1.1539943120427609E-2</v>
      </c>
      <c r="X1625" s="32">
        <f t="shared" si="453"/>
        <v>-5.6163991580633343E-3</v>
      </c>
      <c r="Y1625" s="34">
        <f>MAX(O$4:O1625)</f>
        <v>5.4188061553254876</v>
      </c>
      <c r="Z1625" s="34">
        <f>MAX(P$4:P1625)</f>
        <v>3.8651249591219501</v>
      </c>
      <c r="AA1625" s="34">
        <f>MAX(Q$4:Q1625)</f>
        <v>7.0927502232603752</v>
      </c>
      <c r="AB1625" s="34">
        <f>MAX(R$4:R1625)</f>
        <v>1.9765849657387902</v>
      </c>
      <c r="AC1625" s="34">
        <f>MAX(S$4:S1625)</f>
        <v>1.35899867745307</v>
      </c>
      <c r="AD1625" s="35">
        <f t="shared" si="454"/>
        <v>-0.26411136489464171</v>
      </c>
      <c r="AE1625" s="35">
        <f t="shared" si="455"/>
        <v>-0.28216957612179872</v>
      </c>
      <c r="AF1625" s="35">
        <f t="shared" si="456"/>
        <v>-0.26674825989479523</v>
      </c>
      <c r="AG1625" s="35">
        <f t="shared" si="457"/>
        <v>-0.26349828393296026</v>
      </c>
    </row>
    <row r="1626" spans="1:34">
      <c r="A1626" s="28">
        <v>46276</v>
      </c>
      <c r="B1626" s="12">
        <f>[1]!thsiFinD("ths_int_chg_ratio_index",B$1,$A$4,$A1626,101)</f>
        <v>237.55741894069999</v>
      </c>
      <c r="C1626" s="12">
        <f>[1]!thsiFinD("ths_int_chg_ratio_index",C$1,$A$4,$A1626,101)</f>
        <v>286.98686890674998</v>
      </c>
      <c r="D1626" s="12">
        <f>[1]!thsiFinD("ths_int_chg_ratio_index",D$1,$A$4,$A1626,101)</f>
        <v>52.334839035762002</v>
      </c>
      <c r="E1626" s="12">
        <f>[1]!thsiFinD("ths_int_chg_ratio_index",E$1,$A$4,$A1626,101)</f>
        <v>126.50602299907</v>
      </c>
      <c r="F1626" s="12">
        <f>[1]!thsiFinD("ths_adjustment_nvg_ratio_fund",F$1,$A$4,$A1626,101)</f>
        <v>308.28729281768</v>
      </c>
      <c r="G1626" s="12">
        <f>[1]!thsiFinD("ths_adjustment_nvg_ratio_fund",G$1,$A$4,$A1626,101)</f>
        <v>360.95418125993001</v>
      </c>
      <c r="H1626" s="12">
        <f>[1]!thsiFinD("ths_adjustment_nvg_ratio_fund",H$1,$A$4,$A1626,101)</f>
        <v>481.53846153846001</v>
      </c>
      <c r="I1626" s="12">
        <f>[1]!thsiFinD("ths_adjustment_nvg_ratio_fund",I$1,$A$4,$A1626,101)</f>
        <v>537.841796875</v>
      </c>
      <c r="J1626" s="32">
        <f t="shared" si="441"/>
        <v>2.9900086029666904</v>
      </c>
      <c r="K1626" s="45">
        <f t="shared" si="442"/>
        <v>1.7584628747057047</v>
      </c>
      <c r="L1626" s="45">
        <f t="shared" si="443"/>
        <v>4.2215543312276758</v>
      </c>
      <c r="M1626" s="32">
        <f>[1]!thsiFinD("ths_int_chg_ratio_index",M$1,$A$4,$A1626,101)/100</f>
        <v>0.44295296501925002</v>
      </c>
      <c r="N1626" s="32">
        <f>[1]!thsiFinD("ths_int_chg_ratio_index",N$1,$A$4,$A1626,101)/100</f>
        <v>0.15953532431119999</v>
      </c>
      <c r="O1626" s="33">
        <f t="shared" si="444"/>
        <v>3.9900086029666904</v>
      </c>
      <c r="P1626" s="33">
        <f t="shared" si="445"/>
        <v>2.7584628747057049</v>
      </c>
      <c r="Q1626" s="33">
        <f t="shared" si="446"/>
        <v>5.2215543312276758</v>
      </c>
      <c r="R1626" s="33">
        <f t="shared" si="447"/>
        <v>1.4429529650192501</v>
      </c>
      <c r="S1626" s="33">
        <f t="shared" si="448"/>
        <v>1.1595353243112001</v>
      </c>
      <c r="T1626" s="32">
        <f t="shared" si="449"/>
        <v>5.945217453642293E-4</v>
      </c>
      <c r="U1626" s="32">
        <f t="shared" si="450"/>
        <v>-5.7817222030808191E-3</v>
      </c>
      <c r="V1626" s="32">
        <f t="shared" si="451"/>
        <v>3.9961163678998712E-3</v>
      </c>
      <c r="W1626" s="32">
        <f t="shared" si="452"/>
        <v>-8.7962781392025846E-3</v>
      </c>
      <c r="X1626" s="32">
        <f t="shared" si="453"/>
        <v>-1.0958856530624561E-2</v>
      </c>
      <c r="Y1626" s="34">
        <f>MAX(O$4:O1626)</f>
        <v>5.4188061553254876</v>
      </c>
      <c r="Z1626" s="34">
        <f>MAX(P$4:P1626)</f>
        <v>3.8651249591219501</v>
      </c>
      <c r="AA1626" s="34">
        <f>MAX(Q$4:Q1626)</f>
        <v>7.0927502232603752</v>
      </c>
      <c r="AB1626" s="34">
        <f>MAX(R$4:R1626)</f>
        <v>1.9765849657387902</v>
      </c>
      <c r="AC1626" s="34">
        <f>MAX(S$4:S1626)</f>
        <v>1.35899867745307</v>
      </c>
      <c r="AD1626" s="35">
        <f t="shared" si="454"/>
        <v>-0.26367386309890517</v>
      </c>
      <c r="AE1626" s="35">
        <f t="shared" si="455"/>
        <v>-0.28631987222158228</v>
      </c>
      <c r="AF1626" s="35">
        <f t="shared" si="456"/>
        <v>-0.26381810061436983</v>
      </c>
      <c r="AG1626" s="35">
        <f t="shared" si="457"/>
        <v>-0.26997675787748587</v>
      </c>
    </row>
    <row r="1627" spans="1:34">
      <c r="A1627" s="28">
        <v>46279</v>
      </c>
      <c r="B1627" s="12">
        <f>[1]!thsiFinD("ths_int_chg_ratio_index",B$1,$A$4,$A1627,101)</f>
        <v>228.04836629375001</v>
      </c>
      <c r="C1627" s="12">
        <f>[1]!thsiFinD("ths_int_chg_ratio_index",C$1,$A$4,$A1627,101)</f>
        <v>283.35113829240998</v>
      </c>
      <c r="D1627" s="12">
        <f>[1]!thsiFinD("ths_int_chg_ratio_index",D$1,$A$4,$A1627,101)</f>
        <v>49.870651198158001</v>
      </c>
      <c r="E1627" s="12">
        <f>[1]!thsiFinD("ths_int_chg_ratio_index",E$1,$A$4,$A1627,101)</f>
        <v>122.91542221624999</v>
      </c>
      <c r="F1627" s="12">
        <f>[1]!thsiFinD("ths_adjustment_nvg_ratio_fund",F$1,$A$4,$A1627,101)</f>
        <v>304.97237569061002</v>
      </c>
      <c r="G1627" s="12">
        <f>[1]!thsiFinD("ths_adjustment_nvg_ratio_fund",G$1,$A$4,$A1627,101)</f>
        <v>352.31925883087001</v>
      </c>
      <c r="H1627" s="12">
        <f>[1]!thsiFinD("ths_adjustment_nvg_ratio_fund",H$1,$A$4,$A1627,101)</f>
        <v>477.15384615385</v>
      </c>
      <c r="I1627" s="12">
        <f>[1]!thsiFinD("ths_adjustment_nvg_ratio_fund",I$1,$A$4,$A1627,101)</f>
        <v>515.99609375</v>
      </c>
      <c r="J1627" s="32">
        <f t="shared" si="441"/>
        <v>2.9182839405323726</v>
      </c>
      <c r="K1627" s="45">
        <f t="shared" si="442"/>
        <v>1.7104639450014201</v>
      </c>
      <c r="L1627" s="45">
        <f t="shared" si="443"/>
        <v>4.1261039360633252</v>
      </c>
      <c r="M1627" s="32">
        <f>[1]!thsiFinD("ths_int_chg_ratio_index",M$1,$A$4,$A1627,101)/100</f>
        <v>0.42470854266934999</v>
      </c>
      <c r="N1627" s="32">
        <f>[1]!thsiFinD("ths_int_chg_ratio_index",N$1,$A$4,$A1627,101)/100</f>
        <v>0.15350747862138001</v>
      </c>
      <c r="O1627" s="33">
        <f t="shared" si="444"/>
        <v>3.9182839405323726</v>
      </c>
      <c r="P1627" s="33">
        <f t="shared" si="445"/>
        <v>2.7104639450014201</v>
      </c>
      <c r="Q1627" s="33">
        <f t="shared" si="446"/>
        <v>5.1261039360633252</v>
      </c>
      <c r="R1627" s="33">
        <f t="shared" si="447"/>
        <v>1.42470854266935</v>
      </c>
      <c r="S1627" s="33">
        <f t="shared" si="448"/>
        <v>1.1535074786213799</v>
      </c>
      <c r="T1627" s="32">
        <f t="shared" si="449"/>
        <v>-1.7976067114488958E-2</v>
      </c>
      <c r="U1627" s="32">
        <f t="shared" si="450"/>
        <v>-1.7400607470349105E-2</v>
      </c>
      <c r="V1627" s="32">
        <f t="shared" si="451"/>
        <v>-1.8280073156283438E-2</v>
      </c>
      <c r="W1627" s="32">
        <f t="shared" si="452"/>
        <v>-1.264380946031507E-2</v>
      </c>
      <c r="X1627" s="32">
        <f t="shared" si="453"/>
        <v>-5.198501126648214E-3</v>
      </c>
      <c r="Y1627" s="34">
        <f>MAX(O$4:O1627)</f>
        <v>5.4188061553254876</v>
      </c>
      <c r="Z1627" s="34">
        <f>MAX(P$4:P1627)</f>
        <v>3.8651249591219501</v>
      </c>
      <c r="AA1627" s="34">
        <f>MAX(Q$4:Q1627)</f>
        <v>7.0927502232603752</v>
      </c>
      <c r="AB1627" s="34">
        <f>MAX(R$4:R1627)</f>
        <v>1.9765849657387902</v>
      </c>
      <c r="AC1627" s="34">
        <f>MAX(S$4:S1627)</f>
        <v>1.35899867745307</v>
      </c>
      <c r="AD1627" s="35">
        <f t="shared" si="454"/>
        <v>-0.27691011115399167</v>
      </c>
      <c r="AE1627" s="35">
        <f t="shared" si="455"/>
        <v>-0.2987383399844431</v>
      </c>
      <c r="AF1627" s="35">
        <f t="shared" si="456"/>
        <v>-0.27727555959147077</v>
      </c>
      <c r="AG1627" s="35">
        <f t="shared" si="457"/>
        <v>-0.27920703265248437</v>
      </c>
    </row>
    <row r="1628" spans="1:34">
      <c r="A1628" s="28">
        <v>46280</v>
      </c>
      <c r="B1628" s="12">
        <f>[1]!thsiFinD("ths_int_chg_ratio_index",B$1,$A$4,$A1628,101)</f>
        <v>226.00711710466001</v>
      </c>
      <c r="C1628" s="12">
        <f>[1]!thsiFinD("ths_int_chg_ratio_index",C$1,$A$4,$A1628,101)</f>
        <v>295.47944558533999</v>
      </c>
      <c r="D1628" s="12">
        <f>[1]!thsiFinD("ths_int_chg_ratio_index",D$1,$A$4,$A1628,101)</f>
        <v>52.194026340869002</v>
      </c>
      <c r="E1628" s="12">
        <f>[1]!thsiFinD("ths_int_chg_ratio_index",E$1,$A$4,$A1628,101)</f>
        <v>119.52102770451</v>
      </c>
      <c r="F1628" s="12">
        <f>[1]!thsiFinD("ths_adjustment_nvg_ratio_fund",F$1,$A$4,$A1628,101)</f>
        <v>308.16451810926998</v>
      </c>
      <c r="G1628" s="12">
        <f>[1]!thsiFinD("ths_adjustment_nvg_ratio_fund",G$1,$A$4,$A1628,101)</f>
        <v>354.34759631668999</v>
      </c>
      <c r="H1628" s="12">
        <f>[1]!thsiFinD("ths_adjustment_nvg_ratio_fund",H$1,$A$4,$A1628,101)</f>
        <v>481.53846153846001</v>
      </c>
      <c r="I1628" s="12">
        <f>[1]!thsiFinD("ths_adjustment_nvg_ratio_fund",I$1,$A$4,$A1628,101)</f>
        <v>513.974609375</v>
      </c>
      <c r="J1628" s="32">
        <f t="shared" si="441"/>
        <v>2.9390335025934986</v>
      </c>
      <c r="K1628" s="45">
        <f t="shared" si="442"/>
        <v>1.7330040418384476</v>
      </c>
      <c r="L1628" s="45">
        <f t="shared" si="443"/>
        <v>4.1450629633485496</v>
      </c>
      <c r="M1628" s="32">
        <f>[1]!thsiFinD("ths_int_chg_ratio_index",M$1,$A$4,$A1628,101)/100</f>
        <v>0.42872916293942998</v>
      </c>
      <c r="N1628" s="32">
        <f>[1]!thsiFinD("ths_int_chg_ratio_index",N$1,$A$4,$A1628,101)/100</f>
        <v>0.14747456596667</v>
      </c>
      <c r="O1628" s="33">
        <f t="shared" si="444"/>
        <v>3.9390335025934986</v>
      </c>
      <c r="P1628" s="33">
        <f t="shared" si="445"/>
        <v>2.7330040418384476</v>
      </c>
      <c r="Q1628" s="33">
        <f t="shared" si="446"/>
        <v>5.1450629633485496</v>
      </c>
      <c r="R1628" s="33">
        <f t="shared" si="447"/>
        <v>1.4287291629394301</v>
      </c>
      <c r="S1628" s="33">
        <f t="shared" si="448"/>
        <v>1.1474745659666701</v>
      </c>
      <c r="T1628" s="32">
        <f t="shared" si="449"/>
        <v>5.2955738726547796E-3</v>
      </c>
      <c r="U1628" s="32">
        <f t="shared" si="450"/>
        <v>8.3159552365916767E-3</v>
      </c>
      <c r="V1628" s="32">
        <f t="shared" si="451"/>
        <v>3.6985257266914928E-3</v>
      </c>
      <c r="W1628" s="32">
        <f t="shared" si="452"/>
        <v>2.8220651099255534E-3</v>
      </c>
      <c r="X1628" s="32">
        <f t="shared" si="453"/>
        <v>-5.2300594200915818E-3</v>
      </c>
      <c r="Y1628" s="34">
        <f>MAX(O$4:O1628)</f>
        <v>5.4188061553254876</v>
      </c>
      <c r="Z1628" s="34">
        <f>MAX(P$4:P1628)</f>
        <v>3.8651249591219501</v>
      </c>
      <c r="AA1628" s="34">
        <f>MAX(Q$4:Q1628)</f>
        <v>7.0927502232603752</v>
      </c>
      <c r="AB1628" s="34">
        <f>MAX(R$4:R1628)</f>
        <v>1.9765849657387902</v>
      </c>
      <c r="AC1628" s="34">
        <f>MAX(S$4:S1628)</f>
        <v>1.35899867745307</v>
      </c>
      <c r="AD1628" s="35">
        <f t="shared" si="454"/>
        <v>-0.27308093523103794</v>
      </c>
      <c r="AE1628" s="35">
        <f t="shared" si="455"/>
        <v>-0.29290667941061577</v>
      </c>
      <c r="AF1628" s="35">
        <f t="shared" si="456"/>
        <v>-0.2746025446553112</v>
      </c>
      <c r="AG1628" s="35">
        <f t="shared" si="457"/>
        <v>-0.27717290796785321</v>
      </c>
    </row>
    <row r="1629" spans="1:34">
      <c r="A1629" s="28">
        <v>46281</v>
      </c>
      <c r="B1629" s="12">
        <f>[1]!thsiFinD("ths_int_chg_ratio_index",B$1,$A$4,$A1629,101)</f>
        <v>241.40690245856001</v>
      </c>
      <c r="C1629" s="12">
        <f>[1]!thsiFinD("ths_int_chg_ratio_index",C$1,$A$4,$A1629,101)</f>
        <v>315.60920351712002</v>
      </c>
      <c r="D1629" s="12">
        <f>[1]!thsiFinD("ths_int_chg_ratio_index",D$1,$A$4,$A1629,101)</f>
        <v>58.492548077252998</v>
      </c>
      <c r="E1629" s="12">
        <f>[1]!thsiFinD("ths_int_chg_ratio_index",E$1,$A$4,$A1629,101)</f>
        <v>124.18118035767</v>
      </c>
      <c r="F1629" s="12">
        <f>[1]!thsiFinD("ths_adjustment_nvg_ratio_fund",F$1,$A$4,$A1629,101)</f>
        <v>315.28545119705001</v>
      </c>
      <c r="G1629" s="12">
        <f>[1]!thsiFinD("ths_adjustment_nvg_ratio_fund",G$1,$A$4,$A1629,101)</f>
        <v>369.99477118614999</v>
      </c>
      <c r="H1629" s="12">
        <f>[1]!thsiFinD("ths_adjustment_nvg_ratio_fund",H$1,$A$4,$A1629,101)</f>
        <v>501.76923076922998</v>
      </c>
      <c r="I1629" s="12">
        <f>[1]!thsiFinD("ths_adjustment_nvg_ratio_fund",I$1,$A$4,$A1629,101)</f>
        <v>534.53125</v>
      </c>
      <c r="J1629" s="32">
        <f t="shared" si="441"/>
        <v>3.0765881719537913</v>
      </c>
      <c r="K1629" s="45">
        <f t="shared" si="442"/>
        <v>1.8492245860265075</v>
      </c>
      <c r="L1629" s="45">
        <f t="shared" si="443"/>
        <v>4.3039517578810749</v>
      </c>
      <c r="M1629" s="32">
        <f>[1]!thsiFinD("ths_int_chg_ratio_index",M$1,$A$4,$A1629,101)/100</f>
        <v>0.46573644729522995</v>
      </c>
      <c r="N1629" s="32">
        <f>[1]!thsiFinD("ths_int_chg_ratio_index",N$1,$A$4,$A1629,101)/100</f>
        <v>0.15818513938886</v>
      </c>
      <c r="O1629" s="33">
        <f t="shared" si="444"/>
        <v>4.0765881719537909</v>
      </c>
      <c r="P1629" s="33">
        <f t="shared" si="445"/>
        <v>2.8492245860265077</v>
      </c>
      <c r="Q1629" s="33">
        <f t="shared" si="446"/>
        <v>5.3039517578810749</v>
      </c>
      <c r="R1629" s="33">
        <f t="shared" si="447"/>
        <v>1.4657364472952299</v>
      </c>
      <c r="S1629" s="33">
        <f t="shared" si="448"/>
        <v>1.15818513938886</v>
      </c>
      <c r="T1629" s="32">
        <f t="shared" si="449"/>
        <v>3.4920918867464623E-2</v>
      </c>
      <c r="U1629" s="32">
        <f t="shared" si="450"/>
        <v>4.2524834361342689E-2</v>
      </c>
      <c r="V1629" s="32">
        <f t="shared" si="451"/>
        <v>3.0881797883599793E-2</v>
      </c>
      <c r="W1629" s="32">
        <f t="shared" si="452"/>
        <v>2.5902239077742362E-2</v>
      </c>
      <c r="X1629" s="32">
        <f t="shared" si="453"/>
        <v>9.3340399341810265E-3</v>
      </c>
      <c r="Y1629" s="34">
        <f>MAX(O$4:O1629)</f>
        <v>5.4188061553254876</v>
      </c>
      <c r="Z1629" s="34">
        <f>MAX(P$4:P1629)</f>
        <v>3.8651249591219501</v>
      </c>
      <c r="AA1629" s="34">
        <f>MAX(Q$4:Q1629)</f>
        <v>7.0927502232603752</v>
      </c>
      <c r="AB1629" s="34">
        <f>MAX(R$4:R1629)</f>
        <v>1.9765849657387902</v>
      </c>
      <c r="AC1629" s="34">
        <f>MAX(S$4:S1629)</f>
        <v>1.35899867745307</v>
      </c>
      <c r="AD1629" s="35">
        <f t="shared" si="454"/>
        <v>-0.24769625354702773</v>
      </c>
      <c r="AE1629" s="35">
        <f t="shared" si="455"/>
        <v>-0.26283765307454043</v>
      </c>
      <c r="AF1629" s="35">
        <f t="shared" si="456"/>
        <v>-0.25220096705407891</v>
      </c>
      <c r="AG1629" s="35">
        <f t="shared" si="457"/>
        <v>-0.25845006781816737</v>
      </c>
    </row>
    <row r="1630" spans="1:34">
      <c r="A1630" s="28">
        <v>46282</v>
      </c>
      <c r="B1630" s="12">
        <f>[1]!thsiFinD("ths_int_chg_ratio_index",B$1,$A$4,$A1630,101)</f>
        <v>242.57200159845999</v>
      </c>
      <c r="C1630" s="12">
        <f>[1]!thsiFinD("ths_int_chg_ratio_index",C$1,$A$4,$A1630,101)</f>
        <v>316.31382212365003</v>
      </c>
      <c r="D1630" s="12">
        <f>[1]!thsiFinD("ths_int_chg_ratio_index",D$1,$A$4,$A1630,101)</f>
        <v>57.521824055425</v>
      </c>
      <c r="E1630" s="12">
        <f>[1]!thsiFinD("ths_int_chg_ratio_index",E$1,$A$4,$A1630,101)</f>
        <v>123.09073277968</v>
      </c>
      <c r="F1630" s="12">
        <f>[1]!thsiFinD("ths_adjustment_nvg_ratio_fund",F$1,$A$4,$A1630,101)</f>
        <v>308.96255371392999</v>
      </c>
      <c r="G1630" s="12">
        <f>[1]!thsiFinD("ths_adjustment_nvg_ratio_fund",G$1,$A$4,$A1630,101)</f>
        <v>365.76423872304002</v>
      </c>
      <c r="H1630" s="12">
        <f>[1]!thsiFinD("ths_adjustment_nvg_ratio_fund",H$1,$A$4,$A1630,101)</f>
        <v>493.15384615385</v>
      </c>
      <c r="I1630" s="12">
        <f>[1]!thsiFinD("ths_adjustment_nvg_ratio_fund",I$1,$A$4,$A1630,101)</f>
        <v>526.474609375</v>
      </c>
      <c r="J1630" s="32">
        <f t="shared" si="441"/>
        <v>3.0423170356537939</v>
      </c>
      <c r="K1630" s="45">
        <f t="shared" si="442"/>
        <v>1.8487459513930375</v>
      </c>
      <c r="L1630" s="45">
        <f t="shared" si="443"/>
        <v>4.2358881199145504</v>
      </c>
      <c r="M1630" s="32">
        <f>[1]!thsiFinD("ths_int_chg_ratio_index",M$1,$A$4,$A1630,101)/100</f>
        <v>0.46518603898611</v>
      </c>
      <c r="N1630" s="32">
        <f>[1]!thsiFinD("ths_int_chg_ratio_index",N$1,$A$4,$A1630,101)/100</f>
        <v>0.15323404677044</v>
      </c>
      <c r="O1630" s="33">
        <f t="shared" si="444"/>
        <v>4.0423170356537934</v>
      </c>
      <c r="P1630" s="33">
        <f t="shared" si="445"/>
        <v>2.8487459513930373</v>
      </c>
      <c r="Q1630" s="33">
        <f t="shared" si="446"/>
        <v>5.2358881199145504</v>
      </c>
      <c r="R1630" s="33">
        <f t="shared" si="447"/>
        <v>1.46518603898611</v>
      </c>
      <c r="S1630" s="33">
        <f t="shared" si="448"/>
        <v>1.1532340467704401</v>
      </c>
      <c r="T1630" s="32">
        <f t="shared" si="449"/>
        <v>-8.4068183624180781E-3</v>
      </c>
      <c r="U1630" s="32">
        <f t="shared" si="450"/>
        <v>-1.6798768191805813E-4</v>
      </c>
      <c r="V1630" s="32">
        <f t="shared" si="451"/>
        <v>-1.283262764699733E-2</v>
      </c>
      <c r="W1630" s="32">
        <f t="shared" si="452"/>
        <v>-3.7551656038548042E-4</v>
      </c>
      <c r="X1630" s="32">
        <f t="shared" si="453"/>
        <v>-4.2748714778300112E-3</v>
      </c>
      <c r="Y1630" s="34">
        <f>MAX(O$4:O1630)</f>
        <v>5.4188061553254876</v>
      </c>
      <c r="Z1630" s="34">
        <f>MAX(P$4:P1630)</f>
        <v>3.8651249591219501</v>
      </c>
      <c r="AA1630" s="34">
        <f>MAX(Q$4:Q1630)</f>
        <v>7.0927502232603752</v>
      </c>
      <c r="AB1630" s="34">
        <f>MAX(R$4:R1630)</f>
        <v>1.9765849657387902</v>
      </c>
      <c r="AC1630" s="34">
        <f>MAX(S$4:S1630)</f>
        <v>1.35899867745307</v>
      </c>
      <c r="AD1630" s="35">
        <f t="shared" si="454"/>
        <v>-0.2540207344968245</v>
      </c>
      <c r="AE1630" s="35">
        <f t="shared" si="455"/>
        <v>-0.26296148726839763</v>
      </c>
      <c r="AF1630" s="35">
        <f t="shared" si="456"/>
        <v>-0.2617971935986585</v>
      </c>
      <c r="AG1630" s="35">
        <f t="shared" si="457"/>
        <v>-0.25872853209805435</v>
      </c>
    </row>
    <row r="1631" spans="1:34">
      <c r="A1631" s="28">
        <v>46283</v>
      </c>
      <c r="B1631" s="12">
        <f>[1]!thsiFinD("ths_int_chg_ratio_index",B$1,$A$4,$A1631,101)</f>
        <v>251.55211735130001</v>
      </c>
      <c r="C1631" s="12">
        <f>[1]!thsiFinD("ths_int_chg_ratio_index",C$1,$A$4,$A1631,101)</f>
        <v>331.12853068779998</v>
      </c>
      <c r="D1631" s="12">
        <f>[1]!thsiFinD("ths_int_chg_ratio_index",D$1,$A$4,$A1631,101)</f>
        <v>62.066595706247</v>
      </c>
      <c r="E1631" s="12">
        <f>[1]!thsiFinD("ths_int_chg_ratio_index",E$1,$A$4,$A1631,101)</f>
        <v>128.20284944069999</v>
      </c>
      <c r="F1631" s="12">
        <f>[1]!thsiFinD("ths_adjustment_nvg_ratio_fund",F$1,$A$4,$A1631,101)</f>
        <v>314.91712707182</v>
      </c>
      <c r="G1631" s="12">
        <f>[1]!thsiFinD("ths_adjustment_nvg_ratio_fund",G$1,$A$4,$A1631,101)</f>
        <v>377.00702363224002</v>
      </c>
      <c r="H1631" s="12">
        <f>[1]!thsiFinD("ths_adjustment_nvg_ratio_fund",H$1,$A$4,$A1631,101)</f>
        <v>510.23076923077002</v>
      </c>
      <c r="I1631" s="12">
        <f>[1]!thsiFinD("ths_adjustment_nvg_ratio_fund",I$1,$A$4,$A1631,101)</f>
        <v>542.91015625</v>
      </c>
      <c r="J1631" s="32">
        <f t="shared" si="441"/>
        <v>3.1475189617135966</v>
      </c>
      <c r="K1631" s="45">
        <f t="shared" si="442"/>
        <v>1.9323752329651174</v>
      </c>
      <c r="L1631" s="45">
        <f t="shared" si="443"/>
        <v>4.3626626904620753</v>
      </c>
      <c r="M1631" s="32">
        <f>[1]!thsiFinD("ths_int_chg_ratio_index",M$1,$A$4,$A1631,101)/100</f>
        <v>0.50747294151692002</v>
      </c>
      <c r="N1631" s="32">
        <f>[1]!thsiFinD("ths_int_chg_ratio_index",N$1,$A$4,$A1631,101)/100</f>
        <v>0.16807679915773999</v>
      </c>
      <c r="O1631" s="33">
        <f t="shared" si="444"/>
        <v>4.1475189617135966</v>
      </c>
      <c r="P1631" s="33">
        <f t="shared" si="445"/>
        <v>2.9323752329651174</v>
      </c>
      <c r="Q1631" s="33">
        <f t="shared" si="446"/>
        <v>5.3626626904620753</v>
      </c>
      <c r="R1631" s="33">
        <f t="shared" si="447"/>
        <v>1.5074729415169199</v>
      </c>
      <c r="S1631" s="33">
        <f t="shared" si="448"/>
        <v>1.1680767991577401</v>
      </c>
      <c r="T1631" s="32">
        <f t="shared" si="449"/>
        <v>2.6025154665482164E-2</v>
      </c>
      <c r="U1631" s="32">
        <f t="shared" si="450"/>
        <v>2.9356524940802542E-2</v>
      </c>
      <c r="V1631" s="32">
        <f t="shared" si="451"/>
        <v>2.4212620217254344E-2</v>
      </c>
      <c r="W1631" s="32">
        <f t="shared" si="452"/>
        <v>2.8861114838407698E-2</v>
      </c>
      <c r="X1631" s="32">
        <f t="shared" si="453"/>
        <v>1.2870546467879773E-2</v>
      </c>
      <c r="Y1631" s="34">
        <f>MAX(O$4:O1631)</f>
        <v>5.4188061553254876</v>
      </c>
      <c r="Z1631" s="34">
        <f>MAX(P$4:P1631)</f>
        <v>3.8651249591219501</v>
      </c>
      <c r="AA1631" s="34">
        <f>MAX(Q$4:Q1631)</f>
        <v>7.0927502232603752</v>
      </c>
      <c r="AB1631" s="34">
        <f>MAX(R$4:R1631)</f>
        <v>1.9765849657387902</v>
      </c>
      <c r="AC1631" s="34">
        <f>MAX(S$4:S1631)</f>
        <v>1.35899867745307</v>
      </c>
      <c r="AD1631" s="35">
        <f t="shared" si="454"/>
        <v>-0.23460650873486166</v>
      </c>
      <c r="AE1631" s="35">
        <f t="shared" si="455"/>
        <v>-0.24132459778706039</v>
      </c>
      <c r="AF1631" s="35">
        <f t="shared" si="456"/>
        <v>-0.24392336940395143</v>
      </c>
      <c r="AG1631" s="35">
        <f t="shared" si="457"/>
        <v>-0.23733461113650123</v>
      </c>
    </row>
  </sheetData>
  <autoFilter ref="A3:AJ3"/>
  <mergeCells count="2">
    <mergeCell ref="AT30:AV30"/>
    <mergeCell ref="AT23:AV23"/>
  </mergeCells>
  <phoneticPr fontId="2" type="noConversion"/>
  <conditionalFormatting sqref="F4:I1631">
    <cfRule type="cellIs" dxfId="39" priority="1" stopIfTrue="1" operator="greaterThan">
      <formula>0</formula>
    </cfRule>
    <cfRule type="cellIs" dxfId="38" priority="2" stopIfTrue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20"/>
  <sheetViews>
    <sheetView workbookViewId="0">
      <pane xSplit="11" ySplit="13" topLeftCell="L1597" activePane="bottomRight" state="frozen"/>
      <selection pane="topRight" activeCell="K1" sqref="K1"/>
      <selection pane="bottomLeft" activeCell="A13" sqref="A13"/>
      <selection pane="bottomRight" activeCell="M6" sqref="M6:M1620"/>
    </sheetView>
  </sheetViews>
  <sheetFormatPr defaultRowHeight="14"/>
  <cols>
    <col min="1" max="1" width="11.25" bestFit="1" customWidth="1"/>
    <col min="2" max="2" width="11.9140625" customWidth="1"/>
    <col min="3" max="3" width="11.83203125" customWidth="1"/>
    <col min="4" max="4" width="9.9140625" customWidth="1"/>
    <col min="5" max="5" width="14.33203125" customWidth="1"/>
    <col min="6" max="6" width="15.33203125" customWidth="1"/>
    <col min="7" max="7" width="16.33203125" customWidth="1"/>
    <col min="8" max="8" width="14.83203125" customWidth="1"/>
    <col min="9" max="9" width="13.25" customWidth="1"/>
    <col min="10" max="10" width="7.83203125" bestFit="1" customWidth="1"/>
    <col min="11" max="11" width="22.4140625" bestFit="1" customWidth="1"/>
    <col min="12" max="12" width="22.4140625" customWidth="1"/>
    <col min="13" max="13" width="13.33203125" bestFit="1" customWidth="1"/>
    <col min="14" max="14" width="8.5" bestFit="1" customWidth="1"/>
    <col min="15" max="15" width="8.5" customWidth="1"/>
    <col min="26" max="26" width="10.58203125" bestFit="1" customWidth="1"/>
  </cols>
  <sheetData>
    <row r="1" spans="1:34">
      <c r="F1" s="70" t="s">
        <v>104</v>
      </c>
      <c r="G1" s="70" t="s">
        <v>104</v>
      </c>
      <c r="H1" s="70" t="s">
        <v>251</v>
      </c>
      <c r="I1" s="70" t="s">
        <v>251</v>
      </c>
    </row>
    <row r="2" spans="1:34" ht="14.5">
      <c r="A2" s="70" t="s">
        <v>264</v>
      </c>
      <c r="B2" s="77" t="s">
        <v>126</v>
      </c>
      <c r="C2" s="77" t="s">
        <v>128</v>
      </c>
      <c r="D2" s="66" t="s">
        <v>110</v>
      </c>
      <c r="E2" s="66" t="s">
        <v>114</v>
      </c>
      <c r="F2" s="86" t="s">
        <v>94</v>
      </c>
      <c r="G2" s="86" t="s">
        <v>97</v>
      </c>
      <c r="H2" s="66" t="s">
        <v>253</v>
      </c>
      <c r="I2" s="66" t="s">
        <v>257</v>
      </c>
      <c r="J2" s="66"/>
      <c r="K2" s="55" t="s">
        <v>269</v>
      </c>
      <c r="L2" s="66" t="s">
        <v>493</v>
      </c>
      <c r="P2" s="25"/>
    </row>
    <row r="3" spans="1:34" ht="43" customHeight="1">
      <c r="A3" s="55" t="s">
        <v>270</v>
      </c>
      <c r="B3" s="179" t="s">
        <v>127</v>
      </c>
      <c r="C3" s="179" t="s">
        <v>129</v>
      </c>
      <c r="D3" s="180" t="s">
        <v>111</v>
      </c>
      <c r="E3" s="180" t="s">
        <v>115</v>
      </c>
      <c r="F3" s="181" t="s">
        <v>95</v>
      </c>
      <c r="G3" s="181" t="s">
        <v>98</v>
      </c>
      <c r="H3" s="180" t="s">
        <v>254</v>
      </c>
      <c r="I3" s="180" t="s">
        <v>258</v>
      </c>
      <c r="J3" s="66"/>
      <c r="K3" s="70" t="s">
        <v>268</v>
      </c>
      <c r="L3" t="s">
        <v>492</v>
      </c>
      <c r="P3" s="25"/>
    </row>
    <row r="4" spans="1:34" ht="14.5">
      <c r="A4" s="55" t="s">
        <v>265</v>
      </c>
      <c r="B4" s="93">
        <v>0.125</v>
      </c>
      <c r="C4" s="93">
        <v>0.125</v>
      </c>
      <c r="D4" s="94">
        <v>0.125</v>
      </c>
      <c r="E4" s="94">
        <v>0.125</v>
      </c>
      <c r="F4" s="95">
        <v>0.125</v>
      </c>
      <c r="G4" s="95">
        <v>0.125</v>
      </c>
      <c r="H4" s="94">
        <v>0.125</v>
      </c>
      <c r="I4" s="94">
        <v>0.125</v>
      </c>
      <c r="J4" s="94" t="s">
        <v>297</v>
      </c>
      <c r="K4" s="55" t="s">
        <v>203</v>
      </c>
      <c r="L4" s="55"/>
      <c r="P4" s="25"/>
    </row>
    <row r="5" spans="1:34" ht="14.5">
      <c r="A5" s="55" t="str">
        <f>[1]!HX_AutoDate(1,"2020-01-01","2026-08-31",-1,-1,0,1,0,0,0,"SSE",1615,0)</f>
        <v>日期</v>
      </c>
      <c r="B5" s="102" t="str">
        <f>[1]!thsiFinD("ths_fund_establishment_date_fund",B2)</f>
        <v>2017-03-16</v>
      </c>
      <c r="C5" s="102" t="str">
        <f>[1]!thsiFinD("ths_fund_establishment_date_fund",C2)</f>
        <v>2019-04-26</v>
      </c>
      <c r="D5" s="102" t="str">
        <f>[1]!thsiFinD("ths_fund_establishment_date_fund",D2)</f>
        <v>2019-08-12</v>
      </c>
      <c r="E5" s="102" t="str">
        <f>[1]!thsiFinD("ths_fund_establishment_date_fund",E2)</f>
        <v>2019-01-03</v>
      </c>
      <c r="F5" s="102" t="str">
        <f>[1]!thsiFinD("ths_fund_establishment_date_fund",F2)</f>
        <v>2023-05-19</v>
      </c>
      <c r="G5" s="102" t="str">
        <f>[1]!thsiFinD("ths_fund_establishment_date_fund",G2)</f>
        <v>2022-08-16</v>
      </c>
      <c r="H5" s="102" t="str">
        <f>[1]!thsiFinD("ths_fund_establishment_date_fund",H2)</f>
        <v>2024-01-12</v>
      </c>
      <c r="I5" s="102" t="str">
        <f>[1]!thsiFinD("ths_fund_establishment_date_fund",I2)</f>
        <v>2024-01-02</v>
      </c>
      <c r="J5" s="94" t="s">
        <v>297</v>
      </c>
      <c r="K5" s="55" t="s">
        <v>268</v>
      </c>
      <c r="L5" s="55"/>
      <c r="M5" s="94" t="s">
        <v>494</v>
      </c>
      <c r="N5" s="55" t="s">
        <v>268</v>
      </c>
      <c r="O5" s="55" t="s">
        <v>492</v>
      </c>
    </row>
    <row r="6" spans="1:34" ht="15">
      <c r="A6" s="357">
        <v>43832</v>
      </c>
      <c r="B6" s="132">
        <f>[1]!thsiFinD("ths_adjustment_nvg_ratio_fund",B$2,$A$6,$A6,101)/100</f>
        <v>1.3267263427110002E-2</v>
      </c>
      <c r="C6" s="132">
        <f>[1]!thsiFinD("ths_adjustment_nvg_ratio_fund",C$2,$A$6,$A6,101)/100</f>
        <v>1.0251064199461001E-2</v>
      </c>
      <c r="D6" s="132">
        <f>[1]!thsiFinD("ths_adjustment_nvg_ratio_fund",D$2,$A$6,$A6,101)/100</f>
        <v>1.7852863647256002E-2</v>
      </c>
      <c r="E6" s="132">
        <f>[1]!thsiFinD("ths_adjustment_nvg_ratio_fund",E$2,$A$6,$A6,101)/100</f>
        <v>1.6333026242860999E-2</v>
      </c>
      <c r="F6" s="133">
        <f>[1]!thsiFinD("ths_int_chg_ratio_index",F$1,$A$6,$A6,101)/100</f>
        <v>1.9673837033119999E-2</v>
      </c>
      <c r="G6" s="133">
        <f>[1]!thsiFinD("ths_int_chg_ratio_index",G$1,$A$6,$A6,101)/100</f>
        <v>1.9673837033119999E-2</v>
      </c>
      <c r="H6" s="132">
        <f>[1]!thsiFinD("ths_int_chg_ratio_index",H$1,$A$6,$A6,101)/100</f>
        <v>2.0714398193663001E-2</v>
      </c>
      <c r="I6" s="132">
        <f>[1]!thsiFinD("ths_int_chg_ratio_index",I$1,$A$6,$A6,101)/100</f>
        <v>2.0714398193663001E-2</v>
      </c>
      <c r="J6" s="32">
        <f>SUMPRODUCT(B6:I6,$B$4:$I$4)</f>
        <v>1.7310085996281751E-2</v>
      </c>
      <c r="K6" s="32">
        <f>[1]!thsiFinD("ths_int_chg_ratio_index",K$2,$A$6,$A6,101)/100</f>
        <v>1.4798646414617001E-2</v>
      </c>
      <c r="L6" s="32">
        <f>[1]!thsiFinD("ths_int_chg_ratio_index",L$2,$A$6,$A6,101)/100</f>
        <v>1.5909866341959001E-2</v>
      </c>
      <c r="M6" s="46">
        <f>1+J6</f>
        <v>1.0173100859962818</v>
      </c>
      <c r="N6" s="46">
        <f>1+K6</f>
        <v>1.014798646414617</v>
      </c>
      <c r="O6" s="46">
        <f>1+L6</f>
        <v>1.015909866341959</v>
      </c>
      <c r="AD6" s="242" t="s">
        <v>302</v>
      </c>
      <c r="AE6" s="242" t="str">
        <f>M5</f>
        <v>增值-指数增强</v>
      </c>
      <c r="AF6" s="242" t="str">
        <f>N5</f>
        <v>中证800</v>
      </c>
      <c r="AG6" s="242" t="str">
        <f>O5</f>
        <v>中证全指</v>
      </c>
      <c r="AH6" s="37"/>
    </row>
    <row r="7" spans="1:34">
      <c r="A7" s="357">
        <v>43833</v>
      </c>
      <c r="B7" s="132">
        <f>[1]!thsiFinD("ths_adjustment_nvg_ratio_fund",B$2,$A$6,$A7,101)/100</f>
        <v>1.1508951406650002E-2</v>
      </c>
      <c r="C7" s="132">
        <f>[1]!thsiFinD("ths_adjustment_nvg_ratio_fund",C$2,$A$6,$A7,101)/100</f>
        <v>5.0386586743116002E-3</v>
      </c>
      <c r="D7" s="132">
        <f>[1]!thsiFinD("ths_adjustment_nvg_ratio_fund",D$2,$A$6,$A7,101)/100</f>
        <v>2.0848310567936998E-2</v>
      </c>
      <c r="E7" s="132">
        <f>[1]!thsiFinD("ths_adjustment_nvg_ratio_fund",E$2,$A$6,$A7,101)/100</f>
        <v>1.9013317745093E-2</v>
      </c>
      <c r="F7" s="133">
        <f>[1]!thsiFinD("ths_int_chg_ratio_index",F$1,$A$6,$A7,101)/100</f>
        <v>2.4970356741194001E-2</v>
      </c>
      <c r="G7" s="133">
        <f>[1]!thsiFinD("ths_int_chg_ratio_index",G$1,$A$6,$A7,101)/100</f>
        <v>2.4970356741194001E-2</v>
      </c>
      <c r="H7" s="132">
        <f>[1]!thsiFinD("ths_int_chg_ratio_index",H$1,$A$6,$A7,101)/100</f>
        <v>2.7680657267385E-2</v>
      </c>
      <c r="I7" s="132">
        <f>[1]!thsiFinD("ths_int_chg_ratio_index",I$1,$A$6,$A7,101)/100</f>
        <v>2.7680657267385E-2</v>
      </c>
      <c r="J7" s="32">
        <f t="shared" ref="J7:J70" si="0">SUMPRODUCT(B7:I7,$B$4:$I$4)</f>
        <v>2.0213908301393701E-2</v>
      </c>
      <c r="K7" s="32">
        <f>[1]!thsiFinD("ths_int_chg_ratio_index",K$2,$A$6,$A7,101)/100</f>
        <v>1.4097167692890999E-2</v>
      </c>
      <c r="L7" s="32">
        <f>[1]!thsiFinD("ths_int_chg_ratio_index",L$2,$A$6,$A7,101)/100</f>
        <v>1.6981525272026999E-2</v>
      </c>
      <c r="M7" s="46">
        <f t="shared" ref="M7:M70" si="1">1+J7</f>
        <v>1.0202139083013937</v>
      </c>
      <c r="N7" s="46">
        <f t="shared" ref="N7:O70" si="2">1+K7</f>
        <v>1.0140971676928909</v>
      </c>
      <c r="O7" s="46">
        <f t="shared" si="2"/>
        <v>1.0169815252720269</v>
      </c>
      <c r="P7" s="38">
        <f t="shared" ref="P7:P70" si="3">M7/M6-1</f>
        <v>2.8544121847253745E-3</v>
      </c>
      <c r="Q7" s="38">
        <f t="shared" ref="Q7:R70" si="4">N7/N6-1</f>
        <v>-6.912491696796641E-4</v>
      </c>
      <c r="R7" s="38">
        <f t="shared" si="4"/>
        <v>1.0548759939961183E-3</v>
      </c>
      <c r="S7" s="34">
        <f>MAX(M$6:M7)</f>
        <v>1.0202139083013937</v>
      </c>
      <c r="T7" s="34">
        <f>MAX(N$6:N7)</f>
        <v>1.014798646414617</v>
      </c>
      <c r="U7" s="34">
        <f>MAX(O$6:O7)</f>
        <v>1.0169815252720269</v>
      </c>
      <c r="V7" s="35">
        <f t="shared" ref="V7:V70" si="5">M7/S7-1</f>
        <v>0</v>
      </c>
      <c r="W7" s="35">
        <f t="shared" ref="W7:X70" si="6">N7/T7-1</f>
        <v>-6.912491696796641E-4</v>
      </c>
      <c r="X7" s="35">
        <f>O7/U7-1</f>
        <v>0</v>
      </c>
      <c r="AD7" s="48" t="s">
        <v>200</v>
      </c>
      <c r="AE7" s="49">
        <f>M1537-1</f>
        <v>1.0825816536711588</v>
      </c>
      <c r="AF7" s="49">
        <f>N1537-1</f>
        <v>0.26580536993379011</v>
      </c>
      <c r="AG7" s="49">
        <f>O1537-1</f>
        <v>0.40935251187867006</v>
      </c>
      <c r="AH7" s="49"/>
    </row>
    <row r="8" spans="1:34">
      <c r="A8" s="357">
        <v>43836</v>
      </c>
      <c r="B8" s="132">
        <f>[1]!thsiFinD("ths_adjustment_nvg_ratio_fund",B$2,$A$6,$A8,101)/100</f>
        <v>8.5517902813299004E-3</v>
      </c>
      <c r="C8" s="132">
        <f>[1]!thsiFinD("ths_adjustment_nvg_ratio_fund",C$2,$A$6,$A8,101)/100</f>
        <v>7.8186082877238991E-4</v>
      </c>
      <c r="D8" s="132">
        <f>[1]!thsiFinD("ths_adjustment_nvg_ratio_fund",D$2,$A$6,$A8,101)/100</f>
        <v>3.3309369757967999E-2</v>
      </c>
      <c r="E8" s="132">
        <f>[1]!thsiFinD("ths_adjustment_nvg_ratio_fund",E$2,$A$6,$A8,101)/100</f>
        <v>2.5127732669452996E-2</v>
      </c>
      <c r="F8" s="133">
        <f>[1]!thsiFinD("ths_int_chg_ratio_index",F$1,$A$6,$A8,101)/100</f>
        <v>3.5512704882475002E-2</v>
      </c>
      <c r="G8" s="133">
        <f>[1]!thsiFinD("ths_int_chg_ratio_index",G$1,$A$6,$A8,101)/100</f>
        <v>3.5512704882475002E-2</v>
      </c>
      <c r="H8" s="132">
        <f>[1]!thsiFinD("ths_int_chg_ratio_index",H$1,$A$6,$A8,101)/100</f>
        <v>3.6190634514958998E-2</v>
      </c>
      <c r="I8" s="132">
        <f>[1]!thsiFinD("ths_int_chg_ratio_index",I$1,$A$6,$A8,101)/100</f>
        <v>3.6190634514958998E-2</v>
      </c>
      <c r="J8" s="32">
        <f t="shared" si="0"/>
        <v>2.639717904154891E-2</v>
      </c>
      <c r="K8" s="32">
        <f>[1]!thsiFinD("ths_int_chg_ratio_index",K$2,$A$6,$A8,101)/100</f>
        <v>1.3622425554626999E-2</v>
      </c>
      <c r="L8" s="32">
        <f>[1]!thsiFinD("ths_int_chg_ratio_index",L$2,$A$6,$A8,101)/100</f>
        <v>1.9071666840957999E-2</v>
      </c>
      <c r="M8" s="46">
        <f t="shared" si="1"/>
        <v>1.0263971790415489</v>
      </c>
      <c r="N8" s="46">
        <f t="shared" si="2"/>
        <v>1.0136224255546269</v>
      </c>
      <c r="O8" s="46">
        <f t="shared" si="2"/>
        <v>1.0190716668409581</v>
      </c>
      <c r="P8" s="38">
        <f t="shared" si="3"/>
        <v>6.0607591112438186E-3</v>
      </c>
      <c r="Q8" s="38">
        <f t="shared" si="4"/>
        <v>-4.6814265278360967E-4</v>
      </c>
      <c r="R8" s="38">
        <f t="shared" si="4"/>
        <v>2.0552404512679256E-3</v>
      </c>
      <c r="S8" s="34">
        <f>MAX(M$6:M8)</f>
        <v>1.0263971790415489</v>
      </c>
      <c r="T8" s="34">
        <f>MAX(N$6:N8)</f>
        <v>1.014798646414617</v>
      </c>
      <c r="U8" s="34">
        <f>MAX(O$6:O8)</f>
        <v>1.0190716668409581</v>
      </c>
      <c r="V8" s="35">
        <f t="shared" si="5"/>
        <v>0</v>
      </c>
      <c r="W8" s="35">
        <f t="shared" si="6"/>
        <v>-1.1590682192431645E-3</v>
      </c>
      <c r="X8" s="35">
        <f t="shared" si="6"/>
        <v>0</v>
      </c>
      <c r="AD8" s="50" t="s">
        <v>201</v>
      </c>
      <c r="AE8" s="51">
        <f>MIN(V10:V1537)</f>
        <v>-0.39461054690326491</v>
      </c>
      <c r="AF8" s="51">
        <f>MIN(W10:W1537)</f>
        <v>-0.4295736613831066</v>
      </c>
      <c r="AG8" s="51">
        <f>MIN(X10:X1537)</f>
        <v>-0.39331486091101675</v>
      </c>
      <c r="AH8" s="51"/>
    </row>
    <row r="9" spans="1:34">
      <c r="A9" s="357">
        <v>43837</v>
      </c>
      <c r="B9" s="132">
        <f>[1]!thsiFinD("ths_adjustment_nvg_ratio_fund",B$2,$A$6,$A9,101)/100</f>
        <v>1.5105498721227999E-2</v>
      </c>
      <c r="C9" s="132">
        <f>[1]!thsiFinD("ths_adjustment_nvg_ratio_fund",C$2,$A$6,$A9,101)/100</f>
        <v>1.0251064199461001E-2</v>
      </c>
      <c r="D9" s="132">
        <f>[1]!thsiFinD("ths_adjustment_nvg_ratio_fund",D$2,$A$6,$A9,101)/100</f>
        <v>4.8286604361370999E-2</v>
      </c>
      <c r="E9" s="132">
        <f>[1]!thsiFinD("ths_adjustment_nvg_ratio_fund",E$2,$A$6,$A9,101)/100</f>
        <v>3.7356562595336998E-2</v>
      </c>
      <c r="F9" s="133">
        <f>[1]!thsiFinD("ths_int_chg_ratio_index",F$1,$A$6,$A9,101)/100</f>
        <v>5.1253136096014E-2</v>
      </c>
      <c r="G9" s="133">
        <f>[1]!thsiFinD("ths_int_chg_ratio_index",G$1,$A$6,$A9,101)/100</f>
        <v>5.1253136096014E-2</v>
      </c>
      <c r="H9" s="132">
        <f>[1]!thsiFinD("ths_int_chg_ratio_index",H$1,$A$6,$A9,101)/100</f>
        <v>5.0539517001026005E-2</v>
      </c>
      <c r="I9" s="132">
        <f>[1]!thsiFinD("ths_int_chg_ratio_index",I$1,$A$6,$A9,101)/100</f>
        <v>5.0539517001026005E-2</v>
      </c>
      <c r="J9" s="32">
        <f t="shared" si="0"/>
        <v>3.9323129508934622E-2</v>
      </c>
      <c r="K9" s="32">
        <f>[1]!thsiFinD("ths_int_chg_ratio_index",K$2,$A$6,$A9,101)/100</f>
        <v>2.2309935563897997E-2</v>
      </c>
      <c r="L9" s="32">
        <f>[1]!thsiFinD("ths_int_chg_ratio_index",L$2,$A$6,$A9,101)/100</f>
        <v>2.9597283702601999E-2</v>
      </c>
      <c r="M9" s="46">
        <f t="shared" si="1"/>
        <v>1.0393231295089347</v>
      </c>
      <c r="N9" s="46">
        <f t="shared" si="2"/>
        <v>1.022309935563898</v>
      </c>
      <c r="O9" s="46">
        <f t="shared" si="2"/>
        <v>1.029597283702602</v>
      </c>
      <c r="P9" s="38">
        <f t="shared" si="3"/>
        <v>1.2593517140660815E-2</v>
      </c>
      <c r="Q9" s="38">
        <f t="shared" si="4"/>
        <v>8.570755530115326E-3</v>
      </c>
      <c r="R9" s="38">
        <f t="shared" si="4"/>
        <v>1.0328632621366518E-2</v>
      </c>
      <c r="S9" s="34">
        <f>MAX(M$6:M9)</f>
        <v>1.0393231295089347</v>
      </c>
      <c r="T9" s="34">
        <f>MAX(N$6:N9)</f>
        <v>1.022309935563898</v>
      </c>
      <c r="U9" s="34">
        <f>MAX(O$6:O9)</f>
        <v>1.029597283702602</v>
      </c>
      <c r="V9" s="35">
        <f t="shared" si="5"/>
        <v>0</v>
      </c>
      <c r="W9" s="35">
        <f t="shared" si="6"/>
        <v>0</v>
      </c>
      <c r="X9" s="35">
        <f t="shared" si="6"/>
        <v>0</v>
      </c>
      <c r="Z9" s="26">
        <v>43830</v>
      </c>
      <c r="AA9" s="47">
        <v>1</v>
      </c>
      <c r="AB9" s="47">
        <v>1</v>
      </c>
      <c r="AC9" s="47">
        <v>1</v>
      </c>
      <c r="AD9" s="48" t="s">
        <v>202</v>
      </c>
      <c r="AE9" s="139">
        <f>STDEV(P6:P1537)*250^0.5</f>
        <v>0.2052619585758495</v>
      </c>
      <c r="AF9" s="139">
        <f>STDEV(Q6:Q1537)*250^0.5</f>
        <v>0.18932770811352773</v>
      </c>
      <c r="AG9" s="139">
        <f>STDEV(R6:R1537)*250^0.5</f>
        <v>0.19956446795291433</v>
      </c>
      <c r="AH9" s="139"/>
    </row>
    <row r="10" spans="1:34">
      <c r="A10" s="357">
        <v>43838</v>
      </c>
      <c r="B10" s="132">
        <f>[1]!thsiFinD("ths_adjustment_nvg_ratio_fund",B$2,$A$6,$A10,101)/100</f>
        <v>4.1560102301789002E-3</v>
      </c>
      <c r="C10" s="132">
        <f>[1]!thsiFinD("ths_adjustment_nvg_ratio_fund",C$2,$A$6,$A10,101)/100</f>
        <v>-1.3899748067066999E-3</v>
      </c>
      <c r="D10" s="132">
        <f>[1]!thsiFinD("ths_adjustment_nvg_ratio_fund",D$2,$A$6,$A10,101)/100</f>
        <v>3.9300263599329005E-2</v>
      </c>
      <c r="E10" s="132">
        <f>[1]!thsiFinD("ths_adjustment_nvg_ratio_fund",E$2,$A$6,$A10,101)/100</f>
        <v>2.4122623365762E-2</v>
      </c>
      <c r="F10" s="133">
        <f>[1]!thsiFinD("ths_int_chg_ratio_index",F$1,$A$6,$A10,101)/100</f>
        <v>3.6903176252053999E-2</v>
      </c>
      <c r="G10" s="133">
        <f>[1]!thsiFinD("ths_int_chg_ratio_index",G$1,$A$6,$A10,101)/100</f>
        <v>3.6903176252053999E-2</v>
      </c>
      <c r="H10" s="132">
        <f>[1]!thsiFinD("ths_int_chg_ratio_index",H$1,$A$6,$A10,101)/100</f>
        <v>3.4725679139858003E-2</v>
      </c>
      <c r="I10" s="132">
        <f>[1]!thsiFinD("ths_int_chg_ratio_index",I$1,$A$6,$A10,101)/100</f>
        <v>3.4725679139858003E-2</v>
      </c>
      <c r="J10" s="32">
        <f t="shared" si="0"/>
        <v>2.6180829146548401E-2</v>
      </c>
      <c r="K10" s="32">
        <f>[1]!thsiFinD("ths_int_chg_ratio_index",K$2,$A$6,$A10,101)/100</f>
        <v>9.9639287595105E-3</v>
      </c>
      <c r="L10" s="32">
        <f>[1]!thsiFinD("ths_int_chg_ratio_index",L$2,$A$6,$A10,101)/100</f>
        <v>1.6718243743318997E-2</v>
      </c>
      <c r="M10" s="46">
        <f t="shared" si="1"/>
        <v>1.0261808291465484</v>
      </c>
      <c r="N10" s="46">
        <f t="shared" si="2"/>
        <v>1.0099639287595106</v>
      </c>
      <c r="O10" s="46">
        <f t="shared" si="2"/>
        <v>1.0167182437433191</v>
      </c>
      <c r="P10" s="38">
        <f t="shared" si="3"/>
        <v>-1.2645057142715355E-2</v>
      </c>
      <c r="Q10" s="38">
        <f t="shared" si="4"/>
        <v>-1.2076579102772267E-2</v>
      </c>
      <c r="R10" s="38">
        <f t="shared" si="4"/>
        <v>-1.250881307006535E-2</v>
      </c>
      <c r="S10" s="34">
        <f>MAX(M$6:M10)</f>
        <v>1.0393231295089347</v>
      </c>
      <c r="T10" s="34">
        <f>MAX(N$6:N10)</f>
        <v>1.022309935563898</v>
      </c>
      <c r="U10" s="34">
        <f>MAX(O$6:O10)</f>
        <v>1.029597283702602</v>
      </c>
      <c r="V10" s="35">
        <f t="shared" si="5"/>
        <v>-1.2645057142715355E-2</v>
      </c>
      <c r="W10" s="35">
        <f t="shared" si="6"/>
        <v>-1.2076579102772267E-2</v>
      </c>
      <c r="X10" s="35">
        <f t="shared" si="6"/>
        <v>-1.250881307006535E-2</v>
      </c>
      <c r="Z10" s="26">
        <v>44195</v>
      </c>
      <c r="AA10" s="47">
        <f t="shared" ref="AA10:AA16" si="7">VLOOKUP($Z10,$A$3:$O$1537,13,0)</f>
        <v>1.2909082219608974</v>
      </c>
      <c r="AB10" s="47">
        <f t="shared" ref="AB10:AB16" si="8">VLOOKUP($Z10,$A$3:$O$1537,14,0)</f>
        <v>1.2352706530359501</v>
      </c>
      <c r="AC10" s="47">
        <f t="shared" ref="AC10:AC16" si="9">VLOOKUP($Z10,$A$3:$O$1537,15,0)</f>
        <v>1.22757450469496</v>
      </c>
      <c r="AD10" s="48" t="s">
        <v>285</v>
      </c>
      <c r="AE10" s="139">
        <f t="shared" ref="AE10:AG16" si="10">AA10/AA9-1</f>
        <v>0.29090822196089738</v>
      </c>
      <c r="AF10" s="139">
        <f t="shared" si="10"/>
        <v>0.23527065303595007</v>
      </c>
      <c r="AG10" s="139">
        <f t="shared" si="10"/>
        <v>0.22757450469495999</v>
      </c>
      <c r="AH10" s="139"/>
    </row>
    <row r="11" spans="1:34">
      <c r="A11" s="357">
        <v>43839</v>
      </c>
      <c r="B11" s="132">
        <f>[1]!thsiFinD("ths_adjustment_nvg_ratio_fund",B$2,$A$6,$A11,101)/100</f>
        <v>1.6464194373400999E-2</v>
      </c>
      <c r="C11" s="132">
        <f>[1]!thsiFinD("ths_adjustment_nvg_ratio_fund",C$2,$A$6,$A11,101)/100</f>
        <v>1.2075406133263999E-2</v>
      </c>
      <c r="D11" s="132">
        <f>[1]!thsiFinD("ths_adjustment_nvg_ratio_fund",D$2,$A$6,$A11,101)/100</f>
        <v>5.2600047927150999E-2</v>
      </c>
      <c r="E11" s="132">
        <f>[1]!thsiFinD("ths_adjustment_nvg_ratio_fund",E$2,$A$6,$A11,101)/100</f>
        <v>3.9031744716714001E-2</v>
      </c>
      <c r="F11" s="133">
        <f>[1]!thsiFinD("ths_int_chg_ratio_index",F$1,$A$6,$A11,101)/100</f>
        <v>5.3376565218852E-2</v>
      </c>
      <c r="G11" s="133">
        <f>[1]!thsiFinD("ths_int_chg_ratio_index",G$1,$A$6,$A11,101)/100</f>
        <v>5.3376565218852E-2</v>
      </c>
      <c r="H11" s="132">
        <f>[1]!thsiFinD("ths_int_chg_ratio_index",H$1,$A$6,$A11,101)/100</f>
        <v>5.3244577935707998E-2</v>
      </c>
      <c r="I11" s="132">
        <f>[1]!thsiFinD("ths_int_chg_ratio_index",I$1,$A$6,$A11,101)/100</f>
        <v>5.3244577935707998E-2</v>
      </c>
      <c r="J11" s="32">
        <f t="shared" si="0"/>
        <v>4.1676709932456257E-2</v>
      </c>
      <c r="K11" s="32">
        <f>[1]!thsiFinD("ths_int_chg_ratio_index",K$2,$A$6,$A11,101)/100</f>
        <v>2.2977407303979999E-2</v>
      </c>
      <c r="L11" s="32">
        <f>[1]!thsiFinD("ths_int_chg_ratio_index",L$2,$A$6,$A11,101)/100</f>
        <v>3.1051020840350999E-2</v>
      </c>
      <c r="M11" s="46">
        <f t="shared" si="1"/>
        <v>1.0416767099324562</v>
      </c>
      <c r="N11" s="46">
        <f t="shared" si="2"/>
        <v>1.0229774073039799</v>
      </c>
      <c r="O11" s="46">
        <f t="shared" si="2"/>
        <v>1.0310510208403509</v>
      </c>
      <c r="P11" s="38">
        <f t="shared" si="3"/>
        <v>1.5100536226929195E-2</v>
      </c>
      <c r="Q11" s="38">
        <f t="shared" si="4"/>
        <v>1.2885092401718978E-2</v>
      </c>
      <c r="R11" s="38">
        <f t="shared" si="4"/>
        <v>1.409709837040185E-2</v>
      </c>
      <c r="S11" s="34">
        <f>MAX(M$6:M11)</f>
        <v>1.0416767099324562</v>
      </c>
      <c r="T11" s="34">
        <f>MAX(N$6:N11)</f>
        <v>1.0229774073039799</v>
      </c>
      <c r="U11" s="34">
        <f>MAX(O$6:O11)</f>
        <v>1.0310510208403509</v>
      </c>
      <c r="V11" s="35">
        <f t="shared" si="5"/>
        <v>0</v>
      </c>
      <c r="W11" s="35">
        <f t="shared" si="6"/>
        <v>0</v>
      </c>
      <c r="X11" s="35">
        <f t="shared" si="6"/>
        <v>0</v>
      </c>
      <c r="Z11" s="26">
        <v>44561</v>
      </c>
      <c r="AA11" s="47">
        <f t="shared" si="7"/>
        <v>1.5316405571403049</v>
      </c>
      <c r="AB11" s="47">
        <f t="shared" si="8"/>
        <v>1.24837645293953</v>
      </c>
      <c r="AC11" s="47">
        <f t="shared" si="9"/>
        <v>1.3265851590193301</v>
      </c>
      <c r="AD11" s="50" t="s">
        <v>246</v>
      </c>
      <c r="AE11" s="51">
        <f t="shared" si="10"/>
        <v>0.18648292038432723</v>
      </c>
      <c r="AF11" s="51">
        <f t="shared" si="10"/>
        <v>1.0609658596979932E-2</v>
      </c>
      <c r="AG11" s="51">
        <f t="shared" si="10"/>
        <v>8.0655515364399966E-2</v>
      </c>
      <c r="AH11" s="51"/>
    </row>
    <row r="12" spans="1:34">
      <c r="A12" s="357">
        <v>43840</v>
      </c>
      <c r="B12" s="132">
        <f>[1]!thsiFinD("ths_adjustment_nvg_ratio_fund",B$2,$A$6,$A12,101)/100</f>
        <v>1.6624040920716E-2</v>
      </c>
      <c r="C12" s="132">
        <f>[1]!thsiFinD("ths_adjustment_nvg_ratio_fund",C$2,$A$6,$A12,101)/100</f>
        <v>1.3726001216228001E-2</v>
      </c>
      <c r="D12" s="132">
        <f>[1]!thsiFinD("ths_adjustment_nvg_ratio_fund",D$2,$A$6,$A12,101)/100</f>
        <v>5.5475676971004001E-2</v>
      </c>
      <c r="E12" s="132">
        <f>[1]!thsiFinD("ths_adjustment_nvg_ratio_fund",E$2,$A$6,$A12,101)/100</f>
        <v>3.6686489700488004E-2</v>
      </c>
      <c r="F12" s="133">
        <f>[1]!thsiFinD("ths_int_chg_ratio_index",F$1,$A$6,$A12,101)/100</f>
        <v>5.1169051809104998E-2</v>
      </c>
      <c r="G12" s="133">
        <f>[1]!thsiFinD("ths_int_chg_ratio_index",G$1,$A$6,$A12,101)/100</f>
        <v>5.1169051809104998E-2</v>
      </c>
      <c r="H12" s="132">
        <f>[1]!thsiFinD("ths_int_chg_ratio_index",H$1,$A$6,$A12,101)/100</f>
        <v>5.0360639386160005E-2</v>
      </c>
      <c r="I12" s="132">
        <f>[1]!thsiFinD("ths_int_chg_ratio_index",I$1,$A$6,$A12,101)/100</f>
        <v>5.0360639386160005E-2</v>
      </c>
      <c r="J12" s="32">
        <f t="shared" si="0"/>
        <v>4.0696448899870757E-2</v>
      </c>
      <c r="K12" s="32">
        <f>[1]!thsiFinD("ths_int_chg_ratio_index",K$2,$A$6,$A12,101)/100</f>
        <v>2.1976176321362E-2</v>
      </c>
      <c r="L12" s="32">
        <f>[1]!thsiFinD("ths_int_chg_ratio_index",L$2,$A$6,$A12,101)/100</f>
        <v>2.9621038594077002E-2</v>
      </c>
      <c r="M12" s="46">
        <f t="shared" si="1"/>
        <v>1.0406964488998707</v>
      </c>
      <c r="N12" s="46">
        <f t="shared" si="2"/>
        <v>1.021976176321362</v>
      </c>
      <c r="O12" s="46">
        <f t="shared" si="2"/>
        <v>1.0296210385940769</v>
      </c>
      <c r="P12" s="38">
        <f t="shared" si="3"/>
        <v>-9.4104151819718318E-4</v>
      </c>
      <c r="Q12" s="38">
        <f t="shared" si="4"/>
        <v>-9.7874202838621471E-4</v>
      </c>
      <c r="R12" s="38">
        <f t="shared" si="4"/>
        <v>-1.386917055868353E-3</v>
      </c>
      <c r="S12" s="34">
        <f>MAX(M$6:M12)</f>
        <v>1.0416767099324562</v>
      </c>
      <c r="T12" s="34">
        <f>MAX(N$6:N12)</f>
        <v>1.0229774073039799</v>
      </c>
      <c r="U12" s="34">
        <f>MAX(O$6:O12)</f>
        <v>1.0310510208403509</v>
      </c>
      <c r="V12" s="35">
        <f t="shared" si="5"/>
        <v>-9.4104151819718318E-4</v>
      </c>
      <c r="W12" s="35">
        <f t="shared" si="6"/>
        <v>-9.7874202838621471E-4</v>
      </c>
      <c r="X12" s="35">
        <f t="shared" si="6"/>
        <v>-1.386917055868353E-3</v>
      </c>
      <c r="Z12" s="26">
        <v>44925</v>
      </c>
      <c r="AA12" s="47">
        <f t="shared" si="7"/>
        <v>1.236057634005195</v>
      </c>
      <c r="AB12" s="47">
        <f t="shared" si="8"/>
        <v>0.98227151772481303</v>
      </c>
      <c r="AC12" s="47">
        <f t="shared" si="9"/>
        <v>1.0569979177026561</v>
      </c>
      <c r="AD12" s="48" t="s">
        <v>247</v>
      </c>
      <c r="AE12" s="139">
        <f t="shared" si="10"/>
        <v>-0.19298452352749573</v>
      </c>
      <c r="AF12" s="139">
        <f t="shared" si="10"/>
        <v>-0.21316080945625371</v>
      </c>
      <c r="AG12" s="139">
        <f t="shared" si="10"/>
        <v>-0.20321894865457768</v>
      </c>
      <c r="AH12" s="139"/>
    </row>
    <row r="13" spans="1:34">
      <c r="A13" s="357">
        <v>43843</v>
      </c>
      <c r="B13" s="132">
        <f>[1]!thsiFinD("ths_adjustment_nvg_ratio_fund",B$2,$A$6,$A13,101)/100</f>
        <v>2.5895140664961999E-2</v>
      </c>
      <c r="C13" s="132">
        <f>[1]!thsiFinD("ths_adjustment_nvg_ratio_fund",C$2,$A$6,$A13,101)/100</f>
        <v>2.5453913647815001E-2</v>
      </c>
      <c r="D13" s="132">
        <f>[1]!thsiFinD("ths_adjustment_nvg_ratio_fund",D$2,$A$6,$A13,101)/100</f>
        <v>7.0812365204888997E-2</v>
      </c>
      <c r="E13" s="132">
        <f>[1]!thsiFinD("ths_adjustment_nvg_ratio_fund",E$2,$A$6,$A13,101)/100</f>
        <v>4.8915319549207997E-2</v>
      </c>
      <c r="F13" s="133">
        <f>[1]!thsiFinD("ths_int_chg_ratio_index",F$1,$A$6,$A13,101)/100</f>
        <v>6.4610574429861997E-2</v>
      </c>
      <c r="G13" s="133">
        <f>[1]!thsiFinD("ths_int_chg_ratio_index",G$1,$A$6,$A13,101)/100</f>
        <v>6.4610574429861997E-2</v>
      </c>
      <c r="H13" s="132">
        <f>[1]!thsiFinD("ths_int_chg_ratio_index",H$1,$A$6,$A13,101)/100</f>
        <v>6.3413966430815996E-2</v>
      </c>
      <c r="I13" s="132">
        <f>[1]!thsiFinD("ths_int_chg_ratio_index",I$1,$A$6,$A13,101)/100</f>
        <v>6.3413966430815996E-2</v>
      </c>
      <c r="J13" s="32">
        <f t="shared" si="0"/>
        <v>5.3390727598528746E-2</v>
      </c>
      <c r="K13" s="32">
        <f>[1]!thsiFinD("ths_int_chg_ratio_index",K$2,$A$6,$A13,101)/100</f>
        <v>3.3150169315034998E-2</v>
      </c>
      <c r="L13" s="32">
        <f>[1]!thsiFinD("ths_int_chg_ratio_index",L$2,$A$6,$A13,101)/100</f>
        <v>4.1183693131422998E-2</v>
      </c>
      <c r="M13" s="46">
        <f t="shared" si="1"/>
        <v>1.0533907275985288</v>
      </c>
      <c r="N13" s="46">
        <f t="shared" si="2"/>
        <v>1.0331501693150349</v>
      </c>
      <c r="O13" s="46">
        <f t="shared" si="2"/>
        <v>1.0411836931314229</v>
      </c>
      <c r="P13" s="38">
        <f t="shared" si="3"/>
        <v>1.2197868756136598E-2</v>
      </c>
      <c r="Q13" s="38">
        <f t="shared" si="4"/>
        <v>1.0933711814979929E-2</v>
      </c>
      <c r="R13" s="38">
        <f t="shared" si="4"/>
        <v>1.1230009978364874E-2</v>
      </c>
      <c r="S13" s="34">
        <f>MAX(M$6:M13)</f>
        <v>1.0533907275985288</v>
      </c>
      <c r="T13" s="34">
        <f>MAX(N$6:N13)</f>
        <v>1.0331501693150349</v>
      </c>
      <c r="U13" s="34">
        <f>MAX(O$6:O13)</f>
        <v>1.0411836931314229</v>
      </c>
      <c r="V13" s="35">
        <f t="shared" si="5"/>
        <v>0</v>
      </c>
      <c r="W13" s="35">
        <f t="shared" si="6"/>
        <v>0</v>
      </c>
      <c r="X13" s="35">
        <f t="shared" si="6"/>
        <v>0</v>
      </c>
      <c r="Z13" s="26">
        <v>45289</v>
      </c>
      <c r="AA13" s="47">
        <f t="shared" si="7"/>
        <v>1.212824713319236</v>
      </c>
      <c r="AB13" s="47">
        <f t="shared" si="8"/>
        <v>0.88037842034275005</v>
      </c>
      <c r="AC13" s="47">
        <f t="shared" si="9"/>
        <v>0.98262961893198597</v>
      </c>
      <c r="AD13" s="50" t="s">
        <v>236</v>
      </c>
      <c r="AE13" s="51">
        <f t="shared" si="10"/>
        <v>-1.8795984949890543E-2</v>
      </c>
      <c r="AF13" s="51">
        <f t="shared" si="10"/>
        <v>-0.10373211026017826</v>
      </c>
      <c r="AG13" s="51">
        <f t="shared" si="10"/>
        <v>-7.0358037158963049E-2</v>
      </c>
      <c r="AH13" s="51"/>
    </row>
    <row r="14" spans="1:34">
      <c r="A14" s="357">
        <v>43844</v>
      </c>
      <c r="B14" s="132">
        <f>[1]!thsiFinD("ths_adjustment_nvg_ratio_fund",B$2,$A$6,$A14,101)/100</f>
        <v>2.2538363171354998E-2</v>
      </c>
      <c r="C14" s="132">
        <f>[1]!thsiFinD("ths_adjustment_nvg_ratio_fund",C$2,$A$6,$A14,101)/100</f>
        <v>2.3021457736078998E-2</v>
      </c>
      <c r="D14" s="132">
        <f>[1]!thsiFinD("ths_adjustment_nvg_ratio_fund",D$2,$A$6,$A14,101)/100</f>
        <v>6.9734004313443995E-2</v>
      </c>
      <c r="E14" s="132">
        <f>[1]!thsiFinD("ths_adjustment_nvg_ratio_fund",E$2,$A$6,$A14,101)/100</f>
        <v>4.7658932938885006E-2</v>
      </c>
      <c r="F14" s="133">
        <f>[1]!thsiFinD("ths_int_chg_ratio_index",F$1,$A$6,$A14,101)/100</f>
        <v>6.2345615698702998E-2</v>
      </c>
      <c r="G14" s="133">
        <f>[1]!thsiFinD("ths_int_chg_ratio_index",G$1,$A$6,$A14,101)/100</f>
        <v>6.2345615698702998E-2</v>
      </c>
      <c r="H14" s="132">
        <f>[1]!thsiFinD("ths_int_chg_ratio_index",H$1,$A$6,$A14,101)/100</f>
        <v>6.3628957279133994E-2</v>
      </c>
      <c r="I14" s="132">
        <f>[1]!thsiFinD("ths_int_chg_ratio_index",I$1,$A$6,$A14,101)/100</f>
        <v>6.3628957279133994E-2</v>
      </c>
      <c r="J14" s="32">
        <f t="shared" si="0"/>
        <v>5.1862738014429623E-2</v>
      </c>
      <c r="K14" s="32">
        <f>[1]!thsiFinD("ths_int_chg_ratio_index",K$2,$A$6,$A14,101)/100</f>
        <v>2.9745567943706003E-2</v>
      </c>
      <c r="L14" s="32">
        <f>[1]!thsiFinD("ths_int_chg_ratio_index",L$2,$A$6,$A14,101)/100</f>
        <v>3.8338261565932001E-2</v>
      </c>
      <c r="M14" s="46">
        <f t="shared" si="1"/>
        <v>1.0518627380144296</v>
      </c>
      <c r="N14" s="46">
        <f t="shared" si="2"/>
        <v>1.029745567943706</v>
      </c>
      <c r="O14" s="46">
        <f t="shared" si="2"/>
        <v>1.038338261565932</v>
      </c>
      <c r="P14" s="38">
        <f t="shared" si="3"/>
        <v>-1.4505439853098601E-3</v>
      </c>
      <c r="Q14" s="38">
        <f t="shared" si="4"/>
        <v>-3.2953596412670372E-3</v>
      </c>
      <c r="R14" s="38">
        <f t="shared" si="4"/>
        <v>-2.7328814158941173E-3</v>
      </c>
      <c r="S14" s="34">
        <f>MAX(M$6:M14)</f>
        <v>1.0533907275985288</v>
      </c>
      <c r="T14" s="34">
        <f>MAX(N$6:N14)</f>
        <v>1.0331501693150349</v>
      </c>
      <c r="U14" s="34">
        <f>MAX(O$6:O14)</f>
        <v>1.0411836931314229</v>
      </c>
      <c r="V14" s="35">
        <f t="shared" si="5"/>
        <v>-1.4505439853098601E-3</v>
      </c>
      <c r="W14" s="35">
        <f t="shared" si="6"/>
        <v>-3.2953596412670372E-3</v>
      </c>
      <c r="X14" s="35">
        <f t="shared" si="6"/>
        <v>-2.7328814158941173E-3</v>
      </c>
      <c r="Z14" s="26">
        <v>45657</v>
      </c>
      <c r="AA14" s="47">
        <f t="shared" si="7"/>
        <v>1.3278275771492087</v>
      </c>
      <c r="AB14" s="47">
        <f t="shared" si="8"/>
        <v>0.98780937354886</v>
      </c>
      <c r="AC14" s="47">
        <f t="shared" si="9"/>
        <v>1.0556757102212559</v>
      </c>
      <c r="AD14" s="48" t="s">
        <v>235</v>
      </c>
      <c r="AE14" s="139">
        <f t="shared" si="10"/>
        <v>9.4822328871609907E-2</v>
      </c>
      <c r="AF14" s="139">
        <f t="shared" si="10"/>
        <v>0.12202815371631304</v>
      </c>
      <c r="AG14" s="139">
        <f t="shared" si="10"/>
        <v>7.4337359552283155E-2</v>
      </c>
      <c r="AH14" s="139"/>
    </row>
    <row r="15" spans="1:34">
      <c r="A15" s="357">
        <v>43845</v>
      </c>
      <c r="B15" s="132">
        <f>[1]!thsiFinD("ths_adjustment_nvg_ratio_fund",B$2,$A$6,$A15,101)/100</f>
        <v>1.7663043478261E-2</v>
      </c>
      <c r="C15" s="132">
        <f>[1]!thsiFinD("ths_adjustment_nvg_ratio_fund",C$2,$A$6,$A15,101)/100</f>
        <v>1.8504039614282E-2</v>
      </c>
      <c r="D15" s="132">
        <f>[1]!thsiFinD("ths_adjustment_nvg_ratio_fund",D$2,$A$6,$A15,101)/100</f>
        <v>6.8535825545171E-2</v>
      </c>
      <c r="E15" s="132">
        <f>[1]!thsiFinD("ths_adjustment_nvg_ratio_fund",E$2,$A$6,$A15,101)/100</f>
        <v>4.4392327721178002E-2</v>
      </c>
      <c r="F15" s="133">
        <f>[1]!thsiFinD("ths_int_chg_ratio_index",F$1,$A$6,$A15,101)/100</f>
        <v>6.2238718541816E-2</v>
      </c>
      <c r="G15" s="133">
        <f>[1]!thsiFinD("ths_int_chg_ratio_index",G$1,$A$6,$A15,101)/100</f>
        <v>6.2238718541816E-2</v>
      </c>
      <c r="H15" s="132">
        <f>[1]!thsiFinD("ths_int_chg_ratio_index",H$1,$A$6,$A15,101)/100</f>
        <v>5.9622621612674995E-2</v>
      </c>
      <c r="I15" s="132">
        <f>[1]!thsiFinD("ths_int_chg_ratio_index",I$1,$A$6,$A15,101)/100</f>
        <v>5.9622621612674995E-2</v>
      </c>
      <c r="J15" s="32">
        <f t="shared" si="0"/>
        <v>4.9102239583484253E-2</v>
      </c>
      <c r="K15" s="32">
        <f>[1]!thsiFinD("ths_int_chg_ratio_index",K$2,$A$6,$A15,101)/100</f>
        <v>2.4881541178645002E-2</v>
      </c>
      <c r="L15" s="32">
        <f>[1]!thsiFinD("ths_int_chg_ratio_index",L$2,$A$6,$A15,101)/100</f>
        <v>3.4398527258948999E-2</v>
      </c>
      <c r="M15" s="46">
        <f t="shared" si="1"/>
        <v>1.0491022395834841</v>
      </c>
      <c r="N15" s="46">
        <f t="shared" si="2"/>
        <v>1.0248815411786449</v>
      </c>
      <c r="O15" s="46">
        <f t="shared" si="2"/>
        <v>1.0343985272589491</v>
      </c>
      <c r="P15" s="38">
        <f t="shared" si="3"/>
        <v>-2.6243903611952168E-3</v>
      </c>
      <c r="Q15" s="38">
        <f t="shared" si="4"/>
        <v>-4.723522893887222E-3</v>
      </c>
      <c r="R15" s="38">
        <f t="shared" si="4"/>
        <v>-3.7942686432852479E-3</v>
      </c>
      <c r="S15" s="34">
        <f>MAX(M$6:M15)</f>
        <v>1.0533907275985288</v>
      </c>
      <c r="T15" s="34">
        <f>MAX(N$6:N15)</f>
        <v>1.0331501693150349</v>
      </c>
      <c r="U15" s="34">
        <f>MAX(O$6:O15)</f>
        <v>1.0411836931314229</v>
      </c>
      <c r="V15" s="35">
        <f t="shared" si="5"/>
        <v>-4.07112755285155E-3</v>
      </c>
      <c r="W15" s="35">
        <f t="shared" si="6"/>
        <v>-8.0033168284451284E-3</v>
      </c>
      <c r="X15" s="35">
        <f t="shared" si="6"/>
        <v>-6.5167807729171745E-3</v>
      </c>
      <c r="Z15" s="26">
        <v>46022</v>
      </c>
      <c r="AA15" s="47">
        <f t="shared" si="7"/>
        <v>1.8492078131281686</v>
      </c>
      <c r="AB15" s="47">
        <f t="shared" si="8"/>
        <v>1.19414160441714</v>
      </c>
      <c r="AC15" s="47">
        <f t="shared" si="9"/>
        <v>1.31532218499314</v>
      </c>
      <c r="AD15" s="50" t="s">
        <v>234</v>
      </c>
      <c r="AE15" s="51">
        <f t="shared" si="10"/>
        <v>0.39265658053159425</v>
      </c>
      <c r="AF15" s="51">
        <f t="shared" si="10"/>
        <v>0.20887859175399304</v>
      </c>
      <c r="AG15" s="51">
        <f t="shared" si="10"/>
        <v>0.24595287383988929</v>
      </c>
      <c r="AH15" s="51"/>
    </row>
    <row r="16" spans="1:34">
      <c r="A16" s="357">
        <v>43846</v>
      </c>
      <c r="B16" s="132">
        <f>[1]!thsiFinD("ths_adjustment_nvg_ratio_fund",B$2,$A$6,$A16,101)/100</f>
        <v>1.5025575447570001E-2</v>
      </c>
      <c r="C16" s="132">
        <f>[1]!thsiFinD("ths_adjustment_nvg_ratio_fund",C$2,$A$6,$A16,101)/100</f>
        <v>1.9199027017634998E-2</v>
      </c>
      <c r="D16" s="132">
        <f>[1]!thsiFinD("ths_adjustment_nvg_ratio_fund",D$2,$A$6,$A16,101)/100</f>
        <v>6.7577282530554006E-2</v>
      </c>
      <c r="E16" s="132">
        <f>[1]!thsiFinD("ths_adjustment_nvg_ratio_fund",E$2,$A$6,$A16,101)/100</f>
        <v>4.5313677922659001E-2</v>
      </c>
      <c r="F16" s="133">
        <f>[1]!thsiFinD("ths_int_chg_ratio_index",F$1,$A$6,$A16,101)/100</f>
        <v>6.0193427989380002E-2</v>
      </c>
      <c r="G16" s="133">
        <f>[1]!thsiFinD("ths_int_chg_ratio_index",G$1,$A$6,$A16,101)/100</f>
        <v>6.0193427989380002E-2</v>
      </c>
      <c r="H16" s="132">
        <f>[1]!thsiFinD("ths_int_chg_ratio_index",H$1,$A$6,$A16,101)/100</f>
        <v>5.6675335113649E-2</v>
      </c>
      <c r="I16" s="132">
        <f>[1]!thsiFinD("ths_int_chg_ratio_index",I$1,$A$6,$A16,101)/100</f>
        <v>5.6675335113649E-2</v>
      </c>
      <c r="J16" s="32">
        <f t="shared" si="0"/>
        <v>4.7606636140559502E-2</v>
      </c>
      <c r="K16" s="32">
        <f>[1]!thsiFinD("ths_int_chg_ratio_index",K$2,$A$6,$A16,101)/100</f>
        <v>2.1482385598878002E-2</v>
      </c>
      <c r="L16" s="32">
        <f>[1]!thsiFinD("ths_int_chg_ratio_index",L$2,$A$6,$A16,101)/100</f>
        <v>3.1352501301185998E-2</v>
      </c>
      <c r="M16" s="46">
        <f t="shared" si="1"/>
        <v>1.0476066361405596</v>
      </c>
      <c r="N16" s="46">
        <f t="shared" si="2"/>
        <v>1.0214823855988779</v>
      </c>
      <c r="O16" s="46">
        <f t="shared" si="2"/>
        <v>1.0313525013011859</v>
      </c>
      <c r="P16" s="38">
        <f t="shared" si="3"/>
        <v>-1.4256031361807864E-3</v>
      </c>
      <c r="Q16" s="38">
        <f t="shared" si="4"/>
        <v>-3.3166326479623365E-3</v>
      </c>
      <c r="R16" s="38">
        <f t="shared" si="4"/>
        <v>-2.9447315299595545E-3</v>
      </c>
      <c r="S16" s="34">
        <f>MAX(M$6:M16)</f>
        <v>1.0533907275985288</v>
      </c>
      <c r="T16" s="34">
        <f>MAX(N$6:N16)</f>
        <v>1.0331501693150349</v>
      </c>
      <c r="U16" s="34">
        <f>MAX(O$6:O16)</f>
        <v>1.0411836931314229</v>
      </c>
      <c r="V16" s="35">
        <f t="shared" si="5"/>
        <v>-5.4909268768251751E-3</v>
      </c>
      <c r="W16" s="35">
        <f t="shared" si="6"/>
        <v>-1.1293405414522173E-2</v>
      </c>
      <c r="X16" s="35">
        <f t="shared" si="6"/>
        <v>-9.4423221330609541E-3</v>
      </c>
      <c r="Z16" s="26">
        <v>46142</v>
      </c>
      <c r="AA16" s="47">
        <f t="shared" si="7"/>
        <v>2.0825816536711588</v>
      </c>
      <c r="AB16" s="47">
        <f t="shared" si="8"/>
        <v>1.2658053699337901</v>
      </c>
      <c r="AC16" s="47">
        <f t="shared" si="9"/>
        <v>1.4093525118786701</v>
      </c>
      <c r="AD16" s="48" t="s">
        <v>248</v>
      </c>
      <c r="AE16" s="139">
        <f t="shared" si="10"/>
        <v>0.12620206278936763</v>
      </c>
      <c r="AF16" s="139">
        <f t="shared" si="10"/>
        <v>6.0012786801469042E-2</v>
      </c>
      <c r="AG16" s="139">
        <f t="shared" si="10"/>
        <v>7.1488436793925469E-2</v>
      </c>
      <c r="AH16" s="139"/>
    </row>
    <row r="17" spans="1:24">
      <c r="A17" s="357">
        <v>43847</v>
      </c>
      <c r="B17" s="132">
        <f>[1]!thsiFinD("ths_adjustment_nvg_ratio_fund",B$2,$A$6,$A17,101)/100</f>
        <v>1.7902813299233E-2</v>
      </c>
      <c r="C17" s="132">
        <f>[1]!thsiFinD("ths_adjustment_nvg_ratio_fund",C$2,$A$6,$A17,101)/100</f>
        <v>1.8851533315958999E-2</v>
      </c>
      <c r="D17" s="132">
        <f>[1]!thsiFinD("ths_adjustment_nvg_ratio_fund",D$2,$A$6,$A17,101)/100</f>
        <v>6.3862928348909997E-2</v>
      </c>
      <c r="E17" s="132">
        <f>[1]!thsiFinD("ths_adjustment_nvg_ratio_fund",E$2,$A$6,$A17,101)/100</f>
        <v>4.1963313525578E-2</v>
      </c>
      <c r="F17" s="133">
        <f>[1]!thsiFinD("ths_int_chg_ratio_index",F$1,$A$6,$A17,101)/100</f>
        <v>5.6112313327403997E-2</v>
      </c>
      <c r="G17" s="133">
        <f>[1]!thsiFinD("ths_int_chg_ratio_index",G$1,$A$6,$A17,101)/100</f>
        <v>5.6112313327403997E-2</v>
      </c>
      <c r="H17" s="132">
        <f>[1]!thsiFinD("ths_int_chg_ratio_index",H$1,$A$6,$A17,101)/100</f>
        <v>5.1928051762955001E-2</v>
      </c>
      <c r="I17" s="132">
        <f>[1]!thsiFinD("ths_int_chg_ratio_index",I$1,$A$6,$A17,101)/100</f>
        <v>5.1928051762955001E-2</v>
      </c>
      <c r="J17" s="32">
        <f t="shared" si="0"/>
        <v>4.4832664833799753E-2</v>
      </c>
      <c r="K17" s="32">
        <f>[1]!thsiFinD("ths_int_chg_ratio_index",K$2,$A$6,$A17,101)/100</f>
        <v>2.1769189496999002E-2</v>
      </c>
      <c r="L17" s="32">
        <f>[1]!thsiFinD("ths_int_chg_ratio_index",L$2,$A$6,$A17,101)/100</f>
        <v>3.047545915272E-2</v>
      </c>
      <c r="M17" s="46">
        <f t="shared" si="1"/>
        <v>1.0448326648337998</v>
      </c>
      <c r="N17" s="46">
        <f t="shared" si="2"/>
        <v>1.0217691894969989</v>
      </c>
      <c r="O17" s="46">
        <f t="shared" si="2"/>
        <v>1.0304754591527201</v>
      </c>
      <c r="P17" s="38">
        <f t="shared" si="3"/>
        <v>-2.6479130725816091E-3</v>
      </c>
      <c r="Q17" s="38">
        <f t="shared" si="4"/>
        <v>2.8077224058331574E-4</v>
      </c>
      <c r="R17" s="38">
        <f t="shared" si="4"/>
        <v>-8.5038058991404597E-4</v>
      </c>
      <c r="S17" s="34">
        <f>MAX(M$6:M17)</f>
        <v>1.0533907275985288</v>
      </c>
      <c r="T17" s="34">
        <f>MAX(N$6:N17)</f>
        <v>1.0331501693150349</v>
      </c>
      <c r="U17" s="34">
        <f>MAX(O$6:O17)</f>
        <v>1.0411836931314229</v>
      </c>
      <c r="V17" s="35">
        <f t="shared" si="5"/>
        <v>-8.1243004523490203E-3</v>
      </c>
      <c r="W17" s="35">
        <f t="shared" si="6"/>
        <v>-1.1015804048680966E-2</v>
      </c>
      <c r="X17" s="35">
        <f t="shared" si="6"/>
        <v>-1.0284673155509294E-2</v>
      </c>
    </row>
    <row r="18" spans="1:24">
      <c r="A18" s="357">
        <v>43850</v>
      </c>
      <c r="B18" s="132">
        <f>[1]!thsiFinD("ths_adjustment_nvg_ratio_fund",B$2,$A$6,$A18,101)/100</f>
        <v>2.6854219948849001E-2</v>
      </c>
      <c r="C18" s="132">
        <f>[1]!thsiFinD("ths_adjustment_nvg_ratio_fund",C$2,$A$6,$A18,101)/100</f>
        <v>2.7278255581618002E-2</v>
      </c>
      <c r="D18" s="132">
        <f>[1]!thsiFinD("ths_adjustment_nvg_ratio_fund",D$2,$A$6,$A18,101)/100</f>
        <v>8.1116702612030009E-2</v>
      </c>
      <c r="E18" s="132">
        <f>[1]!thsiFinD("ths_adjustment_nvg_ratio_fund",E$2,$A$6,$A18,101)/100</f>
        <v>5.4192143451461998E-2</v>
      </c>
      <c r="F18" s="133">
        <f>[1]!thsiFinD("ths_int_chg_ratio_index",F$1,$A$6,$A18,101)/100</f>
        <v>6.9666157897753003E-2</v>
      </c>
      <c r="G18" s="133">
        <f>[1]!thsiFinD("ths_int_chg_ratio_index",G$1,$A$6,$A18,101)/100</f>
        <v>6.9666157897753003E-2</v>
      </c>
      <c r="H18" s="132">
        <f>[1]!thsiFinD("ths_int_chg_ratio_index",H$1,$A$6,$A18,101)/100</f>
        <v>6.3850375520435002E-2</v>
      </c>
      <c r="I18" s="132">
        <f>[1]!thsiFinD("ths_int_chg_ratio_index",I$1,$A$6,$A18,101)/100</f>
        <v>6.3850375520435002E-2</v>
      </c>
      <c r="J18" s="32">
        <f t="shared" si="0"/>
        <v>5.7059298553791875E-2</v>
      </c>
      <c r="K18" s="32">
        <f>[1]!thsiFinD("ths_int_chg_ratio_index",K$2,$A$6,$A18,101)/100</f>
        <v>3.1028788090274002E-2</v>
      </c>
      <c r="L18" s="32">
        <f>[1]!thsiFinD("ths_int_chg_ratio_index",L$2,$A$6,$A18,101)/100</f>
        <v>4.0999609388697997E-2</v>
      </c>
      <c r="M18" s="46">
        <f t="shared" si="1"/>
        <v>1.0570592985537919</v>
      </c>
      <c r="N18" s="46">
        <f t="shared" si="2"/>
        <v>1.031028788090274</v>
      </c>
      <c r="O18" s="46">
        <f t="shared" si="2"/>
        <v>1.040999609388698</v>
      </c>
      <c r="P18" s="38">
        <f t="shared" si="3"/>
        <v>1.1702001795605321E-2</v>
      </c>
      <c r="Q18" s="38">
        <f t="shared" si="4"/>
        <v>9.0623192482770509E-3</v>
      </c>
      <c r="R18" s="38">
        <f t="shared" si="4"/>
        <v>1.0212907199780519E-2</v>
      </c>
      <c r="S18" s="34">
        <f>MAX(M$6:M18)</f>
        <v>1.0570592985537919</v>
      </c>
      <c r="T18" s="34">
        <f>MAX(N$6:N18)</f>
        <v>1.0331501693150349</v>
      </c>
      <c r="U18" s="34">
        <f>MAX(O$6:O18)</f>
        <v>1.0411836931314229</v>
      </c>
      <c r="V18" s="35">
        <f t="shared" si="5"/>
        <v>0</v>
      </c>
      <c r="W18" s="35">
        <f t="shared" si="6"/>
        <v>-2.0533135334694919E-3</v>
      </c>
      <c r="X18" s="35">
        <f t="shared" si="6"/>
        <v>-1.7680236824613171E-4</v>
      </c>
    </row>
    <row r="19" spans="1:24">
      <c r="A19" s="357">
        <v>43851</v>
      </c>
      <c r="B19" s="132">
        <f>[1]!thsiFinD("ths_adjustment_nvg_ratio_fund",B$2,$A$6,$A19,101)/100</f>
        <v>1.0629795396418999E-2</v>
      </c>
      <c r="C19" s="132">
        <f>[1]!thsiFinD("ths_adjustment_nvg_ratio_fund",C$2,$A$6,$A19,101)/100</f>
        <v>1.4420988619581E-2</v>
      </c>
      <c r="D19" s="132">
        <f>[1]!thsiFinD("ths_adjustment_nvg_ratio_fund",D$2,$A$6,$A19,101)/100</f>
        <v>7.1171818835370007E-2</v>
      </c>
      <c r="E19" s="132">
        <f>[1]!thsiFinD("ths_adjustment_nvg_ratio_fund",E$2,$A$6,$A19,101)/100</f>
        <v>4.4894882334441999E-2</v>
      </c>
      <c r="F19" s="133">
        <f>[1]!thsiFinD("ths_int_chg_ratio_index",F$1,$A$6,$A19,101)/100</f>
        <v>6.0144371337478998E-2</v>
      </c>
      <c r="G19" s="133">
        <f>[1]!thsiFinD("ths_int_chg_ratio_index",G$1,$A$6,$A19,101)/100</f>
        <v>6.0144371337478998E-2</v>
      </c>
      <c r="H19" s="132">
        <f>[1]!thsiFinD("ths_int_chg_ratio_index",H$1,$A$6,$A19,101)/100</f>
        <v>5.2297572390011003E-2</v>
      </c>
      <c r="I19" s="132">
        <f>[1]!thsiFinD("ths_int_chg_ratio_index",I$1,$A$6,$A19,101)/100</f>
        <v>5.2297572390011003E-2</v>
      </c>
      <c r="J19" s="32">
        <f t="shared" si="0"/>
        <v>4.5750171580098996E-2</v>
      </c>
      <c r="K19" s="32">
        <f>[1]!thsiFinD("ths_int_chg_ratio_index",K$2,$A$6,$A19,101)/100</f>
        <v>1.4849995788276E-2</v>
      </c>
      <c r="L19" s="32">
        <f>[1]!thsiFinD("ths_int_chg_ratio_index",L$2,$A$6,$A19,101)/100</f>
        <v>2.6534080447262E-2</v>
      </c>
      <c r="M19" s="46">
        <f t="shared" si="1"/>
        <v>1.045750171580099</v>
      </c>
      <c r="N19" s="46">
        <f t="shared" si="2"/>
        <v>1.0148499957882759</v>
      </c>
      <c r="O19" s="46">
        <f t="shared" si="2"/>
        <v>1.026534080447262</v>
      </c>
      <c r="P19" s="38">
        <f t="shared" si="3"/>
        <v>-1.069866845612677E-2</v>
      </c>
      <c r="Q19" s="38">
        <f t="shared" si="4"/>
        <v>-1.5691891913091283E-2</v>
      </c>
      <c r="R19" s="38">
        <f t="shared" si="4"/>
        <v>-1.3895806310561865E-2</v>
      </c>
      <c r="S19" s="34">
        <f>MAX(M$6:M19)</f>
        <v>1.0570592985537919</v>
      </c>
      <c r="T19" s="34">
        <f>MAX(N$6:N19)</f>
        <v>1.0331501693150349</v>
      </c>
      <c r="U19" s="34">
        <f>MAX(O$6:O19)</f>
        <v>1.0411836931314229</v>
      </c>
      <c r="V19" s="35">
        <f t="shared" si="5"/>
        <v>-1.069866845612677E-2</v>
      </c>
      <c r="W19" s="35">
        <f t="shared" si="6"/>
        <v>-1.7712985072529941E-2</v>
      </c>
      <c r="X19" s="35">
        <f t="shared" si="6"/>
        <v>-1.4070151867343728E-2</v>
      </c>
    </row>
    <row r="20" spans="1:24">
      <c r="A20" s="357">
        <v>43852</v>
      </c>
      <c r="B20" s="132">
        <f>[1]!thsiFinD("ths_adjustment_nvg_ratio_fund",B$2,$A$6,$A20,101)/100</f>
        <v>1.6863810741687999E-2</v>
      </c>
      <c r="C20" s="132">
        <f>[1]!thsiFinD("ths_adjustment_nvg_ratio_fund",C$2,$A$6,$A20,101)/100</f>
        <v>1.8764659890540002E-2</v>
      </c>
      <c r="D20" s="132">
        <f>[1]!thsiFinD("ths_adjustment_nvg_ratio_fund",D$2,$A$6,$A20,101)/100</f>
        <v>7.9439252336448996E-2</v>
      </c>
      <c r="E20" s="132">
        <f>[1]!thsiFinD("ths_adjustment_nvg_ratio_fund",E$2,$A$6,$A20,101)/100</f>
        <v>5.2181924844078999E-2</v>
      </c>
      <c r="F20" s="133">
        <f>[1]!thsiFinD("ths_int_chg_ratio_index",F$1,$A$6,$A20,101)/100</f>
        <v>6.332888632059501E-2</v>
      </c>
      <c r="G20" s="133">
        <f>[1]!thsiFinD("ths_int_chg_ratio_index",G$1,$A$6,$A20,101)/100</f>
        <v>6.332888632059501E-2</v>
      </c>
      <c r="H20" s="132">
        <f>[1]!thsiFinD("ths_int_chg_ratio_index",H$1,$A$6,$A20,101)/100</f>
        <v>5.3532122067522003E-2</v>
      </c>
      <c r="I20" s="132">
        <f>[1]!thsiFinD("ths_int_chg_ratio_index",I$1,$A$6,$A20,101)/100</f>
        <v>5.3532122067522003E-2</v>
      </c>
      <c r="J20" s="32">
        <f t="shared" si="0"/>
        <v>5.0121458073623754E-2</v>
      </c>
      <c r="K20" s="32">
        <f>[1]!thsiFinD("ths_int_chg_ratio_index",K$2,$A$6,$A20,101)/100</f>
        <v>2.0455935693102001E-2</v>
      </c>
      <c r="L20" s="32">
        <f>[1]!thsiFinD("ths_int_chg_ratio_index",L$2,$A$6,$A20,101)/100</f>
        <v>3.1525585351414004E-2</v>
      </c>
      <c r="M20" s="46">
        <f t="shared" si="1"/>
        <v>1.0501214580736238</v>
      </c>
      <c r="N20" s="46">
        <f t="shared" si="2"/>
        <v>1.020455935693102</v>
      </c>
      <c r="O20" s="46">
        <f t="shared" si="2"/>
        <v>1.031525585351414</v>
      </c>
      <c r="P20" s="38">
        <f t="shared" si="3"/>
        <v>4.1800485549239319E-3</v>
      </c>
      <c r="Q20" s="38">
        <f t="shared" si="4"/>
        <v>5.523909866572696E-3</v>
      </c>
      <c r="R20" s="38">
        <f t="shared" si="4"/>
        <v>4.8624833790000821E-3</v>
      </c>
      <c r="S20" s="34">
        <f>MAX(M$6:M20)</f>
        <v>1.0570592985537919</v>
      </c>
      <c r="T20" s="34">
        <f>MAX(N$6:N20)</f>
        <v>1.0331501693150349</v>
      </c>
      <c r="U20" s="34">
        <f>MAX(O$6:O20)</f>
        <v>1.0411836931314229</v>
      </c>
      <c r="V20" s="35">
        <f t="shared" si="5"/>
        <v>-6.5633408548224637E-3</v>
      </c>
      <c r="W20" s="35">
        <f t="shared" si="6"/>
        <v>-1.2286920138965818E-2</v>
      </c>
      <c r="X20" s="35">
        <f t="shared" si="6"/>
        <v>-9.2760843679384752E-3</v>
      </c>
    </row>
    <row r="21" spans="1:24">
      <c r="A21" s="357">
        <v>43853</v>
      </c>
      <c r="B21" s="132">
        <f>[1]!thsiFinD("ths_adjustment_nvg_ratio_fund",B$2,$A$6,$A21,101)/100</f>
        <v>-1.1828644501279E-2</v>
      </c>
      <c r="C21" s="132">
        <f>[1]!thsiFinD("ths_adjustment_nvg_ratio_fund",C$2,$A$6,$A21,101)/100</f>
        <v>-1.2162279558683001E-2</v>
      </c>
      <c r="D21" s="132">
        <f>[1]!thsiFinD("ths_adjustment_nvg_ratio_fund",D$2,$A$6,$A21,101)/100</f>
        <v>4.5650611071171993E-2</v>
      </c>
      <c r="E21" s="132">
        <f>[1]!thsiFinD("ths_adjustment_nvg_ratio_fund",E$2,$A$6,$A21,101)/100</f>
        <v>1.7756931134770001E-2</v>
      </c>
      <c r="F21" s="133">
        <f>[1]!thsiFinD("ths_int_chg_ratio_index",F$1,$A$6,$A21,101)/100</f>
        <v>2.3706577633005002E-2</v>
      </c>
      <c r="G21" s="133">
        <f>[1]!thsiFinD("ths_int_chg_ratio_index",G$1,$A$6,$A21,101)/100</f>
        <v>2.3706577633005002E-2</v>
      </c>
      <c r="H21" s="132">
        <f>[1]!thsiFinD("ths_int_chg_ratio_index",H$1,$A$6,$A21,101)/100</f>
        <v>1.7149101518548E-2</v>
      </c>
      <c r="I21" s="132">
        <f>[1]!thsiFinD("ths_int_chg_ratio_index",I$1,$A$6,$A21,101)/100</f>
        <v>1.7149101518548E-2</v>
      </c>
      <c r="J21" s="32">
        <f t="shared" si="0"/>
        <v>1.5140997056135749E-2</v>
      </c>
      <c r="K21" s="32">
        <f>[1]!thsiFinD("ths_int_chg_ratio_index",K$2,$A$6,$A21,101)/100</f>
        <v>-1.2291665751244001E-2</v>
      </c>
      <c r="L21" s="32">
        <f>[1]!thsiFinD("ths_int_chg_ratio_index",L$2,$A$6,$A21,101)/100</f>
        <v>-2.4796862345490998E-3</v>
      </c>
      <c r="M21" s="46">
        <f t="shared" si="1"/>
        <v>1.0151409970561358</v>
      </c>
      <c r="N21" s="46">
        <f t="shared" si="2"/>
        <v>0.98770833424875604</v>
      </c>
      <c r="O21" s="46">
        <f t="shared" si="2"/>
        <v>0.99752031376545092</v>
      </c>
      <c r="P21" s="38">
        <f t="shared" si="3"/>
        <v>-3.3310871564949496E-2</v>
      </c>
      <c r="Q21" s="38">
        <f t="shared" si="4"/>
        <v>-3.2091147004895904E-2</v>
      </c>
      <c r="R21" s="38">
        <f t="shared" si="4"/>
        <v>-3.2965999165574189E-2</v>
      </c>
      <c r="S21" s="34">
        <f>MAX(M$6:M21)</f>
        <v>1.0570592985537919</v>
      </c>
      <c r="T21" s="34">
        <f>MAX(N$6:N21)</f>
        <v>1.0331501693150349</v>
      </c>
      <c r="U21" s="34">
        <f>MAX(O$6:O21)</f>
        <v>1.0411836931314229</v>
      </c>
      <c r="V21" s="35">
        <f t="shared" si="5"/>
        <v>-3.965558181551998E-2</v>
      </c>
      <c r="W21" s="35">
        <f t="shared" si="6"/>
        <v>-4.3983765783444873E-2</v>
      </c>
      <c r="X21" s="35">
        <f t="shared" si="6"/>
        <v>-4.1936288143979428E-2</v>
      </c>
    </row>
    <row r="22" spans="1:24">
      <c r="A22" s="357">
        <v>43864</v>
      </c>
      <c r="B22" s="132">
        <f>[1]!thsiFinD("ths_adjustment_nvg_ratio_fund",B$2,$A$6,$A22,101)/100</f>
        <v>-8.5198209718670009E-2</v>
      </c>
      <c r="C22" s="132">
        <f>[1]!thsiFinD("ths_adjustment_nvg_ratio_fund",C$2,$A$6,$A22,101)/100</f>
        <v>-8.6265311441229994E-2</v>
      </c>
      <c r="D22" s="132">
        <f>[1]!thsiFinD("ths_adjustment_nvg_ratio_fund",D$2,$A$6,$A22,101)/100</f>
        <v>-3.8221902707884003E-2</v>
      </c>
      <c r="E22" s="132">
        <f>[1]!thsiFinD("ths_adjustment_nvg_ratio_fund",E$2,$A$6,$A22,101)/100</f>
        <v>-6.5248345714904996E-2</v>
      </c>
      <c r="F22" s="133">
        <f>[1]!thsiFinD("ths_int_chg_ratio_index",F$1,$A$6,$A22,101)/100</f>
        <v>-6.5900561394192994E-2</v>
      </c>
      <c r="G22" s="133">
        <f>[1]!thsiFinD("ths_int_chg_ratio_index",G$1,$A$6,$A22,101)/100</f>
        <v>-6.5900561394192994E-2</v>
      </c>
      <c r="H22" s="132">
        <f>[1]!thsiFinD("ths_int_chg_ratio_index",H$1,$A$6,$A22,101)/100</f>
        <v>-7.3102335371451999E-2</v>
      </c>
      <c r="I22" s="132">
        <f>[1]!thsiFinD("ths_int_chg_ratio_index",I$1,$A$6,$A22,101)/100</f>
        <v>-7.3102335371451999E-2</v>
      </c>
      <c r="J22" s="32">
        <f t="shared" si="0"/>
        <v>-6.911744538924737E-2</v>
      </c>
      <c r="K22" s="32">
        <f>[1]!thsiFinD("ths_int_chg_ratio_index",K$2,$A$6,$A22,101)/100</f>
        <v>-9.207293284530299E-2</v>
      </c>
      <c r="L22" s="32">
        <f>[1]!thsiFinD("ths_int_chg_ratio_index",L$2,$A$6,$A22,101)/100</f>
        <v>-8.4114115209846005E-2</v>
      </c>
      <c r="M22" s="46">
        <f t="shared" si="1"/>
        <v>0.93088255461075264</v>
      </c>
      <c r="N22" s="46">
        <f t="shared" si="2"/>
        <v>0.90792706715469707</v>
      </c>
      <c r="O22" s="46">
        <f t="shared" si="2"/>
        <v>0.91588588479015398</v>
      </c>
      <c r="P22" s="38">
        <f t="shared" si="3"/>
        <v>-8.3001713741961858E-2</v>
      </c>
      <c r="Q22" s="38">
        <f t="shared" si="4"/>
        <v>-8.0774115523425283E-2</v>
      </c>
      <c r="R22" s="38">
        <f t="shared" si="4"/>
        <v>-8.1837359950237332E-2</v>
      </c>
      <c r="S22" s="34">
        <f>MAX(M$6:M22)</f>
        <v>1.0570592985537919</v>
      </c>
      <c r="T22" s="34">
        <f>MAX(N$6:N22)</f>
        <v>1.0331501693150349</v>
      </c>
      <c r="U22" s="34">
        <f>MAX(O$6:O22)</f>
        <v>1.0411836931314229</v>
      </c>
      <c r="V22" s="35">
        <f t="shared" si="5"/>
        <v>-0.11936581430735915</v>
      </c>
      <c r="W22" s="35">
        <f t="shared" si="6"/>
        <v>-0.12120513152832291</v>
      </c>
      <c r="X22" s="35">
        <f t="shared" si="6"/>
        <v>-0.12034169298640107</v>
      </c>
    </row>
    <row r="23" spans="1:24">
      <c r="A23" s="357">
        <v>43865</v>
      </c>
      <c r="B23" s="132">
        <f>[1]!thsiFinD("ths_adjustment_nvg_ratio_fund",B$2,$A$6,$A23,101)/100</f>
        <v>-5.8024296675192003E-2</v>
      </c>
      <c r="C23" s="132">
        <f>[1]!thsiFinD("ths_adjustment_nvg_ratio_fund",C$2,$A$6,$A23,101)/100</f>
        <v>-6.0898271218833996E-2</v>
      </c>
      <c r="D23" s="132">
        <f>[1]!thsiFinD("ths_adjustment_nvg_ratio_fund",D$2,$A$6,$A23,101)/100</f>
        <v>-2.3484303858136001E-2</v>
      </c>
      <c r="E23" s="132">
        <f>[1]!thsiFinD("ths_adjustment_nvg_ratio_fund",E$2,$A$6,$A23,101)/100</f>
        <v>-4.4978641359489001E-2</v>
      </c>
      <c r="F23" s="133">
        <f>[1]!thsiFinD("ths_int_chg_ratio_index",F$1,$A$6,$A23,101)/100</f>
        <v>-6.3756223467688999E-2</v>
      </c>
      <c r="G23" s="133">
        <f>[1]!thsiFinD("ths_int_chg_ratio_index",G$1,$A$6,$A23,101)/100</f>
        <v>-6.3756223467688999E-2</v>
      </c>
      <c r="H23" s="132">
        <f>[1]!thsiFinD("ths_int_chg_ratio_index",H$1,$A$6,$A23,101)/100</f>
        <v>-8.1791734928213011E-2</v>
      </c>
      <c r="I23" s="132">
        <f>[1]!thsiFinD("ths_int_chg_ratio_index",I$1,$A$6,$A23,101)/100</f>
        <v>-8.1791734928213011E-2</v>
      </c>
      <c r="J23" s="32">
        <f t="shared" si="0"/>
        <v>-5.9810178737931881E-2</v>
      </c>
      <c r="K23" s="32">
        <f>[1]!thsiFinD("ths_int_chg_ratio_index",K$2,$A$6,$A23,101)/100</f>
        <v>-7.0109494534248001E-2</v>
      </c>
      <c r="L23" s="32">
        <f>[1]!thsiFinD("ths_int_chg_ratio_index",L$2,$A$6,$A23,101)/100</f>
        <v>-6.8254514129360996E-2</v>
      </c>
      <c r="M23" s="46">
        <f t="shared" si="1"/>
        <v>0.94018982126206807</v>
      </c>
      <c r="N23" s="46">
        <f t="shared" si="2"/>
        <v>0.92989050546575203</v>
      </c>
      <c r="O23" s="46">
        <f t="shared" si="2"/>
        <v>0.93174548587063899</v>
      </c>
      <c r="P23" s="38">
        <f t="shared" si="3"/>
        <v>9.9983253582480724E-3</v>
      </c>
      <c r="Q23" s="38">
        <f t="shared" si="4"/>
        <v>2.4190751774682662E-2</v>
      </c>
      <c r="R23" s="38">
        <f t="shared" si="4"/>
        <v>1.7316132221121272E-2</v>
      </c>
      <c r="S23" s="34">
        <f>MAX(M$6:M23)</f>
        <v>1.0570592985537919</v>
      </c>
      <c r="T23" s="34">
        <f>MAX(N$6:N23)</f>
        <v>1.0331501693150349</v>
      </c>
      <c r="U23" s="34">
        <f>MAX(O$6:O23)</f>
        <v>1.0411836931314229</v>
      </c>
      <c r="V23" s="35">
        <f t="shared" si="5"/>
        <v>-0.11056094719720833</v>
      </c>
      <c r="W23" s="35">
        <f t="shared" si="6"/>
        <v>-9.9946423004259599E-2</v>
      </c>
      <c r="X23" s="35">
        <f t="shared" si="6"/>
        <v>-0.10510941343274582</v>
      </c>
    </row>
    <row r="24" spans="1:24">
      <c r="A24" s="357">
        <v>43866</v>
      </c>
      <c r="B24" s="132">
        <f>[1]!thsiFinD("ths_adjustment_nvg_ratio_fund",B$2,$A$6,$A24,101)/100</f>
        <v>-4.5875959079284004E-2</v>
      </c>
      <c r="C24" s="132">
        <f>[1]!thsiFinD("ths_adjustment_nvg_ratio_fund",C$2,$A$6,$A24,101)/100</f>
        <v>-5.0299713317695997E-2</v>
      </c>
      <c r="D24" s="132">
        <f>[1]!thsiFinD("ths_adjustment_nvg_ratio_fund",D$2,$A$6,$A24,101)/100</f>
        <v>1.4378145219266E-3</v>
      </c>
      <c r="E24" s="132">
        <f>[1]!thsiFinD("ths_adjustment_nvg_ratio_fund",E$2,$A$6,$A24,101)/100</f>
        <v>-2.5881564589348999E-2</v>
      </c>
      <c r="F24" s="133">
        <f>[1]!thsiFinD("ths_int_chg_ratio_index",F$1,$A$6,$A24,101)/100</f>
        <v>-3.9283438772501997E-2</v>
      </c>
      <c r="G24" s="133">
        <f>[1]!thsiFinD("ths_int_chg_ratio_index",G$1,$A$6,$A24,101)/100</f>
        <v>-3.9283438772501997E-2</v>
      </c>
      <c r="H24" s="132">
        <f>[1]!thsiFinD("ths_int_chg_ratio_index",H$1,$A$6,$A24,101)/100</f>
        <v>-5.2948808919653E-2</v>
      </c>
      <c r="I24" s="132">
        <f>[1]!thsiFinD("ths_int_chg_ratio_index",I$1,$A$6,$A24,101)/100</f>
        <v>-5.2948808919653E-2</v>
      </c>
      <c r="J24" s="32">
        <f t="shared" si="0"/>
        <v>-3.8135489731089045E-2</v>
      </c>
      <c r="K24" s="32">
        <f>[1]!thsiFinD("ths_int_chg_ratio_index",K$2,$A$6,$A24,101)/100</f>
        <v>-5.6376283348695003E-2</v>
      </c>
      <c r="L24" s="32">
        <f>[1]!thsiFinD("ths_int_chg_ratio_index",L$2,$A$6,$A24,101)/100</f>
        <v>-5.0462411517474E-2</v>
      </c>
      <c r="M24" s="46">
        <f t="shared" si="1"/>
        <v>0.96186451026891095</v>
      </c>
      <c r="N24" s="46">
        <f t="shared" si="2"/>
        <v>0.94362371665130496</v>
      </c>
      <c r="O24" s="46">
        <f t="shared" si="2"/>
        <v>0.94953758848252601</v>
      </c>
      <c r="P24" s="38">
        <f t="shared" si="3"/>
        <v>2.3053524423129579E-2</v>
      </c>
      <c r="Q24" s="38">
        <f t="shared" si="4"/>
        <v>1.476863254848948E-2</v>
      </c>
      <c r="R24" s="38">
        <f t="shared" si="4"/>
        <v>1.9095453513533034E-2</v>
      </c>
      <c r="S24" s="34">
        <f>MAX(M$6:M24)</f>
        <v>1.0570592985537919</v>
      </c>
      <c r="T24" s="34">
        <f>MAX(N$6:N24)</f>
        <v>1.0331501693150349</v>
      </c>
      <c r="U24" s="34">
        <f>MAX(O$6:O24)</f>
        <v>1.0411836931314229</v>
      </c>
      <c r="V24" s="35">
        <f t="shared" si="5"/>
        <v>-9.0056242270533882E-2</v>
      </c>
      <c r="W24" s="35">
        <f t="shared" si="6"/>
        <v>-8.665386245165585E-2</v>
      </c>
      <c r="X24" s="35">
        <f t="shared" si="6"/>
        <v>-8.8021071837252496E-2</v>
      </c>
    </row>
    <row r="25" spans="1:24">
      <c r="A25" s="357">
        <v>43867</v>
      </c>
      <c r="B25" s="132">
        <f>[1]!thsiFinD("ths_adjustment_nvg_ratio_fund",B$2,$A$6,$A25,101)/100</f>
        <v>-2.7893222506394002E-2</v>
      </c>
      <c r="C25" s="132">
        <f>[1]!thsiFinD("ths_adjustment_nvg_ratio_fund",C$2,$A$6,$A25,101)/100</f>
        <v>-3.6747458952306002E-2</v>
      </c>
      <c r="D25" s="132">
        <f>[1]!thsiFinD("ths_adjustment_nvg_ratio_fund",D$2,$A$6,$A25,101)/100</f>
        <v>3.1991373112867996E-2</v>
      </c>
      <c r="E25" s="132">
        <f>[1]!thsiFinD("ths_adjustment_nvg_ratio_fund",E$2,$A$6,$A25,101)/100</f>
        <v>-3.9366781125555004E-3</v>
      </c>
      <c r="F25" s="133">
        <f>[1]!thsiFinD("ths_int_chg_ratio_index",F$1,$A$6,$A25,101)/100</f>
        <v>-9.2314703361738009E-3</v>
      </c>
      <c r="G25" s="133">
        <f>[1]!thsiFinD("ths_int_chg_ratio_index",G$1,$A$6,$A25,101)/100</f>
        <v>-9.2314703361738009E-3</v>
      </c>
      <c r="H25" s="132">
        <f>[1]!thsiFinD("ths_int_chg_ratio_index",H$1,$A$6,$A25,101)/100</f>
        <v>-2.5116236406268002E-2</v>
      </c>
      <c r="I25" s="132">
        <f>[1]!thsiFinD("ths_int_chg_ratio_index",I$1,$A$6,$A25,101)/100</f>
        <v>-2.5116236406268002E-2</v>
      </c>
      <c r="J25" s="32">
        <f t="shared" si="0"/>
        <v>-1.3160174992908889E-2</v>
      </c>
      <c r="K25" s="32">
        <f>[1]!thsiFinD("ths_int_chg_ratio_index",K$2,$A$6,$A25,101)/100</f>
        <v>-3.5947015673501996E-2</v>
      </c>
      <c r="L25" s="32">
        <f>[1]!thsiFinD("ths_int_chg_ratio_index",L$2,$A$6,$A25,101)/100</f>
        <v>-2.7428722103724001E-2</v>
      </c>
      <c r="M25" s="46">
        <f t="shared" si="1"/>
        <v>0.98683982500709111</v>
      </c>
      <c r="N25" s="46">
        <f t="shared" si="2"/>
        <v>0.964052984326498</v>
      </c>
      <c r="O25" s="46">
        <f t="shared" si="2"/>
        <v>0.97257127789627595</v>
      </c>
      <c r="P25" s="38">
        <f t="shared" si="3"/>
        <v>2.5965522660980289E-2</v>
      </c>
      <c r="Q25" s="38">
        <f t="shared" si="4"/>
        <v>2.1649803109751842E-2</v>
      </c>
      <c r="R25" s="38">
        <f t="shared" si="4"/>
        <v>2.4257796313846391E-2</v>
      </c>
      <c r="S25" s="34">
        <f>MAX(M$6:M25)</f>
        <v>1.0570592985537919</v>
      </c>
      <c r="T25" s="34">
        <f>MAX(N$6:N25)</f>
        <v>1.0331501693150349</v>
      </c>
      <c r="U25" s="34">
        <f>MAX(O$6:O25)</f>
        <v>1.0411836931314229</v>
      </c>
      <c r="V25" s="35">
        <f t="shared" si="5"/>
        <v>-6.6429077008991921E-2</v>
      </c>
      <c r="W25" s="35">
        <f t="shared" si="6"/>
        <v>-6.6880098402681831E-2</v>
      </c>
      <c r="X25" s="35">
        <f t="shared" si="6"/>
        <v>-6.589847275536076E-2</v>
      </c>
    </row>
    <row r="26" spans="1:24">
      <c r="A26" s="357">
        <v>43868</v>
      </c>
      <c r="B26" s="132">
        <f>[1]!thsiFinD("ths_adjustment_nvg_ratio_fund",B$2,$A$6,$A26,101)/100</f>
        <v>-2.8452685421995E-2</v>
      </c>
      <c r="C26" s="132">
        <f>[1]!thsiFinD("ths_adjustment_nvg_ratio_fund",C$2,$A$6,$A26,101)/100</f>
        <v>-3.6486838676049002E-2</v>
      </c>
      <c r="D26" s="132">
        <f>[1]!thsiFinD("ths_adjustment_nvg_ratio_fund",D$2,$A$6,$A26,101)/100</f>
        <v>3.8102084831057002E-2</v>
      </c>
      <c r="E26" s="132">
        <f>[1]!thsiFinD("ths_adjustment_nvg_ratio_fund",E$2,$A$6,$A26,101)/100</f>
        <v>5.444342106675E-3</v>
      </c>
      <c r="F26" s="133">
        <f>[1]!thsiFinD("ths_int_chg_ratio_index",F$1,$A$6,$A26,101)/100</f>
        <v>2.9751036144388E-3</v>
      </c>
      <c r="G26" s="133">
        <f>[1]!thsiFinD("ths_int_chg_ratio_index",G$1,$A$6,$A26,101)/100</f>
        <v>2.9751036144388E-3</v>
      </c>
      <c r="H26" s="132">
        <f>[1]!thsiFinD("ths_int_chg_ratio_index",H$1,$A$6,$A26,101)/100</f>
        <v>-1.1039864488768002E-2</v>
      </c>
      <c r="I26" s="132">
        <f>[1]!thsiFinD("ths_int_chg_ratio_index",I$1,$A$6,$A26,101)/100</f>
        <v>-1.1039864488768002E-2</v>
      </c>
      <c r="J26" s="32">
        <f t="shared" si="0"/>
        <v>-4.6903273636213008E-3</v>
      </c>
      <c r="K26" s="32">
        <f>[1]!thsiFinD("ths_int_chg_ratio_index",K$2,$A$6,$A26,101)/100</f>
        <v>-3.3937518586977002E-2</v>
      </c>
      <c r="L26" s="32">
        <f>[1]!thsiFinD("ths_int_chg_ratio_index",L$2,$A$6,$A26,101)/100</f>
        <v>-2.2869360674317E-2</v>
      </c>
      <c r="M26" s="46">
        <f t="shared" si="1"/>
        <v>0.99530967263637871</v>
      </c>
      <c r="N26" s="46">
        <f t="shared" si="2"/>
        <v>0.96606248141302298</v>
      </c>
      <c r="O26" s="46">
        <f t="shared" si="2"/>
        <v>0.977130639325683</v>
      </c>
      <c r="P26" s="38">
        <f t="shared" si="3"/>
        <v>8.5827987629367719E-3</v>
      </c>
      <c r="Q26" s="38">
        <f t="shared" si="4"/>
        <v>2.0844259798944442E-3</v>
      </c>
      <c r="R26" s="38">
        <f t="shared" si="4"/>
        <v>4.6879457917667899E-3</v>
      </c>
      <c r="S26" s="34">
        <f>MAX(M$6:M26)</f>
        <v>1.0570592985537919</v>
      </c>
      <c r="T26" s="34">
        <f>MAX(N$6:N26)</f>
        <v>1.0331501693150349</v>
      </c>
      <c r="U26" s="34">
        <f>MAX(O$6:O26)</f>
        <v>1.0411836931314229</v>
      </c>
      <c r="V26" s="35">
        <f t="shared" si="5"/>
        <v>-5.8416425646030889E-2</v>
      </c>
      <c r="W26" s="35">
        <f t="shared" si="6"/>
        <v>-6.4935079037435783E-2</v>
      </c>
      <c r="X26" s="35">
        <f t="shared" si="6"/>
        <v>-6.1519455431631287E-2</v>
      </c>
    </row>
    <row r="27" spans="1:24">
      <c r="A27" s="357">
        <v>43871</v>
      </c>
      <c r="B27" s="132">
        <f>[1]!thsiFinD("ths_adjustment_nvg_ratio_fund",B$2,$A$6,$A27,101)/100</f>
        <v>-2.3737212276214999E-2</v>
      </c>
      <c r="C27" s="132">
        <f>[1]!thsiFinD("ths_adjustment_nvg_ratio_fund",C$2,$A$6,$A27,101)/100</f>
        <v>-3.1708800277994997E-2</v>
      </c>
      <c r="D27" s="132">
        <f>[1]!thsiFinD("ths_adjustment_nvg_ratio_fund",D$2,$A$6,$A27,101)/100</f>
        <v>4.8526240115025002E-2</v>
      </c>
      <c r="E27" s="132">
        <f>[1]!thsiFinD("ths_adjustment_nvg_ratio_fund",E$2,$A$6,$A27,101)/100</f>
        <v>1.7924449339191E-2</v>
      </c>
      <c r="F27" s="133">
        <f>[1]!thsiFinD("ths_int_chg_ratio_index",F$1,$A$6,$A27,101)/100</f>
        <v>1.6980158012356E-2</v>
      </c>
      <c r="G27" s="133">
        <f>[1]!thsiFinD("ths_int_chg_ratio_index",G$1,$A$6,$A27,101)/100</f>
        <v>1.6980158012356E-2</v>
      </c>
      <c r="H27" s="132">
        <f>[1]!thsiFinD("ths_int_chg_ratio_index",H$1,$A$6,$A27,101)/100</f>
        <v>4.1108080371389999E-3</v>
      </c>
      <c r="I27" s="132">
        <f>[1]!thsiFinD("ths_int_chg_ratio_index",I$1,$A$6,$A27,101)/100</f>
        <v>4.1108080371389999E-3</v>
      </c>
      <c r="J27" s="32">
        <f t="shared" si="0"/>
        <v>6.6483261248745009E-3</v>
      </c>
      <c r="K27" s="32">
        <f>[1]!thsiFinD("ths_int_chg_ratio_index",K$2,$A$6,$A27,101)/100</f>
        <v>-2.8164465335924E-2</v>
      </c>
      <c r="L27" s="32">
        <f>[1]!thsiFinD("ths_int_chg_ratio_index",L$2,$A$6,$A27,101)/100</f>
        <v>-1.4554704226268001E-2</v>
      </c>
      <c r="M27" s="46">
        <f t="shared" si="1"/>
        <v>1.0066483261248744</v>
      </c>
      <c r="N27" s="46">
        <f t="shared" si="2"/>
        <v>0.97183553466407602</v>
      </c>
      <c r="O27" s="46">
        <f t="shared" si="2"/>
        <v>0.98544529577373197</v>
      </c>
      <c r="P27" s="38">
        <f t="shared" si="3"/>
        <v>1.1392086101667198E-2</v>
      </c>
      <c r="Q27" s="38">
        <f t="shared" si="4"/>
        <v>5.9758590796414879E-3</v>
      </c>
      <c r="R27" s="38">
        <f t="shared" si="4"/>
        <v>8.5092577321972396E-3</v>
      </c>
      <c r="S27" s="34">
        <f>MAX(M$6:M27)</f>
        <v>1.0570592985537919</v>
      </c>
      <c r="T27" s="34">
        <f>MAX(N$6:N27)</f>
        <v>1.0331501693150349</v>
      </c>
      <c r="U27" s="34">
        <f>MAX(O$6:O27)</f>
        <v>1.0411836931314229</v>
      </c>
      <c r="V27" s="35">
        <f t="shared" si="5"/>
        <v>-4.7689824495075084E-2</v>
      </c>
      <c r="W27" s="35">
        <f t="shared" si="6"/>
        <v>-5.9347262839447357E-2</v>
      </c>
      <c r="X27" s="35">
        <f t="shared" si="6"/>
        <v>-5.3533682601246246E-2</v>
      </c>
    </row>
    <row r="28" spans="1:24">
      <c r="A28" s="357">
        <v>43872</v>
      </c>
      <c r="B28" s="132">
        <f>[1]!thsiFinD("ths_adjustment_nvg_ratio_fund",B$2,$A$6,$A28,101)/100</f>
        <v>-1.3107416879795998E-2</v>
      </c>
      <c r="C28" s="132">
        <f>[1]!thsiFinD("ths_adjustment_nvg_ratio_fund",C$2,$A$6,$A28,101)/100</f>
        <v>-2.0241508122664998E-2</v>
      </c>
      <c r="D28" s="132">
        <f>[1]!thsiFinD("ths_adjustment_nvg_ratio_fund",D$2,$A$6,$A28,101)/100</f>
        <v>4.9964054636951999E-2</v>
      </c>
      <c r="E28" s="132">
        <f>[1]!thsiFinD("ths_adjustment_nvg_ratio_fund",E$2,$A$6,$A28,101)/100</f>
        <v>1.9934667946573999E-2</v>
      </c>
      <c r="F28" s="133">
        <f>[1]!thsiFinD("ths_int_chg_ratio_index",F$1,$A$6,$A28,101)/100</f>
        <v>1.0099742537901E-2</v>
      </c>
      <c r="G28" s="133">
        <f>[1]!thsiFinD("ths_int_chg_ratio_index",G$1,$A$6,$A28,101)/100</f>
        <v>1.0099742537901E-2</v>
      </c>
      <c r="H28" s="132">
        <f>[1]!thsiFinD("ths_int_chg_ratio_index",H$1,$A$6,$A28,101)/100</f>
        <v>-4.3569009311604E-3</v>
      </c>
      <c r="I28" s="132">
        <f>[1]!thsiFinD("ths_int_chg_ratio_index",I$1,$A$6,$A28,101)/100</f>
        <v>-4.3569009311604E-3</v>
      </c>
      <c r="J28" s="32">
        <f t="shared" si="0"/>
        <v>6.004435099318273E-3</v>
      </c>
      <c r="K28" s="32">
        <f>[1]!thsiFinD("ths_int_chg_ratio_index",K$2,$A$6,$A28,101)/100</f>
        <v>-2.260597159793E-2</v>
      </c>
      <c r="L28" s="32">
        <f>[1]!thsiFinD("ths_int_chg_ratio_index",L$2,$A$6,$A28,101)/100</f>
        <v>-1.2788620264794E-2</v>
      </c>
      <c r="M28" s="46">
        <f t="shared" si="1"/>
        <v>1.0060044350993183</v>
      </c>
      <c r="N28" s="46">
        <f t="shared" si="2"/>
        <v>0.97739402840207001</v>
      </c>
      <c r="O28" s="46">
        <f t="shared" si="2"/>
        <v>0.98721137973520601</v>
      </c>
      <c r="P28" s="38">
        <f t="shared" si="3"/>
        <v>-6.3963850020476443E-4</v>
      </c>
      <c r="Q28" s="38">
        <f t="shared" si="4"/>
        <v>5.7195827274574285E-3</v>
      </c>
      <c r="R28" s="38">
        <f t="shared" si="4"/>
        <v>1.7921684430868279E-3</v>
      </c>
      <c r="S28" s="34">
        <f>MAX(M$6:M28)</f>
        <v>1.0570592985537919</v>
      </c>
      <c r="T28" s="34">
        <f>MAX(N$6:N28)</f>
        <v>1.0331501693150349</v>
      </c>
      <c r="U28" s="34">
        <f>MAX(O$6:O28)</f>
        <v>1.0411836931314229</v>
      </c>
      <c r="V28" s="35">
        <f t="shared" si="5"/>
        <v>-4.8298958747464815E-2</v>
      </c>
      <c r="W28" s="35">
        <f t="shared" si="6"/>
        <v>-5.3967121691448239E-2</v>
      </c>
      <c r="X28" s="35">
        <f t="shared" si="6"/>
        <v>-5.1837455534759602E-2</v>
      </c>
    </row>
    <row r="29" spans="1:24">
      <c r="A29" s="357">
        <v>43873</v>
      </c>
      <c r="B29" s="132">
        <f>[1]!thsiFinD("ths_adjustment_nvg_ratio_fund",B$2,$A$6,$A29,101)/100</f>
        <v>-2.5575447570332999E-3</v>
      </c>
      <c r="C29" s="132">
        <f>[1]!thsiFinD("ths_adjustment_nvg_ratio_fund",C$2,$A$6,$A29,101)/100</f>
        <v>-1.3812874641646999E-2</v>
      </c>
      <c r="D29" s="132">
        <f>[1]!thsiFinD("ths_adjustment_nvg_ratio_fund",D$2,$A$6,$A29,101)/100</f>
        <v>6.7697100407381E-2</v>
      </c>
      <c r="E29" s="132">
        <f>[1]!thsiFinD("ths_adjustment_nvg_ratio_fund",E$2,$A$6,$A29,101)/100</f>
        <v>3.4927548399737003E-2</v>
      </c>
      <c r="F29" s="133">
        <f>[1]!thsiFinD("ths_int_chg_ratio_index",F$1,$A$6,$A29,101)/100</f>
        <v>3.3630966441189999E-2</v>
      </c>
      <c r="G29" s="133">
        <f>[1]!thsiFinD("ths_int_chg_ratio_index",G$1,$A$6,$A29,101)/100</f>
        <v>3.3630966441189999E-2</v>
      </c>
      <c r="H29" s="132">
        <f>[1]!thsiFinD("ths_int_chg_ratio_index",H$1,$A$6,$A29,101)/100</f>
        <v>1.2483849132528001E-2</v>
      </c>
      <c r="I29" s="132">
        <f>[1]!thsiFinD("ths_int_chg_ratio_index",I$1,$A$6,$A29,101)/100</f>
        <v>1.2483849132528001E-2</v>
      </c>
      <c r="J29" s="32">
        <f t="shared" si="0"/>
        <v>2.2310482569484216E-2</v>
      </c>
      <c r="K29" s="32">
        <f>[1]!thsiFinD("ths_int_chg_ratio_index",K$2,$A$6,$A29,101)/100</f>
        <v>-1.2204766811205E-2</v>
      </c>
      <c r="L29" s="32">
        <f>[1]!thsiFinD("ths_int_chg_ratio_index",L$2,$A$6,$A29,101)/100</f>
        <v>4.5880939595064002E-4</v>
      </c>
      <c r="M29" s="46">
        <f t="shared" si="1"/>
        <v>1.0223104825694842</v>
      </c>
      <c r="N29" s="46">
        <f t="shared" si="2"/>
        <v>0.98779523318879503</v>
      </c>
      <c r="O29" s="46">
        <f t="shared" si="2"/>
        <v>1.0004588093959506</v>
      </c>
      <c r="P29" s="38">
        <f t="shared" si="3"/>
        <v>1.6208723243408052E-2</v>
      </c>
      <c r="Q29" s="38">
        <f t="shared" si="4"/>
        <v>1.0641772391150939E-2</v>
      </c>
      <c r="R29" s="38">
        <f t="shared" si="4"/>
        <v>1.341904067627131E-2</v>
      </c>
      <c r="S29" s="34">
        <f>MAX(M$6:M29)</f>
        <v>1.0570592985537919</v>
      </c>
      <c r="T29" s="34">
        <f>MAX(N$6:N29)</f>
        <v>1.0331501693150349</v>
      </c>
      <c r="U29" s="34">
        <f>MAX(O$6:O29)</f>
        <v>1.0411836931314229</v>
      </c>
      <c r="V29" s="35">
        <f t="shared" si="5"/>
        <v>-3.2873099959339069E-2</v>
      </c>
      <c r="W29" s="35">
        <f t="shared" si="6"/>
        <v>-4.3899655125943182E-2</v>
      </c>
      <c r="X29" s="35">
        <f t="shared" si="6"/>
        <v>-3.9114023782863661E-2</v>
      </c>
    </row>
    <row r="30" spans="1:24">
      <c r="A30" s="357">
        <v>43874</v>
      </c>
      <c r="B30" s="132">
        <f>[1]!thsiFinD("ths_adjustment_nvg_ratio_fund",B$2,$A$6,$A30,101)/100</f>
        <v>-5.2749360613812005E-3</v>
      </c>
      <c r="C30" s="132">
        <f>[1]!thsiFinD("ths_adjustment_nvg_ratio_fund",C$2,$A$6,$A30,101)/100</f>
        <v>-1.7982799061767002E-2</v>
      </c>
      <c r="D30" s="132">
        <f>[1]!thsiFinD("ths_adjustment_nvg_ratio_fund",D$2,$A$6,$A30,101)/100</f>
        <v>6.2185478073327999E-2</v>
      </c>
      <c r="E30" s="132">
        <f>[1]!thsiFinD("ths_adjustment_nvg_ratio_fund",E$2,$A$6,$A30,101)/100</f>
        <v>2.7556746865053001E-2</v>
      </c>
      <c r="F30" s="133">
        <f>[1]!thsiFinD("ths_int_chg_ratio_index",F$1,$A$6,$A30,101)/100</f>
        <v>2.5237788243755999E-2</v>
      </c>
      <c r="G30" s="133">
        <f>[1]!thsiFinD("ths_int_chg_ratio_index",G$1,$A$6,$A30,101)/100</f>
        <v>2.5237788243755999E-2</v>
      </c>
      <c r="H30" s="132">
        <f>[1]!thsiFinD("ths_int_chg_ratio_index",H$1,$A$6,$A30,101)/100</f>
        <v>2.1836795310573999E-3</v>
      </c>
      <c r="I30" s="132">
        <f>[1]!thsiFinD("ths_int_chg_ratio_index",I$1,$A$6,$A30,101)/100</f>
        <v>2.1836795310573999E-3</v>
      </c>
      <c r="J30" s="32">
        <f t="shared" si="0"/>
        <v>1.516592817060745E-2</v>
      </c>
      <c r="K30" s="32">
        <f>[1]!thsiFinD("ths_int_chg_ratio_index",K$2,$A$6,$A30,101)/100</f>
        <v>-1.8891871634885999E-2</v>
      </c>
      <c r="L30" s="32">
        <f>[1]!thsiFinD("ths_int_chg_ratio_index",L$2,$A$6,$A30,101)/100</f>
        <v>-7.0948461040801006E-3</v>
      </c>
      <c r="M30" s="46">
        <f t="shared" si="1"/>
        <v>1.0151659281706074</v>
      </c>
      <c r="N30" s="46">
        <f t="shared" si="2"/>
        <v>0.98110812836511396</v>
      </c>
      <c r="O30" s="46">
        <f t="shared" si="2"/>
        <v>0.99290515389591993</v>
      </c>
      <c r="P30" s="38">
        <f t="shared" si="3"/>
        <v>-6.988634588701137E-3</v>
      </c>
      <c r="Q30" s="38">
        <f t="shared" si="4"/>
        <v>-6.7697277725200511E-3</v>
      </c>
      <c r="R30" s="38">
        <f t="shared" si="4"/>
        <v>-7.550191401274442E-3</v>
      </c>
      <c r="S30" s="34">
        <f>MAX(M$6:M30)</f>
        <v>1.0570592985537919</v>
      </c>
      <c r="T30" s="34">
        <f>MAX(N$6:N30)</f>
        <v>1.0331501693150349</v>
      </c>
      <c r="U30" s="34">
        <f>MAX(O$6:O30)</f>
        <v>1.0411836931314229</v>
      </c>
      <c r="V30" s="35">
        <f t="shared" si="5"/>
        <v>-3.9631996464626562E-2</v>
      </c>
      <c r="W30" s="35">
        <f t="shared" si="6"/>
        <v>-5.0372194183953112E-2</v>
      </c>
      <c r="X30" s="35">
        <f t="shared" si="6"/>
        <v>-4.6368896818103522E-2</v>
      </c>
    </row>
    <row r="31" spans="1:24">
      <c r="A31" s="357">
        <v>43875</v>
      </c>
      <c r="B31" s="132">
        <f>[1]!thsiFinD("ths_adjustment_nvg_ratio_fund",B$2,$A$6,$A31,101)/100</f>
        <v>1.1988491048592E-3</v>
      </c>
      <c r="C31" s="132">
        <f>[1]!thsiFinD("ths_adjustment_nvg_ratio_fund",C$2,$A$6,$A31,101)/100</f>
        <v>-1.1032925028233999E-2</v>
      </c>
      <c r="D31" s="132">
        <f>[1]!thsiFinD("ths_adjustment_nvg_ratio_fund",D$2,$A$6,$A31,101)/100</f>
        <v>6.3623292595254996E-2</v>
      </c>
      <c r="E31" s="132">
        <f>[1]!thsiFinD("ths_adjustment_nvg_ratio_fund",E$2,$A$6,$A31,101)/100</f>
        <v>2.847809698937E-2</v>
      </c>
      <c r="F31" s="133">
        <f>[1]!thsiFinD("ths_int_chg_ratio_index",F$1,$A$6,$A31,101)/100</f>
        <v>2.8883626161368001E-2</v>
      </c>
      <c r="G31" s="133">
        <f>[1]!thsiFinD("ths_int_chg_ratio_index",G$1,$A$6,$A31,101)/100</f>
        <v>2.8883626161368001E-2</v>
      </c>
      <c r="H31" s="132">
        <f>[1]!thsiFinD("ths_int_chg_ratio_index",H$1,$A$6,$A31,101)/100</f>
        <v>4.2670263682706997E-3</v>
      </c>
      <c r="I31" s="132">
        <f>[1]!thsiFinD("ths_int_chg_ratio_index",I$1,$A$6,$A31,101)/100</f>
        <v>4.2670263682706997E-3</v>
      </c>
      <c r="J31" s="32">
        <f t="shared" si="0"/>
        <v>1.8571077340065949E-2</v>
      </c>
      <c r="K31" s="32">
        <f>[1]!thsiFinD("ths_int_chg_ratio_index",K$2,$A$6,$A31,101)/100</f>
        <v>-1.3356890627844E-2</v>
      </c>
      <c r="L31" s="32">
        <f>[1]!thsiFinD("ths_int_chg_ratio_index",L$2,$A$6,$A31,101)/100</f>
        <v>-2.7433010872718001E-3</v>
      </c>
      <c r="M31" s="46">
        <f t="shared" si="1"/>
        <v>1.018571077340066</v>
      </c>
      <c r="N31" s="46">
        <f t="shared" si="2"/>
        <v>0.98664310937215605</v>
      </c>
      <c r="O31" s="46">
        <f t="shared" si="2"/>
        <v>0.99725669891272817</v>
      </c>
      <c r="P31" s="38">
        <f t="shared" si="3"/>
        <v>3.3542784238187462E-3</v>
      </c>
      <c r="Q31" s="38">
        <f t="shared" si="4"/>
        <v>5.6415606465980428E-3</v>
      </c>
      <c r="R31" s="38">
        <f t="shared" si="4"/>
        <v>4.382639167229474E-3</v>
      </c>
      <c r="S31" s="34">
        <f>MAX(M$6:M31)</f>
        <v>1.0570592985537919</v>
      </c>
      <c r="T31" s="34">
        <f>MAX(N$6:N31)</f>
        <v>1.0331501693150349</v>
      </c>
      <c r="U31" s="34">
        <f>MAX(O$6:O31)</f>
        <v>1.0411836931314229</v>
      </c>
      <c r="V31" s="35">
        <f t="shared" si="5"/>
        <v>-3.6410654791441899E-2</v>
      </c>
      <c r="W31" s="35">
        <f t="shared" si="6"/>
        <v>-4.5014811325746029E-2</v>
      </c>
      <c r="X31" s="35">
        <f t="shared" si="6"/>
        <v>-4.2189475794210396E-2</v>
      </c>
    </row>
    <row r="32" spans="1:24">
      <c r="A32" s="357">
        <v>43878</v>
      </c>
      <c r="B32" s="132">
        <f>[1]!thsiFinD("ths_adjustment_nvg_ratio_fund",B$2,$A$6,$A32,101)/100</f>
        <v>2.2458439897698003E-2</v>
      </c>
      <c r="C32" s="132">
        <f>[1]!thsiFinD("ths_adjustment_nvg_ratio_fund",C$2,$A$6,$A32,101)/100</f>
        <v>8.0792285639823998E-3</v>
      </c>
      <c r="D32" s="132">
        <f>[1]!thsiFinD("ths_adjustment_nvg_ratio_fund",D$2,$A$6,$A32,101)/100</f>
        <v>9.6453390845914005E-2</v>
      </c>
      <c r="E32" s="132">
        <f>[1]!thsiFinD("ths_adjustment_nvg_ratio_fund",E$2,$A$6,$A32,101)/100</f>
        <v>6.0892872168460996E-2</v>
      </c>
      <c r="F32" s="133">
        <f>[1]!thsiFinD("ths_int_chg_ratio_index",F$1,$A$6,$A32,101)/100</f>
        <v>6.6363842283672009E-2</v>
      </c>
      <c r="G32" s="133">
        <f>[1]!thsiFinD("ths_int_chg_ratio_index",G$1,$A$6,$A32,101)/100</f>
        <v>6.6363842283672009E-2</v>
      </c>
      <c r="H32" s="132">
        <f>[1]!thsiFinD("ths_int_chg_ratio_index",H$1,$A$6,$A32,101)/100</f>
        <v>4.1612848598237002E-2</v>
      </c>
      <c r="I32" s="132">
        <f>[1]!thsiFinD("ths_int_chg_ratio_index",I$1,$A$6,$A32,101)/100</f>
        <v>4.1612848598237002E-2</v>
      </c>
      <c r="J32" s="32">
        <f t="shared" si="0"/>
        <v>5.0479664154984172E-2</v>
      </c>
      <c r="K32" s="32">
        <f>[1]!thsiFinD("ths_int_chg_ratio_index",K$2,$A$6,$A32,101)/100</f>
        <v>1.1168383594639E-2</v>
      </c>
      <c r="L32" s="32">
        <f>[1]!thsiFinD("ths_int_chg_ratio_index",L$2,$A$6,$A32,101)/100</f>
        <v>2.5078187814216002E-2</v>
      </c>
      <c r="M32" s="46">
        <f t="shared" si="1"/>
        <v>1.0504796641549841</v>
      </c>
      <c r="N32" s="46">
        <f t="shared" si="2"/>
        <v>1.011168383594639</v>
      </c>
      <c r="O32" s="46">
        <f t="shared" si="2"/>
        <v>1.0250781878142159</v>
      </c>
      <c r="P32" s="38">
        <f t="shared" si="3"/>
        <v>3.132681412694871E-2</v>
      </c>
      <c r="Q32" s="38">
        <f t="shared" si="4"/>
        <v>2.4857290330735138E-2</v>
      </c>
      <c r="R32" s="38">
        <f t="shared" si="4"/>
        <v>2.7898021574405574E-2</v>
      </c>
      <c r="S32" s="34">
        <f>MAX(M$6:M32)</f>
        <v>1.0570592985537919</v>
      </c>
      <c r="T32" s="34">
        <f>MAX(N$6:N32)</f>
        <v>1.0331501693150349</v>
      </c>
      <c r="U32" s="34">
        <f>MAX(O$6:O32)</f>
        <v>1.0411836931314229</v>
      </c>
      <c r="V32" s="35">
        <f t="shared" si="5"/>
        <v>-6.2244704793853467E-3</v>
      </c>
      <c r="W32" s="35">
        <f t="shared" si="6"/>
        <v>-2.1276467229318197E-2</v>
      </c>
      <c r="X32" s="35">
        <f t="shared" si="6"/>
        <v>-1.5468457125724644E-2</v>
      </c>
    </row>
    <row r="33" spans="1:24">
      <c r="A33" s="357">
        <v>43879</v>
      </c>
      <c r="B33" s="132">
        <f>[1]!thsiFinD("ths_adjustment_nvg_ratio_fund",B$2,$A$6,$A33,101)/100</f>
        <v>1.7822890025575001E-2</v>
      </c>
      <c r="C33" s="132">
        <f>[1]!thsiFinD("ths_adjustment_nvg_ratio_fund",C$2,$A$6,$A33,101)/100</f>
        <v>4.4305446963773002E-3</v>
      </c>
      <c r="D33" s="132">
        <f>[1]!thsiFinD("ths_adjustment_nvg_ratio_fund",D$2,$A$6,$A33,101)/100</f>
        <v>0.10364246345554999</v>
      </c>
      <c r="E33" s="132">
        <f>[1]!thsiFinD("ths_adjustment_nvg_ratio_fund",E$2,$A$6,$A33,101)/100</f>
        <v>6.8179914600932992E-2</v>
      </c>
      <c r="F33" s="133">
        <f>[1]!thsiFinD("ths_int_chg_ratio_index",F$1,$A$6,$A33,101)/100</f>
        <v>9.0741387737417994E-2</v>
      </c>
      <c r="G33" s="133">
        <f>[1]!thsiFinD("ths_int_chg_ratio_index",G$1,$A$6,$A33,101)/100</f>
        <v>9.0741387737417994E-2</v>
      </c>
      <c r="H33" s="132">
        <f>[1]!thsiFinD("ths_int_chg_ratio_index",H$1,$A$6,$A33,101)/100</f>
        <v>6.7501570489900006E-2</v>
      </c>
      <c r="I33" s="132">
        <f>[1]!thsiFinD("ths_int_chg_ratio_index",I$1,$A$6,$A33,101)/100</f>
        <v>6.7501570489900006E-2</v>
      </c>
      <c r="J33" s="32">
        <f t="shared" si="0"/>
        <v>6.3820216154133913E-2</v>
      </c>
      <c r="K33" s="32">
        <f>[1]!thsiFinD("ths_int_chg_ratio_index",K$2,$A$6,$A33,101)/100</f>
        <v>1.0459519164185001E-2</v>
      </c>
      <c r="L33" s="32">
        <f>[1]!thsiFinD("ths_int_chg_ratio_index",L$2,$A$6,$A33,101)/100</f>
        <v>3.1220860536831999E-2</v>
      </c>
      <c r="M33" s="46">
        <f t="shared" si="1"/>
        <v>1.0638202161541339</v>
      </c>
      <c r="N33" s="46">
        <f t="shared" si="2"/>
        <v>1.010459519164185</v>
      </c>
      <c r="O33" s="46">
        <f t="shared" si="2"/>
        <v>1.031220860536832</v>
      </c>
      <c r="P33" s="38">
        <f t="shared" si="3"/>
        <v>1.2699486200792975E-2</v>
      </c>
      <c r="Q33" s="38">
        <f t="shared" si="4"/>
        <v>-7.0103500263141161E-4</v>
      </c>
      <c r="R33" s="38">
        <f t="shared" si="4"/>
        <v>5.9923943320989714E-3</v>
      </c>
      <c r="S33" s="34">
        <f>MAX(M$6:M33)</f>
        <v>1.0638202161541339</v>
      </c>
      <c r="T33" s="34">
        <f>MAX(N$6:N33)</f>
        <v>1.0331501693150349</v>
      </c>
      <c r="U33" s="34">
        <f>MAX(O$6:O33)</f>
        <v>1.0411836931314229</v>
      </c>
      <c r="V33" s="35">
        <f t="shared" si="5"/>
        <v>0</v>
      </c>
      <c r="W33" s="35">
        <f t="shared" si="6"/>
        <v>-2.1962586683689445E-2</v>
      </c>
      <c r="X33" s="35">
        <f t="shared" si="6"/>
        <v>-9.568755888432201E-3</v>
      </c>
    </row>
    <row r="34" spans="1:24">
      <c r="A34" s="357">
        <v>43880</v>
      </c>
      <c r="B34" s="132">
        <f>[1]!thsiFinD("ths_adjustment_nvg_ratio_fund",B$2,$A$6,$A34,101)/100</f>
        <v>1.6384271099744E-2</v>
      </c>
      <c r="C34" s="132">
        <f>[1]!thsiFinD("ths_adjustment_nvg_ratio_fund",C$2,$A$6,$A34,101)/100</f>
        <v>5.4730258014072993E-3</v>
      </c>
      <c r="D34" s="132">
        <f>[1]!thsiFinD("ths_adjustment_nvg_ratio_fund",D$2,$A$6,$A34,101)/100</f>
        <v>9.9209202012940007E-2</v>
      </c>
      <c r="E34" s="132">
        <f>[1]!thsiFinD("ths_adjustment_nvg_ratio_fund",E$2,$A$6,$A34,101)/100</f>
        <v>6.4494513795010006E-2</v>
      </c>
      <c r="F34" s="133">
        <f>[1]!thsiFinD("ths_int_chg_ratio_index",F$1,$A$6,$A34,101)/100</f>
        <v>8.1015776267178999E-2</v>
      </c>
      <c r="G34" s="133">
        <f>[1]!thsiFinD("ths_int_chg_ratio_index",G$1,$A$6,$A34,101)/100</f>
        <v>8.1015776267178999E-2</v>
      </c>
      <c r="H34" s="132">
        <f>[1]!thsiFinD("ths_int_chg_ratio_index",H$1,$A$6,$A34,101)/100</f>
        <v>6.3242605597572998E-2</v>
      </c>
      <c r="I34" s="132">
        <f>[1]!thsiFinD("ths_int_chg_ratio_index",I$1,$A$6,$A34,101)/100</f>
        <v>6.3242605597572998E-2</v>
      </c>
      <c r="J34" s="32">
        <f t="shared" si="0"/>
        <v>5.9259722054825659E-2</v>
      </c>
      <c r="K34" s="32">
        <f>[1]!thsiFinD("ths_int_chg_ratio_index",K$2,$A$6,$A34,101)/100</f>
        <v>6.7081166975635001E-3</v>
      </c>
      <c r="L34" s="32">
        <f>[1]!thsiFinD("ths_int_chg_ratio_index",L$2,$A$6,$A34,101)/100</f>
        <v>2.6196134339178001E-2</v>
      </c>
      <c r="M34" s="46">
        <f t="shared" si="1"/>
        <v>1.0592597220548257</v>
      </c>
      <c r="N34" s="46">
        <f t="shared" si="2"/>
        <v>1.0067081166975635</v>
      </c>
      <c r="O34" s="46">
        <f t="shared" si="2"/>
        <v>1.0261961343391781</v>
      </c>
      <c r="P34" s="38">
        <f t="shared" si="3"/>
        <v>-4.2869030218236626E-3</v>
      </c>
      <c r="Q34" s="38">
        <f t="shared" si="4"/>
        <v>-3.7125707615921488E-3</v>
      </c>
      <c r="R34" s="38">
        <f t="shared" si="4"/>
        <v>-4.8725994497804681E-3</v>
      </c>
      <c r="S34" s="34">
        <f>MAX(M$6:M34)</f>
        <v>1.0638202161541339</v>
      </c>
      <c r="T34" s="34">
        <f>MAX(N$6:N34)</f>
        <v>1.0331501693150349</v>
      </c>
      <c r="U34" s="34">
        <f>MAX(O$6:O34)</f>
        <v>1.0411836931314229</v>
      </c>
      <c r="V34" s="35">
        <f t="shared" si="5"/>
        <v>-4.2869030218236626E-3</v>
      </c>
      <c r="W34" s="35">
        <f t="shared" si="6"/>
        <v>-2.5593619788110811E-2</v>
      </c>
      <c r="X34" s="35">
        <f t="shared" si="6"/>
        <v>-1.4394730623535579E-2</v>
      </c>
    </row>
    <row r="35" spans="1:24">
      <c r="A35" s="357">
        <v>43881</v>
      </c>
      <c r="B35" s="132">
        <f>[1]!thsiFinD("ths_adjustment_nvg_ratio_fund",B$2,$A$6,$A35,101)/100</f>
        <v>3.8523017902813005E-2</v>
      </c>
      <c r="C35" s="132">
        <f>[1]!thsiFinD("ths_adjustment_nvg_ratio_fund",C$2,$A$6,$A35,101)/100</f>
        <v>2.6409521327426001E-2</v>
      </c>
      <c r="D35" s="132">
        <f>[1]!thsiFinD("ths_adjustment_nvg_ratio_fund",D$2,$A$6,$A35,101)/100</f>
        <v>0.1183800623053</v>
      </c>
      <c r="E35" s="132">
        <f>[1]!thsiFinD("ths_adjustment_nvg_ratio_fund",E$2,$A$6,$A35,101)/100</f>
        <v>8.5099254559269005E-2</v>
      </c>
      <c r="F35" s="133">
        <f>[1]!thsiFinD("ths_int_chg_ratio_index",F$1,$A$6,$A35,101)/100</f>
        <v>0.10191335312723999</v>
      </c>
      <c r="G35" s="133">
        <f>[1]!thsiFinD("ths_int_chg_ratio_index",G$1,$A$6,$A35,101)/100</f>
        <v>0.10191335312723999</v>
      </c>
      <c r="H35" s="132">
        <f>[1]!thsiFinD("ths_int_chg_ratio_index",H$1,$A$6,$A35,101)/100</f>
        <v>8.4175099397181E-2</v>
      </c>
      <c r="I35" s="132">
        <f>[1]!thsiFinD("ths_int_chg_ratio_index",I$1,$A$6,$A35,101)/100</f>
        <v>8.4175099397181E-2</v>
      </c>
      <c r="J35" s="32">
        <f t="shared" si="0"/>
        <v>8.0073595142956255E-2</v>
      </c>
      <c r="K35" s="32">
        <f>[1]!thsiFinD("ths_int_chg_ratio_index",K$2,$A$6,$A35,101)/100</f>
        <v>2.8745505585886E-2</v>
      </c>
      <c r="L35" s="32">
        <f>[1]!thsiFinD("ths_int_chg_ratio_index",L$2,$A$6,$A35,101)/100</f>
        <v>4.8037034875781003E-2</v>
      </c>
      <c r="M35" s="46">
        <f t="shared" si="1"/>
        <v>1.0800735951429563</v>
      </c>
      <c r="N35" s="46">
        <f t="shared" si="2"/>
        <v>1.0287455055858861</v>
      </c>
      <c r="O35" s="46">
        <f t="shared" si="2"/>
        <v>1.048037034875781</v>
      </c>
      <c r="P35" s="38">
        <f t="shared" si="3"/>
        <v>1.9649452022733715E-2</v>
      </c>
      <c r="Q35" s="38">
        <f t="shared" si="4"/>
        <v>2.1890544560835279E-2</v>
      </c>
      <c r="R35" s="38">
        <f t="shared" si="4"/>
        <v>2.128335881002652E-2</v>
      </c>
      <c r="S35" s="34">
        <f>MAX(M$6:M35)</f>
        <v>1.0800735951429563</v>
      </c>
      <c r="T35" s="34">
        <f>MAX(N$6:N35)</f>
        <v>1.0331501693150349</v>
      </c>
      <c r="U35" s="34">
        <f>MAX(O$6:O35)</f>
        <v>1.048037034875781</v>
      </c>
      <c r="V35" s="35">
        <f t="shared" si="5"/>
        <v>0</v>
      </c>
      <c r="W35" s="35">
        <f t="shared" si="6"/>
        <v>-4.2633335017203677E-3</v>
      </c>
      <c r="X35" s="35">
        <f t="shared" si="6"/>
        <v>0</v>
      </c>
    </row>
    <row r="36" spans="1:24">
      <c r="A36" s="357">
        <v>43882</v>
      </c>
      <c r="B36" s="132">
        <f>[1]!thsiFinD("ths_adjustment_nvg_ratio_fund",B$2,$A$6,$A36,101)/100</f>
        <v>4.4117647058822998E-2</v>
      </c>
      <c r="C36" s="132">
        <f>[1]!thsiFinD("ths_adjustment_nvg_ratio_fund",C$2,$A$6,$A36,101)/100</f>
        <v>3.3098775084701999E-2</v>
      </c>
      <c r="D36" s="132">
        <f>[1]!thsiFinD("ths_adjustment_nvg_ratio_fund",D$2,$A$6,$A36,101)/100</f>
        <v>0.13419602204649</v>
      </c>
      <c r="E36" s="132">
        <f>[1]!thsiFinD("ths_adjustment_nvg_ratio_fund",E$2,$A$6,$A36,101)/100</f>
        <v>9.9338303092536009E-2</v>
      </c>
      <c r="F36" s="133">
        <f>[1]!thsiFinD("ths_int_chg_ratio_index",F$1,$A$6,$A36,101)/100</f>
        <v>0.12150912344152</v>
      </c>
      <c r="G36" s="133">
        <f>[1]!thsiFinD("ths_int_chg_ratio_index",G$1,$A$6,$A36,101)/100</f>
        <v>0.12150912344152</v>
      </c>
      <c r="H36" s="132">
        <f>[1]!thsiFinD("ths_int_chg_ratio_index",H$1,$A$6,$A36,101)/100</f>
        <v>9.8542011265259008E-2</v>
      </c>
      <c r="I36" s="132">
        <f>[1]!thsiFinD("ths_int_chg_ratio_index",I$1,$A$6,$A36,101)/100</f>
        <v>9.8542011265259008E-2</v>
      </c>
      <c r="J36" s="32">
        <f t="shared" si="0"/>
        <v>9.3856627087013617E-2</v>
      </c>
      <c r="K36" s="32">
        <f>[1]!thsiFinD("ths_int_chg_ratio_index",K$2,$A$6,$A36,101)/100</f>
        <v>3.3135047310138999E-2</v>
      </c>
      <c r="L36" s="32">
        <f>[1]!thsiFinD("ths_int_chg_ratio_index",L$2,$A$6,$A36,101)/100</f>
        <v>5.5850483113160994E-2</v>
      </c>
      <c r="M36" s="46">
        <f t="shared" si="1"/>
        <v>1.0938566270870136</v>
      </c>
      <c r="N36" s="46">
        <f t="shared" si="2"/>
        <v>1.0331350473101391</v>
      </c>
      <c r="O36" s="46">
        <f t="shared" si="2"/>
        <v>1.055850483113161</v>
      </c>
      <c r="P36" s="38">
        <f t="shared" si="3"/>
        <v>1.2761197020313197E-2</v>
      </c>
      <c r="Q36" s="38">
        <f t="shared" si="4"/>
        <v>4.2668878750076189E-3</v>
      </c>
      <c r="R36" s="38">
        <f t="shared" si="4"/>
        <v>7.4553169185533896E-3</v>
      </c>
      <c r="S36" s="34">
        <f>MAX(M$6:M36)</f>
        <v>1.0938566270870136</v>
      </c>
      <c r="T36" s="34">
        <f>MAX(N$6:N36)</f>
        <v>1.0331501693150349</v>
      </c>
      <c r="U36" s="34">
        <f>MAX(O$6:O36)</f>
        <v>1.055850483113161</v>
      </c>
      <c r="V36" s="35">
        <f t="shared" si="5"/>
        <v>0</v>
      </c>
      <c r="W36" s="35">
        <f t="shared" si="6"/>
        <v>-1.463679273838725E-5</v>
      </c>
      <c r="X36" s="35">
        <f t="shared" si="6"/>
        <v>0</v>
      </c>
    </row>
    <row r="37" spans="1:24">
      <c r="A37" s="357">
        <v>43885</v>
      </c>
      <c r="B37" s="132">
        <f>[1]!thsiFinD("ths_adjustment_nvg_ratio_fund",B$2,$A$6,$A37,101)/100</f>
        <v>4.1400255754476006E-2</v>
      </c>
      <c r="C37" s="132">
        <f>[1]!thsiFinD("ths_adjustment_nvg_ratio_fund",C$2,$A$6,$A37,101)/100</f>
        <v>2.7712622708713001E-2</v>
      </c>
      <c r="D37" s="132">
        <f>[1]!thsiFinD("ths_adjustment_nvg_ratio_fund",D$2,$A$6,$A37,101)/100</f>
        <v>0.14665708123651999</v>
      </c>
      <c r="E37" s="132">
        <f>[1]!thsiFinD("ths_adjustment_nvg_ratio_fund",E$2,$A$6,$A37,101)/100</f>
        <v>0.10938939612944999</v>
      </c>
      <c r="F37" s="133">
        <f>[1]!thsiFinD("ths_int_chg_ratio_index",F$1,$A$6,$A37,101)/100</f>
        <v>0.14610682207201001</v>
      </c>
      <c r="G37" s="133">
        <f>[1]!thsiFinD("ths_int_chg_ratio_index",G$1,$A$6,$A37,101)/100</f>
        <v>0.14610682207201001</v>
      </c>
      <c r="H37" s="132">
        <f>[1]!thsiFinD("ths_int_chg_ratio_index",H$1,$A$6,$A37,101)/100</f>
        <v>0.12044722018249</v>
      </c>
      <c r="I37" s="132">
        <f>[1]!thsiFinD("ths_int_chg_ratio_index",I$1,$A$6,$A37,101)/100</f>
        <v>0.12044722018249</v>
      </c>
      <c r="J37" s="32">
        <f t="shared" si="0"/>
        <v>0.10728343004226987</v>
      </c>
      <c r="K37" s="32">
        <f>[1]!thsiFinD("ths_int_chg_ratio_index",K$2,$A$6,$A37,101)/100</f>
        <v>3.3712721920680998E-2</v>
      </c>
      <c r="L37" s="32">
        <f>[1]!thsiFinD("ths_int_chg_ratio_index",L$2,$A$6,$A37,101)/100</f>
        <v>6.2250237537804003E-2</v>
      </c>
      <c r="M37" s="46">
        <f t="shared" si="1"/>
        <v>1.1072834300422698</v>
      </c>
      <c r="N37" s="46">
        <f t="shared" si="2"/>
        <v>1.033712721920681</v>
      </c>
      <c r="O37" s="46">
        <f t="shared" si="2"/>
        <v>1.062250237537804</v>
      </c>
      <c r="P37" s="38">
        <f t="shared" si="3"/>
        <v>1.2274737495545862E-2</v>
      </c>
      <c r="Q37" s="38">
        <f t="shared" si="4"/>
        <v>5.5914724028194307E-4</v>
      </c>
      <c r="R37" s="38">
        <f t="shared" si="4"/>
        <v>6.0612317056232268E-3</v>
      </c>
      <c r="S37" s="34">
        <f>MAX(M$6:M37)</f>
        <v>1.1072834300422698</v>
      </c>
      <c r="T37" s="34">
        <f>MAX(N$6:N37)</f>
        <v>1.033712721920681</v>
      </c>
      <c r="U37" s="34">
        <f>MAX(O$6:O37)</f>
        <v>1.062250237537804</v>
      </c>
      <c r="V37" s="35">
        <f t="shared" si="5"/>
        <v>0</v>
      </c>
      <c r="W37" s="35">
        <f t="shared" si="6"/>
        <v>0</v>
      </c>
      <c r="X37" s="35">
        <f t="shared" si="6"/>
        <v>0</v>
      </c>
    </row>
    <row r="38" spans="1:24">
      <c r="A38" s="357">
        <v>43886</v>
      </c>
      <c r="B38" s="132">
        <f>[1]!thsiFinD("ths_adjustment_nvg_ratio_fund",B$2,$A$6,$A38,101)/100</f>
        <v>3.9881713554987E-2</v>
      </c>
      <c r="C38" s="132">
        <f>[1]!thsiFinD("ths_adjustment_nvg_ratio_fund",C$2,$A$6,$A38,101)/100</f>
        <v>2.2934584310658999E-2</v>
      </c>
      <c r="D38" s="132">
        <f>[1]!thsiFinD("ths_adjustment_nvg_ratio_fund",D$2,$A$6,$A38,101)/100</f>
        <v>0.14785526000479002</v>
      </c>
      <c r="E38" s="132">
        <f>[1]!thsiFinD("ths_adjustment_nvg_ratio_fund",E$2,$A$6,$A38,101)/100</f>
        <v>0.11223720583610999</v>
      </c>
      <c r="F38" s="133">
        <f>[1]!thsiFinD("ths_int_chg_ratio_index",F$1,$A$6,$A38,101)/100</f>
        <v>0.15090810490973999</v>
      </c>
      <c r="G38" s="133">
        <f>[1]!thsiFinD("ths_int_chg_ratio_index",G$1,$A$6,$A38,101)/100</f>
        <v>0.15090810490973999</v>
      </c>
      <c r="H38" s="132">
        <f>[1]!thsiFinD("ths_int_chg_ratio_index",H$1,$A$6,$A38,101)/100</f>
        <v>0.12113614955912</v>
      </c>
      <c r="I38" s="132">
        <f>[1]!thsiFinD("ths_int_chg_ratio_index",I$1,$A$6,$A38,101)/100</f>
        <v>0.12113614955912</v>
      </c>
      <c r="J38" s="32">
        <f t="shared" si="0"/>
        <v>0.10837465908053324</v>
      </c>
      <c r="K38" s="32">
        <f>[1]!thsiFinD("ths_int_chg_ratio_index",K$2,$A$6,$A38,101)/100</f>
        <v>3.3497040527814E-2</v>
      </c>
      <c r="L38" s="32">
        <f>[1]!thsiFinD("ths_int_chg_ratio_index",L$2,$A$6,$A38,101)/100</f>
        <v>6.3108591319825005E-2</v>
      </c>
      <c r="M38" s="46">
        <f t="shared" si="1"/>
        <v>1.1083746590805332</v>
      </c>
      <c r="N38" s="46">
        <f t="shared" si="2"/>
        <v>1.0334970405278141</v>
      </c>
      <c r="O38" s="46">
        <f t="shared" si="2"/>
        <v>1.063108591319825</v>
      </c>
      <c r="P38" s="38">
        <f t="shared" si="3"/>
        <v>9.8550109995021451E-4</v>
      </c>
      <c r="Q38" s="38">
        <f t="shared" si="4"/>
        <v>-2.0864732366465688E-4</v>
      </c>
      <c r="R38" s="38">
        <f t="shared" si="4"/>
        <v>8.0805233238701035E-4</v>
      </c>
      <c r="S38" s="34">
        <f>MAX(M$6:M38)</f>
        <v>1.1083746590805332</v>
      </c>
      <c r="T38" s="34">
        <f>MAX(N$6:N38)</f>
        <v>1.033712721920681</v>
      </c>
      <c r="U38" s="34">
        <f>MAX(O$6:O38)</f>
        <v>1.063108591319825</v>
      </c>
      <c r="V38" s="35">
        <f t="shared" si="5"/>
        <v>0</v>
      </c>
      <c r="W38" s="35">
        <f t="shared" si="6"/>
        <v>-2.0864732366465688E-4</v>
      </c>
      <c r="X38" s="35">
        <f t="shared" si="6"/>
        <v>0</v>
      </c>
    </row>
    <row r="39" spans="1:24">
      <c r="A39" s="357">
        <v>43887</v>
      </c>
      <c r="B39" s="132">
        <f>[1]!thsiFinD("ths_adjustment_nvg_ratio_fund",B$2,$A$6,$A39,101)/100</f>
        <v>2.6214833759590998E-2</v>
      </c>
      <c r="C39" s="132">
        <f>[1]!thsiFinD("ths_adjustment_nvg_ratio_fund",C$2,$A$6,$A39,101)/100</f>
        <v>1.0946051602814999E-2</v>
      </c>
      <c r="D39" s="132">
        <f>[1]!thsiFinD("ths_adjustment_nvg_ratio_fund",D$2,$A$6,$A39,101)/100</f>
        <v>0.12449077402347999</v>
      </c>
      <c r="E39" s="132">
        <f>[1]!thsiFinD("ths_adjustment_nvg_ratio_fund",E$2,$A$6,$A39,101)/100</f>
        <v>8.8030823368133004E-2</v>
      </c>
      <c r="F39" s="133">
        <f>[1]!thsiFinD("ths_int_chg_ratio_index",F$1,$A$6,$A39,101)/100</f>
        <v>0.11762136132478</v>
      </c>
      <c r="G39" s="133">
        <f>[1]!thsiFinD("ths_int_chg_ratio_index",G$1,$A$6,$A39,101)/100</f>
        <v>0.11762136132478</v>
      </c>
      <c r="H39" s="132">
        <f>[1]!thsiFinD("ths_int_chg_ratio_index",H$1,$A$6,$A39,101)/100</f>
        <v>9.5440194987493995E-2</v>
      </c>
      <c r="I39" s="132">
        <f>[1]!thsiFinD("ths_int_chg_ratio_index",I$1,$A$6,$A39,101)/100</f>
        <v>9.5440194987493995E-2</v>
      </c>
      <c r="J39" s="32">
        <f t="shared" si="0"/>
        <v>8.4475699422320874E-2</v>
      </c>
      <c r="K39" s="32">
        <f>[1]!thsiFinD("ths_int_chg_ratio_index",K$2,$A$6,$A39,101)/100</f>
        <v>1.7071738510759001E-2</v>
      </c>
      <c r="L39" s="32">
        <f>[1]!thsiFinD("ths_int_chg_ratio_index",L$2,$A$6,$A39,101)/100</f>
        <v>4.3169615391640999E-2</v>
      </c>
      <c r="M39" s="46">
        <f t="shared" si="1"/>
        <v>1.0844756994223208</v>
      </c>
      <c r="N39" s="46">
        <f t="shared" si="2"/>
        <v>1.017071738510759</v>
      </c>
      <c r="O39" s="46">
        <f t="shared" si="2"/>
        <v>1.043169615391641</v>
      </c>
      <c r="P39" s="38">
        <f t="shared" si="3"/>
        <v>-2.1562167144851707E-2</v>
      </c>
      <c r="Q39" s="38">
        <f t="shared" si="4"/>
        <v>-1.5892935705618005E-2</v>
      </c>
      <c r="R39" s="38">
        <f t="shared" si="4"/>
        <v>-1.8755352078784648E-2</v>
      </c>
      <c r="S39" s="34">
        <f>MAX(M$6:M39)</f>
        <v>1.1083746590805332</v>
      </c>
      <c r="T39" s="34">
        <f>MAX(N$6:N39)</f>
        <v>1.033712721920681</v>
      </c>
      <c r="U39" s="34">
        <f>MAX(O$6:O39)</f>
        <v>1.063108591319825</v>
      </c>
      <c r="V39" s="35">
        <f t="shared" si="5"/>
        <v>-2.1562167144851707E-2</v>
      </c>
      <c r="W39" s="35">
        <f t="shared" si="6"/>
        <v>-1.6098267010782541E-2</v>
      </c>
      <c r="X39" s="35">
        <f t="shared" si="6"/>
        <v>-1.8755352078784648E-2</v>
      </c>
    </row>
    <row r="40" spans="1:24">
      <c r="A40" s="357">
        <v>43888</v>
      </c>
      <c r="B40" s="132">
        <f>[1]!thsiFinD("ths_adjustment_nvg_ratio_fund",B$2,$A$6,$A40,101)/100</f>
        <v>2.9411764705881999E-2</v>
      </c>
      <c r="C40" s="132">
        <f>[1]!thsiFinD("ths_adjustment_nvg_ratio_fund",C$2,$A$6,$A40,101)/100</f>
        <v>1.7548431934671E-2</v>
      </c>
      <c r="D40" s="132">
        <f>[1]!thsiFinD("ths_adjustment_nvg_ratio_fund",D$2,$A$6,$A40,101)/100</f>
        <v>0.13275820752456</v>
      </c>
      <c r="E40" s="132">
        <f>[1]!thsiFinD("ths_adjustment_nvg_ratio_fund",E$2,$A$6,$A40,101)/100</f>
        <v>9.3726442781439989E-2</v>
      </c>
      <c r="F40" s="133">
        <f>[1]!thsiFinD("ths_int_chg_ratio_index",F$1,$A$6,$A40,101)/100</f>
        <v>0.11946327603949999</v>
      </c>
      <c r="G40" s="133">
        <f>[1]!thsiFinD("ths_int_chg_ratio_index",G$1,$A$6,$A40,101)/100</f>
        <v>0.11946327603949999</v>
      </c>
      <c r="H40" s="132">
        <f>[1]!thsiFinD("ths_int_chg_ratio_index",H$1,$A$6,$A40,101)/100</f>
        <v>9.7327179522152002E-2</v>
      </c>
      <c r="I40" s="132">
        <f>[1]!thsiFinD("ths_int_chg_ratio_index",I$1,$A$6,$A40,101)/100</f>
        <v>9.7327179522152002E-2</v>
      </c>
      <c r="J40" s="32">
        <f t="shared" si="0"/>
        <v>8.8378219758732113E-2</v>
      </c>
      <c r="K40" s="32">
        <f>[1]!thsiFinD("ths_int_chg_ratio_index",K$2,$A$6,$A40,101)/100</f>
        <v>1.9745037855497E-2</v>
      </c>
      <c r="L40" s="32">
        <f>[1]!thsiFinD("ths_int_chg_ratio_index",L$2,$A$6,$A40,101)/100</f>
        <v>4.5520816329178995E-2</v>
      </c>
      <c r="M40" s="46">
        <f t="shared" si="1"/>
        <v>1.0883782197587322</v>
      </c>
      <c r="N40" s="46">
        <f t="shared" si="2"/>
        <v>1.0197450378554971</v>
      </c>
      <c r="O40" s="46">
        <f t="shared" si="2"/>
        <v>1.0455208163291789</v>
      </c>
      <c r="P40" s="38">
        <f t="shared" si="3"/>
        <v>3.5985318421520862E-3</v>
      </c>
      <c r="Q40" s="38">
        <f t="shared" si="4"/>
        <v>2.6284275174652816E-3</v>
      </c>
      <c r="R40" s="38">
        <f t="shared" si="4"/>
        <v>2.2539009024482581E-3</v>
      </c>
      <c r="S40" s="34">
        <f>MAX(M$6:M40)</f>
        <v>1.1083746590805332</v>
      </c>
      <c r="T40" s="34">
        <f>MAX(N$6:N40)</f>
        <v>1.033712721920681</v>
      </c>
      <c r="U40" s="34">
        <f>MAX(O$6:O40)</f>
        <v>1.063108591319825</v>
      </c>
      <c r="V40" s="35">
        <f t="shared" si="5"/>
        <v>-1.8041227447756158E-2</v>
      </c>
      <c r="W40" s="35">
        <f t="shared" si="6"/>
        <v>-1.3512152621311779E-2</v>
      </c>
      <c r="X40" s="35">
        <f t="shared" si="6"/>
        <v>-1.6543723881312311E-2</v>
      </c>
    </row>
    <row r="41" spans="1:24">
      <c r="A41" s="357">
        <v>43889</v>
      </c>
      <c r="B41" s="132">
        <f>[1]!thsiFinD("ths_adjustment_nvg_ratio_fund",B$2,$A$6,$A41,101)/100</f>
        <v>-6.6336317135551005E-3</v>
      </c>
      <c r="C41" s="132">
        <f>[1]!thsiFinD("ths_adjustment_nvg_ratio_fund",C$2,$A$6,$A41,101)/100</f>
        <v>-1.6332203978803E-2</v>
      </c>
      <c r="D41" s="132">
        <f>[1]!thsiFinD("ths_adjustment_nvg_ratio_fund",D$2,$A$6,$A41,101)/100</f>
        <v>8.0637431104720991E-2</v>
      </c>
      <c r="E41" s="132">
        <f>[1]!thsiFinD("ths_adjustment_nvg_ratio_fund",E$2,$A$6,$A41,101)/100</f>
        <v>4.4894882334441999E-2</v>
      </c>
      <c r="F41" s="133">
        <f>[1]!thsiFinD("ths_int_chg_ratio_index",F$1,$A$6,$A41,101)/100</f>
        <v>5.4595221547995003E-2</v>
      </c>
      <c r="G41" s="133">
        <f>[1]!thsiFinD("ths_int_chg_ratio_index",G$1,$A$6,$A41,101)/100</f>
        <v>5.4595221547995003E-2</v>
      </c>
      <c r="H41" s="132">
        <f>[1]!thsiFinD("ths_int_chg_ratio_index",H$1,$A$6,$A41,101)/100</f>
        <v>3.3596473343939996E-2</v>
      </c>
      <c r="I41" s="132">
        <f>[1]!thsiFinD("ths_int_chg_ratio_index",I$1,$A$6,$A41,101)/100</f>
        <v>3.3596473343939996E-2</v>
      </c>
      <c r="J41" s="32">
        <f t="shared" si="0"/>
        <v>3.4868733441334364E-2</v>
      </c>
      <c r="K41" s="32">
        <f>[1]!thsiFinD("ths_int_chg_ratio_index",K$2,$A$6,$A41,101)/100</f>
        <v>-2.0853057772228997E-2</v>
      </c>
      <c r="L41" s="32">
        <f>[1]!thsiFinD("ths_int_chg_ratio_index",L$2,$A$6,$A41,101)/100</f>
        <v>-1.5839334980368E-3</v>
      </c>
      <c r="M41" s="46">
        <f t="shared" si="1"/>
        <v>1.0348687334413345</v>
      </c>
      <c r="N41" s="46">
        <f t="shared" si="2"/>
        <v>0.97914694222777099</v>
      </c>
      <c r="O41" s="46">
        <f t="shared" si="2"/>
        <v>0.99841606650196324</v>
      </c>
      <c r="P41" s="38">
        <f t="shared" si="3"/>
        <v>-4.9164422207253922E-2</v>
      </c>
      <c r="Q41" s="38">
        <f t="shared" si="4"/>
        <v>-3.9812006060949368E-2</v>
      </c>
      <c r="R41" s="38">
        <f t="shared" si="4"/>
        <v>-4.505386128283928E-2</v>
      </c>
      <c r="S41" s="34">
        <f>MAX(M$6:M41)</f>
        <v>1.1083746590805332</v>
      </c>
      <c r="T41" s="34">
        <f>MAX(N$6:N41)</f>
        <v>1.033712721920681</v>
      </c>
      <c r="U41" s="34">
        <f>MAX(O$6:O41)</f>
        <v>1.063108591319825</v>
      </c>
      <c r="V41" s="35">
        <f t="shared" si="5"/>
        <v>-6.6318663131631483E-2</v>
      </c>
      <c r="W41" s="35">
        <f t="shared" si="6"/>
        <v>-5.2786212780205011E-2</v>
      </c>
      <c r="X41" s="35">
        <f t="shared" si="6"/>
        <v>-6.0852226523301356E-2</v>
      </c>
    </row>
    <row r="42" spans="1:24">
      <c r="A42" s="357">
        <v>43892</v>
      </c>
      <c r="B42" s="132">
        <f>[1]!thsiFinD("ths_adjustment_nvg_ratio_fund",B$2,$A$6,$A42,101)/100</f>
        <v>2.4856138107416999E-2</v>
      </c>
      <c r="C42" s="132">
        <f>[1]!thsiFinD("ths_adjustment_nvg_ratio_fund",C$2,$A$6,$A42,101)/100</f>
        <v>1.3291634089132E-2</v>
      </c>
      <c r="D42" s="132">
        <f>[1]!thsiFinD("ths_adjustment_nvg_ratio_fund",D$2,$A$6,$A42,101)/100</f>
        <v>0.12125569134915</v>
      </c>
      <c r="E42" s="132">
        <f>[1]!thsiFinD("ths_adjustment_nvg_ratio_fund",E$2,$A$6,$A42,101)/100</f>
        <v>7.8901080532697995E-2</v>
      </c>
      <c r="F42" s="133">
        <f>[1]!thsiFinD("ths_int_chg_ratio_index",F$1,$A$6,$A42,101)/100</f>
        <v>9.8145295707785005E-2</v>
      </c>
      <c r="G42" s="133">
        <f>[1]!thsiFinD("ths_int_chg_ratio_index",G$1,$A$6,$A42,101)/100</f>
        <v>9.8145295707785005E-2</v>
      </c>
      <c r="H42" s="132">
        <f>[1]!thsiFinD("ths_int_chg_ratio_index",H$1,$A$6,$A42,101)/100</f>
        <v>7.8921577144974997E-2</v>
      </c>
      <c r="I42" s="132">
        <f>[1]!thsiFinD("ths_int_chg_ratio_index",I$1,$A$6,$A42,101)/100</f>
        <v>7.8921577144974997E-2</v>
      </c>
      <c r="J42" s="32">
        <f t="shared" si="0"/>
        <v>7.4054786222989638E-2</v>
      </c>
      <c r="K42" s="32">
        <f>[1]!thsiFinD("ths_int_chg_ratio_index",K$2,$A$6,$A42,101)/100</f>
        <v>1.2522749618958001E-2</v>
      </c>
      <c r="L42" s="32">
        <f>[1]!thsiFinD("ths_int_chg_ratio_index",L$2,$A$6,$A42,101)/100</f>
        <v>3.4541989915037E-2</v>
      </c>
      <c r="M42" s="46">
        <f t="shared" si="1"/>
        <v>1.0740547862229897</v>
      </c>
      <c r="N42" s="46">
        <f t="shared" si="2"/>
        <v>1.0125227496189579</v>
      </c>
      <c r="O42" s="46">
        <f t="shared" si="2"/>
        <v>1.034541989915037</v>
      </c>
      <c r="P42" s="38">
        <f t="shared" si="3"/>
        <v>3.7865722980485295E-2</v>
      </c>
      <c r="Q42" s="38">
        <f t="shared" si="4"/>
        <v>3.4086617597201219E-2</v>
      </c>
      <c r="R42" s="38">
        <f t="shared" si="4"/>
        <v>3.6183235251455947E-2</v>
      </c>
      <c r="S42" s="34">
        <f>MAX(M$6:M42)</f>
        <v>1.1083746590805332</v>
      </c>
      <c r="T42" s="34">
        <f>MAX(N$6:N42)</f>
        <v>1.033712721920681</v>
      </c>
      <c r="U42" s="34">
        <f>MAX(O$6:O42)</f>
        <v>1.063108591319825</v>
      </c>
      <c r="V42" s="35">
        <f t="shared" si="5"/>
        <v>-3.0964144277724759E-2</v>
      </c>
      <c r="W42" s="35">
        <f t="shared" si="6"/>
        <v>-2.0498898632447138E-2</v>
      </c>
      <c r="X42" s="35">
        <f t="shared" si="6"/>
        <v>-2.6870821699712999E-2</v>
      </c>
    </row>
    <row r="43" spans="1:24">
      <c r="A43" s="357">
        <v>43893</v>
      </c>
      <c r="B43" s="132">
        <f>[1]!thsiFinD("ths_adjustment_nvg_ratio_fund",B$2,$A$6,$A43,101)/100</f>
        <v>3.0450767263427003E-2</v>
      </c>
      <c r="C43" s="132">
        <f>[1]!thsiFinD("ths_adjustment_nvg_ratio_fund",C$2,$A$6,$A43,101)/100</f>
        <v>1.9285900443054001E-2</v>
      </c>
      <c r="D43" s="132">
        <f>[1]!thsiFinD("ths_adjustment_nvg_ratio_fund",D$2,$A$6,$A43,101)/100</f>
        <v>0.13287802540138999</v>
      </c>
      <c r="E43" s="132">
        <f>[1]!thsiFinD("ths_adjustment_nvg_ratio_fund",E$2,$A$6,$A43,101)/100</f>
        <v>8.5936845658538999E-2</v>
      </c>
      <c r="F43" s="133">
        <f>[1]!thsiFinD("ths_int_chg_ratio_index",F$1,$A$6,$A43,101)/100</f>
        <v>0.11296115902313</v>
      </c>
      <c r="G43" s="133">
        <f>[1]!thsiFinD("ths_int_chg_ratio_index",G$1,$A$6,$A43,101)/100</f>
        <v>0.11296115902313</v>
      </c>
      <c r="H43" s="132">
        <f>[1]!thsiFinD("ths_int_chg_ratio_index",H$1,$A$6,$A43,101)/100</f>
        <v>9.5609104696294994E-2</v>
      </c>
      <c r="I43" s="132">
        <f>[1]!thsiFinD("ths_int_chg_ratio_index",I$1,$A$6,$A43,101)/100</f>
        <v>9.5609104696294994E-2</v>
      </c>
      <c r="J43" s="32">
        <f t="shared" si="0"/>
        <v>8.5711508275657503E-2</v>
      </c>
      <c r="K43" s="32">
        <f>[1]!thsiFinD("ths_int_chg_ratio_index",K$2,$A$6,$A43,101)/100</f>
        <v>1.8978980927388998E-2</v>
      </c>
      <c r="L43" s="32">
        <f>[1]!thsiFinD("ths_int_chg_ratio_index",L$2,$A$6,$A43,101)/100</f>
        <v>4.3745465960085002E-2</v>
      </c>
      <c r="M43" s="46">
        <f t="shared" si="1"/>
        <v>1.0857115082756574</v>
      </c>
      <c r="N43" s="46">
        <f t="shared" si="2"/>
        <v>1.018978980927389</v>
      </c>
      <c r="O43" s="46">
        <f t="shared" si="2"/>
        <v>1.0437454659600851</v>
      </c>
      <c r="P43" s="38">
        <f t="shared" si="3"/>
        <v>1.0853005081481681E-2</v>
      </c>
      <c r="Q43" s="38">
        <f t="shared" si="4"/>
        <v>6.3763814796859997E-3</v>
      </c>
      <c r="R43" s="38">
        <f t="shared" si="4"/>
        <v>8.8961841421284493E-3</v>
      </c>
      <c r="S43" s="34">
        <f>MAX(M$6:M43)</f>
        <v>1.1083746590805332</v>
      </c>
      <c r="T43" s="34">
        <f>MAX(N$6:N43)</f>
        <v>1.033712721920681</v>
      </c>
      <c r="U43" s="34">
        <f>MAX(O$6:O43)</f>
        <v>1.063108591319825</v>
      </c>
      <c r="V43" s="35">
        <f t="shared" si="5"/>
        <v>-2.0447193211432957E-2</v>
      </c>
      <c r="W43" s="35">
        <f t="shared" si="6"/>
        <v>-1.4253225950354942E-2</v>
      </c>
      <c r="X43" s="35">
        <f t="shared" si="6"/>
        <v>-1.8213685335475516E-2</v>
      </c>
    </row>
    <row r="44" spans="1:24">
      <c r="A44" s="357">
        <v>43894</v>
      </c>
      <c r="B44" s="132">
        <f>[1]!thsiFinD("ths_adjustment_nvg_ratio_fund",B$2,$A$6,$A44,101)/100</f>
        <v>3.5885549872123002E-2</v>
      </c>
      <c r="C44" s="132">
        <f>[1]!thsiFinD("ths_adjustment_nvg_ratio_fund",C$2,$A$6,$A44,101)/100</f>
        <v>2.6062027625748999E-2</v>
      </c>
      <c r="D44" s="132">
        <f>[1]!thsiFinD("ths_adjustment_nvg_ratio_fund",D$2,$A$6,$A44,101)/100</f>
        <v>0.1359932901989</v>
      </c>
      <c r="E44" s="132">
        <f>[1]!thsiFinD("ths_adjustment_nvg_ratio_fund",E$2,$A$6,$A44,101)/100</f>
        <v>9.1799983276266997E-2</v>
      </c>
      <c r="F44" s="133">
        <f>[1]!thsiFinD("ths_int_chg_ratio_index",F$1,$A$6,$A44,101)/100</f>
        <v>0.11846525788512001</v>
      </c>
      <c r="G44" s="133">
        <f>[1]!thsiFinD("ths_int_chg_ratio_index",G$1,$A$6,$A44,101)/100</f>
        <v>0.11846525788512001</v>
      </c>
      <c r="H44" s="132">
        <f>[1]!thsiFinD("ths_int_chg_ratio_index",H$1,$A$6,$A44,101)/100</f>
        <v>0.10542171841145001</v>
      </c>
      <c r="I44" s="132">
        <f>[1]!thsiFinD("ths_int_chg_ratio_index",I$1,$A$6,$A44,101)/100</f>
        <v>0.10542171841145001</v>
      </c>
      <c r="J44" s="32">
        <f t="shared" si="0"/>
        <v>9.2189350445772367E-2</v>
      </c>
      <c r="K44" s="32">
        <f>[1]!thsiFinD("ths_int_chg_ratio_index",K$2,$A$6,$A44,101)/100</f>
        <v>2.3679750808056999E-2</v>
      </c>
      <c r="L44" s="32">
        <f>[1]!thsiFinD("ths_int_chg_ratio_index",L$2,$A$6,$A44,101)/100</f>
        <v>4.9228868224084003E-2</v>
      </c>
      <c r="M44" s="46">
        <f t="shared" si="1"/>
        <v>1.0921893504457723</v>
      </c>
      <c r="N44" s="46">
        <f t="shared" si="2"/>
        <v>1.0236797508080571</v>
      </c>
      <c r="O44" s="46">
        <f t="shared" si="2"/>
        <v>1.049228868224084</v>
      </c>
      <c r="P44" s="38">
        <f t="shared" si="3"/>
        <v>5.9664488409107985E-3</v>
      </c>
      <c r="Q44" s="38">
        <f t="shared" si="4"/>
        <v>4.6132157469920276E-3</v>
      </c>
      <c r="R44" s="38">
        <f t="shared" si="4"/>
        <v>5.2535818768371101E-3</v>
      </c>
      <c r="S44" s="34">
        <f>MAX(M$6:M44)</f>
        <v>1.1083746590805332</v>
      </c>
      <c r="T44" s="34">
        <f>MAX(N$6:N44)</f>
        <v>1.033712721920681</v>
      </c>
      <c r="U44" s="34">
        <f>MAX(O$6:O44)</f>
        <v>1.063108591319825</v>
      </c>
      <c r="V44" s="35">
        <f t="shared" si="5"/>
        <v>-1.4602741502758421E-2</v>
      </c>
      <c r="W44" s="35">
        <f t="shared" si="6"/>
        <v>-9.7057634097627021E-3</v>
      </c>
      <c r="X44" s="35">
        <f t="shared" si="6"/>
        <v>-1.3055790545827173E-2</v>
      </c>
    </row>
    <row r="45" spans="1:24">
      <c r="A45" s="357">
        <v>43895</v>
      </c>
      <c r="B45" s="132">
        <f>[1]!thsiFinD("ths_adjustment_nvg_ratio_fund",B$2,$A$6,$A45,101)/100</f>
        <v>5.8264066496164002E-2</v>
      </c>
      <c r="C45" s="132">
        <f>[1]!thsiFinD("ths_adjustment_nvg_ratio_fund",C$2,$A$6,$A45,101)/100</f>
        <v>5.0039093041438998E-2</v>
      </c>
      <c r="D45" s="132">
        <f>[1]!thsiFinD("ths_adjustment_nvg_ratio_fund",D$2,$A$6,$A45,101)/100</f>
        <v>0.15360651809250001</v>
      </c>
      <c r="E45" s="132">
        <f>[1]!thsiFinD("ths_adjustment_nvg_ratio_fund",E$2,$A$6,$A45,101)/100</f>
        <v>0.1078817322125</v>
      </c>
      <c r="F45" s="133">
        <f>[1]!thsiFinD("ths_int_chg_ratio_index",F$1,$A$6,$A45,101)/100</f>
        <v>0.13450645972460001</v>
      </c>
      <c r="G45" s="133">
        <f>[1]!thsiFinD("ths_int_chg_ratio_index",G$1,$A$6,$A45,101)/100</f>
        <v>0.13450645972460001</v>
      </c>
      <c r="H45" s="132">
        <f>[1]!thsiFinD("ths_int_chg_ratio_index",H$1,$A$6,$A45,101)/100</f>
        <v>0.12535894674855999</v>
      </c>
      <c r="I45" s="132">
        <f>[1]!thsiFinD("ths_int_chg_ratio_index",I$1,$A$6,$A45,101)/100</f>
        <v>0.12535894674855999</v>
      </c>
      <c r="J45" s="32">
        <f t="shared" si="0"/>
        <v>0.11119027784861535</v>
      </c>
      <c r="K45" s="32">
        <f>[1]!thsiFinD("ths_int_chg_ratio_index",K$2,$A$6,$A45,101)/100</f>
        <v>4.4555433156391003E-2</v>
      </c>
      <c r="L45" s="32">
        <f>[1]!thsiFinD("ths_int_chg_ratio_index",L$2,$A$6,$A45,101)/100</f>
        <v>6.9425125848704E-2</v>
      </c>
      <c r="M45" s="46">
        <f t="shared" si="1"/>
        <v>1.1111902778486153</v>
      </c>
      <c r="N45" s="46">
        <f t="shared" si="2"/>
        <v>1.0445554331563911</v>
      </c>
      <c r="O45" s="46">
        <f t="shared" si="2"/>
        <v>1.069425125848704</v>
      </c>
      <c r="P45" s="38">
        <f t="shared" si="3"/>
        <v>1.7397100049627801E-2</v>
      </c>
      <c r="Q45" s="38">
        <f t="shared" si="4"/>
        <v>2.0392786251613781E-2</v>
      </c>
      <c r="R45" s="38">
        <f t="shared" si="4"/>
        <v>1.9248667508361628E-2</v>
      </c>
      <c r="S45" s="34">
        <f>MAX(M$6:M45)</f>
        <v>1.1111902778486153</v>
      </c>
      <c r="T45" s="34">
        <f>MAX(N$6:N45)</f>
        <v>1.0445554331563911</v>
      </c>
      <c r="U45" s="34">
        <f>MAX(O$6:O45)</f>
        <v>1.069425125848704</v>
      </c>
      <c r="V45" s="35">
        <f t="shared" si="5"/>
        <v>0</v>
      </c>
      <c r="W45" s="35">
        <f t="shared" si="6"/>
        <v>0</v>
      </c>
      <c r="X45" s="35">
        <f t="shared" si="6"/>
        <v>0</v>
      </c>
    </row>
    <row r="46" spans="1:24">
      <c r="A46" s="357">
        <v>43896</v>
      </c>
      <c r="B46" s="132">
        <f>[1]!thsiFinD("ths_adjustment_nvg_ratio_fund",B$2,$A$6,$A46,101)/100</f>
        <v>4.1799872122761997E-2</v>
      </c>
      <c r="C46" s="132">
        <f>[1]!thsiFinD("ths_adjustment_nvg_ratio_fund",C$2,$A$6,$A46,101)/100</f>
        <v>3.4401876465989002E-2</v>
      </c>
      <c r="D46" s="132">
        <f>[1]!thsiFinD("ths_adjustment_nvg_ratio_fund",D$2,$A$6,$A46,101)/100</f>
        <v>0.14473999520728001</v>
      </c>
      <c r="E46" s="132">
        <f>[1]!thsiFinD("ths_adjustment_nvg_ratio_fund",E$2,$A$6,$A46,101)/100</f>
        <v>9.7495602689573996E-2</v>
      </c>
      <c r="F46" s="133">
        <f>[1]!thsiFinD("ths_int_chg_ratio_index",F$1,$A$6,$A46,101)/100</f>
        <v>0.13107619444683999</v>
      </c>
      <c r="G46" s="133">
        <f>[1]!thsiFinD("ths_int_chg_ratio_index",G$1,$A$6,$A46,101)/100</f>
        <v>0.13107619444683999</v>
      </c>
      <c r="H46" s="132">
        <f>[1]!thsiFinD("ths_int_chg_ratio_index",H$1,$A$6,$A46,101)/100</f>
        <v>0.12623432499110002</v>
      </c>
      <c r="I46" s="132">
        <f>[1]!thsiFinD("ths_int_chg_ratio_index",I$1,$A$6,$A46,101)/100</f>
        <v>0.12623432499110002</v>
      </c>
      <c r="J46" s="32">
        <f t="shared" si="0"/>
        <v>0.10413229817018563</v>
      </c>
      <c r="K46" s="32">
        <f>[1]!thsiFinD("ths_int_chg_ratio_index",K$2,$A$6,$A46,101)/100</f>
        <v>3.0181020916233998E-2</v>
      </c>
      <c r="L46" s="32">
        <f>[1]!thsiFinD("ths_int_chg_ratio_index",L$2,$A$6,$A46,101)/100</f>
        <v>5.8690337056799997E-2</v>
      </c>
      <c r="M46" s="46">
        <f t="shared" si="1"/>
        <v>1.1041322981701855</v>
      </c>
      <c r="N46" s="46">
        <f t="shared" si="2"/>
        <v>1.0301810209162341</v>
      </c>
      <c r="O46" s="46">
        <f t="shared" si="2"/>
        <v>1.0586903370567999</v>
      </c>
      <c r="P46" s="38">
        <f t="shared" si="3"/>
        <v>-6.3517291494800121E-3</v>
      </c>
      <c r="Q46" s="38">
        <f t="shared" si="4"/>
        <v>-1.3761272771059208E-2</v>
      </c>
      <c r="R46" s="38">
        <f t="shared" si="4"/>
        <v>-1.0037905910790013E-2</v>
      </c>
      <c r="S46" s="34">
        <f>MAX(M$6:M46)</f>
        <v>1.1111902778486153</v>
      </c>
      <c r="T46" s="34">
        <f>MAX(N$6:N46)</f>
        <v>1.0445554331563911</v>
      </c>
      <c r="U46" s="34">
        <f>MAX(O$6:O46)</f>
        <v>1.069425125848704</v>
      </c>
      <c r="V46" s="35">
        <f t="shared" si="5"/>
        <v>-6.3517291494800121E-3</v>
      </c>
      <c r="W46" s="35">
        <f t="shared" si="6"/>
        <v>-1.3761272771059208E-2</v>
      </c>
      <c r="X46" s="35">
        <f t="shared" si="6"/>
        <v>-1.0037905910790013E-2</v>
      </c>
    </row>
    <row r="47" spans="1:24">
      <c r="A47" s="357">
        <v>43899</v>
      </c>
      <c r="B47" s="132">
        <f>[1]!thsiFinD("ths_adjustment_nvg_ratio_fund",B$2,$A$6,$A47,101)/100</f>
        <v>6.1540920716111006E-3</v>
      </c>
      <c r="C47" s="132">
        <f>[1]!thsiFinD("ths_adjustment_nvg_ratio_fund",C$2,$A$6,$A47,101)/100</f>
        <v>0</v>
      </c>
      <c r="D47" s="132">
        <f>[1]!thsiFinD("ths_adjustment_nvg_ratio_fund",D$2,$A$6,$A47,101)/100</f>
        <v>0.10004792715073001</v>
      </c>
      <c r="E47" s="132">
        <f>[1]!thsiFinD("ths_adjustment_nvg_ratio_fund",E$2,$A$6,$A47,101)/100</f>
        <v>5.5448530061785996E-2</v>
      </c>
      <c r="F47" s="133">
        <f>[1]!thsiFinD("ths_int_chg_ratio_index",F$1,$A$6,$A47,101)/100</f>
        <v>8.6686768337819992E-2</v>
      </c>
      <c r="G47" s="133">
        <f>[1]!thsiFinD("ths_int_chg_ratio_index",G$1,$A$6,$A47,101)/100</f>
        <v>8.6686768337819992E-2</v>
      </c>
      <c r="H47" s="132">
        <f>[1]!thsiFinD("ths_int_chg_ratio_index",H$1,$A$6,$A47,101)/100</f>
        <v>8.8576338446034006E-2</v>
      </c>
      <c r="I47" s="132">
        <f>[1]!thsiFinD("ths_int_chg_ratio_index",I$1,$A$6,$A47,101)/100</f>
        <v>8.8576338446034006E-2</v>
      </c>
      <c r="J47" s="32">
        <f t="shared" si="0"/>
        <v>6.4022095356479389E-2</v>
      </c>
      <c r="K47" s="32">
        <f>[1]!thsiFinD("ths_int_chg_ratio_index",K$2,$A$6,$A47,101)/100</f>
        <v>-6.8680546875269999E-3</v>
      </c>
      <c r="L47" s="32">
        <f>[1]!thsiFinD("ths_int_chg_ratio_index",L$2,$A$6,$A47,101)/100</f>
        <v>2.0633178743581001E-2</v>
      </c>
      <c r="M47" s="46">
        <f t="shared" si="1"/>
        <v>1.0640220953564794</v>
      </c>
      <c r="N47" s="46">
        <f t="shared" si="2"/>
        <v>0.99313194531247295</v>
      </c>
      <c r="O47" s="46">
        <f t="shared" si="2"/>
        <v>1.0206331787435809</v>
      </c>
      <c r="P47" s="38">
        <f t="shared" si="3"/>
        <v>-3.6327352148088132E-2</v>
      </c>
      <c r="Q47" s="38">
        <f t="shared" si="4"/>
        <v>-3.5963655757130897E-2</v>
      </c>
      <c r="R47" s="38">
        <f t="shared" si="4"/>
        <v>-3.5947393662833838E-2</v>
      </c>
      <c r="S47" s="34">
        <f>MAX(M$6:M47)</f>
        <v>1.1111902778486153</v>
      </c>
      <c r="T47" s="34">
        <f>MAX(N$6:N47)</f>
        <v>1.0445554331563911</v>
      </c>
      <c r="U47" s="34">
        <f>MAX(O$6:O47)</f>
        <v>1.069425125848704</v>
      </c>
      <c r="V47" s="35">
        <f t="shared" si="5"/>
        <v>-4.2448339796005596E-2</v>
      </c>
      <c r="W47" s="35">
        <f t="shared" si="6"/>
        <v>-4.9230022851471822E-2</v>
      </c>
      <c r="X47" s="35">
        <f t="shared" si="6"/>
        <v>-4.5624463018298145E-2</v>
      </c>
    </row>
    <row r="48" spans="1:24">
      <c r="A48" s="357">
        <v>43900</v>
      </c>
      <c r="B48" s="132">
        <f>[1]!thsiFinD("ths_adjustment_nvg_ratio_fund",B$2,$A$6,$A48,101)/100</f>
        <v>2.7653452685421999E-2</v>
      </c>
      <c r="C48" s="132">
        <f>[1]!thsiFinD("ths_adjustment_nvg_ratio_fund",C$2,$A$6,$A48,101)/100</f>
        <v>2.076274867518E-2</v>
      </c>
      <c r="D48" s="132">
        <f>[1]!thsiFinD("ths_adjustment_nvg_ratio_fund",D$2,$A$6,$A48,101)/100</f>
        <v>0.12784567457465001</v>
      </c>
      <c r="E48" s="132">
        <f>[1]!thsiFinD("ths_adjustment_nvg_ratio_fund",E$2,$A$6,$A48,101)/100</f>
        <v>8.1246335548923992E-2</v>
      </c>
      <c r="F48" s="133">
        <f>[1]!thsiFinD("ths_int_chg_ratio_index",F$1,$A$6,$A48,101)/100</f>
        <v>0.11485022632343</v>
      </c>
      <c r="G48" s="133">
        <f>[1]!thsiFinD("ths_int_chg_ratio_index",G$1,$A$6,$A48,101)/100</f>
        <v>0.11485022632343</v>
      </c>
      <c r="H48" s="132">
        <f>[1]!thsiFinD("ths_int_chg_ratio_index",H$1,$A$6,$A48,101)/100</f>
        <v>0.11312445867598001</v>
      </c>
      <c r="I48" s="132">
        <f>[1]!thsiFinD("ths_int_chg_ratio_index",I$1,$A$6,$A48,101)/100</f>
        <v>0.11312445867598001</v>
      </c>
      <c r="J48" s="32">
        <f t="shared" si="0"/>
        <v>8.9182197685374498E-2</v>
      </c>
      <c r="K48" s="32">
        <f>[1]!thsiFinD("ths_int_chg_ratio_index",K$2,$A$6,$A48,101)/100</f>
        <v>1.5797399912662002E-2</v>
      </c>
      <c r="L48" s="32">
        <f>[1]!thsiFinD("ths_int_chg_ratio_index",L$2,$A$6,$A48,101)/100</f>
        <v>4.3991925736831999E-2</v>
      </c>
      <c r="M48" s="46">
        <f t="shared" si="1"/>
        <v>1.0891821976853744</v>
      </c>
      <c r="N48" s="46">
        <f t="shared" si="2"/>
        <v>1.0157973999126619</v>
      </c>
      <c r="O48" s="46">
        <f t="shared" si="2"/>
        <v>1.043991925736832</v>
      </c>
      <c r="P48" s="38">
        <f t="shared" si="3"/>
        <v>2.3646221670298617E-2</v>
      </c>
      <c r="Q48" s="38">
        <f t="shared" si="4"/>
        <v>2.2822198709012032E-2</v>
      </c>
      <c r="R48" s="38">
        <f t="shared" si="4"/>
        <v>2.2886525227414412E-2</v>
      </c>
      <c r="S48" s="34">
        <f>MAX(M$6:M48)</f>
        <v>1.1111902778486153</v>
      </c>
      <c r="T48" s="34">
        <f>MAX(N$6:N48)</f>
        <v>1.0445554331563911</v>
      </c>
      <c r="U48" s="34">
        <f>MAX(O$6:O48)</f>
        <v>1.069425125848704</v>
      </c>
      <c r="V48" s="35">
        <f t="shared" si="5"/>
        <v>-1.9805860978059475E-2</v>
      </c>
      <c r="W48" s="35">
        <f t="shared" si="6"/>
        <v>-2.7531361506425212E-2</v>
      </c>
      <c r="X48" s="35">
        <f t="shared" si="6"/>
        <v>-2.3782123214739381E-2</v>
      </c>
    </row>
    <row r="49" spans="1:24">
      <c r="A49" s="357">
        <v>43901</v>
      </c>
      <c r="B49" s="132">
        <f>[1]!thsiFinD("ths_adjustment_nvg_ratio_fund",B$2,$A$6,$A49,101)/100</f>
        <v>1.3666879795396001E-2</v>
      </c>
      <c r="C49" s="132">
        <f>[1]!thsiFinD("ths_adjustment_nvg_ratio_fund",C$2,$A$6,$A49,101)/100</f>
        <v>8.4267222656589993E-3</v>
      </c>
      <c r="D49" s="132">
        <f>[1]!thsiFinD("ths_adjustment_nvg_ratio_fund",D$2,$A$6,$A49,101)/100</f>
        <v>0.11083153606517999</v>
      </c>
      <c r="E49" s="132">
        <f>[1]!thsiFinD("ths_adjustment_nvg_ratio_fund",E$2,$A$6,$A49,101)/100</f>
        <v>6.667225060681399E-2</v>
      </c>
      <c r="F49" s="133">
        <f>[1]!thsiFinD("ths_int_chg_ratio_index",F$1,$A$6,$A49,101)/100</f>
        <v>9.9851446901787988E-2</v>
      </c>
      <c r="G49" s="133">
        <f>[1]!thsiFinD("ths_int_chg_ratio_index",G$1,$A$6,$A49,101)/100</f>
        <v>9.9851446901787988E-2</v>
      </c>
      <c r="H49" s="132">
        <f>[1]!thsiFinD("ths_int_chg_ratio_index",H$1,$A$6,$A49,101)/100</f>
        <v>0.10296362188170001</v>
      </c>
      <c r="I49" s="132">
        <f>[1]!thsiFinD("ths_int_chg_ratio_index",I$1,$A$6,$A49,101)/100</f>
        <v>0.10296362188170001</v>
      </c>
      <c r="J49" s="32">
        <f t="shared" si="0"/>
        <v>7.5653440787503135E-2</v>
      </c>
      <c r="K49" s="32">
        <f>[1]!thsiFinD("ths_int_chg_ratio_index",K$2,$A$6,$A49,101)/100</f>
        <v>1.8309312172685999E-3</v>
      </c>
      <c r="L49" s="32">
        <f>[1]!thsiFinD("ths_int_chg_ratio_index",L$2,$A$6,$A49,101)/100</f>
        <v>3.0425571658464001E-2</v>
      </c>
      <c r="M49" s="46">
        <f t="shared" si="1"/>
        <v>1.0756534407875031</v>
      </c>
      <c r="N49" s="46">
        <f t="shared" si="2"/>
        <v>1.0018309312172686</v>
      </c>
      <c r="O49" s="46">
        <f t="shared" si="2"/>
        <v>1.030425571658464</v>
      </c>
      <c r="P49" s="38">
        <f t="shared" si="3"/>
        <v>-1.2421022788126068E-2</v>
      </c>
      <c r="Q49" s="38">
        <f t="shared" si="4"/>
        <v>-1.3749266041234387E-2</v>
      </c>
      <c r="R49" s="38">
        <f t="shared" si="4"/>
        <v>-1.2994692529631369E-2</v>
      </c>
      <c r="S49" s="34">
        <f>MAX(M$6:M49)</f>
        <v>1.1111902778486153</v>
      </c>
      <c r="T49" s="34">
        <f>MAX(N$6:N49)</f>
        <v>1.0445554331563911</v>
      </c>
      <c r="U49" s="34">
        <f>MAX(O$6:O49)</f>
        <v>1.069425125848704</v>
      </c>
      <c r="V49" s="35">
        <f t="shared" si="5"/>
        <v>-3.1980874715638596E-2</v>
      </c>
      <c r="W49" s="35">
        <f t="shared" si="6"/>
        <v>-4.0902091533830287E-2</v>
      </c>
      <c r="X49" s="35">
        <f t="shared" si="6"/>
        <v>-3.6467774365493422E-2</v>
      </c>
    </row>
    <row r="50" spans="1:24">
      <c r="A50" s="357">
        <v>43902</v>
      </c>
      <c r="B50" s="132">
        <f>[1]!thsiFinD("ths_adjustment_nvg_ratio_fund",B$2,$A$6,$A50,101)/100</f>
        <v>-6.0741687979540002E-3</v>
      </c>
      <c r="C50" s="132">
        <f>[1]!thsiFinD("ths_adjustment_nvg_ratio_fund",C$2,$A$6,$A50,101)/100</f>
        <v>-9.7298236469465001E-3</v>
      </c>
      <c r="D50" s="132">
        <f>[1]!thsiFinD("ths_adjustment_nvg_ratio_fund",D$2,$A$6,$A50,101)/100</f>
        <v>9.0342679127726006E-2</v>
      </c>
      <c r="E50" s="132">
        <f>[1]!thsiFinD("ths_adjustment_nvg_ratio_fund",E$2,$A$6,$A50,101)/100</f>
        <v>4.3889773030750999E-2</v>
      </c>
      <c r="F50" s="133">
        <f>[1]!thsiFinD("ths_int_chg_ratio_index",F$1,$A$6,$A50,101)/100</f>
        <v>7.7708628635755991E-2</v>
      </c>
      <c r="G50" s="133">
        <f>[1]!thsiFinD("ths_int_chg_ratio_index",G$1,$A$6,$A50,101)/100</f>
        <v>7.7708628635755991E-2</v>
      </c>
      <c r="H50" s="132">
        <f>[1]!thsiFinD("ths_int_chg_ratio_index",H$1,$A$6,$A50,101)/100</f>
        <v>8.1721142544269987E-2</v>
      </c>
      <c r="I50" s="132">
        <f>[1]!thsiFinD("ths_int_chg_ratio_index",I$1,$A$6,$A50,101)/100</f>
        <v>8.1721142544269987E-2</v>
      </c>
      <c r="J50" s="32">
        <f t="shared" si="0"/>
        <v>5.4661000259203563E-2</v>
      </c>
      <c r="K50" s="32">
        <f>[1]!thsiFinD("ths_int_chg_ratio_index",K$2,$A$6,$A50,101)/100</f>
        <v>-1.6909393153709998E-2</v>
      </c>
      <c r="L50" s="32">
        <f>[1]!thsiFinD("ths_int_chg_ratio_index",L$2,$A$6,$A50,101)/100</f>
        <v>1.0469218438293E-2</v>
      </c>
      <c r="M50" s="46">
        <f t="shared" si="1"/>
        <v>1.0546610002592036</v>
      </c>
      <c r="N50" s="46">
        <f t="shared" si="2"/>
        <v>0.98309060684629002</v>
      </c>
      <c r="O50" s="46">
        <f t="shared" si="2"/>
        <v>1.0104692184382931</v>
      </c>
      <c r="P50" s="38">
        <f t="shared" si="3"/>
        <v>-1.9515988823436081E-2</v>
      </c>
      <c r="Q50" s="38">
        <f t="shared" si="4"/>
        <v>-1.8706074834611397E-2</v>
      </c>
      <c r="R50" s="38">
        <f t="shared" si="4"/>
        <v>-1.9367098186481635E-2</v>
      </c>
      <c r="S50" s="34">
        <f>MAX(M$6:M50)</f>
        <v>1.1111902778486153</v>
      </c>
      <c r="T50" s="34">
        <f>MAX(N$6:N50)</f>
        <v>1.0445554331563911</v>
      </c>
      <c r="U50" s="34">
        <f>MAX(O$6:O50)</f>
        <v>1.069425125848704</v>
      </c>
      <c r="V50" s="35">
        <f t="shared" si="5"/>
        <v>-5.0872725145560627E-2</v>
      </c>
      <c r="W50" s="35">
        <f t="shared" si="6"/>
        <v>-5.8843048783317697E-2</v>
      </c>
      <c r="X50" s="35">
        <f t="shared" si="6"/>
        <v>-5.512859758519606E-2</v>
      </c>
    </row>
    <row r="51" spans="1:24">
      <c r="A51" s="357">
        <v>43903</v>
      </c>
      <c r="B51" s="132">
        <f>[1]!thsiFinD("ths_adjustment_nvg_ratio_fund",B$2,$A$6,$A51,101)/100</f>
        <v>-1.9101662404091998E-2</v>
      </c>
      <c r="C51" s="132">
        <f>[1]!thsiFinD("ths_adjustment_nvg_ratio_fund",C$2,$A$6,$A51,101)/100</f>
        <v>-2.2326470332724998E-2</v>
      </c>
      <c r="D51" s="132">
        <f>[1]!thsiFinD("ths_adjustment_nvg_ratio_fund",D$2,$A$6,$A51,101)/100</f>
        <v>8.1955427749819995E-2</v>
      </c>
      <c r="E51" s="132">
        <f>[1]!thsiFinD("ths_adjustment_nvg_ratio_fund",E$2,$A$6,$A51,101)/100</f>
        <v>3.2749811587933005E-2</v>
      </c>
      <c r="F51" s="133">
        <f>[1]!thsiFinD("ths_int_chg_ratio_index",F$1,$A$6,$A51,101)/100</f>
        <v>6.7977233115017993E-2</v>
      </c>
      <c r="G51" s="133">
        <f>[1]!thsiFinD("ths_int_chg_ratio_index",G$1,$A$6,$A51,101)/100</f>
        <v>6.7977233115017993E-2</v>
      </c>
      <c r="H51" s="132">
        <f>[1]!thsiFinD("ths_int_chg_ratio_index",H$1,$A$6,$A51,101)/100</f>
        <v>6.8672826687364005E-2</v>
      </c>
      <c r="I51" s="132">
        <f>[1]!thsiFinD("ths_int_chg_ratio_index",I$1,$A$6,$A51,101)/100</f>
        <v>6.8672826687364005E-2</v>
      </c>
      <c r="J51" s="32">
        <f t="shared" si="0"/>
        <v>4.3322153275712504E-2</v>
      </c>
      <c r="K51" s="32">
        <f>[1]!thsiFinD("ths_int_chg_ratio_index",K$2,$A$6,$A51,101)/100</f>
        <v>-2.8909790860101002E-2</v>
      </c>
      <c r="L51" s="32">
        <f>[1]!thsiFinD("ths_int_chg_ratio_index",L$2,$A$6,$A51,101)/100</f>
        <v>-1.2390320288379001E-3</v>
      </c>
      <c r="M51" s="46">
        <f t="shared" si="1"/>
        <v>1.0433221532757124</v>
      </c>
      <c r="N51" s="46">
        <f t="shared" si="2"/>
        <v>0.97109020913989896</v>
      </c>
      <c r="O51" s="46">
        <f t="shared" si="2"/>
        <v>0.99876096797116209</v>
      </c>
      <c r="P51" s="38">
        <f t="shared" si="3"/>
        <v>-1.0751176900164583E-2</v>
      </c>
      <c r="Q51" s="38">
        <f t="shared" si="4"/>
        <v>-1.2206807412073473E-2</v>
      </c>
      <c r="R51" s="38">
        <f t="shared" si="4"/>
        <v>-1.1586944217089945E-2</v>
      </c>
      <c r="S51" s="34">
        <f>MAX(M$6:M51)</f>
        <v>1.1111902778486153</v>
      </c>
      <c r="T51" s="34">
        <f>MAX(N$6:N51)</f>
        <v>1.0445554331563911</v>
      </c>
      <c r="U51" s="34">
        <f>MAX(O$6:O51)</f>
        <v>1.069425125848704</v>
      </c>
      <c r="V51" s="35">
        <f t="shared" si="5"/>
        <v>-6.10769603782918E-2</v>
      </c>
      <c r="W51" s="35">
        <f t="shared" si="6"/>
        <v>-7.0331570431353962E-2</v>
      </c>
      <c r="X51" s="35">
        <f t="shared" si="6"/>
        <v>-6.607676981729993E-2</v>
      </c>
    </row>
    <row r="52" spans="1:24">
      <c r="A52" s="357">
        <v>43906</v>
      </c>
      <c r="B52" s="132">
        <f>[1]!thsiFinD("ths_adjustment_nvg_ratio_fund",B$2,$A$6,$A52,101)/100</f>
        <v>-6.1141304347826005E-2</v>
      </c>
      <c r="C52" s="132">
        <f>[1]!thsiFinD("ths_adjustment_nvg_ratio_fund",C$2,$A$6,$A52,101)/100</f>
        <v>-6.1767005473026E-2</v>
      </c>
      <c r="D52" s="132">
        <f>[1]!thsiFinD("ths_adjustment_nvg_ratio_fund",D$2,$A$6,$A52,101)/100</f>
        <v>3.2350826743349999E-2</v>
      </c>
      <c r="E52" s="132">
        <f>[1]!thsiFinD("ths_adjustment_nvg_ratio_fund",E$2,$A$6,$A52,101)/100</f>
        <v>-1.2982661845779999E-2</v>
      </c>
      <c r="F52" s="133">
        <f>[1]!thsiFinD("ths_int_chg_ratio_index",F$1,$A$6,$A52,101)/100</f>
        <v>1.6299831526057001E-2</v>
      </c>
      <c r="G52" s="133">
        <f>[1]!thsiFinD("ths_int_chg_ratio_index",G$1,$A$6,$A52,101)/100</f>
        <v>1.6299831526057001E-2</v>
      </c>
      <c r="H52" s="132">
        <f>[1]!thsiFinD("ths_int_chg_ratio_index",H$1,$A$6,$A52,101)/100</f>
        <v>2.7249204896083002E-2</v>
      </c>
      <c r="I52" s="132">
        <f>[1]!thsiFinD("ths_int_chg_ratio_index",I$1,$A$6,$A52,101)/100</f>
        <v>2.7249204896083002E-2</v>
      </c>
      <c r="J52" s="32">
        <f t="shared" si="0"/>
        <v>-2.055259009875248E-3</v>
      </c>
      <c r="K52" s="32">
        <f>[1]!thsiFinD("ths_int_chg_ratio_index",K$2,$A$6,$A52,101)/100</f>
        <v>-7.1673348240000004E-2</v>
      </c>
      <c r="L52" s="32">
        <f>[1]!thsiFinD("ths_int_chg_ratio_index",L$2,$A$6,$A52,101)/100</f>
        <v>-4.5159648648043997E-2</v>
      </c>
      <c r="M52" s="46">
        <f t="shared" si="1"/>
        <v>0.99794474099012476</v>
      </c>
      <c r="N52" s="46">
        <f t="shared" si="2"/>
        <v>0.92832665175999995</v>
      </c>
      <c r="O52" s="46">
        <f t="shared" si="2"/>
        <v>0.954840351351956</v>
      </c>
      <c r="P52" s="38">
        <f t="shared" si="3"/>
        <v>-4.3493193490731996E-2</v>
      </c>
      <c r="Q52" s="38">
        <f t="shared" si="4"/>
        <v>-4.4036647653748817E-2</v>
      </c>
      <c r="R52" s="38">
        <f t="shared" si="4"/>
        <v>-4.3975103180518227E-2</v>
      </c>
      <c r="S52" s="34">
        <f>MAX(M$6:M52)</f>
        <v>1.1111902778486153</v>
      </c>
      <c r="T52" s="34">
        <f>MAX(N$6:N52)</f>
        <v>1.0445554331563911</v>
      </c>
      <c r="U52" s="34">
        <f>MAX(O$6:O52)</f>
        <v>1.069425125848704</v>
      </c>
      <c r="V52" s="35">
        <f t="shared" si="5"/>
        <v>-0.10191372181346492</v>
      </c>
      <c r="W52" s="35">
        <f t="shared" si="6"/>
        <v>-0.11127105149908245</v>
      </c>
      <c r="X52" s="35">
        <f t="shared" si="6"/>
        <v>-0.10714614022726709</v>
      </c>
    </row>
    <row r="53" spans="1:24">
      <c r="A53" s="357">
        <v>43907</v>
      </c>
      <c r="B53" s="132">
        <f>[1]!thsiFinD("ths_adjustment_nvg_ratio_fund",B$2,$A$6,$A53,101)/100</f>
        <v>-6.5776854219948999E-2</v>
      </c>
      <c r="C53" s="132">
        <f>[1]!thsiFinD("ths_adjustment_nvg_ratio_fund",C$2,$A$6,$A53,101)/100</f>
        <v>-6.8977499782816004E-2</v>
      </c>
      <c r="D53" s="132">
        <f>[1]!thsiFinD("ths_adjustment_nvg_ratio_fund",D$2,$A$6,$A53,101)/100</f>
        <v>3.4387730649413001E-2</v>
      </c>
      <c r="E53" s="132">
        <f>[1]!thsiFinD("ths_adjustment_nvg_ratio_fund",E$2,$A$6,$A53,101)/100</f>
        <v>-1.1977552542087998E-2</v>
      </c>
      <c r="F53" s="133">
        <f>[1]!thsiFinD("ths_int_chg_ratio_index",F$1,$A$6,$A53,101)/100</f>
        <v>1.3631282588049999E-2</v>
      </c>
      <c r="G53" s="133">
        <f>[1]!thsiFinD("ths_int_chg_ratio_index",G$1,$A$6,$A53,101)/100</f>
        <v>1.3631282588049999E-2</v>
      </c>
      <c r="H53" s="132">
        <f>[1]!thsiFinD("ths_int_chg_ratio_index",H$1,$A$6,$A53,101)/100</f>
        <v>2.5650744943017001E-2</v>
      </c>
      <c r="I53" s="132">
        <f>[1]!thsiFinD("ths_int_chg_ratio_index",I$1,$A$6,$A53,101)/100</f>
        <v>2.5650744943017001E-2</v>
      </c>
      <c r="J53" s="32">
        <f t="shared" si="0"/>
        <v>-4.2225151041632505E-3</v>
      </c>
      <c r="K53" s="32">
        <f>[1]!thsiFinD("ths_int_chg_ratio_index",K$2,$A$6,$A53,101)/100</f>
        <v>-7.4513924538437998E-2</v>
      </c>
      <c r="L53" s="32">
        <f>[1]!thsiFinD("ths_int_chg_ratio_index",L$2,$A$6,$A53,101)/100</f>
        <v>-4.8078700377664998E-2</v>
      </c>
      <c r="M53" s="46">
        <f t="shared" si="1"/>
        <v>0.99577748489583673</v>
      </c>
      <c r="N53" s="46">
        <f t="shared" si="2"/>
        <v>0.92548607546156203</v>
      </c>
      <c r="O53" s="46">
        <f t="shared" si="2"/>
        <v>0.95192129962233496</v>
      </c>
      <c r="P53" s="38">
        <f t="shared" si="3"/>
        <v>-2.1717195404404865E-3</v>
      </c>
      <c r="Q53" s="38">
        <f t="shared" si="4"/>
        <v>-3.0598887719667234E-3</v>
      </c>
      <c r="R53" s="38">
        <f t="shared" si="4"/>
        <v>-3.0571097309491924E-3</v>
      </c>
      <c r="S53" s="34">
        <f>MAX(M$6:M53)</f>
        <v>1.1111902778486153</v>
      </c>
      <c r="T53" s="34">
        <f>MAX(N$6:N53)</f>
        <v>1.0445554331563911</v>
      </c>
      <c r="U53" s="34">
        <f>MAX(O$6:O53)</f>
        <v>1.069425125848704</v>
      </c>
      <c r="V53" s="35">
        <f t="shared" si="5"/>
        <v>-0.1038641133328041</v>
      </c>
      <c r="W53" s="35">
        <f t="shared" si="6"/>
        <v>-0.11399046322992223</v>
      </c>
      <c r="X53" s="35">
        <f t="shared" si="6"/>
        <v>-0.10987569245029383</v>
      </c>
    </row>
    <row r="54" spans="1:24">
      <c r="A54" s="357">
        <v>43908</v>
      </c>
      <c r="B54" s="132">
        <f>[1]!thsiFinD("ths_adjustment_nvg_ratio_fund",B$2,$A$6,$A54,101)/100</f>
        <v>-8.2800511508952013E-2</v>
      </c>
      <c r="C54" s="132">
        <f>[1]!thsiFinD("ths_adjustment_nvg_ratio_fund",C$2,$A$6,$A54,101)/100</f>
        <v>-8.4354096082008001E-2</v>
      </c>
      <c r="D54" s="132">
        <f>[1]!thsiFinD("ths_adjustment_nvg_ratio_fund",D$2,$A$6,$A54,101)/100</f>
        <v>1.7133956386293E-2</v>
      </c>
      <c r="E54" s="132">
        <f>[1]!thsiFinD("ths_adjustment_nvg_ratio_fund",E$2,$A$6,$A54,101)/100</f>
        <v>-2.7556746787889001E-2</v>
      </c>
      <c r="F54" s="133">
        <f>[1]!thsiFinD("ths_int_chg_ratio_index",F$1,$A$6,$A54,101)/100</f>
        <v>-1.962409779141E-3</v>
      </c>
      <c r="G54" s="133">
        <f>[1]!thsiFinD("ths_int_chg_ratio_index",G$1,$A$6,$A54,101)/100</f>
        <v>-1.962409779141E-3</v>
      </c>
      <c r="H54" s="132">
        <f>[1]!thsiFinD("ths_int_chg_ratio_index",H$1,$A$6,$A54,101)/100</f>
        <v>8.7022543427252991E-3</v>
      </c>
      <c r="I54" s="132">
        <f>[1]!thsiFinD("ths_int_chg_ratio_index",I$1,$A$6,$A54,101)/100</f>
        <v>8.7022543427252991E-3</v>
      </c>
      <c r="J54" s="32">
        <f t="shared" si="0"/>
        <v>-2.0512213608173423E-2</v>
      </c>
      <c r="K54" s="32">
        <f>[1]!thsiFinD("ths_int_chg_ratio_index",K$2,$A$6,$A54,101)/100</f>
        <v>-9.2355295969188997E-2</v>
      </c>
      <c r="L54" s="32">
        <f>[1]!thsiFinD("ths_int_chg_ratio_index",L$2,$A$6,$A54,101)/100</f>
        <v>-6.5221310035376998E-2</v>
      </c>
      <c r="M54" s="46">
        <f t="shared" si="1"/>
        <v>0.97948778639182654</v>
      </c>
      <c r="N54" s="46">
        <f t="shared" si="2"/>
        <v>0.90764470403081099</v>
      </c>
      <c r="O54" s="46">
        <f t="shared" si="2"/>
        <v>0.93477868996462299</v>
      </c>
      <c r="P54" s="38">
        <f t="shared" si="3"/>
        <v>-1.6358773672929705E-2</v>
      </c>
      <c r="Q54" s="38">
        <f t="shared" si="4"/>
        <v>-1.9277838860896068E-2</v>
      </c>
      <c r="R54" s="38">
        <f t="shared" si="4"/>
        <v>-1.8008431647146828E-2</v>
      </c>
      <c r="S54" s="34">
        <f>MAX(M$6:M54)</f>
        <v>1.1111902778486153</v>
      </c>
      <c r="T54" s="34">
        <f>MAX(N$6:N54)</f>
        <v>1.0445554331563911</v>
      </c>
      <c r="U54" s="34">
        <f>MAX(O$6:O54)</f>
        <v>1.069425125848704</v>
      </c>
      <c r="V54" s="35">
        <f t="shared" si="5"/>
        <v>-0.11852379748298292</v>
      </c>
      <c r="W54" s="35">
        <f t="shared" si="6"/>
        <v>-0.13107081230899287</v>
      </c>
      <c r="X54" s="35">
        <f t="shared" si="6"/>
        <v>-0.12590543520026665</v>
      </c>
    </row>
    <row r="55" spans="1:24">
      <c r="A55" s="357">
        <v>43909</v>
      </c>
      <c r="B55" s="132">
        <f>[1]!thsiFinD("ths_adjustment_nvg_ratio_fund",B$2,$A$6,$A55,101)/100</f>
        <v>-9.3909846547315004E-2</v>
      </c>
      <c r="C55" s="132">
        <f>[1]!thsiFinD("ths_adjustment_nvg_ratio_fund",C$2,$A$6,$A55,101)/100</f>
        <v>-9.5213274259404013E-2</v>
      </c>
      <c r="D55" s="132">
        <f>[1]!thsiFinD("ths_adjustment_nvg_ratio_fund",D$2,$A$6,$A55,101)/100</f>
        <v>2.3484303858136001E-2</v>
      </c>
      <c r="E55" s="132">
        <f>[1]!thsiFinD("ths_adjustment_nvg_ratio_fund",E$2,$A$6,$A55,101)/100</f>
        <v>-2.3620068675333998E-2</v>
      </c>
      <c r="F55" s="133">
        <f>[1]!thsiFinD("ths_int_chg_ratio_index",F$1,$A$6,$A55,101)/100</f>
        <v>9.0105088293890006E-3</v>
      </c>
      <c r="G55" s="133">
        <f>[1]!thsiFinD("ths_int_chg_ratio_index",G$1,$A$6,$A55,101)/100</f>
        <v>9.0105088293890006E-3</v>
      </c>
      <c r="H55" s="132">
        <f>[1]!thsiFinD("ths_int_chg_ratio_index",H$1,$A$6,$A55,101)/100</f>
        <v>2.0254077023371998E-2</v>
      </c>
      <c r="I55" s="132">
        <f>[1]!thsiFinD("ths_int_chg_ratio_index",I$1,$A$6,$A55,101)/100</f>
        <v>2.0254077023371998E-2</v>
      </c>
      <c r="J55" s="32">
        <f t="shared" si="0"/>
        <v>-1.6341214239799375E-2</v>
      </c>
      <c r="K55" s="32">
        <f>[1]!thsiFinD("ths_int_chg_ratio_index",K$2,$A$6,$A55,101)/100</f>
        <v>-9.9406123575248001E-2</v>
      </c>
      <c r="L55" s="32">
        <f>[1]!thsiFinD("ths_int_chg_ratio_index",L$2,$A$6,$A55,101)/100</f>
        <v>-6.7703751748451002E-2</v>
      </c>
      <c r="M55" s="46">
        <f t="shared" si="1"/>
        <v>0.9836587857602006</v>
      </c>
      <c r="N55" s="46">
        <f t="shared" si="2"/>
        <v>0.90059387642475197</v>
      </c>
      <c r="O55" s="46">
        <f t="shared" si="2"/>
        <v>0.932296248251549</v>
      </c>
      <c r="P55" s="38">
        <f t="shared" si="3"/>
        <v>4.2583475019519756E-3</v>
      </c>
      <c r="Q55" s="38">
        <f t="shared" si="4"/>
        <v>-7.7682683265231089E-3</v>
      </c>
      <c r="R55" s="38">
        <f t="shared" si="4"/>
        <v>-2.6556464537803581E-3</v>
      </c>
      <c r="S55" s="34">
        <f>MAX(M$6:M55)</f>
        <v>1.1111902778486153</v>
      </c>
      <c r="T55" s="34">
        <f>MAX(N$6:N55)</f>
        <v>1.0445554331563911</v>
      </c>
      <c r="U55" s="34">
        <f>MAX(O$6:O55)</f>
        <v>1.069425125848704</v>
      </c>
      <c r="V55" s="35">
        <f t="shared" si="5"/>
        <v>-0.11477016549796448</v>
      </c>
      <c r="W55" s="35">
        <f t="shared" si="6"/>
        <v>-0.1378208873957244</v>
      </c>
      <c r="X55" s="35">
        <f t="shared" si="6"/>
        <v>-0.12822672133154567</v>
      </c>
    </row>
    <row r="56" spans="1:24">
      <c r="A56" s="357">
        <v>43910</v>
      </c>
      <c r="B56" s="132">
        <f>[1]!thsiFinD("ths_adjustment_nvg_ratio_fund",B$2,$A$6,$A56,101)/100</f>
        <v>-7.7605498721228003E-2</v>
      </c>
      <c r="C56" s="132">
        <f>[1]!thsiFinD("ths_adjustment_nvg_ratio_fund",C$2,$A$6,$A56,101)/100</f>
        <v>-7.9228563982278011E-2</v>
      </c>
      <c r="D56" s="132">
        <f>[1]!thsiFinD("ths_adjustment_nvg_ratio_fund",D$2,$A$6,$A56,101)/100</f>
        <v>3.3549005511622002E-2</v>
      </c>
      <c r="E56" s="132">
        <f>[1]!thsiFinD("ths_adjustment_nvg_ratio_fund",E$2,$A$6,$A56,101)/100</f>
        <v>-9.967333934705001E-3</v>
      </c>
      <c r="F56" s="133">
        <f>[1]!thsiFinD("ths_int_chg_ratio_index",F$1,$A$6,$A56,101)/100</f>
        <v>1.8580453897076001E-2</v>
      </c>
      <c r="G56" s="133">
        <f>[1]!thsiFinD("ths_int_chg_ratio_index",G$1,$A$6,$A56,101)/100</f>
        <v>1.8580453897076001E-2</v>
      </c>
      <c r="H56" s="132">
        <f>[1]!thsiFinD("ths_int_chg_ratio_index",H$1,$A$6,$A56,101)/100</f>
        <v>3.3264536625001E-2</v>
      </c>
      <c r="I56" s="132">
        <f>[1]!thsiFinD("ths_int_chg_ratio_index",I$1,$A$6,$A56,101)/100</f>
        <v>3.3264536625001E-2</v>
      </c>
      <c r="J56" s="32">
        <f t="shared" si="0"/>
        <v>-3.6953012603043777E-3</v>
      </c>
      <c r="K56" s="32">
        <f>[1]!thsiFinD("ths_int_chg_ratio_index",K$2,$A$6,$A56,101)/100</f>
        <v>-8.4697975465049993E-2</v>
      </c>
      <c r="L56" s="32">
        <f>[1]!thsiFinD("ths_int_chg_ratio_index",L$2,$A$6,$A56,101)/100</f>
        <v>-5.4026289665058E-2</v>
      </c>
      <c r="M56" s="46">
        <f t="shared" si="1"/>
        <v>0.99630469873969563</v>
      </c>
      <c r="N56" s="46">
        <f t="shared" si="2"/>
        <v>0.91530202453495002</v>
      </c>
      <c r="O56" s="46">
        <f t="shared" si="2"/>
        <v>0.94597371033494204</v>
      </c>
      <c r="P56" s="38">
        <f t="shared" si="3"/>
        <v>1.2855995557160549E-2</v>
      </c>
      <c r="Q56" s="38">
        <f t="shared" si="4"/>
        <v>1.6331610168822897E-2</v>
      </c>
      <c r="R56" s="38">
        <f t="shared" si="4"/>
        <v>1.4670725221778147E-2</v>
      </c>
      <c r="S56" s="34">
        <f>MAX(M$6:M56)</f>
        <v>1.1111902778486153</v>
      </c>
      <c r="T56" s="34">
        <f>MAX(N$6:N56)</f>
        <v>1.0445554331563911</v>
      </c>
      <c r="U56" s="34">
        <f>MAX(O$6:O56)</f>
        <v>1.069425125848704</v>
      </c>
      <c r="V56" s="35">
        <f t="shared" si="5"/>
        <v>-0.10338965467854044</v>
      </c>
      <c r="W56" s="35">
        <f t="shared" si="6"/>
        <v>-0.12374011423296982</v>
      </c>
      <c r="X56" s="35">
        <f t="shared" si="6"/>
        <v>-0.11543717510451224</v>
      </c>
    </row>
    <row r="57" spans="1:24">
      <c r="A57" s="357">
        <v>43913</v>
      </c>
      <c r="B57" s="132">
        <f>[1]!thsiFinD("ths_adjustment_nvg_ratio_fund",B$2,$A$6,$A57,101)/100</f>
        <v>-0.10717710997442</v>
      </c>
      <c r="C57" s="132">
        <f>[1]!thsiFinD("ths_adjustment_nvg_ratio_fund",C$2,$A$6,$A57,101)/100</f>
        <v>-0.11058987055859999</v>
      </c>
      <c r="D57" s="132">
        <f>[1]!thsiFinD("ths_adjustment_nvg_ratio_fund",D$2,$A$6,$A57,101)/100</f>
        <v>-9.4656122693505991E-3</v>
      </c>
      <c r="E57" s="132">
        <f>[1]!thsiFinD("ths_adjustment_nvg_ratio_fund",E$2,$A$6,$A57,101)/100</f>
        <v>-4.9250355958050995E-2</v>
      </c>
      <c r="F57" s="133">
        <f>[1]!thsiFinD("ths_int_chg_ratio_index",F$1,$A$6,$A57,101)/100</f>
        <v>-2.7027359097746003E-2</v>
      </c>
      <c r="G57" s="133">
        <f>[1]!thsiFinD("ths_int_chg_ratio_index",G$1,$A$6,$A57,101)/100</f>
        <v>-2.7027359097746003E-2</v>
      </c>
      <c r="H57" s="132">
        <f>[1]!thsiFinD("ths_int_chg_ratio_index",H$1,$A$6,$A57,101)/100</f>
        <v>-8.7220267465609996E-3</v>
      </c>
      <c r="I57" s="132">
        <f>[1]!thsiFinD("ths_int_chg_ratio_index",I$1,$A$6,$A57,101)/100</f>
        <v>-8.7220267465609996E-3</v>
      </c>
      <c r="J57" s="32">
        <f t="shared" si="0"/>
        <v>-4.3497715056129441E-2</v>
      </c>
      <c r="K57" s="32">
        <f>[1]!thsiFinD("ths_int_chg_ratio_index",K$2,$A$6,$A57,101)/100</f>
        <v>-0.11751172107301</v>
      </c>
      <c r="L57" s="32">
        <f>[1]!thsiFinD("ths_int_chg_ratio_index",L$2,$A$6,$A57,101)/100</f>
        <v>-8.9950863151426003E-2</v>
      </c>
      <c r="M57" s="46">
        <f t="shared" si="1"/>
        <v>0.95650228494387057</v>
      </c>
      <c r="N57" s="46">
        <f t="shared" si="2"/>
        <v>0.88248827892699</v>
      </c>
      <c r="O57" s="46">
        <f t="shared" si="2"/>
        <v>0.91004913684857403</v>
      </c>
      <c r="P57" s="38">
        <f t="shared" si="3"/>
        <v>-3.995004123354462E-2</v>
      </c>
      <c r="Q57" s="38">
        <f t="shared" si="4"/>
        <v>-3.5850183576980665E-2</v>
      </c>
      <c r="R57" s="38">
        <f t="shared" si="4"/>
        <v>-3.7976291617711211E-2</v>
      </c>
      <c r="S57" s="34">
        <f>MAX(M$6:M57)</f>
        <v>1.1111902778486153</v>
      </c>
      <c r="T57" s="34">
        <f>MAX(N$6:N57)</f>
        <v>1.0445554331563911</v>
      </c>
      <c r="U57" s="34">
        <f>MAX(O$6:O57)</f>
        <v>1.069425125848704</v>
      </c>
      <c r="V57" s="35">
        <f t="shared" si="5"/>
        <v>-0.13920927494455537</v>
      </c>
      <c r="W57" s="35">
        <f t="shared" si="6"/>
        <v>-0.15515419199886193</v>
      </c>
      <c r="X57" s="35">
        <f t="shared" si="6"/>
        <v>-0.14902959089692969</v>
      </c>
    </row>
    <row r="58" spans="1:24">
      <c r="A58" s="357">
        <v>43914</v>
      </c>
      <c r="B58" s="132">
        <f>[1]!thsiFinD("ths_adjustment_nvg_ratio_fund",B$2,$A$6,$A58,101)/100</f>
        <v>-8.3999360613810997E-2</v>
      </c>
      <c r="C58" s="132">
        <f>[1]!thsiFinD("ths_adjustment_nvg_ratio_fund",C$2,$A$6,$A58,101)/100</f>
        <v>-8.9305881330900991E-2</v>
      </c>
      <c r="D58" s="132">
        <f>[1]!thsiFinD("ths_adjustment_nvg_ratio_fund",D$2,$A$6,$A58,101)/100</f>
        <v>9.3457943925234002E-3</v>
      </c>
      <c r="E58" s="132">
        <f>[1]!thsiFinD("ths_adjustment_nvg_ratio_fund",E$2,$A$6,$A58,101)/100</f>
        <v>-3.1577184002655995E-2</v>
      </c>
      <c r="F58" s="133">
        <f>[1]!thsiFinD("ths_int_chg_ratio_index",F$1,$A$6,$A58,101)/100</f>
        <v>-8.9415313327585004E-3</v>
      </c>
      <c r="G58" s="133">
        <f>[1]!thsiFinD("ths_int_chg_ratio_index",G$1,$A$6,$A58,101)/100</f>
        <v>-8.9415313327585004E-3</v>
      </c>
      <c r="H58" s="132">
        <f>[1]!thsiFinD("ths_int_chg_ratio_index",H$1,$A$6,$A58,101)/100</f>
        <v>9.0740626859279003E-3</v>
      </c>
      <c r="I58" s="132">
        <f>[1]!thsiFinD("ths_int_chg_ratio_index",I$1,$A$6,$A58,101)/100</f>
        <v>9.0740626859279003E-3</v>
      </c>
      <c r="J58" s="32">
        <f t="shared" si="0"/>
        <v>-2.4408946106063222E-2</v>
      </c>
      <c r="K58" s="32">
        <f>[1]!thsiFinD("ths_int_chg_ratio_index",K$2,$A$6,$A58,101)/100</f>
        <v>-9.5484499220433991E-2</v>
      </c>
      <c r="L58" s="32">
        <f>[1]!thsiFinD("ths_int_chg_ratio_index",L$2,$A$6,$A58,101)/100</f>
        <v>-6.8945939244631993E-2</v>
      </c>
      <c r="M58" s="46">
        <f t="shared" si="1"/>
        <v>0.97559105389393674</v>
      </c>
      <c r="N58" s="46">
        <f t="shared" si="2"/>
        <v>0.904515500779566</v>
      </c>
      <c r="O58" s="46">
        <f t="shared" si="2"/>
        <v>0.93105406075536801</v>
      </c>
      <c r="P58" s="38">
        <f t="shared" si="3"/>
        <v>1.9956846157650698E-2</v>
      </c>
      <c r="Q58" s="38">
        <f t="shared" si="4"/>
        <v>2.4960356277319296E-2</v>
      </c>
      <c r="R58" s="38">
        <f t="shared" si="4"/>
        <v>2.3081087664708289E-2</v>
      </c>
      <c r="S58" s="34">
        <f>MAX(M$6:M58)</f>
        <v>1.1111902778486153</v>
      </c>
      <c r="T58" s="34">
        <f>MAX(N$6:N58)</f>
        <v>1.0445554331563911</v>
      </c>
      <c r="U58" s="34">
        <f>MAX(O$6:O58)</f>
        <v>1.069425125848704</v>
      </c>
      <c r="V58" s="35">
        <f t="shared" si="5"/>
        <v>-0.12203060687069134</v>
      </c>
      <c r="W58" s="35">
        <f t="shared" si="6"/>
        <v>-0.13406653963175386</v>
      </c>
      <c r="X58" s="35">
        <f t="shared" si="6"/>
        <v>-0.12938826828434913</v>
      </c>
    </row>
    <row r="59" spans="1:24">
      <c r="A59" s="357">
        <v>43915</v>
      </c>
      <c r="B59" s="132">
        <f>[1]!thsiFinD("ths_adjustment_nvg_ratio_fund",B$2,$A$6,$A59,101)/100</f>
        <v>-6.0342071611253004E-2</v>
      </c>
      <c r="C59" s="132">
        <f>[1]!thsiFinD("ths_adjustment_nvg_ratio_fund",C$2,$A$6,$A59,101)/100</f>
        <v>-6.4373208235600998E-2</v>
      </c>
      <c r="D59" s="132">
        <f>[1]!thsiFinD("ths_adjustment_nvg_ratio_fund",D$2,$A$6,$A59,101)/100</f>
        <v>3.2470644620177E-2</v>
      </c>
      <c r="E59" s="132">
        <f>[1]!thsiFinD("ths_adjustment_nvg_ratio_fund",E$2,$A$6,$A59,101)/100</f>
        <v>-8.9622246310134008E-3</v>
      </c>
      <c r="F59" s="133">
        <f>[1]!thsiFinD("ths_int_chg_ratio_index",F$1,$A$6,$A59,101)/100</f>
        <v>1.4297059133653001E-2</v>
      </c>
      <c r="G59" s="133">
        <f>[1]!thsiFinD("ths_int_chg_ratio_index",G$1,$A$6,$A59,101)/100</f>
        <v>1.4297059133653001E-2</v>
      </c>
      <c r="H59" s="132">
        <f>[1]!thsiFinD("ths_int_chg_ratio_index",H$1,$A$6,$A59,101)/100</f>
        <v>3.2742065832735999E-2</v>
      </c>
      <c r="I59" s="132">
        <f>[1]!thsiFinD("ths_int_chg_ratio_index",I$1,$A$6,$A59,101)/100</f>
        <v>3.2742065832735999E-2</v>
      </c>
      <c r="J59" s="32">
        <f t="shared" si="0"/>
        <v>-8.9107624061404885E-4</v>
      </c>
      <c r="K59" s="32">
        <f>[1]!thsiFinD("ths_int_chg_ratio_index",K$2,$A$6,$A59,101)/100</f>
        <v>-7.1881223219210005E-2</v>
      </c>
      <c r="L59" s="32">
        <f>[1]!thsiFinD("ths_int_chg_ratio_index",L$2,$A$6,$A59,101)/100</f>
        <v>-4.5021074744177006E-2</v>
      </c>
      <c r="M59" s="46">
        <f t="shared" si="1"/>
        <v>0.99910892375938598</v>
      </c>
      <c r="N59" s="46">
        <f t="shared" si="2"/>
        <v>0.92811877678079002</v>
      </c>
      <c r="O59" s="46">
        <f t="shared" si="2"/>
        <v>0.95497892525582295</v>
      </c>
      <c r="P59" s="38">
        <f t="shared" si="3"/>
        <v>2.4106278723632135E-2</v>
      </c>
      <c r="Q59" s="38">
        <f t="shared" si="4"/>
        <v>2.6094938097668052E-2</v>
      </c>
      <c r="R59" s="38">
        <f t="shared" si="4"/>
        <v>2.5696536333287279E-2</v>
      </c>
      <c r="S59" s="34">
        <f>MAX(M$6:M59)</f>
        <v>1.1111902778486153</v>
      </c>
      <c r="T59" s="34">
        <f>MAX(N$6:N59)</f>
        <v>1.0445554331563911</v>
      </c>
      <c r="U59" s="34">
        <f>MAX(O$6:O59)</f>
        <v>1.069425125848704</v>
      </c>
      <c r="V59" s="35">
        <f t="shared" si="5"/>
        <v>-0.10086603196909805</v>
      </c>
      <c r="W59" s="35">
        <f t="shared" si="6"/>
        <v>-0.11147005958674494</v>
      </c>
      <c r="X59" s="35">
        <f t="shared" si="6"/>
        <v>-0.10701656228813183</v>
      </c>
    </row>
    <row r="60" spans="1:24">
      <c r="A60" s="357">
        <v>43916</v>
      </c>
      <c r="B60" s="132">
        <f>[1]!thsiFinD("ths_adjustment_nvg_ratio_fund",B$2,$A$6,$A60,101)/100</f>
        <v>-6.5297314578005E-2</v>
      </c>
      <c r="C60" s="132">
        <f>[1]!thsiFinD("ths_adjustment_nvg_ratio_fund",C$2,$A$6,$A60,101)/100</f>
        <v>-6.9324993484493003E-2</v>
      </c>
      <c r="D60" s="132">
        <f>[1]!thsiFinD("ths_adjustment_nvg_ratio_fund",D$2,$A$6,$A60,101)/100</f>
        <v>2.3005032350827001E-2</v>
      </c>
      <c r="E60" s="132">
        <f>[1]!thsiFinD("ths_adjustment_nvg_ratio_fund",E$2,$A$6,$A60,101)/100</f>
        <v>-1.8008208364238002E-2</v>
      </c>
      <c r="F60" s="133">
        <f>[1]!thsiFinD("ths_int_chg_ratio_index",F$1,$A$6,$A60,101)/100</f>
        <v>5.1015145769746995E-3</v>
      </c>
      <c r="G60" s="133">
        <f>[1]!thsiFinD("ths_int_chg_ratio_index",G$1,$A$6,$A60,101)/100</f>
        <v>5.1015145769746995E-3</v>
      </c>
      <c r="H60" s="132">
        <f>[1]!thsiFinD("ths_int_chg_ratio_index",H$1,$A$6,$A60,101)/100</f>
        <v>2.1050855875462002E-2</v>
      </c>
      <c r="I60" s="132">
        <f>[1]!thsiFinD("ths_int_chg_ratio_index",I$1,$A$6,$A60,101)/100</f>
        <v>2.1050855875462002E-2</v>
      </c>
      <c r="J60" s="32">
        <f t="shared" si="0"/>
        <v>-9.66509289637945E-3</v>
      </c>
      <c r="K60" s="32">
        <f>[1]!thsiFinD("ths_int_chg_ratio_index",K$2,$A$6,$A60,101)/100</f>
        <v>-7.8749044181777E-2</v>
      </c>
      <c r="L60" s="32">
        <f>[1]!thsiFinD("ths_int_chg_ratio_index",L$2,$A$6,$A60,101)/100</f>
        <v>-5.2573374726547002E-2</v>
      </c>
      <c r="M60" s="46">
        <f t="shared" si="1"/>
        <v>0.9903349071036206</v>
      </c>
      <c r="N60" s="46">
        <f t="shared" si="2"/>
        <v>0.92125095581822303</v>
      </c>
      <c r="O60" s="46">
        <f t="shared" si="2"/>
        <v>0.947426625273453</v>
      </c>
      <c r="P60" s="38">
        <f t="shared" si="3"/>
        <v>-8.7818419464726905E-3</v>
      </c>
      <c r="Q60" s="38">
        <f t="shared" si="4"/>
        <v>-7.3997220338416492E-3</v>
      </c>
      <c r="R60" s="38">
        <f t="shared" si="4"/>
        <v>-7.9083420404767457E-3</v>
      </c>
      <c r="S60" s="34">
        <f>MAX(M$6:M60)</f>
        <v>1.1111902778486153</v>
      </c>
      <c r="T60" s="34">
        <f>MAX(N$6:N60)</f>
        <v>1.0445554331563911</v>
      </c>
      <c r="U60" s="34">
        <f>MAX(O$6:O60)</f>
        <v>1.069425125848704</v>
      </c>
      <c r="V60" s="35">
        <f t="shared" si="5"/>
        <v>-0.1087620843650503</v>
      </c>
      <c r="W60" s="35">
        <f t="shared" si="6"/>
        <v>-0.11804493416454898</v>
      </c>
      <c r="X60" s="35">
        <f t="shared" si="6"/>
        <v>-0.11407858075003807</v>
      </c>
    </row>
    <row r="61" spans="1:24">
      <c r="A61" s="357">
        <v>43917</v>
      </c>
      <c r="B61" s="132">
        <f>[1]!thsiFinD("ths_adjustment_nvg_ratio_fund",B$2,$A$6,$A61,101)/100</f>
        <v>-6.2020460358056001E-2</v>
      </c>
      <c r="C61" s="132">
        <f>[1]!thsiFinD("ths_adjustment_nvg_ratio_fund",C$2,$A$6,$A61,101)/100</f>
        <v>-6.5589436191469008E-2</v>
      </c>
      <c r="D61" s="132">
        <f>[1]!thsiFinD("ths_adjustment_nvg_ratio_fund",D$2,$A$6,$A61,101)/100</f>
        <v>2.0249221183801E-2</v>
      </c>
      <c r="E61" s="132">
        <f>[1]!thsiFinD("ths_adjustment_nvg_ratio_fund",E$2,$A$6,$A61,101)/100</f>
        <v>-1.8008208364238002E-2</v>
      </c>
      <c r="F61" s="133">
        <f>[1]!thsiFinD("ths_int_chg_ratio_index",F$1,$A$6,$A61,101)/100</f>
        <v>-2.4107635072399998E-3</v>
      </c>
      <c r="G61" s="133">
        <f>[1]!thsiFinD("ths_int_chg_ratio_index",G$1,$A$6,$A61,101)/100</f>
        <v>-2.4107635072399998E-3</v>
      </c>
      <c r="H61" s="132">
        <f>[1]!thsiFinD("ths_int_chg_ratio_index",H$1,$A$6,$A61,101)/100</f>
        <v>1.3523725059877001E-2</v>
      </c>
      <c r="I61" s="132">
        <f>[1]!thsiFinD("ths_int_chg_ratio_index",I$1,$A$6,$A61,101)/100</f>
        <v>1.3523725059877001E-2</v>
      </c>
      <c r="J61" s="32">
        <f t="shared" si="0"/>
        <v>-1.2892870078086004E-2</v>
      </c>
      <c r="K61" s="32">
        <f>[1]!thsiFinD("ths_int_chg_ratio_index",K$2,$A$6,$A61,101)/100</f>
        <v>-7.7808581688696005E-2</v>
      </c>
      <c r="L61" s="32">
        <f>[1]!thsiFinD("ths_int_chg_ratio_index",L$2,$A$6,$A61,101)/100</f>
        <v>-5.3849339056255004E-2</v>
      </c>
      <c r="M61" s="46">
        <f t="shared" si="1"/>
        <v>0.98710712992191396</v>
      </c>
      <c r="N61" s="46">
        <f t="shared" si="2"/>
        <v>0.92219141831130402</v>
      </c>
      <c r="O61" s="46">
        <f t="shared" si="2"/>
        <v>0.946150660943745</v>
      </c>
      <c r="P61" s="38">
        <f t="shared" si="3"/>
        <v>-3.2592784103174788E-3</v>
      </c>
      <c r="Q61" s="38">
        <f t="shared" si="4"/>
        <v>1.0208537501550374E-3</v>
      </c>
      <c r="R61" s="38">
        <f t="shared" si="4"/>
        <v>-1.3467684944359348E-3</v>
      </c>
      <c r="S61" s="34">
        <f>MAX(M$6:M61)</f>
        <v>1.1111902778486153</v>
      </c>
      <c r="T61" s="34">
        <f>MAX(N$6:N61)</f>
        <v>1.0445554331563911</v>
      </c>
      <c r="U61" s="34">
        <f>MAX(O$6:O61)</f>
        <v>1.069425125848704</v>
      </c>
      <c r="V61" s="35">
        <f t="shared" si="5"/>
        <v>-0.11166687686193566</v>
      </c>
      <c r="W61" s="35">
        <f t="shared" si="6"/>
        <v>-0.11714458702812247</v>
      </c>
      <c r="X61" s="35">
        <f t="shared" si="6"/>
        <v>-0.1152717118060298</v>
      </c>
    </row>
    <row r="62" spans="1:24">
      <c r="A62" s="357">
        <v>43920</v>
      </c>
      <c r="B62" s="132">
        <f>[1]!thsiFinD("ths_adjustment_nvg_ratio_fund",B$2,$A$6,$A62,101)/100</f>
        <v>-7.0732097186700996E-2</v>
      </c>
      <c r="C62" s="132">
        <f>[1]!thsiFinD("ths_adjustment_nvg_ratio_fund",C$2,$A$6,$A62,101)/100</f>
        <v>-7.3755538180869995E-2</v>
      </c>
      <c r="D62" s="132">
        <f>[1]!thsiFinD("ths_adjustment_nvg_ratio_fund",D$2,$A$6,$A62,101)/100</f>
        <v>2.2765396597171999E-3</v>
      </c>
      <c r="E62" s="132">
        <f>[1]!thsiFinD("ths_adjustment_nvg_ratio_fund",E$2,$A$6,$A62,101)/100</f>
        <v>-3.7691598927015998E-2</v>
      </c>
      <c r="F62" s="133">
        <f>[1]!thsiFinD("ths_int_chg_ratio_index",F$1,$A$6,$A62,101)/100</f>
        <v>-2.7235746581707E-2</v>
      </c>
      <c r="G62" s="133">
        <f>[1]!thsiFinD("ths_int_chg_ratio_index",G$1,$A$6,$A62,101)/100</f>
        <v>-2.7235746581707E-2</v>
      </c>
      <c r="H62" s="132">
        <f>[1]!thsiFinD("ths_int_chg_ratio_index",H$1,$A$6,$A62,101)/100</f>
        <v>-1.0708254586422E-2</v>
      </c>
      <c r="I62" s="132">
        <f>[1]!thsiFinD("ths_int_chg_ratio_index",I$1,$A$6,$A62,101)/100</f>
        <v>-1.0708254586422E-2</v>
      </c>
      <c r="J62" s="32">
        <f t="shared" si="0"/>
        <v>-3.1973837121390972E-2</v>
      </c>
      <c r="K62" s="32">
        <f>[1]!thsiFinD("ths_int_chg_ratio_index",K$2,$A$6,$A62,101)/100</f>
        <v>-8.9450725776768006E-2</v>
      </c>
      <c r="L62" s="32">
        <f>[1]!thsiFinD("ths_int_chg_ratio_index",L$2,$A$6,$A62,101)/100</f>
        <v>-6.8724123223399991E-2</v>
      </c>
      <c r="M62" s="46">
        <f t="shared" si="1"/>
        <v>0.96802616287860899</v>
      </c>
      <c r="N62" s="46">
        <f t="shared" si="2"/>
        <v>0.91054927422323195</v>
      </c>
      <c r="O62" s="46">
        <f t="shared" si="2"/>
        <v>0.93127587677660006</v>
      </c>
      <c r="P62" s="38">
        <f t="shared" si="3"/>
        <v>-1.9330188654208547E-2</v>
      </c>
      <c r="Q62" s="38">
        <f t="shared" si="4"/>
        <v>-1.262443334095531E-2</v>
      </c>
      <c r="R62" s="38">
        <f t="shared" si="4"/>
        <v>-1.5721369525132478E-2</v>
      </c>
      <c r="S62" s="34">
        <f>MAX(M$6:M62)</f>
        <v>1.1111902778486153</v>
      </c>
      <c r="T62" s="34">
        <f>MAX(N$6:N62)</f>
        <v>1.0445554331563911</v>
      </c>
      <c r="U62" s="34">
        <f>MAX(O$6:O62)</f>
        <v>1.069425125848704</v>
      </c>
      <c r="V62" s="35">
        <f t="shared" si="5"/>
        <v>-0.12883852371997673</v>
      </c>
      <c r="W62" s="35">
        <f t="shared" si="6"/>
        <v>-0.12829013633888753</v>
      </c>
      <c r="X62" s="35">
        <f t="shared" si="6"/>
        <v>-0.12918085215406516</v>
      </c>
    </row>
    <row r="63" spans="1:24">
      <c r="A63" s="357">
        <v>43921</v>
      </c>
      <c r="B63" s="132">
        <f>[1]!thsiFinD("ths_adjustment_nvg_ratio_fund",B$2,$A$6,$A63,101)/100</f>
        <v>-6.7615089514066001E-2</v>
      </c>
      <c r="C63" s="132">
        <f>[1]!thsiFinD("ths_adjustment_nvg_ratio_fund",C$2,$A$6,$A63,101)/100</f>
        <v>-6.9064373208235996E-2</v>
      </c>
      <c r="D63" s="132">
        <f>[1]!thsiFinD("ths_adjustment_nvg_ratio_fund",D$2,$A$6,$A63,101)/100</f>
        <v>4.7927150730888999E-3</v>
      </c>
      <c r="E63" s="132">
        <f>[1]!thsiFinD("ths_adjustment_nvg_ratio_fund",E$2,$A$6,$A63,101)/100</f>
        <v>-3.6854007827745998E-2</v>
      </c>
      <c r="F63" s="133">
        <f>[1]!thsiFinD("ths_int_chg_ratio_index",F$1,$A$6,$A63,101)/100</f>
        <v>-2.5130190534168002E-2</v>
      </c>
      <c r="G63" s="133">
        <f>[1]!thsiFinD("ths_int_chg_ratio_index",G$1,$A$6,$A63,101)/100</f>
        <v>-2.5130190534168002E-2</v>
      </c>
      <c r="H63" s="132">
        <f>[1]!thsiFinD("ths_int_chg_ratio_index",H$1,$A$6,$A63,101)/100</f>
        <v>-1.2353231434462E-2</v>
      </c>
      <c r="I63" s="132">
        <f>[1]!thsiFinD("ths_int_chg_ratio_index",I$1,$A$6,$A63,101)/100</f>
        <v>-1.2353231434462E-2</v>
      </c>
      <c r="J63" s="32">
        <f t="shared" si="0"/>
        <v>-3.0463449926777388E-2</v>
      </c>
      <c r="K63" s="32">
        <f>[1]!thsiFinD("ths_int_chg_ratio_index",K$2,$A$6,$A63,101)/100</f>
        <v>-8.6579017313690998E-2</v>
      </c>
      <c r="L63" s="32">
        <f>[1]!thsiFinD("ths_int_chg_ratio_index",L$2,$A$6,$A63,101)/100</f>
        <v>-6.6191749572866998E-2</v>
      </c>
      <c r="M63" s="46">
        <f t="shared" si="1"/>
        <v>0.96953655007322259</v>
      </c>
      <c r="N63" s="46">
        <f t="shared" si="2"/>
        <v>0.913420982686309</v>
      </c>
      <c r="O63" s="46">
        <f t="shared" si="2"/>
        <v>0.933808250427133</v>
      </c>
      <c r="P63" s="38">
        <f t="shared" si="3"/>
        <v>1.5602751790531055E-3</v>
      </c>
      <c r="Q63" s="38">
        <f t="shared" si="4"/>
        <v>3.1538199462373129E-3</v>
      </c>
      <c r="R63" s="38">
        <f t="shared" si="4"/>
        <v>2.7192518497292095E-3</v>
      </c>
      <c r="S63" s="34">
        <f>MAX(M$6:M63)</f>
        <v>1.1111902778486153</v>
      </c>
      <c r="T63" s="34">
        <f>MAX(N$6:N63)</f>
        <v>1.0445554331563911</v>
      </c>
      <c r="U63" s="34">
        <f>MAX(O$6:O63)</f>
        <v>1.069425125848704</v>
      </c>
      <c r="V63" s="35">
        <f t="shared" si="5"/>
        <v>-0.12747927209158971</v>
      </c>
      <c r="W63" s="35">
        <f t="shared" si="6"/>
        <v>-0.12554092038354137</v>
      </c>
      <c r="X63" s="35">
        <f t="shared" si="6"/>
        <v>-0.12681287557550547</v>
      </c>
    </row>
    <row r="64" spans="1:24">
      <c r="A64" s="357">
        <v>43922</v>
      </c>
      <c r="B64" s="132">
        <f>[1]!thsiFinD("ths_adjustment_nvg_ratio_fund",B$2,$A$6,$A64,101)/100</f>
        <v>-7.0172634271100001E-2</v>
      </c>
      <c r="C64" s="132">
        <f>[1]!thsiFinD("ths_adjustment_nvg_ratio_fund",C$2,$A$6,$A64,101)/100</f>
        <v>-7.123620884371501E-2</v>
      </c>
      <c r="D64" s="132">
        <f>[1]!thsiFinD("ths_adjustment_nvg_ratio_fund",D$2,$A$6,$A64,101)/100</f>
        <v>1.9170860292356002E-3</v>
      </c>
      <c r="E64" s="132">
        <f>[1]!thsiFinD("ths_adjustment_nvg_ratio_fund",E$2,$A$6,$A64,101)/100</f>
        <v>-4.0455649531457999E-2</v>
      </c>
      <c r="F64" s="133">
        <f>[1]!thsiFinD("ths_int_chg_ratio_index",F$1,$A$6,$A64,101)/100</f>
        <v>-2.9410639383672003E-2</v>
      </c>
      <c r="G64" s="133">
        <f>[1]!thsiFinD("ths_int_chg_ratio_index",G$1,$A$6,$A64,101)/100</f>
        <v>-2.9410639383672003E-2</v>
      </c>
      <c r="H64" s="132">
        <f>[1]!thsiFinD("ths_int_chg_ratio_index",H$1,$A$6,$A64,101)/100</f>
        <v>-1.6468179148437002E-2</v>
      </c>
      <c r="I64" s="132">
        <f>[1]!thsiFinD("ths_int_chg_ratio_index",I$1,$A$6,$A64,101)/100</f>
        <v>-1.6468179148437002E-2</v>
      </c>
      <c r="J64" s="32">
        <f t="shared" si="0"/>
        <v>-3.3963130460156928E-2</v>
      </c>
      <c r="K64" s="32">
        <f>[1]!thsiFinD("ths_int_chg_ratio_index",K$2,$A$6,$A64,101)/100</f>
        <v>-8.9643478751081987E-2</v>
      </c>
      <c r="L64" s="32">
        <f>[1]!thsiFinD("ths_int_chg_ratio_index",L$2,$A$6,$A64,101)/100</f>
        <v>-6.9846825170975999E-2</v>
      </c>
      <c r="M64" s="46">
        <f t="shared" si="1"/>
        <v>0.96603686953984302</v>
      </c>
      <c r="N64" s="46">
        <f t="shared" si="2"/>
        <v>0.91035652124891797</v>
      </c>
      <c r="O64" s="46">
        <f t="shared" si="2"/>
        <v>0.93015317482902404</v>
      </c>
      <c r="P64" s="38">
        <f t="shared" si="3"/>
        <v>-3.6096427031195866E-3</v>
      </c>
      <c r="Q64" s="38">
        <f t="shared" si="4"/>
        <v>-3.3549277884756812E-3</v>
      </c>
      <c r="R64" s="38">
        <f t="shared" si="4"/>
        <v>-3.9141607459958205E-3</v>
      </c>
      <c r="S64" s="34">
        <f>MAX(M$6:M64)</f>
        <v>1.1111902778486153</v>
      </c>
      <c r="T64" s="34">
        <f>MAX(N$6:N64)</f>
        <v>1.0445554331563911</v>
      </c>
      <c r="U64" s="34">
        <f>MAX(O$6:O64)</f>
        <v>1.069425125848704</v>
      </c>
      <c r="V64" s="35">
        <f t="shared" si="5"/>
        <v>-0.13062876017040492</v>
      </c>
      <c r="W64" s="35">
        <f t="shared" si="6"/>
        <v>-0.12847466744963154</v>
      </c>
      <c r="X64" s="35">
        <f t="shared" si="6"/>
        <v>-0.13023067034183677</v>
      </c>
    </row>
    <row r="65" spans="1:24">
      <c r="A65" s="357">
        <v>43923</v>
      </c>
      <c r="B65" s="132">
        <f>[1]!thsiFinD("ths_adjustment_nvg_ratio_fund",B$2,$A$6,$A65,101)/100</f>
        <v>-5.5786445012788004E-2</v>
      </c>
      <c r="C65" s="132">
        <f>[1]!thsiFinD("ths_adjustment_nvg_ratio_fund",C$2,$A$6,$A65,101)/100</f>
        <v>-5.6033359395360999E-2</v>
      </c>
      <c r="D65" s="132">
        <f>[1]!thsiFinD("ths_adjustment_nvg_ratio_fund",D$2,$A$6,$A65,101)/100</f>
        <v>2.5521207764198001E-2</v>
      </c>
      <c r="E65" s="132">
        <f>[1]!thsiFinD("ths_adjustment_nvg_ratio_fund",E$2,$A$6,$A65,101)/100</f>
        <v>-2.0604740764259E-2</v>
      </c>
      <c r="F65" s="133">
        <f>[1]!thsiFinD("ths_int_chg_ratio_index",F$1,$A$6,$A65,101)/100</f>
        <v>-5.1066699263324E-3</v>
      </c>
      <c r="G65" s="133">
        <f>[1]!thsiFinD("ths_int_chg_ratio_index",G$1,$A$6,$A65,101)/100</f>
        <v>-5.1066699263324E-3</v>
      </c>
      <c r="H65" s="132">
        <f>[1]!thsiFinD("ths_int_chg_ratio_index",H$1,$A$6,$A65,101)/100</f>
        <v>9.0142007801003003E-3</v>
      </c>
      <c r="I65" s="132">
        <f>[1]!thsiFinD("ths_int_chg_ratio_index",I$1,$A$6,$A65,101)/100</f>
        <v>9.0142007801003003E-3</v>
      </c>
      <c r="J65" s="32">
        <f t="shared" si="0"/>
        <v>-1.2386034462584274E-2</v>
      </c>
      <c r="K65" s="32">
        <f>[1]!thsiFinD("ths_int_chg_ratio_index",K$2,$A$6,$A65,101)/100</f>
        <v>-7.2807194764784991E-2</v>
      </c>
      <c r="L65" s="32">
        <f>[1]!thsiFinD("ths_int_chg_ratio_index",L$2,$A$6,$A65,101)/100</f>
        <v>-5.1192746656103995E-2</v>
      </c>
      <c r="M65" s="46">
        <f t="shared" si="1"/>
        <v>0.98761396553741576</v>
      </c>
      <c r="N65" s="46">
        <f t="shared" si="2"/>
        <v>0.92719280523521497</v>
      </c>
      <c r="O65" s="46">
        <f t="shared" si="2"/>
        <v>0.94880725334389604</v>
      </c>
      <c r="P65" s="38">
        <f t="shared" si="3"/>
        <v>2.2335685808607453E-2</v>
      </c>
      <c r="Q65" s="38">
        <f t="shared" si="4"/>
        <v>1.8494165300424692E-2</v>
      </c>
      <c r="R65" s="38">
        <f t="shared" si="4"/>
        <v>2.0054845825044687E-2</v>
      </c>
      <c r="S65" s="34">
        <f>MAX(M$6:M65)</f>
        <v>1.1111902778486153</v>
      </c>
      <c r="T65" s="34">
        <f>MAX(N$6:N65)</f>
        <v>1.0445554331563911</v>
      </c>
      <c r="U65" s="34">
        <f>MAX(O$6:O65)</f>
        <v>1.069425125848704</v>
      </c>
      <c r="V65" s="35">
        <f t="shared" si="5"/>
        <v>-0.1112107573065314</v>
      </c>
      <c r="W65" s="35">
        <f t="shared" si="6"/>
        <v>-0.11235653388593747</v>
      </c>
      <c r="X65" s="35">
        <f t="shared" si="6"/>
        <v>-0.11278758053218985</v>
      </c>
    </row>
    <row r="66" spans="1:24">
      <c r="A66" s="357">
        <v>43924</v>
      </c>
      <c r="B66" s="132">
        <f>[1]!thsiFinD("ths_adjustment_nvg_ratio_fund",B$2,$A$6,$A66,101)/100</f>
        <v>-6.0421994884910998E-2</v>
      </c>
      <c r="C66" s="132">
        <f>[1]!thsiFinD("ths_adjustment_nvg_ratio_fund",C$2,$A$6,$A66,101)/100</f>
        <v>-5.9247676135870002E-2</v>
      </c>
      <c r="D66" s="132">
        <f>[1]!thsiFinD("ths_adjustment_nvg_ratio_fund",D$2,$A$6,$A66,101)/100</f>
        <v>1.509705248023E-2</v>
      </c>
      <c r="E66" s="132">
        <f>[1]!thsiFinD("ths_adjustment_nvg_ratio_fund",E$2,$A$6,$A66,101)/100</f>
        <v>-2.6132841895981002E-2</v>
      </c>
      <c r="F66" s="133">
        <f>[1]!thsiFinD("ths_int_chg_ratio_index",F$1,$A$6,$A66,101)/100</f>
        <v>-1.0762339652018999E-2</v>
      </c>
      <c r="G66" s="133">
        <f>[1]!thsiFinD("ths_int_chg_ratio_index",G$1,$A$6,$A66,101)/100</f>
        <v>-1.0762339652018999E-2</v>
      </c>
      <c r="H66" s="132">
        <f>[1]!thsiFinD("ths_int_chg_ratio_index",H$1,$A$6,$A66,101)/100</f>
        <v>4.3821747476336E-3</v>
      </c>
      <c r="I66" s="132">
        <f>[1]!thsiFinD("ths_int_chg_ratio_index",I$1,$A$6,$A66,101)/100</f>
        <v>4.3821747476336E-3</v>
      </c>
      <c r="J66" s="32">
        <f t="shared" si="0"/>
        <v>-1.7933223780662848E-2</v>
      </c>
      <c r="K66" s="32">
        <f>[1]!thsiFinD("ths_int_chg_ratio_index",K$2,$A$6,$A66,101)/100</f>
        <v>-7.8584782280057996E-2</v>
      </c>
      <c r="L66" s="32">
        <f>[1]!thsiFinD("ths_int_chg_ratio_index",L$2,$A$6,$A66,101)/100</f>
        <v>-5.6751057937090996E-2</v>
      </c>
      <c r="M66" s="46">
        <f t="shared" si="1"/>
        <v>0.98206677621933713</v>
      </c>
      <c r="N66" s="46">
        <f t="shared" si="2"/>
        <v>0.92141521771994195</v>
      </c>
      <c r="O66" s="46">
        <f t="shared" si="2"/>
        <v>0.94324894206290899</v>
      </c>
      <c r="P66" s="38">
        <f t="shared" si="3"/>
        <v>-5.6167586847155615E-3</v>
      </c>
      <c r="Q66" s="38">
        <f t="shared" si="4"/>
        <v>-6.2312687098637909E-3</v>
      </c>
      <c r="R66" s="38">
        <f t="shared" si="4"/>
        <v>-5.8582090950483057E-3</v>
      </c>
      <c r="S66" s="34">
        <f>MAX(M$6:M66)</f>
        <v>1.1111902778486153</v>
      </c>
      <c r="T66" s="34">
        <f>MAX(N$6:N66)</f>
        <v>1.0445554331563911</v>
      </c>
      <c r="U66" s="34">
        <f>MAX(O$6:O66)</f>
        <v>1.069425125848704</v>
      </c>
      <c r="V66" s="35">
        <f t="shared" si="5"/>
        <v>-0.11620287200431167</v>
      </c>
      <c r="W66" s="35">
        <f t="shared" si="6"/>
        <v>-0.11788767884184903</v>
      </c>
      <c r="X66" s="35">
        <f t="shared" si="6"/>
        <v>-0.11798505639715595</v>
      </c>
    </row>
    <row r="67" spans="1:24">
      <c r="A67" s="357">
        <v>43928</v>
      </c>
      <c r="B67" s="132">
        <f>[1]!thsiFinD("ths_adjustment_nvg_ratio_fund",B$2,$A$6,$A67,101)/100</f>
        <v>-3.9162404092072001E-2</v>
      </c>
      <c r="C67" s="132">
        <f>[1]!thsiFinD("ths_adjustment_nvg_ratio_fund",C$2,$A$6,$A67,101)/100</f>
        <v>-3.8571800886109002E-2</v>
      </c>
      <c r="D67" s="132">
        <f>[1]!thsiFinD("ths_adjustment_nvg_ratio_fund",D$2,$A$6,$A67,101)/100</f>
        <v>4.7208243469926005E-2</v>
      </c>
      <c r="E67" s="132">
        <f>[1]!thsiFinD("ths_adjustment_nvg_ratio_fund",E$2,$A$6,$A67,101)/100</f>
        <v>2.5127738379590001E-4</v>
      </c>
      <c r="F67" s="133">
        <f>[1]!thsiFinD("ths_int_chg_ratio_index",F$1,$A$6,$A67,101)/100</f>
        <v>2.3016910444037003E-2</v>
      </c>
      <c r="G67" s="133">
        <f>[1]!thsiFinD("ths_int_chg_ratio_index",G$1,$A$6,$A67,101)/100</f>
        <v>2.3016910444037003E-2</v>
      </c>
      <c r="H67" s="132">
        <f>[1]!thsiFinD("ths_int_chg_ratio_index",H$1,$A$6,$A67,101)/100</f>
        <v>3.9703477127004998E-2</v>
      </c>
      <c r="I67" s="132">
        <f>[1]!thsiFinD("ths_int_chg_ratio_index",I$1,$A$6,$A67,101)/100</f>
        <v>3.9703477127004998E-2</v>
      </c>
      <c r="J67" s="32">
        <f t="shared" si="0"/>
        <v>1.1895761377203112E-2</v>
      </c>
      <c r="K67" s="32">
        <f>[1]!thsiFinD("ths_int_chg_ratio_index",K$2,$A$6,$A67,101)/100</f>
        <v>-5.5584960752436997E-2</v>
      </c>
      <c r="L67" s="32">
        <f>[1]!thsiFinD("ths_int_chg_ratio_index",L$2,$A$6,$A67,101)/100</f>
        <v>-3.0636254657592E-2</v>
      </c>
      <c r="M67" s="46">
        <f t="shared" si="1"/>
        <v>1.0118957613772031</v>
      </c>
      <c r="N67" s="46">
        <f t="shared" si="2"/>
        <v>0.94441503924756298</v>
      </c>
      <c r="O67" s="46">
        <f t="shared" si="2"/>
        <v>0.96936374534240799</v>
      </c>
      <c r="P67" s="38">
        <f t="shared" si="3"/>
        <v>3.0373683216021741E-2</v>
      </c>
      <c r="Q67" s="38">
        <f t="shared" si="4"/>
        <v>2.4961408369762461E-2</v>
      </c>
      <c r="R67" s="38">
        <f t="shared" si="4"/>
        <v>2.7686013855881209E-2</v>
      </c>
      <c r="S67" s="34">
        <f>MAX(M$6:M67)</f>
        <v>1.1111902778486153</v>
      </c>
      <c r="T67" s="34">
        <f>MAX(N$6:N67)</f>
        <v>1.0445554331563911</v>
      </c>
      <c r="U67" s="34">
        <f>MAX(O$6:O67)</f>
        <v>1.069425125848704</v>
      </c>
      <c r="V67" s="35">
        <f t="shared" si="5"/>
        <v>-8.9358698011340776E-2</v>
      </c>
      <c r="W67" s="35">
        <f t="shared" si="6"/>
        <v>-9.5868912965421438E-2</v>
      </c>
      <c r="X67" s="35">
        <f t="shared" si="6"/>
        <v>-9.3565578447473374E-2</v>
      </c>
    </row>
    <row r="68" spans="1:24">
      <c r="A68" s="357">
        <v>43929</v>
      </c>
      <c r="B68" s="132">
        <f>[1]!thsiFinD("ths_adjustment_nvg_ratio_fund",B$2,$A$6,$A68,101)/100</f>
        <v>-4.4037723785166002E-2</v>
      </c>
      <c r="C68" s="132">
        <f>[1]!thsiFinD("ths_adjustment_nvg_ratio_fund",C$2,$A$6,$A68,101)/100</f>
        <v>-4.3523586135000999E-2</v>
      </c>
      <c r="D68" s="132">
        <f>[1]!thsiFinD("ths_adjustment_nvg_ratio_fund",D$2,$A$6,$A68,101)/100</f>
        <v>4.8166786484543998E-2</v>
      </c>
      <c r="E68" s="132">
        <f>[1]!thsiFinD("ths_adjustment_nvg_ratio_fund",E$2,$A$6,$A68,101)/100</f>
        <v>4.4392328029833998E-3</v>
      </c>
      <c r="F68" s="133">
        <f>[1]!thsiFinD("ths_int_chg_ratio_index",F$1,$A$6,$A68,101)/100</f>
        <v>2.7141064189847998E-2</v>
      </c>
      <c r="G68" s="133">
        <f>[1]!thsiFinD("ths_int_chg_ratio_index",G$1,$A$6,$A68,101)/100</f>
        <v>2.7141064189847998E-2</v>
      </c>
      <c r="H68" s="132">
        <f>[1]!thsiFinD("ths_int_chg_ratio_index",H$1,$A$6,$A68,101)/100</f>
        <v>4.3634045813476997E-2</v>
      </c>
      <c r="I68" s="132">
        <f>[1]!thsiFinD("ths_int_chg_ratio_index",I$1,$A$6,$A68,101)/100</f>
        <v>4.3634045813476997E-2</v>
      </c>
      <c r="J68" s="32">
        <f t="shared" si="0"/>
        <v>1.3324366171751298E-2</v>
      </c>
      <c r="K68" s="32">
        <f>[1]!thsiFinD("ths_int_chg_ratio_index",K$2,$A$6,$A68,101)/100</f>
        <v>-5.8662487415079997E-2</v>
      </c>
      <c r="L68" s="32">
        <f>[1]!thsiFinD("ths_int_chg_ratio_index",L$2,$A$6,$A68,101)/100</f>
        <v>-3.1799155481387002E-2</v>
      </c>
      <c r="M68" s="46">
        <f t="shared" si="1"/>
        <v>1.0133243661717513</v>
      </c>
      <c r="N68" s="46">
        <f t="shared" si="2"/>
        <v>0.94133751258492004</v>
      </c>
      <c r="O68" s="46">
        <f t="shared" si="2"/>
        <v>0.96820084451861299</v>
      </c>
      <c r="P68" s="38">
        <f t="shared" si="3"/>
        <v>1.4118102368605445E-3</v>
      </c>
      <c r="Q68" s="38">
        <f t="shared" si="4"/>
        <v>-3.2586591008704202E-3</v>
      </c>
      <c r="R68" s="38">
        <f t="shared" si="4"/>
        <v>-1.1996537206827584E-3</v>
      </c>
      <c r="S68" s="34">
        <f>MAX(M$6:M68)</f>
        <v>1.1111902778486153</v>
      </c>
      <c r="T68" s="34">
        <f>MAX(N$6:N68)</f>
        <v>1.0445554331563911</v>
      </c>
      <c r="U68" s="34">
        <f>MAX(O$6:O68)</f>
        <v>1.069425125848704</v>
      </c>
      <c r="V68" s="35">
        <f t="shared" si="5"/>
        <v>-8.8073045299085106E-2</v>
      </c>
      <c r="W68" s="35">
        <f t="shared" si="6"/>
        <v>-9.8815167960566441E-2</v>
      </c>
      <c r="X68" s="35">
        <f t="shared" si="6"/>
        <v>-9.4652985873843742E-2</v>
      </c>
    </row>
    <row r="69" spans="1:24">
      <c r="A69" s="357">
        <v>43930</v>
      </c>
      <c r="B69" s="132">
        <f>[1]!thsiFinD("ths_adjustment_nvg_ratio_fund",B$2,$A$6,$A69,101)/100</f>
        <v>-3.9721867007673002E-2</v>
      </c>
      <c r="C69" s="132">
        <f>[1]!thsiFinD("ths_adjustment_nvg_ratio_fund",C$2,$A$6,$A69,101)/100</f>
        <v>-3.9353661714881999E-2</v>
      </c>
      <c r="D69" s="132">
        <f>[1]!thsiFinD("ths_adjustment_nvg_ratio_fund",D$2,$A$6,$A69,101)/100</f>
        <v>5.7872034507548999E-2</v>
      </c>
      <c r="E69" s="132">
        <f>[1]!thsiFinD("ths_adjustment_nvg_ratio_fund",E$2,$A$6,$A69,101)/100</f>
        <v>1.0637406829553999E-2</v>
      </c>
      <c r="F69" s="133">
        <f>[1]!thsiFinD("ths_int_chg_ratio_index",F$1,$A$6,$A69,101)/100</f>
        <v>3.9919217292226999E-2</v>
      </c>
      <c r="G69" s="133">
        <f>[1]!thsiFinD("ths_int_chg_ratio_index",G$1,$A$6,$A69,101)/100</f>
        <v>3.9919217292226999E-2</v>
      </c>
      <c r="H69" s="132">
        <f>[1]!thsiFinD("ths_int_chg_ratio_index",H$1,$A$6,$A69,101)/100</f>
        <v>5.1764697936224E-2</v>
      </c>
      <c r="I69" s="132">
        <f>[1]!thsiFinD("ths_int_chg_ratio_index",I$1,$A$6,$A69,101)/100</f>
        <v>5.1764697936224E-2</v>
      </c>
      <c r="J69" s="32">
        <f t="shared" si="0"/>
        <v>2.1600217883931249E-2</v>
      </c>
      <c r="K69" s="32">
        <f>[1]!thsiFinD("ths_int_chg_ratio_index",K$2,$A$6,$A69,101)/100</f>
        <v>-5.4058035590327999E-2</v>
      </c>
      <c r="L69" s="32">
        <f>[1]!thsiFinD("ths_int_chg_ratio_index",L$2,$A$6,$A69,101)/100</f>
        <v>-2.5431955702216E-2</v>
      </c>
      <c r="M69" s="46">
        <f t="shared" si="1"/>
        <v>1.0216002178839312</v>
      </c>
      <c r="N69" s="46">
        <f t="shared" si="2"/>
        <v>0.94594196440967204</v>
      </c>
      <c r="O69" s="46">
        <f t="shared" si="2"/>
        <v>0.97456804429778399</v>
      </c>
      <c r="P69" s="38">
        <f t="shared" si="3"/>
        <v>8.167031197962249E-3</v>
      </c>
      <c r="Q69" s="38">
        <f t="shared" si="4"/>
        <v>4.8913931116036924E-3</v>
      </c>
      <c r="R69" s="38">
        <f t="shared" si="4"/>
        <v>6.5763212408027627E-3</v>
      </c>
      <c r="S69" s="34">
        <f>MAX(M$6:M69)</f>
        <v>1.1111902778486153</v>
      </c>
      <c r="T69" s="34">
        <f>MAX(N$6:N69)</f>
        <v>1.0445554331563911</v>
      </c>
      <c r="U69" s="34">
        <f>MAX(O$6:O69)</f>
        <v>1.069425125848704</v>
      </c>
      <c r="V69" s="35">
        <f t="shared" si="5"/>
        <v>-8.0625309409780077E-2</v>
      </c>
      <c r="W69" s="35">
        <f t="shared" si="6"/>
        <v>-9.4407118680847057E-2</v>
      </c>
      <c r="X69" s="35">
        <f t="shared" si="6"/>
        <v>-8.8699133074548464E-2</v>
      </c>
    </row>
    <row r="70" spans="1:24">
      <c r="A70" s="357">
        <v>43931</v>
      </c>
      <c r="B70" s="132">
        <f>[1]!thsiFinD("ths_adjustment_nvg_ratio_fund",B$2,$A$6,$A70,101)/100</f>
        <v>-4.4996803069054001E-2</v>
      </c>
      <c r="C70" s="132">
        <f>[1]!thsiFinD("ths_adjustment_nvg_ratio_fund",C$2,$A$6,$A70,101)/100</f>
        <v>-4.4392320389193003E-2</v>
      </c>
      <c r="D70" s="132">
        <f>[1]!thsiFinD("ths_adjustment_nvg_ratio_fund",D$2,$A$6,$A70,101)/100</f>
        <v>3.8940809968846996E-2</v>
      </c>
      <c r="E70" s="132">
        <f>[1]!thsiFinD("ths_adjustment_nvg_ratio_fund",E$2,$A$6,$A70,101)/100</f>
        <v>-3.2666052177066003E-3</v>
      </c>
      <c r="F70" s="133">
        <f>[1]!thsiFinD("ths_int_chg_ratio_index",F$1,$A$6,$A70,101)/100</f>
        <v>1.266358579157E-2</v>
      </c>
      <c r="G70" s="133">
        <f>[1]!thsiFinD("ths_int_chg_ratio_index",G$1,$A$6,$A70,101)/100</f>
        <v>1.266358579157E-2</v>
      </c>
      <c r="H70" s="132">
        <f>[1]!thsiFinD("ths_int_chg_ratio_index",H$1,$A$6,$A70,101)/100</f>
        <v>2.0492979952362E-2</v>
      </c>
      <c r="I70" s="132">
        <f>[1]!thsiFinD("ths_int_chg_ratio_index",I$1,$A$6,$A70,101)/100</f>
        <v>2.0492979952362E-2</v>
      </c>
      <c r="J70" s="32">
        <f t="shared" si="0"/>
        <v>1.5747765975946734E-3</v>
      </c>
      <c r="K70" s="32">
        <f>[1]!thsiFinD("ths_int_chg_ratio_index",K$2,$A$6,$A70,101)/100</f>
        <v>-6.3593943831031008E-2</v>
      </c>
      <c r="L70" s="32">
        <f>[1]!thsiFinD("ths_int_chg_ratio_index",L$2,$A$6,$A70,101)/100</f>
        <v>-4.0170054801579001E-2</v>
      </c>
      <c r="M70" s="46">
        <f t="shared" si="1"/>
        <v>1.0015747765975946</v>
      </c>
      <c r="N70" s="46">
        <f t="shared" si="2"/>
        <v>0.93640605616896899</v>
      </c>
      <c r="O70" s="46">
        <f t="shared" si="2"/>
        <v>0.95982994519842102</v>
      </c>
      <c r="P70" s="38">
        <f t="shared" si="3"/>
        <v>-1.9602033100399874E-2</v>
      </c>
      <c r="Q70" s="38">
        <f t="shared" si="4"/>
        <v>-1.0080859713898049E-2</v>
      </c>
      <c r="R70" s="38">
        <f t="shared" si="4"/>
        <v>-1.5122698908091481E-2</v>
      </c>
      <c r="S70" s="34">
        <f>MAX(M$6:M70)</f>
        <v>1.1111902778486153</v>
      </c>
      <c r="T70" s="34">
        <f>MAX(N$6:N70)</f>
        <v>1.0445554331563911</v>
      </c>
      <c r="U70" s="34">
        <f>MAX(O$6:O70)</f>
        <v>1.069425125848704</v>
      </c>
      <c r="V70" s="35">
        <f t="shared" si="5"/>
        <v>-9.8646922526399505E-2</v>
      </c>
      <c r="W70" s="35">
        <f t="shared" si="6"/>
        <v>-0.10353627347533023</v>
      </c>
      <c r="X70" s="35">
        <f t="shared" si="6"/>
        <v>-0.1024804616997449</v>
      </c>
    </row>
    <row r="71" spans="1:24">
      <c r="A71" s="357">
        <v>43934</v>
      </c>
      <c r="B71" s="132">
        <f>[1]!thsiFinD("ths_adjustment_nvg_ratio_fund",B$2,$A$6,$A71,101)/100</f>
        <v>-4.8113810741687996E-2</v>
      </c>
      <c r="C71" s="132">
        <f>[1]!thsiFinD("ths_adjustment_nvg_ratio_fund",C$2,$A$6,$A71,101)/100</f>
        <v>-4.9778472765180999E-2</v>
      </c>
      <c r="D71" s="132">
        <f>[1]!thsiFinD("ths_adjustment_nvg_ratio_fund",D$2,$A$6,$A71,101)/100</f>
        <v>2.9595015576324001E-2</v>
      </c>
      <c r="E71" s="132">
        <f>[1]!thsiFinD("ths_adjustment_nvg_ratio_fund",E$2,$A$6,$A71,101)/100</f>
        <v>-1.0134852139126E-2</v>
      </c>
      <c r="F71" s="133">
        <f>[1]!thsiFinD("ths_int_chg_ratio_index",F$1,$A$6,$A71,101)/100</f>
        <v>2.1237524548533E-3</v>
      </c>
      <c r="G71" s="133">
        <f>[1]!thsiFinD("ths_int_chg_ratio_index",G$1,$A$6,$A71,101)/100</f>
        <v>2.1237524548533E-3</v>
      </c>
      <c r="H71" s="132">
        <f>[1]!thsiFinD("ths_int_chg_ratio_index",H$1,$A$6,$A71,101)/100</f>
        <v>1.2729288393364999E-2</v>
      </c>
      <c r="I71" s="132">
        <f>[1]!thsiFinD("ths_int_chg_ratio_index",I$1,$A$6,$A71,101)/100</f>
        <v>1.2729288393364999E-2</v>
      </c>
      <c r="J71" s="32">
        <f t="shared" ref="J71:J134" si="11">SUMPRODUCT(B71:I71,$B$4:$I$4)</f>
        <v>-6.0907547966542984E-3</v>
      </c>
      <c r="K71" s="32">
        <f>[1]!thsiFinD("ths_int_chg_ratio_index",K$2,$A$6,$A71,101)/100</f>
        <v>-6.8330824217982006E-2</v>
      </c>
      <c r="L71" s="32">
        <f>[1]!thsiFinD("ths_int_chg_ratio_index",L$2,$A$6,$A71,101)/100</f>
        <v>-4.6521343914429997E-2</v>
      </c>
      <c r="M71" s="46">
        <f t="shared" ref="M71:M134" si="12">1+J71</f>
        <v>0.99390924520334567</v>
      </c>
      <c r="N71" s="46">
        <f t="shared" ref="N71:O134" si="13">1+K71</f>
        <v>0.93166917578201802</v>
      </c>
      <c r="O71" s="46">
        <f t="shared" si="13"/>
        <v>0.95347865608557003</v>
      </c>
      <c r="P71" s="38">
        <f t="shared" ref="P71:P134" si="14">M71/M70-1</f>
        <v>-7.6534788748267024E-3</v>
      </c>
      <c r="Q71" s="38">
        <f t="shared" ref="Q71:R134" si="15">N71/N70-1</f>
        <v>-5.0585751296082782E-3</v>
      </c>
      <c r="R71" s="38">
        <f t="shared" si="15"/>
        <v>-6.6170983147832985E-3</v>
      </c>
      <c r="S71" s="34">
        <f>MAX(M$6:M71)</f>
        <v>1.1111902778486153</v>
      </c>
      <c r="T71" s="34">
        <f>MAX(N$6:N71)</f>
        <v>1.0445554331563911</v>
      </c>
      <c r="U71" s="34">
        <f>MAX(O$6:O71)</f>
        <v>1.069425125848704</v>
      </c>
      <c r="V71" s="35">
        <f t="shared" ref="V71:V134" si="16">M71/S71-1</f>
        <v>-0.10554540926360378</v>
      </c>
      <c r="W71" s="35">
        <f t="shared" ref="W71:X134" si="17">N71/T71-1</f>
        <v>-0.10807110258692387</v>
      </c>
      <c r="X71" s="35">
        <f t="shared" si="17"/>
        <v>-0.10841943672411658</v>
      </c>
    </row>
    <row r="72" spans="1:24">
      <c r="A72" s="357">
        <v>43935</v>
      </c>
      <c r="B72" s="132">
        <f>[1]!thsiFinD("ths_adjustment_nvg_ratio_fund",B$2,$A$6,$A72,101)/100</f>
        <v>-3.0290920716112998E-2</v>
      </c>
      <c r="C72" s="132">
        <f>[1]!thsiFinD("ths_adjustment_nvg_ratio_fund",C$2,$A$6,$A72,101)/100</f>
        <v>-3.3533142211796998E-2</v>
      </c>
      <c r="D72" s="132">
        <f>[1]!thsiFinD("ths_adjustment_nvg_ratio_fund",D$2,$A$6,$A72,101)/100</f>
        <v>5.1162233405224002E-2</v>
      </c>
      <c r="E72" s="132">
        <f>[1]!thsiFinD("ths_adjustment_nvg_ratio_fund",E$2,$A$6,$A72,101)/100</f>
        <v>8.878465528803E-3</v>
      </c>
      <c r="F72" s="133">
        <f>[1]!thsiFinD("ths_int_chg_ratio_index",F$1,$A$6,$A72,101)/100</f>
        <v>2.2447846096834999E-2</v>
      </c>
      <c r="G72" s="133">
        <f>[1]!thsiFinD("ths_int_chg_ratio_index",G$1,$A$6,$A72,101)/100</f>
        <v>2.2447846096834999E-2</v>
      </c>
      <c r="H72" s="132">
        <f>[1]!thsiFinD("ths_int_chg_ratio_index",H$1,$A$6,$A72,101)/100</f>
        <v>3.1307667809018003E-2</v>
      </c>
      <c r="I72" s="132">
        <f>[1]!thsiFinD("ths_int_chg_ratio_index",I$1,$A$6,$A72,101)/100</f>
        <v>3.1307667809018003E-2</v>
      </c>
      <c r="J72" s="32">
        <f t="shared" si="11"/>
        <v>1.2965957977227875E-2</v>
      </c>
      <c r="K72" s="32">
        <f>[1]!thsiFinD("ths_int_chg_ratio_index",K$2,$A$6,$A72,101)/100</f>
        <v>-4.9462839273982998E-2</v>
      </c>
      <c r="L72" s="32">
        <f>[1]!thsiFinD("ths_int_chg_ratio_index",L$2,$A$6,$A72,101)/100</f>
        <v>-2.7122041788254E-2</v>
      </c>
      <c r="M72" s="46">
        <f t="shared" si="12"/>
        <v>1.0129659579772279</v>
      </c>
      <c r="N72" s="46">
        <f t="shared" si="13"/>
        <v>0.95053716072601702</v>
      </c>
      <c r="O72" s="46">
        <f t="shared" si="13"/>
        <v>0.97287795821174605</v>
      </c>
      <c r="P72" s="38">
        <f t="shared" si="14"/>
        <v>1.9173493823355425E-2</v>
      </c>
      <c r="Q72" s="38">
        <f t="shared" si="15"/>
        <v>2.0251807652820197E-2</v>
      </c>
      <c r="R72" s="38">
        <f t="shared" si="15"/>
        <v>2.0345816870005473E-2</v>
      </c>
      <c r="S72" s="34">
        <f>MAX(M$6:M72)</f>
        <v>1.1111902778486153</v>
      </c>
      <c r="T72" s="34">
        <f>MAX(N$6:N72)</f>
        <v>1.0445554331563911</v>
      </c>
      <c r="U72" s="34">
        <f>MAX(O$6:O72)</f>
        <v>1.069425125848704</v>
      </c>
      <c r="V72" s="35">
        <f t="shared" si="16"/>
        <v>-8.8395589692847554E-2</v>
      </c>
      <c r="W72" s="35">
        <f t="shared" si="17"/>
        <v>-9.0007930116522306E-2</v>
      </c>
      <c r="X72" s="35">
        <f t="shared" si="17"/>
        <v>-9.0279501858849032E-2</v>
      </c>
    </row>
    <row r="73" spans="1:24">
      <c r="A73" s="357">
        <v>43936</v>
      </c>
      <c r="B73" s="132">
        <f>[1]!thsiFinD("ths_adjustment_nvg_ratio_fund",B$2,$A$6,$A73,101)/100</f>
        <v>-3.7004475703324997E-2</v>
      </c>
      <c r="C73" s="132">
        <f>[1]!thsiFinD("ths_adjustment_nvg_ratio_fund",C$2,$A$6,$A73,101)/100</f>
        <v>-3.9006168013205E-2</v>
      </c>
      <c r="D73" s="132">
        <f>[1]!thsiFinD("ths_adjustment_nvg_ratio_fund",D$2,$A$6,$A73,101)/100</f>
        <v>4.3613707165109004E-2</v>
      </c>
      <c r="E73" s="132">
        <f>[1]!thsiFinD("ths_adjustment_nvg_ratio_fund",E$2,$A$6,$A73,101)/100</f>
        <v>6.7844878192090995E-3</v>
      </c>
      <c r="F73" s="133">
        <f>[1]!thsiFinD("ths_int_chg_ratio_index",F$1,$A$6,$A73,101)/100</f>
        <v>1.6330997139768998E-2</v>
      </c>
      <c r="G73" s="133">
        <f>[1]!thsiFinD("ths_int_chg_ratio_index",G$1,$A$6,$A73,101)/100</f>
        <v>1.6330997139768998E-2</v>
      </c>
      <c r="H73" s="132">
        <f>[1]!thsiFinD("ths_int_chg_ratio_index",H$1,$A$6,$A73,101)/100</f>
        <v>2.4465490101515001E-2</v>
      </c>
      <c r="I73" s="132">
        <f>[1]!thsiFinD("ths_int_chg_ratio_index",I$1,$A$6,$A73,101)/100</f>
        <v>2.4465490101515001E-2</v>
      </c>
      <c r="J73" s="32">
        <f t="shared" si="11"/>
        <v>6.9975657187945142E-3</v>
      </c>
      <c r="K73" s="32">
        <f>[1]!thsiFinD("ths_int_chg_ratio_index",K$2,$A$6,$A73,101)/100</f>
        <v>-5.5632079704325002E-2</v>
      </c>
      <c r="L73" s="32">
        <f>[1]!thsiFinD("ths_int_chg_ratio_index",L$2,$A$6,$A73,101)/100</f>
        <v>-3.3207604996286999E-2</v>
      </c>
      <c r="M73" s="46">
        <f t="shared" si="12"/>
        <v>1.0069975657187946</v>
      </c>
      <c r="N73" s="46">
        <f t="shared" si="13"/>
        <v>0.94436792029567496</v>
      </c>
      <c r="O73" s="46">
        <f t="shared" si="13"/>
        <v>0.96679239500371295</v>
      </c>
      <c r="P73" s="38">
        <f t="shared" si="14"/>
        <v>-5.8919968745557716E-3</v>
      </c>
      <c r="Q73" s="38">
        <f t="shared" si="15"/>
        <v>-6.4902674879433464E-3</v>
      </c>
      <c r="R73" s="38">
        <f t="shared" si="15"/>
        <v>-6.2552174778622849E-3</v>
      </c>
      <c r="S73" s="34">
        <f>MAX(M$6:M73)</f>
        <v>1.1111902778486153</v>
      </c>
      <c r="T73" s="34">
        <f>MAX(N$6:N73)</f>
        <v>1.0445554331563911</v>
      </c>
      <c r="U73" s="34">
        <f>MAX(O$6:O73)</f>
        <v>1.069425125848704</v>
      </c>
      <c r="V73" s="35">
        <f t="shared" si="16"/>
        <v>-9.3766760029208585E-2</v>
      </c>
      <c r="W73" s="35">
        <f t="shared" si="17"/>
        <v>-9.5914022061973303E-2</v>
      </c>
      <c r="X73" s="35">
        <f t="shared" si="17"/>
        <v>-9.5970001418791195E-2</v>
      </c>
    </row>
    <row r="74" spans="1:24">
      <c r="A74" s="357">
        <v>43937</v>
      </c>
      <c r="B74" s="132">
        <f>[1]!thsiFinD("ths_adjustment_nvg_ratio_fund",B$2,$A$6,$A74,101)/100</f>
        <v>-3.4926470588235004E-2</v>
      </c>
      <c r="C74" s="132">
        <f>[1]!thsiFinD("ths_adjustment_nvg_ratio_fund",C$2,$A$6,$A74,101)/100</f>
        <v>-3.6747458952306002E-2</v>
      </c>
      <c r="D74" s="132">
        <f>[1]!thsiFinD("ths_adjustment_nvg_ratio_fund",D$2,$A$6,$A74,101)/100</f>
        <v>5.2120776419842002E-2</v>
      </c>
      <c r="E74" s="132">
        <f>[1]!thsiFinD("ths_adjustment_nvg_ratio_fund",E$2,$A$6,$A74,101)/100</f>
        <v>1.4909121428115998E-2</v>
      </c>
      <c r="F74" s="133">
        <f>[1]!thsiFinD("ths_int_chg_ratio_index",F$1,$A$6,$A74,101)/100</f>
        <v>2.4057231203767002E-2</v>
      </c>
      <c r="G74" s="133">
        <f>[1]!thsiFinD("ths_int_chg_ratio_index",G$1,$A$6,$A74,101)/100</f>
        <v>2.4057231203767002E-2</v>
      </c>
      <c r="H74" s="132">
        <f>[1]!thsiFinD("ths_int_chg_ratio_index",H$1,$A$6,$A74,101)/100</f>
        <v>2.9235868491399999E-2</v>
      </c>
      <c r="I74" s="132">
        <f>[1]!thsiFinD("ths_int_chg_ratio_index",I$1,$A$6,$A74,101)/100</f>
        <v>2.9235868491399999E-2</v>
      </c>
      <c r="J74" s="32">
        <f t="shared" si="11"/>
        <v>1.2742770962218876E-2</v>
      </c>
      <c r="K74" s="32">
        <f>[1]!thsiFinD("ths_int_chg_ratio_index",K$2,$A$6,$A74,101)/100</f>
        <v>-5.2524145424417995E-2</v>
      </c>
      <c r="L74" s="32">
        <f>[1]!thsiFinD("ths_int_chg_ratio_index",L$2,$A$6,$A74,101)/100</f>
        <v>-2.9174206641068002E-2</v>
      </c>
      <c r="M74" s="46">
        <f t="shared" si="12"/>
        <v>1.012742770962219</v>
      </c>
      <c r="N74" s="46">
        <f t="shared" si="13"/>
        <v>0.94747585457558203</v>
      </c>
      <c r="O74" s="46">
        <f t="shared" si="13"/>
        <v>0.97082579335893204</v>
      </c>
      <c r="P74" s="38">
        <f t="shared" si="14"/>
        <v>5.7052821565892753E-3</v>
      </c>
      <c r="Q74" s="38">
        <f t="shared" si="15"/>
        <v>3.291020600248773E-3</v>
      </c>
      <c r="R74" s="38">
        <f t="shared" si="15"/>
        <v>4.171938438969125E-3</v>
      </c>
      <c r="S74" s="34">
        <f>MAX(M$6:M74)</f>
        <v>1.1111902778486153</v>
      </c>
      <c r="T74" s="34">
        <f>MAX(N$6:N74)</f>
        <v>1.0445554331563911</v>
      </c>
      <c r="U74" s="34">
        <f>MAX(O$6:O74)</f>
        <v>1.069425125848704</v>
      </c>
      <c r="V74" s="35">
        <f t="shared" si="16"/>
        <v>-8.859644369549502E-2</v>
      </c>
      <c r="W74" s="35">
        <f t="shared" si="17"/>
        <v>-9.2938656484183202E-2</v>
      </c>
      <c r="X74" s="35">
        <f t="shared" si="17"/>
        <v>-9.2198443917728912E-2</v>
      </c>
    </row>
    <row r="75" spans="1:24">
      <c r="A75" s="357">
        <v>43938</v>
      </c>
      <c r="B75" s="132">
        <f>[1]!thsiFinD("ths_adjustment_nvg_ratio_fund",B$2,$A$6,$A75,101)/100</f>
        <v>-2.5655370843990003E-2</v>
      </c>
      <c r="C75" s="132">
        <f>[1]!thsiFinD("ths_adjustment_nvg_ratio_fund",C$2,$A$6,$A75,101)/100</f>
        <v>-2.9102597515420003E-2</v>
      </c>
      <c r="D75" s="132">
        <f>[1]!thsiFinD("ths_adjustment_nvg_ratio_fund",D$2,$A$6,$A75,101)/100</f>
        <v>5.5116223340521998E-2</v>
      </c>
      <c r="E75" s="132">
        <f>[1]!thsiFinD("ths_adjustment_nvg_ratio_fund",E$2,$A$6,$A75,101)/100</f>
        <v>1.6333026242860999E-2</v>
      </c>
      <c r="F75" s="133">
        <f>[1]!thsiFinD("ths_int_chg_ratio_index",F$1,$A$6,$A75,101)/100</f>
        <v>2.5690578805621998E-2</v>
      </c>
      <c r="G75" s="133">
        <f>[1]!thsiFinD("ths_int_chg_ratio_index",G$1,$A$6,$A75,101)/100</f>
        <v>2.5690578805621998E-2</v>
      </c>
      <c r="H75" s="132">
        <f>[1]!thsiFinD("ths_int_chg_ratio_index",H$1,$A$6,$A75,101)/100</f>
        <v>2.7134928027632999E-2</v>
      </c>
      <c r="I75" s="132">
        <f>[1]!thsiFinD("ths_int_chg_ratio_index",I$1,$A$6,$A75,101)/100</f>
        <v>2.7134928027632999E-2</v>
      </c>
      <c r="J75" s="32">
        <f t="shared" si="11"/>
        <v>1.5292786861310373E-2</v>
      </c>
      <c r="K75" s="32">
        <f>[1]!thsiFinD("ths_int_chg_ratio_index",K$2,$A$6,$A75,101)/100</f>
        <v>-4.5550119840135996E-2</v>
      </c>
      <c r="L75" s="32">
        <f>[1]!thsiFinD("ths_int_chg_ratio_index",L$2,$A$6,$A75,101)/100</f>
        <v>-2.4115348064270001E-2</v>
      </c>
      <c r="M75" s="46">
        <f t="shared" si="12"/>
        <v>1.0152927868613104</v>
      </c>
      <c r="N75" s="46">
        <f t="shared" si="13"/>
        <v>0.95444988015986398</v>
      </c>
      <c r="O75" s="46">
        <f t="shared" si="13"/>
        <v>0.97588465193573004</v>
      </c>
      <c r="P75" s="38">
        <f t="shared" si="14"/>
        <v>2.5179304875893038E-3</v>
      </c>
      <c r="Q75" s="38">
        <f t="shared" si="15"/>
        <v>7.3606367387650806E-3</v>
      </c>
      <c r="R75" s="38">
        <f t="shared" si="15"/>
        <v>5.2108819227958403E-3</v>
      </c>
      <c r="S75" s="34">
        <f>MAX(M$6:M75)</f>
        <v>1.1111902778486153</v>
      </c>
      <c r="T75" s="34">
        <f>MAX(N$6:N75)</f>
        <v>1.0445554331563911</v>
      </c>
      <c r="U75" s="34">
        <f>MAX(O$6:O75)</f>
        <v>1.069425125848704</v>
      </c>
      <c r="V75" s="35">
        <f t="shared" si="16"/>
        <v>-8.6301592894578616E-2</v>
      </c>
      <c r="W75" s="35">
        <f t="shared" si="17"/>
        <v>-8.6262107434787016E-2</v>
      </c>
      <c r="X75" s="35">
        <f t="shared" si="17"/>
        <v>-8.7467997199653924E-2</v>
      </c>
    </row>
    <row r="76" spans="1:24">
      <c r="A76" s="357">
        <v>43941</v>
      </c>
      <c r="B76" s="132">
        <f>[1]!thsiFinD("ths_adjustment_nvg_ratio_fund",B$2,$A$6,$A76,101)/100</f>
        <v>-1.9501278772379001E-2</v>
      </c>
      <c r="C76" s="132">
        <f>[1]!thsiFinD("ths_adjustment_nvg_ratio_fund",C$2,$A$6,$A76,101)/100</f>
        <v>-2.284771088524E-2</v>
      </c>
      <c r="D76" s="132">
        <f>[1]!thsiFinD("ths_adjustment_nvg_ratio_fund",D$2,$A$6,$A76,101)/100</f>
        <v>6.7697100407381E-2</v>
      </c>
      <c r="E76" s="132">
        <f>[1]!thsiFinD("ths_adjustment_nvg_ratio_fund",E$2,$A$6,$A76,101)/100</f>
        <v>3.0237038290122E-2</v>
      </c>
      <c r="F76" s="133">
        <f>[1]!thsiFinD("ths_int_chg_ratio_index",F$1,$A$6,$A76,101)/100</f>
        <v>4.2458720830288003E-2</v>
      </c>
      <c r="G76" s="133">
        <f>[1]!thsiFinD("ths_int_chg_ratio_index",G$1,$A$6,$A76,101)/100</f>
        <v>4.2458720830288003E-2</v>
      </c>
      <c r="H76" s="132">
        <f>[1]!thsiFinD("ths_int_chg_ratio_index",H$1,$A$6,$A76,101)/100</f>
        <v>4.0750978774842003E-2</v>
      </c>
      <c r="I76" s="132">
        <f>[1]!thsiFinD("ths_int_chg_ratio_index",I$1,$A$6,$A76,101)/100</f>
        <v>4.0750978774842003E-2</v>
      </c>
      <c r="J76" s="32">
        <f t="shared" si="11"/>
        <v>2.7750568531268005E-2</v>
      </c>
      <c r="K76" s="32">
        <f>[1]!thsiFinD("ths_int_chg_ratio_index",K$2,$A$6,$A76,101)/100</f>
        <v>-4.0095119514322999E-2</v>
      </c>
      <c r="L76" s="32">
        <f>[1]!thsiFinD("ths_int_chg_ratio_index",L$2,$A$6,$A76,101)/100</f>
        <v>-1.6095594483159E-2</v>
      </c>
      <c r="M76" s="46">
        <f t="shared" si="12"/>
        <v>1.027750568531268</v>
      </c>
      <c r="N76" s="46">
        <f t="shared" si="13"/>
        <v>0.95990488048567701</v>
      </c>
      <c r="O76" s="46">
        <f t="shared" si="13"/>
        <v>0.983904405516841</v>
      </c>
      <c r="P76" s="38">
        <f t="shared" si="14"/>
        <v>1.2270137078851606E-2</v>
      </c>
      <c r="Q76" s="38">
        <f t="shared" si="15"/>
        <v>5.7153344970815034E-3</v>
      </c>
      <c r="R76" s="38">
        <f t="shared" si="15"/>
        <v>8.2179318684880709E-3</v>
      </c>
      <c r="S76" s="34">
        <f>MAX(M$6:M76)</f>
        <v>1.1111902778486153</v>
      </c>
      <c r="T76" s="34">
        <f>MAX(N$6:N76)</f>
        <v>1.0445554331563911</v>
      </c>
      <c r="U76" s="34">
        <f>MAX(O$6:O76)</f>
        <v>1.069425125848704</v>
      </c>
      <c r="V76" s="35">
        <f t="shared" si="16"/>
        <v>-7.5090388190666713E-2</v>
      </c>
      <c r="W76" s="35">
        <f t="shared" si="17"/>
        <v>-8.1039789736118473E-2</v>
      </c>
      <c r="X76" s="35">
        <f t="shared" si="17"/>
        <v>-7.9968871372825712E-2</v>
      </c>
    </row>
    <row r="77" spans="1:24">
      <c r="A77" s="357">
        <v>43942</v>
      </c>
      <c r="B77" s="132">
        <f>[1]!thsiFinD("ths_adjustment_nvg_ratio_fund",B$2,$A$6,$A77,101)/100</f>
        <v>-3.0450767263427003E-2</v>
      </c>
      <c r="C77" s="132">
        <f>[1]!thsiFinD("ths_adjustment_nvg_ratio_fund",C$2,$A$6,$A77,101)/100</f>
        <v>-3.3620015637216998E-2</v>
      </c>
      <c r="D77" s="132">
        <f>[1]!thsiFinD("ths_adjustment_nvg_ratio_fund",D$2,$A$6,$A77,101)/100</f>
        <v>6.0987299305056003E-2</v>
      </c>
      <c r="E77" s="132">
        <f>[1]!thsiFinD("ths_adjustment_nvg_ratio_fund",E$2,$A$6,$A77,101)/100</f>
        <v>2.3703827854708003E-2</v>
      </c>
      <c r="F77" s="133">
        <f>[1]!thsiFinD("ths_int_chg_ratio_index",F$1,$A$6,$A77,101)/100</f>
        <v>3.6999044194635997E-2</v>
      </c>
      <c r="G77" s="133">
        <f>[1]!thsiFinD("ths_int_chg_ratio_index",G$1,$A$6,$A77,101)/100</f>
        <v>3.6999044194635997E-2</v>
      </c>
      <c r="H77" s="132">
        <f>[1]!thsiFinD("ths_int_chg_ratio_index",H$1,$A$6,$A77,101)/100</f>
        <v>3.7675961457647997E-2</v>
      </c>
      <c r="I77" s="132">
        <f>[1]!thsiFinD("ths_int_chg_ratio_index",I$1,$A$6,$A77,101)/100</f>
        <v>3.7675961457647997E-2</v>
      </c>
      <c r="J77" s="32">
        <f t="shared" si="11"/>
        <v>2.1246294445461E-2</v>
      </c>
      <c r="K77" s="32">
        <f>[1]!thsiFinD("ths_int_chg_ratio_index",K$2,$A$6,$A77,101)/100</f>
        <v>-5.0256218649887004E-2</v>
      </c>
      <c r="L77" s="32">
        <f>[1]!thsiFinD("ths_int_chg_ratio_index",L$2,$A$6,$A77,101)/100</f>
        <v>-2.4848060914208003E-2</v>
      </c>
      <c r="M77" s="46">
        <f t="shared" si="12"/>
        <v>1.021246294445461</v>
      </c>
      <c r="N77" s="46">
        <f t="shared" si="13"/>
        <v>0.94974378135011295</v>
      </c>
      <c r="O77" s="46">
        <f t="shared" si="13"/>
        <v>0.97515193908579201</v>
      </c>
      <c r="P77" s="38">
        <f t="shared" si="14"/>
        <v>-6.3286504381137032E-3</v>
      </c>
      <c r="Q77" s="38">
        <f t="shared" si="15"/>
        <v>-1.0585527110168358E-2</v>
      </c>
      <c r="R77" s="38">
        <f t="shared" si="15"/>
        <v>-8.8956471604081377E-3</v>
      </c>
      <c r="S77" s="34">
        <f>MAX(M$6:M77)</f>
        <v>1.1111902778486153</v>
      </c>
      <c r="T77" s="34">
        <f>MAX(N$6:N77)</f>
        <v>1.0445554331563911</v>
      </c>
      <c r="U77" s="34">
        <f>MAX(O$6:O77)</f>
        <v>1.069425125848704</v>
      </c>
      <c r="V77" s="35">
        <f t="shared" si="16"/>
        <v>-8.0943817810659402E-2</v>
      </c>
      <c r="W77" s="35">
        <f t="shared" si="17"/>
        <v>-9.0767467955032766E-2</v>
      </c>
      <c r="X77" s="35">
        <f t="shared" si="17"/>
        <v>-8.8153143669685186E-2</v>
      </c>
    </row>
    <row r="78" spans="1:24">
      <c r="A78" s="357">
        <v>43943</v>
      </c>
      <c r="B78" s="132">
        <f>[1]!thsiFinD("ths_adjustment_nvg_ratio_fund",B$2,$A$6,$A78,101)/100</f>
        <v>-2.2378516624041001E-2</v>
      </c>
      <c r="C78" s="132">
        <f>[1]!thsiFinD("ths_adjustment_nvg_ratio_fund",C$2,$A$6,$A78,101)/100</f>
        <v>-2.5975154200329999E-2</v>
      </c>
      <c r="D78" s="132">
        <f>[1]!thsiFinD("ths_adjustment_nvg_ratio_fund",D$2,$A$6,$A78,101)/100</f>
        <v>7.0333093697580007E-2</v>
      </c>
      <c r="E78" s="132">
        <f>[1]!thsiFinD("ths_adjustment_nvg_ratio_fund",E$2,$A$6,$A78,101)/100</f>
        <v>3.3001088894564996E-2</v>
      </c>
      <c r="F78" s="133">
        <f>[1]!thsiFinD("ths_int_chg_ratio_index",F$1,$A$6,$A78,101)/100</f>
        <v>4.6618477023577999E-2</v>
      </c>
      <c r="G78" s="133">
        <f>[1]!thsiFinD("ths_int_chg_ratio_index",G$1,$A$6,$A78,101)/100</f>
        <v>4.6618477023577999E-2</v>
      </c>
      <c r="H78" s="132">
        <f>[1]!thsiFinD("ths_int_chg_ratio_index",H$1,$A$6,$A78,101)/100</f>
        <v>4.9857668650570994E-2</v>
      </c>
      <c r="I78" s="132">
        <f>[1]!thsiFinD("ths_int_chg_ratio_index",I$1,$A$6,$A78,101)/100</f>
        <v>4.9857668650570994E-2</v>
      </c>
      <c r="J78" s="32">
        <f t="shared" si="11"/>
        <v>3.0991600389509003E-2</v>
      </c>
      <c r="K78" s="32">
        <f>[1]!thsiFinD("ths_int_chg_ratio_index",K$2,$A$6,$A78,101)/100</f>
        <v>-4.2451324206154994E-2</v>
      </c>
      <c r="L78" s="32">
        <f>[1]!thsiFinD("ths_int_chg_ratio_index",L$2,$A$6,$A78,101)/100</f>
        <v>-1.6326410252798001E-2</v>
      </c>
      <c r="M78" s="46">
        <f t="shared" si="12"/>
        <v>1.030991600389509</v>
      </c>
      <c r="N78" s="46">
        <f t="shared" si="13"/>
        <v>0.95754867579384495</v>
      </c>
      <c r="O78" s="46">
        <f t="shared" si="13"/>
        <v>0.98367358974720198</v>
      </c>
      <c r="P78" s="38">
        <f t="shared" si="14"/>
        <v>9.5425618649023214E-3</v>
      </c>
      <c r="Q78" s="38">
        <f t="shared" si="15"/>
        <v>8.2178947596127649E-3</v>
      </c>
      <c r="R78" s="38">
        <f t="shared" si="15"/>
        <v>8.7387927151116873E-3</v>
      </c>
      <c r="S78" s="34">
        <f>MAX(M$6:M78)</f>
        <v>1.1111902778486153</v>
      </c>
      <c r="T78" s="34">
        <f>MAX(N$6:N78)</f>
        <v>1.0445554331563911</v>
      </c>
      <c r="U78" s="34">
        <f>MAX(O$6:O78)</f>
        <v>1.069425125848704</v>
      </c>
      <c r="V78" s="35">
        <f t="shared" si="16"/>
        <v>-7.2173667334796798E-2</v>
      </c>
      <c r="W78" s="35">
        <f t="shared" si="17"/>
        <v>-8.3295490694670904E-2</v>
      </c>
      <c r="X78" s="35">
        <f t="shared" si="17"/>
        <v>-8.0184703004288371E-2</v>
      </c>
    </row>
    <row r="79" spans="1:24">
      <c r="A79" s="357">
        <v>43944</v>
      </c>
      <c r="B79" s="132">
        <f>[1]!thsiFinD("ths_adjustment_nvg_ratio_fund",B$2,$A$6,$A79,101)/100</f>
        <v>-2.4856138107416999E-2</v>
      </c>
      <c r="C79" s="132">
        <f>[1]!thsiFinD("ths_adjustment_nvg_ratio_fund",C$2,$A$6,$A79,101)/100</f>
        <v>-2.8668230388324001E-2</v>
      </c>
      <c r="D79" s="132">
        <f>[1]!thsiFinD("ths_adjustment_nvg_ratio_fund",D$2,$A$6,$A79,101)/100</f>
        <v>6.6019650131800001E-2</v>
      </c>
      <c r="E79" s="132">
        <f>[1]!thsiFinD("ths_adjustment_nvg_ratio_fund",E$2,$A$6,$A79,101)/100</f>
        <v>3.0237038290122E-2</v>
      </c>
      <c r="F79" s="133">
        <f>[1]!thsiFinD("ths_int_chg_ratio_index",F$1,$A$6,$A79,101)/100</f>
        <v>3.9958214725869003E-2</v>
      </c>
      <c r="G79" s="133">
        <f>[1]!thsiFinD("ths_int_chg_ratio_index",G$1,$A$6,$A79,101)/100</f>
        <v>3.9958214725869003E-2</v>
      </c>
      <c r="H79" s="132">
        <f>[1]!thsiFinD("ths_int_chg_ratio_index",H$1,$A$6,$A79,101)/100</f>
        <v>4.3827303358404998E-2</v>
      </c>
      <c r="I79" s="132">
        <f>[1]!thsiFinD("ths_int_chg_ratio_index",I$1,$A$6,$A79,101)/100</f>
        <v>4.3827303358404998E-2</v>
      </c>
      <c r="J79" s="32">
        <f t="shared" si="11"/>
        <v>2.6287919511841125E-2</v>
      </c>
      <c r="K79" s="32">
        <f>[1]!thsiFinD("ths_int_chg_ratio_index",K$2,$A$6,$A79,101)/100</f>
        <v>-4.5588871438463997E-2</v>
      </c>
      <c r="L79" s="32">
        <f>[1]!thsiFinD("ths_int_chg_ratio_index",L$2,$A$6,$A79,101)/100</f>
        <v>-2.0176413734923002E-2</v>
      </c>
      <c r="M79" s="46">
        <f t="shared" si="12"/>
        <v>1.0262879195118411</v>
      </c>
      <c r="N79" s="46">
        <f t="shared" si="13"/>
        <v>0.95441112856153598</v>
      </c>
      <c r="O79" s="46">
        <f t="shared" si="13"/>
        <v>0.97982358626507704</v>
      </c>
      <c r="P79" s="38">
        <f t="shared" si="14"/>
        <v>-4.5622882629604566E-3</v>
      </c>
      <c r="Q79" s="38">
        <f t="shared" si="15"/>
        <v>-3.276645158229452E-3</v>
      </c>
      <c r="R79" s="38">
        <f t="shared" si="15"/>
        <v>-3.9139034759633207E-3</v>
      </c>
      <c r="S79" s="34">
        <f>MAX(M$6:M79)</f>
        <v>1.1111902778486153</v>
      </c>
      <c r="T79" s="34">
        <f>MAX(N$6:N79)</f>
        <v>1.0445554331563911</v>
      </c>
      <c r="U79" s="34">
        <f>MAX(O$6:O79)</f>
        <v>1.069425125848704</v>
      </c>
      <c r="V79" s="35">
        <f t="shared" si="16"/>
        <v>-7.6406678522380922E-2</v>
      </c>
      <c r="W79" s="35">
        <f t="shared" si="17"/>
        <v>-8.6299206086613345E-2</v>
      </c>
      <c r="X79" s="35">
        <f t="shared" si="17"/>
        <v>-8.3784771292444105E-2</v>
      </c>
    </row>
    <row r="80" spans="1:24">
      <c r="A80" s="357">
        <v>43945</v>
      </c>
      <c r="B80" s="132">
        <f>[1]!thsiFinD("ths_adjustment_nvg_ratio_fund",B$2,$A$6,$A80,101)/100</f>
        <v>-3.1969309462915999E-2</v>
      </c>
      <c r="C80" s="132">
        <f>[1]!thsiFinD("ths_adjustment_nvg_ratio_fund",C$2,$A$6,$A80,101)/100</f>
        <v>-3.7876813482755997E-2</v>
      </c>
      <c r="D80" s="132">
        <f>[1]!thsiFinD("ths_adjustment_nvg_ratio_fund",D$2,$A$6,$A80,101)/100</f>
        <v>4.9484783129643002E-2</v>
      </c>
      <c r="E80" s="132">
        <f>[1]!thsiFinD("ths_adjustment_nvg_ratio_fund",E$2,$A$6,$A80,101)/100</f>
        <v>1.3736493842838999E-2</v>
      </c>
      <c r="F80" s="133">
        <f>[1]!thsiFinD("ths_int_chg_ratio_index",F$1,$A$6,$A80,101)/100</f>
        <v>1.9485532059896001E-2</v>
      </c>
      <c r="G80" s="133">
        <f>[1]!thsiFinD("ths_int_chg_ratio_index",G$1,$A$6,$A80,101)/100</f>
        <v>1.9485532059896001E-2</v>
      </c>
      <c r="H80" s="132">
        <f>[1]!thsiFinD("ths_int_chg_ratio_index",H$1,$A$6,$A80,101)/100</f>
        <v>2.0322545099463997E-2</v>
      </c>
      <c r="I80" s="132">
        <f>[1]!thsiFinD("ths_int_chg_ratio_index",I$1,$A$6,$A80,101)/100</f>
        <v>2.0322545099463997E-2</v>
      </c>
      <c r="J80" s="32">
        <f t="shared" si="11"/>
        <v>9.1239135431912498E-3</v>
      </c>
      <c r="K80" s="32">
        <f>[1]!thsiFinD("ths_int_chg_ratio_index",K$2,$A$6,$A80,101)/100</f>
        <v>-5.5488198619096998E-2</v>
      </c>
      <c r="L80" s="32">
        <f>[1]!thsiFinD("ths_int_chg_ratio_index",L$2,$A$6,$A80,101)/100</f>
        <v>-3.3015699250008003E-2</v>
      </c>
      <c r="M80" s="46">
        <f t="shared" si="12"/>
        <v>1.0091239135431913</v>
      </c>
      <c r="N80" s="46">
        <f t="shared" si="13"/>
        <v>0.94451180138090296</v>
      </c>
      <c r="O80" s="46">
        <f t="shared" si="13"/>
        <v>0.96698430074999198</v>
      </c>
      <c r="P80" s="38">
        <f t="shared" si="14"/>
        <v>-1.6724357407240986E-2</v>
      </c>
      <c r="Q80" s="38">
        <f t="shared" si="15"/>
        <v>-1.0372183312188588E-2</v>
      </c>
      <c r="R80" s="38">
        <f t="shared" si="15"/>
        <v>-1.3103670594444727E-2</v>
      </c>
      <c r="S80" s="34">
        <f>MAX(M$6:M80)</f>
        <v>1.1111902778486153</v>
      </c>
      <c r="T80" s="34">
        <f>MAX(N$6:N80)</f>
        <v>1.0445554331563911</v>
      </c>
      <c r="U80" s="34">
        <f>MAX(O$6:O80)</f>
        <v>1.069425125848704</v>
      </c>
      <c r="V80" s="35">
        <f t="shared" si="16"/>
        <v>-9.1853183329713373E-2</v>
      </c>
      <c r="W80" s="35">
        <f t="shared" si="17"/>
        <v>-9.5776278213575261E-2</v>
      </c>
      <c r="X80" s="35">
        <f t="shared" si="17"/>
        <v>-9.5790553843041804E-2</v>
      </c>
    </row>
    <row r="81" spans="1:24">
      <c r="A81" s="357">
        <v>43948</v>
      </c>
      <c r="B81" s="132">
        <f>[1]!thsiFinD("ths_adjustment_nvg_ratio_fund",B$2,$A$6,$A81,101)/100</f>
        <v>-2.3817135549872002E-2</v>
      </c>
      <c r="C81" s="132">
        <f>[1]!thsiFinD("ths_adjustment_nvg_ratio_fund",C$2,$A$6,$A81,101)/100</f>
        <v>-2.9884458344192E-2</v>
      </c>
      <c r="D81" s="132">
        <f>[1]!thsiFinD("ths_adjustment_nvg_ratio_fund",D$2,$A$6,$A81,101)/100</f>
        <v>5.3678408818596E-2</v>
      </c>
      <c r="E81" s="132">
        <f>[1]!thsiFinD("ths_adjustment_nvg_ratio_fund",E$2,$A$6,$A81,101)/100</f>
        <v>1.616550803844E-2</v>
      </c>
      <c r="F81" s="133">
        <f>[1]!thsiFinD("ths_int_chg_ratio_index",F$1,$A$6,$A81,101)/100</f>
        <v>1.4123052620669001E-2</v>
      </c>
      <c r="G81" s="133">
        <f>[1]!thsiFinD("ths_int_chg_ratio_index",G$1,$A$6,$A81,101)/100</f>
        <v>1.4123052620669001E-2</v>
      </c>
      <c r="H81" s="132">
        <f>[1]!thsiFinD("ths_int_chg_ratio_index",H$1,$A$6,$A81,101)/100</f>
        <v>1.1537442750584E-2</v>
      </c>
      <c r="I81" s="132">
        <f>[1]!thsiFinD("ths_int_chg_ratio_index",I$1,$A$6,$A81,101)/100</f>
        <v>1.1537442750584E-2</v>
      </c>
      <c r="J81" s="32">
        <f t="shared" si="11"/>
        <v>8.4329142131847508E-3</v>
      </c>
      <c r="K81" s="32">
        <f>[1]!thsiFinD("ths_int_chg_ratio_index",K$2,$A$6,$A81,101)/100</f>
        <v>-5.1038706442665997E-2</v>
      </c>
      <c r="L81" s="32">
        <f>[1]!thsiFinD("ths_int_chg_ratio_index",L$2,$A$6,$A81,101)/100</f>
        <v>-3.1692647347770005E-2</v>
      </c>
      <c r="M81" s="46">
        <f t="shared" si="12"/>
        <v>1.0084329142131847</v>
      </c>
      <c r="N81" s="46">
        <f t="shared" si="13"/>
        <v>0.94896129355733405</v>
      </c>
      <c r="O81" s="46">
        <f t="shared" si="13"/>
        <v>0.96830735265223</v>
      </c>
      <c r="P81" s="38">
        <f t="shared" si="14"/>
        <v>-6.847517145643911E-4</v>
      </c>
      <c r="Q81" s="38">
        <f t="shared" si="15"/>
        <v>4.710891033786746E-3</v>
      </c>
      <c r="R81" s="38">
        <f t="shared" si="15"/>
        <v>1.3682248007664821E-3</v>
      </c>
      <c r="S81" s="34">
        <f>MAX(M$6:M81)</f>
        <v>1.1111902778486153</v>
      </c>
      <c r="T81" s="34">
        <f>MAX(N$6:N81)</f>
        <v>1.0445554331563911</v>
      </c>
      <c r="U81" s="34">
        <f>MAX(O$6:O81)</f>
        <v>1.069425125848704</v>
      </c>
      <c r="V81" s="35">
        <f t="shared" si="16"/>
        <v>-9.2475038419504552E-2</v>
      </c>
      <c r="W81" s="35">
        <f t="shared" si="17"/>
        <v>-9.1516578790074243E-2</v>
      </c>
      <c r="X81" s="35">
        <f t="shared" si="17"/>
        <v>-9.4553392053722485E-2</v>
      </c>
    </row>
    <row r="82" spans="1:24">
      <c r="A82" s="357">
        <v>43949</v>
      </c>
      <c r="B82" s="132">
        <f>[1]!thsiFinD("ths_adjustment_nvg_ratio_fund",B$2,$A$6,$A82,101)/100</f>
        <v>-1.6064578005115002E-2</v>
      </c>
      <c r="C82" s="132">
        <f>[1]!thsiFinD("ths_adjustment_nvg_ratio_fund",C$2,$A$6,$A82,101)/100</f>
        <v>-2.1892103205629E-2</v>
      </c>
      <c r="D82" s="132">
        <f>[1]!thsiFinD("ths_adjustment_nvg_ratio_fund",D$2,$A$6,$A82,101)/100</f>
        <v>4.9964054636951999E-2</v>
      </c>
      <c r="E82" s="132">
        <f>[1]!thsiFinD("ths_adjustment_nvg_ratio_fund",E$2,$A$6,$A82,101)/100</f>
        <v>1.3150180127365001E-2</v>
      </c>
      <c r="F82" s="133">
        <f>[1]!thsiFinD("ths_int_chg_ratio_index",F$1,$A$6,$A82,101)/100</f>
        <v>-1.0482064683288001E-3</v>
      </c>
      <c r="G82" s="133">
        <f>[1]!thsiFinD("ths_int_chg_ratio_index",G$1,$A$6,$A82,101)/100</f>
        <v>-1.0482064683288001E-3</v>
      </c>
      <c r="H82" s="132">
        <f>[1]!thsiFinD("ths_int_chg_ratio_index",H$1,$A$6,$A82,101)/100</f>
        <v>-1.3733323434422001E-2</v>
      </c>
      <c r="I82" s="132">
        <f>[1]!thsiFinD("ths_int_chg_ratio_index",I$1,$A$6,$A82,101)/100</f>
        <v>-1.3733323434422001E-2</v>
      </c>
      <c r="J82" s="32">
        <f t="shared" si="11"/>
        <v>-5.5068828149107451E-4</v>
      </c>
      <c r="K82" s="32">
        <f>[1]!thsiFinD("ths_int_chg_ratio_index",K$2,$A$6,$A82,101)/100</f>
        <v>-4.7835318889192999E-2</v>
      </c>
      <c r="L82" s="32">
        <f>[1]!thsiFinD("ths_int_chg_ratio_index",L$2,$A$6,$A82,101)/100</f>
        <v>-3.4230354182542999E-2</v>
      </c>
      <c r="M82" s="46">
        <f t="shared" si="12"/>
        <v>0.99944931171850893</v>
      </c>
      <c r="N82" s="46">
        <f t="shared" si="13"/>
        <v>0.95216468111080699</v>
      </c>
      <c r="O82" s="46">
        <f t="shared" si="13"/>
        <v>0.96576964581745695</v>
      </c>
      <c r="P82" s="38">
        <f t="shared" si="14"/>
        <v>-8.9084780633971183E-3</v>
      </c>
      <c r="Q82" s="38">
        <f t="shared" si="15"/>
        <v>3.3756777807707472E-3</v>
      </c>
      <c r="R82" s="38">
        <f t="shared" si="15"/>
        <v>-2.6207658423972324E-3</v>
      </c>
      <c r="S82" s="34">
        <f>MAX(M$6:M82)</f>
        <v>1.1111902778486153</v>
      </c>
      <c r="T82" s="34">
        <f>MAX(N$6:N82)</f>
        <v>1.0445554331563911</v>
      </c>
      <c r="U82" s="34">
        <f>MAX(O$6:O82)</f>
        <v>1.069425125848704</v>
      </c>
      <c r="V82" s="35">
        <f t="shared" si="16"/>
        <v>-0.1005597046317297</v>
      </c>
      <c r="W82" s="35">
        <f t="shared" si="17"/>
        <v>-8.8449831490897357E-2</v>
      </c>
      <c r="X82" s="35">
        <f t="shared" si="17"/>
        <v>-9.6926355595942537E-2</v>
      </c>
    </row>
    <row r="83" spans="1:24">
      <c r="A83" s="357">
        <v>43950</v>
      </c>
      <c r="B83" s="132">
        <f>[1]!thsiFinD("ths_adjustment_nvg_ratio_fund",B$2,$A$6,$A83,101)/100</f>
        <v>-1.1988491048593E-2</v>
      </c>
      <c r="C83" s="132">
        <f>[1]!thsiFinD("ths_adjustment_nvg_ratio_fund",C$2,$A$6,$A83,101)/100</f>
        <v>-1.6766571105898999E-2</v>
      </c>
      <c r="D83" s="132">
        <f>[1]!thsiFinD("ths_adjustment_nvg_ratio_fund",D$2,$A$6,$A83,101)/100</f>
        <v>5.3438773064941006E-2</v>
      </c>
      <c r="E83" s="132">
        <f>[1]!thsiFinD("ths_adjustment_nvg_ratio_fund",E$2,$A$6,$A83,101)/100</f>
        <v>1.5327916939170001E-2</v>
      </c>
      <c r="F83" s="133">
        <f>[1]!thsiFinD("ths_int_chg_ratio_index",F$1,$A$6,$A83,101)/100</f>
        <v>-3.4857167184027997E-3</v>
      </c>
      <c r="G83" s="133">
        <f>[1]!thsiFinD("ths_int_chg_ratio_index",G$1,$A$6,$A83,101)/100</f>
        <v>-3.4857167184027997E-3</v>
      </c>
      <c r="H83" s="132">
        <f>[1]!thsiFinD("ths_int_chg_ratio_index",H$1,$A$6,$A83,101)/100</f>
        <v>-1.7512358160918E-2</v>
      </c>
      <c r="I83" s="132">
        <f>[1]!thsiFinD("ths_int_chg_ratio_index",I$1,$A$6,$A83,101)/100</f>
        <v>-1.7512358160918E-2</v>
      </c>
      <c r="J83" s="32">
        <f t="shared" si="11"/>
        <v>-2.4806523862782454E-4</v>
      </c>
      <c r="K83" s="32">
        <f>[1]!thsiFinD("ths_int_chg_ratio_index",K$2,$A$6,$A83,101)/100</f>
        <v>-4.4552371359418003E-2</v>
      </c>
      <c r="L83" s="32">
        <f>[1]!thsiFinD("ths_int_chg_ratio_index",L$2,$A$6,$A83,101)/100</f>
        <v>-3.2815149300936999E-2</v>
      </c>
      <c r="M83" s="46">
        <f t="shared" si="12"/>
        <v>0.99975193476137214</v>
      </c>
      <c r="N83" s="46">
        <f t="shared" si="13"/>
        <v>0.95544762864058197</v>
      </c>
      <c r="O83" s="46">
        <f t="shared" si="13"/>
        <v>0.96718485069906301</v>
      </c>
      <c r="P83" s="38">
        <f t="shared" si="14"/>
        <v>3.0278978565001502E-4</v>
      </c>
      <c r="Q83" s="38">
        <f t="shared" si="15"/>
        <v>3.4478778670357091E-3</v>
      </c>
      <c r="R83" s="38">
        <f t="shared" si="15"/>
        <v>1.4653648390534624E-3</v>
      </c>
      <c r="S83" s="34">
        <f>MAX(M$6:M83)</f>
        <v>1.1111902778486153</v>
      </c>
      <c r="T83" s="34">
        <f>MAX(N$6:N83)</f>
        <v>1.0445554331563911</v>
      </c>
      <c r="U83" s="34">
        <f>MAX(O$6:O83)</f>
        <v>1.069425125848704</v>
      </c>
      <c r="V83" s="35">
        <f t="shared" si="16"/>
        <v>-0.10028736329749022</v>
      </c>
      <c r="W83" s="35">
        <f t="shared" si="17"/>
        <v>-8.5306917840202279E-2</v>
      </c>
      <c r="X83" s="35">
        <f t="shared" si="17"/>
        <v>-9.5603023230356854E-2</v>
      </c>
    </row>
    <row r="84" spans="1:24">
      <c r="A84" s="357">
        <v>43951</v>
      </c>
      <c r="B84" s="132">
        <f>[1]!thsiFinD("ths_adjustment_nvg_ratio_fund",B$2,$A$6,$A84,101)/100</f>
        <v>-7.9923273657298E-4</v>
      </c>
      <c r="C84" s="132">
        <f>[1]!thsiFinD("ths_adjustment_nvg_ratio_fund",C$2,$A$6,$A84,101)/100</f>
        <v>-9.5560767961082003E-3</v>
      </c>
      <c r="D84" s="132">
        <f>[1]!thsiFinD("ths_adjustment_nvg_ratio_fund",D$2,$A$6,$A84,101)/100</f>
        <v>7.2609633357297004E-2</v>
      </c>
      <c r="E84" s="132">
        <f>[1]!thsiFinD("ths_adjustment_nvg_ratio_fund",E$2,$A$6,$A84,101)/100</f>
        <v>2.9064410782009002E-2</v>
      </c>
      <c r="F84" s="133">
        <f>[1]!thsiFinD("ths_int_chg_ratio_index",F$1,$A$6,$A84,101)/100</f>
        <v>1.9962662337370998E-2</v>
      </c>
      <c r="G84" s="133">
        <f>[1]!thsiFinD("ths_int_chg_ratio_index",G$1,$A$6,$A84,101)/100</f>
        <v>1.9962662337370998E-2</v>
      </c>
      <c r="H84" s="132">
        <f>[1]!thsiFinD("ths_int_chg_ratio_index",H$1,$A$6,$A84,101)/100</f>
        <v>3.6041878496018E-3</v>
      </c>
      <c r="I84" s="132">
        <f>[1]!thsiFinD("ths_int_chg_ratio_index",I$1,$A$6,$A84,101)/100</f>
        <v>3.6041878496018E-3</v>
      </c>
      <c r="J84" s="32">
        <f t="shared" si="11"/>
        <v>1.7306554372571299E-2</v>
      </c>
      <c r="K84" s="32">
        <f>[1]!thsiFinD("ths_int_chg_ratio_index",K$2,$A$6,$A84,101)/100</f>
        <v>-3.0347947282494001E-2</v>
      </c>
      <c r="L84" s="32">
        <f>[1]!thsiFinD("ths_int_chg_ratio_index",L$2,$A$6,$A84,101)/100</f>
        <v>-1.6395608318326999E-2</v>
      </c>
      <c r="M84" s="46">
        <f t="shared" si="12"/>
        <v>1.0173065543725712</v>
      </c>
      <c r="N84" s="46">
        <f t="shared" si="13"/>
        <v>0.96965205271750599</v>
      </c>
      <c r="O84" s="46">
        <f t="shared" si="13"/>
        <v>0.98360439168167302</v>
      </c>
      <c r="P84" s="38">
        <f t="shared" si="14"/>
        <v>1.7558975382617525E-2</v>
      </c>
      <c r="Q84" s="38">
        <f t="shared" si="15"/>
        <v>1.4866774118361903E-2</v>
      </c>
      <c r="R84" s="38">
        <f t="shared" si="15"/>
        <v>1.6976631686013599E-2</v>
      </c>
      <c r="S84" s="34">
        <f>MAX(M$6:M84)</f>
        <v>1.1111902778486153</v>
      </c>
      <c r="T84" s="34">
        <f>MAX(N$6:N84)</f>
        <v>1.0445554331563911</v>
      </c>
      <c r="U84" s="34">
        <f>MAX(O$6:O84)</f>
        <v>1.069425125848704</v>
      </c>
      <c r="V84" s="35">
        <f t="shared" si="16"/>
        <v>-8.4489331258201017E-2</v>
      </c>
      <c r="W84" s="35">
        <f t="shared" si="17"/>
        <v>-7.1708382400104353E-2</v>
      </c>
      <c r="X84" s="35">
        <f t="shared" si="17"/>
        <v>-8.0249408857794524E-2</v>
      </c>
    </row>
    <row r="85" spans="1:24">
      <c r="A85" s="357">
        <v>43957</v>
      </c>
      <c r="B85" s="132">
        <f>[1]!thsiFinD("ths_adjustment_nvg_ratio_fund",B$2,$A$6,$A85,101)/100</f>
        <v>5.4347826086956E-3</v>
      </c>
      <c r="C85" s="132">
        <f>[1]!thsiFinD("ths_adjustment_nvg_ratio_fund",C$2,$A$6,$A85,101)/100</f>
        <v>-4.9517852488924E-3</v>
      </c>
      <c r="D85" s="132">
        <f>[1]!thsiFinD("ths_adjustment_nvg_ratio_fund",D$2,$A$6,$A85,101)/100</f>
        <v>8.5669781931464004E-2</v>
      </c>
      <c r="E85" s="132">
        <f>[1]!thsiFinD("ths_adjustment_nvg_ratio_fund",E$2,$A$6,$A85,101)/100</f>
        <v>4.3806013928540007E-2</v>
      </c>
      <c r="F85" s="133">
        <f>[1]!thsiFinD("ths_int_chg_ratio_index",F$1,$A$6,$A85,101)/100</f>
        <v>4.2282073772509997E-2</v>
      </c>
      <c r="G85" s="133">
        <f>[1]!thsiFinD("ths_int_chg_ratio_index",G$1,$A$6,$A85,101)/100</f>
        <v>4.2282073772509997E-2</v>
      </c>
      <c r="H85" s="132">
        <f>[1]!thsiFinD("ths_int_chg_ratio_index",H$1,$A$6,$A85,101)/100</f>
        <v>2.3874061008269002E-2</v>
      </c>
      <c r="I85" s="132">
        <f>[1]!thsiFinD("ths_int_chg_ratio_index",I$1,$A$6,$A85,101)/100</f>
        <v>2.3874061008269002E-2</v>
      </c>
      <c r="J85" s="32">
        <f t="shared" si="11"/>
        <v>3.2783882847670656E-2</v>
      </c>
      <c r="K85" s="32">
        <f>[1]!thsiFinD("ths_int_chg_ratio_index",K$2,$A$6,$A85,101)/100</f>
        <v>-2.1548179175049999E-2</v>
      </c>
      <c r="L85" s="32">
        <f>[1]!thsiFinD("ths_int_chg_ratio_index",L$2,$A$6,$A85,101)/100</f>
        <v>-4.3291011997930997E-3</v>
      </c>
      <c r="M85" s="46">
        <f t="shared" si="12"/>
        <v>1.0327838828476708</v>
      </c>
      <c r="N85" s="46">
        <f t="shared" si="13"/>
        <v>0.97845182082494997</v>
      </c>
      <c r="O85" s="46">
        <f t="shared" si="13"/>
        <v>0.99567089880020687</v>
      </c>
      <c r="P85" s="38">
        <f t="shared" si="14"/>
        <v>1.5214026105086154E-2</v>
      </c>
      <c r="Q85" s="38">
        <f t="shared" si="15"/>
        <v>9.0751812289595613E-3</v>
      </c>
      <c r="R85" s="38">
        <f t="shared" si="15"/>
        <v>1.2267642581285765E-2</v>
      </c>
      <c r="S85" s="34">
        <f>MAX(M$6:M85)</f>
        <v>1.1111902778486153</v>
      </c>
      <c r="T85" s="34">
        <f>MAX(N$6:N85)</f>
        <v>1.0445554331563911</v>
      </c>
      <c r="U85" s="34">
        <f>MAX(O$6:O85)</f>
        <v>1.069425125848704</v>
      </c>
      <c r="V85" s="35">
        <f t="shared" si="16"/>
        <v>-7.0560728044478438E-2</v>
      </c>
      <c r="W85" s="35">
        <f t="shared" si="17"/>
        <v>-6.3283967737061242E-2</v>
      </c>
      <c r="X85" s="35">
        <f t="shared" si="17"/>
        <v>-6.896623734173557E-2</v>
      </c>
    </row>
    <row r="86" spans="1:24">
      <c r="A86" s="357">
        <v>43958</v>
      </c>
      <c r="B86" s="132">
        <f>[1]!thsiFinD("ths_adjustment_nvg_ratio_fund",B$2,$A$6,$A86,101)/100</f>
        <v>3.1969309462915999E-3</v>
      </c>
      <c r="C86" s="132">
        <f>[1]!thsiFinD("ths_adjustment_nvg_ratio_fund",C$2,$A$6,$A86,101)/100</f>
        <v>-5.4730258014072993E-3</v>
      </c>
      <c r="D86" s="132">
        <f>[1]!thsiFinD("ths_adjustment_nvg_ratio_fund",D$2,$A$6,$A86,101)/100</f>
        <v>8.2794152887611008E-2</v>
      </c>
      <c r="E86" s="132">
        <f>[1]!thsiFinD("ths_adjustment_nvg_ratio_fund",E$2,$A$6,$A86,101)/100</f>
        <v>4.1628277116736001E-2</v>
      </c>
      <c r="F86" s="133">
        <f>[1]!thsiFinD("ths_int_chg_ratio_index",F$1,$A$6,$A86,101)/100</f>
        <v>4.1106097269406998E-2</v>
      </c>
      <c r="G86" s="133">
        <f>[1]!thsiFinD("ths_int_chg_ratio_index",G$1,$A$6,$A86,101)/100</f>
        <v>4.1106097269406998E-2</v>
      </c>
      <c r="H86" s="132">
        <f>[1]!thsiFinD("ths_int_chg_ratio_index",H$1,$A$6,$A86,101)/100</f>
        <v>2.1912725698858E-2</v>
      </c>
      <c r="I86" s="132">
        <f>[1]!thsiFinD("ths_int_chg_ratio_index",I$1,$A$6,$A86,101)/100</f>
        <v>2.1912725698858E-2</v>
      </c>
      <c r="J86" s="32">
        <f t="shared" si="11"/>
        <v>3.1022997635720164E-2</v>
      </c>
      <c r="K86" s="32">
        <f>[1]!thsiFinD("ths_int_chg_ratio_index",K$2,$A$6,$A86,101)/100</f>
        <v>-2.3913592630296999E-2</v>
      </c>
      <c r="L86" s="32">
        <f>[1]!thsiFinD("ths_int_chg_ratio_index",L$2,$A$6,$A86,101)/100</f>
        <v>-6.4626859986891003E-3</v>
      </c>
      <c r="M86" s="46">
        <f t="shared" si="12"/>
        <v>1.0310229976357201</v>
      </c>
      <c r="N86" s="46">
        <f t="shared" si="13"/>
        <v>0.97608640736970298</v>
      </c>
      <c r="O86" s="46">
        <f t="shared" si="13"/>
        <v>0.99353731400131085</v>
      </c>
      <c r="P86" s="38">
        <f t="shared" si="14"/>
        <v>-1.7049890506573018E-3</v>
      </c>
      <c r="Q86" s="38">
        <f t="shared" si="15"/>
        <v>-2.4175063144679099E-3</v>
      </c>
      <c r="R86" s="38">
        <f t="shared" si="15"/>
        <v>-2.1428614630265574E-3</v>
      </c>
      <c r="S86" s="34">
        <f>MAX(M$6:M86)</f>
        <v>1.1111902778486153</v>
      </c>
      <c r="T86" s="34">
        <f>MAX(N$6:N86)</f>
        <v>1.0445554331563911</v>
      </c>
      <c r="U86" s="34">
        <f>MAX(O$6:O86)</f>
        <v>1.069425125848704</v>
      </c>
      <c r="V86" s="35">
        <f t="shared" si="16"/>
        <v>-7.2145411826413541E-2</v>
      </c>
      <c r="W86" s="35">
        <f t="shared" si="17"/>
        <v>-6.5548484659920359E-2</v>
      </c>
      <c r="X86" s="35">
        <f t="shared" si="17"/>
        <v>-7.0961313712512575E-2</v>
      </c>
    </row>
    <row r="87" spans="1:24">
      <c r="A87" s="357">
        <v>43959</v>
      </c>
      <c r="B87" s="132">
        <f>[1]!thsiFinD("ths_adjustment_nvg_ratio_fund",B$2,$A$6,$A87,101)/100</f>
        <v>1.4226342710997E-2</v>
      </c>
      <c r="C87" s="132">
        <f>[1]!thsiFinD("ths_adjustment_nvg_ratio_fund",C$2,$A$6,$A87,101)/100</f>
        <v>2.6062027625748004E-3</v>
      </c>
      <c r="D87" s="132">
        <f>[1]!thsiFinD("ths_adjustment_nvg_ratio_fund",D$2,$A$6,$A87,101)/100</f>
        <v>9.2739036664269997E-2</v>
      </c>
      <c r="E87" s="132">
        <f>[1]!thsiFinD("ths_adjustment_nvg_ratio_fund",E$2,$A$6,$A87,101)/100</f>
        <v>4.9836669750688997E-2</v>
      </c>
      <c r="F87" s="133">
        <f>[1]!thsiFinD("ths_int_chg_ratio_index",F$1,$A$6,$A87,101)/100</f>
        <v>5.3122282551585E-2</v>
      </c>
      <c r="G87" s="133">
        <f>[1]!thsiFinD("ths_int_chg_ratio_index",G$1,$A$6,$A87,101)/100</f>
        <v>5.3122282551585E-2</v>
      </c>
      <c r="H87" s="132">
        <f>[1]!thsiFinD("ths_int_chg_ratio_index",H$1,$A$6,$A87,101)/100</f>
        <v>3.3628283492259999E-2</v>
      </c>
      <c r="I87" s="132">
        <f>[1]!thsiFinD("ths_int_chg_ratio_index",I$1,$A$6,$A87,101)/100</f>
        <v>3.3628283492259999E-2</v>
      </c>
      <c r="J87" s="32">
        <f t="shared" si="11"/>
        <v>4.1613672997027597E-2</v>
      </c>
      <c r="K87" s="32">
        <f>[1]!thsiFinD("ths_int_chg_ratio_index",K$2,$A$6,$A87,101)/100</f>
        <v>-1.3912478229689001E-2</v>
      </c>
      <c r="L87" s="32">
        <f>[1]!thsiFinD("ths_int_chg_ratio_index",L$2,$A$6,$A87,101)/100</f>
        <v>3.9012464940424E-3</v>
      </c>
      <c r="M87" s="46">
        <f t="shared" si="12"/>
        <v>1.0416136729970276</v>
      </c>
      <c r="N87" s="46">
        <f t="shared" si="13"/>
        <v>0.986087521770311</v>
      </c>
      <c r="O87" s="46">
        <f t="shared" si="13"/>
        <v>1.0039012464940424</v>
      </c>
      <c r="P87" s="38">
        <f t="shared" si="14"/>
        <v>1.0272006915067244E-2</v>
      </c>
      <c r="Q87" s="38">
        <f t="shared" si="15"/>
        <v>1.024613633085858E-2</v>
      </c>
      <c r="R87" s="38">
        <f t="shared" si="15"/>
        <v>1.0431347013020176E-2</v>
      </c>
      <c r="S87" s="34">
        <f>MAX(M$6:M87)</f>
        <v>1.1111902778486153</v>
      </c>
      <c r="T87" s="34">
        <f>MAX(N$6:N87)</f>
        <v>1.0445554331563911</v>
      </c>
      <c r="U87" s="34">
        <f>MAX(O$6:O87)</f>
        <v>1.069425125848704</v>
      </c>
      <c r="V87" s="35">
        <f t="shared" si="16"/>
        <v>-6.2614483080517647E-2</v>
      </c>
      <c r="W87" s="35">
        <f t="shared" si="17"/>
        <v>-5.5973967039168349E-2</v>
      </c>
      <c r="X87" s="35">
        <f t="shared" si="17"/>
        <v>-6.1270188787327484E-2</v>
      </c>
    </row>
    <row r="88" spans="1:24">
      <c r="A88" s="357">
        <v>43962</v>
      </c>
      <c r="B88" s="132">
        <f>[1]!thsiFinD("ths_adjustment_nvg_ratio_fund",B$2,$A$6,$A88,101)/100</f>
        <v>1.6384271099744E-2</v>
      </c>
      <c r="C88" s="132">
        <f>[1]!thsiFinD("ths_adjustment_nvg_ratio_fund",C$2,$A$6,$A88,101)/100</f>
        <v>-1.3031013812874999E-3</v>
      </c>
      <c r="D88" s="132">
        <f>[1]!thsiFinD("ths_adjustment_nvg_ratio_fund",D$2,$A$6,$A88,101)/100</f>
        <v>9.0462497004553E-2</v>
      </c>
      <c r="E88" s="132">
        <f>[1]!thsiFinD("ths_adjustment_nvg_ratio_fund",E$2,$A$6,$A88,101)/100</f>
        <v>4.8077728449938004E-2</v>
      </c>
      <c r="F88" s="133">
        <f>[1]!thsiFinD("ths_int_chg_ratio_index",F$1,$A$6,$A88,101)/100</f>
        <v>5.1153046874339997E-2</v>
      </c>
      <c r="G88" s="133">
        <f>[1]!thsiFinD("ths_int_chg_ratio_index",G$1,$A$6,$A88,101)/100</f>
        <v>5.1153046874339997E-2</v>
      </c>
      <c r="H88" s="132">
        <f>[1]!thsiFinD("ths_int_chg_ratio_index",H$1,$A$6,$A88,101)/100</f>
        <v>3.5173962565664997E-2</v>
      </c>
      <c r="I88" s="132">
        <f>[1]!thsiFinD("ths_int_chg_ratio_index",I$1,$A$6,$A88,101)/100</f>
        <v>3.5173962565664997E-2</v>
      </c>
      <c r="J88" s="32">
        <f t="shared" si="11"/>
        <v>4.0784426756619689E-2</v>
      </c>
      <c r="K88" s="32">
        <f>[1]!thsiFinD("ths_int_chg_ratio_index",K$2,$A$6,$A88,101)/100</f>
        <v>-1.5071590422623999E-2</v>
      </c>
      <c r="L88" s="32">
        <f>[1]!thsiFinD("ths_int_chg_ratio_index",L$2,$A$6,$A88,101)/100</f>
        <v>2.4275765801925002E-3</v>
      </c>
      <c r="M88" s="46">
        <f t="shared" si="12"/>
        <v>1.0407844267566198</v>
      </c>
      <c r="N88" s="46">
        <f t="shared" si="13"/>
        <v>0.98492840957737604</v>
      </c>
      <c r="O88" s="46">
        <f t="shared" si="13"/>
        <v>1.0024275765801924</v>
      </c>
      <c r="P88" s="38">
        <f t="shared" si="14"/>
        <v>-7.9611689238090477E-4</v>
      </c>
      <c r="Q88" s="38">
        <f t="shared" si="15"/>
        <v>-1.1754658357850944E-3</v>
      </c>
      <c r="R88" s="38">
        <f t="shared" si="15"/>
        <v>-1.467943105954439E-3</v>
      </c>
      <c r="S88" s="34">
        <f>MAX(M$6:M88)</f>
        <v>1.1111902778486153</v>
      </c>
      <c r="T88" s="34">
        <f>MAX(N$6:N88)</f>
        <v>1.0445554331563911</v>
      </c>
      <c r="U88" s="34">
        <f>MAX(O$6:O88)</f>
        <v>1.069425125848704</v>
      </c>
      <c r="V88" s="35">
        <f t="shared" si="16"/>
        <v>-6.3360751525210368E-2</v>
      </c>
      <c r="W88" s="35">
        <f t="shared" si="17"/>
        <v>-5.708363738900557E-2</v>
      </c>
      <c r="X88" s="35">
        <f t="shared" si="17"/>
        <v>-6.264819074205108E-2</v>
      </c>
    </row>
    <row r="89" spans="1:24">
      <c r="A89" s="357">
        <v>43963</v>
      </c>
      <c r="B89" s="132">
        <f>[1]!thsiFinD("ths_adjustment_nvg_ratio_fund",B$2,$A$6,$A89,101)/100</f>
        <v>1.7023657289002E-2</v>
      </c>
      <c r="C89" s="132">
        <f>[1]!thsiFinD("ths_adjustment_nvg_ratio_fund",C$2,$A$6,$A89,101)/100</f>
        <v>5.2124055251493004E-4</v>
      </c>
      <c r="D89" s="132">
        <f>[1]!thsiFinD("ths_adjustment_nvg_ratio_fund",D$2,$A$6,$A89,101)/100</f>
        <v>9.5135394200815002E-2</v>
      </c>
      <c r="E89" s="132">
        <f>[1]!thsiFinD("ths_adjustment_nvg_ratio_fund",E$2,$A$6,$A89,101)/100</f>
        <v>5.2684479457342996E-2</v>
      </c>
      <c r="F89" s="133">
        <f>[1]!thsiFinD("ths_int_chg_ratio_index",F$1,$A$6,$A89,101)/100</f>
        <v>5.4332981320571003E-2</v>
      </c>
      <c r="G89" s="133">
        <f>[1]!thsiFinD("ths_int_chg_ratio_index",G$1,$A$6,$A89,101)/100</f>
        <v>5.4332981320571003E-2</v>
      </c>
      <c r="H89" s="132">
        <f>[1]!thsiFinD("ths_int_chg_ratio_index",H$1,$A$6,$A89,101)/100</f>
        <v>3.4571367238847996E-2</v>
      </c>
      <c r="I89" s="132">
        <f>[1]!thsiFinD("ths_int_chg_ratio_index",I$1,$A$6,$A89,101)/100</f>
        <v>3.4571367238847996E-2</v>
      </c>
      <c r="J89" s="32">
        <f t="shared" si="11"/>
        <v>4.2896683577314125E-2</v>
      </c>
      <c r="K89" s="32">
        <f>[1]!thsiFinD("ths_int_chg_ratio_index",K$2,$A$6,$A89,101)/100</f>
        <v>-1.4327550385725999E-2</v>
      </c>
      <c r="L89" s="32">
        <f>[1]!thsiFinD("ths_int_chg_ratio_index",L$2,$A$6,$A89,101)/100</f>
        <v>3.5458342075683001E-3</v>
      </c>
      <c r="M89" s="46">
        <f t="shared" si="12"/>
        <v>1.0428966835773141</v>
      </c>
      <c r="N89" s="46">
        <f t="shared" si="13"/>
        <v>0.98567244961427403</v>
      </c>
      <c r="O89" s="46">
        <f t="shared" si="13"/>
        <v>1.0035458342075683</v>
      </c>
      <c r="P89" s="38">
        <f t="shared" si="14"/>
        <v>2.0294854211806435E-3</v>
      </c>
      <c r="Q89" s="38">
        <f t="shared" si="15"/>
        <v>7.5542550063834035E-4</v>
      </c>
      <c r="R89" s="38">
        <f t="shared" si="15"/>
        <v>1.115549545425365E-3</v>
      </c>
      <c r="S89" s="34">
        <f>MAX(M$6:M89)</f>
        <v>1.1111902778486153</v>
      </c>
      <c r="T89" s="34">
        <f>MAX(N$6:N89)</f>
        <v>1.0445554331563911</v>
      </c>
      <c r="U89" s="34">
        <f>MAX(O$6:O89)</f>
        <v>1.069425125848704</v>
      </c>
      <c r="V89" s="35">
        <f t="shared" si="16"/>
        <v>-6.1459855825525267E-2</v>
      </c>
      <c r="W89" s="35">
        <f t="shared" si="17"/>
        <v>-5.637133432371999E-2</v>
      </c>
      <c r="X89" s="35">
        <f t="shared" si="17"/>
        <v>-6.1602528357329711E-2</v>
      </c>
    </row>
    <row r="90" spans="1:24">
      <c r="A90" s="357">
        <v>43964</v>
      </c>
      <c r="B90" s="132">
        <f>[1]!thsiFinD("ths_adjustment_nvg_ratio_fund",B$2,$A$6,$A90,101)/100</f>
        <v>1.9181585677749E-2</v>
      </c>
      <c r="C90" s="132">
        <f>[1]!thsiFinD("ths_adjustment_nvg_ratio_fund",C$2,$A$6,$A90,101)/100</f>
        <v>5.6467726522456E-3</v>
      </c>
      <c r="D90" s="132">
        <f>[1]!thsiFinD("ths_adjustment_nvg_ratio_fund",D$2,$A$6,$A90,101)/100</f>
        <v>9.9568655643422002E-2</v>
      </c>
      <c r="E90" s="132">
        <f>[1]!thsiFinD("ths_adjustment_nvg_ratio_fund",E$2,$A$6,$A90,101)/100</f>
        <v>5.7710025975801001E-2</v>
      </c>
      <c r="F90" s="133">
        <f>[1]!thsiFinD("ths_int_chg_ratio_index",F$1,$A$6,$A90,101)/100</f>
        <v>6.2869000417277998E-2</v>
      </c>
      <c r="G90" s="133">
        <f>[1]!thsiFinD("ths_int_chg_ratio_index",G$1,$A$6,$A90,101)/100</f>
        <v>6.2869000417277998E-2</v>
      </c>
      <c r="H90" s="132">
        <f>[1]!thsiFinD("ths_int_chg_ratio_index",H$1,$A$6,$A90,101)/100</f>
        <v>4.0984543699490998E-2</v>
      </c>
      <c r="I90" s="132">
        <f>[1]!thsiFinD("ths_int_chg_ratio_index",I$1,$A$6,$A90,101)/100</f>
        <v>4.0984543699490998E-2</v>
      </c>
      <c r="J90" s="32">
        <f t="shared" si="11"/>
        <v>4.8726766022844453E-2</v>
      </c>
      <c r="K90" s="32">
        <f>[1]!thsiFinD("ths_int_chg_ratio_index",K$2,$A$6,$A90,101)/100</f>
        <v>-1.1762138482413E-2</v>
      </c>
      <c r="L90" s="32">
        <f>[1]!thsiFinD("ths_int_chg_ratio_index",L$2,$A$6,$A90,101)/100</f>
        <v>7.4763021069321998E-3</v>
      </c>
      <c r="M90" s="46">
        <f t="shared" si="12"/>
        <v>1.0487267660228445</v>
      </c>
      <c r="N90" s="46">
        <f t="shared" si="13"/>
        <v>0.98823786151758697</v>
      </c>
      <c r="O90" s="46">
        <f t="shared" si="13"/>
        <v>1.0074763021069322</v>
      </c>
      <c r="P90" s="38">
        <f t="shared" si="14"/>
        <v>5.5902780566261523E-3</v>
      </c>
      <c r="Q90" s="38">
        <f t="shared" si="15"/>
        <v>2.6027022509524933E-3</v>
      </c>
      <c r="R90" s="38">
        <f t="shared" si="15"/>
        <v>3.9165803547653866E-3</v>
      </c>
      <c r="S90" s="34">
        <f>MAX(M$6:M90)</f>
        <v>1.1111902778486153</v>
      </c>
      <c r="T90" s="34">
        <f>MAX(N$6:N90)</f>
        <v>1.0445554331563911</v>
      </c>
      <c r="U90" s="34">
        <f>MAX(O$6:O90)</f>
        <v>1.069425125848704</v>
      </c>
      <c r="V90" s="35">
        <f t="shared" si="16"/>
        <v>-5.6213155452284003E-2</v>
      </c>
      <c r="W90" s="35">
        <f t="shared" si="17"/>
        <v>-5.3915349871501039E-2</v>
      </c>
      <c r="X90" s="35">
        <f t="shared" si="17"/>
        <v>-5.7927219254932605E-2</v>
      </c>
    </row>
    <row r="91" spans="1:24">
      <c r="A91" s="357">
        <v>43965</v>
      </c>
      <c r="B91" s="132">
        <f>[1]!thsiFinD("ths_adjustment_nvg_ratio_fund",B$2,$A$6,$A91,101)/100</f>
        <v>8.7915601023017004E-3</v>
      </c>
      <c r="C91" s="132">
        <f>[1]!thsiFinD("ths_adjustment_nvg_ratio_fund",C$2,$A$6,$A91,101)/100</f>
        <v>-4.3436712709582995E-3</v>
      </c>
      <c r="D91" s="132">
        <f>[1]!thsiFinD("ths_adjustment_nvg_ratio_fund",D$2,$A$6,$A91,101)/100</f>
        <v>8.8785046728972E-2</v>
      </c>
      <c r="E91" s="132">
        <f>[1]!thsiFinD("ths_adjustment_nvg_ratio_fund",E$2,$A$6,$A91,101)/100</f>
        <v>4.7658932938885006E-2</v>
      </c>
      <c r="F91" s="133">
        <f>[1]!thsiFinD("ths_int_chg_ratio_index",F$1,$A$6,$A91,101)/100</f>
        <v>5.3206690170508997E-2</v>
      </c>
      <c r="G91" s="133">
        <f>[1]!thsiFinD("ths_int_chg_ratio_index",G$1,$A$6,$A91,101)/100</f>
        <v>5.3206690170508997E-2</v>
      </c>
      <c r="H91" s="132">
        <f>[1]!thsiFinD("ths_int_chg_ratio_index",H$1,$A$6,$A91,101)/100</f>
        <v>3.2330712681862002E-2</v>
      </c>
      <c r="I91" s="132">
        <f>[1]!thsiFinD("ths_int_chg_ratio_index",I$1,$A$6,$A91,101)/100</f>
        <v>3.2330712681862002E-2</v>
      </c>
      <c r="J91" s="32">
        <f t="shared" si="11"/>
        <v>3.8995834275492802E-2</v>
      </c>
      <c r="K91" s="32">
        <f>[1]!thsiFinD("ths_int_chg_ratio_index",K$2,$A$6,$A91,101)/100</f>
        <v>-2.1989732369028001E-2</v>
      </c>
      <c r="L91" s="32">
        <f>[1]!thsiFinD("ths_int_chg_ratio_index",L$2,$A$6,$A91,101)/100</f>
        <v>-2.4682643316327E-3</v>
      </c>
      <c r="M91" s="46">
        <f t="shared" si="12"/>
        <v>1.0389958342754928</v>
      </c>
      <c r="N91" s="46">
        <f t="shared" si="13"/>
        <v>0.97801026763097199</v>
      </c>
      <c r="O91" s="46">
        <f t="shared" si="13"/>
        <v>0.99753173566836728</v>
      </c>
      <c r="P91" s="38">
        <f t="shared" si="14"/>
        <v>-9.2788055598647112E-3</v>
      </c>
      <c r="Q91" s="38">
        <f t="shared" si="15"/>
        <v>-1.0349324069520049E-2</v>
      </c>
      <c r="R91" s="38">
        <f t="shared" si="15"/>
        <v>-9.8707695831334874E-3</v>
      </c>
      <c r="S91" s="34">
        <f>MAX(M$6:M91)</f>
        <v>1.1111902778486153</v>
      </c>
      <c r="T91" s="34">
        <f>MAX(N$6:N91)</f>
        <v>1.0445554331563911</v>
      </c>
      <c r="U91" s="34">
        <f>MAX(O$6:O91)</f>
        <v>1.069425125848704</v>
      </c>
      <c r="V91" s="35">
        <f t="shared" si="16"/>
        <v>-6.4970370072800487E-2</v>
      </c>
      <c r="W91" s="35">
        <f t="shared" si="17"/>
        <v>-6.3706686512879362E-2</v>
      </c>
      <c r="X91" s="35">
        <f t="shared" si="17"/>
        <v>-6.7226202604208973E-2</v>
      </c>
    </row>
    <row r="92" spans="1:24">
      <c r="A92" s="357">
        <v>43966</v>
      </c>
      <c r="B92" s="132">
        <f>[1]!thsiFinD("ths_adjustment_nvg_ratio_fund",B$2,$A$6,$A92,101)/100</f>
        <v>6.0741687979537998E-3</v>
      </c>
      <c r="C92" s="132">
        <f>[1]!thsiFinD("ths_adjustment_nvg_ratio_fund",C$2,$A$6,$A92,101)/100</f>
        <v>-5.1255320997306997E-3</v>
      </c>
      <c r="D92" s="132">
        <f>[1]!thsiFinD("ths_adjustment_nvg_ratio_fund",D$2,$A$6,$A92,101)/100</f>
        <v>9.3218308171579001E-2</v>
      </c>
      <c r="E92" s="132">
        <f>[1]!thsiFinD("ths_adjustment_nvg_ratio_fund",E$2,$A$6,$A92,101)/100</f>
        <v>5.0255465338905993E-2</v>
      </c>
      <c r="F92" s="133">
        <f>[1]!thsiFinD("ths_int_chg_ratio_index",F$1,$A$6,$A92,101)/100</f>
        <v>5.8010020777675003E-2</v>
      </c>
      <c r="G92" s="133">
        <f>[1]!thsiFinD("ths_int_chg_ratio_index",G$1,$A$6,$A92,101)/100</f>
        <v>5.8010020777675003E-2</v>
      </c>
      <c r="H92" s="132">
        <f>[1]!thsiFinD("ths_int_chg_ratio_index",H$1,$A$6,$A92,101)/100</f>
        <v>3.5700736443062001E-2</v>
      </c>
      <c r="I92" s="132">
        <f>[1]!thsiFinD("ths_int_chg_ratio_index",I$1,$A$6,$A92,101)/100</f>
        <v>3.5700736443062001E-2</v>
      </c>
      <c r="J92" s="32">
        <f t="shared" si="11"/>
        <v>4.1480490581272761E-2</v>
      </c>
      <c r="K92" s="32">
        <f>[1]!thsiFinD("ths_int_chg_ratio_index",K$2,$A$6,$A92,101)/100</f>
        <v>-2.3360529258018001E-2</v>
      </c>
      <c r="L92" s="32">
        <f>[1]!thsiFinD("ths_int_chg_ratio_index",L$2,$A$6,$A92,101)/100</f>
        <v>-1.9324126449976001E-3</v>
      </c>
      <c r="M92" s="46">
        <f t="shared" si="12"/>
        <v>1.0414804905812727</v>
      </c>
      <c r="N92" s="46">
        <f t="shared" si="13"/>
        <v>0.97663947074198199</v>
      </c>
      <c r="O92" s="46">
        <f t="shared" si="13"/>
        <v>0.99806758735500245</v>
      </c>
      <c r="P92" s="38">
        <f t="shared" si="14"/>
        <v>2.3914016051012066E-3</v>
      </c>
      <c r="Q92" s="38">
        <f t="shared" si="15"/>
        <v>-1.4016180958001945E-3</v>
      </c>
      <c r="R92" s="38">
        <f t="shared" si="15"/>
        <v>5.371775829028369E-4</v>
      </c>
      <c r="S92" s="34">
        <f>MAX(M$6:M92)</f>
        <v>1.1111902778486153</v>
      </c>
      <c r="T92" s="34">
        <f>MAX(N$6:N92)</f>
        <v>1.0445554331563911</v>
      </c>
      <c r="U92" s="34">
        <f>MAX(O$6:O92)</f>
        <v>1.069425125848704</v>
      </c>
      <c r="V92" s="35">
        <f t="shared" si="16"/>
        <v>-6.2734338714975357E-2</v>
      </c>
      <c r="W92" s="35">
        <f t="shared" si="17"/>
        <v>-6.5019012164039713E-2</v>
      </c>
      <c r="X92" s="35">
        <f t="shared" si="17"/>
        <v>-6.6725137430328818E-2</v>
      </c>
    </row>
    <row r="93" spans="1:24">
      <c r="A93" s="357">
        <v>43969</v>
      </c>
      <c r="B93" s="132">
        <f>[1]!thsiFinD("ths_adjustment_nvg_ratio_fund",B$2,$A$6,$A93,101)/100</f>
        <v>9.9904092071610995E-3</v>
      </c>
      <c r="C93" s="132">
        <f>[1]!thsiFinD("ths_adjustment_nvg_ratio_fund",C$2,$A$6,$A93,101)/100</f>
        <v>-4.3436712709576995E-4</v>
      </c>
      <c r="D93" s="132">
        <f>[1]!thsiFinD("ths_adjustment_nvg_ratio_fund",D$2,$A$6,$A93,101)/100</f>
        <v>9.2978672417925012E-2</v>
      </c>
      <c r="E93" s="132">
        <f>[1]!thsiFinD("ths_adjustment_nvg_ratio_fund",E$2,$A$6,$A93,101)/100</f>
        <v>5.3522070556613004E-2</v>
      </c>
      <c r="F93" s="133">
        <f>[1]!thsiFinD("ths_int_chg_ratio_index",F$1,$A$6,$A93,101)/100</f>
        <v>5.2633009360640998E-2</v>
      </c>
      <c r="G93" s="133">
        <f>[1]!thsiFinD("ths_int_chg_ratio_index",G$1,$A$6,$A93,101)/100</f>
        <v>5.2633009360640998E-2</v>
      </c>
      <c r="H93" s="132">
        <f>[1]!thsiFinD("ths_int_chg_ratio_index",H$1,$A$6,$A93,101)/100</f>
        <v>2.9864445737307E-2</v>
      </c>
      <c r="I93" s="132">
        <f>[1]!thsiFinD("ths_int_chg_ratio_index",I$1,$A$6,$A93,101)/100</f>
        <v>2.9864445737307E-2</v>
      </c>
      <c r="J93" s="32">
        <f t="shared" si="11"/>
        <v>4.0131461906312421E-2</v>
      </c>
      <c r="K93" s="32">
        <f>[1]!thsiFinD("ths_int_chg_ratio_index",K$2,$A$6,$A93,101)/100</f>
        <v>-2.2792133528377997E-2</v>
      </c>
      <c r="L93" s="32">
        <f>[1]!thsiFinD("ths_int_chg_ratio_index",L$2,$A$6,$A93,101)/100</f>
        <v>-2.9510508350677998E-3</v>
      </c>
      <c r="M93" s="46">
        <f t="shared" si="12"/>
        <v>1.0401314619063124</v>
      </c>
      <c r="N93" s="46">
        <f t="shared" si="13"/>
        <v>0.97720786647162206</v>
      </c>
      <c r="O93" s="46">
        <f t="shared" si="13"/>
        <v>0.99704894916493225</v>
      </c>
      <c r="P93" s="38">
        <f t="shared" si="14"/>
        <v>-1.2952990355175054E-3</v>
      </c>
      <c r="Q93" s="38">
        <f t="shared" si="15"/>
        <v>5.8199135573366867E-4</v>
      </c>
      <c r="R93" s="38">
        <f t="shared" si="15"/>
        <v>-1.0206104305718888E-3</v>
      </c>
      <c r="S93" s="34">
        <f>MAX(M$6:M93)</f>
        <v>1.1111902778486153</v>
      </c>
      <c r="T93" s="34">
        <f>MAX(N$6:N93)</f>
        <v>1.0445554331563911</v>
      </c>
      <c r="U93" s="34">
        <f>MAX(O$6:O93)</f>
        <v>1.069425125848704</v>
      </c>
      <c r="V93" s="35">
        <f t="shared" si="16"/>
        <v>-6.3948378022061547E-2</v>
      </c>
      <c r="W93" s="35">
        <f t="shared" si="17"/>
        <v>-6.4474861311343834E-2</v>
      </c>
      <c r="X93" s="35">
        <f t="shared" si="17"/>
        <v>-6.7677647489657988E-2</v>
      </c>
    </row>
    <row r="94" spans="1:24">
      <c r="A94" s="357">
        <v>43970</v>
      </c>
      <c r="B94" s="132">
        <f>[1]!thsiFinD("ths_adjustment_nvg_ratio_fund",B$2,$A$6,$A94,101)/100</f>
        <v>1.9021739130434999E-2</v>
      </c>
      <c r="C94" s="132">
        <f>[1]!thsiFinD("ths_adjustment_nvg_ratio_fund",C$2,$A$6,$A94,101)/100</f>
        <v>7.1236208843715003E-3</v>
      </c>
      <c r="D94" s="132">
        <f>[1]!thsiFinD("ths_adjustment_nvg_ratio_fund",D$2,$A$6,$A94,101)/100</f>
        <v>0.10496046010064999</v>
      </c>
      <c r="E94" s="132">
        <f>[1]!thsiFinD("ths_adjustment_nvg_ratio_fund",E$2,$A$6,$A94,101)/100</f>
        <v>6.667225060681399E-2</v>
      </c>
      <c r="F94" s="133">
        <f>[1]!thsiFinD("ths_int_chg_ratio_index",F$1,$A$6,$A94,101)/100</f>
        <v>6.6384769050227999E-2</v>
      </c>
      <c r="G94" s="133">
        <f>[1]!thsiFinD("ths_int_chg_ratio_index",G$1,$A$6,$A94,101)/100</f>
        <v>6.6384769050227999E-2</v>
      </c>
      <c r="H94" s="132">
        <f>[1]!thsiFinD("ths_int_chg_ratio_index",H$1,$A$6,$A94,101)/100</f>
        <v>4.3401134522011997E-2</v>
      </c>
      <c r="I94" s="132">
        <f>[1]!thsiFinD("ths_int_chg_ratio_index",I$1,$A$6,$A94,101)/100</f>
        <v>4.3401134522011997E-2</v>
      </c>
      <c r="J94" s="32">
        <f t="shared" si="11"/>
        <v>5.2168734733343811E-2</v>
      </c>
      <c r="K94" s="32">
        <f>[1]!thsiFinD("ths_int_chg_ratio_index",K$2,$A$6,$A94,101)/100</f>
        <v>-1.3474337420123E-2</v>
      </c>
      <c r="L94" s="32">
        <f>[1]!thsiFinD("ths_int_chg_ratio_index",L$2,$A$6,$A94,101)/100</f>
        <v>7.4766354309473001E-3</v>
      </c>
      <c r="M94" s="46">
        <f t="shared" si="12"/>
        <v>1.0521687347333437</v>
      </c>
      <c r="N94" s="46">
        <f t="shared" si="13"/>
        <v>0.98652566257987695</v>
      </c>
      <c r="O94" s="46">
        <f t="shared" si="13"/>
        <v>1.0074766354309472</v>
      </c>
      <c r="P94" s="38">
        <f t="shared" si="14"/>
        <v>1.1572837922785073E-2</v>
      </c>
      <c r="Q94" s="38">
        <f t="shared" si="15"/>
        <v>9.5351218793380266E-3</v>
      </c>
      <c r="R94" s="38">
        <f t="shared" si="15"/>
        <v>1.0458549978663134E-2</v>
      </c>
      <c r="S94" s="34">
        <f>MAX(M$6:M94)</f>
        <v>1.1111902778486153</v>
      </c>
      <c r="T94" s="34">
        <f>MAX(N$6:N94)</f>
        <v>1.0445554331563911</v>
      </c>
      <c r="U94" s="34">
        <f>MAX(O$6:O94)</f>
        <v>1.069425125848704</v>
      </c>
      <c r="V94" s="35">
        <f t="shared" si="16"/>
        <v>-5.3115604313550779E-2</v>
      </c>
      <c r="W94" s="35">
        <f t="shared" si="17"/>
        <v>-5.5554515092762879E-2</v>
      </c>
      <c r="X94" s="35">
        <f t="shared" si="17"/>
        <v>-5.7926907569703756E-2</v>
      </c>
    </row>
    <row r="95" spans="1:24">
      <c r="A95" s="357">
        <v>43971</v>
      </c>
      <c r="B95" s="132">
        <f>[1]!thsiFinD("ths_adjustment_nvg_ratio_fund",B$2,$A$6,$A95,101)/100</f>
        <v>1.3666879795396001E-2</v>
      </c>
      <c r="C95" s="132">
        <f>[1]!thsiFinD("ths_adjustment_nvg_ratio_fund",C$2,$A$6,$A95,101)/100</f>
        <v>-4.3436712709576995E-4</v>
      </c>
      <c r="D95" s="132">
        <f>[1]!thsiFinD("ths_adjustment_nvg_ratio_fund",D$2,$A$6,$A95,101)/100</f>
        <v>9.2379583033789001E-2</v>
      </c>
      <c r="E95" s="132">
        <f>[1]!thsiFinD("ths_adjustment_nvg_ratio_fund",E$2,$A$6,$A95,101)/100</f>
        <v>5.1176815540387006E-2</v>
      </c>
      <c r="F95" s="133">
        <f>[1]!thsiFinD("ths_int_chg_ratio_index",F$1,$A$6,$A95,101)/100</f>
        <v>5.3674587522653E-2</v>
      </c>
      <c r="G95" s="133">
        <f>[1]!thsiFinD("ths_int_chg_ratio_index",G$1,$A$6,$A95,101)/100</f>
        <v>5.3674587522653E-2</v>
      </c>
      <c r="H95" s="132">
        <f>[1]!thsiFinD("ths_int_chg_ratio_index",H$1,$A$6,$A95,101)/100</f>
        <v>3.3224828409033E-2</v>
      </c>
      <c r="I95" s="132">
        <f>[1]!thsiFinD("ths_int_chg_ratio_index",I$1,$A$6,$A95,101)/100</f>
        <v>3.3224828409033E-2</v>
      </c>
      <c r="J95" s="32">
        <f t="shared" si="11"/>
        <v>4.1323467888231033E-2</v>
      </c>
      <c r="K95" s="32">
        <f>[1]!thsiFinD("ths_int_chg_ratio_index",K$2,$A$6,$A95,101)/100</f>
        <v>-2.0009965097384001E-2</v>
      </c>
      <c r="L95" s="32">
        <f>[1]!thsiFinD("ths_int_chg_ratio_index",L$2,$A$6,$A95,101)/100</f>
        <v>-4.7976436569873002E-5</v>
      </c>
      <c r="M95" s="46">
        <f t="shared" si="12"/>
        <v>1.041323467888231</v>
      </c>
      <c r="N95" s="46">
        <f t="shared" si="13"/>
        <v>0.97999003490261605</v>
      </c>
      <c r="O95" s="46">
        <f t="shared" si="13"/>
        <v>0.99995202356343016</v>
      </c>
      <c r="P95" s="38">
        <f t="shared" si="14"/>
        <v>-1.0307535746974295E-2</v>
      </c>
      <c r="Q95" s="38">
        <f t="shared" si="15"/>
        <v>-6.624893730761694E-3</v>
      </c>
      <c r="R95" s="38">
        <f t="shared" si="15"/>
        <v>-7.4687705926782533E-3</v>
      </c>
      <c r="S95" s="34">
        <f>MAX(M$6:M95)</f>
        <v>1.1111902778486153</v>
      </c>
      <c r="T95" s="34">
        <f>MAX(N$6:N95)</f>
        <v>1.0445554331563911</v>
      </c>
      <c r="U95" s="34">
        <f>MAX(O$6:O95)</f>
        <v>1.069425125848704</v>
      </c>
      <c r="V95" s="35">
        <f t="shared" si="16"/>
        <v>-6.2875649070341044E-2</v>
      </c>
      <c r="W95" s="35">
        <f t="shared" si="17"/>
        <v>-6.181136606477089E-2</v>
      </c>
      <c r="X95" s="35">
        <f t="shared" si="17"/>
        <v>-6.4963035378600709E-2</v>
      </c>
    </row>
    <row r="96" spans="1:24">
      <c r="A96" s="357">
        <v>43972</v>
      </c>
      <c r="B96" s="132">
        <f>[1]!thsiFinD("ths_adjustment_nvg_ratio_fund",B$2,$A$6,$A96,101)/100</f>
        <v>8.9514066496163003E-3</v>
      </c>
      <c r="C96" s="132">
        <f>[1]!thsiFinD("ths_adjustment_nvg_ratio_fund",C$2,$A$6,$A96,101)/100</f>
        <v>-4.0830509947006998E-3</v>
      </c>
      <c r="D96" s="132">
        <f>[1]!thsiFinD("ths_adjustment_nvg_ratio_fund",D$2,$A$6,$A96,101)/100</f>
        <v>8.3632878025400995E-2</v>
      </c>
      <c r="E96" s="132">
        <f>[1]!thsiFinD("ths_adjustment_nvg_ratio_fund",E$2,$A$6,$A96,101)/100</f>
        <v>4.3973532132960999E-2</v>
      </c>
      <c r="F96" s="133">
        <f>[1]!thsiFinD("ths_int_chg_ratio_index",F$1,$A$6,$A96,101)/100</f>
        <v>4.0345943701070003E-2</v>
      </c>
      <c r="G96" s="133">
        <f>[1]!thsiFinD("ths_int_chg_ratio_index",G$1,$A$6,$A96,101)/100</f>
        <v>4.0345943701070003E-2</v>
      </c>
      <c r="H96" s="132">
        <f>[1]!thsiFinD("ths_int_chg_ratio_index",H$1,$A$6,$A96,101)/100</f>
        <v>1.9570267773362002E-2</v>
      </c>
      <c r="I96" s="132">
        <f>[1]!thsiFinD("ths_int_chg_ratio_index",I$1,$A$6,$A96,101)/100</f>
        <v>1.9570267773362002E-2</v>
      </c>
      <c r="J96" s="32">
        <f t="shared" si="11"/>
        <v>3.1538398595267705E-2</v>
      </c>
      <c r="K96" s="32">
        <f>[1]!thsiFinD("ths_int_chg_ratio_index",K$2,$A$6,$A96,101)/100</f>
        <v>-2.6861191587809002E-2</v>
      </c>
      <c r="L96" s="32">
        <f>[1]!thsiFinD("ths_int_chg_ratio_index",L$2,$A$6,$A96,101)/100</f>
        <v>-8.4378530040203001E-3</v>
      </c>
      <c r="M96" s="46">
        <f t="shared" si="12"/>
        <v>1.0315383985952677</v>
      </c>
      <c r="N96" s="46">
        <f t="shared" si="13"/>
        <v>0.97313880841219103</v>
      </c>
      <c r="O96" s="46">
        <f t="shared" si="13"/>
        <v>0.99156214699597967</v>
      </c>
      <c r="P96" s="38">
        <f t="shared" si="14"/>
        <v>-9.3967624803531491E-3</v>
      </c>
      <c r="Q96" s="38">
        <f t="shared" si="15"/>
        <v>-6.9911185281652521E-3</v>
      </c>
      <c r="R96" s="38">
        <f t="shared" si="15"/>
        <v>-8.3902791031437163E-3</v>
      </c>
      <c r="S96" s="34">
        <f>MAX(M$6:M96)</f>
        <v>1.1111902778486153</v>
      </c>
      <c r="T96" s="34">
        <f>MAX(N$6:N96)</f>
        <v>1.0445554331563911</v>
      </c>
      <c r="U96" s="34">
        <f>MAX(O$6:O96)</f>
        <v>1.069425125848704</v>
      </c>
      <c r="V96" s="35">
        <f t="shared" si="16"/>
        <v>-7.1681584010582111E-2</v>
      </c>
      <c r="W96" s="35">
        <f t="shared" si="17"/>
        <v>-6.8370354006389578E-2</v>
      </c>
      <c r="X96" s="35">
        <f t="shared" si="17"/>
        <v>-7.2808256483530509E-2</v>
      </c>
    </row>
    <row r="97" spans="1:24">
      <c r="A97" s="357">
        <v>43973</v>
      </c>
      <c r="B97" s="132">
        <f>[1]!thsiFinD("ths_adjustment_nvg_ratio_fund",B$2,$A$6,$A97,101)/100</f>
        <v>-1.2867647058824001E-2</v>
      </c>
      <c r="C97" s="132">
        <f>[1]!thsiFinD("ths_adjustment_nvg_ratio_fund",C$2,$A$6,$A97,101)/100</f>
        <v>-2.5019546520718999E-2</v>
      </c>
      <c r="D97" s="132">
        <f>[1]!thsiFinD("ths_adjustment_nvg_ratio_fund",D$2,$A$6,$A97,101)/100</f>
        <v>6.6618739515935999E-2</v>
      </c>
      <c r="E97" s="132">
        <f>[1]!thsiFinD("ths_adjustment_nvg_ratio_fund",E$2,$A$6,$A97,101)/100</f>
        <v>2.5965323768724E-2</v>
      </c>
      <c r="F97" s="133">
        <f>[1]!thsiFinD("ths_int_chg_ratio_index",F$1,$A$6,$A97,101)/100</f>
        <v>2.1009970661212001E-2</v>
      </c>
      <c r="G97" s="133">
        <f>[1]!thsiFinD("ths_int_chg_ratio_index",G$1,$A$6,$A97,101)/100</f>
        <v>2.1009970661212001E-2</v>
      </c>
      <c r="H97" s="132">
        <f>[1]!thsiFinD("ths_int_chg_ratio_index",H$1,$A$6,$A97,101)/100</f>
        <v>1.9691244381954999E-3</v>
      </c>
      <c r="I97" s="132">
        <f>[1]!thsiFinD("ths_int_chg_ratio_index",I$1,$A$6,$A97,101)/100</f>
        <v>1.9691244381954999E-3</v>
      </c>
      <c r="J97" s="32">
        <f t="shared" si="11"/>
        <v>1.25818824879915E-2</v>
      </c>
      <c r="K97" s="32">
        <f>[1]!thsiFinD("ths_int_chg_ratio_index",K$2,$A$6,$A97,101)/100</f>
        <v>-4.7980672441668003E-2</v>
      </c>
      <c r="L97" s="32">
        <f>[1]!thsiFinD("ths_int_chg_ratio_index",L$2,$A$6,$A97,101)/100</f>
        <v>-2.8882592571078999E-2</v>
      </c>
      <c r="M97" s="46">
        <f t="shared" si="12"/>
        <v>1.0125818824879915</v>
      </c>
      <c r="N97" s="46">
        <f t="shared" si="13"/>
        <v>0.95201932755833196</v>
      </c>
      <c r="O97" s="46">
        <f t="shared" si="13"/>
        <v>0.97111740742892105</v>
      </c>
      <c r="P97" s="38">
        <f t="shared" si="14"/>
        <v>-1.8376936944946354E-2</v>
      </c>
      <c r="Q97" s="38">
        <f t="shared" si="15"/>
        <v>-2.1702434093979206E-2</v>
      </c>
      <c r="R97" s="38">
        <f t="shared" si="15"/>
        <v>-2.0618717272535725E-2</v>
      </c>
      <c r="S97" s="34">
        <f>MAX(M$6:M97)</f>
        <v>1.1111902778486153</v>
      </c>
      <c r="T97" s="34">
        <f>MAX(N$6:N97)</f>
        <v>1.0445554331563911</v>
      </c>
      <c r="U97" s="34">
        <f>MAX(O$6:O97)</f>
        <v>1.069425125848704</v>
      </c>
      <c r="V97" s="35">
        <f t="shared" si="16"/>
        <v>-8.8741233006052189E-2</v>
      </c>
      <c r="W97" s="35">
        <f t="shared" si="17"/>
        <v>-8.8588984998563158E-2</v>
      </c>
      <c r="X97" s="35">
        <f t="shared" si="17"/>
        <v>-9.1925760900526066E-2</v>
      </c>
    </row>
    <row r="98" spans="1:24">
      <c r="A98" s="357">
        <v>43976</v>
      </c>
      <c r="B98" s="132">
        <f>[1]!thsiFinD("ths_adjustment_nvg_ratio_fund",B$2,$A$6,$A98,101)/100</f>
        <v>-1.1429028132992E-2</v>
      </c>
      <c r="C98" s="132">
        <f>[1]!thsiFinD("ths_adjustment_nvg_ratio_fund",C$2,$A$6,$A98,101)/100</f>
        <v>-2.1110242376857002E-2</v>
      </c>
      <c r="D98" s="132">
        <f>[1]!thsiFinD("ths_adjustment_nvg_ratio_fund",D$2,$A$6,$A98,101)/100</f>
        <v>6.6139468008626995E-2</v>
      </c>
      <c r="E98" s="132">
        <f>[1]!thsiFinD("ths_adjustment_nvg_ratio_fund",E$2,$A$6,$A98,101)/100</f>
        <v>2.7389228583467998E-2</v>
      </c>
      <c r="F98" s="133">
        <f>[1]!thsiFinD("ths_int_chg_ratio_index",F$1,$A$6,$A98,101)/100</f>
        <v>1.8850112797966001E-2</v>
      </c>
      <c r="G98" s="133">
        <f>[1]!thsiFinD("ths_int_chg_ratio_index",G$1,$A$6,$A98,101)/100</f>
        <v>1.8850112797966001E-2</v>
      </c>
      <c r="H98" s="132">
        <f>[1]!thsiFinD("ths_int_chg_ratio_index",H$1,$A$6,$A98,101)/100</f>
        <v>2.5554878742601E-3</v>
      </c>
      <c r="I98" s="132">
        <f>[1]!thsiFinD("ths_int_chg_ratio_index",I$1,$A$6,$A98,101)/100</f>
        <v>2.5554878742601E-3</v>
      </c>
      <c r="J98" s="32">
        <f t="shared" si="11"/>
        <v>1.2975078428337275E-2</v>
      </c>
      <c r="K98" s="32">
        <f>[1]!thsiFinD("ths_int_chg_ratio_index",K$2,$A$6,$A98,101)/100</f>
        <v>-4.7524815280153003E-2</v>
      </c>
      <c r="L98" s="32">
        <f>[1]!thsiFinD("ths_int_chg_ratio_index",L$2,$A$6,$A98,101)/100</f>
        <v>-2.8551379608099E-2</v>
      </c>
      <c r="M98" s="46">
        <f t="shared" si="12"/>
        <v>1.0129750784283373</v>
      </c>
      <c r="N98" s="46">
        <f t="shared" si="13"/>
        <v>0.95247518471984705</v>
      </c>
      <c r="O98" s="46">
        <f t="shared" si="13"/>
        <v>0.97144862039190105</v>
      </c>
      <c r="P98" s="38">
        <f t="shared" si="14"/>
        <v>3.883102662074478E-4</v>
      </c>
      <c r="Q98" s="38">
        <f t="shared" si="15"/>
        <v>4.7883183494201731E-4</v>
      </c>
      <c r="R98" s="38">
        <f t="shared" si="15"/>
        <v>3.4106376885656431E-4</v>
      </c>
      <c r="S98" s="34">
        <f>MAX(M$6:M98)</f>
        <v>1.1111902778486153</v>
      </c>
      <c r="T98" s="34">
        <f>MAX(N$6:N98)</f>
        <v>1.0445554331563911</v>
      </c>
      <c r="U98" s="34">
        <f>MAX(O$6:O98)</f>
        <v>1.069425125848704</v>
      </c>
      <c r="V98" s="35">
        <f t="shared" si="16"/>
        <v>-8.8387381871656845E-2</v>
      </c>
      <c r="W98" s="35">
        <f t="shared" si="17"/>
        <v>-8.8152572389863515E-2</v>
      </c>
      <c r="X98" s="35">
        <f t="shared" si="17"/>
        <v>-9.1616049678137079E-2</v>
      </c>
    </row>
    <row r="99" spans="1:24">
      <c r="A99" s="357">
        <v>43977</v>
      </c>
      <c r="B99" s="132">
        <f>[1]!thsiFinD("ths_adjustment_nvg_ratio_fund",B$2,$A$6,$A99,101)/100</f>
        <v>-3.9961636828657999E-4</v>
      </c>
      <c r="C99" s="132">
        <f>[1]!thsiFinD("ths_adjustment_nvg_ratio_fund",C$2,$A$6,$A99,101)/100</f>
        <v>-1.0077317348623001E-2</v>
      </c>
      <c r="D99" s="132">
        <f>[1]!thsiFinD("ths_adjustment_nvg_ratio_fund",D$2,$A$6,$A99,101)/100</f>
        <v>8.6149053438773007E-2</v>
      </c>
      <c r="E99" s="132">
        <f>[1]!thsiFinD("ths_adjustment_nvg_ratio_fund",E$2,$A$6,$A99,101)/100</f>
        <v>4.5481196127079994E-2</v>
      </c>
      <c r="F99" s="133">
        <f>[1]!thsiFinD("ths_int_chg_ratio_index",F$1,$A$6,$A99,101)/100</f>
        <v>4.3383180951145996E-2</v>
      </c>
      <c r="G99" s="133">
        <f>[1]!thsiFinD("ths_int_chg_ratio_index",G$1,$A$6,$A99,101)/100</f>
        <v>4.3383180951145996E-2</v>
      </c>
      <c r="H99" s="132">
        <f>[1]!thsiFinD("ths_int_chg_ratio_index",H$1,$A$6,$A99,101)/100</f>
        <v>2.5691433608761999E-2</v>
      </c>
      <c r="I99" s="132">
        <f>[1]!thsiFinD("ths_int_chg_ratio_index",I$1,$A$6,$A99,101)/100</f>
        <v>2.5691433608761999E-2</v>
      </c>
      <c r="J99" s="32">
        <f t="shared" si="11"/>
        <v>3.2412818121094922E-2</v>
      </c>
      <c r="K99" s="32">
        <f>[1]!thsiFinD("ths_int_chg_ratio_index",K$2,$A$6,$A99,101)/100</f>
        <v>-3.4768387446426997E-2</v>
      </c>
      <c r="L99" s="32">
        <f>[1]!thsiFinD("ths_int_chg_ratio_index",L$2,$A$6,$A99,101)/100</f>
        <v>-1.2643713204639999E-2</v>
      </c>
      <c r="M99" s="46">
        <f t="shared" si="12"/>
        <v>1.032412818121095</v>
      </c>
      <c r="N99" s="46">
        <f t="shared" si="13"/>
        <v>0.96523161255357304</v>
      </c>
      <c r="O99" s="46">
        <f t="shared" si="13"/>
        <v>0.98735628679536003</v>
      </c>
      <c r="P99" s="38">
        <f t="shared" si="14"/>
        <v>1.9188763975236167E-2</v>
      </c>
      <c r="Q99" s="38">
        <f t="shared" si="15"/>
        <v>1.3392924076523816E-2</v>
      </c>
      <c r="R99" s="38">
        <f t="shared" si="15"/>
        <v>1.6375200982880145E-2</v>
      </c>
      <c r="S99" s="34">
        <f>MAX(M$6:M99)</f>
        <v>1.1111902778486153</v>
      </c>
      <c r="T99" s="34">
        <f>MAX(N$6:N99)</f>
        <v>1.0445554331563911</v>
      </c>
      <c r="U99" s="34">
        <f>MAX(O$6:O99)</f>
        <v>1.069425125848704</v>
      </c>
      <c r="V99" s="35">
        <f t="shared" si="16"/>
        <v>-7.0894662505544992E-2</v>
      </c>
      <c r="W99" s="35">
        <f t="shared" si="17"/>
        <v>-7.594026902250739E-2</v>
      </c>
      <c r="X99" s="35">
        <f t="shared" si="17"/>
        <v>-7.6741079921994082E-2</v>
      </c>
    </row>
    <row r="100" spans="1:24">
      <c r="A100" s="357">
        <v>43978</v>
      </c>
      <c r="B100" s="132">
        <f>[1]!thsiFinD("ths_adjustment_nvg_ratio_fund",B$2,$A$6,$A100,101)/100</f>
        <v>-8.0722506393861998E-3</v>
      </c>
      <c r="C100" s="132">
        <f>[1]!thsiFinD("ths_adjustment_nvg_ratio_fund",C$2,$A$6,$A100,101)/100</f>
        <v>-1.6853444531317999E-2</v>
      </c>
      <c r="D100" s="132">
        <f>[1]!thsiFinD("ths_adjustment_nvg_ratio_fund",D$2,$A$6,$A100,101)/100</f>
        <v>6.9614186436616002E-2</v>
      </c>
      <c r="E100" s="132">
        <f>[1]!thsiFinD("ths_adjustment_nvg_ratio_fund",E$2,$A$6,$A100,101)/100</f>
        <v>3.1242147593813E-2</v>
      </c>
      <c r="F100" s="133">
        <f>[1]!thsiFinD("ths_int_chg_ratio_index",F$1,$A$6,$A100,101)/100</f>
        <v>3.6833013204699998E-2</v>
      </c>
      <c r="G100" s="133">
        <f>[1]!thsiFinD("ths_int_chg_ratio_index",G$1,$A$6,$A100,101)/100</f>
        <v>3.6833013204699998E-2</v>
      </c>
      <c r="H100" s="132">
        <f>[1]!thsiFinD("ths_int_chg_ratio_index",H$1,$A$6,$A100,101)/100</f>
        <v>2.2612004267570998E-2</v>
      </c>
      <c r="I100" s="132">
        <f>[1]!thsiFinD("ths_int_chg_ratio_index",I$1,$A$6,$A100,101)/100</f>
        <v>2.2612004267570998E-2</v>
      </c>
      <c r="J100" s="32">
        <f t="shared" si="11"/>
        <v>2.4352584225533346E-2</v>
      </c>
      <c r="K100" s="32">
        <f>[1]!thsiFinD("ths_int_chg_ratio_index",K$2,$A$6,$A100,101)/100</f>
        <v>-4.2109174237562996E-2</v>
      </c>
      <c r="L100" s="32">
        <f>[1]!thsiFinD("ths_int_chg_ratio_index",L$2,$A$6,$A100,101)/100</f>
        <v>-1.9289349644403E-2</v>
      </c>
      <c r="M100" s="46">
        <f t="shared" si="12"/>
        <v>1.0243525842255334</v>
      </c>
      <c r="N100" s="46">
        <f t="shared" si="13"/>
        <v>0.957890825762437</v>
      </c>
      <c r="O100" s="46">
        <f t="shared" si="13"/>
        <v>0.98071065035559701</v>
      </c>
      <c r="P100" s="38">
        <f t="shared" si="14"/>
        <v>-7.8071811528168666E-3</v>
      </c>
      <c r="Q100" s="38">
        <f t="shared" si="15"/>
        <v>-7.6052075954242682E-3</v>
      </c>
      <c r="R100" s="38">
        <f t="shared" si="15"/>
        <v>-6.7307379601871942E-3</v>
      </c>
      <c r="S100" s="34">
        <f>MAX(M$6:M100)</f>
        <v>1.1111902778486153</v>
      </c>
      <c r="T100" s="34">
        <f>MAX(N$6:N100)</f>
        <v>1.0445554331563911</v>
      </c>
      <c r="U100" s="34">
        <f>MAX(O$6:O100)</f>
        <v>1.069425125848704</v>
      </c>
      <c r="V100" s="35">
        <f t="shared" si="16"/>
        <v>-7.814835618541327E-2</v>
      </c>
      <c r="W100" s="35">
        <f t="shared" si="17"/>
        <v>-8.2967935107163049E-2</v>
      </c>
      <c r="X100" s="35">
        <f t="shared" si="17"/>
        <v>-8.2955293782444484E-2</v>
      </c>
    </row>
    <row r="101" spans="1:24">
      <c r="A101" s="357">
        <v>43979</v>
      </c>
      <c r="B101" s="132">
        <f>[1]!thsiFinD("ths_adjustment_nvg_ratio_fund",B$2,$A$6,$A101,101)/100</f>
        <v>-5.5147058823530005E-3</v>
      </c>
      <c r="C101" s="132">
        <f>[1]!thsiFinD("ths_adjustment_nvg_ratio_fund",C$2,$A$6,$A101,101)/100</f>
        <v>-1.3291634089132E-2</v>
      </c>
      <c r="D101" s="132">
        <f>[1]!thsiFinD("ths_adjustment_nvg_ratio_fund",D$2,$A$6,$A101,101)/100</f>
        <v>7.0692547328061003E-2</v>
      </c>
      <c r="E101" s="132">
        <f>[1]!thsiFinD("ths_adjustment_nvg_ratio_fund",E$2,$A$6,$A101,101)/100</f>
        <v>3.5765139499007004E-2</v>
      </c>
      <c r="F101" s="133">
        <f>[1]!thsiFinD("ths_int_chg_ratio_index",F$1,$A$6,$A101,101)/100</f>
        <v>3.4469725615063E-2</v>
      </c>
      <c r="G101" s="133">
        <f>[1]!thsiFinD("ths_int_chg_ratio_index",G$1,$A$6,$A101,101)/100</f>
        <v>3.4469725615063E-2</v>
      </c>
      <c r="H101" s="132">
        <f>[1]!thsiFinD("ths_int_chg_ratio_index",H$1,$A$6,$A101,101)/100</f>
        <v>1.7239629714622E-2</v>
      </c>
      <c r="I101" s="132">
        <f>[1]!thsiFinD("ths_int_chg_ratio_index",I$1,$A$6,$A101,101)/100</f>
        <v>1.7239629714622E-2</v>
      </c>
      <c r="J101" s="32">
        <f t="shared" si="11"/>
        <v>2.388375718936913E-2</v>
      </c>
      <c r="K101" s="32">
        <f>[1]!thsiFinD("ths_int_chg_ratio_index",K$2,$A$6,$A101,101)/100</f>
        <v>-4.0432922198663998E-2</v>
      </c>
      <c r="L101" s="32">
        <f>[1]!thsiFinD("ths_int_chg_ratio_index",L$2,$A$6,$A101,101)/100</f>
        <v>-1.9158442192882999E-2</v>
      </c>
      <c r="M101" s="46">
        <f t="shared" si="12"/>
        <v>1.0238837571893691</v>
      </c>
      <c r="N101" s="46">
        <f t="shared" si="13"/>
        <v>0.95956707780133599</v>
      </c>
      <c r="O101" s="46">
        <f t="shared" si="13"/>
        <v>0.98084155780711701</v>
      </c>
      <c r="P101" s="38">
        <f t="shared" si="14"/>
        <v>-4.5768131343060237E-4</v>
      </c>
      <c r="Q101" s="38">
        <f t="shared" si="15"/>
        <v>1.7499405922014599E-3</v>
      </c>
      <c r="R101" s="38">
        <f t="shared" si="15"/>
        <v>1.3348223706199924E-4</v>
      </c>
      <c r="S101" s="34">
        <f>MAX(M$6:M101)</f>
        <v>1.1111902778486153</v>
      </c>
      <c r="T101" s="34">
        <f>MAX(N$6:N101)</f>
        <v>1.0445554331563911</v>
      </c>
      <c r="U101" s="34">
        <f>MAX(O$6:O101)</f>
        <v>1.069425125848704</v>
      </c>
      <c r="V101" s="35">
        <f t="shared" si="16"/>
        <v>-7.8570270456542413E-2</v>
      </c>
      <c r="W101" s="35">
        <f t="shared" si="17"/>
        <v>-8.1363183472456857E-2</v>
      </c>
      <c r="X101" s="35">
        <f t="shared" si="17"/>
        <v>-8.2832884603572743E-2</v>
      </c>
    </row>
    <row r="102" spans="1:24">
      <c r="A102" s="357">
        <v>43980</v>
      </c>
      <c r="B102" s="132">
        <f>[1]!thsiFinD("ths_adjustment_nvg_ratio_fund",B$2,$A$6,$A102,101)/100</f>
        <v>-2.2378516624042E-3</v>
      </c>
      <c r="C102" s="132">
        <f>[1]!thsiFinD("ths_adjustment_nvg_ratio_fund",C$2,$A$6,$A102,101)/100</f>
        <v>-8.7742159673356006E-3</v>
      </c>
      <c r="D102" s="132">
        <f>[1]!thsiFinD("ths_adjustment_nvg_ratio_fund",D$2,$A$6,$A102,101)/100</f>
        <v>7.9079798705967E-2</v>
      </c>
      <c r="E102" s="132">
        <f>[1]!thsiFinD("ths_adjustment_nvg_ratio_fund",E$2,$A$6,$A102,101)/100</f>
        <v>4.2298350011584003E-2</v>
      </c>
      <c r="F102" s="133">
        <f>[1]!thsiFinD("ths_int_chg_ratio_index",F$1,$A$6,$A102,101)/100</f>
        <v>4.4793573165455E-2</v>
      </c>
      <c r="G102" s="133">
        <f>[1]!thsiFinD("ths_int_chg_ratio_index",G$1,$A$6,$A102,101)/100</f>
        <v>4.4793573165455E-2</v>
      </c>
      <c r="H102" s="132">
        <f>[1]!thsiFinD("ths_int_chg_ratio_index",H$1,$A$6,$A102,101)/100</f>
        <v>2.5293370999308999E-2</v>
      </c>
      <c r="I102" s="132">
        <f>[1]!thsiFinD("ths_int_chg_ratio_index",I$1,$A$6,$A102,101)/100</f>
        <v>2.5293370999308999E-2</v>
      </c>
      <c r="J102" s="32">
        <f t="shared" si="11"/>
        <v>3.1317496177167406E-2</v>
      </c>
      <c r="K102" s="32">
        <f>[1]!thsiFinD("ths_int_chg_ratio_index",K$2,$A$6,$A102,101)/100</f>
        <v>-3.6463314109610998E-2</v>
      </c>
      <c r="L102" s="32">
        <f>[1]!thsiFinD("ths_int_chg_ratio_index",L$2,$A$6,$A102,101)/100</f>
        <v>-1.3563509713438998E-2</v>
      </c>
      <c r="M102" s="46">
        <f t="shared" si="12"/>
        <v>1.0313174961771674</v>
      </c>
      <c r="N102" s="46">
        <f t="shared" si="13"/>
        <v>0.96353668589038899</v>
      </c>
      <c r="O102" s="46">
        <f t="shared" si="13"/>
        <v>0.986436490286561</v>
      </c>
      <c r="P102" s="38">
        <f t="shared" si="14"/>
        <v>7.2603349116548976E-3</v>
      </c>
      <c r="Q102" s="38">
        <f t="shared" si="15"/>
        <v>4.1368739933727028E-3</v>
      </c>
      <c r="R102" s="38">
        <f t="shared" si="15"/>
        <v>5.7042163792004885E-3</v>
      </c>
      <c r="S102" s="34">
        <f>MAX(M$6:M102)</f>
        <v>1.1111902778486153</v>
      </c>
      <c r="T102" s="34">
        <f>MAX(N$6:N102)</f>
        <v>1.0445554331563911</v>
      </c>
      <c r="U102" s="34">
        <f>MAX(O$6:O102)</f>
        <v>1.069425125848704</v>
      </c>
      <c r="V102" s="35">
        <f t="shared" si="16"/>
        <v>-7.1880382022501355E-2</v>
      </c>
      <c r="W102" s="35">
        <f t="shared" si="17"/>
        <v>-7.7562898716809325E-2</v>
      </c>
      <c r="X102" s="35">
        <f t="shared" si="17"/>
        <v>-7.7601164921464294E-2</v>
      </c>
    </row>
    <row r="103" spans="1:24">
      <c r="A103" s="357">
        <v>43983</v>
      </c>
      <c r="B103" s="132">
        <f>[1]!thsiFinD("ths_adjustment_nvg_ratio_fund",B$2,$A$6,$A103,101)/100</f>
        <v>2.4376598465473E-2</v>
      </c>
      <c r="C103" s="132">
        <f>[1]!thsiFinD("ths_adjustment_nvg_ratio_fund",C$2,$A$6,$A103,101)/100</f>
        <v>1.6679697680479E-2</v>
      </c>
      <c r="D103" s="132">
        <f>[1]!thsiFinD("ths_adjustment_nvg_ratio_fund",D$2,$A$6,$A103,101)/100</f>
        <v>0.10687754612988</v>
      </c>
      <c r="E103" s="132">
        <f>[1]!thsiFinD("ths_adjustment_nvg_ratio_fund",E$2,$A$6,$A103,101)/100</f>
        <v>7.0357651412738004E-2</v>
      </c>
      <c r="F103" s="133">
        <f>[1]!thsiFinD("ths_int_chg_ratio_index",F$1,$A$6,$A103,101)/100</f>
        <v>7.6657045144155E-2</v>
      </c>
      <c r="G103" s="133">
        <f>[1]!thsiFinD("ths_int_chg_ratio_index",G$1,$A$6,$A103,101)/100</f>
        <v>7.6657045144155E-2</v>
      </c>
      <c r="H103" s="132">
        <f>[1]!thsiFinD("ths_int_chg_ratio_index",H$1,$A$6,$A103,101)/100</f>
        <v>5.5872945910057002E-2</v>
      </c>
      <c r="I103" s="132">
        <f>[1]!thsiFinD("ths_int_chg_ratio_index",I$1,$A$6,$A103,101)/100</f>
        <v>5.5872945910057002E-2</v>
      </c>
      <c r="J103" s="32">
        <f t="shared" si="11"/>
        <v>6.0418934474624243E-2</v>
      </c>
      <c r="K103" s="32">
        <f>[1]!thsiFinD("ths_int_chg_ratio_index",K$2,$A$6,$A103,101)/100</f>
        <v>-9.6916859263823998E-3</v>
      </c>
      <c r="L103" s="32">
        <f>[1]!thsiFinD("ths_int_chg_ratio_index",L$2,$A$6,$A103,101)/100</f>
        <v>1.4248423899616001E-2</v>
      </c>
      <c r="M103" s="46">
        <f t="shared" si="12"/>
        <v>1.0604189344746242</v>
      </c>
      <c r="N103" s="46">
        <f t="shared" si="13"/>
        <v>0.99030831407361763</v>
      </c>
      <c r="O103" s="46">
        <f t="shared" si="13"/>
        <v>1.0142484238996159</v>
      </c>
      <c r="P103" s="38">
        <f t="shared" si="14"/>
        <v>2.8217729656801582E-2</v>
      </c>
      <c r="Q103" s="38">
        <f t="shared" si="15"/>
        <v>2.7784752335080487E-2</v>
      </c>
      <c r="R103" s="38">
        <f t="shared" si="15"/>
        <v>2.8194347924999752E-2</v>
      </c>
      <c r="S103" s="34">
        <f>MAX(M$6:M103)</f>
        <v>1.1111902778486153</v>
      </c>
      <c r="T103" s="34">
        <f>MAX(N$6:N103)</f>
        <v>1.0445554331563911</v>
      </c>
      <c r="U103" s="34">
        <f>MAX(O$6:O103)</f>
        <v>1.069425125848704</v>
      </c>
      <c r="V103" s="35">
        <f t="shared" si="16"/>
        <v>-4.5690953553238378E-2</v>
      </c>
      <c r="W103" s="35">
        <f t="shared" si="17"/>
        <v>-5.1933212312966437E-2</v>
      </c>
      <c r="X103" s="35">
        <f t="shared" si="17"/>
        <v>-5.1594731239645641E-2</v>
      </c>
    </row>
    <row r="104" spans="1:24">
      <c r="A104" s="357">
        <v>43984</v>
      </c>
      <c r="B104" s="132">
        <f>[1]!thsiFinD("ths_adjustment_nvg_ratio_fund",B$2,$A$6,$A104,101)/100</f>
        <v>2.7653452685421999E-2</v>
      </c>
      <c r="C104" s="132">
        <f>[1]!thsiFinD("ths_adjustment_nvg_ratio_fund",C$2,$A$6,$A104,101)/100</f>
        <v>1.7548431934671E-2</v>
      </c>
      <c r="D104" s="132">
        <f>[1]!thsiFinD("ths_adjustment_nvg_ratio_fund",D$2,$A$6,$A104,101)/100</f>
        <v>0.1052000958543</v>
      </c>
      <c r="E104" s="132">
        <f>[1]!thsiFinD("ths_adjustment_nvg_ratio_fund",E$2,$A$6,$A104,101)/100</f>
        <v>6.7258564399453005E-2</v>
      </c>
      <c r="F104" s="133">
        <f>[1]!thsiFinD("ths_int_chg_ratio_index",F$1,$A$6,$A104,101)/100</f>
        <v>7.8282866295206005E-2</v>
      </c>
      <c r="G104" s="133">
        <f>[1]!thsiFinD("ths_int_chg_ratio_index",G$1,$A$6,$A104,101)/100</f>
        <v>7.8282866295206005E-2</v>
      </c>
      <c r="H104" s="132">
        <f>[1]!thsiFinD("ths_int_chg_ratio_index",H$1,$A$6,$A104,101)/100</f>
        <v>6.0039802992778994E-2</v>
      </c>
      <c r="I104" s="132">
        <f>[1]!thsiFinD("ths_int_chg_ratio_index",I$1,$A$6,$A104,101)/100</f>
        <v>6.0039802992778994E-2</v>
      </c>
      <c r="J104" s="32">
        <f t="shared" si="11"/>
        <v>6.1788235431226995E-2</v>
      </c>
      <c r="K104" s="32">
        <f>[1]!thsiFinD("ths_int_chg_ratio_index",K$2,$A$6,$A104,101)/100</f>
        <v>-7.5518404297996999E-3</v>
      </c>
      <c r="L104" s="32">
        <f>[1]!thsiFinD("ths_int_chg_ratio_index",L$2,$A$6,$A104,101)/100</f>
        <v>1.6444029186916998E-2</v>
      </c>
      <c r="M104" s="46">
        <f t="shared" si="12"/>
        <v>1.0617882354312269</v>
      </c>
      <c r="N104" s="46">
        <f t="shared" si="13"/>
        <v>0.99244815957020027</v>
      </c>
      <c r="O104" s="46">
        <f t="shared" si="13"/>
        <v>1.016444029186917</v>
      </c>
      <c r="P104" s="38">
        <f t="shared" si="14"/>
        <v>1.2912830128604114E-3</v>
      </c>
      <c r="Q104" s="38">
        <f t="shared" si="15"/>
        <v>2.160787167160505E-3</v>
      </c>
      <c r="R104" s="38">
        <f t="shared" si="15"/>
        <v>2.1647608569697052E-3</v>
      </c>
      <c r="S104" s="34">
        <f>MAX(M$6:M104)</f>
        <v>1.1111902778486153</v>
      </c>
      <c r="T104" s="34">
        <f>MAX(N$6:N104)</f>
        <v>1.0445554331563911</v>
      </c>
      <c r="U104" s="34">
        <f>MAX(O$6:O104)</f>
        <v>1.069425125848704</v>
      </c>
      <c r="V104" s="35">
        <f t="shared" si="16"/>
        <v>-4.4458670492542596E-2</v>
      </c>
      <c r="W104" s="35">
        <f t="shared" si="17"/>
        <v>-4.9884641764521231E-2</v>
      </c>
      <c r="X104" s="35">
        <f t="shared" si="17"/>
        <v>-4.9541660637289375E-2</v>
      </c>
    </row>
    <row r="105" spans="1:24">
      <c r="A105" s="357">
        <v>43985</v>
      </c>
      <c r="B105" s="132">
        <f>[1]!thsiFinD("ths_adjustment_nvg_ratio_fund",B$2,$A$6,$A105,101)/100</f>
        <v>2.8292838874680003E-2</v>
      </c>
      <c r="C105" s="132">
        <f>[1]!thsiFinD("ths_adjustment_nvg_ratio_fund",C$2,$A$6,$A105,101)/100</f>
        <v>1.7287811658414001E-2</v>
      </c>
      <c r="D105" s="132">
        <f>[1]!thsiFinD("ths_adjustment_nvg_ratio_fund",D$2,$A$6,$A105,101)/100</f>
        <v>0.10496046010064999</v>
      </c>
      <c r="E105" s="132">
        <f>[1]!thsiFinD("ths_adjustment_nvg_ratio_fund",E$2,$A$6,$A105,101)/100</f>
        <v>6.8263673703143998E-2</v>
      </c>
      <c r="F105" s="133">
        <f>[1]!thsiFinD("ths_int_chg_ratio_index",F$1,$A$6,$A105,101)/100</f>
        <v>7.6810178779253002E-2</v>
      </c>
      <c r="G105" s="133">
        <f>[1]!thsiFinD("ths_int_chg_ratio_index",G$1,$A$6,$A105,101)/100</f>
        <v>7.6810178779253002E-2</v>
      </c>
      <c r="H105" s="132">
        <f>[1]!thsiFinD("ths_int_chg_ratio_index",H$1,$A$6,$A105,101)/100</f>
        <v>6.2971674642535003E-2</v>
      </c>
      <c r="I105" s="132">
        <f>[1]!thsiFinD("ths_int_chg_ratio_index",I$1,$A$6,$A105,101)/100</f>
        <v>6.2971674642535003E-2</v>
      </c>
      <c r="J105" s="32">
        <f t="shared" si="11"/>
        <v>6.2296061397558E-2</v>
      </c>
      <c r="K105" s="32">
        <f>[1]!thsiFinD("ths_int_chg_ratio_index",K$2,$A$6,$A105,101)/100</f>
        <v>-7.2725624753828995E-3</v>
      </c>
      <c r="L105" s="32">
        <f>[1]!thsiFinD("ths_int_chg_ratio_index",L$2,$A$6,$A105,101)/100</f>
        <v>1.6610780080858999E-2</v>
      </c>
      <c r="M105" s="46">
        <f t="shared" si="12"/>
        <v>1.0622960613975581</v>
      </c>
      <c r="N105" s="46">
        <f t="shared" si="13"/>
        <v>0.99272743752461712</v>
      </c>
      <c r="O105" s="46">
        <f t="shared" si="13"/>
        <v>1.016610780080859</v>
      </c>
      <c r="P105" s="38">
        <f t="shared" si="14"/>
        <v>4.7827424469892854E-4</v>
      </c>
      <c r="Q105" s="38">
        <f t="shared" si="15"/>
        <v>2.8140306546364791E-4</v>
      </c>
      <c r="R105" s="38">
        <f t="shared" si="15"/>
        <v>1.6405319835999244E-4</v>
      </c>
      <c r="S105" s="34">
        <f>MAX(M$6:M105)</f>
        <v>1.1111902778486153</v>
      </c>
      <c r="T105" s="34">
        <f>MAX(N$6:N105)</f>
        <v>1.0445554331563911</v>
      </c>
      <c r="U105" s="34">
        <f>MAX(O$6:O105)</f>
        <v>1.069425125848704</v>
      </c>
      <c r="V105" s="35">
        <f t="shared" si="16"/>
        <v>-4.4001659684893779E-2</v>
      </c>
      <c r="W105" s="35">
        <f t="shared" si="17"/>
        <v>-4.9617276390169551E-2</v>
      </c>
      <c r="X105" s="35">
        <f t="shared" si="17"/>
        <v>-4.9385734906808976E-2</v>
      </c>
    </row>
    <row r="106" spans="1:24">
      <c r="A106" s="357">
        <v>43986</v>
      </c>
      <c r="B106" s="132">
        <f>[1]!thsiFinD("ths_adjustment_nvg_ratio_fund",B$2,$A$6,$A106,101)/100</f>
        <v>2.8212915601023E-2</v>
      </c>
      <c r="C106" s="132">
        <f>[1]!thsiFinD("ths_adjustment_nvg_ratio_fund",C$2,$A$6,$A106,101)/100</f>
        <v>1.5463469724611E-2</v>
      </c>
      <c r="D106" s="132">
        <f>[1]!thsiFinD("ths_adjustment_nvg_ratio_fund",D$2,$A$6,$A106,101)/100</f>
        <v>0.10376228133236999</v>
      </c>
      <c r="E106" s="132">
        <f>[1]!thsiFinD("ths_adjustment_nvg_ratio_fund",E$2,$A$6,$A106,101)/100</f>
        <v>6.5499623098700999E-2</v>
      </c>
      <c r="F106" s="133">
        <f>[1]!thsiFinD("ths_int_chg_ratio_index",F$1,$A$6,$A106,101)/100</f>
        <v>7.8988538418939006E-2</v>
      </c>
      <c r="G106" s="133">
        <f>[1]!thsiFinD("ths_int_chg_ratio_index",G$1,$A$6,$A106,101)/100</f>
        <v>7.8988538418939006E-2</v>
      </c>
      <c r="H106" s="132">
        <f>[1]!thsiFinD("ths_int_chg_ratio_index",H$1,$A$6,$A106,101)/100</f>
        <v>6.5094457348555998E-2</v>
      </c>
      <c r="I106" s="132">
        <f>[1]!thsiFinD("ths_int_chg_ratio_index",I$1,$A$6,$A106,101)/100</f>
        <v>6.5094457348555998E-2</v>
      </c>
      <c r="J106" s="32">
        <f t="shared" si="11"/>
        <v>6.2638035161461866E-2</v>
      </c>
      <c r="K106" s="32">
        <f>[1]!thsiFinD("ths_int_chg_ratio_index",K$2,$A$6,$A106,101)/100</f>
        <v>-7.3448302329405003E-3</v>
      </c>
      <c r="L106" s="32">
        <f>[1]!thsiFinD("ths_int_chg_ratio_index",L$2,$A$6,$A106,101)/100</f>
        <v>1.7504643981286001E-2</v>
      </c>
      <c r="M106" s="46">
        <f t="shared" si="12"/>
        <v>1.0626380351614619</v>
      </c>
      <c r="N106" s="46">
        <f t="shared" si="13"/>
        <v>0.99265516976705948</v>
      </c>
      <c r="O106" s="46">
        <f t="shared" si="13"/>
        <v>1.017504643981286</v>
      </c>
      <c r="P106" s="38">
        <f t="shared" si="14"/>
        <v>3.2191945007675749E-4</v>
      </c>
      <c r="Q106" s="38">
        <f t="shared" si="15"/>
        <v>-7.2797179594297212E-5</v>
      </c>
      <c r="R106" s="38">
        <f t="shared" si="15"/>
        <v>8.7925872707739217E-4</v>
      </c>
      <c r="S106" s="34">
        <f>MAX(M$6:M106)</f>
        <v>1.1111902778486153</v>
      </c>
      <c r="T106" s="34">
        <f>MAX(N$6:N106)</f>
        <v>1.0445554331563911</v>
      </c>
      <c r="U106" s="34">
        <f>MAX(O$6:O106)</f>
        <v>1.069425125848704</v>
      </c>
      <c r="V106" s="35">
        <f t="shared" si="16"/>
        <v>-4.3693905224905127E-2</v>
      </c>
      <c r="W106" s="35">
        <f t="shared" si="17"/>
        <v>-4.9686461571983531E-2</v>
      </c>
      <c r="X106" s="35">
        <f t="shared" si="17"/>
        <v>-4.8549899018141551E-2</v>
      </c>
    </row>
    <row r="107" spans="1:24">
      <c r="A107" s="357">
        <v>43987</v>
      </c>
      <c r="B107" s="132">
        <f>[1]!thsiFinD("ths_adjustment_nvg_ratio_fund",B$2,$A$6,$A107,101)/100</f>
        <v>3.2848465473145995E-2</v>
      </c>
      <c r="C107" s="132">
        <f>[1]!thsiFinD("ths_adjustment_nvg_ratio_fund",C$2,$A$6,$A107,101)/100</f>
        <v>2.0849622100599E-2</v>
      </c>
      <c r="D107" s="132">
        <f>[1]!thsiFinD("ths_adjustment_nvg_ratio_fund",D$2,$A$6,$A107,101)/100</f>
        <v>0.10651809249939999</v>
      </c>
      <c r="E107" s="132">
        <f>[1]!thsiFinD("ths_adjustment_nvg_ratio_fund",E$2,$A$6,$A107,101)/100</f>
        <v>6.608593689134E-2</v>
      </c>
      <c r="F107" s="133">
        <f>[1]!thsiFinD("ths_int_chg_ratio_index",F$1,$A$6,$A107,101)/100</f>
        <v>8.0526628816463011E-2</v>
      </c>
      <c r="G107" s="133">
        <f>[1]!thsiFinD("ths_int_chg_ratio_index",G$1,$A$6,$A107,101)/100</f>
        <v>8.0526628816463011E-2</v>
      </c>
      <c r="H107" s="132">
        <f>[1]!thsiFinD("ths_int_chg_ratio_index",H$1,$A$6,$A107,101)/100</f>
        <v>6.4100771499588996E-2</v>
      </c>
      <c r="I107" s="132">
        <f>[1]!thsiFinD("ths_int_chg_ratio_index",I$1,$A$6,$A107,101)/100</f>
        <v>6.4100771499588996E-2</v>
      </c>
      <c r="J107" s="32">
        <f t="shared" si="11"/>
        <v>6.4444614699573619E-2</v>
      </c>
      <c r="K107" s="32">
        <f>[1]!thsiFinD("ths_int_chg_ratio_index",K$2,$A$6,$A107,101)/100</f>
        <v>-3.4044845088499996E-3</v>
      </c>
      <c r="L107" s="32">
        <f>[1]!thsiFinD("ths_int_chg_ratio_index",L$2,$A$6,$A107,101)/100</f>
        <v>2.0408073925400002E-2</v>
      </c>
      <c r="M107" s="46">
        <f t="shared" si="12"/>
        <v>1.0644446146995736</v>
      </c>
      <c r="N107" s="46">
        <f t="shared" si="13"/>
        <v>0.99659551549115</v>
      </c>
      <c r="O107" s="46">
        <f t="shared" si="13"/>
        <v>1.0204080739254</v>
      </c>
      <c r="P107" s="38">
        <f t="shared" si="14"/>
        <v>1.7000892856589012E-3</v>
      </c>
      <c r="Q107" s="38">
        <f t="shared" si="15"/>
        <v>3.9695010353042459E-3</v>
      </c>
      <c r="R107" s="38">
        <f t="shared" si="15"/>
        <v>2.8534807789706296E-3</v>
      </c>
      <c r="S107" s="34">
        <f>MAX(M$6:M107)</f>
        <v>1.1111902778486153</v>
      </c>
      <c r="T107" s="34">
        <f>MAX(N$6:N107)</f>
        <v>1.0445554331563911</v>
      </c>
      <c r="U107" s="34">
        <f>MAX(O$6:O107)</f>
        <v>1.069425125848704</v>
      </c>
      <c r="V107" s="35">
        <f t="shared" si="16"/>
        <v>-4.2068099479367627E-2</v>
      </c>
      <c r="W107" s="35">
        <f t="shared" si="17"/>
        <v>-4.5914190997329851E-2</v>
      </c>
      <c r="X107" s="35">
        <f t="shared" si="17"/>
        <v>-4.5834954442840137E-2</v>
      </c>
    </row>
    <row r="108" spans="1:24">
      <c r="A108" s="357">
        <v>43990</v>
      </c>
      <c r="B108" s="132">
        <f>[1]!thsiFinD("ths_adjustment_nvg_ratio_fund",B$2,$A$6,$A108,101)/100</f>
        <v>3.8363171355499E-2</v>
      </c>
      <c r="C108" s="132">
        <f>[1]!thsiFinD("ths_adjustment_nvg_ratio_fund",C$2,$A$6,$A108,101)/100</f>
        <v>2.4585179393623001E-2</v>
      </c>
      <c r="D108" s="132">
        <f>[1]!thsiFinD("ths_adjustment_nvg_ratio_fund",D$2,$A$6,$A108,101)/100</f>
        <v>0.10615863886892001</v>
      </c>
      <c r="E108" s="132">
        <f>[1]!thsiFinD("ths_adjustment_nvg_ratio_fund",E$2,$A$6,$A108,101)/100</f>
        <v>6.8096155498722999E-2</v>
      </c>
      <c r="F108" s="133">
        <f>[1]!thsiFinD("ths_int_chg_ratio_index",F$1,$A$6,$A108,101)/100</f>
        <v>7.8030523620032002E-2</v>
      </c>
      <c r="G108" s="133">
        <f>[1]!thsiFinD("ths_int_chg_ratio_index",G$1,$A$6,$A108,101)/100</f>
        <v>7.8030523620032002E-2</v>
      </c>
      <c r="H108" s="132">
        <f>[1]!thsiFinD("ths_int_chg_ratio_index",H$1,$A$6,$A108,101)/100</f>
        <v>6.1998469300019995E-2</v>
      </c>
      <c r="I108" s="132">
        <f>[1]!thsiFinD("ths_int_chg_ratio_index",I$1,$A$6,$A108,101)/100</f>
        <v>6.1998469300019995E-2</v>
      </c>
      <c r="J108" s="32">
        <f t="shared" si="11"/>
        <v>6.4657641369608623E-2</v>
      </c>
      <c r="K108" s="32">
        <f>[1]!thsiFinD("ths_int_chg_ratio_index",K$2,$A$6,$A108,101)/100</f>
        <v>-5.4925365544059996E-6</v>
      </c>
      <c r="L108" s="32">
        <f>[1]!thsiFinD("ths_int_chg_ratio_index",L$2,$A$6,$A108,101)/100</f>
        <v>2.1902876581805997E-2</v>
      </c>
      <c r="M108" s="46">
        <f t="shared" si="12"/>
        <v>1.0646576413696087</v>
      </c>
      <c r="N108" s="46">
        <f t="shared" si="13"/>
        <v>0.99999450746344565</v>
      </c>
      <c r="O108" s="46">
        <f t="shared" si="13"/>
        <v>1.0219028765818059</v>
      </c>
      <c r="P108" s="38">
        <f t="shared" si="14"/>
        <v>2.0012940748004304E-4</v>
      </c>
      <c r="Q108" s="38">
        <f t="shared" si="15"/>
        <v>3.4106033184591045E-3</v>
      </c>
      <c r="R108" s="38">
        <f t="shared" si="15"/>
        <v>1.4649067315348763E-3</v>
      </c>
      <c r="S108" s="34">
        <f>MAX(M$6:M108)</f>
        <v>1.1111902778486153</v>
      </c>
      <c r="T108" s="34">
        <f>MAX(N$6:N108)</f>
        <v>1.0445554331563911</v>
      </c>
      <c r="U108" s="34">
        <f>MAX(O$6:O108)</f>
        <v>1.069425125848704</v>
      </c>
      <c r="V108" s="35">
        <f t="shared" si="16"/>
        <v>-4.1876389135710235E-2</v>
      </c>
      <c r="W108" s="35">
        <f t="shared" si="17"/>
        <v>-4.2660182771050437E-2</v>
      </c>
      <c r="X108" s="35">
        <f t="shared" si="17"/>
        <v>-4.4437191644608132E-2</v>
      </c>
    </row>
    <row r="109" spans="1:24">
      <c r="A109" s="357">
        <v>43991</v>
      </c>
      <c r="B109" s="132">
        <f>[1]!thsiFinD("ths_adjustment_nvg_ratio_fund",B$2,$A$6,$A109,101)/100</f>
        <v>4.4677109974423999E-2</v>
      </c>
      <c r="C109" s="132">
        <f>[1]!thsiFinD("ths_adjustment_nvg_ratio_fund",C$2,$A$6,$A109,101)/100</f>
        <v>3.2230040830509996E-2</v>
      </c>
      <c r="D109" s="132">
        <f>[1]!thsiFinD("ths_adjustment_nvg_ratio_fund",D$2,$A$6,$A109,101)/100</f>
        <v>0.11214953271028</v>
      </c>
      <c r="E109" s="132">
        <f>[1]!thsiFinD("ths_adjustment_nvg_ratio_fund",E$2,$A$6,$A109,101)/100</f>
        <v>7.5550716212781005E-2</v>
      </c>
      <c r="F109" s="133">
        <f>[1]!thsiFinD("ths_int_chg_ratio_index",F$1,$A$6,$A109,101)/100</f>
        <v>8.5378028116593008E-2</v>
      </c>
      <c r="G109" s="133">
        <f>[1]!thsiFinD("ths_int_chg_ratio_index",G$1,$A$6,$A109,101)/100</f>
        <v>8.5378028116593008E-2</v>
      </c>
      <c r="H109" s="132">
        <f>[1]!thsiFinD("ths_int_chg_ratio_index",H$1,$A$6,$A109,101)/100</f>
        <v>6.6076486739062995E-2</v>
      </c>
      <c r="I109" s="132">
        <f>[1]!thsiFinD("ths_int_chg_ratio_index",I$1,$A$6,$A109,101)/100</f>
        <v>6.6076486739062995E-2</v>
      </c>
      <c r="J109" s="32">
        <f t="shared" si="11"/>
        <v>7.0939553679913364E-2</v>
      </c>
      <c r="K109" s="32">
        <f>[1]!thsiFinD("ths_int_chg_ratio_index",K$2,$A$6,$A109,101)/100</f>
        <v>6.2430507726340999E-3</v>
      </c>
      <c r="L109" s="32">
        <f>[1]!thsiFinD("ths_int_chg_ratio_index",L$2,$A$6,$A109,101)/100</f>
        <v>2.8290431347496998E-2</v>
      </c>
      <c r="M109" s="46">
        <f t="shared" si="12"/>
        <v>1.0709395536799133</v>
      </c>
      <c r="N109" s="46">
        <f t="shared" si="13"/>
        <v>1.0062430507726341</v>
      </c>
      <c r="O109" s="46">
        <f t="shared" si="13"/>
        <v>1.028290431347497</v>
      </c>
      <c r="P109" s="38">
        <f t="shared" si="14"/>
        <v>5.9004059767262529E-3</v>
      </c>
      <c r="Q109" s="38">
        <f t="shared" si="15"/>
        <v>6.2485776297294127E-3</v>
      </c>
      <c r="R109" s="38">
        <f t="shared" si="15"/>
        <v>6.2506476026928937E-3</v>
      </c>
      <c r="S109" s="34">
        <f>MAX(M$6:M109)</f>
        <v>1.1111902778486153</v>
      </c>
      <c r="T109" s="34">
        <f>MAX(N$6:N109)</f>
        <v>1.0445554331563911</v>
      </c>
      <c r="U109" s="34">
        <f>MAX(O$6:O109)</f>
        <v>1.069425125848704</v>
      </c>
      <c r="V109" s="35">
        <f t="shared" si="16"/>
        <v>-3.622307085572396E-2</v>
      </c>
      <c r="W109" s="35">
        <f t="shared" si="17"/>
        <v>-3.6678170605064397E-2</v>
      </c>
      <c r="X109" s="35">
        <f t="shared" si="17"/>
        <v>-3.8464305267339016E-2</v>
      </c>
    </row>
    <row r="110" spans="1:24">
      <c r="A110" s="357">
        <v>43992</v>
      </c>
      <c r="B110" s="132">
        <f>[1]!thsiFinD("ths_adjustment_nvg_ratio_fund",B$2,$A$6,$A110,101)/100</f>
        <v>4.5076726342711003E-2</v>
      </c>
      <c r="C110" s="132">
        <f>[1]!thsiFinD("ths_adjustment_nvg_ratio_fund",C$2,$A$6,$A110,101)/100</f>
        <v>3.3098775084701999E-2</v>
      </c>
      <c r="D110" s="132">
        <f>[1]!thsiFinD("ths_adjustment_nvg_ratio_fund",D$2,$A$6,$A110,101)/100</f>
        <v>0.11538461538462</v>
      </c>
      <c r="E110" s="132">
        <f>[1]!thsiFinD("ths_adjustment_nvg_ratio_fund",E$2,$A$6,$A110,101)/100</f>
        <v>8.0576262731238996E-2</v>
      </c>
      <c r="F110" s="133">
        <f>[1]!thsiFinD("ths_int_chg_ratio_index",F$1,$A$6,$A110,101)/100</f>
        <v>8.6633041334584993E-2</v>
      </c>
      <c r="G110" s="133">
        <f>[1]!thsiFinD("ths_int_chg_ratio_index",G$1,$A$6,$A110,101)/100</f>
        <v>8.6633041334584993E-2</v>
      </c>
      <c r="H110" s="132">
        <f>[1]!thsiFinD("ths_int_chg_ratio_index",H$1,$A$6,$A110,101)/100</f>
        <v>6.4611095608505004E-2</v>
      </c>
      <c r="I110" s="132">
        <f>[1]!thsiFinD("ths_int_chg_ratio_index",I$1,$A$6,$A110,101)/100</f>
        <v>6.4611095608505004E-2</v>
      </c>
      <c r="J110" s="32">
        <f t="shared" si="11"/>
        <v>7.2078081678681488E-2</v>
      </c>
      <c r="K110" s="32">
        <f>[1]!thsiFinD("ths_int_chg_ratio_index",K$2,$A$6,$A110,101)/100</f>
        <v>5.0984295272033997E-3</v>
      </c>
      <c r="L110" s="32">
        <f>[1]!thsiFinD("ths_int_chg_ratio_index",L$2,$A$6,$A110,101)/100</f>
        <v>2.7675026329264E-2</v>
      </c>
      <c r="M110" s="46">
        <f t="shared" si="12"/>
        <v>1.0720780816786815</v>
      </c>
      <c r="N110" s="46">
        <f t="shared" si="13"/>
        <v>1.0050984295272034</v>
      </c>
      <c r="O110" s="46">
        <f t="shared" si="13"/>
        <v>1.027675026329264</v>
      </c>
      <c r="P110" s="38">
        <f t="shared" si="14"/>
        <v>1.0631113538164261E-3</v>
      </c>
      <c r="Q110" s="38">
        <f t="shared" si="15"/>
        <v>-1.1375196524853193E-3</v>
      </c>
      <c r="R110" s="38">
        <f t="shared" si="15"/>
        <v>-5.9847393253142922E-4</v>
      </c>
      <c r="S110" s="34">
        <f>MAX(M$6:M110)</f>
        <v>1.1111902778486153</v>
      </c>
      <c r="T110" s="34">
        <f>MAX(N$6:N110)</f>
        <v>1.0445554331563911</v>
      </c>
      <c r="U110" s="34">
        <f>MAX(O$6:O110)</f>
        <v>1.069425125848704</v>
      </c>
      <c r="V110" s="35">
        <f t="shared" si="16"/>
        <v>-3.5198468659804472E-2</v>
      </c>
      <c r="W110" s="35">
        <f t="shared" si="17"/>
        <v>-3.7773968117669199E-2</v>
      </c>
      <c r="X110" s="35">
        <f t="shared" si="17"/>
        <v>-3.9039759315835032E-2</v>
      </c>
    </row>
    <row r="111" spans="1:24">
      <c r="A111" s="357">
        <v>43993</v>
      </c>
      <c r="B111" s="132">
        <f>[1]!thsiFinD("ths_adjustment_nvg_ratio_fund",B$2,$A$6,$A111,101)/100</f>
        <v>3.5246163682863998E-2</v>
      </c>
      <c r="C111" s="132">
        <f>[1]!thsiFinD("ths_adjustment_nvg_ratio_fund",C$2,$A$6,$A111,101)/100</f>
        <v>2.5280166796976998E-2</v>
      </c>
      <c r="D111" s="132">
        <f>[1]!thsiFinD("ths_adjustment_nvg_ratio_fund",D$2,$A$6,$A111,101)/100</f>
        <v>0.11202971483344999</v>
      </c>
      <c r="E111" s="132">
        <f>[1]!thsiFinD("ths_adjustment_nvg_ratio_fund",E$2,$A$6,$A111,101)/100</f>
        <v>7.5550716212781005E-2</v>
      </c>
      <c r="F111" s="133">
        <f>[1]!thsiFinD("ths_int_chg_ratio_index",F$1,$A$6,$A111,101)/100</f>
        <v>8.269674348975499E-2</v>
      </c>
      <c r="G111" s="133">
        <f>[1]!thsiFinD("ths_int_chg_ratio_index",G$1,$A$6,$A111,101)/100</f>
        <v>8.269674348975499E-2</v>
      </c>
      <c r="H111" s="132">
        <f>[1]!thsiFinD("ths_int_chg_ratio_index",H$1,$A$6,$A111,101)/100</f>
        <v>6.3655483892544995E-2</v>
      </c>
      <c r="I111" s="132">
        <f>[1]!thsiFinD("ths_int_chg_ratio_index",I$1,$A$6,$A111,101)/100</f>
        <v>6.3655483892544995E-2</v>
      </c>
      <c r="J111" s="32">
        <f t="shared" si="11"/>
        <v>6.7601402036333996E-2</v>
      </c>
      <c r="K111" s="32">
        <f>[1]!thsiFinD("ths_int_chg_ratio_index",K$2,$A$6,$A111,101)/100</f>
        <v>-4.2380879503283002E-3</v>
      </c>
      <c r="L111" s="32">
        <f>[1]!thsiFinD("ths_int_chg_ratio_index",L$2,$A$6,$A111,101)/100</f>
        <v>2.0446583959942002E-2</v>
      </c>
      <c r="M111" s="46">
        <f t="shared" si="12"/>
        <v>1.067601402036334</v>
      </c>
      <c r="N111" s="46">
        <f t="shared" si="13"/>
        <v>0.99576191204967168</v>
      </c>
      <c r="O111" s="46">
        <f t="shared" si="13"/>
        <v>1.0204465839599419</v>
      </c>
      <c r="P111" s="38">
        <f t="shared" si="14"/>
        <v>-4.1757029817620639E-3</v>
      </c>
      <c r="Q111" s="38">
        <f t="shared" si="15"/>
        <v>-9.2891573633475666E-3</v>
      </c>
      <c r="R111" s="38">
        <f t="shared" si="15"/>
        <v>-7.0337822600800015E-3</v>
      </c>
      <c r="S111" s="34">
        <f>MAX(M$6:M111)</f>
        <v>1.1111902778486153</v>
      </c>
      <c r="T111" s="34">
        <f>MAX(N$6:N111)</f>
        <v>1.0445554331563911</v>
      </c>
      <c r="U111" s="34">
        <f>MAX(O$6:O111)</f>
        <v>1.069425125848704</v>
      </c>
      <c r="V111" s="35">
        <f t="shared" si="16"/>
        <v>-3.9227193291030305E-2</v>
      </c>
      <c r="W111" s="35">
        <f t="shared" si="17"/>
        <v>-4.6712237146933733E-2</v>
      </c>
      <c r="X111" s="35">
        <f t="shared" si="17"/>
        <v>-4.5798944409401576E-2</v>
      </c>
    </row>
    <row r="112" spans="1:24">
      <c r="A112" s="357">
        <v>43994</v>
      </c>
      <c r="B112" s="132">
        <f>[1]!thsiFinD("ths_adjustment_nvg_ratio_fund",B$2,$A$6,$A112,101)/100</f>
        <v>3.7244245524297004E-2</v>
      </c>
      <c r="C112" s="132">
        <f>[1]!thsiFinD("ths_adjustment_nvg_ratio_fund",C$2,$A$6,$A112,101)/100</f>
        <v>2.8928850664582E-2</v>
      </c>
      <c r="D112" s="132">
        <f>[1]!thsiFinD("ths_adjustment_nvg_ratio_fund",D$2,$A$6,$A112,101)/100</f>
        <v>0.11550443326144</v>
      </c>
      <c r="E112" s="132">
        <f>[1]!thsiFinD("ths_adjustment_nvg_ratio_fund",E$2,$A$6,$A112,101)/100</f>
        <v>7.8147248535637995E-2</v>
      </c>
      <c r="F112" s="133">
        <f>[1]!thsiFinD("ths_int_chg_ratio_index",F$1,$A$6,$A112,101)/100</f>
        <v>8.3372579253616991E-2</v>
      </c>
      <c r="G112" s="133">
        <f>[1]!thsiFinD("ths_int_chg_ratio_index",G$1,$A$6,$A112,101)/100</f>
        <v>8.3372579253616991E-2</v>
      </c>
      <c r="H112" s="132">
        <f>[1]!thsiFinD("ths_int_chg_ratio_index",H$1,$A$6,$A112,101)/100</f>
        <v>6.4918248735859996E-2</v>
      </c>
      <c r="I112" s="132">
        <f>[1]!thsiFinD("ths_int_chg_ratio_index",I$1,$A$6,$A112,101)/100</f>
        <v>6.4918248735859996E-2</v>
      </c>
      <c r="J112" s="32">
        <f t="shared" si="11"/>
        <v>6.955080424561387E-2</v>
      </c>
      <c r="K112" s="32">
        <f>[1]!thsiFinD("ths_int_chg_ratio_index",K$2,$A$6,$A112,101)/100</f>
        <v>-2.7903955495776002E-3</v>
      </c>
      <c r="L112" s="32">
        <f>[1]!thsiFinD("ths_int_chg_ratio_index",L$2,$A$6,$A112,101)/100</f>
        <v>2.1519198418853001E-2</v>
      </c>
      <c r="M112" s="46">
        <f t="shared" si="12"/>
        <v>1.0695508042456139</v>
      </c>
      <c r="N112" s="46">
        <f t="shared" si="13"/>
        <v>0.99720960445042239</v>
      </c>
      <c r="O112" s="46">
        <f t="shared" si="13"/>
        <v>1.021519198418853</v>
      </c>
      <c r="P112" s="38">
        <f t="shared" si="14"/>
        <v>1.8259644522400365E-3</v>
      </c>
      <c r="Q112" s="38">
        <f t="shared" si="15"/>
        <v>1.4538539617072743E-3</v>
      </c>
      <c r="R112" s="38">
        <f t="shared" si="15"/>
        <v>1.0511225925697865E-3</v>
      </c>
      <c r="S112" s="34">
        <f>MAX(M$6:M112)</f>
        <v>1.1111902778486153</v>
      </c>
      <c r="T112" s="34">
        <f>MAX(N$6:N112)</f>
        <v>1.0445554331563911</v>
      </c>
      <c r="U112" s="34">
        <f>MAX(O$6:O112)</f>
        <v>1.069425125848704</v>
      </c>
      <c r="V112" s="35">
        <f t="shared" si="16"/>
        <v>-3.7472856299300972E-2</v>
      </c>
      <c r="W112" s="35">
        <f t="shared" si="17"/>
        <v>-4.5326295956262697E-2</v>
      </c>
      <c r="X112" s="35">
        <f t="shared" si="17"/>
        <v>-4.4795962122016197E-2</v>
      </c>
    </row>
    <row r="113" spans="1:24">
      <c r="A113" s="357">
        <v>43997</v>
      </c>
      <c r="B113" s="132">
        <f>[1]!thsiFinD("ths_adjustment_nvg_ratio_fund",B$2,$A$6,$A113,101)/100</f>
        <v>2.4216751918159002E-2</v>
      </c>
      <c r="C113" s="132">
        <f>[1]!thsiFinD("ths_adjustment_nvg_ratio_fund",C$2,$A$6,$A113,101)/100</f>
        <v>1.9546520719312E-2</v>
      </c>
      <c r="D113" s="132">
        <f>[1]!thsiFinD("ths_adjustment_nvg_ratio_fund",D$2,$A$6,$A113,101)/100</f>
        <v>0.12053678408818999</v>
      </c>
      <c r="E113" s="132">
        <f>[1]!thsiFinD("ths_adjustment_nvg_ratio_fund",E$2,$A$6,$A113,101)/100</f>
        <v>7.9738671631969002E-2</v>
      </c>
      <c r="F113" s="133">
        <f>[1]!thsiFinD("ths_int_chg_ratio_index",F$1,$A$6,$A113,101)/100</f>
        <v>8.2974647357038994E-2</v>
      </c>
      <c r="G113" s="133">
        <f>[1]!thsiFinD("ths_int_chg_ratio_index",G$1,$A$6,$A113,101)/100</f>
        <v>8.2974647357038994E-2</v>
      </c>
      <c r="H113" s="132">
        <f>[1]!thsiFinD("ths_int_chg_ratio_index",H$1,$A$6,$A113,101)/100</f>
        <v>6.6121315081642998E-2</v>
      </c>
      <c r="I113" s="132">
        <f>[1]!thsiFinD("ths_int_chg_ratio_index",I$1,$A$6,$A113,101)/100</f>
        <v>6.6121315081642998E-2</v>
      </c>
      <c r="J113" s="32">
        <f t="shared" si="11"/>
        <v>6.7778831654374247E-2</v>
      </c>
      <c r="K113" s="32">
        <f>[1]!thsiFinD("ths_int_chg_ratio_index",K$2,$A$6,$A113,101)/100</f>
        <v>-1.184602237047E-2</v>
      </c>
      <c r="L113" s="32">
        <f>[1]!thsiFinD("ths_int_chg_ratio_index",L$2,$A$6,$A113,101)/100</f>
        <v>1.4753432004057002E-2</v>
      </c>
      <c r="M113" s="46">
        <f t="shared" si="12"/>
        <v>1.0677788316543741</v>
      </c>
      <c r="N113" s="46">
        <f t="shared" si="13"/>
        <v>0.98815397762953006</v>
      </c>
      <c r="O113" s="46">
        <f t="shared" si="13"/>
        <v>1.014753432004057</v>
      </c>
      <c r="P113" s="38">
        <f t="shared" si="14"/>
        <v>-1.6567446672058894E-3</v>
      </c>
      <c r="Q113" s="38">
        <f t="shared" si="15"/>
        <v>-9.0809663088664561E-3</v>
      </c>
      <c r="R113" s="38">
        <f t="shared" si="15"/>
        <v>-6.623239607506437E-3</v>
      </c>
      <c r="S113" s="34">
        <f>MAX(M$6:M113)</f>
        <v>1.1111902778486153</v>
      </c>
      <c r="T113" s="34">
        <f>MAX(N$6:N113)</f>
        <v>1.0445554331563911</v>
      </c>
      <c r="U113" s="34">
        <f>MAX(O$6:O113)</f>
        <v>1.069425125848704</v>
      </c>
      <c r="V113" s="35">
        <f t="shared" si="16"/>
        <v>-3.9067518011668079E-2</v>
      </c>
      <c r="W113" s="35">
        <f t="shared" si="17"/>
        <v>-5.3995655698644618E-2</v>
      </c>
      <c r="X113" s="35">
        <f t="shared" si="17"/>
        <v>-5.1122507338939749E-2</v>
      </c>
    </row>
    <row r="114" spans="1:24">
      <c r="A114" s="357">
        <v>43998</v>
      </c>
      <c r="B114" s="132">
        <f>[1]!thsiFinD("ths_adjustment_nvg_ratio_fund",B$2,$A$6,$A114,101)/100</f>
        <v>4.0281329923274004E-2</v>
      </c>
      <c r="C114" s="132">
        <f>[1]!thsiFinD("ths_adjustment_nvg_ratio_fund",C$2,$A$6,$A114,101)/100</f>
        <v>3.5618104421856998E-2</v>
      </c>
      <c r="D114" s="132">
        <f>[1]!thsiFinD("ths_adjustment_nvg_ratio_fund",D$2,$A$6,$A114,101)/100</f>
        <v>0.14198418404026</v>
      </c>
      <c r="E114" s="132">
        <f>[1]!thsiFinD("ths_adjustment_nvg_ratio_fund",E$2,$A$6,$A114,101)/100</f>
        <v>9.9254543990325003E-2</v>
      </c>
      <c r="F114" s="133">
        <f>[1]!thsiFinD("ths_int_chg_ratio_index",F$1,$A$6,$A114,101)/100</f>
        <v>0.10502048398132001</v>
      </c>
      <c r="G114" s="133">
        <f>[1]!thsiFinD("ths_int_chg_ratio_index",G$1,$A$6,$A114,101)/100</f>
        <v>0.10502048398132001</v>
      </c>
      <c r="H114" s="132">
        <f>[1]!thsiFinD("ths_int_chg_ratio_index",H$1,$A$6,$A114,101)/100</f>
        <v>8.6110234909774999E-2</v>
      </c>
      <c r="I114" s="132">
        <f>[1]!thsiFinD("ths_int_chg_ratio_index",I$1,$A$6,$A114,101)/100</f>
        <v>8.6110234909774999E-2</v>
      </c>
      <c r="J114" s="32">
        <f t="shared" si="11"/>
        <v>8.7424950019738254E-2</v>
      </c>
      <c r="K114" s="32">
        <f>[1]!thsiFinD("ths_int_chg_ratio_index",K$2,$A$6,$A114,101)/100</f>
        <v>3.9416078388734002E-3</v>
      </c>
      <c r="L114" s="32">
        <f>[1]!thsiFinD("ths_int_chg_ratio_index",L$2,$A$6,$A114,101)/100</f>
        <v>3.1796888878084004E-2</v>
      </c>
      <c r="M114" s="46">
        <f t="shared" si="12"/>
        <v>1.0874249500197382</v>
      </c>
      <c r="N114" s="46">
        <f t="shared" si="13"/>
        <v>1.0039416078388734</v>
      </c>
      <c r="O114" s="46">
        <f t="shared" si="13"/>
        <v>1.031796888878084</v>
      </c>
      <c r="P114" s="38">
        <f t="shared" si="14"/>
        <v>1.8399052109812963E-2</v>
      </c>
      <c r="Q114" s="38">
        <f t="shared" si="15"/>
        <v>1.5976892839328682E-2</v>
      </c>
      <c r="R114" s="38">
        <f t="shared" si="15"/>
        <v>1.6795663199056676E-2</v>
      </c>
      <c r="S114" s="34">
        <f>MAX(M$6:M114)</f>
        <v>1.1111902778486153</v>
      </c>
      <c r="T114" s="34">
        <f>MAX(N$6:N114)</f>
        <v>1.0445554331563911</v>
      </c>
      <c r="U114" s="34">
        <f>MAX(O$6:O114)</f>
        <v>1.069425125848704</v>
      </c>
      <c r="V114" s="35">
        <f t="shared" si="16"/>
        <v>-2.1387271201552815E-2</v>
      </c>
      <c r="W114" s="35">
        <f t="shared" si="17"/>
        <v>-3.8881445664202485E-2</v>
      </c>
      <c r="X114" s="35">
        <f t="shared" si="17"/>
        <v>-3.5185480555039228E-2</v>
      </c>
    </row>
    <row r="115" spans="1:24">
      <c r="A115" s="357">
        <v>43999</v>
      </c>
      <c r="B115" s="132">
        <f>[1]!thsiFinD("ths_adjustment_nvg_ratio_fund",B$2,$A$6,$A115,101)/100</f>
        <v>4.1480179028133002E-2</v>
      </c>
      <c r="C115" s="132">
        <f>[1]!thsiFinD("ths_adjustment_nvg_ratio_fund",C$2,$A$6,$A115,101)/100</f>
        <v>3.7876813482755997E-2</v>
      </c>
      <c r="D115" s="132">
        <f>[1]!thsiFinD("ths_adjustment_nvg_ratio_fund",D$2,$A$6,$A115,101)/100</f>
        <v>0.14689671699016998</v>
      </c>
      <c r="E115" s="132">
        <f>[1]!thsiFinD("ths_adjustment_nvg_ratio_fund",E$2,$A$6,$A115,101)/100</f>
        <v>0.10654158642280001</v>
      </c>
      <c r="F115" s="133">
        <f>[1]!thsiFinD("ths_int_chg_ratio_index",F$1,$A$6,$A115,101)/100</f>
        <v>0.10977271016715999</v>
      </c>
      <c r="G115" s="133">
        <f>[1]!thsiFinD("ths_int_chg_ratio_index",G$1,$A$6,$A115,101)/100</f>
        <v>0.10977271016715999</v>
      </c>
      <c r="H115" s="132">
        <f>[1]!thsiFinD("ths_int_chg_ratio_index",H$1,$A$6,$A115,101)/100</f>
        <v>9.2319750163966999E-2</v>
      </c>
      <c r="I115" s="132">
        <f>[1]!thsiFinD("ths_int_chg_ratio_index",I$1,$A$6,$A115,101)/100</f>
        <v>9.2319750163966999E-2</v>
      </c>
      <c r="J115" s="32">
        <f t="shared" si="11"/>
        <v>9.2122527073264127E-2</v>
      </c>
      <c r="K115" s="32">
        <f>[1]!thsiFinD("ths_int_chg_ratio_index",K$2,$A$6,$A115,101)/100</f>
        <v>6.2777355566624006E-3</v>
      </c>
      <c r="L115" s="32">
        <f>[1]!thsiFinD("ths_int_chg_ratio_index",L$2,$A$6,$A115,101)/100</f>
        <v>3.4621721019442997E-2</v>
      </c>
      <c r="M115" s="46">
        <f t="shared" si="12"/>
        <v>1.0921225270732642</v>
      </c>
      <c r="N115" s="46">
        <f t="shared" si="13"/>
        <v>1.0062777355566623</v>
      </c>
      <c r="O115" s="46">
        <f t="shared" si="13"/>
        <v>1.0346217210194431</v>
      </c>
      <c r="P115" s="38">
        <f t="shared" si="14"/>
        <v>4.319909207013195E-3</v>
      </c>
      <c r="Q115" s="38">
        <f t="shared" si="15"/>
        <v>2.3269557706824262E-3</v>
      </c>
      <c r="R115" s="38">
        <f t="shared" si="15"/>
        <v>2.73777927788732E-3</v>
      </c>
      <c r="S115" s="34">
        <f>MAX(M$6:M115)</f>
        <v>1.1111902778486153</v>
      </c>
      <c r="T115" s="34">
        <f>MAX(N$6:N115)</f>
        <v>1.0445554331563911</v>
      </c>
      <c r="U115" s="34">
        <f>MAX(O$6:O115)</f>
        <v>1.069425125848704</v>
      </c>
      <c r="V115" s="35">
        <f t="shared" si="16"/>
        <v>-1.7159753064316163E-2</v>
      </c>
      <c r="W115" s="35">
        <f t="shared" si="17"/>
        <v>-3.6644965297880749E-2</v>
      </c>
      <c r="X115" s="35">
        <f t="shared" si="17"/>
        <v>-3.2544031356698033E-2</v>
      </c>
    </row>
    <row r="116" spans="1:24">
      <c r="A116" s="357">
        <v>44000</v>
      </c>
      <c r="B116" s="132">
        <f>[1]!thsiFinD("ths_adjustment_nvg_ratio_fund",B$2,$A$6,$A116,101)/100</f>
        <v>4.9392583120204003E-2</v>
      </c>
      <c r="C116" s="132">
        <f>[1]!thsiFinD("ths_adjustment_nvg_ratio_fund",C$2,$A$6,$A116,101)/100</f>
        <v>4.1612370775779998E-2</v>
      </c>
      <c r="D116" s="132">
        <f>[1]!thsiFinD("ths_adjustment_nvg_ratio_fund",D$2,$A$6,$A116,101)/100</f>
        <v>0.14521926671458998</v>
      </c>
      <c r="E116" s="132">
        <f>[1]!thsiFinD("ths_adjustment_nvg_ratio_fund",E$2,$A$6,$A116,101)/100</f>
        <v>0.10369377671614</v>
      </c>
      <c r="F116" s="133">
        <f>[1]!thsiFinD("ths_int_chg_ratio_index",F$1,$A$6,$A116,101)/100</f>
        <v>0.10459003925430001</v>
      </c>
      <c r="G116" s="133">
        <f>[1]!thsiFinD("ths_int_chg_ratio_index",G$1,$A$6,$A116,101)/100</f>
        <v>0.10459003925430001</v>
      </c>
      <c r="H116" s="132">
        <f>[1]!thsiFinD("ths_int_chg_ratio_index",H$1,$A$6,$A116,101)/100</f>
        <v>8.6511783562879002E-2</v>
      </c>
      <c r="I116" s="132">
        <f>[1]!thsiFinD("ths_int_chg_ratio_index",I$1,$A$6,$A116,101)/100</f>
        <v>8.6511783562879002E-2</v>
      </c>
      <c r="J116" s="32">
        <f t="shared" si="11"/>
        <v>9.0265205370134008E-2</v>
      </c>
      <c r="K116" s="32">
        <f>[1]!thsiFinD("ths_int_chg_ratio_index",K$2,$A$6,$A116,101)/100</f>
        <v>1.1256497904469E-2</v>
      </c>
      <c r="L116" s="32">
        <f>[1]!thsiFinD("ths_int_chg_ratio_index",L$2,$A$6,$A116,101)/100</f>
        <v>3.7211981940593997E-2</v>
      </c>
      <c r="M116" s="46">
        <f t="shared" si="12"/>
        <v>1.090265205370134</v>
      </c>
      <c r="N116" s="46">
        <f t="shared" si="13"/>
        <v>1.0112564979044689</v>
      </c>
      <c r="O116" s="46">
        <f t="shared" si="13"/>
        <v>1.0372119819405941</v>
      </c>
      <c r="P116" s="38">
        <f t="shared" si="14"/>
        <v>-1.7006532299150834E-3</v>
      </c>
      <c r="Q116" s="38">
        <f t="shared" si="15"/>
        <v>4.9477019831432045E-3</v>
      </c>
      <c r="R116" s="38">
        <f t="shared" si="15"/>
        <v>2.5035825833994441E-3</v>
      </c>
      <c r="S116" s="34">
        <f>MAX(M$6:M116)</f>
        <v>1.1111902778486153</v>
      </c>
      <c r="T116" s="34">
        <f>MAX(N$6:N116)</f>
        <v>1.0445554331563911</v>
      </c>
      <c r="U116" s="34">
        <f>MAX(O$6:O116)</f>
        <v>1.069425125848704</v>
      </c>
      <c r="V116" s="35">
        <f t="shared" si="16"/>
        <v>-1.8831223504757855E-2</v>
      </c>
      <c r="W116" s="35">
        <f t="shared" si="17"/>
        <v>-3.1878571682214085E-2</v>
      </c>
      <c r="X116" s="35">
        <f t="shared" si="17"/>
        <v>-3.0121925443396869E-2</v>
      </c>
    </row>
    <row r="117" spans="1:24">
      <c r="A117" s="357">
        <v>44001</v>
      </c>
      <c r="B117" s="132">
        <f>[1]!thsiFinD("ths_adjustment_nvg_ratio_fund",B$2,$A$6,$A117,101)/100</f>
        <v>6.6496163682863998E-2</v>
      </c>
      <c r="C117" s="132">
        <f>[1]!thsiFinD("ths_adjustment_nvg_ratio_fund",C$2,$A$6,$A117,101)/100</f>
        <v>5.8987055859612995E-2</v>
      </c>
      <c r="D117" s="132">
        <f>[1]!thsiFinD("ths_adjustment_nvg_ratio_fund",D$2,$A$6,$A117,101)/100</f>
        <v>0.15971722981069</v>
      </c>
      <c r="E117" s="132">
        <f>[1]!thsiFinD("ths_adjustment_nvg_ratio_fund",E$2,$A$6,$A117,101)/100</f>
        <v>0.11483373823613001</v>
      </c>
      <c r="F117" s="133">
        <f>[1]!thsiFinD("ths_int_chg_ratio_index",F$1,$A$6,$A117,101)/100</f>
        <v>0.11138342452792999</v>
      </c>
      <c r="G117" s="133">
        <f>[1]!thsiFinD("ths_int_chg_ratio_index",G$1,$A$6,$A117,101)/100</f>
        <v>0.11138342452792999</v>
      </c>
      <c r="H117" s="132">
        <f>[1]!thsiFinD("ths_int_chg_ratio_index",H$1,$A$6,$A117,101)/100</f>
        <v>8.9716928353251013E-2</v>
      </c>
      <c r="I117" s="132">
        <f>[1]!thsiFinD("ths_int_chg_ratio_index",I$1,$A$6,$A117,101)/100</f>
        <v>8.9716928353251013E-2</v>
      </c>
      <c r="J117" s="32">
        <f t="shared" si="11"/>
        <v>0.1002793616689574</v>
      </c>
      <c r="K117" s="32">
        <f>[1]!thsiFinD("ths_int_chg_ratio_index",K$2,$A$6,$A117,101)/100</f>
        <v>2.3769244095149002E-2</v>
      </c>
      <c r="L117" s="32">
        <f>[1]!thsiFinD("ths_int_chg_ratio_index",L$2,$A$6,$A117,101)/100</f>
        <v>4.8394024895926001E-2</v>
      </c>
      <c r="M117" s="46">
        <f t="shared" si="12"/>
        <v>1.1002793616689575</v>
      </c>
      <c r="N117" s="46">
        <f t="shared" si="13"/>
        <v>1.0237692440951489</v>
      </c>
      <c r="O117" s="46">
        <f t="shared" si="13"/>
        <v>1.048394024895926</v>
      </c>
      <c r="P117" s="38">
        <f t="shared" si="14"/>
        <v>9.1850645599789171E-3</v>
      </c>
      <c r="Q117" s="38">
        <f t="shared" si="15"/>
        <v>1.2373464315541094E-2</v>
      </c>
      <c r="R117" s="38">
        <f t="shared" si="15"/>
        <v>1.0780865580062748E-2</v>
      </c>
      <c r="S117" s="34">
        <f>MAX(M$6:M117)</f>
        <v>1.1111902778486153</v>
      </c>
      <c r="T117" s="34">
        <f>MAX(N$6:N117)</f>
        <v>1.0445554331563911</v>
      </c>
      <c r="U117" s="34">
        <f>MAX(O$6:O117)</f>
        <v>1.069425125848704</v>
      </c>
      <c r="V117" s="35">
        <f t="shared" si="16"/>
        <v>-9.8191249484135268E-3</v>
      </c>
      <c r="W117" s="35">
        <f t="shared" si="17"/>
        <v>-1.9899555735813257E-2</v>
      </c>
      <c r="X117" s="35">
        <f t="shared" si="17"/>
        <v>-1.9665800292552049E-2</v>
      </c>
    </row>
    <row r="118" spans="1:24">
      <c r="A118" s="357">
        <v>44004</v>
      </c>
      <c r="B118" s="132">
        <f>[1]!thsiFinD("ths_adjustment_nvg_ratio_fund",B$2,$A$6,$A118,101)/100</f>
        <v>7.0891943734015E-2</v>
      </c>
      <c r="C118" s="132">
        <f>[1]!thsiFinD("ths_adjustment_nvg_ratio_fund",C$2,$A$6,$A118,101)/100</f>
        <v>6.4025714533924E-2</v>
      </c>
      <c r="D118" s="132">
        <f>[1]!thsiFinD("ths_adjustment_nvg_ratio_fund",D$2,$A$6,$A118,101)/100</f>
        <v>0.16307213036185</v>
      </c>
      <c r="E118" s="132">
        <f>[1]!thsiFinD("ths_adjustment_nvg_ratio_fund",E$2,$A$6,$A118,101)/100</f>
        <v>0.11969176655015999</v>
      </c>
      <c r="F118" s="133">
        <f>[1]!thsiFinD("ths_int_chg_ratio_index",F$1,$A$6,$A118,101)/100</f>
        <v>0.11873168346586001</v>
      </c>
      <c r="G118" s="133">
        <f>[1]!thsiFinD("ths_int_chg_ratio_index",G$1,$A$6,$A118,101)/100</f>
        <v>0.11873168346586001</v>
      </c>
      <c r="H118" s="132">
        <f>[1]!thsiFinD("ths_int_chg_ratio_index",H$1,$A$6,$A118,101)/100</f>
        <v>9.2464420975503003E-2</v>
      </c>
      <c r="I118" s="132">
        <f>[1]!thsiFinD("ths_int_chg_ratio_index",I$1,$A$6,$A118,101)/100</f>
        <v>9.2464420975503003E-2</v>
      </c>
      <c r="J118" s="32">
        <f t="shared" si="11"/>
        <v>0.10500922050783439</v>
      </c>
      <c r="K118" s="32">
        <f>[1]!thsiFinD("ths_int_chg_ratio_index",K$2,$A$6,$A118,101)/100</f>
        <v>2.4257238438631E-2</v>
      </c>
      <c r="L118" s="32">
        <f>[1]!thsiFinD("ths_int_chg_ratio_index",L$2,$A$6,$A118,101)/100</f>
        <v>5.0179019439857003E-2</v>
      </c>
      <c r="M118" s="46">
        <f t="shared" si="12"/>
        <v>1.1050092205078343</v>
      </c>
      <c r="N118" s="46">
        <f t="shared" si="13"/>
        <v>1.024257238438631</v>
      </c>
      <c r="O118" s="46">
        <f t="shared" si="13"/>
        <v>1.050179019439857</v>
      </c>
      <c r="P118" s="38">
        <f t="shared" si="14"/>
        <v>4.2987799314007091E-3</v>
      </c>
      <c r="Q118" s="38">
        <f t="shared" si="15"/>
        <v>4.76664391215742E-4</v>
      </c>
      <c r="R118" s="38">
        <f t="shared" si="15"/>
        <v>1.702598928974508E-3</v>
      </c>
      <c r="S118" s="34">
        <f>MAX(M$6:M118)</f>
        <v>1.1111902778486153</v>
      </c>
      <c r="T118" s="34">
        <f>MAX(N$6:N118)</f>
        <v>1.0445554331563911</v>
      </c>
      <c r="U118" s="34">
        <f>MAX(O$6:O118)</f>
        <v>1.069425125848704</v>
      </c>
      <c r="V118" s="35">
        <f t="shared" si="16"/>
        <v>-5.5625552742849527E-3</v>
      </c>
      <c r="W118" s="35">
        <f t="shared" si="17"/>
        <v>-1.9432376754217717E-2</v>
      </c>
      <c r="X118" s="35">
        <f t="shared" si="17"/>
        <v>-1.7996684334093072E-2</v>
      </c>
    </row>
    <row r="119" spans="1:24">
      <c r="A119" s="357">
        <v>44005</v>
      </c>
      <c r="B119" s="132">
        <f>[1]!thsiFinD("ths_adjustment_nvg_ratio_fund",B$2,$A$6,$A119,101)/100</f>
        <v>7.7445652173912999E-2</v>
      </c>
      <c r="C119" s="132">
        <f>[1]!thsiFinD("ths_adjustment_nvg_ratio_fund",C$2,$A$6,$A119,101)/100</f>
        <v>7.1844322821649001E-2</v>
      </c>
      <c r="D119" s="132">
        <f>[1]!thsiFinD("ths_adjustment_nvg_ratio_fund",D$2,$A$6,$A119,101)/100</f>
        <v>0.17277737838486001</v>
      </c>
      <c r="E119" s="132">
        <f>[1]!thsiFinD("ths_adjustment_nvg_ratio_fund",E$2,$A$6,$A119,101)/100</f>
        <v>0.12572242237231002</v>
      </c>
      <c r="F119" s="133">
        <f>[1]!thsiFinD("ths_int_chg_ratio_index",F$1,$A$6,$A119,101)/100</f>
        <v>0.1206862075364</v>
      </c>
      <c r="G119" s="133">
        <f>[1]!thsiFinD("ths_int_chg_ratio_index",G$1,$A$6,$A119,101)/100</f>
        <v>0.1206862075364</v>
      </c>
      <c r="H119" s="132">
        <f>[1]!thsiFinD("ths_int_chg_ratio_index",H$1,$A$6,$A119,101)/100</f>
        <v>8.9521709908768995E-2</v>
      </c>
      <c r="I119" s="132">
        <f>[1]!thsiFinD("ths_int_chg_ratio_index",I$1,$A$6,$A119,101)/100</f>
        <v>8.9521709908768995E-2</v>
      </c>
      <c r="J119" s="32">
        <f t="shared" si="11"/>
        <v>0.10852570133038375</v>
      </c>
      <c r="K119" s="32">
        <f>[1]!thsiFinD("ths_int_chg_ratio_index",K$2,$A$6,$A119,101)/100</f>
        <v>2.8856244471819999E-2</v>
      </c>
      <c r="L119" s="32">
        <f>[1]!thsiFinD("ths_int_chg_ratio_index",L$2,$A$6,$A119,101)/100</f>
        <v>5.4070866196673999E-2</v>
      </c>
      <c r="M119" s="46">
        <f t="shared" si="12"/>
        <v>1.1085257013303838</v>
      </c>
      <c r="N119" s="46">
        <f t="shared" si="13"/>
        <v>1.0288562444718199</v>
      </c>
      <c r="O119" s="46">
        <f t="shared" si="13"/>
        <v>1.054070866196674</v>
      </c>
      <c r="P119" s="38">
        <f t="shared" si="14"/>
        <v>3.1823090317140146E-3</v>
      </c>
      <c r="Q119" s="38">
        <f t="shared" si="15"/>
        <v>4.4900888766961078E-3</v>
      </c>
      <c r="R119" s="38">
        <f t="shared" si="15"/>
        <v>3.7058888863470418E-3</v>
      </c>
      <c r="S119" s="34">
        <f>MAX(M$6:M119)</f>
        <v>1.1111902778486153</v>
      </c>
      <c r="T119" s="34">
        <f>MAX(N$6:N119)</f>
        <v>1.0445554331563911</v>
      </c>
      <c r="U119" s="34">
        <f>MAX(O$6:O119)</f>
        <v>1.069425125848704</v>
      </c>
      <c r="V119" s="35">
        <f t="shared" si="16"/>
        <v>-2.3979480124596275E-3</v>
      </c>
      <c r="W119" s="35">
        <f t="shared" si="17"/>
        <v>-1.5029540976233435E-2</v>
      </c>
      <c r="X119" s="35">
        <f t="shared" si="17"/>
        <v>-1.4357489160210957E-2</v>
      </c>
    </row>
    <row r="120" spans="1:24">
      <c r="A120" s="357">
        <v>44006</v>
      </c>
      <c r="B120" s="132">
        <f>[1]!thsiFinD("ths_adjustment_nvg_ratio_fund",B$2,$A$6,$A120,101)/100</f>
        <v>8.3919437340153002E-2</v>
      </c>
      <c r="C120" s="132">
        <f>[1]!thsiFinD("ths_adjustment_nvg_ratio_fund",C$2,$A$6,$A120,101)/100</f>
        <v>7.8099209451828994E-2</v>
      </c>
      <c r="D120" s="132">
        <f>[1]!thsiFinD("ths_adjustment_nvg_ratio_fund",D$2,$A$6,$A120,101)/100</f>
        <v>0.17565300742870998</v>
      </c>
      <c r="E120" s="132">
        <f>[1]!thsiFinD("ths_adjustment_nvg_ratio_fund",E$2,$A$6,$A120,101)/100</f>
        <v>0.12664377257379</v>
      </c>
      <c r="F120" s="133">
        <f>[1]!thsiFinD("ths_int_chg_ratio_index",F$1,$A$6,$A120,101)/100</f>
        <v>0.11865140731158</v>
      </c>
      <c r="G120" s="133">
        <f>[1]!thsiFinD("ths_int_chg_ratio_index",G$1,$A$6,$A120,101)/100</f>
        <v>0.11865140731158</v>
      </c>
      <c r="H120" s="132">
        <f>[1]!thsiFinD("ths_int_chg_ratio_index",H$1,$A$6,$A120,101)/100</f>
        <v>8.4164477857930992E-2</v>
      </c>
      <c r="I120" s="132">
        <f>[1]!thsiFinD("ths_int_chg_ratio_index",I$1,$A$6,$A120,101)/100</f>
        <v>8.4164477857930992E-2</v>
      </c>
      <c r="J120" s="32">
        <f t="shared" si="11"/>
        <v>0.108743399641688</v>
      </c>
      <c r="K120" s="32">
        <f>[1]!thsiFinD("ths_int_chg_ratio_index",K$2,$A$6,$A120,101)/100</f>
        <v>3.1406955075165E-2</v>
      </c>
      <c r="L120" s="32">
        <f>[1]!thsiFinD("ths_int_chg_ratio_index",L$2,$A$6,$A120,101)/100</f>
        <v>5.5155858087345001E-2</v>
      </c>
      <c r="M120" s="46">
        <f t="shared" si="12"/>
        <v>1.108743399641688</v>
      </c>
      <c r="N120" s="46">
        <f t="shared" si="13"/>
        <v>1.031406955075165</v>
      </c>
      <c r="O120" s="46">
        <f t="shared" si="13"/>
        <v>1.055155858087345</v>
      </c>
      <c r="P120" s="38">
        <f t="shared" si="14"/>
        <v>1.9638544333511199E-4</v>
      </c>
      <c r="Q120" s="38">
        <f t="shared" si="15"/>
        <v>2.4791710377911613E-3</v>
      </c>
      <c r="R120" s="38">
        <f t="shared" si="15"/>
        <v>1.0293348630210364E-3</v>
      </c>
      <c r="S120" s="34">
        <f>MAX(M$6:M120)</f>
        <v>1.1111902778486153</v>
      </c>
      <c r="T120" s="34">
        <f>MAX(N$6:N120)</f>
        <v>1.0445554331563911</v>
      </c>
      <c r="U120" s="34">
        <f>MAX(O$6:O120)</f>
        <v>1.069425125848704</v>
      </c>
      <c r="V120" s="35">
        <f t="shared" si="16"/>
        <v>-2.2020334912079553E-3</v>
      </c>
      <c r="W120" s="35">
        <f t="shared" si="17"/>
        <v>-1.2587630741141775E-2</v>
      </c>
      <c r="X120" s="35">
        <f t="shared" si="17"/>
        <v>-1.3342932961327936E-2</v>
      </c>
    </row>
    <row r="121" spans="1:24">
      <c r="A121" s="357">
        <v>44011</v>
      </c>
      <c r="B121" s="132">
        <f>[1]!thsiFinD("ths_adjustment_nvg_ratio_fund",B$2,$A$6,$A121,101)/100</f>
        <v>7.7125959079284004E-2</v>
      </c>
      <c r="C121" s="132">
        <f>[1]!thsiFinD("ths_adjustment_nvg_ratio_fund",C$2,$A$6,$A121,101)/100</f>
        <v>7.5058639562157997E-2</v>
      </c>
      <c r="D121" s="132">
        <f>[1]!thsiFinD("ths_adjustment_nvg_ratio_fund",D$2,$A$6,$A121,101)/100</f>
        <v>0.17421519290678</v>
      </c>
      <c r="E121" s="132">
        <f>[1]!thsiFinD("ths_adjustment_nvg_ratio_fund",E$2,$A$6,$A121,101)/100</f>
        <v>0.13032917330255001</v>
      </c>
      <c r="F121" s="133">
        <f>[1]!thsiFinD("ths_int_chg_ratio_index",F$1,$A$6,$A121,101)/100</f>
        <v>0.11574357471923999</v>
      </c>
      <c r="G121" s="133">
        <f>[1]!thsiFinD("ths_int_chg_ratio_index",G$1,$A$6,$A121,101)/100</f>
        <v>0.11574357471923999</v>
      </c>
      <c r="H121" s="132">
        <f>[1]!thsiFinD("ths_int_chg_ratio_index",H$1,$A$6,$A121,101)/100</f>
        <v>7.8754247049704004E-2</v>
      </c>
      <c r="I121" s="132">
        <f>[1]!thsiFinD("ths_int_chg_ratio_index",I$1,$A$6,$A121,101)/100</f>
        <v>7.8754247049704004E-2</v>
      </c>
      <c r="J121" s="32">
        <f t="shared" si="11"/>
        <v>0.1057155760485825</v>
      </c>
      <c r="K121" s="32">
        <f>[1]!thsiFinD("ths_int_chg_ratio_index",K$2,$A$6,$A121,101)/100</f>
        <v>2.4743152629971999E-2</v>
      </c>
      <c r="L121" s="32">
        <f>[1]!thsiFinD("ths_int_chg_ratio_index",L$2,$A$6,$A121,101)/100</f>
        <v>4.9108671584248004E-2</v>
      </c>
      <c r="M121" s="46">
        <f t="shared" si="12"/>
        <v>1.1057155760485826</v>
      </c>
      <c r="N121" s="46">
        <f t="shared" si="13"/>
        <v>1.024743152629972</v>
      </c>
      <c r="O121" s="46">
        <f t="shared" si="13"/>
        <v>1.0491086715842479</v>
      </c>
      <c r="P121" s="38">
        <f t="shared" si="14"/>
        <v>-2.7308605346231252E-3</v>
      </c>
      <c r="Q121" s="38">
        <f t="shared" si="15"/>
        <v>-6.4608856983201512E-3</v>
      </c>
      <c r="R121" s="38">
        <f t="shared" si="15"/>
        <v>-5.7310836657427089E-3</v>
      </c>
      <c r="S121" s="34">
        <f>MAX(M$6:M121)</f>
        <v>1.1111902778486153</v>
      </c>
      <c r="T121" s="34">
        <f>MAX(N$6:N121)</f>
        <v>1.0445554331563911</v>
      </c>
      <c r="U121" s="34">
        <f>MAX(O$6:O121)</f>
        <v>1.069425125848704</v>
      </c>
      <c r="V121" s="35">
        <f t="shared" si="16"/>
        <v>-4.9268805794741022E-3</v>
      </c>
      <c r="W121" s="35">
        <f t="shared" si="17"/>
        <v>-1.8967189196030798E-2</v>
      </c>
      <c r="X121" s="35">
        <f t="shared" si="17"/>
        <v>-1.8997547161922923E-2</v>
      </c>
    </row>
    <row r="122" spans="1:24">
      <c r="A122" s="357">
        <v>44012</v>
      </c>
      <c r="B122" s="132">
        <f>[1]!thsiFinD("ths_adjustment_nvg_ratio_fund",B$2,$A$6,$A122,101)/100</f>
        <v>9.3510230179028E-2</v>
      </c>
      <c r="C122" s="132">
        <f>[1]!thsiFinD("ths_adjustment_nvg_ratio_fund",C$2,$A$6,$A122,101)/100</f>
        <v>9.364955260185899E-2</v>
      </c>
      <c r="D122" s="132">
        <f>[1]!thsiFinD("ths_adjustment_nvg_ratio_fund",D$2,$A$6,$A122,101)/100</f>
        <v>0.19482386772106</v>
      </c>
      <c r="E122" s="132">
        <f>[1]!thsiFinD("ths_adjustment_nvg_ratio_fund",E$2,$A$6,$A122,101)/100</f>
        <v>0.15319541005799001</v>
      </c>
      <c r="F122" s="133">
        <f>[1]!thsiFinD("ths_int_chg_ratio_index",F$1,$A$6,$A122,101)/100</f>
        <v>0.13517484088921</v>
      </c>
      <c r="G122" s="133">
        <f>[1]!thsiFinD("ths_int_chg_ratio_index",G$1,$A$6,$A122,101)/100</f>
        <v>0.13517484088921</v>
      </c>
      <c r="H122" s="132">
        <f>[1]!thsiFinD("ths_int_chg_ratio_index",H$1,$A$6,$A122,101)/100</f>
        <v>9.6078576731171011E-2</v>
      </c>
      <c r="I122" s="132">
        <f>[1]!thsiFinD("ths_int_chg_ratio_index",I$1,$A$6,$A122,101)/100</f>
        <v>9.6078576731171011E-2</v>
      </c>
      <c r="J122" s="32">
        <f t="shared" si="11"/>
        <v>0.12471073697508739</v>
      </c>
      <c r="K122" s="32">
        <f>[1]!thsiFinD("ths_int_chg_ratio_index",K$2,$A$6,$A122,101)/100</f>
        <v>3.9413460669184996E-2</v>
      </c>
      <c r="L122" s="32">
        <f>[1]!thsiFinD("ths_int_chg_ratio_index",L$2,$A$6,$A122,101)/100</f>
        <v>6.5017026857337998E-2</v>
      </c>
      <c r="M122" s="46">
        <f t="shared" si="12"/>
        <v>1.1247107369750875</v>
      </c>
      <c r="N122" s="46">
        <f t="shared" si="13"/>
        <v>1.0394134606691849</v>
      </c>
      <c r="O122" s="46">
        <f t="shared" si="13"/>
        <v>1.065017026857338</v>
      </c>
      <c r="P122" s="38">
        <f t="shared" si="14"/>
        <v>1.7179066061804527E-2</v>
      </c>
      <c r="Q122" s="38">
        <f t="shared" si="15"/>
        <v>1.4316083012179348E-2</v>
      </c>
      <c r="R122" s="38">
        <f t="shared" si="15"/>
        <v>1.516368675998736E-2</v>
      </c>
      <c r="S122" s="34">
        <f>MAX(M$6:M122)</f>
        <v>1.1247107369750875</v>
      </c>
      <c r="T122" s="34">
        <f>MAX(N$6:N122)</f>
        <v>1.0445554331563911</v>
      </c>
      <c r="U122" s="34">
        <f>MAX(O$6:O122)</f>
        <v>1.069425125848704</v>
      </c>
      <c r="V122" s="35">
        <f t="shared" si="16"/>
        <v>0</v>
      </c>
      <c r="W122" s="35">
        <f t="shared" si="17"/>
        <v>-4.9226420388895908E-3</v>
      </c>
      <c r="X122" s="35">
        <f t="shared" si="17"/>
        <v>-4.1219332563069422E-3</v>
      </c>
    </row>
    <row r="123" spans="1:24">
      <c r="A123" s="357">
        <v>44013</v>
      </c>
      <c r="B123" s="132">
        <f>[1]!thsiFinD("ths_adjustment_nvg_ratio_fund",B$2,$A$6,$A123,101)/100</f>
        <v>0.11516943734014999</v>
      </c>
      <c r="C123" s="132">
        <f>[1]!thsiFinD("ths_adjustment_nvg_ratio_fund",C$2,$A$6,$A123,101)/100</f>
        <v>0.11250108591782</v>
      </c>
      <c r="D123" s="132">
        <f>[1]!thsiFinD("ths_adjustment_nvg_ratio_fund",D$2,$A$6,$A123,101)/100</f>
        <v>0.20261202971483003</v>
      </c>
      <c r="E123" s="132">
        <f>[1]!thsiFinD("ths_adjustment_nvg_ratio_fund",E$2,$A$6,$A123,101)/100</f>
        <v>0.15545690597201001</v>
      </c>
      <c r="F123" s="133">
        <f>[1]!thsiFinD("ths_int_chg_ratio_index",F$1,$A$6,$A123,101)/100</f>
        <v>0.13873377434622999</v>
      </c>
      <c r="G123" s="133">
        <f>[1]!thsiFinD("ths_int_chg_ratio_index",G$1,$A$6,$A123,101)/100</f>
        <v>0.13873377434622999</v>
      </c>
      <c r="H123" s="132">
        <f>[1]!thsiFinD("ths_int_chg_ratio_index",H$1,$A$6,$A123,101)/100</f>
        <v>9.9493864590408002E-2</v>
      </c>
      <c r="I123" s="132">
        <f>[1]!thsiFinD("ths_int_chg_ratio_index",I$1,$A$6,$A123,101)/100</f>
        <v>9.9493864590408002E-2</v>
      </c>
      <c r="J123" s="32">
        <f t="shared" si="11"/>
        <v>0.13277434210226077</v>
      </c>
      <c r="K123" s="32">
        <f>[1]!thsiFinD("ths_int_chg_ratio_index",K$2,$A$6,$A123,101)/100</f>
        <v>5.5897100436195994E-2</v>
      </c>
      <c r="L123" s="32">
        <f>[1]!thsiFinD("ths_int_chg_ratio_index",L$2,$A$6,$A123,101)/100</f>
        <v>7.7626763234040996E-2</v>
      </c>
      <c r="M123" s="46">
        <f t="shared" si="12"/>
        <v>1.1327743421022607</v>
      </c>
      <c r="N123" s="46">
        <f t="shared" si="13"/>
        <v>1.0558971004361959</v>
      </c>
      <c r="O123" s="46">
        <f t="shared" si="13"/>
        <v>1.0776267632340411</v>
      </c>
      <c r="P123" s="38">
        <f t="shared" si="14"/>
        <v>7.1694924411056515E-3</v>
      </c>
      <c r="Q123" s="38">
        <f t="shared" si="15"/>
        <v>1.5858597555970189E-2</v>
      </c>
      <c r="R123" s="38">
        <f t="shared" si="15"/>
        <v>1.183993876033318E-2</v>
      </c>
      <c r="S123" s="34">
        <f>MAX(M$6:M123)</f>
        <v>1.1327743421022607</v>
      </c>
      <c r="T123" s="34">
        <f>MAX(N$6:N123)</f>
        <v>1.0558971004361959</v>
      </c>
      <c r="U123" s="34">
        <f>MAX(O$6:O123)</f>
        <v>1.0776267632340411</v>
      </c>
      <c r="V123" s="35">
        <f t="shared" si="16"/>
        <v>0</v>
      </c>
      <c r="W123" s="35">
        <f t="shared" si="17"/>
        <v>0</v>
      </c>
      <c r="X123" s="35">
        <f t="shared" si="17"/>
        <v>0</v>
      </c>
    </row>
    <row r="124" spans="1:24">
      <c r="A124" s="357">
        <v>44014</v>
      </c>
      <c r="B124" s="132">
        <f>[1]!thsiFinD("ths_adjustment_nvg_ratio_fund",B$2,$A$6,$A124,101)/100</f>
        <v>0.13746803069054001</v>
      </c>
      <c r="C124" s="132">
        <f>[1]!thsiFinD("ths_adjustment_nvg_ratio_fund",C$2,$A$6,$A124,101)/100</f>
        <v>0.13491442967596001</v>
      </c>
      <c r="D124" s="132">
        <f>[1]!thsiFinD("ths_adjustment_nvg_ratio_fund",D$2,$A$6,$A124,101)/100</f>
        <v>0.22190270788402</v>
      </c>
      <c r="E124" s="132">
        <f>[1]!thsiFinD("ths_adjustment_nvg_ratio_fund",E$2,$A$6,$A124,101)/100</f>
        <v>0.17463774192152001</v>
      </c>
      <c r="F124" s="133">
        <f>[1]!thsiFinD("ths_int_chg_ratio_index",F$1,$A$6,$A124,101)/100</f>
        <v>0.15213112622108999</v>
      </c>
      <c r="G124" s="133">
        <f>[1]!thsiFinD("ths_int_chg_ratio_index",G$1,$A$6,$A124,101)/100</f>
        <v>0.15213112622108999</v>
      </c>
      <c r="H124" s="132">
        <f>[1]!thsiFinD("ths_int_chg_ratio_index",H$1,$A$6,$A124,101)/100</f>
        <v>0.11072230225295</v>
      </c>
      <c r="I124" s="132">
        <f>[1]!thsiFinD("ths_int_chg_ratio_index",I$1,$A$6,$A124,101)/100</f>
        <v>0.11072230225295</v>
      </c>
      <c r="J124" s="32">
        <f t="shared" si="11"/>
        <v>0.149328720890015</v>
      </c>
      <c r="K124" s="32">
        <f>[1]!thsiFinD("ths_int_chg_ratio_index",K$2,$A$6,$A124,101)/100</f>
        <v>7.6526600284414992E-2</v>
      </c>
      <c r="L124" s="32">
        <f>[1]!thsiFinD("ths_int_chg_ratio_index",L$2,$A$6,$A124,101)/100</f>
        <v>9.5768433851338E-2</v>
      </c>
      <c r="M124" s="46">
        <f t="shared" si="12"/>
        <v>1.1493287208900149</v>
      </c>
      <c r="N124" s="46">
        <f t="shared" si="13"/>
        <v>1.0765266002844149</v>
      </c>
      <c r="O124" s="46">
        <f t="shared" si="13"/>
        <v>1.095768433851338</v>
      </c>
      <c r="P124" s="38">
        <f t="shared" si="14"/>
        <v>1.4614012846576152E-2</v>
      </c>
      <c r="Q124" s="38">
        <f t="shared" si="15"/>
        <v>1.9537414999716285E-2</v>
      </c>
      <c r="R124" s="38">
        <f t="shared" si="15"/>
        <v>1.6834836732202652E-2</v>
      </c>
      <c r="S124" s="34">
        <f>MAX(M$6:M124)</f>
        <v>1.1493287208900149</v>
      </c>
      <c r="T124" s="34">
        <f>MAX(N$6:N124)</f>
        <v>1.0765266002844149</v>
      </c>
      <c r="U124" s="34">
        <f>MAX(O$6:O124)</f>
        <v>1.095768433851338</v>
      </c>
      <c r="V124" s="35">
        <f t="shared" si="16"/>
        <v>0</v>
      </c>
      <c r="W124" s="35">
        <f t="shared" si="17"/>
        <v>0</v>
      </c>
      <c r="X124" s="35">
        <f t="shared" si="17"/>
        <v>0</v>
      </c>
    </row>
    <row r="125" spans="1:24">
      <c r="A125" s="357">
        <v>44015</v>
      </c>
      <c r="B125" s="132">
        <f>[1]!thsiFinD("ths_adjustment_nvg_ratio_fund",B$2,$A$6,$A125,101)/100</f>
        <v>0.15880754475702999</v>
      </c>
      <c r="C125" s="132">
        <f>[1]!thsiFinD("ths_adjustment_nvg_ratio_fund",C$2,$A$6,$A125,101)/100</f>
        <v>0.15272348188689</v>
      </c>
      <c r="D125" s="132">
        <f>[1]!thsiFinD("ths_adjustment_nvg_ratio_fund",D$2,$A$6,$A125,101)/100</f>
        <v>0.23903666427030998</v>
      </c>
      <c r="E125" s="132">
        <f>[1]!thsiFinD("ths_adjustment_nvg_ratio_fund",E$2,$A$6,$A125,101)/100</f>
        <v>0.18912806768426002</v>
      </c>
      <c r="F125" s="133">
        <f>[1]!thsiFinD("ths_int_chg_ratio_index",F$1,$A$6,$A125,101)/100</f>
        <v>0.16369956851343001</v>
      </c>
      <c r="G125" s="133">
        <f>[1]!thsiFinD("ths_int_chg_ratio_index",G$1,$A$6,$A125,101)/100</f>
        <v>0.16369956851343001</v>
      </c>
      <c r="H125" s="132">
        <f>[1]!thsiFinD("ths_int_chg_ratio_index",H$1,$A$6,$A125,101)/100</f>
        <v>0.12266684953871</v>
      </c>
      <c r="I125" s="132">
        <f>[1]!thsiFinD("ths_int_chg_ratio_index",I$1,$A$6,$A125,101)/100</f>
        <v>0.12266684953871</v>
      </c>
      <c r="J125" s="32">
        <f t="shared" si="11"/>
        <v>0.16405357433784626</v>
      </c>
      <c r="K125" s="32">
        <f>[1]!thsiFinD("ths_int_chg_ratio_index",K$2,$A$6,$A125,101)/100</f>
        <v>9.5590540234677002E-2</v>
      </c>
      <c r="L125" s="32">
        <f>[1]!thsiFinD("ths_int_chg_ratio_index",L$2,$A$6,$A125,101)/100</f>
        <v>0.11293548727016001</v>
      </c>
      <c r="M125" s="46">
        <f t="shared" si="12"/>
        <v>1.1640535743378462</v>
      </c>
      <c r="N125" s="46">
        <f t="shared" si="13"/>
        <v>1.0955905402346771</v>
      </c>
      <c r="O125" s="46">
        <f t="shared" si="13"/>
        <v>1.11293548727016</v>
      </c>
      <c r="P125" s="38">
        <f t="shared" si="14"/>
        <v>1.2811698846635133E-2</v>
      </c>
      <c r="Q125" s="38">
        <f t="shared" si="15"/>
        <v>1.7708749551776481E-2</v>
      </c>
      <c r="R125" s="38">
        <f t="shared" si="15"/>
        <v>1.5666680010560485E-2</v>
      </c>
      <c r="S125" s="34">
        <f>MAX(M$6:M125)</f>
        <v>1.1640535743378462</v>
      </c>
      <c r="T125" s="34">
        <f>MAX(N$6:N125)</f>
        <v>1.0955905402346771</v>
      </c>
      <c r="U125" s="34">
        <f>MAX(O$6:O125)</f>
        <v>1.11293548727016</v>
      </c>
      <c r="V125" s="35">
        <f t="shared" si="16"/>
        <v>0</v>
      </c>
      <c r="W125" s="35">
        <f t="shared" si="17"/>
        <v>0</v>
      </c>
      <c r="X125" s="35">
        <f t="shared" si="17"/>
        <v>0</v>
      </c>
    </row>
    <row r="126" spans="1:24">
      <c r="A126" s="357">
        <v>44018</v>
      </c>
      <c r="B126" s="132">
        <f>[1]!thsiFinD("ths_adjustment_nvg_ratio_fund",B$2,$A$6,$A126,101)/100</f>
        <v>0.22274616368286002</v>
      </c>
      <c r="C126" s="132">
        <f>[1]!thsiFinD("ths_adjustment_nvg_ratio_fund",C$2,$A$6,$A126,101)/100</f>
        <v>0.2117105377465</v>
      </c>
      <c r="D126" s="132">
        <f>[1]!thsiFinD("ths_adjustment_nvg_ratio_fund",D$2,$A$6,$A126,101)/100</f>
        <v>0.28756290438533</v>
      </c>
      <c r="E126" s="132">
        <f>[1]!thsiFinD("ths_adjustment_nvg_ratio_fund",E$2,$A$6,$A126,101)/100</f>
        <v>0.23410670912091</v>
      </c>
      <c r="F126" s="133">
        <f>[1]!thsiFinD("ths_int_chg_ratio_index",F$1,$A$6,$A126,101)/100</f>
        <v>0.20818328183072998</v>
      </c>
      <c r="G126" s="133">
        <f>[1]!thsiFinD("ths_int_chg_ratio_index",G$1,$A$6,$A126,101)/100</f>
        <v>0.20818328183072998</v>
      </c>
      <c r="H126" s="132">
        <f>[1]!thsiFinD("ths_int_chg_ratio_index",H$1,$A$6,$A126,101)/100</f>
        <v>0.16156777405382003</v>
      </c>
      <c r="I126" s="132">
        <f>[1]!thsiFinD("ths_int_chg_ratio_index",I$1,$A$6,$A126,101)/100</f>
        <v>0.16156777405382003</v>
      </c>
      <c r="J126" s="32">
        <f t="shared" si="11"/>
        <v>0.21195355333808746</v>
      </c>
      <c r="K126" s="32">
        <f>[1]!thsiFinD("ths_int_chg_ratio_index",K$2,$A$6,$A126,101)/100</f>
        <v>0.15350887075038</v>
      </c>
      <c r="L126" s="32">
        <f>[1]!thsiFinD("ths_int_chg_ratio_index",L$2,$A$6,$A126,101)/100</f>
        <v>0.16647894598857998</v>
      </c>
      <c r="M126" s="46">
        <f t="shared" si="12"/>
        <v>1.2119535533380874</v>
      </c>
      <c r="N126" s="46">
        <f t="shared" si="13"/>
        <v>1.15350887075038</v>
      </c>
      <c r="O126" s="46">
        <f t="shared" si="13"/>
        <v>1.16647894598858</v>
      </c>
      <c r="P126" s="38">
        <f t="shared" si="14"/>
        <v>4.1149290768243585E-2</v>
      </c>
      <c r="Q126" s="38">
        <f t="shared" si="15"/>
        <v>5.2864942137321513E-2</v>
      </c>
      <c r="R126" s="38">
        <f t="shared" si="15"/>
        <v>4.8110118987896522E-2</v>
      </c>
      <c r="S126" s="34">
        <f>MAX(M$6:M126)</f>
        <v>1.2119535533380874</v>
      </c>
      <c r="T126" s="34">
        <f>MAX(N$6:N126)</f>
        <v>1.15350887075038</v>
      </c>
      <c r="U126" s="34">
        <f>MAX(O$6:O126)</f>
        <v>1.16647894598858</v>
      </c>
      <c r="V126" s="35">
        <f t="shared" si="16"/>
        <v>0</v>
      </c>
      <c r="W126" s="35">
        <f t="shared" si="17"/>
        <v>0</v>
      </c>
      <c r="X126" s="35">
        <f t="shared" si="17"/>
        <v>0</v>
      </c>
    </row>
    <row r="127" spans="1:24">
      <c r="A127" s="357">
        <v>44019</v>
      </c>
      <c r="B127" s="132">
        <f>[1]!thsiFinD("ths_adjustment_nvg_ratio_fund",B$2,$A$6,$A127,101)/100</f>
        <v>0.22985933503836001</v>
      </c>
      <c r="C127" s="132">
        <f>[1]!thsiFinD("ths_adjustment_nvg_ratio_fund",C$2,$A$6,$A127,101)/100</f>
        <v>0.22317782990183002</v>
      </c>
      <c r="D127" s="132">
        <f>[1]!thsiFinD("ths_adjustment_nvg_ratio_fund",D$2,$A$6,$A127,101)/100</f>
        <v>0.31260484064221999</v>
      </c>
      <c r="E127" s="132">
        <f>[1]!thsiFinD("ths_adjustment_nvg_ratio_fund",E$2,$A$6,$A127,101)/100</f>
        <v>0.25412513616969001</v>
      </c>
      <c r="F127" s="133">
        <f>[1]!thsiFinD("ths_int_chg_ratio_index",F$1,$A$6,$A127,101)/100</f>
        <v>0.22468557308714002</v>
      </c>
      <c r="G127" s="133">
        <f>[1]!thsiFinD("ths_int_chg_ratio_index",G$1,$A$6,$A127,101)/100</f>
        <v>0.22468557308714002</v>
      </c>
      <c r="H127" s="132">
        <f>[1]!thsiFinD("ths_int_chg_ratio_index",H$1,$A$6,$A127,101)/100</f>
        <v>0.17724930566453001</v>
      </c>
      <c r="I127" s="132">
        <f>[1]!thsiFinD("ths_int_chg_ratio_index",I$1,$A$6,$A127,101)/100</f>
        <v>0.17724930566453001</v>
      </c>
      <c r="J127" s="32">
        <f t="shared" si="11"/>
        <v>0.22795461240692999</v>
      </c>
      <c r="K127" s="32">
        <f>[1]!thsiFinD("ths_int_chg_ratio_index",K$2,$A$6,$A127,101)/100</f>
        <v>0.16230281910632002</v>
      </c>
      <c r="L127" s="32">
        <f>[1]!thsiFinD("ths_int_chg_ratio_index",L$2,$A$6,$A127,101)/100</f>
        <v>0.1781759967688</v>
      </c>
      <c r="M127" s="46">
        <f t="shared" si="12"/>
        <v>1.22795461240693</v>
      </c>
      <c r="N127" s="46">
        <f t="shared" si="13"/>
        <v>1.1623028191063201</v>
      </c>
      <c r="O127" s="46">
        <f t="shared" si="13"/>
        <v>1.1781759967687999</v>
      </c>
      <c r="P127" s="38">
        <f t="shared" si="14"/>
        <v>1.3202699909390825E-2</v>
      </c>
      <c r="Q127" s="38">
        <f t="shared" si="15"/>
        <v>7.6236503930995347E-3</v>
      </c>
      <c r="R127" s="38">
        <f t="shared" si="15"/>
        <v>1.002765701039432E-2</v>
      </c>
      <c r="S127" s="34">
        <f>MAX(M$6:M127)</f>
        <v>1.22795461240693</v>
      </c>
      <c r="T127" s="34">
        <f>MAX(N$6:N127)</f>
        <v>1.1623028191063201</v>
      </c>
      <c r="U127" s="34">
        <f>MAX(O$6:O127)</f>
        <v>1.1781759967687999</v>
      </c>
      <c r="V127" s="35">
        <f t="shared" si="16"/>
        <v>0</v>
      </c>
      <c r="W127" s="35">
        <f t="shared" si="17"/>
        <v>0</v>
      </c>
      <c r="X127" s="35">
        <f t="shared" si="17"/>
        <v>0</v>
      </c>
    </row>
    <row r="128" spans="1:24">
      <c r="A128" s="357">
        <v>44020</v>
      </c>
      <c r="B128" s="132">
        <f>[1]!thsiFinD("ths_adjustment_nvg_ratio_fund",B$2,$A$6,$A128,101)/100</f>
        <v>0.25</v>
      </c>
      <c r="C128" s="132">
        <f>[1]!thsiFinD("ths_adjustment_nvg_ratio_fund",C$2,$A$6,$A128,101)/100</f>
        <v>0.24741551559378</v>
      </c>
      <c r="D128" s="132">
        <f>[1]!thsiFinD("ths_adjustment_nvg_ratio_fund",D$2,$A$6,$A128,101)/100</f>
        <v>0.34255930984903005</v>
      </c>
      <c r="E128" s="132">
        <f>[1]!thsiFinD("ths_adjustment_nvg_ratio_fund",E$2,$A$6,$A128,101)/100</f>
        <v>0.28695870678266999</v>
      </c>
      <c r="F128" s="133">
        <f>[1]!thsiFinD("ths_int_chg_ratio_index",F$1,$A$6,$A128,101)/100</f>
        <v>0.25273133821912003</v>
      </c>
      <c r="G128" s="133">
        <f>[1]!thsiFinD("ths_int_chg_ratio_index",G$1,$A$6,$A128,101)/100</f>
        <v>0.25273133821912003</v>
      </c>
      <c r="H128" s="132">
        <f>[1]!thsiFinD("ths_int_chg_ratio_index",H$1,$A$6,$A128,101)/100</f>
        <v>0.20194792493524003</v>
      </c>
      <c r="I128" s="132">
        <f>[1]!thsiFinD("ths_int_chg_ratio_index",I$1,$A$6,$A128,101)/100</f>
        <v>0.20194792493524003</v>
      </c>
      <c r="J128" s="32">
        <f t="shared" si="11"/>
        <v>0.25453650731677502</v>
      </c>
      <c r="K128" s="32">
        <f>[1]!thsiFinD("ths_int_chg_ratio_index",K$2,$A$6,$A128,101)/100</f>
        <v>0.18338590898395002</v>
      </c>
      <c r="L128" s="32">
        <f>[1]!thsiFinD("ths_int_chg_ratio_index",L$2,$A$6,$A128,101)/100</f>
        <v>0.20079914210398001</v>
      </c>
      <c r="M128" s="46">
        <f t="shared" si="12"/>
        <v>1.2545365073167751</v>
      </c>
      <c r="N128" s="46">
        <f t="shared" si="13"/>
        <v>1.18338590898395</v>
      </c>
      <c r="O128" s="46">
        <f t="shared" si="13"/>
        <v>1.2007991421039801</v>
      </c>
      <c r="P128" s="38">
        <f t="shared" si="14"/>
        <v>2.1647294322826527E-2</v>
      </c>
      <c r="Q128" s="38">
        <f t="shared" si="15"/>
        <v>1.8139068004533021E-2</v>
      </c>
      <c r="R128" s="38">
        <f t="shared" si="15"/>
        <v>1.9201838602403321E-2</v>
      </c>
      <c r="S128" s="34">
        <f>MAX(M$6:M128)</f>
        <v>1.2545365073167751</v>
      </c>
      <c r="T128" s="34">
        <f>MAX(N$6:N128)</f>
        <v>1.18338590898395</v>
      </c>
      <c r="U128" s="34">
        <f>MAX(O$6:O128)</f>
        <v>1.2007991421039801</v>
      </c>
      <c r="V128" s="35">
        <f t="shared" si="16"/>
        <v>0</v>
      </c>
      <c r="W128" s="35">
        <f t="shared" si="17"/>
        <v>0</v>
      </c>
      <c r="X128" s="35">
        <f t="shared" si="17"/>
        <v>0</v>
      </c>
    </row>
    <row r="129" spans="1:24">
      <c r="A129" s="357">
        <v>44021</v>
      </c>
      <c r="B129" s="132">
        <f>[1]!thsiFinD("ths_adjustment_nvg_ratio_fund",B$2,$A$6,$A129,101)/100</f>
        <v>0.26926150895140999</v>
      </c>
      <c r="C129" s="132">
        <f>[1]!thsiFinD("ths_adjustment_nvg_ratio_fund",C$2,$A$6,$A129,101)/100</f>
        <v>0.27008947962817997</v>
      </c>
      <c r="D129" s="132">
        <f>[1]!thsiFinD("ths_adjustment_nvg_ratio_fund",D$2,$A$6,$A129,101)/100</f>
        <v>0.38497483824586998</v>
      </c>
      <c r="E129" s="132">
        <f>[1]!thsiFinD("ths_adjustment_nvg_ratio_fund",E$2,$A$6,$A129,101)/100</f>
        <v>0.32406399199421004</v>
      </c>
      <c r="F129" s="133">
        <f>[1]!thsiFinD("ths_int_chg_ratio_index",F$1,$A$6,$A129,101)/100</f>
        <v>0.29012651802135997</v>
      </c>
      <c r="G129" s="133">
        <f>[1]!thsiFinD("ths_int_chg_ratio_index",G$1,$A$6,$A129,101)/100</f>
        <v>0.29012651802135997</v>
      </c>
      <c r="H129" s="132">
        <f>[1]!thsiFinD("ths_int_chg_ratio_index",H$1,$A$6,$A129,101)/100</f>
        <v>0.23632548993484001</v>
      </c>
      <c r="I129" s="132">
        <f>[1]!thsiFinD("ths_int_chg_ratio_index",I$1,$A$6,$A129,101)/100</f>
        <v>0.23632548993484001</v>
      </c>
      <c r="J129" s="32">
        <f t="shared" si="11"/>
        <v>0.28766172934150874</v>
      </c>
      <c r="K129" s="32">
        <f>[1]!thsiFinD("ths_int_chg_ratio_index",K$2,$A$6,$A129,101)/100</f>
        <v>0.20289182283312002</v>
      </c>
      <c r="L129" s="32">
        <f>[1]!thsiFinD("ths_int_chg_ratio_index",L$2,$A$6,$A129,101)/100</f>
        <v>0.22527639116222001</v>
      </c>
      <c r="M129" s="46">
        <f t="shared" si="12"/>
        <v>1.2876617293415087</v>
      </c>
      <c r="N129" s="46">
        <f t="shared" si="13"/>
        <v>1.20289182283312</v>
      </c>
      <c r="O129" s="46">
        <f t="shared" si="13"/>
        <v>1.22527639116222</v>
      </c>
      <c r="P129" s="38">
        <f t="shared" si="14"/>
        <v>2.640435079532466E-2</v>
      </c>
      <c r="Q129" s="38">
        <f t="shared" si="15"/>
        <v>1.648313851051153E-2</v>
      </c>
      <c r="R129" s="38">
        <f t="shared" si="15"/>
        <v>2.0384132699622137E-2</v>
      </c>
      <c r="S129" s="34">
        <f>MAX(M$6:M129)</f>
        <v>1.2876617293415087</v>
      </c>
      <c r="T129" s="34">
        <f>MAX(N$6:N129)</f>
        <v>1.20289182283312</v>
      </c>
      <c r="U129" s="34">
        <f>MAX(O$6:O129)</f>
        <v>1.22527639116222</v>
      </c>
      <c r="V129" s="35">
        <f t="shared" si="16"/>
        <v>0</v>
      </c>
      <c r="W129" s="35">
        <f t="shared" si="17"/>
        <v>0</v>
      </c>
      <c r="X129" s="35">
        <f t="shared" si="17"/>
        <v>0</v>
      </c>
    </row>
    <row r="130" spans="1:24">
      <c r="A130" s="357">
        <v>44022</v>
      </c>
      <c r="B130" s="132">
        <f>[1]!thsiFinD("ths_adjustment_nvg_ratio_fund",B$2,$A$6,$A130,101)/100</f>
        <v>0.25159846547315001</v>
      </c>
      <c r="C130" s="132">
        <f>[1]!thsiFinD("ths_adjustment_nvg_ratio_fund",C$2,$A$6,$A130,101)/100</f>
        <v>0.25497350360525001</v>
      </c>
      <c r="D130" s="132">
        <f>[1]!thsiFinD("ths_adjustment_nvg_ratio_fund",D$2,$A$6,$A130,101)/100</f>
        <v>0.38749101365923999</v>
      </c>
      <c r="E130" s="132">
        <f>[1]!thsiFinD("ths_adjustment_nvg_ratio_fund",E$2,$A$6,$A130,101)/100</f>
        <v>0.32749811549350999</v>
      </c>
      <c r="F130" s="133">
        <f>[1]!thsiFinD("ths_int_chg_ratio_index",F$1,$A$6,$A130,101)/100</f>
        <v>0.28442283349137998</v>
      </c>
      <c r="G130" s="133">
        <f>[1]!thsiFinD("ths_int_chg_ratio_index",G$1,$A$6,$A130,101)/100</f>
        <v>0.28442283349137998</v>
      </c>
      <c r="H130" s="132">
        <f>[1]!thsiFinD("ths_int_chg_ratio_index",H$1,$A$6,$A130,101)/100</f>
        <v>0.23245238649918001</v>
      </c>
      <c r="I130" s="132">
        <f>[1]!thsiFinD("ths_int_chg_ratio_index",I$1,$A$6,$A130,101)/100</f>
        <v>0.23245238649918001</v>
      </c>
      <c r="J130" s="32">
        <f t="shared" si="11"/>
        <v>0.28191394227653377</v>
      </c>
      <c r="K130" s="32">
        <f>[1]!thsiFinD("ths_int_chg_ratio_index",K$2,$A$6,$A130,101)/100</f>
        <v>0.18570174937522999</v>
      </c>
      <c r="L130" s="32">
        <f>[1]!thsiFinD("ths_int_chg_ratio_index",L$2,$A$6,$A130,101)/100</f>
        <v>0.21171028152146001</v>
      </c>
      <c r="M130" s="46">
        <f t="shared" si="12"/>
        <v>1.2819139422765338</v>
      </c>
      <c r="N130" s="46">
        <f t="shared" si="13"/>
        <v>1.18570174937523</v>
      </c>
      <c r="O130" s="46">
        <f t="shared" si="13"/>
        <v>1.21171028152146</v>
      </c>
      <c r="P130" s="38">
        <f t="shared" si="14"/>
        <v>-4.4637399201995498E-3</v>
      </c>
      <c r="Q130" s="38">
        <f t="shared" si="15"/>
        <v>-1.4290622923516905E-2</v>
      </c>
      <c r="R130" s="38">
        <f t="shared" si="15"/>
        <v>-1.1071877119816276E-2</v>
      </c>
      <c r="S130" s="34">
        <f>MAX(M$6:M130)</f>
        <v>1.2876617293415087</v>
      </c>
      <c r="T130" s="34">
        <f>MAX(N$6:N130)</f>
        <v>1.20289182283312</v>
      </c>
      <c r="U130" s="34">
        <f>MAX(O$6:O130)</f>
        <v>1.22527639116222</v>
      </c>
      <c r="V130" s="35">
        <f t="shared" si="16"/>
        <v>-4.4637399201995498E-3</v>
      </c>
      <c r="W130" s="35">
        <f t="shared" si="17"/>
        <v>-1.4290622923516905E-2</v>
      </c>
      <c r="X130" s="35">
        <f t="shared" si="17"/>
        <v>-1.1071877119816276E-2</v>
      </c>
    </row>
    <row r="131" spans="1:24">
      <c r="A131" s="357">
        <v>44025</v>
      </c>
      <c r="B131" s="132">
        <f>[1]!thsiFinD("ths_adjustment_nvg_ratio_fund",B$2,$A$6,$A131,101)/100</f>
        <v>0.27733375959079004</v>
      </c>
      <c r="C131" s="132">
        <f>[1]!thsiFinD("ths_adjustment_nvg_ratio_fund",C$2,$A$6,$A131,101)/100</f>
        <v>0.28364173399357001</v>
      </c>
      <c r="D131" s="132">
        <f>[1]!thsiFinD("ths_adjustment_nvg_ratio_fund",D$2,$A$6,$A131,101)/100</f>
        <v>0.43457943925233999</v>
      </c>
      <c r="E131" s="132">
        <f>[1]!thsiFinD("ths_adjustment_nvg_ratio_fund",E$2,$A$6,$A131,101)/100</f>
        <v>0.37256051603236995</v>
      </c>
      <c r="F131" s="133">
        <f>[1]!thsiFinD("ths_int_chg_ratio_index",F$1,$A$6,$A131,101)/100</f>
        <v>0.32980812220800998</v>
      </c>
      <c r="G131" s="133">
        <f>[1]!thsiFinD("ths_int_chg_ratio_index",G$1,$A$6,$A131,101)/100</f>
        <v>0.32980812220800998</v>
      </c>
      <c r="H131" s="132">
        <f>[1]!thsiFinD("ths_int_chg_ratio_index",H$1,$A$6,$A131,101)/100</f>
        <v>0.27773086446638001</v>
      </c>
      <c r="I131" s="132">
        <f>[1]!thsiFinD("ths_int_chg_ratio_index",I$1,$A$6,$A131,101)/100</f>
        <v>0.27773086446638001</v>
      </c>
      <c r="J131" s="32">
        <f t="shared" si="11"/>
        <v>0.32289917777723121</v>
      </c>
      <c r="K131" s="32">
        <f>[1]!thsiFinD("ths_int_chg_ratio_index",K$2,$A$6,$A131,101)/100</f>
        <v>0.21426357051524</v>
      </c>
      <c r="L131" s="32">
        <f>[1]!thsiFinD("ths_int_chg_ratio_index",L$2,$A$6,$A131,101)/100</f>
        <v>0.24530012027664</v>
      </c>
      <c r="M131" s="46">
        <f t="shared" si="12"/>
        <v>1.3228991777772312</v>
      </c>
      <c r="N131" s="46">
        <f t="shared" si="13"/>
        <v>1.21426357051524</v>
      </c>
      <c r="O131" s="46">
        <f t="shared" si="13"/>
        <v>1.2453001202766401</v>
      </c>
      <c r="P131" s="38">
        <f t="shared" si="14"/>
        <v>3.1971908682038697E-2</v>
      </c>
      <c r="Q131" s="38">
        <f t="shared" si="15"/>
        <v>2.408853757284235E-2</v>
      </c>
      <c r="R131" s="38">
        <f t="shared" si="15"/>
        <v>2.7721014888974604E-2</v>
      </c>
      <c r="S131" s="34">
        <f>MAX(M$6:M131)</f>
        <v>1.3228991777772312</v>
      </c>
      <c r="T131" s="34">
        <f>MAX(N$6:N131)</f>
        <v>1.21426357051524</v>
      </c>
      <c r="U131" s="34">
        <f>MAX(O$6:O131)</f>
        <v>1.2453001202766401</v>
      </c>
      <c r="V131" s="35">
        <f t="shared" si="16"/>
        <v>0</v>
      </c>
      <c r="W131" s="35">
        <f t="shared" si="17"/>
        <v>0</v>
      </c>
      <c r="X131" s="35">
        <f t="shared" si="17"/>
        <v>0</v>
      </c>
    </row>
    <row r="132" spans="1:24">
      <c r="A132" s="357">
        <v>44026</v>
      </c>
      <c r="B132" s="132">
        <f>[1]!thsiFinD("ths_adjustment_nvg_ratio_fund",B$2,$A$6,$A132,101)/100</f>
        <v>0.26726342710996998</v>
      </c>
      <c r="C132" s="132">
        <f>[1]!thsiFinD("ths_adjustment_nvg_ratio_fund",C$2,$A$6,$A132,101)/100</f>
        <v>0.27686560681088002</v>
      </c>
      <c r="D132" s="132">
        <f>[1]!thsiFinD("ths_adjustment_nvg_ratio_fund",D$2,$A$6,$A132,101)/100</f>
        <v>0.43553798226695001</v>
      </c>
      <c r="E132" s="132">
        <f>[1]!thsiFinD("ths_adjustment_nvg_ratio_fund",E$2,$A$6,$A132,101)/100</f>
        <v>0.37113661114046004</v>
      </c>
      <c r="F132" s="133">
        <f>[1]!thsiFinD("ths_int_chg_ratio_index",F$1,$A$6,$A132,101)/100</f>
        <v>0.31937202455958003</v>
      </c>
      <c r="G132" s="133">
        <f>[1]!thsiFinD("ths_int_chg_ratio_index",G$1,$A$6,$A132,101)/100</f>
        <v>0.31937202455958003</v>
      </c>
      <c r="H132" s="132">
        <f>[1]!thsiFinD("ths_int_chg_ratio_index",H$1,$A$6,$A132,101)/100</f>
        <v>0.27037542130062997</v>
      </c>
      <c r="I132" s="132">
        <f>[1]!thsiFinD("ths_int_chg_ratio_index",I$1,$A$6,$A132,101)/100</f>
        <v>0.27037542130062997</v>
      </c>
      <c r="J132" s="32">
        <f t="shared" si="11"/>
        <v>0.31628731488108502</v>
      </c>
      <c r="K132" s="32">
        <f>[1]!thsiFinD("ths_int_chg_ratio_index",K$2,$A$6,$A132,101)/100</f>
        <v>0.20153762041627002</v>
      </c>
      <c r="L132" s="32">
        <f>[1]!thsiFinD("ths_int_chg_ratio_index",L$2,$A$6,$A132,101)/100</f>
        <v>0.23334436561751001</v>
      </c>
      <c r="M132" s="46">
        <f t="shared" si="12"/>
        <v>1.316287314881085</v>
      </c>
      <c r="N132" s="46">
        <f t="shared" si="13"/>
        <v>1.20153762041627</v>
      </c>
      <c r="O132" s="46">
        <f t="shared" si="13"/>
        <v>1.23334436561751</v>
      </c>
      <c r="P132" s="38">
        <f t="shared" si="14"/>
        <v>-4.9980096799634444E-3</v>
      </c>
      <c r="Q132" s="38">
        <f t="shared" si="15"/>
        <v>-1.0480385319943442E-2</v>
      </c>
      <c r="R132" s="38">
        <f t="shared" si="15"/>
        <v>-9.6007014409298375E-3</v>
      </c>
      <c r="S132" s="34">
        <f>MAX(M$6:M132)</f>
        <v>1.3228991777772312</v>
      </c>
      <c r="T132" s="34">
        <f>MAX(N$6:N132)</f>
        <v>1.21426357051524</v>
      </c>
      <c r="U132" s="34">
        <f>MAX(O$6:O132)</f>
        <v>1.2453001202766401</v>
      </c>
      <c r="V132" s="35">
        <f t="shared" si="16"/>
        <v>-4.9980096799634444E-3</v>
      </c>
      <c r="W132" s="35">
        <f t="shared" si="17"/>
        <v>-1.0480385319943442E-2</v>
      </c>
      <c r="X132" s="35">
        <f t="shared" si="17"/>
        <v>-9.6007014409298375E-3</v>
      </c>
    </row>
    <row r="133" spans="1:24">
      <c r="A133" s="357">
        <v>44027</v>
      </c>
      <c r="B133" s="132">
        <f>[1]!thsiFinD("ths_adjustment_nvg_ratio_fund",B$2,$A$6,$A133,101)/100</f>
        <v>0.25727301790280999</v>
      </c>
      <c r="C133" s="132">
        <f>[1]!thsiFinD("ths_adjustment_nvg_ratio_fund",C$2,$A$6,$A133,101)/100</f>
        <v>0.26209712448962003</v>
      </c>
      <c r="D133" s="132">
        <f>[1]!thsiFinD("ths_adjustment_nvg_ratio_fund",D$2,$A$6,$A133,101)/100</f>
        <v>0.39815480469685999</v>
      </c>
      <c r="E133" s="132">
        <f>[1]!thsiFinD("ths_adjustment_nvg_ratio_fund",E$2,$A$6,$A133,101)/100</f>
        <v>0.33587402633188002</v>
      </c>
      <c r="F133" s="133">
        <f>[1]!thsiFinD("ths_int_chg_ratio_index",F$1,$A$6,$A133,101)/100</f>
        <v>0.28101694385500997</v>
      </c>
      <c r="G133" s="133">
        <f>[1]!thsiFinD("ths_int_chg_ratio_index",G$1,$A$6,$A133,101)/100</f>
        <v>0.28101694385500997</v>
      </c>
      <c r="H133" s="132">
        <f>[1]!thsiFinD("ths_int_chg_ratio_index",H$1,$A$6,$A133,101)/100</f>
        <v>0.23725386693476999</v>
      </c>
      <c r="I133" s="132">
        <f>[1]!thsiFinD("ths_int_chg_ratio_index",I$1,$A$6,$A133,101)/100</f>
        <v>0.23725386693476999</v>
      </c>
      <c r="J133" s="32">
        <f t="shared" si="11"/>
        <v>0.28624257437509126</v>
      </c>
      <c r="K133" s="32">
        <f>[1]!thsiFinD("ths_int_chg_ratio_index",K$2,$A$6,$A133,101)/100</f>
        <v>0.18241739949570002</v>
      </c>
      <c r="L133" s="32">
        <f>[1]!thsiFinD("ths_int_chg_ratio_index",L$2,$A$6,$A133,101)/100</f>
        <v>0.21015021402291001</v>
      </c>
      <c r="M133" s="46">
        <f t="shared" si="12"/>
        <v>1.2862425743750912</v>
      </c>
      <c r="N133" s="46">
        <f t="shared" si="13"/>
        <v>1.1824173994957001</v>
      </c>
      <c r="O133" s="46">
        <f t="shared" si="13"/>
        <v>1.2101502140229101</v>
      </c>
      <c r="P133" s="38">
        <f t="shared" si="14"/>
        <v>-2.2825366594608654E-2</v>
      </c>
      <c r="Q133" s="38">
        <f t="shared" si="15"/>
        <v>-1.5913127142823669E-2</v>
      </c>
      <c r="R133" s="38">
        <f t="shared" si="15"/>
        <v>-1.8805900639913387E-2</v>
      </c>
      <c r="S133" s="34">
        <f>MAX(M$6:M133)</f>
        <v>1.3228991777772312</v>
      </c>
      <c r="T133" s="34">
        <f>MAX(N$6:N133)</f>
        <v>1.21426357051524</v>
      </c>
      <c r="U133" s="34">
        <f>MAX(O$6:O133)</f>
        <v>1.2453001202766401</v>
      </c>
      <c r="V133" s="35">
        <f t="shared" si="16"/>
        <v>-2.7709294871383516E-2</v>
      </c>
      <c r="W133" s="35">
        <f t="shared" si="17"/>
        <v>-2.6226736758665048E-2</v>
      </c>
      <c r="X133" s="35">
        <f t="shared" si="17"/>
        <v>-2.8226052243471633E-2</v>
      </c>
    </row>
    <row r="134" spans="1:24">
      <c r="A134" s="357">
        <v>44028</v>
      </c>
      <c r="B134" s="132">
        <f>[1]!thsiFinD("ths_adjustment_nvg_ratio_fund",B$2,$A$6,$A134,101)/100</f>
        <v>0.21107736572890001</v>
      </c>
      <c r="C134" s="132">
        <f>[1]!thsiFinD("ths_adjustment_nvg_ratio_fund",C$2,$A$6,$A134,101)/100</f>
        <v>0.21640170271913997</v>
      </c>
      <c r="D134" s="132">
        <f>[1]!thsiFinD("ths_adjustment_nvg_ratio_fund",D$2,$A$6,$A134,101)/100</f>
        <v>0.34675293553797998</v>
      </c>
      <c r="E134" s="132">
        <f>[1]!thsiFinD("ths_adjustment_nvg_ratio_fund",E$2,$A$6,$A134,101)/100</f>
        <v>0.28913644359447999</v>
      </c>
      <c r="F134" s="133">
        <f>[1]!thsiFinD("ths_int_chg_ratio_index",F$1,$A$6,$A134,101)/100</f>
        <v>0.21395729107407999</v>
      </c>
      <c r="G134" s="133">
        <f>[1]!thsiFinD("ths_int_chg_ratio_index",G$1,$A$6,$A134,101)/100</f>
        <v>0.21395729107407999</v>
      </c>
      <c r="H134" s="132">
        <f>[1]!thsiFinD("ths_int_chg_ratio_index",H$1,$A$6,$A134,101)/100</f>
        <v>0.17764813084602998</v>
      </c>
      <c r="I134" s="132">
        <f>[1]!thsiFinD("ths_int_chg_ratio_index",I$1,$A$6,$A134,101)/100</f>
        <v>0.17764813084602998</v>
      </c>
      <c r="J134" s="32">
        <f t="shared" si="11"/>
        <v>0.23082241142758997</v>
      </c>
      <c r="K134" s="32">
        <f>[1]!thsiFinD("ths_int_chg_ratio_index",K$2,$A$6,$A134,101)/100</f>
        <v>0.12556342907424001</v>
      </c>
      <c r="L134" s="32">
        <f>[1]!thsiFinD("ths_int_chg_ratio_index",L$2,$A$6,$A134,101)/100</f>
        <v>0.15082340587012</v>
      </c>
      <c r="M134" s="46">
        <f t="shared" si="12"/>
        <v>1.2308224114275901</v>
      </c>
      <c r="N134" s="46">
        <f t="shared" si="13"/>
        <v>1.12556342907424</v>
      </c>
      <c r="O134" s="46">
        <f t="shared" si="13"/>
        <v>1.1508234058701201</v>
      </c>
      <c r="P134" s="38">
        <f t="shared" si="14"/>
        <v>-4.308686716766974E-2</v>
      </c>
      <c r="Q134" s="38">
        <f t="shared" si="15"/>
        <v>-4.8082826289352898E-2</v>
      </c>
      <c r="R134" s="38">
        <f t="shared" si="15"/>
        <v>-4.9024333892872307E-2</v>
      </c>
      <c r="S134" s="34">
        <f>MAX(M$6:M134)</f>
        <v>1.3228991777772312</v>
      </c>
      <c r="T134" s="34">
        <f>MAX(N$6:N134)</f>
        <v>1.21426357051524</v>
      </c>
      <c r="U134" s="34">
        <f>MAX(O$6:O134)</f>
        <v>1.2453001202766401</v>
      </c>
      <c r="V134" s="35">
        <f t="shared" si="16"/>
        <v>-6.9602255331620122E-2</v>
      </c>
      <c r="W134" s="35">
        <f t="shared" si="17"/>
        <v>-7.3048507420314435E-2</v>
      </c>
      <c r="X134" s="35">
        <f t="shared" si="17"/>
        <v>-7.586662272668232E-2</v>
      </c>
    </row>
    <row r="135" spans="1:24">
      <c r="A135" s="357">
        <v>44029</v>
      </c>
      <c r="B135" s="132">
        <f>[1]!thsiFinD("ths_adjustment_nvg_ratio_fund",B$2,$A$6,$A135,101)/100</f>
        <v>0.22058823529412</v>
      </c>
      <c r="C135" s="132">
        <f>[1]!thsiFinD("ths_adjustment_nvg_ratio_fund",C$2,$A$6,$A135,101)/100</f>
        <v>0.22543653896273</v>
      </c>
      <c r="D135" s="132">
        <f>[1]!thsiFinD("ths_adjustment_nvg_ratio_fund",D$2,$A$6,$A135,101)/100</f>
        <v>0.36089144500358999</v>
      </c>
      <c r="E135" s="132">
        <f>[1]!thsiFinD("ths_adjustment_nvg_ratio_fund",E$2,$A$6,$A135,101)/100</f>
        <v>0.3051344334285</v>
      </c>
      <c r="F135" s="133">
        <f>[1]!thsiFinD("ths_int_chg_ratio_index",F$1,$A$6,$A135,101)/100</f>
        <v>0.21654249220366001</v>
      </c>
      <c r="G135" s="133">
        <f>[1]!thsiFinD("ths_int_chg_ratio_index",G$1,$A$6,$A135,101)/100</f>
        <v>0.21654249220366001</v>
      </c>
      <c r="H135" s="132">
        <f>[1]!thsiFinD("ths_int_chg_ratio_index",H$1,$A$6,$A135,101)/100</f>
        <v>0.18204375954338001</v>
      </c>
      <c r="I135" s="132">
        <f>[1]!thsiFinD("ths_int_chg_ratio_index",I$1,$A$6,$A135,101)/100</f>
        <v>0.18204375954338001</v>
      </c>
      <c r="J135" s="32">
        <f t="shared" ref="J135:J198" si="18">SUMPRODUCT(B135:I135,$B$4:$I$4)</f>
        <v>0.2386528945228775</v>
      </c>
      <c r="K135" s="32">
        <f>[1]!thsiFinD("ths_int_chg_ratio_index",K$2,$A$6,$A135,101)/100</f>
        <v>0.13198130611678</v>
      </c>
      <c r="L135" s="32">
        <f>[1]!thsiFinD("ths_int_chg_ratio_index",L$2,$A$6,$A135,101)/100</f>
        <v>0.15614890143738</v>
      </c>
      <c r="M135" s="46">
        <f t="shared" ref="M135:M198" si="19">1+J135</f>
        <v>1.2386528945228774</v>
      </c>
      <c r="N135" s="46">
        <f t="shared" ref="N135:O198" si="20">1+K135</f>
        <v>1.1319813061167801</v>
      </c>
      <c r="O135" s="46">
        <f t="shared" si="20"/>
        <v>1.15614890143738</v>
      </c>
      <c r="P135" s="38">
        <f t="shared" ref="P135:P198" si="21">M135/M134-1</f>
        <v>6.3619926177693742E-3</v>
      </c>
      <c r="Q135" s="38">
        <f t="shared" ref="Q135:R198" si="22">N135/N134-1</f>
        <v>5.7019239225093443E-3</v>
      </c>
      <c r="R135" s="38">
        <f t="shared" si="22"/>
        <v>4.6275523595502577E-3</v>
      </c>
      <c r="S135" s="34">
        <f>MAX(M$6:M135)</f>
        <v>1.3228991777772312</v>
      </c>
      <c r="T135" s="34">
        <f>MAX(N$6:N135)</f>
        <v>1.21426357051524</v>
      </c>
      <c r="U135" s="34">
        <f>MAX(O$6:O135)</f>
        <v>1.2453001202766401</v>
      </c>
      <c r="V135" s="35">
        <f t="shared" ref="V135:V198" si="23">M135/S135-1</f>
        <v>-6.368307174845067E-2</v>
      </c>
      <c r="W135" s="35">
        <f t="shared" ref="W135:X198" si="24">N135/T135-1</f>
        <v>-6.7763100529768638E-2</v>
      </c>
      <c r="X135" s="35">
        <f t="shared" si="24"/>
        <v>-7.1590147136141979E-2</v>
      </c>
    </row>
    <row r="136" spans="1:24">
      <c r="A136" s="357">
        <v>44032</v>
      </c>
      <c r="B136" s="132">
        <f>[1]!thsiFinD("ths_adjustment_nvg_ratio_fund",B$2,$A$6,$A136,101)/100</f>
        <v>0.25447570332481001</v>
      </c>
      <c r="C136" s="132">
        <f>[1]!thsiFinD("ths_adjustment_nvg_ratio_fund",C$2,$A$6,$A136,101)/100</f>
        <v>0.25966466857788001</v>
      </c>
      <c r="D136" s="132">
        <f>[1]!thsiFinD("ths_adjustment_nvg_ratio_fund",D$2,$A$6,$A136,101)/100</f>
        <v>0.40306733764677999</v>
      </c>
      <c r="E136" s="132">
        <f>[1]!thsiFinD("ths_adjustment_nvg_ratio_fund",E$2,$A$6,$A136,101)/100</f>
        <v>0.34190468215403003</v>
      </c>
      <c r="F136" s="133">
        <f>[1]!thsiFinD("ths_int_chg_ratio_index",F$1,$A$6,$A136,101)/100</f>
        <v>0.25806101742167004</v>
      </c>
      <c r="G136" s="133">
        <f>[1]!thsiFinD("ths_int_chg_ratio_index",G$1,$A$6,$A136,101)/100</f>
        <v>0.25806101742167004</v>
      </c>
      <c r="H136" s="132">
        <f>[1]!thsiFinD("ths_int_chg_ratio_index",H$1,$A$6,$A136,101)/100</f>
        <v>0.22412063323329001</v>
      </c>
      <c r="I136" s="132">
        <f>[1]!thsiFinD("ths_int_chg_ratio_index",I$1,$A$6,$A136,101)/100</f>
        <v>0.22412063323329001</v>
      </c>
      <c r="J136" s="32">
        <f t="shared" si="18"/>
        <v>0.27793446162667745</v>
      </c>
      <c r="K136" s="32">
        <f>[1]!thsiFinD("ths_int_chg_ratio_index",K$2,$A$6,$A136,101)/100</f>
        <v>0.16544515770031001</v>
      </c>
      <c r="L136" s="32">
        <f>[1]!thsiFinD("ths_int_chg_ratio_index",L$2,$A$6,$A136,101)/100</f>
        <v>0.19166955288227999</v>
      </c>
      <c r="M136" s="46">
        <f t="shared" si="19"/>
        <v>1.2779344616266775</v>
      </c>
      <c r="N136" s="46">
        <f t="shared" si="20"/>
        <v>1.16544515770031</v>
      </c>
      <c r="O136" s="46">
        <f t="shared" si="20"/>
        <v>1.19166955288228</v>
      </c>
      <c r="P136" s="38">
        <f t="shared" si="21"/>
        <v>3.1713135518026681E-2</v>
      </c>
      <c r="Q136" s="38">
        <f t="shared" si="22"/>
        <v>2.9562194536874919E-2</v>
      </c>
      <c r="R136" s="38">
        <f t="shared" si="22"/>
        <v>3.0723249748141557E-2</v>
      </c>
      <c r="S136" s="34">
        <f>MAX(M$6:M136)</f>
        <v>1.3228991777772312</v>
      </c>
      <c r="T136" s="34">
        <f>MAX(N$6:N136)</f>
        <v>1.21426357051524</v>
      </c>
      <c r="U136" s="34">
        <f>MAX(O$6:O136)</f>
        <v>1.2453001202766401</v>
      </c>
      <c r="V136" s="35">
        <f t="shared" si="23"/>
        <v>-3.3989526114986734E-2</v>
      </c>
      <c r="W136" s="35">
        <f t="shared" si="24"/>
        <v>-4.0204131953176625E-2</v>
      </c>
      <c r="X136" s="35">
        <f t="shared" si="24"/>
        <v>-4.3066379357970419E-2</v>
      </c>
    </row>
    <row r="137" spans="1:24">
      <c r="A137" s="357">
        <v>44033</v>
      </c>
      <c r="B137" s="132">
        <f>[1]!thsiFinD("ths_adjustment_nvg_ratio_fund",B$2,$A$6,$A137,101)/100</f>
        <v>0.25911125319693001</v>
      </c>
      <c r="C137" s="132">
        <f>[1]!thsiFinD("ths_adjustment_nvg_ratio_fund",C$2,$A$6,$A137,101)/100</f>
        <v>0.26270523846755001</v>
      </c>
      <c r="D137" s="132">
        <f>[1]!thsiFinD("ths_adjustment_nvg_ratio_fund",D$2,$A$6,$A137,101)/100</f>
        <v>0.41157440690150998</v>
      </c>
      <c r="E137" s="132">
        <f>[1]!thsiFinD("ths_adjustment_nvg_ratio_fund",E$2,$A$6,$A137,101)/100</f>
        <v>0.35555741689465997</v>
      </c>
      <c r="F137" s="133">
        <f>[1]!thsiFinD("ths_int_chg_ratio_index",F$1,$A$6,$A137,101)/100</f>
        <v>0.26796280891455004</v>
      </c>
      <c r="G137" s="133">
        <f>[1]!thsiFinD("ths_int_chg_ratio_index",G$1,$A$6,$A137,101)/100</f>
        <v>0.26796280891455004</v>
      </c>
      <c r="H137" s="132">
        <f>[1]!thsiFinD("ths_int_chg_ratio_index",H$1,$A$6,$A137,101)/100</f>
        <v>0.23134251735165001</v>
      </c>
      <c r="I137" s="132">
        <f>[1]!thsiFinD("ths_int_chg_ratio_index",I$1,$A$6,$A137,101)/100</f>
        <v>0.23134251735165001</v>
      </c>
      <c r="J137" s="32">
        <f t="shared" si="18"/>
        <v>0.2859448709991313</v>
      </c>
      <c r="K137" s="32">
        <f>[1]!thsiFinD("ths_int_chg_ratio_index",K$2,$A$6,$A137,101)/100</f>
        <v>0.1690689229664</v>
      </c>
      <c r="L137" s="32">
        <f>[1]!thsiFinD("ths_int_chg_ratio_index",L$2,$A$6,$A137,101)/100</f>
        <v>0.19684978584376001</v>
      </c>
      <c r="M137" s="46">
        <f t="shared" si="19"/>
        <v>1.2859448709991312</v>
      </c>
      <c r="N137" s="46">
        <f t="shared" si="20"/>
        <v>1.1690689229664</v>
      </c>
      <c r="O137" s="46">
        <f t="shared" si="20"/>
        <v>1.1968497858437601</v>
      </c>
      <c r="P137" s="38">
        <f t="shared" si="21"/>
        <v>6.2682474046888981E-3</v>
      </c>
      <c r="Q137" s="38">
        <f t="shared" si="22"/>
        <v>3.1093400166855023E-3</v>
      </c>
      <c r="R137" s="38">
        <f t="shared" si="22"/>
        <v>4.3470381104817601E-3</v>
      </c>
      <c r="S137" s="34">
        <f>MAX(M$6:M137)</f>
        <v>1.3228991777772312</v>
      </c>
      <c r="T137" s="34">
        <f>MAX(N$6:N137)</f>
        <v>1.21426357051524</v>
      </c>
      <c r="U137" s="34">
        <f>MAX(O$6:O137)</f>
        <v>1.2453001202766401</v>
      </c>
      <c r="V137" s="35">
        <f t="shared" si="23"/>
        <v>-2.7934333469154859E-2</v>
      </c>
      <c r="W137" s="35">
        <f t="shared" si="24"/>
        <v>-3.7219800252809132E-2</v>
      </c>
      <c r="X137" s="35">
        <f t="shared" si="24"/>
        <v>-3.8906552439838205E-2</v>
      </c>
    </row>
    <row r="138" spans="1:24">
      <c r="A138" s="357">
        <v>44034</v>
      </c>
      <c r="B138" s="132">
        <f>[1]!thsiFinD("ths_adjustment_nvg_ratio_fund",B$2,$A$6,$A138,101)/100</f>
        <v>0.26846227621482999</v>
      </c>
      <c r="C138" s="132">
        <f>[1]!thsiFinD("ths_adjustment_nvg_ratio_fund",C$2,$A$6,$A138,101)/100</f>
        <v>0.27130570758404998</v>
      </c>
      <c r="D138" s="132">
        <f>[1]!thsiFinD("ths_adjustment_nvg_ratio_fund",D$2,$A$6,$A138,101)/100</f>
        <v>0.42367601246105996</v>
      </c>
      <c r="E138" s="132">
        <f>[1]!thsiFinD("ths_adjustment_nvg_ratio_fund",E$2,$A$6,$A138,101)/100</f>
        <v>0.37314682974783997</v>
      </c>
      <c r="F138" s="133">
        <f>[1]!thsiFinD("ths_int_chg_ratio_index",F$1,$A$6,$A138,101)/100</f>
        <v>0.27995803150438997</v>
      </c>
      <c r="G138" s="133">
        <f>[1]!thsiFinD("ths_int_chg_ratio_index",G$1,$A$6,$A138,101)/100</f>
        <v>0.27995803150438997</v>
      </c>
      <c r="H138" s="132">
        <f>[1]!thsiFinD("ths_int_chg_ratio_index",H$1,$A$6,$A138,101)/100</f>
        <v>0.23689916199323002</v>
      </c>
      <c r="I138" s="132">
        <f>[1]!thsiFinD("ths_int_chg_ratio_index",I$1,$A$6,$A138,101)/100</f>
        <v>0.23689916199323002</v>
      </c>
      <c r="J138" s="32">
        <f t="shared" si="18"/>
        <v>0.29628815162537747</v>
      </c>
      <c r="K138" s="32">
        <f>[1]!thsiFinD("ths_int_chg_ratio_index",K$2,$A$6,$A138,101)/100</f>
        <v>0.17598832702759001</v>
      </c>
      <c r="L138" s="32">
        <f>[1]!thsiFinD("ths_int_chg_ratio_index",L$2,$A$6,$A138,101)/100</f>
        <v>0.20443412937478</v>
      </c>
      <c r="M138" s="46">
        <f t="shared" si="19"/>
        <v>1.2962881516253775</v>
      </c>
      <c r="N138" s="46">
        <f t="shared" si="20"/>
        <v>1.1759883270275899</v>
      </c>
      <c r="O138" s="46">
        <f t="shared" si="20"/>
        <v>1.20443412937478</v>
      </c>
      <c r="P138" s="38">
        <f t="shared" si="21"/>
        <v>8.043331296317513E-3</v>
      </c>
      <c r="Q138" s="38">
        <f t="shared" si="22"/>
        <v>5.9187306456087718E-3</v>
      </c>
      <c r="R138" s="38">
        <f t="shared" si="22"/>
        <v>6.3369218265540983E-3</v>
      </c>
      <c r="S138" s="34">
        <f>MAX(M$6:M138)</f>
        <v>1.3228991777772312</v>
      </c>
      <c r="T138" s="34">
        <f>MAX(N$6:N138)</f>
        <v>1.21426357051524</v>
      </c>
      <c r="U138" s="34">
        <f>MAX(O$6:O138)</f>
        <v>1.2453001202766401</v>
      </c>
      <c r="V138" s="35">
        <f t="shared" si="23"/>
        <v>-2.0115687271471616E-2</v>
      </c>
      <c r="W138" s="35">
        <f t="shared" si="24"/>
        <v>-3.1521363579580242E-2</v>
      </c>
      <c r="X138" s="35">
        <f t="shared" si="24"/>
        <v>-3.2816178394636131E-2</v>
      </c>
    </row>
    <row r="139" spans="1:24">
      <c r="A139" s="357">
        <v>44035</v>
      </c>
      <c r="B139" s="132">
        <f>[1]!thsiFinD("ths_adjustment_nvg_ratio_fund",B$2,$A$6,$A139,101)/100</f>
        <v>0.27022058823528999</v>
      </c>
      <c r="C139" s="132">
        <f>[1]!thsiFinD("ths_adjustment_nvg_ratio_fund",C$2,$A$6,$A139,101)/100</f>
        <v>0.27217444183824002</v>
      </c>
      <c r="D139" s="132">
        <f>[1]!thsiFinD("ths_adjustment_nvg_ratio_fund",D$2,$A$6,$A139,101)/100</f>
        <v>0.42739036664270003</v>
      </c>
      <c r="E139" s="132">
        <f>[1]!thsiFinD("ths_adjustment_nvg_ratio_fund",E$2,$A$6,$A139,101)/100</f>
        <v>0.37666471234935001</v>
      </c>
      <c r="F139" s="133">
        <f>[1]!thsiFinD("ths_int_chg_ratio_index",F$1,$A$6,$A139,101)/100</f>
        <v>0.27889867008153002</v>
      </c>
      <c r="G139" s="133">
        <f>[1]!thsiFinD("ths_int_chg_ratio_index",G$1,$A$6,$A139,101)/100</f>
        <v>0.27889867008153002</v>
      </c>
      <c r="H139" s="132">
        <f>[1]!thsiFinD("ths_int_chg_ratio_index",H$1,$A$6,$A139,101)/100</f>
        <v>0.23542004456579999</v>
      </c>
      <c r="I139" s="132">
        <f>[1]!thsiFinD("ths_int_chg_ratio_index",I$1,$A$6,$A139,101)/100</f>
        <v>0.23542004456579999</v>
      </c>
      <c r="J139" s="32">
        <f t="shared" si="18"/>
        <v>0.29688594229503001</v>
      </c>
      <c r="K139" s="32">
        <f>[1]!thsiFinD("ths_int_chg_ratio_index",K$2,$A$6,$A139,101)/100</f>
        <v>0.17558498786453</v>
      </c>
      <c r="L139" s="32">
        <f>[1]!thsiFinD("ths_int_chg_ratio_index",L$2,$A$6,$A139,101)/100</f>
        <v>0.20394936514885997</v>
      </c>
      <c r="M139" s="46">
        <f t="shared" si="19"/>
        <v>1.2968859422950301</v>
      </c>
      <c r="N139" s="46">
        <f t="shared" si="20"/>
        <v>1.1755849878645299</v>
      </c>
      <c r="O139" s="46">
        <f t="shared" si="20"/>
        <v>1.20394936514886</v>
      </c>
      <c r="P139" s="38">
        <f t="shared" si="21"/>
        <v>4.6115569975935244E-4</v>
      </c>
      <c r="Q139" s="38">
        <f t="shared" si="22"/>
        <v>-3.4297888319989589E-4</v>
      </c>
      <c r="R139" s="38">
        <f t="shared" si="22"/>
        <v>-4.0248297029876756E-4</v>
      </c>
      <c r="S139" s="34">
        <f>MAX(M$6:M139)</f>
        <v>1.3228991777772312</v>
      </c>
      <c r="T139" s="34">
        <f>MAX(N$6:N139)</f>
        <v>1.21426357051524</v>
      </c>
      <c r="U139" s="34">
        <f>MAX(O$6:O139)</f>
        <v>1.2453001202766401</v>
      </c>
      <c r="V139" s="35">
        <f t="shared" si="23"/>
        <v>-1.9663808035552011E-2</v>
      </c>
      <c r="W139" s="35">
        <f t="shared" si="24"/>
        <v>-3.1853531300702564E-2</v>
      </c>
      <c r="X139" s="35">
        <f t="shared" si="24"/>
        <v>-3.3205453411980779E-2</v>
      </c>
    </row>
    <row r="140" spans="1:24">
      <c r="A140" s="357">
        <v>44036</v>
      </c>
      <c r="B140" s="132">
        <f>[1]!thsiFinD("ths_adjustment_nvg_ratio_fund",B$2,$A$6,$A140,101)/100</f>
        <v>0.21379475703324999</v>
      </c>
      <c r="C140" s="132">
        <f>[1]!thsiFinD("ths_adjustment_nvg_ratio_fund",C$2,$A$6,$A140,101)/100</f>
        <v>0.21648857614455999</v>
      </c>
      <c r="D140" s="132">
        <f>[1]!thsiFinD("ths_adjustment_nvg_ratio_fund",D$2,$A$6,$A140,101)/100</f>
        <v>0.36568416007667998</v>
      </c>
      <c r="E140" s="132">
        <f>[1]!thsiFinD("ths_adjustment_nvg_ratio_fund",E$2,$A$6,$A140,101)/100</f>
        <v>0.3094899070521</v>
      </c>
      <c r="F140" s="133">
        <f>[1]!thsiFinD("ths_int_chg_ratio_index",F$1,$A$6,$A140,101)/100</f>
        <v>0.21871645093535</v>
      </c>
      <c r="G140" s="133">
        <f>[1]!thsiFinD("ths_int_chg_ratio_index",G$1,$A$6,$A140,101)/100</f>
        <v>0.21871645093535</v>
      </c>
      <c r="H140" s="132">
        <f>[1]!thsiFinD("ths_int_chg_ratio_index",H$1,$A$6,$A140,101)/100</f>
        <v>0.18079079919784</v>
      </c>
      <c r="I140" s="132">
        <f>[1]!thsiFinD("ths_int_chg_ratio_index",I$1,$A$6,$A140,101)/100</f>
        <v>0.18079079919784</v>
      </c>
      <c r="J140" s="32">
        <f t="shared" si="18"/>
        <v>0.23805898757162125</v>
      </c>
      <c r="K140" s="32">
        <f>[1]!thsiFinD("ths_int_chg_ratio_index",K$2,$A$6,$A140,101)/100</f>
        <v>0.12197432521968</v>
      </c>
      <c r="L140" s="32">
        <f>[1]!thsiFinD("ths_int_chg_ratio_index",L$2,$A$6,$A140,101)/100</f>
        <v>0.14865108882066999</v>
      </c>
      <c r="M140" s="46">
        <f t="shared" si="19"/>
        <v>1.2380589875716213</v>
      </c>
      <c r="N140" s="46">
        <f t="shared" si="20"/>
        <v>1.1219743252196801</v>
      </c>
      <c r="O140" s="46">
        <f t="shared" si="20"/>
        <v>1.14865108882067</v>
      </c>
      <c r="P140" s="38">
        <f t="shared" si="21"/>
        <v>-4.5360160677897277E-2</v>
      </c>
      <c r="Q140" s="38">
        <f t="shared" si="22"/>
        <v>-4.5603391671608984E-2</v>
      </c>
      <c r="R140" s="38">
        <f t="shared" si="22"/>
        <v>-4.5930732578070455E-2</v>
      </c>
      <c r="S140" s="34">
        <f>MAX(M$6:M140)</f>
        <v>1.3228991777772312</v>
      </c>
      <c r="T140" s="34">
        <f>MAX(N$6:N140)</f>
        <v>1.21426357051524</v>
      </c>
      <c r="U140" s="34">
        <f>MAX(O$6:O140)</f>
        <v>1.2453001202766401</v>
      </c>
      <c r="V140" s="35">
        <f t="shared" si="23"/>
        <v>-6.4132015221417427E-2</v>
      </c>
      <c r="W140" s="35">
        <f t="shared" si="24"/>
        <v>-7.6004293908281784E-2</v>
      </c>
      <c r="X140" s="35">
        <f t="shared" si="24"/>
        <v>-7.7611035189251942E-2</v>
      </c>
    </row>
    <row r="141" spans="1:24">
      <c r="A141" s="357">
        <v>44039</v>
      </c>
      <c r="B141" s="132">
        <f>[1]!thsiFinD("ths_adjustment_nvg_ratio_fund",B$2,$A$6,$A141,101)/100</f>
        <v>0.21978900255754</v>
      </c>
      <c r="C141" s="132">
        <f>[1]!thsiFinD("ths_adjustment_nvg_ratio_fund",C$2,$A$6,$A141,101)/100</f>
        <v>0.21952914603423002</v>
      </c>
      <c r="D141" s="132">
        <f>[1]!thsiFinD("ths_adjustment_nvg_ratio_fund",D$2,$A$6,$A141,101)/100</f>
        <v>0.37574886173016997</v>
      </c>
      <c r="E141" s="132">
        <f>[1]!thsiFinD("ths_adjustment_nvg_ratio_fund",E$2,$A$6,$A141,101)/100</f>
        <v>0.31526928556762002</v>
      </c>
      <c r="F141" s="133">
        <f>[1]!thsiFinD("ths_int_chg_ratio_index",F$1,$A$6,$A141,101)/100</f>
        <v>0.21905672195584</v>
      </c>
      <c r="G141" s="133">
        <f>[1]!thsiFinD("ths_int_chg_ratio_index",G$1,$A$6,$A141,101)/100</f>
        <v>0.21905672195584</v>
      </c>
      <c r="H141" s="132">
        <f>[1]!thsiFinD("ths_int_chg_ratio_index",H$1,$A$6,$A141,101)/100</f>
        <v>0.18091831213828002</v>
      </c>
      <c r="I141" s="132">
        <f>[1]!thsiFinD("ths_int_chg_ratio_index",I$1,$A$6,$A141,101)/100</f>
        <v>0.18091831213828002</v>
      </c>
      <c r="J141" s="32">
        <f t="shared" si="18"/>
        <v>0.24128579550972498</v>
      </c>
      <c r="K141" s="32">
        <f>[1]!thsiFinD("ths_int_chg_ratio_index",K$2,$A$6,$A141,101)/100</f>
        <v>0.12691033927235001</v>
      </c>
      <c r="L141" s="32">
        <f>[1]!thsiFinD("ths_int_chg_ratio_index",L$2,$A$6,$A141,101)/100</f>
        <v>0.15192677502481999</v>
      </c>
      <c r="M141" s="46">
        <f t="shared" si="19"/>
        <v>1.241285795509725</v>
      </c>
      <c r="N141" s="46">
        <f t="shared" si="20"/>
        <v>1.1269103392723501</v>
      </c>
      <c r="O141" s="46">
        <f t="shared" si="20"/>
        <v>1.1519267750248199</v>
      </c>
      <c r="P141" s="38">
        <f t="shared" si="21"/>
        <v>2.6063442618617927E-3</v>
      </c>
      <c r="Q141" s="38">
        <f t="shared" si="22"/>
        <v>4.3994001838709718E-3</v>
      </c>
      <c r="R141" s="38">
        <f t="shared" si="22"/>
        <v>2.8517678135950852E-3</v>
      </c>
      <c r="S141" s="34">
        <f>MAX(M$6:M141)</f>
        <v>1.3228991777772312</v>
      </c>
      <c r="T141" s="34">
        <f>MAX(N$6:N141)</f>
        <v>1.21426357051524</v>
      </c>
      <c r="U141" s="34">
        <f>MAX(O$6:O141)</f>
        <v>1.2453001202766401</v>
      </c>
      <c r="V141" s="35">
        <f t="shared" si="23"/>
        <v>-6.1692821069429638E-2</v>
      </c>
      <c r="W141" s="35">
        <f t="shared" si="24"/>
        <v>-7.1939267029005882E-2</v>
      </c>
      <c r="X141" s="35">
        <f t="shared" si="24"/>
        <v>-7.4980596027789281E-2</v>
      </c>
    </row>
    <row r="142" spans="1:24">
      <c r="A142" s="357">
        <v>44040</v>
      </c>
      <c r="B142" s="132">
        <f>[1]!thsiFinD("ths_adjustment_nvg_ratio_fund",B$2,$A$6,$A142,101)/100</f>
        <v>0.23033887468031</v>
      </c>
      <c r="C142" s="132">
        <f>[1]!thsiFinD("ths_adjustment_nvg_ratio_fund",C$2,$A$6,$A142,101)/100</f>
        <v>0.23264703327252001</v>
      </c>
      <c r="D142" s="132">
        <f>[1]!thsiFinD("ths_adjustment_nvg_ratio_fund",D$2,$A$6,$A142,101)/100</f>
        <v>0.39468008626886997</v>
      </c>
      <c r="E142" s="132">
        <f>[1]!thsiFinD("ths_adjustment_nvg_ratio_fund",E$2,$A$6,$A142,101)/100</f>
        <v>0.33403132592891999</v>
      </c>
      <c r="F142" s="133">
        <f>[1]!thsiFinD("ths_int_chg_ratio_index",F$1,$A$6,$A142,101)/100</f>
        <v>0.23188468615148999</v>
      </c>
      <c r="G142" s="133">
        <f>[1]!thsiFinD("ths_int_chg_ratio_index",G$1,$A$6,$A142,101)/100</f>
        <v>0.23188468615148999</v>
      </c>
      <c r="H142" s="132">
        <f>[1]!thsiFinD("ths_int_chg_ratio_index",H$1,$A$6,$A142,101)/100</f>
        <v>0.19662740528160999</v>
      </c>
      <c r="I142" s="132">
        <f>[1]!thsiFinD("ths_int_chg_ratio_index",I$1,$A$6,$A142,101)/100</f>
        <v>0.19662740528160999</v>
      </c>
      <c r="J142" s="32">
        <f t="shared" si="18"/>
        <v>0.25609018787710253</v>
      </c>
      <c r="K142" s="32">
        <f>[1]!thsiFinD("ths_int_chg_ratio_index",K$2,$A$6,$A142,101)/100</f>
        <v>0.13706197254704</v>
      </c>
      <c r="L142" s="32">
        <f>[1]!thsiFinD("ths_int_chg_ratio_index",L$2,$A$6,$A142,101)/100</f>
        <v>0.16345089730602999</v>
      </c>
      <c r="M142" s="46">
        <f t="shared" si="19"/>
        <v>1.2560901878771025</v>
      </c>
      <c r="N142" s="46">
        <f t="shared" si="20"/>
        <v>1.1370619725470399</v>
      </c>
      <c r="O142" s="46">
        <f t="shared" si="20"/>
        <v>1.16345089730603</v>
      </c>
      <c r="P142" s="38">
        <f t="shared" si="21"/>
        <v>1.192665897002243E-2</v>
      </c>
      <c r="Q142" s="38">
        <f t="shared" si="22"/>
        <v>9.0083770828164322E-3</v>
      </c>
      <c r="R142" s="38">
        <f t="shared" si="22"/>
        <v>1.0004214270444178E-2</v>
      </c>
      <c r="S142" s="34">
        <f>MAX(M$6:M142)</f>
        <v>1.3228991777772312</v>
      </c>
      <c r="T142" s="34">
        <f>MAX(N$6:N142)</f>
        <v>1.21426357051524</v>
      </c>
      <c r="U142" s="34">
        <f>MAX(O$6:O142)</f>
        <v>1.2453001202766401</v>
      </c>
      <c r="V142" s="35">
        <f t="shared" si="23"/>
        <v>-5.0501951337200812E-2</v>
      </c>
      <c r="W142" s="35">
        <f t="shared" si="24"/>
        <v>-6.3578945990648283E-2</v>
      </c>
      <c r="X142" s="35">
        <f t="shared" si="24"/>
        <v>-6.5726503706132644E-2</v>
      </c>
    </row>
    <row r="143" spans="1:24">
      <c r="A143" s="357">
        <v>44041</v>
      </c>
      <c r="B143" s="132">
        <f>[1]!thsiFinD("ths_adjustment_nvg_ratio_fund",B$2,$A$6,$A143,101)/100</f>
        <v>0.26342710997442004</v>
      </c>
      <c r="C143" s="132">
        <f>[1]!thsiFinD("ths_adjustment_nvg_ratio_fund",C$2,$A$6,$A143,101)/100</f>
        <v>0.26253149161671002</v>
      </c>
      <c r="D143" s="132">
        <f>[1]!thsiFinD("ths_adjustment_nvg_ratio_fund",D$2,$A$6,$A143,101)/100</f>
        <v>0.43170381020847998</v>
      </c>
      <c r="E143" s="132">
        <f>[1]!thsiFinD("ths_adjustment_nvg_ratio_fund",E$2,$A$6,$A143,101)/100</f>
        <v>0.37122037024267002</v>
      </c>
      <c r="F143" s="133">
        <f>[1]!thsiFinD("ths_int_chg_ratio_index",F$1,$A$6,$A143,101)/100</f>
        <v>0.26827606374885998</v>
      </c>
      <c r="G143" s="133">
        <f>[1]!thsiFinD("ths_int_chg_ratio_index",G$1,$A$6,$A143,101)/100</f>
        <v>0.26827606374885998</v>
      </c>
      <c r="H143" s="132">
        <f>[1]!thsiFinD("ths_int_chg_ratio_index",H$1,$A$6,$A143,101)/100</f>
        <v>0.22774807953038001</v>
      </c>
      <c r="I143" s="132">
        <f>[1]!thsiFinD("ths_int_chg_ratio_index",I$1,$A$6,$A143,101)/100</f>
        <v>0.22774807953038001</v>
      </c>
      <c r="J143" s="32">
        <f t="shared" si="18"/>
        <v>0.290116383575095</v>
      </c>
      <c r="K143" s="32">
        <f>[1]!thsiFinD("ths_int_chg_ratio_index",K$2,$A$6,$A143,101)/100</f>
        <v>0.16535356088858</v>
      </c>
      <c r="L143" s="32">
        <f>[1]!thsiFinD("ths_int_chg_ratio_index",L$2,$A$6,$A143,101)/100</f>
        <v>0.19329952953759999</v>
      </c>
      <c r="M143" s="46">
        <f t="shared" si="19"/>
        <v>1.2901163835750951</v>
      </c>
      <c r="N143" s="46">
        <f t="shared" si="20"/>
        <v>1.1653535608885801</v>
      </c>
      <c r="O143" s="46">
        <f t="shared" si="20"/>
        <v>1.1932995295376001</v>
      </c>
      <c r="P143" s="38">
        <f t="shared" si="21"/>
        <v>2.70889750006722E-2</v>
      </c>
      <c r="Q143" s="38">
        <f t="shared" si="22"/>
        <v>2.4881307285447685E-2</v>
      </c>
      <c r="R143" s="38">
        <f t="shared" si="22"/>
        <v>2.5655257390479136E-2</v>
      </c>
      <c r="S143" s="34">
        <f>MAX(M$6:M143)</f>
        <v>1.3228991777772312</v>
      </c>
      <c r="T143" s="34">
        <f>MAX(N$6:N143)</f>
        <v>1.21426357051524</v>
      </c>
      <c r="U143" s="34">
        <f>MAX(O$6:O143)</f>
        <v>1.2453001202766401</v>
      </c>
      <c r="V143" s="35">
        <f t="shared" si="23"/>
        <v>-2.4781022433787103E-2</v>
      </c>
      <c r="W143" s="35">
        <f t="shared" si="24"/>
        <v>-4.0279565997278777E-2</v>
      </c>
      <c r="X143" s="35">
        <f t="shared" si="24"/>
        <v>-4.1757476685610695E-2</v>
      </c>
    </row>
    <row r="144" spans="1:24">
      <c r="A144" s="357">
        <v>44042</v>
      </c>
      <c r="B144" s="132">
        <f>[1]!thsiFinD("ths_adjustment_nvg_ratio_fund",B$2,$A$6,$A144,101)/100</f>
        <v>0.25855179028133002</v>
      </c>
      <c r="C144" s="132">
        <f>[1]!thsiFinD("ths_adjustment_nvg_ratio_fund",C$2,$A$6,$A144,101)/100</f>
        <v>0.25436538962730998</v>
      </c>
      <c r="D144" s="132">
        <f>[1]!thsiFinD("ths_adjustment_nvg_ratio_fund",D$2,$A$6,$A144,101)/100</f>
        <v>0.42679127725857002</v>
      </c>
      <c r="E144" s="132">
        <f>[1]!thsiFinD("ths_adjustment_nvg_ratio_fund",E$2,$A$6,$A144,101)/100</f>
        <v>0.36577602821315996</v>
      </c>
      <c r="F144" s="133">
        <f>[1]!thsiFinD("ths_int_chg_ratio_index",F$1,$A$6,$A144,101)/100</f>
        <v>0.26620073924476001</v>
      </c>
      <c r="G144" s="133">
        <f>[1]!thsiFinD("ths_int_chg_ratio_index",G$1,$A$6,$A144,101)/100</f>
        <v>0.26620073924476001</v>
      </c>
      <c r="H144" s="132">
        <f>[1]!thsiFinD("ths_int_chg_ratio_index",H$1,$A$6,$A144,101)/100</f>
        <v>0.22820436996269999</v>
      </c>
      <c r="I144" s="132">
        <f>[1]!thsiFinD("ths_int_chg_ratio_index",I$1,$A$6,$A144,101)/100</f>
        <v>0.22820436996269999</v>
      </c>
      <c r="J144" s="32">
        <f t="shared" si="18"/>
        <v>0.28678683797441124</v>
      </c>
      <c r="K144" s="32">
        <f>[1]!thsiFinD("ths_int_chg_ratio_index",K$2,$A$6,$A144,101)/100</f>
        <v>0.16023755524439998</v>
      </c>
      <c r="L144" s="32">
        <f>[1]!thsiFinD("ths_int_chg_ratio_index",L$2,$A$6,$A144,101)/100</f>
        <v>0.18926275349902</v>
      </c>
      <c r="M144" s="46">
        <f t="shared" si="19"/>
        <v>1.2867868379744112</v>
      </c>
      <c r="N144" s="46">
        <f t="shared" si="20"/>
        <v>1.1602375552444</v>
      </c>
      <c r="O144" s="46">
        <f t="shared" si="20"/>
        <v>1.1892627534990199</v>
      </c>
      <c r="P144" s="38">
        <f t="shared" si="21"/>
        <v>-2.5808102610535011E-3</v>
      </c>
      <c r="Q144" s="38">
        <f t="shared" si="22"/>
        <v>-4.3900888244415848E-3</v>
      </c>
      <c r="R144" s="38">
        <f t="shared" si="22"/>
        <v>-3.382869043905945E-3</v>
      </c>
      <c r="S144" s="34">
        <f>MAX(M$6:M144)</f>
        <v>1.3228991777772312</v>
      </c>
      <c r="T144" s="34">
        <f>MAX(N$6:N144)</f>
        <v>1.21426357051524</v>
      </c>
      <c r="U144" s="34">
        <f>MAX(O$6:O144)</f>
        <v>1.2453001202766401</v>
      </c>
      <c r="V144" s="35">
        <f t="shared" si="23"/>
        <v>-2.7297877577864171E-2</v>
      </c>
      <c r="W144" s="35">
        <f t="shared" si="24"/>
        <v>-4.4492823949182303E-2</v>
      </c>
      <c r="X144" s="35">
        <f t="shared" si="24"/>
        <v>-4.4999085654285231E-2</v>
      </c>
    </row>
    <row r="145" spans="1:24">
      <c r="A145" s="357">
        <v>44043</v>
      </c>
      <c r="B145" s="132">
        <f>[1]!thsiFinD("ths_adjustment_nvg_ratio_fund",B$2,$A$6,$A145,101)/100</f>
        <v>0.27133951406649998</v>
      </c>
      <c r="C145" s="132">
        <f>[1]!thsiFinD("ths_adjustment_nvg_ratio_fund",C$2,$A$6,$A145,101)/100</f>
        <v>0.26531144123013001</v>
      </c>
      <c r="D145" s="132">
        <f>[1]!thsiFinD("ths_adjustment_nvg_ratio_fund",D$2,$A$6,$A145,101)/100</f>
        <v>0.43961179007908002</v>
      </c>
      <c r="E145" s="132">
        <f>[1]!thsiFinD("ths_adjustment_nvg_ratio_fund",E$2,$A$6,$A145,101)/100</f>
        <v>0.38353295927076997</v>
      </c>
      <c r="F145" s="133">
        <f>[1]!thsiFinD("ths_int_chg_ratio_index",F$1,$A$6,$A145,101)/100</f>
        <v>0.28283629718019998</v>
      </c>
      <c r="G145" s="133">
        <f>[1]!thsiFinD("ths_int_chg_ratio_index",G$1,$A$6,$A145,101)/100</f>
        <v>0.28283629718019998</v>
      </c>
      <c r="H145" s="132">
        <f>[1]!thsiFinD("ths_int_chg_ratio_index",H$1,$A$6,$A145,101)/100</f>
        <v>0.24820892251783</v>
      </c>
      <c r="I145" s="132">
        <f>[1]!thsiFinD("ths_int_chg_ratio_index",I$1,$A$6,$A145,101)/100</f>
        <v>0.24820892251783</v>
      </c>
      <c r="J145" s="32">
        <f t="shared" si="18"/>
        <v>0.30273576800531754</v>
      </c>
      <c r="K145" s="32">
        <f>[1]!thsiFinD("ths_int_chg_ratio_index",K$2,$A$6,$A145,101)/100</f>
        <v>0.170540735783</v>
      </c>
      <c r="L145" s="32">
        <f>[1]!thsiFinD("ths_int_chg_ratio_index",L$2,$A$6,$A145,101)/100</f>
        <v>0.20206768441896</v>
      </c>
      <c r="M145" s="46">
        <f t="shared" si="19"/>
        <v>1.3027357680053175</v>
      </c>
      <c r="N145" s="46">
        <f t="shared" si="20"/>
        <v>1.170540735783</v>
      </c>
      <c r="O145" s="46">
        <f t="shared" si="20"/>
        <v>1.2020676844189599</v>
      </c>
      <c r="P145" s="38">
        <f t="shared" si="21"/>
        <v>1.2394383871700443E-2</v>
      </c>
      <c r="Q145" s="38">
        <f t="shared" si="22"/>
        <v>8.8802336142530525E-3</v>
      </c>
      <c r="R145" s="38">
        <f t="shared" si="22"/>
        <v>1.0767116755540984E-2</v>
      </c>
      <c r="S145" s="34">
        <f>MAX(M$6:M145)</f>
        <v>1.3228991777772312</v>
      </c>
      <c r="T145" s="34">
        <f>MAX(N$6:N145)</f>
        <v>1.21426357051524</v>
      </c>
      <c r="U145" s="34">
        <f>MAX(O$6:O145)</f>
        <v>1.2453001202766401</v>
      </c>
      <c r="V145" s="35">
        <f t="shared" si="23"/>
        <v>-1.5241834079746552E-2</v>
      </c>
      <c r="W145" s="35">
        <f t="shared" si="24"/>
        <v>-3.6007697005755901E-2</v>
      </c>
      <c r="X145" s="35">
        <f t="shared" si="24"/>
        <v>-3.4716479307876469E-2</v>
      </c>
    </row>
    <row r="146" spans="1:24">
      <c r="A146" s="357">
        <v>44046</v>
      </c>
      <c r="B146" s="132">
        <f>[1]!thsiFinD("ths_adjustment_nvg_ratio_fund",B$2,$A$6,$A146,101)/100</f>
        <v>0.29004156010229998</v>
      </c>
      <c r="C146" s="132">
        <f>[1]!thsiFinD("ths_adjustment_nvg_ratio_fund",C$2,$A$6,$A146,101)/100</f>
        <v>0.28433672139692001</v>
      </c>
      <c r="D146" s="132">
        <f>[1]!thsiFinD("ths_adjustment_nvg_ratio_fund",D$2,$A$6,$A146,101)/100</f>
        <v>0.47364006709800999</v>
      </c>
      <c r="E146" s="132">
        <f>[1]!thsiFinD("ths_adjustment_nvg_ratio_fund",E$2,$A$6,$A146,101)/100</f>
        <v>0.41335120197267</v>
      </c>
      <c r="F146" s="133">
        <f>[1]!thsiFinD("ths_int_chg_ratio_index",F$1,$A$6,$A146,101)/100</f>
        <v>0.32446515046704</v>
      </c>
      <c r="G146" s="133">
        <f>[1]!thsiFinD("ths_int_chg_ratio_index",G$1,$A$6,$A146,101)/100</f>
        <v>0.32446515046704</v>
      </c>
      <c r="H146" s="132">
        <f>[1]!thsiFinD("ths_int_chg_ratio_index",H$1,$A$6,$A146,101)/100</f>
        <v>0.28783755864519001</v>
      </c>
      <c r="I146" s="132">
        <f>[1]!thsiFinD("ths_int_chg_ratio_index",I$1,$A$6,$A146,101)/100</f>
        <v>0.28783755864519001</v>
      </c>
      <c r="J146" s="32">
        <f t="shared" si="18"/>
        <v>0.33574687109929502</v>
      </c>
      <c r="K146" s="32">
        <f>[1]!thsiFinD("ths_int_chg_ratio_index",K$2,$A$6,$A146,101)/100</f>
        <v>0.19190731066432001</v>
      </c>
      <c r="L146" s="32">
        <f>[1]!thsiFinD("ths_int_chg_ratio_index",L$2,$A$6,$A146,101)/100</f>
        <v>0.22863496393811999</v>
      </c>
      <c r="M146" s="46">
        <f t="shared" si="19"/>
        <v>1.335746871099295</v>
      </c>
      <c r="N146" s="46">
        <f t="shared" si="20"/>
        <v>1.1919073106643201</v>
      </c>
      <c r="O146" s="46">
        <f t="shared" si="20"/>
        <v>1.22863496393812</v>
      </c>
      <c r="P146" s="38">
        <f t="shared" si="21"/>
        <v>2.5339830151836829E-2</v>
      </c>
      <c r="Q146" s="38">
        <f t="shared" si="22"/>
        <v>1.8253593598370088E-2</v>
      </c>
      <c r="R146" s="38">
        <f t="shared" si="22"/>
        <v>2.2101317474483073E-2</v>
      </c>
      <c r="S146" s="34">
        <f>MAX(M$6:M146)</f>
        <v>1.335746871099295</v>
      </c>
      <c r="T146" s="34">
        <f>MAX(N$6:N146)</f>
        <v>1.21426357051524</v>
      </c>
      <c r="U146" s="34">
        <f>MAX(O$6:O146)</f>
        <v>1.2453001202766401</v>
      </c>
      <c r="V146" s="35">
        <f t="shared" si="23"/>
        <v>0</v>
      </c>
      <c r="W146" s="35">
        <f t="shared" si="24"/>
        <v>-1.8411373274942022E-2</v>
      </c>
      <c r="X146" s="35">
        <f t="shared" si="24"/>
        <v>-1.3382441764173247E-2</v>
      </c>
    </row>
    <row r="147" spans="1:24">
      <c r="A147" s="357">
        <v>44047</v>
      </c>
      <c r="B147" s="132">
        <f>[1]!thsiFinD("ths_adjustment_nvg_ratio_fund",B$2,$A$6,$A147,101)/100</f>
        <v>0.29140025575447998</v>
      </c>
      <c r="C147" s="132">
        <f>[1]!thsiFinD("ths_adjustment_nvg_ratio_fund",C$2,$A$6,$A147,101)/100</f>
        <v>0.28720354443576002</v>
      </c>
      <c r="D147" s="132">
        <f>[1]!thsiFinD("ths_adjustment_nvg_ratio_fund",D$2,$A$6,$A147,101)/100</f>
        <v>0.46261682242990998</v>
      </c>
      <c r="E147" s="132">
        <f>[1]!thsiFinD("ths_adjustment_nvg_ratio_fund",E$2,$A$6,$A147,101)/100</f>
        <v>0.40765558255936002</v>
      </c>
      <c r="F147" s="133">
        <f>[1]!thsiFinD("ths_int_chg_ratio_index",F$1,$A$6,$A147,101)/100</f>
        <v>0.31599530665616998</v>
      </c>
      <c r="G147" s="133">
        <f>[1]!thsiFinD("ths_int_chg_ratio_index",G$1,$A$6,$A147,101)/100</f>
        <v>0.31599530665616998</v>
      </c>
      <c r="H147" s="132">
        <f>[1]!thsiFinD("ths_int_chg_ratio_index",H$1,$A$6,$A147,101)/100</f>
        <v>0.27580482534894002</v>
      </c>
      <c r="I147" s="132">
        <f>[1]!thsiFinD("ths_int_chg_ratio_index",I$1,$A$6,$A147,101)/100</f>
        <v>0.27580482534894002</v>
      </c>
      <c r="J147" s="32">
        <f t="shared" si="18"/>
        <v>0.32905955864871628</v>
      </c>
      <c r="K147" s="32">
        <f>[1]!thsiFinD("ths_int_chg_ratio_index",K$2,$A$6,$A147,101)/100</f>
        <v>0.19088929822959</v>
      </c>
      <c r="L147" s="32">
        <f>[1]!thsiFinD("ths_int_chg_ratio_index",L$2,$A$6,$A147,101)/100</f>
        <v>0.22498037721523001</v>
      </c>
      <c r="M147" s="46">
        <f t="shared" si="19"/>
        <v>1.3290595586487162</v>
      </c>
      <c r="N147" s="46">
        <f t="shared" si="20"/>
        <v>1.19088929822959</v>
      </c>
      <c r="O147" s="46">
        <f t="shared" si="20"/>
        <v>1.2249803772152301</v>
      </c>
      <c r="P147" s="38">
        <f t="shared" si="21"/>
        <v>-5.006421946603834E-3</v>
      </c>
      <c r="Q147" s="38">
        <f t="shared" si="22"/>
        <v>-8.5410369214256043E-4</v>
      </c>
      <c r="R147" s="38">
        <f t="shared" si="22"/>
        <v>-2.9745097853767222E-3</v>
      </c>
      <c r="S147" s="34">
        <f>MAX(M$6:M147)</f>
        <v>1.335746871099295</v>
      </c>
      <c r="T147" s="34">
        <f>MAX(N$6:N147)</f>
        <v>1.21426357051524</v>
      </c>
      <c r="U147" s="34">
        <f>MAX(O$6:O147)</f>
        <v>1.2453001202766401</v>
      </c>
      <c r="V147" s="35">
        <f t="shared" si="23"/>
        <v>-5.006421946603834E-3</v>
      </c>
      <c r="W147" s="35">
        <f t="shared" si="24"/>
        <v>-1.9249751745193056E-2</v>
      </c>
      <c r="X147" s="35">
        <f t="shared" si="24"/>
        <v>-1.6317145345570161E-2</v>
      </c>
    </row>
    <row r="148" spans="1:24">
      <c r="A148" s="357">
        <v>44048</v>
      </c>
      <c r="B148" s="132">
        <f>[1]!thsiFinD("ths_adjustment_nvg_ratio_fund",B$2,$A$6,$A148,101)/100</f>
        <v>0.29307864450128002</v>
      </c>
      <c r="C148" s="132">
        <f>[1]!thsiFinD("ths_adjustment_nvg_ratio_fund",C$2,$A$6,$A148,101)/100</f>
        <v>0.28833289896621001</v>
      </c>
      <c r="D148" s="132">
        <f>[1]!thsiFinD("ths_adjustment_nvg_ratio_fund",D$2,$A$6,$A148,101)/100</f>
        <v>0.47447879223580003</v>
      </c>
      <c r="E148" s="132">
        <f>[1]!thsiFinD("ths_adjustment_nvg_ratio_fund",E$2,$A$6,$A148,101)/100</f>
        <v>0.4270039367133</v>
      </c>
      <c r="F148" s="133">
        <f>[1]!thsiFinD("ths_int_chg_ratio_index",F$1,$A$6,$A148,101)/100</f>
        <v>0.33413778937541999</v>
      </c>
      <c r="G148" s="133">
        <f>[1]!thsiFinD("ths_int_chg_ratio_index",G$1,$A$6,$A148,101)/100</f>
        <v>0.33413778937541999</v>
      </c>
      <c r="H148" s="132">
        <f>[1]!thsiFinD("ths_int_chg_ratio_index",H$1,$A$6,$A148,101)/100</f>
        <v>0.29179999194941997</v>
      </c>
      <c r="I148" s="132">
        <f>[1]!thsiFinD("ths_int_chg_ratio_index",I$1,$A$6,$A148,101)/100</f>
        <v>0.29179999194941997</v>
      </c>
      <c r="J148" s="32">
        <f t="shared" si="18"/>
        <v>0.3418462293832838</v>
      </c>
      <c r="K148" s="32">
        <f>[1]!thsiFinD("ths_int_chg_ratio_index",K$2,$A$6,$A148,101)/100</f>
        <v>0.19445313641599998</v>
      </c>
      <c r="L148" s="32">
        <f>[1]!thsiFinD("ths_int_chg_ratio_index",L$2,$A$6,$A148,101)/100</f>
        <v>0.23217970928723999</v>
      </c>
      <c r="M148" s="46">
        <f t="shared" si="19"/>
        <v>1.3418462293832838</v>
      </c>
      <c r="N148" s="46">
        <f t="shared" si="20"/>
        <v>1.194453136416</v>
      </c>
      <c r="O148" s="46">
        <f t="shared" si="20"/>
        <v>1.23217970928724</v>
      </c>
      <c r="P148" s="38">
        <f t="shared" si="21"/>
        <v>9.6208410310580916E-3</v>
      </c>
      <c r="Q148" s="38">
        <f t="shared" si="22"/>
        <v>2.9925856179144894E-3</v>
      </c>
      <c r="R148" s="38">
        <f t="shared" si="22"/>
        <v>5.8770999159809545E-3</v>
      </c>
      <c r="S148" s="34">
        <f>MAX(M$6:M148)</f>
        <v>1.3418462293832838</v>
      </c>
      <c r="T148" s="34">
        <f>MAX(N$6:N148)</f>
        <v>1.21426357051524</v>
      </c>
      <c r="U148" s="34">
        <f>MAX(O$6:O148)</f>
        <v>1.2453001202766401</v>
      </c>
      <c r="V148" s="35">
        <f t="shared" si="23"/>
        <v>0</v>
      </c>
      <c r="W148" s="35">
        <f t="shared" si="24"/>
        <v>-1.6314772657499699E-2</v>
      </c>
      <c r="X148" s="35">
        <f t="shared" si="24"/>
        <v>-1.053594292312876E-2</v>
      </c>
    </row>
    <row r="149" spans="1:24">
      <c r="A149" s="357">
        <v>44049</v>
      </c>
      <c r="B149" s="132">
        <f>[1]!thsiFinD("ths_adjustment_nvg_ratio_fund",B$2,$A$6,$A149,101)/100</f>
        <v>0.28892263427109999</v>
      </c>
      <c r="C149" s="132">
        <f>[1]!thsiFinD("ths_adjustment_nvg_ratio_fund",C$2,$A$6,$A149,101)/100</f>
        <v>0.28407610112067</v>
      </c>
      <c r="D149" s="132">
        <f>[1]!thsiFinD("ths_adjustment_nvg_ratio_fund",D$2,$A$6,$A149,101)/100</f>
        <v>0.47364006709800999</v>
      </c>
      <c r="E149" s="132">
        <f>[1]!thsiFinD("ths_adjustment_nvg_ratio_fund",E$2,$A$6,$A149,101)/100</f>
        <v>0.42197839019484001</v>
      </c>
      <c r="F149" s="133">
        <f>[1]!thsiFinD("ths_int_chg_ratio_index",F$1,$A$6,$A149,101)/100</f>
        <v>0.33513954381086003</v>
      </c>
      <c r="G149" s="133">
        <f>[1]!thsiFinD("ths_int_chg_ratio_index",G$1,$A$6,$A149,101)/100</f>
        <v>0.33513954381086003</v>
      </c>
      <c r="H149" s="132">
        <f>[1]!thsiFinD("ths_int_chg_ratio_index",H$1,$A$6,$A149,101)/100</f>
        <v>0.28866342417399998</v>
      </c>
      <c r="I149" s="132">
        <f>[1]!thsiFinD("ths_int_chg_ratio_index",I$1,$A$6,$A149,101)/100</f>
        <v>0.28866342417399998</v>
      </c>
      <c r="J149" s="32">
        <f t="shared" si="18"/>
        <v>0.33952789108179254</v>
      </c>
      <c r="K149" s="32">
        <f>[1]!thsiFinD("ths_int_chg_ratio_index",K$2,$A$6,$A149,101)/100</f>
        <v>0.19165257383067999</v>
      </c>
      <c r="L149" s="32">
        <f>[1]!thsiFinD("ths_int_chg_ratio_index",L$2,$A$6,$A149,101)/100</f>
        <v>0.23012281123341002</v>
      </c>
      <c r="M149" s="46">
        <f t="shared" si="19"/>
        <v>1.3395278910817925</v>
      </c>
      <c r="N149" s="46">
        <f t="shared" si="20"/>
        <v>1.19165257383068</v>
      </c>
      <c r="O149" s="46">
        <f t="shared" si="20"/>
        <v>1.2301228112334099</v>
      </c>
      <c r="P149" s="38">
        <f t="shared" si="21"/>
        <v>-1.7277227827787733E-3</v>
      </c>
      <c r="Q149" s="38">
        <f t="shared" si="22"/>
        <v>-2.344639986231023E-3</v>
      </c>
      <c r="R149" s="38">
        <f t="shared" si="22"/>
        <v>-1.6693166088734834E-3</v>
      </c>
      <c r="S149" s="34">
        <f>MAX(M$6:M149)</f>
        <v>1.3418462293832838</v>
      </c>
      <c r="T149" s="34">
        <f>MAX(N$6:N149)</f>
        <v>1.21426357051524</v>
      </c>
      <c r="U149" s="34">
        <f>MAX(O$6:O149)</f>
        <v>1.2453001202766401</v>
      </c>
      <c r="V149" s="35">
        <f t="shared" si="23"/>
        <v>-1.7277227827787733E-3</v>
      </c>
      <c r="W149" s="35">
        <f t="shared" si="24"/>
        <v>-1.8621160375391632E-2</v>
      </c>
      <c r="X149" s="35">
        <f t="shared" si="24"/>
        <v>-1.2187671707490466E-2</v>
      </c>
    </row>
    <row r="150" spans="1:24">
      <c r="A150" s="357">
        <v>44050</v>
      </c>
      <c r="B150" s="132">
        <f>[1]!thsiFinD("ths_adjustment_nvg_ratio_fund",B$2,$A$6,$A150,101)/100</f>
        <v>0.27637468030690998</v>
      </c>
      <c r="C150" s="132">
        <f>[1]!thsiFinD("ths_adjustment_nvg_ratio_fund",C$2,$A$6,$A150,101)/100</f>
        <v>0.26765702371645</v>
      </c>
      <c r="D150" s="132">
        <f>[1]!thsiFinD("ths_adjustment_nvg_ratio_fund",D$2,$A$6,$A150,101)/100</f>
        <v>0.46105919003114998</v>
      </c>
      <c r="E150" s="132">
        <f>[1]!thsiFinD("ths_adjustment_nvg_ratio_fund",E$2,$A$6,$A150,101)/100</f>
        <v>0.40556160484977</v>
      </c>
      <c r="F150" s="133">
        <f>[1]!thsiFinD("ths_int_chg_ratio_index",F$1,$A$6,$A150,101)/100</f>
        <v>0.31844221149758001</v>
      </c>
      <c r="G150" s="133">
        <f>[1]!thsiFinD("ths_int_chg_ratio_index",G$1,$A$6,$A150,101)/100</f>
        <v>0.31844221149758001</v>
      </c>
      <c r="H150" s="132">
        <f>[1]!thsiFinD("ths_int_chg_ratio_index",H$1,$A$6,$A150,101)/100</f>
        <v>0.27286685312280001</v>
      </c>
      <c r="I150" s="132">
        <f>[1]!thsiFinD("ths_int_chg_ratio_index",I$1,$A$6,$A150,101)/100</f>
        <v>0.27286685312280001</v>
      </c>
      <c r="J150" s="32">
        <f t="shared" si="18"/>
        <v>0.32415882851812999</v>
      </c>
      <c r="K150" s="32">
        <f>[1]!thsiFinD("ths_int_chg_ratio_index",K$2,$A$6,$A150,101)/100</f>
        <v>0.17777884719931999</v>
      </c>
      <c r="L150" s="32">
        <f>[1]!thsiFinD("ths_int_chg_ratio_index",L$2,$A$6,$A150,101)/100</f>
        <v>0.21548033168317002</v>
      </c>
      <c r="M150" s="46">
        <f t="shared" si="19"/>
        <v>1.32415882851813</v>
      </c>
      <c r="N150" s="46">
        <f t="shared" si="20"/>
        <v>1.17777884719932</v>
      </c>
      <c r="O150" s="46">
        <f t="shared" si="20"/>
        <v>1.2154803316831699</v>
      </c>
      <c r="P150" s="38">
        <f t="shared" si="21"/>
        <v>-1.1473492016094156E-2</v>
      </c>
      <c r="Q150" s="38">
        <f t="shared" si="22"/>
        <v>-1.1642425767404374E-2</v>
      </c>
      <c r="R150" s="38">
        <f t="shared" si="22"/>
        <v>-1.1903266419032055E-2</v>
      </c>
      <c r="S150" s="34">
        <f>MAX(M$6:M150)</f>
        <v>1.3418462293832838</v>
      </c>
      <c r="T150" s="34">
        <f>MAX(N$6:N150)</f>
        <v>1.21426357051524</v>
      </c>
      <c r="U150" s="34">
        <f>MAX(O$6:O150)</f>
        <v>1.2453001202766401</v>
      </c>
      <c r="V150" s="35">
        <f t="shared" si="23"/>
        <v>-1.3181391785318741E-2</v>
      </c>
      <c r="W150" s="35">
        <f t="shared" si="24"/>
        <v>-3.0046790665422596E-2</v>
      </c>
      <c r="X150" s="35">
        <f t="shared" si="24"/>
        <v>-2.3945865023160651E-2</v>
      </c>
    </row>
    <row r="151" spans="1:24">
      <c r="A151" s="357">
        <v>44053</v>
      </c>
      <c r="B151" s="132">
        <f>[1]!thsiFinD("ths_adjustment_nvg_ratio_fund",B$2,$A$6,$A151,101)/100</f>
        <v>0.28292838874679999</v>
      </c>
      <c r="C151" s="132">
        <f>[1]!thsiFinD("ths_adjustment_nvg_ratio_fund",C$2,$A$6,$A151,101)/100</f>
        <v>0.27408565719746003</v>
      </c>
      <c r="D151" s="132">
        <f>[1]!thsiFinD("ths_adjustment_nvg_ratio_fund",D$2,$A$6,$A151,101)/100</f>
        <v>0.46393481907501</v>
      </c>
      <c r="E151" s="132">
        <f>[1]!thsiFinD("ths_adjustment_nvg_ratio_fund",E$2,$A$6,$A151,101)/100</f>
        <v>0.40455649554608003</v>
      </c>
      <c r="F151" s="133">
        <f>[1]!thsiFinD("ths_int_chg_ratio_index",F$1,$A$6,$A151,101)/100</f>
        <v>0.32186426773471999</v>
      </c>
      <c r="G151" s="133">
        <f>[1]!thsiFinD("ths_int_chg_ratio_index",G$1,$A$6,$A151,101)/100</f>
        <v>0.32186426773471999</v>
      </c>
      <c r="H151" s="132">
        <f>[1]!thsiFinD("ths_int_chg_ratio_index",H$1,$A$6,$A151,101)/100</f>
        <v>0.28344612409410996</v>
      </c>
      <c r="I151" s="132">
        <f>[1]!thsiFinD("ths_int_chg_ratio_index",I$1,$A$6,$A151,101)/100</f>
        <v>0.28344612409410996</v>
      </c>
      <c r="J151" s="32">
        <f t="shared" si="18"/>
        <v>0.32951576802787619</v>
      </c>
      <c r="K151" s="32">
        <f>[1]!thsiFinD("ths_int_chg_ratio_index",K$2,$A$6,$A151,101)/100</f>
        <v>0.18256272967567</v>
      </c>
      <c r="L151" s="32">
        <f>[1]!thsiFinD("ths_int_chg_ratio_index",L$2,$A$6,$A151,101)/100</f>
        <v>0.22032792949922</v>
      </c>
      <c r="M151" s="46">
        <f t="shared" si="19"/>
        <v>1.3295157680278762</v>
      </c>
      <c r="N151" s="46">
        <f t="shared" si="20"/>
        <v>1.18256272967567</v>
      </c>
      <c r="O151" s="46">
        <f t="shared" si="20"/>
        <v>1.22032792949922</v>
      </c>
      <c r="P151" s="38">
        <f t="shared" si="21"/>
        <v>4.0455415123736849E-3</v>
      </c>
      <c r="Q151" s="38">
        <f t="shared" si="22"/>
        <v>4.0617833201248565E-3</v>
      </c>
      <c r="R151" s="38">
        <f t="shared" si="22"/>
        <v>3.9882157610375835E-3</v>
      </c>
      <c r="S151" s="34">
        <f>MAX(M$6:M151)</f>
        <v>1.3418462293832838</v>
      </c>
      <c r="T151" s="34">
        <f>MAX(N$6:N151)</f>
        <v>1.21426357051524</v>
      </c>
      <c r="U151" s="34">
        <f>MAX(O$6:O151)</f>
        <v>1.2453001202766401</v>
      </c>
      <c r="V151" s="35">
        <f t="shared" si="23"/>
        <v>-9.1891761406034389E-3</v>
      </c>
      <c r="W151" s="35">
        <f t="shared" si="24"/>
        <v>-2.6107050898445894E-2</v>
      </c>
      <c r="X151" s="35">
        <f t="shared" si="24"/>
        <v>-2.005315053842005E-2</v>
      </c>
    </row>
    <row r="152" spans="1:24">
      <c r="A152" s="357">
        <v>44054</v>
      </c>
      <c r="B152" s="132">
        <f>[1]!thsiFinD("ths_adjustment_nvg_ratio_fund",B$2,$A$6,$A152,101)/100</f>
        <v>0.27133951406649998</v>
      </c>
      <c r="C152" s="132">
        <f>[1]!thsiFinD("ths_adjustment_nvg_ratio_fund",C$2,$A$6,$A152,101)/100</f>
        <v>0.26235774476587997</v>
      </c>
      <c r="D152" s="132">
        <f>[1]!thsiFinD("ths_adjustment_nvg_ratio_fund",D$2,$A$6,$A152,101)/100</f>
        <v>0.43433980349868001</v>
      </c>
      <c r="E152" s="132">
        <f>[1]!thsiFinD("ths_adjustment_nvg_ratio_fund",E$2,$A$6,$A152,101)/100</f>
        <v>0.38127146327958994</v>
      </c>
      <c r="F152" s="133">
        <f>[1]!thsiFinD("ths_int_chg_ratio_index",F$1,$A$6,$A152,101)/100</f>
        <v>0.29574320827628997</v>
      </c>
      <c r="G152" s="133">
        <f>[1]!thsiFinD("ths_int_chg_ratio_index",G$1,$A$6,$A152,101)/100</f>
        <v>0.29574320827628997</v>
      </c>
      <c r="H152" s="132">
        <f>[1]!thsiFinD("ths_int_chg_ratio_index",H$1,$A$6,$A152,101)/100</f>
        <v>0.25574226284866997</v>
      </c>
      <c r="I152" s="132">
        <f>[1]!thsiFinD("ths_int_chg_ratio_index",I$1,$A$6,$A152,101)/100</f>
        <v>0.25574226284866997</v>
      </c>
      <c r="J152" s="32">
        <f t="shared" si="18"/>
        <v>0.30653493348257121</v>
      </c>
      <c r="K152" s="32">
        <f>[1]!thsiFinD("ths_int_chg_ratio_index",K$2,$A$6,$A152,101)/100</f>
        <v>0.16899102243732</v>
      </c>
      <c r="L152" s="32">
        <f>[1]!thsiFinD("ths_int_chg_ratio_index",L$2,$A$6,$A152,101)/100</f>
        <v>0.20325993997767999</v>
      </c>
      <c r="M152" s="46">
        <f t="shared" si="19"/>
        <v>1.3065349334825713</v>
      </c>
      <c r="N152" s="46">
        <f t="shared" si="20"/>
        <v>1.1689910224373201</v>
      </c>
      <c r="O152" s="46">
        <f t="shared" si="20"/>
        <v>1.20325993997768</v>
      </c>
      <c r="P152" s="38">
        <f t="shared" si="21"/>
        <v>-1.728511620391926E-2</v>
      </c>
      <c r="Q152" s="38">
        <f t="shared" si="22"/>
        <v>-1.1476522046379833E-2</v>
      </c>
      <c r="R152" s="38">
        <f t="shared" si="22"/>
        <v>-1.3986395876839475E-2</v>
      </c>
      <c r="S152" s="34">
        <f>MAX(M$6:M152)</f>
        <v>1.3418462293832838</v>
      </c>
      <c r="T152" s="34">
        <f>MAX(N$6:N152)</f>
        <v>1.21426357051524</v>
      </c>
      <c r="U152" s="34">
        <f>MAX(O$6:O152)</f>
        <v>1.2453001202766401</v>
      </c>
      <c r="V152" s="35">
        <f t="shared" si="23"/>
        <v>-2.6315456367114187E-2</v>
      </c>
      <c r="W152" s="35">
        <f t="shared" si="24"/>
        <v>-3.7283954799623764E-2</v>
      </c>
      <c r="X152" s="35">
        <f t="shared" si="24"/>
        <v>-3.375907511325138E-2</v>
      </c>
    </row>
    <row r="153" spans="1:24">
      <c r="A153" s="357">
        <v>44055</v>
      </c>
      <c r="B153" s="132">
        <f>[1]!thsiFinD("ths_adjustment_nvg_ratio_fund",B$2,$A$6,$A153,101)/100</f>
        <v>0.26062979539642001</v>
      </c>
      <c r="C153" s="132">
        <f>[1]!thsiFinD("ths_adjustment_nvg_ratio_fund",C$2,$A$6,$A153,101)/100</f>
        <v>0.25193293371558001</v>
      </c>
      <c r="D153" s="132">
        <f>[1]!thsiFinD("ths_adjustment_nvg_ratio_fund",D$2,$A$6,$A153,101)/100</f>
        <v>0.41972202252575996</v>
      </c>
      <c r="E153" s="132">
        <f>[1]!thsiFinD("ths_adjustment_nvg_ratio_fund",E$2,$A$6,$A153,101)/100</f>
        <v>0.36468715980726002</v>
      </c>
      <c r="F153" s="133">
        <f>[1]!thsiFinD("ths_int_chg_ratio_index",F$1,$A$6,$A153,101)/100</f>
        <v>0.2739919091552</v>
      </c>
      <c r="G153" s="133">
        <f>[1]!thsiFinD("ths_int_chg_ratio_index",G$1,$A$6,$A153,101)/100</f>
        <v>0.2739919091552</v>
      </c>
      <c r="H153" s="132">
        <f>[1]!thsiFinD("ths_int_chg_ratio_index",H$1,$A$6,$A153,101)/100</f>
        <v>0.24836219949962998</v>
      </c>
      <c r="I153" s="132">
        <f>[1]!thsiFinD("ths_int_chg_ratio_index",I$1,$A$6,$A153,101)/100</f>
        <v>0.24836219949962998</v>
      </c>
      <c r="J153" s="32">
        <f t="shared" si="18"/>
        <v>0.292710016094335</v>
      </c>
      <c r="K153" s="32">
        <f>[1]!thsiFinD("ths_int_chg_ratio_index",K$2,$A$6,$A153,101)/100</f>
        <v>0.15939408860962001</v>
      </c>
      <c r="L153" s="32">
        <f>[1]!thsiFinD("ths_int_chg_ratio_index",L$2,$A$6,$A153,101)/100</f>
        <v>0.19184321469412999</v>
      </c>
      <c r="M153" s="46">
        <f t="shared" si="19"/>
        <v>1.292710016094335</v>
      </c>
      <c r="N153" s="46">
        <f t="shared" si="20"/>
        <v>1.1593940886096199</v>
      </c>
      <c r="O153" s="46">
        <f t="shared" si="20"/>
        <v>1.19184321469413</v>
      </c>
      <c r="P153" s="38">
        <f t="shared" si="21"/>
        <v>-1.0581360692274777E-2</v>
      </c>
      <c r="Q153" s="38">
        <f t="shared" si="22"/>
        <v>-8.2095872795420188E-3</v>
      </c>
      <c r="R153" s="38">
        <f t="shared" si="22"/>
        <v>-9.4881620373414854E-3</v>
      </c>
      <c r="S153" s="34">
        <f>MAX(M$6:M153)</f>
        <v>1.3418462293832838</v>
      </c>
      <c r="T153" s="34">
        <f>MAX(N$6:N153)</f>
        <v>1.21426357051524</v>
      </c>
      <c r="U153" s="34">
        <f>MAX(O$6:O153)</f>
        <v>1.2453001202766401</v>
      </c>
      <c r="V153" s="35">
        <f t="shared" si="23"/>
        <v>-3.6618363723786684E-2</v>
      </c>
      <c r="W153" s="35">
        <f t="shared" si="24"/>
        <v>-4.5187456198111708E-2</v>
      </c>
      <c r="X153" s="35">
        <f t="shared" si="24"/>
        <v>-4.2926925575687558E-2</v>
      </c>
    </row>
    <row r="154" spans="1:24">
      <c r="A154" s="357">
        <v>44056</v>
      </c>
      <c r="B154" s="132">
        <f>[1]!thsiFinD("ths_adjustment_nvg_ratio_fund",B$2,$A$6,$A154,101)/100</f>
        <v>0.25831202046036</v>
      </c>
      <c r="C154" s="132">
        <f>[1]!thsiFinD("ths_adjustment_nvg_ratio_fund",C$2,$A$6,$A154,101)/100</f>
        <v>0.25141169316306</v>
      </c>
      <c r="D154" s="132">
        <f>[1]!thsiFinD("ths_adjustment_nvg_ratio_fund",D$2,$A$6,$A154,101)/100</f>
        <v>0.41984184040259004</v>
      </c>
      <c r="E154" s="132">
        <f>[1]!thsiFinD("ths_adjustment_nvg_ratio_fund",E$2,$A$6,$A154,101)/100</f>
        <v>0.37071781562940997</v>
      </c>
      <c r="F154" s="133">
        <f>[1]!thsiFinD("ths_int_chg_ratio_index",F$1,$A$6,$A154,101)/100</f>
        <v>0.27786734872956997</v>
      </c>
      <c r="G154" s="133">
        <f>[1]!thsiFinD("ths_int_chg_ratio_index",G$1,$A$6,$A154,101)/100</f>
        <v>0.27786734872956997</v>
      </c>
      <c r="H154" s="132">
        <f>[1]!thsiFinD("ths_int_chg_ratio_index",H$1,$A$6,$A154,101)/100</f>
        <v>0.25815362460572</v>
      </c>
      <c r="I154" s="132">
        <f>[1]!thsiFinD("ths_int_chg_ratio_index",I$1,$A$6,$A154,101)/100</f>
        <v>0.25815362460572</v>
      </c>
      <c r="J154" s="32">
        <f t="shared" si="18"/>
        <v>0.29654066454075001</v>
      </c>
      <c r="K154" s="32">
        <f>[1]!thsiFinD("ths_int_chg_ratio_index",K$2,$A$6,$A154,101)/100</f>
        <v>0.15822726349301</v>
      </c>
      <c r="L154" s="32">
        <f>[1]!thsiFinD("ths_int_chg_ratio_index",L$2,$A$6,$A154,101)/100</f>
        <v>0.19253388427497001</v>
      </c>
      <c r="M154" s="46">
        <f t="shared" si="19"/>
        <v>1.29654066454075</v>
      </c>
      <c r="N154" s="46">
        <f t="shared" si="20"/>
        <v>1.15822726349301</v>
      </c>
      <c r="O154" s="46">
        <f t="shared" si="20"/>
        <v>1.19253388427497</v>
      </c>
      <c r="P154" s="38">
        <f t="shared" si="21"/>
        <v>2.963269719212569E-3</v>
      </c>
      <c r="Q154" s="38">
        <f t="shared" si="22"/>
        <v>-1.006409406493658E-3</v>
      </c>
      <c r="R154" s="38">
        <f t="shared" si="22"/>
        <v>5.7949701128867659E-4</v>
      </c>
      <c r="S154" s="34">
        <f>MAX(M$6:M154)</f>
        <v>1.3418462293832838</v>
      </c>
      <c r="T154" s="34">
        <f>MAX(N$6:N154)</f>
        <v>1.21426357051524</v>
      </c>
      <c r="U154" s="34">
        <f>MAX(O$6:O154)</f>
        <v>1.2453001202766401</v>
      </c>
      <c r="V154" s="35">
        <f t="shared" si="23"/>
        <v>-3.3763604092963972E-2</v>
      </c>
      <c r="W154" s="35">
        <f t="shared" si="24"/>
        <v>-4.6148388523632122E-2</v>
      </c>
      <c r="X154" s="35">
        <f t="shared" si="24"/>
        <v>-4.2372304589473719E-2</v>
      </c>
    </row>
    <row r="155" spans="1:24">
      <c r="A155" s="357">
        <v>44057</v>
      </c>
      <c r="B155" s="132">
        <f>[1]!thsiFinD("ths_adjustment_nvg_ratio_fund",B$2,$A$6,$A155,101)/100</f>
        <v>0.27821291560102002</v>
      </c>
      <c r="C155" s="132">
        <f>[1]!thsiFinD("ths_adjustment_nvg_ratio_fund",C$2,$A$6,$A155,101)/100</f>
        <v>0.27304317609243001</v>
      </c>
      <c r="D155" s="132">
        <f>[1]!thsiFinD("ths_adjustment_nvg_ratio_fund",D$2,$A$6,$A155,101)/100</f>
        <v>0.43685597891204997</v>
      </c>
      <c r="E155" s="132">
        <f>[1]!thsiFinD("ths_adjustment_nvg_ratio_fund",E$2,$A$6,$A155,101)/100</f>
        <v>0.38478934588108998</v>
      </c>
      <c r="F155" s="133">
        <f>[1]!thsiFinD("ths_int_chg_ratio_index",F$1,$A$6,$A155,101)/100</f>
        <v>0.29044649097642999</v>
      </c>
      <c r="G155" s="133">
        <f>[1]!thsiFinD("ths_int_chg_ratio_index",G$1,$A$6,$A155,101)/100</f>
        <v>0.29044649097642999</v>
      </c>
      <c r="H155" s="132">
        <f>[1]!thsiFinD("ths_int_chg_ratio_index",H$1,$A$6,$A155,101)/100</f>
        <v>0.26344353243853003</v>
      </c>
      <c r="I155" s="132">
        <f>[1]!thsiFinD("ths_int_chg_ratio_index",I$1,$A$6,$A155,101)/100</f>
        <v>0.26344353243853003</v>
      </c>
      <c r="J155" s="32">
        <f t="shared" si="18"/>
        <v>0.31008518291456377</v>
      </c>
      <c r="K155" s="32">
        <f>[1]!thsiFinD("ths_int_chg_ratio_index",K$2,$A$6,$A155,101)/100</f>
        <v>0.17427615146238001</v>
      </c>
      <c r="L155" s="32">
        <f>[1]!thsiFinD("ths_int_chg_ratio_index",L$2,$A$6,$A155,101)/100</f>
        <v>0.20697608053534999</v>
      </c>
      <c r="M155" s="46">
        <f t="shared" si="19"/>
        <v>1.3100851829145639</v>
      </c>
      <c r="N155" s="46">
        <f t="shared" si="20"/>
        <v>1.1742761514623801</v>
      </c>
      <c r="O155" s="46">
        <f t="shared" si="20"/>
        <v>1.20697608053535</v>
      </c>
      <c r="P155" s="38">
        <f t="shared" si="21"/>
        <v>1.0446659132447245E-2</v>
      </c>
      <c r="Q155" s="38">
        <f t="shared" si="22"/>
        <v>1.3856423929246464E-2</v>
      </c>
      <c r="R155" s="38">
        <f t="shared" si="22"/>
        <v>1.2110512288848296E-2</v>
      </c>
      <c r="S155" s="34">
        <f>MAX(M$6:M155)</f>
        <v>1.3418462293832838</v>
      </c>
      <c r="T155" s="34">
        <f>MAX(N$6:N155)</f>
        <v>1.21426357051524</v>
      </c>
      <c r="U155" s="34">
        <f>MAX(O$6:O155)</f>
        <v>1.2453001202766401</v>
      </c>
      <c r="V155" s="35">
        <f t="shared" si="23"/>
        <v>-2.3669661823558896E-2</v>
      </c>
      <c r="W155" s="35">
        <f t="shared" si="24"/>
        <v>-3.2931416229420751E-2</v>
      </c>
      <c r="X155" s="35">
        <f t="shared" si="24"/>
        <v>-3.0774942616063061E-2</v>
      </c>
    </row>
    <row r="156" spans="1:24">
      <c r="A156" s="357">
        <v>44060</v>
      </c>
      <c r="B156" s="132">
        <f>[1]!thsiFinD("ths_adjustment_nvg_ratio_fund",B$2,$A$6,$A156,101)/100</f>
        <v>0.30938299232736999</v>
      </c>
      <c r="C156" s="132">
        <f>[1]!thsiFinD("ths_adjustment_nvg_ratio_fund",C$2,$A$6,$A156,101)/100</f>
        <v>0.30284076101120999</v>
      </c>
      <c r="D156" s="132">
        <f>[1]!thsiFinD("ths_adjustment_nvg_ratio_fund",D$2,$A$6,$A156,101)/100</f>
        <v>0.46645099448838001</v>
      </c>
      <c r="E156" s="132">
        <f>[1]!thsiFinD("ths_adjustment_nvg_ratio_fund",E$2,$A$6,$A156,101)/100</f>
        <v>0.41393751576531002</v>
      </c>
      <c r="F156" s="133">
        <f>[1]!thsiFinD("ths_int_chg_ratio_index",F$1,$A$6,$A156,101)/100</f>
        <v>0.31842101528768002</v>
      </c>
      <c r="G156" s="133">
        <f>[1]!thsiFinD("ths_int_chg_ratio_index",G$1,$A$6,$A156,101)/100</f>
        <v>0.31842101528768002</v>
      </c>
      <c r="H156" s="132">
        <f>[1]!thsiFinD("ths_int_chg_ratio_index",H$1,$A$6,$A156,101)/100</f>
        <v>0.28849930777522004</v>
      </c>
      <c r="I156" s="132">
        <f>[1]!thsiFinD("ths_int_chg_ratio_index",I$1,$A$6,$A156,101)/100</f>
        <v>0.28849930777522004</v>
      </c>
      <c r="J156" s="32">
        <f t="shared" si="18"/>
        <v>0.33830661371475879</v>
      </c>
      <c r="K156" s="32">
        <f>[1]!thsiFinD("ths_int_chg_ratio_index",K$2,$A$6,$A156,101)/100</f>
        <v>0.20034711896124002</v>
      </c>
      <c r="L156" s="32">
        <f>[1]!thsiFinD("ths_int_chg_ratio_index",L$2,$A$6,$A156,101)/100</f>
        <v>0.23273789368288</v>
      </c>
      <c r="M156" s="46">
        <f t="shared" si="19"/>
        <v>1.3383066137147588</v>
      </c>
      <c r="N156" s="46">
        <f t="shared" si="20"/>
        <v>1.20034711896124</v>
      </c>
      <c r="O156" s="46">
        <f t="shared" si="20"/>
        <v>1.2327378936828799</v>
      </c>
      <c r="P156" s="38">
        <f t="shared" si="21"/>
        <v>2.1541676196512816E-2</v>
      </c>
      <c r="Q156" s="38">
        <f t="shared" si="22"/>
        <v>2.2201734631494219E-2</v>
      </c>
      <c r="R156" s="38">
        <f t="shared" si="22"/>
        <v>2.1344095846624667E-2</v>
      </c>
      <c r="S156" s="34">
        <f>MAX(M$6:M156)</f>
        <v>1.3418462293832838</v>
      </c>
      <c r="T156" s="34">
        <f>MAX(N$6:N156)</f>
        <v>1.21426357051524</v>
      </c>
      <c r="U156" s="34">
        <f>MAX(O$6:O156)</f>
        <v>1.2453001202766401</v>
      </c>
      <c r="V156" s="35">
        <f t="shared" si="23"/>
        <v>-2.6378698177300652E-3</v>
      </c>
      <c r="W156" s="35">
        <f t="shared" si="24"/>
        <v>-1.1460816162091492E-2</v>
      </c>
      <c r="X156" s="35">
        <f t="shared" si="24"/>
        <v>-1.0087710094310087E-2</v>
      </c>
    </row>
    <row r="157" spans="1:24">
      <c r="A157" s="357">
        <v>44061</v>
      </c>
      <c r="B157" s="132">
        <f>[1]!thsiFinD("ths_adjustment_nvg_ratio_fund",B$2,$A$6,$A157,101)/100</f>
        <v>0.30938299232736999</v>
      </c>
      <c r="C157" s="132">
        <f>[1]!thsiFinD("ths_adjustment_nvg_ratio_fund",C$2,$A$6,$A157,101)/100</f>
        <v>0.30596820432630001</v>
      </c>
      <c r="D157" s="132">
        <f>[1]!thsiFinD("ths_adjustment_nvg_ratio_fund",D$2,$A$6,$A157,101)/100</f>
        <v>0.47268152408338998</v>
      </c>
      <c r="E157" s="132">
        <f>[1]!thsiFinD("ths_adjustment_nvg_ratio_fund",E$2,$A$6,$A157,101)/100</f>
        <v>0.42775776871036003</v>
      </c>
      <c r="F157" s="133">
        <f>[1]!thsiFinD("ths_int_chg_ratio_index",F$1,$A$6,$A157,101)/100</f>
        <v>0.33109343882100001</v>
      </c>
      <c r="G157" s="133">
        <f>[1]!thsiFinD("ths_int_chg_ratio_index",G$1,$A$6,$A157,101)/100</f>
        <v>0.33109343882100001</v>
      </c>
      <c r="H157" s="132">
        <f>[1]!thsiFinD("ths_int_chg_ratio_index",H$1,$A$6,$A157,101)/100</f>
        <v>0.30183996107395999</v>
      </c>
      <c r="I157" s="132">
        <f>[1]!thsiFinD("ths_int_chg_ratio_index",I$1,$A$6,$A157,101)/100</f>
        <v>0.30183996107395999</v>
      </c>
      <c r="J157" s="32">
        <f t="shared" si="18"/>
        <v>0.34770716115466754</v>
      </c>
      <c r="K157" s="32">
        <f>[1]!thsiFinD("ths_int_chg_ratio_index",K$2,$A$6,$A157,101)/100</f>
        <v>0.20186520931987001</v>
      </c>
      <c r="L157" s="32">
        <f>[1]!thsiFinD("ths_int_chg_ratio_index",L$2,$A$6,$A157,101)/100</f>
        <v>0.23738458600424001</v>
      </c>
      <c r="M157" s="46">
        <f t="shared" si="19"/>
        <v>1.3477071611546676</v>
      </c>
      <c r="N157" s="46">
        <f t="shared" si="20"/>
        <v>1.2018652093198701</v>
      </c>
      <c r="O157" s="46">
        <f t="shared" si="20"/>
        <v>1.2373845860042401</v>
      </c>
      <c r="P157" s="38">
        <f t="shared" si="21"/>
        <v>7.024210553525867E-3</v>
      </c>
      <c r="Q157" s="38">
        <f t="shared" si="22"/>
        <v>1.2647094616629051E-3</v>
      </c>
      <c r="R157" s="38">
        <f t="shared" si="22"/>
        <v>3.7694081971293425E-3</v>
      </c>
      <c r="S157" s="34">
        <f>MAX(M$6:M157)</f>
        <v>1.3477071611546676</v>
      </c>
      <c r="T157" s="34">
        <f>MAX(N$6:N157)</f>
        <v>1.21426357051524</v>
      </c>
      <c r="U157" s="34">
        <f>MAX(O$6:O157)</f>
        <v>1.2453001202766401</v>
      </c>
      <c r="V157" s="35">
        <f t="shared" si="23"/>
        <v>0</v>
      </c>
      <c r="W157" s="35">
        <f t="shared" si="24"/>
        <v>-1.0210601303067168E-2</v>
      </c>
      <c r="X157" s="35">
        <f t="shared" si="24"/>
        <v>-6.3563265943005209E-3</v>
      </c>
    </row>
    <row r="158" spans="1:24">
      <c r="A158" s="357">
        <v>44062</v>
      </c>
      <c r="B158" s="132">
        <f>[1]!thsiFinD("ths_adjustment_nvg_ratio_fund",B$2,$A$6,$A158,101)/100</f>
        <v>0.28972186700767</v>
      </c>
      <c r="C158" s="132">
        <f>[1]!thsiFinD("ths_adjustment_nvg_ratio_fund",C$2,$A$6,$A158,101)/100</f>
        <v>0.28511858222570002</v>
      </c>
      <c r="D158" s="132">
        <f>[1]!thsiFinD("ths_adjustment_nvg_ratio_fund",D$2,$A$6,$A158,101)/100</f>
        <v>0.45027558111669996</v>
      </c>
      <c r="E158" s="132">
        <f>[1]!thsiFinD("ths_adjustment_nvg_ratio_fund",E$2,$A$6,$A158,101)/100</f>
        <v>0.40422145913724</v>
      </c>
      <c r="F158" s="133">
        <f>[1]!thsiFinD("ths_int_chg_ratio_index",F$1,$A$6,$A158,101)/100</f>
        <v>0.30341084739392998</v>
      </c>
      <c r="G158" s="133">
        <f>[1]!thsiFinD("ths_int_chg_ratio_index",G$1,$A$6,$A158,101)/100</f>
        <v>0.30341084739392998</v>
      </c>
      <c r="H158" s="132">
        <f>[1]!thsiFinD("ths_int_chg_ratio_index",H$1,$A$6,$A158,101)/100</f>
        <v>0.28110132398304</v>
      </c>
      <c r="I158" s="132">
        <f>[1]!thsiFinD("ths_int_chg_ratio_index",I$1,$A$6,$A158,101)/100</f>
        <v>0.28110132398304</v>
      </c>
      <c r="J158" s="32">
        <f t="shared" si="18"/>
        <v>0.32479522903015628</v>
      </c>
      <c r="K158" s="32">
        <f>[1]!thsiFinD("ths_int_chg_ratio_index",K$2,$A$6,$A158,101)/100</f>
        <v>0.18291848243692002</v>
      </c>
      <c r="L158" s="32">
        <f>[1]!thsiFinD("ths_int_chg_ratio_index",L$2,$A$6,$A158,101)/100</f>
        <v>0.21655679047905999</v>
      </c>
      <c r="M158" s="46">
        <f t="shared" si="19"/>
        <v>1.3247952290301563</v>
      </c>
      <c r="N158" s="46">
        <f t="shared" si="20"/>
        <v>1.1829184824369201</v>
      </c>
      <c r="O158" s="46">
        <f t="shared" si="20"/>
        <v>1.21655679047906</v>
      </c>
      <c r="P158" s="38">
        <f t="shared" si="21"/>
        <v>-1.7000675506451346E-2</v>
      </c>
      <c r="Q158" s="38">
        <f t="shared" si="22"/>
        <v>-1.5764435758708562E-2</v>
      </c>
      <c r="R158" s="38">
        <f t="shared" si="22"/>
        <v>-1.6832111665813776E-2</v>
      </c>
      <c r="S158" s="34">
        <f>MAX(M$6:M158)</f>
        <v>1.3477071611546676</v>
      </c>
      <c r="T158" s="34">
        <f>MAX(N$6:N158)</f>
        <v>1.21426357051524</v>
      </c>
      <c r="U158" s="34">
        <f>MAX(O$6:O158)</f>
        <v>1.2453001202766401</v>
      </c>
      <c r="V158" s="35">
        <f t="shared" si="23"/>
        <v>-1.7000675506451346E-2</v>
      </c>
      <c r="W158" s="35">
        <f t="shared" si="24"/>
        <v>-2.5814072693475798E-2</v>
      </c>
      <c r="X158" s="35">
        <f t="shared" si="24"/>
        <v>-2.3081447861094562E-2</v>
      </c>
    </row>
    <row r="159" spans="1:24">
      <c r="A159" s="357">
        <v>44063</v>
      </c>
      <c r="B159" s="132">
        <f>[1]!thsiFinD("ths_adjustment_nvg_ratio_fund",B$2,$A$6,$A159,101)/100</f>
        <v>0.27405690537083999</v>
      </c>
      <c r="C159" s="132">
        <f>[1]!thsiFinD("ths_adjustment_nvg_ratio_fund",C$2,$A$6,$A159,101)/100</f>
        <v>0.27208756841282</v>
      </c>
      <c r="D159" s="132">
        <f>[1]!thsiFinD("ths_adjustment_nvg_ratio_fund",D$2,$A$6,$A159,101)/100</f>
        <v>0.44224778336927995</v>
      </c>
      <c r="E159" s="132">
        <f>[1]!thsiFinD("ths_adjustment_nvg_ratio_fund",E$2,$A$6,$A159,101)/100</f>
        <v>0.39626434380990999</v>
      </c>
      <c r="F159" s="133">
        <f>[1]!thsiFinD("ths_int_chg_ratio_index",F$1,$A$6,$A159,101)/100</f>
        <v>0.28457312898989001</v>
      </c>
      <c r="G159" s="133">
        <f>[1]!thsiFinD("ths_int_chg_ratio_index",G$1,$A$6,$A159,101)/100</f>
        <v>0.28457312898989001</v>
      </c>
      <c r="H159" s="132">
        <f>[1]!thsiFinD("ths_int_chg_ratio_index",H$1,$A$6,$A159,101)/100</f>
        <v>0.26567966603266002</v>
      </c>
      <c r="I159" s="132">
        <f>[1]!thsiFinD("ths_int_chg_ratio_index",I$1,$A$6,$A159,101)/100</f>
        <v>0.26567966603266002</v>
      </c>
      <c r="J159" s="32">
        <f t="shared" si="18"/>
        <v>0.31064527387599378</v>
      </c>
      <c r="K159" s="32">
        <f>[1]!thsiFinD("ths_int_chg_ratio_index",K$2,$A$6,$A159,101)/100</f>
        <v>0.16818614379339</v>
      </c>
      <c r="L159" s="32">
        <f>[1]!thsiFinD("ths_int_chg_ratio_index",L$2,$A$6,$A159,101)/100</f>
        <v>0.20117715375867998</v>
      </c>
      <c r="M159" s="46">
        <f t="shared" si="19"/>
        <v>1.3106452738759937</v>
      </c>
      <c r="N159" s="46">
        <f t="shared" si="20"/>
        <v>1.16818614379339</v>
      </c>
      <c r="O159" s="46">
        <f t="shared" si="20"/>
        <v>1.2011771537586799</v>
      </c>
      <c r="P159" s="38">
        <f t="shared" si="21"/>
        <v>-1.0680862101625666E-2</v>
      </c>
      <c r="Q159" s="38">
        <f t="shared" si="22"/>
        <v>-1.2454229824171881E-2</v>
      </c>
      <c r="R159" s="38">
        <f t="shared" si="22"/>
        <v>-1.2641938987758894E-2</v>
      </c>
      <c r="S159" s="34">
        <f>MAX(M$6:M159)</f>
        <v>1.3477071611546676</v>
      </c>
      <c r="T159" s="34">
        <f>MAX(N$6:N159)</f>
        <v>1.21426357051524</v>
      </c>
      <c r="U159" s="34">
        <f>MAX(O$6:O159)</f>
        <v>1.2453001202766401</v>
      </c>
      <c r="V159" s="35">
        <f t="shared" si="23"/>
        <v>-2.7499955737358084E-2</v>
      </c>
      <c r="W159" s="35">
        <f t="shared" si="24"/>
        <v>-3.7946808123625275E-2</v>
      </c>
      <c r="X159" s="35">
        <f t="shared" si="24"/>
        <v>-3.5431592593244354E-2</v>
      </c>
    </row>
    <row r="160" spans="1:24">
      <c r="A160" s="357">
        <v>44064</v>
      </c>
      <c r="B160" s="132">
        <f>[1]!thsiFinD("ths_adjustment_nvg_ratio_fund",B$2,$A$6,$A160,101)/100</f>
        <v>0.28476662404092001</v>
      </c>
      <c r="C160" s="132">
        <f>[1]!thsiFinD("ths_adjustment_nvg_ratio_fund",C$2,$A$6,$A160,101)/100</f>
        <v>0.28616106333072999</v>
      </c>
      <c r="D160" s="132">
        <f>[1]!thsiFinD("ths_adjustment_nvg_ratio_fund",D$2,$A$6,$A160,101)/100</f>
        <v>0.45351066379103999</v>
      </c>
      <c r="E160" s="132">
        <f>[1]!thsiFinD("ths_adjustment_nvg_ratio_fund",E$2,$A$6,$A160,101)/100</f>
        <v>0.40983331944832996</v>
      </c>
      <c r="F160" s="133">
        <f>[1]!thsiFinD("ths_int_chg_ratio_index",F$1,$A$6,$A160,101)/100</f>
        <v>0.29229950675701</v>
      </c>
      <c r="G160" s="133">
        <f>[1]!thsiFinD("ths_int_chg_ratio_index",G$1,$A$6,$A160,101)/100</f>
        <v>0.29229950675701</v>
      </c>
      <c r="H160" s="132">
        <f>[1]!thsiFinD("ths_int_chg_ratio_index",H$1,$A$6,$A160,101)/100</f>
        <v>0.27384986296308</v>
      </c>
      <c r="I160" s="132">
        <f>[1]!thsiFinD("ths_int_chg_ratio_index",I$1,$A$6,$A160,101)/100</f>
        <v>0.27384986296308</v>
      </c>
      <c r="J160" s="32">
        <f t="shared" si="18"/>
        <v>0.32082130125639996</v>
      </c>
      <c r="K160" s="32">
        <f>[1]!thsiFinD("ths_int_chg_ratio_index",K$2,$A$6,$A160,101)/100</f>
        <v>0.17783991953129999</v>
      </c>
      <c r="L160" s="32">
        <f>[1]!thsiFinD("ths_int_chg_ratio_index",L$2,$A$6,$A160,101)/100</f>
        <v>0.21056986895788998</v>
      </c>
      <c r="M160" s="46">
        <f t="shared" si="19"/>
        <v>1.3208213012563998</v>
      </c>
      <c r="N160" s="46">
        <f t="shared" si="20"/>
        <v>1.1778399195313001</v>
      </c>
      <c r="O160" s="46">
        <f t="shared" si="20"/>
        <v>1.2105698689578901</v>
      </c>
      <c r="P160" s="38">
        <f t="shared" si="21"/>
        <v>7.7641354096615878E-3</v>
      </c>
      <c r="Q160" s="38">
        <f t="shared" si="22"/>
        <v>8.26390193823201E-3</v>
      </c>
      <c r="R160" s="38">
        <f t="shared" si="22"/>
        <v>7.8195919476313769E-3</v>
      </c>
      <c r="S160" s="34">
        <f>MAX(M$6:M160)</f>
        <v>1.3477071611546676</v>
      </c>
      <c r="T160" s="34">
        <f>MAX(N$6:N160)</f>
        <v>1.21426357051524</v>
      </c>
      <c r="U160" s="34">
        <f>MAX(O$6:O160)</f>
        <v>1.2453001202766401</v>
      </c>
      <c r="V160" s="35">
        <f t="shared" si="23"/>
        <v>-1.9949333707801054E-2</v>
      </c>
      <c r="W160" s="35">
        <f t="shared" si="24"/>
        <v>-2.9996494886595837E-2</v>
      </c>
      <c r="X160" s="35">
        <f t="shared" si="24"/>
        <v>-2.7889061241746838E-2</v>
      </c>
    </row>
    <row r="161" spans="1:24">
      <c r="A161" s="357">
        <v>44067</v>
      </c>
      <c r="B161" s="132">
        <f>[1]!thsiFinD("ths_adjustment_nvg_ratio_fund",B$2,$A$6,$A161,101)/100</f>
        <v>0.30322890025575</v>
      </c>
      <c r="C161" s="132">
        <f>[1]!thsiFinD("ths_adjustment_nvg_ratio_fund",C$2,$A$6,$A161,101)/100</f>
        <v>0.2951090261489</v>
      </c>
      <c r="D161" s="132">
        <f>[1]!thsiFinD("ths_adjustment_nvg_ratio_fund",D$2,$A$6,$A161,101)/100</f>
        <v>0.46273664030672995</v>
      </c>
      <c r="E161" s="132">
        <f>[1]!thsiFinD("ths_adjustment_nvg_ratio_fund",E$2,$A$6,$A161,101)/100</f>
        <v>0.42189463109263003</v>
      </c>
      <c r="F161" s="133">
        <f>[1]!thsiFinD("ths_int_chg_ratio_index",F$1,$A$6,$A161,101)/100</f>
        <v>0.30296333792165003</v>
      </c>
      <c r="G161" s="133">
        <f>[1]!thsiFinD("ths_int_chg_ratio_index",G$1,$A$6,$A161,101)/100</f>
        <v>0.30296333792165003</v>
      </c>
      <c r="H161" s="132">
        <f>[1]!thsiFinD("ths_int_chg_ratio_index",H$1,$A$6,$A161,101)/100</f>
        <v>0.28560044460128997</v>
      </c>
      <c r="I161" s="132">
        <f>[1]!thsiFinD("ths_int_chg_ratio_index",I$1,$A$6,$A161,101)/100</f>
        <v>0.28560044460128997</v>
      </c>
      <c r="J161" s="32">
        <f t="shared" si="18"/>
        <v>0.33251209535623627</v>
      </c>
      <c r="K161" s="32">
        <f>[1]!thsiFinD("ths_int_chg_ratio_index",K$2,$A$6,$A161,101)/100</f>
        <v>0.18676386570987</v>
      </c>
      <c r="L161" s="32">
        <f>[1]!thsiFinD("ths_int_chg_ratio_index",L$2,$A$6,$A161,101)/100</f>
        <v>0.22013811258343</v>
      </c>
      <c r="M161" s="46">
        <f t="shared" si="19"/>
        <v>1.3325120953562362</v>
      </c>
      <c r="N161" s="46">
        <f t="shared" si="20"/>
        <v>1.18676386570987</v>
      </c>
      <c r="O161" s="46">
        <f t="shared" si="20"/>
        <v>1.2201381125834301</v>
      </c>
      <c r="P161" s="38">
        <f t="shared" si="21"/>
        <v>8.8511550265850669E-3</v>
      </c>
      <c r="Q161" s="38">
        <f t="shared" si="22"/>
        <v>7.5765356824728514E-3</v>
      </c>
      <c r="R161" s="38">
        <f t="shared" si="22"/>
        <v>7.9039168831922524E-3</v>
      </c>
      <c r="S161" s="34">
        <f>MAX(M$6:M161)</f>
        <v>1.3477071611546676</v>
      </c>
      <c r="T161" s="34">
        <f>MAX(N$6:N161)</f>
        <v>1.21426357051524</v>
      </c>
      <c r="U161" s="34">
        <f>MAX(O$6:O161)</f>
        <v>1.2453001202766401</v>
      </c>
      <c r="V161" s="35">
        <f t="shared" si="23"/>
        <v>-1.1274753326540821E-2</v>
      </c>
      <c r="W161" s="35">
        <f t="shared" si="24"/>
        <v>-2.2647228717980306E-2</v>
      </c>
      <c r="X161" s="35">
        <f t="shared" si="24"/>
        <v>-2.0205577180559708E-2</v>
      </c>
    </row>
    <row r="162" spans="1:24">
      <c r="A162" s="357">
        <v>44068</v>
      </c>
      <c r="B162" s="132">
        <f>[1]!thsiFinD("ths_adjustment_nvg_ratio_fund",B$2,$A$6,$A162,101)/100</f>
        <v>0.30602621483376002</v>
      </c>
      <c r="C162" s="132">
        <f>[1]!thsiFinD("ths_adjustment_nvg_ratio_fund",C$2,$A$6,$A162,101)/100</f>
        <v>0.29849708974024997</v>
      </c>
      <c r="D162" s="132">
        <f>[1]!thsiFinD("ths_adjustment_nvg_ratio_fund",D$2,$A$6,$A162,101)/100</f>
        <v>0.45746465372633999</v>
      </c>
      <c r="E162" s="132">
        <f>[1]!thsiFinD("ths_adjustment_nvg_ratio_fund",E$2,$A$6,$A162,101)/100</f>
        <v>0.41753915739185998</v>
      </c>
      <c r="F162" s="133">
        <f>[1]!thsiFinD("ths_int_chg_ratio_index",F$1,$A$6,$A162,101)/100</f>
        <v>0.29578581625077</v>
      </c>
      <c r="G162" s="133">
        <f>[1]!thsiFinD("ths_int_chg_ratio_index",G$1,$A$6,$A162,101)/100</f>
        <v>0.29578581625077</v>
      </c>
      <c r="H162" s="132">
        <f>[1]!thsiFinD("ths_int_chg_ratio_index",H$1,$A$6,$A162,101)/100</f>
        <v>0.28527874813558002</v>
      </c>
      <c r="I162" s="132">
        <f>[1]!thsiFinD("ths_int_chg_ratio_index",I$1,$A$6,$A162,101)/100</f>
        <v>0.28527874813558002</v>
      </c>
      <c r="J162" s="32">
        <f t="shared" si="18"/>
        <v>0.33020703055811379</v>
      </c>
      <c r="K162" s="32">
        <f>[1]!thsiFinD("ths_int_chg_ratio_index",K$2,$A$6,$A162,101)/100</f>
        <v>0.18629879978493999</v>
      </c>
      <c r="L162" s="32">
        <f>[1]!thsiFinD("ths_int_chg_ratio_index",L$2,$A$6,$A162,101)/100</f>
        <v>0.21839625016705</v>
      </c>
      <c r="M162" s="46">
        <f t="shared" si="19"/>
        <v>1.3302070305581137</v>
      </c>
      <c r="N162" s="46">
        <f t="shared" si="20"/>
        <v>1.1862987997849399</v>
      </c>
      <c r="O162" s="46">
        <f t="shared" si="20"/>
        <v>1.21839625016705</v>
      </c>
      <c r="P162" s="38">
        <f t="shared" si="21"/>
        <v>-1.7298640711446156E-3</v>
      </c>
      <c r="Q162" s="38">
        <f t="shared" si="22"/>
        <v>-3.9187738889567836E-4</v>
      </c>
      <c r="R162" s="38">
        <f t="shared" si="22"/>
        <v>-1.4275944652626382E-3</v>
      </c>
      <c r="S162" s="34">
        <f>MAX(M$6:M162)</f>
        <v>1.3477071611546676</v>
      </c>
      <c r="T162" s="34">
        <f>MAX(N$6:N162)</f>
        <v>1.21426357051524</v>
      </c>
      <c r="U162" s="34">
        <f>MAX(O$6:O162)</f>
        <v>1.2453001202766401</v>
      </c>
      <c r="V162" s="35">
        <f t="shared" si="23"/>
        <v>-1.2985113606994836E-2</v>
      </c>
      <c r="W162" s="35">
        <f t="shared" si="24"/>
        <v>-2.3030231170020232E-2</v>
      </c>
      <c r="X162" s="35">
        <f t="shared" si="24"/>
        <v>-2.1604326275671992E-2</v>
      </c>
    </row>
    <row r="163" spans="1:24">
      <c r="A163" s="357">
        <v>44069</v>
      </c>
      <c r="B163" s="132">
        <f>[1]!thsiFinD("ths_adjustment_nvg_ratio_fund",B$2,$A$6,$A163,101)/100</f>
        <v>0.29116048593350002</v>
      </c>
      <c r="C163" s="132">
        <f>[1]!thsiFinD("ths_adjustment_nvg_ratio_fund",C$2,$A$6,$A163,101)/100</f>
        <v>0.27947180957345003</v>
      </c>
      <c r="D163" s="132">
        <f>[1]!thsiFinD("ths_adjustment_nvg_ratio_fund",D$2,$A$6,$A163,101)/100</f>
        <v>0.43134435657799997</v>
      </c>
      <c r="E163" s="132">
        <f>[1]!thsiFinD("ths_adjustment_nvg_ratio_fund",E$2,$A$6,$A163,101)/100</f>
        <v>0.39500795719959003</v>
      </c>
      <c r="F163" s="133">
        <f>[1]!thsiFinD("ths_int_chg_ratio_index",F$1,$A$6,$A163,101)/100</f>
        <v>0.26422415674561001</v>
      </c>
      <c r="G163" s="133">
        <f>[1]!thsiFinD("ths_int_chg_ratio_index",G$1,$A$6,$A163,101)/100</f>
        <v>0.26422415674561001</v>
      </c>
      <c r="H163" s="132">
        <f>[1]!thsiFinD("ths_int_chg_ratio_index",H$1,$A$6,$A163,101)/100</f>
        <v>0.25523335494499</v>
      </c>
      <c r="I163" s="132">
        <f>[1]!thsiFinD("ths_int_chg_ratio_index",I$1,$A$6,$A163,101)/100</f>
        <v>0.25523335494499</v>
      </c>
      <c r="J163" s="32">
        <f t="shared" si="18"/>
        <v>0.30448745408321748</v>
      </c>
      <c r="K163" s="32">
        <f>[1]!thsiFinD("ths_int_chg_ratio_index",K$2,$A$6,$A163,101)/100</f>
        <v>0.17024219889190001</v>
      </c>
      <c r="L163" s="32">
        <f>[1]!thsiFinD("ths_int_chg_ratio_index",L$2,$A$6,$A163,101)/100</f>
        <v>0.19857153771122998</v>
      </c>
      <c r="M163" s="46">
        <f t="shared" si="19"/>
        <v>1.3044874540832174</v>
      </c>
      <c r="N163" s="46">
        <f t="shared" si="20"/>
        <v>1.1702421988919001</v>
      </c>
      <c r="O163" s="46">
        <f t="shared" si="20"/>
        <v>1.19857153771123</v>
      </c>
      <c r="P163" s="38">
        <f t="shared" si="21"/>
        <v>-1.9335017695783163E-2</v>
      </c>
      <c r="Q163" s="38">
        <f t="shared" si="22"/>
        <v>-1.3535039313831154E-2</v>
      </c>
      <c r="R163" s="38">
        <f t="shared" si="22"/>
        <v>-1.6271153537366745E-2</v>
      </c>
      <c r="S163" s="34">
        <f>MAX(M$6:M163)</f>
        <v>1.3477071611546676</v>
      </c>
      <c r="T163" s="34">
        <f>MAX(N$6:N163)</f>
        <v>1.21426357051524</v>
      </c>
      <c r="U163" s="34">
        <f>MAX(O$6:O163)</f>
        <v>1.2453001202766401</v>
      </c>
      <c r="V163" s="35">
        <f t="shared" si="23"/>
        <v>-3.2069063901404959E-2</v>
      </c>
      <c r="W163" s="35">
        <f t="shared" si="24"/>
        <v>-3.6253555399558546E-2</v>
      </c>
      <c r="X163" s="35">
        <f t="shared" si="24"/>
        <v>-3.7523952503135893E-2</v>
      </c>
    </row>
    <row r="164" spans="1:24">
      <c r="A164" s="357">
        <v>44070</v>
      </c>
      <c r="B164" s="132">
        <f>[1]!thsiFinD("ths_adjustment_nvg_ratio_fund",B$2,$A$6,$A164,101)/100</f>
        <v>0.29803388746803</v>
      </c>
      <c r="C164" s="132">
        <f>[1]!thsiFinD("ths_adjustment_nvg_ratio_fund",C$2,$A$6,$A164,101)/100</f>
        <v>0.28729041786117998</v>
      </c>
      <c r="D164" s="132">
        <f>[1]!thsiFinD("ths_adjustment_nvg_ratio_fund",D$2,$A$6,$A164,101)/100</f>
        <v>0.44476395878265002</v>
      </c>
      <c r="E164" s="132">
        <f>[1]!thsiFinD("ths_adjustment_nvg_ratio_fund",E$2,$A$6,$A164,101)/100</f>
        <v>0.40464025464829001</v>
      </c>
      <c r="F164" s="133">
        <f>[1]!thsiFinD("ths_int_chg_ratio_index",F$1,$A$6,$A164,101)/100</f>
        <v>0.27784469752558999</v>
      </c>
      <c r="G164" s="133">
        <f>[1]!thsiFinD("ths_int_chg_ratio_index",G$1,$A$6,$A164,101)/100</f>
        <v>0.27784469752558999</v>
      </c>
      <c r="H164" s="132">
        <f>[1]!thsiFinD("ths_int_chg_ratio_index",H$1,$A$6,$A164,101)/100</f>
        <v>0.27614847299577</v>
      </c>
      <c r="I164" s="132">
        <f>[1]!thsiFinD("ths_int_chg_ratio_index",I$1,$A$6,$A164,101)/100</f>
        <v>0.27614847299577</v>
      </c>
      <c r="J164" s="32">
        <f t="shared" si="18"/>
        <v>0.3178393574753588</v>
      </c>
      <c r="K164" s="32">
        <f>[1]!thsiFinD("ths_int_chg_ratio_index",K$2,$A$6,$A164,101)/100</f>
        <v>0.17730499321589999</v>
      </c>
      <c r="L164" s="32">
        <f>[1]!thsiFinD("ths_int_chg_ratio_index",L$2,$A$6,$A164,101)/100</f>
        <v>0.20857956904226999</v>
      </c>
      <c r="M164" s="46">
        <f t="shared" si="19"/>
        <v>1.3178393574753589</v>
      </c>
      <c r="N164" s="46">
        <f t="shared" si="20"/>
        <v>1.1773049932159001</v>
      </c>
      <c r="O164" s="46">
        <f t="shared" si="20"/>
        <v>1.20857956904227</v>
      </c>
      <c r="P164" s="38">
        <f t="shared" si="21"/>
        <v>1.0235363590771485E-2</v>
      </c>
      <c r="Q164" s="38">
        <f t="shared" si="22"/>
        <v>6.0353269867450265E-3</v>
      </c>
      <c r="R164" s="38">
        <f t="shared" si="22"/>
        <v>8.3499657852306175E-3</v>
      </c>
      <c r="S164" s="34">
        <f>MAX(M$6:M164)</f>
        <v>1.3477071611546676</v>
      </c>
      <c r="T164" s="34">
        <f>MAX(N$6:N164)</f>
        <v>1.21426357051524</v>
      </c>
      <c r="U164" s="34">
        <f>MAX(O$6:O164)</f>
        <v>1.2453001202766401</v>
      </c>
      <c r="V164" s="35">
        <f t="shared" si="23"/>
        <v>-2.2161938839680206E-2</v>
      </c>
      <c r="W164" s="35">
        <f t="shared" si="24"/>
        <v>-3.0437030474081972E-2</v>
      </c>
      <c r="X164" s="35">
        <f t="shared" si="24"/>
        <v>-2.9487310437433023E-2</v>
      </c>
    </row>
    <row r="165" spans="1:24">
      <c r="A165" s="357">
        <v>44071</v>
      </c>
      <c r="B165" s="132">
        <f>[1]!thsiFinD("ths_adjustment_nvg_ratio_fund",B$2,$A$6,$A165,101)/100</f>
        <v>0.33088235294118001</v>
      </c>
      <c r="C165" s="132">
        <f>[1]!thsiFinD("ths_adjustment_nvg_ratio_fund",C$2,$A$6,$A165,101)/100</f>
        <v>0.31561115454782002</v>
      </c>
      <c r="D165" s="132">
        <f>[1]!thsiFinD("ths_adjustment_nvg_ratio_fund",D$2,$A$6,$A165,101)/100</f>
        <v>0.47076443805415996</v>
      </c>
      <c r="E165" s="132">
        <f>[1]!thsiFinD("ths_adjustment_nvg_ratio_fund",E$2,$A$6,$A165,101)/100</f>
        <v>0.42926543262731004</v>
      </c>
      <c r="F165" s="133">
        <f>[1]!thsiFinD("ths_int_chg_ratio_index",F$1,$A$6,$A165,101)/100</f>
        <v>0.29418697536012001</v>
      </c>
      <c r="G165" s="133">
        <f>[1]!thsiFinD("ths_int_chg_ratio_index",G$1,$A$6,$A165,101)/100</f>
        <v>0.29418697536012001</v>
      </c>
      <c r="H165" s="132">
        <f>[1]!thsiFinD("ths_int_chg_ratio_index",H$1,$A$6,$A165,101)/100</f>
        <v>0.28680334753878001</v>
      </c>
      <c r="I165" s="132">
        <f>[1]!thsiFinD("ths_int_chg_ratio_index",I$1,$A$6,$A165,101)/100</f>
        <v>0.28680334753878001</v>
      </c>
      <c r="J165" s="32">
        <f t="shared" si="18"/>
        <v>0.3385630029960337</v>
      </c>
      <c r="K165" s="32">
        <f>[1]!thsiFinD("ths_int_chg_ratio_index",K$2,$A$6,$A165,101)/100</f>
        <v>0.20343324670240001</v>
      </c>
      <c r="L165" s="32">
        <f>[1]!thsiFinD("ths_int_chg_ratio_index",L$2,$A$6,$A165,101)/100</f>
        <v>0.23137626508130002</v>
      </c>
      <c r="M165" s="46">
        <f t="shared" si="19"/>
        <v>1.3385630029960338</v>
      </c>
      <c r="N165" s="46">
        <f t="shared" si="20"/>
        <v>1.2034332467024</v>
      </c>
      <c r="O165" s="46">
        <f t="shared" si="20"/>
        <v>1.2313762650813</v>
      </c>
      <c r="P165" s="38">
        <f t="shared" si="21"/>
        <v>1.5725471699658655E-2</v>
      </c>
      <c r="Q165" s="38">
        <f t="shared" si="22"/>
        <v>2.2193275011200386E-2</v>
      </c>
      <c r="R165" s="38">
        <f t="shared" si="22"/>
        <v>1.8862387403334235E-2</v>
      </c>
      <c r="S165" s="34">
        <f>MAX(M$6:M165)</f>
        <v>1.3477071611546676</v>
      </c>
      <c r="T165" s="34">
        <f>MAX(N$6:N165)</f>
        <v>1.21426357051524</v>
      </c>
      <c r="U165" s="34">
        <f>MAX(O$6:O165)</f>
        <v>1.2453001202766401</v>
      </c>
      <c r="V165" s="35">
        <f t="shared" si="23"/>
        <v>-6.7849740820545845E-3</v>
      </c>
      <c r="W165" s="35">
        <f t="shared" si="24"/>
        <v>-8.919252850717152E-3</v>
      </c>
      <c r="X165" s="35">
        <f t="shared" si="24"/>
        <v>-1.1181124107052076E-2</v>
      </c>
    </row>
    <row r="166" spans="1:24">
      <c r="A166" s="357">
        <v>44074</v>
      </c>
      <c r="B166" s="132">
        <f>[1]!thsiFinD("ths_adjustment_nvg_ratio_fund",B$2,$A$6,$A166,101)/100</f>
        <v>0.32360933503836004</v>
      </c>
      <c r="C166" s="132">
        <f>[1]!thsiFinD("ths_adjustment_nvg_ratio_fund",C$2,$A$6,$A166,101)/100</f>
        <v>0.31005125532099997</v>
      </c>
      <c r="D166" s="132">
        <f>[1]!thsiFinD("ths_adjustment_nvg_ratio_fund",D$2,$A$6,$A166,101)/100</f>
        <v>0.46129882578481002</v>
      </c>
      <c r="E166" s="132">
        <f>[1]!thsiFinD("ths_adjustment_nvg_ratio_fund",E$2,$A$6,$A166,101)/100</f>
        <v>0.42264846308969001</v>
      </c>
      <c r="F166" s="133">
        <f>[1]!thsiFinD("ths_int_chg_ratio_index",F$1,$A$6,$A166,101)/100</f>
        <v>0.29764738236686999</v>
      </c>
      <c r="G166" s="133">
        <f>[1]!thsiFinD("ths_int_chg_ratio_index",G$1,$A$6,$A166,101)/100</f>
        <v>0.29764738236686999</v>
      </c>
      <c r="H166" s="132">
        <f>[1]!thsiFinD("ths_int_chg_ratio_index",H$1,$A$6,$A166,101)/100</f>
        <v>0.29010201634399002</v>
      </c>
      <c r="I166" s="132">
        <f>[1]!thsiFinD("ths_int_chg_ratio_index",I$1,$A$6,$A166,101)/100</f>
        <v>0.29010201634399002</v>
      </c>
      <c r="J166" s="32">
        <f t="shared" si="18"/>
        <v>0.33663833458194758</v>
      </c>
      <c r="K166" s="32">
        <f>[1]!thsiFinD("ths_int_chg_ratio_index",K$2,$A$6,$A166,101)/100</f>
        <v>0.19717030593568999</v>
      </c>
      <c r="L166" s="32">
        <f>[1]!thsiFinD("ths_int_chg_ratio_index",L$2,$A$6,$A166,101)/100</f>
        <v>0.22779114308316001</v>
      </c>
      <c r="M166" s="46">
        <f t="shared" si="19"/>
        <v>1.3366383345819477</v>
      </c>
      <c r="N166" s="46">
        <f t="shared" si="20"/>
        <v>1.19717030593569</v>
      </c>
      <c r="O166" s="46">
        <f t="shared" si="20"/>
        <v>1.2277911430831601</v>
      </c>
      <c r="P166" s="38">
        <f t="shared" si="21"/>
        <v>-1.4378616544594713E-3</v>
      </c>
      <c r="Q166" s="38">
        <f t="shared" si="22"/>
        <v>-5.20422780729346E-3</v>
      </c>
      <c r="R166" s="38">
        <f t="shared" si="22"/>
        <v>-2.9114756389293506E-3</v>
      </c>
      <c r="S166" s="34">
        <f>MAX(M$6:M166)</f>
        <v>1.3477071611546676</v>
      </c>
      <c r="T166" s="34">
        <f>MAX(N$6:N166)</f>
        <v>1.21426357051524</v>
      </c>
      <c r="U166" s="34">
        <f>MAX(O$6:O166)</f>
        <v>1.2453001202766401</v>
      </c>
      <c r="V166" s="35">
        <f t="shared" si="23"/>
        <v>-8.21307988245501E-3</v>
      </c>
      <c r="W166" s="35">
        <f t="shared" si="24"/>
        <v>-1.4077062834304543E-2</v>
      </c>
      <c r="X166" s="35">
        <f t="shared" si="24"/>
        <v>-1.4060046175527918E-2</v>
      </c>
    </row>
    <row r="167" spans="1:24">
      <c r="A167" s="357">
        <v>44075</v>
      </c>
      <c r="B167" s="132">
        <f>[1]!thsiFinD("ths_adjustment_nvg_ratio_fund",B$2,$A$6,$A167,101)/100</f>
        <v>0.33288043478261004</v>
      </c>
      <c r="C167" s="132">
        <f>[1]!thsiFinD("ths_adjustment_nvg_ratio_fund",C$2,$A$6,$A167,101)/100</f>
        <v>0.31873859786290998</v>
      </c>
      <c r="D167" s="132">
        <f>[1]!thsiFinD("ths_adjustment_nvg_ratio_fund",D$2,$A$6,$A167,101)/100</f>
        <v>0.47447879223580003</v>
      </c>
      <c r="E167" s="132">
        <f>[1]!thsiFinD("ths_adjustment_nvg_ratio_fund",E$2,$A$6,$A167,101)/100</f>
        <v>0.43630119783032001</v>
      </c>
      <c r="F167" s="133">
        <f>[1]!thsiFinD("ths_int_chg_ratio_index",F$1,$A$6,$A167,101)/100</f>
        <v>0.30390590463538003</v>
      </c>
      <c r="G167" s="133">
        <f>[1]!thsiFinD("ths_int_chg_ratio_index",G$1,$A$6,$A167,101)/100</f>
        <v>0.30390590463538003</v>
      </c>
      <c r="H167" s="132">
        <f>[1]!thsiFinD("ths_int_chg_ratio_index",H$1,$A$6,$A167,101)/100</f>
        <v>0.29911594477692999</v>
      </c>
      <c r="I167" s="132">
        <f>[1]!thsiFinD("ths_int_chg_ratio_index",I$1,$A$6,$A167,101)/100</f>
        <v>0.29911594477692999</v>
      </c>
      <c r="J167" s="32">
        <f t="shared" si="18"/>
        <v>0.34605534019203255</v>
      </c>
      <c r="K167" s="32">
        <f>[1]!thsiFinD("ths_int_chg_ratio_index",K$2,$A$6,$A167,101)/100</f>
        <v>0.20388192850765002</v>
      </c>
      <c r="L167" s="32">
        <f>[1]!thsiFinD("ths_int_chg_ratio_index",L$2,$A$6,$A167,101)/100</f>
        <v>0.23474343761678998</v>
      </c>
      <c r="M167" s="46">
        <f t="shared" si="19"/>
        <v>1.3460553401920325</v>
      </c>
      <c r="N167" s="46">
        <f t="shared" si="20"/>
        <v>1.2038819285076501</v>
      </c>
      <c r="O167" s="46">
        <f t="shared" si="20"/>
        <v>1.2347434376167901</v>
      </c>
      <c r="P167" s="38">
        <f t="shared" si="21"/>
        <v>7.0452906866764753E-3</v>
      </c>
      <c r="Q167" s="38">
        <f t="shared" si="22"/>
        <v>5.6062387604196573E-3</v>
      </c>
      <c r="R167" s="38">
        <f t="shared" si="22"/>
        <v>5.6624406950613881E-3</v>
      </c>
      <c r="S167" s="34">
        <f>MAX(M$6:M167)</f>
        <v>1.3477071611546676</v>
      </c>
      <c r="T167" s="34">
        <f>MAX(N$6:N167)</f>
        <v>1.21426357051524</v>
      </c>
      <c r="U167" s="34">
        <f>MAX(O$6:O167)</f>
        <v>1.2453001202766401</v>
      </c>
      <c r="V167" s="35">
        <f t="shared" si="23"/>
        <v>-1.2256527309834064E-3</v>
      </c>
      <c r="W167" s="35">
        <f t="shared" si="24"/>
        <v>-8.5497434491794699E-3</v>
      </c>
      <c r="X167" s="35">
        <f t="shared" si="24"/>
        <v>-8.4772196581052173E-3</v>
      </c>
    </row>
    <row r="168" spans="1:24">
      <c r="A168" s="357">
        <v>44076</v>
      </c>
      <c r="B168" s="132">
        <f>[1]!thsiFinD("ths_adjustment_nvg_ratio_fund",B$2,$A$6,$A168,101)/100</f>
        <v>0.33495843989770002</v>
      </c>
      <c r="C168" s="132">
        <f>[1]!thsiFinD("ths_adjustment_nvg_ratio_fund",C$2,$A$6,$A168,101)/100</f>
        <v>0.31830423073581998</v>
      </c>
      <c r="D168" s="132">
        <f>[1]!thsiFinD("ths_adjustment_nvg_ratio_fund",D$2,$A$6,$A168,101)/100</f>
        <v>0.47256170620657001</v>
      </c>
      <c r="E168" s="132">
        <f>[1]!thsiFinD("ths_adjustment_nvg_ratio_fund",E$2,$A$6,$A168,101)/100</f>
        <v>0.43403970183913998</v>
      </c>
      <c r="F168" s="133">
        <f>[1]!thsiFinD("ths_int_chg_ratio_index",F$1,$A$6,$A168,101)/100</f>
        <v>0.30637348476289</v>
      </c>
      <c r="G168" s="133">
        <f>[1]!thsiFinD("ths_int_chg_ratio_index",G$1,$A$6,$A168,101)/100</f>
        <v>0.30637348476289</v>
      </c>
      <c r="H168" s="132">
        <f>[1]!thsiFinD("ths_int_chg_ratio_index",H$1,$A$6,$A168,101)/100</f>
        <v>0.31325196072252998</v>
      </c>
      <c r="I168" s="132">
        <f>[1]!thsiFinD("ths_int_chg_ratio_index",I$1,$A$6,$A168,101)/100</f>
        <v>0.31325196072252998</v>
      </c>
      <c r="J168" s="32">
        <f t="shared" si="18"/>
        <v>0.34988937120625879</v>
      </c>
      <c r="K168" s="32">
        <f>[1]!thsiFinD("ths_int_chg_ratio_index",K$2,$A$6,$A168,101)/100</f>
        <v>0.20452621473172003</v>
      </c>
      <c r="L168" s="32">
        <f>[1]!thsiFinD("ths_int_chg_ratio_index",L$2,$A$6,$A168,101)/100</f>
        <v>0.23656356451191002</v>
      </c>
      <c r="M168" s="46">
        <f t="shared" si="19"/>
        <v>1.3498893712062587</v>
      </c>
      <c r="N168" s="46">
        <f t="shared" si="20"/>
        <v>1.2045262147317199</v>
      </c>
      <c r="O168" s="46">
        <f t="shared" si="20"/>
        <v>1.23656356451191</v>
      </c>
      <c r="P168" s="38">
        <f t="shared" si="21"/>
        <v>2.8483457549963731E-3</v>
      </c>
      <c r="Q168" s="38">
        <f t="shared" si="22"/>
        <v>5.3517393094226762E-4</v>
      </c>
      <c r="R168" s="38">
        <f t="shared" si="22"/>
        <v>1.4740931918884037E-3</v>
      </c>
      <c r="S168" s="34">
        <f>MAX(M$6:M168)</f>
        <v>1.3498893712062587</v>
      </c>
      <c r="T168" s="34">
        <f>MAX(N$6:N168)</f>
        <v>1.21426357051524</v>
      </c>
      <c r="U168" s="34">
        <f>MAX(O$6:O168)</f>
        <v>1.2453001202766401</v>
      </c>
      <c r="V168" s="35">
        <f t="shared" si="23"/>
        <v>0</v>
      </c>
      <c r="W168" s="35">
        <f t="shared" si="24"/>
        <v>-8.019145118047355E-3</v>
      </c>
      <c r="X168" s="35">
        <f t="shared" si="24"/>
        <v>-7.0156226780009323E-3</v>
      </c>
    </row>
    <row r="169" spans="1:24">
      <c r="A169" s="357">
        <v>44077</v>
      </c>
      <c r="B169" s="132">
        <f>[1]!thsiFinD("ths_adjustment_nvg_ratio_fund",B$2,$A$6,$A169,101)/100</f>
        <v>0.32648657289002997</v>
      </c>
      <c r="C169" s="132">
        <f>[1]!thsiFinD("ths_adjustment_nvg_ratio_fund",C$2,$A$6,$A169,101)/100</f>
        <v>0.30857440708887002</v>
      </c>
      <c r="D169" s="132">
        <f>[1]!thsiFinD("ths_adjustment_nvg_ratio_fund",D$2,$A$6,$A169,101)/100</f>
        <v>0.46057991852384</v>
      </c>
      <c r="E169" s="132">
        <f>[1]!thsiFinD("ths_adjustment_nvg_ratio_fund",E$2,$A$6,$A169,101)/100</f>
        <v>0.42507747720812999</v>
      </c>
      <c r="F169" s="133">
        <f>[1]!thsiFinD("ths_int_chg_ratio_index",F$1,$A$6,$A169,101)/100</f>
        <v>0.29150673258088999</v>
      </c>
      <c r="G169" s="133">
        <f>[1]!thsiFinD("ths_int_chg_ratio_index",G$1,$A$6,$A169,101)/100</f>
        <v>0.29150673258088999</v>
      </c>
      <c r="H169" s="132">
        <f>[1]!thsiFinD("ths_int_chg_ratio_index",H$1,$A$6,$A169,101)/100</f>
        <v>0.29800716501802998</v>
      </c>
      <c r="I169" s="132">
        <f>[1]!thsiFinD("ths_int_chg_ratio_index",I$1,$A$6,$A169,101)/100</f>
        <v>0.29800716501802998</v>
      </c>
      <c r="J169" s="32">
        <f t="shared" si="18"/>
        <v>0.33746827136358876</v>
      </c>
      <c r="K169" s="32">
        <f>[1]!thsiFinD("ths_int_chg_ratio_index",K$2,$A$6,$A169,101)/100</f>
        <v>0.19706190429935</v>
      </c>
      <c r="L169" s="32">
        <f>[1]!thsiFinD("ths_int_chg_ratio_index",L$2,$A$6,$A169,101)/100</f>
        <v>0.22709567363649999</v>
      </c>
      <c r="M169" s="46">
        <f t="shared" si="19"/>
        <v>1.3374682713635888</v>
      </c>
      <c r="N169" s="46">
        <f t="shared" si="20"/>
        <v>1.19706190429935</v>
      </c>
      <c r="O169" s="46">
        <f t="shared" si="20"/>
        <v>1.2270956736365</v>
      </c>
      <c r="P169" s="38">
        <f t="shared" si="21"/>
        <v>-9.2015687415706315E-3</v>
      </c>
      <c r="Q169" s="38">
        <f t="shared" si="22"/>
        <v>-6.1968850001595799E-3</v>
      </c>
      <c r="R169" s="38">
        <f t="shared" si="22"/>
        <v>-7.6566147888621483E-3</v>
      </c>
      <c r="S169" s="34">
        <f>MAX(M$6:M169)</f>
        <v>1.3498893712062587</v>
      </c>
      <c r="T169" s="34">
        <f>MAX(N$6:N169)</f>
        <v>1.21426357051524</v>
      </c>
      <c r="U169" s="34">
        <f>MAX(O$6:O169)</f>
        <v>1.2453001202766401</v>
      </c>
      <c r="V169" s="35">
        <f t="shared" si="23"/>
        <v>-9.2015687415706315E-3</v>
      </c>
      <c r="W169" s="35">
        <f t="shared" si="24"/>
        <v>-1.4166336398110824E-2</v>
      </c>
      <c r="X169" s="35">
        <f t="shared" si="24"/>
        <v>-1.4618521546513663E-2</v>
      </c>
    </row>
    <row r="170" spans="1:24">
      <c r="A170" s="357">
        <v>44078</v>
      </c>
      <c r="B170" s="132">
        <f>[1]!thsiFinD("ths_adjustment_nvg_ratio_fund",B$2,$A$6,$A170,101)/100</f>
        <v>0.31409846547315001</v>
      </c>
      <c r="C170" s="132">
        <f>[1]!thsiFinD("ths_adjustment_nvg_ratio_fund",C$2,$A$6,$A170,101)/100</f>
        <v>0.29397967161845001</v>
      </c>
      <c r="D170" s="132">
        <f>[1]!thsiFinD("ths_adjustment_nvg_ratio_fund",D$2,$A$6,$A170,101)/100</f>
        <v>0.44440450515217</v>
      </c>
      <c r="E170" s="132">
        <f>[1]!thsiFinD("ths_adjustment_nvg_ratio_fund",E$2,$A$6,$A170,101)/100</f>
        <v>0.41175977895350002</v>
      </c>
      <c r="F170" s="133">
        <f>[1]!thsiFinD("ths_int_chg_ratio_index",F$1,$A$6,$A170,101)/100</f>
        <v>0.29011365659230004</v>
      </c>
      <c r="G170" s="133">
        <f>[1]!thsiFinD("ths_int_chg_ratio_index",G$1,$A$6,$A170,101)/100</f>
        <v>0.29011365659230004</v>
      </c>
      <c r="H170" s="132">
        <f>[1]!thsiFinD("ths_int_chg_ratio_index",H$1,$A$6,$A170,101)/100</f>
        <v>0.30288375880042001</v>
      </c>
      <c r="I170" s="132">
        <f>[1]!thsiFinD("ths_int_chg_ratio_index",I$1,$A$6,$A170,101)/100</f>
        <v>0.30288375880042001</v>
      </c>
      <c r="J170" s="32">
        <f t="shared" si="18"/>
        <v>0.33127965649783869</v>
      </c>
      <c r="K170" s="32">
        <f>[1]!thsiFinD("ths_int_chg_ratio_index",K$2,$A$6,$A170,101)/100</f>
        <v>0.18634783528149002</v>
      </c>
      <c r="L170" s="32">
        <f>[1]!thsiFinD("ths_int_chg_ratio_index",L$2,$A$6,$A170,101)/100</f>
        <v>0.21891594674976</v>
      </c>
      <c r="M170" s="46">
        <f t="shared" si="19"/>
        <v>1.3312796564978386</v>
      </c>
      <c r="N170" s="46">
        <f t="shared" si="20"/>
        <v>1.18634783528149</v>
      </c>
      <c r="O170" s="46">
        <f t="shared" si="20"/>
        <v>1.2189159467497599</v>
      </c>
      <c r="P170" s="38">
        <f t="shared" si="21"/>
        <v>-4.6271115347212843E-3</v>
      </c>
      <c r="Q170" s="38">
        <f t="shared" si="22"/>
        <v>-8.9503048918184724E-3</v>
      </c>
      <c r="R170" s="38">
        <f t="shared" si="22"/>
        <v>-6.6659243141974356E-3</v>
      </c>
      <c r="S170" s="34">
        <f>MAX(M$6:M170)</f>
        <v>1.3498893712062587</v>
      </c>
      <c r="T170" s="34">
        <f>MAX(N$6:N170)</f>
        <v>1.21426357051524</v>
      </c>
      <c r="U170" s="34">
        <f>MAX(O$6:O170)</f>
        <v>1.2453001202766401</v>
      </c>
      <c r="V170" s="35">
        <f t="shared" si="23"/>
        <v>-1.3786103591430177E-2</v>
      </c>
      <c r="W170" s="35">
        <f t="shared" si="24"/>
        <v>-2.2989848259966084E-2</v>
      </c>
      <c r="X170" s="35">
        <f t="shared" si="24"/>
        <v>-2.1186999902496617E-2</v>
      </c>
    </row>
    <row r="171" spans="1:24">
      <c r="A171" s="357">
        <v>44081</v>
      </c>
      <c r="B171" s="132">
        <f>[1]!thsiFinD("ths_adjustment_nvg_ratio_fund",B$2,$A$6,$A171,101)/100</f>
        <v>0.28636508951406997</v>
      </c>
      <c r="C171" s="132">
        <f>[1]!thsiFinD("ths_adjustment_nvg_ratio_fund",C$2,$A$6,$A171,101)/100</f>
        <v>0.26253149161671002</v>
      </c>
      <c r="D171" s="132">
        <f>[1]!thsiFinD("ths_adjustment_nvg_ratio_fund",D$2,$A$6,$A171,101)/100</f>
        <v>0.40318715552359996</v>
      </c>
      <c r="E171" s="132">
        <f>[1]!thsiFinD("ths_adjustment_nvg_ratio_fund",E$2,$A$6,$A171,101)/100</f>
        <v>0.37725102606481997</v>
      </c>
      <c r="F171" s="133">
        <f>[1]!thsiFinD("ths_int_chg_ratio_index",F$1,$A$6,$A171,101)/100</f>
        <v>0.26767601341684</v>
      </c>
      <c r="G171" s="133">
        <f>[1]!thsiFinD("ths_int_chg_ratio_index",G$1,$A$6,$A171,101)/100</f>
        <v>0.26767601341684</v>
      </c>
      <c r="H171" s="132">
        <f>[1]!thsiFinD("ths_int_chg_ratio_index",H$1,$A$6,$A171,101)/100</f>
        <v>0.29380005502501999</v>
      </c>
      <c r="I171" s="132">
        <f>[1]!thsiFinD("ths_int_chg_ratio_index",I$1,$A$6,$A171,101)/100</f>
        <v>0.29380005502501999</v>
      </c>
      <c r="J171" s="32">
        <f t="shared" si="18"/>
        <v>0.30653586245036502</v>
      </c>
      <c r="K171" s="32">
        <f>[1]!thsiFinD("ths_int_chg_ratio_index",K$2,$A$6,$A171,101)/100</f>
        <v>0.16127354112852998</v>
      </c>
      <c r="L171" s="32">
        <f>[1]!thsiFinD("ths_int_chg_ratio_index",L$2,$A$6,$A171,101)/100</f>
        <v>0.19460342641976999</v>
      </c>
      <c r="M171" s="46">
        <f t="shared" si="19"/>
        <v>1.3065358624503651</v>
      </c>
      <c r="N171" s="46">
        <f t="shared" si="20"/>
        <v>1.16127354112853</v>
      </c>
      <c r="O171" s="46">
        <f t="shared" si="20"/>
        <v>1.19460342641977</v>
      </c>
      <c r="P171" s="38">
        <f t="shared" si="21"/>
        <v>-1.8586473493155009E-2</v>
      </c>
      <c r="Q171" s="38">
        <f t="shared" si="22"/>
        <v>-2.1135701863535306E-2</v>
      </c>
      <c r="R171" s="38">
        <f t="shared" si="22"/>
        <v>-1.9946018751185624E-2</v>
      </c>
      <c r="S171" s="34">
        <f>MAX(M$6:M171)</f>
        <v>1.3498893712062587</v>
      </c>
      <c r="T171" s="34">
        <f>MAX(N$6:N171)</f>
        <v>1.21426357051524</v>
      </c>
      <c r="U171" s="34">
        <f>MAX(O$6:O171)</f>
        <v>1.2453001202766401</v>
      </c>
      <c r="V171" s="35">
        <f t="shared" si="23"/>
        <v>-3.2116342035609202E-2</v>
      </c>
      <c r="W171" s="35">
        <f t="shared" si="24"/>
        <v>-4.3639643544790774E-2</v>
      </c>
      <c r="X171" s="35">
        <f t="shared" si="24"/>
        <v>-4.0710422356345588E-2</v>
      </c>
    </row>
    <row r="172" spans="1:24">
      <c r="A172" s="357">
        <v>44082</v>
      </c>
      <c r="B172" s="132">
        <f>[1]!thsiFinD("ths_adjustment_nvg_ratio_fund",B$2,$A$6,$A172,101)/100</f>
        <v>0.29387787723784997</v>
      </c>
      <c r="C172" s="132">
        <f>[1]!thsiFinD("ths_adjustment_nvg_ratio_fund",C$2,$A$6,$A172,101)/100</f>
        <v>0.26896012509773004</v>
      </c>
      <c r="D172" s="132">
        <f>[1]!thsiFinD("ths_adjustment_nvg_ratio_fund",D$2,$A$6,$A172,101)/100</f>
        <v>0.40881859573447998</v>
      </c>
      <c r="E172" s="132">
        <f>[1]!thsiFinD("ths_adjustment_nvg_ratio_fund",E$2,$A$6,$A172,101)/100</f>
        <v>0.37993131756704995</v>
      </c>
      <c r="F172" s="133">
        <f>[1]!thsiFinD("ths_int_chg_ratio_index",F$1,$A$6,$A172,101)/100</f>
        <v>0.27591956074268004</v>
      </c>
      <c r="G172" s="133">
        <f>[1]!thsiFinD("ths_int_chg_ratio_index",G$1,$A$6,$A172,101)/100</f>
        <v>0.27591956074268004</v>
      </c>
      <c r="H172" s="132">
        <f>[1]!thsiFinD("ths_int_chg_ratio_index",H$1,$A$6,$A172,101)/100</f>
        <v>0.30888040751415002</v>
      </c>
      <c r="I172" s="132">
        <f>[1]!thsiFinD("ths_int_chg_ratio_index",I$1,$A$6,$A172,101)/100</f>
        <v>0.30888040751415002</v>
      </c>
      <c r="J172" s="32">
        <f t="shared" si="18"/>
        <v>0.31514848151884622</v>
      </c>
      <c r="K172" s="32">
        <f>[1]!thsiFinD("ths_int_chg_ratio_index",K$2,$A$6,$A172,101)/100</f>
        <v>0.16800757792414001</v>
      </c>
      <c r="L172" s="32">
        <f>[1]!thsiFinD("ths_int_chg_ratio_index",L$2,$A$6,$A172,101)/100</f>
        <v>0.20192857719666002</v>
      </c>
      <c r="M172" s="46">
        <f t="shared" si="19"/>
        <v>1.3151484815188463</v>
      </c>
      <c r="N172" s="46">
        <f t="shared" si="20"/>
        <v>1.1680075779241399</v>
      </c>
      <c r="O172" s="46">
        <f t="shared" si="20"/>
        <v>1.2019285771966599</v>
      </c>
      <c r="P172" s="38">
        <f t="shared" si="21"/>
        <v>6.5919499923472458E-3</v>
      </c>
      <c r="Q172" s="38">
        <f t="shared" si="22"/>
        <v>5.7988377045650186E-3</v>
      </c>
      <c r="R172" s="38">
        <f t="shared" si="22"/>
        <v>6.1318682124020807E-3</v>
      </c>
      <c r="S172" s="34">
        <f>MAX(M$6:M172)</f>
        <v>1.3498893712062587</v>
      </c>
      <c r="T172" s="34">
        <f>MAX(N$6:N172)</f>
        <v>1.21426357051524</v>
      </c>
      <c r="U172" s="34">
        <f>MAX(O$6:O172)</f>
        <v>1.2453001202766401</v>
      </c>
      <c r="V172" s="35">
        <f t="shared" si="23"/>
        <v>-2.5736101363897701E-2</v>
      </c>
      <c r="W172" s="35">
        <f t="shared" si="24"/>
        <v>-3.8093865050627063E-2</v>
      </c>
      <c r="X172" s="35">
        <f t="shared" si="24"/>
        <v>-3.4828185088704E-2</v>
      </c>
    </row>
    <row r="173" spans="1:24">
      <c r="A173" s="357">
        <v>44083</v>
      </c>
      <c r="B173" s="132">
        <f>[1]!thsiFinD("ths_adjustment_nvg_ratio_fund",B$2,$A$6,$A173,101)/100</f>
        <v>0.26470588235294001</v>
      </c>
      <c r="C173" s="132">
        <f>[1]!thsiFinD("ths_adjustment_nvg_ratio_fund",C$2,$A$6,$A173,101)/100</f>
        <v>0.23785943879766999</v>
      </c>
      <c r="D173" s="132">
        <f>[1]!thsiFinD("ths_adjustment_nvg_ratio_fund",D$2,$A$6,$A173,101)/100</f>
        <v>0.3640067098011</v>
      </c>
      <c r="E173" s="132">
        <f>[1]!thsiFinD("ths_adjustment_nvg_ratio_fund",E$2,$A$6,$A173,101)/100</f>
        <v>0.34299355055992997</v>
      </c>
      <c r="F173" s="133">
        <f>[1]!thsiFinD("ths_int_chg_ratio_index",F$1,$A$6,$A173,101)/100</f>
        <v>0.23541606453562999</v>
      </c>
      <c r="G173" s="133">
        <f>[1]!thsiFinD("ths_int_chg_ratio_index",G$1,$A$6,$A173,101)/100</f>
        <v>0.23541606453562999</v>
      </c>
      <c r="H173" s="132">
        <f>[1]!thsiFinD("ths_int_chg_ratio_index",H$1,$A$6,$A173,101)/100</f>
        <v>0.26716363123955</v>
      </c>
      <c r="I173" s="132">
        <f>[1]!thsiFinD("ths_int_chg_ratio_index",I$1,$A$6,$A173,101)/100</f>
        <v>0.26716363123955</v>
      </c>
      <c r="J173" s="32">
        <f t="shared" si="18"/>
        <v>0.27684062163275003</v>
      </c>
      <c r="K173" s="32">
        <f>[1]!thsiFinD("ths_int_chg_ratio_index",K$2,$A$6,$A173,101)/100</f>
        <v>0.13966050327714999</v>
      </c>
      <c r="L173" s="32">
        <f>[1]!thsiFinD("ths_int_chg_ratio_index",L$2,$A$6,$A173,101)/100</f>
        <v>0.17073213819933999</v>
      </c>
      <c r="M173" s="46">
        <f t="shared" si="19"/>
        <v>1.2768406216327501</v>
      </c>
      <c r="N173" s="46">
        <f t="shared" si="20"/>
        <v>1.1396605032771501</v>
      </c>
      <c r="O173" s="46">
        <f t="shared" si="20"/>
        <v>1.1707321381993401</v>
      </c>
      <c r="P173" s="38">
        <f t="shared" si="21"/>
        <v>-2.9128163416084374E-2</v>
      </c>
      <c r="Q173" s="38">
        <f t="shared" si="22"/>
        <v>-2.4269598231006495E-2</v>
      </c>
      <c r="R173" s="38">
        <f t="shared" si="22"/>
        <v>-2.5955318468324773E-2</v>
      </c>
      <c r="S173" s="34">
        <f>MAX(M$6:M173)</f>
        <v>1.3498893712062587</v>
      </c>
      <c r="T173" s="34">
        <f>MAX(N$6:N173)</f>
        <v>1.21426357051524</v>
      </c>
      <c r="U173" s="34">
        <f>MAX(O$6:O173)</f>
        <v>1.2453001202766401</v>
      </c>
      <c r="V173" s="35">
        <f t="shared" si="23"/>
        <v>-5.4114619413761611E-2</v>
      </c>
      <c r="W173" s="35">
        <f t="shared" si="24"/>
        <v>-6.1438940481788662E-2</v>
      </c>
      <c r="X173" s="35">
        <f t="shared" si="24"/>
        <v>-5.9879526921377768E-2</v>
      </c>
    </row>
    <row r="174" spans="1:24">
      <c r="A174" s="357">
        <v>44084</v>
      </c>
      <c r="B174" s="132">
        <f>[1]!thsiFinD("ths_adjustment_nvg_ratio_fund",B$2,$A$6,$A174,101)/100</f>
        <v>0.26782289002557996</v>
      </c>
      <c r="C174" s="132">
        <f>[1]!thsiFinD("ths_adjustment_nvg_ratio_fund",C$2,$A$6,$A174,101)/100</f>
        <v>0.23951003388063999</v>
      </c>
      <c r="D174" s="132">
        <f>[1]!thsiFinD("ths_adjustment_nvg_ratio_fund",D$2,$A$6,$A174,101)/100</f>
        <v>0.34771147855259998</v>
      </c>
      <c r="E174" s="132">
        <f>[1]!thsiFinD("ths_adjustment_nvg_ratio_fund",E$2,$A$6,$A174,101)/100</f>
        <v>0.32967585230530999</v>
      </c>
      <c r="F174" s="133">
        <f>[1]!thsiFinD("ths_int_chg_ratio_index",F$1,$A$6,$A174,101)/100</f>
        <v>0.19163836463696002</v>
      </c>
      <c r="G174" s="133">
        <f>[1]!thsiFinD("ths_int_chg_ratio_index",G$1,$A$6,$A174,101)/100</f>
        <v>0.19163836463696002</v>
      </c>
      <c r="H174" s="132">
        <f>[1]!thsiFinD("ths_int_chg_ratio_index",H$1,$A$6,$A174,101)/100</f>
        <v>0.20538238603456002</v>
      </c>
      <c r="I174" s="132">
        <f>[1]!thsiFinD("ths_int_chg_ratio_index",I$1,$A$6,$A174,101)/100</f>
        <v>0.20538238603456002</v>
      </c>
      <c r="J174" s="32">
        <f t="shared" si="18"/>
        <v>0.24734521951339625</v>
      </c>
      <c r="K174" s="32">
        <f>[1]!thsiFinD("ths_int_chg_ratio_index",K$2,$A$6,$A174,101)/100</f>
        <v>0.13414947907847999</v>
      </c>
      <c r="L174" s="32">
        <f>[1]!thsiFinD("ths_int_chg_ratio_index",L$2,$A$6,$A174,101)/100</f>
        <v>0.15401280559757</v>
      </c>
      <c r="M174" s="46">
        <f t="shared" si="19"/>
        <v>1.2473452195133963</v>
      </c>
      <c r="N174" s="46">
        <f t="shared" si="20"/>
        <v>1.1341494790784801</v>
      </c>
      <c r="O174" s="46">
        <f t="shared" si="20"/>
        <v>1.15401280559757</v>
      </c>
      <c r="P174" s="38">
        <f t="shared" si="21"/>
        <v>-2.3100300554063535E-2</v>
      </c>
      <c r="Q174" s="38">
        <f t="shared" si="22"/>
        <v>-4.8356718363256057E-3</v>
      </c>
      <c r="R174" s="38">
        <f t="shared" si="22"/>
        <v>-1.4281091341257102E-2</v>
      </c>
      <c r="S174" s="34">
        <f>MAX(M$6:M174)</f>
        <v>1.3498893712062587</v>
      </c>
      <c r="T174" s="34">
        <f>MAX(N$6:N174)</f>
        <v>1.21426357051524</v>
      </c>
      <c r="U174" s="34">
        <f>MAX(O$6:O174)</f>
        <v>1.2453001202766401</v>
      </c>
      <c r="V174" s="35">
        <f t="shared" si="23"/>
        <v>-7.596485599499847E-2</v>
      </c>
      <c r="W174" s="35">
        <f t="shared" si="24"/>
        <v>-6.5977513763972762E-2</v>
      </c>
      <c r="X174" s="35">
        <f t="shared" si="24"/>
        <v>-7.330547326919945E-2</v>
      </c>
    </row>
    <row r="175" spans="1:24">
      <c r="A175" s="357">
        <v>44085</v>
      </c>
      <c r="B175" s="132">
        <f>[1]!thsiFinD("ths_adjustment_nvg_ratio_fund",B$2,$A$6,$A175,101)/100</f>
        <v>0.28045076726342999</v>
      </c>
      <c r="C175" s="132">
        <f>[1]!thsiFinD("ths_adjustment_nvg_ratio_fund",C$2,$A$6,$A175,101)/100</f>
        <v>0.25141169316306</v>
      </c>
      <c r="D175" s="132">
        <f>[1]!thsiFinD("ths_adjustment_nvg_ratio_fund",D$2,$A$6,$A175,101)/100</f>
        <v>0.36448598130840998</v>
      </c>
      <c r="E175" s="132">
        <f>[1]!thsiFinD("ths_adjustment_nvg_ratio_fund",E$2,$A$6,$A175,101)/100</f>
        <v>0.34634391495701</v>
      </c>
      <c r="F175" s="133">
        <f>[1]!thsiFinD("ths_int_chg_ratio_index",F$1,$A$6,$A175,101)/100</f>
        <v>0.21106869673666001</v>
      </c>
      <c r="G175" s="133">
        <f>[1]!thsiFinD("ths_int_chg_ratio_index",G$1,$A$6,$A175,101)/100</f>
        <v>0.21106869673666001</v>
      </c>
      <c r="H175" s="132">
        <f>[1]!thsiFinD("ths_int_chg_ratio_index",H$1,$A$6,$A175,101)/100</f>
        <v>0.22505445717643</v>
      </c>
      <c r="I175" s="132">
        <f>[1]!thsiFinD("ths_int_chg_ratio_index",I$1,$A$6,$A175,101)/100</f>
        <v>0.22505445717643</v>
      </c>
      <c r="J175" s="32">
        <f t="shared" si="18"/>
        <v>0.26436733306476123</v>
      </c>
      <c r="K175" s="32">
        <f>[1]!thsiFinD("ths_int_chg_ratio_index",K$2,$A$6,$A175,101)/100</f>
        <v>0.14601497073809999</v>
      </c>
      <c r="L175" s="32">
        <f>[1]!thsiFinD("ths_int_chg_ratio_index",L$2,$A$6,$A175,101)/100</f>
        <v>0.16810587828456</v>
      </c>
      <c r="M175" s="46">
        <f t="shared" si="19"/>
        <v>1.2643673330647611</v>
      </c>
      <c r="N175" s="46">
        <f t="shared" si="20"/>
        <v>1.1460149707381</v>
      </c>
      <c r="O175" s="46">
        <f t="shared" si="20"/>
        <v>1.1681058782845599</v>
      </c>
      <c r="P175" s="38">
        <f t="shared" si="21"/>
        <v>1.3646673980123536E-2</v>
      </c>
      <c r="Q175" s="38">
        <f t="shared" si="22"/>
        <v>1.0462017466393192E-2</v>
      </c>
      <c r="R175" s="38">
        <f t="shared" si="22"/>
        <v>1.2212232497448072E-2</v>
      </c>
      <c r="S175" s="34">
        <f>MAX(M$6:M175)</f>
        <v>1.3498893712062587</v>
      </c>
      <c r="T175" s="34">
        <f>MAX(N$6:N175)</f>
        <v>1.21426357051524</v>
      </c>
      <c r="U175" s="34">
        <f>MAX(O$6:O175)</f>
        <v>1.2453001202766401</v>
      </c>
      <c r="V175" s="35">
        <f t="shared" si="23"/>
        <v>-6.3354849638585731E-2</v>
      </c>
      <c r="W175" s="35">
        <f t="shared" si="24"/>
        <v>-5.6205754198967339E-2</v>
      </c>
      <c r="X175" s="35">
        <f t="shared" si="24"/>
        <v>-6.1988464254650211E-2</v>
      </c>
    </row>
    <row r="176" spans="1:24">
      <c r="A176" s="357">
        <v>44088</v>
      </c>
      <c r="B176" s="132">
        <f>[1]!thsiFinD("ths_adjustment_nvg_ratio_fund",B$2,$A$6,$A176,101)/100</f>
        <v>0.28788363171355003</v>
      </c>
      <c r="C176" s="132">
        <f>[1]!thsiFinD("ths_adjustment_nvg_ratio_fund",C$2,$A$6,$A176,101)/100</f>
        <v>0.26192337763877999</v>
      </c>
      <c r="D176" s="132">
        <f>[1]!thsiFinD("ths_adjustment_nvg_ratio_fund",D$2,$A$6,$A176,101)/100</f>
        <v>0.37335250419362997</v>
      </c>
      <c r="E176" s="132">
        <f>[1]!thsiFinD("ths_adjustment_nvg_ratio_fund",E$2,$A$6,$A176,101)/100</f>
        <v>0.35706508088878003</v>
      </c>
      <c r="F176" s="133">
        <f>[1]!thsiFinD("ths_int_chg_ratio_index",F$1,$A$6,$A176,101)/100</f>
        <v>0.23016310483520003</v>
      </c>
      <c r="G176" s="133">
        <f>[1]!thsiFinD("ths_int_chg_ratio_index",G$1,$A$6,$A176,101)/100</f>
        <v>0.23016310483520003</v>
      </c>
      <c r="H176" s="132">
        <f>[1]!thsiFinD("ths_int_chg_ratio_index",H$1,$A$6,$A176,101)/100</f>
        <v>0.25233356579070998</v>
      </c>
      <c r="I176" s="132">
        <f>[1]!thsiFinD("ths_int_chg_ratio_index",I$1,$A$6,$A176,101)/100</f>
        <v>0.25233356579070998</v>
      </c>
      <c r="J176" s="32">
        <f t="shared" si="18"/>
        <v>0.28065224196081995</v>
      </c>
      <c r="K176" s="32">
        <f>[1]!thsiFinD("ths_int_chg_ratio_index",K$2,$A$6,$A176,101)/100</f>
        <v>0.1522042413975</v>
      </c>
      <c r="L176" s="32">
        <f>[1]!thsiFinD("ths_int_chg_ratio_index",L$2,$A$6,$A176,101)/100</f>
        <v>0.17831679283277002</v>
      </c>
      <c r="M176" s="46">
        <f t="shared" si="19"/>
        <v>1.2806522419608199</v>
      </c>
      <c r="N176" s="46">
        <f t="shared" si="20"/>
        <v>1.1522042413975</v>
      </c>
      <c r="O176" s="46">
        <f t="shared" si="20"/>
        <v>1.17831679283277</v>
      </c>
      <c r="P176" s="38">
        <f t="shared" si="21"/>
        <v>1.28798874110303E-2</v>
      </c>
      <c r="Q176" s="38">
        <f t="shared" si="22"/>
        <v>5.4006891859481598E-3</v>
      </c>
      <c r="R176" s="38">
        <f t="shared" si="22"/>
        <v>8.7414289560852065E-3</v>
      </c>
      <c r="S176" s="34">
        <f>MAX(M$6:M176)</f>
        <v>1.3498893712062587</v>
      </c>
      <c r="T176" s="34">
        <f>MAX(N$6:N176)</f>
        <v>1.21426357051524</v>
      </c>
      <c r="U176" s="34">
        <f>MAX(O$6:O176)</f>
        <v>1.2453001202766401</v>
      </c>
      <c r="V176" s="35">
        <f t="shared" si="23"/>
        <v>-5.1290965557843182E-2</v>
      </c>
      <c r="W176" s="35">
        <f t="shared" si="24"/>
        <v>-5.1108614821909537E-2</v>
      </c>
      <c r="X176" s="35">
        <f t="shared" si="24"/>
        <v>-5.3788903054943771E-2</v>
      </c>
    </row>
    <row r="177" spans="1:24">
      <c r="A177" s="357">
        <v>44089</v>
      </c>
      <c r="B177" s="132">
        <f>[1]!thsiFinD("ths_adjustment_nvg_ratio_fund",B$2,$A$6,$A177,101)/100</f>
        <v>0.29827365728899996</v>
      </c>
      <c r="C177" s="132">
        <f>[1]!thsiFinD("ths_adjustment_nvg_ratio_fund",C$2,$A$6,$A177,101)/100</f>
        <v>0.27434627747372003</v>
      </c>
      <c r="D177" s="132">
        <f>[1]!thsiFinD("ths_adjustment_nvg_ratio_fund",D$2,$A$6,$A177,101)/100</f>
        <v>0.38581356338366002</v>
      </c>
      <c r="E177" s="132">
        <f>[1]!thsiFinD("ths_adjustment_nvg_ratio_fund",E$2,$A$6,$A177,101)/100</f>
        <v>0.36334701401755998</v>
      </c>
      <c r="F177" s="133">
        <f>[1]!thsiFinD("ths_int_chg_ratio_index",F$1,$A$6,$A177,101)/100</f>
        <v>0.2361316701374</v>
      </c>
      <c r="G177" s="133">
        <f>[1]!thsiFinD("ths_int_chg_ratio_index",G$1,$A$6,$A177,101)/100</f>
        <v>0.2361316701374</v>
      </c>
      <c r="H177" s="132">
        <f>[1]!thsiFinD("ths_int_chg_ratio_index",H$1,$A$6,$A177,101)/100</f>
        <v>0.25506292009209003</v>
      </c>
      <c r="I177" s="132">
        <f>[1]!thsiFinD("ths_int_chg_ratio_index",I$1,$A$6,$A177,101)/100</f>
        <v>0.25506292009209003</v>
      </c>
      <c r="J177" s="32">
        <f t="shared" si="18"/>
        <v>0.28802121157786509</v>
      </c>
      <c r="K177" s="32">
        <f>[1]!thsiFinD("ths_int_chg_ratio_index",K$2,$A$6,$A177,101)/100</f>
        <v>0.16083759733358999</v>
      </c>
      <c r="L177" s="32">
        <f>[1]!thsiFinD("ths_int_chg_ratio_index",L$2,$A$6,$A177,101)/100</f>
        <v>0.18604428791746</v>
      </c>
      <c r="M177" s="46">
        <f t="shared" si="19"/>
        <v>1.2880212115778651</v>
      </c>
      <c r="N177" s="46">
        <f t="shared" si="20"/>
        <v>1.16083759733359</v>
      </c>
      <c r="O177" s="46">
        <f t="shared" si="20"/>
        <v>1.18604428791746</v>
      </c>
      <c r="P177" s="38">
        <f t="shared" si="21"/>
        <v>5.7540754434337593E-3</v>
      </c>
      <c r="Q177" s="38">
        <f t="shared" si="22"/>
        <v>7.4929041448577038E-3</v>
      </c>
      <c r="R177" s="38">
        <f t="shared" si="22"/>
        <v>6.5580793990998032E-3</v>
      </c>
      <c r="S177" s="34">
        <f>MAX(M$6:M177)</f>
        <v>1.3498893712062587</v>
      </c>
      <c r="T177" s="34">
        <f>MAX(N$6:N177)</f>
        <v>1.21426357051524</v>
      </c>
      <c r="U177" s="34">
        <f>MAX(O$6:O177)</f>
        <v>1.2453001202766401</v>
      </c>
      <c r="V177" s="35">
        <f t="shared" si="23"/>
        <v>-4.5832022199795763E-2</v>
      </c>
      <c r="W177" s="35">
        <f t="shared" si="24"/>
        <v>-4.3998662628888852E-2</v>
      </c>
      <c r="X177" s="35">
        <f t="shared" si="24"/>
        <v>-4.758357555286874E-2</v>
      </c>
    </row>
    <row r="178" spans="1:24">
      <c r="A178" s="357">
        <v>44090</v>
      </c>
      <c r="B178" s="132">
        <f>[1]!thsiFinD("ths_adjustment_nvg_ratio_fund",B$2,$A$6,$A178,101)/100</f>
        <v>0.29140025575447998</v>
      </c>
      <c r="C178" s="132">
        <f>[1]!thsiFinD("ths_adjustment_nvg_ratio_fund",C$2,$A$6,$A178,101)/100</f>
        <v>0.26479020067761</v>
      </c>
      <c r="D178" s="132">
        <f>[1]!thsiFinD("ths_adjustment_nvg_ratio_fund",D$2,$A$6,$A178,101)/100</f>
        <v>0.37670740474478998</v>
      </c>
      <c r="E178" s="132">
        <f>[1]!thsiFinD("ths_adjustment_nvg_ratio_fund",E$2,$A$6,$A178,101)/100</f>
        <v>0.35773515370646003</v>
      </c>
      <c r="F178" s="133">
        <f>[1]!thsiFinD("ths_int_chg_ratio_index",F$1,$A$6,$A178,101)/100</f>
        <v>0.22379578134348999</v>
      </c>
      <c r="G178" s="133">
        <f>[1]!thsiFinD("ths_int_chg_ratio_index",G$1,$A$6,$A178,101)/100</f>
        <v>0.22379578134348999</v>
      </c>
      <c r="H178" s="132">
        <f>[1]!thsiFinD("ths_int_chg_ratio_index",H$1,$A$6,$A178,101)/100</f>
        <v>0.24351278596383999</v>
      </c>
      <c r="I178" s="132">
        <f>[1]!thsiFinD("ths_int_chg_ratio_index",I$1,$A$6,$A178,101)/100</f>
        <v>0.24351278596383999</v>
      </c>
      <c r="J178" s="32">
        <f t="shared" si="18"/>
        <v>0.27815626868724996</v>
      </c>
      <c r="K178" s="32">
        <f>[1]!thsiFinD("ths_int_chg_ratio_index",K$2,$A$6,$A178,101)/100</f>
        <v>0.15350087735675</v>
      </c>
      <c r="L178" s="32">
        <f>[1]!thsiFinD("ths_int_chg_ratio_index",L$2,$A$6,$A178,101)/100</f>
        <v>0.17725437808872002</v>
      </c>
      <c r="M178" s="46">
        <f t="shared" si="19"/>
        <v>1.2781562686872499</v>
      </c>
      <c r="N178" s="46">
        <f t="shared" si="20"/>
        <v>1.1535008773567501</v>
      </c>
      <c r="O178" s="46">
        <f t="shared" si="20"/>
        <v>1.1772543780887199</v>
      </c>
      <c r="P178" s="38">
        <f t="shared" si="21"/>
        <v>-7.6589910181140697E-3</v>
      </c>
      <c r="Q178" s="38">
        <f t="shared" si="22"/>
        <v>-6.3201949985873807E-3</v>
      </c>
      <c r="R178" s="38">
        <f t="shared" si="22"/>
        <v>-7.4111143388869705E-3</v>
      </c>
      <c r="S178" s="34">
        <f>MAX(M$6:M178)</f>
        <v>1.3498893712062587</v>
      </c>
      <c r="T178" s="34">
        <f>MAX(N$6:N178)</f>
        <v>1.21426357051524</v>
      </c>
      <c r="U178" s="34">
        <f>MAX(O$6:O178)</f>
        <v>1.2453001202766401</v>
      </c>
      <c r="V178" s="35">
        <f t="shared" si="23"/>
        <v>-5.3139986171539588E-2</v>
      </c>
      <c r="W178" s="35">
        <f t="shared" si="24"/>
        <v>-5.004077749998459E-2</v>
      </c>
      <c r="X178" s="35">
        <f t="shared" si="24"/>
        <v>-5.4642042572680349E-2</v>
      </c>
    </row>
    <row r="179" spans="1:24">
      <c r="A179" s="357">
        <v>44091</v>
      </c>
      <c r="B179" s="132">
        <f>[1]!thsiFinD("ths_adjustment_nvg_ratio_fund",B$2,$A$6,$A179,101)/100</f>
        <v>0.28708439897698002</v>
      </c>
      <c r="C179" s="132">
        <f>[1]!thsiFinD("ths_adjustment_nvg_ratio_fund",C$2,$A$6,$A179,101)/100</f>
        <v>0.25975154200329997</v>
      </c>
      <c r="D179" s="132">
        <f>[1]!thsiFinD("ths_adjustment_nvg_ratio_fund",D$2,$A$6,$A179,101)/100</f>
        <v>0.38233884495566994</v>
      </c>
      <c r="E179" s="132">
        <f>[1]!thsiFinD("ths_adjustment_nvg_ratio_fund",E$2,$A$6,$A179,101)/100</f>
        <v>0.36200686830503004</v>
      </c>
      <c r="F179" s="133">
        <f>[1]!thsiFinD("ths_int_chg_ratio_index",F$1,$A$6,$A179,101)/100</f>
        <v>0.22599460071460001</v>
      </c>
      <c r="G179" s="133">
        <f>[1]!thsiFinD("ths_int_chg_ratio_index",G$1,$A$6,$A179,101)/100</f>
        <v>0.22599460071460001</v>
      </c>
      <c r="H179" s="132">
        <f>[1]!thsiFinD("ths_int_chg_ratio_index",H$1,$A$6,$A179,101)/100</f>
        <v>0.24638005686718001</v>
      </c>
      <c r="I179" s="132">
        <f>[1]!thsiFinD("ths_int_chg_ratio_index",I$1,$A$6,$A179,101)/100</f>
        <v>0.24638005686718001</v>
      </c>
      <c r="J179" s="32">
        <f t="shared" si="18"/>
        <v>0.27949137117556755</v>
      </c>
      <c r="K179" s="32">
        <f>[1]!thsiFinD("ths_int_chg_ratio_index",K$2,$A$6,$A179,101)/100</f>
        <v>0.14946545231903</v>
      </c>
      <c r="L179" s="32">
        <f>[1]!thsiFinD("ths_int_chg_ratio_index",L$2,$A$6,$A179,101)/100</f>
        <v>0.17504930639939001</v>
      </c>
      <c r="M179" s="46">
        <f t="shared" si="19"/>
        <v>1.2794913711755675</v>
      </c>
      <c r="N179" s="46">
        <f t="shared" si="20"/>
        <v>1.14946545231903</v>
      </c>
      <c r="O179" s="46">
        <f t="shared" si="20"/>
        <v>1.1750493063993901</v>
      </c>
      <c r="P179" s="38">
        <f t="shared" si="21"/>
        <v>1.0445534094896125E-3</v>
      </c>
      <c r="Q179" s="38">
        <f t="shared" si="22"/>
        <v>-3.4984152304827765E-3</v>
      </c>
      <c r="R179" s="38">
        <f t="shared" si="22"/>
        <v>-1.8730630612814325E-3</v>
      </c>
      <c r="S179" s="34">
        <f>MAX(M$6:M179)</f>
        <v>1.3498893712062587</v>
      </c>
      <c r="T179" s="34">
        <f>MAX(N$6:N179)</f>
        <v>1.21426357051524</v>
      </c>
      <c r="U179" s="34">
        <f>MAX(O$6:O179)</f>
        <v>1.2453001202766401</v>
      </c>
      <c r="V179" s="35">
        <f t="shared" si="23"/>
        <v>-5.2150940315785821E-2</v>
      </c>
      <c r="W179" s="35">
        <f t="shared" si="24"/>
        <v>-5.3364129312316266E-2</v>
      </c>
      <c r="X179" s="35">
        <f t="shared" si="24"/>
        <v>-5.6412757642425926E-2</v>
      </c>
    </row>
    <row r="180" spans="1:24">
      <c r="A180" s="357">
        <v>44092</v>
      </c>
      <c r="B180" s="132">
        <f>[1]!thsiFinD("ths_adjustment_nvg_ratio_fund",B$2,$A$6,$A180,101)/100</f>
        <v>0.31593670076725999</v>
      </c>
      <c r="C180" s="132">
        <f>[1]!thsiFinD("ths_adjustment_nvg_ratio_fund",C$2,$A$6,$A180,101)/100</f>
        <v>0.28537920250194998</v>
      </c>
      <c r="D180" s="132">
        <f>[1]!thsiFinD("ths_adjustment_nvg_ratio_fund",D$2,$A$6,$A180,101)/100</f>
        <v>0.40414569853822002</v>
      </c>
      <c r="E180" s="132">
        <f>[1]!thsiFinD("ths_adjustment_nvg_ratio_fund",E$2,$A$6,$A180,101)/100</f>
        <v>0.38311416368255002</v>
      </c>
      <c r="F180" s="133">
        <f>[1]!thsiFinD("ths_int_chg_ratio_index",F$1,$A$6,$A180,101)/100</f>
        <v>0.24478644189821999</v>
      </c>
      <c r="G180" s="133">
        <f>[1]!thsiFinD("ths_int_chg_ratio_index",G$1,$A$6,$A180,101)/100</f>
        <v>0.24478644189821999</v>
      </c>
      <c r="H180" s="132">
        <f>[1]!thsiFinD("ths_int_chg_ratio_index",H$1,$A$6,$A180,101)/100</f>
        <v>0.26166532335969001</v>
      </c>
      <c r="I180" s="132">
        <f>[1]!thsiFinD("ths_int_chg_ratio_index",I$1,$A$6,$A180,101)/100</f>
        <v>0.26166532335969001</v>
      </c>
      <c r="J180" s="32">
        <f t="shared" si="18"/>
        <v>0.300184912000725</v>
      </c>
      <c r="K180" s="32">
        <f>[1]!thsiFinD("ths_int_chg_ratio_index",K$2,$A$6,$A180,101)/100</f>
        <v>0.17355106651971</v>
      </c>
      <c r="L180" s="32">
        <f>[1]!thsiFinD("ths_int_chg_ratio_index",L$2,$A$6,$A180,101)/100</f>
        <v>0.19710220100958001</v>
      </c>
      <c r="M180" s="46">
        <f t="shared" si="19"/>
        <v>1.3001849120007249</v>
      </c>
      <c r="N180" s="46">
        <f t="shared" si="20"/>
        <v>1.17355106651971</v>
      </c>
      <c r="O180" s="46">
        <f t="shared" si="20"/>
        <v>1.19710220100958</v>
      </c>
      <c r="P180" s="38">
        <f t="shared" si="21"/>
        <v>1.6173255475841586E-2</v>
      </c>
      <c r="Q180" s="38">
        <f t="shared" si="22"/>
        <v>2.0953752156785299E-2</v>
      </c>
      <c r="R180" s="38">
        <f t="shared" si="22"/>
        <v>1.8767633400648354E-2</v>
      </c>
      <c r="S180" s="34">
        <f>MAX(M$6:M180)</f>
        <v>1.3498893712062587</v>
      </c>
      <c r="T180" s="34">
        <f>MAX(N$6:N180)</f>
        <v>1.21426357051524</v>
      </c>
      <c r="U180" s="34">
        <f>MAX(O$6:O180)</f>
        <v>1.2453001202766401</v>
      </c>
      <c r="V180" s="35">
        <f t="shared" si="23"/>
        <v>-3.6821135320976639E-2</v>
      </c>
      <c r="W180" s="35">
        <f t="shared" si="24"/>
        <v>-3.3528555895203871E-2</v>
      </c>
      <c r="X180" s="35">
        <f t="shared" si="24"/>
        <v>-3.8703858196330265E-2</v>
      </c>
    </row>
    <row r="181" spans="1:24">
      <c r="A181" s="357">
        <v>44095</v>
      </c>
      <c r="B181" s="132">
        <f>[1]!thsiFinD("ths_adjustment_nvg_ratio_fund",B$2,$A$6,$A181,101)/100</f>
        <v>0.30458759590793</v>
      </c>
      <c r="C181" s="132">
        <f>[1]!thsiFinD("ths_adjustment_nvg_ratio_fund",C$2,$A$6,$A181,101)/100</f>
        <v>0.27495439145165002</v>
      </c>
      <c r="D181" s="132">
        <f>[1]!thsiFinD("ths_adjustment_nvg_ratio_fund",D$2,$A$6,$A181,101)/100</f>
        <v>0.39851425832734</v>
      </c>
      <c r="E181" s="132">
        <f>[1]!thsiFinD("ths_adjustment_nvg_ratio_fund",E$2,$A$6,$A181,101)/100</f>
        <v>0.37658095324713997</v>
      </c>
      <c r="F181" s="133">
        <f>[1]!thsiFinD("ths_int_chg_ratio_index",F$1,$A$6,$A181,101)/100</f>
        <v>0.24432346637787</v>
      </c>
      <c r="G181" s="133">
        <f>[1]!thsiFinD("ths_int_chg_ratio_index",G$1,$A$6,$A181,101)/100</f>
        <v>0.24432346637787</v>
      </c>
      <c r="H181" s="132">
        <f>[1]!thsiFinD("ths_int_chg_ratio_index",H$1,$A$6,$A181,101)/100</f>
        <v>0.26049167050722</v>
      </c>
      <c r="I181" s="132">
        <f>[1]!thsiFinD("ths_int_chg_ratio_index",I$1,$A$6,$A181,101)/100</f>
        <v>0.26049167050722</v>
      </c>
      <c r="J181" s="32">
        <f t="shared" si="18"/>
        <v>0.29553343408802996</v>
      </c>
      <c r="K181" s="32">
        <f>[1]!thsiFinD("ths_int_chg_ratio_index",K$2,$A$6,$A181,101)/100</f>
        <v>0.16395616609916999</v>
      </c>
      <c r="L181" s="32">
        <f>[1]!thsiFinD("ths_int_chg_ratio_index",L$2,$A$6,$A181,101)/100</f>
        <v>0.18989360252996001</v>
      </c>
      <c r="M181" s="46">
        <f t="shared" si="19"/>
        <v>1.29553343408803</v>
      </c>
      <c r="N181" s="46">
        <f t="shared" si="20"/>
        <v>1.16395616609917</v>
      </c>
      <c r="O181" s="46">
        <f t="shared" si="20"/>
        <v>1.18989360252996</v>
      </c>
      <c r="P181" s="38">
        <f t="shared" si="21"/>
        <v>-3.5775510619772133E-3</v>
      </c>
      <c r="Q181" s="38">
        <f t="shared" si="22"/>
        <v>-8.1759547532896937E-3</v>
      </c>
      <c r="R181" s="38">
        <f t="shared" si="22"/>
        <v>-6.0217068129526652E-3</v>
      </c>
      <c r="S181" s="34">
        <f>MAX(M$6:M181)</f>
        <v>1.3498893712062587</v>
      </c>
      <c r="T181" s="34">
        <f>MAX(N$6:N181)</f>
        <v>1.21426357051524</v>
      </c>
      <c r="U181" s="34">
        <f>MAX(O$6:O181)</f>
        <v>1.2453001202766401</v>
      </c>
      <c r="V181" s="35">
        <f t="shared" si="23"/>
        <v>-4.0266956891183092E-2</v>
      </c>
      <c r="W181" s="35">
        <f t="shared" si="24"/>
        <v>-4.1430382692551282E-2</v>
      </c>
      <c r="X181" s="35">
        <f t="shared" si="24"/>
        <v>-4.4492501722694477E-2</v>
      </c>
    </row>
    <row r="182" spans="1:24">
      <c r="A182" s="357">
        <v>44096</v>
      </c>
      <c r="B182" s="132">
        <f>[1]!thsiFinD("ths_adjustment_nvg_ratio_fund",B$2,$A$6,$A182,101)/100</f>
        <v>0.29108056265985</v>
      </c>
      <c r="C182" s="132">
        <f>[1]!thsiFinD("ths_adjustment_nvg_ratio_fund",C$2,$A$6,$A182,101)/100</f>
        <v>0.26626704890974001</v>
      </c>
      <c r="D182" s="132">
        <f>[1]!thsiFinD("ths_adjustment_nvg_ratio_fund",D$2,$A$6,$A182,101)/100</f>
        <v>0.38701174215193002</v>
      </c>
      <c r="E182" s="132">
        <f>[1]!thsiFinD("ths_adjustment_nvg_ratio_fund",E$2,$A$6,$A182,101)/100</f>
        <v>0.36619482372420997</v>
      </c>
      <c r="F182" s="133">
        <f>[1]!thsiFinD("ths_int_chg_ratio_index",F$1,$A$6,$A182,101)/100</f>
        <v>0.22431050794920998</v>
      </c>
      <c r="G182" s="133">
        <f>[1]!thsiFinD("ths_int_chg_ratio_index",G$1,$A$6,$A182,101)/100</f>
        <v>0.22431050794920998</v>
      </c>
      <c r="H182" s="132">
        <f>[1]!thsiFinD("ths_int_chg_ratio_index",H$1,$A$6,$A182,101)/100</f>
        <v>0.24278665396512</v>
      </c>
      <c r="I182" s="132">
        <f>[1]!thsiFinD("ths_int_chg_ratio_index",I$1,$A$6,$A182,101)/100</f>
        <v>0.24278665396512</v>
      </c>
      <c r="J182" s="32">
        <f t="shared" si="18"/>
        <v>0.28059356265929875</v>
      </c>
      <c r="K182" s="32">
        <f>[1]!thsiFinD("ths_int_chg_ratio_index",K$2,$A$6,$A182,101)/100</f>
        <v>0.14966654927441</v>
      </c>
      <c r="L182" s="32">
        <f>[1]!thsiFinD("ths_int_chg_ratio_index",L$2,$A$6,$A182,101)/100</f>
        <v>0.17485333410012999</v>
      </c>
      <c r="M182" s="46">
        <f t="shared" si="19"/>
        <v>1.2805935626592988</v>
      </c>
      <c r="N182" s="46">
        <f t="shared" si="20"/>
        <v>1.14966654927441</v>
      </c>
      <c r="O182" s="46">
        <f t="shared" si="20"/>
        <v>1.1748533341001299</v>
      </c>
      <c r="P182" s="38">
        <f t="shared" si="21"/>
        <v>-1.1531830082986527E-2</v>
      </c>
      <c r="Q182" s="38">
        <f t="shared" si="22"/>
        <v>-1.2276765432369774E-2</v>
      </c>
      <c r="R182" s="38">
        <f t="shared" si="22"/>
        <v>-1.2640011172302623E-2</v>
      </c>
      <c r="S182" s="34">
        <f>MAX(M$6:M182)</f>
        <v>1.3498893712062587</v>
      </c>
      <c r="T182" s="34">
        <f>MAX(N$6:N182)</f>
        <v>1.21426357051524</v>
      </c>
      <c r="U182" s="34">
        <f>MAX(O$6:O182)</f>
        <v>1.2453001202766401</v>
      </c>
      <c r="V182" s="35">
        <f t="shared" si="23"/>
        <v>-5.1334435269341561E-2</v>
      </c>
      <c r="W182" s="35">
        <f t="shared" si="24"/>
        <v>-5.319851703483125E-2</v>
      </c>
      <c r="X182" s="35">
        <f t="shared" si="24"/>
        <v>-5.6570127176138518E-2</v>
      </c>
    </row>
    <row r="183" spans="1:24">
      <c r="A183" s="357">
        <v>44097</v>
      </c>
      <c r="B183" s="132">
        <f>[1]!thsiFinD("ths_adjustment_nvg_ratio_fund",B$2,$A$6,$A183,101)/100</f>
        <v>0.29523657289003002</v>
      </c>
      <c r="C183" s="132">
        <f>[1]!thsiFinD("ths_adjustment_nvg_ratio_fund",C$2,$A$6,$A183,101)/100</f>
        <v>0.27330379636869001</v>
      </c>
      <c r="D183" s="132">
        <f>[1]!thsiFinD("ths_adjustment_nvg_ratio_fund",D$2,$A$6,$A183,101)/100</f>
        <v>0.39563862928349003</v>
      </c>
      <c r="E183" s="132">
        <f>[1]!thsiFinD("ths_adjustment_nvg_ratio_fund",E$2,$A$6,$A183,101)/100</f>
        <v>0.37172292493310005</v>
      </c>
      <c r="F183" s="133">
        <f>[1]!thsiFinD("ths_int_chg_ratio_index",F$1,$A$6,$A183,101)/100</f>
        <v>0.23278692617773</v>
      </c>
      <c r="G183" s="133">
        <f>[1]!thsiFinD("ths_int_chg_ratio_index",G$1,$A$6,$A183,101)/100</f>
        <v>0.23278692617773</v>
      </c>
      <c r="H183" s="132">
        <f>[1]!thsiFinD("ths_int_chg_ratio_index",H$1,$A$6,$A183,101)/100</f>
        <v>0.25222604313183999</v>
      </c>
      <c r="I183" s="132">
        <f>[1]!thsiFinD("ths_int_chg_ratio_index",I$1,$A$6,$A183,101)/100</f>
        <v>0.25222604313183999</v>
      </c>
      <c r="J183" s="32">
        <f t="shared" si="18"/>
        <v>0.28824098276180632</v>
      </c>
      <c r="K183" s="32">
        <f>[1]!thsiFinD("ths_int_chg_ratio_index",K$2,$A$6,$A183,101)/100</f>
        <v>0.15424596915597</v>
      </c>
      <c r="L183" s="32">
        <f>[1]!thsiFinD("ths_int_chg_ratio_index",L$2,$A$6,$A183,101)/100</f>
        <v>0.18033458086883003</v>
      </c>
      <c r="M183" s="46">
        <f t="shared" si="19"/>
        <v>1.2882409827618062</v>
      </c>
      <c r="N183" s="46">
        <f t="shared" si="20"/>
        <v>1.1542459691559701</v>
      </c>
      <c r="O183" s="46">
        <f t="shared" si="20"/>
        <v>1.1803345808688301</v>
      </c>
      <c r="P183" s="38">
        <f t="shared" si="21"/>
        <v>5.9717777173786679E-3</v>
      </c>
      <c r="Q183" s="38">
        <f t="shared" si="22"/>
        <v>3.9832592193365102E-3</v>
      </c>
      <c r="R183" s="38">
        <f t="shared" si="22"/>
        <v>4.6654732208752936E-3</v>
      </c>
      <c r="S183" s="34">
        <f>MAX(M$6:M183)</f>
        <v>1.3498893712062587</v>
      </c>
      <c r="T183" s="34">
        <f>MAX(N$6:N183)</f>
        <v>1.21426357051524</v>
      </c>
      <c r="U183" s="34">
        <f>MAX(O$6:O183)</f>
        <v>1.2453001202766401</v>
      </c>
      <c r="V183" s="35">
        <f t="shared" si="23"/>
        <v>-4.5669215388638551E-2</v>
      </c>
      <c r="W183" s="35">
        <f t="shared" si="24"/>
        <v>-4.9427161298928768E-2</v>
      </c>
      <c r="X183" s="35">
        <f t="shared" si="24"/>
        <v>-5.2168580368704975E-2</v>
      </c>
    </row>
    <row r="184" spans="1:24">
      <c r="A184" s="357">
        <v>44098</v>
      </c>
      <c r="B184" s="132">
        <f>[1]!thsiFinD("ths_adjustment_nvg_ratio_fund",B$2,$A$6,$A184,101)/100</f>
        <v>0.27197890025575</v>
      </c>
      <c r="C184" s="132">
        <f>[1]!thsiFinD("ths_adjustment_nvg_ratio_fund",C$2,$A$6,$A184,101)/100</f>
        <v>0.25019546520718999</v>
      </c>
      <c r="D184" s="132">
        <f>[1]!thsiFinD("ths_adjustment_nvg_ratio_fund",D$2,$A$6,$A184,101)/100</f>
        <v>0.36987778576563995</v>
      </c>
      <c r="E184" s="132">
        <f>[1]!thsiFinD("ths_adjustment_nvg_ratio_fund",E$2,$A$6,$A184,101)/100</f>
        <v>0.34357986435256999</v>
      </c>
      <c r="F184" s="133">
        <f>[1]!thsiFinD("ths_int_chg_ratio_index",F$1,$A$6,$A184,101)/100</f>
        <v>0.19905015831593001</v>
      </c>
      <c r="G184" s="133">
        <f>[1]!thsiFinD("ths_int_chg_ratio_index",G$1,$A$6,$A184,101)/100</f>
        <v>0.19905015831593001</v>
      </c>
      <c r="H184" s="132">
        <f>[1]!thsiFinD("ths_int_chg_ratio_index",H$1,$A$6,$A184,101)/100</f>
        <v>0.21338269280639999</v>
      </c>
      <c r="I184" s="132">
        <f>[1]!thsiFinD("ths_int_chg_ratio_index",I$1,$A$6,$A184,101)/100</f>
        <v>0.21338269280639999</v>
      </c>
      <c r="J184" s="32">
        <f t="shared" si="18"/>
        <v>0.25756221472822627</v>
      </c>
      <c r="K184" s="32">
        <f>[1]!thsiFinD("ths_int_chg_ratio_index",K$2,$A$6,$A184,101)/100</f>
        <v>0.13100534080230999</v>
      </c>
      <c r="L184" s="32">
        <f>[1]!thsiFinD("ths_int_chg_ratio_index",L$2,$A$6,$A184,101)/100</f>
        <v>0.1539030308886</v>
      </c>
      <c r="M184" s="46">
        <f t="shared" si="19"/>
        <v>1.2575622147282264</v>
      </c>
      <c r="N184" s="46">
        <f t="shared" si="20"/>
        <v>1.13100534080231</v>
      </c>
      <c r="O184" s="46">
        <f t="shared" si="20"/>
        <v>1.1539030308886</v>
      </c>
      <c r="P184" s="38">
        <f t="shared" si="21"/>
        <v>-2.3814463632269245E-2</v>
      </c>
      <c r="Q184" s="38">
        <f t="shared" si="22"/>
        <v>-2.0134901030371077E-2</v>
      </c>
      <c r="R184" s="38">
        <f t="shared" si="22"/>
        <v>-2.23932691701485E-2</v>
      </c>
      <c r="S184" s="34">
        <f>MAX(M$6:M184)</f>
        <v>1.3498893712062587</v>
      </c>
      <c r="T184" s="34">
        <f>MAX(N$6:N184)</f>
        <v>1.21426357051524</v>
      </c>
      <c r="U184" s="34">
        <f>MAX(O$6:O184)</f>
        <v>1.2453001202766401</v>
      </c>
      <c r="V184" s="35">
        <f t="shared" si="23"/>
        <v>-6.8396091151920801E-2</v>
      </c>
      <c r="W184" s="35">
        <f t="shared" si="24"/>
        <v>-6.8566851328333622E-2</v>
      </c>
      <c r="X184" s="35">
        <f t="shared" si="24"/>
        <v>-7.3393624476432606E-2</v>
      </c>
    </row>
    <row r="185" spans="1:24">
      <c r="A185" s="357">
        <v>44099</v>
      </c>
      <c r="B185" s="132">
        <f>[1]!thsiFinD("ths_adjustment_nvg_ratio_fund",B$2,$A$6,$A185,101)/100</f>
        <v>0.27397698209719001</v>
      </c>
      <c r="C185" s="132">
        <f>[1]!thsiFinD("ths_adjustment_nvg_ratio_fund",C$2,$A$6,$A185,101)/100</f>
        <v>0.25375727564938</v>
      </c>
      <c r="D185" s="132">
        <f>[1]!thsiFinD("ths_adjustment_nvg_ratio_fund",D$2,$A$6,$A185,101)/100</f>
        <v>0.37502995446921</v>
      </c>
      <c r="E185" s="132">
        <f>[1]!thsiFinD("ths_adjustment_nvg_ratio_fund",E$2,$A$6,$A185,101)/100</f>
        <v>0.34475249186067997</v>
      </c>
      <c r="F185" s="133">
        <f>[1]!thsiFinD("ths_int_chg_ratio_index",F$1,$A$6,$A185,101)/100</f>
        <v>0.19172790964234998</v>
      </c>
      <c r="G185" s="133">
        <f>[1]!thsiFinD("ths_int_chg_ratio_index",G$1,$A$6,$A185,101)/100</f>
        <v>0.19172790964234998</v>
      </c>
      <c r="H185" s="132">
        <f>[1]!thsiFinD("ths_int_chg_ratio_index",H$1,$A$6,$A185,101)/100</f>
        <v>0.20496188201910001</v>
      </c>
      <c r="I185" s="132">
        <f>[1]!thsiFinD("ths_int_chg_ratio_index",I$1,$A$6,$A185,101)/100</f>
        <v>0.20496188201910001</v>
      </c>
      <c r="J185" s="32">
        <f t="shared" si="18"/>
        <v>0.25511203592491999</v>
      </c>
      <c r="K185" s="32">
        <f>[1]!thsiFinD("ths_int_chg_ratio_index",K$2,$A$6,$A185,101)/100</f>
        <v>0.13196576340694999</v>
      </c>
      <c r="L185" s="32">
        <f>[1]!thsiFinD("ths_int_chg_ratio_index",L$2,$A$6,$A185,101)/100</f>
        <v>0.15269915343256002</v>
      </c>
      <c r="M185" s="46">
        <f t="shared" si="19"/>
        <v>1.2551120359249199</v>
      </c>
      <c r="N185" s="46">
        <f t="shared" si="20"/>
        <v>1.13196576340695</v>
      </c>
      <c r="O185" s="46">
        <f t="shared" si="20"/>
        <v>1.1526991534325601</v>
      </c>
      <c r="P185" s="38">
        <f t="shared" si="21"/>
        <v>-1.9483559338938639E-3</v>
      </c>
      <c r="Q185" s="38">
        <f t="shared" si="22"/>
        <v>8.4917601181144775E-4</v>
      </c>
      <c r="R185" s="38">
        <f t="shared" si="22"/>
        <v>-1.0433090336133821E-3</v>
      </c>
      <c r="S185" s="34">
        <f>MAX(M$6:M185)</f>
        <v>1.3498893712062587</v>
      </c>
      <c r="T185" s="34">
        <f>MAX(N$6:N185)</f>
        <v>1.21426357051524</v>
      </c>
      <c r="U185" s="34">
        <f>MAX(O$6:O185)</f>
        <v>1.2453001202766401</v>
      </c>
      <c r="V185" s="35">
        <f t="shared" si="23"/>
        <v>-7.0211187155763688E-2</v>
      </c>
      <c r="W185" s="35">
        <f t="shared" si="24"/>
        <v>-6.7775900641875664E-2</v>
      </c>
      <c r="X185" s="35">
        <f t="shared" si="24"/>
        <v>-7.4360361278620002E-2</v>
      </c>
    </row>
    <row r="186" spans="1:24">
      <c r="A186" s="357">
        <v>44102</v>
      </c>
      <c r="B186" s="132">
        <f>[1]!thsiFinD("ths_adjustment_nvg_ratio_fund",B$2,$A$6,$A186,101)/100</f>
        <v>0.27981138107416997</v>
      </c>
      <c r="C186" s="132">
        <f>[1]!thsiFinD("ths_adjustment_nvg_ratio_fund",C$2,$A$6,$A186,101)/100</f>
        <v>0.25662409868821001</v>
      </c>
      <c r="D186" s="132">
        <f>[1]!thsiFinD("ths_adjustment_nvg_ratio_fund",D$2,$A$6,$A186,101)/100</f>
        <v>0.36376707404744996</v>
      </c>
      <c r="E186" s="132">
        <f>[1]!thsiFinD("ths_adjustment_nvg_ratio_fund",E$2,$A$6,$A186,101)/100</f>
        <v>0.33729793122378998</v>
      </c>
      <c r="F186" s="133">
        <f>[1]!thsiFinD("ths_int_chg_ratio_index",F$1,$A$6,$A186,101)/100</f>
        <v>0.17663554356513</v>
      </c>
      <c r="G186" s="133">
        <f>[1]!thsiFinD("ths_int_chg_ratio_index",G$1,$A$6,$A186,101)/100</f>
        <v>0.17663554356513</v>
      </c>
      <c r="H186" s="132">
        <f>[1]!thsiFinD("ths_int_chg_ratio_index",H$1,$A$6,$A186,101)/100</f>
        <v>0.18408418446814001</v>
      </c>
      <c r="I186" s="132">
        <f>[1]!thsiFinD("ths_int_chg_ratio_index",I$1,$A$6,$A186,101)/100</f>
        <v>0.18408418446814001</v>
      </c>
      <c r="J186" s="32">
        <f t="shared" si="18"/>
        <v>0.24486749263752</v>
      </c>
      <c r="K186" s="32">
        <f>[1]!thsiFinD("ths_int_chg_ratio_index",K$2,$A$6,$A186,101)/100</f>
        <v>0.1316088653934</v>
      </c>
      <c r="L186" s="32">
        <f>[1]!thsiFinD("ths_int_chg_ratio_index",L$2,$A$6,$A186,101)/100</f>
        <v>0.14775911375633</v>
      </c>
      <c r="M186" s="46">
        <f t="shared" si="19"/>
        <v>1.2448674926375201</v>
      </c>
      <c r="N186" s="46">
        <f t="shared" si="20"/>
        <v>1.1316088653934</v>
      </c>
      <c r="O186" s="46">
        <f t="shared" si="20"/>
        <v>1.1477591137563299</v>
      </c>
      <c r="P186" s="38">
        <f t="shared" si="21"/>
        <v>-8.1622540412102929E-3</v>
      </c>
      <c r="Q186" s="38">
        <f t="shared" si="22"/>
        <v>-3.1529046644995784E-4</v>
      </c>
      <c r="R186" s="38">
        <f t="shared" si="22"/>
        <v>-4.2856279207975634E-3</v>
      </c>
      <c r="S186" s="34">
        <f>MAX(M$6:M186)</f>
        <v>1.3498893712062587</v>
      </c>
      <c r="T186" s="34">
        <f>MAX(N$6:N186)</f>
        <v>1.21426357051524</v>
      </c>
      <c r="U186" s="34">
        <f>MAX(O$6:O186)</f>
        <v>1.2453001202766401</v>
      </c>
      <c r="V186" s="35">
        <f t="shared" si="23"/>
        <v>-7.7800359650873729E-2</v>
      </c>
      <c r="W186" s="35">
        <f t="shared" si="24"/>
        <v>-6.806982201299816E-2</v>
      </c>
      <c r="X186" s="35">
        <f t="shared" si="24"/>
        <v>-7.8327308358921321E-2</v>
      </c>
    </row>
    <row r="187" spans="1:24">
      <c r="A187" s="357">
        <v>44103</v>
      </c>
      <c r="B187" s="132">
        <f>[1]!thsiFinD("ths_adjustment_nvg_ratio_fund",B$2,$A$6,$A187,101)/100</f>
        <v>0.28228900255753997</v>
      </c>
      <c r="C187" s="132">
        <f>[1]!thsiFinD("ths_adjustment_nvg_ratio_fund",C$2,$A$6,$A187,101)/100</f>
        <v>0.26096776995916998</v>
      </c>
      <c r="D187" s="132">
        <f>[1]!thsiFinD("ths_adjustment_nvg_ratio_fund",D$2,$A$6,$A187,101)/100</f>
        <v>0.37694704049843997</v>
      </c>
      <c r="E187" s="132">
        <f>[1]!thsiFinD("ths_adjustment_nvg_ratio_fund",E$2,$A$6,$A187,101)/100</f>
        <v>0.34902420645924997</v>
      </c>
      <c r="F187" s="133">
        <f>[1]!thsiFinD("ths_int_chg_ratio_index",F$1,$A$6,$A187,101)/100</f>
        <v>0.18932862442166001</v>
      </c>
      <c r="G187" s="133">
        <f>[1]!thsiFinD("ths_int_chg_ratio_index",G$1,$A$6,$A187,101)/100</f>
        <v>0.18932862442166001</v>
      </c>
      <c r="H187" s="132">
        <f>[1]!thsiFinD("ths_int_chg_ratio_index",H$1,$A$6,$A187,101)/100</f>
        <v>0.19514915936508001</v>
      </c>
      <c r="I187" s="132">
        <f>[1]!thsiFinD("ths_int_chg_ratio_index",I$1,$A$6,$A187,101)/100</f>
        <v>0.19514915936508001</v>
      </c>
      <c r="J187" s="32">
        <f t="shared" si="18"/>
        <v>0.25477294838098502</v>
      </c>
      <c r="K187" s="32">
        <f>[1]!thsiFinD("ths_int_chg_ratio_index",K$2,$A$6,$A187,101)/100</f>
        <v>0.13568696860877</v>
      </c>
      <c r="L187" s="32">
        <f>[1]!thsiFinD("ths_int_chg_ratio_index",L$2,$A$6,$A187,101)/100</f>
        <v>0.15462465515964</v>
      </c>
      <c r="M187" s="46">
        <f t="shared" si="19"/>
        <v>1.2547729483809851</v>
      </c>
      <c r="N187" s="46">
        <f t="shared" si="20"/>
        <v>1.1356869686087701</v>
      </c>
      <c r="O187" s="46">
        <f t="shared" si="20"/>
        <v>1.15462465515964</v>
      </c>
      <c r="P187" s="38">
        <f t="shared" si="21"/>
        <v>7.9570362324090649E-3</v>
      </c>
      <c r="Q187" s="38">
        <f t="shared" si="22"/>
        <v>3.6038098852755329E-3</v>
      </c>
      <c r="R187" s="38">
        <f t="shared" si="22"/>
        <v>5.9816919081920883E-3</v>
      </c>
      <c r="S187" s="34">
        <f>MAX(M$6:M187)</f>
        <v>1.3498893712062587</v>
      </c>
      <c r="T187" s="34">
        <f>MAX(N$6:N187)</f>
        <v>1.21426357051524</v>
      </c>
      <c r="U187" s="34">
        <f>MAX(O$6:O187)</f>
        <v>1.2453001202766401</v>
      </c>
      <c r="V187" s="35">
        <f t="shared" si="23"/>
        <v>-7.0462383699101072E-2</v>
      </c>
      <c r="W187" s="35">
        <f t="shared" si="24"/>
        <v>-6.4711322825182105E-2</v>
      </c>
      <c r="X187" s="35">
        <f t="shared" si="24"/>
        <v>-7.2814146277330183E-2</v>
      </c>
    </row>
    <row r="188" spans="1:24">
      <c r="A188" s="357">
        <v>44104</v>
      </c>
      <c r="B188" s="132">
        <f>[1]!thsiFinD("ths_adjustment_nvg_ratio_fund",B$2,$A$6,$A188,101)/100</f>
        <v>0.28109015345269001</v>
      </c>
      <c r="C188" s="132">
        <f>[1]!thsiFinD("ths_adjustment_nvg_ratio_fund",C$2,$A$6,$A188,101)/100</f>
        <v>0.26174963078794</v>
      </c>
      <c r="D188" s="132">
        <f>[1]!thsiFinD("ths_adjustment_nvg_ratio_fund",D$2,$A$6,$A188,101)/100</f>
        <v>0.37059669302659998</v>
      </c>
      <c r="E188" s="132">
        <f>[1]!thsiFinD("ths_adjustment_nvg_ratio_fund",E$2,$A$6,$A188,101)/100</f>
        <v>0.34424993724742003</v>
      </c>
      <c r="F188" s="133">
        <f>[1]!thsiFinD("ths_int_chg_ratio_index",F$1,$A$6,$A188,101)/100</f>
        <v>0.18863292170173998</v>
      </c>
      <c r="G188" s="133">
        <f>[1]!thsiFinD("ths_int_chg_ratio_index",G$1,$A$6,$A188,101)/100</f>
        <v>0.18863292170173998</v>
      </c>
      <c r="H188" s="132">
        <f>[1]!thsiFinD("ths_int_chg_ratio_index",H$1,$A$6,$A188,101)/100</f>
        <v>0.19377478665549</v>
      </c>
      <c r="I188" s="132">
        <f>[1]!thsiFinD("ths_int_chg_ratio_index",I$1,$A$6,$A188,101)/100</f>
        <v>0.19377478665549</v>
      </c>
      <c r="J188" s="32">
        <f t="shared" si="18"/>
        <v>0.25281272890363876</v>
      </c>
      <c r="K188" s="32">
        <f>[1]!thsiFinD("ths_int_chg_ratio_index",K$2,$A$6,$A188,101)/100</f>
        <v>0.13325756125954999</v>
      </c>
      <c r="L188" s="32">
        <f>[1]!thsiFinD("ths_int_chg_ratio_index",L$2,$A$6,$A188,101)/100</f>
        <v>0.15315829615252</v>
      </c>
      <c r="M188" s="46">
        <f t="shared" si="19"/>
        <v>1.2528127289036388</v>
      </c>
      <c r="N188" s="46">
        <f t="shared" si="20"/>
        <v>1.1332575612595499</v>
      </c>
      <c r="O188" s="46">
        <f t="shared" si="20"/>
        <v>1.15315829615252</v>
      </c>
      <c r="P188" s="38">
        <f t="shared" si="21"/>
        <v>-1.562210501808714E-3</v>
      </c>
      <c r="Q188" s="38">
        <f t="shared" si="22"/>
        <v>-2.1391522632299154E-3</v>
      </c>
      <c r="R188" s="38">
        <f t="shared" si="22"/>
        <v>-1.2699876107507002E-3</v>
      </c>
      <c r="S188" s="34">
        <f>MAX(M$6:M188)</f>
        <v>1.3498893712062587</v>
      </c>
      <c r="T188" s="34">
        <f>MAX(N$6:N188)</f>
        <v>1.21426357051524</v>
      </c>
      <c r="U188" s="34">
        <f>MAX(O$6:O188)</f>
        <v>1.2453001202766401</v>
      </c>
      <c r="V188" s="35">
        <f t="shared" si="23"/>
        <v>-7.1914517125112543E-2</v>
      </c>
      <c r="W188" s="35">
        <f t="shared" si="24"/>
        <v>-6.6712047715733913E-2</v>
      </c>
      <c r="X188" s="35">
        <f t="shared" si="24"/>
        <v>-7.3991660824421213E-2</v>
      </c>
    </row>
    <row r="189" spans="1:24">
      <c r="A189" s="357">
        <v>44113</v>
      </c>
      <c r="B189" s="132">
        <f>[1]!thsiFinD("ths_adjustment_nvg_ratio_fund",B$2,$A$6,$A189,101)/100</f>
        <v>0.30794437340152997</v>
      </c>
      <c r="C189" s="132">
        <f>[1]!thsiFinD("ths_adjustment_nvg_ratio_fund",C$2,$A$6,$A189,101)/100</f>
        <v>0.28598731647989001</v>
      </c>
      <c r="D189" s="132">
        <f>[1]!thsiFinD("ths_adjustment_nvg_ratio_fund",D$2,$A$6,$A189,101)/100</f>
        <v>0.40809968847352002</v>
      </c>
      <c r="E189" s="132">
        <f>[1]!thsiFinD("ths_adjustment_nvg_ratio_fund",E$2,$A$6,$A189,101)/100</f>
        <v>0.379512522056</v>
      </c>
      <c r="F189" s="133">
        <f>[1]!thsiFinD("ths_int_chg_ratio_index",F$1,$A$6,$A189,101)/100</f>
        <v>0.22549384923710999</v>
      </c>
      <c r="G189" s="133">
        <f>[1]!thsiFinD("ths_int_chg_ratio_index",G$1,$A$6,$A189,101)/100</f>
        <v>0.22549384923710999</v>
      </c>
      <c r="H189" s="132">
        <f>[1]!thsiFinD("ths_int_chg_ratio_index",H$1,$A$6,$A189,101)/100</f>
        <v>0.23471183301022999</v>
      </c>
      <c r="I189" s="132">
        <f>[1]!thsiFinD("ths_int_chg_ratio_index",I$1,$A$6,$A189,101)/100</f>
        <v>0.23471183301022999</v>
      </c>
      <c r="J189" s="32">
        <f t="shared" si="18"/>
        <v>0.28774440811320245</v>
      </c>
      <c r="K189" s="32">
        <f>[1]!thsiFinD("ths_int_chg_ratio_index",K$2,$A$6,$A189,101)/100</f>
        <v>0.15813814416586</v>
      </c>
      <c r="L189" s="32">
        <f>[1]!thsiFinD("ths_int_chg_ratio_index",L$2,$A$6,$A189,101)/100</f>
        <v>0.18206671022397</v>
      </c>
      <c r="M189" s="46">
        <f t="shared" si="19"/>
        <v>1.2877444081132023</v>
      </c>
      <c r="N189" s="46">
        <f t="shared" si="20"/>
        <v>1.15813814416586</v>
      </c>
      <c r="O189" s="46">
        <f t="shared" si="20"/>
        <v>1.1820667102239699</v>
      </c>
      <c r="P189" s="38">
        <f t="shared" si="21"/>
        <v>2.7882602406293255E-2</v>
      </c>
      <c r="Q189" s="38">
        <f t="shared" si="22"/>
        <v>2.1954923361514389E-2</v>
      </c>
      <c r="R189" s="38">
        <f t="shared" si="22"/>
        <v>2.5068903521660468E-2</v>
      </c>
      <c r="S189" s="34">
        <f>MAX(M$6:M189)</f>
        <v>1.3498893712062587</v>
      </c>
      <c r="T189" s="34">
        <f>MAX(N$6:N189)</f>
        <v>1.21426357051524</v>
      </c>
      <c r="U189" s="34">
        <f>MAX(O$6:O189)</f>
        <v>1.2453001202766401</v>
      </c>
      <c r="V189" s="35">
        <f t="shared" si="23"/>
        <v>-4.6037078607059301E-2</v>
      </c>
      <c r="W189" s="35">
        <f t="shared" si="24"/>
        <v>-4.6221782249108112E-2</v>
      </c>
      <c r="X189" s="35">
        <f t="shared" si="24"/>
        <v>-5.077764710937549E-2</v>
      </c>
    </row>
    <row r="190" spans="1:24">
      <c r="A190" s="357">
        <v>44116</v>
      </c>
      <c r="B190" s="132">
        <f>[1]!thsiFinD("ths_adjustment_nvg_ratio_fund",B$2,$A$6,$A190,101)/100</f>
        <v>0.34694693094629003</v>
      </c>
      <c r="C190" s="132">
        <f>[1]!thsiFinD("ths_adjustment_nvg_ratio_fund",C$2,$A$6,$A190,101)/100</f>
        <v>0.32230040830509998</v>
      </c>
      <c r="D190" s="132">
        <f>[1]!thsiFinD("ths_adjustment_nvg_ratio_fund",D$2,$A$6,$A190,101)/100</f>
        <v>0.44632159118140002</v>
      </c>
      <c r="E190" s="132">
        <f>[1]!thsiFinD("ths_adjustment_nvg_ratio_fund",E$2,$A$6,$A190,101)/100</f>
        <v>0.41720412098302001</v>
      </c>
      <c r="F190" s="133">
        <f>[1]!thsiFinD("ths_int_chg_ratio_index",F$1,$A$6,$A190,101)/100</f>
        <v>0.26391837447343997</v>
      </c>
      <c r="G190" s="133">
        <f>[1]!thsiFinD("ths_int_chg_ratio_index",G$1,$A$6,$A190,101)/100</f>
        <v>0.26391837447343997</v>
      </c>
      <c r="H190" s="132">
        <f>[1]!thsiFinD("ths_int_chg_ratio_index",H$1,$A$6,$A190,101)/100</f>
        <v>0.27667252340157</v>
      </c>
      <c r="I190" s="132">
        <f>[1]!thsiFinD("ths_int_chg_ratio_index",I$1,$A$6,$A190,101)/100</f>
        <v>0.27667252340157</v>
      </c>
      <c r="J190" s="32">
        <f t="shared" si="18"/>
        <v>0.32674435589572876</v>
      </c>
      <c r="K190" s="32">
        <f>[1]!thsiFinD("ths_int_chg_ratio_index",K$2,$A$6,$A190,101)/100</f>
        <v>0.19284550602528999</v>
      </c>
      <c r="L190" s="32">
        <f>[1]!thsiFinD("ths_int_chg_ratio_index",L$2,$A$6,$A190,101)/100</f>
        <v>0.21817736739714999</v>
      </c>
      <c r="M190" s="46">
        <f t="shared" si="19"/>
        <v>1.3267443558957288</v>
      </c>
      <c r="N190" s="46">
        <f t="shared" si="20"/>
        <v>1.19284550602529</v>
      </c>
      <c r="O190" s="46">
        <f t="shared" si="20"/>
        <v>1.2181773673971499</v>
      </c>
      <c r="P190" s="38">
        <f t="shared" si="21"/>
        <v>3.0285472440660044E-2</v>
      </c>
      <c r="Q190" s="38">
        <f t="shared" si="22"/>
        <v>2.9968240001651658E-2</v>
      </c>
      <c r="R190" s="38">
        <f t="shared" si="22"/>
        <v>3.0548747258382747E-2</v>
      </c>
      <c r="S190" s="34">
        <f>MAX(M$6:M190)</f>
        <v>1.3498893712062587</v>
      </c>
      <c r="T190" s="34">
        <f>MAX(N$6:N190)</f>
        <v>1.21426357051524</v>
      </c>
      <c r="U190" s="34">
        <f>MAX(O$6:O190)</f>
        <v>1.2453001202766401</v>
      </c>
      <c r="V190" s="35">
        <f t="shared" si="23"/>
        <v>-1.7145860841801808E-2</v>
      </c>
      <c r="W190" s="35">
        <f t="shared" si="24"/>
        <v>-1.7638727711201785E-2</v>
      </c>
      <c r="X190" s="35">
        <f t="shared" si="24"/>
        <v>-2.1780093358912511E-2</v>
      </c>
    </row>
    <row r="191" spans="1:24">
      <c r="A191" s="357">
        <v>44117</v>
      </c>
      <c r="B191" s="132">
        <f>[1]!thsiFinD("ths_adjustment_nvg_ratio_fund",B$2,$A$6,$A191,101)/100</f>
        <v>0.35302109974425</v>
      </c>
      <c r="C191" s="132">
        <f>[1]!thsiFinD("ths_adjustment_nvg_ratio_fund",C$2,$A$6,$A191,101)/100</f>
        <v>0.32759968725567001</v>
      </c>
      <c r="D191" s="132">
        <f>[1]!thsiFinD("ths_adjustment_nvg_ratio_fund",D$2,$A$6,$A191,101)/100</f>
        <v>0.45434938892882998</v>
      </c>
      <c r="E191" s="132">
        <f>[1]!thsiFinD("ths_adjustment_nvg_ratio_fund",E$2,$A$6,$A191,101)/100</f>
        <v>0.42407236790444003</v>
      </c>
      <c r="F191" s="133">
        <f>[1]!thsiFinD("ths_int_chg_ratio_index",F$1,$A$6,$A191,101)/100</f>
        <v>0.26707908862764002</v>
      </c>
      <c r="G191" s="133">
        <f>[1]!thsiFinD("ths_int_chg_ratio_index",G$1,$A$6,$A191,101)/100</f>
        <v>0.26707908862764002</v>
      </c>
      <c r="H191" s="132">
        <f>[1]!thsiFinD("ths_int_chg_ratio_index",H$1,$A$6,$A191,101)/100</f>
        <v>0.28522220886511002</v>
      </c>
      <c r="I191" s="132">
        <f>[1]!thsiFinD("ths_int_chg_ratio_index",I$1,$A$6,$A191,101)/100</f>
        <v>0.28522220886511002</v>
      </c>
      <c r="J191" s="32">
        <f t="shared" si="18"/>
        <v>0.33295564235233632</v>
      </c>
      <c r="K191" s="32">
        <f>[1]!thsiFinD("ths_int_chg_ratio_index",K$2,$A$6,$A191,101)/100</f>
        <v>0.19630306947249998</v>
      </c>
      <c r="L191" s="32">
        <f>[1]!thsiFinD("ths_int_chg_ratio_index",L$2,$A$6,$A191,101)/100</f>
        <v>0.22212134602993</v>
      </c>
      <c r="M191" s="46">
        <f t="shared" si="19"/>
        <v>1.3329556423523363</v>
      </c>
      <c r="N191" s="46">
        <f t="shared" si="20"/>
        <v>1.1963030694725001</v>
      </c>
      <c r="O191" s="46">
        <f t="shared" si="20"/>
        <v>1.2221213460299301</v>
      </c>
      <c r="P191" s="38">
        <f t="shared" si="21"/>
        <v>4.6816000603326913E-3</v>
      </c>
      <c r="Q191" s="38">
        <f t="shared" si="22"/>
        <v>2.8985844602216204E-3</v>
      </c>
      <c r="R191" s="38">
        <f t="shared" si="22"/>
        <v>3.2376062290560004E-3</v>
      </c>
      <c r="S191" s="34">
        <f>MAX(M$6:M191)</f>
        <v>1.3498893712062587</v>
      </c>
      <c r="T191" s="34">
        <f>MAX(N$6:N191)</f>
        <v>1.21426357051524</v>
      </c>
      <c r="U191" s="34">
        <f>MAX(O$6:O191)</f>
        <v>1.2453001202766401</v>
      </c>
      <c r="V191" s="35">
        <f t="shared" si="23"/>
        <v>-1.2544530844620594E-2</v>
      </c>
      <c r="W191" s="35">
        <f t="shared" si="24"/>
        <v>-1.4791270593021988E-2</v>
      </c>
      <c r="X191" s="35">
        <f t="shared" si="24"/>
        <v>-1.8613002495784681E-2</v>
      </c>
    </row>
    <row r="192" spans="1:24">
      <c r="A192" s="357">
        <v>44118</v>
      </c>
      <c r="B192" s="132">
        <f>[1]!thsiFinD("ths_adjustment_nvg_ratio_fund",B$2,$A$6,$A192,101)/100</f>
        <v>0.34614769820972002</v>
      </c>
      <c r="C192" s="132">
        <f>[1]!thsiFinD("ths_adjustment_nvg_ratio_fund",C$2,$A$6,$A192,101)/100</f>
        <v>0.32091043349838999</v>
      </c>
      <c r="D192" s="132">
        <f>[1]!thsiFinD("ths_adjustment_nvg_ratio_fund",D$2,$A$6,$A192,101)/100</f>
        <v>0.44859813084111999</v>
      </c>
      <c r="E192" s="132">
        <f>[1]!thsiFinD("ths_adjustment_nvg_ratio_fund",E$2,$A$6,$A192,101)/100</f>
        <v>0.42164335378599999</v>
      </c>
      <c r="F192" s="133">
        <f>[1]!thsiFinD("ths_int_chg_ratio_index",F$1,$A$6,$A192,101)/100</f>
        <v>0.25535614752058999</v>
      </c>
      <c r="G192" s="133">
        <f>[1]!thsiFinD("ths_int_chg_ratio_index",G$1,$A$6,$A192,101)/100</f>
        <v>0.25535614752058999</v>
      </c>
      <c r="H192" s="132">
        <f>[1]!thsiFinD("ths_int_chg_ratio_index",H$1,$A$6,$A192,101)/100</f>
        <v>0.28110170526905998</v>
      </c>
      <c r="I192" s="132">
        <f>[1]!thsiFinD("ths_int_chg_ratio_index",I$1,$A$6,$A192,101)/100</f>
        <v>0.28110170526905998</v>
      </c>
      <c r="J192" s="32">
        <f t="shared" si="18"/>
        <v>0.32627691523931623</v>
      </c>
      <c r="K192" s="32">
        <f>[1]!thsiFinD("ths_int_chg_ratio_index",K$2,$A$6,$A192,101)/100</f>
        <v>0.18838696869292001</v>
      </c>
      <c r="L192" s="32">
        <f>[1]!thsiFinD("ths_int_chg_ratio_index",L$2,$A$6,$A192,101)/100</f>
        <v>0.21393753036860003</v>
      </c>
      <c r="M192" s="46">
        <f t="shared" si="19"/>
        <v>1.3262769152393163</v>
      </c>
      <c r="N192" s="46">
        <f t="shared" si="20"/>
        <v>1.18838696869292</v>
      </c>
      <c r="O192" s="46">
        <f t="shared" si="20"/>
        <v>1.2139375303686</v>
      </c>
      <c r="P192" s="38">
        <f t="shared" si="21"/>
        <v>-5.0104646402439057E-3</v>
      </c>
      <c r="Q192" s="38">
        <f t="shared" si="22"/>
        <v>-6.6171365614489108E-3</v>
      </c>
      <c r="R192" s="38">
        <f t="shared" si="22"/>
        <v>-6.6964018654246393E-3</v>
      </c>
      <c r="S192" s="34">
        <f>MAX(M$6:M192)</f>
        <v>1.3498893712062587</v>
      </c>
      <c r="T192" s="34">
        <f>MAX(N$6:N192)</f>
        <v>1.21426357051524</v>
      </c>
      <c r="U192" s="34">
        <f>MAX(O$6:O192)</f>
        <v>1.2453001202766401</v>
      </c>
      <c r="V192" s="35">
        <f t="shared" si="23"/>
        <v>-1.7492141556639029E-2</v>
      </c>
      <c r="W192" s="35">
        <f t="shared" si="24"/>
        <v>-2.1310531297039526E-2</v>
      </c>
      <c r="X192" s="35">
        <f t="shared" si="24"/>
        <v>-2.5184764216575339E-2</v>
      </c>
    </row>
    <row r="193" spans="1:24">
      <c r="A193" s="357">
        <v>44119</v>
      </c>
      <c r="B193" s="132">
        <f>[1]!thsiFinD("ths_adjustment_nvg_ratio_fund",B$2,$A$6,$A193,101)/100</f>
        <v>0.34614769820972002</v>
      </c>
      <c r="C193" s="132">
        <f>[1]!thsiFinD("ths_adjustment_nvg_ratio_fund",C$2,$A$6,$A193,101)/100</f>
        <v>0.31934671184085001</v>
      </c>
      <c r="D193" s="132">
        <f>[1]!thsiFinD("ths_adjustment_nvg_ratio_fund",D$2,$A$6,$A193,101)/100</f>
        <v>0.43973160795590999</v>
      </c>
      <c r="E193" s="132">
        <f>[1]!thsiFinD("ths_adjustment_nvg_ratio_fund",E$2,$A$6,$A193,101)/100</f>
        <v>0.41611525257711002</v>
      </c>
      <c r="F193" s="133">
        <f>[1]!thsiFinD("ths_int_chg_ratio_index",F$1,$A$6,$A193,101)/100</f>
        <v>0.2442617458887</v>
      </c>
      <c r="G193" s="133">
        <f>[1]!thsiFinD("ths_int_chg_ratio_index",G$1,$A$6,$A193,101)/100</f>
        <v>0.2442617458887</v>
      </c>
      <c r="H193" s="132">
        <f>[1]!thsiFinD("ths_int_chg_ratio_index",H$1,$A$6,$A193,101)/100</f>
        <v>0.26777543190038</v>
      </c>
      <c r="I193" s="132">
        <f>[1]!thsiFinD("ths_int_chg_ratio_index",I$1,$A$6,$A193,101)/100</f>
        <v>0.26777543190038</v>
      </c>
      <c r="J193" s="32">
        <f t="shared" si="18"/>
        <v>0.31817695327021867</v>
      </c>
      <c r="K193" s="32">
        <f>[1]!thsiFinD("ths_int_chg_ratio_index",K$2,$A$6,$A193,101)/100</f>
        <v>0.18468226447325001</v>
      </c>
      <c r="L193" s="32">
        <f>[1]!thsiFinD("ths_int_chg_ratio_index",L$2,$A$6,$A193,101)/100</f>
        <v>0.20803082882704999</v>
      </c>
      <c r="M193" s="46">
        <f t="shared" si="19"/>
        <v>1.3181769532702186</v>
      </c>
      <c r="N193" s="46">
        <f t="shared" si="20"/>
        <v>1.18468226447325</v>
      </c>
      <c r="O193" s="46">
        <f t="shared" si="20"/>
        <v>1.20803082882705</v>
      </c>
      <c r="P193" s="38">
        <f t="shared" si="21"/>
        <v>-6.1072931874383007E-3</v>
      </c>
      <c r="Q193" s="38">
        <f t="shared" si="22"/>
        <v>-3.1174224535167605E-3</v>
      </c>
      <c r="R193" s="38">
        <f t="shared" si="22"/>
        <v>-4.8657376461179735E-3</v>
      </c>
      <c r="S193" s="34">
        <f>MAX(M$6:M193)</f>
        <v>1.3498893712062587</v>
      </c>
      <c r="T193" s="34">
        <f>MAX(N$6:N193)</f>
        <v>1.21426357051524</v>
      </c>
      <c r="U193" s="34">
        <f>MAX(O$6:O193)</f>
        <v>1.2453001202766401</v>
      </c>
      <c r="V193" s="35">
        <f t="shared" si="23"/>
        <v>-2.3492605107114817E-2</v>
      </c>
      <c r="W193" s="35">
        <f t="shared" si="24"/>
        <v>-2.4361519821794575E-2</v>
      </c>
      <c r="X193" s="35">
        <f t="shared" si="24"/>
        <v>-2.9927959407336058E-2</v>
      </c>
    </row>
    <row r="194" spans="1:24">
      <c r="A194" s="357">
        <v>44120</v>
      </c>
      <c r="B194" s="132">
        <f>[1]!thsiFinD("ths_adjustment_nvg_ratio_fund",B$2,$A$6,$A194,101)/100</f>
        <v>0.34526854219948999</v>
      </c>
      <c r="C194" s="132">
        <f>[1]!thsiFinD("ths_adjustment_nvg_ratio_fund",C$2,$A$6,$A194,101)/100</f>
        <v>0.31943358526627003</v>
      </c>
      <c r="D194" s="132">
        <f>[1]!thsiFinD("ths_adjustment_nvg_ratio_fund",D$2,$A$6,$A194,101)/100</f>
        <v>0.43362089623771999</v>
      </c>
      <c r="E194" s="132">
        <f>[1]!thsiFinD("ths_adjustment_nvg_ratio_fund",E$2,$A$6,$A194,101)/100</f>
        <v>0.41117346516086994</v>
      </c>
      <c r="F194" s="133">
        <f>[1]!thsiFinD("ths_int_chg_ratio_index",F$1,$A$6,$A194,101)/100</f>
        <v>0.24058691586702999</v>
      </c>
      <c r="G194" s="133">
        <f>[1]!thsiFinD("ths_int_chg_ratio_index",G$1,$A$6,$A194,101)/100</f>
        <v>0.24058691586702999</v>
      </c>
      <c r="H194" s="132">
        <f>[1]!thsiFinD("ths_int_chg_ratio_index",H$1,$A$6,$A194,101)/100</f>
        <v>0.27211664563511001</v>
      </c>
      <c r="I194" s="132">
        <f>[1]!thsiFinD("ths_int_chg_ratio_index",I$1,$A$6,$A194,101)/100</f>
        <v>0.27211664563511001</v>
      </c>
      <c r="J194" s="32">
        <f t="shared" si="18"/>
        <v>0.31686295148357868</v>
      </c>
      <c r="K194" s="32">
        <f>[1]!thsiFinD("ths_int_chg_ratio_index",K$2,$A$6,$A194,101)/100</f>
        <v>0.18197285462223001</v>
      </c>
      <c r="L194" s="32">
        <f>[1]!thsiFinD("ths_int_chg_ratio_index",L$2,$A$6,$A194,101)/100</f>
        <v>0.20543405697681</v>
      </c>
      <c r="M194" s="46">
        <f t="shared" si="19"/>
        <v>1.3168629514835786</v>
      </c>
      <c r="N194" s="46">
        <f t="shared" si="20"/>
        <v>1.1819728546222299</v>
      </c>
      <c r="O194" s="46">
        <f t="shared" si="20"/>
        <v>1.2054340569768101</v>
      </c>
      <c r="P194" s="38">
        <f t="shared" si="21"/>
        <v>-9.9683262052197019E-4</v>
      </c>
      <c r="Q194" s="38">
        <f t="shared" si="22"/>
        <v>-2.2870350407624418E-3</v>
      </c>
      <c r="R194" s="38">
        <f t="shared" si="22"/>
        <v>-2.1495907126487523E-3</v>
      </c>
      <c r="S194" s="34">
        <f>MAX(M$6:M194)</f>
        <v>1.3498893712062587</v>
      </c>
      <c r="T194" s="34">
        <f>MAX(N$6:N194)</f>
        <v>1.21426357051524</v>
      </c>
      <c r="U194" s="34">
        <f>MAX(O$6:O194)</f>
        <v>1.2453001202766401</v>
      </c>
      <c r="V194" s="35">
        <f t="shared" si="23"/>
        <v>-2.4466019532524919E-2</v>
      </c>
      <c r="W194" s="35">
        <f t="shared" si="24"/>
        <v>-2.6592839213078312E-2</v>
      </c>
      <c r="X194" s="35">
        <f t="shared" si="24"/>
        <v>-3.2013217256394277E-2</v>
      </c>
    </row>
    <row r="195" spans="1:24">
      <c r="A195" s="357">
        <v>44123</v>
      </c>
      <c r="B195" s="132">
        <f>[1]!thsiFinD("ths_adjustment_nvg_ratio_fund",B$2,$A$6,$A195,101)/100</f>
        <v>0.33487851662404</v>
      </c>
      <c r="C195" s="132">
        <f>[1]!thsiFinD("ths_adjustment_nvg_ratio_fund",C$2,$A$6,$A195,101)/100</f>
        <v>0.30753192598383999</v>
      </c>
      <c r="D195" s="132">
        <f>[1]!thsiFinD("ths_adjustment_nvg_ratio_fund",D$2,$A$6,$A195,101)/100</f>
        <v>0.41445003594535995</v>
      </c>
      <c r="E195" s="132">
        <f>[1]!thsiFinD("ths_adjustment_nvg_ratio_fund",E$2,$A$6,$A195,101)/100</f>
        <v>0.39651562111654998</v>
      </c>
      <c r="F195" s="133">
        <f>[1]!thsiFinD("ths_int_chg_ratio_index",F$1,$A$6,$A195,101)/100</f>
        <v>0.23195889084904001</v>
      </c>
      <c r="G195" s="133">
        <f>[1]!thsiFinD("ths_int_chg_ratio_index",G$1,$A$6,$A195,101)/100</f>
        <v>0.23195889084904001</v>
      </c>
      <c r="H195" s="132">
        <f>[1]!thsiFinD("ths_int_chg_ratio_index",H$1,$A$6,$A195,101)/100</f>
        <v>0.26611351505897002</v>
      </c>
      <c r="I195" s="132">
        <f>[1]!thsiFinD("ths_int_chg_ratio_index",I$1,$A$6,$A195,101)/100</f>
        <v>0.26611351505897002</v>
      </c>
      <c r="J195" s="32">
        <f t="shared" si="18"/>
        <v>0.30619011393572626</v>
      </c>
      <c r="K195" s="32">
        <f>[1]!thsiFinD("ths_int_chg_ratio_index",K$2,$A$6,$A195,101)/100</f>
        <v>0.17208182467767</v>
      </c>
      <c r="L195" s="32">
        <f>[1]!thsiFinD("ths_int_chg_ratio_index",L$2,$A$6,$A195,101)/100</f>
        <v>0.19626891319348999</v>
      </c>
      <c r="M195" s="46">
        <f t="shared" si="19"/>
        <v>1.3061901139357261</v>
      </c>
      <c r="N195" s="46">
        <f t="shared" si="20"/>
        <v>1.1720818246776701</v>
      </c>
      <c r="O195" s="46">
        <f t="shared" si="20"/>
        <v>1.19626891319349</v>
      </c>
      <c r="P195" s="38">
        <f t="shared" si="21"/>
        <v>-8.1047443364007377E-3</v>
      </c>
      <c r="Q195" s="38">
        <f t="shared" si="22"/>
        <v>-8.3682378202509788E-3</v>
      </c>
      <c r="R195" s="38">
        <f t="shared" si="22"/>
        <v>-7.6031896811559196E-3</v>
      </c>
      <c r="S195" s="34">
        <f>MAX(M$6:M195)</f>
        <v>1.3498893712062587</v>
      </c>
      <c r="T195" s="34">
        <f>MAX(N$6:N195)</f>
        <v>1.21426357051524</v>
      </c>
      <c r="U195" s="34">
        <f>MAX(O$6:O195)</f>
        <v>1.2453001202766401</v>
      </c>
      <c r="V195" s="35">
        <f t="shared" si="23"/>
        <v>-3.2372473035685134E-2</v>
      </c>
      <c r="W195" s="35">
        <f t="shared" si="24"/>
        <v>-3.4738541830478531E-2</v>
      </c>
      <c r="X195" s="35">
        <f t="shared" si="24"/>
        <v>-3.9373004374445797E-2</v>
      </c>
    </row>
    <row r="196" spans="1:24">
      <c r="A196" s="357">
        <v>44124</v>
      </c>
      <c r="B196" s="132">
        <f>[1]!thsiFinD("ths_adjustment_nvg_ratio_fund",B$2,$A$6,$A196,101)/100</f>
        <v>0.34710677749360996</v>
      </c>
      <c r="C196" s="132">
        <f>[1]!thsiFinD("ths_adjustment_nvg_ratio_fund",C$2,$A$6,$A196,101)/100</f>
        <v>0.31578490139866</v>
      </c>
      <c r="D196" s="132">
        <f>[1]!thsiFinD("ths_adjustment_nvg_ratio_fund",D$2,$A$6,$A196,101)/100</f>
        <v>0.42643182362809001</v>
      </c>
      <c r="E196" s="132">
        <f>[1]!thsiFinD("ths_adjustment_nvg_ratio_fund",E$2,$A$6,$A196,101)/100</f>
        <v>0.40413770003502997</v>
      </c>
      <c r="F196" s="133">
        <f>[1]!thsiFinD("ths_int_chg_ratio_index",F$1,$A$6,$A196,101)/100</f>
        <v>0.24363987064563999</v>
      </c>
      <c r="G196" s="133">
        <f>[1]!thsiFinD("ths_int_chg_ratio_index",G$1,$A$6,$A196,101)/100</f>
        <v>0.24363987064563999</v>
      </c>
      <c r="H196" s="132">
        <f>[1]!thsiFinD("ths_int_chg_ratio_index",H$1,$A$6,$A196,101)/100</f>
        <v>0.28007070785914001</v>
      </c>
      <c r="I196" s="132">
        <f>[1]!thsiFinD("ths_int_chg_ratio_index",I$1,$A$6,$A196,101)/100</f>
        <v>0.28007070785914001</v>
      </c>
      <c r="J196" s="32">
        <f t="shared" si="18"/>
        <v>0.31761029494561871</v>
      </c>
      <c r="K196" s="32">
        <f>[1]!thsiFinD("ths_int_chg_ratio_index",K$2,$A$6,$A196,101)/100</f>
        <v>0.18206216092936001</v>
      </c>
      <c r="L196" s="32">
        <f>[1]!thsiFinD("ths_int_chg_ratio_index",L$2,$A$6,$A196,101)/100</f>
        <v>0.20725893929453998</v>
      </c>
      <c r="M196" s="46">
        <f t="shared" si="19"/>
        <v>1.3176102949456188</v>
      </c>
      <c r="N196" s="46">
        <f t="shared" si="20"/>
        <v>1.18206216092936</v>
      </c>
      <c r="O196" s="46">
        <f t="shared" si="20"/>
        <v>1.2072589392945399</v>
      </c>
      <c r="P196" s="38">
        <f t="shared" si="21"/>
        <v>8.7431231396186693E-3</v>
      </c>
      <c r="Q196" s="38">
        <f t="shared" si="22"/>
        <v>8.5150507767959294E-3</v>
      </c>
      <c r="R196" s="38">
        <f t="shared" si="22"/>
        <v>9.1869194123848086E-3</v>
      </c>
      <c r="S196" s="34">
        <f>MAX(M$6:M196)</f>
        <v>1.3498893712062587</v>
      </c>
      <c r="T196" s="34">
        <f>MAX(N$6:N196)</f>
        <v>1.21426357051524</v>
      </c>
      <c r="U196" s="34">
        <f>MAX(O$6:O196)</f>
        <v>1.2453001202766401</v>
      </c>
      <c r="V196" s="35">
        <f t="shared" si="23"/>
        <v>-2.3912386414151388E-2</v>
      </c>
      <c r="W196" s="35">
        <f t="shared" si="24"/>
        <v>-2.6519291501281073E-2</v>
      </c>
      <c r="X196" s="35">
        <f t="shared" si="24"/>
        <v>-3.0547801580272371E-2</v>
      </c>
    </row>
    <row r="197" spans="1:24">
      <c r="A197" s="357">
        <v>44125</v>
      </c>
      <c r="B197" s="132">
        <f>[1]!thsiFinD("ths_adjustment_nvg_ratio_fund",B$2,$A$6,$A197,101)/100</f>
        <v>0.34702685421995</v>
      </c>
      <c r="C197" s="132">
        <f>[1]!thsiFinD("ths_adjustment_nvg_ratio_fund",C$2,$A$6,$A197,101)/100</f>
        <v>0.31456867344278999</v>
      </c>
      <c r="D197" s="132">
        <f>[1]!thsiFinD("ths_adjustment_nvg_ratio_fund",D$2,$A$6,$A197,101)/100</f>
        <v>0.40774023484304001</v>
      </c>
      <c r="E197" s="132">
        <f>[1]!thsiFinD("ths_adjustment_nvg_ratio_fund",E$2,$A$6,$A197,101)/100</f>
        <v>0.38998241060396999</v>
      </c>
      <c r="F197" s="133">
        <f>[1]!thsiFinD("ths_int_chg_ratio_index",F$1,$A$6,$A197,101)/100</f>
        <v>0.22418760585754999</v>
      </c>
      <c r="G197" s="133">
        <f>[1]!thsiFinD("ths_int_chg_ratio_index",G$1,$A$6,$A197,101)/100</f>
        <v>0.22418760585754999</v>
      </c>
      <c r="H197" s="132">
        <f>[1]!thsiFinD("ths_int_chg_ratio_index",H$1,$A$6,$A197,101)/100</f>
        <v>0.26026219078996998</v>
      </c>
      <c r="I197" s="132">
        <f>[1]!thsiFinD("ths_int_chg_ratio_index",I$1,$A$6,$A197,101)/100</f>
        <v>0.26026219078996998</v>
      </c>
      <c r="J197" s="32">
        <f t="shared" si="18"/>
        <v>0.30352722080059874</v>
      </c>
      <c r="K197" s="32">
        <f>[1]!thsiFinD("ths_int_chg_ratio_index",K$2,$A$6,$A197,101)/100</f>
        <v>0.17870998406649999</v>
      </c>
      <c r="L197" s="32">
        <f>[1]!thsiFinD("ths_int_chg_ratio_index",L$2,$A$6,$A197,101)/100</f>
        <v>0.19902910269753002</v>
      </c>
      <c r="M197" s="46">
        <f t="shared" si="19"/>
        <v>1.3035272208005988</v>
      </c>
      <c r="N197" s="46">
        <f t="shared" si="20"/>
        <v>1.1787099840665001</v>
      </c>
      <c r="O197" s="46">
        <f t="shared" si="20"/>
        <v>1.1990291026975299</v>
      </c>
      <c r="P197" s="38">
        <f t="shared" si="21"/>
        <v>-1.0688345559413892E-2</v>
      </c>
      <c r="Q197" s="38">
        <f t="shared" si="22"/>
        <v>-2.8358718971466246E-3</v>
      </c>
      <c r="R197" s="38">
        <f t="shared" si="22"/>
        <v>-6.816960578332143E-3</v>
      </c>
      <c r="S197" s="34">
        <f>MAX(M$6:M197)</f>
        <v>1.3498893712062587</v>
      </c>
      <c r="T197" s="34">
        <f>MAX(N$6:N197)</f>
        <v>1.21426357051524</v>
      </c>
      <c r="U197" s="34">
        <f>MAX(O$6:O197)</f>
        <v>1.2453001202766401</v>
      </c>
      <c r="V197" s="35">
        <f t="shared" si="23"/>
        <v>-3.4345148124420577E-2</v>
      </c>
      <c r="W197" s="35">
        <f t="shared" si="24"/>
        <v>-2.9279958084926894E-2</v>
      </c>
      <c r="X197" s="35">
        <f t="shared" si="24"/>
        <v>-3.7156518999477139E-2</v>
      </c>
    </row>
    <row r="198" spans="1:24">
      <c r="A198" s="357">
        <v>44126</v>
      </c>
      <c r="B198" s="132">
        <f>[1]!thsiFinD("ths_adjustment_nvg_ratio_fund",B$2,$A$6,$A198,101)/100</f>
        <v>0.34231138107417003</v>
      </c>
      <c r="C198" s="132">
        <f>[1]!thsiFinD("ths_adjustment_nvg_ratio_fund",C$2,$A$6,$A198,101)/100</f>
        <v>0.30709755885675</v>
      </c>
      <c r="D198" s="132">
        <f>[1]!thsiFinD("ths_adjustment_nvg_ratio_fund",D$2,$A$6,$A198,101)/100</f>
        <v>0.39479990414569999</v>
      </c>
      <c r="E198" s="132">
        <f>[1]!thsiFinD("ths_adjustment_nvg_ratio_fund",E$2,$A$6,$A198,101)/100</f>
        <v>0.37833989447071997</v>
      </c>
      <c r="F198" s="133">
        <f>[1]!thsiFinD("ths_int_chg_ratio_index",F$1,$A$6,$A198,101)/100</f>
        <v>0.21641227921588002</v>
      </c>
      <c r="G198" s="133">
        <f>[1]!thsiFinD("ths_int_chg_ratio_index",G$1,$A$6,$A198,101)/100</f>
        <v>0.21641227921588002</v>
      </c>
      <c r="H198" s="132">
        <f>[1]!thsiFinD("ths_int_chg_ratio_index",H$1,$A$6,$A198,101)/100</f>
        <v>0.25723211075421998</v>
      </c>
      <c r="I198" s="132">
        <f>[1]!thsiFinD("ths_int_chg_ratio_index",I$1,$A$6,$A198,101)/100</f>
        <v>0.25723211075421998</v>
      </c>
      <c r="J198" s="32">
        <f t="shared" si="18"/>
        <v>0.2962296898109425</v>
      </c>
      <c r="K198" s="32">
        <f>[1]!thsiFinD("ths_int_chg_ratio_index",K$2,$A$6,$A198,101)/100</f>
        <v>0.17447568246052</v>
      </c>
      <c r="L198" s="32">
        <f>[1]!thsiFinD("ths_int_chg_ratio_index",L$2,$A$6,$A198,101)/100</f>
        <v>0.19431096792893998</v>
      </c>
      <c r="M198" s="46">
        <f t="shared" si="19"/>
        <v>1.2962296898109424</v>
      </c>
      <c r="N198" s="46">
        <f t="shared" si="20"/>
        <v>1.17447568246052</v>
      </c>
      <c r="O198" s="46">
        <f t="shared" si="20"/>
        <v>1.1943109679289399</v>
      </c>
      <c r="P198" s="38">
        <f t="shared" si="21"/>
        <v>-5.5982958186131526E-3</v>
      </c>
      <c r="Q198" s="38">
        <f t="shared" si="22"/>
        <v>-3.5923184355933779E-3</v>
      </c>
      <c r="R198" s="38">
        <f t="shared" si="22"/>
        <v>-3.9349626776993274E-3</v>
      </c>
      <c r="S198" s="34">
        <f>MAX(M$6:M198)</f>
        <v>1.3498893712062587</v>
      </c>
      <c r="T198" s="34">
        <f>MAX(N$6:N198)</f>
        <v>1.21426357051524</v>
      </c>
      <c r="U198" s="34">
        <f>MAX(O$6:O198)</f>
        <v>1.2453001202766401</v>
      </c>
      <c r="V198" s="35">
        <f t="shared" si="23"/>
        <v>-3.9751169643899131E-2</v>
      </c>
      <c r="W198" s="35">
        <f t="shared" si="24"/>
        <v>-3.2767093587298457E-2</v>
      </c>
      <c r="X198" s="35">
        <f t="shared" si="24"/>
        <v>-4.0945272161680202E-2</v>
      </c>
    </row>
    <row r="199" spans="1:24">
      <c r="A199" s="357">
        <v>44127</v>
      </c>
      <c r="B199" s="132">
        <f>[1]!thsiFinD("ths_adjustment_nvg_ratio_fund",B$2,$A$6,$A199,101)/100</f>
        <v>0.32576726342710999</v>
      </c>
      <c r="C199" s="132">
        <f>[1]!thsiFinD("ths_adjustment_nvg_ratio_fund",C$2,$A$6,$A199,101)/100</f>
        <v>0.28902788636956001</v>
      </c>
      <c r="D199" s="132">
        <f>[1]!thsiFinD("ths_adjustment_nvg_ratio_fund",D$2,$A$6,$A199,101)/100</f>
        <v>0.37383177570092996</v>
      </c>
      <c r="E199" s="132">
        <f>[1]!thsiFinD("ths_adjustment_nvg_ratio_fund",E$2,$A$6,$A199,101)/100</f>
        <v>0.36083424079691001</v>
      </c>
      <c r="F199" s="133">
        <f>[1]!thsiFinD("ths_int_chg_ratio_index",F$1,$A$6,$A199,101)/100</f>
        <v>0.19297464196816999</v>
      </c>
      <c r="G199" s="133">
        <f>[1]!thsiFinD("ths_int_chg_ratio_index",G$1,$A$6,$A199,101)/100</f>
        <v>0.19297464196816999</v>
      </c>
      <c r="H199" s="132">
        <f>[1]!thsiFinD("ths_int_chg_ratio_index",H$1,$A$6,$A199,101)/100</f>
        <v>0.23899133287843999</v>
      </c>
      <c r="I199" s="132">
        <f>[1]!thsiFinD("ths_int_chg_ratio_index",I$1,$A$6,$A199,101)/100</f>
        <v>0.23899133287843999</v>
      </c>
      <c r="J199" s="32">
        <f t="shared" ref="J199:J262" si="25">SUMPRODUCT(B199:I199,$B$4:$I$4)</f>
        <v>0.2766741394984662</v>
      </c>
      <c r="K199" s="32">
        <f>[1]!thsiFinD("ths_int_chg_ratio_index",K$2,$A$6,$A199,101)/100</f>
        <v>0.15873584900544999</v>
      </c>
      <c r="L199" s="32">
        <f>[1]!thsiFinD("ths_int_chg_ratio_index",L$2,$A$6,$A199,101)/100</f>
        <v>0.17677092493725</v>
      </c>
      <c r="M199" s="46">
        <f t="shared" ref="M199:M262" si="26">1+J199</f>
        <v>1.2766741394984662</v>
      </c>
      <c r="N199" s="46">
        <f t="shared" ref="N199:O262" si="27">1+K199</f>
        <v>1.15873584900545</v>
      </c>
      <c r="O199" s="46">
        <f t="shared" si="27"/>
        <v>1.17677092493725</v>
      </c>
      <c r="P199" s="38">
        <f t="shared" ref="P199:P262" si="28">M199/M198-1</f>
        <v>-1.5086485417047046E-2</v>
      </c>
      <c r="Q199" s="38">
        <f t="shared" ref="Q199:R262" si="29">N199/N198-1</f>
        <v>-1.3401583097995773E-2</v>
      </c>
      <c r="R199" s="38">
        <f t="shared" si="29"/>
        <v>-1.4686328320425712E-2</v>
      </c>
      <c r="S199" s="34">
        <f>MAX(M$6:M199)</f>
        <v>1.3498893712062587</v>
      </c>
      <c r="T199" s="34">
        <f>MAX(N$6:N199)</f>
        <v>1.21426357051524</v>
      </c>
      <c r="U199" s="34">
        <f>MAX(O$6:O199)</f>
        <v>1.2453001202766401</v>
      </c>
      <c r="V199" s="35">
        <f t="shared" ref="V199:V262" si="30">M199/S199-1</f>
        <v>-5.4237949619802994E-2</v>
      </c>
      <c r="W199" s="35">
        <f t="shared" ref="W199:X262" si="31">N199/T199-1</f>
        <v>-4.5729545757704271E-2</v>
      </c>
      <c r="X199" s="35">
        <f t="shared" si="31"/>
        <v>-5.5030264771970372E-2</v>
      </c>
    </row>
    <row r="200" spans="1:24">
      <c r="A200" s="357">
        <v>44130</v>
      </c>
      <c r="B200" s="132">
        <f>[1]!thsiFinD("ths_adjustment_nvg_ratio_fund",B$2,$A$6,$A200,101)/100</f>
        <v>0.3190537084399</v>
      </c>
      <c r="C200" s="132">
        <f>[1]!thsiFinD("ths_adjustment_nvg_ratio_fund",C$2,$A$6,$A200,101)/100</f>
        <v>0.28303362001564003</v>
      </c>
      <c r="D200" s="132">
        <f>[1]!thsiFinD("ths_adjustment_nvg_ratio_fund",D$2,$A$6,$A200,101)/100</f>
        <v>0.37886412652768003</v>
      </c>
      <c r="E200" s="132">
        <f>[1]!thsiFinD("ths_adjustment_nvg_ratio_fund",E$2,$A$6,$A200,101)/100</f>
        <v>0.36410084601462001</v>
      </c>
      <c r="F200" s="133">
        <f>[1]!thsiFinD("ths_int_chg_ratio_index",F$1,$A$6,$A200,101)/100</f>
        <v>0.19426649707304</v>
      </c>
      <c r="G200" s="133">
        <f>[1]!thsiFinD("ths_int_chg_ratio_index",G$1,$A$6,$A200,101)/100</f>
        <v>0.19426649707304</v>
      </c>
      <c r="H200" s="132">
        <f>[1]!thsiFinD("ths_int_chg_ratio_index",H$1,$A$6,$A200,101)/100</f>
        <v>0.24636475095676999</v>
      </c>
      <c r="I200" s="132">
        <f>[1]!thsiFinD("ths_int_chg_ratio_index",I$1,$A$6,$A200,101)/100</f>
        <v>0.24636475095676999</v>
      </c>
      <c r="J200" s="32">
        <f t="shared" si="25"/>
        <v>0.27828934963218249</v>
      </c>
      <c r="K200" s="32">
        <f>[1]!thsiFinD("ths_int_chg_ratio_index",K$2,$A$6,$A200,101)/100</f>
        <v>0.15367934973603001</v>
      </c>
      <c r="L200" s="32">
        <f>[1]!thsiFinD("ths_int_chg_ratio_index",L$2,$A$6,$A200,101)/100</f>
        <v>0.17437823627063997</v>
      </c>
      <c r="M200" s="46">
        <f t="shared" si="26"/>
        <v>1.2782893496321825</v>
      </c>
      <c r="N200" s="46">
        <f t="shared" si="27"/>
        <v>1.15367934973603</v>
      </c>
      <c r="O200" s="46">
        <f t="shared" si="27"/>
        <v>1.1743782362706399</v>
      </c>
      <c r="P200" s="38">
        <f t="shared" si="28"/>
        <v>1.2651702448918112E-3</v>
      </c>
      <c r="Q200" s="38">
        <f t="shared" si="29"/>
        <v>-4.3638067069039499E-3</v>
      </c>
      <c r="R200" s="38">
        <f t="shared" si="29"/>
        <v>-2.033266301797676E-3</v>
      </c>
      <c r="S200" s="34">
        <f>MAX(M$6:M200)</f>
        <v>1.3498893712062587</v>
      </c>
      <c r="T200" s="34">
        <f>MAX(N$6:N200)</f>
        <v>1.21426357051524</v>
      </c>
      <c r="U200" s="34">
        <f>MAX(O$6:O200)</f>
        <v>1.2453001202766401</v>
      </c>
      <c r="V200" s="35">
        <f t="shared" si="30"/>
        <v>-5.3041399614914053E-2</v>
      </c>
      <c r="W200" s="35">
        <f t="shared" si="31"/>
        <v>-4.9893797566126996E-2</v>
      </c>
      <c r="X200" s="35">
        <f t="shared" si="31"/>
        <v>-5.6951639890828187E-2</v>
      </c>
    </row>
    <row r="201" spans="1:24">
      <c r="A201" s="357">
        <v>44131</v>
      </c>
      <c r="B201" s="132">
        <f>[1]!thsiFinD("ths_adjustment_nvg_ratio_fund",B$2,$A$6,$A201,101)/100</f>
        <v>0.32137148337596</v>
      </c>
      <c r="C201" s="132">
        <f>[1]!thsiFinD("ths_adjustment_nvg_ratio_fund",C$2,$A$6,$A201,101)/100</f>
        <v>0.28633481018156998</v>
      </c>
      <c r="D201" s="132">
        <f>[1]!thsiFinD("ths_adjustment_nvg_ratio_fund",D$2,$A$6,$A201,101)/100</f>
        <v>0.38066139468008997</v>
      </c>
      <c r="E201" s="132">
        <f>[1]!thsiFinD("ths_adjustment_nvg_ratio_fund",E$2,$A$6,$A201,101)/100</f>
        <v>0.36493843711388996</v>
      </c>
      <c r="F201" s="133">
        <f>[1]!thsiFinD("ths_int_chg_ratio_index",F$1,$A$6,$A201,101)/100</f>
        <v>0.2003768614269</v>
      </c>
      <c r="G201" s="133">
        <f>[1]!thsiFinD("ths_int_chg_ratio_index",G$1,$A$6,$A201,101)/100</f>
        <v>0.2003768614269</v>
      </c>
      <c r="H201" s="132">
        <f>[1]!thsiFinD("ths_int_chg_ratio_index",H$1,$A$6,$A201,101)/100</f>
        <v>0.24685290600683998</v>
      </c>
      <c r="I201" s="132">
        <f>[1]!thsiFinD("ths_int_chg_ratio_index",I$1,$A$6,$A201,101)/100</f>
        <v>0.24685290600683998</v>
      </c>
      <c r="J201" s="32">
        <f t="shared" si="25"/>
        <v>0.28097070752737369</v>
      </c>
      <c r="K201" s="32">
        <f>[1]!thsiFinD("ths_int_chg_ratio_index",K$2,$A$6,$A201,101)/100</f>
        <v>0.15549417730356999</v>
      </c>
      <c r="L201" s="32">
        <f>[1]!thsiFinD("ths_int_chg_ratio_index",L$2,$A$6,$A201,101)/100</f>
        <v>0.17707902743519</v>
      </c>
      <c r="M201" s="46">
        <f t="shared" si="26"/>
        <v>1.2809707075273737</v>
      </c>
      <c r="N201" s="46">
        <f t="shared" si="27"/>
        <v>1.1554941773035701</v>
      </c>
      <c r="O201" s="46">
        <f t="shared" si="27"/>
        <v>1.1770790274351901</v>
      </c>
      <c r="P201" s="38">
        <f t="shared" si="28"/>
        <v>2.0976142028896749E-3</v>
      </c>
      <c r="Q201" s="38">
        <f t="shared" si="29"/>
        <v>1.5730779682892049E-3</v>
      </c>
      <c r="R201" s="38">
        <f t="shared" si="29"/>
        <v>2.2997626157710283E-3</v>
      </c>
      <c r="S201" s="34">
        <f>MAX(M$6:M201)</f>
        <v>1.3498893712062587</v>
      </c>
      <c r="T201" s="34">
        <f>MAX(N$6:N201)</f>
        <v>1.21426357051524</v>
      </c>
      <c r="U201" s="34">
        <f>MAX(O$6:O201)</f>
        <v>1.2453001202766401</v>
      </c>
      <c r="V201" s="35">
        <f t="shared" si="30"/>
        <v>-5.1055045805197596E-2</v>
      </c>
      <c r="W201" s="35">
        <f t="shared" si="31"/>
        <v>-4.8399206431543274E-2</v>
      </c>
      <c r="X201" s="35">
        <f t="shared" si="31"/>
        <v>-5.4782852527385018E-2</v>
      </c>
    </row>
    <row r="202" spans="1:24">
      <c r="A202" s="357">
        <v>44132</v>
      </c>
      <c r="B202" s="132">
        <f>[1]!thsiFinD("ths_adjustment_nvg_ratio_fund",B$2,$A$6,$A202,101)/100</f>
        <v>0.33383951406649998</v>
      </c>
      <c r="C202" s="132">
        <f>[1]!thsiFinD("ths_adjustment_nvg_ratio_fund",C$2,$A$6,$A202,101)/100</f>
        <v>0.29571714012684003</v>
      </c>
      <c r="D202" s="132">
        <f>[1]!thsiFinD("ths_adjustment_nvg_ratio_fund",D$2,$A$6,$A202,101)/100</f>
        <v>0.38880901030434001</v>
      </c>
      <c r="E202" s="132">
        <f>[1]!thsiFinD("ths_adjustment_nvg_ratio_fund",E$2,$A$6,$A202,101)/100</f>
        <v>0.37021526093897994</v>
      </c>
      <c r="F202" s="133">
        <f>[1]!thsiFinD("ths_int_chg_ratio_index",F$1,$A$6,$A202,101)/100</f>
        <v>0.20089624042106</v>
      </c>
      <c r="G202" s="133">
        <f>[1]!thsiFinD("ths_int_chg_ratio_index",G$1,$A$6,$A202,101)/100</f>
        <v>0.20089624042106</v>
      </c>
      <c r="H202" s="132">
        <f>[1]!thsiFinD("ths_int_chg_ratio_index",H$1,$A$6,$A202,101)/100</f>
        <v>0.24828065875985</v>
      </c>
      <c r="I202" s="132">
        <f>[1]!thsiFinD("ths_int_chg_ratio_index",I$1,$A$6,$A202,101)/100</f>
        <v>0.24828065875985</v>
      </c>
      <c r="J202" s="32">
        <f t="shared" si="25"/>
        <v>0.28586684047480998</v>
      </c>
      <c r="K202" s="32">
        <f>[1]!thsiFinD("ths_int_chg_ratio_index",K$2,$A$6,$A202,101)/100</f>
        <v>0.16370264463532</v>
      </c>
      <c r="L202" s="32">
        <f>[1]!thsiFinD("ths_int_chg_ratio_index",L$2,$A$6,$A202,101)/100</f>
        <v>0.18352451391470001</v>
      </c>
      <c r="M202" s="46">
        <f t="shared" si="26"/>
        <v>1.2858668404748099</v>
      </c>
      <c r="N202" s="46">
        <f t="shared" si="27"/>
        <v>1.16370264463532</v>
      </c>
      <c r="O202" s="46">
        <f t="shared" si="27"/>
        <v>1.1835245139146999</v>
      </c>
      <c r="P202" s="38">
        <f t="shared" si="28"/>
        <v>3.8222052375320725E-3</v>
      </c>
      <c r="Q202" s="38">
        <f t="shared" si="29"/>
        <v>7.1038586718843444E-3</v>
      </c>
      <c r="R202" s="38">
        <f t="shared" si="29"/>
        <v>5.4758315535994306E-3</v>
      </c>
      <c r="S202" s="34">
        <f>MAX(M$6:M202)</f>
        <v>1.3498893712062587</v>
      </c>
      <c r="T202" s="34">
        <f>MAX(N$6:N202)</f>
        <v>1.21426357051524</v>
      </c>
      <c r="U202" s="34">
        <f>MAX(O$6:O202)</f>
        <v>1.2453001202766401</v>
      </c>
      <c r="V202" s="35">
        <f t="shared" si="30"/>
        <v>-4.7427983431144738E-2</v>
      </c>
      <c r="W202" s="35">
        <f t="shared" si="31"/>
        <v>-4.1639168881979938E-2</v>
      </c>
      <c r="X202" s="35">
        <f t="shared" si="31"/>
        <v>-4.9607002646251175E-2</v>
      </c>
    </row>
    <row r="203" spans="1:24">
      <c r="A203" s="357">
        <v>44133</v>
      </c>
      <c r="B203" s="132">
        <f>[1]!thsiFinD("ths_adjustment_nvg_ratio_fund",B$2,$A$6,$A203,101)/100</f>
        <v>0.34750639386189003</v>
      </c>
      <c r="C203" s="132">
        <f>[1]!thsiFinD("ths_adjustment_nvg_ratio_fund",C$2,$A$6,$A203,101)/100</f>
        <v>0.30344887498914003</v>
      </c>
      <c r="D203" s="132">
        <f>[1]!thsiFinD("ths_adjustment_nvg_ratio_fund",D$2,$A$6,$A203,101)/100</f>
        <v>0.38880901030434001</v>
      </c>
      <c r="E203" s="132">
        <f>[1]!thsiFinD("ths_adjustment_nvg_ratio_fund",E$2,$A$6,$A203,101)/100</f>
        <v>0.37373314354047998</v>
      </c>
      <c r="F203" s="133">
        <f>[1]!thsiFinD("ths_int_chg_ratio_index",F$1,$A$6,$A203,101)/100</f>
        <v>0.19897649250507002</v>
      </c>
      <c r="G203" s="133">
        <f>[1]!thsiFinD("ths_int_chg_ratio_index",G$1,$A$6,$A203,101)/100</f>
        <v>0.19897649250507002</v>
      </c>
      <c r="H203" s="132">
        <f>[1]!thsiFinD("ths_int_chg_ratio_index",H$1,$A$6,$A203,101)/100</f>
        <v>0.24423472381628999</v>
      </c>
      <c r="I203" s="132">
        <f>[1]!thsiFinD("ths_int_chg_ratio_index",I$1,$A$6,$A203,101)/100</f>
        <v>0.24423472381628999</v>
      </c>
      <c r="J203" s="32">
        <f t="shared" si="25"/>
        <v>0.28748998191732128</v>
      </c>
      <c r="K203" s="32">
        <f>[1]!thsiFinD("ths_int_chg_ratio_index",K$2,$A$6,$A203,101)/100</f>
        <v>0.17078827388787998</v>
      </c>
      <c r="L203" s="32">
        <f>[1]!thsiFinD("ths_int_chg_ratio_index",L$2,$A$6,$A203,101)/100</f>
        <v>0.18816665080785</v>
      </c>
      <c r="M203" s="46">
        <f t="shared" si="26"/>
        <v>1.2874899819173213</v>
      </c>
      <c r="N203" s="46">
        <f t="shared" si="27"/>
        <v>1.1707882738878799</v>
      </c>
      <c r="O203" s="46">
        <f t="shared" si="27"/>
        <v>1.1881666508078501</v>
      </c>
      <c r="P203" s="38">
        <f t="shared" si="28"/>
        <v>1.2622935683699321E-3</v>
      </c>
      <c r="Q203" s="38">
        <f t="shared" si="29"/>
        <v>6.0888658157001174E-3</v>
      </c>
      <c r="R203" s="38">
        <f t="shared" si="29"/>
        <v>3.9222988950144977E-3</v>
      </c>
      <c r="S203" s="34">
        <f>MAX(M$6:M203)</f>
        <v>1.3498893712062587</v>
      </c>
      <c r="T203" s="34">
        <f>MAX(N$6:N203)</f>
        <v>1.21426357051524</v>
      </c>
      <c r="U203" s="34">
        <f>MAX(O$6:O203)</f>
        <v>1.2453001202766401</v>
      </c>
      <c r="V203" s="35">
        <f t="shared" si="30"/>
        <v>-4.6225557901220737E-2</v>
      </c>
      <c r="W203" s="35">
        <f t="shared" si="31"/>
        <v>-3.5803838378279385E-2</v>
      </c>
      <c r="X203" s="35">
        <f t="shared" si="31"/>
        <v>-4.5879277242900973E-2</v>
      </c>
    </row>
    <row r="204" spans="1:24">
      <c r="A204" s="357">
        <v>44134</v>
      </c>
      <c r="B204" s="132">
        <f>[1]!thsiFinD("ths_adjustment_nvg_ratio_fund",B$2,$A$6,$A204,101)/100</f>
        <v>0.32552749360614003</v>
      </c>
      <c r="C204" s="132">
        <f>[1]!thsiFinD("ths_adjustment_nvg_ratio_fund",C$2,$A$6,$A204,101)/100</f>
        <v>0.27816870819216</v>
      </c>
      <c r="D204" s="132">
        <f>[1]!thsiFinD("ths_adjustment_nvg_ratio_fund",D$2,$A$6,$A204,101)/100</f>
        <v>0.35478073328540999</v>
      </c>
      <c r="E204" s="132">
        <f>[1]!thsiFinD("ths_adjustment_nvg_ratio_fund",E$2,$A$6,$A204,101)/100</f>
        <v>0.34249099594666998</v>
      </c>
      <c r="F204" s="133">
        <f>[1]!thsiFinD("ths_int_chg_ratio_index",F$1,$A$6,$A204,101)/100</f>
        <v>0.16959211486621001</v>
      </c>
      <c r="G204" s="133">
        <f>[1]!thsiFinD("ths_int_chg_ratio_index",G$1,$A$6,$A204,101)/100</f>
        <v>0.16959211486621001</v>
      </c>
      <c r="H204" s="132">
        <f>[1]!thsiFinD("ths_int_chg_ratio_index",H$1,$A$6,$A204,101)/100</f>
        <v>0.20395871848895999</v>
      </c>
      <c r="I204" s="132">
        <f>[1]!thsiFinD("ths_int_chg_ratio_index",I$1,$A$6,$A204,101)/100</f>
        <v>0.20395871848895999</v>
      </c>
      <c r="J204" s="32">
        <f t="shared" si="25"/>
        <v>0.25600869971759005</v>
      </c>
      <c r="K204" s="32">
        <f>[1]!thsiFinD("ths_int_chg_ratio_index",K$2,$A$6,$A204,101)/100</f>
        <v>0.14989854466947</v>
      </c>
      <c r="L204" s="32">
        <f>[1]!thsiFinD("ths_int_chg_ratio_index",L$2,$A$6,$A204,101)/100</f>
        <v>0.16467292981010001</v>
      </c>
      <c r="M204" s="46">
        <f t="shared" si="26"/>
        <v>1.2560086997175901</v>
      </c>
      <c r="N204" s="46">
        <f t="shared" si="27"/>
        <v>1.1498985446694701</v>
      </c>
      <c r="O204" s="46">
        <f t="shared" si="27"/>
        <v>1.1646729298101</v>
      </c>
      <c r="P204" s="38">
        <f t="shared" si="28"/>
        <v>-2.4451671579494128E-2</v>
      </c>
      <c r="Q204" s="38">
        <f t="shared" si="29"/>
        <v>-1.7842448275502854E-2</v>
      </c>
      <c r="R204" s="38">
        <f t="shared" si="29"/>
        <v>-1.9773085687749714E-2</v>
      </c>
      <c r="S204" s="34">
        <f>MAX(M$6:M204)</f>
        <v>1.3498893712062587</v>
      </c>
      <c r="T204" s="34">
        <f>MAX(N$6:N204)</f>
        <v>1.21426357051524</v>
      </c>
      <c r="U204" s="34">
        <f>MAX(O$6:O204)</f>
        <v>1.2453001202766401</v>
      </c>
      <c r="V204" s="35">
        <f t="shared" si="30"/>
        <v>-6.9546937320335345E-2</v>
      </c>
      <c r="W204" s="35">
        <f t="shared" si="31"/>
        <v>-5.3007458519453432E-2</v>
      </c>
      <c r="X204" s="35">
        <f t="shared" si="31"/>
        <v>-6.4745188050434721E-2</v>
      </c>
    </row>
    <row r="205" spans="1:24">
      <c r="A205" s="357">
        <v>44137</v>
      </c>
      <c r="B205" s="132">
        <f>[1]!thsiFinD("ths_adjustment_nvg_ratio_fund",B$2,$A$6,$A205,101)/100</f>
        <v>0.33743606138106996</v>
      </c>
      <c r="C205" s="132">
        <f>[1]!thsiFinD("ths_adjustment_nvg_ratio_fund",C$2,$A$6,$A205,101)/100</f>
        <v>0.28711667101034</v>
      </c>
      <c r="D205" s="132">
        <f>[1]!thsiFinD("ths_adjustment_nvg_ratio_fund",D$2,$A$6,$A205,101)/100</f>
        <v>0.36316798466331002</v>
      </c>
      <c r="E205" s="132">
        <f>[1]!thsiFinD("ths_adjustment_nvg_ratio_fund",E$2,$A$6,$A205,101)/100</f>
        <v>0.34868916997324001</v>
      </c>
      <c r="F205" s="133">
        <f>[1]!thsiFinD("ths_int_chg_ratio_index",F$1,$A$6,$A205,101)/100</f>
        <v>0.17006452090368002</v>
      </c>
      <c r="G205" s="133">
        <f>[1]!thsiFinD("ths_int_chg_ratio_index",G$1,$A$6,$A205,101)/100</f>
        <v>0.17006452090368002</v>
      </c>
      <c r="H205" s="132">
        <f>[1]!thsiFinD("ths_int_chg_ratio_index",H$1,$A$6,$A205,101)/100</f>
        <v>0.20863633543605001</v>
      </c>
      <c r="I205" s="132">
        <f>[1]!thsiFinD("ths_int_chg_ratio_index",I$1,$A$6,$A205,101)/100</f>
        <v>0.20863633543605001</v>
      </c>
      <c r="J205" s="32">
        <f t="shared" si="25"/>
        <v>0.26172644996342748</v>
      </c>
      <c r="K205" s="32">
        <f>[1]!thsiFinD("ths_int_chg_ratio_index",K$2,$A$6,$A205,101)/100</f>
        <v>0.15607435277118001</v>
      </c>
      <c r="L205" s="32">
        <f>[1]!thsiFinD("ths_int_chg_ratio_index",L$2,$A$6,$A205,101)/100</f>
        <v>0.17039723645058999</v>
      </c>
      <c r="M205" s="46">
        <f t="shared" si="26"/>
        <v>1.2617264499634275</v>
      </c>
      <c r="N205" s="46">
        <f t="shared" si="27"/>
        <v>1.1560743527711801</v>
      </c>
      <c r="O205" s="46">
        <f t="shared" si="27"/>
        <v>1.1703972364505899</v>
      </c>
      <c r="P205" s="38">
        <f t="shared" si="28"/>
        <v>4.5523173900969827E-3</v>
      </c>
      <c r="Q205" s="38">
        <f t="shared" si="29"/>
        <v>5.3707417322501616E-3</v>
      </c>
      <c r="R205" s="38">
        <f t="shared" si="29"/>
        <v>4.9149477883230208E-3</v>
      </c>
      <c r="S205" s="34">
        <f>MAX(M$6:M205)</f>
        <v>1.3498893712062587</v>
      </c>
      <c r="T205" s="34">
        <f>MAX(N$6:N205)</f>
        <v>1.21426357051524</v>
      </c>
      <c r="U205" s="34">
        <f>MAX(O$6:O205)</f>
        <v>1.2453001202766401</v>
      </c>
      <c r="V205" s="35">
        <f t="shared" si="30"/>
        <v>-6.5311219662429809E-2</v>
      </c>
      <c r="W205" s="35">
        <f t="shared" si="31"/>
        <v>-4.7921406156794188E-2</v>
      </c>
      <c r="X205" s="35">
        <f t="shared" si="31"/>
        <v>-6.0148459480924732E-2</v>
      </c>
    </row>
    <row r="206" spans="1:24">
      <c r="A206" s="357">
        <v>44138</v>
      </c>
      <c r="B206" s="132">
        <f>[1]!thsiFinD("ths_adjustment_nvg_ratio_fund",B$2,$A$6,$A206,101)/100</f>
        <v>0.35190217391304002</v>
      </c>
      <c r="C206" s="132">
        <f>[1]!thsiFinD("ths_adjustment_nvg_ratio_fund",C$2,$A$6,$A206,101)/100</f>
        <v>0.30006081139779001</v>
      </c>
      <c r="D206" s="132">
        <f>[1]!thsiFinD("ths_adjustment_nvg_ratio_fund",D$2,$A$6,$A206,101)/100</f>
        <v>0.38078121255691</v>
      </c>
      <c r="E206" s="132">
        <f>[1]!thsiFinD("ths_adjustment_nvg_ratio_fund",E$2,$A$6,$A206,101)/100</f>
        <v>0.36410084601462001</v>
      </c>
      <c r="F206" s="133">
        <f>[1]!thsiFinD("ths_int_chg_ratio_index",F$1,$A$6,$A206,101)/100</f>
        <v>0.19409656813601997</v>
      </c>
      <c r="G206" s="133">
        <f>[1]!thsiFinD("ths_int_chg_ratio_index",G$1,$A$6,$A206,101)/100</f>
        <v>0.19409656813601997</v>
      </c>
      <c r="H206" s="132">
        <f>[1]!thsiFinD("ths_int_chg_ratio_index",H$1,$A$6,$A206,101)/100</f>
        <v>0.23200878744452999</v>
      </c>
      <c r="I206" s="132">
        <f>[1]!thsiFinD("ths_int_chg_ratio_index",I$1,$A$6,$A206,101)/100</f>
        <v>0.23200878744452999</v>
      </c>
      <c r="J206" s="32">
        <f t="shared" si="25"/>
        <v>0.2811319693804325</v>
      </c>
      <c r="K206" s="32">
        <f>[1]!thsiFinD("ths_int_chg_ratio_index",K$2,$A$6,$A206,101)/100</f>
        <v>0.17106395247792</v>
      </c>
      <c r="L206" s="32">
        <f>[1]!thsiFinD("ths_int_chg_ratio_index",L$2,$A$6,$A206,101)/100</f>
        <v>0.18747689231265</v>
      </c>
      <c r="M206" s="46">
        <f t="shared" si="26"/>
        <v>1.2811319693804326</v>
      </c>
      <c r="N206" s="46">
        <f t="shared" si="27"/>
        <v>1.1710639524779201</v>
      </c>
      <c r="O206" s="46">
        <f t="shared" si="27"/>
        <v>1.18747689231265</v>
      </c>
      <c r="P206" s="38">
        <f t="shared" si="28"/>
        <v>1.5380132054430229E-2</v>
      </c>
      <c r="Q206" s="38">
        <f t="shared" si="29"/>
        <v>1.2965947796358401E-2</v>
      </c>
      <c r="R206" s="38">
        <f t="shared" si="29"/>
        <v>1.4593041858042E-2</v>
      </c>
      <c r="S206" s="34">
        <f>MAX(M$6:M206)</f>
        <v>1.3498893712062587</v>
      </c>
      <c r="T206" s="34">
        <f>MAX(N$6:N206)</f>
        <v>1.21426357051524</v>
      </c>
      <c r="U206" s="34">
        <f>MAX(O$6:O206)</f>
        <v>1.2453001202766401</v>
      </c>
      <c r="V206" s="35">
        <f t="shared" si="30"/>
        <v>-5.0935582791043599E-2</v>
      </c>
      <c r="W206" s="35">
        <f t="shared" si="31"/>
        <v>-3.5576804810992901E-2</v>
      </c>
      <c r="X206" s="35">
        <f t="shared" si="31"/>
        <v>-4.6433166609784693E-2</v>
      </c>
    </row>
    <row r="207" spans="1:24">
      <c r="A207" s="357">
        <v>44139</v>
      </c>
      <c r="B207" s="132">
        <f>[1]!thsiFinD("ths_adjustment_nvg_ratio_fund",B$2,$A$6,$A207,101)/100</f>
        <v>0.36341112531969005</v>
      </c>
      <c r="C207" s="132">
        <f>[1]!thsiFinD("ths_adjustment_nvg_ratio_fund",C$2,$A$6,$A207,101)/100</f>
        <v>0.30614195117713</v>
      </c>
      <c r="D207" s="132">
        <f>[1]!thsiFinD("ths_adjustment_nvg_ratio_fund",D$2,$A$6,$A207,101)/100</f>
        <v>0.37766594775941004</v>
      </c>
      <c r="E207" s="132">
        <f>[1]!thsiFinD("ths_adjustment_nvg_ratio_fund",E$2,$A$6,$A207,101)/100</f>
        <v>0.36024792700427</v>
      </c>
      <c r="F207" s="133">
        <f>[1]!thsiFinD("ths_int_chg_ratio_index",F$1,$A$6,$A207,101)/100</f>
        <v>0.19142139089170002</v>
      </c>
      <c r="G207" s="133">
        <f>[1]!thsiFinD("ths_int_chg_ratio_index",G$1,$A$6,$A207,101)/100</f>
        <v>0.19142139089170002</v>
      </c>
      <c r="H207" s="132">
        <f>[1]!thsiFinD("ths_int_chg_ratio_index",H$1,$A$6,$A207,101)/100</f>
        <v>0.22937747812084999</v>
      </c>
      <c r="I207" s="132">
        <f>[1]!thsiFinD("ths_int_chg_ratio_index",I$1,$A$6,$A207,101)/100</f>
        <v>0.22937747812084999</v>
      </c>
      <c r="J207" s="32">
        <f t="shared" si="25"/>
        <v>0.28113308616069999</v>
      </c>
      <c r="K207" s="32">
        <f>[1]!thsiFinD("ths_int_chg_ratio_index",K$2,$A$6,$A207,101)/100</f>
        <v>0.17749150573379002</v>
      </c>
      <c r="L207" s="32">
        <f>[1]!thsiFinD("ths_int_chg_ratio_index",L$2,$A$6,$A207,101)/100</f>
        <v>0.19135593942728998</v>
      </c>
      <c r="M207" s="46">
        <f t="shared" si="26"/>
        <v>1.2811330861607</v>
      </c>
      <c r="N207" s="46">
        <f t="shared" si="27"/>
        <v>1.17749150573379</v>
      </c>
      <c r="O207" s="46">
        <f t="shared" si="27"/>
        <v>1.1913559394272899</v>
      </c>
      <c r="P207" s="38">
        <f t="shared" si="28"/>
        <v>8.7171368301497409E-7</v>
      </c>
      <c r="Q207" s="38">
        <f t="shared" si="29"/>
        <v>5.4886441020318699E-3</v>
      </c>
      <c r="R207" s="38">
        <f t="shared" si="29"/>
        <v>3.2666295569636628E-3</v>
      </c>
      <c r="S207" s="34">
        <f>MAX(M$6:M207)</f>
        <v>1.3498893712062587</v>
      </c>
      <c r="T207" s="34">
        <f>MAX(N$6:N207)</f>
        <v>1.21426357051524</v>
      </c>
      <c r="U207" s="34">
        <f>MAX(O$6:O207)</f>
        <v>1.2453001202766401</v>
      </c>
      <c r="V207" s="35">
        <f t="shared" si="30"/>
        <v>-5.0934755478605043E-2</v>
      </c>
      <c r="W207" s="35">
        <f t="shared" si="31"/>
        <v>-3.0283429128856065E-2</v>
      </c>
      <c r="X207" s="35">
        <f t="shared" si="31"/>
        <v>-4.3318217007291882E-2</v>
      </c>
    </row>
    <row r="208" spans="1:24">
      <c r="A208" s="357">
        <v>44140</v>
      </c>
      <c r="B208" s="132">
        <f>[1]!thsiFinD("ths_adjustment_nvg_ratio_fund",B$2,$A$6,$A208,101)/100</f>
        <v>0.38395140664962002</v>
      </c>
      <c r="C208" s="132">
        <f>[1]!thsiFinD("ths_adjustment_nvg_ratio_fund",C$2,$A$6,$A208,101)/100</f>
        <v>0.32603596559811998</v>
      </c>
      <c r="D208" s="132">
        <f>[1]!thsiFinD("ths_adjustment_nvg_ratio_fund",D$2,$A$6,$A208,101)/100</f>
        <v>0.41085549964054996</v>
      </c>
      <c r="E208" s="132">
        <f>[1]!thsiFinD("ths_adjustment_nvg_ratio_fund",E$2,$A$6,$A208,101)/100</f>
        <v>0.38445430947225001</v>
      </c>
      <c r="F208" s="133">
        <f>[1]!thsiFinD("ths_int_chg_ratio_index",F$1,$A$6,$A208,101)/100</f>
        <v>0.21338413118801</v>
      </c>
      <c r="G208" s="133">
        <f>[1]!thsiFinD("ths_int_chg_ratio_index",G$1,$A$6,$A208,101)/100</f>
        <v>0.21338413118801</v>
      </c>
      <c r="H208" s="132">
        <f>[1]!thsiFinD("ths_int_chg_ratio_index",H$1,$A$6,$A208,101)/100</f>
        <v>0.25081670104685999</v>
      </c>
      <c r="I208" s="132">
        <f>[1]!thsiFinD("ths_int_chg_ratio_index",I$1,$A$6,$A208,101)/100</f>
        <v>0.25081670104685999</v>
      </c>
      <c r="J208" s="32">
        <f t="shared" si="25"/>
        <v>0.30421235572878502</v>
      </c>
      <c r="K208" s="32">
        <f>[1]!thsiFinD("ths_int_chg_ratio_index",K$2,$A$6,$A208,101)/100</f>
        <v>0.19608762180459</v>
      </c>
      <c r="L208" s="32">
        <f>[1]!thsiFinD("ths_int_chg_ratio_index",L$2,$A$6,$A208,101)/100</f>
        <v>0.21084512792953</v>
      </c>
      <c r="M208" s="46">
        <f t="shared" si="26"/>
        <v>1.304212355728785</v>
      </c>
      <c r="N208" s="46">
        <f t="shared" si="27"/>
        <v>1.1960876218045899</v>
      </c>
      <c r="O208" s="46">
        <f t="shared" si="27"/>
        <v>1.21084512792953</v>
      </c>
      <c r="P208" s="38">
        <f t="shared" si="28"/>
        <v>1.8014732284566071E-2</v>
      </c>
      <c r="Q208" s="38">
        <f t="shared" si="29"/>
        <v>1.5792993817998813E-2</v>
      </c>
      <c r="R208" s="38">
        <f t="shared" si="29"/>
        <v>1.6358829344997439E-2</v>
      </c>
      <c r="S208" s="34">
        <f>MAX(M$6:M208)</f>
        <v>1.3498893712062587</v>
      </c>
      <c r="T208" s="34">
        <f>MAX(N$6:N208)</f>
        <v>1.21426357051524</v>
      </c>
      <c r="U208" s="34">
        <f>MAX(O$6:O208)</f>
        <v>1.2453001202766401</v>
      </c>
      <c r="V208" s="35">
        <f t="shared" si="30"/>
        <v>-3.3837599177965805E-2</v>
      </c>
      <c r="W208" s="35">
        <f t="shared" si="31"/>
        <v>-1.4968701319877042E-2</v>
      </c>
      <c r="X208" s="35">
        <f t="shared" si="31"/>
        <v>-2.7668022981846341E-2</v>
      </c>
    </row>
    <row r="209" spans="1:24">
      <c r="A209" s="357">
        <v>44141</v>
      </c>
      <c r="B209" s="132">
        <f>[1]!thsiFinD("ths_adjustment_nvg_ratio_fund",B$2,$A$6,$A209,101)/100</f>
        <v>0.38331202046035995</v>
      </c>
      <c r="C209" s="132">
        <f>[1]!thsiFinD("ths_adjustment_nvg_ratio_fund",C$2,$A$6,$A209,101)/100</f>
        <v>0.32499348449308996</v>
      </c>
      <c r="D209" s="132">
        <f>[1]!thsiFinD("ths_adjustment_nvg_ratio_fund",D$2,$A$6,$A209,101)/100</f>
        <v>0.40210879463216004</v>
      </c>
      <c r="E209" s="132">
        <f>[1]!thsiFinD("ths_adjustment_nvg_ratio_fund",E$2,$A$6,$A209,101)/100</f>
        <v>0.37381690264268996</v>
      </c>
      <c r="F209" s="133">
        <f>[1]!thsiFinD("ths_int_chg_ratio_index",F$1,$A$6,$A209,101)/100</f>
        <v>0.20147703453526999</v>
      </c>
      <c r="G209" s="133">
        <f>[1]!thsiFinD("ths_int_chg_ratio_index",G$1,$A$6,$A209,101)/100</f>
        <v>0.20147703453526999</v>
      </c>
      <c r="H209" s="132">
        <f>[1]!thsiFinD("ths_int_chg_ratio_index",H$1,$A$6,$A209,101)/100</f>
        <v>0.23250685593124001</v>
      </c>
      <c r="I209" s="132">
        <f>[1]!thsiFinD("ths_int_chg_ratio_index",I$1,$A$6,$A209,101)/100</f>
        <v>0.23250685593124001</v>
      </c>
      <c r="J209" s="32">
        <f t="shared" si="25"/>
        <v>0.29402487289516493</v>
      </c>
      <c r="K209" s="32">
        <f>[1]!thsiFinD("ths_int_chg_ratio_index",K$2,$A$6,$A209,101)/100</f>
        <v>0.1939594391835</v>
      </c>
      <c r="L209" s="32">
        <f>[1]!thsiFinD("ths_int_chg_ratio_index",L$2,$A$6,$A209,101)/100</f>
        <v>0.20529143874155997</v>
      </c>
      <c r="M209" s="46">
        <f t="shared" si="26"/>
        <v>1.2940248728951649</v>
      </c>
      <c r="N209" s="46">
        <f t="shared" si="27"/>
        <v>1.1939594391835</v>
      </c>
      <c r="O209" s="46">
        <f t="shared" si="27"/>
        <v>1.2052914387415599</v>
      </c>
      <c r="P209" s="38">
        <f t="shared" si="28"/>
        <v>-7.811214783291498E-3</v>
      </c>
      <c r="Q209" s="38">
        <f t="shared" si="29"/>
        <v>-1.779286552501147E-3</v>
      </c>
      <c r="R209" s="38">
        <f t="shared" si="29"/>
        <v>-4.5866222358813546E-3</v>
      </c>
      <c r="S209" s="34">
        <f>MAX(M$6:M209)</f>
        <v>1.3498893712062587</v>
      </c>
      <c r="T209" s="34">
        <f>MAX(N$6:N209)</f>
        <v>1.21426357051524</v>
      </c>
      <c r="U209" s="34">
        <f>MAX(O$6:O209)</f>
        <v>1.2453001202766401</v>
      </c>
      <c r="V209" s="35">
        <f t="shared" si="30"/>
        <v>-4.1384501206327307E-2</v>
      </c>
      <c r="W209" s="35">
        <f t="shared" si="31"/>
        <v>-1.6721354263411259E-2</v>
      </c>
      <c r="X209" s="35">
        <f t="shared" si="31"/>
        <v>-3.2127742448296193E-2</v>
      </c>
    </row>
    <row r="210" spans="1:24">
      <c r="A210" s="357">
        <v>44144</v>
      </c>
      <c r="B210" s="132">
        <f>[1]!thsiFinD("ths_adjustment_nvg_ratio_fund",B$2,$A$6,$A210,101)/100</f>
        <v>0.40880754475703002</v>
      </c>
      <c r="C210" s="132">
        <f>[1]!thsiFinD("ths_adjustment_nvg_ratio_fund",C$2,$A$6,$A210,101)/100</f>
        <v>0.34940491703588</v>
      </c>
      <c r="D210" s="132">
        <f>[1]!thsiFinD("ths_adjustment_nvg_ratio_fund",D$2,$A$6,$A210,101)/100</f>
        <v>0.42846872753415</v>
      </c>
      <c r="E210" s="132">
        <f>[1]!thsiFinD("ths_adjustment_nvg_ratio_fund",E$2,$A$6,$A210,101)/100</f>
        <v>0.40036854012688999</v>
      </c>
      <c r="F210" s="133">
        <f>[1]!thsiFinD("ths_int_chg_ratio_index",F$1,$A$6,$A210,101)/100</f>
        <v>0.23081422366276999</v>
      </c>
      <c r="G210" s="133">
        <f>[1]!thsiFinD("ths_int_chg_ratio_index",G$1,$A$6,$A210,101)/100</f>
        <v>0.23081422366276999</v>
      </c>
      <c r="H210" s="132">
        <f>[1]!thsiFinD("ths_int_chg_ratio_index",H$1,$A$6,$A210,101)/100</f>
        <v>0.26073852597329</v>
      </c>
      <c r="I210" s="132">
        <f>[1]!thsiFinD("ths_int_chg_ratio_index",I$1,$A$6,$A210,101)/100</f>
        <v>0.26073852597329</v>
      </c>
      <c r="J210" s="32">
        <f t="shared" si="25"/>
        <v>0.32126940359075878</v>
      </c>
      <c r="K210" s="32">
        <f>[1]!thsiFinD("ths_int_chg_ratio_index",K$2,$A$6,$A210,101)/100</f>
        <v>0.21719995067467998</v>
      </c>
      <c r="L210" s="32">
        <f>[1]!thsiFinD("ths_int_chg_ratio_index",L$2,$A$6,$A210,101)/100</f>
        <v>0.23020883105090001</v>
      </c>
      <c r="M210" s="46">
        <f t="shared" si="26"/>
        <v>1.3212694035907588</v>
      </c>
      <c r="N210" s="46">
        <f t="shared" si="27"/>
        <v>1.21719995067468</v>
      </c>
      <c r="O210" s="46">
        <f t="shared" si="27"/>
        <v>1.2302088310509001</v>
      </c>
      <c r="P210" s="38">
        <f t="shared" si="28"/>
        <v>2.1054101251267943E-2</v>
      </c>
      <c r="Q210" s="38">
        <f t="shared" si="29"/>
        <v>1.9465076223253552E-2</v>
      </c>
      <c r="R210" s="38">
        <f t="shared" si="29"/>
        <v>2.0673333858038712E-2</v>
      </c>
      <c r="S210" s="34">
        <f>MAX(M$6:M210)</f>
        <v>1.3498893712062587</v>
      </c>
      <c r="T210" s="34">
        <f>MAX(N$6:N210)</f>
        <v>1.21719995067468</v>
      </c>
      <c r="U210" s="34">
        <f>MAX(O$6:O210)</f>
        <v>1.2453001202766401</v>
      </c>
      <c r="V210" s="35">
        <f t="shared" si="30"/>
        <v>-2.1201713433690594E-2</v>
      </c>
      <c r="W210" s="35">
        <f t="shared" si="31"/>
        <v>0</v>
      </c>
      <c r="X210" s="35">
        <f t="shared" si="31"/>
        <v>-1.2118596135996085E-2</v>
      </c>
    </row>
    <row r="211" spans="1:24">
      <c r="A211" s="357">
        <v>44145</v>
      </c>
      <c r="B211" s="132">
        <f>[1]!thsiFinD("ths_adjustment_nvg_ratio_fund",B$2,$A$6,$A211,101)/100</f>
        <v>0.40129475703325002</v>
      </c>
      <c r="C211" s="132">
        <f>[1]!thsiFinD("ths_adjustment_nvg_ratio_fund",C$2,$A$6,$A211,101)/100</f>
        <v>0.33741638432803001</v>
      </c>
      <c r="D211" s="132">
        <f>[1]!thsiFinD("ths_adjustment_nvg_ratio_fund",D$2,$A$6,$A211,101)/100</f>
        <v>0.41337167505392003</v>
      </c>
      <c r="E211" s="132">
        <f>[1]!thsiFinD("ths_adjustment_nvg_ratio_fund",E$2,$A$6,$A211,101)/100</f>
        <v>0.38797219199658994</v>
      </c>
      <c r="F211" s="133">
        <f>[1]!thsiFinD("ths_int_chg_ratio_index",F$1,$A$6,$A211,101)/100</f>
        <v>0.21779243988674002</v>
      </c>
      <c r="G211" s="133">
        <f>[1]!thsiFinD("ths_int_chg_ratio_index",G$1,$A$6,$A211,101)/100</f>
        <v>0.21779243988674002</v>
      </c>
      <c r="H211" s="132">
        <f>[1]!thsiFinD("ths_int_chg_ratio_index",H$1,$A$6,$A211,101)/100</f>
        <v>0.24282990269416999</v>
      </c>
      <c r="I211" s="132">
        <f>[1]!thsiFinD("ths_int_chg_ratio_index",I$1,$A$6,$A211,101)/100</f>
        <v>0.24282990269416999</v>
      </c>
      <c r="J211" s="32">
        <f t="shared" si="25"/>
        <v>0.30766246169670125</v>
      </c>
      <c r="K211" s="32">
        <f>[1]!thsiFinD("ths_int_chg_ratio_index",K$2,$A$6,$A211,101)/100</f>
        <v>0.20990567515054001</v>
      </c>
      <c r="L211" s="32">
        <f>[1]!thsiFinD("ths_int_chg_ratio_index",L$2,$A$6,$A211,101)/100</f>
        <v>0.22087791412409</v>
      </c>
      <c r="M211" s="46">
        <f t="shared" si="26"/>
        <v>1.3076624616967012</v>
      </c>
      <c r="N211" s="46">
        <f t="shared" si="27"/>
        <v>1.2099056751505399</v>
      </c>
      <c r="O211" s="46">
        <f t="shared" si="27"/>
        <v>1.22087791412409</v>
      </c>
      <c r="P211" s="38">
        <f t="shared" si="28"/>
        <v>-1.0298385671444921E-2</v>
      </c>
      <c r="Q211" s="38">
        <f t="shared" si="29"/>
        <v>-5.9926682712211354E-3</v>
      </c>
      <c r="R211" s="38">
        <f t="shared" si="29"/>
        <v>-7.5848235610853632E-3</v>
      </c>
      <c r="S211" s="34">
        <f>MAX(M$6:M211)</f>
        <v>1.3498893712062587</v>
      </c>
      <c r="T211" s="34">
        <f>MAX(N$6:N211)</f>
        <v>1.21719995067468</v>
      </c>
      <c r="U211" s="34">
        <f>MAX(O$6:O211)</f>
        <v>1.2453001202766401</v>
      </c>
      <c r="V211" s="35">
        <f t="shared" si="30"/>
        <v>-3.1281755683299939E-2</v>
      </c>
      <c r="W211" s="35">
        <f t="shared" si="31"/>
        <v>-5.9926682712211354E-3</v>
      </c>
      <c r="X211" s="35">
        <f t="shared" si="31"/>
        <v>-1.9611502283581883E-2</v>
      </c>
    </row>
    <row r="212" spans="1:24">
      <c r="A212" s="357">
        <v>44146</v>
      </c>
      <c r="B212" s="132">
        <f>[1]!thsiFinD("ths_adjustment_nvg_ratio_fund",B$2,$A$6,$A212,101)/100</f>
        <v>0.38866687979540004</v>
      </c>
      <c r="C212" s="132">
        <f>[1]!thsiFinD("ths_adjustment_nvg_ratio_fund",C$2,$A$6,$A212,101)/100</f>
        <v>0.32647033272522002</v>
      </c>
      <c r="D212" s="132">
        <f>[1]!thsiFinD("ths_adjustment_nvg_ratio_fund",D$2,$A$6,$A212,101)/100</f>
        <v>0.39264318236280998</v>
      </c>
      <c r="E212" s="132">
        <f>[1]!thsiFinD("ths_adjustment_nvg_ratio_fund",E$2,$A$6,$A212,101)/100</f>
        <v>0.37833989447071997</v>
      </c>
      <c r="F212" s="133">
        <f>[1]!thsiFinD("ths_int_chg_ratio_index",F$1,$A$6,$A212,101)/100</f>
        <v>0.19699861667786001</v>
      </c>
      <c r="G212" s="133">
        <f>[1]!thsiFinD("ths_int_chg_ratio_index",G$1,$A$6,$A212,101)/100</f>
        <v>0.19699861667786001</v>
      </c>
      <c r="H212" s="132">
        <f>[1]!thsiFinD("ths_int_chg_ratio_index",H$1,$A$6,$A212,101)/100</f>
        <v>0.223816639333</v>
      </c>
      <c r="I212" s="132">
        <f>[1]!thsiFinD("ths_int_chg_ratio_index",I$1,$A$6,$A212,101)/100</f>
        <v>0.223816639333</v>
      </c>
      <c r="J212" s="32">
        <f t="shared" si="25"/>
        <v>0.29096885017198382</v>
      </c>
      <c r="K212" s="32">
        <f>[1]!thsiFinD("ths_int_chg_ratio_index",K$2,$A$6,$A212,101)/100</f>
        <v>0.19726007969272999</v>
      </c>
      <c r="L212" s="32">
        <f>[1]!thsiFinD("ths_int_chg_ratio_index",L$2,$A$6,$A212,101)/100</f>
        <v>0.20570000509764</v>
      </c>
      <c r="M212" s="46">
        <f t="shared" si="26"/>
        <v>1.2909688501719838</v>
      </c>
      <c r="N212" s="46">
        <f t="shared" si="27"/>
        <v>1.19726007969273</v>
      </c>
      <c r="O212" s="46">
        <f t="shared" si="27"/>
        <v>1.2057000050976401</v>
      </c>
      <c r="P212" s="38">
        <f t="shared" si="28"/>
        <v>-1.2765994294167693E-2</v>
      </c>
      <c r="Q212" s="38">
        <f t="shared" si="29"/>
        <v>-1.045172009482187E-2</v>
      </c>
      <c r="R212" s="38">
        <f t="shared" si="29"/>
        <v>-1.2431962975871458E-2</v>
      </c>
      <c r="S212" s="34">
        <f>MAX(M$6:M212)</f>
        <v>1.3498893712062587</v>
      </c>
      <c r="T212" s="34">
        <f>MAX(N$6:N212)</f>
        <v>1.21719995067468</v>
      </c>
      <c r="U212" s="34">
        <f>MAX(O$6:O212)</f>
        <v>1.2453001202766401</v>
      </c>
      <c r="V212" s="35">
        <f t="shared" si="30"/>
        <v>-4.3648407262903088E-2</v>
      </c>
      <c r="W212" s="35">
        <f t="shared" si="31"/>
        <v>-1.6381754674651083E-2</v>
      </c>
      <c r="X212" s="35">
        <f t="shared" si="31"/>
        <v>-3.1799655789162662E-2</v>
      </c>
    </row>
    <row r="213" spans="1:24">
      <c r="A213" s="357">
        <v>44147</v>
      </c>
      <c r="B213" s="132">
        <f>[1]!thsiFinD("ths_adjustment_nvg_ratio_fund",B$2,$A$6,$A213,101)/100</f>
        <v>0.39122442455242995</v>
      </c>
      <c r="C213" s="132">
        <f>[1]!thsiFinD("ths_adjustment_nvg_ratio_fund",C$2,$A$6,$A213,101)/100</f>
        <v>0.32777343410651</v>
      </c>
      <c r="D213" s="132">
        <f>[1]!thsiFinD("ths_adjustment_nvg_ratio_fund",D$2,$A$6,$A213,101)/100</f>
        <v>0.40222861250899</v>
      </c>
      <c r="E213" s="132">
        <f>[1]!thsiFinD("ths_adjustment_nvg_ratio_fund",E$2,$A$6,$A213,101)/100</f>
        <v>0.38989865150176001</v>
      </c>
      <c r="F213" s="133">
        <f>[1]!thsiFinD("ths_int_chg_ratio_index",F$1,$A$6,$A213,101)/100</f>
        <v>0.19927830497860999</v>
      </c>
      <c r="G213" s="133">
        <f>[1]!thsiFinD("ths_int_chg_ratio_index",G$1,$A$6,$A213,101)/100</f>
        <v>0.19927830497860999</v>
      </c>
      <c r="H213" s="132">
        <f>[1]!thsiFinD("ths_int_chg_ratio_index",H$1,$A$6,$A213,101)/100</f>
        <v>0.22496627116593998</v>
      </c>
      <c r="I213" s="132">
        <f>[1]!thsiFinD("ths_int_chg_ratio_index",I$1,$A$6,$A213,101)/100</f>
        <v>0.22496627116593998</v>
      </c>
      <c r="J213" s="32">
        <f t="shared" si="25"/>
        <v>0.29495178436984876</v>
      </c>
      <c r="K213" s="32">
        <f>[1]!thsiFinD("ths_int_chg_ratio_index",K$2,$A$6,$A213,101)/100</f>
        <v>0.19885109223880998</v>
      </c>
      <c r="L213" s="32">
        <f>[1]!thsiFinD("ths_int_chg_ratio_index",L$2,$A$6,$A213,101)/100</f>
        <v>0.20777465821067001</v>
      </c>
      <c r="M213" s="46">
        <f t="shared" si="26"/>
        <v>1.2949517843698488</v>
      </c>
      <c r="N213" s="46">
        <f t="shared" si="27"/>
        <v>1.19885109223881</v>
      </c>
      <c r="O213" s="46">
        <f t="shared" si="27"/>
        <v>1.2077746582106701</v>
      </c>
      <c r="P213" s="38">
        <f t="shared" si="28"/>
        <v>3.0852287391243127E-3</v>
      </c>
      <c r="Q213" s="38">
        <f t="shared" si="29"/>
        <v>1.3288779715168175E-3</v>
      </c>
      <c r="R213" s="38">
        <f t="shared" si="29"/>
        <v>1.7207042417337615E-3</v>
      </c>
      <c r="S213" s="34">
        <f>MAX(M$6:M213)</f>
        <v>1.3498893712062587</v>
      </c>
      <c r="T213" s="34">
        <f>MAX(N$6:N213)</f>
        <v>1.21719995067468</v>
      </c>
      <c r="U213" s="34">
        <f>MAX(O$6:O213)</f>
        <v>1.2453001202766401</v>
      </c>
      <c r="V213" s="35">
        <f t="shared" si="30"/>
        <v>-4.069784384428321E-2</v>
      </c>
      <c r="W213" s="35">
        <f t="shared" si="31"/>
        <v>-1.507464605605624E-2</v>
      </c>
      <c r="X213" s="35">
        <f t="shared" si="31"/>
        <v>-3.0133669350030923E-2</v>
      </c>
    </row>
    <row r="214" spans="1:24">
      <c r="A214" s="357">
        <v>44148</v>
      </c>
      <c r="B214" s="132">
        <f>[1]!thsiFinD("ths_adjustment_nvg_ratio_fund",B$2,$A$6,$A214,101)/100</f>
        <v>0.37731777493606006</v>
      </c>
      <c r="C214" s="132">
        <f>[1]!thsiFinD("ths_adjustment_nvg_ratio_fund",C$2,$A$6,$A214,101)/100</f>
        <v>0.31456867344278999</v>
      </c>
      <c r="D214" s="132">
        <f>[1]!thsiFinD("ths_adjustment_nvg_ratio_fund",D$2,$A$6,$A214,101)/100</f>
        <v>0.39779535106638003</v>
      </c>
      <c r="E214" s="132">
        <f>[1]!thsiFinD("ths_adjustment_nvg_ratio_fund",E$2,$A$6,$A214,101)/100</f>
        <v>0.38269536817149996</v>
      </c>
      <c r="F214" s="133">
        <f>[1]!thsiFinD("ths_int_chg_ratio_index",F$1,$A$6,$A214,101)/100</f>
        <v>0.20106909730910999</v>
      </c>
      <c r="G214" s="133">
        <f>[1]!thsiFinD("ths_int_chg_ratio_index",G$1,$A$6,$A214,101)/100</f>
        <v>0.20106909730910999</v>
      </c>
      <c r="H214" s="132">
        <f>[1]!thsiFinD("ths_int_chg_ratio_index",H$1,$A$6,$A214,101)/100</f>
        <v>0.22504143898216999</v>
      </c>
      <c r="I214" s="132">
        <f>[1]!thsiFinD("ths_int_chg_ratio_index",I$1,$A$6,$A214,101)/100</f>
        <v>0.22504143898216999</v>
      </c>
      <c r="J214" s="32">
        <f t="shared" si="25"/>
        <v>0.29057478002491122</v>
      </c>
      <c r="K214" s="32">
        <f>[1]!thsiFinD("ths_int_chg_ratio_index",K$2,$A$6,$A214,101)/100</f>
        <v>0.18880545323337</v>
      </c>
      <c r="L214" s="32">
        <f>[1]!thsiFinD("ths_int_chg_ratio_index",L$2,$A$6,$A214,101)/100</f>
        <v>0.20058203706215999</v>
      </c>
      <c r="M214" s="46">
        <f t="shared" si="26"/>
        <v>1.2905747800249112</v>
      </c>
      <c r="N214" s="46">
        <f t="shared" si="27"/>
        <v>1.1888054532333701</v>
      </c>
      <c r="O214" s="46">
        <f t="shared" si="27"/>
        <v>1.20058203706216</v>
      </c>
      <c r="P214" s="38">
        <f t="shared" si="28"/>
        <v>-3.3800519816786778E-3</v>
      </c>
      <c r="Q214" s="38">
        <f t="shared" si="29"/>
        <v>-8.3793884582280542E-3</v>
      </c>
      <c r="R214" s="38">
        <f t="shared" si="29"/>
        <v>-5.9552674827322294E-3</v>
      </c>
      <c r="S214" s="34">
        <f>MAX(M$6:M214)</f>
        <v>1.3498893712062587</v>
      </c>
      <c r="T214" s="34">
        <f>MAX(N$6:N214)</f>
        <v>1.21719995067468</v>
      </c>
      <c r="U214" s="34">
        <f>MAX(O$6:O214)</f>
        <v>1.2453001202766401</v>
      </c>
      <c r="V214" s="35">
        <f t="shared" si="30"/>
        <v>-4.3940334998225916E-2</v>
      </c>
      <c r="W214" s="35">
        <f t="shared" si="31"/>
        <v>-2.3327718199110392E-2</v>
      </c>
      <c r="X214" s="35">
        <f t="shared" si="31"/>
        <v>-3.5909482771547485E-2</v>
      </c>
    </row>
    <row r="215" spans="1:24">
      <c r="A215" s="357">
        <v>44151</v>
      </c>
      <c r="B215" s="132">
        <f>[1]!thsiFinD("ths_adjustment_nvg_ratio_fund",B$2,$A$6,$A215,101)/100</f>
        <v>0.39018542199488004</v>
      </c>
      <c r="C215" s="132">
        <f>[1]!thsiFinD("ths_adjustment_nvg_ratio_fund",C$2,$A$6,$A215,101)/100</f>
        <v>0.32386412996263997</v>
      </c>
      <c r="D215" s="132">
        <f>[1]!thsiFinD("ths_adjustment_nvg_ratio_fund",D$2,$A$6,$A215,101)/100</f>
        <v>0.41480948957583996</v>
      </c>
      <c r="E215" s="132">
        <f>[1]!thsiFinD("ths_adjustment_nvg_ratio_fund",E$2,$A$6,$A215,101)/100</f>
        <v>0.40296507252691</v>
      </c>
      <c r="F215" s="133">
        <f>[1]!thsiFinD("ths_int_chg_ratio_index",F$1,$A$6,$A215,101)/100</f>
        <v>0.21210176048894</v>
      </c>
      <c r="G215" s="133">
        <f>[1]!thsiFinD("ths_int_chg_ratio_index",G$1,$A$6,$A215,101)/100</f>
        <v>0.21210176048894</v>
      </c>
      <c r="H215" s="132">
        <f>[1]!thsiFinD("ths_int_chg_ratio_index",H$1,$A$6,$A215,101)/100</f>
        <v>0.23388493256220999</v>
      </c>
      <c r="I215" s="132">
        <f>[1]!thsiFinD("ths_int_chg_ratio_index",I$1,$A$6,$A215,101)/100</f>
        <v>0.23388493256220999</v>
      </c>
      <c r="J215" s="32">
        <f t="shared" si="25"/>
        <v>0.30297468752032125</v>
      </c>
      <c r="K215" s="32">
        <f>[1]!thsiFinD("ths_int_chg_ratio_index",K$2,$A$6,$A215,101)/100</f>
        <v>0.20122618190739</v>
      </c>
      <c r="L215" s="32">
        <f>[1]!thsiFinD("ths_int_chg_ratio_index",L$2,$A$6,$A215,101)/100</f>
        <v>0.21257196854362997</v>
      </c>
      <c r="M215" s="46">
        <f t="shared" si="26"/>
        <v>1.3029746875203212</v>
      </c>
      <c r="N215" s="46">
        <f t="shared" si="27"/>
        <v>1.2012261819073899</v>
      </c>
      <c r="O215" s="46">
        <f t="shared" si="27"/>
        <v>1.21257196854363</v>
      </c>
      <c r="P215" s="38">
        <f t="shared" si="28"/>
        <v>9.6080503720756827E-3</v>
      </c>
      <c r="Q215" s="38">
        <f t="shared" si="29"/>
        <v>1.0448075116275213E-2</v>
      </c>
      <c r="R215" s="38">
        <f t="shared" si="29"/>
        <v>9.9867656780951997E-3</v>
      </c>
      <c r="S215" s="34">
        <f>MAX(M$6:M215)</f>
        <v>1.3498893712062587</v>
      </c>
      <c r="T215" s="34">
        <f>MAX(N$6:N215)</f>
        <v>1.21719995067468</v>
      </c>
      <c r="U215" s="34">
        <f>MAX(O$6:O215)</f>
        <v>1.2453001202766401</v>
      </c>
      <c r="V215" s="35">
        <f t="shared" si="30"/>
        <v>-3.4754465578178961E-2</v>
      </c>
      <c r="W215" s="35">
        <f t="shared" si="31"/>
        <v>-1.312337283487075E-2</v>
      </c>
      <c r="X215" s="35">
        <f t="shared" si="31"/>
        <v>-2.628133668351329E-2</v>
      </c>
    </row>
    <row r="216" spans="1:24">
      <c r="A216" s="357">
        <v>44152</v>
      </c>
      <c r="B216" s="132">
        <f>[1]!thsiFinD("ths_adjustment_nvg_ratio_fund",B$2,$A$6,$A216,101)/100</f>
        <v>0.38674872122761994</v>
      </c>
      <c r="C216" s="132">
        <f>[1]!thsiFinD("ths_adjustment_nvg_ratio_fund",C$2,$A$6,$A216,101)/100</f>
        <v>0.32047606637129999</v>
      </c>
      <c r="D216" s="132">
        <f>[1]!thsiFinD("ths_adjustment_nvg_ratio_fund",D$2,$A$6,$A216,101)/100</f>
        <v>0.39815480469685999</v>
      </c>
      <c r="E216" s="132">
        <f>[1]!thsiFinD("ths_adjustment_nvg_ratio_fund",E$2,$A$6,$A216,101)/100</f>
        <v>0.39676689842317997</v>
      </c>
      <c r="F216" s="133">
        <f>[1]!thsiFinD("ths_int_chg_ratio_index",F$1,$A$6,$A216,101)/100</f>
        <v>0.20023060757858002</v>
      </c>
      <c r="G216" s="133">
        <f>[1]!thsiFinD("ths_int_chg_ratio_index",G$1,$A$6,$A216,101)/100</f>
        <v>0.20023060757858002</v>
      </c>
      <c r="H216" s="132">
        <f>[1]!thsiFinD("ths_int_chg_ratio_index",H$1,$A$6,$A216,101)/100</f>
        <v>0.22194762971092</v>
      </c>
      <c r="I216" s="132">
        <f>[1]!thsiFinD("ths_int_chg_ratio_index",I$1,$A$6,$A216,101)/100</f>
        <v>0.22194762971092</v>
      </c>
      <c r="J216" s="32">
        <f t="shared" si="25"/>
        <v>0.29331287066224498</v>
      </c>
      <c r="K216" s="32">
        <f>[1]!thsiFinD("ths_int_chg_ratio_index",K$2,$A$6,$A216,101)/100</f>
        <v>0.19723754860661</v>
      </c>
      <c r="L216" s="32">
        <f>[1]!thsiFinD("ths_int_chg_ratio_index",L$2,$A$6,$A216,101)/100</f>
        <v>0.20620550207729998</v>
      </c>
      <c r="M216" s="46">
        <f t="shared" si="26"/>
        <v>1.293312870662245</v>
      </c>
      <c r="N216" s="46">
        <f t="shared" si="27"/>
        <v>1.19723754860661</v>
      </c>
      <c r="O216" s="46">
        <f t="shared" si="27"/>
        <v>1.2062055020772999</v>
      </c>
      <c r="P216" s="38">
        <f t="shared" si="28"/>
        <v>-7.4151991981237231E-3</v>
      </c>
      <c r="Q216" s="38">
        <f t="shared" si="29"/>
        <v>-3.3204681689892324E-3</v>
      </c>
      <c r="R216" s="38">
        <f t="shared" si="29"/>
        <v>-5.2503823537802807E-3</v>
      </c>
      <c r="S216" s="34">
        <f>MAX(M$6:M216)</f>
        <v>1.3498893712062587</v>
      </c>
      <c r="T216" s="34">
        <f>MAX(N$6:N216)</f>
        <v>1.21719995067468</v>
      </c>
      <c r="U216" s="34">
        <f>MAX(O$6:O216)</f>
        <v>1.2453001202766401</v>
      </c>
      <c r="V216" s="35">
        <f t="shared" si="30"/>
        <v>-4.1911953491016174E-2</v>
      </c>
      <c r="W216" s="35">
        <f t="shared" si="31"/>
        <v>-1.6400265262091929E-2</v>
      </c>
      <c r="X216" s="35">
        <f t="shared" si="31"/>
        <v>-3.1393731970936756E-2</v>
      </c>
    </row>
    <row r="217" spans="1:24">
      <c r="A217" s="357">
        <v>44153</v>
      </c>
      <c r="B217" s="132">
        <f>[1]!thsiFinD("ths_adjustment_nvg_ratio_fund",B$2,$A$6,$A217,101)/100</f>
        <v>0.38762787723785003</v>
      </c>
      <c r="C217" s="132">
        <f>[1]!thsiFinD("ths_adjustment_nvg_ratio_fund",C$2,$A$6,$A217,101)/100</f>
        <v>0.31830423073581998</v>
      </c>
      <c r="D217" s="132">
        <f>[1]!thsiFinD("ths_adjustment_nvg_ratio_fund",D$2,$A$6,$A217,101)/100</f>
        <v>0.40354660915409002</v>
      </c>
      <c r="E217" s="132">
        <f>[1]!thsiFinD("ths_adjustment_nvg_ratio_fund",E$2,$A$6,$A217,101)/100</f>
        <v>0.39936343082320003</v>
      </c>
      <c r="F217" s="133">
        <f>[1]!thsiFinD("ths_int_chg_ratio_index",F$1,$A$6,$A217,101)/100</f>
        <v>0.20030271061802998</v>
      </c>
      <c r="G217" s="133">
        <f>[1]!thsiFinD("ths_int_chg_ratio_index",G$1,$A$6,$A217,101)/100</f>
        <v>0.20030271061802998</v>
      </c>
      <c r="H217" s="132">
        <f>[1]!thsiFinD("ths_int_chg_ratio_index",H$1,$A$6,$A217,101)/100</f>
        <v>0.22838395568018</v>
      </c>
      <c r="I217" s="132">
        <f>[1]!thsiFinD("ths_int_chg_ratio_index",I$1,$A$6,$A217,101)/100</f>
        <v>0.22838395568018</v>
      </c>
      <c r="J217" s="32">
        <f t="shared" si="25"/>
        <v>0.29577693506842245</v>
      </c>
      <c r="K217" s="32">
        <f>[1]!thsiFinD("ths_int_chg_ratio_index",K$2,$A$6,$A217,101)/100</f>
        <v>0.19683423281604998</v>
      </c>
      <c r="L217" s="32">
        <f>[1]!thsiFinD("ths_int_chg_ratio_index",L$2,$A$6,$A217,101)/100</f>
        <v>0.20595355356510001</v>
      </c>
      <c r="M217" s="46">
        <f t="shared" si="26"/>
        <v>1.2957769350684225</v>
      </c>
      <c r="N217" s="46">
        <f t="shared" si="27"/>
        <v>1.1968342328160499</v>
      </c>
      <c r="O217" s="46">
        <f t="shared" si="27"/>
        <v>1.2059535535651</v>
      </c>
      <c r="P217" s="38">
        <f t="shared" si="28"/>
        <v>1.9052345817263117E-3</v>
      </c>
      <c r="Q217" s="38">
        <f t="shared" si="29"/>
        <v>-3.3687198587240008E-4</v>
      </c>
      <c r="R217" s="38">
        <f t="shared" si="29"/>
        <v>-2.0887693827131848E-4</v>
      </c>
      <c r="S217" s="34">
        <f>MAX(M$6:M217)</f>
        <v>1.3498893712062587</v>
      </c>
      <c r="T217" s="34">
        <f>MAX(N$6:N217)</f>
        <v>1.21719995067468</v>
      </c>
      <c r="U217" s="34">
        <f>MAX(O$6:O217)</f>
        <v>1.2453001202766401</v>
      </c>
      <c r="V217" s="35">
        <f t="shared" si="30"/>
        <v>-4.0086571012468597E-2</v>
      </c>
      <c r="W217" s="35">
        <f t="shared" si="31"/>
        <v>-1.6731612458036671E-2</v>
      </c>
      <c r="X217" s="35">
        <f t="shared" si="31"/>
        <v>-3.1596051482593035E-2</v>
      </c>
    </row>
    <row r="218" spans="1:24">
      <c r="A218" s="357">
        <v>44154</v>
      </c>
      <c r="B218" s="132">
        <f>[1]!thsiFinD("ths_adjustment_nvg_ratio_fund",B$2,$A$6,$A218,101)/100</f>
        <v>0.39953644501279001</v>
      </c>
      <c r="C218" s="132">
        <f>[1]!thsiFinD("ths_adjustment_nvg_ratio_fund",C$2,$A$6,$A218,101)/100</f>
        <v>0.33046651029449997</v>
      </c>
      <c r="D218" s="132">
        <f>[1]!thsiFinD("ths_adjustment_nvg_ratio_fund",D$2,$A$6,$A218,101)/100</f>
        <v>0.40869877785766001</v>
      </c>
      <c r="E218" s="132">
        <f>[1]!thsiFinD("ths_adjustment_nvg_ratio_fund",E$2,$A$6,$A218,101)/100</f>
        <v>0.40371890444681002</v>
      </c>
      <c r="F218" s="133">
        <f>[1]!thsiFinD("ths_int_chg_ratio_index",F$1,$A$6,$A218,101)/100</f>
        <v>0.20682923920155999</v>
      </c>
      <c r="G218" s="133">
        <f>[1]!thsiFinD("ths_int_chg_ratio_index",G$1,$A$6,$A218,101)/100</f>
        <v>0.20682923920155999</v>
      </c>
      <c r="H218" s="132">
        <f>[1]!thsiFinD("ths_int_chg_ratio_index",H$1,$A$6,$A218,101)/100</f>
        <v>0.23304397900072998</v>
      </c>
      <c r="I218" s="132">
        <f>[1]!thsiFinD("ths_int_chg_ratio_index",I$1,$A$6,$A218,101)/100</f>
        <v>0.23304397900072998</v>
      </c>
      <c r="J218" s="32">
        <f t="shared" si="25"/>
        <v>0.30277088425204257</v>
      </c>
      <c r="K218" s="32">
        <f>[1]!thsiFinD("ths_int_chg_ratio_index",K$2,$A$6,$A218,101)/100</f>
        <v>0.20450410435053001</v>
      </c>
      <c r="L218" s="32">
        <f>[1]!thsiFinD("ths_int_chg_ratio_index",L$2,$A$6,$A218,101)/100</f>
        <v>0.21319408448537</v>
      </c>
      <c r="M218" s="46">
        <f t="shared" si="26"/>
        <v>1.3027708842520425</v>
      </c>
      <c r="N218" s="46">
        <f t="shared" si="27"/>
        <v>1.20450410435053</v>
      </c>
      <c r="O218" s="46">
        <f t="shared" si="27"/>
        <v>1.2131940844853699</v>
      </c>
      <c r="P218" s="38">
        <f t="shared" si="28"/>
        <v>5.3974947341153268E-3</v>
      </c>
      <c r="Q218" s="38">
        <f t="shared" si="29"/>
        <v>6.408466038303029E-3</v>
      </c>
      <c r="R218" s="38">
        <f t="shared" si="29"/>
        <v>6.003988212369471E-3</v>
      </c>
      <c r="S218" s="34">
        <f>MAX(M$6:M218)</f>
        <v>1.3498893712062587</v>
      </c>
      <c r="T218" s="34">
        <f>MAX(N$6:N218)</f>
        <v>1.21719995067468</v>
      </c>
      <c r="U218" s="34">
        <f>MAX(O$6:O218)</f>
        <v>1.2453001202766401</v>
      </c>
      <c r="V218" s="35">
        <f t="shared" si="30"/>
        <v>-3.4905443334301789E-2</v>
      </c>
      <c r="W218" s="35">
        <f t="shared" si="31"/>
        <v>-1.0430370389936994E-2</v>
      </c>
      <c r="X218" s="35">
        <f t="shared" si="31"/>
        <v>-2.5781765590882522E-2</v>
      </c>
    </row>
    <row r="219" spans="1:24">
      <c r="A219" s="357">
        <v>44155</v>
      </c>
      <c r="B219" s="132">
        <f>[1]!thsiFinD("ths_adjustment_nvg_ratio_fund",B$2,$A$6,$A219,101)/100</f>
        <v>0.40441176470587997</v>
      </c>
      <c r="C219" s="132">
        <f>[1]!thsiFinD("ths_adjustment_nvg_ratio_fund",C$2,$A$6,$A219,101)/100</f>
        <v>0.33585266267049002</v>
      </c>
      <c r="D219" s="132">
        <f>[1]!thsiFinD("ths_adjustment_nvg_ratio_fund",D$2,$A$6,$A219,101)/100</f>
        <v>0.42439491972201998</v>
      </c>
      <c r="E219" s="132">
        <f>[1]!thsiFinD("ths_adjustment_nvg_ratio_fund",E$2,$A$6,$A219,101)/100</f>
        <v>0.41544517968226002</v>
      </c>
      <c r="F219" s="133">
        <f>[1]!thsiFinD("ths_int_chg_ratio_index",F$1,$A$6,$A219,101)/100</f>
        <v>0.21537998786786003</v>
      </c>
      <c r="G219" s="133">
        <f>[1]!thsiFinD("ths_int_chg_ratio_index",G$1,$A$6,$A219,101)/100</f>
        <v>0.21537998786786003</v>
      </c>
      <c r="H219" s="132">
        <f>[1]!thsiFinD("ths_int_chg_ratio_index",H$1,$A$6,$A219,101)/100</f>
        <v>0.23843258544443</v>
      </c>
      <c r="I219" s="132">
        <f>[1]!thsiFinD("ths_int_chg_ratio_index",I$1,$A$6,$A219,101)/100</f>
        <v>0.23843258544443</v>
      </c>
      <c r="J219" s="32">
        <f t="shared" si="25"/>
        <v>0.31096620917565371</v>
      </c>
      <c r="K219" s="32">
        <f>[1]!thsiFinD("ths_int_chg_ratio_index",K$2,$A$6,$A219,101)/100</f>
        <v>0.21013100938424001</v>
      </c>
      <c r="L219" s="32">
        <f>[1]!thsiFinD("ths_int_chg_ratio_index",L$2,$A$6,$A219,101)/100</f>
        <v>0.21969314724490999</v>
      </c>
      <c r="M219" s="46">
        <f t="shared" si="26"/>
        <v>1.3109662091756538</v>
      </c>
      <c r="N219" s="46">
        <f t="shared" si="27"/>
        <v>1.2101310093842401</v>
      </c>
      <c r="O219" s="46">
        <f t="shared" si="27"/>
        <v>1.21969314724491</v>
      </c>
      <c r="P219" s="38">
        <f t="shared" si="28"/>
        <v>6.2906878121677945E-3</v>
      </c>
      <c r="Q219" s="38">
        <f t="shared" si="29"/>
        <v>4.6715532254197889E-3</v>
      </c>
      <c r="R219" s="38">
        <f t="shared" si="29"/>
        <v>5.3569852034820453E-3</v>
      </c>
      <c r="S219" s="34">
        <f>MAX(M$6:M219)</f>
        <v>1.3498893712062587</v>
      </c>
      <c r="T219" s="34">
        <f>MAX(N$6:N219)</f>
        <v>1.21719995067468</v>
      </c>
      <c r="U219" s="34">
        <f>MAX(O$6:O219)</f>
        <v>1.2453001202766401</v>
      </c>
      <c r="V219" s="35">
        <f t="shared" si="30"/>
        <v>-2.883433476909536E-2</v>
      </c>
      <c r="W219" s="35">
        <f t="shared" si="31"/>
        <v>-5.8075431949546896E-3</v>
      </c>
      <c r="X219" s="35">
        <f t="shared" si="31"/>
        <v>-2.0562892924190446E-2</v>
      </c>
    </row>
    <row r="220" spans="1:24">
      <c r="A220" s="357">
        <v>44158</v>
      </c>
      <c r="B220" s="132">
        <f>[1]!thsiFinD("ths_adjustment_nvg_ratio_fund",B$2,$A$6,$A220,101)/100</f>
        <v>0.42343350383632</v>
      </c>
      <c r="C220" s="132">
        <f>[1]!thsiFinD("ths_adjustment_nvg_ratio_fund",C$2,$A$6,$A220,101)/100</f>
        <v>0.35166362609678004</v>
      </c>
      <c r="D220" s="132">
        <f>[1]!thsiFinD("ths_adjustment_nvg_ratio_fund",D$2,$A$6,$A220,101)/100</f>
        <v>0.43541816439012998</v>
      </c>
      <c r="E220" s="132">
        <f>[1]!thsiFinD("ths_adjustment_nvg_ratio_fund",E$2,$A$6,$A220,101)/100</f>
        <v>0.43035430111038003</v>
      </c>
      <c r="F220" s="133">
        <f>[1]!thsiFinD("ths_int_chg_ratio_index",F$1,$A$6,$A220,101)/100</f>
        <v>0.22286278885000002</v>
      </c>
      <c r="G220" s="133">
        <f>[1]!thsiFinD("ths_int_chg_ratio_index",G$1,$A$6,$A220,101)/100</f>
        <v>0.22286278885000002</v>
      </c>
      <c r="H220" s="132">
        <f>[1]!thsiFinD("ths_int_chg_ratio_index",H$1,$A$6,$A220,101)/100</f>
        <v>0.23994885102451999</v>
      </c>
      <c r="I220" s="132">
        <f>[1]!thsiFinD("ths_int_chg_ratio_index",I$1,$A$6,$A220,101)/100</f>
        <v>0.23994885102451999</v>
      </c>
      <c r="J220" s="32">
        <f t="shared" si="25"/>
        <v>0.32081160939783121</v>
      </c>
      <c r="K220" s="32">
        <f>[1]!thsiFinD("ths_int_chg_ratio_index",K$2,$A$6,$A220,101)/100</f>
        <v>0.22390474847781999</v>
      </c>
      <c r="L220" s="32">
        <f>[1]!thsiFinD("ths_int_chg_ratio_index",L$2,$A$6,$A220,101)/100</f>
        <v>0.23091776678775999</v>
      </c>
      <c r="M220" s="46">
        <f t="shared" si="26"/>
        <v>1.3208116093978313</v>
      </c>
      <c r="N220" s="46">
        <f t="shared" si="27"/>
        <v>1.22390474847782</v>
      </c>
      <c r="O220" s="46">
        <f t="shared" si="27"/>
        <v>1.23091776678776</v>
      </c>
      <c r="P220" s="38">
        <f t="shared" si="28"/>
        <v>7.5100335563709208E-3</v>
      </c>
      <c r="Q220" s="38">
        <f t="shared" si="29"/>
        <v>1.1382023092349813E-2</v>
      </c>
      <c r="R220" s="38">
        <f t="shared" si="29"/>
        <v>9.2028225035163391E-3</v>
      </c>
      <c r="S220" s="34">
        <f>MAX(M$6:M220)</f>
        <v>1.3498893712062587</v>
      </c>
      <c r="T220" s="34">
        <f>MAX(N$6:N220)</f>
        <v>1.22390474847782</v>
      </c>
      <c r="U220" s="34">
        <f>MAX(O$6:O220)</f>
        <v>1.2453001202766401</v>
      </c>
      <c r="V220" s="35">
        <f t="shared" si="30"/>
        <v>-2.1540848034416027E-2</v>
      </c>
      <c r="W220" s="35">
        <f t="shared" si="31"/>
        <v>0</v>
      </c>
      <c r="X220" s="35">
        <f t="shared" si="31"/>
        <v>-1.1549307074414372E-2</v>
      </c>
    </row>
    <row r="221" spans="1:24">
      <c r="A221" s="357">
        <v>44159</v>
      </c>
      <c r="B221" s="132">
        <f>[1]!thsiFinD("ths_adjustment_nvg_ratio_fund",B$2,$A$6,$A221,101)/100</f>
        <v>0.41520140664962002</v>
      </c>
      <c r="C221" s="132">
        <f>[1]!thsiFinD("ths_adjustment_nvg_ratio_fund",C$2,$A$6,$A221,101)/100</f>
        <v>0.34332377725654001</v>
      </c>
      <c r="D221" s="132">
        <f>[1]!thsiFinD("ths_adjustment_nvg_ratio_fund",D$2,$A$6,$A221,101)/100</f>
        <v>0.44057033309369997</v>
      </c>
      <c r="E221" s="132">
        <f>[1]!thsiFinD("ths_adjustment_nvg_ratio_fund",E$2,$A$6,$A221,101)/100</f>
        <v>0.42926543262731004</v>
      </c>
      <c r="F221" s="133">
        <f>[1]!thsiFinD("ths_int_chg_ratio_index",F$1,$A$6,$A221,101)/100</f>
        <v>0.22291306697841001</v>
      </c>
      <c r="G221" s="133">
        <f>[1]!thsiFinD("ths_int_chg_ratio_index",G$1,$A$6,$A221,101)/100</f>
        <v>0.22291306697841001</v>
      </c>
      <c r="H221" s="132">
        <f>[1]!thsiFinD("ths_int_chg_ratio_index",H$1,$A$6,$A221,101)/100</f>
        <v>0.23930627513458</v>
      </c>
      <c r="I221" s="132">
        <f>[1]!thsiFinD("ths_int_chg_ratio_index",I$1,$A$6,$A221,101)/100</f>
        <v>0.23930627513458</v>
      </c>
      <c r="J221" s="32">
        <f t="shared" si="25"/>
        <v>0.31909995423164378</v>
      </c>
      <c r="K221" s="32">
        <f>[1]!thsiFinD("ths_int_chg_ratio_index",K$2,$A$6,$A221,101)/100</f>
        <v>0.21824692163192999</v>
      </c>
      <c r="L221" s="32">
        <f>[1]!thsiFinD("ths_int_chg_ratio_index",L$2,$A$6,$A221,101)/100</f>
        <v>0.22687747973623001</v>
      </c>
      <c r="M221" s="46">
        <f t="shared" si="26"/>
        <v>1.3190999542316437</v>
      </c>
      <c r="N221" s="46">
        <f t="shared" si="27"/>
        <v>1.21824692163193</v>
      </c>
      <c r="O221" s="46">
        <f t="shared" si="27"/>
        <v>1.2268774797362301</v>
      </c>
      <c r="P221" s="38">
        <f t="shared" si="28"/>
        <v>-1.2959116606855448E-3</v>
      </c>
      <c r="Q221" s="38">
        <f t="shared" si="29"/>
        <v>-4.6227672969867406E-3</v>
      </c>
      <c r="R221" s="38">
        <f t="shared" si="29"/>
        <v>-3.2823370988247502E-3</v>
      </c>
      <c r="S221" s="34">
        <f>MAX(M$6:M221)</f>
        <v>1.3498893712062587</v>
      </c>
      <c r="T221" s="34">
        <f>MAX(N$6:N221)</f>
        <v>1.22390474847782</v>
      </c>
      <c r="U221" s="34">
        <f>MAX(O$6:O221)</f>
        <v>1.2453001202766401</v>
      </c>
      <c r="V221" s="35">
        <f t="shared" si="30"/>
        <v>-2.2808844658952832E-2</v>
      </c>
      <c r="W221" s="35">
        <f t="shared" si="31"/>
        <v>-4.6227672969867406E-3</v>
      </c>
      <c r="X221" s="35">
        <f t="shared" si="31"/>
        <v>-1.479373545416296E-2</v>
      </c>
    </row>
    <row r="222" spans="1:24">
      <c r="A222" s="357">
        <v>44160</v>
      </c>
      <c r="B222" s="132">
        <f>[1]!thsiFinD("ths_adjustment_nvg_ratio_fund",B$2,$A$6,$A222,101)/100</f>
        <v>0.39729859335037998</v>
      </c>
      <c r="C222" s="132">
        <f>[1]!thsiFinD("ths_adjustment_nvg_ratio_fund",C$2,$A$6,$A222,101)/100</f>
        <v>0.32881591521154002</v>
      </c>
      <c r="D222" s="132">
        <f>[1]!thsiFinD("ths_adjustment_nvg_ratio_fund",D$2,$A$6,$A222,101)/100</f>
        <v>0.41696621135873002</v>
      </c>
      <c r="E222" s="132">
        <f>[1]!thsiFinD("ths_adjustment_nvg_ratio_fund",E$2,$A$6,$A222,101)/100</f>
        <v>0.40715302794609998</v>
      </c>
      <c r="F222" s="133">
        <f>[1]!thsiFinD("ths_int_chg_ratio_index",F$1,$A$6,$A222,101)/100</f>
        <v>0.20205393070239999</v>
      </c>
      <c r="G222" s="133">
        <f>[1]!thsiFinD("ths_int_chg_ratio_index",G$1,$A$6,$A222,101)/100</f>
        <v>0.20205393070239999</v>
      </c>
      <c r="H222" s="132">
        <f>[1]!thsiFinD("ths_int_chg_ratio_index",H$1,$A$6,$A222,101)/100</f>
        <v>0.22219726311801999</v>
      </c>
      <c r="I222" s="132">
        <f>[1]!thsiFinD("ths_int_chg_ratio_index",I$1,$A$6,$A222,101)/100</f>
        <v>0.22219726311801999</v>
      </c>
      <c r="J222" s="32">
        <f t="shared" si="25"/>
        <v>0.29984201693844875</v>
      </c>
      <c r="K222" s="32">
        <f>[1]!thsiFinD("ths_int_chg_ratio_index",K$2,$A$6,$A222,101)/100</f>
        <v>0.20081223163115999</v>
      </c>
      <c r="L222" s="32">
        <f>[1]!thsiFinD("ths_int_chg_ratio_index",L$2,$A$6,$A222,101)/100</f>
        <v>0.20853534805627</v>
      </c>
      <c r="M222" s="46">
        <f t="shared" si="26"/>
        <v>1.2998420169384488</v>
      </c>
      <c r="N222" s="46">
        <f t="shared" si="27"/>
        <v>1.20081223163116</v>
      </c>
      <c r="O222" s="46">
        <f t="shared" si="27"/>
        <v>1.2085353480562699</v>
      </c>
      <c r="P222" s="38">
        <f t="shared" si="28"/>
        <v>-1.4599301009310062E-2</v>
      </c>
      <c r="Q222" s="38">
        <f t="shared" si="29"/>
        <v>-1.4311294115494255E-2</v>
      </c>
      <c r="R222" s="38">
        <f t="shared" si="29"/>
        <v>-1.4950255410918101E-2</v>
      </c>
      <c r="S222" s="34">
        <f>MAX(M$6:M222)</f>
        <v>1.3498893712062587</v>
      </c>
      <c r="T222" s="34">
        <f>MAX(N$6:N222)</f>
        <v>1.22390474847782</v>
      </c>
      <c r="U222" s="34">
        <f>MAX(O$6:O222)</f>
        <v>1.2453001202766401</v>
      </c>
      <c r="V222" s="35">
        <f t="shared" si="30"/>
        <v>-3.7075152479412177E-2</v>
      </c>
      <c r="W222" s="35">
        <f t="shared" si="31"/>
        <v>-1.8867903630066296E-2</v>
      </c>
      <c r="X222" s="35">
        <f t="shared" si="31"/>
        <v>-2.9522820741559763E-2</v>
      </c>
    </row>
    <row r="223" spans="1:24">
      <c r="A223" s="357">
        <v>44161</v>
      </c>
      <c r="B223" s="132">
        <f>[1]!thsiFinD("ths_adjustment_nvg_ratio_fund",B$2,$A$6,$A223,101)/100</f>
        <v>0.39897698209719001</v>
      </c>
      <c r="C223" s="132">
        <f>[1]!thsiFinD("ths_adjustment_nvg_ratio_fund",C$2,$A$6,$A223,101)/100</f>
        <v>0.33011901659282006</v>
      </c>
      <c r="D223" s="132">
        <f>[1]!thsiFinD("ths_adjustment_nvg_ratio_fund",D$2,$A$6,$A223,101)/100</f>
        <v>0.41433021806853998</v>
      </c>
      <c r="E223" s="132">
        <f>[1]!thsiFinD("ths_adjustment_nvg_ratio_fund",E$2,$A$6,$A223,101)/100</f>
        <v>0.40246251783648002</v>
      </c>
      <c r="F223" s="133">
        <f>[1]!thsiFinD("ths_int_chg_ratio_index",F$1,$A$6,$A223,101)/100</f>
        <v>0.19330792542455</v>
      </c>
      <c r="G223" s="133">
        <f>[1]!thsiFinD("ths_int_chg_ratio_index",G$1,$A$6,$A223,101)/100</f>
        <v>0.19330792542455</v>
      </c>
      <c r="H223" s="132">
        <f>[1]!thsiFinD("ths_int_chg_ratio_index",H$1,$A$6,$A223,101)/100</f>
        <v>0.21384132542429998</v>
      </c>
      <c r="I223" s="132">
        <f>[1]!thsiFinD("ths_int_chg_ratio_index",I$1,$A$6,$A223,101)/100</f>
        <v>0.21384132542429998</v>
      </c>
      <c r="J223" s="32">
        <f t="shared" si="25"/>
        <v>0.29502340453659126</v>
      </c>
      <c r="K223" s="32">
        <f>[1]!thsiFinD("ths_int_chg_ratio_index",K$2,$A$6,$A223,101)/100</f>
        <v>0.20176608656443001</v>
      </c>
      <c r="L223" s="32">
        <f>[1]!thsiFinD("ths_int_chg_ratio_index",L$2,$A$6,$A223,101)/100</f>
        <v>0.20719940762545</v>
      </c>
      <c r="M223" s="46">
        <f t="shared" si="26"/>
        <v>1.2950234045365914</v>
      </c>
      <c r="N223" s="46">
        <f t="shared" si="27"/>
        <v>1.20176608656443</v>
      </c>
      <c r="O223" s="46">
        <f t="shared" si="27"/>
        <v>1.20719940762545</v>
      </c>
      <c r="P223" s="38">
        <f t="shared" si="28"/>
        <v>-3.707075428448503E-3</v>
      </c>
      <c r="Q223" s="38">
        <f t="shared" si="29"/>
        <v>7.9434145334622563E-4</v>
      </c>
      <c r="R223" s="38">
        <f t="shared" si="29"/>
        <v>-1.1054210644054763E-3</v>
      </c>
      <c r="S223" s="34">
        <f>MAX(M$6:M223)</f>
        <v>1.3498893712062587</v>
      </c>
      <c r="T223" s="34">
        <f>MAX(N$6:N223)</f>
        <v>1.22390474847782</v>
      </c>
      <c r="U223" s="34">
        <f>MAX(O$6:O223)</f>
        <v>1.2453001202766401</v>
      </c>
      <c r="V223" s="35">
        <f t="shared" si="30"/>
        <v>-4.0644787521098347E-2</v>
      </c>
      <c r="W223" s="35">
        <f t="shared" si="31"/>
        <v>-1.8088549734711079E-2</v>
      </c>
      <c r="X223" s="35">
        <f t="shared" si="31"/>
        <v>-3.0595606658036845E-2</v>
      </c>
    </row>
    <row r="224" spans="1:24">
      <c r="A224" s="357">
        <v>44162</v>
      </c>
      <c r="B224" s="132">
        <f>[1]!thsiFinD("ths_adjustment_nvg_ratio_fund",B$2,$A$6,$A224,101)/100</f>
        <v>0.41632033248082001</v>
      </c>
      <c r="C224" s="132">
        <f>[1]!thsiFinD("ths_adjustment_nvg_ratio_fund",C$2,$A$6,$A224,101)/100</f>
        <v>0.34627747372078999</v>
      </c>
      <c r="D224" s="132">
        <f>[1]!thsiFinD("ths_adjustment_nvg_ratio_fund",D$2,$A$6,$A224,101)/100</f>
        <v>0.41840402588066</v>
      </c>
      <c r="E224" s="132">
        <f>[1]!thsiFinD("ths_adjustment_nvg_ratio_fund",E$2,$A$6,$A224,101)/100</f>
        <v>0.40397018183059996</v>
      </c>
      <c r="F224" s="133">
        <f>[1]!thsiFinD("ths_int_chg_ratio_index",F$1,$A$6,$A224,101)/100</f>
        <v>0.19305443312442999</v>
      </c>
      <c r="G224" s="133">
        <f>[1]!thsiFinD("ths_int_chg_ratio_index",G$1,$A$6,$A224,101)/100</f>
        <v>0.19305443312442999</v>
      </c>
      <c r="H224" s="132">
        <f>[1]!thsiFinD("ths_int_chg_ratio_index",H$1,$A$6,$A224,101)/100</f>
        <v>0.21064489574305997</v>
      </c>
      <c r="I224" s="132">
        <f>[1]!thsiFinD("ths_int_chg_ratio_index",I$1,$A$6,$A224,101)/100</f>
        <v>0.21064489574305997</v>
      </c>
      <c r="J224" s="32">
        <f t="shared" si="25"/>
        <v>0.29904633395598124</v>
      </c>
      <c r="K224" s="32">
        <f>[1]!thsiFinD("ths_int_chg_ratio_index",K$2,$A$6,$A224,101)/100</f>
        <v>0.21398835937512001</v>
      </c>
      <c r="L224" s="32">
        <f>[1]!thsiFinD("ths_int_chg_ratio_index",L$2,$A$6,$A224,101)/100</f>
        <v>0.21562850531867001</v>
      </c>
      <c r="M224" s="46">
        <f t="shared" si="26"/>
        <v>1.2990463339559812</v>
      </c>
      <c r="N224" s="46">
        <f t="shared" si="27"/>
        <v>1.21398835937512</v>
      </c>
      <c r="O224" s="46">
        <f t="shared" si="27"/>
        <v>1.2156285053186699</v>
      </c>
      <c r="P224" s="38">
        <f t="shared" si="28"/>
        <v>3.1064530612321395E-3</v>
      </c>
      <c r="Q224" s="38">
        <f t="shared" si="29"/>
        <v>1.0170259376873103E-2</v>
      </c>
      <c r="R224" s="38">
        <f t="shared" si="29"/>
        <v>6.9823573802110239E-3</v>
      </c>
      <c r="S224" s="34">
        <f>MAX(M$6:M224)</f>
        <v>1.3498893712062587</v>
      </c>
      <c r="T224" s="34">
        <f>MAX(N$6:N224)</f>
        <v>1.22390474847782</v>
      </c>
      <c r="U224" s="34">
        <f>MAX(O$6:O224)</f>
        <v>1.2453001202766401</v>
      </c>
      <c r="V224" s="35">
        <f t="shared" si="30"/>
        <v>-3.7664595584484317E-2</v>
      </c>
      <c r="W224" s="35">
        <f t="shared" si="31"/>
        <v>-8.1022556003914614E-3</v>
      </c>
      <c r="X224" s="35">
        <f t="shared" si="31"/>
        <v>-2.3826878737776558E-2</v>
      </c>
    </row>
    <row r="225" spans="1:24">
      <c r="A225" s="357">
        <v>44165</v>
      </c>
      <c r="B225" s="132">
        <f>[1]!thsiFinD("ths_adjustment_nvg_ratio_fund",B$2,$A$6,$A225,101)/100</f>
        <v>0.41088554987212</v>
      </c>
      <c r="C225" s="132">
        <f>[1]!thsiFinD("ths_adjustment_nvg_ratio_fund",C$2,$A$6,$A225,101)/100</f>
        <v>0.33863261228390001</v>
      </c>
      <c r="D225" s="132">
        <f>[1]!thsiFinD("ths_adjustment_nvg_ratio_fund",D$2,$A$6,$A225,101)/100</f>
        <v>0.41109513539420001</v>
      </c>
      <c r="E225" s="132">
        <f>[1]!thsiFinD("ths_adjustment_nvg_ratio_fund",E$2,$A$6,$A225,101)/100</f>
        <v>0.39425412520253</v>
      </c>
      <c r="F225" s="133">
        <f>[1]!thsiFinD("ths_int_chg_ratio_index",F$1,$A$6,$A225,101)/100</f>
        <v>0.18956708178305998</v>
      </c>
      <c r="G225" s="133">
        <f>[1]!thsiFinD("ths_int_chg_ratio_index",G$1,$A$6,$A225,101)/100</f>
        <v>0.18956708178305998</v>
      </c>
      <c r="H225" s="132">
        <f>[1]!thsiFinD("ths_int_chg_ratio_index",H$1,$A$6,$A225,101)/100</f>
        <v>0.20663681705476999</v>
      </c>
      <c r="I225" s="132">
        <f>[1]!thsiFinD("ths_int_chg_ratio_index",I$1,$A$6,$A225,101)/100</f>
        <v>0.20663681705476999</v>
      </c>
      <c r="J225" s="32">
        <f t="shared" si="25"/>
        <v>0.29340940255355125</v>
      </c>
      <c r="K225" s="32">
        <f>[1]!thsiFinD("ths_int_chg_ratio_index",K$2,$A$6,$A225,101)/100</f>
        <v>0.20878886717532003</v>
      </c>
      <c r="L225" s="32">
        <f>[1]!thsiFinD("ths_int_chg_ratio_index",L$2,$A$6,$A225,101)/100</f>
        <v>0.21118922942109999</v>
      </c>
      <c r="M225" s="46">
        <f t="shared" si="26"/>
        <v>1.2934094025535512</v>
      </c>
      <c r="N225" s="46">
        <f t="shared" si="27"/>
        <v>1.20878886717532</v>
      </c>
      <c r="O225" s="46">
        <f t="shared" si="27"/>
        <v>1.2111892294211</v>
      </c>
      <c r="P225" s="38">
        <f t="shared" si="28"/>
        <v>-4.3392843311939044E-3</v>
      </c>
      <c r="Q225" s="38">
        <f t="shared" si="29"/>
        <v>-4.2829835719976339E-3</v>
      </c>
      <c r="R225" s="38">
        <f t="shared" si="29"/>
        <v>-3.6518359664544642E-3</v>
      </c>
      <c r="S225" s="34">
        <f>MAX(M$6:M225)</f>
        <v>1.3498893712062587</v>
      </c>
      <c r="T225" s="34">
        <f>MAX(N$6:N225)</f>
        <v>1.22390474847782</v>
      </c>
      <c r="U225" s="34">
        <f>MAX(O$6:O225)</f>
        <v>1.2453001202766401</v>
      </c>
      <c r="V225" s="35">
        <f t="shared" si="30"/>
        <v>-4.1840442526217658E-2</v>
      </c>
      <c r="W225" s="35">
        <f t="shared" si="31"/>
        <v>-1.235053734475644E-2</v>
      </c>
      <c r="X225" s="35">
        <f t="shared" si="31"/>
        <v>-2.7391702851488064E-2</v>
      </c>
    </row>
    <row r="226" spans="1:24">
      <c r="A226" s="357">
        <v>44166</v>
      </c>
      <c r="B226" s="132">
        <f>[1]!thsiFinD("ths_adjustment_nvg_ratio_fund",B$2,$A$6,$A226,101)/100</f>
        <v>0.44013746803068998</v>
      </c>
      <c r="C226" s="132">
        <f>[1]!thsiFinD("ths_adjustment_nvg_ratio_fund",C$2,$A$6,$A226,101)/100</f>
        <v>0.36756146294848002</v>
      </c>
      <c r="D226" s="132">
        <f>[1]!thsiFinD("ths_adjustment_nvg_ratio_fund",D$2,$A$6,$A226,101)/100</f>
        <v>0.43649652528157001</v>
      </c>
      <c r="E226" s="132">
        <f>[1]!thsiFinD("ths_adjustment_nvg_ratio_fund",E$2,$A$6,$A226,101)/100</f>
        <v>0.41393751576531002</v>
      </c>
      <c r="F226" s="133">
        <f>[1]!thsiFinD("ths_int_chg_ratio_index",F$1,$A$6,$A226,101)/100</f>
        <v>0.20589015728844998</v>
      </c>
      <c r="G226" s="133">
        <f>[1]!thsiFinD("ths_int_chg_ratio_index",G$1,$A$6,$A226,101)/100</f>
        <v>0.20589015728844998</v>
      </c>
      <c r="H226" s="132">
        <f>[1]!thsiFinD("ths_int_chg_ratio_index",H$1,$A$6,$A226,101)/100</f>
        <v>0.22116811766878999</v>
      </c>
      <c r="I226" s="132">
        <f>[1]!thsiFinD("ths_int_chg_ratio_index",I$1,$A$6,$A226,101)/100</f>
        <v>0.22116811766878999</v>
      </c>
      <c r="J226" s="32">
        <f t="shared" si="25"/>
        <v>0.3140311902425662</v>
      </c>
      <c r="K226" s="32">
        <f>[1]!thsiFinD("ths_int_chg_ratio_index",K$2,$A$6,$A226,101)/100</f>
        <v>0.23347660361733</v>
      </c>
      <c r="L226" s="32">
        <f>[1]!thsiFinD("ths_int_chg_ratio_index",L$2,$A$6,$A226,101)/100</f>
        <v>0.23342942990616</v>
      </c>
      <c r="M226" s="46">
        <f t="shared" si="26"/>
        <v>1.3140311902425661</v>
      </c>
      <c r="N226" s="46">
        <f t="shared" si="27"/>
        <v>1.2334766036173299</v>
      </c>
      <c r="O226" s="46">
        <f t="shared" si="27"/>
        <v>1.2334294299061601</v>
      </c>
      <c r="P226" s="38">
        <f t="shared" si="28"/>
        <v>1.5943743449136738E-2</v>
      </c>
      <c r="Q226" s="38">
        <f t="shared" si="29"/>
        <v>2.0423530620115482E-2</v>
      </c>
      <c r="R226" s="38">
        <f t="shared" si="29"/>
        <v>1.8362283898189835E-2</v>
      </c>
      <c r="S226" s="34">
        <f>MAX(M$6:M226)</f>
        <v>1.3498893712062587</v>
      </c>
      <c r="T226" s="34">
        <f>MAX(N$6:N226)</f>
        <v>1.2334766036173299</v>
      </c>
      <c r="U226" s="34">
        <f>MAX(O$6:O226)</f>
        <v>1.2453001202766401</v>
      </c>
      <c r="V226" s="35">
        <f t="shared" si="30"/>
        <v>-2.6563792358517357E-2</v>
      </c>
      <c r="W226" s="35">
        <f t="shared" si="31"/>
        <v>0</v>
      </c>
      <c r="X226" s="35">
        <f t="shared" si="31"/>
        <v>-9.5323931775119775E-3</v>
      </c>
    </row>
    <row r="227" spans="1:24">
      <c r="A227" s="357">
        <v>44167</v>
      </c>
      <c r="B227" s="132">
        <f>[1]!thsiFinD("ths_adjustment_nvg_ratio_fund",B$2,$A$6,$A227,101)/100</f>
        <v>0.44013746803068998</v>
      </c>
      <c r="C227" s="132">
        <f>[1]!thsiFinD("ths_adjustment_nvg_ratio_fund",C$2,$A$6,$A227,101)/100</f>
        <v>0.36712709582138997</v>
      </c>
      <c r="D227" s="132">
        <f>[1]!thsiFinD("ths_adjustment_nvg_ratio_fund",D$2,$A$6,$A227,101)/100</f>
        <v>0.43733525041936</v>
      </c>
      <c r="E227" s="132">
        <f>[1]!thsiFinD("ths_adjustment_nvg_ratio_fund",E$2,$A$6,$A227,101)/100</f>
        <v>0.41578021616826999</v>
      </c>
      <c r="F227" s="133">
        <f>[1]!thsiFinD("ths_int_chg_ratio_index",F$1,$A$6,$A227,101)/100</f>
        <v>0.20992852027282999</v>
      </c>
      <c r="G227" s="133">
        <f>[1]!thsiFinD("ths_int_chg_ratio_index",G$1,$A$6,$A227,101)/100</f>
        <v>0.20992852027282999</v>
      </c>
      <c r="H227" s="132">
        <f>[1]!thsiFinD("ths_int_chg_ratio_index",H$1,$A$6,$A227,101)/100</f>
        <v>0.22227706083598001</v>
      </c>
      <c r="I227" s="132">
        <f>[1]!thsiFinD("ths_int_chg_ratio_index",I$1,$A$6,$A227,101)/100</f>
        <v>0.22227706083598001</v>
      </c>
      <c r="J227" s="32">
        <f t="shared" si="25"/>
        <v>0.31559889908216621</v>
      </c>
      <c r="K227" s="32">
        <f>[1]!thsiFinD("ths_int_chg_ratio_index",K$2,$A$6,$A227,101)/100</f>
        <v>0.23385572887455999</v>
      </c>
      <c r="L227" s="32">
        <f>[1]!thsiFinD("ths_int_chg_ratio_index",L$2,$A$6,$A227,101)/100</f>
        <v>0.23459228628675</v>
      </c>
      <c r="M227" s="46">
        <f t="shared" si="26"/>
        <v>1.3155988990821661</v>
      </c>
      <c r="N227" s="46">
        <f t="shared" si="27"/>
        <v>1.23385572887456</v>
      </c>
      <c r="O227" s="46">
        <f t="shared" si="27"/>
        <v>1.23459228628675</v>
      </c>
      <c r="P227" s="38">
        <f t="shared" si="28"/>
        <v>1.1930529893362518E-3</v>
      </c>
      <c r="Q227" s="38">
        <f t="shared" si="29"/>
        <v>3.0736315234380918E-4</v>
      </c>
      <c r="R227" s="38">
        <f t="shared" si="29"/>
        <v>9.4278306678496904E-4</v>
      </c>
      <c r="S227" s="34">
        <f>MAX(M$6:M227)</f>
        <v>1.3498893712062587</v>
      </c>
      <c r="T227" s="34">
        <f>MAX(N$6:N227)</f>
        <v>1.23385572887456</v>
      </c>
      <c r="U227" s="34">
        <f>MAX(O$6:O227)</f>
        <v>1.2453001202766401</v>
      </c>
      <c r="V227" s="35">
        <f t="shared" si="30"/>
        <v>-2.5402431381062573E-2</v>
      </c>
      <c r="W227" s="35">
        <f t="shared" si="31"/>
        <v>0</v>
      </c>
      <c r="X227" s="35">
        <f t="shared" si="31"/>
        <v>-8.5985970896006458E-3</v>
      </c>
    </row>
    <row r="228" spans="1:24">
      <c r="A228" s="357">
        <v>44168</v>
      </c>
      <c r="B228" s="132">
        <f>[1]!thsiFinD("ths_adjustment_nvg_ratio_fund",B$2,$A$6,$A228,101)/100</f>
        <v>0.43606138107417003</v>
      </c>
      <c r="C228" s="132">
        <f>[1]!thsiFinD("ths_adjustment_nvg_ratio_fund",C$2,$A$6,$A228,101)/100</f>
        <v>0.36730084267223001</v>
      </c>
      <c r="D228" s="132">
        <f>[1]!thsiFinD("ths_adjustment_nvg_ratio_fund",D$2,$A$6,$A228,101)/100</f>
        <v>0.43877306494129004</v>
      </c>
      <c r="E228" s="132">
        <f>[1]!thsiFinD("ths_adjustment_nvg_ratio_fund",E$2,$A$6,$A228,101)/100</f>
        <v>0.41301616556383003</v>
      </c>
      <c r="F228" s="133">
        <f>[1]!thsiFinD("ths_int_chg_ratio_index",F$1,$A$6,$A228,101)/100</f>
        <v>0.20564094015609002</v>
      </c>
      <c r="G228" s="133">
        <f>[1]!thsiFinD("ths_int_chg_ratio_index",G$1,$A$6,$A228,101)/100</f>
        <v>0.20564094015609002</v>
      </c>
      <c r="H228" s="132">
        <f>[1]!thsiFinD("ths_int_chg_ratio_index",H$1,$A$6,$A228,101)/100</f>
        <v>0.22045331531194001</v>
      </c>
      <c r="I228" s="132">
        <f>[1]!thsiFinD("ths_int_chg_ratio_index",I$1,$A$6,$A228,101)/100</f>
        <v>0.22045331531194001</v>
      </c>
      <c r="J228" s="32">
        <f t="shared" si="25"/>
        <v>0.31341749564844756</v>
      </c>
      <c r="K228" s="32">
        <f>[1]!thsiFinD("ths_int_chg_ratio_index",K$2,$A$6,$A228,101)/100</f>
        <v>0.23222895640964</v>
      </c>
      <c r="L228" s="32">
        <f>[1]!thsiFinD("ths_int_chg_ratio_index",L$2,$A$6,$A228,101)/100</f>
        <v>0.23285975694278999</v>
      </c>
      <c r="M228" s="46">
        <f t="shared" si="26"/>
        <v>1.3134174956484475</v>
      </c>
      <c r="N228" s="46">
        <f t="shared" si="27"/>
        <v>1.23222895640964</v>
      </c>
      <c r="O228" s="46">
        <f t="shared" si="27"/>
        <v>1.2328597569427899</v>
      </c>
      <c r="P228" s="38">
        <f t="shared" si="28"/>
        <v>-1.6581067643340885E-3</v>
      </c>
      <c r="Q228" s="38">
        <f t="shared" si="29"/>
        <v>-1.3184462549796772E-3</v>
      </c>
      <c r="R228" s="38">
        <f t="shared" si="29"/>
        <v>-1.4033210503614502E-3</v>
      </c>
      <c r="S228" s="34">
        <f>MAX(M$6:M228)</f>
        <v>1.3498893712062587</v>
      </c>
      <c r="T228" s="34">
        <f>MAX(N$6:N228)</f>
        <v>1.23385572887456</v>
      </c>
      <c r="U228" s="34">
        <f>MAX(O$6:O228)</f>
        <v>1.2453001202766401</v>
      </c>
      <c r="V228" s="35">
        <f t="shared" si="30"/>
        <v>-2.7018418202093164E-2</v>
      </c>
      <c r="W228" s="35">
        <f t="shared" si="31"/>
        <v>-1.3184462549796772E-3</v>
      </c>
      <c r="X228" s="35">
        <f t="shared" si="31"/>
        <v>-9.9898515476627425E-3</v>
      </c>
    </row>
    <row r="229" spans="1:24">
      <c r="A229" s="357">
        <v>44169</v>
      </c>
      <c r="B229" s="132">
        <f>[1]!thsiFinD("ths_adjustment_nvg_ratio_fund",B$2,$A$6,$A229,101)/100</f>
        <v>0.43965792838874995</v>
      </c>
      <c r="C229" s="132">
        <f>[1]!thsiFinD("ths_adjustment_nvg_ratio_fund",C$2,$A$6,$A229,101)/100</f>
        <v>0.37077577968899</v>
      </c>
      <c r="D229" s="132">
        <f>[1]!thsiFinD("ths_adjustment_nvg_ratio_fund",D$2,$A$6,$A229,101)/100</f>
        <v>0.44416486939850996</v>
      </c>
      <c r="E229" s="132">
        <f>[1]!thsiFinD("ths_adjustment_nvg_ratio_fund",E$2,$A$6,$A229,101)/100</f>
        <v>0.41561269796384998</v>
      </c>
      <c r="F229" s="133">
        <f>[1]!thsiFinD("ths_int_chg_ratio_index",F$1,$A$6,$A229,101)/100</f>
        <v>0.21188961876102</v>
      </c>
      <c r="G229" s="133">
        <f>[1]!thsiFinD("ths_int_chg_ratio_index",G$1,$A$6,$A229,101)/100</f>
        <v>0.21188961876102</v>
      </c>
      <c r="H229" s="132">
        <f>[1]!thsiFinD("ths_int_chg_ratio_index",H$1,$A$6,$A229,101)/100</f>
        <v>0.22390362701598998</v>
      </c>
      <c r="I229" s="132">
        <f>[1]!thsiFinD("ths_int_chg_ratio_index",I$1,$A$6,$A229,101)/100</f>
        <v>0.22390362701598998</v>
      </c>
      <c r="J229" s="32">
        <f t="shared" si="25"/>
        <v>0.31772472087426507</v>
      </c>
      <c r="K229" s="32">
        <f>[1]!thsiFinD("ths_int_chg_ratio_index",K$2,$A$6,$A229,101)/100</f>
        <v>0.23494376530722999</v>
      </c>
      <c r="L229" s="32">
        <f>[1]!thsiFinD("ths_int_chg_ratio_index",L$2,$A$6,$A229,101)/100</f>
        <v>0.23661602971188</v>
      </c>
      <c r="M229" s="46">
        <f t="shared" si="26"/>
        <v>1.3177247208742651</v>
      </c>
      <c r="N229" s="46">
        <f t="shared" si="27"/>
        <v>1.2349437653072299</v>
      </c>
      <c r="O229" s="46">
        <f t="shared" si="27"/>
        <v>1.23661602971188</v>
      </c>
      <c r="P229" s="38">
        <f t="shared" si="28"/>
        <v>3.2794029621869836E-3</v>
      </c>
      <c r="Q229" s="38">
        <f t="shared" si="29"/>
        <v>2.2031692109396595E-3</v>
      </c>
      <c r="R229" s="38">
        <f t="shared" si="29"/>
        <v>3.0467964810569903E-3</v>
      </c>
      <c r="S229" s="34">
        <f>MAX(M$6:M229)</f>
        <v>1.3498893712062587</v>
      </c>
      <c r="T229" s="34">
        <f>MAX(N$6:N229)</f>
        <v>1.2349437653072299</v>
      </c>
      <c r="U229" s="34">
        <f>MAX(O$6:O229)</f>
        <v>1.2453001202766401</v>
      </c>
      <c r="V229" s="35">
        <f t="shared" si="30"/>
        <v>-2.3827619520591869E-2</v>
      </c>
      <c r="W229" s="35">
        <f t="shared" si="31"/>
        <v>0</v>
      </c>
      <c r="X229" s="35">
        <f t="shared" si="31"/>
        <v>-6.9734921111473946E-3</v>
      </c>
    </row>
    <row r="230" spans="1:24">
      <c r="A230" s="357">
        <v>44172</v>
      </c>
      <c r="B230" s="132">
        <f>[1]!thsiFinD("ths_adjustment_nvg_ratio_fund",B$2,$A$6,$A230,101)/100</f>
        <v>0.43030690537083999</v>
      </c>
      <c r="C230" s="132">
        <f>[1]!thsiFinD("ths_adjustment_nvg_ratio_fund",C$2,$A$6,$A230,101)/100</f>
        <v>0.36217531057250002</v>
      </c>
      <c r="D230" s="132">
        <f>[1]!thsiFinD("ths_adjustment_nvg_ratio_fund",D$2,$A$6,$A230,101)/100</f>
        <v>0.43637670740473999</v>
      </c>
      <c r="E230" s="132">
        <f>[1]!thsiFinD("ths_adjustment_nvg_ratio_fund",E$2,$A$6,$A230,101)/100</f>
        <v>0.40489153203208</v>
      </c>
      <c r="F230" s="133">
        <f>[1]!thsiFinD("ths_int_chg_ratio_index",F$1,$A$6,$A230,101)/100</f>
        <v>0.20944172596066998</v>
      </c>
      <c r="G230" s="133">
        <f>[1]!thsiFinD("ths_int_chg_ratio_index",G$1,$A$6,$A230,101)/100</f>
        <v>0.20944172596066998</v>
      </c>
      <c r="H230" s="132">
        <f>[1]!thsiFinD("ths_int_chg_ratio_index",H$1,$A$6,$A230,101)/100</f>
        <v>0.22046311980971001</v>
      </c>
      <c r="I230" s="132">
        <f>[1]!thsiFinD("ths_int_chg_ratio_index",I$1,$A$6,$A230,101)/100</f>
        <v>0.22046311980971001</v>
      </c>
      <c r="J230" s="32">
        <f t="shared" si="25"/>
        <v>0.31169501836511504</v>
      </c>
      <c r="K230" s="32">
        <f>[1]!thsiFinD("ths_int_chg_ratio_index",K$2,$A$6,$A230,101)/100</f>
        <v>0.22499028405342</v>
      </c>
      <c r="L230" s="32">
        <f>[1]!thsiFinD("ths_int_chg_ratio_index",L$2,$A$6,$A230,101)/100</f>
        <v>0.22929019006535001</v>
      </c>
      <c r="M230" s="46">
        <f t="shared" si="26"/>
        <v>1.311695018365115</v>
      </c>
      <c r="N230" s="46">
        <f t="shared" si="27"/>
        <v>1.2249902840534199</v>
      </c>
      <c r="O230" s="46">
        <f t="shared" si="27"/>
        <v>1.2292901900653499</v>
      </c>
      <c r="P230" s="38">
        <f t="shared" si="28"/>
        <v>-4.5758438114066324E-3</v>
      </c>
      <c r="Q230" s="38">
        <f t="shared" si="29"/>
        <v>-8.0598659902005876E-3</v>
      </c>
      <c r="R230" s="38">
        <f t="shared" si="29"/>
        <v>-5.9241021226588142E-3</v>
      </c>
      <c r="S230" s="34">
        <f>MAX(M$6:M230)</f>
        <v>1.3498893712062587</v>
      </c>
      <c r="T230" s="34">
        <f>MAX(N$6:N230)</f>
        <v>1.2349437653072299</v>
      </c>
      <c r="U230" s="34">
        <f>MAX(O$6:O230)</f>
        <v>1.2453001202766401</v>
      </c>
      <c r="V230" s="35">
        <f t="shared" si="30"/>
        <v>-2.8294431866674574E-2</v>
      </c>
      <c r="W230" s="35">
        <f t="shared" si="31"/>
        <v>-8.0598659902005876E-3</v>
      </c>
      <c r="X230" s="35">
        <f t="shared" si="31"/>
        <v>-1.2856282554388199E-2</v>
      </c>
    </row>
    <row r="231" spans="1:24">
      <c r="A231" s="357">
        <v>44173</v>
      </c>
      <c r="B231" s="132">
        <f>[1]!thsiFinD("ths_adjustment_nvg_ratio_fund",B$2,$A$6,$A231,101)/100</f>
        <v>0.42742966751917999</v>
      </c>
      <c r="C231" s="132">
        <f>[1]!thsiFinD("ths_adjustment_nvg_ratio_fund",C$2,$A$6,$A231,101)/100</f>
        <v>0.35956910780991996</v>
      </c>
      <c r="D231" s="132">
        <f>[1]!thsiFinD("ths_adjustment_nvg_ratio_fund",D$2,$A$6,$A231,101)/100</f>
        <v>0.43841361131081003</v>
      </c>
      <c r="E231" s="132">
        <f>[1]!thsiFinD("ths_adjustment_nvg_ratio_fund",E$2,$A$6,$A231,101)/100</f>
        <v>0.40263003604090997</v>
      </c>
      <c r="F231" s="133">
        <f>[1]!thsiFinD("ths_int_chg_ratio_index",F$1,$A$6,$A231,101)/100</f>
        <v>0.20968781755020999</v>
      </c>
      <c r="G231" s="133">
        <f>[1]!thsiFinD("ths_int_chg_ratio_index",G$1,$A$6,$A231,101)/100</f>
        <v>0.20968781755020999</v>
      </c>
      <c r="H231" s="132">
        <f>[1]!thsiFinD("ths_int_chg_ratio_index",H$1,$A$6,$A231,101)/100</f>
        <v>0.21915078778322999</v>
      </c>
      <c r="I231" s="132">
        <f>[1]!thsiFinD("ths_int_chg_ratio_index",I$1,$A$6,$A231,101)/100</f>
        <v>0.21915078778322999</v>
      </c>
      <c r="J231" s="32">
        <f t="shared" si="25"/>
        <v>0.31071495416846251</v>
      </c>
      <c r="K231" s="32">
        <f>[1]!thsiFinD("ths_int_chg_ratio_index",K$2,$A$6,$A231,101)/100</f>
        <v>0.22263076046716002</v>
      </c>
      <c r="L231" s="32">
        <f>[1]!thsiFinD("ths_int_chg_ratio_index",L$2,$A$6,$A231,101)/100</f>
        <v>0.22780647598784998</v>
      </c>
      <c r="M231" s="46">
        <f t="shared" si="26"/>
        <v>1.3107149541684624</v>
      </c>
      <c r="N231" s="46">
        <f t="shared" si="27"/>
        <v>1.22263076046716</v>
      </c>
      <c r="O231" s="46">
        <f t="shared" si="27"/>
        <v>1.22780647598785</v>
      </c>
      <c r="P231" s="38">
        <f t="shared" si="28"/>
        <v>-7.471738345656842E-4</v>
      </c>
      <c r="Q231" s="38">
        <f t="shared" si="29"/>
        <v>-1.9261569801618528E-3</v>
      </c>
      <c r="R231" s="38">
        <f t="shared" si="29"/>
        <v>-1.2069681263957577E-3</v>
      </c>
      <c r="S231" s="34">
        <f>MAX(M$6:M231)</f>
        <v>1.3498893712062587</v>
      </c>
      <c r="T231" s="34">
        <f>MAX(N$6:N231)</f>
        <v>1.2349437653072299</v>
      </c>
      <c r="U231" s="34">
        <f>MAX(O$6:O231)</f>
        <v>1.2453001202766401</v>
      </c>
      <c r="V231" s="35">
        <f t="shared" si="30"/>
        <v>-2.9020464842085647E-2</v>
      </c>
      <c r="W231" s="35">
        <f t="shared" si="31"/>
        <v>-9.97049840322628E-3</v>
      </c>
      <c r="X231" s="35">
        <f t="shared" si="31"/>
        <v>-1.4047733557516984E-2</v>
      </c>
    </row>
    <row r="232" spans="1:24">
      <c r="A232" s="357">
        <v>44174</v>
      </c>
      <c r="B232" s="132">
        <f>[1]!thsiFinD("ths_adjustment_nvg_ratio_fund",B$2,$A$6,$A232,101)/100</f>
        <v>0.41064578005115004</v>
      </c>
      <c r="C232" s="132">
        <f>[1]!thsiFinD("ths_adjustment_nvg_ratio_fund",C$2,$A$6,$A232,101)/100</f>
        <v>0.34471375206323995</v>
      </c>
      <c r="D232" s="132">
        <f>[1]!thsiFinD("ths_adjustment_nvg_ratio_fund",D$2,$A$6,$A232,101)/100</f>
        <v>0.41744548286604</v>
      </c>
      <c r="E232" s="132">
        <f>[1]!thsiFinD("ths_adjustment_nvg_ratio_fund",E$2,$A$6,$A232,101)/100</f>
        <v>0.38026635397589997</v>
      </c>
      <c r="F232" s="133">
        <f>[1]!thsiFinD("ths_int_chg_ratio_index",F$1,$A$6,$A232,101)/100</f>
        <v>0.18600277742201002</v>
      </c>
      <c r="G232" s="133">
        <f>[1]!thsiFinD("ths_int_chg_ratio_index",G$1,$A$6,$A232,101)/100</f>
        <v>0.18600277742201002</v>
      </c>
      <c r="H232" s="132">
        <f>[1]!thsiFinD("ths_int_chg_ratio_index",H$1,$A$6,$A232,101)/100</f>
        <v>0.19464902103995999</v>
      </c>
      <c r="I232" s="132">
        <f>[1]!thsiFinD("ths_int_chg_ratio_index",I$1,$A$6,$A232,101)/100</f>
        <v>0.19464902103995999</v>
      </c>
      <c r="J232" s="32">
        <f t="shared" si="25"/>
        <v>0.2892968707350338</v>
      </c>
      <c r="K232" s="32">
        <f>[1]!thsiFinD("ths_int_chg_ratio_index",K$2,$A$6,$A232,101)/100</f>
        <v>0.20489428479834998</v>
      </c>
      <c r="L232" s="32">
        <f>[1]!thsiFinD("ths_int_chg_ratio_index",L$2,$A$6,$A232,101)/100</f>
        <v>0.20864414501479001</v>
      </c>
      <c r="M232" s="46">
        <f t="shared" si="26"/>
        <v>1.2892968707350339</v>
      </c>
      <c r="N232" s="46">
        <f t="shared" si="27"/>
        <v>1.2048942847983499</v>
      </c>
      <c r="O232" s="46">
        <f t="shared" si="27"/>
        <v>1.20864414501479</v>
      </c>
      <c r="P232" s="38">
        <f t="shared" si="28"/>
        <v>-1.6340763768134869E-2</v>
      </c>
      <c r="Q232" s="38">
        <f t="shared" si="29"/>
        <v>-1.4506812884401032E-2</v>
      </c>
      <c r="R232" s="38">
        <f t="shared" si="29"/>
        <v>-1.5606963595498735E-2</v>
      </c>
      <c r="S232" s="34">
        <f>MAX(M$6:M232)</f>
        <v>1.3498893712062587</v>
      </c>
      <c r="T232" s="34">
        <f>MAX(N$6:N232)</f>
        <v>1.2349437653072299</v>
      </c>
      <c r="U232" s="34">
        <f>MAX(O$6:O232)</f>
        <v>1.2453001202766401</v>
      </c>
      <c r="V232" s="35">
        <f t="shared" si="30"/>
        <v>-4.4887012049794506E-2</v>
      </c>
      <c r="W232" s="35">
        <f t="shared" si="31"/>
        <v>-2.4332671132927475E-2</v>
      </c>
      <c r="X232" s="35">
        <f t="shared" si="31"/>
        <v>-2.9435454686784324E-2</v>
      </c>
    </row>
    <row r="233" spans="1:24">
      <c r="A233" s="357">
        <v>44175</v>
      </c>
      <c r="B233" s="132">
        <f>[1]!thsiFinD("ths_adjustment_nvg_ratio_fund",B$2,$A$6,$A233,101)/100</f>
        <v>0.41104539641943999</v>
      </c>
      <c r="C233" s="132">
        <f>[1]!thsiFinD("ths_adjustment_nvg_ratio_fund",C$2,$A$6,$A233,101)/100</f>
        <v>0.34697246112413999</v>
      </c>
      <c r="D233" s="132">
        <f>[1]!thsiFinD("ths_adjustment_nvg_ratio_fund",D$2,$A$6,$A233,101)/100</f>
        <v>0.42523364485980997</v>
      </c>
      <c r="E233" s="132">
        <f>[1]!thsiFinD("ths_adjustment_nvg_ratio_fund",E$2,$A$6,$A233,101)/100</f>
        <v>0.38654828718183998</v>
      </c>
      <c r="F233" s="133">
        <f>[1]!thsiFinD("ths_int_chg_ratio_index",F$1,$A$6,$A233,101)/100</f>
        <v>0.18648326675987001</v>
      </c>
      <c r="G233" s="133">
        <f>[1]!thsiFinD("ths_int_chg_ratio_index",G$1,$A$6,$A233,101)/100</f>
        <v>0.18648326675987001</v>
      </c>
      <c r="H233" s="132">
        <f>[1]!thsiFinD("ths_int_chg_ratio_index",H$1,$A$6,$A233,101)/100</f>
        <v>0.19456644538096998</v>
      </c>
      <c r="I233" s="132">
        <f>[1]!thsiFinD("ths_int_chg_ratio_index",I$1,$A$6,$A233,101)/100</f>
        <v>0.19456644538096998</v>
      </c>
      <c r="J233" s="32">
        <f t="shared" si="25"/>
        <v>0.29148740173336368</v>
      </c>
      <c r="K233" s="32">
        <f>[1]!thsiFinD("ths_int_chg_ratio_index",K$2,$A$6,$A233,101)/100</f>
        <v>0.20505747156526</v>
      </c>
      <c r="L233" s="32">
        <f>[1]!thsiFinD("ths_int_chg_ratio_index",L$2,$A$6,$A233,101)/100</f>
        <v>0.20903184528752999</v>
      </c>
      <c r="M233" s="46">
        <f t="shared" si="26"/>
        <v>1.2914874017333637</v>
      </c>
      <c r="N233" s="46">
        <f t="shared" si="27"/>
        <v>1.20505747156526</v>
      </c>
      <c r="O233" s="46">
        <f t="shared" si="27"/>
        <v>1.2090318452875299</v>
      </c>
      <c r="P233" s="38">
        <f t="shared" si="28"/>
        <v>1.6990121112145928E-3</v>
      </c>
      <c r="Q233" s="38">
        <f t="shared" si="29"/>
        <v>1.3543658474346465E-4</v>
      </c>
      <c r="R233" s="38">
        <f t="shared" si="29"/>
        <v>3.2077288781739988E-4</v>
      </c>
      <c r="S233" s="34">
        <f>MAX(M$6:M233)</f>
        <v>1.3498893712062587</v>
      </c>
      <c r="T233" s="34">
        <f>MAX(N$6:N233)</f>
        <v>1.2349437653072299</v>
      </c>
      <c r="U233" s="34">
        <f>MAX(O$6:O233)</f>
        <v>1.2453001202766401</v>
      </c>
      <c r="V233" s="35">
        <f t="shared" si="30"/>
        <v>-4.3264263515688794E-2</v>
      </c>
      <c r="W233" s="35">
        <f t="shared" si="31"/>
        <v>-2.4200530082059912E-2</v>
      </c>
      <c r="X233" s="35">
        <f t="shared" si="31"/>
        <v>-2.9124123894771037E-2</v>
      </c>
    </row>
    <row r="234" spans="1:24">
      <c r="A234" s="357">
        <v>44176</v>
      </c>
      <c r="B234" s="132">
        <f>[1]!thsiFinD("ths_adjustment_nvg_ratio_fund",B$2,$A$6,$A234,101)/100</f>
        <v>0.39777813299233</v>
      </c>
      <c r="C234" s="132">
        <f>[1]!thsiFinD("ths_adjustment_nvg_ratio_fund",C$2,$A$6,$A234,101)/100</f>
        <v>0.33585266267049002</v>
      </c>
      <c r="D234" s="132">
        <f>[1]!thsiFinD("ths_adjustment_nvg_ratio_fund",D$2,$A$6,$A234,101)/100</f>
        <v>0.40270788401629998</v>
      </c>
      <c r="E234" s="132">
        <f>[1]!thsiFinD("ths_adjustment_nvg_ratio_fund",E$2,$A$6,$A234,101)/100</f>
        <v>0.36652986013305999</v>
      </c>
      <c r="F234" s="133">
        <f>[1]!thsiFinD("ths_int_chg_ratio_index",F$1,$A$6,$A234,101)/100</f>
        <v>0.16727152506551002</v>
      </c>
      <c r="G234" s="133">
        <f>[1]!thsiFinD("ths_int_chg_ratio_index",G$1,$A$6,$A234,101)/100</f>
        <v>0.16727152506551002</v>
      </c>
      <c r="H234" s="132">
        <f>[1]!thsiFinD("ths_int_chg_ratio_index",H$1,$A$6,$A234,101)/100</f>
        <v>0.17493811319304001</v>
      </c>
      <c r="I234" s="132">
        <f>[1]!thsiFinD("ths_int_chg_ratio_index",I$1,$A$6,$A234,101)/100</f>
        <v>0.17493811319304001</v>
      </c>
      <c r="J234" s="32">
        <f t="shared" si="25"/>
        <v>0.27341097704115996</v>
      </c>
      <c r="K234" s="32">
        <f>[1]!thsiFinD("ths_int_chg_ratio_index",K$2,$A$6,$A234,101)/100</f>
        <v>0.19062507216257998</v>
      </c>
      <c r="L234" s="32">
        <f>[1]!thsiFinD("ths_int_chg_ratio_index",L$2,$A$6,$A234,101)/100</f>
        <v>0.19367640789064</v>
      </c>
      <c r="M234" s="46">
        <f t="shared" si="26"/>
        <v>1.2734109770411599</v>
      </c>
      <c r="N234" s="46">
        <f t="shared" si="27"/>
        <v>1.19062507216258</v>
      </c>
      <c r="O234" s="46">
        <f t="shared" si="27"/>
        <v>1.1936764078906399</v>
      </c>
      <c r="P234" s="38">
        <f t="shared" si="28"/>
        <v>-1.3996593902458998E-2</v>
      </c>
      <c r="Q234" s="38">
        <f t="shared" si="29"/>
        <v>-1.1976523728726152E-2</v>
      </c>
      <c r="R234" s="38">
        <f t="shared" si="29"/>
        <v>-1.2700606238571166E-2</v>
      </c>
      <c r="S234" s="34">
        <f>MAX(M$6:M234)</f>
        <v>1.3498893712062587</v>
      </c>
      <c r="T234" s="34">
        <f>MAX(N$6:N234)</f>
        <v>1.2349437653072299</v>
      </c>
      <c r="U234" s="34">
        <f>MAX(O$6:O234)</f>
        <v>1.2453001202766401</v>
      </c>
      <c r="V234" s="35">
        <f t="shared" si="30"/>
        <v>-5.6655305091229735E-2</v>
      </c>
      <c r="W234" s="35">
        <f t="shared" si="31"/>
        <v>-3.5887215588010446E-2</v>
      </c>
      <c r="X234" s="35">
        <f t="shared" si="31"/>
        <v>-4.1454836103711368E-2</v>
      </c>
    </row>
    <row r="235" spans="1:24">
      <c r="A235" s="357">
        <v>44179</v>
      </c>
      <c r="B235" s="132">
        <f>[1]!thsiFinD("ths_adjustment_nvg_ratio_fund",B$2,$A$6,$A235,101)/100</f>
        <v>0.41088554987212</v>
      </c>
      <c r="C235" s="132">
        <f>[1]!thsiFinD("ths_adjustment_nvg_ratio_fund",C$2,$A$6,$A235,101)/100</f>
        <v>0.34514811919034005</v>
      </c>
      <c r="D235" s="132">
        <f>[1]!thsiFinD("ths_adjustment_nvg_ratio_fund",D$2,$A$6,$A235,101)/100</f>
        <v>0.41708602923555999</v>
      </c>
      <c r="E235" s="132">
        <f>[1]!thsiFinD("ths_adjustment_nvg_ratio_fund",E$2,$A$6,$A235,101)/100</f>
        <v>0.37256051603236995</v>
      </c>
      <c r="F235" s="133">
        <f>[1]!thsiFinD("ths_int_chg_ratio_index",F$1,$A$6,$A235,101)/100</f>
        <v>0.18138622494244</v>
      </c>
      <c r="G235" s="133">
        <f>[1]!thsiFinD("ths_int_chg_ratio_index",G$1,$A$6,$A235,101)/100</f>
        <v>0.18138622494244</v>
      </c>
      <c r="H235" s="132">
        <f>[1]!thsiFinD("ths_int_chg_ratio_index",H$1,$A$6,$A235,101)/100</f>
        <v>0.18531236122210001</v>
      </c>
      <c r="I235" s="132">
        <f>[1]!thsiFinD("ths_int_chg_ratio_index",I$1,$A$6,$A235,101)/100</f>
        <v>0.18531236122210001</v>
      </c>
      <c r="J235" s="32">
        <f t="shared" si="25"/>
        <v>0.28488467333243378</v>
      </c>
      <c r="K235" s="32">
        <f>[1]!thsiFinD("ths_int_chg_ratio_index",K$2,$A$6,$A235,101)/100</f>
        <v>0.20128760482680999</v>
      </c>
      <c r="L235" s="32">
        <f>[1]!thsiFinD("ths_int_chg_ratio_index",L$2,$A$6,$A235,101)/100</f>
        <v>0.20482351848918998</v>
      </c>
      <c r="M235" s="46">
        <f t="shared" si="26"/>
        <v>1.2848846733324337</v>
      </c>
      <c r="N235" s="46">
        <f t="shared" si="27"/>
        <v>1.20128760482681</v>
      </c>
      <c r="O235" s="46">
        <f t="shared" si="27"/>
        <v>1.20482351848919</v>
      </c>
      <c r="P235" s="38">
        <f t="shared" si="28"/>
        <v>9.0102068367068355E-3</v>
      </c>
      <c r="Q235" s="38">
        <f t="shared" si="29"/>
        <v>8.9554074691735597E-3</v>
      </c>
      <c r="R235" s="38">
        <f t="shared" si="29"/>
        <v>9.3384693915903316E-3</v>
      </c>
      <c r="S235" s="34">
        <f>MAX(M$6:M235)</f>
        <v>1.3498893712062587</v>
      </c>
      <c r="T235" s="34">
        <f>MAX(N$6:N235)</f>
        <v>1.2349437653072299</v>
      </c>
      <c r="U235" s="34">
        <f>MAX(O$6:O235)</f>
        <v>1.2453001202766401</v>
      </c>
      <c r="V235" s="35">
        <f t="shared" si="30"/>
        <v>-4.8155574271791624E-2</v>
      </c>
      <c r="W235" s="35">
        <f t="shared" si="31"/>
        <v>-2.7253192757361711E-2</v>
      </c>
      <c r="X235" s="35">
        <f t="shared" si="31"/>
        <v>-3.2503491430209031E-2</v>
      </c>
    </row>
    <row r="236" spans="1:24">
      <c r="A236" s="357">
        <v>44180</v>
      </c>
      <c r="B236" s="132">
        <f>[1]!thsiFinD("ths_adjustment_nvg_ratio_fund",B$2,$A$6,$A236,101)/100</f>
        <v>0.41472186700767</v>
      </c>
      <c r="C236" s="132">
        <f>[1]!thsiFinD("ths_adjustment_nvg_ratio_fund",C$2,$A$6,$A236,101)/100</f>
        <v>0.34775432195291001</v>
      </c>
      <c r="D236" s="132">
        <f>[1]!thsiFinD("ths_adjustment_nvg_ratio_fund",D$2,$A$6,$A236,101)/100</f>
        <v>0.42559309849028998</v>
      </c>
      <c r="E236" s="132">
        <f>[1]!thsiFinD("ths_adjustment_nvg_ratio_fund",E$2,$A$6,$A236,101)/100</f>
        <v>0.37766982165304003</v>
      </c>
      <c r="F236" s="133">
        <f>[1]!thsiFinD("ths_int_chg_ratio_index",F$1,$A$6,$A236,101)/100</f>
        <v>0.18492256108414998</v>
      </c>
      <c r="G236" s="133">
        <f>[1]!thsiFinD("ths_int_chg_ratio_index",G$1,$A$6,$A236,101)/100</f>
        <v>0.18492256108414998</v>
      </c>
      <c r="H236" s="132">
        <f>[1]!thsiFinD("ths_int_chg_ratio_index",H$1,$A$6,$A236,101)/100</f>
        <v>0.18447641884836</v>
      </c>
      <c r="I236" s="132">
        <f>[1]!thsiFinD("ths_int_chg_ratio_index",I$1,$A$6,$A236,101)/100</f>
        <v>0.18447641884836</v>
      </c>
      <c r="J236" s="32">
        <f t="shared" si="25"/>
        <v>0.2880671336211163</v>
      </c>
      <c r="K236" s="32">
        <f>[1]!thsiFinD("ths_int_chg_ratio_index",K$2,$A$6,$A236,101)/100</f>
        <v>0.20350140090065999</v>
      </c>
      <c r="L236" s="32">
        <f>[1]!thsiFinD("ths_int_chg_ratio_index",L$2,$A$6,$A236,101)/100</f>
        <v>0.20753042059401999</v>
      </c>
      <c r="M236" s="46">
        <f t="shared" si="26"/>
        <v>1.2880671336211162</v>
      </c>
      <c r="N236" s="46">
        <f t="shared" si="27"/>
        <v>1.2035014009006599</v>
      </c>
      <c r="O236" s="46">
        <f t="shared" si="27"/>
        <v>1.20753042059402</v>
      </c>
      <c r="P236" s="38">
        <f t="shared" si="28"/>
        <v>2.4768450855816582E-3</v>
      </c>
      <c r="Q236" s="38">
        <f t="shared" si="29"/>
        <v>1.8428526732106043E-3</v>
      </c>
      <c r="R236" s="38">
        <f t="shared" si="29"/>
        <v>2.2467208377741077E-3</v>
      </c>
      <c r="S236" s="34">
        <f>MAX(M$6:M236)</f>
        <v>1.3498893712062587</v>
      </c>
      <c r="T236" s="34">
        <f>MAX(N$6:N236)</f>
        <v>1.2349437653072299</v>
      </c>
      <c r="U236" s="34">
        <f>MAX(O$6:O236)</f>
        <v>1.2453001202766401</v>
      </c>
      <c r="V236" s="35">
        <f t="shared" si="30"/>
        <v>-4.5798003083688421E-2</v>
      </c>
      <c r="W236" s="35">
        <f t="shared" si="31"/>
        <v>-2.5460563703277428E-2</v>
      </c>
      <c r="X236" s="35">
        <f t="shared" si="31"/>
        <v>-3.0329796863931557E-2</v>
      </c>
    </row>
    <row r="237" spans="1:24">
      <c r="A237" s="357">
        <v>44181</v>
      </c>
      <c r="B237" s="132">
        <f>[1]!thsiFinD("ths_adjustment_nvg_ratio_fund",B$2,$A$6,$A237,101)/100</f>
        <v>0.42023657289002997</v>
      </c>
      <c r="C237" s="132">
        <f>[1]!thsiFinD("ths_adjustment_nvg_ratio_fund",C$2,$A$6,$A237,101)/100</f>
        <v>0.35279298062723002</v>
      </c>
      <c r="D237" s="132">
        <f>[1]!thsiFinD("ths_adjustment_nvg_ratio_fund",D$2,$A$6,$A237,101)/100</f>
        <v>0.42163910855499998</v>
      </c>
      <c r="E237" s="132">
        <f>[1]!thsiFinD("ths_adjustment_nvg_ratio_fund",E$2,$A$6,$A237,101)/100</f>
        <v>0.37264427513458004</v>
      </c>
      <c r="F237" s="133">
        <f>[1]!thsiFinD("ths_int_chg_ratio_index",F$1,$A$6,$A237,101)/100</f>
        <v>0.17537697369496003</v>
      </c>
      <c r="G237" s="133">
        <f>[1]!thsiFinD("ths_int_chg_ratio_index",G$1,$A$6,$A237,101)/100</f>
        <v>0.17537697369496003</v>
      </c>
      <c r="H237" s="132">
        <f>[1]!thsiFinD("ths_int_chg_ratio_index",H$1,$A$6,$A237,101)/100</f>
        <v>0.16708465601000999</v>
      </c>
      <c r="I237" s="132">
        <f>[1]!thsiFinD("ths_int_chg_ratio_index",I$1,$A$6,$A237,101)/100</f>
        <v>0.16708465601000999</v>
      </c>
      <c r="J237" s="32">
        <f t="shared" si="25"/>
        <v>0.28152952457709746</v>
      </c>
      <c r="K237" s="32">
        <f>[1]!thsiFinD("ths_int_chg_ratio_index",K$2,$A$6,$A237,101)/100</f>
        <v>0.2038136574469</v>
      </c>
      <c r="L237" s="32">
        <f>[1]!thsiFinD("ths_int_chg_ratio_index",L$2,$A$6,$A237,101)/100</f>
        <v>0.20495775918086998</v>
      </c>
      <c r="M237" s="46">
        <f t="shared" si="26"/>
        <v>1.2815295245770975</v>
      </c>
      <c r="N237" s="46">
        <f t="shared" si="27"/>
        <v>1.2038136574469001</v>
      </c>
      <c r="O237" s="46">
        <f t="shared" si="27"/>
        <v>1.20495775918087</v>
      </c>
      <c r="P237" s="38">
        <f t="shared" si="28"/>
        <v>-5.0755188711629762E-3</v>
      </c>
      <c r="Q237" s="38">
        <f t="shared" si="29"/>
        <v>2.5945673682348236E-4</v>
      </c>
      <c r="R237" s="38">
        <f t="shared" si="29"/>
        <v>-2.1305147839542071E-3</v>
      </c>
      <c r="S237" s="34">
        <f>MAX(M$6:M237)</f>
        <v>1.3498893712062587</v>
      </c>
      <c r="T237" s="34">
        <f>MAX(N$6:N237)</f>
        <v>1.2349437653072299</v>
      </c>
      <c r="U237" s="34">
        <f>MAX(O$6:O237)</f>
        <v>1.2453001202766401</v>
      </c>
      <c r="V237" s="35">
        <f t="shared" si="30"/>
        <v>-5.064107332593859E-2</v>
      </c>
      <c r="W237" s="35">
        <f t="shared" si="31"/>
        <v>-2.5207712881230138E-2</v>
      </c>
      <c r="X237" s="35">
        <f t="shared" si="31"/>
        <v>-3.2395693567272899E-2</v>
      </c>
    </row>
    <row r="238" spans="1:24">
      <c r="A238" s="357">
        <v>44182</v>
      </c>
      <c r="B238" s="132">
        <f>[1]!thsiFinD("ths_adjustment_nvg_ratio_fund",B$2,$A$6,$A238,101)/100</f>
        <v>0.43789961636829</v>
      </c>
      <c r="C238" s="132">
        <f>[1]!thsiFinD("ths_adjustment_nvg_ratio_fund",C$2,$A$6,$A238,101)/100</f>
        <v>0.37077577968899</v>
      </c>
      <c r="D238" s="132">
        <f>[1]!thsiFinD("ths_adjustment_nvg_ratio_fund",D$2,$A$6,$A238,101)/100</f>
        <v>0.43781452192666998</v>
      </c>
      <c r="E238" s="132">
        <f>[1]!thsiFinD("ths_adjustment_nvg_ratio_fund",E$2,$A$6,$A238,101)/100</f>
        <v>0.38922857868407001</v>
      </c>
      <c r="F238" s="133">
        <f>[1]!thsiFinD("ths_int_chg_ratio_index",F$1,$A$6,$A238,101)/100</f>
        <v>0.18516624564647</v>
      </c>
      <c r="G238" s="133">
        <f>[1]!thsiFinD("ths_int_chg_ratio_index",G$1,$A$6,$A238,101)/100</f>
        <v>0.18516624564647</v>
      </c>
      <c r="H238" s="132">
        <f>[1]!thsiFinD("ths_int_chg_ratio_index",H$1,$A$6,$A238,101)/100</f>
        <v>0.17758080662800999</v>
      </c>
      <c r="I238" s="132">
        <f>[1]!thsiFinD("ths_int_chg_ratio_index",I$1,$A$6,$A238,101)/100</f>
        <v>0.17758080662800999</v>
      </c>
      <c r="J238" s="32">
        <f t="shared" si="25"/>
        <v>0.29515157515212248</v>
      </c>
      <c r="K238" s="32">
        <f>[1]!thsiFinD("ths_int_chg_ratio_index",K$2,$A$6,$A238,101)/100</f>
        <v>0.21898023369316999</v>
      </c>
      <c r="L238" s="32">
        <f>[1]!thsiFinD("ths_int_chg_ratio_index",L$2,$A$6,$A238,101)/100</f>
        <v>0.21856955643329001</v>
      </c>
      <c r="M238" s="46">
        <f t="shared" si="26"/>
        <v>1.2951515751521225</v>
      </c>
      <c r="N238" s="46">
        <f t="shared" si="27"/>
        <v>1.2189802336931699</v>
      </c>
      <c r="O238" s="46">
        <f t="shared" si="27"/>
        <v>1.2185695564332901</v>
      </c>
      <c r="P238" s="38">
        <f t="shared" si="28"/>
        <v>1.0629525355274394E-2</v>
      </c>
      <c r="Q238" s="38">
        <f t="shared" si="29"/>
        <v>1.2598774031552074E-2</v>
      </c>
      <c r="R238" s="38">
        <f t="shared" si="29"/>
        <v>1.1296493299211896E-2</v>
      </c>
      <c r="S238" s="34">
        <f>MAX(M$6:M238)</f>
        <v>1.3498893712062587</v>
      </c>
      <c r="T238" s="34">
        <f>MAX(N$6:N238)</f>
        <v>1.2349437653072299</v>
      </c>
      <c r="U238" s="34">
        <f>MAX(O$6:O238)</f>
        <v>1.2453001202766401</v>
      </c>
      <c r="V238" s="35">
        <f t="shared" si="30"/>
        <v>-4.0549838543600503E-2</v>
      </c>
      <c r="W238" s="35">
        <f t="shared" si="31"/>
        <v>-1.2926525128120869E-2</v>
      </c>
      <c r="X238" s="35">
        <f t="shared" si="31"/>
        <v>-2.1465158003366902E-2</v>
      </c>
    </row>
    <row r="239" spans="1:24">
      <c r="A239" s="357">
        <v>44183</v>
      </c>
      <c r="B239" s="132">
        <f>[1]!thsiFinD("ths_adjustment_nvg_ratio_fund",B$2,$A$6,$A239,101)/100</f>
        <v>0.43430306905370997</v>
      </c>
      <c r="C239" s="132">
        <f>[1]!thsiFinD("ths_adjustment_nvg_ratio_fund",C$2,$A$6,$A239,101)/100</f>
        <v>0.36643210841802998</v>
      </c>
      <c r="D239" s="132">
        <f>[1]!thsiFinD("ths_adjustment_nvg_ratio_fund",D$2,$A$6,$A239,101)/100</f>
        <v>0.43170381020847998</v>
      </c>
      <c r="E239" s="132">
        <f>[1]!thsiFinD("ths_adjustment_nvg_ratio_fund",E$2,$A$6,$A239,101)/100</f>
        <v>0.38487310498329996</v>
      </c>
      <c r="F239" s="133">
        <f>[1]!thsiFinD("ths_int_chg_ratio_index",F$1,$A$6,$A239,101)/100</f>
        <v>0.18077324132981001</v>
      </c>
      <c r="G239" s="133">
        <f>[1]!thsiFinD("ths_int_chg_ratio_index",G$1,$A$6,$A239,101)/100</f>
        <v>0.18077324132981001</v>
      </c>
      <c r="H239" s="132">
        <f>[1]!thsiFinD("ths_int_chg_ratio_index",H$1,$A$6,$A239,101)/100</f>
        <v>0.17284251073360998</v>
      </c>
      <c r="I239" s="132">
        <f>[1]!thsiFinD("ths_int_chg_ratio_index",I$1,$A$6,$A239,101)/100</f>
        <v>0.17284251073360998</v>
      </c>
      <c r="J239" s="32">
        <f t="shared" si="25"/>
        <v>0.29056794959879495</v>
      </c>
      <c r="K239" s="32">
        <f>[1]!thsiFinD("ths_int_chg_ratio_index",K$2,$A$6,$A239,101)/100</f>
        <v>0.21494822103986</v>
      </c>
      <c r="L239" s="32">
        <f>[1]!thsiFinD("ths_int_chg_ratio_index",L$2,$A$6,$A239,101)/100</f>
        <v>0.21453969131263001</v>
      </c>
      <c r="M239" s="46">
        <f t="shared" si="26"/>
        <v>1.290567949598795</v>
      </c>
      <c r="N239" s="46">
        <f t="shared" si="27"/>
        <v>1.2149482210398599</v>
      </c>
      <c r="O239" s="46">
        <f t="shared" si="27"/>
        <v>1.2145396913126301</v>
      </c>
      <c r="P239" s="38">
        <f t="shared" si="28"/>
        <v>-3.5390649567709209E-3</v>
      </c>
      <c r="Q239" s="38">
        <f t="shared" si="29"/>
        <v>-3.3076932191871133E-3</v>
      </c>
      <c r="R239" s="38">
        <f t="shared" si="29"/>
        <v>-3.3070456252455305E-3</v>
      </c>
      <c r="S239" s="34">
        <f>MAX(M$6:M239)</f>
        <v>1.3498893712062587</v>
      </c>
      <c r="T239" s="34">
        <f>MAX(N$6:N239)</f>
        <v>1.2349437653072299</v>
      </c>
      <c r="U239" s="34">
        <f>MAX(O$6:O239)</f>
        <v>1.2453001202766401</v>
      </c>
      <c r="V239" s="35">
        <f t="shared" si="30"/>
        <v>-4.3945394987779052E-2</v>
      </c>
      <c r="W239" s="35">
        <f t="shared" si="31"/>
        <v>-1.6191461367793925E-2</v>
      </c>
      <c r="X239" s="35">
        <f t="shared" si="31"/>
        <v>-2.4701217371742246E-2</v>
      </c>
    </row>
    <row r="240" spans="1:24">
      <c r="A240" s="357">
        <v>44186</v>
      </c>
      <c r="B240" s="132">
        <f>[1]!thsiFinD("ths_adjustment_nvg_ratio_fund",B$2,$A$6,$A240,101)/100</f>
        <v>0.44820971867007997</v>
      </c>
      <c r="C240" s="132">
        <f>[1]!thsiFinD("ths_adjustment_nvg_ratio_fund",C$2,$A$6,$A240,101)/100</f>
        <v>0.38033185648509998</v>
      </c>
      <c r="D240" s="132">
        <f>[1]!thsiFinD("ths_adjustment_nvg_ratio_fund",D$2,$A$6,$A240,101)/100</f>
        <v>0.46022046489335999</v>
      </c>
      <c r="E240" s="132">
        <f>[1]!thsiFinD("ths_adjustment_nvg_ratio_fund",E$2,$A$6,$A240,101)/100</f>
        <v>0.40773934166157</v>
      </c>
      <c r="F240" s="133">
        <f>[1]!thsiFinD("ths_int_chg_ratio_index",F$1,$A$6,$A240,101)/100</f>
        <v>0.20200264665218001</v>
      </c>
      <c r="G240" s="133">
        <f>[1]!thsiFinD("ths_int_chg_ratio_index",G$1,$A$6,$A240,101)/100</f>
        <v>0.20200264665218001</v>
      </c>
      <c r="H240" s="132">
        <f>[1]!thsiFinD("ths_int_chg_ratio_index",H$1,$A$6,$A240,101)/100</f>
        <v>0.18665949921567002</v>
      </c>
      <c r="I240" s="132">
        <f>[1]!thsiFinD("ths_int_chg_ratio_index",I$1,$A$6,$A240,101)/100</f>
        <v>0.18665949921567002</v>
      </c>
      <c r="J240" s="32">
        <f t="shared" si="25"/>
        <v>0.30922820918072619</v>
      </c>
      <c r="K240" s="32">
        <f>[1]!thsiFinD("ths_int_chg_ratio_index",K$2,$A$6,$A240,101)/100</f>
        <v>0.22844240170906999</v>
      </c>
      <c r="L240" s="32">
        <f>[1]!thsiFinD("ths_int_chg_ratio_index",L$2,$A$6,$A240,101)/100</f>
        <v>0.23070630603260001</v>
      </c>
      <c r="M240" s="46">
        <f t="shared" si="26"/>
        <v>1.3092282091807261</v>
      </c>
      <c r="N240" s="46">
        <f t="shared" si="27"/>
        <v>1.22844240170907</v>
      </c>
      <c r="O240" s="46">
        <f t="shared" si="27"/>
        <v>1.2307063060326</v>
      </c>
      <c r="P240" s="38">
        <f t="shared" si="28"/>
        <v>1.4458951648173235E-2</v>
      </c>
      <c r="Q240" s="38">
        <f t="shared" si="29"/>
        <v>1.1106794870369585E-2</v>
      </c>
      <c r="R240" s="38">
        <f t="shared" si="29"/>
        <v>1.3310898635595647E-2</v>
      </c>
      <c r="S240" s="34">
        <f>MAX(M$6:M240)</f>
        <v>1.3498893712062587</v>
      </c>
      <c r="T240" s="34">
        <f>MAX(N$6:N240)</f>
        <v>1.2349437653072299</v>
      </c>
      <c r="U240" s="34">
        <f>MAX(O$6:O240)</f>
        <v>1.2453001202766401</v>
      </c>
      <c r="V240" s="35">
        <f t="shared" si="30"/>
        <v>-3.0121847680893876E-2</v>
      </c>
      <c r="W240" s="35">
        <f t="shared" si="31"/>
        <v>-5.2645017374880476E-3</v>
      </c>
      <c r="X240" s="35">
        <f t="shared" si="31"/>
        <v>-1.1719114136757747E-2</v>
      </c>
    </row>
    <row r="241" spans="1:24">
      <c r="A241" s="357">
        <v>44187</v>
      </c>
      <c r="B241" s="132">
        <f>[1]!thsiFinD("ths_adjustment_nvg_ratio_fund",B$2,$A$6,$A241,101)/100</f>
        <v>0.42575127877238006</v>
      </c>
      <c r="C241" s="132">
        <f>[1]!thsiFinD("ths_adjustment_nvg_ratio_fund",C$2,$A$6,$A241,101)/100</f>
        <v>0.36113282946747</v>
      </c>
      <c r="D241" s="132">
        <f>[1]!thsiFinD("ths_adjustment_nvg_ratio_fund",D$2,$A$6,$A241,101)/100</f>
        <v>0.42763000239636001</v>
      </c>
      <c r="E241" s="132">
        <f>[1]!thsiFinD("ths_adjustment_nvg_ratio_fund",E$2,$A$6,$A241,101)/100</f>
        <v>0.3816902588678</v>
      </c>
      <c r="F241" s="133">
        <f>[1]!thsiFinD("ths_int_chg_ratio_index",F$1,$A$6,$A241,101)/100</f>
        <v>0.17656378182059002</v>
      </c>
      <c r="G241" s="133">
        <f>[1]!thsiFinD("ths_int_chg_ratio_index",G$1,$A$6,$A241,101)/100</f>
        <v>0.17656378182059002</v>
      </c>
      <c r="H241" s="132">
        <f>[1]!thsiFinD("ths_int_chg_ratio_index",H$1,$A$6,$A241,101)/100</f>
        <v>0.16490380888941999</v>
      </c>
      <c r="I241" s="132">
        <f>[1]!thsiFinD("ths_int_chg_ratio_index",I$1,$A$6,$A241,101)/100</f>
        <v>0.16490380888941999</v>
      </c>
      <c r="J241" s="32">
        <f t="shared" si="25"/>
        <v>0.28489244386550377</v>
      </c>
      <c r="K241" s="32">
        <f>[1]!thsiFinD("ths_int_chg_ratio_index",K$2,$A$6,$A241,101)/100</f>
        <v>0.20650343440130001</v>
      </c>
      <c r="L241" s="32">
        <f>[1]!thsiFinD("ths_int_chg_ratio_index",L$2,$A$6,$A241,101)/100</f>
        <v>0.20776359185337001</v>
      </c>
      <c r="M241" s="46">
        <f t="shared" si="26"/>
        <v>1.2848924438655038</v>
      </c>
      <c r="N241" s="46">
        <f t="shared" si="27"/>
        <v>1.2065034344012999</v>
      </c>
      <c r="O241" s="46">
        <f t="shared" si="27"/>
        <v>1.20776359185337</v>
      </c>
      <c r="P241" s="38">
        <f t="shared" si="28"/>
        <v>-1.858787119355676E-2</v>
      </c>
      <c r="Q241" s="38">
        <f t="shared" si="29"/>
        <v>-1.7859174575256875E-2</v>
      </c>
      <c r="R241" s="38">
        <f t="shared" si="29"/>
        <v>-1.8641908363328241E-2</v>
      </c>
      <c r="S241" s="34">
        <f>MAX(M$6:M241)</f>
        <v>1.3498893712062587</v>
      </c>
      <c r="T241" s="34">
        <f>MAX(N$6:N241)</f>
        <v>1.2349437653072299</v>
      </c>
      <c r="U241" s="34">
        <f>MAX(O$6:O241)</f>
        <v>1.2453001202766401</v>
      </c>
      <c r="V241" s="35">
        <f t="shared" si="30"/>
        <v>-4.8149817849646226E-2</v>
      </c>
      <c r="W241" s="35">
        <f t="shared" si="31"/>
        <v>-2.3029656657163389E-2</v>
      </c>
      <c r="X241" s="35">
        <f t="shared" si="31"/>
        <v>-3.0142555848249208E-2</v>
      </c>
    </row>
    <row r="242" spans="1:24">
      <c r="A242" s="357">
        <v>44188</v>
      </c>
      <c r="B242" s="132">
        <f>[1]!thsiFinD("ths_adjustment_nvg_ratio_fund",B$2,$A$6,$A242,101)/100</f>
        <v>0.43853900255753997</v>
      </c>
      <c r="C242" s="132">
        <f>[1]!thsiFinD("ths_adjustment_nvg_ratio_fund",C$2,$A$6,$A242,101)/100</f>
        <v>0.37155764051776996</v>
      </c>
      <c r="D242" s="132">
        <f>[1]!thsiFinD("ths_adjustment_nvg_ratio_fund",D$2,$A$6,$A242,101)/100</f>
        <v>0.44416486939850996</v>
      </c>
      <c r="E242" s="132">
        <f>[1]!thsiFinD("ths_adjustment_nvg_ratio_fund",E$2,$A$6,$A242,101)/100</f>
        <v>0.39182511100692996</v>
      </c>
      <c r="F242" s="133">
        <f>[1]!thsiFinD("ths_int_chg_ratio_index",F$1,$A$6,$A242,101)/100</f>
        <v>0.18577398409530002</v>
      </c>
      <c r="G242" s="133">
        <f>[1]!thsiFinD("ths_int_chg_ratio_index",G$1,$A$6,$A242,101)/100</f>
        <v>0.18577398409530002</v>
      </c>
      <c r="H242" s="132">
        <f>[1]!thsiFinD("ths_int_chg_ratio_index",H$1,$A$6,$A242,101)/100</f>
        <v>0.17229231500042999</v>
      </c>
      <c r="I242" s="132">
        <f>[1]!thsiFinD("ths_int_chg_ratio_index",I$1,$A$6,$A242,101)/100</f>
        <v>0.17229231500042999</v>
      </c>
      <c r="J242" s="32">
        <f t="shared" si="25"/>
        <v>0.29527740270902619</v>
      </c>
      <c r="K242" s="32">
        <f>[1]!thsiFinD("ths_int_chg_ratio_index",K$2,$A$6,$A242,101)/100</f>
        <v>0.21698181516973999</v>
      </c>
      <c r="L242" s="32">
        <f>[1]!thsiFinD("ths_int_chg_ratio_index",L$2,$A$6,$A242,101)/100</f>
        <v>0.21789453085956001</v>
      </c>
      <c r="M242" s="46">
        <f t="shared" si="26"/>
        <v>1.2952774027090261</v>
      </c>
      <c r="N242" s="46">
        <f t="shared" si="27"/>
        <v>1.21698181516974</v>
      </c>
      <c r="O242" s="46">
        <f t="shared" si="27"/>
        <v>1.2178945308595601</v>
      </c>
      <c r="P242" s="38">
        <f t="shared" si="28"/>
        <v>8.0823565373921991E-3</v>
      </c>
      <c r="Q242" s="38">
        <f t="shared" si="29"/>
        <v>8.6849158234181267E-3</v>
      </c>
      <c r="R242" s="38">
        <f t="shared" si="29"/>
        <v>8.3881804970158402E-3</v>
      </c>
      <c r="S242" s="34">
        <f>MAX(M$6:M242)</f>
        <v>1.3498893712062587</v>
      </c>
      <c r="T242" s="34">
        <f>MAX(N$6:N242)</f>
        <v>1.2349437653072299</v>
      </c>
      <c r="U242" s="34">
        <f>MAX(O$6:O242)</f>
        <v>1.2453001202766401</v>
      </c>
      <c r="V242" s="35">
        <f t="shared" si="30"/>
        <v>-4.04566253073253E-2</v>
      </c>
      <c r="W242" s="35">
        <f t="shared" si="31"/>
        <v>-1.4544751463254957E-2</v>
      </c>
      <c r="X242" s="35">
        <f t="shared" si="31"/>
        <v>-2.2007216550329889E-2</v>
      </c>
    </row>
    <row r="243" spans="1:24">
      <c r="A243" s="357">
        <v>44189</v>
      </c>
      <c r="B243" s="132">
        <f>[1]!thsiFinD("ths_adjustment_nvg_ratio_fund",B$2,$A$6,$A243,101)/100</f>
        <v>0.43877877237851998</v>
      </c>
      <c r="C243" s="132">
        <f>[1]!thsiFinD("ths_adjustment_nvg_ratio_fund",C$2,$A$6,$A243,101)/100</f>
        <v>0.36982017200938005</v>
      </c>
      <c r="D243" s="132">
        <f>[1]!thsiFinD("ths_adjustment_nvg_ratio_fund",D$2,$A$6,$A243,101)/100</f>
        <v>0.42439491972201998</v>
      </c>
      <c r="E243" s="132">
        <f>[1]!thsiFinD("ths_adjustment_nvg_ratio_fund",E$2,$A$6,$A243,101)/100</f>
        <v>0.37197420223972999</v>
      </c>
      <c r="F243" s="133">
        <f>[1]!thsiFinD("ths_int_chg_ratio_index",F$1,$A$6,$A243,101)/100</f>
        <v>0.16692785905886001</v>
      </c>
      <c r="G243" s="133">
        <f>[1]!thsiFinD("ths_int_chg_ratio_index",G$1,$A$6,$A243,101)/100</f>
        <v>0.16692785905886001</v>
      </c>
      <c r="H243" s="132">
        <f>[1]!thsiFinD("ths_int_chg_ratio_index",H$1,$A$6,$A243,101)/100</f>
        <v>0.14761009102877001</v>
      </c>
      <c r="I243" s="132">
        <f>[1]!thsiFinD("ths_int_chg_ratio_index",I$1,$A$6,$A243,101)/100</f>
        <v>0.14761009102877001</v>
      </c>
      <c r="J243" s="32">
        <f t="shared" si="25"/>
        <v>0.27925549581561382</v>
      </c>
      <c r="K243" s="32">
        <f>[1]!thsiFinD("ths_int_chg_ratio_index",K$2,$A$6,$A243,101)/100</f>
        <v>0.21113181966193001</v>
      </c>
      <c r="L243" s="32">
        <f>[1]!thsiFinD("ths_int_chg_ratio_index",L$2,$A$6,$A243,101)/100</f>
        <v>0.20774139247396001</v>
      </c>
      <c r="M243" s="46">
        <f t="shared" si="26"/>
        <v>1.2792554958156139</v>
      </c>
      <c r="N243" s="46">
        <f t="shared" si="27"/>
        <v>1.2111318196619301</v>
      </c>
      <c r="O243" s="46">
        <f t="shared" si="27"/>
        <v>1.20774139247396</v>
      </c>
      <c r="P243" s="38">
        <f t="shared" si="28"/>
        <v>-1.2369479201831957E-2</v>
      </c>
      <c r="Q243" s="38">
        <f t="shared" si="29"/>
        <v>-4.8069703547657383E-3</v>
      </c>
      <c r="R243" s="38">
        <f t="shared" si="29"/>
        <v>-8.336631890804469E-3</v>
      </c>
      <c r="S243" s="34">
        <f>MAX(M$6:M243)</f>
        <v>1.3498893712062587</v>
      </c>
      <c r="T243" s="34">
        <f>MAX(N$6:N243)</f>
        <v>1.2349437653072299</v>
      </c>
      <c r="U243" s="34">
        <f>MAX(O$6:O243)</f>
        <v>1.2453001202766401</v>
      </c>
      <c r="V243" s="35">
        <f t="shared" si="30"/>
        <v>-5.2325677123842063E-2</v>
      </c>
      <c r="W243" s="35">
        <f t="shared" si="31"/>
        <v>-1.9281805628919457E-2</v>
      </c>
      <c r="X243" s="35">
        <f t="shared" si="31"/>
        <v>-3.0160382377813044E-2</v>
      </c>
    </row>
    <row r="244" spans="1:24">
      <c r="A244" s="357">
        <v>44190</v>
      </c>
      <c r="B244" s="132">
        <f>[1]!thsiFinD("ths_adjustment_nvg_ratio_fund",B$2,$A$6,$A244,101)/100</f>
        <v>0.45172634271100004</v>
      </c>
      <c r="C244" s="132">
        <f>[1]!thsiFinD("ths_adjustment_nvg_ratio_fund",C$2,$A$6,$A244,101)/100</f>
        <v>0.37911562852922998</v>
      </c>
      <c r="D244" s="132">
        <f>[1]!thsiFinD("ths_adjustment_nvg_ratio_fund",D$2,$A$6,$A244,101)/100</f>
        <v>0.44368559789120998</v>
      </c>
      <c r="E244" s="132">
        <f>[1]!thsiFinD("ths_adjustment_nvg_ratio_fund",E$2,$A$6,$A244,101)/100</f>
        <v>0.38780467379215999</v>
      </c>
      <c r="F244" s="133">
        <f>[1]!thsiFinD("ths_int_chg_ratio_index",F$1,$A$6,$A244,101)/100</f>
        <v>0.17859457632100001</v>
      </c>
      <c r="G244" s="133">
        <f>[1]!thsiFinD("ths_int_chg_ratio_index",G$1,$A$6,$A244,101)/100</f>
        <v>0.17859457632100001</v>
      </c>
      <c r="H244" s="132">
        <f>[1]!thsiFinD("ths_int_chg_ratio_index",H$1,$A$6,$A244,101)/100</f>
        <v>0.15625869298092002</v>
      </c>
      <c r="I244" s="132">
        <f>[1]!thsiFinD("ths_int_chg_ratio_index",I$1,$A$6,$A244,101)/100</f>
        <v>0.15625869298092002</v>
      </c>
      <c r="J244" s="32">
        <f t="shared" si="25"/>
        <v>0.29150484769092999</v>
      </c>
      <c r="K244" s="32">
        <f>[1]!thsiFinD("ths_int_chg_ratio_index",K$2,$A$6,$A244,101)/100</f>
        <v>0.22223819602475001</v>
      </c>
      <c r="L244" s="32">
        <f>[1]!thsiFinD("ths_int_chg_ratio_index",L$2,$A$6,$A244,101)/100</f>
        <v>0.21901403289659002</v>
      </c>
      <c r="M244" s="46">
        <f t="shared" si="26"/>
        <v>1.2915048476909301</v>
      </c>
      <c r="N244" s="46">
        <f t="shared" si="27"/>
        <v>1.2222381960247499</v>
      </c>
      <c r="O244" s="46">
        <f t="shared" si="27"/>
        <v>1.2190140328965899</v>
      </c>
      <c r="P244" s="38">
        <f t="shared" si="28"/>
        <v>9.5753756113483579E-3</v>
      </c>
      <c r="Q244" s="38">
        <f t="shared" si="29"/>
        <v>9.1702457011821892E-3</v>
      </c>
      <c r="R244" s="38">
        <f t="shared" si="29"/>
        <v>9.3336541190651712E-3</v>
      </c>
      <c r="S244" s="34">
        <f>MAX(M$6:M244)</f>
        <v>1.3498893712062587</v>
      </c>
      <c r="T244" s="34">
        <f>MAX(N$6:N244)</f>
        <v>1.2349437653072299</v>
      </c>
      <c r="U244" s="34">
        <f>MAX(O$6:O244)</f>
        <v>1.2453001202766401</v>
      </c>
      <c r="V244" s="35">
        <f t="shared" si="30"/>
        <v>-4.3251339525072541E-2</v>
      </c>
      <c r="W244" s="35">
        <f t="shared" si="31"/>
        <v>-1.0288378822916777E-2</v>
      </c>
      <c r="X244" s="35">
        <f t="shared" si="31"/>
        <v>-2.1108234835961248E-2</v>
      </c>
    </row>
    <row r="245" spans="1:24">
      <c r="A245" s="357">
        <v>44193</v>
      </c>
      <c r="B245" s="132">
        <f>[1]!thsiFinD("ths_adjustment_nvg_ratio_fund",B$2,$A$6,$A245,101)/100</f>
        <v>0.45947890025575</v>
      </c>
      <c r="C245" s="132">
        <f>[1]!thsiFinD("ths_adjustment_nvg_ratio_fund",C$2,$A$6,$A245,101)/100</f>
        <v>0.38719485709321999</v>
      </c>
      <c r="D245" s="132">
        <f>[1]!thsiFinD("ths_adjustment_nvg_ratio_fund",D$2,$A$6,$A245,101)/100</f>
        <v>0.43374071411455001</v>
      </c>
      <c r="E245" s="132">
        <f>[1]!thsiFinD("ths_adjustment_nvg_ratio_fund",E$2,$A$6,$A245,101)/100</f>
        <v>0.37892620826335999</v>
      </c>
      <c r="F245" s="133">
        <f>[1]!thsiFinD("ths_int_chg_ratio_index",F$1,$A$6,$A245,101)/100</f>
        <v>0.17108545970538</v>
      </c>
      <c r="G245" s="133">
        <f>[1]!thsiFinD("ths_int_chg_ratio_index",G$1,$A$6,$A245,101)/100</f>
        <v>0.17108545970538</v>
      </c>
      <c r="H245" s="132">
        <f>[1]!thsiFinD("ths_int_chg_ratio_index",H$1,$A$6,$A245,101)/100</f>
        <v>0.14256131937166</v>
      </c>
      <c r="I245" s="132">
        <f>[1]!thsiFinD("ths_int_chg_ratio_index",I$1,$A$6,$A245,101)/100</f>
        <v>0.14256131937166</v>
      </c>
      <c r="J245" s="32">
        <f t="shared" si="25"/>
        <v>0.28582927973511996</v>
      </c>
      <c r="K245" s="32">
        <f>[1]!thsiFinD("ths_int_chg_ratio_index",K$2,$A$6,$A245,101)/100</f>
        <v>0.22493659743017003</v>
      </c>
      <c r="L245" s="32">
        <f>[1]!thsiFinD("ths_int_chg_ratio_index",L$2,$A$6,$A245,101)/100</f>
        <v>0.21858991141981002</v>
      </c>
      <c r="M245" s="46">
        <f t="shared" si="26"/>
        <v>1.2858292797351201</v>
      </c>
      <c r="N245" s="46">
        <f t="shared" si="27"/>
        <v>1.22493659743017</v>
      </c>
      <c r="O245" s="46">
        <f t="shared" si="27"/>
        <v>1.21858991141981</v>
      </c>
      <c r="P245" s="38">
        <f t="shared" si="28"/>
        <v>-4.3945386391366359E-3</v>
      </c>
      <c r="Q245" s="38">
        <f t="shared" si="29"/>
        <v>2.2077541138842971E-3</v>
      </c>
      <c r="R245" s="38">
        <f t="shared" si="29"/>
        <v>-3.4792173456132947E-4</v>
      </c>
      <c r="S245" s="34">
        <f>MAX(M$6:M245)</f>
        <v>1.3498893712062587</v>
      </c>
      <c r="T245" s="34">
        <f>MAX(N$6:N245)</f>
        <v>1.2349437653072299</v>
      </c>
      <c r="U245" s="34">
        <f>MAX(O$6:O245)</f>
        <v>1.2453001202766401</v>
      </c>
      <c r="V245" s="35">
        <f t="shared" si="30"/>
        <v>-4.7455808481471795E-2</v>
      </c>
      <c r="W245" s="35">
        <f t="shared" si="31"/>
        <v>-8.1033389197040506E-3</v>
      </c>
      <c r="X245" s="35">
        <f t="shared" si="31"/>
        <v>-2.1448812556844943E-2</v>
      </c>
    </row>
    <row r="246" spans="1:24">
      <c r="A246" s="357">
        <v>44194</v>
      </c>
      <c r="B246" s="132">
        <f>[1]!thsiFinD("ths_adjustment_nvg_ratio_fund",B$2,$A$6,$A246,101)/100</f>
        <v>0.44980818414321999</v>
      </c>
      <c r="C246" s="132">
        <f>[1]!thsiFinD("ths_adjustment_nvg_ratio_fund",C$2,$A$6,$A246,101)/100</f>
        <v>0.37911562852922998</v>
      </c>
      <c r="D246" s="132">
        <f>[1]!thsiFinD("ths_adjustment_nvg_ratio_fund",D$2,$A$6,$A246,101)/100</f>
        <v>0.41984184040259004</v>
      </c>
      <c r="E246" s="132">
        <f>[1]!thsiFinD("ths_adjustment_nvg_ratio_fund",E$2,$A$6,$A246,101)/100</f>
        <v>0.37038277914340001</v>
      </c>
      <c r="F246" s="133">
        <f>[1]!thsiFinD("ths_int_chg_ratio_index",F$1,$A$6,$A246,101)/100</f>
        <v>0.16350337783160002</v>
      </c>
      <c r="G246" s="133">
        <f>[1]!thsiFinD("ths_int_chg_ratio_index",G$1,$A$6,$A246,101)/100</f>
        <v>0.16350337783160002</v>
      </c>
      <c r="H246" s="132">
        <f>[1]!thsiFinD("ths_int_chg_ratio_index",H$1,$A$6,$A246,101)/100</f>
        <v>0.13499731275057</v>
      </c>
      <c r="I246" s="132">
        <f>[1]!thsiFinD("ths_int_chg_ratio_index",I$1,$A$6,$A246,101)/100</f>
        <v>0.13499731275057</v>
      </c>
      <c r="J246" s="32">
        <f t="shared" si="25"/>
        <v>0.27701872667284749</v>
      </c>
      <c r="K246" s="32">
        <f>[1]!thsiFinD("ths_int_chg_ratio_index",K$2,$A$6,$A246,101)/100</f>
        <v>0.21894085103744998</v>
      </c>
      <c r="L246" s="32">
        <f>[1]!thsiFinD("ths_int_chg_ratio_index",L$2,$A$6,$A246,101)/100</f>
        <v>0.21206098282852001</v>
      </c>
      <c r="M246" s="46">
        <f t="shared" si="26"/>
        <v>1.2770187266728474</v>
      </c>
      <c r="N246" s="46">
        <f t="shared" si="27"/>
        <v>1.21894085103745</v>
      </c>
      <c r="O246" s="46">
        <f t="shared" si="27"/>
        <v>1.21206098282852</v>
      </c>
      <c r="P246" s="38">
        <f t="shared" si="28"/>
        <v>-6.8520395367630549E-3</v>
      </c>
      <c r="Q246" s="38">
        <f t="shared" si="29"/>
        <v>-4.8947401892462938E-3</v>
      </c>
      <c r="R246" s="38">
        <f t="shared" si="29"/>
        <v>-5.3577733822552931E-3</v>
      </c>
      <c r="S246" s="34">
        <f>MAX(M$6:M246)</f>
        <v>1.3498893712062587</v>
      </c>
      <c r="T246" s="34">
        <f>MAX(N$6:N246)</f>
        <v>1.2349437653072299</v>
      </c>
      <c r="U246" s="34">
        <f>MAX(O$6:O246)</f>
        <v>1.2453001202766401</v>
      </c>
      <c r="V246" s="35">
        <f t="shared" si="30"/>
        <v>-5.3982678942270823E-2</v>
      </c>
      <c r="W246" s="35">
        <f t="shared" si="31"/>
        <v>-1.295841537027298E-2</v>
      </c>
      <c r="X246" s="35">
        <f t="shared" si="31"/>
        <v>-2.6691668062102214E-2</v>
      </c>
    </row>
    <row r="247" spans="1:24">
      <c r="A247" s="357">
        <v>44195</v>
      </c>
      <c r="B247" s="132">
        <f>[1]!thsiFinD("ths_adjustment_nvg_ratio_fund",B$2,$A$6,$A247,101)/100</f>
        <v>0.47330562659846998</v>
      </c>
      <c r="C247" s="132">
        <f>[1]!thsiFinD("ths_adjustment_nvg_ratio_fund",C$2,$A$6,$A247,101)/100</f>
        <v>0.39927026322647996</v>
      </c>
      <c r="D247" s="132">
        <f>[1]!thsiFinD("ths_adjustment_nvg_ratio_fund",D$2,$A$6,$A247,101)/100</f>
        <v>0.44380541576802995</v>
      </c>
      <c r="E247" s="132">
        <f>[1]!thsiFinD("ths_adjustment_nvg_ratio_fund",E$2,$A$6,$A247,101)/100</f>
        <v>0.38973113329733999</v>
      </c>
      <c r="F247" s="133">
        <f>[1]!thsiFinD("ths_int_chg_ratio_index",F$1,$A$6,$A247,101)/100</f>
        <v>0.17241598891186999</v>
      </c>
      <c r="G247" s="133">
        <f>[1]!thsiFinD("ths_int_chg_ratio_index",G$1,$A$6,$A247,101)/100</f>
        <v>0.17241598891186999</v>
      </c>
      <c r="H247" s="132">
        <f>[1]!thsiFinD("ths_int_chg_ratio_index",H$1,$A$6,$A247,101)/100</f>
        <v>0.13816067948656</v>
      </c>
      <c r="I247" s="132">
        <f>[1]!thsiFinD("ths_int_chg_ratio_index",I$1,$A$6,$A247,101)/100</f>
        <v>0.13816067948656</v>
      </c>
      <c r="J247" s="32">
        <f t="shared" si="25"/>
        <v>0.29090822196089744</v>
      </c>
      <c r="K247" s="32">
        <f>[1]!thsiFinD("ths_int_chg_ratio_index",K$2,$A$6,$A247,101)/100</f>
        <v>0.23527065303594999</v>
      </c>
      <c r="L247" s="32">
        <f>[1]!thsiFinD("ths_int_chg_ratio_index",L$2,$A$6,$A247,101)/100</f>
        <v>0.22757450469495999</v>
      </c>
      <c r="M247" s="46">
        <f t="shared" si="26"/>
        <v>1.2909082219608974</v>
      </c>
      <c r="N247" s="46">
        <f t="shared" si="27"/>
        <v>1.2352706530359501</v>
      </c>
      <c r="O247" s="46">
        <f t="shared" si="27"/>
        <v>1.22757450469496</v>
      </c>
      <c r="P247" s="38">
        <f t="shared" si="28"/>
        <v>1.0876500867170291E-2</v>
      </c>
      <c r="Q247" s="38">
        <f t="shared" si="29"/>
        <v>1.3396714028085732E-2</v>
      </c>
      <c r="R247" s="38">
        <f t="shared" si="29"/>
        <v>1.2799291525940282E-2</v>
      </c>
      <c r="S247" s="34">
        <f>MAX(M$6:M247)</f>
        <v>1.3498893712062587</v>
      </c>
      <c r="T247" s="34">
        <f>MAX(N$6:N247)</f>
        <v>1.2352706530359501</v>
      </c>
      <c r="U247" s="34">
        <f>MAX(O$6:O247)</f>
        <v>1.2453001202766401</v>
      </c>
      <c r="V247" s="35">
        <f t="shared" si="30"/>
        <v>-4.3693320729428331E-2</v>
      </c>
      <c r="W247" s="35">
        <f t="shared" si="31"/>
        <v>0</v>
      </c>
      <c r="X247" s="35">
        <f t="shared" si="31"/>
        <v>-1.4234010977002387E-2</v>
      </c>
    </row>
    <row r="248" spans="1:24">
      <c r="A248" s="357">
        <v>44196</v>
      </c>
      <c r="B248" s="132">
        <f>[1]!thsiFinD("ths_adjustment_nvg_ratio_fund",B$2,$A$6,$A248,101)/100</f>
        <v>0.50303708439897998</v>
      </c>
      <c r="C248" s="132">
        <f>[1]!thsiFinD("ths_adjustment_nvg_ratio_fund",C$2,$A$6,$A248,101)/100</f>
        <v>0.42533229085223001</v>
      </c>
      <c r="D248" s="132">
        <f>[1]!thsiFinD("ths_adjustment_nvg_ratio_fund",D$2,$A$6,$A248,101)/100</f>
        <v>0.47184279894559999</v>
      </c>
      <c r="E248" s="132">
        <f>[1]!thsiFinD("ths_adjustment_nvg_ratio_fund",E$2,$A$6,$A248,101)/100</f>
        <v>0.41368623845868002</v>
      </c>
      <c r="F248" s="133">
        <f>[1]!thsiFinD("ths_int_chg_ratio_index",F$1,$A$6,$A248,101)/100</f>
        <v>0.19389870690546002</v>
      </c>
      <c r="G248" s="133">
        <f>[1]!thsiFinD("ths_int_chg_ratio_index",G$1,$A$6,$A248,101)/100</f>
        <v>0.19389870690546002</v>
      </c>
      <c r="H248" s="132">
        <f>[1]!thsiFinD("ths_int_chg_ratio_index",H$1,$A$6,$A248,101)/100</f>
        <v>0.15389831461228001</v>
      </c>
      <c r="I248" s="132">
        <f>[1]!thsiFinD("ths_int_chg_ratio_index",I$1,$A$6,$A248,101)/100</f>
        <v>0.15389831461228001</v>
      </c>
      <c r="J248" s="32">
        <f t="shared" si="25"/>
        <v>0.31368655696137127</v>
      </c>
      <c r="K248" s="32">
        <f>[1]!thsiFinD("ths_int_chg_ratio_index",K$2,$A$6,$A248,101)/100</f>
        <v>0.25788143936804997</v>
      </c>
      <c r="L248" s="32">
        <f>[1]!thsiFinD("ths_int_chg_ratio_index",L$2,$A$6,$A248,101)/100</f>
        <v>0.24923814352034002</v>
      </c>
      <c r="M248" s="46">
        <f t="shared" si="26"/>
        <v>1.3136865569613714</v>
      </c>
      <c r="N248" s="46">
        <f t="shared" si="27"/>
        <v>1.25788143936805</v>
      </c>
      <c r="O248" s="46">
        <f t="shared" si="27"/>
        <v>1.2492381435203401</v>
      </c>
      <c r="P248" s="38">
        <f t="shared" si="28"/>
        <v>1.7645200962368657E-2</v>
      </c>
      <c r="Q248" s="38">
        <f t="shared" si="29"/>
        <v>1.8304317581356644E-2</v>
      </c>
      <c r="R248" s="38">
        <f t="shared" si="29"/>
        <v>1.7647514462483249E-2</v>
      </c>
      <c r="S248" s="34">
        <f>MAX(M$6:M248)</f>
        <v>1.3498893712062587</v>
      </c>
      <c r="T248" s="34">
        <f>MAX(N$6:N248)</f>
        <v>1.25788143936805</v>
      </c>
      <c r="U248" s="34">
        <f>MAX(O$6:O248)</f>
        <v>1.2492381435203401</v>
      </c>
      <c r="V248" s="35">
        <f t="shared" si="30"/>
        <v>-2.6819097192043673E-2</v>
      </c>
      <c r="W248" s="35">
        <f t="shared" si="31"/>
        <v>0</v>
      </c>
      <c r="X248" s="35">
        <f t="shared" si="31"/>
        <v>0</v>
      </c>
    </row>
    <row r="249" spans="1:24">
      <c r="A249" s="357">
        <v>44200</v>
      </c>
      <c r="B249" s="132">
        <f>[1]!thsiFinD("ths_adjustment_nvg_ratio_fund",B$2,$A$6,$A249,101)/100</f>
        <v>0.51886189258311999</v>
      </c>
      <c r="C249" s="132">
        <f>[1]!thsiFinD("ths_adjustment_nvg_ratio_fund",C$2,$A$6,$A249,101)/100</f>
        <v>0.43471462079749995</v>
      </c>
      <c r="D249" s="132">
        <f>[1]!thsiFinD("ths_adjustment_nvg_ratio_fund",D$2,$A$6,$A249,101)/100</f>
        <v>0.49928109273903998</v>
      </c>
      <c r="E249" s="132">
        <f>[1]!thsiFinD("ths_adjustment_nvg_ratio_fund",E$2,$A$6,$A249,101)/100</f>
        <v>0.43856269374432999</v>
      </c>
      <c r="F249" s="133">
        <f>[1]!thsiFinD("ths_int_chg_ratio_index",F$1,$A$6,$A249,101)/100</f>
        <v>0.22125455336801</v>
      </c>
      <c r="G249" s="133">
        <f>[1]!thsiFinD("ths_int_chg_ratio_index",G$1,$A$6,$A249,101)/100</f>
        <v>0.22125455336801</v>
      </c>
      <c r="H249" s="132">
        <f>[1]!thsiFinD("ths_int_chg_ratio_index",H$1,$A$6,$A249,101)/100</f>
        <v>0.17373575494987001</v>
      </c>
      <c r="I249" s="132">
        <f>[1]!thsiFinD("ths_int_chg_ratio_index",I$1,$A$6,$A249,101)/100</f>
        <v>0.17373575494987001</v>
      </c>
      <c r="J249" s="32">
        <f t="shared" si="25"/>
        <v>0.33517511456246879</v>
      </c>
      <c r="K249" s="32">
        <f>[1]!thsiFinD("ths_int_chg_ratio_index",K$2,$A$6,$A249,101)/100</f>
        <v>0.27356403358047998</v>
      </c>
      <c r="L249" s="32">
        <f>[1]!thsiFinD("ths_int_chg_ratio_index",L$2,$A$6,$A249,101)/100</f>
        <v>0.26933875937424001</v>
      </c>
      <c r="M249" s="46">
        <f t="shared" si="26"/>
        <v>1.3351751145624688</v>
      </c>
      <c r="N249" s="46">
        <f t="shared" si="27"/>
        <v>1.2735640335804801</v>
      </c>
      <c r="O249" s="46">
        <f t="shared" si="27"/>
        <v>1.26933875937424</v>
      </c>
      <c r="P249" s="38">
        <f t="shared" si="28"/>
        <v>1.6357446521186647E-2</v>
      </c>
      <c r="Q249" s="38">
        <f t="shared" si="29"/>
        <v>1.2467466107385139E-2</v>
      </c>
      <c r="R249" s="38">
        <f t="shared" si="29"/>
        <v>1.6090299482256043E-2</v>
      </c>
      <c r="S249" s="34">
        <f>MAX(M$6:M249)</f>
        <v>1.3498893712062587</v>
      </c>
      <c r="T249" s="34">
        <f>MAX(N$6:N249)</f>
        <v>1.2735640335804801</v>
      </c>
      <c r="U249" s="34">
        <f>MAX(O$6:O249)</f>
        <v>1.26933875937424</v>
      </c>
      <c r="V249" s="35">
        <f t="shared" si="30"/>
        <v>-1.0900342618922365E-2</v>
      </c>
      <c r="W249" s="35">
        <f t="shared" si="31"/>
        <v>0</v>
      </c>
      <c r="X249" s="35">
        <f t="shared" si="31"/>
        <v>0</v>
      </c>
    </row>
    <row r="250" spans="1:24">
      <c r="A250" s="357">
        <v>44201</v>
      </c>
      <c r="B250" s="132">
        <f>[1]!thsiFinD("ths_adjustment_nvg_ratio_fund",B$2,$A$6,$A250,101)/100</f>
        <v>0.54587595907927999</v>
      </c>
      <c r="C250" s="132">
        <f>[1]!thsiFinD("ths_adjustment_nvg_ratio_fund",C$2,$A$6,$A250,101)/100</f>
        <v>0.45678047085397</v>
      </c>
      <c r="D250" s="132">
        <f>[1]!thsiFinD("ths_adjustment_nvg_ratio_fund",D$2,$A$6,$A250,101)/100</f>
        <v>0.51425832734243992</v>
      </c>
      <c r="E250" s="132">
        <f>[1]!thsiFinD("ths_adjustment_nvg_ratio_fund",E$2,$A$6,$A250,101)/100</f>
        <v>0.44819499127020002</v>
      </c>
      <c r="F250" s="133">
        <f>[1]!thsiFinD("ths_int_chg_ratio_index",F$1,$A$6,$A250,101)/100</f>
        <v>0.22281421719613001</v>
      </c>
      <c r="G250" s="133">
        <f>[1]!thsiFinD("ths_int_chg_ratio_index",G$1,$A$6,$A250,101)/100</f>
        <v>0.22281421719613001</v>
      </c>
      <c r="H250" s="132">
        <f>[1]!thsiFinD("ths_int_chg_ratio_index",H$1,$A$6,$A250,101)/100</f>
        <v>0.17106408377703999</v>
      </c>
      <c r="I250" s="132">
        <f>[1]!thsiFinD("ths_int_chg_ratio_index",I$1,$A$6,$A250,101)/100</f>
        <v>0.17106408377703999</v>
      </c>
      <c r="J250" s="32">
        <f t="shared" si="25"/>
        <v>0.34410829381152869</v>
      </c>
      <c r="K250" s="32">
        <f>[1]!thsiFinD("ths_int_chg_ratio_index",K$2,$A$6,$A250,101)/100</f>
        <v>0.29497073903739002</v>
      </c>
      <c r="L250" s="32">
        <f>[1]!thsiFinD("ths_int_chg_ratio_index",L$2,$A$6,$A250,101)/100</f>
        <v>0.28455713393612003</v>
      </c>
      <c r="M250" s="46">
        <f t="shared" si="26"/>
        <v>1.3441082938115287</v>
      </c>
      <c r="N250" s="46">
        <f t="shared" si="27"/>
        <v>1.2949707390373901</v>
      </c>
      <c r="O250" s="46">
        <f t="shared" si="27"/>
        <v>1.2845571339361199</v>
      </c>
      <c r="P250" s="38">
        <f t="shared" si="28"/>
        <v>6.6906424120909413E-3</v>
      </c>
      <c r="Q250" s="38">
        <f t="shared" si="29"/>
        <v>1.6808503453672019E-2</v>
      </c>
      <c r="R250" s="38">
        <f t="shared" si="29"/>
        <v>1.1989214423250072E-2</v>
      </c>
      <c r="S250" s="34">
        <f>MAX(M$6:M250)</f>
        <v>1.3498893712062587</v>
      </c>
      <c r="T250" s="34">
        <f>MAX(N$6:N250)</f>
        <v>1.2949707390373901</v>
      </c>
      <c r="U250" s="34">
        <f>MAX(O$6:O250)</f>
        <v>1.2845571339361199</v>
      </c>
      <c r="V250" s="35">
        <f t="shared" si="30"/>
        <v>-4.2826305014640464E-3</v>
      </c>
      <c r="W250" s="35">
        <f t="shared" si="31"/>
        <v>0</v>
      </c>
      <c r="X250" s="35">
        <f t="shared" si="31"/>
        <v>0</v>
      </c>
    </row>
    <row r="251" spans="1:24">
      <c r="A251" s="357">
        <v>44202</v>
      </c>
      <c r="B251" s="132">
        <f>[1]!thsiFinD("ths_adjustment_nvg_ratio_fund",B$2,$A$6,$A251,101)/100</f>
        <v>0.55922314578005006</v>
      </c>
      <c r="C251" s="132">
        <f>[1]!thsiFinD("ths_adjustment_nvg_ratio_fund",C$2,$A$6,$A251,101)/100</f>
        <v>0.47076709234645003</v>
      </c>
      <c r="D251" s="132">
        <f>[1]!thsiFinD("ths_adjustment_nvg_ratio_fund",D$2,$A$6,$A251,101)/100</f>
        <v>0.52204648933621001</v>
      </c>
      <c r="E251" s="132">
        <f>[1]!thsiFinD("ths_adjustment_nvg_ratio_fund",E$2,$A$6,$A251,101)/100</f>
        <v>0.44576597707460003</v>
      </c>
      <c r="F251" s="133">
        <f>[1]!thsiFinD("ths_int_chg_ratio_index",F$1,$A$6,$A251,101)/100</f>
        <v>0.20799539000397999</v>
      </c>
      <c r="G251" s="133">
        <f>[1]!thsiFinD("ths_int_chg_ratio_index",G$1,$A$6,$A251,101)/100</f>
        <v>0.20799539000397999</v>
      </c>
      <c r="H251" s="132">
        <f>[1]!thsiFinD("ths_int_chg_ratio_index",H$1,$A$6,$A251,101)/100</f>
        <v>0.15270096755686</v>
      </c>
      <c r="I251" s="132">
        <f>[1]!thsiFinD("ths_int_chg_ratio_index",I$1,$A$6,$A251,101)/100</f>
        <v>0.15270096755686</v>
      </c>
      <c r="J251" s="32">
        <f t="shared" si="25"/>
        <v>0.33989942745737373</v>
      </c>
      <c r="K251" s="32">
        <f>[1]!thsiFinD("ths_int_chg_ratio_index",K$2,$A$6,$A251,101)/100</f>
        <v>0.30367570830114998</v>
      </c>
      <c r="L251" s="32">
        <f>[1]!thsiFinD("ths_int_chg_ratio_index",L$2,$A$6,$A251,101)/100</f>
        <v>0.28692224559589002</v>
      </c>
      <c r="M251" s="46">
        <f t="shared" si="26"/>
        <v>1.3398994274573737</v>
      </c>
      <c r="N251" s="46">
        <f t="shared" si="27"/>
        <v>1.3036757083011499</v>
      </c>
      <c r="O251" s="46">
        <f t="shared" si="27"/>
        <v>1.28692224559589</v>
      </c>
      <c r="P251" s="38">
        <f t="shared" si="28"/>
        <v>-3.1313446792444743E-3</v>
      </c>
      <c r="Q251" s="38">
        <f t="shared" si="29"/>
        <v>6.7221358763909222E-3</v>
      </c>
      <c r="R251" s="38">
        <f t="shared" si="29"/>
        <v>1.8411883732434298E-3</v>
      </c>
      <c r="S251" s="34">
        <f>MAX(M$6:M251)</f>
        <v>1.3498893712062587</v>
      </c>
      <c r="T251" s="34">
        <f>MAX(N$6:N251)</f>
        <v>1.3036757083011499</v>
      </c>
      <c r="U251" s="34">
        <f>MAX(O$6:O251)</f>
        <v>1.28692224559589</v>
      </c>
      <c r="V251" s="35">
        <f t="shared" si="30"/>
        <v>-7.4005647884745063E-3</v>
      </c>
      <c r="W251" s="35">
        <f t="shared" si="31"/>
        <v>0</v>
      </c>
      <c r="X251" s="35">
        <f t="shared" si="31"/>
        <v>0</v>
      </c>
    </row>
    <row r="252" spans="1:24">
      <c r="A252" s="357">
        <v>44203</v>
      </c>
      <c r="B252" s="132">
        <f>[1]!thsiFinD("ths_adjustment_nvg_ratio_fund",B$2,$A$6,$A252,101)/100</f>
        <v>0.59143222506394</v>
      </c>
      <c r="C252" s="132">
        <f>[1]!thsiFinD("ths_adjustment_nvg_ratio_fund",C$2,$A$6,$A252,101)/100</f>
        <v>0.49309356267917998</v>
      </c>
      <c r="D252" s="132">
        <f>[1]!thsiFinD("ths_adjustment_nvg_ratio_fund",D$2,$A$6,$A252,101)/100</f>
        <v>0.53426791277259</v>
      </c>
      <c r="E252" s="132">
        <f>[1]!thsiFinD("ths_adjustment_nvg_ratio_fund",E$2,$A$6,$A252,101)/100</f>
        <v>0.45916743450859004</v>
      </c>
      <c r="F252" s="133">
        <f>[1]!thsiFinD("ths_int_chg_ratio_index",F$1,$A$6,$A252,101)/100</f>
        <v>0.18852401270120001</v>
      </c>
      <c r="G252" s="133">
        <f>[1]!thsiFinD("ths_int_chg_ratio_index",G$1,$A$6,$A252,101)/100</f>
        <v>0.18852401270120001</v>
      </c>
      <c r="H252" s="132">
        <f>[1]!thsiFinD("ths_int_chg_ratio_index",H$1,$A$6,$A252,101)/100</f>
        <v>0.11551980642</v>
      </c>
      <c r="I252" s="132">
        <f>[1]!thsiFinD("ths_int_chg_ratio_index",I$1,$A$6,$A252,101)/100</f>
        <v>0.11551980642</v>
      </c>
      <c r="J252" s="32">
        <f t="shared" si="25"/>
        <v>0.3357560966583375</v>
      </c>
      <c r="K252" s="32">
        <f>[1]!thsiFinD("ths_int_chg_ratio_index",K$2,$A$6,$A252,101)/100</f>
        <v>0.32211046065974003</v>
      </c>
      <c r="L252" s="32">
        <f>[1]!thsiFinD("ths_int_chg_ratio_index",L$2,$A$6,$A252,101)/100</f>
        <v>0.29324206892172</v>
      </c>
      <c r="M252" s="46">
        <f t="shared" si="26"/>
        <v>1.3357560966583375</v>
      </c>
      <c r="N252" s="46">
        <f t="shared" si="27"/>
        <v>1.32211046065974</v>
      </c>
      <c r="O252" s="46">
        <f t="shared" si="27"/>
        <v>1.2932420689217201</v>
      </c>
      <c r="P252" s="38">
        <f t="shared" si="28"/>
        <v>-3.0922699973823242E-3</v>
      </c>
      <c r="Q252" s="38">
        <f t="shared" si="29"/>
        <v>1.4140596653912318E-2</v>
      </c>
      <c r="R252" s="38">
        <f t="shared" si="29"/>
        <v>4.9108043220620345E-3</v>
      </c>
      <c r="S252" s="34">
        <f>MAX(M$6:M252)</f>
        <v>1.3498893712062587</v>
      </c>
      <c r="T252" s="34">
        <f>MAX(N$6:N252)</f>
        <v>1.32211046065974</v>
      </c>
      <c r="U252" s="34">
        <f>MAX(O$6:O252)</f>
        <v>1.2932420689217201</v>
      </c>
      <c r="V252" s="35">
        <f t="shared" si="30"/>
        <v>-1.0469950241397741E-2</v>
      </c>
      <c r="W252" s="35">
        <f t="shared" si="31"/>
        <v>0</v>
      </c>
      <c r="X252" s="35">
        <f t="shared" si="31"/>
        <v>0</v>
      </c>
    </row>
    <row r="253" spans="1:24">
      <c r="A253" s="357">
        <v>44204</v>
      </c>
      <c r="B253" s="132">
        <f>[1]!thsiFinD("ths_adjustment_nvg_ratio_fund",B$2,$A$6,$A253,101)/100</f>
        <v>0.58399936061380997</v>
      </c>
      <c r="C253" s="132">
        <f>[1]!thsiFinD("ths_adjustment_nvg_ratio_fund",C$2,$A$6,$A253,101)/100</f>
        <v>0.48718616975067003</v>
      </c>
      <c r="D253" s="132">
        <f>[1]!thsiFinD("ths_adjustment_nvg_ratio_fund",D$2,$A$6,$A253,101)/100</f>
        <v>0.53918044572250001</v>
      </c>
      <c r="E253" s="132">
        <f>[1]!thsiFinD("ths_adjustment_nvg_ratio_fund",E$2,$A$6,$A253,101)/100</f>
        <v>0.46544936763736999</v>
      </c>
      <c r="F253" s="133">
        <f>[1]!thsiFinD("ths_int_chg_ratio_index",F$1,$A$6,$A253,101)/100</f>
        <v>0.18292072276201998</v>
      </c>
      <c r="G253" s="133">
        <f>[1]!thsiFinD("ths_int_chg_ratio_index",G$1,$A$6,$A253,101)/100</f>
        <v>0.18292072276201998</v>
      </c>
      <c r="H253" s="132">
        <f>[1]!thsiFinD("ths_int_chg_ratio_index",H$1,$A$6,$A253,101)/100</f>
        <v>0.11059168455488001</v>
      </c>
      <c r="I253" s="132">
        <f>[1]!thsiFinD("ths_int_chg_ratio_index",I$1,$A$6,$A253,101)/100</f>
        <v>0.11059168455488001</v>
      </c>
      <c r="J253" s="32">
        <f t="shared" si="25"/>
        <v>0.33285501979476884</v>
      </c>
      <c r="K253" s="32">
        <f>[1]!thsiFinD("ths_int_chg_ratio_index",K$2,$A$6,$A253,101)/100</f>
        <v>0.31955355634496002</v>
      </c>
      <c r="L253" s="32">
        <f>[1]!thsiFinD("ths_int_chg_ratio_index",L$2,$A$6,$A253,101)/100</f>
        <v>0.28987520748863999</v>
      </c>
      <c r="M253" s="46">
        <f t="shared" si="26"/>
        <v>1.3328550197947688</v>
      </c>
      <c r="N253" s="46">
        <f t="shared" si="27"/>
        <v>1.3195535563449601</v>
      </c>
      <c r="O253" s="46">
        <f t="shared" si="27"/>
        <v>1.2898752074886399</v>
      </c>
      <c r="P253" s="38">
        <f t="shared" si="28"/>
        <v>-2.1718612183962982E-3</v>
      </c>
      <c r="Q253" s="38">
        <f t="shared" si="29"/>
        <v>-1.933956647997559E-3</v>
      </c>
      <c r="R253" s="38">
        <f t="shared" si="29"/>
        <v>-2.6034270876197363E-3</v>
      </c>
      <c r="S253" s="34">
        <f>MAX(M$6:M253)</f>
        <v>1.3498893712062587</v>
      </c>
      <c r="T253" s="34">
        <f>MAX(N$6:N253)</f>
        <v>1.32211046065974</v>
      </c>
      <c r="U253" s="34">
        <f>MAX(O$6:O253)</f>
        <v>1.2932420689217201</v>
      </c>
      <c r="V253" s="35">
        <f t="shared" si="30"/>
        <v>-1.2619072180906188E-2</v>
      </c>
      <c r="W253" s="35">
        <f t="shared" si="31"/>
        <v>-1.933956647997559E-3</v>
      </c>
      <c r="X253" s="35">
        <f t="shared" si="31"/>
        <v>-2.6034270876197363E-3</v>
      </c>
    </row>
    <row r="254" spans="1:24">
      <c r="A254" s="357">
        <v>44207</v>
      </c>
      <c r="B254" s="132">
        <f>[1]!thsiFinD("ths_adjustment_nvg_ratio_fund",B$2,$A$6,$A254,101)/100</f>
        <v>0.56817455242966997</v>
      </c>
      <c r="C254" s="132">
        <f>[1]!thsiFinD("ths_adjustment_nvg_ratio_fund",C$2,$A$6,$A254,101)/100</f>
        <v>0.47302580140735001</v>
      </c>
      <c r="D254" s="132">
        <f>[1]!thsiFinD("ths_adjustment_nvg_ratio_fund",D$2,$A$6,$A254,101)/100</f>
        <v>0.51162233405224</v>
      </c>
      <c r="E254" s="132">
        <f>[1]!thsiFinD("ths_adjustment_nvg_ratio_fund",E$2,$A$6,$A254,101)/100</f>
        <v>0.45363933329970996</v>
      </c>
      <c r="F254" s="133">
        <f>[1]!thsiFinD("ths_int_chg_ratio_index",F$1,$A$6,$A254,101)/100</f>
        <v>0.16326862082548999</v>
      </c>
      <c r="G254" s="133">
        <f>[1]!thsiFinD("ths_int_chg_ratio_index",G$1,$A$6,$A254,101)/100</f>
        <v>0.16326862082548999</v>
      </c>
      <c r="H254" s="132">
        <f>[1]!thsiFinD("ths_int_chg_ratio_index",H$1,$A$6,$A254,101)/100</f>
        <v>8.0480274412640995E-2</v>
      </c>
      <c r="I254" s="132">
        <f>[1]!thsiFinD("ths_int_chg_ratio_index",I$1,$A$6,$A254,101)/100</f>
        <v>8.0480274412640995E-2</v>
      </c>
      <c r="J254" s="32">
        <f t="shared" si="25"/>
        <v>0.31174497645815408</v>
      </c>
      <c r="K254" s="32">
        <f>[1]!thsiFinD("ths_int_chg_ratio_index",K$2,$A$6,$A254,101)/100</f>
        <v>0.30486847688829</v>
      </c>
      <c r="L254" s="32">
        <f>[1]!thsiFinD("ths_int_chg_ratio_index",L$2,$A$6,$A254,101)/100</f>
        <v>0.27255515834691002</v>
      </c>
      <c r="M254" s="46">
        <f t="shared" si="26"/>
        <v>1.3117449764581541</v>
      </c>
      <c r="N254" s="46">
        <f t="shared" si="27"/>
        <v>1.3048684768882901</v>
      </c>
      <c r="O254" s="46">
        <f t="shared" si="27"/>
        <v>1.2725551583469099</v>
      </c>
      <c r="P254" s="38">
        <f t="shared" si="28"/>
        <v>-1.5838214226679526E-2</v>
      </c>
      <c r="Q254" s="38">
        <f t="shared" si="29"/>
        <v>-1.1128824128477377E-2</v>
      </c>
      <c r="R254" s="38">
        <f t="shared" si="29"/>
        <v>-1.3427693656855255E-2</v>
      </c>
      <c r="S254" s="34">
        <f>MAX(M$6:M254)</f>
        <v>1.3498893712062587</v>
      </c>
      <c r="T254" s="34">
        <f>MAX(N$6:N254)</f>
        <v>1.32211046065974</v>
      </c>
      <c r="U254" s="34">
        <f>MAX(O$6:O254)</f>
        <v>1.2932420689217201</v>
      </c>
      <c r="V254" s="35">
        <f t="shared" si="30"/>
        <v>-2.8257422839042645E-2</v>
      </c>
      <c r="W254" s="35">
        <f t="shared" si="31"/>
        <v>-1.3041258113067222E-2</v>
      </c>
      <c r="X254" s="35">
        <f t="shared" si="31"/>
        <v>-1.5996162723084462E-2</v>
      </c>
    </row>
    <row r="255" spans="1:24">
      <c r="A255" s="357">
        <v>44208</v>
      </c>
      <c r="B255" s="132">
        <f>[1]!thsiFinD("ths_adjustment_nvg_ratio_fund",B$2,$A$6,$A255,101)/100</f>
        <v>0.61413043478260998</v>
      </c>
      <c r="C255" s="132">
        <f>[1]!thsiFinD("ths_adjustment_nvg_ratio_fund",C$2,$A$6,$A255,101)/100</f>
        <v>0.5117713491443</v>
      </c>
      <c r="D255" s="132">
        <f>[1]!thsiFinD("ths_adjustment_nvg_ratio_fund",D$2,$A$6,$A255,101)/100</f>
        <v>0.52887610831536003</v>
      </c>
      <c r="E255" s="132">
        <f>[1]!thsiFinD("ths_adjustment_nvg_ratio_fund",E$2,$A$6,$A255,101)/100</f>
        <v>0.47240137366101004</v>
      </c>
      <c r="F255" s="133">
        <f>[1]!thsiFinD("ths_int_chg_ratio_index",F$1,$A$6,$A255,101)/100</f>
        <v>0.17921618212071</v>
      </c>
      <c r="G255" s="133">
        <f>[1]!thsiFinD("ths_int_chg_ratio_index",G$1,$A$6,$A255,101)/100</f>
        <v>0.17921618212071</v>
      </c>
      <c r="H255" s="132">
        <f>[1]!thsiFinD("ths_int_chg_ratio_index",H$1,$A$6,$A255,101)/100</f>
        <v>8.6311118175191007E-2</v>
      </c>
      <c r="I255" s="132">
        <f>[1]!thsiFinD("ths_int_chg_ratio_index",I$1,$A$6,$A255,101)/100</f>
        <v>8.6311118175191007E-2</v>
      </c>
      <c r="J255" s="32">
        <f t="shared" si="25"/>
        <v>0.3322792333118853</v>
      </c>
      <c r="K255" s="32">
        <f>[1]!thsiFinD("ths_int_chg_ratio_index",K$2,$A$6,$A255,101)/100</f>
        <v>0.33783316207525999</v>
      </c>
      <c r="L255" s="32">
        <f>[1]!thsiFinD("ths_int_chg_ratio_index",L$2,$A$6,$A255,101)/100</f>
        <v>0.30018783030464996</v>
      </c>
      <c r="M255" s="46">
        <f t="shared" si="26"/>
        <v>1.3322792333118854</v>
      </c>
      <c r="N255" s="46">
        <f t="shared" si="27"/>
        <v>1.3378331620752599</v>
      </c>
      <c r="O255" s="46">
        <f t="shared" si="27"/>
        <v>1.3001878303046499</v>
      </c>
      <c r="P255" s="38">
        <f t="shared" si="28"/>
        <v>1.5654153225099998E-2</v>
      </c>
      <c r="Q255" s="38">
        <f t="shared" si="29"/>
        <v>2.5262841252461365E-2</v>
      </c>
      <c r="R255" s="38">
        <f t="shared" si="29"/>
        <v>2.1714321596586705E-2</v>
      </c>
      <c r="S255" s="34">
        <f>MAX(M$6:M255)</f>
        <v>1.3498893712062587</v>
      </c>
      <c r="T255" s="34">
        <f>MAX(N$6:N255)</f>
        <v>1.3378331620752599</v>
      </c>
      <c r="U255" s="34">
        <f>MAX(O$6:O255)</f>
        <v>1.3001878303046499</v>
      </c>
      <c r="V255" s="35">
        <f t="shared" si="30"/>
        <v>-1.3045615640811303E-2</v>
      </c>
      <c r="W255" s="35">
        <f t="shared" si="31"/>
        <v>0</v>
      </c>
      <c r="X255" s="35">
        <f t="shared" si="31"/>
        <v>0</v>
      </c>
    </row>
    <row r="256" spans="1:24">
      <c r="A256" s="357">
        <v>44209</v>
      </c>
      <c r="B256" s="132">
        <f>[1]!thsiFinD("ths_adjustment_nvg_ratio_fund",B$2,$A$6,$A256,101)/100</f>
        <v>0.60573849104859001</v>
      </c>
      <c r="C256" s="132">
        <f>[1]!thsiFinD("ths_adjustment_nvg_ratio_fund",C$2,$A$6,$A256,101)/100</f>
        <v>0.50195465207193002</v>
      </c>
      <c r="D256" s="132">
        <f>[1]!thsiFinD("ths_adjustment_nvg_ratio_fund",D$2,$A$6,$A256,101)/100</f>
        <v>0.52264557872034001</v>
      </c>
      <c r="E256" s="132">
        <f>[1]!thsiFinD("ths_adjustment_nvg_ratio_fund",E$2,$A$6,$A256,101)/100</f>
        <v>0.46787838183297997</v>
      </c>
      <c r="F256" s="133">
        <f>[1]!thsiFinD("ths_int_chg_ratio_index",F$1,$A$6,$A256,101)/100</f>
        <v>0.17003795378974998</v>
      </c>
      <c r="G256" s="133">
        <f>[1]!thsiFinD("ths_int_chg_ratio_index",G$1,$A$6,$A256,101)/100</f>
        <v>0.17003795378974998</v>
      </c>
      <c r="H256" s="132">
        <f>[1]!thsiFinD("ths_int_chg_ratio_index",H$1,$A$6,$A256,101)/100</f>
        <v>6.4318649227806002E-2</v>
      </c>
      <c r="I256" s="132">
        <f>[1]!thsiFinD("ths_int_chg_ratio_index",I$1,$A$6,$A256,101)/100</f>
        <v>6.4318649227806002E-2</v>
      </c>
      <c r="J256" s="32">
        <f t="shared" si="25"/>
        <v>0.320866288713619</v>
      </c>
      <c r="K256" s="32">
        <f>[1]!thsiFinD("ths_int_chg_ratio_index",K$2,$A$6,$A256,101)/100</f>
        <v>0.33234256543808</v>
      </c>
      <c r="L256" s="32">
        <f>[1]!thsiFinD("ths_int_chg_ratio_index",L$2,$A$6,$A256,101)/100</f>
        <v>0.29158038204175996</v>
      </c>
      <c r="M256" s="46">
        <f t="shared" si="26"/>
        <v>1.3208662887136189</v>
      </c>
      <c r="N256" s="46">
        <f t="shared" si="27"/>
        <v>1.3323425654380801</v>
      </c>
      <c r="O256" s="46">
        <f t="shared" si="27"/>
        <v>1.29158038204176</v>
      </c>
      <c r="P256" s="38">
        <f t="shared" si="28"/>
        <v>-8.5664808944707627E-3</v>
      </c>
      <c r="Q256" s="38">
        <f t="shared" si="29"/>
        <v>-4.1040966787388999E-3</v>
      </c>
      <c r="R256" s="38">
        <f t="shared" si="29"/>
        <v>-6.620157535910165E-3</v>
      </c>
      <c r="S256" s="34">
        <f>MAX(M$6:M256)</f>
        <v>1.3498893712062587</v>
      </c>
      <c r="T256" s="34">
        <f>MAX(N$6:N256)</f>
        <v>1.3378331620752599</v>
      </c>
      <c r="U256" s="34">
        <f>MAX(O$6:O256)</f>
        <v>1.3001878303046499</v>
      </c>
      <c r="V256" s="35">
        <f t="shared" si="30"/>
        <v>-2.150034151813851E-2</v>
      </c>
      <c r="W256" s="35">
        <f t="shared" si="31"/>
        <v>-4.1040966787388999E-3</v>
      </c>
      <c r="X256" s="35">
        <f t="shared" si="31"/>
        <v>-6.620157535910165E-3</v>
      </c>
    </row>
    <row r="257" spans="1:24">
      <c r="A257" s="357">
        <v>44210</v>
      </c>
      <c r="B257" s="132">
        <f>[1]!thsiFinD("ths_adjustment_nvg_ratio_fund",B$2,$A$6,$A257,101)/100</f>
        <v>0.57081202046035995</v>
      </c>
      <c r="C257" s="132">
        <f>[1]!thsiFinD("ths_adjustment_nvg_ratio_fund",C$2,$A$6,$A257,101)/100</f>
        <v>0.47597949787159999</v>
      </c>
      <c r="D257" s="132">
        <f>[1]!thsiFinD("ths_adjustment_nvg_ratio_fund",D$2,$A$6,$A257,101)/100</f>
        <v>0.51425832734243992</v>
      </c>
      <c r="E257" s="132">
        <f>[1]!thsiFinD("ths_adjustment_nvg_ratio_fund",E$2,$A$6,$A257,101)/100</f>
        <v>0.46260155793072</v>
      </c>
      <c r="F257" s="133">
        <f>[1]!thsiFinD("ths_int_chg_ratio_index",F$1,$A$6,$A257,101)/100</f>
        <v>0.16881412414836</v>
      </c>
      <c r="G257" s="133">
        <f>[1]!thsiFinD("ths_int_chg_ratio_index",G$1,$A$6,$A257,101)/100</f>
        <v>0.16881412414836</v>
      </c>
      <c r="H257" s="132">
        <f>[1]!thsiFinD("ths_int_chg_ratio_index",H$1,$A$6,$A257,101)/100</f>
        <v>6.5770695347509997E-2</v>
      </c>
      <c r="I257" s="132">
        <f>[1]!thsiFinD("ths_int_chg_ratio_index",I$1,$A$6,$A257,101)/100</f>
        <v>6.5770695347509997E-2</v>
      </c>
      <c r="J257" s="32">
        <f t="shared" si="25"/>
        <v>0.31160263032460739</v>
      </c>
      <c r="K257" s="32">
        <f>[1]!thsiFinD("ths_int_chg_ratio_index",K$2,$A$6,$A257,101)/100</f>
        <v>0.30967409578590999</v>
      </c>
      <c r="L257" s="32">
        <f>[1]!thsiFinD("ths_int_chg_ratio_index",L$2,$A$6,$A257,101)/100</f>
        <v>0.27445570521606</v>
      </c>
      <c r="M257" s="46">
        <f t="shared" si="26"/>
        <v>1.3116026303246073</v>
      </c>
      <c r="N257" s="46">
        <f t="shared" si="27"/>
        <v>1.3096740957859101</v>
      </c>
      <c r="O257" s="46">
        <f t="shared" si="27"/>
        <v>1.2744557052160599</v>
      </c>
      <c r="P257" s="38">
        <f t="shared" si="28"/>
        <v>-7.0133203248251563E-3</v>
      </c>
      <c r="Q257" s="38">
        <f t="shared" si="29"/>
        <v>-1.7013994929086729E-2</v>
      </c>
      <c r="R257" s="38">
        <f t="shared" si="29"/>
        <v>-1.325870001108953E-2</v>
      </c>
      <c r="S257" s="34">
        <f>MAX(M$6:M257)</f>
        <v>1.3498893712062587</v>
      </c>
      <c r="T257" s="34">
        <f>MAX(N$6:N257)</f>
        <v>1.3378331620752599</v>
      </c>
      <c r="U257" s="34">
        <f>MAX(O$6:O257)</f>
        <v>1.3001878303046499</v>
      </c>
      <c r="V257" s="35">
        <f t="shared" si="30"/>
        <v>-2.8362873060803873E-2</v>
      </c>
      <c r="W257" s="35">
        <f t="shared" si="31"/>
        <v>-2.1048264527745109E-2</v>
      </c>
      <c r="X257" s="35">
        <f t="shared" si="31"/>
        <v>-1.9791082864204834E-2</v>
      </c>
    </row>
    <row r="258" spans="1:24">
      <c r="A258" s="357">
        <v>44211</v>
      </c>
      <c r="B258" s="132">
        <f>[1]!thsiFinD("ths_adjustment_nvg_ratio_fund",B$2,$A$6,$A258,101)/100</f>
        <v>0.5690537084399</v>
      </c>
      <c r="C258" s="132">
        <f>[1]!thsiFinD("ths_adjustment_nvg_ratio_fund",C$2,$A$6,$A258,101)/100</f>
        <v>0.47606637129702001</v>
      </c>
      <c r="D258" s="132">
        <f>[1]!thsiFinD("ths_adjustment_nvg_ratio_fund",D$2,$A$6,$A258,101)/100</f>
        <v>0.51258087706685995</v>
      </c>
      <c r="E258" s="132">
        <f>[1]!thsiFinD("ths_adjustment_nvg_ratio_fund",E$2,$A$6,$A258,101)/100</f>
        <v>0.45648714300636001</v>
      </c>
      <c r="F258" s="133">
        <f>[1]!thsiFinD("ths_int_chg_ratio_index",F$1,$A$6,$A258,101)/100</f>
        <v>0.17270025164212</v>
      </c>
      <c r="G258" s="133">
        <f>[1]!thsiFinD("ths_int_chg_ratio_index",G$1,$A$6,$A258,101)/100</f>
        <v>0.17270025164212</v>
      </c>
      <c r="H258" s="132">
        <f>[1]!thsiFinD("ths_int_chg_ratio_index",H$1,$A$6,$A258,101)/100</f>
        <v>8.2979713241316991E-2</v>
      </c>
      <c r="I258" s="132">
        <f>[1]!thsiFinD("ths_int_chg_ratio_index",I$1,$A$6,$A258,101)/100</f>
        <v>8.2979713241316991E-2</v>
      </c>
      <c r="J258" s="32">
        <f t="shared" si="25"/>
        <v>0.31569350369712673</v>
      </c>
      <c r="K258" s="32">
        <f>[1]!thsiFinD("ths_int_chg_ratio_index",K$2,$A$6,$A258,101)/100</f>
        <v>0.30636613968544002</v>
      </c>
      <c r="L258" s="32">
        <f>[1]!thsiFinD("ths_int_chg_ratio_index",L$2,$A$6,$A258,101)/100</f>
        <v>0.27558251815982998</v>
      </c>
      <c r="M258" s="46">
        <f t="shared" si="26"/>
        <v>1.3156935036971267</v>
      </c>
      <c r="N258" s="46">
        <f t="shared" si="27"/>
        <v>1.30636613968544</v>
      </c>
      <c r="O258" s="46">
        <f t="shared" si="27"/>
        <v>1.2755825181598299</v>
      </c>
      <c r="P258" s="38">
        <f t="shared" si="28"/>
        <v>3.1189883871358681E-3</v>
      </c>
      <c r="Q258" s="38">
        <f t="shared" si="29"/>
        <v>-2.5257856982237037E-3</v>
      </c>
      <c r="R258" s="38">
        <f t="shared" si="29"/>
        <v>8.8415230059246674E-4</v>
      </c>
      <c r="S258" s="34">
        <f>MAX(M$6:M258)</f>
        <v>1.3498893712062587</v>
      </c>
      <c r="T258" s="34">
        <f>MAX(N$6:N258)</f>
        <v>1.3378331620752599</v>
      </c>
      <c r="U258" s="34">
        <f>MAX(O$6:O258)</f>
        <v>1.3001878303046499</v>
      </c>
      <c r="V258" s="35">
        <f t="shared" si="30"/>
        <v>-2.5332348145370331E-2</v>
      </c>
      <c r="W258" s="35">
        <f t="shared" si="31"/>
        <v>-2.352088682045228E-2</v>
      </c>
      <c r="X258" s="35">
        <f t="shared" si="31"/>
        <v>-1.8924428895057965E-2</v>
      </c>
    </row>
    <row r="259" spans="1:24">
      <c r="A259" s="357">
        <v>44214</v>
      </c>
      <c r="B259" s="132">
        <f>[1]!thsiFinD("ths_adjustment_nvg_ratio_fund",B$2,$A$6,$A259,101)/100</f>
        <v>0.58799552429668001</v>
      </c>
      <c r="C259" s="132">
        <f>[1]!thsiFinD("ths_adjustment_nvg_ratio_fund",C$2,$A$6,$A259,101)/100</f>
        <v>0.49031361306576005</v>
      </c>
      <c r="D259" s="132">
        <f>[1]!thsiFinD("ths_adjustment_nvg_ratio_fund",D$2,$A$6,$A259,101)/100</f>
        <v>0.53774263120057997</v>
      </c>
      <c r="E259" s="132">
        <f>[1]!thsiFinD("ths_adjustment_nvg_ratio_fund",E$2,$A$6,$A259,101)/100</f>
        <v>0.48161487567580996</v>
      </c>
      <c r="F259" s="133">
        <f>[1]!thsiFinD("ths_int_chg_ratio_index",F$1,$A$6,$A259,101)/100</f>
        <v>0.19490868834440001</v>
      </c>
      <c r="G259" s="133">
        <f>[1]!thsiFinD("ths_int_chg_ratio_index",G$1,$A$6,$A259,101)/100</f>
        <v>0.19490868834440001</v>
      </c>
      <c r="H259" s="132">
        <f>[1]!thsiFinD("ths_int_chg_ratio_index",H$1,$A$6,$A259,101)/100</f>
        <v>0.10400823664964</v>
      </c>
      <c r="I259" s="132">
        <f>[1]!thsiFinD("ths_int_chg_ratio_index",I$1,$A$6,$A259,101)/100</f>
        <v>0.10400823664964</v>
      </c>
      <c r="J259" s="32">
        <f t="shared" si="25"/>
        <v>0.33693756177836381</v>
      </c>
      <c r="K259" s="32">
        <f>[1]!thsiFinD("ths_int_chg_ratio_index",K$2,$A$6,$A259,101)/100</f>
        <v>0.32197613892536997</v>
      </c>
      <c r="L259" s="32">
        <f>[1]!thsiFinD("ths_int_chg_ratio_index",L$2,$A$6,$A259,101)/100</f>
        <v>0.29274623833849001</v>
      </c>
      <c r="M259" s="46">
        <f t="shared" si="26"/>
        <v>1.3369375617783639</v>
      </c>
      <c r="N259" s="46">
        <f t="shared" si="27"/>
        <v>1.3219761389253699</v>
      </c>
      <c r="O259" s="46">
        <f t="shared" si="27"/>
        <v>1.29274623833849</v>
      </c>
      <c r="P259" s="38">
        <f t="shared" si="28"/>
        <v>1.6146661833885245E-2</v>
      </c>
      <c r="Q259" s="38">
        <f t="shared" si="29"/>
        <v>1.1949176242189274E-2</v>
      </c>
      <c r="R259" s="38">
        <f t="shared" si="29"/>
        <v>1.3455593765443474E-2</v>
      </c>
      <c r="S259" s="34">
        <f>MAX(M$6:M259)</f>
        <v>1.3498893712062587</v>
      </c>
      <c r="T259" s="34">
        <f>MAX(N$6:N259)</f>
        <v>1.3378331620752599</v>
      </c>
      <c r="U259" s="34">
        <f>MAX(O$6:O259)</f>
        <v>1.3001878303046499</v>
      </c>
      <c r="V259" s="35">
        <f t="shared" si="30"/>
        <v>-9.5947191704466306E-3</v>
      </c>
      <c r="W259" s="35">
        <f t="shared" si="31"/>
        <v>-1.1852765800253073E-2</v>
      </c>
      <c r="X259" s="35">
        <f t="shared" si="31"/>
        <v>-5.7234745570693413E-3</v>
      </c>
    </row>
    <row r="260" spans="1:24">
      <c r="A260" s="357">
        <v>44215</v>
      </c>
      <c r="B260" s="132">
        <f>[1]!thsiFinD("ths_adjustment_nvg_ratio_fund",B$2,$A$6,$A260,101)/100</f>
        <v>0.56385869565216995</v>
      </c>
      <c r="C260" s="132">
        <f>[1]!thsiFinD("ths_adjustment_nvg_ratio_fund",C$2,$A$6,$A260,101)/100</f>
        <v>0.47172270002605998</v>
      </c>
      <c r="D260" s="132">
        <f>[1]!thsiFinD("ths_adjustment_nvg_ratio_fund",D$2,$A$6,$A260,101)/100</f>
        <v>0.52408339324227005</v>
      </c>
      <c r="E260" s="132">
        <f>[1]!thsiFinD("ths_adjustment_nvg_ratio_fund",E$2,$A$6,$A260,101)/100</f>
        <v>0.47290392835143003</v>
      </c>
      <c r="F260" s="133">
        <f>[1]!thsiFinD("ths_int_chg_ratio_index",F$1,$A$6,$A260,101)/100</f>
        <v>0.18807822766632998</v>
      </c>
      <c r="G260" s="133">
        <f>[1]!thsiFinD("ths_int_chg_ratio_index",G$1,$A$6,$A260,101)/100</f>
        <v>0.18807822766632998</v>
      </c>
      <c r="H260" s="132">
        <f>[1]!thsiFinD("ths_int_chg_ratio_index",H$1,$A$6,$A260,101)/100</f>
        <v>0.10937625364802001</v>
      </c>
      <c r="I260" s="132">
        <f>[1]!thsiFinD("ths_int_chg_ratio_index",I$1,$A$6,$A260,101)/100</f>
        <v>0.10937625364802001</v>
      </c>
      <c r="J260" s="32">
        <f t="shared" si="25"/>
        <v>0.32843470998757873</v>
      </c>
      <c r="K260" s="32">
        <f>[1]!thsiFinD("ths_int_chg_ratio_index",K$2,$A$6,$A260,101)/100</f>
        <v>0.30511416856599</v>
      </c>
      <c r="L260" s="32">
        <f>[1]!thsiFinD("ths_int_chg_ratio_index",L$2,$A$6,$A260,101)/100</f>
        <v>0.27898280088080996</v>
      </c>
      <c r="M260" s="46">
        <f t="shared" si="26"/>
        <v>1.3284347099875786</v>
      </c>
      <c r="N260" s="46">
        <f t="shared" si="27"/>
        <v>1.3051141685659899</v>
      </c>
      <c r="O260" s="46">
        <f t="shared" si="27"/>
        <v>1.27898280088081</v>
      </c>
      <c r="P260" s="38">
        <f t="shared" si="28"/>
        <v>-6.3599468171684492E-3</v>
      </c>
      <c r="Q260" s="38">
        <f t="shared" si="29"/>
        <v>-1.2755124591800171E-2</v>
      </c>
      <c r="R260" s="38">
        <f t="shared" si="29"/>
        <v>-1.064666602733233E-2</v>
      </c>
      <c r="S260" s="34">
        <f>MAX(M$6:M260)</f>
        <v>1.3498893712062587</v>
      </c>
      <c r="T260" s="34">
        <f>MAX(N$6:N260)</f>
        <v>1.3378331620752599</v>
      </c>
      <c r="U260" s="34">
        <f>MAX(O$6:O260)</f>
        <v>1.3001878303046499</v>
      </c>
      <c r="V260" s="35">
        <f t="shared" si="30"/>
        <v>-1.589364408396543E-2</v>
      </c>
      <c r="W260" s="35">
        <f t="shared" si="31"/>
        <v>-2.4456706887513557E-2</v>
      </c>
      <c r="X260" s="35">
        <f t="shared" si="31"/>
        <v>-1.6309204662276588E-2</v>
      </c>
    </row>
    <row r="261" spans="1:24">
      <c r="A261" s="357">
        <v>44216</v>
      </c>
      <c r="B261" s="132">
        <f>[1]!thsiFinD("ths_adjustment_nvg_ratio_fund",B$2,$A$6,$A261,101)/100</f>
        <v>0.57736572890025994</v>
      </c>
      <c r="C261" s="132">
        <f>[1]!thsiFinD("ths_adjustment_nvg_ratio_fund",C$2,$A$6,$A261,101)/100</f>
        <v>0.48345061245765003</v>
      </c>
      <c r="D261" s="132">
        <f>[1]!thsiFinD("ths_adjustment_nvg_ratio_fund",D$2,$A$6,$A261,101)/100</f>
        <v>0.54445243230289997</v>
      </c>
      <c r="E261" s="132">
        <f>[1]!thsiFinD("ths_adjustment_nvg_ratio_fund",E$2,$A$6,$A261,101)/100</f>
        <v>0.49853421563414996</v>
      </c>
      <c r="F261" s="133">
        <f>[1]!thsiFinD("ths_int_chg_ratio_index",F$1,$A$6,$A261,101)/100</f>
        <v>0.19838493861991002</v>
      </c>
      <c r="G261" s="133">
        <f>[1]!thsiFinD("ths_int_chg_ratio_index",G$1,$A$6,$A261,101)/100</f>
        <v>0.19838493861991002</v>
      </c>
      <c r="H261" s="132">
        <f>[1]!thsiFinD("ths_int_chg_ratio_index",H$1,$A$6,$A261,101)/100</f>
        <v>0.11370281510552999</v>
      </c>
      <c r="I261" s="132">
        <f>[1]!thsiFinD("ths_int_chg_ratio_index",I$1,$A$6,$A261,101)/100</f>
        <v>0.11370281510552999</v>
      </c>
      <c r="J261" s="32">
        <f t="shared" si="25"/>
        <v>0.34099731209323003</v>
      </c>
      <c r="K261" s="32">
        <f>[1]!thsiFinD("ths_int_chg_ratio_index",K$2,$A$6,$A261,101)/100</f>
        <v>0.31501459425394002</v>
      </c>
      <c r="L261" s="32">
        <f>[1]!thsiFinD("ths_int_chg_ratio_index",L$2,$A$6,$A261,101)/100</f>
        <v>0.28982754215448997</v>
      </c>
      <c r="M261" s="46">
        <f t="shared" si="26"/>
        <v>1.3409973120932301</v>
      </c>
      <c r="N261" s="46">
        <f t="shared" si="27"/>
        <v>1.31501459425394</v>
      </c>
      <c r="O261" s="46">
        <f t="shared" si="27"/>
        <v>1.28982754215449</v>
      </c>
      <c r="P261" s="38">
        <f t="shared" si="28"/>
        <v>9.4566951700387758E-3</v>
      </c>
      <c r="Q261" s="38">
        <f t="shared" si="29"/>
        <v>7.585869440700499E-3</v>
      </c>
      <c r="R261" s="38">
        <f t="shared" si="29"/>
        <v>8.4791924224558723E-3</v>
      </c>
      <c r="S261" s="34">
        <f>MAX(M$6:M261)</f>
        <v>1.3498893712062587</v>
      </c>
      <c r="T261" s="34">
        <f>MAX(N$6:N261)</f>
        <v>1.3378331620752599</v>
      </c>
      <c r="U261" s="34">
        <f>MAX(O$6:O261)</f>
        <v>1.3001878303046499</v>
      </c>
      <c r="V261" s="35">
        <f t="shared" si="30"/>
        <v>-6.5872502611696859E-3</v>
      </c>
      <c r="W261" s="35">
        <f t="shared" si="31"/>
        <v>-1.7056362832211125E-2</v>
      </c>
      <c r="X261" s="35">
        <f t="shared" si="31"/>
        <v>-7.9683011244093827E-3</v>
      </c>
    </row>
    <row r="262" spans="1:24">
      <c r="A262" s="357">
        <v>44217</v>
      </c>
      <c r="B262" s="132">
        <f>[1]!thsiFinD("ths_adjustment_nvg_ratio_fund",B$2,$A$6,$A262,101)/100</f>
        <v>0.60374040920715999</v>
      </c>
      <c r="C262" s="132">
        <f>[1]!thsiFinD("ths_adjustment_nvg_ratio_fund",C$2,$A$6,$A262,101)/100</f>
        <v>0.50803579185127001</v>
      </c>
      <c r="D262" s="132">
        <f>[1]!thsiFinD("ths_adjustment_nvg_ratio_fund",D$2,$A$6,$A262,101)/100</f>
        <v>0.56901509705247999</v>
      </c>
      <c r="E262" s="132">
        <f>[1]!thsiFinD("ths_adjustment_nvg_ratio_fund",E$2,$A$6,$A262,101)/100</f>
        <v>0.52726358993014999</v>
      </c>
      <c r="F262" s="133">
        <f>[1]!thsiFinD("ths_int_chg_ratio_index",F$1,$A$6,$A262,101)/100</f>
        <v>0.21161640320795999</v>
      </c>
      <c r="G262" s="133">
        <f>[1]!thsiFinD("ths_int_chg_ratio_index",G$1,$A$6,$A262,101)/100</f>
        <v>0.21161640320795999</v>
      </c>
      <c r="H262" s="132">
        <f>[1]!thsiFinD("ths_int_chg_ratio_index",H$1,$A$6,$A262,101)/100</f>
        <v>0.12025570565939001</v>
      </c>
      <c r="I262" s="132">
        <f>[1]!thsiFinD("ths_int_chg_ratio_index",I$1,$A$6,$A262,101)/100</f>
        <v>0.12025570565939001</v>
      </c>
      <c r="J262" s="32">
        <f t="shared" si="25"/>
        <v>0.35897488822196999</v>
      </c>
      <c r="K262" s="32">
        <f>[1]!thsiFinD("ths_int_chg_ratio_index",K$2,$A$6,$A262,101)/100</f>
        <v>0.33545309406504004</v>
      </c>
      <c r="L262" s="32">
        <f>[1]!thsiFinD("ths_int_chg_ratio_index",L$2,$A$6,$A262,101)/100</f>
        <v>0.30768008752111004</v>
      </c>
      <c r="M262" s="46">
        <f t="shared" si="26"/>
        <v>1.3589748882219701</v>
      </c>
      <c r="N262" s="46">
        <f t="shared" si="27"/>
        <v>1.33545309406504</v>
      </c>
      <c r="O262" s="46">
        <f t="shared" si="27"/>
        <v>1.3076800875211101</v>
      </c>
      <c r="P262" s="38">
        <f t="shared" si="28"/>
        <v>1.3406123909881495E-2</v>
      </c>
      <c r="Q262" s="38">
        <f t="shared" si="29"/>
        <v>1.554241291344427E-2</v>
      </c>
      <c r="R262" s="38">
        <f t="shared" si="29"/>
        <v>1.384103283823479E-2</v>
      </c>
      <c r="S262" s="34">
        <f>MAX(M$6:M262)</f>
        <v>1.3589748882219701</v>
      </c>
      <c r="T262" s="34">
        <f>MAX(N$6:N262)</f>
        <v>1.3378331620752599</v>
      </c>
      <c r="U262" s="34">
        <f>MAX(O$6:O262)</f>
        <v>1.3076800875211101</v>
      </c>
      <c r="V262" s="35">
        <f t="shared" si="30"/>
        <v>0</v>
      </c>
      <c r="W262" s="35">
        <f t="shared" si="31"/>
        <v>-1.7790469527066977E-3</v>
      </c>
      <c r="X262" s="35">
        <f t="shared" si="31"/>
        <v>0</v>
      </c>
    </row>
    <row r="263" spans="1:24">
      <c r="A263" s="357">
        <v>44218</v>
      </c>
      <c r="B263" s="132">
        <f>[1]!thsiFinD("ths_adjustment_nvg_ratio_fund",B$2,$A$6,$A263,101)/100</f>
        <v>0.60909526854219997</v>
      </c>
      <c r="C263" s="132">
        <f>[1]!thsiFinD("ths_adjustment_nvg_ratio_fund",C$2,$A$6,$A263,101)/100</f>
        <v>0.51602814698984001</v>
      </c>
      <c r="D263" s="132">
        <f>[1]!thsiFinD("ths_adjustment_nvg_ratio_fund",D$2,$A$6,$A263,101)/100</f>
        <v>0.57524562664750001</v>
      </c>
      <c r="E263" s="132">
        <f>[1]!thsiFinD("ths_adjustment_nvg_ratio_fund",E$2,$A$6,$A263,101)/100</f>
        <v>0.54719825787673004</v>
      </c>
      <c r="F263" s="133">
        <f>[1]!thsiFinD("ths_int_chg_ratio_index",F$1,$A$6,$A263,101)/100</f>
        <v>0.20745048574348002</v>
      </c>
      <c r="G263" s="133">
        <f>[1]!thsiFinD("ths_int_chg_ratio_index",G$1,$A$6,$A263,101)/100</f>
        <v>0.20745048574348002</v>
      </c>
      <c r="H263" s="132">
        <f>[1]!thsiFinD("ths_int_chg_ratio_index",H$1,$A$6,$A263,101)/100</f>
        <v>0.10818435353581</v>
      </c>
      <c r="I263" s="132">
        <f>[1]!thsiFinD("ths_int_chg_ratio_index",I$1,$A$6,$A263,101)/100</f>
        <v>0.10818435353581</v>
      </c>
      <c r="J263" s="32">
        <f t="shared" ref="J263:J326" si="32">SUMPRODUCT(B263:I263,$B$4:$I$4)</f>
        <v>0.35985462232685628</v>
      </c>
      <c r="K263" s="32">
        <f>[1]!thsiFinD("ths_int_chg_ratio_index",K$2,$A$6,$A263,101)/100</f>
        <v>0.33703027009350001</v>
      </c>
      <c r="L263" s="32">
        <f>[1]!thsiFinD("ths_int_chg_ratio_index",L$2,$A$6,$A263,101)/100</f>
        <v>0.30781808366335001</v>
      </c>
      <c r="M263" s="46">
        <f t="shared" ref="M263:M326" si="33">1+J263</f>
        <v>1.3598546223268562</v>
      </c>
      <c r="N263" s="46">
        <f t="shared" ref="N263:O326" si="34">1+K263</f>
        <v>1.3370302700935</v>
      </c>
      <c r="O263" s="46">
        <f t="shared" si="34"/>
        <v>1.30781808366335</v>
      </c>
      <c r="P263" s="38">
        <f t="shared" ref="P263:P326" si="35">M263/M262-1</f>
        <v>6.4735125903392365E-4</v>
      </c>
      <c r="Q263" s="38">
        <f t="shared" ref="Q263:R326" si="36">N263/N262-1</f>
        <v>1.1810044362241534E-3</v>
      </c>
      <c r="R263" s="38">
        <f t="shared" si="36"/>
        <v>1.0552744784964041E-4</v>
      </c>
      <c r="S263" s="34">
        <f>MAX(M$6:M263)</f>
        <v>1.3598546223268562</v>
      </c>
      <c r="T263" s="34">
        <f>MAX(N$6:N263)</f>
        <v>1.3378331620752599</v>
      </c>
      <c r="U263" s="34">
        <f>MAX(O$6:O263)</f>
        <v>1.30781808366335</v>
      </c>
      <c r="V263" s="35">
        <f t="shared" ref="V263:V326" si="37">M263/S263-1</f>
        <v>0</v>
      </c>
      <c r="W263" s="35">
        <f t="shared" ref="W263:X326" si="38">N263/T263-1</f>
        <v>-6.0014357882598457E-4</v>
      </c>
      <c r="X263" s="35">
        <f t="shared" si="38"/>
        <v>0</v>
      </c>
    </row>
    <row r="264" spans="1:24">
      <c r="A264" s="357">
        <v>44221</v>
      </c>
      <c r="B264" s="132">
        <f>[1]!thsiFinD("ths_adjustment_nvg_ratio_fund",B$2,$A$6,$A264,101)/100</f>
        <v>0.62739769820972002</v>
      </c>
      <c r="C264" s="132">
        <f>[1]!thsiFinD("ths_adjustment_nvg_ratio_fund",C$2,$A$6,$A264,101)/100</f>
        <v>0.53105724958735001</v>
      </c>
      <c r="D264" s="132">
        <f>[1]!thsiFinD("ths_adjustment_nvg_ratio_fund",D$2,$A$6,$A264,101)/100</f>
        <v>0.57740234843038996</v>
      </c>
      <c r="E264" s="132">
        <f>[1]!thsiFinD("ths_adjustment_nvg_ratio_fund",E$2,$A$6,$A264,101)/100</f>
        <v>0.55565792781730994</v>
      </c>
      <c r="F264" s="133">
        <f>[1]!thsiFinD("ths_int_chg_ratio_index",F$1,$A$6,$A264,101)/100</f>
        <v>0.19583848344351001</v>
      </c>
      <c r="G264" s="133">
        <f>[1]!thsiFinD("ths_int_chg_ratio_index",G$1,$A$6,$A264,101)/100</f>
        <v>0.19583848344351001</v>
      </c>
      <c r="H264" s="132">
        <f>[1]!thsiFinD("ths_int_chg_ratio_index",H$1,$A$6,$A264,101)/100</f>
        <v>9.0297572498950013E-2</v>
      </c>
      <c r="I264" s="132">
        <f>[1]!thsiFinD("ths_int_chg_ratio_index",I$1,$A$6,$A264,101)/100</f>
        <v>9.0297572498950013E-2</v>
      </c>
      <c r="J264" s="32">
        <f t="shared" si="32"/>
        <v>0.35797341699121121</v>
      </c>
      <c r="K264" s="32">
        <f>[1]!thsiFinD("ths_int_chg_ratio_index",K$2,$A$6,$A264,101)/100</f>
        <v>0.34788275103252997</v>
      </c>
      <c r="L264" s="32">
        <f>[1]!thsiFinD("ths_int_chg_ratio_index",L$2,$A$6,$A264,101)/100</f>
        <v>0.31152664665508001</v>
      </c>
      <c r="M264" s="46">
        <f t="shared" si="33"/>
        <v>1.3579734169912112</v>
      </c>
      <c r="N264" s="46">
        <f t="shared" si="34"/>
        <v>1.34788275103253</v>
      </c>
      <c r="O264" s="46">
        <f t="shared" si="34"/>
        <v>1.3115266466550799</v>
      </c>
      <c r="P264" s="38">
        <f t="shared" si="35"/>
        <v>-1.3833870950308302E-3</v>
      </c>
      <c r="Q264" s="38">
        <f t="shared" si="36"/>
        <v>8.1168550793326855E-3</v>
      </c>
      <c r="R264" s="38">
        <f t="shared" si="36"/>
        <v>2.8356871938501893E-3</v>
      </c>
      <c r="S264" s="34">
        <f>MAX(M$6:M264)</f>
        <v>1.3598546223268562</v>
      </c>
      <c r="T264" s="34">
        <f>MAX(N$6:N264)</f>
        <v>1.34788275103253</v>
      </c>
      <c r="U264" s="34">
        <f>MAX(O$6:O264)</f>
        <v>1.3115266466550799</v>
      </c>
      <c r="V264" s="35">
        <f t="shared" si="37"/>
        <v>-1.3833870950308302E-3</v>
      </c>
      <c r="W264" s="35">
        <f t="shared" si="38"/>
        <v>0</v>
      </c>
      <c r="X264" s="35">
        <f t="shared" si="38"/>
        <v>0</v>
      </c>
    </row>
    <row r="265" spans="1:24">
      <c r="A265" s="357">
        <v>44222</v>
      </c>
      <c r="B265" s="132">
        <f>[1]!thsiFinD("ths_adjustment_nvg_ratio_fund",B$2,$A$6,$A265,101)/100</f>
        <v>0.59151214833760002</v>
      </c>
      <c r="C265" s="132">
        <f>[1]!thsiFinD("ths_adjustment_nvg_ratio_fund",C$2,$A$6,$A265,101)/100</f>
        <v>0.49934844930936001</v>
      </c>
      <c r="D265" s="132">
        <f>[1]!thsiFinD("ths_adjustment_nvg_ratio_fund",D$2,$A$6,$A265,101)/100</f>
        <v>0.55583513060149004</v>
      </c>
      <c r="E265" s="132">
        <f>[1]!thsiFinD("ths_adjustment_nvg_ratio_fund",E$2,$A$6,$A265,101)/100</f>
        <v>0.53203785914197999</v>
      </c>
      <c r="F265" s="133">
        <f>[1]!thsiFinD("ths_int_chg_ratio_index",F$1,$A$6,$A265,101)/100</f>
        <v>0.17371269399696002</v>
      </c>
      <c r="G265" s="133">
        <f>[1]!thsiFinD("ths_int_chg_ratio_index",G$1,$A$6,$A265,101)/100</f>
        <v>0.17371269399696002</v>
      </c>
      <c r="H265" s="132">
        <f>[1]!thsiFinD("ths_int_chg_ratio_index",H$1,$A$6,$A265,101)/100</f>
        <v>8.0649129652010002E-2</v>
      </c>
      <c r="I265" s="132">
        <f>[1]!thsiFinD("ths_int_chg_ratio_index",I$1,$A$6,$A265,101)/100</f>
        <v>8.0649129652010002E-2</v>
      </c>
      <c r="J265" s="32">
        <f t="shared" si="32"/>
        <v>0.33593215433604634</v>
      </c>
      <c r="K265" s="32">
        <f>[1]!thsiFinD("ths_int_chg_ratio_index",K$2,$A$6,$A265,101)/100</f>
        <v>0.32175169284651001</v>
      </c>
      <c r="L265" s="32">
        <f>[1]!thsiFinD("ths_int_chg_ratio_index",L$2,$A$6,$A265,101)/100</f>
        <v>0.28691053481216</v>
      </c>
      <c r="M265" s="46">
        <f t="shared" si="33"/>
        <v>1.3359321543360463</v>
      </c>
      <c r="N265" s="46">
        <f t="shared" si="34"/>
        <v>1.3217516928465101</v>
      </c>
      <c r="O265" s="46">
        <f t="shared" si="34"/>
        <v>1.2869105348121601</v>
      </c>
      <c r="P265" s="38">
        <f t="shared" si="35"/>
        <v>-1.6230997145732506E-2</v>
      </c>
      <c r="Q265" s="38">
        <f t="shared" si="36"/>
        <v>-1.9386744259471067E-2</v>
      </c>
      <c r="R265" s="38">
        <f t="shared" si="36"/>
        <v>-1.8769052009504184E-2</v>
      </c>
      <c r="S265" s="34">
        <f>MAX(M$6:M265)</f>
        <v>1.3598546223268562</v>
      </c>
      <c r="T265" s="34">
        <f>MAX(N$6:N265)</f>
        <v>1.34788275103253</v>
      </c>
      <c r="U265" s="34">
        <f>MAX(O$6:O265)</f>
        <v>1.3115266466550799</v>
      </c>
      <c r="V265" s="35">
        <f t="shared" si="37"/>
        <v>-1.7591930488772389E-2</v>
      </c>
      <c r="W265" s="35">
        <f t="shared" si="38"/>
        <v>-1.9386744259471067E-2</v>
      </c>
      <c r="X265" s="35">
        <f t="shared" si="38"/>
        <v>-1.8769052009504184E-2</v>
      </c>
    </row>
    <row r="266" spans="1:24">
      <c r="A266" s="357">
        <v>44223</v>
      </c>
      <c r="B266" s="132">
        <f>[1]!thsiFinD("ths_adjustment_nvg_ratio_fund",B$2,$A$6,$A266,101)/100</f>
        <v>0.59742647058823994</v>
      </c>
      <c r="C266" s="132">
        <f>[1]!thsiFinD("ths_adjustment_nvg_ratio_fund",C$2,$A$6,$A266,101)/100</f>
        <v>0.50577708279036993</v>
      </c>
      <c r="D266" s="132">
        <f>[1]!thsiFinD("ths_adjustment_nvg_ratio_fund",D$2,$A$6,$A266,101)/100</f>
        <v>0.56290438533428999</v>
      </c>
      <c r="E266" s="132">
        <f>[1]!thsiFinD("ths_adjustment_nvg_ratio_fund",E$2,$A$6,$A266,101)/100</f>
        <v>0.54259150686932001</v>
      </c>
      <c r="F266" s="133">
        <f>[1]!thsiFinD("ths_int_chg_ratio_index",F$1,$A$6,$A266,101)/100</f>
        <v>0.17436950706057999</v>
      </c>
      <c r="G266" s="133">
        <f>[1]!thsiFinD("ths_int_chg_ratio_index",G$1,$A$6,$A266,101)/100</f>
        <v>0.17436950706057999</v>
      </c>
      <c r="H266" s="132">
        <f>[1]!thsiFinD("ths_int_chg_ratio_index",H$1,$A$6,$A266,101)/100</f>
        <v>8.1716839459138005E-2</v>
      </c>
      <c r="I266" s="132">
        <f>[1]!thsiFinD("ths_int_chg_ratio_index",I$1,$A$6,$A266,101)/100</f>
        <v>8.1716839459138005E-2</v>
      </c>
      <c r="J266" s="32">
        <f t="shared" si="32"/>
        <v>0.34010901732770699</v>
      </c>
      <c r="K266" s="32">
        <f>[1]!thsiFinD("ths_int_chg_ratio_index",K$2,$A$6,$A266,101)/100</f>
        <v>0.32563872590728005</v>
      </c>
      <c r="L266" s="32">
        <f>[1]!thsiFinD("ths_int_chg_ratio_index",L$2,$A$6,$A266,101)/100</f>
        <v>0.29013191142345002</v>
      </c>
      <c r="M266" s="46">
        <f t="shared" si="33"/>
        <v>1.340109017327707</v>
      </c>
      <c r="N266" s="46">
        <f t="shared" si="34"/>
        <v>1.3256387259072802</v>
      </c>
      <c r="O266" s="46">
        <f t="shared" si="34"/>
        <v>1.29013191142345</v>
      </c>
      <c r="P266" s="38">
        <f t="shared" si="35"/>
        <v>3.1265532295960963E-3</v>
      </c>
      <c r="Q266" s="38">
        <f t="shared" si="36"/>
        <v>2.9408194306141944E-3</v>
      </c>
      <c r="R266" s="38">
        <f t="shared" si="36"/>
        <v>2.5031861377684539E-3</v>
      </c>
      <c r="S266" s="34">
        <f>MAX(M$6:M266)</f>
        <v>1.3598546223268562</v>
      </c>
      <c r="T266" s="34">
        <f>MAX(N$6:N266)</f>
        <v>1.34788275103253</v>
      </c>
      <c r="U266" s="34">
        <f>MAX(O$6:O266)</f>
        <v>1.3115266466550799</v>
      </c>
      <c r="V266" s="35">
        <f t="shared" si="37"/>
        <v>-1.4520379366260716E-2</v>
      </c>
      <c r="W266" s="35">
        <f t="shared" si="38"/>
        <v>-1.6502937743071544E-2</v>
      </c>
      <c r="X266" s="35">
        <f t="shared" si="38"/>
        <v>-1.6312848302545091E-2</v>
      </c>
    </row>
    <row r="267" spans="1:24">
      <c r="A267" s="357">
        <v>44224</v>
      </c>
      <c r="B267" s="132">
        <f>[1]!thsiFinD("ths_adjustment_nvg_ratio_fund",B$2,$A$6,$A267,101)/100</f>
        <v>0.55338874680307004</v>
      </c>
      <c r="C267" s="132">
        <f>[1]!thsiFinD("ths_adjustment_nvg_ratio_fund",C$2,$A$6,$A267,101)/100</f>
        <v>0.46720528190426996</v>
      </c>
      <c r="D267" s="132">
        <f>[1]!thsiFinD("ths_adjustment_nvg_ratio_fund",D$2,$A$6,$A267,101)/100</f>
        <v>0.52504193625689</v>
      </c>
      <c r="E267" s="132">
        <f>[1]!thsiFinD("ths_adjustment_nvg_ratio_fund",E$2,$A$6,$A267,101)/100</f>
        <v>0.50322472574376997</v>
      </c>
      <c r="F267" s="133">
        <f>[1]!thsiFinD("ths_int_chg_ratio_index",F$1,$A$6,$A267,101)/100</f>
        <v>0.14946803800156999</v>
      </c>
      <c r="G267" s="133">
        <f>[1]!thsiFinD("ths_int_chg_ratio_index",G$1,$A$6,$A267,101)/100</f>
        <v>0.14946803800156999</v>
      </c>
      <c r="H267" s="132">
        <f>[1]!thsiFinD("ths_int_chg_ratio_index",H$1,$A$6,$A267,101)/100</f>
        <v>6.8184780576156998E-2</v>
      </c>
      <c r="I267" s="132">
        <f>[1]!thsiFinD("ths_int_chg_ratio_index",I$1,$A$6,$A267,101)/100</f>
        <v>6.8184780576156998E-2</v>
      </c>
      <c r="J267" s="32">
        <f t="shared" si="32"/>
        <v>0.31052079098293178</v>
      </c>
      <c r="K267" s="32">
        <f>[1]!thsiFinD("ths_int_chg_ratio_index",K$2,$A$6,$A267,101)/100</f>
        <v>0.29106068406808</v>
      </c>
      <c r="L267" s="32">
        <f>[1]!thsiFinD("ths_int_chg_ratio_index",L$2,$A$6,$A267,101)/100</f>
        <v>0.25891236196108003</v>
      </c>
      <c r="M267" s="46">
        <f t="shared" si="33"/>
        <v>1.3105207909829317</v>
      </c>
      <c r="N267" s="46">
        <f t="shared" si="34"/>
        <v>1.2910606840680801</v>
      </c>
      <c r="O267" s="46">
        <f t="shared" si="34"/>
        <v>1.25891236196108</v>
      </c>
      <c r="P267" s="38">
        <f t="shared" si="35"/>
        <v>-2.2078969667539972E-2</v>
      </c>
      <c r="Q267" s="38">
        <f t="shared" si="36"/>
        <v>-2.608406133845742E-2</v>
      </c>
      <c r="R267" s="38">
        <f t="shared" si="36"/>
        <v>-2.4198726646428192E-2</v>
      </c>
      <c r="S267" s="34">
        <f>MAX(M$6:M267)</f>
        <v>1.3598546223268562</v>
      </c>
      <c r="T267" s="34">
        <f>MAX(N$6:N267)</f>
        <v>1.34788275103253</v>
      </c>
      <c r="U267" s="34">
        <f>MAX(O$6:O267)</f>
        <v>1.3115266466550799</v>
      </c>
      <c r="V267" s="35">
        <f t="shared" si="37"/>
        <v>-3.6278754018211901E-2</v>
      </c>
      <c r="W267" s="35">
        <f t="shared" si="38"/>
        <v>-4.2156535441173926E-2</v>
      </c>
      <c r="X267" s="35">
        <f t="shared" si="38"/>
        <v>-4.0116824792075234E-2</v>
      </c>
    </row>
    <row r="268" spans="1:24">
      <c r="A268" s="357">
        <v>44225</v>
      </c>
      <c r="B268" s="132">
        <f>[1]!thsiFinD("ths_adjustment_nvg_ratio_fund",B$2,$A$6,$A268,101)/100</f>
        <v>0.54723465473146005</v>
      </c>
      <c r="C268" s="132">
        <f>[1]!thsiFinD("ths_adjustment_nvg_ratio_fund",C$2,$A$6,$A268,101)/100</f>
        <v>0.46346972461123997</v>
      </c>
      <c r="D268" s="132">
        <f>[1]!thsiFinD("ths_adjustment_nvg_ratio_fund",D$2,$A$6,$A268,101)/100</f>
        <v>0.50599089384135998</v>
      </c>
      <c r="E268" s="132">
        <f>[1]!thsiFinD("ths_adjustment_nvg_ratio_fund",E$2,$A$6,$A268,101)/100</f>
        <v>0.49744534722825001</v>
      </c>
      <c r="F268" s="133">
        <f>[1]!thsiFinD("ths_int_chg_ratio_index",F$1,$A$6,$A268,101)/100</f>
        <v>0.13240178385865001</v>
      </c>
      <c r="G268" s="133">
        <f>[1]!thsiFinD("ths_int_chg_ratio_index",G$1,$A$6,$A268,101)/100</f>
        <v>0.13240178385865001</v>
      </c>
      <c r="H268" s="132">
        <f>[1]!thsiFinD("ths_int_chg_ratio_index",H$1,$A$6,$A268,101)/100</f>
        <v>5.0487008468525996E-2</v>
      </c>
      <c r="I268" s="132">
        <f>[1]!thsiFinD("ths_int_chg_ratio_index",I$1,$A$6,$A268,101)/100</f>
        <v>5.0487008468525996E-2</v>
      </c>
      <c r="J268" s="32">
        <f t="shared" si="32"/>
        <v>0.29748977563333273</v>
      </c>
      <c r="K268" s="32">
        <f>[1]!thsiFinD("ths_int_chg_ratio_index",K$2,$A$6,$A268,101)/100</f>
        <v>0.28332646805218004</v>
      </c>
      <c r="L268" s="32">
        <f>[1]!thsiFinD("ths_int_chg_ratio_index",L$2,$A$6,$A268,101)/100</f>
        <v>0.24787055952968998</v>
      </c>
      <c r="M268" s="46">
        <f t="shared" si="33"/>
        <v>1.2974897756333328</v>
      </c>
      <c r="N268" s="46">
        <f t="shared" si="34"/>
        <v>1.2833264680521801</v>
      </c>
      <c r="O268" s="46">
        <f t="shared" si="34"/>
        <v>1.2478705595296899</v>
      </c>
      <c r="P268" s="38">
        <f t="shared" si="35"/>
        <v>-9.9433869643725803E-3</v>
      </c>
      <c r="Q268" s="38">
        <f t="shared" si="36"/>
        <v>-5.9905906138585374E-3</v>
      </c>
      <c r="R268" s="38">
        <f t="shared" si="36"/>
        <v>-8.770906351407648E-3</v>
      </c>
      <c r="S268" s="34">
        <f>MAX(M$6:M268)</f>
        <v>1.3598546223268562</v>
      </c>
      <c r="T268" s="34">
        <f>MAX(N$6:N268)</f>
        <v>1.34788275103253</v>
      </c>
      <c r="U268" s="34">
        <f>MAX(O$6:O268)</f>
        <v>1.3115266466550799</v>
      </c>
      <c r="V268" s="35">
        <f t="shared" si="37"/>
        <v>-4.5861407292796086E-2</v>
      </c>
      <c r="W268" s="35">
        <f t="shared" si="38"/>
        <v>-4.7894583509505817E-2</v>
      </c>
      <c r="X268" s="35">
        <f t="shared" si="38"/>
        <v>-4.8535870230115852E-2</v>
      </c>
    </row>
    <row r="269" spans="1:24">
      <c r="A269" s="357">
        <v>44228</v>
      </c>
      <c r="B269" s="132">
        <f>[1]!thsiFinD("ths_adjustment_nvg_ratio_fund",B$2,$A$6,$A269,101)/100</f>
        <v>0.56969309462916007</v>
      </c>
      <c r="C269" s="132">
        <f>[1]!thsiFinD("ths_adjustment_nvg_ratio_fund",C$2,$A$6,$A269,101)/100</f>
        <v>0.48171314394927001</v>
      </c>
      <c r="D269" s="132">
        <f>[1]!thsiFinD("ths_adjustment_nvg_ratio_fund",D$2,$A$6,$A269,101)/100</f>
        <v>0.52252576084351998</v>
      </c>
      <c r="E269" s="132">
        <f>[1]!thsiFinD("ths_adjustment_nvg_ratio_fund",E$2,$A$6,$A269,101)/100</f>
        <v>0.51503476008143001</v>
      </c>
      <c r="F269" s="133">
        <f>[1]!thsiFinD("ths_int_chg_ratio_index",F$1,$A$6,$A269,101)/100</f>
        <v>0.13989160833069</v>
      </c>
      <c r="G269" s="133">
        <f>[1]!thsiFinD("ths_int_chg_ratio_index",G$1,$A$6,$A269,101)/100</f>
        <v>0.13989160833069</v>
      </c>
      <c r="H269" s="132">
        <f>[1]!thsiFinD("ths_int_chg_ratio_index",H$1,$A$6,$A269,101)/100</f>
        <v>5.5167457826088999E-2</v>
      </c>
      <c r="I269" s="132">
        <f>[1]!thsiFinD("ths_int_chg_ratio_index",I$1,$A$6,$A269,101)/100</f>
        <v>5.5167457826088999E-2</v>
      </c>
      <c r="J269" s="32">
        <f t="shared" si="32"/>
        <v>0.30988561147711724</v>
      </c>
      <c r="K269" s="32">
        <f>[1]!thsiFinD("ths_int_chg_ratio_index",K$2,$A$6,$A269,101)/100</f>
        <v>0.29771756825446999</v>
      </c>
      <c r="L269" s="32">
        <f>[1]!thsiFinD("ths_int_chg_ratio_index",L$2,$A$6,$A269,101)/100</f>
        <v>0.25947299073284003</v>
      </c>
      <c r="M269" s="46">
        <f t="shared" si="33"/>
        <v>1.3098856114771174</v>
      </c>
      <c r="N269" s="46">
        <f t="shared" si="34"/>
        <v>1.2977175682544699</v>
      </c>
      <c r="O269" s="46">
        <f t="shared" si="34"/>
        <v>1.2594729907328399</v>
      </c>
      <c r="P269" s="38">
        <f t="shared" si="35"/>
        <v>9.5537059918131551E-3</v>
      </c>
      <c r="Q269" s="38">
        <f t="shared" si="36"/>
        <v>1.1213904303035704E-2</v>
      </c>
      <c r="R269" s="38">
        <f t="shared" si="36"/>
        <v>9.2977842249302167E-3</v>
      </c>
      <c r="S269" s="34">
        <f>MAX(M$6:M269)</f>
        <v>1.3598546223268562</v>
      </c>
      <c r="T269" s="34">
        <f>MAX(N$6:N269)</f>
        <v>1.34788275103253</v>
      </c>
      <c r="U269" s="34">
        <f>MAX(O$6:O269)</f>
        <v>1.3115266466550799</v>
      </c>
      <c r="V269" s="35">
        <f t="shared" si="37"/>
        <v>-3.6745847702629009E-2</v>
      </c>
      <c r="W269" s="35">
        <f t="shared" si="38"/>
        <v>-3.7217764482579518E-2</v>
      </c>
      <c r="X269" s="35">
        <f t="shared" si="38"/>
        <v>-3.9689362053754507E-2</v>
      </c>
    </row>
    <row r="270" spans="1:24">
      <c r="A270" s="357">
        <v>44229</v>
      </c>
      <c r="B270" s="132">
        <f>[1]!thsiFinD("ths_adjustment_nvg_ratio_fund",B$2,$A$6,$A270,101)/100</f>
        <v>0.59550831202045995</v>
      </c>
      <c r="C270" s="132">
        <f>[1]!thsiFinD("ths_adjustment_nvg_ratio_fund",C$2,$A$6,$A270,101)/100</f>
        <v>0.50212839892277006</v>
      </c>
      <c r="D270" s="132">
        <f>[1]!thsiFinD("ths_adjustment_nvg_ratio_fund",D$2,$A$6,$A270,101)/100</f>
        <v>0.54037862449077001</v>
      </c>
      <c r="E270" s="132">
        <f>[1]!thsiFinD("ths_adjustment_nvg_ratio_fund",E$2,$A$6,$A270,101)/100</f>
        <v>0.53396431864714999</v>
      </c>
      <c r="F270" s="133">
        <f>[1]!thsiFinD("ths_int_chg_ratio_index",F$1,$A$6,$A270,101)/100</f>
        <v>0.15276142605944998</v>
      </c>
      <c r="G270" s="133">
        <f>[1]!thsiFinD("ths_int_chg_ratio_index",G$1,$A$6,$A270,101)/100</f>
        <v>0.15276142605944998</v>
      </c>
      <c r="H270" s="132">
        <f>[1]!thsiFinD("ths_int_chg_ratio_index",H$1,$A$6,$A270,101)/100</f>
        <v>5.7509044240672005E-2</v>
      </c>
      <c r="I270" s="132">
        <f>[1]!thsiFinD("ths_int_chg_ratio_index",I$1,$A$6,$A270,101)/100</f>
        <v>5.7509044240672005E-2</v>
      </c>
      <c r="J270" s="32">
        <f t="shared" si="32"/>
        <v>0.32406507433517423</v>
      </c>
      <c r="K270" s="32">
        <f>[1]!thsiFinD("ths_int_chg_ratio_index",K$2,$A$6,$A270,101)/100</f>
        <v>0.31607133491450001</v>
      </c>
      <c r="L270" s="32">
        <f>[1]!thsiFinD("ths_int_chg_ratio_index",L$2,$A$6,$A270,101)/100</f>
        <v>0.27600803959747</v>
      </c>
      <c r="M270" s="46">
        <f t="shared" si="33"/>
        <v>1.3240650743351743</v>
      </c>
      <c r="N270" s="46">
        <f t="shared" si="34"/>
        <v>1.3160713349145001</v>
      </c>
      <c r="O270" s="46">
        <f t="shared" si="34"/>
        <v>1.27600803959747</v>
      </c>
      <c r="P270" s="38">
        <f t="shared" si="35"/>
        <v>1.0824962679044203E-2</v>
      </c>
      <c r="Q270" s="38">
        <f t="shared" si="36"/>
        <v>1.4143113346856584E-2</v>
      </c>
      <c r="R270" s="38">
        <f t="shared" si="36"/>
        <v>1.3128545817412851E-2</v>
      </c>
      <c r="S270" s="34">
        <f>MAX(M$6:M270)</f>
        <v>1.3598546223268562</v>
      </c>
      <c r="T270" s="34">
        <f>MAX(N$6:N270)</f>
        <v>1.34788275103253</v>
      </c>
      <c r="U270" s="34">
        <f>MAX(O$6:O270)</f>
        <v>1.3115266466550799</v>
      </c>
      <c r="V270" s="35">
        <f t="shared" si="37"/>
        <v>-2.6318657453575534E-2</v>
      </c>
      <c r="W270" s="35">
        <f t="shared" si="38"/>
        <v>-2.3601026197316521E-2</v>
      </c>
      <c r="X270" s="35">
        <f t="shared" si="38"/>
        <v>-2.7081879844528256E-2</v>
      </c>
    </row>
    <row r="271" spans="1:24">
      <c r="A271" s="357">
        <v>44230</v>
      </c>
      <c r="B271" s="132">
        <f>[1]!thsiFinD("ths_adjustment_nvg_ratio_fund",B$2,$A$6,$A271,101)/100</f>
        <v>0.59375</v>
      </c>
      <c r="C271" s="132">
        <f>[1]!thsiFinD("ths_adjustment_nvg_ratio_fund",C$2,$A$6,$A271,101)/100</f>
        <v>0.49917470245852003</v>
      </c>
      <c r="D271" s="132">
        <f>[1]!thsiFinD("ths_adjustment_nvg_ratio_fund",D$2,$A$6,$A271,101)/100</f>
        <v>0.52396357536544003</v>
      </c>
      <c r="E271" s="132">
        <f>[1]!thsiFinD("ths_adjustment_nvg_ratio_fund",E$2,$A$6,$A271,101)/100</f>
        <v>0.52826869923384001</v>
      </c>
      <c r="F271" s="133">
        <f>[1]!thsiFinD("ths_int_chg_ratio_index",F$1,$A$6,$A271,101)/100</f>
        <v>0.13298956553697</v>
      </c>
      <c r="G271" s="133">
        <f>[1]!thsiFinD("ths_int_chg_ratio_index",G$1,$A$6,$A271,101)/100</f>
        <v>0.13298956553697</v>
      </c>
      <c r="H271" s="132">
        <f>[1]!thsiFinD("ths_int_chg_ratio_index",H$1,$A$6,$A271,101)/100</f>
        <v>4.2438278371587999E-2</v>
      </c>
      <c r="I271" s="132">
        <f>[1]!thsiFinD("ths_int_chg_ratio_index",I$1,$A$6,$A271,101)/100</f>
        <v>4.2438278371587999E-2</v>
      </c>
      <c r="J271" s="32">
        <f t="shared" si="32"/>
        <v>0.31200158310936454</v>
      </c>
      <c r="K271" s="32">
        <f>[1]!thsiFinD("ths_int_chg_ratio_index",K$2,$A$6,$A271,101)/100</f>
        <v>0.3106429792341</v>
      </c>
      <c r="L271" s="32">
        <f>[1]!thsiFinD("ths_int_chg_ratio_index",L$2,$A$6,$A271,101)/100</f>
        <v>0.26807181701453997</v>
      </c>
      <c r="M271" s="46">
        <f t="shared" si="33"/>
        <v>1.3120015831093645</v>
      </c>
      <c r="N271" s="46">
        <f t="shared" si="34"/>
        <v>1.3106429792341001</v>
      </c>
      <c r="O271" s="46">
        <f t="shared" si="34"/>
        <v>1.26807181701454</v>
      </c>
      <c r="P271" s="38">
        <f t="shared" si="35"/>
        <v>-9.1109504054148749E-3</v>
      </c>
      <c r="Q271" s="38">
        <f t="shared" si="36"/>
        <v>-4.1246667535332904E-3</v>
      </c>
      <c r="R271" s="38">
        <f t="shared" si="36"/>
        <v>-6.219570987525791E-3</v>
      </c>
      <c r="S271" s="34">
        <f>MAX(M$6:M271)</f>
        <v>1.3598546223268562</v>
      </c>
      <c r="T271" s="34">
        <f>MAX(N$6:N271)</f>
        <v>1.34788275103253</v>
      </c>
      <c r="U271" s="34">
        <f>MAX(O$6:O271)</f>
        <v>1.3115266466550799</v>
      </c>
      <c r="V271" s="35">
        <f t="shared" si="37"/>
        <v>-3.5189819876193851E-2</v>
      </c>
      <c r="W271" s="35">
        <f t="shared" si="38"/>
        <v>-2.762834658274449E-2</v>
      </c>
      <c r="X271" s="35">
        <f t="shared" si="38"/>
        <v>-3.3133013157885305E-2</v>
      </c>
    </row>
    <row r="272" spans="1:24">
      <c r="A272" s="357">
        <v>44231</v>
      </c>
      <c r="B272" s="132">
        <f>[1]!thsiFinD("ths_adjustment_nvg_ratio_fund",B$2,$A$6,$A272,101)/100</f>
        <v>0.59382992327366002</v>
      </c>
      <c r="C272" s="132">
        <f>[1]!thsiFinD("ths_adjustment_nvg_ratio_fund",C$2,$A$6,$A272,101)/100</f>
        <v>0.49682911997220003</v>
      </c>
      <c r="D272" s="132">
        <f>[1]!thsiFinD("ths_adjustment_nvg_ratio_fund",D$2,$A$6,$A272,101)/100</f>
        <v>0.50083872513779004</v>
      </c>
      <c r="E272" s="132">
        <f>[1]!thsiFinD("ths_adjustment_nvg_ratio_fund",E$2,$A$6,$A272,101)/100</f>
        <v>0.50992545446075999</v>
      </c>
      <c r="F272" s="133">
        <f>[1]!thsiFinD("ths_int_chg_ratio_index",F$1,$A$6,$A272,101)/100</f>
        <v>0.10790552166657</v>
      </c>
      <c r="G272" s="133">
        <f>[1]!thsiFinD("ths_int_chg_ratio_index",G$1,$A$6,$A272,101)/100</f>
        <v>0.10790552166657</v>
      </c>
      <c r="H272" s="132">
        <f>[1]!thsiFinD("ths_int_chg_ratio_index",H$1,$A$6,$A272,101)/100</f>
        <v>1.9486548256294998E-2</v>
      </c>
      <c r="I272" s="132">
        <f>[1]!thsiFinD("ths_int_chg_ratio_index",I$1,$A$6,$A272,101)/100</f>
        <v>1.9486548256294998E-2</v>
      </c>
      <c r="J272" s="32">
        <f t="shared" si="32"/>
        <v>0.29452592033626757</v>
      </c>
      <c r="K272" s="32">
        <f>[1]!thsiFinD("ths_int_chg_ratio_index",K$2,$A$6,$A272,101)/100</f>
        <v>0.30541670215391004</v>
      </c>
      <c r="L272" s="32">
        <f>[1]!thsiFinD("ths_int_chg_ratio_index",L$2,$A$6,$A272,101)/100</f>
        <v>0.25782972556012002</v>
      </c>
      <c r="M272" s="46">
        <f t="shared" si="33"/>
        <v>1.2945259203362676</v>
      </c>
      <c r="N272" s="46">
        <f t="shared" si="34"/>
        <v>1.30541670215391</v>
      </c>
      <c r="O272" s="46">
        <f t="shared" si="34"/>
        <v>1.2578297255601201</v>
      </c>
      <c r="P272" s="38">
        <f t="shared" si="35"/>
        <v>-1.3319848846280125E-2</v>
      </c>
      <c r="Q272" s="38">
        <f t="shared" si="36"/>
        <v>-3.9875672955911323E-3</v>
      </c>
      <c r="R272" s="38">
        <f t="shared" si="36"/>
        <v>-8.0769017314280545E-3</v>
      </c>
      <c r="S272" s="34">
        <f>MAX(M$6:M272)</f>
        <v>1.3598546223268562</v>
      </c>
      <c r="T272" s="34">
        <f>MAX(N$6:N272)</f>
        <v>1.34788275103253</v>
      </c>
      <c r="U272" s="34">
        <f>MAX(O$6:O272)</f>
        <v>1.3115266466550799</v>
      </c>
      <c r="V272" s="35">
        <f t="shared" si="37"/>
        <v>-4.8040945640795196E-2</v>
      </c>
      <c r="W272" s="35">
        <f t="shared" si="38"/>
        <v>-3.1505743987071066E-2</v>
      </c>
      <c r="X272" s="35">
        <f t="shared" si="38"/>
        <v>-4.0942302797971064E-2</v>
      </c>
    </row>
    <row r="273" spans="1:24">
      <c r="A273" s="357">
        <v>44232</v>
      </c>
      <c r="B273" s="132">
        <f>[1]!thsiFinD("ths_adjustment_nvg_ratio_fund",B$2,$A$6,$A273,101)/100</f>
        <v>0.59822570332480995</v>
      </c>
      <c r="C273" s="132">
        <f>[1]!thsiFinD("ths_adjustment_nvg_ratio_fund",C$2,$A$6,$A273,101)/100</f>
        <v>0.50334462687864001</v>
      </c>
      <c r="D273" s="132">
        <f>[1]!thsiFinD("ths_adjustment_nvg_ratio_fund",D$2,$A$6,$A273,101)/100</f>
        <v>0.47483824586628004</v>
      </c>
      <c r="E273" s="132">
        <f>[1]!thsiFinD("ths_adjustment_nvg_ratio_fund",E$2,$A$6,$A273,101)/100</f>
        <v>0.49300611450242998</v>
      </c>
      <c r="F273" s="133">
        <f>[1]!thsiFinD("ths_int_chg_ratio_index",F$1,$A$6,$A273,101)/100</f>
        <v>8.5910035022246006E-2</v>
      </c>
      <c r="G273" s="133">
        <f>[1]!thsiFinD("ths_int_chg_ratio_index",G$1,$A$6,$A273,101)/100</f>
        <v>8.5910035022246006E-2</v>
      </c>
      <c r="H273" s="132">
        <f>[1]!thsiFinD("ths_int_chg_ratio_index",H$1,$A$6,$A273,101)/100</f>
        <v>1.9335558990640001E-3</v>
      </c>
      <c r="I273" s="132">
        <f>[1]!thsiFinD("ths_int_chg_ratio_index",I$1,$A$6,$A273,101)/100</f>
        <v>1.9335558990640001E-3</v>
      </c>
      <c r="J273" s="32">
        <f t="shared" si="32"/>
        <v>0.2806377340518475</v>
      </c>
      <c r="K273" s="32">
        <f>[1]!thsiFinD("ths_int_chg_ratio_index",K$2,$A$6,$A273,101)/100</f>
        <v>0.30326096336005998</v>
      </c>
      <c r="L273" s="32">
        <f>[1]!thsiFinD("ths_int_chg_ratio_index",L$2,$A$6,$A273,101)/100</f>
        <v>0.25072690190128</v>
      </c>
      <c r="M273" s="46">
        <f t="shared" si="33"/>
        <v>1.2806377340518476</v>
      </c>
      <c r="N273" s="46">
        <f t="shared" si="34"/>
        <v>1.30326096336006</v>
      </c>
      <c r="O273" s="46">
        <f t="shared" si="34"/>
        <v>1.2507269019012801</v>
      </c>
      <c r="P273" s="38">
        <f t="shared" si="35"/>
        <v>-1.0728395674620694E-2</v>
      </c>
      <c r="Q273" s="38">
        <f t="shared" si="36"/>
        <v>-1.6513798163398929E-3</v>
      </c>
      <c r="R273" s="38">
        <f t="shared" si="36"/>
        <v>-5.6468880600488713E-3</v>
      </c>
      <c r="S273" s="34">
        <f>MAX(M$6:M273)</f>
        <v>1.3598546223268562</v>
      </c>
      <c r="T273" s="34">
        <f>MAX(N$6:N273)</f>
        <v>1.34788275103253</v>
      </c>
      <c r="U273" s="34">
        <f>MAX(O$6:O273)</f>
        <v>1.3115266466550799</v>
      </c>
      <c r="V273" s="35">
        <f t="shared" si="37"/>
        <v>-5.8253939041998493E-2</v>
      </c>
      <c r="W273" s="35">
        <f t="shared" si="38"/>
        <v>-3.3105095853691924E-2</v>
      </c>
      <c r="X273" s="35">
        <f t="shared" si="38"/>
        <v>-4.6357994257199109E-2</v>
      </c>
    </row>
    <row r="274" spans="1:24">
      <c r="A274" s="357">
        <v>44235</v>
      </c>
      <c r="B274" s="132">
        <f>[1]!thsiFinD("ths_adjustment_nvg_ratio_fund",B$2,$A$6,$A274,101)/100</f>
        <v>0.62348145780051001</v>
      </c>
      <c r="C274" s="132">
        <f>[1]!thsiFinD("ths_adjustment_nvg_ratio_fund",C$2,$A$6,$A274,101)/100</f>
        <v>0.52358613500130002</v>
      </c>
      <c r="D274" s="132">
        <f>[1]!thsiFinD("ths_adjustment_nvg_ratio_fund",D$2,$A$6,$A274,101)/100</f>
        <v>0.49089384136112996</v>
      </c>
      <c r="E274" s="132">
        <f>[1]!thsiFinD("ths_adjustment_nvg_ratio_fund",E$2,$A$6,$A274,101)/100</f>
        <v>0.51386213257332003</v>
      </c>
      <c r="F274" s="133">
        <f>[1]!thsiFinD("ths_int_chg_ratio_index",F$1,$A$6,$A274,101)/100</f>
        <v>9.3727790009507997E-2</v>
      </c>
      <c r="G274" s="133">
        <f>[1]!thsiFinD("ths_int_chg_ratio_index",G$1,$A$6,$A274,101)/100</f>
        <v>9.3727790009507997E-2</v>
      </c>
      <c r="H274" s="132">
        <f>[1]!thsiFinD("ths_int_chg_ratio_index",H$1,$A$6,$A274,101)/100</f>
        <v>1.182422431035E-3</v>
      </c>
      <c r="I274" s="132">
        <f>[1]!thsiFinD("ths_int_chg_ratio_index",I$1,$A$6,$A274,101)/100</f>
        <v>1.182422431035E-3</v>
      </c>
      <c r="J274" s="32">
        <f t="shared" si="32"/>
        <v>0.29270549895216824</v>
      </c>
      <c r="K274" s="32">
        <f>[1]!thsiFinD("ths_int_chg_ratio_index",K$2,$A$6,$A274,101)/100</f>
        <v>0.32214762292834004</v>
      </c>
      <c r="L274" s="32">
        <f>[1]!thsiFinD("ths_int_chg_ratio_index",L$2,$A$6,$A274,101)/100</f>
        <v>0.26719417488284003</v>
      </c>
      <c r="M274" s="46">
        <f t="shared" si="33"/>
        <v>1.2927054989521682</v>
      </c>
      <c r="N274" s="46">
        <f t="shared" si="34"/>
        <v>1.32214762292834</v>
      </c>
      <c r="O274" s="46">
        <f t="shared" si="34"/>
        <v>1.2671941748828401</v>
      </c>
      <c r="P274" s="38">
        <f t="shared" si="35"/>
        <v>9.423246386891293E-3</v>
      </c>
      <c r="Q274" s="38">
        <f t="shared" si="36"/>
        <v>1.4491847833442817E-2</v>
      </c>
      <c r="R274" s="38">
        <f t="shared" si="36"/>
        <v>1.3166161978708013E-2</v>
      </c>
      <c r="S274" s="34">
        <f>MAX(M$6:M274)</f>
        <v>1.3598546223268562</v>
      </c>
      <c r="T274" s="34">
        <f>MAX(N$6:N274)</f>
        <v>1.34788275103253</v>
      </c>
      <c r="U274" s="34">
        <f>MAX(O$6:O274)</f>
        <v>1.3115266466550799</v>
      </c>
      <c r="V274" s="35">
        <f t="shared" si="37"/>
        <v>-4.9379633875706985E-2</v>
      </c>
      <c r="W274" s="35">
        <f t="shared" si="38"/>
        <v>-1.9093002031872475E-2</v>
      </c>
      <c r="X274" s="35">
        <f t="shared" si="38"/>
        <v>-3.3802189139889305E-2</v>
      </c>
    </row>
    <row r="275" spans="1:24">
      <c r="A275" s="357">
        <v>44236</v>
      </c>
      <c r="B275" s="132">
        <f>[1]!thsiFinD("ths_adjustment_nvg_ratio_fund",B$2,$A$6,$A275,101)/100</f>
        <v>0.65912723785165994</v>
      </c>
      <c r="C275" s="132">
        <f>[1]!thsiFinD("ths_adjustment_nvg_ratio_fund",C$2,$A$6,$A275,101)/100</f>
        <v>0.55433932759968996</v>
      </c>
      <c r="D275" s="132">
        <f>[1]!thsiFinD("ths_adjustment_nvg_ratio_fund",D$2,$A$6,$A275,101)/100</f>
        <v>0.52312485022764998</v>
      </c>
      <c r="E275" s="132">
        <f>[1]!thsiFinD("ths_adjustment_nvg_ratio_fund",E$2,$A$6,$A275,101)/100</f>
        <v>0.54996230848117</v>
      </c>
      <c r="F275" s="133">
        <f>[1]!thsiFinD("ths_int_chg_ratio_index",F$1,$A$6,$A275,101)/100</f>
        <v>0.12340117258152</v>
      </c>
      <c r="G275" s="133">
        <f>[1]!thsiFinD("ths_int_chg_ratio_index",G$1,$A$6,$A275,101)/100</f>
        <v>0.12340117258152</v>
      </c>
      <c r="H275" s="132">
        <f>[1]!thsiFinD("ths_int_chg_ratio_index",H$1,$A$6,$A275,101)/100</f>
        <v>1.9522988306339001E-2</v>
      </c>
      <c r="I275" s="132">
        <f>[1]!thsiFinD("ths_int_chg_ratio_index",I$1,$A$6,$A275,101)/100</f>
        <v>1.9522988306339001E-2</v>
      </c>
      <c r="J275" s="32">
        <f t="shared" si="32"/>
        <v>0.32155025574198592</v>
      </c>
      <c r="K275" s="32">
        <f>[1]!thsiFinD("ths_int_chg_ratio_index",K$2,$A$6,$A275,101)/100</f>
        <v>0.35090364613741998</v>
      </c>
      <c r="L275" s="32">
        <f>[1]!thsiFinD("ths_int_chg_ratio_index",L$2,$A$6,$A275,101)/100</f>
        <v>0.29469187283609</v>
      </c>
      <c r="M275" s="46">
        <f t="shared" si="33"/>
        <v>1.321550255741986</v>
      </c>
      <c r="N275" s="46">
        <f t="shared" si="34"/>
        <v>1.35090364613742</v>
      </c>
      <c r="O275" s="46">
        <f t="shared" si="34"/>
        <v>1.2946918728360899</v>
      </c>
      <c r="P275" s="38">
        <f t="shared" si="35"/>
        <v>2.2313478834273148E-2</v>
      </c>
      <c r="Q275" s="38">
        <f t="shared" si="36"/>
        <v>2.1749479944902061E-2</v>
      </c>
      <c r="R275" s="38">
        <f t="shared" si="36"/>
        <v>2.1699671998407055E-2</v>
      </c>
      <c r="S275" s="34">
        <f>MAX(M$6:M275)</f>
        <v>1.3598546223268562</v>
      </c>
      <c r="T275" s="34">
        <f>MAX(N$6:N275)</f>
        <v>1.35090364613742</v>
      </c>
      <c r="U275" s="34">
        <f>MAX(O$6:O275)</f>
        <v>1.3115266466550799</v>
      </c>
      <c r="V275" s="35">
        <f t="shared" si="37"/>
        <v>-2.816798645676355E-2</v>
      </c>
      <c r="W275" s="35">
        <f t="shared" si="38"/>
        <v>0</v>
      </c>
      <c r="X275" s="35">
        <f t="shared" si="38"/>
        <v>-1.2836013558645942E-2</v>
      </c>
    </row>
    <row r="276" spans="1:24">
      <c r="A276" s="357">
        <v>44237</v>
      </c>
      <c r="B276" s="132">
        <f>[1]!thsiFinD("ths_adjustment_nvg_ratio_fund",B$2,$A$6,$A276,101)/100</f>
        <v>0.69485294117647001</v>
      </c>
      <c r="C276" s="132">
        <f>[1]!thsiFinD("ths_adjustment_nvg_ratio_fund",C$2,$A$6,$A276,101)/100</f>
        <v>0.58422378594388003</v>
      </c>
      <c r="D276" s="132">
        <f>[1]!thsiFinD("ths_adjustment_nvg_ratio_fund",D$2,$A$6,$A276,101)/100</f>
        <v>0.53342918763479996</v>
      </c>
      <c r="E276" s="132">
        <f>[1]!thsiFinD("ths_adjustment_nvg_ratio_fund",E$2,$A$6,$A276,101)/100</f>
        <v>0.56395007963064003</v>
      </c>
      <c r="F276" s="133">
        <f>[1]!thsiFinD("ths_int_chg_ratio_index",F$1,$A$6,$A276,101)/100</f>
        <v>0.13225597908257</v>
      </c>
      <c r="G276" s="133">
        <f>[1]!thsiFinD("ths_int_chg_ratio_index",G$1,$A$6,$A276,101)/100</f>
        <v>0.13225597908257</v>
      </c>
      <c r="H276" s="132">
        <f>[1]!thsiFinD("ths_int_chg_ratio_index",H$1,$A$6,$A276,101)/100</f>
        <v>2.4557597911119E-2</v>
      </c>
      <c r="I276" s="132">
        <f>[1]!thsiFinD("ths_int_chg_ratio_index",I$1,$A$6,$A276,101)/100</f>
        <v>2.4557597911119E-2</v>
      </c>
      <c r="J276" s="32">
        <f t="shared" si="32"/>
        <v>0.336260393546646</v>
      </c>
      <c r="K276" s="32">
        <f>[1]!thsiFinD("ths_int_chg_ratio_index",K$2,$A$6,$A276,101)/100</f>
        <v>0.37663793283175001</v>
      </c>
      <c r="L276" s="32">
        <f>[1]!thsiFinD("ths_int_chg_ratio_index",L$2,$A$6,$A276,101)/100</f>
        <v>0.31520594379827999</v>
      </c>
      <c r="M276" s="46">
        <f t="shared" si="33"/>
        <v>1.3362603935466459</v>
      </c>
      <c r="N276" s="46">
        <f t="shared" si="34"/>
        <v>1.37663793283175</v>
      </c>
      <c r="O276" s="46">
        <f t="shared" si="34"/>
        <v>1.3152059437982799</v>
      </c>
      <c r="P276" s="38">
        <f t="shared" si="35"/>
        <v>1.1130971176272819E-2</v>
      </c>
      <c r="Q276" s="38">
        <f t="shared" si="36"/>
        <v>1.9049683349297908E-2</v>
      </c>
      <c r="R276" s="38">
        <f t="shared" si="36"/>
        <v>1.5844751475308838E-2</v>
      </c>
      <c r="S276" s="34">
        <f>MAX(M$6:M276)</f>
        <v>1.3598546223268562</v>
      </c>
      <c r="T276" s="34">
        <f>MAX(N$6:N276)</f>
        <v>1.37663793283175</v>
      </c>
      <c r="U276" s="34">
        <f>MAX(O$6:O276)</f>
        <v>1.3152059437982799</v>
      </c>
      <c r="V276" s="35">
        <f t="shared" si="37"/>
        <v>-1.7350552325834601E-2</v>
      </c>
      <c r="W276" s="35">
        <f t="shared" si="38"/>
        <v>0</v>
      </c>
      <c r="X276" s="35">
        <f t="shared" si="38"/>
        <v>0</v>
      </c>
    </row>
    <row r="277" spans="1:24">
      <c r="A277" s="357">
        <v>44245</v>
      </c>
      <c r="B277" s="132">
        <f>[1]!thsiFinD("ths_adjustment_nvg_ratio_fund",B$2,$A$6,$A277,101)/100</f>
        <v>0.67535166240408995</v>
      </c>
      <c r="C277" s="132">
        <f>[1]!thsiFinD("ths_adjustment_nvg_ratio_fund",C$2,$A$6,$A277,101)/100</f>
        <v>0.57319086091564997</v>
      </c>
      <c r="D277" s="132">
        <f>[1]!thsiFinD("ths_adjustment_nvg_ratio_fund",D$2,$A$6,$A277,101)/100</f>
        <v>0.54948478312964</v>
      </c>
      <c r="E277" s="132">
        <f>[1]!thsiFinD("ths_adjustment_nvg_ratio_fund",E$2,$A$6,$A277,101)/100</f>
        <v>0.56956193994173998</v>
      </c>
      <c r="F277" s="133">
        <f>[1]!thsiFinD("ths_int_chg_ratio_index",F$1,$A$6,$A277,101)/100</f>
        <v>0.15045032066453001</v>
      </c>
      <c r="G277" s="133">
        <f>[1]!thsiFinD("ths_int_chg_ratio_index",G$1,$A$6,$A277,101)/100</f>
        <v>0.15045032066453001</v>
      </c>
      <c r="H277" s="132">
        <f>[1]!thsiFinD("ths_int_chg_ratio_index",H$1,$A$6,$A277,101)/100</f>
        <v>5.3130410006122002E-2</v>
      </c>
      <c r="I277" s="132">
        <f>[1]!thsiFinD("ths_int_chg_ratio_index",I$1,$A$6,$A277,101)/100</f>
        <v>5.3130410006122002E-2</v>
      </c>
      <c r="J277" s="32">
        <f t="shared" si="32"/>
        <v>0.34684383846655287</v>
      </c>
      <c r="K277" s="32">
        <f>[1]!thsiFinD("ths_int_chg_ratio_index",K$2,$A$6,$A277,101)/100</f>
        <v>0.37321804584805002</v>
      </c>
      <c r="L277" s="32">
        <f>[1]!thsiFinD("ths_int_chg_ratio_index",L$2,$A$6,$A277,101)/100</f>
        <v>0.31787662469347</v>
      </c>
      <c r="M277" s="46">
        <f t="shared" si="33"/>
        <v>1.3468438384665529</v>
      </c>
      <c r="N277" s="46">
        <f t="shared" si="34"/>
        <v>1.3732180458480501</v>
      </c>
      <c r="O277" s="46">
        <f t="shared" si="34"/>
        <v>1.3178766246934699</v>
      </c>
      <c r="P277" s="38">
        <f t="shared" si="35"/>
        <v>7.9201965208419711E-3</v>
      </c>
      <c r="Q277" s="38">
        <f t="shared" si="36"/>
        <v>-2.4842312580077852E-3</v>
      </c>
      <c r="R277" s="38">
        <f t="shared" si="36"/>
        <v>2.0306180243354621E-3</v>
      </c>
      <c r="S277" s="34">
        <f>MAX(M$6:M277)</f>
        <v>1.3598546223268562</v>
      </c>
      <c r="T277" s="34">
        <f>MAX(N$6:N277)</f>
        <v>1.37663793283175</v>
      </c>
      <c r="U277" s="34">
        <f>MAX(O$6:O277)</f>
        <v>1.3178766246934699</v>
      </c>
      <c r="V277" s="35">
        <f t="shared" si="37"/>
        <v>-9.5677755891585559E-3</v>
      </c>
      <c r="W277" s="35">
        <f t="shared" si="38"/>
        <v>-2.4842312580077852E-3</v>
      </c>
      <c r="X277" s="35">
        <f t="shared" si="38"/>
        <v>0</v>
      </c>
    </row>
    <row r="278" spans="1:24">
      <c r="A278" s="357">
        <v>44246</v>
      </c>
      <c r="B278" s="132">
        <f>[1]!thsiFinD("ths_adjustment_nvg_ratio_fund",B$2,$A$6,$A278,101)/100</f>
        <v>0.67063618925830992</v>
      </c>
      <c r="C278" s="132">
        <f>[1]!thsiFinD("ths_adjustment_nvg_ratio_fund",C$2,$A$6,$A278,101)/100</f>
        <v>0.57041091130222998</v>
      </c>
      <c r="D278" s="132">
        <f>[1]!thsiFinD("ths_adjustment_nvg_ratio_fund",D$2,$A$6,$A278,101)/100</f>
        <v>0.56793673616104001</v>
      </c>
      <c r="E278" s="132">
        <f>[1]!thsiFinD("ths_adjustment_nvg_ratio_fund",E$2,$A$6,$A278,101)/100</f>
        <v>0.57031577186162996</v>
      </c>
      <c r="F278" s="133">
        <f>[1]!thsiFinD("ths_int_chg_ratio_index",F$1,$A$6,$A278,101)/100</f>
        <v>0.17255394390513001</v>
      </c>
      <c r="G278" s="133">
        <f>[1]!thsiFinD("ths_int_chg_ratio_index",G$1,$A$6,$A278,101)/100</f>
        <v>0.17255394390513001</v>
      </c>
      <c r="H278" s="132">
        <f>[1]!thsiFinD("ths_int_chg_ratio_index",H$1,$A$6,$A278,101)/100</f>
        <v>8.4302448929323995E-2</v>
      </c>
      <c r="I278" s="132">
        <f>[1]!thsiFinD("ths_int_chg_ratio_index",I$1,$A$6,$A278,101)/100</f>
        <v>8.4302448929323995E-2</v>
      </c>
      <c r="J278" s="32">
        <f t="shared" si="32"/>
        <v>0.36162654928151472</v>
      </c>
      <c r="K278" s="32">
        <f>[1]!thsiFinD("ths_int_chg_ratio_index",K$2,$A$6,$A278,101)/100</f>
        <v>0.37911001835862995</v>
      </c>
      <c r="L278" s="32">
        <f>[1]!thsiFinD("ths_int_chg_ratio_index",L$2,$A$6,$A278,101)/100</f>
        <v>0.32827900055594</v>
      </c>
      <c r="M278" s="46">
        <f t="shared" si="33"/>
        <v>1.3616265492815147</v>
      </c>
      <c r="N278" s="46">
        <f t="shared" si="34"/>
        <v>1.37911001835863</v>
      </c>
      <c r="O278" s="46">
        <f t="shared" si="34"/>
        <v>1.3282790005559399</v>
      </c>
      <c r="P278" s="38">
        <f t="shared" si="35"/>
        <v>1.0975816492424739E-2</v>
      </c>
      <c r="Q278" s="38">
        <f t="shared" si="36"/>
        <v>4.290631432054326E-3</v>
      </c>
      <c r="R278" s="38">
        <f t="shared" si="36"/>
        <v>7.8932850523012466E-3</v>
      </c>
      <c r="S278" s="34">
        <f>MAX(M$6:M278)</f>
        <v>1.3616265492815147</v>
      </c>
      <c r="T278" s="34">
        <f>MAX(N$6:N278)</f>
        <v>1.37911001835863</v>
      </c>
      <c r="U278" s="34">
        <f>MAX(O$6:O278)</f>
        <v>1.3282790005559399</v>
      </c>
      <c r="V278" s="35">
        <f t="shared" si="37"/>
        <v>0</v>
      </c>
      <c r="W278" s="35">
        <f t="shared" si="38"/>
        <v>0</v>
      </c>
      <c r="X278" s="35">
        <f t="shared" si="38"/>
        <v>0</v>
      </c>
    </row>
    <row r="279" spans="1:24">
      <c r="A279" s="357">
        <v>44249</v>
      </c>
      <c r="B279" s="132">
        <f>[1]!thsiFinD("ths_adjustment_nvg_ratio_fund",B$2,$A$6,$A279,101)/100</f>
        <v>0.61453005115088999</v>
      </c>
      <c r="C279" s="132">
        <f>[1]!thsiFinD("ths_adjustment_nvg_ratio_fund",C$2,$A$6,$A279,101)/100</f>
        <v>0.51481191903396994</v>
      </c>
      <c r="D279" s="132">
        <f>[1]!thsiFinD("ths_adjustment_nvg_ratio_fund",D$2,$A$6,$A279,101)/100</f>
        <v>0.55942966690630003</v>
      </c>
      <c r="E279" s="132">
        <f>[1]!thsiFinD("ths_adjustment_nvg_ratio_fund",E$2,$A$6,$A279,101)/100</f>
        <v>0.54510428016712997</v>
      </c>
      <c r="F279" s="133">
        <f>[1]!thsiFinD("ths_int_chg_ratio_index",F$1,$A$6,$A279,101)/100</f>
        <v>0.17379830512950001</v>
      </c>
      <c r="G279" s="133">
        <f>[1]!thsiFinD("ths_int_chg_ratio_index",G$1,$A$6,$A279,101)/100</f>
        <v>0.17379830512950001</v>
      </c>
      <c r="H279" s="132">
        <f>[1]!thsiFinD("ths_int_chg_ratio_index",H$1,$A$6,$A279,101)/100</f>
        <v>9.7798884803742006E-2</v>
      </c>
      <c r="I279" s="132">
        <f>[1]!thsiFinD("ths_int_chg_ratio_index",I$1,$A$6,$A279,101)/100</f>
        <v>9.7798884803742006E-2</v>
      </c>
      <c r="J279" s="32">
        <f t="shared" si="32"/>
        <v>0.34713378714059673</v>
      </c>
      <c r="K279" s="32">
        <f>[1]!thsiFinD("ths_int_chg_ratio_index",K$2,$A$6,$A279,101)/100</f>
        <v>0.34304936560968996</v>
      </c>
      <c r="L279" s="32">
        <f>[1]!thsiFinD("ths_int_chg_ratio_index",L$2,$A$6,$A279,101)/100</f>
        <v>0.30301781785745002</v>
      </c>
      <c r="M279" s="46">
        <f t="shared" si="33"/>
        <v>1.3471337871405966</v>
      </c>
      <c r="N279" s="46">
        <f t="shared" si="34"/>
        <v>1.34304936560969</v>
      </c>
      <c r="O279" s="46">
        <f t="shared" si="34"/>
        <v>1.3030178178574501</v>
      </c>
      <c r="P279" s="38">
        <f t="shared" si="35"/>
        <v>-1.0643712953867901E-2</v>
      </c>
      <c r="Q279" s="38">
        <f t="shared" si="36"/>
        <v>-2.6147770858671704E-2</v>
      </c>
      <c r="R279" s="38">
        <f t="shared" si="36"/>
        <v>-1.9017979421429576E-2</v>
      </c>
      <c r="S279" s="34">
        <f>MAX(M$6:M279)</f>
        <v>1.3616265492815147</v>
      </c>
      <c r="T279" s="34">
        <f>MAX(N$6:N279)</f>
        <v>1.37911001835863</v>
      </c>
      <c r="U279" s="34">
        <f>MAX(O$6:O279)</f>
        <v>1.3282790005559399</v>
      </c>
      <c r="V279" s="35">
        <f t="shared" si="37"/>
        <v>-1.0643712953867901E-2</v>
      </c>
      <c r="W279" s="35">
        <f t="shared" si="38"/>
        <v>-2.6147770858671704E-2</v>
      </c>
      <c r="X279" s="35">
        <f t="shared" si="38"/>
        <v>-1.9017979421429576E-2</v>
      </c>
    </row>
    <row r="280" spans="1:24">
      <c r="A280" s="357">
        <v>44250</v>
      </c>
      <c r="B280" s="132">
        <f>[1]!thsiFinD("ths_adjustment_nvg_ratio_fund",B$2,$A$6,$A280,101)/100</f>
        <v>0.61117327365729002</v>
      </c>
      <c r="C280" s="132">
        <f>[1]!thsiFinD("ths_adjustment_nvg_ratio_fund",C$2,$A$6,$A280,101)/100</f>
        <v>0.51220571627139</v>
      </c>
      <c r="D280" s="132">
        <f>[1]!thsiFinD("ths_adjustment_nvg_ratio_fund",D$2,$A$6,$A280,101)/100</f>
        <v>0.55547567697099998</v>
      </c>
      <c r="E280" s="132">
        <f>[1]!thsiFinD("ths_adjustment_nvg_ratio_fund",E$2,$A$6,$A280,101)/100</f>
        <v>0.53748220124864998</v>
      </c>
      <c r="F280" s="133">
        <f>[1]!thsiFinD("ths_int_chg_ratio_index",F$1,$A$6,$A280,101)/100</f>
        <v>0.16578462890376</v>
      </c>
      <c r="G280" s="133">
        <f>[1]!thsiFinD("ths_int_chg_ratio_index",G$1,$A$6,$A280,101)/100</f>
        <v>0.16578462890376</v>
      </c>
      <c r="H280" s="132">
        <f>[1]!thsiFinD("ths_int_chg_ratio_index",H$1,$A$6,$A280,101)/100</f>
        <v>9.0973211334151996E-2</v>
      </c>
      <c r="I280" s="132">
        <f>[1]!thsiFinD("ths_int_chg_ratio_index",I$1,$A$6,$A280,101)/100</f>
        <v>9.0973211334151996E-2</v>
      </c>
      <c r="J280" s="32">
        <f t="shared" si="32"/>
        <v>0.34123156857801928</v>
      </c>
      <c r="K280" s="32">
        <f>[1]!thsiFinD("ths_int_chg_ratio_index",K$2,$A$6,$A280,101)/100</f>
        <v>0.33859784002610999</v>
      </c>
      <c r="L280" s="32">
        <f>[1]!thsiFinD("ths_int_chg_ratio_index",L$2,$A$6,$A280,101)/100</f>
        <v>0.29771825489855996</v>
      </c>
      <c r="M280" s="46">
        <f t="shared" si="33"/>
        <v>1.3412315685780194</v>
      </c>
      <c r="N280" s="46">
        <f t="shared" si="34"/>
        <v>1.33859784002611</v>
      </c>
      <c r="O280" s="46">
        <f t="shared" si="34"/>
        <v>1.29771825489856</v>
      </c>
      <c r="P280" s="38">
        <f t="shared" si="35"/>
        <v>-4.3813158120732387E-3</v>
      </c>
      <c r="Q280" s="38">
        <f t="shared" si="36"/>
        <v>-3.3144914085559973E-3</v>
      </c>
      <c r="R280" s="38">
        <f t="shared" si="36"/>
        <v>-4.0671454267633411E-3</v>
      </c>
      <c r="S280" s="34">
        <f>MAX(M$6:M280)</f>
        <v>1.3616265492815147</v>
      </c>
      <c r="T280" s="34">
        <f>MAX(N$6:N280)</f>
        <v>1.37911001835863</v>
      </c>
      <c r="U280" s="34">
        <f>MAX(O$6:O280)</f>
        <v>1.3282790005559399</v>
      </c>
      <c r="V280" s="35">
        <f t="shared" si="37"/>
        <v>-1.4978395298077207E-2</v>
      </c>
      <c r="W280" s="35">
        <f t="shared" si="38"/>
        <v>-2.9375595705363855E-2</v>
      </c>
      <c r="X280" s="35">
        <f t="shared" si="38"/>
        <v>-2.3007775960162791E-2</v>
      </c>
    </row>
    <row r="281" spans="1:24">
      <c r="A281" s="357">
        <v>44251</v>
      </c>
      <c r="B281" s="132">
        <f>[1]!thsiFinD("ths_adjustment_nvg_ratio_fund",B$2,$A$6,$A281,101)/100</f>
        <v>0.56937340153452998</v>
      </c>
      <c r="C281" s="132">
        <f>[1]!thsiFinD("ths_adjustment_nvg_ratio_fund",C$2,$A$6,$A281,101)/100</f>
        <v>0.47319954825819005</v>
      </c>
      <c r="D281" s="132">
        <f>[1]!thsiFinD("ths_adjustment_nvg_ratio_fund",D$2,$A$6,$A281,101)/100</f>
        <v>0.52839683680805005</v>
      </c>
      <c r="E281" s="132">
        <f>[1]!thsiFinD("ths_adjustment_nvg_ratio_fund",E$2,$A$6,$A281,101)/100</f>
        <v>0.50682636744748</v>
      </c>
      <c r="F281" s="133">
        <f>[1]!thsiFinD("ths_int_chg_ratio_index",F$1,$A$6,$A281,101)/100</f>
        <v>0.15642150854863002</v>
      </c>
      <c r="G281" s="133">
        <f>[1]!thsiFinD("ths_int_chg_ratio_index",G$1,$A$6,$A281,101)/100</f>
        <v>0.15642150854863002</v>
      </c>
      <c r="H281" s="132">
        <f>[1]!thsiFinD("ths_int_chg_ratio_index",H$1,$A$6,$A281,101)/100</f>
        <v>9.2102526068934001E-2</v>
      </c>
      <c r="I281" s="132">
        <f>[1]!thsiFinD("ths_int_chg_ratio_index",I$1,$A$6,$A281,101)/100</f>
        <v>9.2102526068934001E-2</v>
      </c>
      <c r="J281" s="32">
        <f t="shared" si="32"/>
        <v>0.32185552791042216</v>
      </c>
      <c r="K281" s="32">
        <f>[1]!thsiFinD("ths_int_chg_ratio_index",K$2,$A$6,$A281,101)/100</f>
        <v>0.30777110716355</v>
      </c>
      <c r="L281" s="32">
        <f>[1]!thsiFinD("ths_int_chg_ratio_index",L$2,$A$6,$A281,101)/100</f>
        <v>0.27268279922308003</v>
      </c>
      <c r="M281" s="46">
        <f t="shared" si="33"/>
        <v>1.3218555279104223</v>
      </c>
      <c r="N281" s="46">
        <f t="shared" si="34"/>
        <v>1.3077711071635501</v>
      </c>
      <c r="O281" s="46">
        <f t="shared" si="34"/>
        <v>1.27268279922308</v>
      </c>
      <c r="P281" s="38">
        <f t="shared" si="35"/>
        <v>-1.444645437934311E-2</v>
      </c>
      <c r="Q281" s="38">
        <f t="shared" si="36"/>
        <v>-2.3029121922054419E-2</v>
      </c>
      <c r="R281" s="38">
        <f t="shared" si="36"/>
        <v>-1.9291903755670692E-2</v>
      </c>
      <c r="S281" s="34">
        <f>MAX(M$6:M281)</f>
        <v>1.3616265492815147</v>
      </c>
      <c r="T281" s="34">
        <f>MAX(N$6:N281)</f>
        <v>1.37911001835863</v>
      </c>
      <c r="U281" s="34">
        <f>MAX(O$6:O281)</f>
        <v>1.3282790005559399</v>
      </c>
      <c r="V281" s="35">
        <f t="shared" si="37"/>
        <v>-2.9208464973070836E-2</v>
      </c>
      <c r="W281" s="35">
        <f t="shared" si="38"/>
        <v>-5.1728223452386479E-2</v>
      </c>
      <c r="X281" s="35">
        <f t="shared" si="38"/>
        <v>-4.1855815916377992E-2</v>
      </c>
    </row>
    <row r="282" spans="1:24">
      <c r="A282" s="357">
        <v>44252</v>
      </c>
      <c r="B282" s="132">
        <f>[1]!thsiFinD("ths_adjustment_nvg_ratio_fund",B$2,$A$6,$A282,101)/100</f>
        <v>0.58088235294117996</v>
      </c>
      <c r="C282" s="132">
        <f>[1]!thsiFinD("ths_adjustment_nvg_ratio_fund",C$2,$A$6,$A282,101)/100</f>
        <v>0.4818868908001</v>
      </c>
      <c r="D282" s="132">
        <f>[1]!thsiFinD("ths_adjustment_nvg_ratio_fund",D$2,$A$6,$A282,101)/100</f>
        <v>0.52504193625689</v>
      </c>
      <c r="E282" s="132">
        <f>[1]!thsiFinD("ths_adjustment_nvg_ratio_fund",E$2,$A$6,$A282,101)/100</f>
        <v>0.50431359414967003</v>
      </c>
      <c r="F282" s="133">
        <f>[1]!thsiFinD("ths_int_chg_ratio_index",F$1,$A$6,$A282,101)/100</f>
        <v>0.14950757432191</v>
      </c>
      <c r="G282" s="133">
        <f>[1]!thsiFinD("ths_int_chg_ratio_index",G$1,$A$6,$A282,101)/100</f>
        <v>0.14950757432191</v>
      </c>
      <c r="H282" s="132">
        <f>[1]!thsiFinD("ths_int_chg_ratio_index",H$1,$A$6,$A282,101)/100</f>
        <v>8.2085543044714007E-2</v>
      </c>
      <c r="I282" s="132">
        <f>[1]!thsiFinD("ths_int_chg_ratio_index",I$1,$A$6,$A282,101)/100</f>
        <v>8.2085543044714007E-2</v>
      </c>
      <c r="J282" s="32">
        <f t="shared" si="32"/>
        <v>0.31941387611013594</v>
      </c>
      <c r="K282" s="32">
        <f>[1]!thsiFinD("ths_int_chg_ratio_index",K$2,$A$6,$A282,101)/100</f>
        <v>0.31212816111838998</v>
      </c>
      <c r="L282" s="32">
        <f>[1]!thsiFinD("ths_int_chg_ratio_index",L$2,$A$6,$A282,101)/100</f>
        <v>0.27327842701641997</v>
      </c>
      <c r="M282" s="46">
        <f t="shared" si="33"/>
        <v>1.3194138761101359</v>
      </c>
      <c r="N282" s="46">
        <f t="shared" si="34"/>
        <v>1.3121281611183899</v>
      </c>
      <c r="O282" s="46">
        <f t="shared" si="34"/>
        <v>1.2732784270164199</v>
      </c>
      <c r="P282" s="38">
        <f t="shared" si="35"/>
        <v>-1.847139682614185E-3</v>
      </c>
      <c r="Q282" s="38">
        <f t="shared" si="36"/>
        <v>3.3316640281875198E-3</v>
      </c>
      <c r="R282" s="38">
        <f t="shared" si="36"/>
        <v>4.6800962007464975E-4</v>
      </c>
      <c r="S282" s="34">
        <f>MAX(M$6:M282)</f>
        <v>1.3616265492815147</v>
      </c>
      <c r="T282" s="34">
        <f>MAX(N$6:N282)</f>
        <v>1.37911001835863</v>
      </c>
      <c r="U282" s="34">
        <f>MAX(O$6:O282)</f>
        <v>1.3282790005559399</v>
      </c>
      <c r="V282" s="35">
        <f t="shared" si="37"/>
        <v>-3.1001652540965097E-2</v>
      </c>
      <c r="W282" s="35">
        <f t="shared" si="38"/>
        <v>-4.8568900485517208E-2</v>
      </c>
      <c r="X282" s="35">
        <f t="shared" si="38"/>
        <v>-4.1407395220808274E-2</v>
      </c>
    </row>
    <row r="283" spans="1:24">
      <c r="A283" s="357">
        <v>44253</v>
      </c>
      <c r="B283" s="132">
        <f>[1]!thsiFinD("ths_adjustment_nvg_ratio_fund",B$2,$A$6,$A283,101)/100</f>
        <v>0.54315856777493998</v>
      </c>
      <c r="C283" s="132">
        <f>[1]!thsiFinD("ths_adjustment_nvg_ratio_fund",C$2,$A$6,$A283,101)/100</f>
        <v>0.44748501433412002</v>
      </c>
      <c r="D283" s="132">
        <f>[1]!thsiFinD("ths_adjustment_nvg_ratio_fund",D$2,$A$6,$A283,101)/100</f>
        <v>0.49041456985381998</v>
      </c>
      <c r="E283" s="132">
        <f>[1]!thsiFinD("ths_adjustment_nvg_ratio_fund",E$2,$A$6,$A283,101)/100</f>
        <v>0.47692436556620005</v>
      </c>
      <c r="F283" s="133">
        <f>[1]!thsiFinD("ths_int_chg_ratio_index",F$1,$A$6,$A283,101)/100</f>
        <v>0.13622545438476999</v>
      </c>
      <c r="G283" s="133">
        <f>[1]!thsiFinD("ths_int_chg_ratio_index",G$1,$A$6,$A283,101)/100</f>
        <v>0.13622545438476999</v>
      </c>
      <c r="H283" s="132">
        <f>[1]!thsiFinD("ths_int_chg_ratio_index",H$1,$A$6,$A283,101)/100</f>
        <v>8.4866970123135002E-2</v>
      </c>
      <c r="I283" s="132">
        <f>[1]!thsiFinD("ths_int_chg_ratio_index",I$1,$A$6,$A283,101)/100</f>
        <v>8.4866970123135002E-2</v>
      </c>
      <c r="J283" s="32">
        <f t="shared" si="32"/>
        <v>0.30002092081811127</v>
      </c>
      <c r="K283" s="32">
        <f>[1]!thsiFinD("ths_int_chg_ratio_index",K$2,$A$6,$A283,101)/100</f>
        <v>0.28128696068081999</v>
      </c>
      <c r="L283" s="32">
        <f>[1]!thsiFinD("ths_int_chg_ratio_index",L$2,$A$6,$A283,101)/100</f>
        <v>0.24833607984915002</v>
      </c>
      <c r="M283" s="46">
        <f t="shared" si="33"/>
        <v>1.3000209208181113</v>
      </c>
      <c r="N283" s="46">
        <f t="shared" si="34"/>
        <v>1.2812869606808199</v>
      </c>
      <c r="O283" s="46">
        <f t="shared" si="34"/>
        <v>1.2483360798491501</v>
      </c>
      <c r="P283" s="38">
        <f t="shared" si="35"/>
        <v>-1.4698159268415889E-2</v>
      </c>
      <c r="Q283" s="38">
        <f t="shared" si="36"/>
        <v>-2.3504716499097578E-2</v>
      </c>
      <c r="R283" s="38">
        <f t="shared" si="36"/>
        <v>-1.9589075443393278E-2</v>
      </c>
      <c r="S283" s="34">
        <f>MAX(M$6:M283)</f>
        <v>1.3616265492815147</v>
      </c>
      <c r="T283" s="34">
        <f>MAX(N$6:N283)</f>
        <v>1.37911001835863</v>
      </c>
      <c r="U283" s="34">
        <f>MAX(O$6:O283)</f>
        <v>1.3282790005559399</v>
      </c>
      <c r="V283" s="35">
        <f t="shared" si="37"/>
        <v>-4.5244144582749724E-2</v>
      </c>
      <c r="W283" s="35">
        <f t="shared" si="38"/>
        <v>-7.093201874802979E-2</v>
      </c>
      <c r="X283" s="35">
        <f t="shared" si="38"/>
        <v>-6.0185338075306793E-2</v>
      </c>
    </row>
    <row r="284" spans="1:24">
      <c r="A284" s="357">
        <v>44256</v>
      </c>
      <c r="B284" s="132">
        <f>[1]!thsiFinD("ths_adjustment_nvg_ratio_fund",B$2,$A$6,$A284,101)/100</f>
        <v>0.56409846547315001</v>
      </c>
      <c r="C284" s="132">
        <f>[1]!thsiFinD("ths_adjustment_nvg_ratio_fund",C$2,$A$6,$A284,101)/100</f>
        <v>0.47146207974980003</v>
      </c>
      <c r="D284" s="132">
        <f>[1]!thsiFinD("ths_adjustment_nvg_ratio_fund",D$2,$A$6,$A284,101)/100</f>
        <v>0.52348430385813993</v>
      </c>
      <c r="E284" s="132">
        <f>[1]!thsiFinD("ths_adjustment_nvg_ratio_fund",E$2,$A$6,$A284,101)/100</f>
        <v>0.50917162246369996</v>
      </c>
      <c r="F284" s="133">
        <f>[1]!thsiFinD("ths_int_chg_ratio_index",F$1,$A$6,$A284,101)/100</f>
        <v>0.16671780102615</v>
      </c>
      <c r="G284" s="133">
        <f>[1]!thsiFinD("ths_int_chg_ratio_index",G$1,$A$6,$A284,101)/100</f>
        <v>0.16671780102615</v>
      </c>
      <c r="H284" s="132">
        <f>[1]!thsiFinD("ths_int_chg_ratio_index",H$1,$A$6,$A284,101)/100</f>
        <v>0.11178489193346</v>
      </c>
      <c r="I284" s="132">
        <f>[1]!thsiFinD("ths_int_chg_ratio_index",I$1,$A$6,$A284,101)/100</f>
        <v>0.11178489193346</v>
      </c>
      <c r="J284" s="32">
        <f t="shared" si="32"/>
        <v>0.32815273218300128</v>
      </c>
      <c r="K284" s="32">
        <f>[1]!thsiFinD("ths_int_chg_ratio_index",K$2,$A$6,$A284,101)/100</f>
        <v>0.30214078974542002</v>
      </c>
      <c r="L284" s="32">
        <f>[1]!thsiFinD("ths_int_chg_ratio_index",L$2,$A$6,$A284,101)/100</f>
        <v>0.27191084302577001</v>
      </c>
      <c r="M284" s="46">
        <f t="shared" si="33"/>
        <v>1.3281527321830013</v>
      </c>
      <c r="N284" s="46">
        <f t="shared" si="34"/>
        <v>1.30214078974542</v>
      </c>
      <c r="O284" s="46">
        <f t="shared" si="34"/>
        <v>1.27191084302577</v>
      </c>
      <c r="P284" s="38">
        <f t="shared" si="35"/>
        <v>2.1639506652851859E-2</v>
      </c>
      <c r="Q284" s="38">
        <f t="shared" si="36"/>
        <v>1.6275689759239542E-2</v>
      </c>
      <c r="R284" s="38">
        <f t="shared" si="36"/>
        <v>1.8884948979019045E-2</v>
      </c>
      <c r="S284" s="34">
        <f>MAX(M$6:M284)</f>
        <v>1.3616265492815147</v>
      </c>
      <c r="T284" s="34">
        <f>MAX(N$6:N284)</f>
        <v>1.37911001835863</v>
      </c>
      <c r="U284" s="34">
        <f>MAX(O$6:O284)</f>
        <v>1.3282790005559399</v>
      </c>
      <c r="V284" s="35">
        <f t="shared" si="37"/>
        <v>-2.4583698897598927E-2</v>
      </c>
      <c r="W284" s="35">
        <f t="shared" si="38"/>
        <v>-5.5810796519929706E-2</v>
      </c>
      <c r="X284" s="35">
        <f t="shared" si="38"/>
        <v>-4.2436986135124921E-2</v>
      </c>
    </row>
    <row r="285" spans="1:24">
      <c r="A285" s="357">
        <v>44257</v>
      </c>
      <c r="B285" s="132">
        <f>[1]!thsiFinD("ths_adjustment_nvg_ratio_fund",B$2,$A$6,$A285,101)/100</f>
        <v>0.54411764705882004</v>
      </c>
      <c r="C285" s="132">
        <f>[1]!thsiFinD("ths_adjustment_nvg_ratio_fund",C$2,$A$6,$A285,101)/100</f>
        <v>0.45530362262183999</v>
      </c>
      <c r="D285" s="132">
        <f>[1]!thsiFinD("ths_adjustment_nvg_ratio_fund",D$2,$A$6,$A285,101)/100</f>
        <v>0.51054397316080002</v>
      </c>
      <c r="E285" s="132">
        <f>[1]!thsiFinD("ths_adjustment_nvg_ratio_fund",E$2,$A$6,$A285,101)/100</f>
        <v>0.49752910633045999</v>
      </c>
      <c r="F285" s="133">
        <f>[1]!thsiFinD("ths_int_chg_ratio_index",F$1,$A$6,$A285,101)/100</f>
        <v>0.16159392265143999</v>
      </c>
      <c r="G285" s="133">
        <f>[1]!thsiFinD("ths_int_chg_ratio_index",G$1,$A$6,$A285,101)/100</f>
        <v>0.16159392265143999</v>
      </c>
      <c r="H285" s="132">
        <f>[1]!thsiFinD("ths_int_chg_ratio_index",H$1,$A$6,$A285,101)/100</f>
        <v>0.10446806759504</v>
      </c>
      <c r="I285" s="132">
        <f>[1]!thsiFinD("ths_int_chg_ratio_index",I$1,$A$6,$A285,101)/100</f>
        <v>0.10446806759504</v>
      </c>
      <c r="J285" s="32">
        <f t="shared" si="32"/>
        <v>0.31745229120811003</v>
      </c>
      <c r="K285" s="32">
        <f>[1]!thsiFinD("ths_int_chg_ratio_index",K$2,$A$6,$A285,101)/100</f>
        <v>0.28674724319073003</v>
      </c>
      <c r="L285" s="32">
        <f>[1]!thsiFinD("ths_int_chg_ratio_index",L$2,$A$6,$A285,101)/100</f>
        <v>0.25905258026341998</v>
      </c>
      <c r="M285" s="46">
        <f t="shared" si="33"/>
        <v>1.3174522912081099</v>
      </c>
      <c r="N285" s="46">
        <f t="shared" si="34"/>
        <v>1.2867472431907301</v>
      </c>
      <c r="O285" s="46">
        <f t="shared" si="34"/>
        <v>1.25905258026342</v>
      </c>
      <c r="P285" s="38">
        <f t="shared" si="35"/>
        <v>-8.0566343882030322E-3</v>
      </c>
      <c r="Q285" s="38">
        <f t="shared" si="36"/>
        <v>-1.1821722102492105E-2</v>
      </c>
      <c r="R285" s="38">
        <f t="shared" si="36"/>
        <v>-1.0109405728283005E-2</v>
      </c>
      <c r="S285" s="34">
        <f>MAX(M$6:M285)</f>
        <v>1.3616265492815147</v>
      </c>
      <c r="T285" s="34">
        <f>MAX(N$6:N285)</f>
        <v>1.37911001835863</v>
      </c>
      <c r="U285" s="34">
        <f>MAX(O$6:O285)</f>
        <v>1.3282790005559399</v>
      </c>
      <c r="V285" s="35">
        <f t="shared" si="37"/>
        <v>-3.244227141187439E-2</v>
      </c>
      <c r="W285" s="35">
        <f t="shared" si="38"/>
        <v>-6.6972738895644479E-2</v>
      </c>
      <c r="X285" s="35">
        <f t="shared" si="38"/>
        <v>-5.211737915268233E-2</v>
      </c>
    </row>
    <row r="286" spans="1:24">
      <c r="A286" s="357">
        <v>44258</v>
      </c>
      <c r="B286" s="132">
        <f>[1]!thsiFinD("ths_adjustment_nvg_ratio_fund",B$2,$A$6,$A286,101)/100</f>
        <v>0.57568734015345002</v>
      </c>
      <c r="C286" s="132">
        <f>[1]!thsiFinD("ths_adjustment_nvg_ratio_fund",C$2,$A$6,$A286,101)/100</f>
        <v>0.48345061245765003</v>
      </c>
      <c r="D286" s="132">
        <f>[1]!thsiFinD("ths_adjustment_nvg_ratio_fund",D$2,$A$6,$A286,101)/100</f>
        <v>0.52971483345314996</v>
      </c>
      <c r="E286" s="132">
        <f>[1]!thsiFinD("ths_adjustment_nvg_ratio_fund",E$2,$A$6,$A286,101)/100</f>
        <v>0.52089789769916006</v>
      </c>
      <c r="F286" s="133">
        <f>[1]!thsiFinD("ths_int_chg_ratio_index",F$1,$A$6,$A286,101)/100</f>
        <v>0.17721522398017001</v>
      </c>
      <c r="G286" s="133">
        <f>[1]!thsiFinD("ths_int_chg_ratio_index",G$1,$A$6,$A286,101)/100</f>
        <v>0.17721522398017001</v>
      </c>
      <c r="H286" s="132">
        <f>[1]!thsiFinD("ths_int_chg_ratio_index",H$1,$A$6,$A286,101)/100</f>
        <v>0.11850042821144</v>
      </c>
      <c r="I286" s="132">
        <f>[1]!thsiFinD("ths_int_chg_ratio_index",I$1,$A$6,$A286,101)/100</f>
        <v>0.11850042821144</v>
      </c>
      <c r="J286" s="32">
        <f t="shared" si="32"/>
        <v>0.33764774851832874</v>
      </c>
      <c r="K286" s="32">
        <f>[1]!thsiFinD("ths_int_chg_ratio_index",K$2,$A$6,$A286,101)/100</f>
        <v>0.31000953784815999</v>
      </c>
      <c r="L286" s="32">
        <f>[1]!thsiFinD("ths_int_chg_ratio_index",L$2,$A$6,$A286,101)/100</f>
        <v>0.27984186575406</v>
      </c>
      <c r="M286" s="46">
        <f t="shared" si="33"/>
        <v>1.3376477485183287</v>
      </c>
      <c r="N286" s="46">
        <f t="shared" si="34"/>
        <v>1.31000953784816</v>
      </c>
      <c r="O286" s="46">
        <f t="shared" si="34"/>
        <v>1.27984186575406</v>
      </c>
      <c r="P286" s="38">
        <f t="shared" si="35"/>
        <v>1.5329175443385079E-2</v>
      </c>
      <c r="Q286" s="38">
        <f t="shared" si="36"/>
        <v>1.8078371475462873E-2</v>
      </c>
      <c r="R286" s="38">
        <f t="shared" si="36"/>
        <v>1.6511848525254225E-2</v>
      </c>
      <c r="S286" s="34">
        <f>MAX(M$6:M286)</f>
        <v>1.3616265492815147</v>
      </c>
      <c r="T286" s="34">
        <f>MAX(N$6:N286)</f>
        <v>1.37911001835863</v>
      </c>
      <c r="U286" s="34">
        <f>MAX(O$6:O286)</f>
        <v>1.3282790005559399</v>
      </c>
      <c r="V286" s="35">
        <f t="shared" si="37"/>
        <v>-1.7610409238743796E-2</v>
      </c>
      <c r="W286" s="35">
        <f t="shared" si="38"/>
        <v>-5.0105125472666101E-2</v>
      </c>
      <c r="X286" s="35">
        <f t="shared" si="38"/>
        <v>-3.646608489753056E-2</v>
      </c>
    </row>
    <row r="287" spans="1:24">
      <c r="A287" s="357">
        <v>44259</v>
      </c>
      <c r="B287" s="132">
        <f>[1]!thsiFinD("ths_adjustment_nvg_ratio_fund",B$2,$A$6,$A287,101)/100</f>
        <v>0.53316815856777</v>
      </c>
      <c r="C287" s="132">
        <f>[1]!thsiFinD("ths_adjustment_nvg_ratio_fund",C$2,$A$6,$A287,101)/100</f>
        <v>0.43454087394665997</v>
      </c>
      <c r="D287" s="132">
        <f>[1]!thsiFinD("ths_adjustment_nvg_ratio_fund",D$2,$A$6,$A287,101)/100</f>
        <v>0.50251617541337001</v>
      </c>
      <c r="E287" s="132">
        <f>[1]!thsiFinD("ths_adjustment_nvg_ratio_fund",E$2,$A$6,$A287,101)/100</f>
        <v>0.48948823190092999</v>
      </c>
      <c r="F287" s="133">
        <f>[1]!thsiFinD("ths_int_chg_ratio_index",F$1,$A$6,$A287,101)/100</f>
        <v>0.15589291459203</v>
      </c>
      <c r="G287" s="133">
        <f>[1]!thsiFinD("ths_int_chg_ratio_index",G$1,$A$6,$A287,101)/100</f>
        <v>0.15589291459203</v>
      </c>
      <c r="H287" s="132">
        <f>[1]!thsiFinD("ths_int_chg_ratio_index",H$1,$A$6,$A287,101)/100</f>
        <v>0.10940719228543</v>
      </c>
      <c r="I287" s="132">
        <f>[1]!thsiFinD("ths_int_chg_ratio_index",I$1,$A$6,$A287,101)/100</f>
        <v>0.10940719228543</v>
      </c>
      <c r="J287" s="32">
        <f t="shared" si="32"/>
        <v>0.31128920669795618</v>
      </c>
      <c r="K287" s="32">
        <f>[1]!thsiFinD("ths_int_chg_ratio_index",K$2,$A$6,$A287,101)/100</f>
        <v>0.27244757619269999</v>
      </c>
      <c r="L287" s="32">
        <f>[1]!thsiFinD("ths_int_chg_ratio_index",L$2,$A$6,$A287,101)/100</f>
        <v>0.24698596203687997</v>
      </c>
      <c r="M287" s="46">
        <f t="shared" si="33"/>
        <v>1.3112892066979562</v>
      </c>
      <c r="N287" s="46">
        <f t="shared" si="34"/>
        <v>1.2724475761926999</v>
      </c>
      <c r="O287" s="46">
        <f t="shared" si="34"/>
        <v>1.2469859620368799</v>
      </c>
      <c r="P287" s="38">
        <f t="shared" si="35"/>
        <v>-1.9705144235146355E-2</v>
      </c>
      <c r="Q287" s="38">
        <f t="shared" si="36"/>
        <v>-2.867304440940166E-2</v>
      </c>
      <c r="R287" s="38">
        <f t="shared" si="36"/>
        <v>-2.56718463400335E-2</v>
      </c>
      <c r="S287" s="34">
        <f>MAX(M$6:M287)</f>
        <v>1.3616265492815147</v>
      </c>
      <c r="T287" s="34">
        <f>MAX(N$6:N287)</f>
        <v>1.37911001835863</v>
      </c>
      <c r="U287" s="34">
        <f>MAX(O$6:O287)</f>
        <v>1.3282790005559399</v>
      </c>
      <c r="V287" s="35">
        <f t="shared" si="37"/>
        <v>-3.6968537819800806E-2</v>
      </c>
      <c r="W287" s="35">
        <f t="shared" si="38"/>
        <v>-7.7341503394251387E-2</v>
      </c>
      <c r="X287" s="35">
        <f t="shared" si="38"/>
        <v>-6.1201779509452048E-2</v>
      </c>
    </row>
    <row r="288" spans="1:24">
      <c r="A288" s="357">
        <v>44260</v>
      </c>
      <c r="B288" s="132">
        <f>[1]!thsiFinD("ths_adjustment_nvg_ratio_fund",B$2,$A$6,$A288,101)/100</f>
        <v>0.52533567774936007</v>
      </c>
      <c r="C288" s="132">
        <f>[1]!thsiFinD("ths_adjustment_nvg_ratio_fund",C$2,$A$6,$A288,101)/100</f>
        <v>0.42811224046564</v>
      </c>
      <c r="D288" s="132">
        <f>[1]!thsiFinD("ths_adjustment_nvg_ratio_fund",D$2,$A$6,$A288,101)/100</f>
        <v>0.49772346034027998</v>
      </c>
      <c r="E288" s="132">
        <f>[1]!thsiFinD("ths_adjustment_nvg_ratio_fund",E$2,$A$6,$A288,101)/100</f>
        <v>0.48898567721050001</v>
      </c>
      <c r="F288" s="133">
        <f>[1]!thsiFinD("ths_int_chg_ratio_index",F$1,$A$6,$A288,101)/100</f>
        <v>0.15973429652743001</v>
      </c>
      <c r="G288" s="133">
        <f>[1]!thsiFinD("ths_int_chg_ratio_index",G$1,$A$6,$A288,101)/100</f>
        <v>0.15973429652743001</v>
      </c>
      <c r="H288" s="132">
        <f>[1]!thsiFinD("ths_int_chg_ratio_index",H$1,$A$6,$A288,101)/100</f>
        <v>0.12011517452469</v>
      </c>
      <c r="I288" s="132">
        <f>[1]!thsiFinD("ths_int_chg_ratio_index",I$1,$A$6,$A288,101)/100</f>
        <v>0.12011517452469</v>
      </c>
      <c r="J288" s="32">
        <f t="shared" si="32"/>
        <v>0.31248199973375251</v>
      </c>
      <c r="K288" s="32">
        <f>[1]!thsiFinD("ths_int_chg_ratio_index",K$2,$A$6,$A288,101)/100</f>
        <v>0.26915806099156003</v>
      </c>
      <c r="L288" s="32">
        <f>[1]!thsiFinD("ths_int_chg_ratio_index",L$2,$A$6,$A288,101)/100</f>
        <v>0.24608758715145002</v>
      </c>
      <c r="M288" s="46">
        <f t="shared" si="33"/>
        <v>1.3124819997337525</v>
      </c>
      <c r="N288" s="46">
        <f t="shared" si="34"/>
        <v>1.26915806099156</v>
      </c>
      <c r="O288" s="46">
        <f t="shared" si="34"/>
        <v>1.2460875871514501</v>
      </c>
      <c r="P288" s="38">
        <f t="shared" si="35"/>
        <v>9.0963383950959376E-4</v>
      </c>
      <c r="Q288" s="38">
        <f t="shared" si="36"/>
        <v>-2.5851872113917818E-3</v>
      </c>
      <c r="R288" s="38">
        <f t="shared" si="36"/>
        <v>-7.2043704803415043E-4</v>
      </c>
      <c r="S288" s="34">
        <f>MAX(M$6:M288)</f>
        <v>1.3616265492815147</v>
      </c>
      <c r="T288" s="34">
        <f>MAX(N$6:N288)</f>
        <v>1.37911001835863</v>
      </c>
      <c r="U288" s="34">
        <f>MAX(O$6:O288)</f>
        <v>1.3282790005559399</v>
      </c>
      <c r="V288" s="35">
        <f t="shared" si="37"/>
        <v>-3.6092531813289197E-2</v>
      </c>
      <c r="W288" s="35">
        <f t="shared" si="38"/>
        <v>-7.9726748340158582E-2</v>
      </c>
      <c r="X288" s="35">
        <f t="shared" si="38"/>
        <v>-6.1878124528122025E-2</v>
      </c>
    </row>
    <row r="289" spans="1:24">
      <c r="A289" s="357">
        <v>44263</v>
      </c>
      <c r="B289" s="132">
        <f>[1]!thsiFinD("ths_adjustment_nvg_ratio_fund",B$2,$A$6,$A289,101)/100</f>
        <v>0.47937979539642001</v>
      </c>
      <c r="C289" s="132">
        <f>[1]!thsiFinD("ths_adjustment_nvg_ratio_fund",C$2,$A$6,$A289,101)/100</f>
        <v>0.37694379289375002</v>
      </c>
      <c r="D289" s="132">
        <f>[1]!thsiFinD("ths_adjustment_nvg_ratio_fund",D$2,$A$6,$A289,101)/100</f>
        <v>0.46501317996644997</v>
      </c>
      <c r="E289" s="132">
        <f>[1]!thsiFinD("ths_adjustment_nvg_ratio_fund",E$2,$A$6,$A289,101)/100</f>
        <v>0.45196415117833</v>
      </c>
      <c r="F289" s="133">
        <f>[1]!thsiFinD("ths_int_chg_ratio_index",F$1,$A$6,$A289,101)/100</f>
        <v>0.13662866737092999</v>
      </c>
      <c r="G289" s="133">
        <f>[1]!thsiFinD("ths_int_chg_ratio_index",G$1,$A$6,$A289,101)/100</f>
        <v>0.13662866737092999</v>
      </c>
      <c r="H289" s="132">
        <f>[1]!thsiFinD("ths_int_chg_ratio_index",H$1,$A$6,$A289,101)/100</f>
        <v>0.10592539724965</v>
      </c>
      <c r="I289" s="132">
        <f>[1]!thsiFinD("ths_int_chg_ratio_index",I$1,$A$6,$A289,101)/100</f>
        <v>0.10592539724965</v>
      </c>
      <c r="J289" s="32">
        <f t="shared" si="32"/>
        <v>0.28230113108451382</v>
      </c>
      <c r="K289" s="32">
        <f>[1]!thsiFinD("ths_int_chg_ratio_index",K$2,$A$6,$A289,101)/100</f>
        <v>0.22840946986224001</v>
      </c>
      <c r="L289" s="32">
        <f>[1]!thsiFinD("ths_int_chg_ratio_index",L$2,$A$6,$A289,101)/100</f>
        <v>0.21029261004215002</v>
      </c>
      <c r="M289" s="46">
        <f t="shared" si="33"/>
        <v>1.2823011310845138</v>
      </c>
      <c r="N289" s="46">
        <f t="shared" si="34"/>
        <v>1.2284094698622401</v>
      </c>
      <c r="O289" s="46">
        <f t="shared" si="34"/>
        <v>1.2102926100421501</v>
      </c>
      <c r="P289" s="38">
        <f t="shared" si="35"/>
        <v>-2.2995262910547432E-2</v>
      </c>
      <c r="Q289" s="38">
        <f t="shared" si="36"/>
        <v>-3.2106789833162397E-2</v>
      </c>
      <c r="R289" s="38">
        <f t="shared" si="36"/>
        <v>-2.8725891725739139E-2</v>
      </c>
      <c r="S289" s="34">
        <f>MAX(M$6:M289)</f>
        <v>1.3616265492815147</v>
      </c>
      <c r="T289" s="34">
        <f>MAX(N$6:N289)</f>
        <v>1.37911001835863</v>
      </c>
      <c r="U289" s="34">
        <f>MAX(O$6:O289)</f>
        <v>1.3282790005559399</v>
      </c>
      <c r="V289" s="35">
        <f t="shared" si="37"/>
        <v>-5.8257837465682694E-2</v>
      </c>
      <c r="W289" s="35">
        <f t="shared" si="38"/>
        <v>-0.10927376822028212</v>
      </c>
      <c r="X289" s="35">
        <f t="shared" si="38"/>
        <v>-8.8826511948474463E-2</v>
      </c>
    </row>
    <row r="290" spans="1:24">
      <c r="A290" s="357">
        <v>44264</v>
      </c>
      <c r="B290" s="132">
        <f>[1]!thsiFinD("ths_adjustment_nvg_ratio_fund",B$2,$A$6,$A290,101)/100</f>
        <v>0.44804987212275998</v>
      </c>
      <c r="C290" s="132">
        <f>[1]!thsiFinD("ths_adjustment_nvg_ratio_fund",C$2,$A$6,$A290,101)/100</f>
        <v>0.34714620797498003</v>
      </c>
      <c r="D290" s="132">
        <f>[1]!thsiFinD("ths_adjustment_nvg_ratio_fund",D$2,$A$6,$A290,101)/100</f>
        <v>0.4339803498682</v>
      </c>
      <c r="E290" s="132">
        <f>[1]!thsiFinD("ths_adjustment_nvg_ratio_fund",E$2,$A$6,$A290,101)/100</f>
        <v>0.42599882740960998</v>
      </c>
      <c r="F290" s="133">
        <f>[1]!thsiFinD("ths_int_chg_ratio_index",F$1,$A$6,$A290,101)/100</f>
        <v>0.10045747887609</v>
      </c>
      <c r="G290" s="133">
        <f>[1]!thsiFinD("ths_int_chg_ratio_index",G$1,$A$6,$A290,101)/100</f>
        <v>0.10045747887609</v>
      </c>
      <c r="H290" s="132">
        <f>[1]!thsiFinD("ths_int_chg_ratio_index",H$1,$A$6,$A290,101)/100</f>
        <v>7.6104363649694001E-2</v>
      </c>
      <c r="I290" s="132">
        <f>[1]!thsiFinD("ths_int_chg_ratio_index",I$1,$A$6,$A290,101)/100</f>
        <v>7.6104363649694001E-2</v>
      </c>
      <c r="J290" s="32">
        <f t="shared" si="32"/>
        <v>0.25103736780338975</v>
      </c>
      <c r="K290" s="32">
        <f>[1]!thsiFinD("ths_int_chg_ratio_index",K$2,$A$6,$A290,101)/100</f>
        <v>0.20142124875879999</v>
      </c>
      <c r="L290" s="32">
        <f>[1]!thsiFinD("ths_int_chg_ratio_index",L$2,$A$6,$A290,101)/100</f>
        <v>0.18155574673046002</v>
      </c>
      <c r="M290" s="46">
        <f t="shared" si="33"/>
        <v>1.2510373678033897</v>
      </c>
      <c r="N290" s="46">
        <f t="shared" si="34"/>
        <v>1.2014212487588001</v>
      </c>
      <c r="O290" s="46">
        <f t="shared" si="34"/>
        <v>1.18155574673046</v>
      </c>
      <c r="P290" s="38">
        <f t="shared" si="35"/>
        <v>-2.4380983938369183E-2</v>
      </c>
      <c r="Q290" s="38">
        <f t="shared" si="36"/>
        <v>-2.1970052955116559E-2</v>
      </c>
      <c r="R290" s="38">
        <f t="shared" si="36"/>
        <v>-2.3743731948168478E-2</v>
      </c>
      <c r="S290" s="34">
        <f>MAX(M$6:M290)</f>
        <v>1.3616265492815147</v>
      </c>
      <c r="T290" s="34">
        <f>MAX(N$6:N290)</f>
        <v>1.37911001835863</v>
      </c>
      <c r="U290" s="34">
        <f>MAX(O$6:O290)</f>
        <v>1.3282790005559399</v>
      </c>
      <c r="V290" s="35">
        <f t="shared" si="37"/>
        <v>-8.1218438004516891E-2</v>
      </c>
      <c r="W290" s="35">
        <f t="shared" si="38"/>
        <v>-0.12884307070099388</v>
      </c>
      <c r="X290" s="35">
        <f t="shared" si="38"/>
        <v>-0.11046117100704755</v>
      </c>
    </row>
    <row r="291" spans="1:24">
      <c r="A291" s="357">
        <v>44265</v>
      </c>
      <c r="B291" s="132">
        <f>[1]!thsiFinD("ths_adjustment_nvg_ratio_fund",B$2,$A$6,$A291,101)/100</f>
        <v>0.45412404092072001</v>
      </c>
      <c r="C291" s="132">
        <f>[1]!thsiFinD("ths_adjustment_nvg_ratio_fund",C$2,$A$6,$A291,101)/100</f>
        <v>0.3580922595778</v>
      </c>
      <c r="D291" s="132">
        <f>[1]!thsiFinD("ths_adjustment_nvg_ratio_fund",D$2,$A$6,$A291,101)/100</f>
        <v>0.42559309849028998</v>
      </c>
      <c r="E291" s="132">
        <f>[1]!thsiFinD("ths_adjustment_nvg_ratio_fund",E$2,$A$6,$A291,101)/100</f>
        <v>0.42499371810592002</v>
      </c>
      <c r="F291" s="133">
        <f>[1]!thsiFinD("ths_int_chg_ratio_index",F$1,$A$6,$A291,101)/100</f>
        <v>9.1828322196041992E-2</v>
      </c>
      <c r="G291" s="133">
        <f>[1]!thsiFinD("ths_int_chg_ratio_index",G$1,$A$6,$A291,101)/100</f>
        <v>9.1828322196041992E-2</v>
      </c>
      <c r="H291" s="132">
        <f>[1]!thsiFinD("ths_int_chg_ratio_index",H$1,$A$6,$A291,101)/100</f>
        <v>6.0945357300681999E-2</v>
      </c>
      <c r="I291" s="132">
        <f>[1]!thsiFinD("ths_int_chg_ratio_index",I$1,$A$6,$A291,101)/100</f>
        <v>6.0945357300681999E-2</v>
      </c>
      <c r="J291" s="32">
        <f t="shared" si="32"/>
        <v>0.24604380951102225</v>
      </c>
      <c r="K291" s="32">
        <f>[1]!thsiFinD("ths_int_chg_ratio_index",K$2,$A$6,$A291,101)/100</f>
        <v>0.20550802317017999</v>
      </c>
      <c r="L291" s="32">
        <f>[1]!thsiFinD("ths_int_chg_ratio_index",L$2,$A$6,$A291,101)/100</f>
        <v>0.18260505072992</v>
      </c>
      <c r="M291" s="46">
        <f t="shared" si="33"/>
        <v>1.2460438095110222</v>
      </c>
      <c r="N291" s="46">
        <f t="shared" si="34"/>
        <v>1.20550802317018</v>
      </c>
      <c r="O291" s="46">
        <f t="shared" si="34"/>
        <v>1.1826050507299199</v>
      </c>
      <c r="P291" s="38">
        <f t="shared" si="35"/>
        <v>-3.9915340827391121E-3</v>
      </c>
      <c r="Q291" s="38">
        <f t="shared" si="36"/>
        <v>3.4016165567256618E-3</v>
      </c>
      <c r="R291" s="38">
        <f t="shared" si="36"/>
        <v>8.8806982011924163E-4</v>
      </c>
      <c r="S291" s="34">
        <f>MAX(M$6:M291)</f>
        <v>1.3616265492815147</v>
      </c>
      <c r="T291" s="34">
        <f>MAX(N$6:N291)</f>
        <v>1.37911001835863</v>
      </c>
      <c r="U291" s="34">
        <f>MAX(O$6:O291)</f>
        <v>1.3282790005559399</v>
      </c>
      <c r="V291" s="35">
        <f t="shared" si="37"/>
        <v>-8.4885785923814239E-2</v>
      </c>
      <c r="W291" s="35">
        <f t="shared" si="38"/>
        <v>-0.12587972886678411</v>
      </c>
      <c r="X291" s="35">
        <f t="shared" si="38"/>
        <v>-0.10967119841919459</v>
      </c>
    </row>
    <row r="292" spans="1:24">
      <c r="A292" s="357">
        <v>44266</v>
      </c>
      <c r="B292" s="132">
        <f>[1]!thsiFinD("ths_adjustment_nvg_ratio_fund",B$2,$A$6,$A292,101)/100</f>
        <v>0.48737212276214997</v>
      </c>
      <c r="C292" s="132">
        <f>[1]!thsiFinD("ths_adjustment_nvg_ratio_fund",C$2,$A$6,$A292,101)/100</f>
        <v>0.39232038919294998</v>
      </c>
      <c r="D292" s="132">
        <f>[1]!thsiFinD("ths_adjustment_nvg_ratio_fund",D$2,$A$6,$A292,101)/100</f>
        <v>0.46189791516893997</v>
      </c>
      <c r="E292" s="132">
        <f>[1]!thsiFinD("ths_adjustment_nvg_ratio_fund",E$2,$A$6,$A292,101)/100</f>
        <v>0.45874863899753998</v>
      </c>
      <c r="F292" s="133">
        <f>[1]!thsiFinD("ths_int_chg_ratio_index",F$1,$A$6,$A292,101)/100</f>
        <v>0.11723129717392</v>
      </c>
      <c r="G292" s="133">
        <f>[1]!thsiFinD("ths_int_chg_ratio_index",G$1,$A$6,$A292,101)/100</f>
        <v>0.11723129717392</v>
      </c>
      <c r="H292" s="132">
        <f>[1]!thsiFinD("ths_int_chg_ratio_index",H$1,$A$6,$A292,101)/100</f>
        <v>8.3856344280798994E-2</v>
      </c>
      <c r="I292" s="132">
        <f>[1]!thsiFinD("ths_int_chg_ratio_index",I$1,$A$6,$A292,101)/100</f>
        <v>8.3856344280798994E-2</v>
      </c>
      <c r="J292" s="32">
        <f t="shared" si="32"/>
        <v>0.27531429362887722</v>
      </c>
      <c r="K292" s="32">
        <f>[1]!thsiFinD("ths_int_chg_ratio_index",K$2,$A$6,$A292,101)/100</f>
        <v>0.23555542352692002</v>
      </c>
      <c r="L292" s="32">
        <f>[1]!thsiFinD("ths_int_chg_ratio_index",L$2,$A$6,$A292,101)/100</f>
        <v>0.2115849739134</v>
      </c>
      <c r="M292" s="46">
        <f t="shared" si="33"/>
        <v>1.2753142936288773</v>
      </c>
      <c r="N292" s="46">
        <f t="shared" si="34"/>
        <v>1.2355554235269199</v>
      </c>
      <c r="O292" s="46">
        <f t="shared" si="34"/>
        <v>1.2115849739133999</v>
      </c>
      <c r="P292" s="38">
        <f t="shared" si="35"/>
        <v>2.3490734350136044E-2</v>
      </c>
      <c r="Q292" s="38">
        <f t="shared" si="36"/>
        <v>2.4925093636227302E-2</v>
      </c>
      <c r="R292" s="38">
        <f t="shared" si="36"/>
        <v>2.4505157631107055E-2</v>
      </c>
      <c r="S292" s="34">
        <f>MAX(M$6:M292)</f>
        <v>1.3616265492815147</v>
      </c>
      <c r="T292" s="34">
        <f>MAX(N$6:N292)</f>
        <v>1.37911001835863</v>
      </c>
      <c r="U292" s="34">
        <f>MAX(O$6:O292)</f>
        <v>1.3282790005559399</v>
      </c>
      <c r="V292" s="35">
        <f t="shared" si="37"/>
        <v>-6.3389081020916893E-2</v>
      </c>
      <c r="W292" s="35">
        <f t="shared" si="38"/>
        <v>-0.10409219925946434</v>
      </c>
      <c r="X292" s="35">
        <f t="shared" si="38"/>
        <v>-8.7853550792942436E-2</v>
      </c>
    </row>
    <row r="293" spans="1:24">
      <c r="A293" s="357">
        <v>44267</v>
      </c>
      <c r="B293" s="132">
        <f>[1]!thsiFinD("ths_adjustment_nvg_ratio_fund",B$2,$A$6,$A293,101)/100</f>
        <v>0.49336636828643998</v>
      </c>
      <c r="C293" s="132">
        <f>[1]!thsiFinD("ths_adjustment_nvg_ratio_fund",C$2,$A$6,$A293,101)/100</f>
        <v>0.39701155416558004</v>
      </c>
      <c r="D293" s="132">
        <f>[1]!thsiFinD("ths_adjustment_nvg_ratio_fund",D$2,$A$6,$A293,101)/100</f>
        <v>0.46429427270549001</v>
      </c>
      <c r="E293" s="132">
        <f>[1]!thsiFinD("ths_adjustment_nvg_ratio_fund",E$2,$A$6,$A293,101)/100</f>
        <v>0.46293659441673002</v>
      </c>
      <c r="F293" s="133">
        <f>[1]!thsiFinD("ths_int_chg_ratio_index",F$1,$A$6,$A293,101)/100</f>
        <v>0.11737758694802</v>
      </c>
      <c r="G293" s="133">
        <f>[1]!thsiFinD("ths_int_chg_ratio_index",G$1,$A$6,$A293,101)/100</f>
        <v>0.11737758694802</v>
      </c>
      <c r="H293" s="132">
        <f>[1]!thsiFinD("ths_int_chg_ratio_index",H$1,$A$6,$A293,101)/100</f>
        <v>8.6255232537903001E-2</v>
      </c>
      <c r="I293" s="132">
        <f>[1]!thsiFinD("ths_int_chg_ratio_index",I$1,$A$6,$A293,101)/100</f>
        <v>8.6255232537903001E-2</v>
      </c>
      <c r="J293" s="32">
        <f t="shared" si="32"/>
        <v>0.2781093035682608</v>
      </c>
      <c r="K293" s="32">
        <f>[1]!thsiFinD("ths_int_chg_ratio_index",K$2,$A$6,$A293,101)/100</f>
        <v>0.23933625196598002</v>
      </c>
      <c r="L293" s="32">
        <f>[1]!thsiFinD("ths_int_chg_ratio_index",L$2,$A$6,$A293,101)/100</f>
        <v>0.21533546906622</v>
      </c>
      <c r="M293" s="46">
        <f t="shared" si="33"/>
        <v>1.2781093035682609</v>
      </c>
      <c r="N293" s="46">
        <f t="shared" si="34"/>
        <v>1.2393362519659801</v>
      </c>
      <c r="O293" s="46">
        <f t="shared" si="34"/>
        <v>1.2153354690662199</v>
      </c>
      <c r="P293" s="38">
        <f t="shared" si="35"/>
        <v>2.1916244123874051E-3</v>
      </c>
      <c r="Q293" s="38">
        <f t="shared" si="36"/>
        <v>3.0600233442119595E-3</v>
      </c>
      <c r="R293" s="38">
        <f t="shared" si="36"/>
        <v>3.0955279518745105E-3</v>
      </c>
      <c r="S293" s="34">
        <f>MAX(M$6:M293)</f>
        <v>1.3616265492815147</v>
      </c>
      <c r="T293" s="34">
        <f>MAX(N$6:N293)</f>
        <v>1.37911001835863</v>
      </c>
      <c r="U293" s="34">
        <f>MAX(O$6:O293)</f>
        <v>1.3282790005559399</v>
      </c>
      <c r="V293" s="35">
        <f t="shared" si="37"/>
        <v>-6.1336381665973772E-2</v>
      </c>
      <c r="W293" s="35">
        <f t="shared" si="38"/>
        <v>-0.10135070047493666</v>
      </c>
      <c r="X293" s="35">
        <f t="shared" si="38"/>
        <v>-8.5029975963218929E-2</v>
      </c>
    </row>
    <row r="294" spans="1:24">
      <c r="A294" s="357">
        <v>44270</v>
      </c>
      <c r="B294" s="132">
        <f>[1]!thsiFinD("ths_adjustment_nvg_ratio_fund",B$2,$A$6,$A294,101)/100</f>
        <v>0.46539322250639004</v>
      </c>
      <c r="C294" s="132">
        <f>[1]!thsiFinD("ths_adjustment_nvg_ratio_fund",C$2,$A$6,$A294,101)/100</f>
        <v>0.36443401963339001</v>
      </c>
      <c r="D294" s="132">
        <f>[1]!thsiFinD("ths_adjustment_nvg_ratio_fund",D$2,$A$6,$A294,101)/100</f>
        <v>0.44847831296428997</v>
      </c>
      <c r="E294" s="132">
        <f>[1]!thsiFinD("ths_adjustment_nvg_ratio_fund",E$2,$A$6,$A294,101)/100</f>
        <v>0.44928385967609996</v>
      </c>
      <c r="F294" s="133">
        <f>[1]!thsiFinD("ths_int_chg_ratio_index",F$1,$A$6,$A294,101)/100</f>
        <v>0.10970030175857999</v>
      </c>
      <c r="G294" s="133">
        <f>[1]!thsiFinD("ths_int_chg_ratio_index",G$1,$A$6,$A294,101)/100</f>
        <v>0.10970030175857999</v>
      </c>
      <c r="H294" s="132">
        <f>[1]!thsiFinD("ths_int_chg_ratio_index",H$1,$A$6,$A294,101)/100</f>
        <v>8.6896446692047005E-2</v>
      </c>
      <c r="I294" s="132">
        <f>[1]!thsiFinD("ths_int_chg_ratio_index",I$1,$A$6,$A294,101)/100</f>
        <v>8.6896446692047005E-2</v>
      </c>
      <c r="J294" s="32">
        <f t="shared" si="32"/>
        <v>0.26509786396017804</v>
      </c>
      <c r="K294" s="32">
        <f>[1]!thsiFinD("ths_int_chg_ratio_index",K$2,$A$6,$A294,101)/100</f>
        <v>0.21641963652402998</v>
      </c>
      <c r="L294" s="32">
        <f>[1]!thsiFinD("ths_int_chg_ratio_index",L$2,$A$6,$A294,101)/100</f>
        <v>0.19599083207852</v>
      </c>
      <c r="M294" s="46">
        <f t="shared" si="33"/>
        <v>1.265097863960178</v>
      </c>
      <c r="N294" s="46">
        <f t="shared" si="34"/>
        <v>1.2164196365240301</v>
      </c>
      <c r="O294" s="46">
        <f t="shared" si="34"/>
        <v>1.19599083207852</v>
      </c>
      <c r="P294" s="38">
        <f t="shared" si="35"/>
        <v>-1.0180224470440202E-2</v>
      </c>
      <c r="Q294" s="38">
        <f t="shared" si="36"/>
        <v>-1.8491039381440699E-2</v>
      </c>
      <c r="R294" s="38">
        <f t="shared" si="36"/>
        <v>-1.5917117108877776E-2</v>
      </c>
      <c r="S294" s="34">
        <f>MAX(M$6:M294)</f>
        <v>1.3616265492815147</v>
      </c>
      <c r="T294" s="34">
        <f>MAX(N$6:N294)</f>
        <v>1.37911001835863</v>
      </c>
      <c r="U294" s="34">
        <f>MAX(O$6:O294)</f>
        <v>1.3282790005559399</v>
      </c>
      <c r="V294" s="35">
        <f t="shared" si="37"/>
        <v>-7.0892188002849799E-2</v>
      </c>
      <c r="W294" s="35">
        <f t="shared" si="38"/>
        <v>-0.11796766006255865</v>
      </c>
      <c r="X294" s="35">
        <f t="shared" si="38"/>
        <v>-9.9593660986925125E-2</v>
      </c>
    </row>
    <row r="295" spans="1:24">
      <c r="A295" s="357">
        <v>44271</v>
      </c>
      <c r="B295" s="132">
        <f>[1]!thsiFinD("ths_adjustment_nvg_ratio_fund",B$2,$A$6,$A295,101)/100</f>
        <v>0.47770140664962002</v>
      </c>
      <c r="C295" s="132">
        <f>[1]!thsiFinD("ths_adjustment_nvg_ratio_fund",C$2,$A$6,$A295,101)/100</f>
        <v>0.37781252714794999</v>
      </c>
      <c r="D295" s="132">
        <f>[1]!thsiFinD("ths_adjustment_nvg_ratio_fund",D$2,$A$6,$A295,101)/100</f>
        <v>0.44859813084111999</v>
      </c>
      <c r="E295" s="132">
        <f>[1]!thsiFinD("ths_adjustment_nvg_ratio_fund",E$2,$A$6,$A295,101)/100</f>
        <v>0.45456068350118994</v>
      </c>
      <c r="F295" s="133">
        <f>[1]!thsiFinD("ths_int_chg_ratio_index",F$1,$A$6,$A295,101)/100</f>
        <v>0.11971008614463001</v>
      </c>
      <c r="G295" s="133">
        <f>[1]!thsiFinD("ths_int_chg_ratio_index",G$1,$A$6,$A295,101)/100</f>
        <v>0.11971008614463001</v>
      </c>
      <c r="H295" s="132">
        <f>[1]!thsiFinD("ths_int_chg_ratio_index",H$1,$A$6,$A295,101)/100</f>
        <v>0.10350798938564999</v>
      </c>
      <c r="I295" s="132">
        <f>[1]!thsiFinD("ths_int_chg_ratio_index",I$1,$A$6,$A295,101)/100</f>
        <v>0.10350798938564999</v>
      </c>
      <c r="J295" s="32">
        <f t="shared" si="32"/>
        <v>0.27563861240005499</v>
      </c>
      <c r="K295" s="32">
        <f>[1]!thsiFinD("ths_int_chg_ratio_index",K$2,$A$6,$A295,101)/100</f>
        <v>0.22557672334995998</v>
      </c>
      <c r="L295" s="32">
        <f>[1]!thsiFinD("ths_int_chg_ratio_index",L$2,$A$6,$A295,101)/100</f>
        <v>0.20664080101938001</v>
      </c>
      <c r="M295" s="46">
        <f t="shared" si="33"/>
        <v>1.2756386124000549</v>
      </c>
      <c r="N295" s="46">
        <f t="shared" si="34"/>
        <v>1.2255767233499599</v>
      </c>
      <c r="O295" s="46">
        <f t="shared" si="34"/>
        <v>1.2066408010193801</v>
      </c>
      <c r="P295" s="38">
        <f t="shared" si="35"/>
        <v>8.331962878255883E-3</v>
      </c>
      <c r="Q295" s="38">
        <f t="shared" si="36"/>
        <v>7.527901187206032E-3</v>
      </c>
      <c r="R295" s="38">
        <f t="shared" si="36"/>
        <v>8.904724564110067E-3</v>
      </c>
      <c r="S295" s="34">
        <f>MAX(M$6:M295)</f>
        <v>1.3616265492815147</v>
      </c>
      <c r="T295" s="34">
        <f>MAX(N$6:N295)</f>
        <v>1.37911001835863</v>
      </c>
      <c r="U295" s="34">
        <f>MAX(O$6:O295)</f>
        <v>1.3282790005559399</v>
      </c>
      <c r="V295" s="35">
        <f t="shared" si="37"/>
        <v>-6.3150896203391982E-2</v>
      </c>
      <c r="W295" s="35">
        <f t="shared" si="38"/>
        <v>-0.11132780776358964</v>
      </c>
      <c r="X295" s="35">
        <f t="shared" si="38"/>
        <v>-9.1575790542234858E-2</v>
      </c>
    </row>
    <row r="296" spans="1:24">
      <c r="A296" s="357">
        <v>44272</v>
      </c>
      <c r="B296" s="132">
        <f>[1]!thsiFinD("ths_adjustment_nvg_ratio_fund",B$2,$A$6,$A296,101)/100</f>
        <v>0.48137787723785003</v>
      </c>
      <c r="C296" s="132">
        <f>[1]!thsiFinD("ths_adjustment_nvg_ratio_fund",C$2,$A$6,$A296,101)/100</f>
        <v>0.38406741377812997</v>
      </c>
      <c r="D296" s="132">
        <f>[1]!thsiFinD("ths_adjustment_nvg_ratio_fund",D$2,$A$6,$A296,101)/100</f>
        <v>0.45950155763239997</v>
      </c>
      <c r="E296" s="132">
        <f>[1]!thsiFinD("ths_adjustment_nvg_ratio_fund",E$2,$A$6,$A296,101)/100</f>
        <v>0.46268531711009997</v>
      </c>
      <c r="F296" s="133">
        <f>[1]!thsiFinD("ths_int_chg_ratio_index",F$1,$A$6,$A296,101)/100</f>
        <v>0.12763502569502</v>
      </c>
      <c r="G296" s="133">
        <f>[1]!thsiFinD("ths_int_chg_ratio_index",G$1,$A$6,$A296,101)/100</f>
        <v>0.12763502569502</v>
      </c>
      <c r="H296" s="132">
        <f>[1]!thsiFinD("ths_int_chg_ratio_index",H$1,$A$6,$A296,101)/100</f>
        <v>0.10930865708283999</v>
      </c>
      <c r="I296" s="132">
        <f>[1]!thsiFinD("ths_int_chg_ratio_index",I$1,$A$6,$A296,101)/100</f>
        <v>0.10930865708283999</v>
      </c>
      <c r="J296" s="32">
        <f t="shared" si="32"/>
        <v>0.282689941414275</v>
      </c>
      <c r="K296" s="32">
        <f>[1]!thsiFinD("ths_int_chg_ratio_index",K$2,$A$6,$A296,101)/100</f>
        <v>0.23093533550236001</v>
      </c>
      <c r="L296" s="32">
        <f>[1]!thsiFinD("ths_int_chg_ratio_index",L$2,$A$6,$A296,101)/100</f>
        <v>0.21282351706701</v>
      </c>
      <c r="M296" s="46">
        <f t="shared" si="33"/>
        <v>1.2826899414142749</v>
      </c>
      <c r="N296" s="46">
        <f t="shared" si="34"/>
        <v>1.23093533550236</v>
      </c>
      <c r="O296" s="46">
        <f t="shared" si="34"/>
        <v>1.2128235170670101</v>
      </c>
      <c r="P296" s="38">
        <f t="shared" si="35"/>
        <v>5.5276854633250494E-3</v>
      </c>
      <c r="Q296" s="38">
        <f t="shared" si="36"/>
        <v>4.3723188033084615E-3</v>
      </c>
      <c r="R296" s="38">
        <f t="shared" si="36"/>
        <v>5.1239076636615533E-3</v>
      </c>
      <c r="S296" s="34">
        <f>MAX(M$6:M296)</f>
        <v>1.3616265492815147</v>
      </c>
      <c r="T296" s="34">
        <f>MAX(N$6:N296)</f>
        <v>1.37911001835863</v>
      </c>
      <c r="U296" s="34">
        <f>MAX(O$6:O296)</f>
        <v>1.3282790005559399</v>
      </c>
      <c r="V296" s="35">
        <f t="shared" si="37"/>
        <v>-5.7972289031006374E-2</v>
      </c>
      <c r="W296" s="35">
        <f t="shared" si="38"/>
        <v>-0.10744224962749704</v>
      </c>
      <c r="X296" s="35">
        <f t="shared" si="38"/>
        <v>-8.6921108773538536E-2</v>
      </c>
    </row>
    <row r="297" spans="1:24">
      <c r="A297" s="357">
        <v>44273</v>
      </c>
      <c r="B297" s="132">
        <f>[1]!thsiFinD("ths_adjustment_nvg_ratio_fund",B$2,$A$6,$A297,101)/100</f>
        <v>0.49328644501279001</v>
      </c>
      <c r="C297" s="132">
        <f>[1]!thsiFinD("ths_adjustment_nvg_ratio_fund",C$2,$A$6,$A297,101)/100</f>
        <v>0.39622969333680996</v>
      </c>
      <c r="D297" s="132">
        <f>[1]!thsiFinD("ths_adjustment_nvg_ratio_fund",D$2,$A$6,$A297,101)/100</f>
        <v>0.47495806374311</v>
      </c>
      <c r="E297" s="132">
        <f>[1]!thsiFinD("ths_adjustment_nvg_ratio_fund",E$2,$A$6,$A297,101)/100</f>
        <v>0.48077728457653995</v>
      </c>
      <c r="F297" s="133">
        <f>[1]!thsiFinD("ths_int_chg_ratio_index",F$1,$A$6,$A297,101)/100</f>
        <v>0.13146189361550001</v>
      </c>
      <c r="G297" s="133">
        <f>[1]!thsiFinD("ths_int_chg_ratio_index",G$1,$A$6,$A297,101)/100</f>
        <v>0.13146189361550001</v>
      </c>
      <c r="H297" s="132">
        <f>[1]!thsiFinD("ths_int_chg_ratio_index",H$1,$A$6,$A297,101)/100</f>
        <v>0.10793357627062999</v>
      </c>
      <c r="I297" s="132">
        <f>[1]!thsiFinD("ths_int_chg_ratio_index",I$1,$A$6,$A297,101)/100</f>
        <v>0.10793357627062999</v>
      </c>
      <c r="J297" s="32">
        <f t="shared" si="32"/>
        <v>0.29050530330518876</v>
      </c>
      <c r="K297" s="32">
        <f>[1]!thsiFinD("ths_int_chg_ratio_index",K$2,$A$6,$A297,101)/100</f>
        <v>0.24074449159351999</v>
      </c>
      <c r="L297" s="32">
        <f>[1]!thsiFinD("ths_int_chg_ratio_index",L$2,$A$6,$A297,101)/100</f>
        <v>0.22071067435493</v>
      </c>
      <c r="M297" s="46">
        <f t="shared" si="33"/>
        <v>1.2905053033051888</v>
      </c>
      <c r="N297" s="46">
        <f t="shared" si="34"/>
        <v>1.24074449159352</v>
      </c>
      <c r="O297" s="46">
        <f t="shared" si="34"/>
        <v>1.2207106743549301</v>
      </c>
      <c r="P297" s="38">
        <f t="shared" si="35"/>
        <v>6.0929470471224878E-3</v>
      </c>
      <c r="Q297" s="38">
        <f t="shared" si="36"/>
        <v>7.9688638454404881E-3</v>
      </c>
      <c r="R297" s="38">
        <f t="shared" si="36"/>
        <v>6.5031368347752139E-3</v>
      </c>
      <c r="S297" s="34">
        <f>MAX(M$6:M297)</f>
        <v>1.3616265492815147</v>
      </c>
      <c r="T297" s="34">
        <f>MAX(N$6:N297)</f>
        <v>1.37911001835863</v>
      </c>
      <c r="U297" s="34">
        <f>MAX(O$6:O297)</f>
        <v>1.3282790005559399</v>
      </c>
      <c r="V297" s="35">
        <f t="shared" si="37"/>
        <v>-5.2232564071150289E-2</v>
      </c>
      <c r="W297" s="35">
        <f t="shared" si="38"/>
        <v>-0.10032957844058588</v>
      </c>
      <c r="X297" s="35">
        <f t="shared" si="38"/>
        <v>-8.0983231802948086E-2</v>
      </c>
    </row>
    <row r="298" spans="1:24">
      <c r="A298" s="357">
        <v>44274</v>
      </c>
      <c r="B298" s="132">
        <f>[1]!thsiFinD("ths_adjustment_nvg_ratio_fund",B$2,$A$6,$A298,101)/100</f>
        <v>0.45524296675192</v>
      </c>
      <c r="C298" s="132">
        <f>[1]!thsiFinD("ths_adjustment_nvg_ratio_fund",C$2,$A$6,$A298,101)/100</f>
        <v>0.36113282946747</v>
      </c>
      <c r="D298" s="132">
        <f>[1]!thsiFinD("ths_adjustment_nvg_ratio_fund",D$2,$A$6,$A298,101)/100</f>
        <v>0.45710520009584998</v>
      </c>
      <c r="E298" s="132">
        <f>[1]!thsiFinD("ths_adjustment_nvg_ratio_fund",E$2,$A$6,$A298,101)/100</f>
        <v>0.46611944053221999</v>
      </c>
      <c r="F298" s="133">
        <f>[1]!thsiFinD("ths_int_chg_ratio_index",F$1,$A$6,$A298,101)/100</f>
        <v>0.12282695288496001</v>
      </c>
      <c r="G298" s="133">
        <f>[1]!thsiFinD("ths_int_chg_ratio_index",G$1,$A$6,$A298,101)/100</f>
        <v>0.12282695288496001</v>
      </c>
      <c r="H298" s="132">
        <f>[1]!thsiFinD("ths_int_chg_ratio_index",H$1,$A$6,$A298,101)/100</f>
        <v>0.10507610986506</v>
      </c>
      <c r="I298" s="132">
        <f>[1]!thsiFinD("ths_int_chg_ratio_index",I$1,$A$6,$A298,101)/100</f>
        <v>0.10507610986506</v>
      </c>
      <c r="J298" s="32">
        <f t="shared" si="32"/>
        <v>0.27442582029343748</v>
      </c>
      <c r="K298" s="32">
        <f>[1]!thsiFinD("ths_int_chg_ratio_index",K$2,$A$6,$A298,101)/100</f>
        <v>0.2125306168011</v>
      </c>
      <c r="L298" s="32">
        <f>[1]!thsiFinD("ths_int_chg_ratio_index",L$2,$A$6,$A298,101)/100</f>
        <v>0.19766296311094</v>
      </c>
      <c r="M298" s="46">
        <f t="shared" si="33"/>
        <v>1.2744258202934375</v>
      </c>
      <c r="N298" s="46">
        <f t="shared" si="34"/>
        <v>1.2125306168011001</v>
      </c>
      <c r="O298" s="46">
        <f t="shared" si="34"/>
        <v>1.1976629631109401</v>
      </c>
      <c r="P298" s="38">
        <f t="shared" si="35"/>
        <v>-1.2459834896121014E-2</v>
      </c>
      <c r="Q298" s="38">
        <f t="shared" si="36"/>
        <v>-2.2739472134334471E-2</v>
      </c>
      <c r="R298" s="38">
        <f t="shared" si="36"/>
        <v>-1.8880568285494226E-2</v>
      </c>
      <c r="S298" s="34">
        <f>MAX(M$6:M298)</f>
        <v>1.3616265492815147</v>
      </c>
      <c r="T298" s="34">
        <f>MAX(N$6:N298)</f>
        <v>1.37911001835863</v>
      </c>
      <c r="U298" s="34">
        <f>MAX(O$6:O298)</f>
        <v>1.3282790005559399</v>
      </c>
      <c r="V298" s="35">
        <f t="shared" si="37"/>
        <v>-6.4041589842743663E-2</v>
      </c>
      <c r="W298" s="35">
        <f t="shared" si="38"/>
        <v>-0.12078760892172113</v>
      </c>
      <c r="X298" s="35">
        <f t="shared" si="38"/>
        <v>-9.8334790650406734E-2</v>
      </c>
    </row>
    <row r="299" spans="1:24">
      <c r="A299" s="357">
        <v>44277</v>
      </c>
      <c r="B299" s="132">
        <f>[1]!thsiFinD("ths_adjustment_nvg_ratio_fund",B$2,$A$6,$A299,101)/100</f>
        <v>0.46739130434782999</v>
      </c>
      <c r="C299" s="132">
        <f>[1]!thsiFinD("ths_adjustment_nvg_ratio_fund",C$2,$A$6,$A299,101)/100</f>
        <v>0.37277386847362998</v>
      </c>
      <c r="D299" s="132">
        <f>[1]!thsiFinD("ths_adjustment_nvg_ratio_fund",D$2,$A$6,$A299,101)/100</f>
        <v>0.48202731847592001</v>
      </c>
      <c r="E299" s="132">
        <f>[1]!thsiFinD("ths_adjustment_nvg_ratio_fund",E$2,$A$6,$A299,101)/100</f>
        <v>0.49275483711862994</v>
      </c>
      <c r="F299" s="133">
        <f>[1]!thsiFinD("ths_int_chg_ratio_index",F$1,$A$6,$A299,101)/100</f>
        <v>0.14236797231127998</v>
      </c>
      <c r="G299" s="133">
        <f>[1]!thsiFinD("ths_int_chg_ratio_index",G$1,$A$6,$A299,101)/100</f>
        <v>0.14236797231127998</v>
      </c>
      <c r="H299" s="132">
        <f>[1]!thsiFinD("ths_int_chg_ratio_index",H$1,$A$6,$A299,101)/100</f>
        <v>0.12392362274450001</v>
      </c>
      <c r="I299" s="132">
        <f>[1]!thsiFinD("ths_int_chg_ratio_index",I$1,$A$6,$A299,101)/100</f>
        <v>0.12392362274450001</v>
      </c>
      <c r="J299" s="32">
        <f t="shared" si="32"/>
        <v>0.29344131481594621</v>
      </c>
      <c r="K299" s="32">
        <f>[1]!thsiFinD("ths_int_chg_ratio_index",K$2,$A$6,$A299,101)/100</f>
        <v>0.22628822887246</v>
      </c>
      <c r="L299" s="32">
        <f>[1]!thsiFinD("ths_int_chg_ratio_index",L$2,$A$6,$A299,101)/100</f>
        <v>0.21249961501076001</v>
      </c>
      <c r="M299" s="46">
        <f t="shared" si="33"/>
        <v>1.2934413148159463</v>
      </c>
      <c r="N299" s="46">
        <f t="shared" si="34"/>
        <v>1.2262882288724599</v>
      </c>
      <c r="O299" s="46">
        <f t="shared" si="34"/>
        <v>1.2124996150107601</v>
      </c>
      <c r="P299" s="38">
        <f t="shared" si="35"/>
        <v>1.4920832754416802E-2</v>
      </c>
      <c r="Q299" s="38">
        <f t="shared" si="36"/>
        <v>1.1346197680067727E-2</v>
      </c>
      <c r="R299" s="38">
        <f t="shared" si="36"/>
        <v>1.238800259906303E-2</v>
      </c>
      <c r="S299" s="34">
        <f>MAX(M$6:M299)</f>
        <v>1.3616265492815147</v>
      </c>
      <c r="T299" s="34">
        <f>MAX(N$6:N299)</f>
        <v>1.37911001835863</v>
      </c>
      <c r="U299" s="34">
        <f>MAX(O$6:O299)</f>
        <v>1.3282790005559399</v>
      </c>
      <c r="V299" s="35">
        <f t="shared" si="37"/>
        <v>-5.0076310939697444E-2</v>
      </c>
      <c r="W299" s="35">
        <f t="shared" si="38"/>
        <v>-0.11081189132978198</v>
      </c>
      <c r="X299" s="35">
        <f t="shared" si="38"/>
        <v>-8.7164959693499133E-2</v>
      </c>
    </row>
    <row r="300" spans="1:24">
      <c r="A300" s="357">
        <v>44278</v>
      </c>
      <c r="B300" s="132">
        <f>[1]!thsiFinD("ths_adjustment_nvg_ratio_fund",B$2,$A$6,$A300,101)/100</f>
        <v>0.45524296675192</v>
      </c>
      <c r="C300" s="132">
        <f>[1]!thsiFinD("ths_adjustment_nvg_ratio_fund",C$2,$A$6,$A300,101)/100</f>
        <v>0.36061158891494999</v>
      </c>
      <c r="D300" s="132">
        <f>[1]!thsiFinD("ths_adjustment_nvg_ratio_fund",D$2,$A$6,$A300,101)/100</f>
        <v>0.45734483584951002</v>
      </c>
      <c r="E300" s="132">
        <f>[1]!thsiFinD("ths_adjustment_nvg_ratio_fund",E$2,$A$6,$A300,101)/100</f>
        <v>0.47566797895588003</v>
      </c>
      <c r="F300" s="133">
        <f>[1]!thsiFinD("ths_int_chg_ratio_index",F$1,$A$6,$A300,101)/100</f>
        <v>0.12968635177841001</v>
      </c>
      <c r="G300" s="133">
        <f>[1]!thsiFinD("ths_int_chg_ratio_index",G$1,$A$6,$A300,101)/100</f>
        <v>0.12968635177841001</v>
      </c>
      <c r="H300" s="132">
        <f>[1]!thsiFinD("ths_int_chg_ratio_index",H$1,$A$6,$A300,101)/100</f>
        <v>0.10925075607657</v>
      </c>
      <c r="I300" s="132">
        <f>[1]!thsiFinD("ths_int_chg_ratio_index",I$1,$A$6,$A300,101)/100</f>
        <v>0.10925075607657</v>
      </c>
      <c r="J300" s="32">
        <f t="shared" si="32"/>
        <v>0.27834269827277752</v>
      </c>
      <c r="K300" s="32">
        <f>[1]!thsiFinD("ths_int_chg_ratio_index",K$2,$A$6,$A300,101)/100</f>
        <v>0.21348916960607001</v>
      </c>
      <c r="L300" s="32">
        <f>[1]!thsiFinD("ths_int_chg_ratio_index",L$2,$A$6,$A300,101)/100</f>
        <v>0.19943533578549999</v>
      </c>
      <c r="M300" s="46">
        <f t="shared" si="33"/>
        <v>1.2783426982727775</v>
      </c>
      <c r="N300" s="46">
        <f t="shared" si="34"/>
        <v>1.2134891696060701</v>
      </c>
      <c r="O300" s="46">
        <f t="shared" si="34"/>
        <v>1.1994353357855001</v>
      </c>
      <c r="P300" s="38">
        <f t="shared" si="35"/>
        <v>-1.1673213442480179E-2</v>
      </c>
      <c r="Q300" s="38">
        <f t="shared" si="36"/>
        <v>-1.0437235688185775E-2</v>
      </c>
      <c r="R300" s="38">
        <f t="shared" si="36"/>
        <v>-1.0774666699703728E-2</v>
      </c>
      <c r="S300" s="34">
        <f>MAX(M$6:M300)</f>
        <v>1.3616265492815147</v>
      </c>
      <c r="T300" s="34">
        <f>MAX(N$6:N300)</f>
        <v>1.37911001835863</v>
      </c>
      <c r="U300" s="34">
        <f>MAX(O$6:O300)</f>
        <v>1.3282790005559399</v>
      </c>
      <c r="V300" s="35">
        <f t="shared" si="37"/>
        <v>-6.1164972916166627E-2</v>
      </c>
      <c r="W300" s="35">
        <f t="shared" si="38"/>
        <v>-0.12009255719110523</v>
      </c>
      <c r="X300" s="35">
        <f t="shared" si="38"/>
        <v>-9.7000453004612353E-2</v>
      </c>
    </row>
    <row r="301" spans="1:24">
      <c r="A301" s="357">
        <v>44279</v>
      </c>
      <c r="B301" s="132">
        <f>[1]!thsiFinD("ths_adjustment_nvg_ratio_fund",B$2,$A$6,$A301,101)/100</f>
        <v>0.43358375959078999</v>
      </c>
      <c r="C301" s="132">
        <f>[1]!thsiFinD("ths_adjustment_nvg_ratio_fund",C$2,$A$6,$A301,101)/100</f>
        <v>0.34080444791937997</v>
      </c>
      <c r="D301" s="132">
        <f>[1]!thsiFinD("ths_adjustment_nvg_ratio_fund",D$2,$A$6,$A301,101)/100</f>
        <v>0.43649652528157001</v>
      </c>
      <c r="E301" s="132">
        <f>[1]!thsiFinD("ths_adjustment_nvg_ratio_fund",E$2,$A$6,$A301,101)/100</f>
        <v>0.45740849320783999</v>
      </c>
      <c r="F301" s="133">
        <f>[1]!thsiFinD("ths_int_chg_ratio_index",F$1,$A$6,$A301,101)/100</f>
        <v>0.11302860967413</v>
      </c>
      <c r="G301" s="133">
        <f>[1]!thsiFinD("ths_int_chg_ratio_index",G$1,$A$6,$A301,101)/100</f>
        <v>0.11302860967413</v>
      </c>
      <c r="H301" s="132">
        <f>[1]!thsiFinD("ths_int_chg_ratio_index",H$1,$A$6,$A301,101)/100</f>
        <v>9.9962682992099997E-2</v>
      </c>
      <c r="I301" s="132">
        <f>[1]!thsiFinD("ths_int_chg_ratio_index",I$1,$A$6,$A301,101)/100</f>
        <v>9.9962682992099997E-2</v>
      </c>
      <c r="J301" s="32">
        <f t="shared" si="32"/>
        <v>0.26178447641650499</v>
      </c>
      <c r="K301" s="32">
        <f>[1]!thsiFinD("ths_int_chg_ratio_index",K$2,$A$6,$A301,101)/100</f>
        <v>0.19500601280830998</v>
      </c>
      <c r="L301" s="32">
        <f>[1]!thsiFinD("ths_int_chg_ratio_index",L$2,$A$6,$A301,101)/100</f>
        <v>0.18196080207358001</v>
      </c>
      <c r="M301" s="46">
        <f t="shared" si="33"/>
        <v>1.2617844764165049</v>
      </c>
      <c r="N301" s="46">
        <f t="shared" si="34"/>
        <v>1.19500601280831</v>
      </c>
      <c r="O301" s="46">
        <f t="shared" si="34"/>
        <v>1.1819608020735801</v>
      </c>
      <c r="P301" s="38">
        <f t="shared" si="35"/>
        <v>-1.2952881788776294E-2</v>
      </c>
      <c r="Q301" s="38">
        <f t="shared" si="36"/>
        <v>-1.5231414717743474E-2</v>
      </c>
      <c r="R301" s="38">
        <f t="shared" si="36"/>
        <v>-1.4568966905144642E-2</v>
      </c>
      <c r="S301" s="34">
        <f>MAX(M$6:M301)</f>
        <v>1.3616265492815147</v>
      </c>
      <c r="T301" s="34">
        <f>MAX(N$6:N301)</f>
        <v>1.37911001835863</v>
      </c>
      <c r="U301" s="34">
        <f>MAX(O$6:O301)</f>
        <v>1.3282790005559399</v>
      </c>
      <c r="V301" s="35">
        <f t="shared" si="37"/>
        <v>-7.3325592041146082E-2</v>
      </c>
      <c r="W301" s="35">
        <f t="shared" si="38"/>
        <v>-0.13349479236575656</v>
      </c>
      <c r="X301" s="35">
        <f t="shared" si="38"/>
        <v>-0.11015622352014864</v>
      </c>
    </row>
    <row r="302" spans="1:24">
      <c r="A302" s="357">
        <v>44280</v>
      </c>
      <c r="B302" s="132">
        <f>[1]!thsiFinD("ths_adjustment_nvg_ratio_fund",B$2,$A$6,$A302,101)/100</f>
        <v>0.43278452685422003</v>
      </c>
      <c r="C302" s="132">
        <f>[1]!thsiFinD("ths_adjustment_nvg_ratio_fund",C$2,$A$6,$A302,101)/100</f>
        <v>0.34315003040569997</v>
      </c>
      <c r="D302" s="132">
        <f>[1]!thsiFinD("ths_adjustment_nvg_ratio_fund",D$2,$A$6,$A302,101)/100</f>
        <v>0.44284687275341</v>
      </c>
      <c r="E302" s="132">
        <f>[1]!thsiFinD("ths_adjustment_nvg_ratio_fund",E$2,$A$6,$A302,101)/100</f>
        <v>0.46017254381229</v>
      </c>
      <c r="F302" s="133">
        <f>[1]!thsiFinD("ths_int_chg_ratio_index",F$1,$A$6,$A302,101)/100</f>
        <v>0.11203077114865</v>
      </c>
      <c r="G302" s="133">
        <f>[1]!thsiFinD("ths_int_chg_ratio_index",G$1,$A$6,$A302,101)/100</f>
        <v>0.11203077114865</v>
      </c>
      <c r="H302" s="132">
        <f>[1]!thsiFinD("ths_int_chg_ratio_index",H$1,$A$6,$A302,101)/100</f>
        <v>9.4816792337632003E-2</v>
      </c>
      <c r="I302" s="132">
        <f>[1]!thsiFinD("ths_int_chg_ratio_index",I$1,$A$6,$A302,101)/100</f>
        <v>9.4816792337632003E-2</v>
      </c>
      <c r="J302" s="32">
        <f t="shared" si="32"/>
        <v>0.26158113759977297</v>
      </c>
      <c r="K302" s="32">
        <f>[1]!thsiFinD("ths_int_chg_ratio_index",K$2,$A$6,$A302,101)/100</f>
        <v>0.19522370423582999</v>
      </c>
      <c r="L302" s="32">
        <f>[1]!thsiFinD("ths_int_chg_ratio_index",L$2,$A$6,$A302,101)/100</f>
        <v>0.18175767441878998</v>
      </c>
      <c r="M302" s="46">
        <f t="shared" si="33"/>
        <v>1.261581137599773</v>
      </c>
      <c r="N302" s="46">
        <f t="shared" si="34"/>
        <v>1.19522370423583</v>
      </c>
      <c r="O302" s="46">
        <f t="shared" si="34"/>
        <v>1.1817576744187899</v>
      </c>
      <c r="P302" s="38">
        <f t="shared" si="35"/>
        <v>-1.6115178188702561E-4</v>
      </c>
      <c r="Q302" s="38">
        <f t="shared" si="36"/>
        <v>1.8216764199241453E-4</v>
      </c>
      <c r="R302" s="38">
        <f t="shared" si="36"/>
        <v>-1.7185650694495624E-4</v>
      </c>
      <c r="S302" s="34">
        <f>MAX(M$6:M302)</f>
        <v>1.3616265492815147</v>
      </c>
      <c r="T302" s="34">
        <f>MAX(N$6:N302)</f>
        <v>1.37911001835863</v>
      </c>
      <c r="U302" s="34">
        <f>MAX(O$6:O302)</f>
        <v>1.3282790005559399</v>
      </c>
      <c r="V302" s="35">
        <f t="shared" si="37"/>
        <v>-7.3474927273217805E-2</v>
      </c>
      <c r="W302" s="35">
        <f t="shared" si="38"/>
        <v>-0.13333694315530764</v>
      </c>
      <c r="X302" s="35">
        <f t="shared" si="38"/>
        <v>-0.11030914896330124</v>
      </c>
    </row>
    <row r="303" spans="1:24">
      <c r="A303" s="357">
        <v>44281</v>
      </c>
      <c r="B303" s="132">
        <f>[1]!thsiFinD("ths_adjustment_nvg_ratio_fund",B$2,$A$6,$A303,101)/100</f>
        <v>0.46131713554987003</v>
      </c>
      <c r="C303" s="132">
        <f>[1]!thsiFinD("ths_adjustment_nvg_ratio_fund",C$2,$A$6,$A303,101)/100</f>
        <v>0.37320823560073002</v>
      </c>
      <c r="D303" s="132">
        <f>[1]!thsiFinD("ths_adjustment_nvg_ratio_fund",D$2,$A$6,$A303,101)/100</f>
        <v>0.46513299784327999</v>
      </c>
      <c r="E303" s="132">
        <f>[1]!thsiFinD("ths_adjustment_nvg_ratio_fund",E$2,$A$6,$A303,101)/100</f>
        <v>0.48546779468616003</v>
      </c>
      <c r="F303" s="133">
        <f>[1]!thsiFinD("ths_int_chg_ratio_index",F$1,$A$6,$A303,101)/100</f>
        <v>0.13190300829903001</v>
      </c>
      <c r="G303" s="133">
        <f>[1]!thsiFinD("ths_int_chg_ratio_index",G$1,$A$6,$A303,101)/100</f>
        <v>0.13190300829903001</v>
      </c>
      <c r="H303" s="132">
        <f>[1]!thsiFinD("ths_int_chg_ratio_index",H$1,$A$6,$A303,101)/100</f>
        <v>0.10934052170059</v>
      </c>
      <c r="I303" s="132">
        <f>[1]!thsiFinD("ths_int_chg_ratio_index",I$1,$A$6,$A303,101)/100</f>
        <v>0.10934052170059</v>
      </c>
      <c r="J303" s="32">
        <f t="shared" si="32"/>
        <v>0.28345165295990993</v>
      </c>
      <c r="K303" s="32">
        <f>[1]!thsiFinD("ths_int_chg_ratio_index",K$2,$A$6,$A303,101)/100</f>
        <v>0.22031650940561001</v>
      </c>
      <c r="L303" s="32">
        <f>[1]!thsiFinD("ths_int_chg_ratio_index",L$2,$A$6,$A303,101)/100</f>
        <v>0.20568947205876001</v>
      </c>
      <c r="M303" s="46">
        <f t="shared" si="33"/>
        <v>1.28345165295991</v>
      </c>
      <c r="N303" s="46">
        <f t="shared" si="34"/>
        <v>1.2203165094056101</v>
      </c>
      <c r="O303" s="46">
        <f t="shared" si="34"/>
        <v>1.2056894720587601</v>
      </c>
      <c r="P303" s="38">
        <f t="shared" si="35"/>
        <v>1.7335797681429232E-2</v>
      </c>
      <c r="Q303" s="38">
        <f t="shared" si="36"/>
        <v>2.0994233197394019E-2</v>
      </c>
      <c r="R303" s="38">
        <f t="shared" si="36"/>
        <v>2.0251019441646756E-2</v>
      </c>
      <c r="S303" s="34">
        <f>MAX(M$6:M303)</f>
        <v>1.3616265492815147</v>
      </c>
      <c r="T303" s="34">
        <f>MAX(N$6:N303)</f>
        <v>1.37911001835863</v>
      </c>
      <c r="U303" s="34">
        <f>MAX(O$6:O303)</f>
        <v>1.3282790005559399</v>
      </c>
      <c r="V303" s="35">
        <f t="shared" si="37"/>
        <v>-5.7412876065654705E-2</v>
      </c>
      <c r="W303" s="35">
        <f t="shared" si="38"/>
        <v>-0.11514201683634384</v>
      </c>
      <c r="X303" s="35">
        <f t="shared" si="38"/>
        <v>-9.2292002241901816E-2</v>
      </c>
    </row>
    <row r="304" spans="1:24">
      <c r="A304" s="357">
        <v>44284</v>
      </c>
      <c r="B304" s="132">
        <f>[1]!thsiFinD("ths_adjustment_nvg_ratio_fund",B$2,$A$6,$A304,101)/100</f>
        <v>0.46267583120205003</v>
      </c>
      <c r="C304" s="132">
        <f>[1]!thsiFinD("ths_adjustment_nvg_ratio_fund",C$2,$A$6,$A304,101)/100</f>
        <v>0.37546694466162994</v>
      </c>
      <c r="D304" s="132">
        <f>[1]!thsiFinD("ths_adjustment_nvg_ratio_fund",D$2,$A$6,$A304,101)/100</f>
        <v>0.46920680565540002</v>
      </c>
      <c r="E304" s="132">
        <f>[1]!thsiFinD("ths_adjustment_nvg_ratio_fund",E$2,$A$6,$A304,101)/100</f>
        <v>0.49174972781493997</v>
      </c>
      <c r="F304" s="133">
        <f>[1]!thsiFinD("ths_int_chg_ratio_index",F$1,$A$6,$A304,101)/100</f>
        <v>0.13644185331756001</v>
      </c>
      <c r="G304" s="133">
        <f>[1]!thsiFinD("ths_int_chg_ratio_index",G$1,$A$6,$A304,101)/100</f>
        <v>0.13644185331756001</v>
      </c>
      <c r="H304" s="132">
        <f>[1]!thsiFinD("ths_int_chg_ratio_index",H$1,$A$6,$A304,101)/100</f>
        <v>0.11065955346721999</v>
      </c>
      <c r="I304" s="132">
        <f>[1]!thsiFinD("ths_int_chg_ratio_index",I$1,$A$6,$A304,101)/100</f>
        <v>0.11065955346721999</v>
      </c>
      <c r="J304" s="32">
        <f t="shared" si="32"/>
        <v>0.28666276536294749</v>
      </c>
      <c r="K304" s="32">
        <f>[1]!thsiFinD("ths_int_chg_ratio_index",K$2,$A$6,$A304,101)/100</f>
        <v>0.22212128679987997</v>
      </c>
      <c r="L304" s="32">
        <f>[1]!thsiFinD("ths_int_chg_ratio_index",L$2,$A$6,$A304,101)/100</f>
        <v>0.20799989635845001</v>
      </c>
      <c r="M304" s="46">
        <f t="shared" si="33"/>
        <v>1.2866627653629474</v>
      </c>
      <c r="N304" s="46">
        <f t="shared" si="34"/>
        <v>1.2221212867998799</v>
      </c>
      <c r="O304" s="46">
        <f t="shared" si="34"/>
        <v>1.20799989635845</v>
      </c>
      <c r="P304" s="38">
        <f t="shared" si="35"/>
        <v>2.5019348376948969E-3</v>
      </c>
      <c r="Q304" s="38">
        <f t="shared" si="36"/>
        <v>1.4789420452476776E-3</v>
      </c>
      <c r="R304" s="38">
        <f t="shared" si="36"/>
        <v>1.9162681214630606E-3</v>
      </c>
      <c r="S304" s="34">
        <f>MAX(M$6:M304)</f>
        <v>1.3616265492815147</v>
      </c>
      <c r="T304" s="34">
        <f>MAX(N$6:N304)</f>
        <v>1.37911001835863</v>
      </c>
      <c r="U304" s="34">
        <f>MAX(O$6:O304)</f>
        <v>1.3282790005559399</v>
      </c>
      <c r="V304" s="35">
        <f t="shared" si="37"/>
        <v>-5.5054584502720827E-2</v>
      </c>
      <c r="W304" s="35">
        <f t="shared" si="38"/>
        <v>-0.11383336316097015</v>
      </c>
      <c r="X304" s="35">
        <f t="shared" si="38"/>
        <v>-9.0552590342200867E-2</v>
      </c>
    </row>
    <row r="305" spans="1:24">
      <c r="A305" s="357">
        <v>44285</v>
      </c>
      <c r="B305" s="132">
        <f>[1]!thsiFinD("ths_adjustment_nvg_ratio_fund",B$2,$A$6,$A305,101)/100</f>
        <v>0.4747442455243</v>
      </c>
      <c r="C305" s="132">
        <f>[1]!thsiFinD("ths_adjustment_nvg_ratio_fund",C$2,$A$6,$A305,101)/100</f>
        <v>0.38754235079489002</v>
      </c>
      <c r="D305" s="132">
        <f>[1]!thsiFinD("ths_adjustment_nvg_ratio_fund",D$2,$A$6,$A305,101)/100</f>
        <v>0.47316079559069996</v>
      </c>
      <c r="E305" s="132">
        <f>[1]!thsiFinD("ths_adjustment_nvg_ratio_fund",E$2,$A$6,$A305,101)/100</f>
        <v>0.50113074803417001</v>
      </c>
      <c r="F305" s="133">
        <f>[1]!thsiFinD("ths_int_chg_ratio_index",F$1,$A$6,$A305,101)/100</f>
        <v>0.13194672997268</v>
      </c>
      <c r="G305" s="133">
        <f>[1]!thsiFinD("ths_int_chg_ratio_index",G$1,$A$6,$A305,101)/100</f>
        <v>0.13194672997268</v>
      </c>
      <c r="H305" s="132">
        <f>[1]!thsiFinD("ths_int_chg_ratio_index",H$1,$A$6,$A305,101)/100</f>
        <v>9.9262532912472987E-2</v>
      </c>
      <c r="I305" s="132">
        <f>[1]!thsiFinD("ths_int_chg_ratio_index",I$1,$A$6,$A305,101)/100</f>
        <v>9.9262532912472987E-2</v>
      </c>
      <c r="J305" s="32">
        <f t="shared" si="32"/>
        <v>0.28737458321429571</v>
      </c>
      <c r="K305" s="32">
        <f>[1]!thsiFinD("ths_int_chg_ratio_index",K$2,$A$6,$A305,101)/100</f>
        <v>0.23221236193749997</v>
      </c>
      <c r="L305" s="32">
        <f>[1]!thsiFinD("ths_int_chg_ratio_index",L$2,$A$6,$A305,101)/100</f>
        <v>0.21406159356700999</v>
      </c>
      <c r="M305" s="46">
        <f t="shared" si="33"/>
        <v>1.2873745832142958</v>
      </c>
      <c r="N305" s="46">
        <f t="shared" si="34"/>
        <v>1.2322123619375001</v>
      </c>
      <c r="O305" s="46">
        <f t="shared" si="34"/>
        <v>1.21406159356701</v>
      </c>
      <c r="P305" s="38">
        <f t="shared" si="35"/>
        <v>5.5322798678147933E-4</v>
      </c>
      <c r="Q305" s="38">
        <f t="shared" si="36"/>
        <v>8.2570160970223405E-3</v>
      </c>
      <c r="R305" s="38">
        <f t="shared" si="36"/>
        <v>5.017961695885198E-3</v>
      </c>
      <c r="S305" s="34">
        <f>MAX(M$6:M305)</f>
        <v>1.3616265492815147</v>
      </c>
      <c r="T305" s="34">
        <f>MAX(N$6:N305)</f>
        <v>1.37911001835863</v>
      </c>
      <c r="U305" s="34">
        <f>MAX(O$6:O305)</f>
        <v>1.3282790005559399</v>
      </c>
      <c r="V305" s="35">
        <f t="shared" si="37"/>
        <v>-5.453181425288689E-2</v>
      </c>
      <c r="W305" s="35">
        <f t="shared" si="38"/>
        <v>-0.10651627097594618</v>
      </c>
      <c r="X305" s="35">
        <f t="shared" si="38"/>
        <v>-8.598901807611592E-2</v>
      </c>
    </row>
    <row r="306" spans="1:24">
      <c r="A306" s="357">
        <v>44286</v>
      </c>
      <c r="B306" s="132">
        <f>[1]!thsiFinD("ths_adjustment_nvg_ratio_fund",B$2,$A$6,$A306,101)/100</f>
        <v>0.46043797953964005</v>
      </c>
      <c r="C306" s="132">
        <f>[1]!thsiFinD("ths_adjustment_nvg_ratio_fund",C$2,$A$6,$A306,101)/100</f>
        <v>0.37833376770046001</v>
      </c>
      <c r="D306" s="132">
        <f>[1]!thsiFinD("ths_adjustment_nvg_ratio_fund",D$2,$A$6,$A306,101)/100</f>
        <v>0.47256170620657001</v>
      </c>
      <c r="E306" s="132">
        <f>[1]!thsiFinD("ths_adjustment_nvg_ratio_fund",E$2,$A$6,$A306,101)/100</f>
        <v>0.50087947072754002</v>
      </c>
      <c r="F306" s="133">
        <f>[1]!thsiFinD("ths_int_chg_ratio_index",F$1,$A$6,$A306,101)/100</f>
        <v>0.13047510226722001</v>
      </c>
      <c r="G306" s="133">
        <f>[1]!thsiFinD("ths_int_chg_ratio_index",G$1,$A$6,$A306,101)/100</f>
        <v>0.13047510226722001</v>
      </c>
      <c r="H306" s="132">
        <f>[1]!thsiFinD("ths_int_chg_ratio_index",H$1,$A$6,$A306,101)/100</f>
        <v>0.10201454649759001</v>
      </c>
      <c r="I306" s="132">
        <f>[1]!thsiFinD("ths_int_chg_ratio_index",I$1,$A$6,$A306,101)/100</f>
        <v>0.10201454649759001</v>
      </c>
      <c r="J306" s="32">
        <f t="shared" si="32"/>
        <v>0.28464902771297873</v>
      </c>
      <c r="K306" s="32">
        <f>[1]!thsiFinD("ths_int_chg_ratio_index",K$2,$A$6,$A306,101)/100</f>
        <v>0.22236076139364999</v>
      </c>
      <c r="L306" s="32">
        <f>[1]!thsiFinD("ths_int_chg_ratio_index",L$2,$A$6,$A306,101)/100</f>
        <v>0.20745462271299001</v>
      </c>
      <c r="M306" s="46">
        <f t="shared" si="33"/>
        <v>1.2846490277129787</v>
      </c>
      <c r="N306" s="46">
        <f t="shared" si="34"/>
        <v>1.22236076139365</v>
      </c>
      <c r="O306" s="46">
        <f t="shared" si="34"/>
        <v>1.2074546227129901</v>
      </c>
      <c r="P306" s="38">
        <f t="shared" si="35"/>
        <v>-2.1171425448776038E-3</v>
      </c>
      <c r="Q306" s="38">
        <f t="shared" si="36"/>
        <v>-7.9950508923313235E-3</v>
      </c>
      <c r="R306" s="38">
        <f t="shared" si="36"/>
        <v>-5.4420392581633337E-3</v>
      </c>
      <c r="S306" s="34">
        <f>MAX(M$6:M306)</f>
        <v>1.3616265492815147</v>
      </c>
      <c r="T306" s="34">
        <f>MAX(N$6:N306)</f>
        <v>1.37911001835863</v>
      </c>
      <c r="U306" s="34">
        <f>MAX(O$6:O306)</f>
        <v>1.3282790005559399</v>
      </c>
      <c r="V306" s="35">
        <f t="shared" si="37"/>
        <v>-5.6533505173760323E-2</v>
      </c>
      <c r="W306" s="35">
        <f t="shared" si="38"/>
        <v>-0.11365971886096338</v>
      </c>
      <c r="X306" s="35">
        <f t="shared" si="38"/>
        <v>-9.0963101722138062E-2</v>
      </c>
    </row>
    <row r="307" spans="1:24">
      <c r="A307" s="357">
        <v>44287</v>
      </c>
      <c r="B307" s="132">
        <f>[1]!thsiFinD("ths_adjustment_nvg_ratio_fund",B$2,$A$6,$A307,101)/100</f>
        <v>0.47706202046035995</v>
      </c>
      <c r="C307" s="132">
        <f>[1]!thsiFinD("ths_adjustment_nvg_ratio_fund",C$2,$A$6,$A307,101)/100</f>
        <v>0.39440535140301003</v>
      </c>
      <c r="D307" s="132">
        <f>[1]!thsiFinD("ths_adjustment_nvg_ratio_fund",D$2,$A$6,$A307,101)/100</f>
        <v>0.48993529834651001</v>
      </c>
      <c r="E307" s="132">
        <f>[1]!thsiFinD("ths_adjustment_nvg_ratio_fund",E$2,$A$6,$A307,101)/100</f>
        <v>0.51478348277480002</v>
      </c>
      <c r="F307" s="133">
        <f>[1]!thsiFinD("ths_int_chg_ratio_index",F$1,$A$6,$A307,101)/100</f>
        <v>0.13809120585418</v>
      </c>
      <c r="G307" s="133">
        <f>[1]!thsiFinD("ths_int_chg_ratio_index",G$1,$A$6,$A307,101)/100</f>
        <v>0.13809120585418</v>
      </c>
      <c r="H307" s="132">
        <f>[1]!thsiFinD("ths_int_chg_ratio_index",H$1,$A$6,$A307,101)/100</f>
        <v>0.10102358412022</v>
      </c>
      <c r="I307" s="132">
        <f>[1]!thsiFinD("ths_int_chg_ratio_index",I$1,$A$6,$A307,101)/100</f>
        <v>0.10102358412022</v>
      </c>
      <c r="J307" s="32">
        <f t="shared" si="32"/>
        <v>0.29430196661668501</v>
      </c>
      <c r="K307" s="32">
        <f>[1]!thsiFinD("ths_int_chg_ratio_index",K$2,$A$6,$A307,101)/100</f>
        <v>0.23660260483662998</v>
      </c>
      <c r="L307" s="32">
        <f>[1]!thsiFinD("ths_int_chg_ratio_index",L$2,$A$6,$A307,101)/100</f>
        <v>0.21945437614211</v>
      </c>
      <c r="M307" s="46">
        <f t="shared" si="33"/>
        <v>1.2943019666166851</v>
      </c>
      <c r="N307" s="46">
        <f t="shared" si="34"/>
        <v>1.2366026048366301</v>
      </c>
      <c r="O307" s="46">
        <f t="shared" si="34"/>
        <v>1.2194543761421099</v>
      </c>
      <c r="P307" s="38">
        <f t="shared" si="35"/>
        <v>7.5140670295692491E-3</v>
      </c>
      <c r="Q307" s="38">
        <f t="shared" si="36"/>
        <v>1.1651096707933073E-2</v>
      </c>
      <c r="R307" s="38">
        <f t="shared" si="36"/>
        <v>9.9380574668370691E-3</v>
      </c>
      <c r="S307" s="34">
        <f>MAX(M$6:M307)</f>
        <v>1.3616265492815147</v>
      </c>
      <c r="T307" s="34">
        <f>MAX(N$6:N307)</f>
        <v>1.37911001835863</v>
      </c>
      <c r="U307" s="34">
        <f>MAX(O$6:O307)</f>
        <v>1.3282790005559399</v>
      </c>
      <c r="V307" s="35">
        <f t="shared" si="37"/>
        <v>-4.944423469148318E-2</v>
      </c>
      <c r="W307" s="35">
        <f t="shared" si="38"/>
        <v>-0.10333288252927597</v>
      </c>
      <c r="X307" s="35">
        <f t="shared" si="38"/>
        <v>-8.1929040787577345E-2</v>
      </c>
    </row>
    <row r="308" spans="1:24">
      <c r="A308" s="357">
        <v>44288</v>
      </c>
      <c r="B308" s="132">
        <f>[1]!thsiFinD("ths_adjustment_nvg_ratio_fund",B$2,$A$6,$A308,101)/100</f>
        <v>0.48881074168798</v>
      </c>
      <c r="C308" s="132">
        <f>[1]!thsiFinD("ths_adjustment_nvg_ratio_fund",C$2,$A$6,$A308,101)/100</f>
        <v>0.40517765615498003</v>
      </c>
      <c r="D308" s="132">
        <f>[1]!thsiFinD("ths_adjustment_nvg_ratio_fund",D$2,$A$6,$A308,101)/100</f>
        <v>0.48933620896237995</v>
      </c>
      <c r="E308" s="132">
        <f>[1]!thsiFinD("ths_adjustment_nvg_ratio_fund",E$2,$A$6,$A308,101)/100</f>
        <v>0.51880391998956998</v>
      </c>
      <c r="F308" s="133">
        <f>[1]!thsiFinD("ths_int_chg_ratio_index",F$1,$A$6,$A308,101)/100</f>
        <v>0.14266459350968</v>
      </c>
      <c r="G308" s="133">
        <f>[1]!thsiFinD("ths_int_chg_ratio_index",G$1,$A$6,$A308,101)/100</f>
        <v>0.14266459350968</v>
      </c>
      <c r="H308" s="132">
        <f>[1]!thsiFinD("ths_int_chg_ratio_index",H$1,$A$6,$A308,101)/100</f>
        <v>0.10332115923370001</v>
      </c>
      <c r="I308" s="132">
        <f>[1]!thsiFinD("ths_int_chg_ratio_index",I$1,$A$6,$A308,101)/100</f>
        <v>0.10332115923370001</v>
      </c>
      <c r="J308" s="32">
        <f t="shared" si="32"/>
        <v>0.29926250403520882</v>
      </c>
      <c r="K308" s="32">
        <f>[1]!thsiFinD("ths_int_chg_ratio_index",K$2,$A$6,$A308,101)/100</f>
        <v>0.24678029844434002</v>
      </c>
      <c r="L308" s="32">
        <f>[1]!thsiFinD("ths_int_chg_ratio_index",L$2,$A$6,$A308,101)/100</f>
        <v>0.2276750129963</v>
      </c>
      <c r="M308" s="46">
        <f t="shared" si="33"/>
        <v>1.2992625040352088</v>
      </c>
      <c r="N308" s="46">
        <f t="shared" si="34"/>
        <v>1.2467802984443401</v>
      </c>
      <c r="O308" s="46">
        <f t="shared" si="34"/>
        <v>1.2276750129963001</v>
      </c>
      <c r="P308" s="38">
        <f t="shared" si="35"/>
        <v>3.8325966787260413E-3</v>
      </c>
      <c r="Q308" s="38">
        <f t="shared" si="36"/>
        <v>8.2303672723176291E-3</v>
      </c>
      <c r="R308" s="38">
        <f t="shared" si="36"/>
        <v>6.7412418332510882E-3</v>
      </c>
      <c r="S308" s="34">
        <f>MAX(M$6:M308)</f>
        <v>1.3616265492815147</v>
      </c>
      <c r="T308" s="34">
        <f>MAX(N$6:N308)</f>
        <v>1.37911001835863</v>
      </c>
      <c r="U308" s="34">
        <f>MAX(O$6:O308)</f>
        <v>1.3282790005559399</v>
      </c>
      <c r="V308" s="35">
        <f t="shared" si="37"/>
        <v>-4.5801137822417903E-2</v>
      </c>
      <c r="W308" s="35">
        <f t="shared" si="38"/>
        <v>-9.595298283148157E-2</v>
      </c>
      <c r="X308" s="35">
        <f t="shared" si="38"/>
        <v>-7.5740102431441692E-2</v>
      </c>
    </row>
    <row r="309" spans="1:24">
      <c r="A309" s="357">
        <v>44292</v>
      </c>
      <c r="B309" s="132">
        <f>[1]!thsiFinD("ths_adjustment_nvg_ratio_fund",B$2,$A$6,$A309,101)/100</f>
        <v>0.48249680306904996</v>
      </c>
      <c r="C309" s="132">
        <f>[1]!thsiFinD("ths_adjustment_nvg_ratio_fund",C$2,$A$6,$A309,101)/100</f>
        <v>0.40022587090609002</v>
      </c>
      <c r="D309" s="132">
        <f>[1]!thsiFinD("ths_adjustment_nvg_ratio_fund",D$2,$A$6,$A309,101)/100</f>
        <v>0.49544692068057006</v>
      </c>
      <c r="E309" s="132">
        <f>[1]!thsiFinD("ths_adjustment_nvg_ratio_fund",E$2,$A$6,$A309,101)/100</f>
        <v>0.52424826201907992</v>
      </c>
      <c r="F309" s="133">
        <f>[1]!thsiFinD("ths_int_chg_ratio_index",F$1,$A$6,$A309,101)/100</f>
        <v>0.15348459403779</v>
      </c>
      <c r="G309" s="133">
        <f>[1]!thsiFinD("ths_int_chg_ratio_index",G$1,$A$6,$A309,101)/100</f>
        <v>0.15348459403779</v>
      </c>
      <c r="H309" s="132">
        <f>[1]!thsiFinD("ths_int_chg_ratio_index",H$1,$A$6,$A309,101)/100</f>
        <v>0.11890753274660999</v>
      </c>
      <c r="I309" s="132">
        <f>[1]!thsiFinD("ths_int_chg_ratio_index",I$1,$A$6,$A309,101)/100</f>
        <v>0.11890753274660999</v>
      </c>
      <c r="J309" s="32">
        <f t="shared" si="32"/>
        <v>0.30590026378044871</v>
      </c>
      <c r="K309" s="32">
        <f>[1]!thsiFinD("ths_int_chg_ratio_index",K$2,$A$6,$A309,101)/100</f>
        <v>0.24353184871861999</v>
      </c>
      <c r="L309" s="32">
        <f>[1]!thsiFinD("ths_int_chg_ratio_index",L$2,$A$6,$A309,101)/100</f>
        <v>0.22829615118759999</v>
      </c>
      <c r="M309" s="46">
        <f t="shared" si="33"/>
        <v>1.3059002637804487</v>
      </c>
      <c r="N309" s="46">
        <f t="shared" si="34"/>
        <v>1.24353184871862</v>
      </c>
      <c r="O309" s="46">
        <f t="shared" si="34"/>
        <v>1.2282961511876</v>
      </c>
      <c r="P309" s="38">
        <f t="shared" si="35"/>
        <v>5.1088673186707734E-3</v>
      </c>
      <c r="Q309" s="38">
        <f t="shared" si="36"/>
        <v>-2.605470851418934E-3</v>
      </c>
      <c r="R309" s="38">
        <f t="shared" si="36"/>
        <v>5.0594675685711188E-4</v>
      </c>
      <c r="S309" s="34">
        <f>MAX(M$6:M309)</f>
        <v>1.3616265492815147</v>
      </c>
      <c r="T309" s="34">
        <f>MAX(N$6:N309)</f>
        <v>1.37911001835863</v>
      </c>
      <c r="U309" s="34">
        <f>MAX(O$6:O309)</f>
        <v>1.3282790005559399</v>
      </c>
      <c r="V309" s="35">
        <f t="shared" si="37"/>
        <v>-4.092626243992592E-2</v>
      </c>
      <c r="W309" s="35">
        <f t="shared" si="38"/>
        <v>-9.830845098302643E-2</v>
      </c>
      <c r="X309" s="35">
        <f t="shared" si="38"/>
        <v>-7.5272476133773747E-2</v>
      </c>
    </row>
    <row r="310" spans="1:24">
      <c r="A310" s="357">
        <v>44293</v>
      </c>
      <c r="B310" s="132">
        <f>[1]!thsiFinD("ths_adjustment_nvg_ratio_fund",B$2,$A$6,$A310,101)/100</f>
        <v>0.47002877237851998</v>
      </c>
      <c r="C310" s="132">
        <f>[1]!thsiFinD("ths_adjustment_nvg_ratio_fund",C$2,$A$6,$A310,101)/100</f>
        <v>0.38875857875076003</v>
      </c>
      <c r="D310" s="132">
        <f>[1]!thsiFinD("ths_adjustment_nvg_ratio_fund",D$2,$A$6,$A310,101)/100</f>
        <v>0.4960460100647</v>
      </c>
      <c r="E310" s="132">
        <f>[1]!thsiFinD("ths_adjustment_nvg_ratio_fund",E$2,$A$6,$A310,101)/100</f>
        <v>0.52148421149180002</v>
      </c>
      <c r="F310" s="133">
        <f>[1]!thsiFinD("ths_int_chg_ratio_index",F$1,$A$6,$A310,101)/100</f>
        <v>0.15371360291919001</v>
      </c>
      <c r="G310" s="133">
        <f>[1]!thsiFinD("ths_int_chg_ratio_index",G$1,$A$6,$A310,101)/100</f>
        <v>0.15371360291919001</v>
      </c>
      <c r="H310" s="132">
        <f>[1]!thsiFinD("ths_int_chg_ratio_index",H$1,$A$6,$A310,101)/100</f>
        <v>0.12566800630604</v>
      </c>
      <c r="I310" s="132">
        <f>[1]!thsiFinD("ths_int_chg_ratio_index",I$1,$A$6,$A310,101)/100</f>
        <v>0.12566800630604</v>
      </c>
      <c r="J310" s="32">
        <f t="shared" si="32"/>
        <v>0.30438509889202991</v>
      </c>
      <c r="K310" s="32">
        <f>[1]!thsiFinD("ths_int_chg_ratio_index",K$2,$A$6,$A310,101)/100</f>
        <v>0.23689174598434998</v>
      </c>
      <c r="L310" s="32">
        <f>[1]!thsiFinD("ths_int_chg_ratio_index",L$2,$A$6,$A310,101)/100</f>
        <v>0.22424906432616001</v>
      </c>
      <c r="M310" s="46">
        <f t="shared" si="33"/>
        <v>1.30438509889203</v>
      </c>
      <c r="N310" s="46">
        <f t="shared" si="34"/>
        <v>1.23689174598435</v>
      </c>
      <c r="O310" s="46">
        <f t="shared" si="34"/>
        <v>1.2242490643261601</v>
      </c>
      <c r="P310" s="38">
        <f t="shared" si="35"/>
        <v>-1.1602454876855628E-3</v>
      </c>
      <c r="Q310" s="38">
        <f t="shared" si="36"/>
        <v>-5.3397126427539021E-3</v>
      </c>
      <c r="R310" s="38">
        <f t="shared" si="36"/>
        <v>-3.2948787289831527E-3</v>
      </c>
      <c r="S310" s="34">
        <f>MAX(M$6:M310)</f>
        <v>1.3616265492815147</v>
      </c>
      <c r="T310" s="34">
        <f>MAX(N$6:N310)</f>
        <v>1.37911001835863</v>
      </c>
      <c r="U310" s="34">
        <f>MAX(O$6:O310)</f>
        <v>1.3282790005559399</v>
      </c>
      <c r="V310" s="35">
        <f t="shared" si="37"/>
        <v>-4.2039023416287735E-2</v>
      </c>
      <c r="W310" s="35">
        <f t="shared" si="38"/>
        <v>-0.10312322474717672</v>
      </c>
      <c r="X310" s="35">
        <f t="shared" si="38"/>
        <v>-7.8319341182265911E-2</v>
      </c>
    </row>
    <row r="311" spans="1:24">
      <c r="A311" s="357">
        <v>44294</v>
      </c>
      <c r="B311" s="132">
        <f>[1]!thsiFinD("ths_adjustment_nvg_ratio_fund",B$2,$A$6,$A311,101)/100</f>
        <v>0.47362531969309002</v>
      </c>
      <c r="C311" s="132">
        <f>[1]!thsiFinD("ths_adjustment_nvg_ratio_fund",C$2,$A$6,$A311,101)/100</f>
        <v>0.39223351576752996</v>
      </c>
      <c r="D311" s="132">
        <f>[1]!thsiFinD("ths_adjustment_nvg_ratio_fund",D$2,$A$6,$A311,101)/100</f>
        <v>0.49317038102084998</v>
      </c>
      <c r="E311" s="132">
        <f>[1]!thsiFinD("ths_adjustment_nvg_ratio_fund",E$2,$A$6,$A311,101)/100</f>
        <v>0.52500209401613995</v>
      </c>
      <c r="F311" s="133">
        <f>[1]!thsiFinD("ths_int_chg_ratio_index",F$1,$A$6,$A311,101)/100</f>
        <v>0.15036652378384999</v>
      </c>
      <c r="G311" s="133">
        <f>[1]!thsiFinD("ths_int_chg_ratio_index",G$1,$A$6,$A311,101)/100</f>
        <v>0.15036652378384999</v>
      </c>
      <c r="H311" s="132">
        <f>[1]!thsiFinD("ths_int_chg_ratio_index",H$1,$A$6,$A311,101)/100</f>
        <v>0.11547977138744001</v>
      </c>
      <c r="I311" s="132">
        <f>[1]!thsiFinD("ths_int_chg_ratio_index",I$1,$A$6,$A311,101)/100</f>
        <v>0.11547977138744001</v>
      </c>
      <c r="J311" s="32">
        <f t="shared" si="32"/>
        <v>0.30196548760502373</v>
      </c>
      <c r="K311" s="32">
        <f>[1]!thsiFinD("ths_int_chg_ratio_index",K$2,$A$6,$A311,101)/100</f>
        <v>0.23886162669019001</v>
      </c>
      <c r="L311" s="32">
        <f>[1]!thsiFinD("ths_int_chg_ratio_index",L$2,$A$6,$A311,101)/100</f>
        <v>0.22419335477244001</v>
      </c>
      <c r="M311" s="46">
        <f t="shared" si="33"/>
        <v>1.3019654876050237</v>
      </c>
      <c r="N311" s="46">
        <f t="shared" si="34"/>
        <v>1.23886162669019</v>
      </c>
      <c r="O311" s="46">
        <f t="shared" si="34"/>
        <v>1.22419335477244</v>
      </c>
      <c r="P311" s="38">
        <f t="shared" si="35"/>
        <v>-1.8549823124026643E-3</v>
      </c>
      <c r="Q311" s="38">
        <f t="shared" si="36"/>
        <v>1.5926055875425948E-3</v>
      </c>
      <c r="R311" s="38">
        <f t="shared" si="36"/>
        <v>-4.5505081721963769E-5</v>
      </c>
      <c r="S311" s="34">
        <f>MAX(M$6:M311)</f>
        <v>1.3616265492815147</v>
      </c>
      <c r="T311" s="34">
        <f>MAX(N$6:N311)</f>
        <v>1.37911001835863</v>
      </c>
      <c r="U311" s="34">
        <f>MAX(O$6:O311)</f>
        <v>1.3282790005559399</v>
      </c>
      <c r="V311" s="35">
        <f t="shared" si="37"/>
        <v>-4.3816024083822458E-2</v>
      </c>
      <c r="W311" s="35">
        <f t="shared" si="38"/>
        <v>-0.1016948537835719</v>
      </c>
      <c r="X311" s="35">
        <f t="shared" si="38"/>
        <v>-7.8361282335966953E-2</v>
      </c>
    </row>
    <row r="312" spans="1:24">
      <c r="A312" s="357">
        <v>44295</v>
      </c>
      <c r="B312" s="132">
        <f>[1]!thsiFinD("ths_adjustment_nvg_ratio_fund",B$2,$A$6,$A312,101)/100</f>
        <v>0.45452365728899996</v>
      </c>
      <c r="C312" s="132">
        <f>[1]!thsiFinD("ths_adjustment_nvg_ratio_fund",C$2,$A$6,$A312,101)/100</f>
        <v>0.37529319781079001</v>
      </c>
      <c r="D312" s="132">
        <f>[1]!thsiFinD("ths_adjustment_nvg_ratio_fund",D$2,$A$6,$A312,101)/100</f>
        <v>0.49257129163671004</v>
      </c>
      <c r="E312" s="132">
        <f>[1]!thsiFinD("ths_adjustment_nvg_ratio_fund",E$2,$A$6,$A312,101)/100</f>
        <v>0.52315939361317998</v>
      </c>
      <c r="F312" s="133">
        <f>[1]!thsiFinD("ths_int_chg_ratio_index",F$1,$A$6,$A312,101)/100</f>
        <v>0.14953904530473999</v>
      </c>
      <c r="G312" s="133">
        <f>[1]!thsiFinD("ths_int_chg_ratio_index",G$1,$A$6,$A312,101)/100</f>
        <v>0.14953904530473999</v>
      </c>
      <c r="H312" s="132">
        <f>[1]!thsiFinD("ths_int_chg_ratio_index",H$1,$A$6,$A312,101)/100</f>
        <v>0.1176716213333</v>
      </c>
      <c r="I312" s="132">
        <f>[1]!thsiFinD("ths_int_chg_ratio_index",I$1,$A$6,$A312,101)/100</f>
        <v>0.1176716213333</v>
      </c>
      <c r="J312" s="32">
        <f t="shared" si="32"/>
        <v>0.29749610920322</v>
      </c>
      <c r="K312" s="32">
        <f>[1]!thsiFinD("ths_int_chg_ratio_index",K$2,$A$6,$A312,101)/100</f>
        <v>0.22350416726929001</v>
      </c>
      <c r="L312" s="32">
        <f>[1]!thsiFinD("ths_int_chg_ratio_index",L$2,$A$6,$A312,101)/100</f>
        <v>0.21276462982434999</v>
      </c>
      <c r="M312" s="46">
        <f t="shared" si="33"/>
        <v>1.29749610920322</v>
      </c>
      <c r="N312" s="46">
        <f t="shared" si="34"/>
        <v>1.2235041672692901</v>
      </c>
      <c r="O312" s="46">
        <f t="shared" si="34"/>
        <v>1.21276462982435</v>
      </c>
      <c r="P312" s="38">
        <f t="shared" si="35"/>
        <v>-3.4327932993256649E-3</v>
      </c>
      <c r="Q312" s="38">
        <f t="shared" si="36"/>
        <v>-1.2396428374272683E-2</v>
      </c>
      <c r="R312" s="38">
        <f t="shared" si="36"/>
        <v>-9.3357188254092893E-3</v>
      </c>
      <c r="S312" s="34">
        <f>MAX(M$6:M312)</f>
        <v>1.3616265492815147</v>
      </c>
      <c r="T312" s="34">
        <f>MAX(N$6:N312)</f>
        <v>1.37911001835863</v>
      </c>
      <c r="U312" s="34">
        <f>MAX(O$6:O312)</f>
        <v>1.3282790005559399</v>
      </c>
      <c r="V312" s="35">
        <f t="shared" si="37"/>
        <v>-4.7098406029270068E-2</v>
      </c>
      <c r="W312" s="35">
        <f t="shared" si="38"/>
        <v>-0.11283062918688436</v>
      </c>
      <c r="X312" s="35">
        <f t="shared" si="38"/>
        <v>-8.6965442262689097E-2</v>
      </c>
    </row>
    <row r="313" spans="1:24">
      <c r="A313" s="357">
        <v>44298</v>
      </c>
      <c r="B313" s="132">
        <f>[1]!thsiFinD("ths_adjustment_nvg_ratio_fund",B$2,$A$6,$A313,101)/100</f>
        <v>0.42902813299233</v>
      </c>
      <c r="C313" s="132">
        <f>[1]!thsiFinD("ths_adjustment_nvg_ratio_fund",C$2,$A$6,$A313,101)/100</f>
        <v>0.34740682825123997</v>
      </c>
      <c r="D313" s="132">
        <f>[1]!thsiFinD("ths_adjustment_nvg_ratio_fund",D$2,$A$6,$A313,101)/100</f>
        <v>0.46069973640066997</v>
      </c>
      <c r="E313" s="132">
        <f>[1]!thsiFinD("ths_adjustment_nvg_ratio_fund",E$2,$A$6,$A313,101)/100</f>
        <v>0.49627271972012998</v>
      </c>
      <c r="F313" s="133">
        <f>[1]!thsiFinD("ths_int_chg_ratio_index",F$1,$A$6,$A313,101)/100</f>
        <v>0.12508747478234999</v>
      </c>
      <c r="G313" s="133">
        <f>[1]!thsiFinD("ths_int_chg_ratio_index",G$1,$A$6,$A313,101)/100</f>
        <v>0.12508747478234999</v>
      </c>
      <c r="H313" s="132">
        <f>[1]!thsiFinD("ths_int_chg_ratio_index",H$1,$A$6,$A313,101)/100</f>
        <v>0.10305393220004999</v>
      </c>
      <c r="I313" s="132">
        <f>[1]!thsiFinD("ths_int_chg_ratio_index",I$1,$A$6,$A313,101)/100</f>
        <v>0.10305393220004999</v>
      </c>
      <c r="J313" s="32">
        <f t="shared" si="32"/>
        <v>0.27371127891614627</v>
      </c>
      <c r="K313" s="32">
        <f>[1]!thsiFinD("ths_int_chg_ratio_index",K$2,$A$6,$A313,101)/100</f>
        <v>0.20228191755062</v>
      </c>
      <c r="L313" s="32">
        <f>[1]!thsiFinD("ths_int_chg_ratio_index",L$2,$A$6,$A313,101)/100</f>
        <v>0.19220100469190998</v>
      </c>
      <c r="M313" s="46">
        <f t="shared" si="33"/>
        <v>1.2737112789161462</v>
      </c>
      <c r="N313" s="46">
        <f t="shared" si="34"/>
        <v>1.2022819175506201</v>
      </c>
      <c r="O313" s="46">
        <f t="shared" si="34"/>
        <v>1.19220100469191</v>
      </c>
      <c r="P313" s="38">
        <f t="shared" si="35"/>
        <v>-1.8331330721045314E-2</v>
      </c>
      <c r="Q313" s="38">
        <f t="shared" si="36"/>
        <v>-1.734546582381935E-2</v>
      </c>
      <c r="R313" s="38">
        <f t="shared" si="36"/>
        <v>-1.6955990162261125E-2</v>
      </c>
      <c r="S313" s="34">
        <f>MAX(M$6:M313)</f>
        <v>1.3616265492815147</v>
      </c>
      <c r="T313" s="34">
        <f>MAX(N$6:N313)</f>
        <v>1.37911001835863</v>
      </c>
      <c r="U313" s="34">
        <f>MAX(O$6:O313)</f>
        <v>1.3282790005559399</v>
      </c>
      <c r="V313" s="35">
        <f t="shared" si="37"/>
        <v>-6.4566360292958813E-2</v>
      </c>
      <c r="W313" s="35">
        <f t="shared" si="38"/>
        <v>-0.12821899518826263</v>
      </c>
      <c r="X313" s="35">
        <f t="shared" si="38"/>
        <v>-0.10244684724148734</v>
      </c>
    </row>
    <row r="314" spans="1:24">
      <c r="A314" s="357">
        <v>44299</v>
      </c>
      <c r="B314" s="132">
        <f>[1]!thsiFinD("ths_adjustment_nvg_ratio_fund",B$2,$A$6,$A314,101)/100</f>
        <v>0.42798913043478004</v>
      </c>
      <c r="C314" s="132">
        <f>[1]!thsiFinD("ths_adjustment_nvg_ratio_fund",C$2,$A$6,$A314,101)/100</f>
        <v>0.34454000521241002</v>
      </c>
      <c r="D314" s="132">
        <f>[1]!thsiFinD("ths_adjustment_nvg_ratio_fund",D$2,$A$6,$A314,101)/100</f>
        <v>0.45962137550923005</v>
      </c>
      <c r="E314" s="132">
        <f>[1]!thsiFinD("ths_adjustment_nvg_ratio_fund",E$2,$A$6,$A314,101)/100</f>
        <v>0.49711031081941004</v>
      </c>
      <c r="F314" s="133">
        <f>[1]!thsiFinD("ths_int_chg_ratio_index",F$1,$A$6,$A314,101)/100</f>
        <v>0.11929270043845999</v>
      </c>
      <c r="G314" s="133">
        <f>[1]!thsiFinD("ths_int_chg_ratio_index",G$1,$A$6,$A314,101)/100</f>
        <v>0.11929270043845999</v>
      </c>
      <c r="H314" s="132">
        <f>[1]!thsiFinD("ths_int_chg_ratio_index",H$1,$A$6,$A314,101)/100</f>
        <v>9.5165178825052002E-2</v>
      </c>
      <c r="I314" s="132">
        <f>[1]!thsiFinD("ths_int_chg_ratio_index",I$1,$A$6,$A314,101)/100</f>
        <v>9.5165178825052002E-2</v>
      </c>
      <c r="J314" s="32">
        <f t="shared" si="32"/>
        <v>0.26977207256285674</v>
      </c>
      <c r="K314" s="32">
        <f>[1]!thsiFinD("ths_int_chg_ratio_index",K$2,$A$6,$A314,101)/100</f>
        <v>0.20002871544855999</v>
      </c>
      <c r="L314" s="32">
        <f>[1]!thsiFinD("ths_int_chg_ratio_index",L$2,$A$6,$A314,101)/100</f>
        <v>0.18904940390777999</v>
      </c>
      <c r="M314" s="46">
        <f t="shared" si="33"/>
        <v>1.2697720725628567</v>
      </c>
      <c r="N314" s="46">
        <f t="shared" si="34"/>
        <v>1.20002871544856</v>
      </c>
      <c r="O314" s="46">
        <f t="shared" si="34"/>
        <v>1.1890494039077799</v>
      </c>
      <c r="P314" s="38">
        <f t="shared" si="35"/>
        <v>-3.0926995925179002E-3</v>
      </c>
      <c r="Q314" s="38">
        <f t="shared" si="36"/>
        <v>-1.8741046248540449E-3</v>
      </c>
      <c r="R314" s="38">
        <f t="shared" si="36"/>
        <v>-2.6435146185307401E-3</v>
      </c>
      <c r="S314" s="34">
        <f>MAX(M$6:M314)</f>
        <v>1.3616265492815147</v>
      </c>
      <c r="T314" s="34">
        <f>MAX(N$6:N314)</f>
        <v>1.37911001835863</v>
      </c>
      <c r="U314" s="34">
        <f>MAX(O$6:O314)</f>
        <v>1.3282790005559399</v>
      </c>
      <c r="V314" s="35">
        <f t="shared" si="37"/>
        <v>-6.7459375529308363E-2</v>
      </c>
      <c r="W314" s="35">
        <f t="shared" si="38"/>
        <v>-0.12985280400124022</v>
      </c>
      <c r="X314" s="35">
        <f t="shared" si="38"/>
        <v>-0.10481954212171285</v>
      </c>
    </row>
    <row r="315" spans="1:24">
      <c r="A315" s="357">
        <v>44300</v>
      </c>
      <c r="B315" s="132">
        <f>[1]!thsiFinD("ths_adjustment_nvg_ratio_fund",B$2,$A$6,$A315,101)/100</f>
        <v>0.43853900255753997</v>
      </c>
      <c r="C315" s="132">
        <f>[1]!thsiFinD("ths_adjustment_nvg_ratio_fund",C$2,$A$6,$A315,101)/100</f>
        <v>0.35426982885934999</v>
      </c>
      <c r="D315" s="132">
        <f>[1]!thsiFinD("ths_adjustment_nvg_ratio_fund",D$2,$A$6,$A315,101)/100</f>
        <v>0.47915168943205999</v>
      </c>
      <c r="E315" s="132">
        <f>[1]!thsiFinD("ths_adjustment_nvg_ratio_fund",E$2,$A$6,$A315,101)/100</f>
        <v>0.51402965077773999</v>
      </c>
      <c r="F315" s="133">
        <f>[1]!thsiFinD("ths_int_chg_ratio_index",F$1,$A$6,$A315,101)/100</f>
        <v>0.13526670310738001</v>
      </c>
      <c r="G315" s="133">
        <f>[1]!thsiFinD("ths_int_chg_ratio_index",G$1,$A$6,$A315,101)/100</f>
        <v>0.13526670310738001</v>
      </c>
      <c r="H315" s="132">
        <f>[1]!thsiFinD("ths_int_chg_ratio_index",H$1,$A$6,$A315,101)/100</f>
        <v>0.10748692692779001</v>
      </c>
      <c r="I315" s="132">
        <f>[1]!thsiFinD("ths_int_chg_ratio_index",I$1,$A$6,$A315,101)/100</f>
        <v>0.10748692692779001</v>
      </c>
      <c r="J315" s="32">
        <f t="shared" si="32"/>
        <v>0.28393717896212872</v>
      </c>
      <c r="K315" s="32">
        <f>[1]!thsiFinD("ths_int_chg_ratio_index",K$2,$A$6,$A315,101)/100</f>
        <v>0.21068767212089998</v>
      </c>
      <c r="L315" s="32">
        <f>[1]!thsiFinD("ths_int_chg_ratio_index",L$2,$A$6,$A315,101)/100</f>
        <v>0.20184044632708001</v>
      </c>
      <c r="M315" s="46">
        <f t="shared" si="33"/>
        <v>1.2839371789621288</v>
      </c>
      <c r="N315" s="46">
        <f t="shared" si="34"/>
        <v>1.2106876721208999</v>
      </c>
      <c r="O315" s="46">
        <f t="shared" si="34"/>
        <v>1.20184044632708</v>
      </c>
      <c r="P315" s="38">
        <f t="shared" si="35"/>
        <v>1.1155629191530236E-2</v>
      </c>
      <c r="Q315" s="38">
        <f t="shared" si="36"/>
        <v>8.8822513454236418E-3</v>
      </c>
      <c r="R315" s="38">
        <f t="shared" si="36"/>
        <v>1.0757368345892582E-2</v>
      </c>
      <c r="S315" s="34">
        <f>MAX(M$6:M315)</f>
        <v>1.3616265492815147</v>
      </c>
      <c r="T315" s="34">
        <f>MAX(N$6:N315)</f>
        <v>1.37911001835863</v>
      </c>
      <c r="U315" s="34">
        <f>MAX(O$6:O315)</f>
        <v>1.3282790005559399</v>
      </c>
      <c r="V315" s="35">
        <f t="shared" si="37"/>
        <v>-5.705629811667523E-2</v>
      </c>
      <c r="W315" s="35">
        <f t="shared" si="38"/>
        <v>-0.12212393789886367</v>
      </c>
      <c r="X315" s="35">
        <f t="shared" si="38"/>
        <v>-9.5189756200271258E-2</v>
      </c>
    </row>
    <row r="316" spans="1:24">
      <c r="A316" s="357">
        <v>44301</v>
      </c>
      <c r="B316" s="132">
        <f>[1]!thsiFinD("ths_adjustment_nvg_ratio_fund",B$2,$A$6,$A316,101)/100</f>
        <v>0.43230498721228</v>
      </c>
      <c r="C316" s="132">
        <f>[1]!thsiFinD("ths_adjustment_nvg_ratio_fund",C$2,$A$6,$A316,101)/100</f>
        <v>0.34601685344453004</v>
      </c>
      <c r="D316" s="132">
        <f>[1]!thsiFinD("ths_adjustment_nvg_ratio_fund",D$2,$A$6,$A316,101)/100</f>
        <v>0.4810687754613</v>
      </c>
      <c r="E316" s="132">
        <f>[1]!thsiFinD("ths_adjustment_nvg_ratio_fund",E$2,$A$6,$A316,101)/100</f>
        <v>0.51754753337923998</v>
      </c>
      <c r="F316" s="133">
        <f>[1]!thsiFinD("ths_int_chg_ratio_index",F$1,$A$6,$A316,101)/100</f>
        <v>0.13105282472728</v>
      </c>
      <c r="G316" s="133">
        <f>[1]!thsiFinD("ths_int_chg_ratio_index",G$1,$A$6,$A316,101)/100</f>
        <v>0.13105282472728</v>
      </c>
      <c r="H316" s="132">
        <f>[1]!thsiFinD("ths_int_chg_ratio_index",H$1,$A$6,$A316,101)/100</f>
        <v>0.10593509280856001</v>
      </c>
      <c r="I316" s="132">
        <f>[1]!thsiFinD("ths_int_chg_ratio_index",I$1,$A$6,$A316,101)/100</f>
        <v>0.10593509280856001</v>
      </c>
      <c r="J316" s="32">
        <f t="shared" si="32"/>
        <v>0.28136424807112875</v>
      </c>
      <c r="K316" s="32">
        <f>[1]!thsiFinD("ths_int_chg_ratio_index",K$2,$A$6,$A316,101)/100</f>
        <v>0.2047214685631</v>
      </c>
      <c r="L316" s="32">
        <f>[1]!thsiFinD("ths_int_chg_ratio_index",L$2,$A$6,$A316,101)/100</f>
        <v>0.19610431779485002</v>
      </c>
      <c r="M316" s="46">
        <f t="shared" si="33"/>
        <v>1.2813642480711287</v>
      </c>
      <c r="N316" s="46">
        <f t="shared" si="34"/>
        <v>1.2047214685631</v>
      </c>
      <c r="O316" s="46">
        <f t="shared" si="34"/>
        <v>1.19610431779485</v>
      </c>
      <c r="P316" s="38">
        <f t="shared" si="35"/>
        <v>-2.0039383025577395E-3</v>
      </c>
      <c r="Q316" s="38">
        <f t="shared" si="36"/>
        <v>-4.9279460716307177E-3</v>
      </c>
      <c r="R316" s="38">
        <f t="shared" si="36"/>
        <v>-4.7727870615105195E-3</v>
      </c>
      <c r="S316" s="34">
        <f>MAX(M$6:M316)</f>
        <v>1.3616265492815147</v>
      </c>
      <c r="T316" s="34">
        <f>MAX(N$6:N316)</f>
        <v>1.37911001835863</v>
      </c>
      <c r="U316" s="34">
        <f>MAX(O$6:O316)</f>
        <v>1.3282790005559399</v>
      </c>
      <c r="V316" s="35">
        <f t="shared" si="37"/>
        <v>-5.8945899118034828E-2</v>
      </c>
      <c r="W316" s="35">
        <f t="shared" si="38"/>
        <v>-0.12645006379047363</v>
      </c>
      <c r="X316" s="35">
        <f t="shared" si="38"/>
        <v>-9.9508222825000825E-2</v>
      </c>
    </row>
    <row r="317" spans="1:24">
      <c r="A317" s="357">
        <v>44302</v>
      </c>
      <c r="B317" s="132">
        <f>[1]!thsiFinD("ths_adjustment_nvg_ratio_fund",B$2,$A$6,$A317,101)/100</f>
        <v>0.43726023017903004</v>
      </c>
      <c r="C317" s="132">
        <f>[1]!thsiFinD("ths_adjustment_nvg_ratio_fund",C$2,$A$6,$A317,101)/100</f>
        <v>0.35018677786464997</v>
      </c>
      <c r="D317" s="132">
        <f>[1]!thsiFinD("ths_adjustment_nvg_ratio_fund",D$2,$A$6,$A317,101)/100</f>
        <v>0.49400910615864002</v>
      </c>
      <c r="E317" s="132">
        <f>[1]!thsiFinD("ths_adjustment_nvg_ratio_fund",E$2,$A$6,$A317,101)/100</f>
        <v>0.53203785914197999</v>
      </c>
      <c r="F317" s="133">
        <f>[1]!thsiFinD("ths_int_chg_ratio_index",F$1,$A$6,$A317,101)/100</f>
        <v>0.14402878517155998</v>
      </c>
      <c r="G317" s="133">
        <f>[1]!thsiFinD("ths_int_chg_ratio_index",G$1,$A$6,$A317,101)/100</f>
        <v>0.14402878517155998</v>
      </c>
      <c r="H317" s="132">
        <f>[1]!thsiFinD("ths_int_chg_ratio_index",H$1,$A$6,$A317,101)/100</f>
        <v>0.12691045405119</v>
      </c>
      <c r="I317" s="132">
        <f>[1]!thsiFinD("ths_int_chg_ratio_index",I$1,$A$6,$A317,101)/100</f>
        <v>0.12691045405119</v>
      </c>
      <c r="J317" s="32">
        <f t="shared" si="32"/>
        <v>0.29442155647372503</v>
      </c>
      <c r="K317" s="32">
        <f>[1]!thsiFinD("ths_int_chg_ratio_index",K$2,$A$6,$A317,101)/100</f>
        <v>0.21073383280045999</v>
      </c>
      <c r="L317" s="32">
        <f>[1]!thsiFinD("ths_int_chg_ratio_index",L$2,$A$6,$A317,101)/100</f>
        <v>0.20456099249491999</v>
      </c>
      <c r="M317" s="46">
        <f t="shared" si="33"/>
        <v>1.2944215564737251</v>
      </c>
      <c r="N317" s="46">
        <f t="shared" si="34"/>
        <v>1.21073383280046</v>
      </c>
      <c r="O317" s="46">
        <f t="shared" si="34"/>
        <v>1.2045609924949199</v>
      </c>
      <c r="P317" s="38">
        <f t="shared" si="35"/>
        <v>1.0190161323957669E-2</v>
      </c>
      <c r="Q317" s="38">
        <f t="shared" si="36"/>
        <v>4.9906674648465543E-3</v>
      </c>
      <c r="R317" s="38">
        <f t="shared" si="36"/>
        <v>7.0701815671567747E-3</v>
      </c>
      <c r="S317" s="34">
        <f>MAX(M$6:M317)</f>
        <v>1.3616265492815147</v>
      </c>
      <c r="T317" s="34">
        <f>MAX(N$6:N317)</f>
        <v>1.37911001835863</v>
      </c>
      <c r="U317" s="34">
        <f>MAX(O$6:O317)</f>
        <v>1.3282790005559399</v>
      </c>
      <c r="V317" s="35">
        <f t="shared" si="37"/>
        <v>-4.9356406015475751E-2</v>
      </c>
      <c r="W317" s="35">
        <f t="shared" si="38"/>
        <v>-0.12209046654491396</v>
      </c>
      <c r="X317" s="35">
        <f t="shared" si="38"/>
        <v>-9.3141582460641859E-2</v>
      </c>
    </row>
    <row r="318" spans="1:24">
      <c r="A318" s="357">
        <v>44305</v>
      </c>
      <c r="B318" s="132">
        <f>[1]!thsiFinD("ths_adjustment_nvg_ratio_fund",B$2,$A$6,$A318,101)/100</f>
        <v>0.46978900255753997</v>
      </c>
      <c r="C318" s="132">
        <f>[1]!thsiFinD("ths_adjustment_nvg_ratio_fund",C$2,$A$6,$A318,101)/100</f>
        <v>0.37555381808705002</v>
      </c>
      <c r="D318" s="132">
        <f>[1]!thsiFinD("ths_adjustment_nvg_ratio_fund",D$2,$A$6,$A318,101)/100</f>
        <v>0.51401869158878999</v>
      </c>
      <c r="E318" s="132">
        <f>[1]!thsiFinD("ths_adjustment_nvg_ratio_fund",E$2,$A$6,$A318,101)/100</f>
        <v>0.54418292996564999</v>
      </c>
      <c r="F318" s="133">
        <f>[1]!thsiFinD("ths_int_chg_ratio_index",F$1,$A$6,$A318,101)/100</f>
        <v>0.16352606496135</v>
      </c>
      <c r="G318" s="133">
        <f>[1]!thsiFinD("ths_int_chg_ratio_index",G$1,$A$6,$A318,101)/100</f>
        <v>0.16352606496135</v>
      </c>
      <c r="H318" s="132">
        <f>[1]!thsiFinD("ths_int_chg_ratio_index",H$1,$A$6,$A318,101)/100</f>
        <v>0.14148451316937</v>
      </c>
      <c r="I318" s="132">
        <f>[1]!thsiFinD("ths_int_chg_ratio_index",I$1,$A$6,$A318,101)/100</f>
        <v>0.14148451316937</v>
      </c>
      <c r="J318" s="32">
        <f t="shared" si="32"/>
        <v>0.31419569980755874</v>
      </c>
      <c r="K318" s="32">
        <f>[1]!thsiFinD("ths_int_chg_ratio_index",K$2,$A$6,$A318,101)/100</f>
        <v>0.23716511069728</v>
      </c>
      <c r="L318" s="32">
        <f>[1]!thsiFinD("ths_int_chg_ratio_index",L$2,$A$6,$A318,101)/100</f>
        <v>0.22969362323159997</v>
      </c>
      <c r="M318" s="46">
        <f t="shared" si="33"/>
        <v>1.3141956998075588</v>
      </c>
      <c r="N318" s="46">
        <f t="shared" si="34"/>
        <v>1.2371651106972801</v>
      </c>
      <c r="O318" s="46">
        <f t="shared" si="34"/>
        <v>1.2296936232316</v>
      </c>
      <c r="P318" s="38">
        <f t="shared" si="35"/>
        <v>1.5276432345350033E-2</v>
      </c>
      <c r="Q318" s="38">
        <f t="shared" si="36"/>
        <v>2.1830791525569104E-2</v>
      </c>
      <c r="R318" s="38">
        <f t="shared" si="36"/>
        <v>2.0864556376364751E-2</v>
      </c>
      <c r="S318" s="34">
        <f>MAX(M$6:M318)</f>
        <v>1.3616265492815147</v>
      </c>
      <c r="T318" s="34">
        <f>MAX(N$6:N318)</f>
        <v>1.37911001835863</v>
      </c>
      <c r="U318" s="34">
        <f>MAX(O$6:O318)</f>
        <v>1.3282790005559399</v>
      </c>
      <c r="V318" s="35">
        <f t="shared" si="37"/>
        <v>-3.4833963467430618E-2</v>
      </c>
      <c r="W318" s="35">
        <f t="shared" si="38"/>
        <v>-0.1029250065417463</v>
      </c>
      <c r="X318" s="35">
        <f t="shared" si="38"/>
        <v>-7.4220383882511065E-2</v>
      </c>
    </row>
    <row r="319" spans="1:24">
      <c r="A319" s="357">
        <v>44306</v>
      </c>
      <c r="B319" s="132">
        <f>[1]!thsiFinD("ths_adjustment_nvg_ratio_fund",B$2,$A$6,$A319,101)/100</f>
        <v>0.46843030690536996</v>
      </c>
      <c r="C319" s="132">
        <f>[1]!thsiFinD("ths_adjustment_nvg_ratio_fund",C$2,$A$6,$A319,101)/100</f>
        <v>0.37598818521414001</v>
      </c>
      <c r="D319" s="132">
        <f>[1]!thsiFinD("ths_adjustment_nvg_ratio_fund",D$2,$A$6,$A319,101)/100</f>
        <v>0.51929067816917995</v>
      </c>
      <c r="E319" s="132">
        <f>[1]!thsiFinD("ths_adjustment_nvg_ratio_fund",E$2,$A$6,$A319,101)/100</f>
        <v>0.54711449877452001</v>
      </c>
      <c r="F319" s="133">
        <f>[1]!thsiFinD("ths_int_chg_ratio_index",F$1,$A$6,$A319,101)/100</f>
        <v>0.15997684942769</v>
      </c>
      <c r="G319" s="133">
        <f>[1]!thsiFinD("ths_int_chg_ratio_index",G$1,$A$6,$A319,101)/100</f>
        <v>0.15997684942769</v>
      </c>
      <c r="H319" s="132">
        <f>[1]!thsiFinD("ths_int_chg_ratio_index",H$1,$A$6,$A319,101)/100</f>
        <v>0.13684693125483999</v>
      </c>
      <c r="I319" s="132">
        <f>[1]!thsiFinD("ths_int_chg_ratio_index",I$1,$A$6,$A319,101)/100</f>
        <v>0.13684693125483999</v>
      </c>
      <c r="J319" s="32">
        <f t="shared" si="32"/>
        <v>0.31305890380353374</v>
      </c>
      <c r="K319" s="32">
        <f>[1]!thsiFinD("ths_int_chg_ratio_index",K$2,$A$6,$A319,101)/100</f>
        <v>0.23662558000017</v>
      </c>
      <c r="L319" s="32">
        <f>[1]!thsiFinD("ths_int_chg_ratio_index",L$2,$A$6,$A319,101)/100</f>
        <v>0.22808380156839</v>
      </c>
      <c r="M319" s="46">
        <f t="shared" si="33"/>
        <v>1.3130589038035336</v>
      </c>
      <c r="N319" s="46">
        <f t="shared" si="34"/>
        <v>1.23662558000017</v>
      </c>
      <c r="O319" s="46">
        <f t="shared" si="34"/>
        <v>1.2280838015683899</v>
      </c>
      <c r="P319" s="38">
        <f t="shared" si="35"/>
        <v>-8.6501272541950058E-4</v>
      </c>
      <c r="Q319" s="38">
        <f t="shared" si="36"/>
        <v>-4.3610241870306599E-4</v>
      </c>
      <c r="R319" s="38">
        <f t="shared" si="36"/>
        <v>-1.3091241857297042E-3</v>
      </c>
      <c r="S319" s="34">
        <f>MAX(M$6:M319)</f>
        <v>1.3616265492815147</v>
      </c>
      <c r="T319" s="34">
        <f>MAX(N$6:N319)</f>
        <v>1.37911001835863</v>
      </c>
      <c r="U319" s="34">
        <f>MAX(O$6:O319)</f>
        <v>1.3282790005559399</v>
      </c>
      <c r="V319" s="35">
        <f t="shared" si="37"/>
        <v>-3.5668844371174013E-2</v>
      </c>
      <c r="W319" s="35">
        <f t="shared" si="38"/>
        <v>-0.10331622311615152</v>
      </c>
      <c r="X319" s="35">
        <f t="shared" si="38"/>
        <v>-7.5432344368626003E-2</v>
      </c>
    </row>
    <row r="320" spans="1:24">
      <c r="A320" s="357">
        <v>44307</v>
      </c>
      <c r="B320" s="132">
        <f>[1]!thsiFinD("ths_adjustment_nvg_ratio_fund",B$2,$A$6,$A320,101)/100</f>
        <v>0.47138746803068998</v>
      </c>
      <c r="C320" s="132">
        <f>[1]!thsiFinD("ths_adjustment_nvg_ratio_fund",C$2,$A$6,$A320,101)/100</f>
        <v>0.38128746416471004</v>
      </c>
      <c r="D320" s="132">
        <f>[1]!thsiFinD("ths_adjustment_nvg_ratio_fund",D$2,$A$6,$A320,101)/100</f>
        <v>0.51641504912532998</v>
      </c>
      <c r="E320" s="132">
        <f>[1]!thsiFinD("ths_adjustment_nvg_ratio_fund",E$2,$A$6,$A320,101)/100</f>
        <v>0.54686322139071997</v>
      </c>
      <c r="F320" s="133">
        <f>[1]!thsiFinD("ths_int_chg_ratio_index",F$1,$A$6,$A320,101)/100</f>
        <v>0.15999217177265002</v>
      </c>
      <c r="G320" s="133">
        <f>[1]!thsiFinD("ths_int_chg_ratio_index",G$1,$A$6,$A320,101)/100</f>
        <v>0.15999217177265002</v>
      </c>
      <c r="H320" s="132">
        <f>[1]!thsiFinD("ths_int_chg_ratio_index",H$1,$A$6,$A320,101)/100</f>
        <v>0.13300307790419999</v>
      </c>
      <c r="I320" s="132">
        <f>[1]!thsiFinD("ths_int_chg_ratio_index",I$1,$A$6,$A320,101)/100</f>
        <v>0.13300307790419999</v>
      </c>
      <c r="J320" s="32">
        <f t="shared" si="32"/>
        <v>0.31274296275814373</v>
      </c>
      <c r="K320" s="32">
        <f>[1]!thsiFinD("ths_int_chg_ratio_index",K$2,$A$6,$A320,101)/100</f>
        <v>0.23914261083682001</v>
      </c>
      <c r="L320" s="32">
        <f>[1]!thsiFinD("ths_int_chg_ratio_index",L$2,$A$6,$A320,101)/100</f>
        <v>0.22932985562315</v>
      </c>
      <c r="M320" s="46">
        <f t="shared" si="33"/>
        <v>1.3127429627581437</v>
      </c>
      <c r="N320" s="46">
        <f t="shared" si="34"/>
        <v>1.23914261083682</v>
      </c>
      <c r="O320" s="46">
        <f t="shared" si="34"/>
        <v>1.22932985562315</v>
      </c>
      <c r="P320" s="38">
        <f t="shared" si="35"/>
        <v>-2.4061452572665676E-4</v>
      </c>
      <c r="Q320" s="38">
        <f t="shared" si="36"/>
        <v>2.0354025319850866E-3</v>
      </c>
      <c r="R320" s="38">
        <f t="shared" si="36"/>
        <v>1.0146327580973225E-3</v>
      </c>
      <c r="S320" s="34">
        <f>MAX(M$6:M320)</f>
        <v>1.3616265492815147</v>
      </c>
      <c r="T320" s="34">
        <f>MAX(N$6:N320)</f>
        <v>1.37911001835863</v>
      </c>
      <c r="U320" s="34">
        <f>MAX(O$6:O320)</f>
        <v>1.3282790005559399</v>
      </c>
      <c r="V320" s="35">
        <f t="shared" si="37"/>
        <v>-3.59008764548292E-2</v>
      </c>
      <c r="W320" s="35">
        <f t="shared" si="38"/>
        <v>-0.10149111068629213</v>
      </c>
      <c r="X320" s="35">
        <f t="shared" si="38"/>
        <v>-7.4494247738145059E-2</v>
      </c>
    </row>
    <row r="321" spans="1:24">
      <c r="A321" s="357">
        <v>44308</v>
      </c>
      <c r="B321" s="132">
        <f>[1]!thsiFinD("ths_adjustment_nvg_ratio_fund",B$2,$A$6,$A321,101)/100</f>
        <v>0.47218670076725999</v>
      </c>
      <c r="C321" s="132">
        <f>[1]!thsiFinD("ths_adjustment_nvg_ratio_fund",C$2,$A$6,$A321,101)/100</f>
        <v>0.38033185648509998</v>
      </c>
      <c r="D321" s="132">
        <f>[1]!thsiFinD("ths_adjustment_nvg_ratio_fund",D$2,$A$6,$A321,101)/100</f>
        <v>0.52336448598131002</v>
      </c>
      <c r="E321" s="132">
        <f>[1]!thsiFinD("ths_adjustment_nvg_ratio_fund",E$2,$A$6,$A321,101)/100</f>
        <v>0.55557416871510001</v>
      </c>
      <c r="F321" s="133">
        <f>[1]!thsiFinD("ths_int_chg_ratio_index",F$1,$A$6,$A321,101)/100</f>
        <v>0.16493133775208002</v>
      </c>
      <c r="G321" s="133">
        <f>[1]!thsiFinD("ths_int_chg_ratio_index",G$1,$A$6,$A321,101)/100</f>
        <v>0.16493133775208002</v>
      </c>
      <c r="H321" s="132">
        <f>[1]!thsiFinD("ths_int_chg_ratio_index",H$1,$A$6,$A321,101)/100</f>
        <v>0.1383503965184</v>
      </c>
      <c r="I321" s="132">
        <f>[1]!thsiFinD("ths_int_chg_ratio_index",I$1,$A$6,$A321,101)/100</f>
        <v>0.1383503965184</v>
      </c>
      <c r="J321" s="32">
        <f t="shared" si="32"/>
        <v>0.31725258506121623</v>
      </c>
      <c r="K321" s="32">
        <f>[1]!thsiFinD("ths_int_chg_ratio_index",K$2,$A$6,$A321,101)/100</f>
        <v>0.23847457815683001</v>
      </c>
      <c r="L321" s="32">
        <f>[1]!thsiFinD("ths_int_chg_ratio_index",L$2,$A$6,$A321,101)/100</f>
        <v>0.23024991879116002</v>
      </c>
      <c r="M321" s="46">
        <f t="shared" si="33"/>
        <v>1.3172525850612162</v>
      </c>
      <c r="N321" s="46">
        <f t="shared" si="34"/>
        <v>1.23847457815683</v>
      </c>
      <c r="O321" s="46">
        <f t="shared" si="34"/>
        <v>1.23024991879116</v>
      </c>
      <c r="P321" s="38">
        <f t="shared" si="35"/>
        <v>3.4352667894692601E-3</v>
      </c>
      <c r="Q321" s="38">
        <f t="shared" si="36"/>
        <v>-5.3910879518448418E-4</v>
      </c>
      <c r="R321" s="38">
        <f t="shared" si="36"/>
        <v>7.4842660316232212E-4</v>
      </c>
      <c r="S321" s="34">
        <f>MAX(M$6:M321)</f>
        <v>1.3616265492815147</v>
      </c>
      <c r="T321" s="34">
        <f>MAX(N$6:N321)</f>
        <v>1.37911001835863</v>
      </c>
      <c r="U321" s="34">
        <f>MAX(O$6:O321)</f>
        <v>1.3282790005559399</v>
      </c>
      <c r="V321" s="35">
        <f t="shared" si="37"/>
        <v>-3.2588938753958074E-2</v>
      </c>
      <c r="W321" s="35">
        <f t="shared" si="38"/>
        <v>-0.10197550473107253</v>
      </c>
      <c r="X321" s="35">
        <f t="shared" si="38"/>
        <v>-7.3801574611772613E-2</v>
      </c>
    </row>
    <row r="322" spans="1:24">
      <c r="A322" s="357">
        <v>44309</v>
      </c>
      <c r="B322" s="132">
        <f>[1]!thsiFinD("ths_adjustment_nvg_ratio_fund",B$2,$A$6,$A322,101)/100</f>
        <v>0.48377557544757005</v>
      </c>
      <c r="C322" s="132">
        <f>[1]!thsiFinD("ths_adjustment_nvg_ratio_fund",C$2,$A$6,$A322,101)/100</f>
        <v>0.39188602206585005</v>
      </c>
      <c r="D322" s="132">
        <f>[1]!thsiFinD("ths_adjustment_nvg_ratio_fund",D$2,$A$6,$A322,101)/100</f>
        <v>0.53366882338845001</v>
      </c>
      <c r="E322" s="132">
        <f>[1]!thsiFinD("ths_adjustment_nvg_ratio_fund",E$2,$A$6,$A322,101)/100</f>
        <v>0.56353128404242003</v>
      </c>
      <c r="F322" s="133">
        <f>[1]!thsiFinD("ths_int_chg_ratio_index",F$1,$A$6,$A322,101)/100</f>
        <v>0.15919961315121001</v>
      </c>
      <c r="G322" s="133">
        <f>[1]!thsiFinD("ths_int_chg_ratio_index",G$1,$A$6,$A322,101)/100</f>
        <v>0.15919961315121001</v>
      </c>
      <c r="H322" s="132">
        <f>[1]!thsiFinD("ths_int_chg_ratio_index",H$1,$A$6,$A322,101)/100</f>
        <v>0.12787766775618001</v>
      </c>
      <c r="I322" s="132">
        <f>[1]!thsiFinD("ths_int_chg_ratio_index",I$1,$A$6,$A322,101)/100</f>
        <v>0.12787766775618001</v>
      </c>
      <c r="J322" s="32">
        <f t="shared" si="32"/>
        <v>0.31837703334488371</v>
      </c>
      <c r="K322" s="32">
        <f>[1]!thsiFinD("ths_int_chg_ratio_index",K$2,$A$6,$A322,101)/100</f>
        <v>0.24789935017917</v>
      </c>
      <c r="L322" s="32">
        <f>[1]!thsiFinD("ths_int_chg_ratio_index",L$2,$A$6,$A322,101)/100</f>
        <v>0.23555937036248997</v>
      </c>
      <c r="M322" s="46">
        <f t="shared" si="33"/>
        <v>1.3183770333448837</v>
      </c>
      <c r="N322" s="46">
        <f t="shared" si="34"/>
        <v>1.24789935017917</v>
      </c>
      <c r="O322" s="46">
        <f t="shared" si="34"/>
        <v>1.2355593703624899</v>
      </c>
      <c r="P322" s="38">
        <f t="shared" si="35"/>
        <v>8.5363148755202012E-4</v>
      </c>
      <c r="Q322" s="38">
        <f t="shared" si="36"/>
        <v>7.6099842407475471E-3</v>
      </c>
      <c r="R322" s="38">
        <f t="shared" si="36"/>
        <v>4.3157503936654962E-3</v>
      </c>
      <c r="S322" s="34">
        <f>MAX(M$6:M322)</f>
        <v>1.3616265492815147</v>
      </c>
      <c r="T322" s="34">
        <f>MAX(N$6:N322)</f>
        <v>1.37911001835863</v>
      </c>
      <c r="U322" s="34">
        <f>MAX(O$6:O322)</f>
        <v>1.3282790005559399</v>
      </c>
      <c r="V322" s="35">
        <f t="shared" si="37"/>
        <v>-3.1763126210672343E-2</v>
      </c>
      <c r="W322" s="35">
        <f t="shared" si="38"/>
        <v>-9.5141552474270696E-2</v>
      </c>
      <c r="X322" s="35">
        <f t="shared" si="38"/>
        <v>-6.9804333392791018E-2</v>
      </c>
    </row>
    <row r="323" spans="1:24">
      <c r="A323" s="357">
        <v>44312</v>
      </c>
      <c r="B323" s="132">
        <f>[1]!thsiFinD("ths_adjustment_nvg_ratio_fund",B$2,$A$6,$A323,101)/100</f>
        <v>0.47122762148337999</v>
      </c>
      <c r="C323" s="132">
        <f>[1]!thsiFinD("ths_adjustment_nvg_ratio_fund",C$2,$A$6,$A323,101)/100</f>
        <v>0.38093997046303996</v>
      </c>
      <c r="D323" s="132">
        <f>[1]!thsiFinD("ths_adjustment_nvg_ratio_fund",D$2,$A$6,$A323,101)/100</f>
        <v>0.53462736640306996</v>
      </c>
      <c r="E323" s="132">
        <f>[1]!thsiFinD("ths_adjustment_nvg_ratio_fund",E$2,$A$6,$A323,101)/100</f>
        <v>0.56068347441292998</v>
      </c>
      <c r="F323" s="133">
        <f>[1]!thsiFinD("ths_int_chg_ratio_index",F$1,$A$6,$A323,101)/100</f>
        <v>0.15520939071135001</v>
      </c>
      <c r="G323" s="133">
        <f>[1]!thsiFinD("ths_int_chg_ratio_index",G$1,$A$6,$A323,101)/100</f>
        <v>0.15520939071135001</v>
      </c>
      <c r="H323" s="132">
        <f>[1]!thsiFinD("ths_int_chg_ratio_index",H$1,$A$6,$A323,101)/100</f>
        <v>0.1246813470138</v>
      </c>
      <c r="I323" s="132">
        <f>[1]!thsiFinD("ths_int_chg_ratio_index",I$1,$A$6,$A323,101)/100</f>
        <v>0.1246813470138</v>
      </c>
      <c r="J323" s="32">
        <f t="shared" si="32"/>
        <v>0.31340748852659006</v>
      </c>
      <c r="K323" s="32">
        <f>[1]!thsiFinD("ths_int_chg_ratio_index",K$2,$A$6,$A323,101)/100</f>
        <v>0.23609962872322998</v>
      </c>
      <c r="L323" s="32">
        <f>[1]!thsiFinD("ths_int_chg_ratio_index",L$2,$A$6,$A323,101)/100</f>
        <v>0.22504046442435002</v>
      </c>
      <c r="M323" s="46">
        <f t="shared" si="33"/>
        <v>1.3134074885265901</v>
      </c>
      <c r="N323" s="46">
        <f t="shared" si="34"/>
        <v>1.23609962872323</v>
      </c>
      <c r="O323" s="46">
        <f t="shared" si="34"/>
        <v>1.22504046442435</v>
      </c>
      <c r="P323" s="38">
        <f t="shared" si="35"/>
        <v>-3.7694412847023573E-3</v>
      </c>
      <c r="Q323" s="38">
        <f t="shared" si="36"/>
        <v>-9.4556676019150743E-3</v>
      </c>
      <c r="R323" s="38">
        <f t="shared" si="36"/>
        <v>-8.513476721927038E-3</v>
      </c>
      <c r="S323" s="34">
        <f>MAX(M$6:M323)</f>
        <v>1.3616265492815147</v>
      </c>
      <c r="T323" s="34">
        <f>MAX(N$6:N323)</f>
        <v>1.37911001835863</v>
      </c>
      <c r="U323" s="34">
        <f>MAX(O$6:O323)</f>
        <v>1.3282790005559399</v>
      </c>
      <c r="V323" s="35">
        <f t="shared" si="37"/>
        <v>-3.5412838256104973E-2</v>
      </c>
      <c r="W323" s="35">
        <f t="shared" si="38"/>
        <v>-0.10369759318085892</v>
      </c>
      <c r="X323" s="35">
        <f t="shared" si="38"/>
        <v>-7.772353254728892E-2</v>
      </c>
    </row>
    <row r="324" spans="1:24">
      <c r="A324" s="357">
        <v>44313</v>
      </c>
      <c r="B324" s="132">
        <f>[1]!thsiFinD("ths_adjustment_nvg_ratio_fund",B$2,$A$6,$A324,101)/100</f>
        <v>0.47634271099743997</v>
      </c>
      <c r="C324" s="132">
        <f>[1]!thsiFinD("ths_adjustment_nvg_ratio_fund",C$2,$A$6,$A324,101)/100</f>
        <v>0.38676048996612006</v>
      </c>
      <c r="D324" s="132">
        <f>[1]!thsiFinD("ths_adjustment_nvg_ratio_fund",D$2,$A$6,$A324,101)/100</f>
        <v>0.53630481667864993</v>
      </c>
      <c r="E324" s="132">
        <f>[1]!thsiFinD("ths_adjustment_nvg_ratio_fund",E$2,$A$6,$A324,101)/100</f>
        <v>0.56420135693727003</v>
      </c>
      <c r="F324" s="133">
        <f>[1]!thsiFinD("ths_int_chg_ratio_index",F$1,$A$6,$A324,101)/100</f>
        <v>0.14978743614417001</v>
      </c>
      <c r="G324" s="133">
        <f>[1]!thsiFinD("ths_int_chg_ratio_index",G$1,$A$6,$A324,101)/100</f>
        <v>0.14978743614417001</v>
      </c>
      <c r="H324" s="132">
        <f>[1]!thsiFinD("ths_int_chg_ratio_index",H$1,$A$6,$A324,101)/100</f>
        <v>0.11710404985129999</v>
      </c>
      <c r="I324" s="132">
        <f>[1]!thsiFinD("ths_int_chg_ratio_index",I$1,$A$6,$A324,101)/100</f>
        <v>0.11710404985129999</v>
      </c>
      <c r="J324" s="32">
        <f t="shared" si="32"/>
        <v>0.31217404332130244</v>
      </c>
      <c r="K324" s="32">
        <f>[1]!thsiFinD("ths_int_chg_ratio_index",K$2,$A$6,$A324,101)/100</f>
        <v>0.23874978929695001</v>
      </c>
      <c r="L324" s="32">
        <f>[1]!thsiFinD("ths_int_chg_ratio_index",L$2,$A$6,$A324,101)/100</f>
        <v>0.22562811466292998</v>
      </c>
      <c r="M324" s="46">
        <f t="shared" si="33"/>
        <v>1.3121740433213025</v>
      </c>
      <c r="N324" s="46">
        <f t="shared" si="34"/>
        <v>1.2387497892969499</v>
      </c>
      <c r="O324" s="46">
        <f t="shared" si="34"/>
        <v>1.22562811466293</v>
      </c>
      <c r="P324" s="38">
        <f t="shared" si="35"/>
        <v>-9.3911845033811669E-4</v>
      </c>
      <c r="Q324" s="38">
        <f t="shared" si="36"/>
        <v>2.1439700426553188E-3</v>
      </c>
      <c r="R324" s="38">
        <f t="shared" si="36"/>
        <v>4.7969863498020793E-4</v>
      </c>
      <c r="S324" s="34">
        <f>MAX(M$6:M324)</f>
        <v>1.3616265492815147</v>
      </c>
      <c r="T324" s="34">
        <f>MAX(N$6:N324)</f>
        <v>1.37911001835863</v>
      </c>
      <c r="U324" s="34">
        <f>MAX(O$6:O324)</f>
        <v>1.3282790005559399</v>
      </c>
      <c r="V324" s="35">
        <f t="shared" si="37"/>
        <v>-3.6318699856657921E-2</v>
      </c>
      <c r="W324" s="35">
        <f t="shared" si="38"/>
        <v>-0.10177594767147879</v>
      </c>
      <c r="X324" s="35">
        <f t="shared" si="38"/>
        <v>-7.728111778477742E-2</v>
      </c>
    </row>
    <row r="325" spans="1:24">
      <c r="A325" s="357">
        <v>44314</v>
      </c>
      <c r="B325" s="132">
        <f>[1]!thsiFinD("ths_adjustment_nvg_ratio_fund",B$2,$A$6,$A325,101)/100</f>
        <v>0.48545396419436998</v>
      </c>
      <c r="C325" s="132">
        <f>[1]!thsiFinD("ths_adjustment_nvg_ratio_fund",C$2,$A$6,$A325,101)/100</f>
        <v>0.39110416123707997</v>
      </c>
      <c r="D325" s="132">
        <f>[1]!thsiFinD("ths_adjustment_nvg_ratio_fund",D$2,$A$6,$A325,101)/100</f>
        <v>0.54828660436137</v>
      </c>
      <c r="E325" s="132">
        <f>[1]!thsiFinD("ths_adjustment_nvg_ratio_fund",E$2,$A$6,$A325,101)/100</f>
        <v>0.57525755927788003</v>
      </c>
      <c r="F325" s="133">
        <f>[1]!thsiFinD("ths_int_chg_ratio_index",F$1,$A$6,$A325,101)/100</f>
        <v>0.15631552749912</v>
      </c>
      <c r="G325" s="133">
        <f>[1]!thsiFinD("ths_int_chg_ratio_index",G$1,$A$6,$A325,101)/100</f>
        <v>0.15631552749912</v>
      </c>
      <c r="H325" s="132">
        <f>[1]!thsiFinD("ths_int_chg_ratio_index",H$1,$A$6,$A325,101)/100</f>
        <v>0.1181557456454</v>
      </c>
      <c r="I325" s="132">
        <f>[1]!thsiFinD("ths_int_chg_ratio_index",I$1,$A$6,$A325,101)/100</f>
        <v>0.1181557456454</v>
      </c>
      <c r="J325" s="32">
        <f t="shared" si="32"/>
        <v>0.31863060441996749</v>
      </c>
      <c r="K325" s="32">
        <f>[1]!thsiFinD("ths_int_chg_ratio_index",K$2,$A$6,$A325,101)/100</f>
        <v>0.24605229193968001</v>
      </c>
      <c r="L325" s="32">
        <f>[1]!thsiFinD("ths_int_chg_ratio_index",L$2,$A$6,$A325,101)/100</f>
        <v>0.23296364292749</v>
      </c>
      <c r="M325" s="46">
        <f t="shared" si="33"/>
        <v>1.3186306044199676</v>
      </c>
      <c r="N325" s="46">
        <f t="shared" si="34"/>
        <v>1.2460522919396799</v>
      </c>
      <c r="O325" s="46">
        <f t="shared" si="34"/>
        <v>1.2329636429274899</v>
      </c>
      <c r="P325" s="38">
        <f t="shared" si="35"/>
        <v>4.9205066443187562E-3</v>
      </c>
      <c r="Q325" s="38">
        <f t="shared" si="36"/>
        <v>5.8950586355897006E-3</v>
      </c>
      <c r="R325" s="38">
        <f t="shared" si="36"/>
        <v>5.9851174893923442E-3</v>
      </c>
      <c r="S325" s="34">
        <f>MAX(M$6:M325)</f>
        <v>1.3616265492815147</v>
      </c>
      <c r="T325" s="34">
        <f>MAX(N$6:N325)</f>
        <v>1.37911001835863</v>
      </c>
      <c r="U325" s="34">
        <f>MAX(O$6:O325)</f>
        <v>1.3282790005559399</v>
      </c>
      <c r="V325" s="35">
        <f t="shared" si="37"/>
        <v>-3.1576899616296839E-2</v>
      </c>
      <c r="W325" s="35">
        <f t="shared" si="38"/>
        <v>-9.6480864215105155E-2</v>
      </c>
      <c r="X325" s="35">
        <f t="shared" si="38"/>
        <v>-7.1758536865038525E-2</v>
      </c>
    </row>
    <row r="326" spans="1:24">
      <c r="A326" s="357">
        <v>44315</v>
      </c>
      <c r="B326" s="132">
        <f>[1]!thsiFinD("ths_adjustment_nvg_ratio_fund",B$2,$A$6,$A326,101)/100</f>
        <v>0.49872122762148002</v>
      </c>
      <c r="C326" s="132">
        <f>[1]!thsiFinD("ths_adjustment_nvg_ratio_fund",C$2,$A$6,$A326,101)/100</f>
        <v>0.40074711145859998</v>
      </c>
      <c r="D326" s="132">
        <f>[1]!thsiFinD("ths_adjustment_nvg_ratio_fund",D$2,$A$6,$A326,101)/100</f>
        <v>0.55391804457225002</v>
      </c>
      <c r="E326" s="132">
        <f>[1]!thsiFinD("ths_adjustment_nvg_ratio_fund",E$2,$A$6,$A326,101)/100</f>
        <v>0.57844040547053999</v>
      </c>
      <c r="F326" s="133">
        <f>[1]!thsiFinD("ths_int_chg_ratio_index",F$1,$A$6,$A326,101)/100</f>
        <v>0.15054155418154999</v>
      </c>
      <c r="G326" s="133">
        <f>[1]!thsiFinD("ths_int_chg_ratio_index",G$1,$A$6,$A326,101)/100</f>
        <v>0.15054155418154999</v>
      </c>
      <c r="H326" s="132">
        <f>[1]!thsiFinD("ths_int_chg_ratio_index",H$1,$A$6,$A326,101)/100</f>
        <v>0.11182748702933001</v>
      </c>
      <c r="I326" s="132">
        <f>[1]!thsiFinD("ths_int_chg_ratio_index",I$1,$A$6,$A326,101)/100</f>
        <v>0.11182748702933001</v>
      </c>
      <c r="J326" s="32">
        <f t="shared" si="32"/>
        <v>0.31957060894307876</v>
      </c>
      <c r="K326" s="32">
        <f>[1]!thsiFinD("ths_int_chg_ratio_index",K$2,$A$6,$A326,101)/100</f>
        <v>0.25456983715821002</v>
      </c>
      <c r="L326" s="32">
        <f>[1]!thsiFinD("ths_int_chg_ratio_index",L$2,$A$6,$A326,101)/100</f>
        <v>0.23833527053844</v>
      </c>
      <c r="M326" s="46">
        <f t="shared" si="33"/>
        <v>1.3195706089430788</v>
      </c>
      <c r="N326" s="46">
        <f t="shared" si="34"/>
        <v>1.2545698371582099</v>
      </c>
      <c r="O326" s="46">
        <f t="shared" si="34"/>
        <v>1.2383352705384401</v>
      </c>
      <c r="P326" s="38">
        <f t="shared" si="35"/>
        <v>7.1286417891425202E-4</v>
      </c>
      <c r="Q326" s="38">
        <f t="shared" si="36"/>
        <v>6.8356242138691847E-3</v>
      </c>
      <c r="R326" s="38">
        <f t="shared" si="36"/>
        <v>4.3566796488792026E-3</v>
      </c>
      <c r="S326" s="34">
        <f>MAX(M$6:M326)</f>
        <v>1.3616265492815147</v>
      </c>
      <c r="T326" s="34">
        <f>MAX(N$6:N326)</f>
        <v>1.37911001835863</v>
      </c>
      <c r="U326" s="34">
        <f>MAX(O$6:O326)</f>
        <v>1.3282790005559399</v>
      </c>
      <c r="V326" s="35">
        <f t="shared" si="37"/>
        <v>-3.0886545478000182E-2</v>
      </c>
      <c r="W326" s="35">
        <f t="shared" si="38"/>
        <v>-9.0304746932839741E-2</v>
      </c>
      <c r="X326" s="35">
        <f t="shared" si="38"/>
        <v>-6.7714486173352628E-2</v>
      </c>
    </row>
    <row r="327" spans="1:24">
      <c r="A327" s="357">
        <v>44316</v>
      </c>
      <c r="B327" s="132">
        <f>[1]!thsiFinD("ths_adjustment_nvg_ratio_fund",B$2,$A$6,$A327,101)/100</f>
        <v>0.48689258312020001</v>
      </c>
      <c r="C327" s="132">
        <f>[1]!thsiFinD("ths_adjustment_nvg_ratio_fund",C$2,$A$6,$A327,101)/100</f>
        <v>0.38823733819825001</v>
      </c>
      <c r="D327" s="132">
        <f>[1]!thsiFinD("ths_adjustment_nvg_ratio_fund",D$2,$A$6,$A327,101)/100</f>
        <v>0.55200095854301001</v>
      </c>
      <c r="E327" s="132">
        <f>[1]!thsiFinD("ths_adjustment_nvg_ratio_fund",E$2,$A$6,$A327,101)/100</f>
        <v>0.57408493176976993</v>
      </c>
      <c r="F327" s="133">
        <f>[1]!thsiFinD("ths_int_chg_ratio_index",F$1,$A$6,$A327,101)/100</f>
        <v>0.14641612507057</v>
      </c>
      <c r="G327" s="133">
        <f>[1]!thsiFinD("ths_int_chg_ratio_index",G$1,$A$6,$A327,101)/100</f>
        <v>0.14641612507057</v>
      </c>
      <c r="H327" s="132">
        <f>[1]!thsiFinD("ths_int_chg_ratio_index",H$1,$A$6,$A327,101)/100</f>
        <v>0.10645641974275</v>
      </c>
      <c r="I327" s="132">
        <f>[1]!thsiFinD("ths_int_chg_ratio_index",I$1,$A$6,$A327,101)/100</f>
        <v>0.10645641974275</v>
      </c>
      <c r="J327" s="32">
        <f t="shared" ref="J327:J390" si="39">SUMPRODUCT(B327:I327,$B$4:$I$4)</f>
        <v>0.3133701126572338</v>
      </c>
      <c r="K327" s="32">
        <f>[1]!thsiFinD("ths_int_chg_ratio_index",K$2,$A$6,$A327,101)/100</f>
        <v>0.24667000363583</v>
      </c>
      <c r="L327" s="32">
        <f>[1]!thsiFinD("ths_int_chg_ratio_index",L$2,$A$6,$A327,101)/100</f>
        <v>0.23202240257372</v>
      </c>
      <c r="M327" s="46">
        <f t="shared" ref="M327:M390" si="40">1+J327</f>
        <v>1.3133701126572337</v>
      </c>
      <c r="N327" s="46">
        <f t="shared" ref="N327:O390" si="41">1+K327</f>
        <v>1.24667000363583</v>
      </c>
      <c r="O327" s="46">
        <f t="shared" si="41"/>
        <v>1.2320224025737201</v>
      </c>
      <c r="P327" s="38">
        <f t="shared" ref="P327:P390" si="42">M327/M326-1</f>
        <v>-4.6988741972749937E-3</v>
      </c>
      <c r="Q327" s="38">
        <f t="shared" ref="Q327:R390" si="43">N327/N326-1</f>
        <v>-6.2968463678946263E-3</v>
      </c>
      <c r="R327" s="38">
        <f t="shared" si="43"/>
        <v>-5.0978665591711048E-3</v>
      </c>
      <c r="S327" s="34">
        <f>MAX(M$6:M327)</f>
        <v>1.3616265492815147</v>
      </c>
      <c r="T327" s="34">
        <f>MAX(N$6:N327)</f>
        <v>1.37911001835863</v>
      </c>
      <c r="U327" s="34">
        <f>MAX(O$6:O327)</f>
        <v>1.3282790005559399</v>
      </c>
      <c r="V327" s="35">
        <f t="shared" ref="V327:V390" si="44">M327/S327-1</f>
        <v>-3.5440287683685678E-2</v>
      </c>
      <c r="W327" s="35">
        <f t="shared" ref="W327:X390" si="45">N327/T327-1</f>
        <v>-9.6032958183006722E-2</v>
      </c>
      <c r="X327" s="35">
        <f t="shared" si="45"/>
        <v>-7.246715331788911E-2</v>
      </c>
    </row>
    <row r="328" spans="1:24">
      <c r="A328" s="357">
        <v>44322</v>
      </c>
      <c r="B328" s="132">
        <f>[1]!thsiFinD("ths_adjustment_nvg_ratio_fund",B$2,$A$6,$A328,101)/100</f>
        <v>0.47458439897698002</v>
      </c>
      <c r="C328" s="132">
        <f>[1]!thsiFinD("ths_adjustment_nvg_ratio_fund",C$2,$A$6,$A328,101)/100</f>
        <v>0.37320823560073002</v>
      </c>
      <c r="D328" s="132">
        <f>[1]!thsiFinD("ths_adjustment_nvg_ratio_fund",D$2,$A$6,$A328,101)/100</f>
        <v>0.55164150491252995</v>
      </c>
      <c r="E328" s="132">
        <f>[1]!thsiFinD("ths_adjustment_nvg_ratio_fund",E$2,$A$6,$A328,101)/100</f>
        <v>0.57525755927788003</v>
      </c>
      <c r="F328" s="133">
        <f>[1]!thsiFinD("ths_int_chg_ratio_index",F$1,$A$6,$A328,101)/100</f>
        <v>0.14934425572832</v>
      </c>
      <c r="G328" s="133">
        <f>[1]!thsiFinD("ths_int_chg_ratio_index",G$1,$A$6,$A328,101)/100</f>
        <v>0.14934425572832</v>
      </c>
      <c r="H328" s="132">
        <f>[1]!thsiFinD("ths_int_chg_ratio_index",H$1,$A$6,$A328,101)/100</f>
        <v>0.114389456766</v>
      </c>
      <c r="I328" s="132">
        <f>[1]!thsiFinD("ths_int_chg_ratio_index",I$1,$A$6,$A328,101)/100</f>
        <v>0.114389456766</v>
      </c>
      <c r="J328" s="32">
        <f t="shared" si="39"/>
        <v>0.31276989046959508</v>
      </c>
      <c r="K328" s="32">
        <f>[1]!thsiFinD("ths_int_chg_ratio_index",K$2,$A$6,$A328,101)/100</f>
        <v>0.23514091231079001</v>
      </c>
      <c r="L328" s="32">
        <f>[1]!thsiFinD("ths_int_chg_ratio_index",L$2,$A$6,$A328,101)/100</f>
        <v>0.22441217087752999</v>
      </c>
      <c r="M328" s="46">
        <f t="shared" si="40"/>
        <v>1.312769890469595</v>
      </c>
      <c r="N328" s="46">
        <f t="shared" si="41"/>
        <v>1.2351409123107899</v>
      </c>
      <c r="O328" s="46">
        <f t="shared" si="41"/>
        <v>1.22441217087753</v>
      </c>
      <c r="P328" s="38">
        <f t="shared" si="42"/>
        <v>-4.5700917194180235E-4</v>
      </c>
      <c r="Q328" s="38">
        <f t="shared" si="43"/>
        <v>-9.2479094639449366E-3</v>
      </c>
      <c r="R328" s="38">
        <f t="shared" si="43"/>
        <v>-6.1770237946097151E-3</v>
      </c>
      <c r="S328" s="34">
        <f>MAX(M$6:M328)</f>
        <v>1.3616265492815147</v>
      </c>
      <c r="T328" s="34">
        <f>MAX(N$6:N328)</f>
        <v>1.37911001835863</v>
      </c>
      <c r="U328" s="34">
        <f>MAX(O$6:O328)</f>
        <v>1.3282790005559399</v>
      </c>
      <c r="V328" s="35">
        <f t="shared" si="44"/>
        <v>-3.5881100319099746E-2</v>
      </c>
      <c r="W328" s="35">
        <f t="shared" si="45"/>
        <v>-0.10439276354412041</v>
      </c>
      <c r="X328" s="35">
        <f t="shared" si="45"/>
        <v>-7.8196545782126647E-2</v>
      </c>
    </row>
    <row r="329" spans="1:24">
      <c r="A329" s="357">
        <v>44323</v>
      </c>
      <c r="B329" s="132">
        <f>[1]!thsiFinD("ths_adjustment_nvg_ratio_fund",B$2,$A$6,$A329,101)/100</f>
        <v>0.45588235294118001</v>
      </c>
      <c r="C329" s="132">
        <f>[1]!thsiFinD("ths_adjustment_nvg_ratio_fund",C$2,$A$6,$A329,101)/100</f>
        <v>0.35418295543393002</v>
      </c>
      <c r="D329" s="132">
        <f>[1]!thsiFinD("ths_adjustment_nvg_ratio_fund",D$2,$A$6,$A329,101)/100</f>
        <v>0.54756769710040998</v>
      </c>
      <c r="E329" s="132">
        <f>[1]!thsiFinD("ths_adjustment_nvg_ratio_fund",E$2,$A$6,$A329,101)/100</f>
        <v>0.57048329014321997</v>
      </c>
      <c r="F329" s="133">
        <f>[1]!thsiFinD("ths_int_chg_ratio_index",F$1,$A$6,$A329,101)/100</f>
        <v>0.13530006019363999</v>
      </c>
      <c r="G329" s="133">
        <f>[1]!thsiFinD("ths_int_chg_ratio_index",G$1,$A$6,$A329,101)/100</f>
        <v>0.13530006019363999</v>
      </c>
      <c r="H329" s="132">
        <f>[1]!thsiFinD("ths_int_chg_ratio_index",H$1,$A$6,$A329,101)/100</f>
        <v>0.10767130595529001</v>
      </c>
      <c r="I329" s="132">
        <f>[1]!thsiFinD("ths_int_chg_ratio_index",I$1,$A$6,$A329,101)/100</f>
        <v>0.10767130595529001</v>
      </c>
      <c r="J329" s="32">
        <f t="shared" si="39"/>
        <v>0.3017573784895749</v>
      </c>
      <c r="K329" s="32">
        <f>[1]!thsiFinD("ths_int_chg_ratio_index",K$2,$A$6,$A329,101)/100</f>
        <v>0.22096149680456001</v>
      </c>
      <c r="L329" s="32">
        <f>[1]!thsiFinD("ths_int_chg_ratio_index",L$2,$A$6,$A329,101)/100</f>
        <v>0.20998646304509999</v>
      </c>
      <c r="M329" s="46">
        <f t="shared" si="40"/>
        <v>1.3017573784895748</v>
      </c>
      <c r="N329" s="46">
        <f t="shared" si="41"/>
        <v>1.2209614968045601</v>
      </c>
      <c r="O329" s="46">
        <f t="shared" si="41"/>
        <v>1.2099864630451</v>
      </c>
      <c r="P329" s="38">
        <f t="shared" si="42"/>
        <v>-8.3887603303278713E-3</v>
      </c>
      <c r="Q329" s="38">
        <f t="shared" si="43"/>
        <v>-1.1479998245464973E-2</v>
      </c>
      <c r="R329" s="38">
        <f t="shared" si="43"/>
        <v>-1.178174161899348E-2</v>
      </c>
      <c r="S329" s="34">
        <f>MAX(M$6:M329)</f>
        <v>1.3616265492815147</v>
      </c>
      <c r="T329" s="34">
        <f>MAX(N$6:N329)</f>
        <v>1.37911001835863</v>
      </c>
      <c r="U329" s="34">
        <f>MAX(O$6:O329)</f>
        <v>1.3282790005559399</v>
      </c>
      <c r="V329" s="35">
        <f t="shared" si="44"/>
        <v>-4.396886269846223E-2</v>
      </c>
      <c r="W329" s="35">
        <f t="shared" si="45"/>
        <v>-0.1146743330472596</v>
      </c>
      <c r="X329" s="35">
        <f t="shared" si="45"/>
        <v>-8.9056995903217251E-2</v>
      </c>
    </row>
    <row r="330" spans="1:24">
      <c r="A330" s="357">
        <v>44326</v>
      </c>
      <c r="B330" s="132">
        <f>[1]!thsiFinD("ths_adjustment_nvg_ratio_fund",B$2,$A$6,$A330,101)/100</f>
        <v>0.45132672634271004</v>
      </c>
      <c r="C330" s="132">
        <f>[1]!thsiFinD("ths_adjustment_nvg_ratio_fund",C$2,$A$6,$A330,101)/100</f>
        <v>0.35435670228477001</v>
      </c>
      <c r="D330" s="132">
        <f>[1]!thsiFinD("ths_adjustment_nvg_ratio_fund",D$2,$A$6,$A330,101)/100</f>
        <v>0.55739276300023999</v>
      </c>
      <c r="E330" s="132">
        <f>[1]!thsiFinD("ths_adjustment_nvg_ratio_fund",E$2,$A$6,$A330,101)/100</f>
        <v>0.58195828799488003</v>
      </c>
      <c r="F330" s="133">
        <f>[1]!thsiFinD("ths_int_chg_ratio_index",F$1,$A$6,$A330,101)/100</f>
        <v>0.13859096937272999</v>
      </c>
      <c r="G330" s="133">
        <f>[1]!thsiFinD("ths_int_chg_ratio_index",G$1,$A$6,$A330,101)/100</f>
        <v>0.13859096937272999</v>
      </c>
      <c r="H330" s="132">
        <f>[1]!thsiFinD("ths_int_chg_ratio_index",H$1,$A$6,$A330,101)/100</f>
        <v>0.11532431562835001</v>
      </c>
      <c r="I330" s="132">
        <f>[1]!thsiFinD("ths_int_chg_ratio_index",I$1,$A$6,$A330,101)/100</f>
        <v>0.11532431562835001</v>
      </c>
      <c r="J330" s="32">
        <f t="shared" si="39"/>
        <v>0.30660813120309494</v>
      </c>
      <c r="K330" s="32">
        <f>[1]!thsiFinD("ths_int_chg_ratio_index",K$2,$A$6,$A330,101)/100</f>
        <v>0.22167386710940998</v>
      </c>
      <c r="L330" s="32">
        <f>[1]!thsiFinD("ths_int_chg_ratio_index",L$2,$A$6,$A330,101)/100</f>
        <v>0.21208580435685001</v>
      </c>
      <c r="M330" s="46">
        <f t="shared" si="40"/>
        <v>1.3066081312030948</v>
      </c>
      <c r="N330" s="46">
        <f t="shared" si="41"/>
        <v>1.2216738671094101</v>
      </c>
      <c r="O330" s="46">
        <f t="shared" si="41"/>
        <v>1.2120858043568501</v>
      </c>
      <c r="P330" s="38">
        <f t="shared" si="42"/>
        <v>3.7263109037632969E-3</v>
      </c>
      <c r="Q330" s="38">
        <f t="shared" si="43"/>
        <v>5.8345026171124914E-4</v>
      </c>
      <c r="R330" s="38">
        <f t="shared" si="43"/>
        <v>1.7350122301920123E-3</v>
      </c>
      <c r="S330" s="34">
        <f>MAX(M$6:M330)</f>
        <v>1.3616265492815147</v>
      </c>
      <c r="T330" s="34">
        <f>MAX(N$6:N330)</f>
        <v>1.37911001835863</v>
      </c>
      <c r="U330" s="34">
        <f>MAX(O$6:O330)</f>
        <v>1.3282790005559399</v>
      </c>
      <c r="V330" s="35">
        <f t="shared" si="44"/>
        <v>-4.0406393447198319E-2</v>
      </c>
      <c r="W330" s="35">
        <f t="shared" si="45"/>
        <v>-0.11415778955517641</v>
      </c>
      <c r="X330" s="35">
        <f t="shared" si="45"/>
        <v>-8.7476498650101542E-2</v>
      </c>
    </row>
    <row r="331" spans="1:24">
      <c r="A331" s="357">
        <v>44327</v>
      </c>
      <c r="B331" s="132">
        <f>[1]!thsiFinD("ths_adjustment_nvg_ratio_fund",B$2,$A$6,$A331,101)/100</f>
        <v>0.45492327365728996</v>
      </c>
      <c r="C331" s="132">
        <f>[1]!thsiFinD("ths_adjustment_nvg_ratio_fund",C$2,$A$6,$A331,101)/100</f>
        <v>0.35791851272696001</v>
      </c>
      <c r="D331" s="132">
        <f>[1]!thsiFinD("ths_adjustment_nvg_ratio_fund",D$2,$A$6,$A331,101)/100</f>
        <v>0.54780733285406003</v>
      </c>
      <c r="E331" s="132">
        <f>[1]!thsiFinD("ths_adjustment_nvg_ratio_fund",E$2,$A$6,$A331,101)/100</f>
        <v>0.57341485895208</v>
      </c>
      <c r="F331" s="133">
        <f>[1]!thsiFinD("ths_int_chg_ratio_index",F$1,$A$6,$A331,101)/100</f>
        <v>0.13954106253726001</v>
      </c>
      <c r="G331" s="133">
        <f>[1]!thsiFinD("ths_int_chg_ratio_index",G$1,$A$6,$A331,101)/100</f>
        <v>0.13954106253726001</v>
      </c>
      <c r="H331" s="132">
        <f>[1]!thsiFinD("ths_int_chg_ratio_index",H$1,$A$6,$A331,101)/100</f>
        <v>0.11798797979467</v>
      </c>
      <c r="I331" s="132">
        <f>[1]!thsiFinD("ths_int_chg_ratio_index",I$1,$A$6,$A331,101)/100</f>
        <v>0.11798797979467</v>
      </c>
      <c r="J331" s="32">
        <f t="shared" si="39"/>
        <v>0.30614025785678128</v>
      </c>
      <c r="K331" s="32">
        <f>[1]!thsiFinD("ths_int_chg_ratio_index",K$2,$A$6,$A331,101)/100</f>
        <v>0.22653574360484</v>
      </c>
      <c r="L331" s="32">
        <f>[1]!thsiFinD("ths_int_chg_ratio_index",L$2,$A$6,$A331,101)/100</f>
        <v>0.21620426700070999</v>
      </c>
      <c r="M331" s="46">
        <f t="shared" si="40"/>
        <v>1.3061402578567813</v>
      </c>
      <c r="N331" s="46">
        <f t="shared" si="41"/>
        <v>1.2265357436048401</v>
      </c>
      <c r="O331" s="46">
        <f t="shared" si="41"/>
        <v>1.21620426700071</v>
      </c>
      <c r="P331" s="38">
        <f t="shared" si="42"/>
        <v>-3.5808237767709361E-4</v>
      </c>
      <c r="Q331" s="38">
        <f t="shared" si="43"/>
        <v>3.9796844528841024E-3</v>
      </c>
      <c r="R331" s="38">
        <f t="shared" si="43"/>
        <v>3.3978309366020643E-3</v>
      </c>
      <c r="S331" s="34">
        <f>MAX(M$6:M331)</f>
        <v>1.3616265492815147</v>
      </c>
      <c r="T331" s="34">
        <f>MAX(N$6:N331)</f>
        <v>1.37911001835863</v>
      </c>
      <c r="U331" s="34">
        <f>MAX(O$6:O331)</f>
        <v>1.3282790005559399</v>
      </c>
      <c r="V331" s="35">
        <f t="shared" si="44"/>
        <v>-4.0750007007436584E-2</v>
      </c>
      <c r="W331" s="35">
        <f t="shared" si="45"/>
        <v>-0.11063241708256077</v>
      </c>
      <c r="X331" s="35">
        <f t="shared" si="45"/>
        <v>-8.4375898066838317E-2</v>
      </c>
    </row>
    <row r="332" spans="1:24">
      <c r="A332" s="357">
        <v>44328</v>
      </c>
      <c r="B332" s="132">
        <f>[1]!thsiFinD("ths_adjustment_nvg_ratio_fund",B$2,$A$6,$A332,101)/100</f>
        <v>0.45804028132992003</v>
      </c>
      <c r="C332" s="132">
        <f>[1]!thsiFinD("ths_adjustment_nvg_ratio_fund",C$2,$A$6,$A332,101)/100</f>
        <v>0.36643210841802998</v>
      </c>
      <c r="D332" s="132">
        <f>[1]!thsiFinD("ths_adjustment_nvg_ratio_fund",D$2,$A$6,$A332,101)/100</f>
        <v>0.56158638868918997</v>
      </c>
      <c r="E332" s="132">
        <f>[1]!thsiFinD("ths_adjustment_nvg_ratio_fund",E$2,$A$6,$A332,101)/100</f>
        <v>0.59108803090747997</v>
      </c>
      <c r="F332" s="133">
        <f>[1]!thsiFinD("ths_int_chg_ratio_index",F$1,$A$6,$A332,101)/100</f>
        <v>0.15327809265726</v>
      </c>
      <c r="G332" s="133">
        <f>[1]!thsiFinD("ths_int_chg_ratio_index",G$1,$A$6,$A332,101)/100</f>
        <v>0.15327809265726</v>
      </c>
      <c r="H332" s="132">
        <f>[1]!thsiFinD("ths_int_chg_ratio_index",H$1,$A$6,$A332,101)/100</f>
        <v>0.13194751478041999</v>
      </c>
      <c r="I332" s="132">
        <f>[1]!thsiFinD("ths_int_chg_ratio_index",I$1,$A$6,$A332,101)/100</f>
        <v>0.13194751478041999</v>
      </c>
      <c r="J332" s="32">
        <f t="shared" si="39"/>
        <v>0.31844975302749745</v>
      </c>
      <c r="K332" s="32">
        <f>[1]!thsiFinD("ths_int_chg_ratio_index",K$2,$A$6,$A332,101)/100</f>
        <v>0.23303624242064999</v>
      </c>
      <c r="L332" s="32">
        <f>[1]!thsiFinD("ths_int_chg_ratio_index",L$2,$A$6,$A332,101)/100</f>
        <v>0.22473691735462001</v>
      </c>
      <c r="M332" s="46">
        <f t="shared" si="40"/>
        <v>1.3184497530274975</v>
      </c>
      <c r="N332" s="46">
        <f t="shared" si="41"/>
        <v>1.23303624242065</v>
      </c>
      <c r="O332" s="46">
        <f t="shared" si="41"/>
        <v>1.2247369173546201</v>
      </c>
      <c r="P332" s="38">
        <f t="shared" si="42"/>
        <v>9.4243287400961329E-3</v>
      </c>
      <c r="Q332" s="38">
        <f t="shared" si="43"/>
        <v>5.2998853475763053E-3</v>
      </c>
      <c r="R332" s="38">
        <f t="shared" si="43"/>
        <v>7.0158036650804778E-3</v>
      </c>
      <c r="S332" s="34">
        <f>MAX(M$6:M332)</f>
        <v>1.3616265492815147</v>
      </c>
      <c r="T332" s="34">
        <f>MAX(N$6:N332)</f>
        <v>1.37911001835863</v>
      </c>
      <c r="U332" s="34">
        <f>MAX(O$6:O332)</f>
        <v>1.3282790005559399</v>
      </c>
      <c r="V332" s="35">
        <f t="shared" si="44"/>
        <v>-3.1709719729539843E-2</v>
      </c>
      <c r="W332" s="35">
        <f t="shared" si="45"/>
        <v>-0.10591887086124718</v>
      </c>
      <c r="X332" s="35">
        <f t="shared" si="45"/>
        <v>-7.7952059136659702E-2</v>
      </c>
    </row>
    <row r="333" spans="1:24">
      <c r="A333" s="357">
        <v>44329</v>
      </c>
      <c r="B333" s="132">
        <f>[1]!thsiFinD("ths_adjustment_nvg_ratio_fund",B$2,$A$6,$A333,101)/100</f>
        <v>0.44213554987212</v>
      </c>
      <c r="C333" s="132">
        <f>[1]!thsiFinD("ths_adjustment_nvg_ratio_fund",C$2,$A$6,$A333,101)/100</f>
        <v>0.34957866388672004</v>
      </c>
      <c r="D333" s="132">
        <f>[1]!thsiFinD("ths_adjustment_nvg_ratio_fund",D$2,$A$6,$A333,101)/100</f>
        <v>0.54085789599807998</v>
      </c>
      <c r="E333" s="132">
        <f>[1]!thsiFinD("ths_adjustment_nvg_ratio_fund",E$2,$A$6,$A333,101)/100</f>
        <v>0.56713292574614005</v>
      </c>
      <c r="F333" s="133">
        <f>[1]!thsiFinD("ths_int_chg_ratio_index",F$1,$A$6,$A333,101)/100</f>
        <v>0.14513687991431001</v>
      </c>
      <c r="G333" s="133">
        <f>[1]!thsiFinD("ths_int_chg_ratio_index",G$1,$A$6,$A333,101)/100</f>
        <v>0.14513687991431001</v>
      </c>
      <c r="H333" s="132">
        <f>[1]!thsiFinD("ths_int_chg_ratio_index",H$1,$A$6,$A333,101)/100</f>
        <v>0.12693948625848001</v>
      </c>
      <c r="I333" s="132">
        <f>[1]!thsiFinD("ths_int_chg_ratio_index",I$1,$A$6,$A333,101)/100</f>
        <v>0.12693948625848001</v>
      </c>
      <c r="J333" s="32">
        <f t="shared" si="39"/>
        <v>0.30548222098108002</v>
      </c>
      <c r="K333" s="32">
        <f>[1]!thsiFinD("ths_int_chg_ratio_index",K$2,$A$6,$A333,101)/100</f>
        <v>0.22014544610756001</v>
      </c>
      <c r="L333" s="32">
        <f>[1]!thsiFinD("ths_int_chg_ratio_index",L$2,$A$6,$A333,101)/100</f>
        <v>0.21331730326293999</v>
      </c>
      <c r="M333" s="46">
        <f t="shared" si="40"/>
        <v>1.3054822209810801</v>
      </c>
      <c r="N333" s="46">
        <f t="shared" si="41"/>
        <v>1.22014544610756</v>
      </c>
      <c r="O333" s="46">
        <f t="shared" si="41"/>
        <v>1.2133173032629401</v>
      </c>
      <c r="P333" s="38">
        <f t="shared" si="42"/>
        <v>-9.8354389438357614E-3</v>
      </c>
      <c r="Q333" s="38">
        <f t="shared" si="43"/>
        <v>-1.0454515341563053E-2</v>
      </c>
      <c r="R333" s="38">
        <f t="shared" si="43"/>
        <v>-9.3241364164525775E-3</v>
      </c>
      <c r="S333" s="34">
        <f>MAX(M$6:M333)</f>
        <v>1.3616265492815147</v>
      </c>
      <c r="T333" s="34">
        <f>MAX(N$6:N333)</f>
        <v>1.37911001835863</v>
      </c>
      <c r="U333" s="34">
        <f>MAX(O$6:O333)</f>
        <v>1.3282790005559399</v>
      </c>
      <c r="V333" s="35">
        <f t="shared" si="44"/>
        <v>-4.1233279661049616E-2</v>
      </c>
      <c r="W333" s="35">
        <f t="shared" si="45"/>
        <v>-0.11526605574243032</v>
      </c>
      <c r="X333" s="35">
        <f t="shared" si="45"/>
        <v>-8.6549359919778635E-2</v>
      </c>
    </row>
    <row r="334" spans="1:24">
      <c r="A334" s="357">
        <v>44330</v>
      </c>
      <c r="B334" s="132">
        <f>[1]!thsiFinD("ths_adjustment_nvg_ratio_fund",B$2,$A$6,$A334,101)/100</f>
        <v>0.47426470588234998</v>
      </c>
      <c r="C334" s="132">
        <f>[1]!thsiFinD("ths_adjustment_nvg_ratio_fund",C$2,$A$6,$A334,101)/100</f>
        <v>0.37746503344627003</v>
      </c>
      <c r="D334" s="132">
        <f>[1]!thsiFinD("ths_adjustment_nvg_ratio_fund",D$2,$A$6,$A334,101)/100</f>
        <v>0.55883057752217002</v>
      </c>
      <c r="E334" s="132">
        <f>[1]!thsiFinD("ths_adjustment_nvg_ratio_fund",E$2,$A$6,$A334,101)/100</f>
        <v>0.58237708358310003</v>
      </c>
      <c r="F334" s="133">
        <f>[1]!thsiFinD("ths_int_chg_ratio_index",F$1,$A$6,$A334,101)/100</f>
        <v>0.16084751069376002</v>
      </c>
      <c r="G334" s="133">
        <f>[1]!thsiFinD("ths_int_chg_ratio_index",G$1,$A$6,$A334,101)/100</f>
        <v>0.16084751069376002</v>
      </c>
      <c r="H334" s="132">
        <f>[1]!thsiFinD("ths_int_chg_ratio_index",H$1,$A$6,$A334,101)/100</f>
        <v>0.13952590133157</v>
      </c>
      <c r="I334" s="132">
        <f>[1]!thsiFinD("ths_int_chg_ratio_index",I$1,$A$6,$A334,101)/100</f>
        <v>0.13952590133157</v>
      </c>
      <c r="J334" s="32">
        <f t="shared" si="39"/>
        <v>0.32421052806056883</v>
      </c>
      <c r="K334" s="32">
        <f>[1]!thsiFinD("ths_int_chg_ratio_index",K$2,$A$6,$A334,101)/100</f>
        <v>0.2460225621248</v>
      </c>
      <c r="L334" s="32">
        <f>[1]!thsiFinD("ths_int_chg_ratio_index",L$2,$A$6,$A334,101)/100</f>
        <v>0.23600082468806</v>
      </c>
      <c r="M334" s="46">
        <f t="shared" si="40"/>
        <v>1.3242105280605689</v>
      </c>
      <c r="N334" s="46">
        <f t="shared" si="41"/>
        <v>1.2460225621248</v>
      </c>
      <c r="O334" s="46">
        <f t="shared" si="41"/>
        <v>1.2360008246880601</v>
      </c>
      <c r="P334" s="38">
        <f t="shared" si="42"/>
        <v>1.4345892099100643E-2</v>
      </c>
      <c r="Q334" s="38">
        <f t="shared" si="43"/>
        <v>2.1208222429376589E-2</v>
      </c>
      <c r="R334" s="38">
        <f t="shared" si="43"/>
        <v>1.8695456962591672E-2</v>
      </c>
      <c r="S334" s="34">
        <f>MAX(M$6:M334)</f>
        <v>1.3616265492815147</v>
      </c>
      <c r="T334" s="34">
        <f>MAX(N$6:N334)</f>
        <v>1.37911001835863</v>
      </c>
      <c r="U334" s="34">
        <f>MAX(O$6:O334)</f>
        <v>1.3282790005559399</v>
      </c>
      <c r="V334" s="35">
        <f t="shared" si="44"/>
        <v>-2.7478915742858434E-2</v>
      </c>
      <c r="W334" s="35">
        <f t="shared" si="45"/>
        <v>-9.6502421461796217E-2</v>
      </c>
      <c r="X334" s="35">
        <f t="shared" si="45"/>
        <v>-6.9471982790707099E-2</v>
      </c>
    </row>
    <row r="335" spans="1:24">
      <c r="A335" s="357">
        <v>44333</v>
      </c>
      <c r="B335" s="132">
        <f>[1]!thsiFinD("ths_adjustment_nvg_ratio_fund",B$2,$A$6,$A335,101)/100</f>
        <v>0.49600383631714001</v>
      </c>
      <c r="C335" s="132">
        <f>[1]!thsiFinD("ths_adjustment_nvg_ratio_fund",C$2,$A$6,$A335,101)/100</f>
        <v>0.39683780731474</v>
      </c>
      <c r="D335" s="132">
        <f>[1]!thsiFinD("ths_adjustment_nvg_ratio_fund",D$2,$A$6,$A335,101)/100</f>
        <v>0.57153127246585</v>
      </c>
      <c r="E335" s="132">
        <f>[1]!thsiFinD("ths_adjustment_nvg_ratio_fund",E$2,$A$6,$A335,101)/100</f>
        <v>0.59159058552073995</v>
      </c>
      <c r="F335" s="133">
        <f>[1]!thsiFinD("ths_int_chg_ratio_index",F$1,$A$6,$A335,101)/100</f>
        <v>0.15991351227844</v>
      </c>
      <c r="G335" s="133">
        <f>[1]!thsiFinD("ths_int_chg_ratio_index",G$1,$A$6,$A335,101)/100</f>
        <v>0.15991351227844</v>
      </c>
      <c r="H335" s="132">
        <f>[1]!thsiFinD("ths_int_chg_ratio_index",H$1,$A$6,$A335,101)/100</f>
        <v>0.12463390413848</v>
      </c>
      <c r="I335" s="132">
        <f>[1]!thsiFinD("ths_int_chg_ratio_index",I$1,$A$6,$A335,101)/100</f>
        <v>0.12463390413848</v>
      </c>
      <c r="J335" s="32">
        <f t="shared" si="39"/>
        <v>0.32813229180653875</v>
      </c>
      <c r="K335" s="32">
        <f>[1]!thsiFinD("ths_int_chg_ratio_index",K$2,$A$6,$A335,101)/100</f>
        <v>0.26227785260611997</v>
      </c>
      <c r="L335" s="32">
        <f>[1]!thsiFinD("ths_int_chg_ratio_index",L$2,$A$6,$A335,101)/100</f>
        <v>0.24703891611208001</v>
      </c>
      <c r="M335" s="46">
        <f t="shared" si="40"/>
        <v>1.3281322918065388</v>
      </c>
      <c r="N335" s="46">
        <f t="shared" si="41"/>
        <v>1.26227785260612</v>
      </c>
      <c r="O335" s="46">
        <f t="shared" si="41"/>
        <v>1.2470389161120801</v>
      </c>
      <c r="P335" s="38">
        <f t="shared" si="42"/>
        <v>2.961586290749052E-3</v>
      </c>
      <c r="Q335" s="38">
        <f t="shared" si="43"/>
        <v>1.3045743291839385E-2</v>
      </c>
      <c r="R335" s="38">
        <f t="shared" si="43"/>
        <v>8.9304887209973316E-3</v>
      </c>
      <c r="S335" s="34">
        <f>MAX(M$6:M335)</f>
        <v>1.3616265492815147</v>
      </c>
      <c r="T335" s="34">
        <f>MAX(N$6:N335)</f>
        <v>1.37911001835863</v>
      </c>
      <c r="U335" s="34">
        <f>MAX(O$6:O335)</f>
        <v>1.3282790005559399</v>
      </c>
      <c r="V335" s="35">
        <f t="shared" si="44"/>
        <v>-2.4598710632257936E-2</v>
      </c>
      <c r="W335" s="35">
        <f t="shared" si="45"/>
        <v>-8.4715623987388411E-2</v>
      </c>
      <c r="X335" s="35">
        <f t="shared" si="45"/>
        <v>-6.1161912828447629E-2</v>
      </c>
    </row>
    <row r="336" spans="1:24">
      <c r="A336" s="357">
        <v>44334</v>
      </c>
      <c r="B336" s="132">
        <f>[1]!thsiFinD("ths_adjustment_nvg_ratio_fund",B$2,$A$6,$A336,101)/100</f>
        <v>0.49640345268541997</v>
      </c>
      <c r="C336" s="132">
        <f>[1]!thsiFinD("ths_adjustment_nvg_ratio_fund",C$2,$A$6,$A336,101)/100</f>
        <v>0.39840152897228998</v>
      </c>
      <c r="D336" s="132">
        <f>[1]!thsiFinD("ths_adjustment_nvg_ratio_fund",D$2,$A$6,$A336,101)/100</f>
        <v>0.57368799424873995</v>
      </c>
      <c r="E336" s="132">
        <f>[1]!thsiFinD("ths_adjustment_nvg_ratio_fund",E$2,$A$6,$A336,101)/100</f>
        <v>0.59686740934583005</v>
      </c>
      <c r="F336" s="133">
        <f>[1]!thsiFinD("ths_int_chg_ratio_index",F$1,$A$6,$A336,101)/100</f>
        <v>0.16522059416569002</v>
      </c>
      <c r="G336" s="133">
        <f>[1]!thsiFinD("ths_int_chg_ratio_index",G$1,$A$6,$A336,101)/100</f>
        <v>0.16522059416569002</v>
      </c>
      <c r="H336" s="132">
        <f>[1]!thsiFinD("ths_int_chg_ratio_index",H$1,$A$6,$A336,101)/100</f>
        <v>0.13084919315246998</v>
      </c>
      <c r="I336" s="132">
        <f>[1]!thsiFinD("ths_int_chg_ratio_index",I$1,$A$6,$A336,101)/100</f>
        <v>0.13084919315246998</v>
      </c>
      <c r="J336" s="32">
        <f t="shared" si="39"/>
        <v>0.33218749498607503</v>
      </c>
      <c r="K336" s="32">
        <f>[1]!thsiFinD("ths_int_chg_ratio_index",K$2,$A$6,$A336,101)/100</f>
        <v>0.26371542471611997</v>
      </c>
      <c r="L336" s="32">
        <f>[1]!thsiFinD("ths_int_chg_ratio_index",L$2,$A$6,$A336,101)/100</f>
        <v>0.24935922902422</v>
      </c>
      <c r="M336" s="46">
        <f t="shared" si="40"/>
        <v>1.332187494986075</v>
      </c>
      <c r="N336" s="46">
        <f t="shared" si="41"/>
        <v>1.26371542471612</v>
      </c>
      <c r="O336" s="46">
        <f t="shared" si="41"/>
        <v>1.2493592290242199</v>
      </c>
      <c r="P336" s="38">
        <f t="shared" si="42"/>
        <v>3.0533126892202667E-3</v>
      </c>
      <c r="Q336" s="38">
        <f t="shared" si="43"/>
        <v>1.1388713721245391E-3</v>
      </c>
      <c r="R336" s="38">
        <f t="shared" si="43"/>
        <v>1.8606579812070478E-3</v>
      </c>
      <c r="S336" s="34">
        <f>MAX(M$6:M336)</f>
        <v>1.3616265492815147</v>
      </c>
      <c r="T336" s="34">
        <f>MAX(N$6:N336)</f>
        <v>1.37911001835863</v>
      </c>
      <c r="U336" s="34">
        <f>MAX(O$6:O336)</f>
        <v>1.3282790005559399</v>
      </c>
      <c r="V336" s="35">
        <f t="shared" si="44"/>
        <v>-2.1620505498349485E-2</v>
      </c>
      <c r="W336" s="35">
        <f t="shared" si="45"/>
        <v>-8.3673232814194698E-2</v>
      </c>
      <c r="X336" s="35">
        <f t="shared" si="45"/>
        <v>-5.9415056248490639E-2</v>
      </c>
    </row>
    <row r="337" spans="1:24">
      <c r="A337" s="357">
        <v>44335</v>
      </c>
      <c r="B337" s="132">
        <f>[1]!thsiFinD("ths_adjustment_nvg_ratio_fund",B$2,$A$6,$A337,101)/100</f>
        <v>0.49144820971866998</v>
      </c>
      <c r="C337" s="132">
        <f>[1]!thsiFinD("ths_adjustment_nvg_ratio_fund",C$2,$A$6,$A337,101)/100</f>
        <v>0.39379723742506995</v>
      </c>
      <c r="D337" s="132">
        <f>[1]!thsiFinD("ths_adjustment_nvg_ratio_fund",D$2,$A$6,$A337,101)/100</f>
        <v>0.56985382219027003</v>
      </c>
      <c r="E337" s="132">
        <f>[1]!thsiFinD("ths_adjustment_nvg_ratio_fund",E$2,$A$6,$A337,101)/100</f>
        <v>0.59309824951486001</v>
      </c>
      <c r="F337" s="133">
        <f>[1]!thsiFinD("ths_int_chg_ratio_index",F$1,$A$6,$A337,101)/100</f>
        <v>0.16560273668217998</v>
      </c>
      <c r="G337" s="133">
        <f>[1]!thsiFinD("ths_int_chg_ratio_index",G$1,$A$6,$A337,101)/100</f>
        <v>0.16560273668217998</v>
      </c>
      <c r="H337" s="132">
        <f>[1]!thsiFinD("ths_int_chg_ratio_index",H$1,$A$6,$A337,101)/100</f>
        <v>0.13141164450787002</v>
      </c>
      <c r="I337" s="132">
        <f>[1]!thsiFinD("ths_int_chg_ratio_index",I$1,$A$6,$A337,101)/100</f>
        <v>0.13141164450787002</v>
      </c>
      <c r="J337" s="32">
        <f t="shared" si="39"/>
        <v>0.33027828515362123</v>
      </c>
      <c r="K337" s="32">
        <f>[1]!thsiFinD("ths_int_chg_ratio_index",K$2,$A$6,$A337,101)/100</f>
        <v>0.26017054162393999</v>
      </c>
      <c r="L337" s="32">
        <f>[1]!thsiFinD("ths_int_chg_ratio_index",L$2,$A$6,$A337,101)/100</f>
        <v>0.24711960274532999</v>
      </c>
      <c r="M337" s="46">
        <f t="shared" si="40"/>
        <v>1.3302782851536212</v>
      </c>
      <c r="N337" s="46">
        <f t="shared" si="41"/>
        <v>1.2601705416239399</v>
      </c>
      <c r="O337" s="46">
        <f t="shared" si="41"/>
        <v>1.24711960274533</v>
      </c>
      <c r="P337" s="38">
        <f t="shared" si="42"/>
        <v>-1.4331389835435804E-3</v>
      </c>
      <c r="Q337" s="38">
        <f t="shared" si="43"/>
        <v>-2.8051276599526664E-3</v>
      </c>
      <c r="R337" s="38">
        <f t="shared" si="43"/>
        <v>-1.7926199501797635E-3</v>
      </c>
      <c r="S337" s="34">
        <f>MAX(M$6:M337)</f>
        <v>1.3616265492815147</v>
      </c>
      <c r="T337" s="34">
        <f>MAX(N$6:N337)</f>
        <v>1.37911001835863</v>
      </c>
      <c r="U337" s="34">
        <f>MAX(O$6:O337)</f>
        <v>1.3282790005559399</v>
      </c>
      <c r="V337" s="35">
        <f t="shared" si="44"/>
        <v>-2.3022659292619485E-2</v>
      </c>
      <c r="W337" s="35">
        <f t="shared" si="45"/>
        <v>-8.6243646374382643E-2</v>
      </c>
      <c r="X337" s="35">
        <f t="shared" si="45"/>
        <v>-6.110116758349815E-2</v>
      </c>
    </row>
    <row r="338" spans="1:24">
      <c r="A338" s="357">
        <v>44336</v>
      </c>
      <c r="B338" s="132">
        <f>[1]!thsiFinD("ths_adjustment_nvg_ratio_fund",B$2,$A$6,$A338,101)/100</f>
        <v>0.49696291560101996</v>
      </c>
      <c r="C338" s="132">
        <f>[1]!thsiFinD("ths_adjustment_nvg_ratio_fund",C$2,$A$6,$A338,101)/100</f>
        <v>0.39718530101642002</v>
      </c>
      <c r="D338" s="132">
        <f>[1]!thsiFinD("ths_adjustment_nvg_ratio_fund",D$2,$A$6,$A338,101)/100</f>
        <v>0.55403786244907993</v>
      </c>
      <c r="E338" s="132">
        <f>[1]!thsiFinD("ths_adjustment_nvg_ratio_fund",E$2,$A$6,$A338,101)/100</f>
        <v>0.57969679208086</v>
      </c>
      <c r="F338" s="133">
        <f>[1]!thsiFinD("ths_int_chg_ratio_index",F$1,$A$6,$A338,101)/100</f>
        <v>0.16450464726901998</v>
      </c>
      <c r="G338" s="133">
        <f>[1]!thsiFinD("ths_int_chg_ratio_index",G$1,$A$6,$A338,101)/100</f>
        <v>0.16450464726901998</v>
      </c>
      <c r="H338" s="132">
        <f>[1]!thsiFinD("ths_int_chg_ratio_index",H$1,$A$6,$A338,101)/100</f>
        <v>0.12780783794429001</v>
      </c>
      <c r="I338" s="132">
        <f>[1]!thsiFinD("ths_int_chg_ratio_index",I$1,$A$6,$A338,101)/100</f>
        <v>0.12780783794429001</v>
      </c>
      <c r="J338" s="32">
        <f t="shared" si="39"/>
        <v>0.32656348019675008</v>
      </c>
      <c r="K338" s="32">
        <f>[1]!thsiFinD("ths_int_chg_ratio_index",K$2,$A$6,$A338,101)/100</f>
        <v>0.26124546608637</v>
      </c>
      <c r="L338" s="32">
        <f>[1]!thsiFinD("ths_int_chg_ratio_index",L$2,$A$6,$A338,101)/100</f>
        <v>0.2475568127451</v>
      </c>
      <c r="M338" s="46">
        <f t="shared" si="40"/>
        <v>1.3265634801967501</v>
      </c>
      <c r="N338" s="46">
        <f t="shared" si="41"/>
        <v>1.2612454660863701</v>
      </c>
      <c r="O338" s="46">
        <f t="shared" si="41"/>
        <v>1.2475568127451</v>
      </c>
      <c r="P338" s="38">
        <f t="shared" si="42"/>
        <v>-2.792502139085995E-3</v>
      </c>
      <c r="Q338" s="38">
        <f t="shared" si="43"/>
        <v>8.5299919885839515E-4</v>
      </c>
      <c r="R338" s="38">
        <f t="shared" si="43"/>
        <v>3.5057583796094249E-4</v>
      </c>
      <c r="S338" s="34">
        <f>MAX(M$6:M338)</f>
        <v>1.3616265492815147</v>
      </c>
      <c r="T338" s="34">
        <f>MAX(N$6:N338)</f>
        <v>1.37911001835863</v>
      </c>
      <c r="U338" s="34">
        <f>MAX(O$6:O338)</f>
        <v>1.3282790005559399</v>
      </c>
      <c r="V338" s="35">
        <f t="shared" si="44"/>
        <v>-2.5750870606383369E-2</v>
      </c>
      <c r="W338" s="35">
        <f t="shared" si="45"/>
        <v>-8.5464212936788186E-2</v>
      </c>
      <c r="X338" s="35">
        <f t="shared" si="45"/>
        <v>-6.0772012338563219E-2</v>
      </c>
    </row>
    <row r="339" spans="1:24">
      <c r="A339" s="357">
        <v>44337</v>
      </c>
      <c r="B339" s="132">
        <f>[1]!thsiFinD("ths_adjustment_nvg_ratio_fund",B$2,$A$6,$A339,101)/100</f>
        <v>0.48177749360614003</v>
      </c>
      <c r="C339" s="132">
        <f>[1]!thsiFinD("ths_adjustment_nvg_ratio_fund",C$2,$A$6,$A339,101)/100</f>
        <v>0.38823733819825001</v>
      </c>
      <c r="D339" s="132">
        <f>[1]!thsiFinD("ths_adjustment_nvg_ratio_fund",D$2,$A$6,$A339,101)/100</f>
        <v>0.54948478312964</v>
      </c>
      <c r="E339" s="132">
        <f>[1]!thsiFinD("ths_adjustment_nvg_ratio_fund",E$2,$A$6,$A339,101)/100</f>
        <v>0.58262836088973002</v>
      </c>
      <c r="F339" s="133">
        <f>[1]!thsiFinD("ths_int_chg_ratio_index",F$1,$A$6,$A339,101)/100</f>
        <v>0.16406245481210999</v>
      </c>
      <c r="G339" s="133">
        <f>[1]!thsiFinD("ths_int_chg_ratio_index",G$1,$A$6,$A339,101)/100</f>
        <v>0.16406245481210999</v>
      </c>
      <c r="H339" s="132">
        <f>[1]!thsiFinD("ths_int_chg_ratio_index",H$1,$A$6,$A339,101)/100</f>
        <v>0.13171803506317001</v>
      </c>
      <c r="I339" s="132">
        <f>[1]!thsiFinD("ths_int_chg_ratio_index",I$1,$A$6,$A339,101)/100</f>
        <v>0.13171803506317001</v>
      </c>
      <c r="J339" s="32">
        <f t="shared" si="39"/>
        <v>0.32421111944679004</v>
      </c>
      <c r="K339" s="32">
        <f>[1]!thsiFinD("ths_int_chg_ratio_index",K$2,$A$6,$A339,101)/100</f>
        <v>0.25052927017137999</v>
      </c>
      <c r="L339" s="32">
        <f>[1]!thsiFinD("ths_int_chg_ratio_index",L$2,$A$6,$A339,101)/100</f>
        <v>0.24054440878074998</v>
      </c>
      <c r="M339" s="46">
        <f t="shared" si="40"/>
        <v>1.32421111944679</v>
      </c>
      <c r="N339" s="46">
        <f t="shared" si="41"/>
        <v>1.2505292701713799</v>
      </c>
      <c r="O339" s="46">
        <f t="shared" si="41"/>
        <v>1.24054440878075</v>
      </c>
      <c r="P339" s="38">
        <f t="shared" si="42"/>
        <v>-1.773274166729788E-3</v>
      </c>
      <c r="Q339" s="38">
        <f t="shared" si="43"/>
        <v>-8.4965188800578684E-3</v>
      </c>
      <c r="R339" s="38">
        <f t="shared" si="43"/>
        <v>-5.6209095190783431E-3</v>
      </c>
      <c r="S339" s="34">
        <f>MAX(M$6:M339)</f>
        <v>1.3616265492815147</v>
      </c>
      <c r="T339" s="34">
        <f>MAX(N$6:N339)</f>
        <v>1.37911001835863</v>
      </c>
      <c r="U339" s="34">
        <f>MAX(O$6:O339)</f>
        <v>1.3282790005559399</v>
      </c>
      <c r="V339" s="35">
        <f t="shared" si="44"/>
        <v>-2.7478481419496048E-2</v>
      </c>
      <c r="W339" s="35">
        <f t="shared" si="45"/>
        <v>-9.3234583518059355E-2</v>
      </c>
      <c r="X339" s="35">
        <f t="shared" si="45"/>
        <v>-6.6051327874994126E-2</v>
      </c>
    </row>
    <row r="340" spans="1:24">
      <c r="A340" s="357">
        <v>44340</v>
      </c>
      <c r="B340" s="132">
        <f>[1]!thsiFinD("ths_adjustment_nvg_ratio_fund",B$2,$A$6,$A340,101)/100</f>
        <v>0.48729219948849001</v>
      </c>
      <c r="C340" s="132">
        <f>[1]!thsiFinD("ths_adjustment_nvg_ratio_fund",C$2,$A$6,$A340,101)/100</f>
        <v>0.39318912344714002</v>
      </c>
      <c r="D340" s="132">
        <f>[1]!thsiFinD("ths_adjustment_nvg_ratio_fund",D$2,$A$6,$A340,101)/100</f>
        <v>0.54816678648453998</v>
      </c>
      <c r="E340" s="132">
        <f>[1]!thsiFinD("ths_adjustment_nvg_ratio_fund",E$2,$A$6,$A340,101)/100</f>
        <v>0.58338219288678994</v>
      </c>
      <c r="F340" s="133">
        <f>[1]!thsiFinD("ths_int_chg_ratio_index",F$1,$A$6,$A340,101)/100</f>
        <v>0.17438806272568999</v>
      </c>
      <c r="G340" s="133">
        <f>[1]!thsiFinD("ths_int_chg_ratio_index",G$1,$A$6,$A340,101)/100</f>
        <v>0.17438806272568999</v>
      </c>
      <c r="H340" s="132">
        <f>[1]!thsiFinD("ths_int_chg_ratio_index",H$1,$A$6,$A340,101)/100</f>
        <v>0.1379886105507</v>
      </c>
      <c r="I340" s="132">
        <f>[1]!thsiFinD("ths_int_chg_ratio_index",I$1,$A$6,$A340,101)/100</f>
        <v>0.1379886105507</v>
      </c>
      <c r="J340" s="32">
        <f t="shared" si="39"/>
        <v>0.32959795610746745</v>
      </c>
      <c r="K340" s="32">
        <f>[1]!thsiFinD("ths_int_chg_ratio_index",K$2,$A$6,$A340,101)/100</f>
        <v>0.25526547275594003</v>
      </c>
      <c r="L340" s="32">
        <f>[1]!thsiFinD("ths_int_chg_ratio_index",L$2,$A$6,$A340,101)/100</f>
        <v>0.24687994277849001</v>
      </c>
      <c r="M340" s="46">
        <f t="shared" si="40"/>
        <v>1.3295979561074676</v>
      </c>
      <c r="N340" s="46">
        <f t="shared" si="41"/>
        <v>1.25526547275594</v>
      </c>
      <c r="O340" s="46">
        <f t="shared" si="41"/>
        <v>1.24687994277849</v>
      </c>
      <c r="P340" s="38">
        <f t="shared" si="42"/>
        <v>4.0679590901848695E-3</v>
      </c>
      <c r="Q340" s="38">
        <f t="shared" si="43"/>
        <v>3.787358438968047E-3</v>
      </c>
      <c r="R340" s="38">
        <f t="shared" si="43"/>
        <v>5.1070594110909084E-3</v>
      </c>
      <c r="S340" s="34">
        <f>MAX(M$6:M340)</f>
        <v>1.3616265492815147</v>
      </c>
      <c r="T340" s="34">
        <f>MAX(N$6:N340)</f>
        <v>1.37911001835863</v>
      </c>
      <c r="U340" s="34">
        <f>MAX(O$6:O340)</f>
        <v>1.3282790005559399</v>
      </c>
      <c r="V340" s="35">
        <f t="shared" si="44"/>
        <v>-2.352230366758612E-2</v>
      </c>
      <c r="W340" s="35">
        <f t="shared" si="45"/>
        <v>-8.9800337865782121E-2</v>
      </c>
      <c r="X340" s="35">
        <f t="shared" si="45"/>
        <v>-6.1281596519542236E-2</v>
      </c>
    </row>
    <row r="341" spans="1:24">
      <c r="A341" s="357">
        <v>44341</v>
      </c>
      <c r="B341" s="132">
        <f>[1]!thsiFinD("ths_adjustment_nvg_ratio_fund",B$2,$A$6,$A341,101)/100</f>
        <v>0.53412723785166005</v>
      </c>
      <c r="C341" s="132">
        <f>[1]!thsiFinD("ths_adjustment_nvg_ratio_fund",C$2,$A$6,$A341,101)/100</f>
        <v>0.43262965858744001</v>
      </c>
      <c r="D341" s="132">
        <f>[1]!thsiFinD("ths_adjustment_nvg_ratio_fund",D$2,$A$6,$A341,101)/100</f>
        <v>0.57069254732805996</v>
      </c>
      <c r="E341" s="132">
        <f>[1]!thsiFinD("ths_adjustment_nvg_ratio_fund",E$2,$A$6,$A341,101)/100</f>
        <v>0.60323310165399002</v>
      </c>
      <c r="F341" s="133">
        <f>[1]!thsiFinD("ths_int_chg_ratio_index",F$1,$A$6,$A341,101)/100</f>
        <v>0.18837342979645</v>
      </c>
      <c r="G341" s="133">
        <f>[1]!thsiFinD("ths_int_chg_ratio_index",G$1,$A$6,$A341,101)/100</f>
        <v>0.18837342979645</v>
      </c>
      <c r="H341" s="132">
        <f>[1]!thsiFinD("ths_int_chg_ratio_index",H$1,$A$6,$A341,101)/100</f>
        <v>0.14435281899192001</v>
      </c>
      <c r="I341" s="132">
        <f>[1]!thsiFinD("ths_int_chg_ratio_index",I$1,$A$6,$A341,101)/100</f>
        <v>0.14435281899192001</v>
      </c>
      <c r="J341" s="32">
        <f t="shared" si="39"/>
        <v>0.35076688037473625</v>
      </c>
      <c r="K341" s="32">
        <f>[1]!thsiFinD("ths_int_chg_ratio_index",K$2,$A$6,$A341,101)/100</f>
        <v>0.28913151825022998</v>
      </c>
      <c r="L341" s="32">
        <f>[1]!thsiFinD("ths_int_chg_ratio_index",L$2,$A$6,$A341,101)/100</f>
        <v>0.2746600106157</v>
      </c>
      <c r="M341" s="46">
        <f t="shared" si="40"/>
        <v>1.3507668803747364</v>
      </c>
      <c r="N341" s="46">
        <f t="shared" si="41"/>
        <v>1.2891315182502301</v>
      </c>
      <c r="O341" s="46">
        <f t="shared" si="41"/>
        <v>1.2746600106157</v>
      </c>
      <c r="P341" s="38">
        <f t="shared" si="42"/>
        <v>1.5921297238785659E-2</v>
      </c>
      <c r="Q341" s="38">
        <f t="shared" si="43"/>
        <v>2.6979189844150708E-2</v>
      </c>
      <c r="R341" s="38">
        <f t="shared" si="43"/>
        <v>2.2279665334343335E-2</v>
      </c>
      <c r="S341" s="34">
        <f>MAX(M$6:M341)</f>
        <v>1.3616265492815147</v>
      </c>
      <c r="T341" s="34">
        <f>MAX(N$6:N341)</f>
        <v>1.37911001835863</v>
      </c>
      <c r="U341" s="34">
        <f>MAX(O$6:O341)</f>
        <v>1.3282790005559399</v>
      </c>
      <c r="V341" s="35">
        <f t="shared" si="44"/>
        <v>-7.9755120172331218E-3</v>
      </c>
      <c r="W341" s="35">
        <f t="shared" si="45"/>
        <v>-6.5243888384981297E-2</v>
      </c>
      <c r="X341" s="35">
        <f t="shared" si="45"/>
        <v>-4.0367264646808509E-2</v>
      </c>
    </row>
    <row r="342" spans="1:24">
      <c r="A342" s="357">
        <v>44342</v>
      </c>
      <c r="B342" s="132">
        <f>[1]!thsiFinD("ths_adjustment_nvg_ratio_fund",B$2,$A$6,$A342,101)/100</f>
        <v>0.53388746803068998</v>
      </c>
      <c r="C342" s="132">
        <f>[1]!thsiFinD("ths_adjustment_nvg_ratio_fund",C$2,$A$6,$A342,101)/100</f>
        <v>0.43262965858744001</v>
      </c>
      <c r="D342" s="132">
        <f>[1]!thsiFinD("ths_adjustment_nvg_ratio_fund",D$2,$A$6,$A342,101)/100</f>
        <v>0.57368799424873995</v>
      </c>
      <c r="E342" s="132">
        <f>[1]!thsiFinD("ths_adjustment_nvg_ratio_fund",E$2,$A$6,$A342,101)/100</f>
        <v>0.60834240727465005</v>
      </c>
      <c r="F342" s="133">
        <f>[1]!thsiFinD("ths_int_chg_ratio_index",F$1,$A$6,$A342,101)/100</f>
        <v>0.19358929612954998</v>
      </c>
      <c r="G342" s="133">
        <f>[1]!thsiFinD("ths_int_chg_ratio_index",G$1,$A$6,$A342,101)/100</f>
        <v>0.19358929612954998</v>
      </c>
      <c r="H342" s="132">
        <f>[1]!thsiFinD("ths_int_chg_ratio_index",H$1,$A$6,$A342,101)/100</f>
        <v>0.15318890472919999</v>
      </c>
      <c r="I342" s="132">
        <f>[1]!thsiFinD("ths_int_chg_ratio_index",I$1,$A$6,$A342,101)/100</f>
        <v>0.15318890472919999</v>
      </c>
      <c r="J342" s="32">
        <f t="shared" si="39"/>
        <v>0.35526299123237753</v>
      </c>
      <c r="K342" s="32">
        <f>[1]!thsiFinD("ths_int_chg_ratio_index",K$2,$A$6,$A342,101)/100</f>
        <v>0.28990477390710001</v>
      </c>
      <c r="L342" s="32">
        <f>[1]!thsiFinD("ths_int_chg_ratio_index",L$2,$A$6,$A342,101)/100</f>
        <v>0.27644438295481</v>
      </c>
      <c r="M342" s="46">
        <f t="shared" si="40"/>
        <v>1.3552629912323775</v>
      </c>
      <c r="N342" s="46">
        <f t="shared" si="41"/>
        <v>1.2899047739071001</v>
      </c>
      <c r="O342" s="46">
        <f t="shared" si="41"/>
        <v>1.27644438295481</v>
      </c>
      <c r="P342" s="38">
        <f t="shared" si="42"/>
        <v>3.3285616659433082E-3</v>
      </c>
      <c r="Q342" s="38">
        <f t="shared" si="43"/>
        <v>5.9982681822834394E-4</v>
      </c>
      <c r="R342" s="38">
        <f t="shared" si="43"/>
        <v>1.3998810068953649E-3</v>
      </c>
      <c r="S342" s="34">
        <f>MAX(M$6:M342)</f>
        <v>1.3616265492815147</v>
      </c>
      <c r="T342" s="34">
        <f>MAX(N$6:N342)</f>
        <v>1.37911001835863</v>
      </c>
      <c r="U342" s="34">
        <f>MAX(O$6:O342)</f>
        <v>1.3282790005559399</v>
      </c>
      <c r="V342" s="35">
        <f t="shared" si="44"/>
        <v>-4.6734973348566689E-3</v>
      </c>
      <c r="W342" s="35">
        <f t="shared" si="45"/>
        <v>-6.4683196600731629E-2</v>
      </c>
      <c r="X342" s="35">
        <f t="shared" si="45"/>
        <v>-3.9023893006992494E-2</v>
      </c>
    </row>
    <row r="343" spans="1:24">
      <c r="A343" s="357">
        <v>44343</v>
      </c>
      <c r="B343" s="132">
        <f>[1]!thsiFinD("ths_adjustment_nvg_ratio_fund",B$2,$A$6,$A343,101)/100</f>
        <v>0.53732416879794997</v>
      </c>
      <c r="C343" s="132">
        <f>[1]!thsiFinD("ths_adjustment_nvg_ratio_fund",C$2,$A$6,$A343,101)/100</f>
        <v>0.43879767179220003</v>
      </c>
      <c r="D343" s="132">
        <f>[1]!thsiFinD("ths_adjustment_nvg_ratio_fund",D$2,$A$6,$A343,101)/100</f>
        <v>0.59261921878743995</v>
      </c>
      <c r="E343" s="132">
        <f>[1]!thsiFinD("ths_adjustment_nvg_ratio_fund",E$2,$A$6,$A343,101)/100</f>
        <v>0.63078984844188002</v>
      </c>
      <c r="F343" s="133">
        <f>[1]!thsiFinD("ths_int_chg_ratio_index",F$1,$A$6,$A343,101)/100</f>
        <v>0.20441985883683</v>
      </c>
      <c r="G343" s="133">
        <f>[1]!thsiFinD("ths_int_chg_ratio_index",G$1,$A$6,$A343,101)/100</f>
        <v>0.20441985883683</v>
      </c>
      <c r="H343" s="132">
        <f>[1]!thsiFinD("ths_int_chg_ratio_index",H$1,$A$6,$A343,101)/100</f>
        <v>0.16325997589945998</v>
      </c>
      <c r="I343" s="132">
        <f>[1]!thsiFinD("ths_int_chg_ratio_index",I$1,$A$6,$A343,101)/100</f>
        <v>0.16325997589945998</v>
      </c>
      <c r="J343" s="32">
        <f t="shared" si="39"/>
        <v>0.36686132216150624</v>
      </c>
      <c r="K343" s="32">
        <f>[1]!thsiFinD("ths_int_chg_ratio_index",K$2,$A$6,$A343,101)/100</f>
        <v>0.29573714655294003</v>
      </c>
      <c r="L343" s="32">
        <f>[1]!thsiFinD("ths_int_chg_ratio_index",L$2,$A$6,$A343,101)/100</f>
        <v>0.28356573942888003</v>
      </c>
      <c r="M343" s="46">
        <f t="shared" si="40"/>
        <v>1.3668613221615062</v>
      </c>
      <c r="N343" s="46">
        <f t="shared" si="41"/>
        <v>1.2957371465529399</v>
      </c>
      <c r="O343" s="46">
        <f t="shared" si="41"/>
        <v>1.28356573942888</v>
      </c>
      <c r="P343" s="38">
        <f t="shared" si="42"/>
        <v>8.557992805944048E-3</v>
      </c>
      <c r="Q343" s="38">
        <f t="shared" si="43"/>
        <v>4.5215528803523863E-3</v>
      </c>
      <c r="R343" s="38">
        <f t="shared" si="43"/>
        <v>5.5790573950311728E-3</v>
      </c>
      <c r="S343" s="34">
        <f>MAX(M$6:M343)</f>
        <v>1.3668613221615062</v>
      </c>
      <c r="T343" s="34">
        <f>MAX(N$6:N343)</f>
        <v>1.37911001835863</v>
      </c>
      <c r="U343" s="34">
        <f>MAX(O$6:O343)</f>
        <v>1.3282790005559399</v>
      </c>
      <c r="V343" s="35">
        <f t="shared" si="44"/>
        <v>0</v>
      </c>
      <c r="W343" s="35">
        <f t="shared" si="45"/>
        <v>-6.0454112214279765E-2</v>
      </c>
      <c r="X343" s="35">
        <f t="shared" si="45"/>
        <v>-3.366255215082492E-2</v>
      </c>
    </row>
    <row r="344" spans="1:24">
      <c r="A344" s="357">
        <v>44344</v>
      </c>
      <c r="B344" s="132">
        <f>[1]!thsiFinD("ths_adjustment_nvg_ratio_fund",B$2,$A$6,$A344,101)/100</f>
        <v>0.53324808184143002</v>
      </c>
      <c r="C344" s="132">
        <f>[1]!thsiFinD("ths_adjustment_nvg_ratio_fund",C$2,$A$6,$A344,101)/100</f>
        <v>0.43584397532795</v>
      </c>
      <c r="D344" s="132">
        <f>[1]!thsiFinD("ths_adjustment_nvg_ratio_fund",D$2,$A$6,$A344,101)/100</f>
        <v>0.59094176851185998</v>
      </c>
      <c r="E344" s="132">
        <f>[1]!thsiFinD("ths_adjustment_nvg_ratio_fund",E$2,$A$6,$A344,101)/100</f>
        <v>0.62785827963301</v>
      </c>
      <c r="F344" s="133">
        <f>[1]!thsiFinD("ths_int_chg_ratio_index",F$1,$A$6,$A344,101)/100</f>
        <v>0.20249793741118002</v>
      </c>
      <c r="G344" s="133">
        <f>[1]!thsiFinD("ths_int_chg_ratio_index",G$1,$A$6,$A344,101)/100</f>
        <v>0.20249793741118002</v>
      </c>
      <c r="H344" s="132">
        <f>[1]!thsiFinD("ths_int_chg_ratio_index",H$1,$A$6,$A344,101)/100</f>
        <v>0.16143699294746</v>
      </c>
      <c r="I344" s="132">
        <f>[1]!thsiFinD("ths_int_chg_ratio_index",I$1,$A$6,$A344,101)/100</f>
        <v>0.16143699294746</v>
      </c>
      <c r="J344" s="32">
        <f t="shared" si="39"/>
        <v>0.36447024575394121</v>
      </c>
      <c r="K344" s="32">
        <f>[1]!thsiFinD("ths_int_chg_ratio_index",K$2,$A$6,$A344,101)/100</f>
        <v>0.2917627938472</v>
      </c>
      <c r="L344" s="32">
        <f>[1]!thsiFinD("ths_int_chg_ratio_index",L$2,$A$6,$A344,101)/100</f>
        <v>0.28107492017223001</v>
      </c>
      <c r="M344" s="46">
        <f t="shared" si="40"/>
        <v>1.3644702457539413</v>
      </c>
      <c r="N344" s="46">
        <f t="shared" si="41"/>
        <v>1.2917627938472001</v>
      </c>
      <c r="O344" s="46">
        <f t="shared" si="41"/>
        <v>1.28107492017223</v>
      </c>
      <c r="P344" s="38">
        <f t="shared" si="42"/>
        <v>-1.7493189461120773E-3</v>
      </c>
      <c r="Q344" s="38">
        <f t="shared" si="43"/>
        <v>-3.0672522712750228E-3</v>
      </c>
      <c r="R344" s="38">
        <f t="shared" si="43"/>
        <v>-1.9405466974821151E-3</v>
      </c>
      <c r="S344" s="34">
        <f>MAX(M$6:M344)</f>
        <v>1.3668613221615062</v>
      </c>
      <c r="T344" s="34">
        <f>MAX(N$6:N344)</f>
        <v>1.37911001835863</v>
      </c>
      <c r="U344" s="34">
        <f>MAX(O$6:O344)</f>
        <v>1.3282790005559399</v>
      </c>
      <c r="V344" s="35">
        <f t="shared" si="44"/>
        <v>-1.7493189461120773E-3</v>
      </c>
      <c r="W344" s="35">
        <f t="shared" si="45"/>
        <v>-6.3335936472557641E-2</v>
      </c>
      <c r="X344" s="35">
        <f t="shared" si="45"/>
        <v>-3.5537775093901991E-2</v>
      </c>
    </row>
    <row r="345" spans="1:24">
      <c r="A345" s="357">
        <v>44347</v>
      </c>
      <c r="B345" s="132">
        <f>[1]!thsiFinD("ths_adjustment_nvg_ratio_fund",B$2,$A$6,$A345,101)/100</f>
        <v>0.53924232736573008</v>
      </c>
      <c r="C345" s="132">
        <f>[1]!thsiFinD("ths_adjustment_nvg_ratio_fund",C$2,$A$6,$A345,101)/100</f>
        <v>0.44340196333941001</v>
      </c>
      <c r="D345" s="132">
        <f>[1]!thsiFinD("ths_adjustment_nvg_ratio_fund",D$2,$A$6,$A345,101)/100</f>
        <v>0.60543973160796005</v>
      </c>
      <c r="E345" s="132">
        <f>[1]!thsiFinD("ths_adjustment_nvg_ratio_fund",E$2,$A$6,$A345,101)/100</f>
        <v>0.64938437059874998</v>
      </c>
      <c r="F345" s="133">
        <f>[1]!thsiFinD("ths_int_chg_ratio_index",F$1,$A$6,$A345,101)/100</f>
        <v>0.22405653065107001</v>
      </c>
      <c r="G345" s="133">
        <f>[1]!thsiFinD("ths_int_chg_ratio_index",G$1,$A$6,$A345,101)/100</f>
        <v>0.22405653065107001</v>
      </c>
      <c r="H345" s="132">
        <f>[1]!thsiFinD("ths_int_chg_ratio_index",H$1,$A$6,$A345,101)/100</f>
        <v>0.17821744534987002</v>
      </c>
      <c r="I345" s="132">
        <f>[1]!thsiFinD("ths_int_chg_ratio_index",I$1,$A$6,$A345,101)/100</f>
        <v>0.17821744534987002</v>
      </c>
      <c r="J345" s="32">
        <f t="shared" si="39"/>
        <v>0.38025204311421623</v>
      </c>
      <c r="K345" s="32">
        <f>[1]!thsiFinD("ths_int_chg_ratio_index",K$2,$A$6,$A345,101)/100</f>
        <v>0.29641342972399998</v>
      </c>
      <c r="L345" s="32">
        <f>[1]!thsiFinD("ths_int_chg_ratio_index",L$2,$A$6,$A345,101)/100</f>
        <v>0.29093448898695001</v>
      </c>
      <c r="M345" s="46">
        <f t="shared" si="40"/>
        <v>1.3802520431142162</v>
      </c>
      <c r="N345" s="46">
        <f t="shared" si="41"/>
        <v>1.296413429724</v>
      </c>
      <c r="O345" s="46">
        <f t="shared" si="41"/>
        <v>1.2909344889869501</v>
      </c>
      <c r="P345" s="38">
        <f t="shared" si="42"/>
        <v>1.1566245148537213E-2</v>
      </c>
      <c r="Q345" s="38">
        <f t="shared" si="43"/>
        <v>3.6002243592643257E-3</v>
      </c>
      <c r="R345" s="38">
        <f t="shared" si="43"/>
        <v>7.6963249061143824E-3</v>
      </c>
      <c r="S345" s="34">
        <f>MAX(M$6:M345)</f>
        <v>1.3802520431142162</v>
      </c>
      <c r="T345" s="34">
        <f>MAX(N$6:N345)</f>
        <v>1.37911001835863</v>
      </c>
      <c r="U345" s="34">
        <f>MAX(O$6:O345)</f>
        <v>1.3282790005559399</v>
      </c>
      <c r="V345" s="35">
        <f t="shared" si="44"/>
        <v>0</v>
      </c>
      <c r="W345" s="35">
        <f t="shared" si="45"/>
        <v>-5.9963735694598674E-2</v>
      </c>
      <c r="X345" s="35">
        <f t="shared" si="45"/>
        <v>-2.8114960451350646E-2</v>
      </c>
    </row>
    <row r="346" spans="1:24">
      <c r="A346" s="357">
        <v>44348</v>
      </c>
      <c r="B346" s="132">
        <f>[1]!thsiFinD("ths_adjustment_nvg_ratio_fund",B$2,$A$6,$A346,101)/100</f>
        <v>0.54483695652174002</v>
      </c>
      <c r="C346" s="132">
        <f>[1]!thsiFinD("ths_adjustment_nvg_ratio_fund",C$2,$A$6,$A346,101)/100</f>
        <v>0.44687690035618</v>
      </c>
      <c r="D346" s="132">
        <f>[1]!thsiFinD("ths_adjustment_nvg_ratio_fund",D$2,$A$6,$A346,101)/100</f>
        <v>0.61394680086268993</v>
      </c>
      <c r="E346" s="132">
        <f>[1]!thsiFinD("ths_adjustment_nvg_ratio_fund",E$2,$A$6,$A346,101)/100</f>
        <v>0.65750900413050006</v>
      </c>
      <c r="F346" s="133">
        <f>[1]!thsiFinD("ths_int_chg_ratio_index",F$1,$A$6,$A346,101)/100</f>
        <v>0.23130823905660003</v>
      </c>
      <c r="G346" s="133">
        <f>[1]!thsiFinD("ths_int_chg_ratio_index",G$1,$A$6,$A346,101)/100</f>
        <v>0.23130823905660003</v>
      </c>
      <c r="H346" s="132">
        <f>[1]!thsiFinD("ths_int_chg_ratio_index",H$1,$A$6,$A346,101)/100</f>
        <v>0.18822810991996999</v>
      </c>
      <c r="I346" s="132">
        <f>[1]!thsiFinD("ths_int_chg_ratio_index",I$1,$A$6,$A346,101)/100</f>
        <v>0.18822810991996999</v>
      </c>
      <c r="J346" s="32">
        <f t="shared" si="39"/>
        <v>0.38778029497803129</v>
      </c>
      <c r="K346" s="32">
        <f>[1]!thsiFinD("ths_int_chg_ratio_index",K$2,$A$6,$A346,101)/100</f>
        <v>0.29878396175587002</v>
      </c>
      <c r="L346" s="32">
        <f>[1]!thsiFinD("ths_int_chg_ratio_index",L$2,$A$6,$A346,101)/100</f>
        <v>0.29454038818204004</v>
      </c>
      <c r="M346" s="46">
        <f t="shared" si="40"/>
        <v>1.3877802949780313</v>
      </c>
      <c r="N346" s="46">
        <f t="shared" si="41"/>
        <v>1.2987839617558701</v>
      </c>
      <c r="O346" s="46">
        <f t="shared" si="41"/>
        <v>1.2945403881820401</v>
      </c>
      <c r="P346" s="38">
        <f t="shared" si="42"/>
        <v>5.454258808289314E-3</v>
      </c>
      <c r="Q346" s="38">
        <f t="shared" si="43"/>
        <v>1.828530912684867E-3</v>
      </c>
      <c r="R346" s="38">
        <f t="shared" si="43"/>
        <v>2.7932472374487816E-3</v>
      </c>
      <c r="S346" s="34">
        <f>MAX(M$6:M346)</f>
        <v>1.3877802949780313</v>
      </c>
      <c r="T346" s="34">
        <f>MAX(N$6:N346)</f>
        <v>1.37911001835863</v>
      </c>
      <c r="U346" s="34">
        <f>MAX(O$6:O346)</f>
        <v>1.3282790005559399</v>
      </c>
      <c r="V346" s="35">
        <f t="shared" si="44"/>
        <v>0</v>
      </c>
      <c r="W346" s="35">
        <f t="shared" si="45"/>
        <v>-5.8244850326271469E-2</v>
      </c>
      <c r="X346" s="35">
        <f t="shared" si="45"/>
        <v>-2.5400245249513675E-2</v>
      </c>
    </row>
    <row r="347" spans="1:24">
      <c r="A347" s="357">
        <v>44349</v>
      </c>
      <c r="B347" s="132">
        <f>[1]!thsiFinD("ths_adjustment_nvg_ratio_fund",B$2,$A$6,$A347,101)/100</f>
        <v>0.53021099744246003</v>
      </c>
      <c r="C347" s="132">
        <f>[1]!thsiFinD("ths_adjustment_nvg_ratio_fund",C$2,$A$6,$A347,101)/100</f>
        <v>0.43367213969246998</v>
      </c>
      <c r="D347" s="132">
        <f>[1]!thsiFinD("ths_adjustment_nvg_ratio_fund",D$2,$A$6,$A347,101)/100</f>
        <v>0.60855499640545996</v>
      </c>
      <c r="E347" s="132">
        <f>[1]!thsiFinD("ths_adjustment_nvg_ratio_fund",E$2,$A$6,$A347,101)/100</f>
        <v>0.64611776538105004</v>
      </c>
      <c r="F347" s="133">
        <f>[1]!thsiFinD("ths_int_chg_ratio_index",F$1,$A$6,$A347,101)/100</f>
        <v>0.21419416770118002</v>
      </c>
      <c r="G347" s="133">
        <f>[1]!thsiFinD("ths_int_chg_ratio_index",G$1,$A$6,$A347,101)/100</f>
        <v>0.21419416770118002</v>
      </c>
      <c r="H347" s="132">
        <f>[1]!thsiFinD("ths_int_chg_ratio_index",H$1,$A$6,$A347,101)/100</f>
        <v>0.17627789781328002</v>
      </c>
      <c r="I347" s="132">
        <f>[1]!thsiFinD("ths_int_chg_ratio_index",I$1,$A$6,$A347,101)/100</f>
        <v>0.17627789781328002</v>
      </c>
      <c r="J347" s="32">
        <f t="shared" si="39"/>
        <v>0.37493750374379498</v>
      </c>
      <c r="K347" s="32">
        <f>[1]!thsiFinD("ths_int_chg_ratio_index",K$2,$A$6,$A347,101)/100</f>
        <v>0.28651704747786</v>
      </c>
      <c r="L347" s="32">
        <f>[1]!thsiFinD("ths_int_chg_ratio_index",L$2,$A$6,$A347,101)/100</f>
        <v>0.28154441815826997</v>
      </c>
      <c r="M347" s="46">
        <f t="shared" si="40"/>
        <v>1.374937503743795</v>
      </c>
      <c r="N347" s="46">
        <f t="shared" si="41"/>
        <v>1.28651704747786</v>
      </c>
      <c r="O347" s="46">
        <f t="shared" si="41"/>
        <v>1.28154441815827</v>
      </c>
      <c r="P347" s="38">
        <f t="shared" si="42"/>
        <v>-9.2541962735100958E-3</v>
      </c>
      <c r="Q347" s="38">
        <f t="shared" si="43"/>
        <v>-9.4449228195164769E-3</v>
      </c>
      <c r="R347" s="38">
        <f t="shared" si="43"/>
        <v>-1.0039061077129263E-2</v>
      </c>
      <c r="S347" s="34">
        <f>MAX(M$6:M347)</f>
        <v>1.3877802949780313</v>
      </c>
      <c r="T347" s="34">
        <f>MAX(N$6:N347)</f>
        <v>1.37911001835863</v>
      </c>
      <c r="U347" s="34">
        <f>MAX(O$6:O347)</f>
        <v>1.3282790005559399</v>
      </c>
      <c r="V347" s="35">
        <f t="shared" si="44"/>
        <v>-9.2541962735100958E-3</v>
      </c>
      <c r="W347" s="35">
        <f t="shared" si="45"/>
        <v>-6.713965502982211E-2</v>
      </c>
      <c r="X347" s="35">
        <f t="shared" si="45"/>
        <v>-3.5184311713209016E-2</v>
      </c>
    </row>
    <row r="348" spans="1:24">
      <c r="A348" s="357">
        <v>44350</v>
      </c>
      <c r="B348" s="132">
        <f>[1]!thsiFinD("ths_adjustment_nvg_ratio_fund",B$2,$A$6,$A348,101)/100</f>
        <v>0.52046035805627</v>
      </c>
      <c r="C348" s="132">
        <f>[1]!thsiFinD("ths_adjustment_nvg_ratio_fund",C$2,$A$6,$A348,101)/100</f>
        <v>0.42663539223351998</v>
      </c>
      <c r="D348" s="132">
        <f>[1]!thsiFinD("ths_adjustment_nvg_ratio_fund",D$2,$A$6,$A348,101)/100</f>
        <v>0.60723699976036005</v>
      </c>
      <c r="E348" s="132">
        <f>[1]!thsiFinD("ths_adjustment_nvg_ratio_fund",E$2,$A$6,$A348,101)/100</f>
        <v>0.64603400627883001</v>
      </c>
      <c r="F348" s="133">
        <f>[1]!thsiFinD("ths_int_chg_ratio_index",F$1,$A$6,$A348,101)/100</f>
        <v>0.21322609368400999</v>
      </c>
      <c r="G348" s="133">
        <f>[1]!thsiFinD("ths_int_chg_ratio_index",G$1,$A$6,$A348,101)/100</f>
        <v>0.21322609368400999</v>
      </c>
      <c r="H348" s="132">
        <f>[1]!thsiFinD("ths_int_chg_ratio_index",H$1,$A$6,$A348,101)/100</f>
        <v>0.17430534180085999</v>
      </c>
      <c r="I348" s="132">
        <f>[1]!thsiFinD("ths_int_chg_ratio_index",I$1,$A$6,$A348,101)/100</f>
        <v>0.17430534180085999</v>
      </c>
      <c r="J348" s="32">
        <f t="shared" si="39"/>
        <v>0.37192870341234002</v>
      </c>
      <c r="K348" s="32">
        <f>[1]!thsiFinD("ths_int_chg_ratio_index",K$2,$A$6,$A348,101)/100</f>
        <v>0.27941087380133001</v>
      </c>
      <c r="L348" s="32">
        <f>[1]!thsiFinD("ths_int_chg_ratio_index",L$2,$A$6,$A348,101)/100</f>
        <v>0.27568193760271997</v>
      </c>
      <c r="M348" s="46">
        <f t="shared" si="40"/>
        <v>1.37192870341234</v>
      </c>
      <c r="N348" s="46">
        <f t="shared" si="41"/>
        <v>1.2794108738013299</v>
      </c>
      <c r="O348" s="46">
        <f t="shared" si="41"/>
        <v>1.27568193760272</v>
      </c>
      <c r="P348" s="38">
        <f t="shared" si="42"/>
        <v>-2.1883178859128938E-3</v>
      </c>
      <c r="Q348" s="38">
        <f t="shared" si="43"/>
        <v>-5.5235752145386119E-3</v>
      </c>
      <c r="R348" s="38">
        <f t="shared" si="43"/>
        <v>-4.5745433966113414E-3</v>
      </c>
      <c r="S348" s="34">
        <f>MAX(M$6:M348)</f>
        <v>1.3877802949780313</v>
      </c>
      <c r="T348" s="34">
        <f>MAX(N$6:N348)</f>
        <v>1.37911001835863</v>
      </c>
      <c r="U348" s="34">
        <f>MAX(O$6:O348)</f>
        <v>1.3282790005559399</v>
      </c>
      <c r="V348" s="35">
        <f t="shared" si="44"/>
        <v>-1.1422263036197866E-2</v>
      </c>
      <c r="W348" s="35">
        <f t="shared" si="45"/>
        <v>-7.229237930992527E-2</v>
      </c>
      <c r="X348" s="35">
        <f t="shared" si="45"/>
        <v>-3.9597902949008446E-2</v>
      </c>
    </row>
    <row r="349" spans="1:24">
      <c r="A349" s="357">
        <v>44351</v>
      </c>
      <c r="B349" s="132">
        <f>[1]!thsiFinD("ths_adjustment_nvg_ratio_fund",B$2,$A$6,$A349,101)/100</f>
        <v>0.52885230179027998</v>
      </c>
      <c r="C349" s="132">
        <f>[1]!thsiFinD("ths_adjustment_nvg_ratio_fund",C$2,$A$6,$A349,101)/100</f>
        <v>0.4365389627313</v>
      </c>
      <c r="D349" s="132">
        <f>[1]!thsiFinD("ths_adjustment_nvg_ratio_fund",D$2,$A$6,$A349,101)/100</f>
        <v>0.61023244668104004</v>
      </c>
      <c r="E349" s="132">
        <f>[1]!thsiFinD("ths_adjustment_nvg_ratio_fund",E$2,$A$6,$A349,101)/100</f>
        <v>0.65549878552311003</v>
      </c>
      <c r="F349" s="133">
        <f>[1]!thsiFinD("ths_int_chg_ratio_index",F$1,$A$6,$A349,101)/100</f>
        <v>0.21892640119071999</v>
      </c>
      <c r="G349" s="133">
        <f>[1]!thsiFinD("ths_int_chg_ratio_index",G$1,$A$6,$A349,101)/100</f>
        <v>0.21892640119071999</v>
      </c>
      <c r="H349" s="132">
        <f>[1]!thsiFinD("ths_int_chg_ratio_index",H$1,$A$6,$A349,101)/100</f>
        <v>0.17757998958653001</v>
      </c>
      <c r="I349" s="132">
        <f>[1]!thsiFinD("ths_int_chg_ratio_index",I$1,$A$6,$A349,101)/100</f>
        <v>0.17757998958653001</v>
      </c>
      <c r="J349" s="32">
        <f t="shared" si="39"/>
        <v>0.37801690978502878</v>
      </c>
      <c r="K349" s="32">
        <f>[1]!thsiFinD("ths_int_chg_ratio_index",K$2,$A$6,$A349,101)/100</f>
        <v>0.28558829460525997</v>
      </c>
      <c r="L349" s="32">
        <f>[1]!thsiFinD("ths_int_chg_ratio_index",L$2,$A$6,$A349,101)/100</f>
        <v>0.28195771771535999</v>
      </c>
      <c r="M349" s="46">
        <f t="shared" si="40"/>
        <v>1.3780169097850288</v>
      </c>
      <c r="N349" s="46">
        <f t="shared" si="41"/>
        <v>1.2855882946052599</v>
      </c>
      <c r="O349" s="46">
        <f t="shared" si="41"/>
        <v>1.28195771771536</v>
      </c>
      <c r="P349" s="38">
        <f t="shared" si="42"/>
        <v>4.4376988086523017E-3</v>
      </c>
      <c r="Q349" s="38">
        <f t="shared" si="43"/>
        <v>4.8283322663782435E-3</v>
      </c>
      <c r="R349" s="38">
        <f t="shared" si="43"/>
        <v>4.9195492447229316E-3</v>
      </c>
      <c r="S349" s="34">
        <f>MAX(M$6:M349)</f>
        <v>1.3877802949780313</v>
      </c>
      <c r="T349" s="34">
        <f>MAX(N$6:N349)</f>
        <v>1.37911001835863</v>
      </c>
      <c r="U349" s="34">
        <f>MAX(O$6:O349)</f>
        <v>1.3282790005559399</v>
      </c>
      <c r="V349" s="35">
        <f t="shared" si="44"/>
        <v>-7.0352527906134554E-3</v>
      </c>
      <c r="W349" s="35">
        <f t="shared" si="45"/>
        <v>-6.7813098671182459E-2</v>
      </c>
      <c r="X349" s="35">
        <f t="shared" si="45"/>
        <v>-3.4873157537830934E-2</v>
      </c>
    </row>
    <row r="350" spans="1:24">
      <c r="A350" s="357">
        <v>44354</v>
      </c>
      <c r="B350" s="132">
        <f>[1]!thsiFinD("ths_adjustment_nvg_ratio_fund",B$2,$A$6,$A350,101)/100</f>
        <v>0.52877237851662007</v>
      </c>
      <c r="C350" s="132">
        <f>[1]!thsiFinD("ths_adjustment_nvg_ratio_fund",C$2,$A$6,$A350,101)/100</f>
        <v>0.43940578577013001</v>
      </c>
      <c r="D350" s="132">
        <f>[1]!thsiFinD("ths_adjustment_nvg_ratio_fund",D$2,$A$6,$A350,101)/100</f>
        <v>0.62796549245146993</v>
      </c>
      <c r="E350" s="132">
        <f>[1]!thsiFinD("ths_adjustment_nvg_ratio_fund",E$2,$A$6,$A350,101)/100</f>
        <v>0.66923527936594995</v>
      </c>
      <c r="F350" s="133">
        <f>[1]!thsiFinD("ths_int_chg_ratio_index",F$1,$A$6,$A350,101)/100</f>
        <v>0.23258658606838001</v>
      </c>
      <c r="G350" s="133">
        <f>[1]!thsiFinD("ths_int_chg_ratio_index",G$1,$A$6,$A350,101)/100</f>
        <v>0.23258658606838001</v>
      </c>
      <c r="H350" s="132">
        <f>[1]!thsiFinD("ths_int_chg_ratio_index",H$1,$A$6,$A350,101)/100</f>
        <v>0.18800843470049</v>
      </c>
      <c r="I350" s="132">
        <f>[1]!thsiFinD("ths_int_chg_ratio_index",I$1,$A$6,$A350,101)/100</f>
        <v>0.18800843470049</v>
      </c>
      <c r="J350" s="32">
        <f t="shared" si="39"/>
        <v>0.38832112220523873</v>
      </c>
      <c r="K350" s="32">
        <f>[1]!thsiFinD("ths_int_chg_ratio_index",K$2,$A$6,$A350,101)/100</f>
        <v>0.28597316949649998</v>
      </c>
      <c r="L350" s="32">
        <f>[1]!thsiFinD("ths_int_chg_ratio_index",L$2,$A$6,$A350,101)/100</f>
        <v>0.28445787004443002</v>
      </c>
      <c r="M350" s="46">
        <f t="shared" si="40"/>
        <v>1.3883211222052387</v>
      </c>
      <c r="N350" s="46">
        <f t="shared" si="41"/>
        <v>1.2859731694965</v>
      </c>
      <c r="O350" s="46">
        <f t="shared" si="41"/>
        <v>1.28445787004443</v>
      </c>
      <c r="P350" s="38">
        <f t="shared" si="42"/>
        <v>7.477566020447135E-3</v>
      </c>
      <c r="Q350" s="38">
        <f t="shared" si="43"/>
        <v>2.9937647445543725E-4</v>
      </c>
      <c r="R350" s="38">
        <f t="shared" si="43"/>
        <v>1.9502611470880726E-3</v>
      </c>
      <c r="S350" s="34">
        <f>MAX(M$6:M350)</f>
        <v>1.3883211222052387</v>
      </c>
      <c r="T350" s="34">
        <f>MAX(N$6:N350)</f>
        <v>1.37911001835863</v>
      </c>
      <c r="U350" s="34">
        <f>MAX(O$6:O350)</f>
        <v>1.3282790005559399</v>
      </c>
      <c r="V350" s="35">
        <f t="shared" si="44"/>
        <v>0</v>
      </c>
      <c r="W350" s="35">
        <f t="shared" si="45"/>
        <v>-6.7534023843129121E-2</v>
      </c>
      <c r="X350" s="35">
        <f t="shared" si="45"/>
        <v>-3.2990908154965193E-2</v>
      </c>
    </row>
    <row r="351" spans="1:24">
      <c r="A351" s="357">
        <v>44355</v>
      </c>
      <c r="B351" s="132">
        <f>[1]!thsiFinD("ths_adjustment_nvg_ratio_fund",B$2,$A$6,$A351,101)/100</f>
        <v>0.51566496163682995</v>
      </c>
      <c r="C351" s="132">
        <f>[1]!thsiFinD("ths_adjustment_nvg_ratio_fund",C$2,$A$6,$A351,101)/100</f>
        <v>0.42411606289636</v>
      </c>
      <c r="D351" s="132">
        <f>[1]!thsiFinD("ths_adjustment_nvg_ratio_fund",D$2,$A$6,$A351,101)/100</f>
        <v>0.62161514497963</v>
      </c>
      <c r="E351" s="132">
        <f>[1]!thsiFinD("ths_adjustment_nvg_ratio_fund",E$2,$A$6,$A351,101)/100</f>
        <v>0.65273473491866996</v>
      </c>
      <c r="F351" s="133">
        <f>[1]!thsiFinD("ths_int_chg_ratio_index",F$1,$A$6,$A351,101)/100</f>
        <v>0.22324839820421002</v>
      </c>
      <c r="G351" s="133">
        <f>[1]!thsiFinD("ths_int_chg_ratio_index",G$1,$A$6,$A351,101)/100</f>
        <v>0.22324839820421002</v>
      </c>
      <c r="H351" s="132">
        <f>[1]!thsiFinD("ths_int_chg_ratio_index",H$1,$A$6,$A351,101)/100</f>
        <v>0.18599715092189001</v>
      </c>
      <c r="I351" s="132">
        <f>[1]!thsiFinD("ths_int_chg_ratio_index",I$1,$A$6,$A351,101)/100</f>
        <v>0.18599715092189001</v>
      </c>
      <c r="J351" s="32">
        <f t="shared" si="39"/>
        <v>0.37907775033546126</v>
      </c>
      <c r="K351" s="32">
        <f>[1]!thsiFinD("ths_int_chg_ratio_index",K$2,$A$6,$A351,101)/100</f>
        <v>0.27581237420338001</v>
      </c>
      <c r="L351" s="32">
        <f>[1]!thsiFinD("ths_int_chg_ratio_index",L$2,$A$6,$A351,101)/100</f>
        <v>0.27538459035967</v>
      </c>
      <c r="M351" s="46">
        <f t="shared" si="40"/>
        <v>1.3790777503354612</v>
      </c>
      <c r="N351" s="46">
        <f t="shared" si="41"/>
        <v>1.27581237420338</v>
      </c>
      <c r="O351" s="46">
        <f t="shared" si="41"/>
        <v>1.2753845903596699</v>
      </c>
      <c r="P351" s="38">
        <f t="shared" si="42"/>
        <v>-6.657949462798074E-3</v>
      </c>
      <c r="Q351" s="38">
        <f t="shared" si="43"/>
        <v>-7.9012498348610682E-3</v>
      </c>
      <c r="R351" s="38">
        <f t="shared" si="43"/>
        <v>-7.0638982378193882E-3</v>
      </c>
      <c r="S351" s="34">
        <f>MAX(M$6:M351)</f>
        <v>1.3883211222052387</v>
      </c>
      <c r="T351" s="34">
        <f>MAX(N$6:N351)</f>
        <v>1.37911001835863</v>
      </c>
      <c r="U351" s="34">
        <f>MAX(O$6:O351)</f>
        <v>1.3282790005559399</v>
      </c>
      <c r="V351" s="35">
        <f t="shared" si="44"/>
        <v>-6.657949462798074E-3</v>
      </c>
      <c r="W351" s="35">
        <f t="shared" si="45"/>
        <v>-7.4901670483252247E-2</v>
      </c>
      <c r="X351" s="35">
        <f t="shared" si="45"/>
        <v>-3.9821761974804692E-2</v>
      </c>
    </row>
    <row r="352" spans="1:24">
      <c r="A352" s="357">
        <v>44356</v>
      </c>
      <c r="B352" s="132">
        <f>[1]!thsiFinD("ths_adjustment_nvg_ratio_fund",B$2,$A$6,$A352,101)/100</f>
        <v>0.51926150895140999</v>
      </c>
      <c r="C352" s="132">
        <f>[1]!thsiFinD("ths_adjustment_nvg_ratio_fund",C$2,$A$6,$A352,101)/100</f>
        <v>0.42872035444357998</v>
      </c>
      <c r="D352" s="132">
        <f>[1]!thsiFinD("ths_adjustment_nvg_ratio_fund",D$2,$A$6,$A352,101)/100</f>
        <v>0.62940330697339997</v>
      </c>
      <c r="E352" s="132">
        <f>[1]!thsiFinD("ths_adjustment_nvg_ratio_fund",E$2,$A$6,$A352,101)/100</f>
        <v>0.66094312762979002</v>
      </c>
      <c r="F352" s="133">
        <f>[1]!thsiFinD("ths_int_chg_ratio_index",F$1,$A$6,$A352,101)/100</f>
        <v>0.22568113032561002</v>
      </c>
      <c r="G352" s="133">
        <f>[1]!thsiFinD("ths_int_chg_ratio_index",G$1,$A$6,$A352,101)/100</f>
        <v>0.22568113032561002</v>
      </c>
      <c r="H352" s="132">
        <f>[1]!thsiFinD("ths_int_chg_ratio_index",H$1,$A$6,$A352,101)/100</f>
        <v>0.18896535368282</v>
      </c>
      <c r="I352" s="132">
        <f>[1]!thsiFinD("ths_int_chg_ratio_index",I$1,$A$6,$A352,101)/100</f>
        <v>0.18896535368282</v>
      </c>
      <c r="J352" s="32">
        <f t="shared" si="39"/>
        <v>0.38345265825188002</v>
      </c>
      <c r="K352" s="32">
        <f>[1]!thsiFinD("ths_int_chg_ratio_index",K$2,$A$6,$A352,101)/100</f>
        <v>0.27699287223014002</v>
      </c>
      <c r="L352" s="32">
        <f>[1]!thsiFinD("ths_int_chg_ratio_index",L$2,$A$6,$A352,101)/100</f>
        <v>0.27717698469674001</v>
      </c>
      <c r="M352" s="46">
        <f t="shared" si="40"/>
        <v>1.38345265825188</v>
      </c>
      <c r="N352" s="46">
        <f t="shared" si="41"/>
        <v>1.27699287223014</v>
      </c>
      <c r="O352" s="46">
        <f t="shared" si="41"/>
        <v>1.27717698469674</v>
      </c>
      <c r="P352" s="38">
        <f t="shared" si="42"/>
        <v>3.172343194830507E-3</v>
      </c>
      <c r="Q352" s="38">
        <f t="shared" si="43"/>
        <v>9.2529125021001413E-4</v>
      </c>
      <c r="R352" s="38">
        <f t="shared" si="43"/>
        <v>1.4053755632759124E-3</v>
      </c>
      <c r="S352" s="34">
        <f>MAX(M$6:M352)</f>
        <v>1.3883211222052387</v>
      </c>
      <c r="T352" s="34">
        <f>MAX(N$6:N352)</f>
        <v>1.37911001835863</v>
      </c>
      <c r="U352" s="34">
        <f>MAX(O$6:O352)</f>
        <v>1.3282790005559399</v>
      </c>
      <c r="V352" s="35">
        <f t="shared" si="44"/>
        <v>-3.5067275686373467E-3</v>
      </c>
      <c r="W352" s="35">
        <f t="shared" si="45"/>
        <v>-7.4045685093366509E-2</v>
      </c>
      <c r="X352" s="35">
        <f t="shared" si="45"/>
        <v>-3.8472350942694744E-2</v>
      </c>
    </row>
    <row r="353" spans="1:24">
      <c r="A353" s="357">
        <v>44357</v>
      </c>
      <c r="B353" s="132">
        <f>[1]!thsiFinD("ths_adjustment_nvg_ratio_fund",B$2,$A$6,$A353,101)/100</f>
        <v>0.53308823529411997</v>
      </c>
      <c r="C353" s="132">
        <f>[1]!thsiFinD("ths_adjustment_nvg_ratio_fund",C$2,$A$6,$A353,101)/100</f>
        <v>0.44036139344974001</v>
      </c>
      <c r="D353" s="132">
        <f>[1]!thsiFinD("ths_adjustment_nvg_ratio_fund",D$2,$A$6,$A353,101)/100</f>
        <v>0.64234363767073999</v>
      </c>
      <c r="E353" s="132">
        <f>[1]!thsiFinD("ths_adjustment_nvg_ratio_fund",E$2,$A$6,$A353,101)/100</f>
        <v>0.67962140888887002</v>
      </c>
      <c r="F353" s="133">
        <f>[1]!thsiFinD("ths_int_chg_ratio_index",F$1,$A$6,$A353,101)/100</f>
        <v>0.23911715630211</v>
      </c>
      <c r="G353" s="133">
        <f>[1]!thsiFinD("ths_int_chg_ratio_index",G$1,$A$6,$A353,101)/100</f>
        <v>0.23911715630211</v>
      </c>
      <c r="H353" s="132">
        <f>[1]!thsiFinD("ths_int_chg_ratio_index",H$1,$A$6,$A353,101)/100</f>
        <v>0.19340896994981002</v>
      </c>
      <c r="I353" s="132">
        <f>[1]!thsiFinD("ths_int_chg_ratio_index",I$1,$A$6,$A353,101)/100</f>
        <v>0.19340896994981002</v>
      </c>
      <c r="J353" s="32">
        <f t="shared" si="39"/>
        <v>0.39505836597591382</v>
      </c>
      <c r="K353" s="32">
        <f>[1]!thsiFinD("ths_int_chg_ratio_index",K$2,$A$6,$A353,101)/100</f>
        <v>0.28676862902454997</v>
      </c>
      <c r="L353" s="32">
        <f>[1]!thsiFinD("ths_int_chg_ratio_index",L$2,$A$6,$A353,101)/100</f>
        <v>0.28822743133091999</v>
      </c>
      <c r="M353" s="46">
        <f t="shared" si="40"/>
        <v>1.3950583659759137</v>
      </c>
      <c r="N353" s="46">
        <f t="shared" si="41"/>
        <v>1.2867686290245499</v>
      </c>
      <c r="O353" s="46">
        <f t="shared" si="41"/>
        <v>1.2882274313309199</v>
      </c>
      <c r="P353" s="38">
        <f t="shared" si="42"/>
        <v>8.3889446124585376E-3</v>
      </c>
      <c r="Q353" s="38">
        <f t="shared" si="43"/>
        <v>7.6552947216828038E-3</v>
      </c>
      <c r="R353" s="38">
        <f t="shared" si="43"/>
        <v>8.6522437896918714E-3</v>
      </c>
      <c r="S353" s="34">
        <f>MAX(M$6:M353)</f>
        <v>1.3950583659759137</v>
      </c>
      <c r="T353" s="34">
        <f>MAX(N$6:N353)</f>
        <v>1.37911001835863</v>
      </c>
      <c r="U353" s="34">
        <f>MAX(O$6:O353)</f>
        <v>1.3282790005559399</v>
      </c>
      <c r="V353" s="35">
        <f t="shared" si="44"/>
        <v>0</v>
      </c>
      <c r="W353" s="35">
        <f t="shared" si="45"/>
        <v>-6.6957231913942317E-2</v>
      </c>
      <c r="X353" s="35">
        <f t="shared" si="45"/>
        <v>-3.0152979312521588E-2</v>
      </c>
    </row>
    <row r="354" spans="1:24">
      <c r="A354" s="357">
        <v>44358</v>
      </c>
      <c r="B354" s="132">
        <f>[1]!thsiFinD("ths_adjustment_nvg_ratio_fund",B$2,$A$6,$A354,101)/100</f>
        <v>0.52349744245523999</v>
      </c>
      <c r="C354" s="132">
        <f>[1]!thsiFinD("ths_adjustment_nvg_ratio_fund",C$2,$A$6,$A354,101)/100</f>
        <v>0.43028407610111996</v>
      </c>
      <c r="D354" s="132">
        <f>[1]!thsiFinD("ths_adjustment_nvg_ratio_fund",D$2,$A$6,$A354,101)/100</f>
        <v>0.63431583992331997</v>
      </c>
      <c r="E354" s="132">
        <f>[1]!thsiFinD("ths_adjustment_nvg_ratio_fund",E$2,$A$6,$A354,101)/100</f>
        <v>0.67166429356155011</v>
      </c>
      <c r="F354" s="133">
        <f>[1]!thsiFinD("ths_int_chg_ratio_index",F$1,$A$6,$A354,101)/100</f>
        <v>0.23099194849393001</v>
      </c>
      <c r="G354" s="133">
        <f>[1]!thsiFinD("ths_int_chg_ratio_index",G$1,$A$6,$A354,101)/100</f>
        <v>0.23099194849393001</v>
      </c>
      <c r="H354" s="132">
        <f>[1]!thsiFinD("ths_int_chg_ratio_index",H$1,$A$6,$A354,101)/100</f>
        <v>0.18384615305006002</v>
      </c>
      <c r="I354" s="132">
        <f>[1]!thsiFinD("ths_int_chg_ratio_index",I$1,$A$6,$A354,101)/100</f>
        <v>0.18384615305006002</v>
      </c>
      <c r="J354" s="32">
        <f t="shared" si="39"/>
        <v>0.38617973189115129</v>
      </c>
      <c r="K354" s="32">
        <f>[1]!thsiFinD("ths_int_chg_ratio_index",K$2,$A$6,$A354,101)/100</f>
        <v>0.27625011768051999</v>
      </c>
      <c r="L354" s="32">
        <f>[1]!thsiFinD("ths_int_chg_ratio_index",L$2,$A$6,$A354,101)/100</f>
        <v>0.27901597773110998</v>
      </c>
      <c r="M354" s="46">
        <f t="shared" si="40"/>
        <v>1.3861797318911513</v>
      </c>
      <c r="N354" s="46">
        <f t="shared" si="41"/>
        <v>1.2762501176805201</v>
      </c>
      <c r="O354" s="46">
        <f t="shared" si="41"/>
        <v>1.2790159777311101</v>
      </c>
      <c r="P354" s="38">
        <f t="shared" si="42"/>
        <v>-6.3643459666660185E-3</v>
      </c>
      <c r="Q354" s="38">
        <f t="shared" si="43"/>
        <v>-8.1743610364541919E-3</v>
      </c>
      <c r="R354" s="38">
        <f t="shared" si="43"/>
        <v>-7.1504870768767104E-3</v>
      </c>
      <c r="S354" s="34">
        <f>MAX(M$6:M354)</f>
        <v>1.3950583659759137</v>
      </c>
      <c r="T354" s="34">
        <f>MAX(N$6:N354)</f>
        <v>1.37911001835863</v>
      </c>
      <c r="U354" s="34">
        <f>MAX(O$6:O354)</f>
        <v>1.3282790005559399</v>
      </c>
      <c r="V354" s="35">
        <f t="shared" si="44"/>
        <v>-6.3643459666660185E-3</v>
      </c>
      <c r="W354" s="35">
        <f t="shared" si="45"/>
        <v>-7.4584260362730359E-2</v>
      </c>
      <c r="X354" s="35">
        <f t="shared" si="45"/>
        <v>-3.7087857900494736E-2</v>
      </c>
    </row>
    <row r="355" spans="1:24">
      <c r="A355" s="357">
        <v>44362</v>
      </c>
      <c r="B355" s="132">
        <f>[1]!thsiFinD("ths_adjustment_nvg_ratio_fund",B$2,$A$6,$A355,101)/100</f>
        <v>0.51070971867007997</v>
      </c>
      <c r="C355" s="132">
        <f>[1]!thsiFinD("ths_adjustment_nvg_ratio_fund",C$2,$A$6,$A355,101)/100</f>
        <v>0.42020675875250002</v>
      </c>
      <c r="D355" s="132">
        <f>[1]!thsiFinD("ths_adjustment_nvg_ratio_fund",D$2,$A$6,$A355,101)/100</f>
        <v>0.61945842319674005</v>
      </c>
      <c r="E355" s="132">
        <f>[1]!thsiFinD("ths_adjustment_nvg_ratio_fund",E$2,$A$6,$A355,101)/100</f>
        <v>0.65935170453346004</v>
      </c>
      <c r="F355" s="133">
        <f>[1]!thsiFinD("ths_int_chg_ratio_index",F$1,$A$6,$A355,101)/100</f>
        <v>0.224192258246</v>
      </c>
      <c r="G355" s="133">
        <f>[1]!thsiFinD("ths_int_chg_ratio_index",G$1,$A$6,$A355,101)/100</f>
        <v>0.224192258246</v>
      </c>
      <c r="H355" s="132">
        <f>[1]!thsiFinD("ths_int_chg_ratio_index",H$1,$A$6,$A355,101)/100</f>
        <v>0.17594715942184</v>
      </c>
      <c r="I355" s="132">
        <f>[1]!thsiFinD("ths_int_chg_ratio_index",I$1,$A$6,$A355,101)/100</f>
        <v>0.17594715942184</v>
      </c>
      <c r="J355" s="32">
        <f t="shared" si="39"/>
        <v>0.37625068006105755</v>
      </c>
      <c r="K355" s="32">
        <f>[1]!thsiFinD("ths_int_chg_ratio_index",K$2,$A$6,$A355,101)/100</f>
        <v>0.26257447295255004</v>
      </c>
      <c r="L355" s="32">
        <f>[1]!thsiFinD("ths_int_chg_ratio_index",L$2,$A$6,$A355,101)/100</f>
        <v>0.26653041566081997</v>
      </c>
      <c r="M355" s="46">
        <f t="shared" si="40"/>
        <v>1.3762506800610574</v>
      </c>
      <c r="N355" s="46">
        <f t="shared" si="41"/>
        <v>1.2625744729525501</v>
      </c>
      <c r="O355" s="46">
        <f t="shared" si="41"/>
        <v>1.2665304156608199</v>
      </c>
      <c r="P355" s="38">
        <f t="shared" si="42"/>
        <v>-7.1628891994747201E-3</v>
      </c>
      <c r="Q355" s="38">
        <f t="shared" si="43"/>
        <v>-1.071548949419443E-2</v>
      </c>
      <c r="R355" s="38">
        <f t="shared" si="43"/>
        <v>-9.7618499594029906E-3</v>
      </c>
      <c r="S355" s="34">
        <f>MAX(M$6:M355)</f>
        <v>1.3950583659759137</v>
      </c>
      <c r="T355" s="34">
        <f>MAX(N$6:N355)</f>
        <v>1.37911001835863</v>
      </c>
      <c r="U355" s="34">
        <f>MAX(O$6:O355)</f>
        <v>1.3282790005559399</v>
      </c>
      <c r="V355" s="35">
        <f t="shared" si="44"/>
        <v>-1.3481648061154261E-2</v>
      </c>
      <c r="W355" s="35">
        <f t="shared" si="45"/>
        <v>-8.4500542998575678E-2</v>
      </c>
      <c r="X355" s="35">
        <f t="shared" si="45"/>
        <v>-4.6487661755757359E-2</v>
      </c>
    </row>
    <row r="356" spans="1:24">
      <c r="A356" s="357">
        <v>44363</v>
      </c>
      <c r="B356" s="132">
        <f>[1]!thsiFinD("ths_adjustment_nvg_ratio_fund",B$2,$A$6,$A356,101)/100</f>
        <v>0.48433503836316999</v>
      </c>
      <c r="C356" s="132">
        <f>[1]!thsiFinD("ths_adjustment_nvg_ratio_fund",C$2,$A$6,$A356,101)/100</f>
        <v>0.39640344018765</v>
      </c>
      <c r="D356" s="132">
        <f>[1]!thsiFinD("ths_adjustment_nvg_ratio_fund",D$2,$A$6,$A356,101)/100</f>
        <v>0.59729211598370002</v>
      </c>
      <c r="E356" s="132">
        <f>[1]!thsiFinD("ths_adjustment_nvg_ratio_fund",E$2,$A$6,$A356,101)/100</f>
        <v>0.62392160152046006</v>
      </c>
      <c r="F356" s="133">
        <f>[1]!thsiFinD("ths_int_chg_ratio_index",F$1,$A$6,$A356,101)/100</f>
        <v>0.19870757008266002</v>
      </c>
      <c r="G356" s="133">
        <f>[1]!thsiFinD("ths_int_chg_ratio_index",G$1,$A$6,$A356,101)/100</f>
        <v>0.19870757008266002</v>
      </c>
      <c r="H356" s="132">
        <f>[1]!thsiFinD("ths_int_chg_ratio_index",H$1,$A$6,$A356,101)/100</f>
        <v>0.16155780614776</v>
      </c>
      <c r="I356" s="132">
        <f>[1]!thsiFinD("ths_int_chg_ratio_index",I$1,$A$6,$A356,101)/100</f>
        <v>0.16155780614776</v>
      </c>
      <c r="J356" s="32">
        <f t="shared" si="39"/>
        <v>0.35281036856447745</v>
      </c>
      <c r="K356" s="32">
        <f>[1]!thsiFinD("ths_int_chg_ratio_index",K$2,$A$6,$A356,101)/100</f>
        <v>0.24211194621558998</v>
      </c>
      <c r="L356" s="32">
        <f>[1]!thsiFinD("ths_int_chg_ratio_index",L$2,$A$6,$A356,101)/100</f>
        <v>0.24418252929729001</v>
      </c>
      <c r="M356" s="46">
        <f t="shared" si="40"/>
        <v>1.3528103685644775</v>
      </c>
      <c r="N356" s="46">
        <f t="shared" si="41"/>
        <v>1.2421119462155901</v>
      </c>
      <c r="O356" s="46">
        <f t="shared" si="41"/>
        <v>1.2441825292972899</v>
      </c>
      <c r="P356" s="38">
        <f t="shared" si="42"/>
        <v>-1.7032007203469646E-2</v>
      </c>
      <c r="Q356" s="38">
        <f t="shared" si="43"/>
        <v>-1.6206985944447361E-2</v>
      </c>
      <c r="R356" s="38">
        <f t="shared" si="43"/>
        <v>-1.7644966190464406E-2</v>
      </c>
      <c r="S356" s="34">
        <f>MAX(M$6:M356)</f>
        <v>1.3950583659759137</v>
      </c>
      <c r="T356" s="34">
        <f>MAX(N$6:N356)</f>
        <v>1.37911001835863</v>
      </c>
      <c r="U356" s="34">
        <f>MAX(O$6:O356)</f>
        <v>1.3282790005559399</v>
      </c>
      <c r="V356" s="35">
        <f t="shared" si="44"/>
        <v>-3.0284035737731752E-2</v>
      </c>
      <c r="W356" s="35">
        <f t="shared" si="45"/>
        <v>-9.9338029830347008E-2</v>
      </c>
      <c r="X356" s="35">
        <f t="shared" si="45"/>
        <v>-6.3312354726267728E-2</v>
      </c>
    </row>
    <row r="357" spans="1:24">
      <c r="A357" s="357">
        <v>44364</v>
      </c>
      <c r="B357" s="132">
        <f>[1]!thsiFinD("ths_adjustment_nvg_ratio_fund",B$2,$A$6,$A357,101)/100</f>
        <v>0.49280690537083999</v>
      </c>
      <c r="C357" s="132">
        <f>[1]!thsiFinD("ths_adjustment_nvg_ratio_fund",C$2,$A$6,$A357,101)/100</f>
        <v>0.40804447919380998</v>
      </c>
      <c r="D357" s="132">
        <f>[1]!thsiFinD("ths_adjustment_nvg_ratio_fund",D$2,$A$6,$A357,101)/100</f>
        <v>0.61718188353701997</v>
      </c>
      <c r="E357" s="132">
        <f>[1]!thsiFinD("ths_adjustment_nvg_ratio_fund",E$2,$A$6,$A357,101)/100</f>
        <v>0.64770918840020997</v>
      </c>
      <c r="F357" s="133">
        <f>[1]!thsiFinD("ths_int_chg_ratio_index",F$1,$A$6,$A357,101)/100</f>
        <v>0.21926139112163001</v>
      </c>
      <c r="G357" s="133">
        <f>[1]!thsiFinD("ths_int_chg_ratio_index",G$1,$A$6,$A357,101)/100</f>
        <v>0.21926139112163001</v>
      </c>
      <c r="H357" s="132">
        <f>[1]!thsiFinD("ths_int_chg_ratio_index",H$1,$A$6,$A357,101)/100</f>
        <v>0.17110667887289999</v>
      </c>
      <c r="I357" s="132">
        <f>[1]!thsiFinD("ths_int_chg_ratio_index",I$1,$A$6,$A357,101)/100</f>
        <v>0.17110667887289999</v>
      </c>
      <c r="J357" s="32">
        <f t="shared" si="39"/>
        <v>0.36830982456136752</v>
      </c>
      <c r="K357" s="32">
        <f>[1]!thsiFinD("ths_int_chg_ratio_index",K$2,$A$6,$A357,101)/100</f>
        <v>0.24827454885706998</v>
      </c>
      <c r="L357" s="32">
        <f>[1]!thsiFinD("ths_int_chg_ratio_index",L$2,$A$6,$A357,101)/100</f>
        <v>0.25404938679714001</v>
      </c>
      <c r="M357" s="46">
        <f t="shared" si="40"/>
        <v>1.3683098245613676</v>
      </c>
      <c r="N357" s="46">
        <f t="shared" si="41"/>
        <v>1.2482745488570699</v>
      </c>
      <c r="O357" s="46">
        <f t="shared" si="41"/>
        <v>1.2540493867971401</v>
      </c>
      <c r="P357" s="38">
        <f t="shared" si="42"/>
        <v>1.1457227381644897E-2</v>
      </c>
      <c r="Q357" s="38">
        <f t="shared" si="43"/>
        <v>4.961390686448075E-3</v>
      </c>
      <c r="R357" s="38">
        <f t="shared" si="43"/>
        <v>7.9303938670662877E-3</v>
      </c>
      <c r="S357" s="34">
        <f>MAX(M$6:M357)</f>
        <v>1.3950583659759137</v>
      </c>
      <c r="T357" s="34">
        <f>MAX(N$6:N357)</f>
        <v>1.37911001835863</v>
      </c>
      <c r="U357" s="34">
        <f>MAX(O$6:O357)</f>
        <v>1.3282790005559399</v>
      </c>
      <c r="V357" s="35">
        <f t="shared" si="44"/>
        <v>-1.9173779439567884E-2</v>
      </c>
      <c r="W357" s="35">
        <f t="shared" si="45"/>
        <v>-9.4869493919909287E-2</v>
      </c>
      <c r="X357" s="35">
        <f t="shared" si="45"/>
        <v>-5.5884052768832237E-2</v>
      </c>
    </row>
    <row r="358" spans="1:24">
      <c r="A358" s="357">
        <v>44365</v>
      </c>
      <c r="B358" s="132">
        <f>[1]!thsiFinD("ths_adjustment_nvg_ratio_fund",B$2,$A$6,$A358,101)/100</f>
        <v>0.49512468030690998</v>
      </c>
      <c r="C358" s="132">
        <f>[1]!thsiFinD("ths_adjustment_nvg_ratio_fund",C$2,$A$6,$A358,101)/100</f>
        <v>0.40813135261923</v>
      </c>
      <c r="D358" s="132">
        <f>[1]!thsiFinD("ths_adjustment_nvg_ratio_fund",D$2,$A$6,$A358,101)/100</f>
        <v>0.62520968128444998</v>
      </c>
      <c r="E358" s="132">
        <f>[1]!thsiFinD("ths_adjustment_nvg_ratio_fund",E$2,$A$6,$A358,101)/100</f>
        <v>0.65725772682385997</v>
      </c>
      <c r="F358" s="133">
        <f>[1]!thsiFinD("ths_int_chg_ratio_index",F$1,$A$6,$A358,101)/100</f>
        <v>0.23292166581373</v>
      </c>
      <c r="G358" s="133">
        <f>[1]!thsiFinD("ths_int_chg_ratio_index",G$1,$A$6,$A358,101)/100</f>
        <v>0.23292166581373</v>
      </c>
      <c r="H358" s="132">
        <f>[1]!thsiFinD("ths_int_chg_ratio_index",H$1,$A$6,$A358,101)/100</f>
        <v>0.18344961558470999</v>
      </c>
      <c r="I358" s="132">
        <f>[1]!thsiFinD("ths_int_chg_ratio_index",I$1,$A$6,$A358,101)/100</f>
        <v>0.18344961558470999</v>
      </c>
      <c r="J358" s="32">
        <f t="shared" si="39"/>
        <v>0.37730825047891625</v>
      </c>
      <c r="K358" s="32">
        <f>[1]!thsiFinD("ths_int_chg_ratio_index",K$2,$A$6,$A358,101)/100</f>
        <v>0.25012413132612998</v>
      </c>
      <c r="L358" s="32">
        <f>[1]!thsiFinD("ths_int_chg_ratio_index",L$2,$A$6,$A358,101)/100</f>
        <v>0.25984229151993998</v>
      </c>
      <c r="M358" s="46">
        <f t="shared" si="40"/>
        <v>1.3773082504789163</v>
      </c>
      <c r="N358" s="46">
        <f t="shared" si="41"/>
        <v>1.25012413132613</v>
      </c>
      <c r="O358" s="46">
        <f t="shared" si="41"/>
        <v>1.2598422915199401</v>
      </c>
      <c r="P358" s="38">
        <f t="shared" si="42"/>
        <v>6.5763073216500434E-3</v>
      </c>
      <c r="Q358" s="38">
        <f t="shared" si="43"/>
        <v>1.4817112715737046E-3</v>
      </c>
      <c r="R358" s="38">
        <f t="shared" si="43"/>
        <v>4.6193593201262484E-3</v>
      </c>
      <c r="S358" s="34">
        <f>MAX(M$6:M358)</f>
        <v>1.3950583659759137</v>
      </c>
      <c r="T358" s="34">
        <f>MAX(N$6:N358)</f>
        <v>1.37911001835863</v>
      </c>
      <c r="U358" s="34">
        <f>MAX(O$6:O358)</f>
        <v>1.3282790005559399</v>
      </c>
      <c r="V358" s="35">
        <f t="shared" si="44"/>
        <v>-1.2723564784029917E-2</v>
      </c>
      <c r="W358" s="35">
        <f t="shared" si="45"/>
        <v>-9.3528351846805302E-2</v>
      </c>
      <c r="X358" s="35">
        <f t="shared" si="45"/>
        <v>-5.1522841968710043E-2</v>
      </c>
    </row>
    <row r="359" spans="1:24">
      <c r="A359" s="357">
        <v>44368</v>
      </c>
      <c r="B359" s="132">
        <f>[1]!thsiFinD("ths_adjustment_nvg_ratio_fund",B$2,$A$6,$A359,101)/100</f>
        <v>0.49008951406649998</v>
      </c>
      <c r="C359" s="132">
        <f>[1]!thsiFinD("ths_adjustment_nvg_ratio_fund",C$2,$A$6,$A359,101)/100</f>
        <v>0.40717574493962</v>
      </c>
      <c r="D359" s="132">
        <f>[1]!thsiFinD("ths_adjustment_nvg_ratio_fund",D$2,$A$6,$A359,101)/100</f>
        <v>0.63587347232207003</v>
      </c>
      <c r="E359" s="132">
        <f>[1]!thsiFinD("ths_adjustment_nvg_ratio_fund",E$2,$A$6,$A359,101)/100</f>
        <v>0.67199932997039002</v>
      </c>
      <c r="F359" s="133">
        <f>[1]!thsiFinD("ths_int_chg_ratio_index",F$1,$A$6,$A359,101)/100</f>
        <v>0.25170738165195</v>
      </c>
      <c r="G359" s="133">
        <f>[1]!thsiFinD("ths_int_chg_ratio_index",G$1,$A$6,$A359,101)/100</f>
        <v>0.25170738165195</v>
      </c>
      <c r="H359" s="132">
        <f>[1]!thsiFinD("ths_int_chg_ratio_index",H$1,$A$6,$A359,101)/100</f>
        <v>0.20076719105660001</v>
      </c>
      <c r="I359" s="132">
        <f>[1]!thsiFinD("ths_int_chg_ratio_index",I$1,$A$6,$A359,101)/100</f>
        <v>0.20076719105660001</v>
      </c>
      <c r="J359" s="32">
        <f t="shared" si="39"/>
        <v>0.38876090083946002</v>
      </c>
      <c r="K359" s="32">
        <f>[1]!thsiFinD("ths_int_chg_ratio_index",K$2,$A$6,$A359,101)/100</f>
        <v>0.24989187883361999</v>
      </c>
      <c r="L359" s="32">
        <f>[1]!thsiFinD("ths_int_chg_ratio_index",L$2,$A$6,$A359,101)/100</f>
        <v>0.26455327093300002</v>
      </c>
      <c r="M359" s="46">
        <f t="shared" si="40"/>
        <v>1.3887609008394599</v>
      </c>
      <c r="N359" s="46">
        <f t="shared" si="41"/>
        <v>1.24989187883362</v>
      </c>
      <c r="O359" s="46">
        <f t="shared" si="41"/>
        <v>1.2645532709330001</v>
      </c>
      <c r="P359" s="38">
        <f t="shared" si="42"/>
        <v>8.3152412370732787E-3</v>
      </c>
      <c r="Q359" s="38">
        <f t="shared" si="43"/>
        <v>-1.8578354476184167E-4</v>
      </c>
      <c r="R359" s="38">
        <f t="shared" si="43"/>
        <v>3.7393405863335172E-3</v>
      </c>
      <c r="S359" s="34">
        <f>MAX(M$6:M359)</f>
        <v>1.3950583659759137</v>
      </c>
      <c r="T359" s="34">
        <f>MAX(N$6:N359)</f>
        <v>1.37911001835863</v>
      </c>
      <c r="U359" s="34">
        <f>MAX(O$6:O359)</f>
        <v>1.3282790005559399</v>
      </c>
      <c r="V359" s="35">
        <f t="shared" si="44"/>
        <v>-4.5141230575312941E-3</v>
      </c>
      <c r="W359" s="35">
        <f t="shared" si="45"/>
        <v>-9.3696759362825288E-2</v>
      </c>
      <c r="X359" s="35">
        <f t="shared" si="45"/>
        <v>-4.7976162836473324E-2</v>
      </c>
    </row>
    <row r="360" spans="1:24">
      <c r="A360" s="357">
        <v>44369</v>
      </c>
      <c r="B360" s="132">
        <f>[1]!thsiFinD("ths_adjustment_nvg_ratio_fund",B$2,$A$6,$A360,101)/100</f>
        <v>0.50359654731458003</v>
      </c>
      <c r="C360" s="132">
        <f>[1]!thsiFinD("ths_adjustment_nvg_ratio_fund",C$2,$A$6,$A360,101)/100</f>
        <v>0.41890365737120999</v>
      </c>
      <c r="D360" s="132">
        <f>[1]!thsiFinD("ths_adjustment_nvg_ratio_fund",D$2,$A$6,$A360,101)/100</f>
        <v>0.64246345554757001</v>
      </c>
      <c r="E360" s="132">
        <f>[1]!thsiFinD("ths_adjustment_nvg_ratio_fund",E$2,$A$6,$A360,101)/100</f>
        <v>0.68623837850365998</v>
      </c>
      <c r="F360" s="133">
        <f>[1]!thsiFinD("ths_int_chg_ratio_index",F$1,$A$6,$A360,101)/100</f>
        <v>0.25744751288522999</v>
      </c>
      <c r="G360" s="133">
        <f>[1]!thsiFinD("ths_int_chg_ratio_index",G$1,$A$6,$A360,101)/100</f>
        <v>0.25744751288522999</v>
      </c>
      <c r="H360" s="132">
        <f>[1]!thsiFinD("ths_int_chg_ratio_index",H$1,$A$6,$A360,101)/100</f>
        <v>0.20894898997604</v>
      </c>
      <c r="I360" s="132">
        <f>[1]!thsiFinD("ths_int_chg_ratio_index",I$1,$A$6,$A360,101)/100</f>
        <v>0.20894898997604</v>
      </c>
      <c r="J360" s="32">
        <f t="shared" si="39"/>
        <v>0.39799938055744499</v>
      </c>
      <c r="K360" s="32">
        <f>[1]!thsiFinD("ths_int_chg_ratio_index",K$2,$A$6,$A360,101)/100</f>
        <v>0.25730640584955999</v>
      </c>
      <c r="L360" s="32">
        <f>[1]!thsiFinD("ths_int_chg_ratio_index",L$2,$A$6,$A360,101)/100</f>
        <v>0.27225343344845998</v>
      </c>
      <c r="M360" s="46">
        <f t="shared" si="40"/>
        <v>1.3979993805574451</v>
      </c>
      <c r="N360" s="46">
        <f t="shared" si="41"/>
        <v>1.25730640584956</v>
      </c>
      <c r="O360" s="46">
        <f t="shared" si="41"/>
        <v>1.2722534334484599</v>
      </c>
      <c r="P360" s="38">
        <f t="shared" si="42"/>
        <v>6.6523184173754579E-3</v>
      </c>
      <c r="Q360" s="38">
        <f t="shared" si="43"/>
        <v>5.9321347242125011E-3</v>
      </c>
      <c r="R360" s="38">
        <f t="shared" si="43"/>
        <v>6.0892353785764186E-3</v>
      </c>
      <c r="S360" s="34">
        <f>MAX(M$6:M360)</f>
        <v>1.3979993805574451</v>
      </c>
      <c r="T360" s="34">
        <f>MAX(N$6:N360)</f>
        <v>1.37911001835863</v>
      </c>
      <c r="U360" s="34">
        <f>MAX(O$6:O360)</f>
        <v>1.3282790005559399</v>
      </c>
      <c r="V360" s="35">
        <f t="shared" si="44"/>
        <v>0</v>
      </c>
      <c r="W360" s="35">
        <f t="shared" si="45"/>
        <v>-8.8320446438375222E-2</v>
      </c>
      <c r="X360" s="35">
        <f t="shared" si="45"/>
        <v>-4.2179065605969068E-2</v>
      </c>
    </row>
    <row r="361" spans="1:24">
      <c r="A361" s="357">
        <v>44370</v>
      </c>
      <c r="B361" s="132">
        <f>[1]!thsiFinD("ths_adjustment_nvg_ratio_fund",B$2,$A$6,$A361,101)/100</f>
        <v>0.51206841432225003</v>
      </c>
      <c r="C361" s="132">
        <f>[1]!thsiFinD("ths_adjustment_nvg_ratio_fund",C$2,$A$6,$A361,101)/100</f>
        <v>0.42368169576926001</v>
      </c>
      <c r="D361" s="132">
        <f>[1]!thsiFinD("ths_adjustment_nvg_ratio_fund",D$2,$A$6,$A361,101)/100</f>
        <v>0.66151449796310002</v>
      </c>
      <c r="E361" s="132">
        <f>[1]!thsiFinD("ths_adjustment_nvg_ratio_fund",E$2,$A$6,$A361,101)/100</f>
        <v>0.70056118606198003</v>
      </c>
      <c r="F361" s="133">
        <f>[1]!thsiFinD("ths_int_chg_ratio_index",F$1,$A$6,$A361,101)/100</f>
        <v>0.26569655685533</v>
      </c>
      <c r="G361" s="133">
        <f>[1]!thsiFinD("ths_int_chg_ratio_index",G$1,$A$6,$A361,101)/100</f>
        <v>0.26569655685533</v>
      </c>
      <c r="H361" s="132">
        <f>[1]!thsiFinD("ths_int_chg_ratio_index",H$1,$A$6,$A361,101)/100</f>
        <v>0.21298539276900003</v>
      </c>
      <c r="I361" s="132">
        <f>[1]!thsiFinD("ths_int_chg_ratio_index",I$1,$A$6,$A361,101)/100</f>
        <v>0.21298539276900003</v>
      </c>
      <c r="J361" s="32">
        <f t="shared" si="39"/>
        <v>0.40689871167065628</v>
      </c>
      <c r="K361" s="32">
        <f>[1]!thsiFinD("ths_int_chg_ratio_index",K$2,$A$6,$A361,101)/100</f>
        <v>0.26421005684845</v>
      </c>
      <c r="L361" s="32">
        <f>[1]!thsiFinD("ths_int_chg_ratio_index",L$2,$A$6,$A361,101)/100</f>
        <v>0.28000352790138</v>
      </c>
      <c r="M361" s="46">
        <f t="shared" si="40"/>
        <v>1.4068987116706562</v>
      </c>
      <c r="N361" s="46">
        <f t="shared" si="41"/>
        <v>1.26421005684845</v>
      </c>
      <c r="O361" s="46">
        <f t="shared" si="41"/>
        <v>1.2800035279013799</v>
      </c>
      <c r="P361" s="38">
        <f t="shared" si="42"/>
        <v>6.3657618429433516E-3</v>
      </c>
      <c r="Q361" s="38">
        <f t="shared" si="43"/>
        <v>5.4908262351731629E-3</v>
      </c>
      <c r="R361" s="38">
        <f t="shared" si="43"/>
        <v>6.0916278542972879E-3</v>
      </c>
      <c r="S361" s="34">
        <f>MAX(M$6:M361)</f>
        <v>1.4068987116706562</v>
      </c>
      <c r="T361" s="34">
        <f>MAX(N$6:N361)</f>
        <v>1.37911001835863</v>
      </c>
      <c r="U361" s="34">
        <f>MAX(O$6:O361)</f>
        <v>1.3282790005559399</v>
      </c>
      <c r="V361" s="35">
        <f t="shared" si="44"/>
        <v>0</v>
      </c>
      <c r="W361" s="35">
        <f t="shared" si="45"/>
        <v>-8.3314572427608091E-2</v>
      </c>
      <c r="X361" s="35">
        <f t="shared" si="45"/>
        <v>-3.6344376922585298E-2</v>
      </c>
    </row>
    <row r="362" spans="1:24">
      <c r="A362" s="357">
        <v>44371</v>
      </c>
      <c r="B362" s="132">
        <f>[1]!thsiFinD("ths_adjustment_nvg_ratio_fund",B$2,$A$6,$A362,101)/100</f>
        <v>0.50927109974425</v>
      </c>
      <c r="C362" s="132">
        <f>[1]!thsiFinD("ths_adjustment_nvg_ratio_fund",C$2,$A$6,$A362,101)/100</f>
        <v>0.42637477195725998</v>
      </c>
      <c r="D362" s="132">
        <f>[1]!thsiFinD("ths_adjustment_nvg_ratio_fund",D$2,$A$6,$A362,101)/100</f>
        <v>0.65803977953510995</v>
      </c>
      <c r="E362" s="132">
        <f>[1]!thsiFinD("ths_adjustment_nvg_ratio_fund",E$2,$A$6,$A362,101)/100</f>
        <v>0.68975626102800003</v>
      </c>
      <c r="F362" s="133">
        <f>[1]!thsiFinD("ths_int_chg_ratio_index",F$1,$A$6,$A362,101)/100</f>
        <v>0.25284725274665998</v>
      </c>
      <c r="G362" s="133">
        <f>[1]!thsiFinD("ths_int_chg_ratio_index",G$1,$A$6,$A362,101)/100</f>
        <v>0.25284725274665998</v>
      </c>
      <c r="H362" s="132">
        <f>[1]!thsiFinD("ths_int_chg_ratio_index",H$1,$A$6,$A362,101)/100</f>
        <v>0.20444665566129999</v>
      </c>
      <c r="I362" s="132">
        <f>[1]!thsiFinD("ths_int_chg_ratio_index",I$1,$A$6,$A362,101)/100</f>
        <v>0.20444665566129999</v>
      </c>
      <c r="J362" s="32">
        <f t="shared" si="39"/>
        <v>0.39975371613506749</v>
      </c>
      <c r="K362" s="32">
        <f>[1]!thsiFinD("ths_int_chg_ratio_index",K$2,$A$6,$A362,101)/100</f>
        <v>0.26437560423744999</v>
      </c>
      <c r="L362" s="32">
        <f>[1]!thsiFinD("ths_int_chg_ratio_index",L$2,$A$6,$A362,101)/100</f>
        <v>0.27679915081485001</v>
      </c>
      <c r="M362" s="46">
        <f t="shared" si="40"/>
        <v>1.3997537161350675</v>
      </c>
      <c r="N362" s="46">
        <f t="shared" si="41"/>
        <v>1.2643756042374501</v>
      </c>
      <c r="O362" s="46">
        <f t="shared" si="41"/>
        <v>1.27679915081485</v>
      </c>
      <c r="P362" s="38">
        <f t="shared" si="42"/>
        <v>-5.0785429514710323E-3</v>
      </c>
      <c r="Q362" s="38">
        <f t="shared" si="43"/>
        <v>1.309492738990059E-4</v>
      </c>
      <c r="R362" s="38">
        <f t="shared" si="43"/>
        <v>-2.5034126990132188E-3</v>
      </c>
      <c r="S362" s="34">
        <f>MAX(M$6:M362)</f>
        <v>1.4068987116706562</v>
      </c>
      <c r="T362" s="34">
        <f>MAX(N$6:N362)</f>
        <v>1.37911001835863</v>
      </c>
      <c r="U362" s="34">
        <f>MAX(O$6:O362)</f>
        <v>1.3282790005559399</v>
      </c>
      <c r="V362" s="35">
        <f t="shared" si="44"/>
        <v>-5.0785429514710323E-3</v>
      </c>
      <c r="W362" s="35">
        <f t="shared" si="45"/>
        <v>-8.3194533136473736E-2</v>
      </c>
      <c r="X362" s="35">
        <f t="shared" si="45"/>
        <v>-3.8756804646872811E-2</v>
      </c>
    </row>
    <row r="363" spans="1:24">
      <c r="A363" s="357">
        <v>44372</v>
      </c>
      <c r="B363" s="132">
        <f>[1]!thsiFinD("ths_adjustment_nvg_ratio_fund",B$2,$A$6,$A363,101)/100</f>
        <v>0.53740409207161</v>
      </c>
      <c r="C363" s="132">
        <f>[1]!thsiFinD("ths_adjustment_nvg_ratio_fund",C$2,$A$6,$A363,101)/100</f>
        <v>0.45313178698636003</v>
      </c>
      <c r="D363" s="132">
        <f>[1]!thsiFinD("ths_adjustment_nvg_ratio_fund",D$2,$A$6,$A363,101)/100</f>
        <v>0.68308171579200005</v>
      </c>
      <c r="E363" s="132">
        <f>[1]!thsiFinD("ths_adjustment_nvg_ratio_fund",E$2,$A$6,$A363,101)/100</f>
        <v>0.71722924871367999</v>
      </c>
      <c r="F363" s="133">
        <f>[1]!thsiFinD("ths_int_chg_ratio_index",F$1,$A$6,$A363,101)/100</f>
        <v>0.25747946886609002</v>
      </c>
      <c r="G363" s="133">
        <f>[1]!thsiFinD("ths_int_chg_ratio_index",G$1,$A$6,$A363,101)/100</f>
        <v>0.25747946886609002</v>
      </c>
      <c r="H363" s="132">
        <f>[1]!thsiFinD("ths_int_chg_ratio_index",H$1,$A$6,$A363,101)/100</f>
        <v>0.20482222239531001</v>
      </c>
      <c r="I363" s="132">
        <f>[1]!thsiFinD("ths_int_chg_ratio_index",I$1,$A$6,$A363,101)/100</f>
        <v>0.20482222239531001</v>
      </c>
      <c r="J363" s="32">
        <f t="shared" si="39"/>
        <v>0.41443127826080628</v>
      </c>
      <c r="K363" s="32">
        <f>[1]!thsiFinD("ths_int_chg_ratio_index",K$2,$A$6,$A363,101)/100</f>
        <v>0.28281893430206001</v>
      </c>
      <c r="L363" s="32">
        <f>[1]!thsiFinD("ths_int_chg_ratio_index",L$2,$A$6,$A363,101)/100</f>
        <v>0.29153800544864999</v>
      </c>
      <c r="M363" s="46">
        <f t="shared" si="40"/>
        <v>1.4144312782608064</v>
      </c>
      <c r="N363" s="46">
        <f t="shared" si="41"/>
        <v>1.28281893430206</v>
      </c>
      <c r="O363" s="46">
        <f t="shared" si="41"/>
        <v>1.2915380054486501</v>
      </c>
      <c r="P363" s="38">
        <f t="shared" si="42"/>
        <v>1.0485817581014079E-2</v>
      </c>
      <c r="Q363" s="38">
        <f t="shared" si="43"/>
        <v>1.4586907563542528E-2</v>
      </c>
      <c r="R363" s="38">
        <f t="shared" si="43"/>
        <v>1.1543596833060166E-2</v>
      </c>
      <c r="S363" s="34">
        <f>MAX(M$6:M363)</f>
        <v>1.4144312782608064</v>
      </c>
      <c r="T363" s="34">
        <f>MAX(N$6:N363)</f>
        <v>1.37911001835863</v>
      </c>
      <c r="U363" s="34">
        <f>MAX(O$6:O363)</f>
        <v>1.3282790005559399</v>
      </c>
      <c r="V363" s="35">
        <f t="shared" si="44"/>
        <v>0</v>
      </c>
      <c r="W363" s="35">
        <f t="shared" si="45"/>
        <v>-6.9821176537585017E-2</v>
      </c>
      <c r="X363" s="35">
        <f t="shared" si="45"/>
        <v>-2.7660600741193919E-2</v>
      </c>
    </row>
    <row r="364" spans="1:24">
      <c r="A364" s="357">
        <v>44375</v>
      </c>
      <c r="B364" s="132">
        <f>[1]!thsiFinD("ths_adjustment_nvg_ratio_fund",B$2,$A$6,$A364,101)/100</f>
        <v>0.53940217391304002</v>
      </c>
      <c r="C364" s="132">
        <f>[1]!thsiFinD("ths_adjustment_nvg_ratio_fund",C$2,$A$6,$A364,101)/100</f>
        <v>0.45825731908609002</v>
      </c>
      <c r="D364" s="132">
        <f>[1]!thsiFinD("ths_adjustment_nvg_ratio_fund",D$2,$A$6,$A364,101)/100</f>
        <v>0.68655643421999002</v>
      </c>
      <c r="E364" s="132">
        <f>[1]!thsiFinD("ths_adjustment_nvg_ratio_fund",E$2,$A$6,$A364,101)/100</f>
        <v>0.72309238633141004</v>
      </c>
      <c r="F364" s="133">
        <f>[1]!thsiFinD("ths_int_chg_ratio_index",F$1,$A$6,$A364,101)/100</f>
        <v>0.26880343622895997</v>
      </c>
      <c r="G364" s="133">
        <f>[1]!thsiFinD("ths_int_chg_ratio_index",G$1,$A$6,$A364,101)/100</f>
        <v>0.26880343622895997</v>
      </c>
      <c r="H364" s="132">
        <f>[1]!thsiFinD("ths_int_chg_ratio_index",H$1,$A$6,$A364,101)/100</f>
        <v>0.21548020169594997</v>
      </c>
      <c r="I364" s="132">
        <f>[1]!thsiFinD("ths_int_chg_ratio_index",I$1,$A$6,$A364,101)/100</f>
        <v>0.21548020169594997</v>
      </c>
      <c r="J364" s="32">
        <f t="shared" si="39"/>
        <v>0.4219844486750437</v>
      </c>
      <c r="K364" s="32">
        <f>[1]!thsiFinD("ths_int_chg_ratio_index",K$2,$A$6,$A364,101)/100</f>
        <v>0.28569613530170002</v>
      </c>
      <c r="L364" s="32">
        <f>[1]!thsiFinD("ths_int_chg_ratio_index",L$2,$A$6,$A364,101)/100</f>
        <v>0.29757976988109996</v>
      </c>
      <c r="M364" s="46">
        <f t="shared" si="40"/>
        <v>1.4219844486750437</v>
      </c>
      <c r="N364" s="46">
        <f t="shared" si="41"/>
        <v>1.2856961353017</v>
      </c>
      <c r="O364" s="46">
        <f t="shared" si="41"/>
        <v>1.2975797698811</v>
      </c>
      <c r="P364" s="38">
        <f t="shared" si="42"/>
        <v>5.3400759233241946E-3</v>
      </c>
      <c r="Q364" s="38">
        <f t="shared" si="43"/>
        <v>2.2428738169548712E-3</v>
      </c>
      <c r="R364" s="38">
        <f t="shared" si="43"/>
        <v>4.6779610100216029E-3</v>
      </c>
      <c r="S364" s="34">
        <f>MAX(M$6:M364)</f>
        <v>1.4219844486750437</v>
      </c>
      <c r="T364" s="34">
        <f>MAX(N$6:N364)</f>
        <v>1.37911001835863</v>
      </c>
      <c r="U364" s="34">
        <f>MAX(O$6:O364)</f>
        <v>1.3282790005559399</v>
      </c>
      <c r="V364" s="35">
        <f t="shared" si="44"/>
        <v>0</v>
      </c>
      <c r="W364" s="35">
        <f t="shared" si="45"/>
        <v>-6.7734902809355235E-2</v>
      </c>
      <c r="X364" s="35">
        <f t="shared" si="45"/>
        <v>-2.3112034942953219E-2</v>
      </c>
    </row>
    <row r="365" spans="1:24">
      <c r="A365" s="357">
        <v>44376</v>
      </c>
      <c r="B365" s="132">
        <f>[1]!thsiFinD("ths_adjustment_nvg_ratio_fund",B$2,$A$6,$A365,101)/100</f>
        <v>0.52621483375958999</v>
      </c>
      <c r="C365" s="132">
        <f>[1]!thsiFinD("ths_adjustment_nvg_ratio_fund",C$2,$A$6,$A365,101)/100</f>
        <v>0.44974372339501001</v>
      </c>
      <c r="D365" s="132">
        <f>[1]!thsiFinD("ths_adjustment_nvg_ratio_fund",D$2,$A$6,$A365,101)/100</f>
        <v>0.67277737838484997</v>
      </c>
      <c r="E365" s="132">
        <f>[1]!thsiFinD("ths_adjustment_nvg_ratio_fund",E$2,$A$6,$A365,101)/100</f>
        <v>0.71446519810924003</v>
      </c>
      <c r="F365" s="133">
        <f>[1]!thsiFinD("ths_int_chg_ratio_index",F$1,$A$6,$A365,101)/100</f>
        <v>0.25817533325202002</v>
      </c>
      <c r="G365" s="133">
        <f>[1]!thsiFinD("ths_int_chg_ratio_index",G$1,$A$6,$A365,101)/100</f>
        <v>0.25817533325202002</v>
      </c>
      <c r="H365" s="132">
        <f>[1]!thsiFinD("ths_int_chg_ratio_index",H$1,$A$6,$A365,101)/100</f>
        <v>0.20597550368019998</v>
      </c>
      <c r="I365" s="132">
        <f>[1]!thsiFinD("ths_int_chg_ratio_index",I$1,$A$6,$A365,101)/100</f>
        <v>0.20597550368019998</v>
      </c>
      <c r="J365" s="32">
        <f t="shared" si="39"/>
        <v>0.4114378509391412</v>
      </c>
      <c r="K365" s="32">
        <f>[1]!thsiFinD("ths_int_chg_ratio_index",K$2,$A$6,$A365,101)/100</f>
        <v>0.27139988068808002</v>
      </c>
      <c r="L365" s="32">
        <f>[1]!thsiFinD("ths_int_chg_ratio_index",L$2,$A$6,$A365,101)/100</f>
        <v>0.28563065948068</v>
      </c>
      <c r="M365" s="46">
        <f t="shared" si="40"/>
        <v>1.4114378509391412</v>
      </c>
      <c r="N365" s="46">
        <f t="shared" si="41"/>
        <v>1.27139988068808</v>
      </c>
      <c r="O365" s="46">
        <f t="shared" si="41"/>
        <v>1.2856306594806801</v>
      </c>
      <c r="P365" s="38">
        <f t="shared" si="42"/>
        <v>-7.4168165100043648E-3</v>
      </c>
      <c r="Q365" s="38">
        <f t="shared" si="43"/>
        <v>-1.1119466117291643E-2</v>
      </c>
      <c r="R365" s="38">
        <f t="shared" si="43"/>
        <v>-9.2087674898898575E-3</v>
      </c>
      <c r="S365" s="34">
        <f>MAX(M$6:M365)</f>
        <v>1.4219844486750437</v>
      </c>
      <c r="T365" s="34">
        <f>MAX(N$6:N365)</f>
        <v>1.37911001835863</v>
      </c>
      <c r="U365" s="34">
        <f>MAX(O$6:O365)</f>
        <v>1.3282790005559399</v>
      </c>
      <c r="V365" s="35">
        <f t="shared" si="44"/>
        <v>-7.4168165100043648E-3</v>
      </c>
      <c r="W365" s="35">
        <f t="shared" si="45"/>
        <v>-7.8101192969900257E-2</v>
      </c>
      <c r="X365" s="35">
        <f t="shared" si="45"/>
        <v>-3.210796907683533E-2</v>
      </c>
    </row>
    <row r="366" spans="1:24">
      <c r="A366" s="357">
        <v>44377</v>
      </c>
      <c r="B366" s="132">
        <f>[1]!thsiFinD("ths_adjustment_nvg_ratio_fund",B$2,$A$6,$A366,101)/100</f>
        <v>0.54171994884910002</v>
      </c>
      <c r="C366" s="132">
        <f>[1]!thsiFinD("ths_adjustment_nvg_ratio_fund",C$2,$A$6,$A366,101)/100</f>
        <v>0.46737902875510001</v>
      </c>
      <c r="D366" s="132">
        <f>[1]!thsiFinD("ths_adjustment_nvg_ratio_fund",D$2,$A$6,$A366,101)/100</f>
        <v>0.68715552360412002</v>
      </c>
      <c r="E366" s="132">
        <f>[1]!thsiFinD("ths_adjustment_nvg_ratio_fund",E$2,$A$6,$A366,101)/100</f>
        <v>0.7318870927579999</v>
      </c>
      <c r="F366" s="133">
        <f>[1]!thsiFinD("ths_int_chg_ratio_index",F$1,$A$6,$A366,101)/100</f>
        <v>0.27243716715888</v>
      </c>
      <c r="G366" s="133">
        <f>[1]!thsiFinD("ths_int_chg_ratio_index",G$1,$A$6,$A366,101)/100</f>
        <v>0.27243716715888</v>
      </c>
      <c r="H366" s="132">
        <f>[1]!thsiFinD("ths_int_chg_ratio_index",H$1,$A$6,$A366,101)/100</f>
        <v>0.21806766312682999</v>
      </c>
      <c r="I366" s="132">
        <f>[1]!thsiFinD("ths_int_chg_ratio_index",I$1,$A$6,$A366,101)/100</f>
        <v>0.21806766312682999</v>
      </c>
      <c r="J366" s="32">
        <f t="shared" si="39"/>
        <v>0.42614390681721748</v>
      </c>
      <c r="K366" s="32">
        <f>[1]!thsiFinD("ths_int_chg_ratio_index",K$2,$A$6,$A366,101)/100</f>
        <v>0.27956718905442002</v>
      </c>
      <c r="L366" s="32">
        <f>[1]!thsiFinD("ths_int_chg_ratio_index",L$2,$A$6,$A366,101)/100</f>
        <v>0.29644995702119997</v>
      </c>
      <c r="M366" s="46">
        <f t="shared" si="40"/>
        <v>1.4261439068172175</v>
      </c>
      <c r="N366" s="46">
        <f t="shared" si="41"/>
        <v>1.27956718905442</v>
      </c>
      <c r="O366" s="46">
        <f t="shared" si="41"/>
        <v>1.2964499570212</v>
      </c>
      <c r="P366" s="38">
        <f t="shared" si="42"/>
        <v>1.0419201857376326E-2</v>
      </c>
      <c r="Q366" s="38">
        <f t="shared" si="43"/>
        <v>6.4238706408561441E-3</v>
      </c>
      <c r="R366" s="38">
        <f t="shared" si="43"/>
        <v>8.4155565680816835E-3</v>
      </c>
      <c r="S366" s="34">
        <f>MAX(M$6:M366)</f>
        <v>1.4261439068172175</v>
      </c>
      <c r="T366" s="34">
        <f>MAX(N$6:N366)</f>
        <v>1.37911001835863</v>
      </c>
      <c r="U366" s="34">
        <f>MAX(O$6:O366)</f>
        <v>1.3282790005559399</v>
      </c>
      <c r="V366" s="35">
        <f t="shared" si="44"/>
        <v>0</v>
      </c>
      <c r="W366" s="35">
        <f t="shared" si="45"/>
        <v>-7.2179034289579391E-2</v>
      </c>
      <c r="X366" s="35">
        <f t="shared" si="45"/>
        <v>-2.3962618938805913E-2</v>
      </c>
    </row>
    <row r="367" spans="1:24">
      <c r="A367" s="357">
        <v>44378</v>
      </c>
      <c r="B367" s="132">
        <f>[1]!thsiFinD("ths_adjustment_nvg_ratio_fund",B$2,$A$6,$A367,101)/100</f>
        <v>0.54211956521739002</v>
      </c>
      <c r="C367" s="132">
        <f>[1]!thsiFinD("ths_adjustment_nvg_ratio_fund",C$2,$A$6,$A367,101)/100</f>
        <v>0.47180957345148</v>
      </c>
      <c r="D367" s="132">
        <f>[1]!thsiFinD("ths_adjustment_nvg_ratio_fund",D$2,$A$6,$A367,101)/100</f>
        <v>0.66391085549964002</v>
      </c>
      <c r="E367" s="132">
        <f>[1]!thsiFinD("ths_adjustment_nvg_ratio_fund",E$2,$A$6,$A367,101)/100</f>
        <v>0.71178490668416994</v>
      </c>
      <c r="F367" s="133">
        <f>[1]!thsiFinD("ths_int_chg_ratio_index",F$1,$A$6,$A367,101)/100</f>
        <v>0.25192927722899999</v>
      </c>
      <c r="G367" s="133">
        <f>[1]!thsiFinD("ths_int_chg_ratio_index",G$1,$A$6,$A367,101)/100</f>
        <v>0.25192927722899999</v>
      </c>
      <c r="H367" s="132">
        <f>[1]!thsiFinD("ths_int_chg_ratio_index",H$1,$A$6,$A367,101)/100</f>
        <v>0.19676918921323999</v>
      </c>
      <c r="I367" s="132">
        <f>[1]!thsiFinD("ths_int_chg_ratio_index",I$1,$A$6,$A367,101)/100</f>
        <v>0.19676918921323999</v>
      </c>
      <c r="J367" s="32">
        <f t="shared" si="39"/>
        <v>0.41087772921714494</v>
      </c>
      <c r="K367" s="32">
        <f>[1]!thsiFinD("ths_int_chg_ratio_index",K$2,$A$6,$A367,101)/100</f>
        <v>0.27680951499921003</v>
      </c>
      <c r="L367" s="32">
        <f>[1]!thsiFinD("ths_int_chg_ratio_index",L$2,$A$6,$A367,101)/100</f>
        <v>0.28927240211818001</v>
      </c>
      <c r="M367" s="46">
        <f t="shared" si="40"/>
        <v>1.410877729217145</v>
      </c>
      <c r="N367" s="46">
        <f t="shared" si="41"/>
        <v>1.27680951499921</v>
      </c>
      <c r="O367" s="46">
        <f t="shared" si="41"/>
        <v>1.2892724021181801</v>
      </c>
      <c r="P367" s="38">
        <f t="shared" si="42"/>
        <v>-1.0704514128691667E-2</v>
      </c>
      <c r="Q367" s="38">
        <f t="shared" si="43"/>
        <v>-2.1551615880740504E-3</v>
      </c>
      <c r="R367" s="38">
        <f t="shared" si="43"/>
        <v>-5.5363146600054813E-3</v>
      </c>
      <c r="S367" s="34">
        <f>MAX(M$6:M367)</f>
        <v>1.4261439068172175</v>
      </c>
      <c r="T367" s="34">
        <f>MAX(N$6:N367)</f>
        <v>1.37911001835863</v>
      </c>
      <c r="U367" s="34">
        <f>MAX(O$6:O367)</f>
        <v>1.3282790005559399</v>
      </c>
      <c r="V367" s="35">
        <f t="shared" si="44"/>
        <v>-1.0704514128691667E-2</v>
      </c>
      <c r="W367" s="35">
        <f t="shared" si="45"/>
        <v>-7.4178638395488217E-2</v>
      </c>
      <c r="X367" s="35">
        <f t="shared" si="45"/>
        <v>-2.9366269000288381E-2</v>
      </c>
    </row>
    <row r="368" spans="1:24">
      <c r="A368" s="357">
        <v>44379</v>
      </c>
      <c r="B368" s="132">
        <f>[1]!thsiFinD("ths_adjustment_nvg_ratio_fund",B$2,$A$6,$A368,101)/100</f>
        <v>0.49824168797953999</v>
      </c>
      <c r="C368" s="132">
        <f>[1]!thsiFinD("ths_adjustment_nvg_ratio_fund",C$2,$A$6,$A368,101)/100</f>
        <v>0.43080531665363997</v>
      </c>
      <c r="D368" s="132">
        <f>[1]!thsiFinD("ths_adjustment_nvg_ratio_fund",D$2,$A$6,$A368,101)/100</f>
        <v>0.65648214713635</v>
      </c>
      <c r="E368" s="132">
        <f>[1]!thsiFinD("ths_adjustment_nvg_ratio_fund",E$2,$A$6,$A368,101)/100</f>
        <v>0.69587067602952002</v>
      </c>
      <c r="F368" s="133">
        <f>[1]!thsiFinD("ths_int_chg_ratio_index",F$1,$A$6,$A368,101)/100</f>
        <v>0.24104380196775999</v>
      </c>
      <c r="G368" s="133">
        <f>[1]!thsiFinD("ths_int_chg_ratio_index",G$1,$A$6,$A368,101)/100</f>
        <v>0.24104380196775999</v>
      </c>
      <c r="H368" s="132">
        <f>[1]!thsiFinD("ths_int_chg_ratio_index",H$1,$A$6,$A368,101)/100</f>
        <v>0.19945191768077999</v>
      </c>
      <c r="I368" s="132">
        <f>[1]!thsiFinD("ths_int_chg_ratio_index",I$1,$A$6,$A368,101)/100</f>
        <v>0.19945191768077999</v>
      </c>
      <c r="J368" s="32">
        <f t="shared" si="39"/>
        <v>0.39529890838701631</v>
      </c>
      <c r="K368" s="32">
        <f>[1]!thsiFinD("ths_int_chg_ratio_index",K$2,$A$6,$A368,101)/100</f>
        <v>0.24607035887907</v>
      </c>
      <c r="L368" s="32">
        <f>[1]!thsiFinD("ths_int_chg_ratio_index",L$2,$A$6,$A368,101)/100</f>
        <v>0.26380711401446</v>
      </c>
      <c r="M368" s="46">
        <f t="shared" si="40"/>
        <v>1.3952989083870162</v>
      </c>
      <c r="N368" s="46">
        <f t="shared" si="41"/>
        <v>1.24607035887907</v>
      </c>
      <c r="O368" s="46">
        <f t="shared" si="41"/>
        <v>1.26380711401446</v>
      </c>
      <c r="P368" s="38">
        <f t="shared" si="42"/>
        <v>-1.1041935461532204E-2</v>
      </c>
      <c r="Q368" s="38">
        <f t="shared" si="43"/>
        <v>-2.4074974190773535E-2</v>
      </c>
      <c r="R368" s="38">
        <f t="shared" si="43"/>
        <v>-1.9751673937860148E-2</v>
      </c>
      <c r="S368" s="34">
        <f>MAX(M$6:M368)</f>
        <v>1.4261439068172175</v>
      </c>
      <c r="T368" s="34">
        <f>MAX(N$6:N368)</f>
        <v>1.37911001835863</v>
      </c>
      <c r="U368" s="34">
        <f>MAX(O$6:O368)</f>
        <v>1.3282790005559399</v>
      </c>
      <c r="V368" s="35">
        <f t="shared" si="44"/>
        <v>-2.1628251036067803E-2</v>
      </c>
      <c r="W368" s="35">
        <f t="shared" si="45"/>
        <v>-9.6467763781383664E-2</v>
      </c>
      <c r="X368" s="35">
        <f t="shared" si="45"/>
        <v>-4.8537909968083381E-2</v>
      </c>
    </row>
    <row r="369" spans="1:24">
      <c r="A369" s="357">
        <v>44382</v>
      </c>
      <c r="B369" s="132">
        <f>[1]!thsiFinD("ths_adjustment_nvg_ratio_fund",B$2,$A$6,$A369,101)/100</f>
        <v>0.50351662404092001</v>
      </c>
      <c r="C369" s="132">
        <f>[1]!thsiFinD("ths_adjustment_nvg_ratio_fund",C$2,$A$6,$A369,101)/100</f>
        <v>0.43601772217879003</v>
      </c>
      <c r="D369" s="132">
        <f>[1]!thsiFinD("ths_adjustment_nvg_ratio_fund",D$2,$A$6,$A369,101)/100</f>
        <v>0.66858375269589998</v>
      </c>
      <c r="E369" s="132">
        <f>[1]!thsiFinD("ths_adjustment_nvg_ratio_fund",E$2,$A$6,$A369,101)/100</f>
        <v>0.71119859289152998</v>
      </c>
      <c r="F369" s="133">
        <f>[1]!thsiFinD("ths_int_chg_ratio_index",F$1,$A$6,$A369,101)/100</f>
        <v>0.25860574205325998</v>
      </c>
      <c r="G369" s="133">
        <f>[1]!thsiFinD("ths_int_chg_ratio_index",G$1,$A$6,$A369,101)/100</f>
        <v>0.25860574205325998</v>
      </c>
      <c r="H369" s="132">
        <f>[1]!thsiFinD("ths_int_chg_ratio_index",H$1,$A$6,$A369,101)/100</f>
        <v>0.21989010138449999</v>
      </c>
      <c r="I369" s="132">
        <f>[1]!thsiFinD("ths_int_chg_ratio_index",I$1,$A$6,$A369,101)/100</f>
        <v>0.21989010138449999</v>
      </c>
      <c r="J369" s="32">
        <f t="shared" si="39"/>
        <v>0.40953854733533246</v>
      </c>
      <c r="K369" s="32">
        <f>[1]!thsiFinD("ths_int_chg_ratio_index",K$2,$A$6,$A369,101)/100</f>
        <v>0.24917651684927999</v>
      </c>
      <c r="L369" s="32">
        <f>[1]!thsiFinD("ths_int_chg_ratio_index",L$2,$A$6,$A369,101)/100</f>
        <v>0.27123986178342002</v>
      </c>
      <c r="M369" s="46">
        <f t="shared" si="40"/>
        <v>1.4095385473353326</v>
      </c>
      <c r="N369" s="46">
        <f t="shared" si="41"/>
        <v>1.2491765168492801</v>
      </c>
      <c r="O369" s="46">
        <f t="shared" si="41"/>
        <v>1.27123986178342</v>
      </c>
      <c r="P369" s="38">
        <f t="shared" si="42"/>
        <v>1.0205439753964596E-2</v>
      </c>
      <c r="Q369" s="38">
        <f t="shared" si="43"/>
        <v>2.4927629070674584E-3</v>
      </c>
      <c r="R369" s="38">
        <f t="shared" si="43"/>
        <v>5.8812358994799752E-3</v>
      </c>
      <c r="S369" s="34">
        <f>MAX(M$6:M369)</f>
        <v>1.4261439068172175</v>
      </c>
      <c r="T369" s="34">
        <f>MAX(N$6:N369)</f>
        <v>1.37911001835863</v>
      </c>
      <c r="U369" s="34">
        <f>MAX(O$6:O369)</f>
        <v>1.3282790005559399</v>
      </c>
      <c r="V369" s="35">
        <f t="shared" si="44"/>
        <v>-1.1643537095035295E-2</v>
      </c>
      <c r="W369" s="35">
        <f t="shared" si="45"/>
        <v>-9.4215472137598066E-2</v>
      </c>
      <c r="X369" s="35">
        <f t="shared" si="45"/>
        <v>-4.2942136967193401E-2</v>
      </c>
    </row>
    <row r="370" spans="1:24">
      <c r="A370" s="357">
        <v>44383</v>
      </c>
      <c r="B370" s="132">
        <f>[1]!thsiFinD("ths_adjustment_nvg_ratio_fund",B$2,$A$6,$A370,101)/100</f>
        <v>0.50175831202045995</v>
      </c>
      <c r="C370" s="132">
        <f>[1]!thsiFinD("ths_adjustment_nvg_ratio_fund",C$2,$A$6,$A370,101)/100</f>
        <v>0.43853705151593997</v>
      </c>
      <c r="D370" s="132">
        <f>[1]!thsiFinD("ths_adjustment_nvg_ratio_fund",D$2,$A$6,$A370,101)/100</f>
        <v>0.66546848789839008</v>
      </c>
      <c r="E370" s="132">
        <f>[1]!thsiFinD("ths_adjustment_nvg_ratio_fund",E$2,$A$6,$A370,101)/100</f>
        <v>0.70701063747234005</v>
      </c>
      <c r="F370" s="133">
        <f>[1]!thsiFinD("ths_int_chg_ratio_index",F$1,$A$6,$A370,101)/100</f>
        <v>0.25364128432506</v>
      </c>
      <c r="G370" s="133">
        <f>[1]!thsiFinD("ths_int_chg_ratio_index",G$1,$A$6,$A370,101)/100</f>
        <v>0.25364128432506</v>
      </c>
      <c r="H370" s="132">
        <f>[1]!thsiFinD("ths_int_chg_ratio_index",H$1,$A$6,$A370,101)/100</f>
        <v>0.22052897335305999</v>
      </c>
      <c r="I370" s="132">
        <f>[1]!thsiFinD("ths_int_chg_ratio_index",I$1,$A$6,$A370,101)/100</f>
        <v>0.22052897335305999</v>
      </c>
      <c r="J370" s="32">
        <f t="shared" si="39"/>
        <v>0.40763937553292129</v>
      </c>
      <c r="K370" s="32">
        <f>[1]!thsiFinD("ths_int_chg_ratio_index",K$2,$A$6,$A370,101)/100</f>
        <v>0.24860129635081002</v>
      </c>
      <c r="L370" s="32">
        <f>[1]!thsiFinD("ths_int_chg_ratio_index",L$2,$A$6,$A370,101)/100</f>
        <v>0.26890623813227998</v>
      </c>
      <c r="M370" s="46">
        <f t="shared" si="40"/>
        <v>1.4076393755329213</v>
      </c>
      <c r="N370" s="46">
        <f t="shared" si="41"/>
        <v>1.24860129635081</v>
      </c>
      <c r="O370" s="46">
        <f t="shared" si="41"/>
        <v>1.26890623813228</v>
      </c>
      <c r="P370" s="38">
        <f t="shared" si="42"/>
        <v>-1.3473713124069198E-3</v>
      </c>
      <c r="Q370" s="38">
        <f t="shared" si="43"/>
        <v>-4.6047975663277008E-4</v>
      </c>
      <c r="R370" s="38">
        <f t="shared" si="43"/>
        <v>-1.8357067940476535E-3</v>
      </c>
      <c r="S370" s="34">
        <f>MAX(M$6:M370)</f>
        <v>1.4261439068172175</v>
      </c>
      <c r="T370" s="34">
        <f>MAX(N$6:N370)</f>
        <v>1.37911001835863</v>
      </c>
      <c r="U370" s="34">
        <f>MAX(O$6:O370)</f>
        <v>1.3282790005559399</v>
      </c>
      <c r="V370" s="35">
        <f t="shared" si="44"/>
        <v>-1.2975220239585417E-2</v>
      </c>
      <c r="W370" s="35">
        <f t="shared" si="45"/>
        <v>-9.463256757654992E-2</v>
      </c>
      <c r="X370" s="35">
        <f t="shared" si="45"/>
        <v>-4.4699014588659436E-2</v>
      </c>
    </row>
    <row r="371" spans="1:24">
      <c r="A371" s="357">
        <v>44384</v>
      </c>
      <c r="B371" s="132">
        <f>[1]!thsiFinD("ths_adjustment_nvg_ratio_fund",B$2,$A$6,$A371,101)/100</f>
        <v>0.52341751918158996</v>
      </c>
      <c r="C371" s="132">
        <f>[1]!thsiFinD("ths_adjustment_nvg_ratio_fund",C$2,$A$6,$A371,101)/100</f>
        <v>0.45591173659977002</v>
      </c>
      <c r="D371" s="132">
        <f>[1]!thsiFinD("ths_adjustment_nvg_ratio_fund",D$2,$A$6,$A371,101)/100</f>
        <v>0.67409537502994998</v>
      </c>
      <c r="E371" s="132">
        <f>[1]!thsiFinD("ths_adjustment_nvg_ratio_fund",E$2,$A$6,$A371,101)/100</f>
        <v>0.73088198345430999</v>
      </c>
      <c r="F371" s="133">
        <f>[1]!thsiFinD("ths_int_chg_ratio_index",F$1,$A$6,$A371,101)/100</f>
        <v>0.27350863556943</v>
      </c>
      <c r="G371" s="133">
        <f>[1]!thsiFinD("ths_int_chg_ratio_index",G$1,$A$6,$A371,101)/100</f>
        <v>0.27350863556943</v>
      </c>
      <c r="H371" s="132">
        <f>[1]!thsiFinD("ths_int_chg_ratio_index",H$1,$A$6,$A371,101)/100</f>
        <v>0.23124866652022</v>
      </c>
      <c r="I371" s="132">
        <f>[1]!thsiFinD("ths_int_chg_ratio_index",I$1,$A$6,$A371,101)/100</f>
        <v>0.23124866652022</v>
      </c>
      <c r="J371" s="32">
        <f t="shared" si="39"/>
        <v>0.42422765230561499</v>
      </c>
      <c r="K371" s="32">
        <f>[1]!thsiFinD("ths_int_chg_ratio_index",K$2,$A$6,$A371,101)/100</f>
        <v>0.26181402542347998</v>
      </c>
      <c r="L371" s="32">
        <f>[1]!thsiFinD("ths_int_chg_ratio_index",L$2,$A$6,$A371,101)/100</f>
        <v>0.28473664002903998</v>
      </c>
      <c r="M371" s="46">
        <f t="shared" si="40"/>
        <v>1.424227652305615</v>
      </c>
      <c r="N371" s="46">
        <f t="shared" si="41"/>
        <v>1.26181402542348</v>
      </c>
      <c r="O371" s="46">
        <f t="shared" si="41"/>
        <v>1.2847366400290401</v>
      </c>
      <c r="P371" s="38">
        <f t="shared" si="42"/>
        <v>1.1784464871489986E-2</v>
      </c>
      <c r="Q371" s="38">
        <f t="shared" si="43"/>
        <v>1.0582024150772362E-2</v>
      </c>
      <c r="R371" s="38">
        <f t="shared" si="43"/>
        <v>1.2475627765894837E-2</v>
      </c>
      <c r="S371" s="34">
        <f>MAX(M$6:M371)</f>
        <v>1.4261439068172175</v>
      </c>
      <c r="T371" s="34">
        <f>MAX(N$6:N371)</f>
        <v>1.37911001835863</v>
      </c>
      <c r="U371" s="34">
        <f>MAX(O$6:O371)</f>
        <v>1.3282790005559399</v>
      </c>
      <c r="V371" s="35">
        <f t="shared" si="44"/>
        <v>-1.3436613952088061E-3</v>
      </c>
      <c r="W371" s="35">
        <f t="shared" si="45"/>
        <v>-8.505194754132217E-2</v>
      </c>
      <c r="X371" s="35">
        <f t="shared" si="45"/>
        <v>-3.278103509027519E-2</v>
      </c>
    </row>
    <row r="372" spans="1:24">
      <c r="A372" s="357">
        <v>44385</v>
      </c>
      <c r="B372" s="132">
        <f>[1]!thsiFinD("ths_adjustment_nvg_ratio_fund",B$2,$A$6,$A372,101)/100</f>
        <v>0.51238810741688001</v>
      </c>
      <c r="C372" s="132">
        <f>[1]!thsiFinD("ths_adjustment_nvg_ratio_fund",C$2,$A$6,$A372,101)/100</f>
        <v>0.44574754582573001</v>
      </c>
      <c r="D372" s="132">
        <f>[1]!thsiFinD("ths_adjustment_nvg_ratio_fund",D$2,$A$6,$A372,101)/100</f>
        <v>0.66738557392762998</v>
      </c>
      <c r="E372" s="132">
        <f>[1]!thsiFinD("ths_adjustment_nvg_ratio_fund",E$2,$A$6,$A372,101)/100</f>
        <v>0.72761537823660005</v>
      </c>
      <c r="F372" s="133">
        <f>[1]!thsiFinD("ths_int_chg_ratio_index",F$1,$A$6,$A372,101)/100</f>
        <v>0.27525928084133999</v>
      </c>
      <c r="G372" s="133">
        <f>[1]!thsiFinD("ths_int_chg_ratio_index",G$1,$A$6,$A372,101)/100</f>
        <v>0.27525928084133999</v>
      </c>
      <c r="H372" s="132">
        <f>[1]!thsiFinD("ths_int_chg_ratio_index",H$1,$A$6,$A372,101)/100</f>
        <v>0.22752230373452001</v>
      </c>
      <c r="I372" s="132">
        <f>[1]!thsiFinD("ths_int_chg_ratio_index",I$1,$A$6,$A372,101)/100</f>
        <v>0.22752230373452001</v>
      </c>
      <c r="J372" s="32">
        <f t="shared" si="39"/>
        <v>0.41983747181982006</v>
      </c>
      <c r="K372" s="32">
        <f>[1]!thsiFinD("ths_int_chg_ratio_index",K$2,$A$6,$A372,101)/100</f>
        <v>0.25122186734462998</v>
      </c>
      <c r="L372" s="32">
        <f>[1]!thsiFinD("ths_int_chg_ratio_index",L$2,$A$6,$A372,101)/100</f>
        <v>0.27751435304319999</v>
      </c>
      <c r="M372" s="46">
        <f t="shared" si="40"/>
        <v>1.4198374718198201</v>
      </c>
      <c r="N372" s="46">
        <f t="shared" si="41"/>
        <v>1.25122186734463</v>
      </c>
      <c r="O372" s="46">
        <f t="shared" si="41"/>
        <v>1.2775143530432</v>
      </c>
      <c r="P372" s="38">
        <f t="shared" si="42"/>
        <v>-3.0824991206200858E-3</v>
      </c>
      <c r="Q372" s="38">
        <f t="shared" si="43"/>
        <v>-8.3943892407560838E-3</v>
      </c>
      <c r="R372" s="38">
        <f t="shared" si="43"/>
        <v>-5.6216089436639249E-3</v>
      </c>
      <c r="S372" s="34">
        <f>MAX(M$6:M372)</f>
        <v>1.4261439068172175</v>
      </c>
      <c r="T372" s="34">
        <f>MAX(N$6:N372)</f>
        <v>1.37911001835863</v>
      </c>
      <c r="U372" s="34">
        <f>MAX(O$6:O372)</f>
        <v>1.3282790005559399</v>
      </c>
      <c r="V372" s="35">
        <f t="shared" si="44"/>
        <v>-4.4220186807597539E-3</v>
      </c>
      <c r="W372" s="35">
        <f t="shared" si="45"/>
        <v>-9.2732377628731988E-2</v>
      </c>
      <c r="X372" s="35">
        <f t="shared" si="45"/>
        <v>-3.8218361873893048E-2</v>
      </c>
    </row>
    <row r="373" spans="1:24">
      <c r="A373" s="357">
        <v>44386</v>
      </c>
      <c r="B373" s="132">
        <f>[1]!thsiFinD("ths_adjustment_nvg_ratio_fund",B$2,$A$6,$A373,101)/100</f>
        <v>0.50759271099743997</v>
      </c>
      <c r="C373" s="132">
        <f>[1]!thsiFinD("ths_adjustment_nvg_ratio_fund",C$2,$A$6,$A373,101)/100</f>
        <v>0.43784206411258997</v>
      </c>
      <c r="D373" s="132">
        <f>[1]!thsiFinD("ths_adjustment_nvg_ratio_fund",D$2,$A$6,$A373,101)/100</f>
        <v>0.68427989456027005</v>
      </c>
      <c r="E373" s="132">
        <f>[1]!thsiFinD("ths_adjustment_nvg_ratio_fund",E$2,$A$6,$A373,101)/100</f>
        <v>0.74260825868975999</v>
      </c>
      <c r="F373" s="133">
        <f>[1]!thsiFinD("ths_int_chg_ratio_index",F$1,$A$6,$A373,101)/100</f>
        <v>0.28307114400076</v>
      </c>
      <c r="G373" s="133">
        <f>[1]!thsiFinD("ths_int_chg_ratio_index",G$1,$A$6,$A373,101)/100</f>
        <v>0.28307114400076</v>
      </c>
      <c r="H373" s="132">
        <f>[1]!thsiFinD("ths_int_chg_ratio_index",H$1,$A$6,$A373,101)/100</f>
        <v>0.23773058340411002</v>
      </c>
      <c r="I373" s="132">
        <f>[1]!thsiFinD("ths_int_chg_ratio_index",I$1,$A$6,$A373,101)/100</f>
        <v>0.23773058340411002</v>
      </c>
      <c r="J373" s="32">
        <f t="shared" si="39"/>
        <v>0.42674079789622493</v>
      </c>
      <c r="K373" s="32">
        <f>[1]!thsiFinD("ths_int_chg_ratio_index",K$2,$A$6,$A373,101)/100</f>
        <v>0.24997831032373</v>
      </c>
      <c r="L373" s="32">
        <f>[1]!thsiFinD("ths_int_chg_ratio_index",L$2,$A$6,$A373,101)/100</f>
        <v>0.27821160021793001</v>
      </c>
      <c r="M373" s="46">
        <f t="shared" si="40"/>
        <v>1.426740797896225</v>
      </c>
      <c r="N373" s="46">
        <f t="shared" si="41"/>
        <v>1.2499783103237301</v>
      </c>
      <c r="O373" s="46">
        <f t="shared" si="41"/>
        <v>1.27821160021793</v>
      </c>
      <c r="P373" s="38">
        <f t="shared" si="42"/>
        <v>4.8620537303869504E-3</v>
      </c>
      <c r="Q373" s="38">
        <f t="shared" si="43"/>
        <v>-9.9387411086337973E-4</v>
      </c>
      <c r="R373" s="38">
        <f t="shared" si="43"/>
        <v>5.4578422001205773E-4</v>
      </c>
      <c r="S373" s="34">
        <f>MAX(M$6:M373)</f>
        <v>1.426740797896225</v>
      </c>
      <c r="T373" s="34">
        <f>MAX(N$6:N373)</f>
        <v>1.37911001835863</v>
      </c>
      <c r="U373" s="34">
        <f>MAX(O$6:O373)</f>
        <v>1.3282790005559399</v>
      </c>
      <c r="V373" s="35">
        <f t="shared" si="44"/>
        <v>0</v>
      </c>
      <c r="W373" s="35">
        <f t="shared" si="45"/>
        <v>-9.3634087430231383E-2</v>
      </c>
      <c r="X373" s="35">
        <f t="shared" si="45"/>
        <v>-3.7693436632706412E-2</v>
      </c>
    </row>
    <row r="374" spans="1:24">
      <c r="A374" s="357">
        <v>44389</v>
      </c>
      <c r="B374" s="132">
        <f>[1]!thsiFinD("ths_adjustment_nvg_ratio_fund",B$2,$A$6,$A374,101)/100</f>
        <v>0.53029092071610995</v>
      </c>
      <c r="C374" s="132">
        <f>[1]!thsiFinD("ths_adjustment_nvg_ratio_fund",C$2,$A$6,$A374,101)/100</f>
        <v>0.45287116671009997</v>
      </c>
      <c r="D374" s="132">
        <f>[1]!thsiFinD("ths_adjustment_nvg_ratio_fund",D$2,$A$6,$A374,101)/100</f>
        <v>0.71147855260005</v>
      </c>
      <c r="E374" s="132">
        <f>[1]!thsiFinD("ths_adjustment_nvg_ratio_fund",E$2,$A$6,$A374,101)/100</f>
        <v>0.76656336385109991</v>
      </c>
      <c r="F374" s="133">
        <f>[1]!thsiFinD("ths_int_chg_ratio_index",F$1,$A$6,$A374,101)/100</f>
        <v>0.30845903015124998</v>
      </c>
      <c r="G374" s="133">
        <f>[1]!thsiFinD("ths_int_chg_ratio_index",G$1,$A$6,$A374,101)/100</f>
        <v>0.30845903015124998</v>
      </c>
      <c r="H374" s="132">
        <f>[1]!thsiFinD("ths_int_chg_ratio_index",H$1,$A$6,$A374,101)/100</f>
        <v>0.25971553556986998</v>
      </c>
      <c r="I374" s="132">
        <f>[1]!thsiFinD("ths_int_chg_ratio_index",I$1,$A$6,$A374,101)/100</f>
        <v>0.25971553556986998</v>
      </c>
      <c r="J374" s="32">
        <f t="shared" si="39"/>
        <v>0.44969414191495</v>
      </c>
      <c r="K374" s="32">
        <f>[1]!thsiFinD("ths_int_chg_ratio_index",K$2,$A$6,$A374,101)/100</f>
        <v>0.2662043384401</v>
      </c>
      <c r="L374" s="32">
        <f>[1]!thsiFinD("ths_int_chg_ratio_index",L$2,$A$6,$A374,101)/100</f>
        <v>0.29771836600656998</v>
      </c>
      <c r="M374" s="46">
        <f t="shared" si="40"/>
        <v>1.4496941419149501</v>
      </c>
      <c r="N374" s="46">
        <f t="shared" si="41"/>
        <v>1.2662043384401001</v>
      </c>
      <c r="O374" s="46">
        <f t="shared" si="41"/>
        <v>1.2977183660065701</v>
      </c>
      <c r="P374" s="38">
        <f t="shared" si="42"/>
        <v>1.6087956587889307E-2</v>
      </c>
      <c r="Q374" s="38">
        <f t="shared" si="43"/>
        <v>1.2981047736874363E-2</v>
      </c>
      <c r="R374" s="38">
        <f t="shared" si="43"/>
        <v>1.5260983224776092E-2</v>
      </c>
      <c r="S374" s="34">
        <f>MAX(M$6:M374)</f>
        <v>1.4496941419149501</v>
      </c>
      <c r="T374" s="34">
        <f>MAX(N$6:N374)</f>
        <v>1.37911001835863</v>
      </c>
      <c r="U374" s="34">
        <f>MAX(O$6:O374)</f>
        <v>1.3282790005559399</v>
      </c>
      <c r="V374" s="35">
        <f t="shared" si="44"/>
        <v>0</v>
      </c>
      <c r="W374" s="35">
        <f t="shared" si="45"/>
        <v>-8.1868508252087469E-2</v>
      </c>
      <c r="X374" s="35">
        <f t="shared" si="45"/>
        <v>-2.300769231206623E-2</v>
      </c>
    </row>
    <row r="375" spans="1:24">
      <c r="A375" s="357">
        <v>44390</v>
      </c>
      <c r="B375" s="132">
        <f>[1]!thsiFinD("ths_adjustment_nvg_ratio_fund",B$2,$A$6,$A375,101)/100</f>
        <v>0.53276854219948999</v>
      </c>
      <c r="C375" s="132">
        <f>[1]!thsiFinD("ths_adjustment_nvg_ratio_fund",C$2,$A$6,$A375,101)/100</f>
        <v>0.45912605334028</v>
      </c>
      <c r="D375" s="132">
        <f>[1]!thsiFinD("ths_adjustment_nvg_ratio_fund",D$2,$A$6,$A375,101)/100</f>
        <v>0.72885214473999993</v>
      </c>
      <c r="E375" s="132">
        <f>[1]!thsiFinD("ths_adjustment_nvg_ratio_fund",E$2,$A$6,$A375,101)/100</f>
        <v>0.79051846893527999</v>
      </c>
      <c r="F375" s="133">
        <f>[1]!thsiFinD("ths_int_chg_ratio_index",F$1,$A$6,$A375,101)/100</f>
        <v>0.31698991186149</v>
      </c>
      <c r="G375" s="133">
        <f>[1]!thsiFinD("ths_int_chg_ratio_index",G$1,$A$6,$A375,101)/100</f>
        <v>0.31698991186149</v>
      </c>
      <c r="H375" s="132">
        <f>[1]!thsiFinD("ths_int_chg_ratio_index",H$1,$A$6,$A375,101)/100</f>
        <v>0.26897179850601999</v>
      </c>
      <c r="I375" s="132">
        <f>[1]!thsiFinD("ths_int_chg_ratio_index",I$1,$A$6,$A375,101)/100</f>
        <v>0.26897179850601999</v>
      </c>
      <c r="J375" s="32">
        <f t="shared" si="39"/>
        <v>0.46039857874375872</v>
      </c>
      <c r="K375" s="32">
        <f>[1]!thsiFinD("ths_int_chg_ratio_index",K$2,$A$6,$A375,101)/100</f>
        <v>0.27039909378289001</v>
      </c>
      <c r="L375" s="32">
        <f>[1]!thsiFinD("ths_int_chg_ratio_index",L$2,$A$6,$A375,101)/100</f>
        <v>0.30242419000819998</v>
      </c>
      <c r="M375" s="46">
        <f t="shared" si="40"/>
        <v>1.4603985787437588</v>
      </c>
      <c r="N375" s="46">
        <f t="shared" si="41"/>
        <v>1.27039909378289</v>
      </c>
      <c r="O375" s="46">
        <f t="shared" si="41"/>
        <v>1.3024241900082001</v>
      </c>
      <c r="P375" s="38">
        <f t="shared" si="42"/>
        <v>7.3839277674592196E-3</v>
      </c>
      <c r="Q375" s="38">
        <f t="shared" si="43"/>
        <v>3.3128581346970609E-3</v>
      </c>
      <c r="R375" s="38">
        <f t="shared" si="43"/>
        <v>3.6262290223347815E-3</v>
      </c>
      <c r="S375" s="34">
        <f>MAX(M$6:M375)</f>
        <v>1.4603985787437588</v>
      </c>
      <c r="T375" s="34">
        <f>MAX(N$6:N375)</f>
        <v>1.37911001835863</v>
      </c>
      <c r="U375" s="34">
        <f>MAX(O$6:O375)</f>
        <v>1.3282790005559399</v>
      </c>
      <c r="V375" s="35">
        <f t="shared" si="44"/>
        <v>0</v>
      </c>
      <c r="W375" s="35">
        <f t="shared" si="45"/>
        <v>-7.8826868870928934E-2</v>
      </c>
      <c r="X375" s="35">
        <f t="shared" si="45"/>
        <v>-1.9464894451330261E-2</v>
      </c>
    </row>
    <row r="376" spans="1:24">
      <c r="A376" s="357">
        <v>44391</v>
      </c>
      <c r="B376" s="132">
        <f>[1]!thsiFinD("ths_adjustment_nvg_ratio_fund",B$2,$A$6,$A376,101)/100</f>
        <v>0.51694373401534999</v>
      </c>
      <c r="C376" s="132">
        <f>[1]!thsiFinD("ths_adjustment_nvg_ratio_fund",C$2,$A$6,$A376,101)/100</f>
        <v>0.44348883676482997</v>
      </c>
      <c r="D376" s="132">
        <f>[1]!thsiFinD("ths_adjustment_nvg_ratio_fund",D$2,$A$6,$A376,101)/100</f>
        <v>0.71734962856457996</v>
      </c>
      <c r="E376" s="132">
        <f>[1]!thsiFinD("ths_adjustment_nvg_ratio_fund",E$2,$A$6,$A376,101)/100</f>
        <v>0.77761956619171002</v>
      </c>
      <c r="F376" s="133">
        <f>[1]!thsiFinD("ths_int_chg_ratio_index",F$1,$A$6,$A376,101)/100</f>
        <v>0.30119871752152</v>
      </c>
      <c r="G376" s="133">
        <f>[1]!thsiFinD("ths_int_chg_ratio_index",G$1,$A$6,$A376,101)/100</f>
        <v>0.30119871752152</v>
      </c>
      <c r="H376" s="132">
        <f>[1]!thsiFinD("ths_int_chg_ratio_index",H$1,$A$6,$A376,101)/100</f>
        <v>0.25908014964496001</v>
      </c>
      <c r="I376" s="132">
        <f>[1]!thsiFinD("ths_int_chg_ratio_index",I$1,$A$6,$A376,101)/100</f>
        <v>0.25908014964496001</v>
      </c>
      <c r="J376" s="32">
        <f t="shared" si="39"/>
        <v>0.44699493748367869</v>
      </c>
      <c r="K376" s="32">
        <f>[1]!thsiFinD("ths_int_chg_ratio_index",K$2,$A$6,$A376,101)/100</f>
        <v>0.25652298315694</v>
      </c>
      <c r="L376" s="32">
        <f>[1]!thsiFinD("ths_int_chg_ratio_index",L$2,$A$6,$A376,101)/100</f>
        <v>0.28862622018256001</v>
      </c>
      <c r="M376" s="46">
        <f t="shared" si="40"/>
        <v>1.4469949374836788</v>
      </c>
      <c r="N376" s="46">
        <f t="shared" si="41"/>
        <v>1.25652298315694</v>
      </c>
      <c r="O376" s="46">
        <f t="shared" si="41"/>
        <v>1.28862622018256</v>
      </c>
      <c r="P376" s="38">
        <f t="shared" si="42"/>
        <v>-9.1780706001575174E-3</v>
      </c>
      <c r="Q376" s="38">
        <f t="shared" si="43"/>
        <v>-1.0922638951694208E-2</v>
      </c>
      <c r="R376" s="38">
        <f t="shared" si="43"/>
        <v>-1.0594067533061691E-2</v>
      </c>
      <c r="S376" s="34">
        <f>MAX(M$6:M376)</f>
        <v>1.4603985787437588</v>
      </c>
      <c r="T376" s="34">
        <f>MAX(N$6:N376)</f>
        <v>1.37911001835863</v>
      </c>
      <c r="U376" s="34">
        <f>MAX(O$6:O376)</f>
        <v>1.3282790005559399</v>
      </c>
      <c r="V376" s="35">
        <f t="shared" si="44"/>
        <v>-9.1780706001575174E-3</v>
      </c>
      <c r="W376" s="35">
        <f t="shared" si="45"/>
        <v>-8.8888510394253384E-2</v>
      </c>
      <c r="X376" s="35">
        <f t="shared" si="45"/>
        <v>-2.985274957805073E-2</v>
      </c>
    </row>
    <row r="377" spans="1:24">
      <c r="A377" s="357">
        <v>44392</v>
      </c>
      <c r="B377" s="132">
        <f>[1]!thsiFinD("ths_adjustment_nvg_ratio_fund",B$2,$A$6,$A377,101)/100</f>
        <v>0.53788363171355003</v>
      </c>
      <c r="C377" s="132">
        <f>[1]!thsiFinD("ths_adjustment_nvg_ratio_fund",C$2,$A$6,$A377,101)/100</f>
        <v>0.46616280079924005</v>
      </c>
      <c r="D377" s="132">
        <f>[1]!thsiFinD("ths_adjustment_nvg_ratio_fund",D$2,$A$6,$A377,101)/100</f>
        <v>0.73292595255212012</v>
      </c>
      <c r="E377" s="132">
        <f>[1]!thsiFinD("ths_adjustment_nvg_ratio_fund",E$2,$A$6,$A377,101)/100</f>
        <v>0.79989948915450992</v>
      </c>
      <c r="F377" s="133">
        <f>[1]!thsiFinD("ths_int_chg_ratio_index",F$1,$A$6,$A377,101)/100</f>
        <v>0.30080477338646999</v>
      </c>
      <c r="G377" s="133">
        <f>[1]!thsiFinD("ths_int_chg_ratio_index",G$1,$A$6,$A377,101)/100</f>
        <v>0.30080477338646999</v>
      </c>
      <c r="H377" s="132">
        <f>[1]!thsiFinD("ths_int_chg_ratio_index",H$1,$A$6,$A377,101)/100</f>
        <v>0.24838861717417998</v>
      </c>
      <c r="I377" s="132">
        <f>[1]!thsiFinD("ths_int_chg_ratio_index",I$1,$A$6,$A377,101)/100</f>
        <v>0.24838861717417998</v>
      </c>
      <c r="J377" s="32">
        <f t="shared" si="39"/>
        <v>0.45440733191758997</v>
      </c>
      <c r="K377" s="32">
        <f>[1]!thsiFinD("ths_int_chg_ratio_index",K$2,$A$6,$A377,101)/100</f>
        <v>0.27094795010589001</v>
      </c>
      <c r="L377" s="32">
        <f>[1]!thsiFinD("ths_int_chg_ratio_index",L$2,$A$6,$A377,101)/100</f>
        <v>0.29888500005933</v>
      </c>
      <c r="M377" s="46">
        <f t="shared" si="40"/>
        <v>1.4544073319175901</v>
      </c>
      <c r="N377" s="46">
        <f t="shared" si="41"/>
        <v>1.27094795010589</v>
      </c>
      <c r="O377" s="46">
        <f t="shared" si="41"/>
        <v>1.2988850000593299</v>
      </c>
      <c r="P377" s="38">
        <f t="shared" si="42"/>
        <v>5.1226125550940527E-3</v>
      </c>
      <c r="Q377" s="38">
        <f t="shared" si="43"/>
        <v>1.1480066136719813E-2</v>
      </c>
      <c r="R377" s="38">
        <f t="shared" si="43"/>
        <v>7.9610205939442125E-3</v>
      </c>
      <c r="S377" s="34">
        <f>MAX(M$6:M377)</f>
        <v>1.4603985787437588</v>
      </c>
      <c r="T377" s="34">
        <f>MAX(N$6:N377)</f>
        <v>1.37911001835863</v>
      </c>
      <c r="U377" s="34">
        <f>MAX(O$6:O377)</f>
        <v>1.3282790005559399</v>
      </c>
      <c r="V377" s="35">
        <f t="shared" si="44"/>
        <v>-4.1024737447514781E-3</v>
      </c>
      <c r="W377" s="35">
        <f t="shared" si="45"/>
        <v>-7.8428890235654136E-2</v>
      </c>
      <c r="X377" s="35">
        <f t="shared" si="45"/>
        <v>-2.212938733828318E-2</v>
      </c>
    </row>
    <row r="378" spans="1:24">
      <c r="A378" s="357">
        <v>44393</v>
      </c>
      <c r="B378" s="132">
        <f>[1]!thsiFinD("ths_adjustment_nvg_ratio_fund",B$2,$A$6,$A378,101)/100</f>
        <v>0.52006074168798</v>
      </c>
      <c r="C378" s="132">
        <f>[1]!thsiFinD("ths_adjustment_nvg_ratio_fund",C$2,$A$6,$A378,101)/100</f>
        <v>0.45087307792546</v>
      </c>
      <c r="D378" s="132">
        <f>[1]!thsiFinD("ths_adjustment_nvg_ratio_fund",D$2,$A$6,$A378,101)/100</f>
        <v>0.73699976036424997</v>
      </c>
      <c r="E378" s="132">
        <f>[1]!thsiFinD("ths_adjustment_nvg_ratio_fund",E$2,$A$6,$A378,101)/100</f>
        <v>0.80115587576482994</v>
      </c>
      <c r="F378" s="133">
        <f>[1]!thsiFinD("ths_int_chg_ratio_index",F$1,$A$6,$A378,101)/100</f>
        <v>0.29842289420593998</v>
      </c>
      <c r="G378" s="133">
        <f>[1]!thsiFinD("ths_int_chg_ratio_index",G$1,$A$6,$A378,101)/100</f>
        <v>0.29842289420593998</v>
      </c>
      <c r="H378" s="132">
        <f>[1]!thsiFinD("ths_int_chg_ratio_index",H$1,$A$6,$A378,101)/100</f>
        <v>0.24936236721101002</v>
      </c>
      <c r="I378" s="132">
        <f>[1]!thsiFinD("ths_int_chg_ratio_index",I$1,$A$6,$A378,101)/100</f>
        <v>0.24936236721101002</v>
      </c>
      <c r="J378" s="32">
        <f t="shared" si="39"/>
        <v>0.45058249732205252</v>
      </c>
      <c r="K378" s="32">
        <f>[1]!thsiFinD("ths_int_chg_ratio_index",K$2,$A$6,$A378,101)/100</f>
        <v>0.25985248869869998</v>
      </c>
      <c r="L378" s="32">
        <f>[1]!thsiFinD("ths_int_chg_ratio_index",L$2,$A$6,$A378,101)/100</f>
        <v>0.28785984160708999</v>
      </c>
      <c r="M378" s="46">
        <f t="shared" si="40"/>
        <v>1.4505824973220525</v>
      </c>
      <c r="N378" s="46">
        <f t="shared" si="41"/>
        <v>1.2598524886986999</v>
      </c>
      <c r="O378" s="46">
        <f t="shared" si="41"/>
        <v>1.2878598416070899</v>
      </c>
      <c r="P378" s="38">
        <f t="shared" si="42"/>
        <v>-2.6298235106493317E-3</v>
      </c>
      <c r="Q378" s="38">
        <f t="shared" si="43"/>
        <v>-8.7300675108414882E-3</v>
      </c>
      <c r="R378" s="38">
        <f t="shared" si="43"/>
        <v>-8.4881713559987748E-3</v>
      </c>
      <c r="S378" s="34">
        <f>MAX(M$6:M378)</f>
        <v>1.4603985787437588</v>
      </c>
      <c r="T378" s="34">
        <f>MAX(N$6:N378)</f>
        <v>1.37911001835863</v>
      </c>
      <c r="U378" s="34">
        <f>MAX(O$6:O378)</f>
        <v>1.3282790005559399</v>
      </c>
      <c r="V378" s="35">
        <f t="shared" si="44"/>
        <v>-6.7215084734950636E-3</v>
      </c>
      <c r="W378" s="35">
        <f t="shared" si="45"/>
        <v>-8.647426823993809E-2</v>
      </c>
      <c r="X378" s="35">
        <f t="shared" si="45"/>
        <v>-3.0429720662551341E-2</v>
      </c>
    </row>
    <row r="379" spans="1:24">
      <c r="A379" s="357">
        <v>44396</v>
      </c>
      <c r="B379" s="132">
        <f>[1]!thsiFinD("ths_adjustment_nvg_ratio_fund",B$2,$A$6,$A379,101)/100</f>
        <v>0.52677429667519005</v>
      </c>
      <c r="C379" s="132">
        <f>[1]!thsiFinD("ths_adjustment_nvg_ratio_fund",C$2,$A$6,$A379,101)/100</f>
        <v>0.45695421770480005</v>
      </c>
      <c r="D379" s="132">
        <f>[1]!thsiFinD("ths_adjustment_nvg_ratio_fund",D$2,$A$6,$A379,101)/100</f>
        <v>0.72681524083393001</v>
      </c>
      <c r="E379" s="132">
        <f>[1]!thsiFinD("ths_adjustment_nvg_ratio_fund",E$2,$A$6,$A379,101)/100</f>
        <v>0.78817321391904993</v>
      </c>
      <c r="F379" s="133">
        <f>[1]!thsiFinD("ths_int_chg_ratio_index",F$1,$A$6,$A379,101)/100</f>
        <v>0.29427431093008</v>
      </c>
      <c r="G379" s="133">
        <f>[1]!thsiFinD("ths_int_chg_ratio_index",G$1,$A$6,$A379,101)/100</f>
        <v>0.29427431093008</v>
      </c>
      <c r="H379" s="132">
        <f>[1]!thsiFinD("ths_int_chg_ratio_index",H$1,$A$6,$A379,101)/100</f>
        <v>0.2488223027922</v>
      </c>
      <c r="I379" s="132">
        <f>[1]!thsiFinD("ths_int_chg_ratio_index",I$1,$A$6,$A379,101)/100</f>
        <v>0.2488223027922</v>
      </c>
      <c r="J379" s="32">
        <f t="shared" si="39"/>
        <v>0.44811377457219126</v>
      </c>
      <c r="K379" s="32">
        <f>[1]!thsiFinD("ths_int_chg_ratio_index",K$2,$A$6,$A379,101)/100</f>
        <v>0.26191684103328</v>
      </c>
      <c r="L379" s="32">
        <f>[1]!thsiFinD("ths_int_chg_ratio_index",L$2,$A$6,$A379,101)/100</f>
        <v>0.28847662436458998</v>
      </c>
      <c r="M379" s="46">
        <f t="shared" si="40"/>
        <v>1.4481137745721913</v>
      </c>
      <c r="N379" s="46">
        <f t="shared" si="41"/>
        <v>1.2619168410332799</v>
      </c>
      <c r="O379" s="46">
        <f t="shared" si="41"/>
        <v>1.28847662436459</v>
      </c>
      <c r="P379" s="38">
        <f t="shared" si="42"/>
        <v>-1.7018837290666555E-3</v>
      </c>
      <c r="Q379" s="38">
        <f t="shared" si="43"/>
        <v>1.6385666997509318E-3</v>
      </c>
      <c r="R379" s="38">
        <f t="shared" si="43"/>
        <v>4.7892071603872211E-4</v>
      </c>
      <c r="S379" s="34">
        <f>MAX(M$6:M379)</f>
        <v>1.4603985787437588</v>
      </c>
      <c r="T379" s="34">
        <f>MAX(N$6:N379)</f>
        <v>1.37911001835863</v>
      </c>
      <c r="U379" s="34">
        <f>MAX(O$6:O379)</f>
        <v>1.3282790005559399</v>
      </c>
      <c r="V379" s="35">
        <f t="shared" si="44"/>
        <v>-8.4119529766558676E-3</v>
      </c>
      <c r="W379" s="35">
        <f t="shared" si="45"/>
        <v>-8.4977395396510391E-2</v>
      </c>
      <c r="X379" s="35">
        <f t="shared" si="45"/>
        <v>-2.9965373370121062E-2</v>
      </c>
    </row>
    <row r="380" spans="1:24">
      <c r="A380" s="357">
        <v>44397</v>
      </c>
      <c r="B380" s="132">
        <f>[1]!thsiFinD("ths_adjustment_nvg_ratio_fund",B$2,$A$6,$A380,101)/100</f>
        <v>0.52405690537083993</v>
      </c>
      <c r="C380" s="132">
        <f>[1]!thsiFinD("ths_adjustment_nvg_ratio_fund",C$2,$A$6,$A380,101)/100</f>
        <v>0.45443488836765</v>
      </c>
      <c r="D380" s="132">
        <f>[1]!thsiFinD("ths_adjustment_nvg_ratio_fund",D$2,$A$6,$A380,101)/100</f>
        <v>0.72346034028277006</v>
      </c>
      <c r="E380" s="132">
        <f>[1]!thsiFinD("ths_adjustment_nvg_ratio_fund",E$2,$A$6,$A380,101)/100</f>
        <v>0.78892704583895001</v>
      </c>
      <c r="F380" s="133">
        <f>[1]!thsiFinD("ths_int_chg_ratio_index",F$1,$A$6,$A380,101)/100</f>
        <v>0.30289802485452999</v>
      </c>
      <c r="G380" s="133">
        <f>[1]!thsiFinD("ths_int_chg_ratio_index",G$1,$A$6,$A380,101)/100</f>
        <v>0.30289802485452999</v>
      </c>
      <c r="H380" s="132">
        <f>[1]!thsiFinD("ths_int_chg_ratio_index",H$1,$A$6,$A380,101)/100</f>
        <v>0.25506444523618998</v>
      </c>
      <c r="I380" s="132">
        <f>[1]!thsiFinD("ths_int_chg_ratio_index",I$1,$A$6,$A380,101)/100</f>
        <v>0.25506444523618998</v>
      </c>
      <c r="J380" s="32">
        <f t="shared" si="39"/>
        <v>0.45085051500520623</v>
      </c>
      <c r="K380" s="32">
        <f>[1]!thsiFinD("ths_int_chg_ratio_index",K$2,$A$6,$A380,101)/100</f>
        <v>0.26155433362069003</v>
      </c>
      <c r="L380" s="32">
        <f>[1]!thsiFinD("ths_int_chg_ratio_index",L$2,$A$6,$A380,101)/100</f>
        <v>0.29017053256600001</v>
      </c>
      <c r="M380" s="46">
        <f t="shared" si="40"/>
        <v>1.4508505150052062</v>
      </c>
      <c r="N380" s="46">
        <f t="shared" si="41"/>
        <v>1.26155433362069</v>
      </c>
      <c r="O380" s="46">
        <f t="shared" si="41"/>
        <v>1.290170532566</v>
      </c>
      <c r="P380" s="38">
        <f t="shared" si="42"/>
        <v>1.8898656176538076E-3</v>
      </c>
      <c r="Q380" s="38">
        <f t="shared" si="43"/>
        <v>-2.8726727530881124E-4</v>
      </c>
      <c r="R380" s="38">
        <f t="shared" si="43"/>
        <v>1.3146596293474033E-3</v>
      </c>
      <c r="S380" s="34">
        <f>MAX(M$6:M380)</f>
        <v>1.4603985787437588</v>
      </c>
      <c r="T380" s="34">
        <f>MAX(N$6:N380)</f>
        <v>1.37911001835863</v>
      </c>
      <c r="U380" s="34">
        <f>MAX(O$6:O380)</f>
        <v>1.3282790005559399</v>
      </c>
      <c r="V380" s="35">
        <f t="shared" si="44"/>
        <v>-6.5379848197099077E-3</v>
      </c>
      <c r="W380" s="35">
        <f t="shared" si="45"/>
        <v>-8.5240251446980886E-2</v>
      </c>
      <c r="X380" s="35">
        <f t="shared" si="45"/>
        <v>-2.8690108007421555E-2</v>
      </c>
    </row>
    <row r="381" spans="1:24">
      <c r="A381" s="357">
        <v>44398</v>
      </c>
      <c r="B381" s="132">
        <f>[1]!thsiFinD("ths_adjustment_nvg_ratio_fund",B$2,$A$6,$A381,101)/100</f>
        <v>0.53932225063938999</v>
      </c>
      <c r="C381" s="132">
        <f>[1]!thsiFinD("ths_adjustment_nvg_ratio_fund",C$2,$A$6,$A381,101)/100</f>
        <v>0.46260099035704999</v>
      </c>
      <c r="D381" s="132">
        <f>[1]!thsiFinD("ths_adjustment_nvg_ratio_fund",D$2,$A$6,$A381,101)/100</f>
        <v>0.73843757488617001</v>
      </c>
      <c r="E381" s="132">
        <f>[1]!thsiFinD("ths_adjustment_nvg_ratio_fund",E$2,$A$6,$A381,101)/100</f>
        <v>0.81321718740912996</v>
      </c>
      <c r="F381" s="133">
        <f>[1]!thsiFinD("ths_int_chg_ratio_index",F$1,$A$6,$A381,101)/100</f>
        <v>0.32903979552483004</v>
      </c>
      <c r="G381" s="133">
        <f>[1]!thsiFinD("ths_int_chg_ratio_index",G$1,$A$6,$A381,101)/100</f>
        <v>0.32903979552483004</v>
      </c>
      <c r="H381" s="132">
        <f>[1]!thsiFinD("ths_int_chg_ratio_index",H$1,$A$6,$A381,101)/100</f>
        <v>0.2752499452446</v>
      </c>
      <c r="I381" s="132">
        <f>[1]!thsiFinD("ths_int_chg_ratio_index",I$1,$A$6,$A381,101)/100</f>
        <v>0.2752499452446</v>
      </c>
      <c r="J381" s="32">
        <f t="shared" si="39"/>
        <v>0.47026968560382498</v>
      </c>
      <c r="K381" s="32">
        <f>[1]!thsiFinD("ths_int_chg_ratio_index",K$2,$A$6,$A381,101)/100</f>
        <v>0.27171978004051001</v>
      </c>
      <c r="L381" s="32">
        <f>[1]!thsiFinD("ths_int_chg_ratio_index",L$2,$A$6,$A381,101)/100</f>
        <v>0.30566961039177998</v>
      </c>
      <c r="M381" s="46">
        <f t="shared" si="40"/>
        <v>1.4702696856038249</v>
      </c>
      <c r="N381" s="46">
        <f t="shared" si="41"/>
        <v>1.27171978004051</v>
      </c>
      <c r="O381" s="46">
        <f t="shared" si="41"/>
        <v>1.30566961039178</v>
      </c>
      <c r="P381" s="38">
        <f t="shared" si="42"/>
        <v>1.3384680501387747E-2</v>
      </c>
      <c r="Q381" s="38">
        <f t="shared" si="43"/>
        <v>8.0578744402113323E-3</v>
      </c>
      <c r="R381" s="38">
        <f t="shared" si="43"/>
        <v>1.2013200917675659E-2</v>
      </c>
      <c r="S381" s="34">
        <f>MAX(M$6:M381)</f>
        <v>1.4702696856038249</v>
      </c>
      <c r="T381" s="34">
        <f>MAX(N$6:N381)</f>
        <v>1.37911001835863</v>
      </c>
      <c r="U381" s="34">
        <f>MAX(O$6:O381)</f>
        <v>1.3282790005559399</v>
      </c>
      <c r="V381" s="35">
        <f t="shared" si="44"/>
        <v>0</v>
      </c>
      <c r="W381" s="35">
        <f t="shared" si="45"/>
        <v>-7.7869232250181386E-2</v>
      </c>
      <c r="X381" s="35">
        <f t="shared" si="45"/>
        <v>-1.7021567121588865E-2</v>
      </c>
    </row>
    <row r="382" spans="1:24">
      <c r="A382" s="357">
        <v>44399</v>
      </c>
      <c r="B382" s="132">
        <f>[1]!thsiFinD("ths_adjustment_nvg_ratio_fund",B$2,$A$6,$A382,101)/100</f>
        <v>0.54219948849105004</v>
      </c>
      <c r="C382" s="132">
        <f>[1]!thsiFinD("ths_adjustment_nvg_ratio_fund",C$2,$A$6,$A382,101)/100</f>
        <v>0.46842150986013004</v>
      </c>
      <c r="D382" s="132">
        <f>[1]!thsiFinD("ths_adjustment_nvg_ratio_fund",D$2,$A$6,$A382,101)/100</f>
        <v>0.75796788880901</v>
      </c>
      <c r="E382" s="132">
        <f>[1]!thsiFinD("ths_adjustment_nvg_ratio_fund",E$2,$A$6,$A382,101)/100</f>
        <v>0.83189546866821995</v>
      </c>
      <c r="F382" s="133">
        <f>[1]!thsiFinD("ths_int_chg_ratio_index",F$1,$A$6,$A382,101)/100</f>
        <v>0.33760320802840998</v>
      </c>
      <c r="G382" s="133">
        <f>[1]!thsiFinD("ths_int_chg_ratio_index",G$1,$A$6,$A382,101)/100</f>
        <v>0.33760320802840998</v>
      </c>
      <c r="H382" s="132">
        <f>[1]!thsiFinD("ths_int_chg_ratio_index",H$1,$A$6,$A382,101)/100</f>
        <v>0.28918235445318002</v>
      </c>
      <c r="I382" s="132">
        <f>[1]!thsiFinD("ths_int_chg_ratio_index",I$1,$A$6,$A382,101)/100</f>
        <v>0.28918235445318002</v>
      </c>
      <c r="J382" s="32">
        <f t="shared" si="39"/>
        <v>0.48175693509894879</v>
      </c>
      <c r="K382" s="32">
        <f>[1]!thsiFinD("ths_int_chg_ratio_index",K$2,$A$6,$A382,101)/100</f>
        <v>0.27494684393239999</v>
      </c>
      <c r="L382" s="32">
        <f>[1]!thsiFinD("ths_int_chg_ratio_index",L$2,$A$6,$A382,101)/100</f>
        <v>0.31074702400542004</v>
      </c>
      <c r="M382" s="46">
        <f t="shared" si="40"/>
        <v>1.4817569350989488</v>
      </c>
      <c r="N382" s="46">
        <f t="shared" si="41"/>
        <v>1.2749468439323999</v>
      </c>
      <c r="O382" s="46">
        <f t="shared" si="41"/>
        <v>1.31074702400542</v>
      </c>
      <c r="P382" s="38">
        <f t="shared" si="42"/>
        <v>7.8130220650003412E-3</v>
      </c>
      <c r="Q382" s="38">
        <f t="shared" si="43"/>
        <v>2.5375589359686312E-3</v>
      </c>
      <c r="R382" s="38">
        <f t="shared" si="43"/>
        <v>3.8887430428258263E-3</v>
      </c>
      <c r="S382" s="34">
        <f>MAX(M$6:M382)</f>
        <v>1.4817569350989488</v>
      </c>
      <c r="T382" s="34">
        <f>MAX(N$6:N382)</f>
        <v>1.37911001835863</v>
      </c>
      <c r="U382" s="34">
        <f>MAX(O$6:O382)</f>
        <v>1.3282790005559399</v>
      </c>
      <c r="V382" s="35">
        <f t="shared" si="44"/>
        <v>0</v>
      </c>
      <c r="W382" s="35">
        <f t="shared" si="45"/>
        <v>-7.5529271080346128E-2</v>
      </c>
      <c r="X382" s="35">
        <f t="shared" si="45"/>
        <v>-1.3199016579485301E-2</v>
      </c>
    </row>
    <row r="383" spans="1:24">
      <c r="A383" s="357">
        <v>44400</v>
      </c>
      <c r="B383" s="132">
        <f>[1]!thsiFinD("ths_adjustment_nvg_ratio_fund",B$2,$A$6,$A383,101)/100</f>
        <v>0.52165920716113001</v>
      </c>
      <c r="C383" s="132">
        <f>[1]!thsiFinD("ths_adjustment_nvg_ratio_fund",C$2,$A$6,$A383,101)/100</f>
        <v>0.45000434367127001</v>
      </c>
      <c r="D383" s="132">
        <f>[1]!thsiFinD("ths_adjustment_nvg_ratio_fund",D$2,$A$6,$A383,101)/100</f>
        <v>0.75317517373592002</v>
      </c>
      <c r="E383" s="132">
        <f>[1]!thsiFinD("ths_adjustment_nvg_ratio_fund",E$2,$A$6,$A383,101)/100</f>
        <v>0.81857777041359991</v>
      </c>
      <c r="F383" s="133">
        <f>[1]!thsiFinD("ths_int_chg_ratio_index",F$1,$A$6,$A383,101)/100</f>
        <v>0.32562363111553</v>
      </c>
      <c r="G383" s="133">
        <f>[1]!thsiFinD("ths_int_chg_ratio_index",G$1,$A$6,$A383,101)/100</f>
        <v>0.32562363111553</v>
      </c>
      <c r="H383" s="132">
        <f>[1]!thsiFinD("ths_int_chg_ratio_index",H$1,$A$6,$A383,101)/100</f>
        <v>0.27410810254044998</v>
      </c>
      <c r="I383" s="132">
        <f>[1]!thsiFinD("ths_int_chg_ratio_index",I$1,$A$6,$A383,101)/100</f>
        <v>0.27410810254044998</v>
      </c>
      <c r="J383" s="32">
        <f t="shared" si="39"/>
        <v>0.46785999528673494</v>
      </c>
      <c r="K383" s="32">
        <f>[1]!thsiFinD("ths_int_chg_ratio_index",K$2,$A$6,$A383,101)/100</f>
        <v>0.26133696940811002</v>
      </c>
      <c r="L383" s="32">
        <f>[1]!thsiFinD("ths_int_chg_ratio_index",L$2,$A$6,$A383,101)/100</f>
        <v>0.29632929372774003</v>
      </c>
      <c r="M383" s="46">
        <f t="shared" si="40"/>
        <v>1.4678599952867351</v>
      </c>
      <c r="N383" s="46">
        <f t="shared" si="41"/>
        <v>1.26133696940811</v>
      </c>
      <c r="O383" s="46">
        <f t="shared" si="41"/>
        <v>1.29632929372774</v>
      </c>
      <c r="P383" s="38">
        <f t="shared" si="42"/>
        <v>-9.3786905821269251E-3</v>
      </c>
      <c r="Q383" s="38">
        <f t="shared" si="43"/>
        <v>-1.0674856437396296E-2</v>
      </c>
      <c r="R383" s="38">
        <f t="shared" si="43"/>
        <v>-1.0999628466538014E-2</v>
      </c>
      <c r="S383" s="34">
        <f>MAX(M$6:M383)</f>
        <v>1.4817569350989488</v>
      </c>
      <c r="T383" s="34">
        <f>MAX(N$6:N383)</f>
        <v>1.37911001835863</v>
      </c>
      <c r="U383" s="34">
        <f>MAX(O$6:O383)</f>
        <v>1.3282790005559399</v>
      </c>
      <c r="V383" s="35">
        <f t="shared" si="44"/>
        <v>-9.3786905821269251E-3</v>
      </c>
      <c r="W383" s="35">
        <f t="shared" si="45"/>
        <v>-8.5397863392138507E-2</v>
      </c>
      <c r="X383" s="35">
        <f t="shared" si="45"/>
        <v>-2.4053460767525237E-2</v>
      </c>
    </row>
    <row r="384" spans="1:24">
      <c r="A384" s="357">
        <v>44403</v>
      </c>
      <c r="B384" s="132">
        <f>[1]!thsiFinD("ths_adjustment_nvg_ratio_fund",B$2,$A$6,$A384,101)/100</f>
        <v>0.47162723785166</v>
      </c>
      <c r="C384" s="132">
        <f>[1]!thsiFinD("ths_adjustment_nvg_ratio_fund",C$2,$A$6,$A384,101)/100</f>
        <v>0.40535140300582001</v>
      </c>
      <c r="D384" s="132">
        <f>[1]!thsiFinD("ths_adjustment_nvg_ratio_fund",D$2,$A$6,$A384,101)/100</f>
        <v>0.72106398274623007</v>
      </c>
      <c r="E384" s="132">
        <f>[1]!thsiFinD("ths_adjustment_nvg_ratio_fund",E$2,$A$6,$A384,101)/100</f>
        <v>0.78901080501832999</v>
      </c>
      <c r="F384" s="133">
        <f>[1]!thsiFinD("ths_int_chg_ratio_index",F$1,$A$6,$A384,101)/100</f>
        <v>0.30880264226922999</v>
      </c>
      <c r="G384" s="133">
        <f>[1]!thsiFinD("ths_int_chg_ratio_index",G$1,$A$6,$A384,101)/100</f>
        <v>0.30880264226922999</v>
      </c>
      <c r="H384" s="132">
        <f>[1]!thsiFinD("ths_int_chg_ratio_index",H$1,$A$6,$A384,101)/100</f>
        <v>0.26083678882870998</v>
      </c>
      <c r="I384" s="132">
        <f>[1]!thsiFinD("ths_int_chg_ratio_index",I$1,$A$6,$A384,101)/100</f>
        <v>0.26083678882870998</v>
      </c>
      <c r="J384" s="32">
        <f t="shared" si="39"/>
        <v>0.44079153635224</v>
      </c>
      <c r="K384" s="32">
        <f>[1]!thsiFinD("ths_int_chg_ratio_index",K$2,$A$6,$A384,101)/100</f>
        <v>0.22521021924056001</v>
      </c>
      <c r="L384" s="32">
        <f>[1]!thsiFinD("ths_int_chg_ratio_index",L$2,$A$6,$A384,101)/100</f>
        <v>0.26550235551193002</v>
      </c>
      <c r="M384" s="46">
        <f t="shared" si="40"/>
        <v>1.4407915363522399</v>
      </c>
      <c r="N384" s="46">
        <f t="shared" si="41"/>
        <v>1.2252102192405601</v>
      </c>
      <c r="O384" s="46">
        <f t="shared" si="41"/>
        <v>1.26550235551193</v>
      </c>
      <c r="P384" s="38">
        <f t="shared" si="42"/>
        <v>-1.8440763438891561E-2</v>
      </c>
      <c r="Q384" s="38">
        <f t="shared" si="43"/>
        <v>-2.8641632683217622E-2</v>
      </c>
      <c r="R384" s="38">
        <f t="shared" si="43"/>
        <v>-2.3780175581131546E-2</v>
      </c>
      <c r="S384" s="34">
        <f>MAX(M$6:M384)</f>
        <v>1.4817569350989488</v>
      </c>
      <c r="T384" s="34">
        <f>MAX(N$6:N384)</f>
        <v>1.37911001835863</v>
      </c>
      <c r="U384" s="34">
        <f>MAX(O$6:O384)</f>
        <v>1.3282790005559399</v>
      </c>
      <c r="V384" s="35">
        <f t="shared" si="44"/>
        <v>-2.7646503806626921E-2</v>
      </c>
      <c r="W384" s="35">
        <f t="shared" si="45"/>
        <v>-0.1115935618401469</v>
      </c>
      <c r="X384" s="35">
        <f t="shared" si="45"/>
        <v>-4.7261640828271223E-2</v>
      </c>
    </row>
    <row r="385" spans="1:24">
      <c r="A385" s="357">
        <v>44404</v>
      </c>
      <c r="B385" s="132">
        <f>[1]!thsiFinD("ths_adjustment_nvg_ratio_fund",B$2,$A$6,$A385,101)/100</f>
        <v>0.42047634271100004</v>
      </c>
      <c r="C385" s="132">
        <f>[1]!thsiFinD("ths_adjustment_nvg_ratio_fund",C$2,$A$6,$A385,101)/100</f>
        <v>0.36104595604205003</v>
      </c>
      <c r="D385" s="132">
        <f>[1]!thsiFinD("ths_adjustment_nvg_ratio_fund",D$2,$A$6,$A385,101)/100</f>
        <v>0.68559789120537007</v>
      </c>
      <c r="E385" s="132">
        <f>[1]!thsiFinD("ths_adjustment_nvg_ratio_fund",E$2,$A$6,$A385,101)/100</f>
        <v>0.74294329517576996</v>
      </c>
      <c r="F385" s="133">
        <f>[1]!thsiFinD("ths_int_chg_ratio_index",F$1,$A$6,$A385,101)/100</f>
        <v>0.27426397508332001</v>
      </c>
      <c r="G385" s="133">
        <f>[1]!thsiFinD("ths_int_chg_ratio_index",G$1,$A$6,$A385,101)/100</f>
        <v>0.27426397508332001</v>
      </c>
      <c r="H385" s="132">
        <f>[1]!thsiFinD("ths_int_chg_ratio_index",H$1,$A$6,$A385,101)/100</f>
        <v>0.23223124060504</v>
      </c>
      <c r="I385" s="132">
        <f>[1]!thsiFinD("ths_int_chg_ratio_index",I$1,$A$6,$A385,101)/100</f>
        <v>0.23223124060504</v>
      </c>
      <c r="J385" s="32">
        <f t="shared" si="39"/>
        <v>0.40288173956386375</v>
      </c>
      <c r="K385" s="32">
        <f>[1]!thsiFinD("ths_int_chg_ratio_index",K$2,$A$6,$A385,101)/100</f>
        <v>0.18585343687411002</v>
      </c>
      <c r="L385" s="32">
        <f>[1]!thsiFinD("ths_int_chg_ratio_index",L$2,$A$6,$A385,101)/100</f>
        <v>0.22610974564311001</v>
      </c>
      <c r="M385" s="46">
        <f t="shared" si="40"/>
        <v>1.4028817395638637</v>
      </c>
      <c r="N385" s="46">
        <f t="shared" si="41"/>
        <v>1.18585343687411</v>
      </c>
      <c r="O385" s="46">
        <f t="shared" si="41"/>
        <v>1.22610974564311</v>
      </c>
      <c r="P385" s="38">
        <f t="shared" si="42"/>
        <v>-2.6311784759893264E-2</v>
      </c>
      <c r="Q385" s="38">
        <f t="shared" si="43"/>
        <v>-3.2122473146563468E-2</v>
      </c>
      <c r="R385" s="38">
        <f t="shared" si="43"/>
        <v>-3.1128041522202166E-2</v>
      </c>
      <c r="S385" s="34">
        <f>MAX(M$6:M385)</f>
        <v>1.4817569350989488</v>
      </c>
      <c r="T385" s="34">
        <f>MAX(N$6:N385)</f>
        <v>1.37911001835863</v>
      </c>
      <c r="U385" s="34">
        <f>MAX(O$6:O385)</f>
        <v>1.3282790005559399</v>
      </c>
      <c r="V385" s="35">
        <f t="shared" si="44"/>
        <v>-5.3230859708996658E-2</v>
      </c>
      <c r="W385" s="35">
        <f t="shared" si="45"/>
        <v>-0.14013137379317087</v>
      </c>
      <c r="X385" s="35">
        <f t="shared" si="45"/>
        <v>-7.6918520032363547E-2</v>
      </c>
    </row>
    <row r="386" spans="1:24">
      <c r="A386" s="357">
        <v>44405</v>
      </c>
      <c r="B386" s="132">
        <f>[1]!thsiFinD("ths_adjustment_nvg_ratio_fund",B$2,$A$6,$A386,101)/100</f>
        <v>0.42183503836316999</v>
      </c>
      <c r="C386" s="132">
        <f>[1]!thsiFinD("ths_adjustment_nvg_ratio_fund",C$2,$A$6,$A386,101)/100</f>
        <v>0.35852662670489005</v>
      </c>
      <c r="D386" s="132">
        <f>[1]!thsiFinD("ths_adjustment_nvg_ratio_fund",D$2,$A$6,$A386,101)/100</f>
        <v>0.66462976276060004</v>
      </c>
      <c r="E386" s="132">
        <f>[1]!thsiFinD("ths_adjustment_nvg_ratio_fund",E$2,$A$6,$A386,101)/100</f>
        <v>0.72191975882329007</v>
      </c>
      <c r="F386" s="133">
        <f>[1]!thsiFinD("ths_int_chg_ratio_index",F$1,$A$6,$A386,101)/100</f>
        <v>0.24761407018783999</v>
      </c>
      <c r="G386" s="133">
        <f>[1]!thsiFinD("ths_int_chg_ratio_index",G$1,$A$6,$A386,101)/100</f>
        <v>0.24761407018783999</v>
      </c>
      <c r="H386" s="132">
        <f>[1]!thsiFinD("ths_int_chg_ratio_index",H$1,$A$6,$A386,101)/100</f>
        <v>0.19613380328832999</v>
      </c>
      <c r="I386" s="132">
        <f>[1]!thsiFinD("ths_int_chg_ratio_index",I$1,$A$6,$A386,101)/100</f>
        <v>0.19613380328832999</v>
      </c>
      <c r="J386" s="32">
        <f t="shared" si="39"/>
        <v>0.38180086670053631</v>
      </c>
      <c r="K386" s="32">
        <f>[1]!thsiFinD("ths_int_chg_ratio_index",K$2,$A$6,$A386,101)/100</f>
        <v>0.18352411055265003</v>
      </c>
      <c r="L386" s="32">
        <f>[1]!thsiFinD("ths_int_chg_ratio_index",L$2,$A$6,$A386,101)/100</f>
        <v>0.21816472330618</v>
      </c>
      <c r="M386" s="46">
        <f t="shared" si="40"/>
        <v>1.3818008667005364</v>
      </c>
      <c r="N386" s="46">
        <f t="shared" si="41"/>
        <v>1.1835241105526499</v>
      </c>
      <c r="O386" s="46">
        <f t="shared" si="41"/>
        <v>1.2181647233061801</v>
      </c>
      <c r="P386" s="38">
        <f t="shared" si="42"/>
        <v>-1.5026835312491271E-2</v>
      </c>
      <c r="Q386" s="38">
        <f t="shared" si="43"/>
        <v>-1.9642615596748847E-3</v>
      </c>
      <c r="R386" s="38">
        <f t="shared" si="43"/>
        <v>-6.4798623166988367E-3</v>
      </c>
      <c r="S386" s="34">
        <f>MAX(M$6:M386)</f>
        <v>1.4817569350989488</v>
      </c>
      <c r="T386" s="34">
        <f>MAX(N$6:N386)</f>
        <v>1.37911001835863</v>
      </c>
      <c r="U386" s="34">
        <f>MAX(O$6:O386)</f>
        <v>1.3282790005559399</v>
      </c>
      <c r="V386" s="35">
        <f t="shared" si="44"/>
        <v>-6.7457803659098481E-2</v>
      </c>
      <c r="W386" s="35">
        <f t="shared" si="45"/>
        <v>-0.14182038068199943</v>
      </c>
      <c r="X386" s="35">
        <f t="shared" si="45"/>
        <v>-8.2899960929648464E-2</v>
      </c>
    </row>
    <row r="387" spans="1:24">
      <c r="A387" s="357">
        <v>44406</v>
      </c>
      <c r="B387" s="132">
        <f>[1]!thsiFinD("ths_adjustment_nvg_ratio_fund",B$2,$A$6,$A387,101)/100</f>
        <v>0.45100703324808</v>
      </c>
      <c r="C387" s="132">
        <f>[1]!thsiFinD("ths_adjustment_nvg_ratio_fund",C$2,$A$6,$A387,101)/100</f>
        <v>0.38154808444096999</v>
      </c>
      <c r="D387" s="132">
        <f>[1]!thsiFinD("ths_adjustment_nvg_ratio_fund",D$2,$A$6,$A387,101)/100</f>
        <v>0.69374550682962</v>
      </c>
      <c r="E387" s="132">
        <f>[1]!thsiFinD("ths_adjustment_nvg_ratio_fund",E$2,$A$6,$A387,101)/100</f>
        <v>0.76296172214739</v>
      </c>
      <c r="F387" s="133">
        <f>[1]!thsiFinD("ths_int_chg_ratio_index",F$1,$A$6,$A387,101)/100</f>
        <v>0.29467215301221</v>
      </c>
      <c r="G387" s="133">
        <f>[1]!thsiFinD("ths_int_chg_ratio_index",G$1,$A$6,$A387,101)/100</f>
        <v>0.29467215301221</v>
      </c>
      <c r="H387" s="132">
        <f>[1]!thsiFinD("ths_int_chg_ratio_index",H$1,$A$6,$A387,101)/100</f>
        <v>0.23983517331982998</v>
      </c>
      <c r="I387" s="132">
        <f>[1]!thsiFinD("ths_int_chg_ratio_index",I$1,$A$6,$A387,101)/100</f>
        <v>0.23983517331982998</v>
      </c>
      <c r="J387" s="32">
        <f t="shared" si="39"/>
        <v>0.41978462491626745</v>
      </c>
      <c r="K387" s="32">
        <f>[1]!thsiFinD("ths_int_chg_ratio_index",K$2,$A$6,$A387,101)/100</f>
        <v>0.20635027443517001</v>
      </c>
      <c r="L387" s="32">
        <f>[1]!thsiFinD("ths_int_chg_ratio_index",L$2,$A$6,$A387,101)/100</f>
        <v>0.24861896082994001</v>
      </c>
      <c r="M387" s="46">
        <f t="shared" si="40"/>
        <v>1.4197846249162676</v>
      </c>
      <c r="N387" s="46">
        <f t="shared" si="41"/>
        <v>1.20635027443517</v>
      </c>
      <c r="O387" s="46">
        <f t="shared" si="41"/>
        <v>1.2486189608299401</v>
      </c>
      <c r="P387" s="38">
        <f t="shared" si="42"/>
        <v>2.7488590527829704E-2</v>
      </c>
      <c r="Q387" s="38">
        <f t="shared" si="43"/>
        <v>1.9286606566773834E-2</v>
      </c>
      <c r="R387" s="38">
        <f t="shared" si="43"/>
        <v>2.5000098050044661E-2</v>
      </c>
      <c r="S387" s="34">
        <f>MAX(M$6:M387)</f>
        <v>1.4817569350989488</v>
      </c>
      <c r="T387" s="34">
        <f>MAX(N$6:N387)</f>
        <v>1.37911001835863</v>
      </c>
      <c r="U387" s="34">
        <f>MAX(O$6:O387)</f>
        <v>1.3282790005559399</v>
      </c>
      <c r="V387" s="35">
        <f t="shared" si="44"/>
        <v>-4.1823533073960473E-2</v>
      </c>
      <c r="W387" s="35">
        <f t="shared" si="45"/>
        <v>-0.12526900800058927</v>
      </c>
      <c r="X387" s="35">
        <f t="shared" si="45"/>
        <v>-5.9972370031189826E-2</v>
      </c>
    </row>
    <row r="388" spans="1:24">
      <c r="A388" s="357">
        <v>44407</v>
      </c>
      <c r="B388" s="132">
        <f>[1]!thsiFinD("ths_adjustment_nvg_ratio_fund",B$2,$A$6,$A388,101)/100</f>
        <v>0.43861892583120005</v>
      </c>
      <c r="C388" s="132">
        <f>[1]!thsiFinD("ths_adjustment_nvg_ratio_fund",C$2,$A$6,$A388,101)/100</f>
        <v>0.36790895665016005</v>
      </c>
      <c r="D388" s="132">
        <f>[1]!thsiFinD("ths_adjustment_nvg_ratio_fund",D$2,$A$6,$A388,101)/100</f>
        <v>0.69098969566259005</v>
      </c>
      <c r="E388" s="132">
        <f>[1]!thsiFinD("ths_adjustment_nvg_ratio_fund",E$2,$A$6,$A388,101)/100</f>
        <v>0.76547449544520008</v>
      </c>
      <c r="F388" s="133">
        <f>[1]!thsiFinD("ths_int_chg_ratio_index",F$1,$A$6,$A388,101)/100</f>
        <v>0.30453385133516997</v>
      </c>
      <c r="G388" s="133">
        <f>[1]!thsiFinD("ths_int_chg_ratio_index",G$1,$A$6,$A388,101)/100</f>
        <v>0.30453385133516997</v>
      </c>
      <c r="H388" s="132">
        <f>[1]!thsiFinD("ths_int_chg_ratio_index",H$1,$A$6,$A388,101)/100</f>
        <v>0.25869472394373999</v>
      </c>
      <c r="I388" s="132">
        <f>[1]!thsiFinD("ths_int_chg_ratio_index",I$1,$A$6,$A388,101)/100</f>
        <v>0.25869472394373999</v>
      </c>
      <c r="J388" s="32">
        <f t="shared" si="39"/>
        <v>0.42368115301837128</v>
      </c>
      <c r="K388" s="32">
        <f>[1]!thsiFinD("ths_int_chg_ratio_index",K$2,$A$6,$A388,101)/100</f>
        <v>0.19925973695844998</v>
      </c>
      <c r="L388" s="32">
        <f>[1]!thsiFinD("ths_int_chg_ratio_index",L$2,$A$6,$A388,101)/100</f>
        <v>0.24613129704063</v>
      </c>
      <c r="M388" s="46">
        <f t="shared" si="40"/>
        <v>1.4236811530183713</v>
      </c>
      <c r="N388" s="46">
        <f t="shared" si="41"/>
        <v>1.1992597369584499</v>
      </c>
      <c r="O388" s="46">
        <f t="shared" si="41"/>
        <v>1.24613129704063</v>
      </c>
      <c r="P388" s="38">
        <f t="shared" si="42"/>
        <v>2.7444501325921689E-3</v>
      </c>
      <c r="Q388" s="38">
        <f t="shared" si="43"/>
        <v>-5.8776771779986969E-3</v>
      </c>
      <c r="R388" s="38">
        <f t="shared" si="43"/>
        <v>-1.9923322225193774E-3</v>
      </c>
      <c r="S388" s="34">
        <f>MAX(M$6:M388)</f>
        <v>1.4817569350989488</v>
      </c>
      <c r="T388" s="34">
        <f>MAX(N$6:N388)</f>
        <v>1.37911001835863</v>
      </c>
      <c r="U388" s="34">
        <f>MAX(O$6:O388)</f>
        <v>1.3282790005559399</v>
      </c>
      <c r="V388" s="35">
        <f t="shared" si="44"/>
        <v>-3.9193865542258677E-2</v>
      </c>
      <c r="W388" s="35">
        <f t="shared" si="45"/>
        <v>-0.13041039438915236</v>
      </c>
      <c r="X388" s="35">
        <f t="shared" si="45"/>
        <v>-6.1845217368435179E-2</v>
      </c>
    </row>
    <row r="389" spans="1:24">
      <c r="A389" s="357">
        <v>44410</v>
      </c>
      <c r="B389" s="132">
        <f>[1]!thsiFinD("ths_adjustment_nvg_ratio_fund",B$2,$A$6,$A389,101)/100</f>
        <v>0.47130754475703002</v>
      </c>
      <c r="C389" s="132">
        <f>[1]!thsiFinD("ths_adjustment_nvg_ratio_fund",C$2,$A$6,$A389,101)/100</f>
        <v>0.40187646598904997</v>
      </c>
      <c r="D389" s="132">
        <f>[1]!thsiFinD("ths_adjustment_nvg_ratio_fund",D$2,$A$6,$A389,101)/100</f>
        <v>0.71818835370237</v>
      </c>
      <c r="E389" s="132">
        <f>[1]!thsiFinD("ths_adjustment_nvg_ratio_fund",E$2,$A$6,$A389,101)/100</f>
        <v>0.78725186371757006</v>
      </c>
      <c r="F389" s="133">
        <f>[1]!thsiFinD("ths_int_chg_ratio_index",F$1,$A$6,$A389,101)/100</f>
        <v>0.32967670570661001</v>
      </c>
      <c r="G389" s="133">
        <f>[1]!thsiFinD("ths_int_chg_ratio_index",G$1,$A$6,$A389,101)/100</f>
        <v>0.32967670570661001</v>
      </c>
      <c r="H389" s="132">
        <f>[1]!thsiFinD("ths_int_chg_ratio_index",H$1,$A$6,$A389,101)/100</f>
        <v>0.28429884305291997</v>
      </c>
      <c r="I389" s="132">
        <f>[1]!thsiFinD("ths_int_chg_ratio_index",I$1,$A$6,$A389,101)/100</f>
        <v>0.28429884305291997</v>
      </c>
      <c r="J389" s="32">
        <f t="shared" si="39"/>
        <v>0.45082191571063501</v>
      </c>
      <c r="K389" s="32">
        <f>[1]!thsiFinD("ths_int_chg_ratio_index",K$2,$A$6,$A389,101)/100</f>
        <v>0.22697498292172</v>
      </c>
      <c r="L389" s="32">
        <f>[1]!thsiFinD("ths_int_chg_ratio_index",L$2,$A$6,$A389,101)/100</f>
        <v>0.27279108508478001</v>
      </c>
      <c r="M389" s="46">
        <f t="shared" si="40"/>
        <v>1.450821915710635</v>
      </c>
      <c r="N389" s="46">
        <f t="shared" si="41"/>
        <v>1.22697498292172</v>
      </c>
      <c r="O389" s="46">
        <f t="shared" si="41"/>
        <v>1.2727910850847799</v>
      </c>
      <c r="P389" s="38">
        <f t="shared" si="42"/>
        <v>1.9063792924927103E-2</v>
      </c>
      <c r="Q389" s="38">
        <f t="shared" si="43"/>
        <v>2.3110294716940372E-2</v>
      </c>
      <c r="R389" s="38">
        <f t="shared" si="43"/>
        <v>2.1394044196998196E-2</v>
      </c>
      <c r="S389" s="34">
        <f>MAX(M$6:M389)</f>
        <v>1.4817569350989488</v>
      </c>
      <c r="T389" s="34">
        <f>MAX(N$6:N389)</f>
        <v>1.37911001835863</v>
      </c>
      <c r="U389" s="34">
        <f>MAX(O$6:O389)</f>
        <v>1.3282790005559399</v>
      </c>
      <c r="V389" s="35">
        <f t="shared" si="44"/>
        <v>-2.0877256353956541E-2</v>
      </c>
      <c r="W389" s="35">
        <f t="shared" si="45"/>
        <v>-0.11031392232069781</v>
      </c>
      <c r="X389" s="35">
        <f t="shared" si="45"/>
        <v>-4.1774292485190267E-2</v>
      </c>
    </row>
    <row r="390" spans="1:24">
      <c r="A390" s="357">
        <v>44411</v>
      </c>
      <c r="B390" s="132">
        <f>[1]!thsiFinD("ths_adjustment_nvg_ratio_fund",B$2,$A$6,$A390,101)/100</f>
        <v>0.4681905370844</v>
      </c>
      <c r="C390" s="132">
        <f>[1]!thsiFinD("ths_adjustment_nvg_ratio_fund",C$2,$A$6,$A390,101)/100</f>
        <v>0.40057336460777004</v>
      </c>
      <c r="D390" s="132">
        <f>[1]!thsiFinD("ths_adjustment_nvg_ratio_fund",D$2,$A$6,$A390,101)/100</f>
        <v>0.69530313922836995</v>
      </c>
      <c r="E390" s="132">
        <f>[1]!thsiFinD("ths_adjustment_nvg_ratio_fund",E$2,$A$6,$A390,101)/100</f>
        <v>0.75550716143333008</v>
      </c>
      <c r="F390" s="133">
        <f>[1]!thsiFinD("ths_int_chg_ratio_index",F$1,$A$6,$A390,101)/100</f>
        <v>0.31289958223706998</v>
      </c>
      <c r="G390" s="133">
        <f>[1]!thsiFinD("ths_int_chg_ratio_index",G$1,$A$6,$A390,101)/100</f>
        <v>0.31289958223706998</v>
      </c>
      <c r="H390" s="132">
        <f>[1]!thsiFinD("ths_int_chg_ratio_index",H$1,$A$6,$A390,101)/100</f>
        <v>0.27073225055001998</v>
      </c>
      <c r="I390" s="132">
        <f>[1]!thsiFinD("ths_int_chg_ratio_index",I$1,$A$6,$A390,101)/100</f>
        <v>0.27073225055001998</v>
      </c>
      <c r="J390" s="32">
        <f t="shared" si="39"/>
        <v>0.43585473349100623</v>
      </c>
      <c r="K390" s="32">
        <f>[1]!thsiFinD("ths_int_chg_ratio_index",K$2,$A$6,$A390,101)/100</f>
        <v>0.22476726369682001</v>
      </c>
      <c r="L390" s="32">
        <f>[1]!thsiFinD("ths_int_chg_ratio_index",L$2,$A$6,$A390,101)/100</f>
        <v>0.26658868069865999</v>
      </c>
      <c r="M390" s="46">
        <f t="shared" si="40"/>
        <v>1.4358547334910061</v>
      </c>
      <c r="N390" s="46">
        <f t="shared" si="41"/>
        <v>1.2247672636968201</v>
      </c>
      <c r="O390" s="46">
        <f t="shared" si="41"/>
        <v>1.2665886806986599</v>
      </c>
      <c r="P390" s="38">
        <f t="shared" si="42"/>
        <v>-1.0316346932419895E-2</v>
      </c>
      <c r="Q390" s="38">
        <f t="shared" si="43"/>
        <v>-1.7993188578652175E-3</v>
      </c>
      <c r="R390" s="38">
        <f t="shared" si="43"/>
        <v>-4.8730734044282187E-3</v>
      </c>
      <c r="S390" s="34">
        <f>MAX(M$6:M390)</f>
        <v>1.4817569350989488</v>
      </c>
      <c r="T390" s="34">
        <f>MAX(N$6:N390)</f>
        <v>1.37911001835863</v>
      </c>
      <c r="U390" s="34">
        <f>MAX(O$6:O390)</f>
        <v>1.3282790005559399</v>
      </c>
      <c r="V390" s="35">
        <f t="shared" si="44"/>
        <v>-3.0978226266831999E-2</v>
      </c>
      <c r="W390" s="35">
        <f t="shared" si="45"/>
        <v>-0.11191475125784633</v>
      </c>
      <c r="X390" s="35">
        <f t="shared" si="45"/>
        <v>-4.6443796695920136E-2</v>
      </c>
    </row>
    <row r="391" spans="1:24">
      <c r="A391" s="357">
        <v>44412</v>
      </c>
      <c r="B391" s="132">
        <f>[1]!thsiFinD("ths_adjustment_nvg_ratio_fund",B$2,$A$6,$A391,101)/100</f>
        <v>0.48665281329922999</v>
      </c>
      <c r="C391" s="132">
        <f>[1]!thsiFinD("ths_adjustment_nvg_ratio_fund",C$2,$A$6,$A391,101)/100</f>
        <v>0.41473373295109001</v>
      </c>
      <c r="D391" s="132">
        <f>[1]!thsiFinD("ths_adjustment_nvg_ratio_fund",D$2,$A$6,$A391,101)/100</f>
        <v>0.72549724418882999</v>
      </c>
      <c r="E391" s="132">
        <f>[1]!thsiFinD("ths_adjustment_nvg_ratio_fund",E$2,$A$6,$A391,101)/100</f>
        <v>0.79805678875154995</v>
      </c>
      <c r="F391" s="133">
        <f>[1]!thsiFinD("ths_int_chg_ratio_index",F$1,$A$6,$A391,101)/100</f>
        <v>0.34330211442970998</v>
      </c>
      <c r="G391" s="133">
        <f>[1]!thsiFinD("ths_int_chg_ratio_index",G$1,$A$6,$A391,101)/100</f>
        <v>0.34330211442970998</v>
      </c>
      <c r="H391" s="132">
        <f>[1]!thsiFinD("ths_int_chg_ratio_index",H$1,$A$6,$A391,101)/100</f>
        <v>0.29105773699880999</v>
      </c>
      <c r="I391" s="132">
        <f>[1]!thsiFinD("ths_int_chg_ratio_index",I$1,$A$6,$A391,101)/100</f>
        <v>0.29105773699880999</v>
      </c>
      <c r="J391" s="32">
        <f t="shared" ref="J391:J454" si="46">SUMPRODUCT(B391:I391,$B$4:$I$4)</f>
        <v>0.46170753525596753</v>
      </c>
      <c r="K391" s="32">
        <f>[1]!thsiFinD("ths_int_chg_ratio_index",K$2,$A$6,$A391,101)/100</f>
        <v>0.23804723544041001</v>
      </c>
      <c r="L391" s="32">
        <f>[1]!thsiFinD("ths_int_chg_ratio_index",L$2,$A$6,$A391,101)/100</f>
        <v>0.28454537870919</v>
      </c>
      <c r="M391" s="46">
        <f t="shared" ref="M391:M454" si="47">1+J391</f>
        <v>1.4617075352559676</v>
      </c>
      <c r="N391" s="46">
        <f t="shared" ref="N391:O454" si="48">1+K391</f>
        <v>1.23804723544041</v>
      </c>
      <c r="O391" s="46">
        <f t="shared" si="48"/>
        <v>1.2845453787091901</v>
      </c>
      <c r="P391" s="38">
        <f t="shared" ref="P391:P454" si="49">M391/M390-1</f>
        <v>1.8005165259375122E-2</v>
      </c>
      <c r="Q391" s="38">
        <f t="shared" ref="Q391:R454" si="50">N391/N390-1</f>
        <v>1.0842853280961906E-2</v>
      </c>
      <c r="R391" s="38">
        <f t="shared" si="50"/>
        <v>1.417721339545297E-2</v>
      </c>
      <c r="S391" s="34">
        <f>MAX(M$6:M391)</f>
        <v>1.4817569350989488</v>
      </c>
      <c r="T391" s="34">
        <f>MAX(N$6:N391)</f>
        <v>1.37911001835863</v>
      </c>
      <c r="U391" s="34">
        <f>MAX(O$6:O391)</f>
        <v>1.3282790005559399</v>
      </c>
      <c r="V391" s="35">
        <f t="shared" ref="V391:V454" si="51">M391/S391-1</f>
        <v>-1.3530829090833474E-2</v>
      </c>
      <c r="W391" s="35">
        <f t="shared" ref="W391:X454" si="52">N391/T391-1</f>
        <v>-0.10228537320474851</v>
      </c>
      <c r="X391" s="35">
        <f t="shared" si="52"/>
        <v>-3.2925026917120293E-2</v>
      </c>
    </row>
    <row r="392" spans="1:24">
      <c r="A392" s="357">
        <v>44413</v>
      </c>
      <c r="B392" s="132">
        <f>[1]!thsiFinD("ths_adjustment_nvg_ratio_fund",B$2,$A$6,$A392,101)/100</f>
        <v>0.47754156010229998</v>
      </c>
      <c r="C392" s="132">
        <f>[1]!thsiFinD("ths_adjustment_nvg_ratio_fund",C$2,$A$6,$A392,101)/100</f>
        <v>0.40717574493962</v>
      </c>
      <c r="D392" s="132">
        <f>[1]!thsiFinD("ths_adjustment_nvg_ratio_fund",D$2,$A$6,$A392,101)/100</f>
        <v>0.71159837047688002</v>
      </c>
      <c r="E392" s="132">
        <f>[1]!thsiFinD("ths_adjustment_nvg_ratio_fund",E$2,$A$6,$A392,101)/100</f>
        <v>0.78507412690576994</v>
      </c>
      <c r="F392" s="133">
        <f>[1]!thsiFinD("ths_int_chg_ratio_index",F$1,$A$6,$A392,101)/100</f>
        <v>0.3378651428867</v>
      </c>
      <c r="G392" s="133">
        <f>[1]!thsiFinD("ths_int_chg_ratio_index",G$1,$A$6,$A392,101)/100</f>
        <v>0.3378651428867</v>
      </c>
      <c r="H392" s="132">
        <f>[1]!thsiFinD("ths_int_chg_ratio_index",H$1,$A$6,$A392,101)/100</f>
        <v>0.27921635481737</v>
      </c>
      <c r="I392" s="132">
        <f>[1]!thsiFinD("ths_int_chg_ratio_index",I$1,$A$6,$A392,101)/100</f>
        <v>0.27921635481737</v>
      </c>
      <c r="J392" s="32">
        <f t="shared" si="46"/>
        <v>0.45194409972908878</v>
      </c>
      <c r="K392" s="32">
        <f>[1]!thsiFinD("ths_int_chg_ratio_index",K$2,$A$6,$A392,101)/100</f>
        <v>0.23148580452758999</v>
      </c>
      <c r="L392" s="32">
        <f>[1]!thsiFinD("ths_int_chg_ratio_index",L$2,$A$6,$A392,101)/100</f>
        <v>0.27746519886177001</v>
      </c>
      <c r="M392" s="46">
        <f t="shared" si="47"/>
        <v>1.4519440997290887</v>
      </c>
      <c r="N392" s="46">
        <f t="shared" si="48"/>
        <v>1.23148580452759</v>
      </c>
      <c r="O392" s="46">
        <f t="shared" si="48"/>
        <v>1.27746519886177</v>
      </c>
      <c r="P392" s="38">
        <f t="shared" si="49"/>
        <v>-6.6794726656240755E-3</v>
      </c>
      <c r="Q392" s="38">
        <f t="shared" si="50"/>
        <v>-5.2998227571550149E-3</v>
      </c>
      <c r="R392" s="38">
        <f t="shared" si="50"/>
        <v>-5.5118176163887478E-3</v>
      </c>
      <c r="S392" s="34">
        <f>MAX(M$6:M392)</f>
        <v>1.4817569350989488</v>
      </c>
      <c r="T392" s="34">
        <f>MAX(N$6:N392)</f>
        <v>1.37911001835863</v>
      </c>
      <c r="U392" s="34">
        <f>MAX(O$6:O392)</f>
        <v>1.3282790005559399</v>
      </c>
      <c r="V392" s="35">
        <f t="shared" si="51"/>
        <v>-2.0119922953402147E-2</v>
      </c>
      <c r="W392" s="35">
        <f t="shared" si="52"/>
        <v>-0.10704310161326891</v>
      </c>
      <c r="X392" s="35">
        <f t="shared" si="52"/>
        <v>-3.8255367790127059E-2</v>
      </c>
    </row>
    <row r="393" spans="1:24">
      <c r="A393" s="357">
        <v>44414</v>
      </c>
      <c r="B393" s="132">
        <f>[1]!thsiFinD("ths_adjustment_nvg_ratio_fund",B$2,$A$6,$A393,101)/100</f>
        <v>0.47162723785166</v>
      </c>
      <c r="C393" s="132">
        <f>[1]!thsiFinD("ths_adjustment_nvg_ratio_fund",C$2,$A$6,$A393,101)/100</f>
        <v>0.40500390930413999</v>
      </c>
      <c r="D393" s="132">
        <f>[1]!thsiFinD("ths_adjustment_nvg_ratio_fund",D$2,$A$6,$A393,101)/100</f>
        <v>0.72238197939132998</v>
      </c>
      <c r="E393" s="132">
        <f>[1]!thsiFinD("ths_adjustment_nvg_ratio_fund",E$2,$A$6,$A393,101)/100</f>
        <v>0.80098835756040998</v>
      </c>
      <c r="F393" s="133">
        <f>[1]!thsiFinD("ths_int_chg_ratio_index",F$1,$A$6,$A393,101)/100</f>
        <v>0.34401461245154996</v>
      </c>
      <c r="G393" s="133">
        <f>[1]!thsiFinD("ths_int_chg_ratio_index",G$1,$A$6,$A393,101)/100</f>
        <v>0.34401461245154996</v>
      </c>
      <c r="H393" s="132">
        <f>[1]!thsiFinD("ths_int_chg_ratio_index",H$1,$A$6,$A393,101)/100</f>
        <v>0.28531208342800002</v>
      </c>
      <c r="I393" s="132">
        <f>[1]!thsiFinD("ths_int_chg_ratio_index",I$1,$A$6,$A393,101)/100</f>
        <v>0.28531208342800002</v>
      </c>
      <c r="J393" s="32">
        <f t="shared" si="46"/>
        <v>0.45733185948332994</v>
      </c>
      <c r="K393" s="32">
        <f>[1]!thsiFinD("ths_int_chg_ratio_index",K$2,$A$6,$A393,101)/100</f>
        <v>0.22745867672594</v>
      </c>
      <c r="L393" s="32">
        <f>[1]!thsiFinD("ths_int_chg_ratio_index",L$2,$A$6,$A393,101)/100</f>
        <v>0.27511922000047001</v>
      </c>
      <c r="M393" s="46">
        <f t="shared" si="47"/>
        <v>1.45733185948333</v>
      </c>
      <c r="N393" s="46">
        <f t="shared" si="48"/>
        <v>1.2274586767259401</v>
      </c>
      <c r="O393" s="46">
        <f t="shared" si="48"/>
        <v>1.27511922000047</v>
      </c>
      <c r="P393" s="38">
        <f t="shared" si="49"/>
        <v>3.7107212014888535E-3</v>
      </c>
      <c r="Q393" s="38">
        <f t="shared" si="50"/>
        <v>-3.2701374119328275E-3</v>
      </c>
      <c r="R393" s="38">
        <f t="shared" si="50"/>
        <v>-1.8364326976502143E-3</v>
      </c>
      <c r="S393" s="34">
        <f>MAX(M$6:M393)</f>
        <v>1.4817569350989488</v>
      </c>
      <c r="T393" s="34">
        <f>MAX(N$6:N393)</f>
        <v>1.37911001835863</v>
      </c>
      <c r="U393" s="34">
        <f>MAX(O$6:O393)</f>
        <v>1.3282790005559399</v>
      </c>
      <c r="V393" s="35">
        <f t="shared" si="51"/>
        <v>-1.6483861176588843E-2</v>
      </c>
      <c r="W393" s="35">
        <f t="shared" si="52"/>
        <v>-0.1099631933739269</v>
      </c>
      <c r="X393" s="35">
        <f t="shared" si="52"/>
        <v>-4.0021547079507003E-2</v>
      </c>
    </row>
    <row r="394" spans="1:24">
      <c r="A394" s="357">
        <v>44417</v>
      </c>
      <c r="B394" s="132">
        <f>[1]!thsiFinD("ths_adjustment_nvg_ratio_fund",B$2,$A$6,$A394,101)/100</f>
        <v>0.48609335038363</v>
      </c>
      <c r="C394" s="132">
        <f>[1]!thsiFinD("ths_adjustment_nvg_ratio_fund",C$2,$A$6,$A394,101)/100</f>
        <v>0.42289983494048999</v>
      </c>
      <c r="D394" s="132">
        <f>[1]!thsiFinD("ths_adjustment_nvg_ratio_fund",D$2,$A$6,$A394,101)/100</f>
        <v>0.73064941289239993</v>
      </c>
      <c r="E394" s="132">
        <f>[1]!thsiFinD("ths_adjustment_nvg_ratio_fund",E$2,$A$6,$A394,101)/100</f>
        <v>0.80978306398700994</v>
      </c>
      <c r="F394" s="133">
        <f>[1]!thsiFinD("ths_int_chg_ratio_index",F$1,$A$6,$A394,101)/100</f>
        <v>0.34848893477010001</v>
      </c>
      <c r="G394" s="133">
        <f>[1]!thsiFinD("ths_int_chg_ratio_index",G$1,$A$6,$A394,101)/100</f>
        <v>0.34848893477010001</v>
      </c>
      <c r="H394" s="132">
        <f>[1]!thsiFinD("ths_int_chg_ratio_index",H$1,$A$6,$A394,101)/100</f>
        <v>0.29526065284556002</v>
      </c>
      <c r="I394" s="132">
        <f>[1]!thsiFinD("ths_int_chg_ratio_index",I$1,$A$6,$A394,101)/100</f>
        <v>0.29526065284556002</v>
      </c>
      <c r="J394" s="32">
        <f t="shared" si="46"/>
        <v>0.46711560467935631</v>
      </c>
      <c r="K394" s="32">
        <f>[1]!thsiFinD("ths_int_chg_ratio_index",K$2,$A$6,$A394,101)/100</f>
        <v>0.24134376239034</v>
      </c>
      <c r="L394" s="32">
        <f>[1]!thsiFinD("ths_int_chg_ratio_index",L$2,$A$6,$A394,101)/100</f>
        <v>0.28570401298559001</v>
      </c>
      <c r="M394" s="46">
        <f t="shared" si="47"/>
        <v>1.4671156046793563</v>
      </c>
      <c r="N394" s="46">
        <f t="shared" si="48"/>
        <v>1.2413437623903401</v>
      </c>
      <c r="O394" s="46">
        <f t="shared" si="48"/>
        <v>1.2857040129855899</v>
      </c>
      <c r="P394" s="38">
        <f t="shared" si="49"/>
        <v>6.7134641518746818E-3</v>
      </c>
      <c r="Q394" s="38">
        <f t="shared" si="50"/>
        <v>1.1312059564755561E-2</v>
      </c>
      <c r="R394" s="38">
        <f t="shared" si="50"/>
        <v>8.3010222252912769E-3</v>
      </c>
      <c r="S394" s="34">
        <f>MAX(M$6:M394)</f>
        <v>1.4817569350989488</v>
      </c>
      <c r="T394" s="34">
        <f>MAX(N$6:N394)</f>
        <v>1.37911001835863</v>
      </c>
      <c r="U394" s="34">
        <f>MAX(O$6:O394)</f>
        <v>1.3282790005559399</v>
      </c>
      <c r="V394" s="35">
        <f t="shared" si="51"/>
        <v>-9.8810608358075314E-3</v>
      </c>
      <c r="W394" s="35">
        <f t="shared" si="52"/>
        <v>-9.9895044002547895E-2</v>
      </c>
      <c r="X394" s="35">
        <f t="shared" si="52"/>
        <v>-3.2052744606013261E-2</v>
      </c>
    </row>
    <row r="395" spans="1:24">
      <c r="A395" s="357">
        <v>44418</v>
      </c>
      <c r="B395" s="132">
        <f>[1]!thsiFinD("ths_adjustment_nvg_ratio_fund",B$2,$A$6,$A395,101)/100</f>
        <v>0.50231777493606</v>
      </c>
      <c r="C395" s="132">
        <f>[1]!thsiFinD("ths_adjustment_nvg_ratio_fund",C$2,$A$6,$A395,101)/100</f>
        <v>0.44253322908522003</v>
      </c>
      <c r="D395" s="132">
        <f>[1]!thsiFinD("ths_adjustment_nvg_ratio_fund",D$2,$A$6,$A395,101)/100</f>
        <v>0.73364485981307992</v>
      </c>
      <c r="E395" s="132">
        <f>[1]!thsiFinD("ths_adjustment_nvg_ratio_fund",E$2,$A$6,$A395,101)/100</f>
        <v>0.81246335541207004</v>
      </c>
      <c r="F395" s="133">
        <f>[1]!thsiFinD("ths_int_chg_ratio_index",F$1,$A$6,$A395,101)/100</f>
        <v>0.35611770219432998</v>
      </c>
      <c r="G395" s="133">
        <f>[1]!thsiFinD("ths_int_chg_ratio_index",G$1,$A$6,$A395,101)/100</f>
        <v>0.35611770219432998</v>
      </c>
      <c r="H395" s="132">
        <f>[1]!thsiFinD("ths_int_chg_ratio_index",H$1,$A$6,$A395,101)/100</f>
        <v>0.30638815865050001</v>
      </c>
      <c r="I395" s="132">
        <f>[1]!thsiFinD("ths_int_chg_ratio_index",I$1,$A$6,$A395,101)/100</f>
        <v>0.30638815865050001</v>
      </c>
      <c r="J395" s="32">
        <f t="shared" si="46"/>
        <v>0.47699636761701125</v>
      </c>
      <c r="K395" s="32">
        <f>[1]!thsiFinD("ths_int_chg_ratio_index",K$2,$A$6,$A395,101)/100</f>
        <v>0.25396848620925</v>
      </c>
      <c r="L395" s="32">
        <f>[1]!thsiFinD("ths_int_chg_ratio_index",L$2,$A$6,$A395,101)/100</f>
        <v>0.29713227128005998</v>
      </c>
      <c r="M395" s="46">
        <f t="shared" si="47"/>
        <v>1.4769963676170113</v>
      </c>
      <c r="N395" s="46">
        <f t="shared" si="48"/>
        <v>1.2539684862092499</v>
      </c>
      <c r="O395" s="46">
        <f t="shared" si="48"/>
        <v>1.2971322712800599</v>
      </c>
      <c r="P395" s="38">
        <f t="shared" si="49"/>
        <v>6.7348223317509337E-3</v>
      </c>
      <c r="Q395" s="38">
        <f t="shared" si="50"/>
        <v>1.0170207642240525E-2</v>
      </c>
      <c r="R395" s="38">
        <f t="shared" si="50"/>
        <v>8.8887163600990249E-3</v>
      </c>
      <c r="S395" s="34">
        <f>MAX(M$6:M395)</f>
        <v>1.4817569350989488</v>
      </c>
      <c r="T395" s="34">
        <f>MAX(N$6:N395)</f>
        <v>1.37911001835863</v>
      </c>
      <c r="U395" s="34">
        <f>MAX(O$6:O395)</f>
        <v>1.3282790005559399</v>
      </c>
      <c r="V395" s="35">
        <f t="shared" si="51"/>
        <v>-3.2127856932349097E-3</v>
      </c>
      <c r="W395" s="35">
        <f t="shared" si="52"/>
        <v>-9.0740789700244018E-2</v>
      </c>
      <c r="X395" s="35">
        <f t="shared" si="52"/>
        <v>-2.344893600127973E-2</v>
      </c>
    </row>
    <row r="396" spans="1:24">
      <c r="A396" s="357">
        <v>44419</v>
      </c>
      <c r="B396" s="132">
        <f>[1]!thsiFinD("ths_adjustment_nvg_ratio_fund",B$2,$A$6,$A396,101)/100</f>
        <v>0.49544437340153002</v>
      </c>
      <c r="C396" s="132">
        <f>[1]!thsiFinD("ths_adjustment_nvg_ratio_fund",C$2,$A$6,$A396,101)/100</f>
        <v>0.43801581096343001</v>
      </c>
      <c r="D396" s="132">
        <f>[1]!thsiFinD("ths_adjustment_nvg_ratio_fund",D$2,$A$6,$A396,101)/100</f>
        <v>0.75413371675053997</v>
      </c>
      <c r="E396" s="132">
        <f>[1]!thsiFinD("ths_adjustment_nvg_ratio_fund",E$2,$A$6,$A396,101)/100</f>
        <v>0.83708853346826007</v>
      </c>
      <c r="F396" s="133">
        <f>[1]!thsiFinD("ths_int_chg_ratio_index",F$1,$A$6,$A396,101)/100</f>
        <v>0.36624257481499001</v>
      </c>
      <c r="G396" s="133">
        <f>[1]!thsiFinD("ths_int_chg_ratio_index",G$1,$A$6,$A396,101)/100</f>
        <v>0.36624257481499001</v>
      </c>
      <c r="H396" s="132">
        <f>[1]!thsiFinD("ths_int_chg_ratio_index",H$1,$A$6,$A396,101)/100</f>
        <v>0.32036681240688997</v>
      </c>
      <c r="I396" s="132">
        <f>[1]!thsiFinD("ths_int_chg_ratio_index",I$1,$A$6,$A396,101)/100</f>
        <v>0.32036681240688997</v>
      </c>
      <c r="J396" s="32">
        <f t="shared" si="46"/>
        <v>0.48723765112844009</v>
      </c>
      <c r="K396" s="32">
        <f>[1]!thsiFinD("ths_int_chg_ratio_index",K$2,$A$6,$A396,101)/100</f>
        <v>0.25094857274917998</v>
      </c>
      <c r="L396" s="32">
        <f>[1]!thsiFinD("ths_int_chg_ratio_index",L$2,$A$6,$A396,101)/100</f>
        <v>0.29814257636975</v>
      </c>
      <c r="M396" s="46">
        <f t="shared" si="47"/>
        <v>1.48723765112844</v>
      </c>
      <c r="N396" s="46">
        <f t="shared" si="48"/>
        <v>1.25094857274918</v>
      </c>
      <c r="O396" s="46">
        <f t="shared" si="48"/>
        <v>1.2981425763697501</v>
      </c>
      <c r="P396" s="38">
        <f t="shared" si="49"/>
        <v>6.9338582923883507E-3</v>
      </c>
      <c r="Q396" s="38">
        <f t="shared" si="50"/>
        <v>-2.4082849714980314E-3</v>
      </c>
      <c r="R396" s="38">
        <f t="shared" si="50"/>
        <v>7.7887591887071395E-4</v>
      </c>
      <c r="S396" s="34">
        <f>MAX(M$6:M396)</f>
        <v>1.48723765112844</v>
      </c>
      <c r="T396" s="34">
        <f>MAX(N$6:N396)</f>
        <v>1.37911001835863</v>
      </c>
      <c r="U396" s="34">
        <f>MAX(O$6:O396)</f>
        <v>1.3282790005559399</v>
      </c>
      <c r="V396" s="35">
        <f t="shared" si="51"/>
        <v>0</v>
      </c>
      <c r="W396" s="35">
        <f t="shared" si="52"/>
        <v>-9.2930544991605135E-2</v>
      </c>
      <c r="X396" s="35">
        <f t="shared" si="52"/>
        <v>-2.2688323893983564E-2</v>
      </c>
    </row>
    <row r="397" spans="1:24">
      <c r="A397" s="357">
        <v>44420</v>
      </c>
      <c r="B397" s="132">
        <f>[1]!thsiFinD("ths_adjustment_nvg_ratio_fund",B$2,$A$6,$A397,101)/100</f>
        <v>0.48481457800511002</v>
      </c>
      <c r="C397" s="132">
        <f>[1]!thsiFinD("ths_adjustment_nvg_ratio_fund",C$2,$A$6,$A397,101)/100</f>
        <v>0.43297715228911005</v>
      </c>
      <c r="D397" s="132">
        <f>[1]!thsiFinD("ths_adjustment_nvg_ratio_fund",D$2,$A$6,$A397,101)/100</f>
        <v>0.7677929547088399</v>
      </c>
      <c r="E397" s="132">
        <f>[1]!thsiFinD("ths_adjustment_nvg_ratio_fund",E$2,$A$6,$A397,101)/100</f>
        <v>0.85291900502070006</v>
      </c>
      <c r="F397" s="133">
        <f>[1]!thsiFinD("ths_int_chg_ratio_index",F$1,$A$6,$A397,101)/100</f>
        <v>0.37551309647346998</v>
      </c>
      <c r="G397" s="133">
        <f>[1]!thsiFinD("ths_int_chg_ratio_index",G$1,$A$6,$A397,101)/100</f>
        <v>0.37551309647346998</v>
      </c>
      <c r="H397" s="132">
        <f>[1]!thsiFinD("ths_int_chg_ratio_index",H$1,$A$6,$A397,101)/100</f>
        <v>0.32583853920390998</v>
      </c>
      <c r="I397" s="132">
        <f>[1]!thsiFinD("ths_int_chg_ratio_index",I$1,$A$6,$A397,101)/100</f>
        <v>0.32583853920390998</v>
      </c>
      <c r="J397" s="32">
        <f t="shared" si="46"/>
        <v>0.49265087017231501</v>
      </c>
      <c r="K397" s="32">
        <f>[1]!thsiFinD("ths_int_chg_ratio_index",K$2,$A$6,$A397,101)/100</f>
        <v>0.24386357455401</v>
      </c>
      <c r="L397" s="32">
        <f>[1]!thsiFinD("ths_int_chg_ratio_index",L$2,$A$6,$A397,101)/100</f>
        <v>0.29422501922056998</v>
      </c>
      <c r="M397" s="46">
        <f t="shared" si="47"/>
        <v>1.4926508701723149</v>
      </c>
      <c r="N397" s="46">
        <f t="shared" si="48"/>
        <v>1.2438635745540101</v>
      </c>
      <c r="O397" s="46">
        <f t="shared" si="48"/>
        <v>1.29422501922057</v>
      </c>
      <c r="P397" s="38">
        <f t="shared" si="49"/>
        <v>3.6397807974857255E-3</v>
      </c>
      <c r="Q397" s="38">
        <f t="shared" si="50"/>
        <v>-5.6637006104890419E-3</v>
      </c>
      <c r="R397" s="38">
        <f t="shared" si="50"/>
        <v>-3.0178173187536128E-3</v>
      </c>
      <c r="S397" s="34">
        <f>MAX(M$6:M397)</f>
        <v>1.4926508701723149</v>
      </c>
      <c r="T397" s="34">
        <f>MAX(N$6:N397)</f>
        <v>1.37911001835863</v>
      </c>
      <c r="U397" s="34">
        <f>MAX(O$6:O397)</f>
        <v>1.3282790005559399</v>
      </c>
      <c r="V397" s="35">
        <f t="shared" si="51"/>
        <v>0</v>
      </c>
      <c r="W397" s="35">
        <f t="shared" si="52"/>
        <v>-9.8067914817692059E-2</v>
      </c>
      <c r="X397" s="35">
        <f t="shared" si="52"/>
        <v>-2.5637671995956346E-2</v>
      </c>
    </row>
    <row r="398" spans="1:24">
      <c r="A398" s="357">
        <v>44421</v>
      </c>
      <c r="B398" s="132">
        <f>[1]!thsiFinD("ths_adjustment_nvg_ratio_fund",B$2,$A$6,$A398,101)/100</f>
        <v>0.47810102301790003</v>
      </c>
      <c r="C398" s="132">
        <f>[1]!thsiFinD("ths_adjustment_nvg_ratio_fund",C$2,$A$6,$A398,101)/100</f>
        <v>0.43097906350446996</v>
      </c>
      <c r="D398" s="132">
        <f>[1]!thsiFinD("ths_adjustment_nvg_ratio_fund",D$2,$A$6,$A398,101)/100</f>
        <v>0.76479750778816002</v>
      </c>
      <c r="E398" s="132">
        <f>[1]!thsiFinD("ths_adjustment_nvg_ratio_fund",E$2,$A$6,$A398,101)/100</f>
        <v>0.85827958794799997</v>
      </c>
      <c r="F398" s="133">
        <f>[1]!thsiFinD("ths_int_chg_ratio_index",F$1,$A$6,$A398,101)/100</f>
        <v>0.37270910734677004</v>
      </c>
      <c r="G398" s="133">
        <f>[1]!thsiFinD("ths_int_chg_ratio_index",G$1,$A$6,$A398,101)/100</f>
        <v>0.37270910734677004</v>
      </c>
      <c r="H398" s="132">
        <f>[1]!thsiFinD("ths_int_chg_ratio_index",H$1,$A$6,$A398,101)/100</f>
        <v>0.32760476500769997</v>
      </c>
      <c r="I398" s="132">
        <f>[1]!thsiFinD("ths_int_chg_ratio_index",I$1,$A$6,$A398,101)/100</f>
        <v>0.32760476500769997</v>
      </c>
      <c r="J398" s="32">
        <f t="shared" si="46"/>
        <v>0.49159811587093377</v>
      </c>
      <c r="K398" s="32">
        <f>[1]!thsiFinD("ths_int_chg_ratio_index",K$2,$A$6,$A398,101)/100</f>
        <v>0.23838943215399</v>
      </c>
      <c r="L398" s="32">
        <f>[1]!thsiFinD("ths_int_chg_ratio_index",L$2,$A$6,$A398,101)/100</f>
        <v>0.28990447333717001</v>
      </c>
      <c r="M398" s="46">
        <f t="shared" si="47"/>
        <v>1.4915981158709337</v>
      </c>
      <c r="N398" s="46">
        <f t="shared" si="48"/>
        <v>1.2383894321539901</v>
      </c>
      <c r="O398" s="46">
        <f t="shared" si="48"/>
        <v>1.2899044733371701</v>
      </c>
      <c r="P398" s="38">
        <f t="shared" si="49"/>
        <v>-7.052917212044818E-4</v>
      </c>
      <c r="Q398" s="38">
        <f t="shared" si="50"/>
        <v>-4.4009186473547013E-3</v>
      </c>
      <c r="R398" s="38">
        <f t="shared" si="50"/>
        <v>-3.3383266582204252E-3</v>
      </c>
      <c r="S398" s="34">
        <f>MAX(M$6:M398)</f>
        <v>1.4926508701723149</v>
      </c>
      <c r="T398" s="34">
        <f>MAX(N$6:N398)</f>
        <v>1.37911001835863</v>
      </c>
      <c r="U398" s="34">
        <f>MAX(O$6:O398)</f>
        <v>1.3282790005559399</v>
      </c>
      <c r="V398" s="35">
        <f t="shared" si="51"/>
        <v>-7.052917212044818E-4</v>
      </c>
      <c r="W398" s="35">
        <f t="shared" si="52"/>
        <v>-0.10203724455001839</v>
      </c>
      <c r="X398" s="35">
        <f t="shared" si="52"/>
        <v>-2.8890411730298049E-2</v>
      </c>
    </row>
    <row r="399" spans="1:24">
      <c r="A399" s="357">
        <v>44424</v>
      </c>
      <c r="B399" s="132">
        <f>[1]!thsiFinD("ths_adjustment_nvg_ratio_fund",B$2,$A$6,$A399,101)/100</f>
        <v>0.47482416879794997</v>
      </c>
      <c r="C399" s="132">
        <f>[1]!thsiFinD("ths_adjustment_nvg_ratio_fund",C$2,$A$6,$A399,101)/100</f>
        <v>0.42958908869776996</v>
      </c>
      <c r="D399" s="132">
        <f>[1]!thsiFinD("ths_adjustment_nvg_ratio_fund",D$2,$A$6,$A399,101)/100</f>
        <v>0.7566498921639101</v>
      </c>
      <c r="E399" s="132">
        <f>[1]!thsiFinD("ths_adjustment_nvg_ratio_fund",E$2,$A$6,$A399,101)/100</f>
        <v>0.84479437141179003</v>
      </c>
      <c r="F399" s="133">
        <f>[1]!thsiFinD("ths_int_chg_ratio_index",F$1,$A$6,$A399,101)/100</f>
        <v>0.35945617710546995</v>
      </c>
      <c r="G399" s="133">
        <f>[1]!thsiFinD("ths_int_chg_ratio_index",G$1,$A$6,$A399,101)/100</f>
        <v>0.35945617710546995</v>
      </c>
      <c r="H399" s="132">
        <f>[1]!thsiFinD("ths_int_chg_ratio_index",H$1,$A$6,$A399,101)/100</f>
        <v>0.32126305244191999</v>
      </c>
      <c r="I399" s="132">
        <f>[1]!thsiFinD("ths_int_chg_ratio_index",I$1,$A$6,$A399,101)/100</f>
        <v>0.32126305244191999</v>
      </c>
      <c r="J399" s="32">
        <f t="shared" si="46"/>
        <v>0.48341199752077502</v>
      </c>
      <c r="K399" s="32">
        <f>[1]!thsiFinD("ths_int_chg_ratio_index",K$2,$A$6,$A399,101)/100</f>
        <v>0.23592931334504999</v>
      </c>
      <c r="L399" s="32">
        <f>[1]!thsiFinD("ths_int_chg_ratio_index",L$2,$A$6,$A399,101)/100</f>
        <v>0.28436969473165002</v>
      </c>
      <c r="M399" s="46">
        <f t="shared" si="47"/>
        <v>1.4834119975207751</v>
      </c>
      <c r="N399" s="46">
        <f t="shared" si="48"/>
        <v>1.23592931334505</v>
      </c>
      <c r="O399" s="46">
        <f t="shared" si="48"/>
        <v>1.2843696947316501</v>
      </c>
      <c r="P399" s="38">
        <f t="shared" si="49"/>
        <v>-5.488152782613831E-3</v>
      </c>
      <c r="Q399" s="38">
        <f t="shared" si="50"/>
        <v>-1.9865469981128481E-3</v>
      </c>
      <c r="R399" s="38">
        <f t="shared" si="50"/>
        <v>-4.2908437949678024E-3</v>
      </c>
      <c r="S399" s="34">
        <f>MAX(M$6:M399)</f>
        <v>1.4926508701723149</v>
      </c>
      <c r="T399" s="34">
        <f>MAX(N$6:N399)</f>
        <v>1.37911001835863</v>
      </c>
      <c r="U399" s="34">
        <f>MAX(O$6:O399)</f>
        <v>1.3282790005559399</v>
      </c>
      <c r="V399" s="35">
        <f t="shared" si="51"/>
        <v>-6.1895737550959895E-3</v>
      </c>
      <c r="W399" s="35">
        <f t="shared" si="52"/>
        <v>-0.10382108976627469</v>
      </c>
      <c r="X399" s="35">
        <f t="shared" si="52"/>
        <v>-3.3057291281358814E-2</v>
      </c>
    </row>
    <row r="400" spans="1:24">
      <c r="A400" s="357">
        <v>44425</v>
      </c>
      <c r="B400" s="132">
        <f>[1]!thsiFinD("ths_adjustment_nvg_ratio_fund",B$2,$A$6,$A400,101)/100</f>
        <v>0.44253516624041001</v>
      </c>
      <c r="C400" s="132">
        <f>[1]!thsiFinD("ths_adjustment_nvg_ratio_fund",C$2,$A$6,$A400,101)/100</f>
        <v>0.39961775692815998</v>
      </c>
      <c r="D400" s="132">
        <f>[1]!thsiFinD("ths_adjustment_nvg_ratio_fund",D$2,$A$6,$A400,101)/100</f>
        <v>0.72118380062304999</v>
      </c>
      <c r="E400" s="132">
        <f>[1]!thsiFinD("ths_adjustment_nvg_ratio_fund",E$2,$A$6,$A400,101)/100</f>
        <v>0.80157467127588999</v>
      </c>
      <c r="F400" s="133">
        <f>[1]!thsiFinD("ths_int_chg_ratio_index",F$1,$A$6,$A400,101)/100</f>
        <v>0.32207461317365998</v>
      </c>
      <c r="G400" s="133">
        <f>[1]!thsiFinD("ths_int_chg_ratio_index",G$1,$A$6,$A400,101)/100</f>
        <v>0.32207461317365998</v>
      </c>
      <c r="H400" s="132">
        <f>[1]!thsiFinD("ths_int_chg_ratio_index",H$1,$A$6,$A400,101)/100</f>
        <v>0.28260794847366</v>
      </c>
      <c r="I400" s="132">
        <f>[1]!thsiFinD("ths_int_chg_ratio_index",I$1,$A$6,$A400,101)/100</f>
        <v>0.28260794847366</v>
      </c>
      <c r="J400" s="32">
        <f t="shared" si="46"/>
        <v>0.44678456479526879</v>
      </c>
      <c r="K400" s="32">
        <f>[1]!thsiFinD("ths_int_chg_ratio_index",K$2,$A$6,$A400,101)/100</f>
        <v>0.20957546852739001</v>
      </c>
      <c r="L400" s="32">
        <f>[1]!thsiFinD("ths_int_chg_ratio_index",L$2,$A$6,$A400,101)/100</f>
        <v>0.25475381154900001</v>
      </c>
      <c r="M400" s="46">
        <f t="shared" si="47"/>
        <v>1.4467845647952688</v>
      </c>
      <c r="N400" s="46">
        <f t="shared" si="48"/>
        <v>1.2095754685273901</v>
      </c>
      <c r="O400" s="46">
        <f t="shared" si="48"/>
        <v>1.254753811549</v>
      </c>
      <c r="P400" s="38">
        <f t="shared" si="49"/>
        <v>-2.4691341843480874E-2</v>
      </c>
      <c r="Q400" s="38">
        <f t="shared" si="50"/>
        <v>-2.1323100385355453E-2</v>
      </c>
      <c r="R400" s="38">
        <f t="shared" si="50"/>
        <v>-2.3058690425452499E-2</v>
      </c>
      <c r="S400" s="34">
        <f>MAX(M$6:M400)</f>
        <v>1.4926508701723149</v>
      </c>
      <c r="T400" s="34">
        <f>MAX(N$6:N400)</f>
        <v>1.37911001835863</v>
      </c>
      <c r="U400" s="34">
        <f>MAX(O$6:O400)</f>
        <v>1.3282790005559399</v>
      </c>
      <c r="V400" s="35">
        <f t="shared" si="51"/>
        <v>-3.0728086717124348E-2</v>
      </c>
      <c r="W400" s="35">
        <f t="shared" si="52"/>
        <v>-0.12293040263242683</v>
      </c>
      <c r="X400" s="35">
        <f t="shared" si="52"/>
        <v>-5.5353723860850468E-2</v>
      </c>
    </row>
    <row r="401" spans="1:24">
      <c r="A401" s="357">
        <v>44426</v>
      </c>
      <c r="B401" s="132">
        <f>[1]!thsiFinD("ths_adjustment_nvg_ratio_fund",B$2,$A$6,$A401,101)/100</f>
        <v>0.46035805626597998</v>
      </c>
      <c r="C401" s="132">
        <f>[1]!thsiFinD("ths_adjustment_nvg_ratio_fund",C$2,$A$6,$A401,101)/100</f>
        <v>0.4161237077578</v>
      </c>
      <c r="D401" s="132">
        <f>[1]!thsiFinD("ths_adjustment_nvg_ratio_fund",D$2,$A$6,$A401,101)/100</f>
        <v>0.72417924754373009</v>
      </c>
      <c r="E401" s="132">
        <f>[1]!thsiFinD("ths_adjustment_nvg_ratio_fund",E$2,$A$6,$A401,101)/100</f>
        <v>0.81355222389513993</v>
      </c>
      <c r="F401" s="133">
        <f>[1]!thsiFinD("ths_int_chg_ratio_index",F$1,$A$6,$A401,101)/100</f>
        <v>0.33023921359906</v>
      </c>
      <c r="G401" s="133">
        <f>[1]!thsiFinD("ths_int_chg_ratio_index",G$1,$A$6,$A401,101)/100</f>
        <v>0.33023921359906</v>
      </c>
      <c r="H401" s="132">
        <f>[1]!thsiFinD("ths_int_chg_ratio_index",H$1,$A$6,$A401,101)/100</f>
        <v>0.29620030501792999</v>
      </c>
      <c r="I401" s="132">
        <f>[1]!thsiFinD("ths_int_chg_ratio_index",I$1,$A$6,$A401,101)/100</f>
        <v>0.29620030501792999</v>
      </c>
      <c r="J401" s="32">
        <f t="shared" si="46"/>
        <v>0.45838653408707869</v>
      </c>
      <c r="K401" s="32">
        <f>[1]!thsiFinD("ths_int_chg_ratio_index",K$2,$A$6,$A401,101)/100</f>
        <v>0.22234617695615999</v>
      </c>
      <c r="L401" s="32">
        <f>[1]!thsiFinD("ths_int_chg_ratio_index",L$2,$A$6,$A401,101)/100</f>
        <v>0.26743747919225003</v>
      </c>
      <c r="M401" s="46">
        <f t="shared" si="47"/>
        <v>1.4583865340870787</v>
      </c>
      <c r="N401" s="46">
        <f t="shared" si="48"/>
        <v>1.2223461769561599</v>
      </c>
      <c r="O401" s="46">
        <f t="shared" si="48"/>
        <v>1.26743747919225</v>
      </c>
      <c r="P401" s="38">
        <f t="shared" si="49"/>
        <v>8.0191409102099431E-3</v>
      </c>
      <c r="Q401" s="38">
        <f t="shared" si="50"/>
        <v>1.0558008789908424E-2</v>
      </c>
      <c r="R401" s="38">
        <f t="shared" si="50"/>
        <v>1.0108491025496047E-2</v>
      </c>
      <c r="S401" s="34">
        <f>MAX(M$6:M401)</f>
        <v>1.4926508701723149</v>
      </c>
      <c r="T401" s="34">
        <f>MAX(N$6:N401)</f>
        <v>1.37911001835863</v>
      </c>
      <c r="U401" s="34">
        <f>MAX(O$6:O401)</f>
        <v>1.3282790005559399</v>
      </c>
      <c r="V401" s="35">
        <f t="shared" si="51"/>
        <v>-2.2955358664200287E-2</v>
      </c>
      <c r="W401" s="35">
        <f t="shared" si="52"/>
        <v>-0.11367029411405849</v>
      </c>
      <c r="X401" s="35">
        <f t="shared" si="52"/>
        <v>-4.5804775456229629E-2</v>
      </c>
    </row>
    <row r="402" spans="1:24">
      <c r="A402" s="357">
        <v>44427</v>
      </c>
      <c r="B402" s="132">
        <f>[1]!thsiFinD("ths_adjustment_nvg_ratio_fund",B$2,$A$6,$A402,101)/100</f>
        <v>0.45356457800511002</v>
      </c>
      <c r="C402" s="132">
        <f>[1]!thsiFinD("ths_adjustment_nvg_ratio_fund",C$2,$A$6,$A402,101)/100</f>
        <v>0.40630701068542996</v>
      </c>
      <c r="D402" s="132">
        <f>[1]!thsiFinD("ths_adjustment_nvg_ratio_fund",D$2,$A$6,$A402,101)/100</f>
        <v>0.72429906542056</v>
      </c>
      <c r="E402" s="132">
        <f>[1]!thsiFinD("ths_adjustment_nvg_ratio_fund",E$2,$A$6,$A402,101)/100</f>
        <v>0.81254711459145001</v>
      </c>
      <c r="F402" s="133">
        <f>[1]!thsiFinD("ths_int_chg_ratio_index",F$1,$A$6,$A402,101)/100</f>
        <v>0.34160740559647995</v>
      </c>
      <c r="G402" s="133">
        <f>[1]!thsiFinD("ths_int_chg_ratio_index",G$1,$A$6,$A402,101)/100</f>
        <v>0.34160740559647995</v>
      </c>
      <c r="H402" s="132">
        <f>[1]!thsiFinD("ths_int_chg_ratio_index",H$1,$A$6,$A402,101)/100</f>
        <v>0.29287440149668997</v>
      </c>
      <c r="I402" s="132">
        <f>[1]!thsiFinD("ths_int_chg_ratio_index",I$1,$A$6,$A402,101)/100</f>
        <v>0.29287440149668997</v>
      </c>
      <c r="J402" s="32">
        <f t="shared" si="46"/>
        <v>0.45821017286111121</v>
      </c>
      <c r="K402" s="32">
        <f>[1]!thsiFinD("ths_int_chg_ratio_index",K$2,$A$6,$A402,101)/100</f>
        <v>0.21648923981705001</v>
      </c>
      <c r="L402" s="32">
        <f>[1]!thsiFinD("ths_int_chg_ratio_index",L$2,$A$6,$A402,101)/100</f>
        <v>0.26545906783317003</v>
      </c>
      <c r="M402" s="46">
        <f t="shared" si="47"/>
        <v>1.4582101728611112</v>
      </c>
      <c r="N402" s="46">
        <f t="shared" si="48"/>
        <v>1.2164892398170499</v>
      </c>
      <c r="O402" s="46">
        <f t="shared" si="48"/>
        <v>1.2654590678331701</v>
      </c>
      <c r="P402" s="38">
        <f t="shared" si="49"/>
        <v>-1.2092900053961575E-4</v>
      </c>
      <c r="Q402" s="38">
        <f t="shared" si="50"/>
        <v>-4.7915535300275813E-3</v>
      </c>
      <c r="R402" s="38">
        <f t="shared" si="50"/>
        <v>-1.5609538076314378E-3</v>
      </c>
      <c r="S402" s="34">
        <f>MAX(M$6:M402)</f>
        <v>1.4926508701723149</v>
      </c>
      <c r="T402" s="34">
        <f>MAX(N$6:N402)</f>
        <v>1.37911001835863</v>
      </c>
      <c r="U402" s="34">
        <f>MAX(O$6:O402)</f>
        <v>1.3282790005559399</v>
      </c>
      <c r="V402" s="35">
        <f t="shared" si="51"/>
        <v>-2.3073511696159565E-2</v>
      </c>
      <c r="W402" s="35">
        <f t="shared" si="52"/>
        <v>-0.11791719034506454</v>
      </c>
      <c r="X402" s="35">
        <f t="shared" si="52"/>
        <v>-4.729423012520495E-2</v>
      </c>
    </row>
    <row r="403" spans="1:24">
      <c r="A403" s="357">
        <v>44428</v>
      </c>
      <c r="B403" s="132">
        <f>[1]!thsiFinD("ths_adjustment_nvg_ratio_fund",B$2,$A$6,$A403,101)/100</f>
        <v>0.42846867007672995</v>
      </c>
      <c r="C403" s="132">
        <f>[1]!thsiFinD("ths_adjustment_nvg_ratio_fund",C$2,$A$6,$A403,101)/100</f>
        <v>0.38493614803232001</v>
      </c>
      <c r="D403" s="132">
        <f>[1]!thsiFinD("ths_adjustment_nvg_ratio_fund",D$2,$A$6,$A403,101)/100</f>
        <v>0.72465851905104006</v>
      </c>
      <c r="E403" s="132">
        <f>[1]!thsiFinD("ths_adjustment_nvg_ratio_fund",E$2,$A$6,$A403,101)/100</f>
        <v>0.80978306398700994</v>
      </c>
      <c r="F403" s="133">
        <f>[1]!thsiFinD("ths_int_chg_ratio_index",F$1,$A$6,$A403,101)/100</f>
        <v>0.34135384144481001</v>
      </c>
      <c r="G403" s="133">
        <f>[1]!thsiFinD("ths_int_chg_ratio_index",G$1,$A$6,$A403,101)/100</f>
        <v>0.34135384144481001</v>
      </c>
      <c r="H403" s="132">
        <f>[1]!thsiFinD("ths_int_chg_ratio_index",H$1,$A$6,$A403,101)/100</f>
        <v>0.29123536181674003</v>
      </c>
      <c r="I403" s="132">
        <f>[1]!thsiFinD("ths_int_chg_ratio_index",I$1,$A$6,$A403,101)/100</f>
        <v>0.29123536181674003</v>
      </c>
      <c r="J403" s="32">
        <f t="shared" si="46"/>
        <v>0.45162810095877504</v>
      </c>
      <c r="K403" s="32">
        <f>[1]!thsiFinD("ths_int_chg_ratio_index",K$2,$A$6,$A403,101)/100</f>
        <v>0.19767844737070001</v>
      </c>
      <c r="L403" s="32">
        <f>[1]!thsiFinD("ths_int_chg_ratio_index",L$2,$A$6,$A403,101)/100</f>
        <v>0.25024067104969</v>
      </c>
      <c r="M403" s="46">
        <f t="shared" si="47"/>
        <v>1.451628100958775</v>
      </c>
      <c r="N403" s="46">
        <f t="shared" si="48"/>
        <v>1.1976784473707001</v>
      </c>
      <c r="O403" s="46">
        <f t="shared" si="48"/>
        <v>1.2502406710496901</v>
      </c>
      <c r="P403" s="38">
        <f t="shared" si="49"/>
        <v>-4.5138019366726123E-3</v>
      </c>
      <c r="Q403" s="38">
        <f t="shared" si="50"/>
        <v>-1.5463180298396106E-2</v>
      </c>
      <c r="R403" s="38">
        <f t="shared" si="50"/>
        <v>-1.2025988963466294E-2</v>
      </c>
      <c r="S403" s="34">
        <f>MAX(M$6:M403)</f>
        <v>1.4926508701723149</v>
      </c>
      <c r="T403" s="34">
        <f>MAX(N$6:N403)</f>
        <v>1.37911001835863</v>
      </c>
      <c r="U403" s="34">
        <f>MAX(O$6:O403)</f>
        <v>1.3282790005559399</v>
      </c>
      <c r="V403" s="35">
        <f t="shared" si="51"/>
        <v>-2.7483164371052249E-2</v>
      </c>
      <c r="W403" s="35">
        <f t="shared" si="52"/>
        <v>-0.1315569958688747</v>
      </c>
      <c r="X403" s="35">
        <f t="shared" si="52"/>
        <v>-5.8751459199149925E-2</v>
      </c>
    </row>
    <row r="404" spans="1:24">
      <c r="A404" s="357">
        <v>44431</v>
      </c>
      <c r="B404" s="132">
        <f>[1]!thsiFinD("ths_adjustment_nvg_ratio_fund",B$2,$A$6,$A404,101)/100</f>
        <v>0.45260549872123002</v>
      </c>
      <c r="C404" s="132">
        <f>[1]!thsiFinD("ths_adjustment_nvg_ratio_fund",C$2,$A$6,$A404,101)/100</f>
        <v>0.40083398488401994</v>
      </c>
      <c r="D404" s="132">
        <f>[1]!thsiFinD("ths_adjustment_nvg_ratio_fund",D$2,$A$6,$A404,101)/100</f>
        <v>0.73831775700934998</v>
      </c>
      <c r="E404" s="132">
        <f>[1]!thsiFinD("ths_adjustment_nvg_ratio_fund",E$2,$A$6,$A404,101)/100</f>
        <v>0.83348689176454993</v>
      </c>
      <c r="F404" s="133">
        <f>[1]!thsiFinD("ths_int_chg_ratio_index",F$1,$A$6,$A404,101)/100</f>
        <v>0.37462068214791999</v>
      </c>
      <c r="G404" s="133">
        <f>[1]!thsiFinD("ths_int_chg_ratio_index",G$1,$A$6,$A404,101)/100</f>
        <v>0.37462068214791999</v>
      </c>
      <c r="H404" s="132">
        <f>[1]!thsiFinD("ths_int_chg_ratio_index",H$1,$A$6,$A404,101)/100</f>
        <v>0.33036511241592004</v>
      </c>
      <c r="I404" s="132">
        <f>[1]!thsiFinD("ths_int_chg_ratio_index",I$1,$A$6,$A404,101)/100</f>
        <v>0.33036511241592004</v>
      </c>
      <c r="J404" s="32">
        <f t="shared" si="46"/>
        <v>0.47940196518835376</v>
      </c>
      <c r="K404" s="32">
        <f>[1]!thsiFinD("ths_int_chg_ratio_index",K$2,$A$6,$A404,101)/100</f>
        <v>0.21473641948133002</v>
      </c>
      <c r="L404" s="32">
        <f>[1]!thsiFinD("ths_int_chg_ratio_index",L$2,$A$6,$A404,101)/100</f>
        <v>0.27347659925418</v>
      </c>
      <c r="M404" s="46">
        <f t="shared" si="47"/>
        <v>1.4794019651883539</v>
      </c>
      <c r="N404" s="46">
        <f t="shared" si="48"/>
        <v>1.2147364194813299</v>
      </c>
      <c r="O404" s="46">
        <f t="shared" si="48"/>
        <v>1.2734765992541801</v>
      </c>
      <c r="P404" s="38">
        <f t="shared" si="49"/>
        <v>1.9132906156359653E-2</v>
      </c>
      <c r="Q404" s="38">
        <f t="shared" si="50"/>
        <v>1.4242530746109594E-2</v>
      </c>
      <c r="R404" s="38">
        <f t="shared" si="50"/>
        <v>1.8585164234804052E-2</v>
      </c>
      <c r="S404" s="34">
        <f>MAX(M$6:M404)</f>
        <v>1.4926508701723149</v>
      </c>
      <c r="T404" s="34">
        <f>MAX(N$6:N404)</f>
        <v>1.37911001835863</v>
      </c>
      <c r="U404" s="34">
        <f>MAX(O$6:O404)</f>
        <v>1.3282790005559399</v>
      </c>
      <c r="V404" s="35">
        <f t="shared" si="51"/>
        <v>-8.8760910194837228E-3</v>
      </c>
      <c r="W404" s="35">
        <f t="shared" si="52"/>
        <v>-0.11918816968129342</v>
      </c>
      <c r="X404" s="35">
        <f t="shared" si="52"/>
        <v>-4.125820048259643E-2</v>
      </c>
    </row>
    <row r="405" spans="1:24">
      <c r="A405" s="357">
        <v>44432</v>
      </c>
      <c r="B405" s="132">
        <f>[1]!thsiFinD("ths_adjustment_nvg_ratio_fund",B$2,$A$6,$A405,101)/100</f>
        <v>0.47042838874679999</v>
      </c>
      <c r="C405" s="132">
        <f>[1]!thsiFinD("ths_adjustment_nvg_ratio_fund",C$2,$A$6,$A405,101)/100</f>
        <v>0.41725306228824999</v>
      </c>
      <c r="D405" s="132">
        <f>[1]!thsiFinD("ths_adjustment_nvg_ratio_fund",D$2,$A$6,$A405,101)/100</f>
        <v>0.75808770668584002</v>
      </c>
      <c r="E405" s="132">
        <f>[1]!thsiFinD("ths_adjustment_nvg_ratio_fund",E$2,$A$6,$A405,101)/100</f>
        <v>0.85978725194212002</v>
      </c>
      <c r="F405" s="133">
        <f>[1]!thsiFinD("ths_int_chg_ratio_index",F$1,$A$6,$A405,101)/100</f>
        <v>0.38585009285916</v>
      </c>
      <c r="G405" s="133">
        <f>[1]!thsiFinD("ths_int_chg_ratio_index",G$1,$A$6,$A405,101)/100</f>
        <v>0.38585009285916</v>
      </c>
      <c r="H405" s="132">
        <f>[1]!thsiFinD("ths_int_chg_ratio_index",H$1,$A$6,$A405,101)/100</f>
        <v>0.33564527022039997</v>
      </c>
      <c r="I405" s="132">
        <f>[1]!thsiFinD("ths_int_chg_ratio_index",I$1,$A$6,$A405,101)/100</f>
        <v>0.33564527022039997</v>
      </c>
      <c r="J405" s="32">
        <f t="shared" si="46"/>
        <v>0.4935683919777662</v>
      </c>
      <c r="K405" s="32">
        <f>[1]!thsiFinD("ths_int_chg_ratio_index",K$2,$A$6,$A405,101)/100</f>
        <v>0.22750528148291999</v>
      </c>
      <c r="L405" s="32">
        <f>[1]!thsiFinD("ths_int_chg_ratio_index",L$2,$A$6,$A405,101)/100</f>
        <v>0.28577585542164002</v>
      </c>
      <c r="M405" s="46">
        <f t="shared" si="47"/>
        <v>1.4935683919777663</v>
      </c>
      <c r="N405" s="46">
        <f t="shared" si="48"/>
        <v>1.2275052814829199</v>
      </c>
      <c r="O405" s="46">
        <f t="shared" si="48"/>
        <v>1.2857758554216401</v>
      </c>
      <c r="P405" s="38">
        <f t="shared" si="49"/>
        <v>9.5757793505490962E-3</v>
      </c>
      <c r="Q405" s="38">
        <f t="shared" si="50"/>
        <v>1.0511631821364276E-2</v>
      </c>
      <c r="R405" s="38">
        <f t="shared" si="50"/>
        <v>9.6580150547431742E-3</v>
      </c>
      <c r="S405" s="34">
        <f>MAX(M$6:M405)</f>
        <v>1.4935683919777663</v>
      </c>
      <c r="T405" s="34">
        <f>MAX(N$6:N405)</f>
        <v>1.37911001835863</v>
      </c>
      <c r="U405" s="34">
        <f>MAX(O$6:O405)</f>
        <v>1.3282790005559399</v>
      </c>
      <c r="V405" s="35">
        <f t="shared" si="51"/>
        <v>0</v>
      </c>
      <c r="W405" s="35">
        <f t="shared" si="52"/>
        <v>-0.10992940001708118</v>
      </c>
      <c r="X405" s="35">
        <f t="shared" si="52"/>
        <v>-3.1998657749245818E-2</v>
      </c>
    </row>
    <row r="406" spans="1:24">
      <c r="A406" s="357">
        <v>44433</v>
      </c>
      <c r="B406" s="132">
        <f>[1]!thsiFinD("ths_adjustment_nvg_ratio_fund",B$2,$A$6,$A406,101)/100</f>
        <v>0.47178708439898004</v>
      </c>
      <c r="C406" s="132">
        <f>[1]!thsiFinD("ths_adjustment_nvg_ratio_fund",C$2,$A$6,$A406,101)/100</f>
        <v>0.42124923985752999</v>
      </c>
      <c r="D406" s="132">
        <f>[1]!thsiFinD("ths_adjustment_nvg_ratio_fund",D$2,$A$6,$A406,101)/100</f>
        <v>0.78217109992811007</v>
      </c>
      <c r="E406" s="132">
        <f>[1]!thsiFinD("ths_adjustment_nvg_ratio_fund",E$2,$A$6,$A406,101)/100</f>
        <v>0.88784655334327001</v>
      </c>
      <c r="F406" s="133">
        <f>[1]!thsiFinD("ths_int_chg_ratio_index",F$1,$A$6,$A406,101)/100</f>
        <v>0.39564949588048004</v>
      </c>
      <c r="G406" s="133">
        <f>[1]!thsiFinD("ths_int_chg_ratio_index",G$1,$A$6,$A406,101)/100</f>
        <v>0.39564949588048004</v>
      </c>
      <c r="H406" s="132">
        <f>[1]!thsiFinD("ths_int_chg_ratio_index",H$1,$A$6,$A406,101)/100</f>
        <v>0.34774107911896995</v>
      </c>
      <c r="I406" s="132">
        <f>[1]!thsiFinD("ths_int_chg_ratio_index",I$1,$A$6,$A406,101)/100</f>
        <v>0.34774107911896995</v>
      </c>
      <c r="J406" s="32">
        <f t="shared" si="46"/>
        <v>0.50622939094084873</v>
      </c>
      <c r="K406" s="32">
        <f>[1]!thsiFinD("ths_int_chg_ratio_index",K$2,$A$6,$A406,101)/100</f>
        <v>0.23197213942386</v>
      </c>
      <c r="L406" s="32">
        <f>[1]!thsiFinD("ths_int_chg_ratio_index",L$2,$A$6,$A406,101)/100</f>
        <v>0.29258899828977997</v>
      </c>
      <c r="M406" s="46">
        <f t="shared" si="47"/>
        <v>1.5062293909408488</v>
      </c>
      <c r="N406" s="46">
        <f t="shared" si="48"/>
        <v>1.2319721394238601</v>
      </c>
      <c r="O406" s="46">
        <f t="shared" si="48"/>
        <v>1.29258899828978</v>
      </c>
      <c r="P406" s="38">
        <f t="shared" si="49"/>
        <v>8.4770131927585091E-3</v>
      </c>
      <c r="Q406" s="38">
        <f t="shared" si="50"/>
        <v>3.6389724820928837E-3</v>
      </c>
      <c r="R406" s="38">
        <f t="shared" si="50"/>
        <v>5.2988573703662833E-3</v>
      </c>
      <c r="S406" s="34">
        <f>MAX(M$6:M406)</f>
        <v>1.5062293909408488</v>
      </c>
      <c r="T406" s="34">
        <f>MAX(N$6:N406)</f>
        <v>1.37911001835863</v>
      </c>
      <c r="U406" s="34">
        <f>MAX(O$6:O406)</f>
        <v>1.3282790005559399</v>
      </c>
      <c r="V406" s="35">
        <f t="shared" si="51"/>
        <v>0</v>
      </c>
      <c r="W406" s="35">
        <f t="shared" si="52"/>
        <v>-0.10669045759662343</v>
      </c>
      <c r="X406" s="35">
        <f t="shared" si="52"/>
        <v>-2.6869356702336034E-2</v>
      </c>
    </row>
    <row r="407" spans="1:24">
      <c r="A407" s="357">
        <v>44434</v>
      </c>
      <c r="B407" s="132">
        <f>[1]!thsiFinD("ths_adjustment_nvg_ratio_fund",B$2,$A$6,$A407,101)/100</f>
        <v>0.4440537084399</v>
      </c>
      <c r="C407" s="132">
        <f>[1]!thsiFinD("ths_adjustment_nvg_ratio_fund",C$2,$A$6,$A407,101)/100</f>
        <v>0.39805403527061001</v>
      </c>
      <c r="D407" s="132">
        <f>[1]!thsiFinD("ths_adjustment_nvg_ratio_fund",D$2,$A$6,$A407,101)/100</f>
        <v>0.78265037143542004</v>
      </c>
      <c r="E407" s="132">
        <f>[1]!thsiFinD("ths_adjustment_nvg_ratio_fund",E$2,$A$6,$A407,101)/100</f>
        <v>0.88248597041596999</v>
      </c>
      <c r="F407" s="133">
        <f>[1]!thsiFinD("ths_int_chg_ratio_index",F$1,$A$6,$A407,101)/100</f>
        <v>0.37766889472362997</v>
      </c>
      <c r="G407" s="133">
        <f>[1]!thsiFinD("ths_int_chg_ratio_index",G$1,$A$6,$A407,101)/100</f>
        <v>0.37766889472362997</v>
      </c>
      <c r="H407" s="132">
        <f>[1]!thsiFinD("ths_int_chg_ratio_index",H$1,$A$6,$A407,101)/100</f>
        <v>0.34023687993427998</v>
      </c>
      <c r="I407" s="132">
        <f>[1]!thsiFinD("ths_int_chg_ratio_index",I$1,$A$6,$A407,101)/100</f>
        <v>0.34023687993427998</v>
      </c>
      <c r="J407" s="32">
        <f t="shared" si="46"/>
        <v>0.49288195435971505</v>
      </c>
      <c r="K407" s="32">
        <f>[1]!thsiFinD("ths_int_chg_ratio_index",K$2,$A$6,$A407,101)/100</f>
        <v>0.21216640319631</v>
      </c>
      <c r="L407" s="32">
        <f>[1]!thsiFinD("ths_int_chg_ratio_index",L$2,$A$6,$A407,101)/100</f>
        <v>0.27405676081322</v>
      </c>
      <c r="M407" s="46">
        <f t="shared" si="47"/>
        <v>1.4928819543597149</v>
      </c>
      <c r="N407" s="46">
        <f t="shared" si="48"/>
        <v>1.21216640319631</v>
      </c>
      <c r="O407" s="46">
        <f t="shared" si="48"/>
        <v>1.2740567608132201</v>
      </c>
      <c r="P407" s="38">
        <f t="shared" si="49"/>
        <v>-8.8614899306914685E-3</v>
      </c>
      <c r="Q407" s="38">
        <f t="shared" si="50"/>
        <v>-1.6076448154754841E-2</v>
      </c>
      <c r="R407" s="38">
        <f t="shared" si="50"/>
        <v>-1.4337300952646181E-2</v>
      </c>
      <c r="S407" s="34">
        <f>MAX(M$6:M407)</f>
        <v>1.5062293909408488</v>
      </c>
      <c r="T407" s="34">
        <f>MAX(N$6:N407)</f>
        <v>1.37911001835863</v>
      </c>
      <c r="U407" s="34">
        <f>MAX(O$6:O407)</f>
        <v>1.3282790005559399</v>
      </c>
      <c r="V407" s="35">
        <f t="shared" si="51"/>
        <v>-8.8614899306914685E-3</v>
      </c>
      <c r="W407" s="35">
        <f t="shared" si="52"/>
        <v>-0.12105170214121908</v>
      </c>
      <c r="X407" s="35">
        <f t="shared" si="52"/>
        <v>-4.0821423601536733E-2</v>
      </c>
    </row>
    <row r="408" spans="1:24">
      <c r="A408" s="357">
        <v>44435</v>
      </c>
      <c r="B408" s="132">
        <f>[1]!thsiFinD("ths_adjustment_nvg_ratio_fund",B$2,$A$6,$A408,101)/100</f>
        <v>0.45284526854219997</v>
      </c>
      <c r="C408" s="132">
        <f>[1]!thsiFinD("ths_adjustment_nvg_ratio_fund",C$2,$A$6,$A408,101)/100</f>
        <v>0.40778385891756003</v>
      </c>
      <c r="D408" s="132">
        <f>[1]!thsiFinD("ths_adjustment_nvg_ratio_fund",D$2,$A$6,$A408,101)/100</f>
        <v>0.80457704289480003</v>
      </c>
      <c r="E408" s="132">
        <f>[1]!thsiFinD("ths_adjustment_nvg_ratio_fund",E$2,$A$6,$A408,101)/100</f>
        <v>0.91213669491345006</v>
      </c>
      <c r="F408" s="133">
        <f>[1]!thsiFinD("ths_int_chg_ratio_index",F$1,$A$6,$A408,101)/100</f>
        <v>0.37956396162910999</v>
      </c>
      <c r="G408" s="133">
        <f>[1]!thsiFinD("ths_int_chg_ratio_index",G$1,$A$6,$A408,101)/100</f>
        <v>0.37956396162910999</v>
      </c>
      <c r="H408" s="132">
        <f>[1]!thsiFinD("ths_int_chg_ratio_index",H$1,$A$6,$A408,101)/100</f>
        <v>0.33855578985279</v>
      </c>
      <c r="I408" s="132">
        <f>[1]!thsiFinD("ths_int_chg_ratio_index",I$1,$A$6,$A408,101)/100</f>
        <v>0.33855578985279</v>
      </c>
      <c r="J408" s="32">
        <f t="shared" si="46"/>
        <v>0.50169779602897613</v>
      </c>
      <c r="K408" s="32">
        <f>[1]!thsiFinD("ths_int_chg_ratio_index",K$2,$A$6,$A408,101)/100</f>
        <v>0.21957450277585999</v>
      </c>
      <c r="L408" s="32">
        <f>[1]!thsiFinD("ths_int_chg_ratio_index",L$2,$A$6,$A408,101)/100</f>
        <v>0.27933005783971998</v>
      </c>
      <c r="M408" s="46">
        <f t="shared" si="47"/>
        <v>1.5016977960289761</v>
      </c>
      <c r="N408" s="46">
        <f t="shared" si="48"/>
        <v>1.21957450277586</v>
      </c>
      <c r="O408" s="46">
        <f t="shared" si="48"/>
        <v>1.27933005783972</v>
      </c>
      <c r="P408" s="38">
        <f t="shared" si="49"/>
        <v>5.9052503404679602E-3</v>
      </c>
      <c r="Q408" s="38">
        <f t="shared" si="50"/>
        <v>6.1114543019966661E-3</v>
      </c>
      <c r="R408" s="38">
        <f t="shared" si="50"/>
        <v>4.1389812359176048E-3</v>
      </c>
      <c r="S408" s="34">
        <f>MAX(M$6:M408)</f>
        <v>1.5062293909408488</v>
      </c>
      <c r="T408" s="34">
        <f>MAX(N$6:N408)</f>
        <v>1.37911001835863</v>
      </c>
      <c r="U408" s="34">
        <f>MAX(O$6:O408)</f>
        <v>1.3282790005559399</v>
      </c>
      <c r="V408" s="35">
        <f t="shared" si="51"/>
        <v>-3.0085689066537968E-3</v>
      </c>
      <c r="W408" s="35">
        <f t="shared" si="52"/>
        <v>-0.11568004978503732</v>
      </c>
      <c r="X408" s="35">
        <f t="shared" si="52"/>
        <v>-3.6851401471929335E-2</v>
      </c>
    </row>
    <row r="409" spans="1:24">
      <c r="A409" s="357">
        <v>44438</v>
      </c>
      <c r="B409" s="132">
        <f>[1]!thsiFinD("ths_adjustment_nvg_ratio_fund",B$2,$A$6,$A409,101)/100</f>
        <v>0.45172634271100004</v>
      </c>
      <c r="C409" s="132">
        <f>[1]!thsiFinD("ths_adjustment_nvg_ratio_fund",C$2,$A$6,$A409,101)/100</f>
        <v>0.40830509947007004</v>
      </c>
      <c r="D409" s="132">
        <f>[1]!thsiFinD("ths_adjustment_nvg_ratio_fund",D$2,$A$6,$A409,101)/100</f>
        <v>0.8159597411933901</v>
      </c>
      <c r="E409" s="132">
        <f>[1]!thsiFinD("ths_adjustment_nvg_ratio_fund",E$2,$A$6,$A409,101)/100</f>
        <v>0.93307647216372003</v>
      </c>
      <c r="F409" s="133">
        <f>[1]!thsiFinD("ths_int_chg_ratio_index",F$1,$A$6,$A409,101)/100</f>
        <v>0.38812638617375</v>
      </c>
      <c r="G409" s="133">
        <f>[1]!thsiFinD("ths_int_chg_ratio_index",G$1,$A$6,$A409,101)/100</f>
        <v>0.38812638617375</v>
      </c>
      <c r="H409" s="132">
        <f>[1]!thsiFinD("ths_int_chg_ratio_index",H$1,$A$6,$A409,101)/100</f>
        <v>0.34338450500440998</v>
      </c>
      <c r="I409" s="132">
        <f>[1]!thsiFinD("ths_int_chg_ratio_index",I$1,$A$6,$A409,101)/100</f>
        <v>0.34338450500440998</v>
      </c>
      <c r="J409" s="32">
        <f t="shared" si="46"/>
        <v>0.50901117973681254</v>
      </c>
      <c r="K409" s="32">
        <f>[1]!thsiFinD("ths_int_chg_ratio_index",K$2,$A$6,$A409,101)/100</f>
        <v>0.21891380905961</v>
      </c>
      <c r="L409" s="32">
        <f>[1]!thsiFinD("ths_int_chg_ratio_index",L$2,$A$6,$A409,101)/100</f>
        <v>0.28059595578417001</v>
      </c>
      <c r="M409" s="46">
        <f t="shared" si="47"/>
        <v>1.5090111797368126</v>
      </c>
      <c r="N409" s="46">
        <f t="shared" si="48"/>
        <v>1.2189138090596101</v>
      </c>
      <c r="O409" s="46">
        <f t="shared" si="48"/>
        <v>1.28059595578417</v>
      </c>
      <c r="P409" s="38">
        <f t="shared" si="49"/>
        <v>4.8700768737730549E-3</v>
      </c>
      <c r="Q409" s="38">
        <f t="shared" si="50"/>
        <v>-5.4174116853544785E-4</v>
      </c>
      <c r="R409" s="38">
        <f t="shared" si="50"/>
        <v>9.8950066614356125E-4</v>
      </c>
      <c r="S409" s="34">
        <f>MAX(M$6:M409)</f>
        <v>1.5090111797368126</v>
      </c>
      <c r="T409" s="34">
        <f>MAX(N$6:N409)</f>
        <v>1.37911001835863</v>
      </c>
      <c r="U409" s="34">
        <f>MAX(O$6:O409)</f>
        <v>1.3282790005559399</v>
      </c>
      <c r="V409" s="35">
        <f t="shared" si="51"/>
        <v>0</v>
      </c>
      <c r="W409" s="35">
        <f t="shared" si="52"/>
        <v>-0.116159122308226</v>
      </c>
      <c r="X409" s="35">
        <f t="shared" si="52"/>
        <v>-3.5898365292090451E-2</v>
      </c>
    </row>
    <row r="410" spans="1:24">
      <c r="A410" s="357">
        <v>44439</v>
      </c>
      <c r="B410" s="132">
        <f>[1]!thsiFinD("ths_adjustment_nvg_ratio_fund",B$2,$A$6,$A410,101)/100</f>
        <v>0.45084718670077001</v>
      </c>
      <c r="C410" s="132">
        <f>[1]!thsiFinD("ths_adjustment_nvg_ratio_fund",C$2,$A$6,$A410,101)/100</f>
        <v>0.40387455477369</v>
      </c>
      <c r="D410" s="132">
        <f>[1]!thsiFinD("ths_adjustment_nvg_ratio_fund",D$2,$A$6,$A410,101)/100</f>
        <v>0.82231008866523003</v>
      </c>
      <c r="E410" s="132">
        <f>[1]!thsiFinD("ths_adjustment_nvg_ratio_fund",E$2,$A$6,$A410,101)/100</f>
        <v>0.94371387891610992</v>
      </c>
      <c r="F410" s="133">
        <f>[1]!thsiFinD("ths_int_chg_ratio_index",F$1,$A$6,$A410,101)/100</f>
        <v>0.38824786919711002</v>
      </c>
      <c r="G410" s="133">
        <f>[1]!thsiFinD("ths_int_chg_ratio_index",G$1,$A$6,$A410,101)/100</f>
        <v>0.38824786919711002</v>
      </c>
      <c r="H410" s="132">
        <f>[1]!thsiFinD("ths_int_chg_ratio_index",H$1,$A$6,$A410,101)/100</f>
        <v>0.33932903791023</v>
      </c>
      <c r="I410" s="132">
        <f>[1]!thsiFinD("ths_int_chg_ratio_index",I$1,$A$6,$A410,101)/100</f>
        <v>0.33932903791023</v>
      </c>
      <c r="J410" s="32">
        <f t="shared" si="46"/>
        <v>0.50948744040881</v>
      </c>
      <c r="K410" s="32">
        <f>[1]!thsiFinD("ths_int_chg_ratio_index",K$2,$A$6,$A410,101)/100</f>
        <v>0.21864878832774001</v>
      </c>
      <c r="L410" s="32">
        <f>[1]!thsiFinD("ths_int_chg_ratio_index",L$2,$A$6,$A410,101)/100</f>
        <v>0.27979897806412002</v>
      </c>
      <c r="M410" s="46">
        <f t="shared" si="47"/>
        <v>1.5094874404088099</v>
      </c>
      <c r="N410" s="46">
        <f t="shared" si="48"/>
        <v>1.2186487883277399</v>
      </c>
      <c r="O410" s="46">
        <f t="shared" si="48"/>
        <v>1.2797989780641199</v>
      </c>
      <c r="P410" s="38">
        <f t="shared" si="49"/>
        <v>3.1561109579070212E-4</v>
      </c>
      <c r="Q410" s="38">
        <f t="shared" si="50"/>
        <v>-2.1742368484167773E-4</v>
      </c>
      <c r="R410" s="38">
        <f t="shared" si="50"/>
        <v>-6.2234908399505517E-4</v>
      </c>
      <c r="S410" s="34">
        <f>MAX(M$6:M410)</f>
        <v>1.5094874404088099</v>
      </c>
      <c r="T410" s="34">
        <f>MAX(N$6:N410)</f>
        <v>1.37911001835863</v>
      </c>
      <c r="U410" s="34">
        <f>MAX(O$6:O410)</f>
        <v>1.3282790005559399</v>
      </c>
      <c r="V410" s="35">
        <f t="shared" si="51"/>
        <v>0</v>
      </c>
      <c r="W410" s="35">
        <f t="shared" si="52"/>
        <v>-0.11635129024866742</v>
      </c>
      <c r="X410" s="35">
        <f t="shared" si="52"/>
        <v>-3.6498373061329081E-2</v>
      </c>
    </row>
    <row r="411" spans="1:24">
      <c r="A411" s="357">
        <v>44440</v>
      </c>
      <c r="B411" s="132">
        <f>[1]!thsiFinD("ths_adjustment_nvg_ratio_fund",B$2,$A$6,$A411,101)/100</f>
        <v>0.46283567774936002</v>
      </c>
      <c r="C411" s="132">
        <f>[1]!thsiFinD("ths_adjustment_nvg_ratio_fund",C$2,$A$6,$A411,101)/100</f>
        <v>0.41412561897316003</v>
      </c>
      <c r="D411" s="132">
        <f>[1]!thsiFinD("ths_adjustment_nvg_ratio_fund",D$2,$A$6,$A411,101)/100</f>
        <v>0.80936975796789001</v>
      </c>
      <c r="E411" s="132">
        <f>[1]!thsiFinD("ths_adjustment_nvg_ratio_fund",E$2,$A$6,$A411,101)/100</f>
        <v>0.91188541760681996</v>
      </c>
      <c r="F411" s="133">
        <f>[1]!thsiFinD("ths_int_chg_ratio_index",F$1,$A$6,$A411,101)/100</f>
        <v>0.36641442578119998</v>
      </c>
      <c r="G411" s="133">
        <f>[1]!thsiFinD("ths_int_chg_ratio_index",G$1,$A$6,$A411,101)/100</f>
        <v>0.36641442578119998</v>
      </c>
      <c r="H411" s="132">
        <f>[1]!thsiFinD("ths_int_chg_ratio_index",H$1,$A$6,$A411,101)/100</f>
        <v>0.31650068105854001</v>
      </c>
      <c r="I411" s="132">
        <f>[1]!thsiFinD("ths_int_chg_ratio_index",I$1,$A$6,$A411,101)/100</f>
        <v>0.31650068105854001</v>
      </c>
      <c r="J411" s="32">
        <f t="shared" si="46"/>
        <v>0.49550583574708873</v>
      </c>
      <c r="K411" s="32">
        <f>[1]!thsiFinD("ths_int_chg_ratio_index",K$2,$A$6,$A411,101)/100</f>
        <v>0.22819107725984</v>
      </c>
      <c r="L411" s="32">
        <f>[1]!thsiFinD("ths_int_chg_ratio_index",L$2,$A$6,$A411,101)/100</f>
        <v>0.28037960627677999</v>
      </c>
      <c r="M411" s="46">
        <f t="shared" si="47"/>
        <v>1.4955058357470887</v>
      </c>
      <c r="N411" s="46">
        <f t="shared" si="48"/>
        <v>1.2281910772598401</v>
      </c>
      <c r="O411" s="46">
        <f t="shared" si="48"/>
        <v>1.28037960627678</v>
      </c>
      <c r="P411" s="38">
        <f t="shared" si="49"/>
        <v>-9.2624849253032382E-3</v>
      </c>
      <c r="Q411" s="38">
        <f t="shared" si="50"/>
        <v>7.8302206702181021E-3</v>
      </c>
      <c r="R411" s="38">
        <f t="shared" si="50"/>
        <v>4.5368704195913878E-4</v>
      </c>
      <c r="S411" s="34">
        <f>MAX(M$6:M411)</f>
        <v>1.5094874404088099</v>
      </c>
      <c r="T411" s="34">
        <f>MAX(N$6:N411)</f>
        <v>1.37911001835863</v>
      </c>
      <c r="U411" s="34">
        <f>MAX(O$6:O411)</f>
        <v>1.3282790005559399</v>
      </c>
      <c r="V411" s="35">
        <f t="shared" si="51"/>
        <v>-9.2624849253032382E-3</v>
      </c>
      <c r="W411" s="35">
        <f t="shared" si="52"/>
        <v>-0.10943212585636097</v>
      </c>
      <c r="X411" s="35">
        <f t="shared" si="52"/>
        <v>-3.606124485828055E-2</v>
      </c>
    </row>
    <row r="412" spans="1:24">
      <c r="A412" s="357">
        <v>44441</v>
      </c>
      <c r="B412" s="132">
        <f>[1]!thsiFinD("ths_adjustment_nvg_ratio_fund",B$2,$A$6,$A412,101)/100</f>
        <v>0.46875</v>
      </c>
      <c r="C412" s="132">
        <f>[1]!thsiFinD("ths_adjustment_nvg_ratio_fund",C$2,$A$6,$A412,101)/100</f>
        <v>0.41690556858656996</v>
      </c>
      <c r="D412" s="132">
        <f>[1]!thsiFinD("ths_adjustment_nvg_ratio_fund",D$2,$A$6,$A412,101)/100</f>
        <v>0.83393242271747003</v>
      </c>
      <c r="E412" s="132">
        <f>[1]!thsiFinD("ths_adjustment_nvg_ratio_fund",E$2,$A$6,$A412,101)/100</f>
        <v>0.94396515629990008</v>
      </c>
      <c r="F412" s="133">
        <f>[1]!thsiFinD("ths_int_chg_ratio_index",F$1,$A$6,$A412,101)/100</f>
        <v>0.38150050484701997</v>
      </c>
      <c r="G412" s="133">
        <f>[1]!thsiFinD("ths_int_chg_ratio_index",G$1,$A$6,$A412,101)/100</f>
        <v>0.38150050484701997</v>
      </c>
      <c r="H412" s="132">
        <f>[1]!thsiFinD("ths_int_chg_ratio_index",H$1,$A$6,$A412,101)/100</f>
        <v>0.34016438112022002</v>
      </c>
      <c r="I412" s="132">
        <f>[1]!thsiFinD("ths_int_chg_ratio_index",I$1,$A$6,$A412,101)/100</f>
        <v>0.34016438112022002</v>
      </c>
      <c r="J412" s="32">
        <f t="shared" si="46"/>
        <v>0.51336036494230253</v>
      </c>
      <c r="K412" s="32">
        <f>[1]!thsiFinD("ths_int_chg_ratio_index",K$2,$A$6,$A412,101)/100</f>
        <v>0.23295630848441001</v>
      </c>
      <c r="L412" s="32">
        <f>[1]!thsiFinD("ths_int_chg_ratio_index",L$2,$A$6,$A412,101)/100</f>
        <v>0.28851604548477</v>
      </c>
      <c r="M412" s="46">
        <f t="shared" si="47"/>
        <v>1.5133603649423026</v>
      </c>
      <c r="N412" s="46">
        <f t="shared" si="48"/>
        <v>1.23295630848441</v>
      </c>
      <c r="O412" s="46">
        <f t="shared" si="48"/>
        <v>1.2885160454847699</v>
      </c>
      <c r="P412" s="38">
        <f t="shared" si="49"/>
        <v>1.1938789383790338E-2</v>
      </c>
      <c r="Q412" s="38">
        <f t="shared" si="50"/>
        <v>3.8798777428030728E-3</v>
      </c>
      <c r="R412" s="38">
        <f t="shared" si="50"/>
        <v>6.3547085318313989E-3</v>
      </c>
      <c r="S412" s="34">
        <f>MAX(M$6:M412)</f>
        <v>1.5133603649423026</v>
      </c>
      <c r="T412" s="34">
        <f>MAX(N$6:N412)</f>
        <v>1.37911001835863</v>
      </c>
      <c r="U412" s="34">
        <f>MAX(O$6:O412)</f>
        <v>1.3282790005559399</v>
      </c>
      <c r="V412" s="35">
        <f t="shared" si="51"/>
        <v>0</v>
      </c>
      <c r="W412" s="35">
        <f t="shared" si="52"/>
        <v>-0.10597683138301561</v>
      </c>
      <c r="X412" s="35">
        <f t="shared" si="52"/>
        <v>-2.9935695026818587E-2</v>
      </c>
    </row>
    <row r="413" spans="1:24">
      <c r="A413" s="357">
        <v>44442</v>
      </c>
      <c r="B413" s="132">
        <f>[1]!thsiFinD("ths_adjustment_nvg_ratio_fund",B$2,$A$6,$A413,101)/100</f>
        <v>0.45524296675192</v>
      </c>
      <c r="C413" s="132">
        <f>[1]!thsiFinD("ths_adjustment_nvg_ratio_fund",C$2,$A$6,$A413,101)/100</f>
        <v>0.40335331422118004</v>
      </c>
      <c r="D413" s="132">
        <f>[1]!thsiFinD("ths_adjustment_nvg_ratio_fund",D$2,$A$6,$A413,101)/100</f>
        <v>0.83081715791996003</v>
      </c>
      <c r="E413" s="132">
        <f>[1]!thsiFinD("ths_adjustment_nvg_ratio_fund",E$2,$A$6,$A413,101)/100</f>
        <v>0.92001005113855994</v>
      </c>
      <c r="F413" s="133">
        <f>[1]!thsiFinD("ths_int_chg_ratio_index",F$1,$A$6,$A413,101)/100</f>
        <v>0.37071960952989003</v>
      </c>
      <c r="G413" s="133">
        <f>[1]!thsiFinD("ths_int_chg_ratio_index",G$1,$A$6,$A413,101)/100</f>
        <v>0.37071960952989003</v>
      </c>
      <c r="H413" s="132">
        <f>[1]!thsiFinD("ths_int_chg_ratio_index",H$1,$A$6,$A413,101)/100</f>
        <v>0.33989786218918</v>
      </c>
      <c r="I413" s="132">
        <f>[1]!thsiFinD("ths_int_chg_ratio_index",I$1,$A$6,$A413,101)/100</f>
        <v>0.33989786218918</v>
      </c>
      <c r="J413" s="32">
        <f t="shared" si="46"/>
        <v>0.50383230418372005</v>
      </c>
      <c r="K413" s="32">
        <f>[1]!thsiFinD("ths_int_chg_ratio_index",K$2,$A$6,$A413,101)/100</f>
        <v>0.22675455691217</v>
      </c>
      <c r="L413" s="32">
        <f>[1]!thsiFinD("ths_int_chg_ratio_index",L$2,$A$6,$A413,101)/100</f>
        <v>0.28171439118434999</v>
      </c>
      <c r="M413" s="46">
        <f t="shared" si="47"/>
        <v>1.50383230418372</v>
      </c>
      <c r="N413" s="46">
        <f t="shared" si="48"/>
        <v>1.2267545569121701</v>
      </c>
      <c r="O413" s="46">
        <f t="shared" si="48"/>
        <v>1.28171439118435</v>
      </c>
      <c r="P413" s="38">
        <f t="shared" si="49"/>
        <v>-6.2959629307761666E-3</v>
      </c>
      <c r="Q413" s="38">
        <f t="shared" si="50"/>
        <v>-5.029984866100623E-3</v>
      </c>
      <c r="R413" s="38">
        <f t="shared" si="50"/>
        <v>-5.2786725662085088E-3</v>
      </c>
      <c r="S413" s="34">
        <f>MAX(M$6:M413)</f>
        <v>1.5133603649423026</v>
      </c>
      <c r="T413" s="34">
        <f>MAX(N$6:N413)</f>
        <v>1.37911001835863</v>
      </c>
      <c r="U413" s="34">
        <f>MAX(O$6:O413)</f>
        <v>1.3282790005559399</v>
      </c>
      <c r="V413" s="35">
        <f t="shared" si="51"/>
        <v>-6.2959629307761666E-3</v>
      </c>
      <c r="W413" s="35">
        <f t="shared" si="52"/>
        <v>-0.11047375439110241</v>
      </c>
      <c r="X413" s="35">
        <f t="shared" si="52"/>
        <v>-3.5056346860938614E-2</v>
      </c>
    </row>
    <row r="414" spans="1:24">
      <c r="A414" s="357">
        <v>44445</v>
      </c>
      <c r="B414" s="132">
        <f>[1]!thsiFinD("ths_adjustment_nvg_ratio_fund",B$2,$A$6,$A414,101)/100</f>
        <v>0.48249680306904996</v>
      </c>
      <c r="C414" s="132">
        <f>[1]!thsiFinD("ths_adjustment_nvg_ratio_fund",C$2,$A$6,$A414,101)/100</f>
        <v>0.42672226565893001</v>
      </c>
      <c r="D414" s="132">
        <f>[1]!thsiFinD("ths_adjustment_nvg_ratio_fund",D$2,$A$6,$A414,101)/100</f>
        <v>0.84339803498681998</v>
      </c>
      <c r="E414" s="132">
        <f>[1]!thsiFinD("ths_adjustment_nvg_ratio_fund",E$2,$A$6,$A414,101)/100</f>
        <v>0.93952592349691999</v>
      </c>
      <c r="F414" s="133">
        <f>[1]!thsiFinD("ths_int_chg_ratio_index",F$1,$A$6,$A414,101)/100</f>
        <v>0.38944741301156</v>
      </c>
      <c r="G414" s="133">
        <f>[1]!thsiFinD("ths_int_chg_ratio_index",G$1,$A$6,$A414,101)/100</f>
        <v>0.38944741301156</v>
      </c>
      <c r="H414" s="132">
        <f>[1]!thsiFinD("ths_int_chg_ratio_index",H$1,$A$6,$A414,101)/100</f>
        <v>0.35024950540394001</v>
      </c>
      <c r="I414" s="132">
        <f>[1]!thsiFinD("ths_int_chg_ratio_index",I$1,$A$6,$A414,101)/100</f>
        <v>0.35024950540394001</v>
      </c>
      <c r="J414" s="32">
        <f t="shared" si="46"/>
        <v>0.52144210800533997</v>
      </c>
      <c r="K414" s="32">
        <f>[1]!thsiFinD("ths_int_chg_ratio_index",K$2,$A$6,$A414,101)/100</f>
        <v>0.24722437586788001</v>
      </c>
      <c r="L414" s="32">
        <f>[1]!thsiFinD("ths_int_chg_ratio_index",L$2,$A$6,$A414,101)/100</f>
        <v>0.30258878540684003</v>
      </c>
      <c r="M414" s="46">
        <f t="shared" si="47"/>
        <v>1.52144210800534</v>
      </c>
      <c r="N414" s="46">
        <f t="shared" si="48"/>
        <v>1.24722437586788</v>
      </c>
      <c r="O414" s="46">
        <f t="shared" si="48"/>
        <v>1.3025887854068401</v>
      </c>
      <c r="P414" s="38">
        <f t="shared" si="49"/>
        <v>1.1709951816188946E-2</v>
      </c>
      <c r="Q414" s="38">
        <f t="shared" si="50"/>
        <v>1.6686156852136813E-2</v>
      </c>
      <c r="R414" s="38">
        <f t="shared" si="50"/>
        <v>1.6286307125881194E-2</v>
      </c>
      <c r="S414" s="34">
        <f>MAX(M$6:M414)</f>
        <v>1.52144210800534</v>
      </c>
      <c r="T414" s="34">
        <f>MAX(N$6:N414)</f>
        <v>1.37911001835863</v>
      </c>
      <c r="U414" s="34">
        <f>MAX(O$6:O414)</f>
        <v>1.3282790005559399</v>
      </c>
      <c r="V414" s="35">
        <f t="shared" si="51"/>
        <v>0</v>
      </c>
      <c r="W414" s="35">
        <f t="shared" si="52"/>
        <v>-9.5630979932780025E-2</v>
      </c>
      <c r="X414" s="35">
        <f t="shared" si="52"/>
        <v>-1.9340978166746181E-2</v>
      </c>
    </row>
    <row r="415" spans="1:24">
      <c r="A415" s="357">
        <v>44446</v>
      </c>
      <c r="B415" s="132">
        <f>[1]!thsiFinD("ths_adjustment_nvg_ratio_fund",B$2,$A$6,$A415,101)/100</f>
        <v>0.50471547314577991</v>
      </c>
      <c r="C415" s="132">
        <f>[1]!thsiFinD("ths_adjustment_nvg_ratio_fund",C$2,$A$6,$A415,101)/100</f>
        <v>0.45243679958301003</v>
      </c>
      <c r="D415" s="132">
        <f>[1]!thsiFinD("ths_adjustment_nvg_ratio_fund",D$2,$A$6,$A415,101)/100</f>
        <v>0.88761083153605991</v>
      </c>
      <c r="E415" s="132">
        <f>[1]!thsiFinD("ths_adjustment_nvg_ratio_fund",E$2,$A$6,$A415,101)/100</f>
        <v>0.9925454393631099</v>
      </c>
      <c r="F415" s="133">
        <f>[1]!thsiFinD("ths_int_chg_ratio_index",F$1,$A$6,$A415,101)/100</f>
        <v>0.41517910887181997</v>
      </c>
      <c r="G415" s="133">
        <f>[1]!thsiFinD("ths_int_chg_ratio_index",G$1,$A$6,$A415,101)/100</f>
        <v>0.41517910887181997</v>
      </c>
      <c r="H415" s="132">
        <f>[1]!thsiFinD("ths_int_chg_ratio_index",H$1,$A$6,$A415,101)/100</f>
        <v>0.36959955326351002</v>
      </c>
      <c r="I415" s="132">
        <f>[1]!thsiFinD("ths_int_chg_ratio_index",I$1,$A$6,$A415,101)/100</f>
        <v>0.36959955326351002</v>
      </c>
      <c r="J415" s="32">
        <f t="shared" si="46"/>
        <v>0.55085823348732743</v>
      </c>
      <c r="K415" s="32">
        <f>[1]!thsiFinD("ths_int_chg_ratio_index",K$2,$A$6,$A415,101)/100</f>
        <v>0.26448886735295002</v>
      </c>
      <c r="L415" s="32">
        <f>[1]!thsiFinD("ths_int_chg_ratio_index",L$2,$A$6,$A415,101)/100</f>
        <v>0.32084129736995004</v>
      </c>
      <c r="M415" s="46">
        <f t="shared" si="47"/>
        <v>1.5508582334873275</v>
      </c>
      <c r="N415" s="46">
        <f t="shared" si="48"/>
        <v>1.26448886735295</v>
      </c>
      <c r="O415" s="46">
        <f t="shared" si="48"/>
        <v>1.3208412973699502</v>
      </c>
      <c r="P415" s="38">
        <f t="shared" si="49"/>
        <v>1.9334370547002377E-2</v>
      </c>
      <c r="Q415" s="38">
        <f t="shared" si="50"/>
        <v>1.3842330072370901E-2</v>
      </c>
      <c r="R415" s="38">
        <f t="shared" si="50"/>
        <v>1.4012489718625343E-2</v>
      </c>
      <c r="S415" s="34">
        <f>MAX(M$6:M415)</f>
        <v>1.5508582334873275</v>
      </c>
      <c r="T415" s="34">
        <f>MAX(N$6:N415)</f>
        <v>1.37911001835863</v>
      </c>
      <c r="U415" s="34">
        <f>MAX(O$6:O415)</f>
        <v>1.3282790005559399</v>
      </c>
      <c r="V415" s="35">
        <f t="shared" si="51"/>
        <v>0</v>
      </c>
      <c r="W415" s="35">
        <f t="shared" si="52"/>
        <v>-8.3112405449782933E-2</v>
      </c>
      <c r="X415" s="35">
        <f t="shared" si="52"/>
        <v>-5.5995037058305108E-3</v>
      </c>
    </row>
    <row r="416" spans="1:24">
      <c r="A416" s="357">
        <v>44447</v>
      </c>
      <c r="B416" s="132">
        <f>[1]!thsiFinD("ths_adjustment_nvg_ratio_fund",B$2,$A$6,$A416,101)/100</f>
        <v>0.49744245524296998</v>
      </c>
      <c r="C416" s="132">
        <f>[1]!thsiFinD("ths_adjustment_nvg_ratio_fund",C$2,$A$6,$A416,101)/100</f>
        <v>0.44600816610198996</v>
      </c>
      <c r="D416" s="132">
        <f>[1]!thsiFinD("ths_adjustment_nvg_ratio_fund",D$2,$A$6,$A416,101)/100</f>
        <v>0.90522405942966999</v>
      </c>
      <c r="E416" s="132">
        <f>[1]!thsiFinD("ths_adjustment_nvg_ratio_fund",E$2,$A$6,$A416,101)/100</f>
        <v>0.99849233608304</v>
      </c>
      <c r="F416" s="133">
        <f>[1]!thsiFinD("ths_int_chg_ratio_index",F$1,$A$6,$A416,101)/100</f>
        <v>0.41803571130259004</v>
      </c>
      <c r="G416" s="133">
        <f>[1]!thsiFinD("ths_int_chg_ratio_index",G$1,$A$6,$A416,101)/100</f>
        <v>0.41803571130259004</v>
      </c>
      <c r="H416" s="132">
        <f>[1]!thsiFinD("ths_int_chg_ratio_index",H$1,$A$6,$A416,101)/100</f>
        <v>0.38335101501879998</v>
      </c>
      <c r="I416" s="132">
        <f>[1]!thsiFinD("ths_int_chg_ratio_index",I$1,$A$6,$A416,101)/100</f>
        <v>0.38335101501879998</v>
      </c>
      <c r="J416" s="32">
        <f t="shared" si="46"/>
        <v>0.55624255868755612</v>
      </c>
      <c r="K416" s="32">
        <f>[1]!thsiFinD("ths_int_chg_ratio_index",K$2,$A$6,$A416,101)/100</f>
        <v>0.26244337662262002</v>
      </c>
      <c r="L416" s="32">
        <f>[1]!thsiFinD("ths_int_chg_ratio_index",L$2,$A$6,$A416,101)/100</f>
        <v>0.32079760970237997</v>
      </c>
      <c r="M416" s="46">
        <f t="shared" si="47"/>
        <v>1.5562425586875561</v>
      </c>
      <c r="N416" s="46">
        <f t="shared" si="48"/>
        <v>1.26244337662262</v>
      </c>
      <c r="O416" s="46">
        <f t="shared" si="48"/>
        <v>1.3207976097023799</v>
      </c>
      <c r="P416" s="38">
        <f t="shared" si="49"/>
        <v>3.4718358415786188E-3</v>
      </c>
      <c r="Q416" s="38">
        <f t="shared" si="50"/>
        <v>-1.6176423400325879E-3</v>
      </c>
      <c r="R416" s="38">
        <f t="shared" si="50"/>
        <v>-3.3075637214885489E-5</v>
      </c>
      <c r="S416" s="34">
        <f>MAX(M$6:M416)</f>
        <v>1.5562425586875561</v>
      </c>
      <c r="T416" s="34">
        <f>MAX(N$6:N416)</f>
        <v>1.37911001835863</v>
      </c>
      <c r="U416" s="34">
        <f>MAX(O$6:O416)</f>
        <v>1.3282790005559399</v>
      </c>
      <c r="V416" s="35">
        <f t="shared" si="51"/>
        <v>0</v>
      </c>
      <c r="W416" s="35">
        <f t="shared" si="52"/>
        <v>-8.4595601643777996E-2</v>
      </c>
      <c r="X416" s="35">
        <f t="shared" si="52"/>
        <v>-5.6323941358922269E-3</v>
      </c>
    </row>
    <row r="417" spans="1:24">
      <c r="A417" s="357">
        <v>44448</v>
      </c>
      <c r="B417" s="132">
        <f>[1]!thsiFinD("ths_adjustment_nvg_ratio_fund",B$2,$A$6,$A417,101)/100</f>
        <v>0.49768222506393994</v>
      </c>
      <c r="C417" s="132">
        <f>[1]!thsiFinD("ths_adjustment_nvg_ratio_fund",C$2,$A$6,$A417,101)/100</f>
        <v>0.44861436886455996</v>
      </c>
      <c r="D417" s="132">
        <f>[1]!thsiFinD("ths_adjustment_nvg_ratio_fund",D$2,$A$6,$A417,101)/100</f>
        <v>0.92846872753415</v>
      </c>
      <c r="E417" s="132">
        <f>[1]!thsiFinD("ths_adjustment_nvg_ratio_fund",E$2,$A$6,$A417,101)/100</f>
        <v>1.0248764553628</v>
      </c>
      <c r="F417" s="133">
        <f>[1]!thsiFinD("ths_int_chg_ratio_index",F$1,$A$6,$A417,101)/100</f>
        <v>0.41911095191999004</v>
      </c>
      <c r="G417" s="133">
        <f>[1]!thsiFinD("ths_int_chg_ratio_index",G$1,$A$6,$A417,101)/100</f>
        <v>0.41911095191999004</v>
      </c>
      <c r="H417" s="132">
        <f>[1]!thsiFinD("ths_int_chg_ratio_index",H$1,$A$6,$A417,101)/100</f>
        <v>0.37949234598263998</v>
      </c>
      <c r="I417" s="132">
        <f>[1]!thsiFinD("ths_int_chg_ratio_index",I$1,$A$6,$A417,101)/100</f>
        <v>0.37949234598263998</v>
      </c>
      <c r="J417" s="32">
        <f t="shared" si="46"/>
        <v>0.56210604657883867</v>
      </c>
      <c r="K417" s="32">
        <f>[1]!thsiFinD("ths_int_chg_ratio_index",K$2,$A$6,$A417,101)/100</f>
        <v>0.26511936380440004</v>
      </c>
      <c r="L417" s="32">
        <f>[1]!thsiFinD("ths_int_chg_ratio_index",L$2,$A$6,$A417,101)/100</f>
        <v>0.32316641014791003</v>
      </c>
      <c r="M417" s="46">
        <f t="shared" si="47"/>
        <v>1.5621060465788386</v>
      </c>
      <c r="N417" s="46">
        <f t="shared" si="48"/>
        <v>1.2651193638044</v>
      </c>
      <c r="O417" s="46">
        <f t="shared" si="48"/>
        <v>1.3231664101479099</v>
      </c>
      <c r="P417" s="38">
        <f t="shared" si="49"/>
        <v>3.7677210782793846E-3</v>
      </c>
      <c r="Q417" s="38">
        <f t="shared" si="50"/>
        <v>2.1196888758203691E-3</v>
      </c>
      <c r="R417" s="38">
        <f t="shared" si="50"/>
        <v>1.7934620930029066E-3</v>
      </c>
      <c r="S417" s="34">
        <f>MAX(M$6:M417)</f>
        <v>1.5621060465788386</v>
      </c>
      <c r="T417" s="34">
        <f>MAX(N$6:N417)</f>
        <v>1.37911001835863</v>
      </c>
      <c r="U417" s="34">
        <f>MAX(O$6:O417)</f>
        <v>1.3282790005559399</v>
      </c>
      <c r="V417" s="35">
        <f t="shared" si="51"/>
        <v>0</v>
      </c>
      <c r="W417" s="35">
        <f t="shared" si="52"/>
        <v>-8.2655229123705265E-2</v>
      </c>
      <c r="X417" s="35">
        <f t="shared" si="52"/>
        <v>-3.8490335282649335E-3</v>
      </c>
    </row>
    <row r="418" spans="1:24">
      <c r="A418" s="357">
        <v>44449</v>
      </c>
      <c r="B418" s="132">
        <f>[1]!thsiFinD("ths_adjustment_nvg_ratio_fund",B$2,$A$6,$A418,101)/100</f>
        <v>0.51278772378517001</v>
      </c>
      <c r="C418" s="132">
        <f>[1]!thsiFinD("ths_adjustment_nvg_ratio_fund",C$2,$A$6,$A418,101)/100</f>
        <v>0.46190600295369999</v>
      </c>
      <c r="D418" s="132">
        <f>[1]!thsiFinD("ths_adjustment_nvg_ratio_fund",D$2,$A$6,$A418,101)/100</f>
        <v>0.92403546609154008</v>
      </c>
      <c r="E418" s="132">
        <f>[1]!thsiFinD("ths_adjustment_nvg_ratio_fund",E$2,$A$6,$A418,101)/100</f>
        <v>1.0273054695584001</v>
      </c>
      <c r="F418" s="133">
        <f>[1]!thsiFinD("ths_int_chg_ratio_index",F$1,$A$6,$A418,101)/100</f>
        <v>0.42493338911408995</v>
      </c>
      <c r="G418" s="133">
        <f>[1]!thsiFinD("ths_int_chg_ratio_index",G$1,$A$6,$A418,101)/100</f>
        <v>0.42493338911408995</v>
      </c>
      <c r="H418" s="132">
        <f>[1]!thsiFinD("ths_int_chg_ratio_index",H$1,$A$6,$A418,101)/100</f>
        <v>0.37147853079165005</v>
      </c>
      <c r="I418" s="132">
        <f>[1]!thsiFinD("ths_int_chg_ratio_index",I$1,$A$6,$A418,101)/100</f>
        <v>0.37147853079165005</v>
      </c>
      <c r="J418" s="32">
        <f t="shared" si="46"/>
        <v>0.56485731277503637</v>
      </c>
      <c r="K418" s="32">
        <f>[1]!thsiFinD("ths_int_chg_ratio_index",K$2,$A$6,$A418,101)/100</f>
        <v>0.27298736398727003</v>
      </c>
      <c r="L418" s="32">
        <f>[1]!thsiFinD("ths_int_chg_ratio_index",L$2,$A$6,$A418,101)/100</f>
        <v>0.32893138231824998</v>
      </c>
      <c r="M418" s="46">
        <f t="shared" si="47"/>
        <v>1.5648573127750365</v>
      </c>
      <c r="N418" s="46">
        <f t="shared" si="48"/>
        <v>1.27298736398727</v>
      </c>
      <c r="O418" s="46">
        <f t="shared" si="48"/>
        <v>1.32893138231825</v>
      </c>
      <c r="P418" s="38">
        <f t="shared" si="49"/>
        <v>1.7612544309801859E-3</v>
      </c>
      <c r="Q418" s="38">
        <f t="shared" si="50"/>
        <v>6.219176156793349E-3</v>
      </c>
      <c r="R418" s="38">
        <f t="shared" si="50"/>
        <v>4.3569517228718713E-3</v>
      </c>
      <c r="S418" s="34">
        <f>MAX(M$6:M418)</f>
        <v>1.5648573127750365</v>
      </c>
      <c r="T418" s="34">
        <f>MAX(N$6:N418)</f>
        <v>1.37911001835863</v>
      </c>
      <c r="U418" s="34">
        <f>MAX(O$6:O418)</f>
        <v>1.32893138231825</v>
      </c>
      <c r="V418" s="35">
        <f t="shared" si="51"/>
        <v>0</v>
      </c>
      <c r="W418" s="35">
        <f t="shared" si="52"/>
        <v>-7.6950100397112364E-2</v>
      </c>
      <c r="X418" s="35">
        <f t="shared" si="52"/>
        <v>0</v>
      </c>
    </row>
    <row r="419" spans="1:24">
      <c r="A419" s="357">
        <v>44452</v>
      </c>
      <c r="B419" s="132">
        <f>[1]!thsiFinD("ths_adjustment_nvg_ratio_fund",B$2,$A$6,$A419,101)/100</f>
        <v>0.51126918158568002</v>
      </c>
      <c r="C419" s="132">
        <f>[1]!thsiFinD("ths_adjustment_nvg_ratio_fund",C$2,$A$6,$A419,101)/100</f>
        <v>0.45704109113022001</v>
      </c>
      <c r="D419" s="132">
        <f>[1]!thsiFinD("ths_adjustment_nvg_ratio_fund",D$2,$A$6,$A419,101)/100</f>
        <v>0.94272705487658992</v>
      </c>
      <c r="E419" s="132">
        <f>[1]!thsiFinD("ths_adjustment_nvg_ratio_fund",E$2,$A$6,$A419,101)/100</f>
        <v>1.0414607589122999</v>
      </c>
      <c r="F419" s="133">
        <f>[1]!thsiFinD("ths_int_chg_ratio_index",F$1,$A$6,$A419,101)/100</f>
        <v>0.42759728566366001</v>
      </c>
      <c r="G419" s="133">
        <f>[1]!thsiFinD("ths_int_chg_ratio_index",G$1,$A$6,$A419,101)/100</f>
        <v>0.42759728566366001</v>
      </c>
      <c r="H419" s="132">
        <f>[1]!thsiFinD("ths_int_chg_ratio_index",H$1,$A$6,$A419,101)/100</f>
        <v>0.38222442375561999</v>
      </c>
      <c r="I419" s="132">
        <f>[1]!thsiFinD("ths_int_chg_ratio_index",I$1,$A$6,$A419,101)/100</f>
        <v>0.38222442375561999</v>
      </c>
      <c r="J419" s="32">
        <f t="shared" si="46"/>
        <v>0.5715176881679187</v>
      </c>
      <c r="K419" s="32">
        <f>[1]!thsiFinD("ths_int_chg_ratio_index",K$2,$A$6,$A419,101)/100</f>
        <v>0.27055405343120997</v>
      </c>
      <c r="L419" s="32">
        <f>[1]!thsiFinD("ths_int_chg_ratio_index",L$2,$A$6,$A419,101)/100</f>
        <v>0.32924335137476002</v>
      </c>
      <c r="M419" s="46">
        <f t="shared" si="47"/>
        <v>1.5715176881679187</v>
      </c>
      <c r="N419" s="46">
        <f t="shared" si="48"/>
        <v>1.2705540534312099</v>
      </c>
      <c r="O419" s="46">
        <f t="shared" si="48"/>
        <v>1.3292433513747599</v>
      </c>
      <c r="P419" s="38">
        <f t="shared" si="49"/>
        <v>4.2562189782473503E-3</v>
      </c>
      <c r="Q419" s="38">
        <f t="shared" si="50"/>
        <v>-1.9114962370392341E-3</v>
      </c>
      <c r="R419" s="38">
        <f t="shared" si="50"/>
        <v>2.3475181688126234E-4</v>
      </c>
      <c r="S419" s="34">
        <f>MAX(M$6:M419)</f>
        <v>1.5715176881679187</v>
      </c>
      <c r="T419" s="34">
        <f>MAX(N$6:N419)</f>
        <v>1.37911001835863</v>
      </c>
      <c r="U419" s="34">
        <f>MAX(O$6:O419)</f>
        <v>1.3292433513747599</v>
      </c>
      <c r="V419" s="35">
        <f t="shared" si="51"/>
        <v>0</v>
      </c>
      <c r="W419" s="35">
        <f t="shared" si="52"/>
        <v>-7.8714506806802698E-2</v>
      </c>
      <c r="X419" s="35">
        <f t="shared" si="52"/>
        <v>0</v>
      </c>
    </row>
    <row r="420" spans="1:24">
      <c r="A420" s="357">
        <v>44453</v>
      </c>
      <c r="B420" s="132">
        <f>[1]!thsiFinD("ths_adjustment_nvg_ratio_fund",B$2,$A$6,$A420,101)/100</f>
        <v>0.49208759590793</v>
      </c>
      <c r="C420" s="132">
        <f>[1]!thsiFinD("ths_adjustment_nvg_ratio_fund",C$2,$A$6,$A420,101)/100</f>
        <v>0.44114325427852003</v>
      </c>
      <c r="D420" s="132">
        <f>[1]!thsiFinD("ths_adjustment_nvg_ratio_fund",D$2,$A$6,$A420,101)/100</f>
        <v>0.91780493649652994</v>
      </c>
      <c r="E420" s="132">
        <f>[1]!thsiFinD("ths_adjustment_nvg_ratio_fund",E$2,$A$6,$A420,101)/100</f>
        <v>1.0309908702872002</v>
      </c>
      <c r="F420" s="133">
        <f>[1]!thsiFinD("ths_int_chg_ratio_index",F$1,$A$6,$A420,101)/100</f>
        <v>0.42210329990859002</v>
      </c>
      <c r="G420" s="133">
        <f>[1]!thsiFinD("ths_int_chg_ratio_index",G$1,$A$6,$A420,101)/100</f>
        <v>0.42210329990859002</v>
      </c>
      <c r="H420" s="132">
        <f>[1]!thsiFinD("ths_int_chg_ratio_index",H$1,$A$6,$A420,101)/100</f>
        <v>0.37403200329692998</v>
      </c>
      <c r="I420" s="132">
        <f>[1]!thsiFinD("ths_int_chg_ratio_index",I$1,$A$6,$A420,101)/100</f>
        <v>0.37403200329692998</v>
      </c>
      <c r="J420" s="32">
        <f t="shared" si="46"/>
        <v>0.5592871579226526</v>
      </c>
      <c r="K420" s="32">
        <f>[1]!thsiFinD("ths_int_chg_ratio_index",K$2,$A$6,$A420,101)/100</f>
        <v>0.25251635303426001</v>
      </c>
      <c r="L420" s="32">
        <f>[1]!thsiFinD("ths_int_chg_ratio_index",L$2,$A$6,$A420,101)/100</f>
        <v>0.3156463537086</v>
      </c>
      <c r="M420" s="46">
        <f t="shared" si="47"/>
        <v>1.5592871579226526</v>
      </c>
      <c r="N420" s="46">
        <f t="shared" si="48"/>
        <v>1.25251635303426</v>
      </c>
      <c r="O420" s="46">
        <f t="shared" si="48"/>
        <v>1.3156463537086001</v>
      </c>
      <c r="P420" s="38">
        <f t="shared" si="49"/>
        <v>-7.7826233438864634E-3</v>
      </c>
      <c r="Q420" s="38">
        <f t="shared" si="50"/>
        <v>-1.4196720201110624E-2</v>
      </c>
      <c r="R420" s="38">
        <f t="shared" si="50"/>
        <v>-1.0229125955076079E-2</v>
      </c>
      <c r="S420" s="34">
        <f>MAX(M$6:M420)</f>
        <v>1.5715176881679187</v>
      </c>
      <c r="T420" s="34">
        <f>MAX(N$6:N420)</f>
        <v>1.37911001835863</v>
      </c>
      <c r="U420" s="34">
        <f>MAX(O$6:O420)</f>
        <v>1.3292433513747599</v>
      </c>
      <c r="V420" s="35">
        <f t="shared" si="51"/>
        <v>-7.7826233438864634E-3</v>
      </c>
      <c r="W420" s="35">
        <f t="shared" si="52"/>
        <v>-9.1793739179008682E-2</v>
      </c>
      <c r="X420" s="35">
        <f t="shared" si="52"/>
        <v>-1.0229125955076079E-2</v>
      </c>
    </row>
    <row r="421" spans="1:24">
      <c r="A421" s="357">
        <v>44454</v>
      </c>
      <c r="B421" s="132">
        <f>[1]!thsiFinD("ths_adjustment_nvg_ratio_fund",B$2,$A$6,$A421,101)/100</f>
        <v>0.47914002557544999</v>
      </c>
      <c r="C421" s="132">
        <f>[1]!thsiFinD("ths_adjustment_nvg_ratio_fund",C$2,$A$6,$A421,101)/100</f>
        <v>0.43289027886370002</v>
      </c>
      <c r="D421" s="132">
        <f>[1]!thsiFinD("ths_adjustment_nvg_ratio_fund",D$2,$A$6,$A421,101)/100</f>
        <v>0.92990654205607004</v>
      </c>
      <c r="E421" s="132">
        <f>[1]!thsiFinD("ths_adjustment_nvg_ratio_fund",E$2,$A$6,$A421,101)/100</f>
        <v>1.0512605746426</v>
      </c>
      <c r="F421" s="133">
        <f>[1]!thsiFinD("ths_int_chg_ratio_index",F$1,$A$6,$A421,101)/100</f>
        <v>0.43204333439373999</v>
      </c>
      <c r="G421" s="133">
        <f>[1]!thsiFinD("ths_int_chg_ratio_index",G$1,$A$6,$A421,101)/100</f>
        <v>0.43204333439373999</v>
      </c>
      <c r="H421" s="132">
        <f>[1]!thsiFinD("ths_int_chg_ratio_index",H$1,$A$6,$A421,101)/100</f>
        <v>0.39398982107934999</v>
      </c>
      <c r="I421" s="132">
        <f>[1]!thsiFinD("ths_int_chg_ratio_index",I$1,$A$6,$A421,101)/100</f>
        <v>0.39398982107934999</v>
      </c>
      <c r="J421" s="32">
        <f t="shared" si="46"/>
        <v>0.56815796651049999</v>
      </c>
      <c r="K421" s="32">
        <f>[1]!thsiFinD("ths_int_chg_ratio_index",K$2,$A$6,$A421,101)/100</f>
        <v>0.24453522997086999</v>
      </c>
      <c r="L421" s="32">
        <f>[1]!thsiFinD("ths_int_chg_ratio_index",L$2,$A$6,$A421,101)/100</f>
        <v>0.31329868600562</v>
      </c>
      <c r="M421" s="46">
        <f t="shared" si="47"/>
        <v>1.5681579665104999</v>
      </c>
      <c r="N421" s="46">
        <f t="shared" si="48"/>
        <v>1.2445352299708701</v>
      </c>
      <c r="O421" s="46">
        <f t="shared" si="48"/>
        <v>1.3132986860056199</v>
      </c>
      <c r="P421" s="38">
        <f t="shared" si="49"/>
        <v>5.6890153572901614E-3</v>
      </c>
      <c r="Q421" s="38">
        <f t="shared" si="50"/>
        <v>-6.3720709466630332E-3</v>
      </c>
      <c r="R421" s="38">
        <f t="shared" si="50"/>
        <v>-1.7844215479049241E-3</v>
      </c>
      <c r="S421" s="34">
        <f>MAX(M$6:M421)</f>
        <v>1.5715176881679187</v>
      </c>
      <c r="T421" s="34">
        <f>MAX(N$6:N421)</f>
        <v>1.37911001835863</v>
      </c>
      <c r="U421" s="34">
        <f>MAX(O$6:O421)</f>
        <v>1.3292433513747599</v>
      </c>
      <c r="V421" s="35">
        <f t="shared" si="51"/>
        <v>-2.137883450319622E-3</v>
      </c>
      <c r="W421" s="35">
        <f t="shared" si="52"/>
        <v>-9.7580893907163624E-2</v>
      </c>
      <c r="X421" s="35">
        <f t="shared" si="52"/>
        <v>-1.1995294430210524E-2</v>
      </c>
    </row>
    <row r="422" spans="1:24">
      <c r="A422" s="357">
        <v>44455</v>
      </c>
      <c r="B422" s="132">
        <f>[1]!thsiFinD("ths_adjustment_nvg_ratio_fund",B$2,$A$6,$A422,101)/100</f>
        <v>0.45883951406649998</v>
      </c>
      <c r="C422" s="132">
        <f>[1]!thsiFinD("ths_adjustment_nvg_ratio_fund",C$2,$A$6,$A422,101)/100</f>
        <v>0.41091130223264999</v>
      </c>
      <c r="D422" s="132">
        <f>[1]!thsiFinD("ths_adjustment_nvg_ratio_fund",D$2,$A$6,$A422,101)/100</f>
        <v>0.89479990414569999</v>
      </c>
      <c r="E422" s="132">
        <f>[1]!thsiFinD("ths_adjustment_nvg_ratio_fund",E$2,$A$6,$A422,101)/100</f>
        <v>1.0170030991376999</v>
      </c>
      <c r="F422" s="133">
        <f>[1]!thsiFinD("ths_int_chg_ratio_index",F$1,$A$6,$A422,101)/100</f>
        <v>0.39301256162843001</v>
      </c>
      <c r="G422" s="133">
        <f>[1]!thsiFinD("ths_int_chg_ratio_index",G$1,$A$6,$A422,101)/100</f>
        <v>0.39301256162843001</v>
      </c>
      <c r="H422" s="132">
        <f>[1]!thsiFinD("ths_int_chg_ratio_index",H$1,$A$6,$A422,101)/100</f>
        <v>0.37042373023991998</v>
      </c>
      <c r="I422" s="132">
        <f>[1]!thsiFinD("ths_int_chg_ratio_index",I$1,$A$6,$A422,101)/100</f>
        <v>0.37042373023991998</v>
      </c>
      <c r="J422" s="32">
        <f t="shared" si="46"/>
        <v>0.53855330041490623</v>
      </c>
      <c r="K422" s="32">
        <f>[1]!thsiFinD("ths_int_chg_ratio_index",K$2,$A$6,$A422,101)/100</f>
        <v>0.22709154155915001</v>
      </c>
      <c r="L422" s="32">
        <f>[1]!thsiFinD("ths_int_chg_ratio_index",L$2,$A$6,$A422,101)/100</f>
        <v>0.29043088084337998</v>
      </c>
      <c r="M422" s="46">
        <f t="shared" si="47"/>
        <v>1.5385533004149061</v>
      </c>
      <c r="N422" s="46">
        <f t="shared" si="48"/>
        <v>1.2270915415591501</v>
      </c>
      <c r="O422" s="46">
        <f t="shared" si="48"/>
        <v>1.29043088084338</v>
      </c>
      <c r="P422" s="38">
        <f t="shared" si="49"/>
        <v>-1.8878624939470012E-2</v>
      </c>
      <c r="Q422" s="38">
        <f t="shared" si="50"/>
        <v>-1.4016227095578704E-2</v>
      </c>
      <c r="R422" s="38">
        <f t="shared" si="50"/>
        <v>-1.741249375021614E-2</v>
      </c>
      <c r="S422" s="34">
        <f>MAX(M$6:M422)</f>
        <v>1.5715176881679187</v>
      </c>
      <c r="T422" s="34">
        <f>MAX(N$6:N422)</f>
        <v>1.37911001835863</v>
      </c>
      <c r="U422" s="34">
        <f>MAX(O$6:O422)</f>
        <v>1.3292433513747599</v>
      </c>
      <c r="V422" s="35">
        <f t="shared" si="51"/>
        <v>-2.097614808996684E-2</v>
      </c>
      <c r="W422" s="35">
        <f t="shared" si="52"/>
        <v>-0.11022940503354994</v>
      </c>
      <c r="X422" s="35">
        <f t="shared" si="52"/>
        <v>-2.9198920191128575E-2</v>
      </c>
    </row>
    <row r="423" spans="1:24">
      <c r="A423" s="357">
        <v>44456</v>
      </c>
      <c r="B423" s="132">
        <f>[1]!thsiFinD("ths_adjustment_nvg_ratio_fund",B$2,$A$6,$A423,101)/100</f>
        <v>0.47602301790280999</v>
      </c>
      <c r="C423" s="132">
        <f>[1]!thsiFinD("ths_adjustment_nvg_ratio_fund",C$2,$A$6,$A423,101)/100</f>
        <v>0.42029363217792004</v>
      </c>
      <c r="D423" s="132">
        <f>[1]!thsiFinD("ths_adjustment_nvg_ratio_fund",D$2,$A$6,$A423,101)/100</f>
        <v>0.87562904385333995</v>
      </c>
      <c r="E423" s="132">
        <f>[1]!thsiFinD("ths_adjustment_nvg_ratio_fund",E$2,$A$6,$A423,101)/100</f>
        <v>0.99974872277052995</v>
      </c>
      <c r="F423" s="133">
        <f>[1]!thsiFinD("ths_int_chg_ratio_index",F$1,$A$6,$A423,101)/100</f>
        <v>0.38857159639613997</v>
      </c>
      <c r="G423" s="133">
        <f>[1]!thsiFinD("ths_int_chg_ratio_index",G$1,$A$6,$A423,101)/100</f>
        <v>0.38857159639613997</v>
      </c>
      <c r="H423" s="132">
        <f>[1]!thsiFinD("ths_int_chg_ratio_index",H$1,$A$6,$A423,101)/100</f>
        <v>0.36732289441192995</v>
      </c>
      <c r="I423" s="132">
        <f>[1]!thsiFinD("ths_int_chg_ratio_index",I$1,$A$6,$A423,101)/100</f>
        <v>0.36732289441192995</v>
      </c>
      <c r="J423" s="32">
        <f t="shared" si="46"/>
        <v>0.53543542479009243</v>
      </c>
      <c r="K423" s="32">
        <f>[1]!thsiFinD("ths_int_chg_ratio_index",K$2,$A$6,$A423,101)/100</f>
        <v>0.23410978790581999</v>
      </c>
      <c r="L423" s="32">
        <f>[1]!thsiFinD("ths_int_chg_ratio_index",L$2,$A$6,$A423,101)/100</f>
        <v>0.29503259664429998</v>
      </c>
      <c r="M423" s="46">
        <f t="shared" si="47"/>
        <v>1.5354354247900925</v>
      </c>
      <c r="N423" s="46">
        <f t="shared" si="48"/>
        <v>1.23410978790582</v>
      </c>
      <c r="O423" s="46">
        <f t="shared" si="48"/>
        <v>1.2950325966442999</v>
      </c>
      <c r="P423" s="38">
        <f t="shared" si="49"/>
        <v>-2.0264982850920488E-3</v>
      </c>
      <c r="Q423" s="38">
        <f t="shared" si="50"/>
        <v>5.7194154706277089E-3</v>
      </c>
      <c r="R423" s="38">
        <f t="shared" si="50"/>
        <v>3.5660304393152487E-3</v>
      </c>
      <c r="S423" s="34">
        <f>MAX(M$6:M423)</f>
        <v>1.5715176881679187</v>
      </c>
      <c r="T423" s="34">
        <f>MAX(N$6:N423)</f>
        <v>1.37911001835863</v>
      </c>
      <c r="U423" s="34">
        <f>MAX(O$6:O423)</f>
        <v>1.3292433513747599</v>
      </c>
      <c r="V423" s="35">
        <f t="shared" si="51"/>
        <v>-2.2960138246926776E-2</v>
      </c>
      <c r="W423" s="35">
        <f t="shared" si="52"/>
        <v>-0.10514043732738909</v>
      </c>
      <c r="X423" s="35">
        <f t="shared" si="52"/>
        <v>-2.5737013990010049E-2</v>
      </c>
    </row>
    <row r="424" spans="1:24">
      <c r="A424" s="357">
        <v>44461</v>
      </c>
      <c r="B424" s="132">
        <f>[1]!thsiFinD("ths_adjustment_nvg_ratio_fund",B$2,$A$6,$A424,101)/100</f>
        <v>0.4693094629156</v>
      </c>
      <c r="C424" s="132">
        <f>[1]!thsiFinD("ths_adjustment_nvg_ratio_fund",C$2,$A$6,$A424,101)/100</f>
        <v>0.41151941621058002</v>
      </c>
      <c r="D424" s="132">
        <f>[1]!thsiFinD("ths_adjustment_nvg_ratio_fund",D$2,$A$6,$A424,101)/100</f>
        <v>0.87994248741912007</v>
      </c>
      <c r="E424" s="132">
        <f>[1]!thsiFinD("ths_adjustment_nvg_ratio_fund",E$2,$A$6,$A424,101)/100</f>
        <v>1.0178406902370001</v>
      </c>
      <c r="F424" s="133">
        <f>[1]!thsiFinD("ths_int_chg_ratio_index",F$1,$A$6,$A424,101)/100</f>
        <v>0.39554770018428004</v>
      </c>
      <c r="G424" s="133">
        <f>[1]!thsiFinD("ths_int_chg_ratio_index",G$1,$A$6,$A424,101)/100</f>
        <v>0.39554770018428004</v>
      </c>
      <c r="H424" s="132">
        <f>[1]!thsiFinD("ths_int_chg_ratio_index",H$1,$A$6,$A424,101)/100</f>
        <v>0.37866468296257999</v>
      </c>
      <c r="I424" s="132">
        <f>[1]!thsiFinD("ths_int_chg_ratio_index",I$1,$A$6,$A424,101)/100</f>
        <v>0.37866468296257999</v>
      </c>
      <c r="J424" s="32">
        <f t="shared" si="46"/>
        <v>0.54087960288450254</v>
      </c>
      <c r="K424" s="32">
        <f>[1]!thsiFinD("ths_int_chg_ratio_index",K$2,$A$6,$A424,101)/100</f>
        <v>0.23004839602507002</v>
      </c>
      <c r="L424" s="32">
        <f>[1]!thsiFinD("ths_int_chg_ratio_index",L$2,$A$6,$A424,101)/100</f>
        <v>0.2943339050655</v>
      </c>
      <c r="M424" s="46">
        <f t="shared" si="47"/>
        <v>1.5408796028845027</v>
      </c>
      <c r="N424" s="46">
        <f t="shared" si="48"/>
        <v>1.2300483960250701</v>
      </c>
      <c r="O424" s="46">
        <f t="shared" si="48"/>
        <v>1.2943339050655001</v>
      </c>
      <c r="P424" s="38">
        <f t="shared" si="49"/>
        <v>3.5456900410868464E-3</v>
      </c>
      <c r="Q424" s="38">
        <f t="shared" si="50"/>
        <v>-3.2909486016164946E-3</v>
      </c>
      <c r="R424" s="38">
        <f t="shared" si="50"/>
        <v>-5.3951659642414995E-4</v>
      </c>
      <c r="S424" s="34">
        <f>MAX(M$6:M424)</f>
        <v>1.5715176881679187</v>
      </c>
      <c r="T424" s="34">
        <f>MAX(N$6:N424)</f>
        <v>1.37911001835863</v>
      </c>
      <c r="U424" s="34">
        <f>MAX(O$6:O424)</f>
        <v>1.3292433513747599</v>
      </c>
      <c r="V424" s="35">
        <f t="shared" si="51"/>
        <v>-1.949585773936402E-2</v>
      </c>
      <c r="W424" s="35">
        <f t="shared" si="52"/>
        <v>-0.1080853741538097</v>
      </c>
      <c r="X424" s="35">
        <f t="shared" si="52"/>
        <v>-2.6262645040244115E-2</v>
      </c>
    </row>
    <row r="425" spans="1:24">
      <c r="A425" s="357">
        <v>44462</v>
      </c>
      <c r="B425" s="132">
        <f>[1]!thsiFinD("ths_adjustment_nvg_ratio_fund",B$2,$A$6,$A425,101)/100</f>
        <v>0.47234654731458003</v>
      </c>
      <c r="C425" s="132">
        <f>[1]!thsiFinD("ths_adjustment_nvg_ratio_fund",C$2,$A$6,$A425,101)/100</f>
        <v>0.41508122665276997</v>
      </c>
      <c r="D425" s="132">
        <f>[1]!thsiFinD("ths_adjustment_nvg_ratio_fund",D$2,$A$6,$A425,101)/100</f>
        <v>0.89444045051521992</v>
      </c>
      <c r="E425" s="132">
        <f>[1]!thsiFinD("ths_adjustment_nvg_ratio_fund",E$2,$A$6,$A425,101)/100</f>
        <v>1.0175056538281</v>
      </c>
      <c r="F425" s="133">
        <f>[1]!thsiFinD("ths_int_chg_ratio_index",F$1,$A$6,$A425,101)/100</f>
        <v>0.40232720014412998</v>
      </c>
      <c r="G425" s="133">
        <f>[1]!thsiFinD("ths_int_chg_ratio_index",G$1,$A$6,$A425,101)/100</f>
        <v>0.40232720014412998</v>
      </c>
      <c r="H425" s="132">
        <f>[1]!thsiFinD("ths_int_chg_ratio_index",H$1,$A$6,$A425,101)/100</f>
        <v>0.37902930134074997</v>
      </c>
      <c r="I425" s="132">
        <f>[1]!thsiFinD("ths_int_chg_ratio_index",I$1,$A$6,$A425,101)/100</f>
        <v>0.37902930134074997</v>
      </c>
      <c r="J425" s="32">
        <f t="shared" si="46"/>
        <v>0.5452608601600536</v>
      </c>
      <c r="K425" s="32">
        <f>[1]!thsiFinD("ths_int_chg_ratio_index",K$2,$A$6,$A425,101)/100</f>
        <v>0.23809236773014</v>
      </c>
      <c r="L425" s="32">
        <f>[1]!thsiFinD("ths_int_chg_ratio_index",L$2,$A$6,$A425,101)/100</f>
        <v>0.30086958902348998</v>
      </c>
      <c r="M425" s="46">
        <f t="shared" si="47"/>
        <v>1.5452608601600537</v>
      </c>
      <c r="N425" s="46">
        <f t="shared" si="48"/>
        <v>1.2380923677301401</v>
      </c>
      <c r="O425" s="46">
        <f t="shared" si="48"/>
        <v>1.30086958902349</v>
      </c>
      <c r="P425" s="38">
        <f t="shared" si="49"/>
        <v>2.84334821964638E-3</v>
      </c>
      <c r="Q425" s="38">
        <f t="shared" si="50"/>
        <v>6.5395570865864894E-3</v>
      </c>
      <c r="R425" s="38">
        <f t="shared" si="50"/>
        <v>5.0494574332109465E-3</v>
      </c>
      <c r="S425" s="34">
        <f>MAX(M$6:M425)</f>
        <v>1.5715176881679187</v>
      </c>
      <c r="T425" s="34">
        <f>MAX(N$6:N425)</f>
        <v>1.37911001835863</v>
      </c>
      <c r="U425" s="34">
        <f>MAX(O$6:O425)</f>
        <v>1.3292433513747599</v>
      </c>
      <c r="V425" s="35">
        <f t="shared" si="51"/>
        <v>-1.6707943032111428E-2</v>
      </c>
      <c r="W425" s="35">
        <f t="shared" si="52"/>
        <v>-0.10225264754172725</v>
      </c>
      <c r="X425" s="35">
        <f t="shared" si="52"/>
        <v>-2.1345799715247415E-2</v>
      </c>
    </row>
    <row r="426" spans="1:24">
      <c r="A426" s="357">
        <v>44463</v>
      </c>
      <c r="B426" s="132">
        <f>[1]!thsiFinD("ths_adjustment_nvg_ratio_fund",B$2,$A$6,$A426,101)/100</f>
        <v>0.46779092071610995</v>
      </c>
      <c r="C426" s="132">
        <f>[1]!thsiFinD("ths_adjustment_nvg_ratio_fund",C$2,$A$6,$A426,101)/100</f>
        <v>0.40813135261923</v>
      </c>
      <c r="D426" s="132">
        <f>[1]!thsiFinD("ths_adjustment_nvg_ratio_fund",D$2,$A$6,$A426,101)/100</f>
        <v>0.86053199137310998</v>
      </c>
      <c r="E426" s="132">
        <f>[1]!thsiFinD("ths_adjustment_nvg_ratio_fund",E$2,$A$6,$A426,101)/100</f>
        <v>0.98634726533654005</v>
      </c>
      <c r="F426" s="133">
        <f>[1]!thsiFinD("ths_int_chg_ratio_index",F$1,$A$6,$A426,101)/100</f>
        <v>0.38235530488142999</v>
      </c>
      <c r="G426" s="133">
        <f>[1]!thsiFinD("ths_int_chg_ratio_index",G$1,$A$6,$A426,101)/100</f>
        <v>0.38235530488142999</v>
      </c>
      <c r="H426" s="132">
        <f>[1]!thsiFinD("ths_int_chg_ratio_index",H$1,$A$6,$A426,101)/100</f>
        <v>0.34598994134785999</v>
      </c>
      <c r="I426" s="132">
        <f>[1]!thsiFinD("ths_int_chg_ratio_index",I$1,$A$6,$A426,101)/100</f>
        <v>0.34598994134785999</v>
      </c>
      <c r="J426" s="32">
        <f t="shared" si="46"/>
        <v>0.52243650281294629</v>
      </c>
      <c r="K426" s="32">
        <f>[1]!thsiFinD("ths_int_chg_ratio_index",K$2,$A$6,$A426,101)/100</f>
        <v>0.23223183122664998</v>
      </c>
      <c r="L426" s="32">
        <f>[1]!thsiFinD("ths_int_chg_ratio_index",L$2,$A$6,$A426,101)/100</f>
        <v>0.29062263103845004</v>
      </c>
      <c r="M426" s="46">
        <f t="shared" si="47"/>
        <v>1.5224365028129463</v>
      </c>
      <c r="N426" s="46">
        <f t="shared" si="48"/>
        <v>1.23223183122665</v>
      </c>
      <c r="O426" s="46">
        <f t="shared" si="48"/>
        <v>1.2906226310384501</v>
      </c>
      <c r="P426" s="38">
        <f t="shared" si="49"/>
        <v>-1.4770552943885074E-2</v>
      </c>
      <c r="Q426" s="38">
        <f t="shared" si="50"/>
        <v>-4.7335212268810878E-3</v>
      </c>
      <c r="R426" s="38">
        <f t="shared" si="50"/>
        <v>-7.8770063283067904E-3</v>
      </c>
      <c r="S426" s="34">
        <f>MAX(M$6:M426)</f>
        <v>1.5715176881679187</v>
      </c>
      <c r="T426" s="34">
        <f>MAX(N$6:N426)</f>
        <v>1.37911001835863</v>
      </c>
      <c r="U426" s="34">
        <f>MAX(O$6:O426)</f>
        <v>1.3292433513747599</v>
      </c>
      <c r="V426" s="35">
        <f t="shared" si="51"/>
        <v>-3.1231710418857195E-2</v>
      </c>
      <c r="W426" s="35">
        <f t="shared" si="52"/>
        <v>-0.10650215369096472</v>
      </c>
      <c r="X426" s="35">
        <f t="shared" si="52"/>
        <v>-2.9054665044114469E-2</v>
      </c>
    </row>
    <row r="427" spans="1:24">
      <c r="A427" s="357">
        <v>44466</v>
      </c>
      <c r="B427" s="132">
        <f>[1]!thsiFinD("ths_adjustment_nvg_ratio_fund",B$2,$A$6,$A427,101)/100</f>
        <v>0.46954923273657001</v>
      </c>
      <c r="C427" s="132">
        <f>[1]!thsiFinD("ths_adjustment_nvg_ratio_fund",C$2,$A$6,$A427,101)/100</f>
        <v>0.40326644079576002</v>
      </c>
      <c r="D427" s="132">
        <f>[1]!thsiFinD("ths_adjustment_nvg_ratio_fund",D$2,$A$6,$A427,101)/100</f>
        <v>0.81296429427270989</v>
      </c>
      <c r="E427" s="132">
        <f>[1]!thsiFinD("ths_adjustment_nvg_ratio_fund",E$2,$A$6,$A427,101)/100</f>
        <v>0.92428176573713006</v>
      </c>
      <c r="F427" s="133">
        <f>[1]!thsiFinD("ths_int_chg_ratio_index",F$1,$A$6,$A427,101)/100</f>
        <v>0.34143587796227998</v>
      </c>
      <c r="G427" s="133">
        <f>[1]!thsiFinD("ths_int_chg_ratio_index",G$1,$A$6,$A427,101)/100</f>
        <v>0.34143587796227998</v>
      </c>
      <c r="H427" s="132">
        <f>[1]!thsiFinD("ths_int_chg_ratio_index",H$1,$A$6,$A427,101)/100</f>
        <v>0.29295240172338999</v>
      </c>
      <c r="I427" s="132">
        <f>[1]!thsiFinD("ths_int_chg_ratio_index",I$1,$A$6,$A427,101)/100</f>
        <v>0.29295240172338999</v>
      </c>
      <c r="J427" s="32">
        <f t="shared" si="46"/>
        <v>0.48485478661418879</v>
      </c>
      <c r="K427" s="32">
        <f>[1]!thsiFinD("ths_int_chg_ratio_index",K$2,$A$6,$A427,101)/100</f>
        <v>0.22873266473660001</v>
      </c>
      <c r="L427" s="32">
        <f>[1]!thsiFinD("ths_int_chg_ratio_index",L$2,$A$6,$A427,101)/100</f>
        <v>0.27636329633273998</v>
      </c>
      <c r="M427" s="46">
        <f t="shared" si="47"/>
        <v>1.4848547866141888</v>
      </c>
      <c r="N427" s="46">
        <f t="shared" si="48"/>
        <v>1.2287326647365999</v>
      </c>
      <c r="O427" s="46">
        <f t="shared" si="48"/>
        <v>1.27636329633274</v>
      </c>
      <c r="P427" s="38">
        <f t="shared" si="49"/>
        <v>-2.4685243771624732E-2</v>
      </c>
      <c r="Q427" s="38">
        <f t="shared" si="50"/>
        <v>-2.8396981812803812E-3</v>
      </c>
      <c r="R427" s="38">
        <f t="shared" si="50"/>
        <v>-1.1048415208895546E-2</v>
      </c>
      <c r="S427" s="34">
        <f>MAX(M$6:M427)</f>
        <v>1.5715176881679187</v>
      </c>
      <c r="T427" s="34">
        <f>MAX(N$6:N427)</f>
        <v>1.37911001835863</v>
      </c>
      <c r="U427" s="34">
        <f>MAX(O$6:O427)</f>
        <v>1.3292433513747599</v>
      </c>
      <c r="V427" s="35">
        <f t="shared" si="51"/>
        <v>-5.5145991805387706E-2</v>
      </c>
      <c r="W427" s="35">
        <f t="shared" si="52"/>
        <v>-0.10903941790010641</v>
      </c>
      <c r="X427" s="35">
        <f t="shared" si="52"/>
        <v>-3.9782072249847311E-2</v>
      </c>
    </row>
    <row r="428" spans="1:24">
      <c r="A428" s="357">
        <v>44467</v>
      </c>
      <c r="B428" s="132">
        <f>[1]!thsiFinD("ths_adjustment_nvg_ratio_fund",B$2,$A$6,$A428,101)/100</f>
        <v>0.47634271099743997</v>
      </c>
      <c r="C428" s="132">
        <f>[1]!thsiFinD("ths_adjustment_nvg_ratio_fund",C$2,$A$6,$A428,101)/100</f>
        <v>0.40465641560247001</v>
      </c>
      <c r="D428" s="132">
        <f>[1]!thsiFinD("ths_adjustment_nvg_ratio_fund",D$2,$A$6,$A428,101)/100</f>
        <v>0.81188593338126003</v>
      </c>
      <c r="E428" s="132">
        <f>[1]!thsiFinD("ths_adjustment_nvg_ratio_fund",E$2,$A$6,$A428,101)/100</f>
        <v>0.92553815234745007</v>
      </c>
      <c r="F428" s="133">
        <f>[1]!thsiFinD("ths_int_chg_ratio_index",F$1,$A$6,$A428,101)/100</f>
        <v>0.34160023840347004</v>
      </c>
      <c r="G428" s="133">
        <f>[1]!thsiFinD("ths_int_chg_ratio_index",G$1,$A$6,$A428,101)/100</f>
        <v>0.34160023840347004</v>
      </c>
      <c r="H428" s="132">
        <f>[1]!thsiFinD("ths_int_chg_ratio_index",H$1,$A$6,$A428,101)/100</f>
        <v>0.29996713859163998</v>
      </c>
      <c r="I428" s="132">
        <f>[1]!thsiFinD("ths_int_chg_ratio_index",I$1,$A$6,$A428,101)/100</f>
        <v>0.29996713859163998</v>
      </c>
      <c r="J428" s="32">
        <f t="shared" si="46"/>
        <v>0.487694745789855</v>
      </c>
      <c r="K428" s="32">
        <f>[1]!thsiFinD("ths_int_chg_ratio_index",K$2,$A$6,$A428,101)/100</f>
        <v>0.23114970803544999</v>
      </c>
      <c r="L428" s="32">
        <f>[1]!thsiFinD("ths_int_chg_ratio_index",L$2,$A$6,$A428,101)/100</f>
        <v>0.27835239628190001</v>
      </c>
      <c r="M428" s="46">
        <f t="shared" si="47"/>
        <v>1.4876947457898551</v>
      </c>
      <c r="N428" s="46">
        <f t="shared" si="48"/>
        <v>1.2311497080354501</v>
      </c>
      <c r="O428" s="46">
        <f t="shared" si="48"/>
        <v>1.2783523962819001</v>
      </c>
      <c r="P428" s="38">
        <f t="shared" si="49"/>
        <v>1.9126174500483373E-3</v>
      </c>
      <c r="Q428" s="38">
        <f t="shared" si="50"/>
        <v>1.9671026645722289E-3</v>
      </c>
      <c r="R428" s="38">
        <f t="shared" si="50"/>
        <v>1.5584120562501802E-3</v>
      </c>
      <c r="S428" s="34">
        <f>MAX(M$6:M428)</f>
        <v>1.5715176881679187</v>
      </c>
      <c r="T428" s="34">
        <f>MAX(N$6:N428)</f>
        <v>1.37911001835863</v>
      </c>
      <c r="U428" s="34">
        <f>MAX(O$6:O428)</f>
        <v>1.3292433513747599</v>
      </c>
      <c r="V428" s="35">
        <f t="shared" si="51"/>
        <v>-5.3338847541566481E-2</v>
      </c>
      <c r="W428" s="35">
        <f t="shared" si="52"/>
        <v>-0.10728680696502901</v>
      </c>
      <c r="X428" s="35">
        <f t="shared" si="52"/>
        <v>-3.8285657054613953E-2</v>
      </c>
    </row>
    <row r="429" spans="1:24">
      <c r="A429" s="357">
        <v>44468</v>
      </c>
      <c r="B429" s="132">
        <f>[1]!thsiFinD("ths_adjustment_nvg_ratio_fund",B$2,$A$6,$A429,101)/100</f>
        <v>0.45923913043478004</v>
      </c>
      <c r="C429" s="132">
        <f>[1]!thsiFinD("ths_adjustment_nvg_ratio_fund",C$2,$A$6,$A429,101)/100</f>
        <v>0.37989748935801004</v>
      </c>
      <c r="D429" s="132">
        <f>[1]!thsiFinD("ths_adjustment_nvg_ratio_fund",D$2,$A$6,$A429,101)/100</f>
        <v>0.7561706206565999</v>
      </c>
      <c r="E429" s="132">
        <f>[1]!thsiFinD("ths_adjustment_nvg_ratio_fund",E$2,$A$6,$A429,101)/100</f>
        <v>0.85752575595094005</v>
      </c>
      <c r="F429" s="133">
        <f>[1]!thsiFinD("ths_int_chg_ratio_index",F$1,$A$6,$A429,101)/100</f>
        <v>0.29318065835069002</v>
      </c>
      <c r="G429" s="133">
        <f>[1]!thsiFinD("ths_int_chg_ratio_index",G$1,$A$6,$A429,101)/100</f>
        <v>0.29318065835069002</v>
      </c>
      <c r="H429" s="132">
        <f>[1]!thsiFinD("ths_int_chg_ratio_index",H$1,$A$6,$A429,101)/100</f>
        <v>0.25437469881808</v>
      </c>
      <c r="I429" s="132">
        <f>[1]!thsiFinD("ths_int_chg_ratio_index",I$1,$A$6,$A429,101)/100</f>
        <v>0.25437469881808</v>
      </c>
      <c r="J429" s="32">
        <f t="shared" si="46"/>
        <v>0.4434929638422338</v>
      </c>
      <c r="K429" s="32">
        <f>[1]!thsiFinD("ths_int_chg_ratio_index",K$2,$A$6,$A429,101)/100</f>
        <v>0.21373570269361999</v>
      </c>
      <c r="L429" s="32">
        <f>[1]!thsiFinD("ths_int_chg_ratio_index",L$2,$A$6,$A429,101)/100</f>
        <v>0.25317996665782</v>
      </c>
      <c r="M429" s="46">
        <f t="shared" si="47"/>
        <v>1.4434929638422338</v>
      </c>
      <c r="N429" s="46">
        <f t="shared" si="48"/>
        <v>1.21373570269362</v>
      </c>
      <c r="O429" s="46">
        <f t="shared" si="48"/>
        <v>1.2531799666578201</v>
      </c>
      <c r="P429" s="38">
        <f t="shared" si="49"/>
        <v>-2.9711593774671474E-2</v>
      </c>
      <c r="Q429" s="38">
        <f t="shared" si="50"/>
        <v>-1.4144506738841489E-2</v>
      </c>
      <c r="R429" s="38">
        <f t="shared" si="50"/>
        <v>-1.9691307105375921E-2</v>
      </c>
      <c r="S429" s="34">
        <f>MAX(M$6:M429)</f>
        <v>1.5715176881679187</v>
      </c>
      <c r="T429" s="34">
        <f>MAX(N$6:N429)</f>
        <v>1.37911001835863</v>
      </c>
      <c r="U429" s="34">
        <f>MAX(O$6:O429)</f>
        <v>1.3292433513747599</v>
      </c>
      <c r="V429" s="35">
        <f t="shared" si="51"/>
        <v>-8.1465659145673719E-2</v>
      </c>
      <c r="W429" s="35">
        <f t="shared" si="52"/>
        <v>-0.11991379473976482</v>
      </c>
      <c r="X429" s="35">
        <f t="shared" si="52"/>
        <v>-5.7223069529196313E-2</v>
      </c>
    </row>
    <row r="430" spans="1:24">
      <c r="A430" s="357">
        <v>44469</v>
      </c>
      <c r="B430" s="132">
        <f>[1]!thsiFinD("ths_adjustment_nvg_ratio_fund",B$2,$A$6,$A430,101)/100</f>
        <v>0.47242647058824</v>
      </c>
      <c r="C430" s="132">
        <f>[1]!thsiFinD("ths_adjustment_nvg_ratio_fund",C$2,$A$6,$A430,101)/100</f>
        <v>0.39397098427590999</v>
      </c>
      <c r="D430" s="132">
        <f>[1]!thsiFinD("ths_adjustment_nvg_ratio_fund",D$2,$A$6,$A430,101)/100</f>
        <v>0.77641984184040003</v>
      </c>
      <c r="E430" s="132">
        <f>[1]!thsiFinD("ths_adjustment_nvg_ratio_fund",E$2,$A$6,$A430,101)/100</f>
        <v>0.8926208225551</v>
      </c>
      <c r="F430" s="133">
        <f>[1]!thsiFinD("ths_int_chg_ratio_index",F$1,$A$6,$A430,101)/100</f>
        <v>0.33023502824574996</v>
      </c>
      <c r="G430" s="133">
        <f>[1]!thsiFinD("ths_int_chg_ratio_index",G$1,$A$6,$A430,101)/100</f>
        <v>0.33023502824574996</v>
      </c>
      <c r="H430" s="132">
        <f>[1]!thsiFinD("ths_int_chg_ratio_index",H$1,$A$6,$A430,101)/100</f>
        <v>0.29096143504294003</v>
      </c>
      <c r="I430" s="132">
        <f>[1]!thsiFinD("ths_int_chg_ratio_index",I$1,$A$6,$A430,101)/100</f>
        <v>0.29096143504294003</v>
      </c>
      <c r="J430" s="32">
        <f t="shared" si="46"/>
        <v>0.47222888072962876</v>
      </c>
      <c r="K430" s="32">
        <f>[1]!thsiFinD("ths_int_chg_ratio_index",K$2,$A$6,$A430,101)/100</f>
        <v>0.22383002660817999</v>
      </c>
      <c r="L430" s="32">
        <f>[1]!thsiFinD("ths_int_chg_ratio_index",L$2,$A$6,$A430,101)/100</f>
        <v>0.27184413377955002</v>
      </c>
      <c r="M430" s="46">
        <f t="shared" si="47"/>
        <v>1.4722288807296287</v>
      </c>
      <c r="N430" s="46">
        <f t="shared" si="48"/>
        <v>1.2238300266081801</v>
      </c>
      <c r="O430" s="46">
        <f t="shared" si="48"/>
        <v>1.2718441337795501</v>
      </c>
      <c r="P430" s="38">
        <f t="shared" si="49"/>
        <v>1.9907209530766634E-2</v>
      </c>
      <c r="Q430" s="38">
        <f t="shared" si="50"/>
        <v>8.3167397087833272E-3</v>
      </c>
      <c r="R430" s="38">
        <f t="shared" si="50"/>
        <v>1.4893445170135244E-2</v>
      </c>
      <c r="S430" s="34">
        <f>MAX(M$6:M430)</f>
        <v>1.5715176881679187</v>
      </c>
      <c r="T430" s="34">
        <f>MAX(N$6:N430)</f>
        <v>1.37911001835863</v>
      </c>
      <c r="U430" s="34">
        <f>MAX(O$6:O430)</f>
        <v>1.3292433513747599</v>
      </c>
      <c r="V430" s="35">
        <f t="shared" si="51"/>
        <v>-6.3180203561082005E-2</v>
      </c>
      <c r="W430" s="35">
        <f t="shared" si="52"/>
        <v>-0.11259434684932457</v>
      </c>
      <c r="X430" s="35">
        <f t="shared" si="52"/>
        <v>-4.3181873007561156E-2</v>
      </c>
    </row>
    <row r="431" spans="1:24">
      <c r="A431" s="357">
        <v>44477</v>
      </c>
      <c r="B431" s="132">
        <f>[1]!thsiFinD("ths_adjustment_nvg_ratio_fund",B$2,$A$6,$A431,101)/100</f>
        <v>0.48353580562659998</v>
      </c>
      <c r="C431" s="132">
        <f>[1]!thsiFinD("ths_adjustment_nvg_ratio_fund",C$2,$A$6,$A431,101)/100</f>
        <v>0.40335331422118004</v>
      </c>
      <c r="D431" s="132">
        <f>[1]!thsiFinD("ths_adjustment_nvg_ratio_fund",D$2,$A$6,$A431,101)/100</f>
        <v>0.77270548765876002</v>
      </c>
      <c r="E431" s="132">
        <f>[1]!thsiFinD("ths_adjustment_nvg_ratio_fund",E$2,$A$6,$A431,101)/100</f>
        <v>0.87285367289011007</v>
      </c>
      <c r="F431" s="133">
        <f>[1]!thsiFinD("ths_int_chg_ratio_index",F$1,$A$6,$A431,101)/100</f>
        <v>0.33386469956259002</v>
      </c>
      <c r="G431" s="133">
        <f>[1]!thsiFinD("ths_int_chg_ratio_index",G$1,$A$6,$A431,101)/100</f>
        <v>0.33386469956259002</v>
      </c>
      <c r="H431" s="132">
        <f>[1]!thsiFinD("ths_int_chg_ratio_index",H$1,$A$6,$A431,101)/100</f>
        <v>0.30403279146960999</v>
      </c>
      <c r="I431" s="132">
        <f>[1]!thsiFinD("ths_int_chg_ratio_index",I$1,$A$6,$A431,101)/100</f>
        <v>0.30403279146960999</v>
      </c>
      <c r="J431" s="32">
        <f t="shared" si="46"/>
        <v>0.47603040780763128</v>
      </c>
      <c r="K431" s="32">
        <f>[1]!thsiFinD("ths_int_chg_ratio_index",K$2,$A$6,$A431,101)/100</f>
        <v>0.23540200646334</v>
      </c>
      <c r="L431" s="32">
        <f>[1]!thsiFinD("ths_int_chg_ratio_index",L$2,$A$6,$A431,101)/100</f>
        <v>0.28202940460019998</v>
      </c>
      <c r="M431" s="46">
        <f t="shared" si="47"/>
        <v>1.4760304078076314</v>
      </c>
      <c r="N431" s="46">
        <f t="shared" si="48"/>
        <v>1.23540200646334</v>
      </c>
      <c r="O431" s="46">
        <f t="shared" si="48"/>
        <v>1.2820294046002001</v>
      </c>
      <c r="P431" s="38">
        <f t="shared" si="49"/>
        <v>2.5821576575231209E-3</v>
      </c>
      <c r="Q431" s="38">
        <f t="shared" si="50"/>
        <v>9.4555449723940921E-3</v>
      </c>
      <c r="R431" s="38">
        <f t="shared" si="50"/>
        <v>8.0082696850456436E-3</v>
      </c>
      <c r="S431" s="34">
        <f>MAX(M$6:M431)</f>
        <v>1.5715176881679187</v>
      </c>
      <c r="T431" s="34">
        <f>MAX(N$6:N431)</f>
        <v>1.37911001835863</v>
      </c>
      <c r="U431" s="34">
        <f>MAX(O$6:O431)</f>
        <v>1.3292433513747599</v>
      </c>
      <c r="V431" s="35">
        <f t="shared" si="51"/>
        <v>-6.0761187149987905E-2</v>
      </c>
      <c r="W431" s="35">
        <f t="shared" si="52"/>
        <v>-0.10420344278720162</v>
      </c>
      <c r="X431" s="35">
        <f t="shared" si="52"/>
        <v>-3.551941540706538E-2</v>
      </c>
    </row>
    <row r="432" spans="1:24">
      <c r="A432" s="357">
        <v>44480</v>
      </c>
      <c r="B432" s="132">
        <f>[1]!thsiFinD("ths_adjustment_nvg_ratio_fund",B$2,$A$6,$A432,101)/100</f>
        <v>0.48537404092072001</v>
      </c>
      <c r="C432" s="132">
        <f>[1]!thsiFinD("ths_adjustment_nvg_ratio_fund",C$2,$A$6,$A432,101)/100</f>
        <v>0.40604639040917001</v>
      </c>
      <c r="D432" s="132">
        <f>[1]!thsiFinD("ths_adjustment_nvg_ratio_fund",D$2,$A$6,$A432,101)/100</f>
        <v>0.76228133237479001</v>
      </c>
      <c r="E432" s="132">
        <f>[1]!thsiFinD("ths_adjustment_nvg_ratio_fund",E$2,$A$6,$A432,101)/100</f>
        <v>0.86900075387976006</v>
      </c>
      <c r="F432" s="133">
        <f>[1]!thsiFinD("ths_int_chg_ratio_index",F$1,$A$6,$A432,101)/100</f>
        <v>0.32653131389737</v>
      </c>
      <c r="G432" s="133">
        <f>[1]!thsiFinD("ths_int_chg_ratio_index",G$1,$A$6,$A432,101)/100</f>
        <v>0.32653131389737</v>
      </c>
      <c r="H432" s="132">
        <f>[1]!thsiFinD("ths_int_chg_ratio_index",H$1,$A$6,$A432,101)/100</f>
        <v>0.2955526634708</v>
      </c>
      <c r="I432" s="132">
        <f>[1]!thsiFinD("ths_int_chg_ratio_index",I$1,$A$6,$A432,101)/100</f>
        <v>0.2955526634708</v>
      </c>
      <c r="J432" s="32">
        <f t="shared" si="46"/>
        <v>0.47085880904009747</v>
      </c>
      <c r="K432" s="32">
        <f>[1]!thsiFinD("ths_int_chg_ratio_index",K$2,$A$6,$A432,101)/100</f>
        <v>0.23655431725994</v>
      </c>
      <c r="L432" s="32">
        <f>[1]!thsiFinD("ths_int_chg_ratio_index",L$2,$A$6,$A432,101)/100</f>
        <v>0.27949611986403</v>
      </c>
      <c r="M432" s="46">
        <f t="shared" si="47"/>
        <v>1.4708588090400974</v>
      </c>
      <c r="N432" s="46">
        <f t="shared" si="48"/>
        <v>1.23655431725994</v>
      </c>
      <c r="O432" s="46">
        <f t="shared" si="48"/>
        <v>1.27949611986403</v>
      </c>
      <c r="P432" s="38">
        <f t="shared" si="49"/>
        <v>-3.5037210210427938E-3</v>
      </c>
      <c r="Q432" s="38">
        <f t="shared" si="50"/>
        <v>9.3274156150902066E-4</v>
      </c>
      <c r="R432" s="38">
        <f t="shared" si="50"/>
        <v>-1.975995813419007E-3</v>
      </c>
      <c r="S432" s="34">
        <f>MAX(M$6:M432)</f>
        <v>1.5715176881679187</v>
      </c>
      <c r="T432" s="34">
        <f>MAX(N$6:N432)</f>
        <v>1.37911001835863</v>
      </c>
      <c r="U432" s="34">
        <f>MAX(O$6:O432)</f>
        <v>1.3292433513747599</v>
      </c>
      <c r="V432" s="35">
        <f t="shared" si="51"/>
        <v>-6.4052017922349824E-2</v>
      </c>
      <c r="W432" s="35">
        <f t="shared" si="52"/>
        <v>-0.10336789610763253</v>
      </c>
      <c r="X432" s="35">
        <f t="shared" si="52"/>
        <v>-3.7425225004344975E-2</v>
      </c>
    </row>
    <row r="433" spans="1:24">
      <c r="A433" s="357">
        <v>44481</v>
      </c>
      <c r="B433" s="132">
        <f>[1]!thsiFinD("ths_adjustment_nvg_ratio_fund",B$2,$A$6,$A433,101)/100</f>
        <v>0.47194693094629003</v>
      </c>
      <c r="C433" s="132">
        <f>[1]!thsiFinD("ths_adjustment_nvg_ratio_fund",C$2,$A$6,$A433,101)/100</f>
        <v>0.38693423681695999</v>
      </c>
      <c r="D433" s="132">
        <f>[1]!thsiFinD("ths_adjustment_nvg_ratio_fund",D$2,$A$6,$A433,101)/100</f>
        <v>0.72597651569613997</v>
      </c>
      <c r="E433" s="132">
        <f>[1]!thsiFinD("ths_adjustment_nvg_ratio_fund",E$2,$A$6,$A433,101)/100</f>
        <v>0.82904765896157007</v>
      </c>
      <c r="F433" s="133">
        <f>[1]!thsiFinD("ths_int_chg_ratio_index",F$1,$A$6,$A433,101)/100</f>
        <v>0.29485005747227</v>
      </c>
      <c r="G433" s="133">
        <f>[1]!thsiFinD("ths_int_chg_ratio_index",G$1,$A$6,$A433,101)/100</f>
        <v>0.29485005747227</v>
      </c>
      <c r="H433" s="132">
        <f>[1]!thsiFinD("ths_int_chg_ratio_index",H$1,$A$6,$A433,101)/100</f>
        <v>0.26893110984028001</v>
      </c>
      <c r="I433" s="132">
        <f>[1]!thsiFinD("ths_int_chg_ratio_index",I$1,$A$6,$A433,101)/100</f>
        <v>0.26893110984028001</v>
      </c>
      <c r="J433" s="32">
        <f t="shared" si="46"/>
        <v>0.4426834596307575</v>
      </c>
      <c r="K433" s="32">
        <f>[1]!thsiFinD("ths_int_chg_ratio_index",K$2,$A$6,$A433,101)/100</f>
        <v>0.22078994268409999</v>
      </c>
      <c r="L433" s="32">
        <f>[1]!thsiFinD("ths_int_chg_ratio_index",L$2,$A$6,$A433,101)/100</f>
        <v>0.25962091993073</v>
      </c>
      <c r="M433" s="46">
        <f t="shared" si="47"/>
        <v>1.4426834596307576</v>
      </c>
      <c r="N433" s="46">
        <f t="shared" si="48"/>
        <v>1.2207899426841</v>
      </c>
      <c r="O433" s="46">
        <f t="shared" si="48"/>
        <v>1.25962091993073</v>
      </c>
      <c r="P433" s="38">
        <f t="shared" si="49"/>
        <v>-1.9155713135870167E-2</v>
      </c>
      <c r="Q433" s="38">
        <f t="shared" si="50"/>
        <v>-1.2748630897809643E-2</v>
      </c>
      <c r="R433" s="38">
        <f t="shared" si="50"/>
        <v>-1.5533614854113087E-2</v>
      </c>
      <c r="S433" s="34">
        <f>MAX(M$6:M433)</f>
        <v>1.5715176881679187</v>
      </c>
      <c r="T433" s="34">
        <f>MAX(N$6:N433)</f>
        <v>1.37911001835863</v>
      </c>
      <c r="U433" s="34">
        <f>MAX(O$6:O433)</f>
        <v>1.3292433513747599</v>
      </c>
      <c r="V433" s="35">
        <f t="shared" si="51"/>
        <v>-8.1980768977125917E-2</v>
      </c>
      <c r="W433" s="35">
        <f t="shared" si="52"/>
        <v>-0.11479872785128276</v>
      </c>
      <c r="X433" s="35">
        <f t="shared" si="52"/>
        <v>-5.2377490827412054E-2</v>
      </c>
    </row>
    <row r="434" spans="1:24">
      <c r="A434" s="357">
        <v>44482</v>
      </c>
      <c r="B434" s="132">
        <f>[1]!thsiFinD("ths_adjustment_nvg_ratio_fund",B$2,$A$6,$A434,101)/100</f>
        <v>0.49048913043478004</v>
      </c>
      <c r="C434" s="132">
        <f>[1]!thsiFinD("ths_adjustment_nvg_ratio_fund",C$2,$A$6,$A434,101)/100</f>
        <v>0.40196333941446999</v>
      </c>
      <c r="D434" s="132">
        <f>[1]!thsiFinD("ths_adjustment_nvg_ratio_fund",D$2,$A$6,$A434,101)/100</f>
        <v>0.7311286843997099</v>
      </c>
      <c r="E434" s="132">
        <f>[1]!thsiFinD("ths_adjustment_nvg_ratio_fund",E$2,$A$6,$A434,101)/100</f>
        <v>0.84177904350070998</v>
      </c>
      <c r="F434" s="133">
        <f>[1]!thsiFinD("ths_int_chg_ratio_index",F$1,$A$6,$A434,101)/100</f>
        <v>0.30938018510039</v>
      </c>
      <c r="G434" s="133">
        <f>[1]!thsiFinD("ths_int_chg_ratio_index",G$1,$A$6,$A434,101)/100</f>
        <v>0.30938018510039</v>
      </c>
      <c r="H434" s="132">
        <f>[1]!thsiFinD("ths_int_chg_ratio_index",H$1,$A$6,$A434,101)/100</f>
        <v>0.26974689852416001</v>
      </c>
      <c r="I434" s="132">
        <f>[1]!thsiFinD("ths_int_chg_ratio_index",I$1,$A$6,$A434,101)/100</f>
        <v>0.26974689852416001</v>
      </c>
      <c r="J434" s="32">
        <f t="shared" si="46"/>
        <v>0.45295179562484628</v>
      </c>
      <c r="K434" s="32">
        <f>[1]!thsiFinD("ths_int_chg_ratio_index",K$2,$A$6,$A434,101)/100</f>
        <v>0.23272662696646002</v>
      </c>
      <c r="L434" s="32">
        <f>[1]!thsiFinD("ths_int_chg_ratio_index",L$2,$A$6,$A434,101)/100</f>
        <v>0.27179773507665</v>
      </c>
      <c r="M434" s="46">
        <f t="shared" si="47"/>
        <v>1.4529517956248463</v>
      </c>
      <c r="N434" s="46">
        <f t="shared" si="48"/>
        <v>1.2327266269664601</v>
      </c>
      <c r="O434" s="46">
        <f t="shared" si="48"/>
        <v>1.2717977350766501</v>
      </c>
      <c r="P434" s="38">
        <f t="shared" si="49"/>
        <v>7.1175252793962418E-3</v>
      </c>
      <c r="Q434" s="38">
        <f t="shared" si="50"/>
        <v>9.7778363541523028E-3</v>
      </c>
      <c r="R434" s="38">
        <f t="shared" si="50"/>
        <v>9.6670474054922906E-3</v>
      </c>
      <c r="S434" s="34">
        <f>MAX(M$6:M434)</f>
        <v>1.5715176881679187</v>
      </c>
      <c r="T434" s="34">
        <f>MAX(N$6:N434)</f>
        <v>1.37911001835863</v>
      </c>
      <c r="U434" s="34">
        <f>MAX(O$6:O434)</f>
        <v>1.3292433513747599</v>
      </c>
      <c r="V434" s="35">
        <f t="shared" si="51"/>
        <v>-7.5446743893348711E-2</v>
      </c>
      <c r="W434" s="35">
        <f t="shared" si="52"/>
        <v>-0.10614337467172519</v>
      </c>
      <c r="X434" s="35">
        <f t="shared" si="52"/>
        <v>-4.321677910872912E-2</v>
      </c>
    </row>
    <row r="435" spans="1:24">
      <c r="A435" s="357">
        <v>44483</v>
      </c>
      <c r="B435" s="132">
        <f>[1]!thsiFinD("ths_adjustment_nvg_ratio_fund",B$2,$A$6,$A435,101)/100</f>
        <v>0.48337595907927999</v>
      </c>
      <c r="C435" s="132">
        <f>[1]!thsiFinD("ths_adjustment_nvg_ratio_fund",C$2,$A$6,$A435,101)/100</f>
        <v>0.39883589609937997</v>
      </c>
      <c r="D435" s="132">
        <f>[1]!thsiFinD("ths_adjustment_nvg_ratio_fund",D$2,$A$6,$A435,101)/100</f>
        <v>0.73376467768991005</v>
      </c>
      <c r="E435" s="132">
        <f>[1]!thsiFinD("ths_adjustment_nvg_ratio_fund",E$2,$A$6,$A435,101)/100</f>
        <v>0.85434290983544003</v>
      </c>
      <c r="F435" s="133">
        <f>[1]!thsiFinD("ths_int_chg_ratio_index",F$1,$A$6,$A435,101)/100</f>
        <v>0.31888106285700002</v>
      </c>
      <c r="G435" s="133">
        <f>[1]!thsiFinD("ths_int_chg_ratio_index",G$1,$A$6,$A435,101)/100</f>
        <v>0.31888106285700002</v>
      </c>
      <c r="H435" s="132">
        <f>[1]!thsiFinD("ths_int_chg_ratio_index",H$1,$A$6,$A435,101)/100</f>
        <v>0.28311947091008</v>
      </c>
      <c r="I435" s="132">
        <f>[1]!thsiFinD("ths_int_chg_ratio_index",I$1,$A$6,$A435,101)/100</f>
        <v>0.28311947091008</v>
      </c>
      <c r="J435" s="32">
        <f t="shared" si="46"/>
        <v>0.45929006377977122</v>
      </c>
      <c r="K435" s="32">
        <f>[1]!thsiFinD("ths_int_chg_ratio_index",K$2,$A$6,$A435,101)/100</f>
        <v>0.22881051852069001</v>
      </c>
      <c r="L435" s="32">
        <f>[1]!thsiFinD("ths_int_chg_ratio_index",L$2,$A$6,$A435,101)/100</f>
        <v>0.27223374510997</v>
      </c>
      <c r="M435" s="46">
        <f t="shared" si="47"/>
        <v>1.4592900637797712</v>
      </c>
      <c r="N435" s="46">
        <f t="shared" si="48"/>
        <v>1.2288105185206901</v>
      </c>
      <c r="O435" s="46">
        <f t="shared" si="48"/>
        <v>1.2722337451099701</v>
      </c>
      <c r="P435" s="38">
        <f t="shared" si="49"/>
        <v>4.3623389117317668E-3</v>
      </c>
      <c r="Q435" s="38">
        <f t="shared" si="50"/>
        <v>-3.1767858015745443E-3</v>
      </c>
      <c r="R435" s="38">
        <f t="shared" si="50"/>
        <v>3.4282969791088469E-4</v>
      </c>
      <c r="S435" s="34">
        <f>MAX(M$6:M435)</f>
        <v>1.5715176881679187</v>
      </c>
      <c r="T435" s="34">
        <f>MAX(N$6:N435)</f>
        <v>1.37911001835863</v>
      </c>
      <c r="U435" s="34">
        <f>MAX(O$6:O435)</f>
        <v>1.3292433513747599</v>
      </c>
      <c r="V435" s="35">
        <f t="shared" si="51"/>
        <v>-7.1413529248266272E-2</v>
      </c>
      <c r="W435" s="35">
        <f t="shared" si="52"/>
        <v>-0.10898296570771149</v>
      </c>
      <c r="X435" s="35">
        <f t="shared" si="52"/>
        <v>-4.2888765406144835E-2</v>
      </c>
    </row>
    <row r="436" spans="1:24">
      <c r="A436" s="357">
        <v>44484</v>
      </c>
      <c r="B436" s="132">
        <f>[1]!thsiFinD("ths_adjustment_nvg_ratio_fund",B$2,$A$6,$A436,101)/100</f>
        <v>0.49256713554987003</v>
      </c>
      <c r="C436" s="132">
        <f>[1]!thsiFinD("ths_adjustment_nvg_ratio_fund",C$2,$A$6,$A436,101)/100</f>
        <v>0.41030318825471002</v>
      </c>
      <c r="D436" s="132">
        <f>[1]!thsiFinD("ths_adjustment_nvg_ratio_fund",D$2,$A$6,$A436,101)/100</f>
        <v>0.73747903187155994</v>
      </c>
      <c r="E436" s="132">
        <f>[1]!thsiFinD("ths_adjustment_nvg_ratio_fund",E$2,$A$6,$A436,101)/100</f>
        <v>0.87251863648126005</v>
      </c>
      <c r="F436" s="133">
        <f>[1]!thsiFinD("ths_int_chg_ratio_index",F$1,$A$6,$A436,101)/100</f>
        <v>0.32034656521705995</v>
      </c>
      <c r="G436" s="133">
        <f>[1]!thsiFinD("ths_int_chg_ratio_index",G$1,$A$6,$A436,101)/100</f>
        <v>0.32034656521705995</v>
      </c>
      <c r="H436" s="132">
        <f>[1]!thsiFinD("ths_int_chg_ratio_index",H$1,$A$6,$A436,101)/100</f>
        <v>0.27085883751010997</v>
      </c>
      <c r="I436" s="132">
        <f>[1]!thsiFinD("ths_int_chg_ratio_index",I$1,$A$6,$A436,101)/100</f>
        <v>0.27085883751010997</v>
      </c>
      <c r="J436" s="32">
        <f t="shared" si="46"/>
        <v>0.46190984970146753</v>
      </c>
      <c r="K436" s="32">
        <f>[1]!thsiFinD("ths_int_chg_ratio_index",K$2,$A$6,$A436,101)/100</f>
        <v>0.23299239561819998</v>
      </c>
      <c r="L436" s="32">
        <f>[1]!thsiFinD("ths_int_chg_ratio_index",L$2,$A$6,$A436,101)/100</f>
        <v>0.27573942488452002</v>
      </c>
      <c r="M436" s="46">
        <f t="shared" si="47"/>
        <v>1.4619098497014675</v>
      </c>
      <c r="N436" s="46">
        <f t="shared" si="48"/>
        <v>1.2329923956182001</v>
      </c>
      <c r="O436" s="46">
        <f t="shared" si="48"/>
        <v>1.27573942488452</v>
      </c>
      <c r="P436" s="38">
        <f t="shared" si="49"/>
        <v>1.7952468715580761E-3</v>
      </c>
      <c r="Q436" s="38">
        <f t="shared" si="50"/>
        <v>3.4031911629013312E-3</v>
      </c>
      <c r="R436" s="38">
        <f t="shared" si="50"/>
        <v>2.7555311970182128E-3</v>
      </c>
      <c r="S436" s="34">
        <f>MAX(M$6:M436)</f>
        <v>1.5715176881679187</v>
      </c>
      <c r="T436" s="34">
        <f>MAX(N$6:N436)</f>
        <v>1.37911001835863</v>
      </c>
      <c r="U436" s="34">
        <f>MAX(O$6:O436)</f>
        <v>1.3292433513747599</v>
      </c>
      <c r="V436" s="35">
        <f t="shared" si="51"/>
        <v>-6.9746487291678205E-2</v>
      </c>
      <c r="W436" s="35">
        <f t="shared" si="52"/>
        <v>-0.10595066441061329</v>
      </c>
      <c r="X436" s="35">
        <f t="shared" si="52"/>
        <v>-4.0251415540204838E-2</v>
      </c>
    </row>
    <row r="437" spans="1:24">
      <c r="A437" s="357">
        <v>44487</v>
      </c>
      <c r="B437" s="132">
        <f>[1]!thsiFinD("ths_adjustment_nvg_ratio_fund",B$2,$A$6,$A437,101)/100</f>
        <v>0.47258631713554999</v>
      </c>
      <c r="C437" s="132">
        <f>[1]!thsiFinD("ths_adjustment_nvg_ratio_fund",C$2,$A$6,$A437,101)/100</f>
        <v>0.40031274433150998</v>
      </c>
      <c r="D437" s="132">
        <f>[1]!thsiFinD("ths_adjustment_nvg_ratio_fund",D$2,$A$6,$A437,101)/100</f>
        <v>0.74994009106158999</v>
      </c>
      <c r="E437" s="132">
        <f>[1]!thsiFinD("ths_adjustment_nvg_ratio_fund",E$2,$A$6,$A437,101)/100</f>
        <v>0.88767903513885005</v>
      </c>
      <c r="F437" s="133">
        <f>[1]!thsiFinD("ths_int_chg_ratio_index",F$1,$A$6,$A437,101)/100</f>
        <v>0.33457545518411996</v>
      </c>
      <c r="G437" s="133">
        <f>[1]!thsiFinD("ths_int_chg_ratio_index",G$1,$A$6,$A437,101)/100</f>
        <v>0.33457545518411996</v>
      </c>
      <c r="H437" s="132">
        <f>[1]!thsiFinD("ths_int_chg_ratio_index",H$1,$A$6,$A437,101)/100</f>
        <v>0.28859724381405999</v>
      </c>
      <c r="I437" s="132">
        <f>[1]!thsiFinD("ths_int_chg_ratio_index",I$1,$A$6,$A437,101)/100</f>
        <v>0.28859724381405999</v>
      </c>
      <c r="J437" s="32">
        <f t="shared" si="46"/>
        <v>0.46960794820798241</v>
      </c>
      <c r="K437" s="32">
        <f>[1]!thsiFinD("ths_int_chg_ratio_index",K$2,$A$6,$A437,101)/100</f>
        <v>0.22393962024181999</v>
      </c>
      <c r="L437" s="32">
        <f>[1]!thsiFinD("ths_int_chg_ratio_index",L$2,$A$6,$A437,101)/100</f>
        <v>0.27479251802249999</v>
      </c>
      <c r="M437" s="46">
        <f t="shared" si="47"/>
        <v>1.4696079482079825</v>
      </c>
      <c r="N437" s="46">
        <f t="shared" si="48"/>
        <v>1.22393962024182</v>
      </c>
      <c r="O437" s="46">
        <f t="shared" si="48"/>
        <v>1.2747925180224999</v>
      </c>
      <c r="P437" s="38">
        <f t="shared" si="49"/>
        <v>5.2657819550823159E-3</v>
      </c>
      <c r="Q437" s="38">
        <f t="shared" si="50"/>
        <v>-7.3421177685699668E-3</v>
      </c>
      <c r="R437" s="38">
        <f t="shared" si="50"/>
        <v>-7.4224159224811626E-4</v>
      </c>
      <c r="S437" s="34">
        <f>MAX(M$6:M437)</f>
        <v>1.5715176881679187</v>
      </c>
      <c r="T437" s="34">
        <f>MAX(N$6:N437)</f>
        <v>1.37911001835863</v>
      </c>
      <c r="U437" s="34">
        <f>MAX(O$6:O437)</f>
        <v>1.3292433513747599</v>
      </c>
      <c r="V437" s="35">
        <f t="shared" si="51"/>
        <v>-6.4847975130806867E-2</v>
      </c>
      <c r="W437" s="35">
        <f t="shared" si="52"/>
        <v>-0.11251487992342235</v>
      </c>
      <c r="X437" s="35">
        <f t="shared" si="52"/>
        <v>-4.0963780857692145E-2</v>
      </c>
    </row>
    <row r="438" spans="1:24">
      <c r="A438" s="357">
        <v>44488</v>
      </c>
      <c r="B438" s="132">
        <f>[1]!thsiFinD("ths_adjustment_nvg_ratio_fund",B$2,$A$6,$A438,101)/100</f>
        <v>0.48601342710997003</v>
      </c>
      <c r="C438" s="132">
        <f>[1]!thsiFinD("ths_adjustment_nvg_ratio_fund",C$2,$A$6,$A438,101)/100</f>
        <v>0.41334375814437996</v>
      </c>
      <c r="D438" s="132">
        <f>[1]!thsiFinD("ths_adjustment_nvg_ratio_fund",D$2,$A$6,$A438,101)/100</f>
        <v>0.76108315360652001</v>
      </c>
      <c r="E438" s="132">
        <f>[1]!thsiFinD("ths_adjustment_nvg_ratio_fund",E$2,$A$6,$A438,101)/100</f>
        <v>0.90183432456990997</v>
      </c>
      <c r="F438" s="133">
        <f>[1]!thsiFinD("ths_int_chg_ratio_index",F$1,$A$6,$A438,101)/100</f>
        <v>0.34794503643143004</v>
      </c>
      <c r="G438" s="133">
        <f>[1]!thsiFinD("ths_int_chg_ratio_index",G$1,$A$6,$A438,101)/100</f>
        <v>0.34794503643143004</v>
      </c>
      <c r="H438" s="132">
        <f>[1]!thsiFinD("ths_int_chg_ratio_index",H$1,$A$6,$A438,101)/100</f>
        <v>0.29632198972912999</v>
      </c>
      <c r="I438" s="132">
        <f>[1]!thsiFinD("ths_int_chg_ratio_index",I$1,$A$6,$A438,101)/100</f>
        <v>0.29632198972912999</v>
      </c>
      <c r="J438" s="32">
        <f t="shared" si="46"/>
        <v>0.48135108946898753</v>
      </c>
      <c r="K438" s="32">
        <f>[1]!thsiFinD("ths_int_chg_ratio_index",K$2,$A$6,$A438,101)/100</f>
        <v>0.23525317040895999</v>
      </c>
      <c r="L438" s="32">
        <f>[1]!thsiFinD("ths_int_chg_ratio_index",L$2,$A$6,$A438,101)/100</f>
        <v>0.28565028115435998</v>
      </c>
      <c r="M438" s="46">
        <f t="shared" si="47"/>
        <v>1.4813510894689874</v>
      </c>
      <c r="N438" s="46">
        <f t="shared" si="48"/>
        <v>1.23525317040896</v>
      </c>
      <c r="O438" s="46">
        <f t="shared" si="48"/>
        <v>1.28565028115436</v>
      </c>
      <c r="P438" s="38">
        <f t="shared" si="49"/>
        <v>7.9906625949623944E-3</v>
      </c>
      <c r="Q438" s="38">
        <f t="shared" si="50"/>
        <v>9.2435525250049722E-3</v>
      </c>
      <c r="R438" s="38">
        <f t="shared" si="50"/>
        <v>8.5172786773983766E-3</v>
      </c>
      <c r="S438" s="34">
        <f>MAX(M$6:M438)</f>
        <v>1.5715176881679187</v>
      </c>
      <c r="T438" s="34">
        <f>MAX(N$6:N438)</f>
        <v>1.37911001835863</v>
      </c>
      <c r="U438" s="34">
        <f>MAX(O$6:O438)</f>
        <v>1.3292433513747599</v>
      </c>
      <c r="V438" s="35">
        <f t="shared" si="51"/>
        <v>-5.7375490825081199E-2</v>
      </c>
      <c r="W438" s="35">
        <f t="shared" si="52"/>
        <v>-0.10431136460083412</v>
      </c>
      <c r="X438" s="35">
        <f t="shared" si="52"/>
        <v>-3.2795402117538619E-2</v>
      </c>
    </row>
    <row r="439" spans="1:24">
      <c r="A439" s="357">
        <v>44489</v>
      </c>
      <c r="B439" s="132">
        <f>[1]!thsiFinD("ths_adjustment_nvg_ratio_fund",B$2,$A$6,$A439,101)/100</f>
        <v>0.48377557544757005</v>
      </c>
      <c r="C439" s="132">
        <f>[1]!thsiFinD("ths_adjustment_nvg_ratio_fund",C$2,$A$6,$A439,101)/100</f>
        <v>0.41012944140386998</v>
      </c>
      <c r="D439" s="132">
        <f>[1]!thsiFinD("ths_adjustment_nvg_ratio_fund",D$2,$A$6,$A439,101)/100</f>
        <v>0.76347951114306001</v>
      </c>
      <c r="E439" s="132">
        <f>[1]!thsiFinD("ths_adjustment_nvg_ratio_fund",E$2,$A$6,$A439,101)/100</f>
        <v>0.90032666057578992</v>
      </c>
      <c r="F439" s="133">
        <f>[1]!thsiFinD("ths_int_chg_ratio_index",F$1,$A$6,$A439,101)/100</f>
        <v>0.35144903937160005</v>
      </c>
      <c r="G439" s="133">
        <f>[1]!thsiFinD("ths_int_chg_ratio_index",G$1,$A$6,$A439,101)/100</f>
        <v>0.35144903937160005</v>
      </c>
      <c r="H439" s="132">
        <f>[1]!thsiFinD("ths_int_chg_ratio_index",H$1,$A$6,$A439,101)/100</f>
        <v>0.29866537363498002</v>
      </c>
      <c r="I439" s="132">
        <f>[1]!thsiFinD("ths_int_chg_ratio_index",I$1,$A$6,$A439,101)/100</f>
        <v>0.29866537363498002</v>
      </c>
      <c r="J439" s="32">
        <f t="shared" si="46"/>
        <v>0.48224250182293121</v>
      </c>
      <c r="K439" s="32">
        <f>[1]!thsiFinD("ths_int_chg_ratio_index",K$2,$A$6,$A439,101)/100</f>
        <v>0.23280272781335001</v>
      </c>
      <c r="L439" s="32">
        <f>[1]!thsiFinD("ths_int_chg_ratio_index",L$2,$A$6,$A439,101)/100</f>
        <v>0.28421045473883999</v>
      </c>
      <c r="M439" s="46">
        <f t="shared" si="47"/>
        <v>1.4822425018229313</v>
      </c>
      <c r="N439" s="46">
        <f t="shared" si="48"/>
        <v>1.23280272781335</v>
      </c>
      <c r="O439" s="46">
        <f t="shared" si="48"/>
        <v>1.28421045473884</v>
      </c>
      <c r="P439" s="38">
        <f t="shared" si="49"/>
        <v>6.0175630225733912E-4</v>
      </c>
      <c r="Q439" s="38">
        <f t="shared" si="50"/>
        <v>-1.9837573821395171E-3</v>
      </c>
      <c r="R439" s="38">
        <f t="shared" si="50"/>
        <v>-1.1199207409865464E-3</v>
      </c>
      <c r="S439" s="34">
        <f>MAX(M$6:M439)</f>
        <v>1.5715176881679187</v>
      </c>
      <c r="T439" s="34">
        <f>MAX(N$6:N439)</f>
        <v>1.37911001835863</v>
      </c>
      <c r="U439" s="34">
        <f>MAX(O$6:O439)</f>
        <v>1.3292433513747599</v>
      </c>
      <c r="V439" s="35">
        <f t="shared" si="51"/>
        <v>-5.6808260586022952E-2</v>
      </c>
      <c r="W439" s="35">
        <f t="shared" si="52"/>
        <v>-0.1060881935434056</v>
      </c>
      <c r="X439" s="35">
        <f t="shared" si="52"/>
        <v>-3.3878594607484769E-2</v>
      </c>
    </row>
    <row r="440" spans="1:24">
      <c r="A440" s="357">
        <v>44490</v>
      </c>
      <c r="B440" s="132">
        <f>[1]!thsiFinD("ths_adjustment_nvg_ratio_fund",B$2,$A$6,$A440,101)/100</f>
        <v>0.48793158567775002</v>
      </c>
      <c r="C440" s="132">
        <f>[1]!thsiFinD("ths_adjustment_nvg_ratio_fund",C$2,$A$6,$A440,101)/100</f>
        <v>0.41638432803405001</v>
      </c>
      <c r="D440" s="132">
        <f>[1]!thsiFinD("ths_adjustment_nvg_ratio_fund",D$2,$A$6,$A440,101)/100</f>
        <v>0.76216151449795999</v>
      </c>
      <c r="E440" s="132">
        <f>[1]!thsiFinD("ths_adjustment_nvg_ratio_fund",E$2,$A$6,$A440,101)/100</f>
        <v>0.90116425167505998</v>
      </c>
      <c r="F440" s="133">
        <f>[1]!thsiFinD("ths_int_chg_ratio_index",F$1,$A$6,$A440,101)/100</f>
        <v>0.34785159347896999</v>
      </c>
      <c r="G440" s="133">
        <f>[1]!thsiFinD("ths_int_chg_ratio_index",G$1,$A$6,$A440,101)/100</f>
        <v>0.34785159347896999</v>
      </c>
      <c r="H440" s="132">
        <f>[1]!thsiFinD("ths_int_chg_ratio_index",H$1,$A$6,$A440,101)/100</f>
        <v>0.29318879905850997</v>
      </c>
      <c r="I440" s="132">
        <f>[1]!thsiFinD("ths_int_chg_ratio_index",I$1,$A$6,$A440,101)/100</f>
        <v>0.29318879905850997</v>
      </c>
      <c r="J440" s="32">
        <f t="shared" si="46"/>
        <v>0.48121530811997243</v>
      </c>
      <c r="K440" s="32">
        <f>[1]!thsiFinD("ths_int_chg_ratio_index",K$2,$A$6,$A440,101)/100</f>
        <v>0.23532922451086999</v>
      </c>
      <c r="L440" s="32">
        <f>[1]!thsiFinD("ths_int_chg_ratio_index",L$2,$A$6,$A440,101)/100</f>
        <v>0.28507107512417001</v>
      </c>
      <c r="M440" s="46">
        <f t="shared" si="47"/>
        <v>1.4812153081199724</v>
      </c>
      <c r="N440" s="46">
        <f t="shared" si="48"/>
        <v>1.23532922451087</v>
      </c>
      <c r="O440" s="46">
        <f t="shared" si="48"/>
        <v>1.2850710751241701</v>
      </c>
      <c r="P440" s="38">
        <f t="shared" si="49"/>
        <v>-6.9299976332859448E-4</v>
      </c>
      <c r="Q440" s="38">
        <f t="shared" si="50"/>
        <v>2.0493925268978419E-3</v>
      </c>
      <c r="R440" s="38">
        <f t="shared" si="50"/>
        <v>6.7015525543667742E-4</v>
      </c>
      <c r="S440" s="34">
        <f>MAX(M$6:M440)</f>
        <v>1.5715176881679187</v>
      </c>
      <c r="T440" s="34">
        <f>MAX(N$6:N440)</f>
        <v>1.37911001835863</v>
      </c>
      <c r="U440" s="34">
        <f>MAX(O$6:O440)</f>
        <v>1.3292433513747599</v>
      </c>
      <c r="V440" s="35">
        <f t="shared" si="51"/>
        <v>-5.7461892238210299E-2</v>
      </c>
      <c r="W440" s="35">
        <f t="shared" si="52"/>
        <v>-0.10425621736754764</v>
      </c>
      <c r="X440" s="35">
        <f t="shared" si="52"/>
        <v>-3.3231143270270991E-2</v>
      </c>
    </row>
    <row r="441" spans="1:24">
      <c r="A441" s="357">
        <v>44491</v>
      </c>
      <c r="B441" s="132">
        <f>[1]!thsiFinD("ths_adjustment_nvg_ratio_fund",B$2,$A$6,$A441,101)/100</f>
        <v>0.49656329923274001</v>
      </c>
      <c r="C441" s="132">
        <f>[1]!thsiFinD("ths_adjustment_nvg_ratio_fund",C$2,$A$6,$A441,101)/100</f>
        <v>0.42107549300669</v>
      </c>
      <c r="D441" s="132">
        <f>[1]!thsiFinD("ths_adjustment_nvg_ratio_fund",D$2,$A$6,$A441,101)/100</f>
        <v>0.73951593577761998</v>
      </c>
      <c r="E441" s="132">
        <f>[1]!thsiFinD("ths_adjustment_nvg_ratio_fund",E$2,$A$6,$A441,101)/100</f>
        <v>0.87737666479530008</v>
      </c>
      <c r="F441" s="133">
        <f>[1]!thsiFinD("ths_int_chg_ratio_index",F$1,$A$6,$A441,101)/100</f>
        <v>0.33616606907126001</v>
      </c>
      <c r="G441" s="133">
        <f>[1]!thsiFinD("ths_int_chg_ratio_index",G$1,$A$6,$A441,101)/100</f>
        <v>0.33616606907126001</v>
      </c>
      <c r="H441" s="132">
        <f>[1]!thsiFinD("ths_int_chg_ratio_index",H$1,$A$6,$A441,101)/100</f>
        <v>0.27596088027178001</v>
      </c>
      <c r="I441" s="132">
        <f>[1]!thsiFinD("ths_int_chg_ratio_index",I$1,$A$6,$A441,101)/100</f>
        <v>0.27596088027178001</v>
      </c>
      <c r="J441" s="32">
        <f t="shared" si="46"/>
        <v>0.46984816143730379</v>
      </c>
      <c r="K441" s="32">
        <f>[1]!thsiFinD("ths_int_chg_ratio_index",K$2,$A$6,$A441,101)/100</f>
        <v>0.23832394242027</v>
      </c>
      <c r="L441" s="32">
        <f>[1]!thsiFinD("ths_int_chg_ratio_index",L$2,$A$6,$A441,101)/100</f>
        <v>0.28339494420355998</v>
      </c>
      <c r="M441" s="46">
        <f t="shared" si="47"/>
        <v>1.4698481614373038</v>
      </c>
      <c r="N441" s="46">
        <f t="shared" si="48"/>
        <v>1.2383239424202701</v>
      </c>
      <c r="O441" s="46">
        <f t="shared" si="48"/>
        <v>1.2833949442035599</v>
      </c>
      <c r="P441" s="38">
        <f t="shared" si="49"/>
        <v>-7.6742028119438643E-3</v>
      </c>
      <c r="Q441" s="38">
        <f t="shared" si="50"/>
        <v>2.4242265543308328E-3</v>
      </c>
      <c r="R441" s="38">
        <f t="shared" si="50"/>
        <v>-1.3043098962041144E-3</v>
      </c>
      <c r="S441" s="34">
        <f>MAX(M$6:M441)</f>
        <v>1.5715176881679187</v>
      </c>
      <c r="T441" s="34">
        <f>MAX(N$6:N441)</f>
        <v>1.37911001835863</v>
      </c>
      <c r="U441" s="34">
        <f>MAX(O$6:O441)</f>
        <v>1.3292433513747599</v>
      </c>
      <c r="V441" s="35">
        <f t="shared" si="51"/>
        <v>-6.4695120835160047E-2</v>
      </c>
      <c r="W441" s="35">
        <f t="shared" si="52"/>
        <v>-0.10208473150381336</v>
      </c>
      <c r="X441" s="35">
        <f t="shared" si="52"/>
        <v>-3.4492109457445519E-2</v>
      </c>
    </row>
    <row r="442" spans="1:24">
      <c r="A442" s="357">
        <v>44494</v>
      </c>
      <c r="B442" s="132">
        <f>[1]!thsiFinD("ths_adjustment_nvg_ratio_fund",B$2,$A$6,$A442,101)/100</f>
        <v>0.50399616368285993</v>
      </c>
      <c r="C442" s="132">
        <f>[1]!thsiFinD("ths_adjustment_nvg_ratio_fund",C$2,$A$6,$A442,101)/100</f>
        <v>0.42880722786899</v>
      </c>
      <c r="D442" s="132">
        <f>[1]!thsiFinD("ths_adjustment_nvg_ratio_fund",D$2,$A$6,$A442,101)/100</f>
        <v>0.74970045530793006</v>
      </c>
      <c r="E442" s="132">
        <f>[1]!thsiFinD("ths_adjustment_nvg_ratio_fund",E$2,$A$6,$A442,101)/100</f>
        <v>0.89965658768094003</v>
      </c>
      <c r="F442" s="133">
        <f>[1]!thsiFinD("ths_int_chg_ratio_index",F$1,$A$6,$A442,101)/100</f>
        <v>0.35303178551303999</v>
      </c>
      <c r="G442" s="133">
        <f>[1]!thsiFinD("ths_int_chg_ratio_index",G$1,$A$6,$A442,101)/100</f>
        <v>0.35303178551303999</v>
      </c>
      <c r="H442" s="132">
        <f>[1]!thsiFinD("ths_int_chg_ratio_index",H$1,$A$6,$A442,101)/100</f>
        <v>0.29384902304443999</v>
      </c>
      <c r="I442" s="132">
        <f>[1]!thsiFinD("ths_int_chg_ratio_index",I$1,$A$6,$A442,101)/100</f>
        <v>0.29384902304443999</v>
      </c>
      <c r="J442" s="32">
        <f t="shared" si="46"/>
        <v>0.48449025645695998</v>
      </c>
      <c r="K442" s="32">
        <f>[1]!thsiFinD("ths_int_chg_ratio_index",K$2,$A$6,$A442,101)/100</f>
        <v>0.24536322401330998</v>
      </c>
      <c r="L442" s="32">
        <f>[1]!thsiFinD("ths_int_chg_ratio_index",L$2,$A$6,$A442,101)/100</f>
        <v>0.29333319970743998</v>
      </c>
      <c r="M442" s="46">
        <f t="shared" si="47"/>
        <v>1.48449025645696</v>
      </c>
      <c r="N442" s="46">
        <f t="shared" si="48"/>
        <v>1.2453632240133099</v>
      </c>
      <c r="O442" s="46">
        <f t="shared" si="48"/>
        <v>1.29333319970744</v>
      </c>
      <c r="P442" s="38">
        <f t="shared" si="49"/>
        <v>9.9616378098117409E-3</v>
      </c>
      <c r="Q442" s="38">
        <f t="shared" si="50"/>
        <v>5.6845235337061872E-3</v>
      </c>
      <c r="R442" s="38">
        <f t="shared" si="50"/>
        <v>7.7437234335120397E-3</v>
      </c>
      <c r="S442" s="34">
        <f>MAX(M$6:M442)</f>
        <v>1.5715176881679187</v>
      </c>
      <c r="T442" s="34">
        <f>MAX(N$6:N442)</f>
        <v>1.37911001835863</v>
      </c>
      <c r="U442" s="34">
        <f>MAX(O$6:O442)</f>
        <v>1.3292433513747599</v>
      </c>
      <c r="V442" s="35">
        <f t="shared" si="51"/>
        <v>-5.5377952387170137E-2</v>
      </c>
      <c r="W442" s="35">
        <f t="shared" si="52"/>
        <v>-9.6980511028772698E-2</v>
      </c>
      <c r="X442" s="35">
        <f t="shared" si="52"/>
        <v>-2.7015483380210314E-2</v>
      </c>
    </row>
    <row r="443" spans="1:24">
      <c r="A443" s="357">
        <v>44495</v>
      </c>
      <c r="B443" s="132">
        <f>[1]!thsiFinD("ths_adjustment_nvg_ratio_fund",B$2,$A$6,$A443,101)/100</f>
        <v>0.49920076726342999</v>
      </c>
      <c r="C443" s="132">
        <f>[1]!thsiFinD("ths_adjustment_nvg_ratio_fund",C$2,$A$6,$A443,101)/100</f>
        <v>0.42541916427765003</v>
      </c>
      <c r="D443" s="132">
        <f>[1]!thsiFinD("ths_adjustment_nvg_ratio_fund",D$2,$A$6,$A443,101)/100</f>
        <v>0.74430865085071007</v>
      </c>
      <c r="E443" s="132">
        <f>[1]!thsiFinD("ths_adjustment_nvg_ratio_fund",E$2,$A$6,$A443,101)/100</f>
        <v>0.89396096834479</v>
      </c>
      <c r="F443" s="133">
        <f>[1]!thsiFinD("ths_int_chg_ratio_index",F$1,$A$6,$A443,101)/100</f>
        <v>0.34877745470523003</v>
      </c>
      <c r="G443" s="133">
        <f>[1]!thsiFinD("ths_int_chg_ratio_index",G$1,$A$6,$A443,101)/100</f>
        <v>0.34877745470523003</v>
      </c>
      <c r="H443" s="132">
        <f>[1]!thsiFinD("ths_int_chg_ratio_index",H$1,$A$6,$A443,101)/100</f>
        <v>0.29169873327522999</v>
      </c>
      <c r="I443" s="132">
        <f>[1]!thsiFinD("ths_int_chg_ratio_index",I$1,$A$6,$A443,101)/100</f>
        <v>0.29169873327522999</v>
      </c>
      <c r="J443" s="32">
        <f t="shared" si="46"/>
        <v>0.48048024083718754</v>
      </c>
      <c r="K443" s="32">
        <f>[1]!thsiFinD("ths_int_chg_ratio_index",K$2,$A$6,$A443,101)/100</f>
        <v>0.24217505195472</v>
      </c>
      <c r="L443" s="32">
        <f>[1]!thsiFinD("ths_int_chg_ratio_index",L$2,$A$6,$A443,101)/100</f>
        <v>0.28929346819592999</v>
      </c>
      <c r="M443" s="46">
        <f t="shared" si="47"/>
        <v>1.4804802408371875</v>
      </c>
      <c r="N443" s="46">
        <f t="shared" si="48"/>
        <v>1.2421750519547201</v>
      </c>
      <c r="O443" s="46">
        <f t="shared" si="48"/>
        <v>1.28929346819593</v>
      </c>
      <c r="P443" s="38">
        <f t="shared" si="49"/>
        <v>-2.7012744626180307E-3</v>
      </c>
      <c r="Q443" s="38">
        <f t="shared" si="50"/>
        <v>-2.5600338898040809E-3</v>
      </c>
      <c r="R443" s="38">
        <f t="shared" si="50"/>
        <v>-3.1235040687300764E-3</v>
      </c>
      <c r="S443" s="34">
        <f>MAX(M$6:M443)</f>
        <v>1.5715176881679187</v>
      </c>
      <c r="T443" s="34">
        <f>MAX(N$6:N443)</f>
        <v>1.37911001835863</v>
      </c>
      <c r="U443" s="34">
        <f>MAX(O$6:O443)</f>
        <v>1.3292433513747599</v>
      </c>
      <c r="V443" s="35">
        <f t="shared" si="51"/>
        <v>-5.7929635801212576E-2</v>
      </c>
      <c r="W443" s="35">
        <f t="shared" si="52"/>
        <v>-9.9292271523692688E-2</v>
      </c>
      <c r="X443" s="35">
        <f t="shared" si="52"/>
        <v>-3.0054604476683622E-2</v>
      </c>
    </row>
    <row r="444" spans="1:24">
      <c r="A444" s="357">
        <v>44496</v>
      </c>
      <c r="B444" s="132">
        <f>[1]!thsiFinD("ths_adjustment_nvg_ratio_fund",B$2,$A$6,$A444,101)/100</f>
        <v>0.48361572890025994</v>
      </c>
      <c r="C444" s="132">
        <f>[1]!thsiFinD("ths_adjustment_nvg_ratio_fund",C$2,$A$6,$A444,101)/100</f>
        <v>0.40639388411085003</v>
      </c>
      <c r="D444" s="132">
        <f>[1]!thsiFinD("ths_adjustment_nvg_ratio_fund",D$2,$A$6,$A444,101)/100</f>
        <v>0.72705487658758994</v>
      </c>
      <c r="E444" s="132">
        <f>[1]!thsiFinD("ths_adjustment_nvg_ratio_fund",E$2,$A$6,$A444,101)/100</f>
        <v>0.88307228420860995</v>
      </c>
      <c r="F444" s="133">
        <f>[1]!thsiFinD("ths_int_chg_ratio_index",F$1,$A$6,$A444,101)/100</f>
        <v>0.33527965435089002</v>
      </c>
      <c r="G444" s="133">
        <f>[1]!thsiFinD("ths_int_chg_ratio_index",G$1,$A$6,$A444,101)/100</f>
        <v>0.33527965435089002</v>
      </c>
      <c r="H444" s="132">
        <f>[1]!thsiFinD("ths_int_chg_ratio_index",H$1,$A$6,$A444,101)/100</f>
        <v>0.27508223386330999</v>
      </c>
      <c r="I444" s="132">
        <f>[1]!thsiFinD("ths_int_chg_ratio_index",I$1,$A$6,$A444,101)/100</f>
        <v>0.27508223386330999</v>
      </c>
      <c r="J444" s="32">
        <f t="shared" si="46"/>
        <v>0.46510756877946369</v>
      </c>
      <c r="K444" s="32">
        <f>[1]!thsiFinD("ths_int_chg_ratio_index",K$2,$A$6,$A444,101)/100</f>
        <v>0.22756686800981002</v>
      </c>
      <c r="L444" s="32">
        <f>[1]!thsiFinD("ths_int_chg_ratio_index",L$2,$A$6,$A444,101)/100</f>
        <v>0.27547754331668001</v>
      </c>
      <c r="M444" s="46">
        <f t="shared" si="47"/>
        <v>1.4651075687794637</v>
      </c>
      <c r="N444" s="46">
        <f t="shared" si="48"/>
        <v>1.22756686800981</v>
      </c>
      <c r="O444" s="46">
        <f t="shared" si="48"/>
        <v>1.2754775433166801</v>
      </c>
      <c r="P444" s="38">
        <f t="shared" si="49"/>
        <v>-1.0383571245119017E-2</v>
      </c>
      <c r="Q444" s="38">
        <f t="shared" si="50"/>
        <v>-1.1760165301921255E-2</v>
      </c>
      <c r="R444" s="38">
        <f t="shared" si="50"/>
        <v>-1.0715888368365234E-2</v>
      </c>
      <c r="S444" s="34">
        <f>MAX(M$6:M444)</f>
        <v>1.5715176881679187</v>
      </c>
      <c r="T444" s="34">
        <f>MAX(N$6:N444)</f>
        <v>1.37911001835863</v>
      </c>
      <c r="U444" s="34">
        <f>MAX(O$6:O444)</f>
        <v>1.3292433513747599</v>
      </c>
      <c r="V444" s="35">
        <f t="shared" si="51"/>
        <v>-6.7711690545785963E-2</v>
      </c>
      <c r="W444" s="35">
        <f t="shared" si="52"/>
        <v>-0.1098847432992921</v>
      </c>
      <c r="X444" s="35">
        <f t="shared" si="52"/>
        <v>-4.0448431058521361E-2</v>
      </c>
    </row>
    <row r="445" spans="1:24">
      <c r="A445" s="357">
        <v>44497</v>
      </c>
      <c r="B445" s="132">
        <f>[1]!thsiFinD("ths_adjustment_nvg_ratio_fund",B$2,$A$6,$A445,101)/100</f>
        <v>0.47450447570332005</v>
      </c>
      <c r="C445" s="132">
        <f>[1]!thsiFinD("ths_adjustment_nvg_ratio_fund",C$2,$A$6,$A445,101)/100</f>
        <v>0.39371036399964998</v>
      </c>
      <c r="D445" s="132">
        <f>[1]!thsiFinD("ths_adjustment_nvg_ratio_fund",D$2,$A$6,$A445,101)/100</f>
        <v>0.69781931464173996</v>
      </c>
      <c r="E445" s="132">
        <f>[1]!thsiFinD("ths_adjustment_nvg_ratio_fund",E$2,$A$6,$A445,101)/100</f>
        <v>0.84621827630370006</v>
      </c>
      <c r="F445" s="133">
        <f>[1]!thsiFinD("ths_int_chg_ratio_index",F$1,$A$6,$A445,101)/100</f>
        <v>0.30551599029500998</v>
      </c>
      <c r="G445" s="133">
        <f>[1]!thsiFinD("ths_int_chg_ratio_index",G$1,$A$6,$A445,101)/100</f>
        <v>0.30551599029500998</v>
      </c>
      <c r="H445" s="132">
        <f>[1]!thsiFinD("ths_int_chg_ratio_index",H$1,$A$6,$A445,101)/100</f>
        <v>0.24455162697197999</v>
      </c>
      <c r="I445" s="132">
        <f>[1]!thsiFinD("ths_int_chg_ratio_index",I$1,$A$6,$A445,101)/100</f>
        <v>0.24455162697197999</v>
      </c>
      <c r="J445" s="32">
        <f t="shared" si="46"/>
        <v>0.4390484581477988</v>
      </c>
      <c r="K445" s="32">
        <f>[1]!thsiFinD("ths_int_chg_ratio_index",K$2,$A$6,$A445,101)/100</f>
        <v>0.21696391183782002</v>
      </c>
      <c r="L445" s="32">
        <f>[1]!thsiFinD("ths_int_chg_ratio_index",L$2,$A$6,$A445,101)/100</f>
        <v>0.25953552231806998</v>
      </c>
      <c r="M445" s="46">
        <f t="shared" si="47"/>
        <v>1.4390484581477989</v>
      </c>
      <c r="N445" s="46">
        <f t="shared" si="48"/>
        <v>1.2169639118378199</v>
      </c>
      <c r="O445" s="46">
        <f t="shared" si="48"/>
        <v>1.25953552231807</v>
      </c>
      <c r="P445" s="38">
        <f t="shared" si="49"/>
        <v>-1.7786482840556062E-2</v>
      </c>
      <c r="Q445" s="38">
        <f t="shared" si="50"/>
        <v>-8.6373756479596331E-3</v>
      </c>
      <c r="R445" s="38">
        <f t="shared" si="50"/>
        <v>-1.2498864509331464E-2</v>
      </c>
      <c r="S445" s="34">
        <f>MAX(M$6:M445)</f>
        <v>1.5715176881679187</v>
      </c>
      <c r="T445" s="34">
        <f>MAX(N$6:N445)</f>
        <v>1.37911001835863</v>
      </c>
      <c r="U445" s="34">
        <f>MAX(O$6:O445)</f>
        <v>1.3292433513747599</v>
      </c>
      <c r="V445" s="35">
        <f t="shared" si="51"/>
        <v>-8.4293820564344313E-2</v>
      </c>
      <c r="W445" s="35">
        <f t="shared" si="52"/>
        <v>-0.11757300314139607</v>
      </c>
      <c r="X445" s="35">
        <f t="shared" si="52"/>
        <v>-5.2441736108437276E-2</v>
      </c>
    </row>
    <row r="446" spans="1:24">
      <c r="A446" s="357">
        <v>44498</v>
      </c>
      <c r="B446" s="132">
        <f>[1]!thsiFinD("ths_adjustment_nvg_ratio_fund",B$2,$A$6,$A446,101)/100</f>
        <v>0.48537404092072001</v>
      </c>
      <c r="C446" s="132">
        <f>[1]!thsiFinD("ths_adjustment_nvg_ratio_fund",C$2,$A$6,$A446,101)/100</f>
        <v>0.40274520024325</v>
      </c>
      <c r="D446" s="132">
        <f>[1]!thsiFinD("ths_adjustment_nvg_ratio_fund",D$2,$A$6,$A446,101)/100</f>
        <v>0.71111909896957004</v>
      </c>
      <c r="E446" s="132">
        <f>[1]!thsiFinD("ths_adjustment_nvg_ratio_fund",E$2,$A$6,$A446,101)/100</f>
        <v>0.85786079243694002</v>
      </c>
      <c r="F446" s="133">
        <f>[1]!thsiFinD("ths_int_chg_ratio_index",F$1,$A$6,$A446,101)/100</f>
        <v>0.32661417670776999</v>
      </c>
      <c r="G446" s="133">
        <f>[1]!thsiFinD("ths_int_chg_ratio_index",G$1,$A$6,$A446,101)/100</f>
        <v>0.32661417670776999</v>
      </c>
      <c r="H446" s="132">
        <f>[1]!thsiFinD("ths_int_chg_ratio_index",H$1,$A$6,$A446,101)/100</f>
        <v>0.26676044850348002</v>
      </c>
      <c r="I446" s="132">
        <f>[1]!thsiFinD("ths_int_chg_ratio_index",I$1,$A$6,$A446,101)/100</f>
        <v>0.26676044850348002</v>
      </c>
      <c r="J446" s="32">
        <f t="shared" si="46"/>
        <v>0.45548104787412258</v>
      </c>
      <c r="K446" s="32">
        <f>[1]!thsiFinD("ths_int_chg_ratio_index",K$2,$A$6,$A446,101)/100</f>
        <v>0.2284857810616</v>
      </c>
      <c r="L446" s="32">
        <f>[1]!thsiFinD("ths_int_chg_ratio_index",L$2,$A$6,$A446,101)/100</f>
        <v>0.27558522919514999</v>
      </c>
      <c r="M446" s="46">
        <f t="shared" si="47"/>
        <v>1.4554810478741227</v>
      </c>
      <c r="N446" s="46">
        <f t="shared" si="48"/>
        <v>1.2284857810615999</v>
      </c>
      <c r="O446" s="46">
        <f t="shared" si="48"/>
        <v>1.2755852291951499</v>
      </c>
      <c r="P446" s="38">
        <f t="shared" si="49"/>
        <v>1.1419066281808332E-2</v>
      </c>
      <c r="Q446" s="38">
        <f t="shared" si="50"/>
        <v>9.4677164307854778E-3</v>
      </c>
      <c r="R446" s="38">
        <f t="shared" si="50"/>
        <v>1.2742559929982633E-2</v>
      </c>
      <c r="S446" s="34">
        <f>MAX(M$6:M446)</f>
        <v>1.5715176881679187</v>
      </c>
      <c r="T446" s="34">
        <f>MAX(N$6:N446)</f>
        <v>1.37911001835863</v>
      </c>
      <c r="U446" s="34">
        <f>MAX(O$6:O446)</f>
        <v>1.3292433513747599</v>
      </c>
      <c r="V446" s="35">
        <f t="shared" si="51"/>
        <v>-7.3837311006707096E-2</v>
      </c>
      <c r="W446" s="35">
        <f t="shared" si="52"/>
        <v>-0.10921843456426916</v>
      </c>
      <c r="X446" s="35">
        <f t="shared" si="52"/>
        <v>-4.0367418143648748E-2</v>
      </c>
    </row>
    <row r="447" spans="1:24">
      <c r="A447" s="357">
        <v>44501</v>
      </c>
      <c r="B447" s="132">
        <f>[1]!thsiFinD("ths_adjustment_nvg_ratio_fund",B$2,$A$6,$A447,101)/100</f>
        <v>0.47706202046035995</v>
      </c>
      <c r="C447" s="132">
        <f>[1]!thsiFinD("ths_adjustment_nvg_ratio_fund",C$2,$A$6,$A447,101)/100</f>
        <v>0.39275475632004003</v>
      </c>
      <c r="D447" s="132">
        <f>[1]!thsiFinD("ths_adjustment_nvg_ratio_fund",D$2,$A$6,$A447,101)/100</f>
        <v>0.72094416486940005</v>
      </c>
      <c r="E447" s="132">
        <f>[1]!thsiFinD("ths_adjustment_nvg_ratio_fund",E$2,$A$6,$A447,101)/100</f>
        <v>0.86531535307384</v>
      </c>
      <c r="F447" s="133">
        <f>[1]!thsiFinD("ths_int_chg_ratio_index",F$1,$A$6,$A447,101)/100</f>
        <v>0.33924309412213</v>
      </c>
      <c r="G447" s="133">
        <f>[1]!thsiFinD("ths_int_chg_ratio_index",G$1,$A$6,$A447,101)/100</f>
        <v>0.33924309412213</v>
      </c>
      <c r="H447" s="132">
        <f>[1]!thsiFinD("ths_int_chg_ratio_index",H$1,$A$6,$A447,101)/100</f>
        <v>0.28908430947549002</v>
      </c>
      <c r="I447" s="132">
        <f>[1]!thsiFinD("ths_int_chg_ratio_index",I$1,$A$6,$A447,101)/100</f>
        <v>0.28908430947549002</v>
      </c>
      <c r="J447" s="32">
        <f t="shared" si="46"/>
        <v>0.46409138773985992</v>
      </c>
      <c r="K447" s="32">
        <f>[1]!thsiFinD("ths_int_chg_ratio_index",K$2,$A$6,$A447,101)/100</f>
        <v>0.22665674301650998</v>
      </c>
      <c r="L447" s="32">
        <f>[1]!thsiFinD("ths_int_chg_ratio_index",L$2,$A$6,$A447,101)/100</f>
        <v>0.27837804000945998</v>
      </c>
      <c r="M447" s="46">
        <f t="shared" si="47"/>
        <v>1.46409138773986</v>
      </c>
      <c r="N447" s="46">
        <f t="shared" si="48"/>
        <v>1.2266567430165101</v>
      </c>
      <c r="O447" s="46">
        <f t="shared" si="48"/>
        <v>1.27837804000946</v>
      </c>
      <c r="P447" s="38">
        <f t="shared" si="49"/>
        <v>5.9158034921262814E-3</v>
      </c>
      <c r="Q447" s="38">
        <f t="shared" si="50"/>
        <v>-1.4888556898959848E-3</v>
      </c>
      <c r="R447" s="38">
        <f t="shared" si="50"/>
        <v>2.1894348965394439E-3</v>
      </c>
      <c r="S447" s="34">
        <f>MAX(M$6:M447)</f>
        <v>1.5715176881679187</v>
      </c>
      <c r="T447" s="34">
        <f>MAX(N$6:N447)</f>
        <v>1.37911001835863</v>
      </c>
      <c r="U447" s="34">
        <f>MAX(O$6:O447)</f>
        <v>1.3292433513747599</v>
      </c>
      <c r="V447" s="35">
        <f t="shared" si="51"/>
        <v>-6.8358314536883569E-2</v>
      </c>
      <c r="W447" s="35">
        <f t="shared" si="52"/>
        <v>-0.11054467976642257</v>
      </c>
      <c r="X447" s="35">
        <f t="shared" si="52"/>
        <v>-3.8266365081076281E-2</v>
      </c>
    </row>
    <row r="448" spans="1:24">
      <c r="A448" s="357">
        <v>44502</v>
      </c>
      <c r="B448" s="132">
        <f>[1]!thsiFinD("ths_adjustment_nvg_ratio_fund",B$2,$A$6,$A448,101)/100</f>
        <v>0.46243606138106996</v>
      </c>
      <c r="C448" s="132">
        <f>[1]!thsiFinD("ths_adjustment_nvg_ratio_fund",C$2,$A$6,$A448,101)/100</f>
        <v>0.37781252714794999</v>
      </c>
      <c r="D448" s="132">
        <f>[1]!thsiFinD("ths_adjustment_nvg_ratio_fund",D$2,$A$6,$A448,101)/100</f>
        <v>0.69326623532231002</v>
      </c>
      <c r="E448" s="132">
        <f>[1]!thsiFinD("ths_adjustment_nvg_ratio_fund",E$2,$A$6,$A448,101)/100</f>
        <v>0.84186280260293</v>
      </c>
      <c r="F448" s="133">
        <f>[1]!thsiFinD("ths_int_chg_ratio_index",F$1,$A$6,$A448,101)/100</f>
        <v>0.32361347597543999</v>
      </c>
      <c r="G448" s="133">
        <f>[1]!thsiFinD("ths_int_chg_ratio_index",G$1,$A$6,$A448,101)/100</f>
        <v>0.32361347597543999</v>
      </c>
      <c r="H448" s="132">
        <f>[1]!thsiFinD("ths_int_chg_ratio_index",H$1,$A$6,$A448,101)/100</f>
        <v>0.27139312816913003</v>
      </c>
      <c r="I448" s="132">
        <f>[1]!thsiFinD("ths_int_chg_ratio_index",I$1,$A$6,$A448,101)/100</f>
        <v>0.27139312816913003</v>
      </c>
      <c r="J448" s="32">
        <f t="shared" si="46"/>
        <v>0.44567385434292506</v>
      </c>
      <c r="K448" s="32">
        <f>[1]!thsiFinD("ths_int_chg_ratio_index",K$2,$A$6,$A448,101)/100</f>
        <v>0.21381042456325999</v>
      </c>
      <c r="L448" s="32">
        <f>[1]!thsiFinD("ths_int_chg_ratio_index",L$2,$A$6,$A448,101)/100</f>
        <v>0.26537273691327001</v>
      </c>
      <c r="M448" s="46">
        <f t="shared" si="47"/>
        <v>1.4456738543429251</v>
      </c>
      <c r="N448" s="46">
        <f t="shared" si="48"/>
        <v>1.2138104245632599</v>
      </c>
      <c r="O448" s="46">
        <f t="shared" si="48"/>
        <v>1.2653727369132701</v>
      </c>
      <c r="P448" s="38">
        <f t="shared" si="49"/>
        <v>-1.2579497120986716E-2</v>
      </c>
      <c r="Q448" s="38">
        <f t="shared" si="50"/>
        <v>-1.0472626940165264E-2</v>
      </c>
      <c r="R448" s="38">
        <f t="shared" si="50"/>
        <v>-1.0173284184460507E-2</v>
      </c>
      <c r="S448" s="34">
        <f>MAX(M$6:M448)</f>
        <v>1.5715176881679187</v>
      </c>
      <c r="T448" s="34">
        <f>MAX(N$6:N448)</f>
        <v>1.37911001835863</v>
      </c>
      <c r="U448" s="34">
        <f>MAX(O$6:O448)</f>
        <v>1.3292433513747599</v>
      </c>
      <c r="V448" s="35">
        <f t="shared" si="51"/>
        <v>-8.0077898436958006E-2</v>
      </c>
      <c r="W448" s="35">
        <f t="shared" si="52"/>
        <v>-0.11985961351517416</v>
      </c>
      <c r="X448" s="35">
        <f t="shared" si="52"/>
        <v>-4.805035465886065E-2</v>
      </c>
    </row>
    <row r="449" spans="1:24">
      <c r="A449" s="357">
        <v>44503</v>
      </c>
      <c r="B449" s="132">
        <f>[1]!thsiFinD("ths_adjustment_nvg_ratio_fund",B$2,$A$6,$A449,101)/100</f>
        <v>0.45372442455242995</v>
      </c>
      <c r="C449" s="132">
        <f>[1]!thsiFinD("ths_adjustment_nvg_ratio_fund",C$2,$A$6,$A449,101)/100</f>
        <v>0.36990704543480002</v>
      </c>
      <c r="D449" s="132">
        <f>[1]!thsiFinD("ths_adjustment_nvg_ratio_fund",D$2,$A$6,$A449,101)/100</f>
        <v>0.69602204648934007</v>
      </c>
      <c r="E449" s="132">
        <f>[1]!thsiFinD("ths_adjustment_nvg_ratio_fund",E$2,$A$6,$A449,101)/100</f>
        <v>0.84295167108599001</v>
      </c>
      <c r="F449" s="133">
        <f>[1]!thsiFinD("ths_int_chg_ratio_index",F$1,$A$6,$A449,101)/100</f>
        <v>0.32659522585909001</v>
      </c>
      <c r="G449" s="133">
        <f>[1]!thsiFinD("ths_int_chg_ratio_index",G$1,$A$6,$A449,101)/100</f>
        <v>0.32659522585909001</v>
      </c>
      <c r="H449" s="132">
        <f>[1]!thsiFinD("ths_int_chg_ratio_index",H$1,$A$6,$A449,101)/100</f>
        <v>0.27697575472981001</v>
      </c>
      <c r="I449" s="132">
        <f>[1]!thsiFinD("ths_int_chg_ratio_index",I$1,$A$6,$A449,101)/100</f>
        <v>0.27697575472981001</v>
      </c>
      <c r="J449" s="32">
        <f t="shared" si="46"/>
        <v>0.44621839359254495</v>
      </c>
      <c r="K449" s="32">
        <f>[1]!thsiFinD("ths_int_chg_ratio_index",K$2,$A$6,$A449,101)/100</f>
        <v>0.21162848520142</v>
      </c>
      <c r="L449" s="32">
        <f>[1]!thsiFinD("ths_int_chg_ratio_index",L$2,$A$6,$A449,101)/100</f>
        <v>0.26398257577598999</v>
      </c>
      <c r="M449" s="46">
        <f t="shared" si="47"/>
        <v>1.446218393592545</v>
      </c>
      <c r="N449" s="46">
        <f t="shared" si="48"/>
        <v>1.2116284852014201</v>
      </c>
      <c r="O449" s="46">
        <f t="shared" si="48"/>
        <v>1.2639825757759899</v>
      </c>
      <c r="P449" s="38">
        <f t="shared" si="49"/>
        <v>3.7666811776682074E-4</v>
      </c>
      <c r="Q449" s="38">
        <f t="shared" si="50"/>
        <v>-1.7975948448663015E-3</v>
      </c>
      <c r="R449" s="38">
        <f t="shared" si="50"/>
        <v>-1.0986178986843731E-3</v>
      </c>
      <c r="S449" s="34">
        <f>MAX(M$6:M449)</f>
        <v>1.5715176881679187</v>
      </c>
      <c r="T449" s="34">
        <f>MAX(N$6:N449)</f>
        <v>1.37911001835863</v>
      </c>
      <c r="U449" s="34">
        <f>MAX(O$6:O449)</f>
        <v>1.3292433513747599</v>
      </c>
      <c r="V449" s="35">
        <f t="shared" si="51"/>
        <v>-7.9731393110470283E-2</v>
      </c>
      <c r="W449" s="35">
        <f t="shared" si="52"/>
        <v>-0.12144174933667784</v>
      </c>
      <c r="X449" s="35">
        <f t="shared" si="52"/>
        <v>-4.9096183577878705E-2</v>
      </c>
    </row>
    <row r="450" spans="1:24">
      <c r="A450" s="357">
        <v>44504</v>
      </c>
      <c r="B450" s="132">
        <f>[1]!thsiFinD("ths_adjustment_nvg_ratio_fund",B$2,$A$6,$A450,101)/100</f>
        <v>0.47090792838874995</v>
      </c>
      <c r="C450" s="132">
        <f>[1]!thsiFinD("ths_adjustment_nvg_ratio_fund",C$2,$A$6,$A450,101)/100</f>
        <v>0.38085309703761999</v>
      </c>
      <c r="D450" s="132">
        <f>[1]!thsiFinD("ths_adjustment_nvg_ratio_fund",D$2,$A$6,$A450,101)/100</f>
        <v>0.70381020848310993</v>
      </c>
      <c r="E450" s="132">
        <f>[1]!thsiFinD("ths_adjustment_nvg_ratio_fund",E$2,$A$6,$A450,101)/100</f>
        <v>0.85300276412290998</v>
      </c>
      <c r="F450" s="133">
        <f>[1]!thsiFinD("ths_int_chg_ratio_index",F$1,$A$6,$A450,101)/100</f>
        <v>0.34428739689526</v>
      </c>
      <c r="G450" s="133">
        <f>[1]!thsiFinD("ths_int_chg_ratio_index",G$1,$A$6,$A450,101)/100</f>
        <v>0.34428739689526</v>
      </c>
      <c r="H450" s="132">
        <f>[1]!thsiFinD("ths_int_chg_ratio_index",H$1,$A$6,$A450,101)/100</f>
        <v>0.30093909113722001</v>
      </c>
      <c r="I450" s="132">
        <f>[1]!thsiFinD("ths_int_chg_ratio_index",I$1,$A$6,$A450,101)/100</f>
        <v>0.30093909113722001</v>
      </c>
      <c r="J450" s="32">
        <f t="shared" si="46"/>
        <v>0.46237837176216878</v>
      </c>
      <c r="K450" s="32">
        <f>[1]!thsiFinD("ths_int_chg_ratio_index",K$2,$A$6,$A450,101)/100</f>
        <v>0.22303755875962</v>
      </c>
      <c r="L450" s="32">
        <f>[1]!thsiFinD("ths_int_chg_ratio_index",L$2,$A$6,$A450,101)/100</f>
        <v>0.27766954870462002</v>
      </c>
      <c r="M450" s="46">
        <f t="shared" si="47"/>
        <v>1.4623783717621688</v>
      </c>
      <c r="N450" s="46">
        <f t="shared" si="48"/>
        <v>1.2230375587596201</v>
      </c>
      <c r="O450" s="46">
        <f t="shared" si="48"/>
        <v>1.2776695487046199</v>
      </c>
      <c r="P450" s="38">
        <f t="shared" si="49"/>
        <v>1.117395425284351E-2</v>
      </c>
      <c r="Q450" s="38">
        <f t="shared" si="50"/>
        <v>9.4163134141760363E-3</v>
      </c>
      <c r="R450" s="38">
        <f t="shared" si="50"/>
        <v>1.0828450637642151E-2</v>
      </c>
      <c r="S450" s="34">
        <f>MAX(M$6:M450)</f>
        <v>1.5715176881679187</v>
      </c>
      <c r="T450" s="34">
        <f>MAX(N$6:N450)</f>
        <v>1.37911001835863</v>
      </c>
      <c r="U450" s="34">
        <f>MAX(O$6:O450)</f>
        <v>1.3292433513747599</v>
      </c>
      <c r="V450" s="35">
        <f t="shared" si="51"/>
        <v>-6.9448353796758733E-2</v>
      </c>
      <c r="W450" s="35">
        <f t="shared" si="52"/>
        <v>-0.11316896949582178</v>
      </c>
      <c r="X450" s="35">
        <f t="shared" si="52"/>
        <v>-3.8799368540606394E-2</v>
      </c>
    </row>
    <row r="451" spans="1:24">
      <c r="A451" s="357">
        <v>44505</v>
      </c>
      <c r="B451" s="132">
        <f>[1]!thsiFinD("ths_adjustment_nvg_ratio_fund",B$2,$A$6,$A451,101)/100</f>
        <v>0.45987851662404</v>
      </c>
      <c r="C451" s="132">
        <f>[1]!thsiFinD("ths_adjustment_nvg_ratio_fund",C$2,$A$6,$A451,101)/100</f>
        <v>0.37381634957866</v>
      </c>
      <c r="D451" s="132">
        <f>[1]!thsiFinD("ths_adjustment_nvg_ratio_fund",D$2,$A$6,$A451,101)/100</f>
        <v>0.67948717948717996</v>
      </c>
      <c r="E451" s="132">
        <f>[1]!thsiFinD("ths_adjustment_nvg_ratio_fund",E$2,$A$6,$A451,101)/100</f>
        <v>0.82787503145344998</v>
      </c>
      <c r="F451" s="133">
        <f>[1]!thsiFinD("ths_int_chg_ratio_index",F$1,$A$6,$A451,101)/100</f>
        <v>0.32738329375809</v>
      </c>
      <c r="G451" s="133">
        <f>[1]!thsiFinD("ths_int_chg_ratio_index",G$1,$A$6,$A451,101)/100</f>
        <v>0.32738329375809</v>
      </c>
      <c r="H451" s="132">
        <f>[1]!thsiFinD("ths_int_chg_ratio_index",H$1,$A$6,$A451,101)/100</f>
        <v>0.28964125941824004</v>
      </c>
      <c r="I451" s="132">
        <f>[1]!thsiFinD("ths_int_chg_ratio_index",I$1,$A$6,$A451,101)/100</f>
        <v>0.28964125941824004</v>
      </c>
      <c r="J451" s="32">
        <f t="shared" si="46"/>
        <v>0.44688827293699884</v>
      </c>
      <c r="K451" s="32">
        <f>[1]!thsiFinD("ths_int_chg_ratio_index",K$2,$A$6,$A451,101)/100</f>
        <v>0.21457213420712001</v>
      </c>
      <c r="L451" s="32">
        <f>[1]!thsiFinD("ths_int_chg_ratio_index",L$2,$A$6,$A451,101)/100</f>
        <v>0.26718250854232001</v>
      </c>
      <c r="M451" s="46">
        <f t="shared" si="47"/>
        <v>1.4468882729369987</v>
      </c>
      <c r="N451" s="46">
        <f t="shared" si="48"/>
        <v>1.2145721342071201</v>
      </c>
      <c r="O451" s="46">
        <f t="shared" si="48"/>
        <v>1.2671825085423201</v>
      </c>
      <c r="P451" s="38">
        <f t="shared" si="49"/>
        <v>-1.059240147712559E-2</v>
      </c>
      <c r="Q451" s="38">
        <f t="shared" si="50"/>
        <v>-6.9216390713997544E-3</v>
      </c>
      <c r="R451" s="38">
        <f t="shared" si="50"/>
        <v>-8.2079440438509454E-3</v>
      </c>
      <c r="S451" s="34">
        <f>MAX(M$6:M451)</f>
        <v>1.5715176881679187</v>
      </c>
      <c r="T451" s="34">
        <f>MAX(N$6:N451)</f>
        <v>1.37911001835863</v>
      </c>
      <c r="U451" s="34">
        <f>MAX(O$6:O451)</f>
        <v>1.3292433513747599</v>
      </c>
      <c r="V451" s="35">
        <f t="shared" si="51"/>
        <v>-7.930513042854348E-2</v>
      </c>
      <c r="W451" s="35">
        <f t="shared" si="52"/>
        <v>-0.11930729380628913</v>
      </c>
      <c r="X451" s="35">
        <f t="shared" si="52"/>
        <v>-4.6688849538539245E-2</v>
      </c>
    </row>
    <row r="452" spans="1:24">
      <c r="A452" s="357">
        <v>44508</v>
      </c>
      <c r="B452" s="132">
        <f>[1]!thsiFinD("ths_adjustment_nvg_ratio_fund",B$2,$A$6,$A452,101)/100</f>
        <v>0.46227621483375997</v>
      </c>
      <c r="C452" s="132">
        <f>[1]!thsiFinD("ths_adjustment_nvg_ratio_fund",C$2,$A$6,$A452,101)/100</f>
        <v>0.37329510902614998</v>
      </c>
      <c r="D452" s="132">
        <f>[1]!thsiFinD("ths_adjustment_nvg_ratio_fund",D$2,$A$6,$A452,101)/100</f>
        <v>0.68631679846633009</v>
      </c>
      <c r="E452" s="132">
        <f>[1]!thsiFinD("ths_adjustment_nvg_ratio_fund",E$2,$A$6,$A452,101)/100</f>
        <v>0.83767484718374008</v>
      </c>
      <c r="F452" s="133">
        <f>[1]!thsiFinD("ths_int_chg_ratio_index",F$1,$A$6,$A452,101)/100</f>
        <v>0.33336854658486997</v>
      </c>
      <c r="G452" s="133">
        <f>[1]!thsiFinD("ths_int_chg_ratio_index",G$1,$A$6,$A452,101)/100</f>
        <v>0.33336854658486997</v>
      </c>
      <c r="H452" s="132">
        <f>[1]!thsiFinD("ths_int_chg_ratio_index",H$1,$A$6,$A452,101)/100</f>
        <v>0.29991964124689002</v>
      </c>
      <c r="I452" s="132">
        <f>[1]!thsiFinD("ths_int_chg_ratio_index",I$1,$A$6,$A452,101)/100</f>
        <v>0.29991964124689002</v>
      </c>
      <c r="J452" s="32">
        <f t="shared" si="46"/>
        <v>0.45326741814668747</v>
      </c>
      <c r="K452" s="32">
        <f>[1]!thsiFinD("ths_int_chg_ratio_index",K$2,$A$6,$A452,101)/100</f>
        <v>0.21715622073471</v>
      </c>
      <c r="L452" s="32">
        <f>[1]!thsiFinD("ths_int_chg_ratio_index",L$2,$A$6,$A452,101)/100</f>
        <v>0.27212410373061002</v>
      </c>
      <c r="M452" s="46">
        <f t="shared" si="47"/>
        <v>1.4532674181466874</v>
      </c>
      <c r="N452" s="46">
        <f t="shared" si="48"/>
        <v>1.21715622073471</v>
      </c>
      <c r="O452" s="46">
        <f t="shared" si="48"/>
        <v>1.2721241037306101</v>
      </c>
      <c r="P452" s="38">
        <f t="shared" si="49"/>
        <v>4.4088720110639912E-3</v>
      </c>
      <c r="Q452" s="38">
        <f t="shared" si="50"/>
        <v>2.1275694170908022E-3</v>
      </c>
      <c r="R452" s="38">
        <f t="shared" si="50"/>
        <v>3.899671243074998E-3</v>
      </c>
      <c r="S452" s="34">
        <f>MAX(M$6:M452)</f>
        <v>1.5715176881679187</v>
      </c>
      <c r="T452" s="34">
        <f>MAX(N$6:N452)</f>
        <v>1.37911001835863</v>
      </c>
      <c r="U452" s="34">
        <f>MAX(O$6:O452)</f>
        <v>1.3292433513747599</v>
      </c>
      <c r="V452" s="35">
        <f t="shared" si="51"/>
        <v>-7.5245904587359691E-2</v>
      </c>
      <c r="W452" s="35">
        <f t="shared" si="52"/>
        <v>-0.11743355893873642</v>
      </c>
      <c r="X452" s="35">
        <f t="shared" si="52"/>
        <v>-4.2971249459382022E-2</v>
      </c>
    </row>
    <row r="453" spans="1:24">
      <c r="A453" s="357">
        <v>44509</v>
      </c>
      <c r="B453" s="132">
        <f>[1]!thsiFinD("ths_adjustment_nvg_ratio_fund",B$2,$A$6,$A453,101)/100</f>
        <v>0.46139705882352999</v>
      </c>
      <c r="C453" s="132">
        <f>[1]!thsiFinD("ths_adjustment_nvg_ratio_fund",C$2,$A$6,$A453,101)/100</f>
        <v>0.37520632438536999</v>
      </c>
      <c r="D453" s="132">
        <f>[1]!thsiFinD("ths_adjustment_nvg_ratio_fund",D$2,$A$6,$A453,101)/100</f>
        <v>0.69841840402588007</v>
      </c>
      <c r="E453" s="132">
        <f>[1]!thsiFinD("ths_adjustment_nvg_ratio_fund",E$2,$A$6,$A453,101)/100</f>
        <v>0.85384035522218005</v>
      </c>
      <c r="F453" s="133">
        <f>[1]!thsiFinD("ths_int_chg_ratio_index",F$1,$A$6,$A453,101)/100</f>
        <v>0.35295736526081001</v>
      </c>
      <c r="G453" s="133">
        <f>[1]!thsiFinD("ths_int_chg_ratio_index",G$1,$A$6,$A453,101)/100</f>
        <v>0.35295736526081001</v>
      </c>
      <c r="H453" s="132">
        <f>[1]!thsiFinD("ths_int_chg_ratio_index",H$1,$A$6,$A453,101)/100</f>
        <v>0.31865859654824003</v>
      </c>
      <c r="I453" s="132">
        <f>[1]!thsiFinD("ths_int_chg_ratio_index",I$1,$A$6,$A453,101)/100</f>
        <v>0.31865859654824003</v>
      </c>
      <c r="J453" s="32">
        <f t="shared" si="46"/>
        <v>0.46651175825938251</v>
      </c>
      <c r="K453" s="32">
        <f>[1]!thsiFinD("ths_int_chg_ratio_index",K$2,$A$6,$A453,101)/100</f>
        <v>0.21918766459495997</v>
      </c>
      <c r="L453" s="32">
        <f>[1]!thsiFinD("ths_int_chg_ratio_index",L$2,$A$6,$A453,101)/100</f>
        <v>0.27894486860790002</v>
      </c>
      <c r="M453" s="46">
        <f t="shared" si="47"/>
        <v>1.4665117582593825</v>
      </c>
      <c r="N453" s="46">
        <f t="shared" si="48"/>
        <v>1.21918766459496</v>
      </c>
      <c r="O453" s="46">
        <f t="shared" si="48"/>
        <v>1.2789448686078999</v>
      </c>
      <c r="P453" s="38">
        <f t="shared" si="49"/>
        <v>9.1134913969139753E-3</v>
      </c>
      <c r="Q453" s="38">
        <f t="shared" si="50"/>
        <v>1.669008320906995E-3</v>
      </c>
      <c r="R453" s="38">
        <f t="shared" si="50"/>
        <v>5.3617134187515791E-3</v>
      </c>
      <c r="S453" s="34">
        <f>MAX(M$6:M453)</f>
        <v>1.5715176881679187</v>
      </c>
      <c r="T453" s="34">
        <f>MAX(N$6:N453)</f>
        <v>1.37911001835863</v>
      </c>
      <c r="U453" s="34">
        <f>MAX(O$6:O453)</f>
        <v>1.3292433513747599</v>
      </c>
      <c r="V453" s="35">
        <f t="shared" si="51"/>
        <v>-6.6818166094555709E-2</v>
      </c>
      <c r="W453" s="35">
        <f t="shared" si="52"/>
        <v>-0.1159605482048518</v>
      </c>
      <c r="X453" s="35">
        <f t="shared" si="52"/>
        <v>-3.7839935565477267E-2</v>
      </c>
    </row>
    <row r="454" spans="1:24">
      <c r="A454" s="357">
        <v>44510</v>
      </c>
      <c r="B454" s="132">
        <f>[1]!thsiFinD("ths_adjustment_nvg_ratio_fund",B$2,$A$6,$A454,101)/100</f>
        <v>0.45444373401535004</v>
      </c>
      <c r="C454" s="132">
        <f>[1]!thsiFinD("ths_adjustment_nvg_ratio_fund",C$2,$A$6,$A454,101)/100</f>
        <v>0.36677960211971</v>
      </c>
      <c r="D454" s="132">
        <f>[1]!thsiFinD("ths_adjustment_nvg_ratio_fund",D$2,$A$6,$A454,101)/100</f>
        <v>0.69374550682962</v>
      </c>
      <c r="E454" s="132">
        <f>[1]!thsiFinD("ths_adjustment_nvg_ratio_fund",E$2,$A$6,$A454,101)/100</f>
        <v>0.83767484718374008</v>
      </c>
      <c r="F454" s="133">
        <f>[1]!thsiFinD("ths_int_chg_ratio_index",F$1,$A$6,$A454,101)/100</f>
        <v>0.35354467990400001</v>
      </c>
      <c r="G454" s="133">
        <f>[1]!thsiFinD("ths_int_chg_ratio_index",G$1,$A$6,$A454,101)/100</f>
        <v>0.35354467990400001</v>
      </c>
      <c r="H454" s="132">
        <f>[1]!thsiFinD("ths_int_chg_ratio_index",H$1,$A$6,$A454,101)/100</f>
        <v>0.32634483257486002</v>
      </c>
      <c r="I454" s="132">
        <f>[1]!thsiFinD("ths_int_chg_ratio_index",I$1,$A$6,$A454,101)/100</f>
        <v>0.32634483257486002</v>
      </c>
      <c r="J454" s="32">
        <f t="shared" si="46"/>
        <v>0.46405283938826747</v>
      </c>
      <c r="K454" s="32">
        <f>[1]!thsiFinD("ths_int_chg_ratio_index",K$2,$A$6,$A454,101)/100</f>
        <v>0.21351354711936998</v>
      </c>
      <c r="L454" s="32">
        <f>[1]!thsiFinD("ths_int_chg_ratio_index",L$2,$A$6,$A454,101)/100</f>
        <v>0.27471203138366002</v>
      </c>
      <c r="M454" s="46">
        <f t="shared" si="47"/>
        <v>1.4640528393882675</v>
      </c>
      <c r="N454" s="46">
        <f t="shared" si="48"/>
        <v>1.2135135471193701</v>
      </c>
      <c r="O454" s="46">
        <f t="shared" si="48"/>
        <v>1.27471203138366</v>
      </c>
      <c r="P454" s="38">
        <f t="shared" si="49"/>
        <v>-1.6767126872774263E-3</v>
      </c>
      <c r="Q454" s="38">
        <f t="shared" si="50"/>
        <v>-4.6540148332906428E-3</v>
      </c>
      <c r="R454" s="38">
        <f t="shared" si="50"/>
        <v>-3.3096322821540847E-3</v>
      </c>
      <c r="S454" s="34">
        <f>MAX(M$6:M454)</f>
        <v>1.5715176881679187</v>
      </c>
      <c r="T454" s="34">
        <f>MAX(N$6:N454)</f>
        <v>1.37911001835863</v>
      </c>
      <c r="U454" s="34">
        <f>MAX(O$6:O454)</f>
        <v>1.3292433513747599</v>
      </c>
      <c r="V454" s="35">
        <f t="shared" si="51"/>
        <v>-6.8382843915001823E-2</v>
      </c>
      <c r="W454" s="35">
        <f t="shared" si="52"/>
        <v>-0.12007488092672058</v>
      </c>
      <c r="X454" s="35">
        <f t="shared" si="52"/>
        <v>-4.1024331575329143E-2</v>
      </c>
    </row>
    <row r="455" spans="1:24">
      <c r="A455" s="357">
        <v>44511</v>
      </c>
      <c r="B455" s="132">
        <f>[1]!thsiFinD("ths_adjustment_nvg_ratio_fund",B$2,$A$6,$A455,101)/100</f>
        <v>0.47386508951407003</v>
      </c>
      <c r="C455" s="132">
        <f>[1]!thsiFinD("ths_adjustment_nvg_ratio_fund",C$2,$A$6,$A455,101)/100</f>
        <v>0.38780297107114997</v>
      </c>
      <c r="D455" s="132">
        <f>[1]!thsiFinD("ths_adjustment_nvg_ratio_fund",D$2,$A$6,$A455,101)/100</f>
        <v>0.71040019170860003</v>
      </c>
      <c r="E455" s="132">
        <f>[1]!thsiFinD("ths_adjustment_nvg_ratio_fund",E$2,$A$6,$A455,101)/100</f>
        <v>0.85467794632145</v>
      </c>
      <c r="F455" s="133">
        <f>[1]!thsiFinD("ths_int_chg_ratio_index",F$1,$A$6,$A455,101)/100</f>
        <v>0.36405361707035</v>
      </c>
      <c r="G455" s="133">
        <f>[1]!thsiFinD("ths_int_chg_ratio_index",G$1,$A$6,$A455,101)/100</f>
        <v>0.36405361707035</v>
      </c>
      <c r="H455" s="132">
        <f>[1]!thsiFinD("ths_int_chg_ratio_index",H$1,$A$6,$A455,101)/100</f>
        <v>0.33570175502143995</v>
      </c>
      <c r="I455" s="132">
        <f>[1]!thsiFinD("ths_int_chg_ratio_index",I$1,$A$6,$A455,101)/100</f>
        <v>0.33570175502143995</v>
      </c>
      <c r="J455" s="32">
        <f t="shared" ref="J455:J518" si="53">SUMPRODUCT(B455:I455,$B$4:$I$4)</f>
        <v>0.47828211784985625</v>
      </c>
      <c r="K455" s="32">
        <f>[1]!thsiFinD("ths_int_chg_ratio_index",K$2,$A$6,$A455,101)/100</f>
        <v>0.23065731966272998</v>
      </c>
      <c r="L455" s="32">
        <f>[1]!thsiFinD("ths_int_chg_ratio_index",L$2,$A$6,$A455,101)/100</f>
        <v>0.29029446243481</v>
      </c>
      <c r="M455" s="46">
        <f t="shared" ref="M455:M518" si="54">1+J455</f>
        <v>1.4782821178498562</v>
      </c>
      <c r="N455" s="46">
        <f t="shared" ref="N455:O518" si="55">1+K455</f>
        <v>1.23065731966273</v>
      </c>
      <c r="O455" s="46">
        <f t="shared" si="55"/>
        <v>1.2902944624348101</v>
      </c>
      <c r="P455" s="38">
        <f t="shared" ref="P455:P518" si="56">M455/M454-1</f>
        <v>9.7191017146172065E-3</v>
      </c>
      <c r="Q455" s="38">
        <f t="shared" ref="Q455:R518" si="57">N455/N454-1</f>
        <v>1.4127384555413958E-2</v>
      </c>
      <c r="R455" s="38">
        <f t="shared" si="57"/>
        <v>1.2224275497137782E-2</v>
      </c>
      <c r="S455" s="34">
        <f>MAX(M$6:M455)</f>
        <v>1.5715176881679187</v>
      </c>
      <c r="T455" s="34">
        <f>MAX(N$6:N455)</f>
        <v>1.37911001835863</v>
      </c>
      <c r="U455" s="34">
        <f>MAX(O$6:O455)</f>
        <v>1.3292433513747599</v>
      </c>
      <c r="V455" s="35">
        <f t="shared" ref="V455:V518" si="58">M455/S455-1</f>
        <v>-5.9328362015929281E-2</v>
      </c>
      <c r="W455" s="35">
        <f t="shared" ref="W455:X518" si="59">N455/T455-1</f>
        <v>-0.10764384038960384</v>
      </c>
      <c r="X455" s="35">
        <f t="shared" si="59"/>
        <v>-2.9301548809454125E-2</v>
      </c>
    </row>
    <row r="456" spans="1:24">
      <c r="A456" s="357">
        <v>44512</v>
      </c>
      <c r="B456" s="132">
        <f>[1]!thsiFinD("ths_adjustment_nvg_ratio_fund",B$2,$A$6,$A456,101)/100</f>
        <v>0.47442455242967002</v>
      </c>
      <c r="C456" s="132">
        <f>[1]!thsiFinD("ths_adjustment_nvg_ratio_fund",C$2,$A$6,$A456,101)/100</f>
        <v>0.38745547736947006</v>
      </c>
      <c r="D456" s="132">
        <f>[1]!thsiFinD("ths_adjustment_nvg_ratio_fund",D$2,$A$6,$A456,101)/100</f>
        <v>0.71734962856457996</v>
      </c>
      <c r="E456" s="132">
        <f>[1]!thsiFinD("ths_adjustment_nvg_ratio_fund",E$2,$A$6,$A456,101)/100</f>
        <v>0.85978725194212002</v>
      </c>
      <c r="F456" s="133">
        <f>[1]!thsiFinD("ths_int_chg_ratio_index",F$1,$A$6,$A456,101)/100</f>
        <v>0.38274879994423999</v>
      </c>
      <c r="G456" s="133">
        <f>[1]!thsiFinD("ths_int_chg_ratio_index",G$1,$A$6,$A456,101)/100</f>
        <v>0.38274879994423999</v>
      </c>
      <c r="H456" s="132">
        <f>[1]!thsiFinD("ths_int_chg_ratio_index",H$1,$A$6,$A456,101)/100</f>
        <v>0.35180460768909</v>
      </c>
      <c r="I456" s="132">
        <f>[1]!thsiFinD("ths_int_chg_ratio_index",I$1,$A$6,$A456,101)/100</f>
        <v>0.35180460768909</v>
      </c>
      <c r="J456" s="32">
        <f t="shared" si="53"/>
        <v>0.48851546569656257</v>
      </c>
      <c r="K456" s="32">
        <f>[1]!thsiFinD("ths_int_chg_ratio_index",K$2,$A$6,$A456,101)/100</f>
        <v>0.23024984356788</v>
      </c>
      <c r="L456" s="32">
        <f>[1]!thsiFinD("ths_int_chg_ratio_index",L$2,$A$6,$A456,101)/100</f>
        <v>0.29359414796804001</v>
      </c>
      <c r="M456" s="46">
        <f t="shared" si="54"/>
        <v>1.4885154656965627</v>
      </c>
      <c r="N456" s="46">
        <f t="shared" si="55"/>
        <v>1.2302498435678799</v>
      </c>
      <c r="O456" s="46">
        <f t="shared" si="55"/>
        <v>1.29359414796804</v>
      </c>
      <c r="P456" s="38">
        <f t="shared" si="56"/>
        <v>6.9224593351577823E-3</v>
      </c>
      <c r="Q456" s="38">
        <f t="shared" si="57"/>
        <v>-3.3110443365480524E-4</v>
      </c>
      <c r="R456" s="38">
        <f t="shared" si="57"/>
        <v>2.557312016207014E-3</v>
      </c>
      <c r="S456" s="34">
        <f>MAX(M$6:M456)</f>
        <v>1.5715176881679187</v>
      </c>
      <c r="T456" s="34">
        <f>MAX(N$6:N456)</f>
        <v>1.37911001835863</v>
      </c>
      <c r="U456" s="34">
        <f>MAX(O$6:O456)</f>
        <v>1.3292433513747599</v>
      </c>
      <c r="V456" s="35">
        <f t="shared" si="58"/>
        <v>-5.281660085424833E-2</v>
      </c>
      <c r="W456" s="35">
        <f t="shared" si="59"/>
        <v>-0.10793930347045</v>
      </c>
      <c r="X456" s="35">
        <f t="shared" si="59"/>
        <v>-2.6819169996111003E-2</v>
      </c>
    </row>
    <row r="457" spans="1:24">
      <c r="A457" s="357">
        <v>44515</v>
      </c>
      <c r="B457" s="132">
        <f>[1]!thsiFinD("ths_adjustment_nvg_ratio_fund",B$2,$A$6,$A457,101)/100</f>
        <v>0.46499360613810997</v>
      </c>
      <c r="C457" s="132">
        <f>[1]!thsiFinD("ths_adjustment_nvg_ratio_fund",C$2,$A$6,$A457,101)/100</f>
        <v>0.38102684388844998</v>
      </c>
      <c r="D457" s="132">
        <f>[1]!thsiFinD("ths_adjustment_nvg_ratio_fund",D$2,$A$6,$A457,101)/100</f>
        <v>0.70416966211359</v>
      </c>
      <c r="E457" s="132">
        <f>[1]!thsiFinD("ths_adjustment_nvg_ratio_fund",E$2,$A$6,$A457,101)/100</f>
        <v>0.83390568727559999</v>
      </c>
      <c r="F457" s="133">
        <f>[1]!thsiFinD("ths_int_chg_ratio_index",F$1,$A$6,$A457,101)/100</f>
        <v>0.37891848314892002</v>
      </c>
      <c r="G457" s="133">
        <f>[1]!thsiFinD("ths_int_chg_ratio_index",G$1,$A$6,$A457,101)/100</f>
        <v>0.37891848314892002</v>
      </c>
      <c r="H457" s="132">
        <f>[1]!thsiFinD("ths_int_chg_ratio_index",H$1,$A$6,$A457,101)/100</f>
        <v>0.35962925054255995</v>
      </c>
      <c r="I457" s="132">
        <f>[1]!thsiFinD("ths_int_chg_ratio_index",I$1,$A$6,$A457,101)/100</f>
        <v>0.35962925054255995</v>
      </c>
      <c r="J457" s="32">
        <f t="shared" si="53"/>
        <v>0.48264890834983876</v>
      </c>
      <c r="K457" s="32">
        <f>[1]!thsiFinD("ths_int_chg_ratio_index",K$2,$A$6,$A457,101)/100</f>
        <v>0.22665312027963</v>
      </c>
      <c r="L457" s="32">
        <f>[1]!thsiFinD("ths_int_chg_ratio_index",L$2,$A$6,$A457,101)/100</f>
        <v>0.29020704265645003</v>
      </c>
      <c r="M457" s="46">
        <f t="shared" si="54"/>
        <v>1.4826489083498386</v>
      </c>
      <c r="N457" s="46">
        <f t="shared" si="55"/>
        <v>1.22665312027963</v>
      </c>
      <c r="O457" s="46">
        <f t="shared" si="55"/>
        <v>1.29020704265645</v>
      </c>
      <c r="P457" s="38">
        <f t="shared" si="56"/>
        <v>-3.9412135660805703E-3</v>
      </c>
      <c r="Q457" s="38">
        <f t="shared" si="57"/>
        <v>-2.9235714249871148E-3</v>
      </c>
      <c r="R457" s="38">
        <f t="shared" si="57"/>
        <v>-2.6183678373239427E-3</v>
      </c>
      <c r="S457" s="34">
        <f>MAX(M$6:M457)</f>
        <v>1.5715176881679187</v>
      </c>
      <c r="T457" s="34">
        <f>MAX(N$6:N457)</f>
        <v>1.37911001835863</v>
      </c>
      <c r="U457" s="34">
        <f>MAX(O$6:O457)</f>
        <v>1.3292433513747599</v>
      </c>
      <c r="V457" s="35">
        <f t="shared" si="58"/>
        <v>-5.6549652916527804E-2</v>
      </c>
      <c r="W457" s="35">
        <f t="shared" si="59"/>
        <v>-0.11054730663217793</v>
      </c>
      <c r="X457" s="35">
        <f t="shared" si="59"/>
        <v>-2.9367315381293335E-2</v>
      </c>
    </row>
    <row r="458" spans="1:24">
      <c r="A458" s="357">
        <v>44516</v>
      </c>
      <c r="B458" s="132">
        <f>[1]!thsiFinD("ths_adjustment_nvg_ratio_fund",B$2,$A$6,$A458,101)/100</f>
        <v>0.46603260869565</v>
      </c>
      <c r="C458" s="132">
        <f>[1]!thsiFinD("ths_adjustment_nvg_ratio_fund",C$2,$A$6,$A458,101)/100</f>
        <v>0.38024498305968002</v>
      </c>
      <c r="D458" s="132">
        <f>[1]!thsiFinD("ths_adjustment_nvg_ratio_fund",D$2,$A$6,$A458,101)/100</f>
        <v>0.68751497723460009</v>
      </c>
      <c r="E458" s="132">
        <f>[1]!thsiFinD("ths_adjustment_nvg_ratio_fund",E$2,$A$6,$A458,101)/100</f>
        <v>0.8187452886180201</v>
      </c>
      <c r="F458" s="133">
        <f>[1]!thsiFinD("ths_int_chg_ratio_index",F$1,$A$6,$A458,101)/100</f>
        <v>0.36323628762395005</v>
      </c>
      <c r="G458" s="133">
        <f>[1]!thsiFinD("ths_int_chg_ratio_index",G$1,$A$6,$A458,101)/100</f>
        <v>0.36323628762395005</v>
      </c>
      <c r="H458" s="132">
        <f>[1]!thsiFinD("ths_int_chg_ratio_index",H$1,$A$6,$A458,101)/100</f>
        <v>0.34653784936488996</v>
      </c>
      <c r="I458" s="132">
        <f>[1]!thsiFinD("ths_int_chg_ratio_index",I$1,$A$6,$A458,101)/100</f>
        <v>0.34653784936488996</v>
      </c>
      <c r="J458" s="32">
        <f t="shared" si="53"/>
        <v>0.47151076644820383</v>
      </c>
      <c r="K458" s="32">
        <f>[1]!thsiFinD("ths_int_chg_ratio_index",K$2,$A$6,$A458,101)/100</f>
        <v>0.22463366650982</v>
      </c>
      <c r="L458" s="32">
        <f>[1]!thsiFinD("ths_int_chg_ratio_index",L$2,$A$6,$A458,101)/100</f>
        <v>0.28482125988566998</v>
      </c>
      <c r="M458" s="46">
        <f t="shared" si="54"/>
        <v>1.4715107664482039</v>
      </c>
      <c r="N458" s="46">
        <f t="shared" si="55"/>
        <v>1.2246336665098201</v>
      </c>
      <c r="O458" s="46">
        <f t="shared" si="55"/>
        <v>1.2848212598856699</v>
      </c>
      <c r="P458" s="38">
        <f t="shared" si="56"/>
        <v>-7.5123259720545343E-3</v>
      </c>
      <c r="Q458" s="38">
        <f t="shared" si="57"/>
        <v>-1.6463120147198751E-3</v>
      </c>
      <c r="R458" s="38">
        <f t="shared" si="57"/>
        <v>-4.1743554272430927E-3</v>
      </c>
      <c r="S458" s="34">
        <f>MAX(M$6:M458)</f>
        <v>1.5715176881679187</v>
      </c>
      <c r="T458" s="34">
        <f>MAX(N$6:N458)</f>
        <v>1.37911001835863</v>
      </c>
      <c r="U458" s="34">
        <f>MAX(O$6:O458)</f>
        <v>1.3292433513747599</v>
      </c>
      <c r="V458" s="35">
        <f t="shared" si="58"/>
        <v>-6.363715946226689E-2</v>
      </c>
      <c r="W458" s="35">
        <f t="shared" si="59"/>
        <v>-0.11201162328779424</v>
      </c>
      <c r="X458" s="35">
        <f t="shared" si="59"/>
        <v>-3.341908119619097E-2</v>
      </c>
    </row>
    <row r="459" spans="1:24">
      <c r="A459" s="357">
        <v>44517</v>
      </c>
      <c r="B459" s="132">
        <f>[1]!thsiFinD("ths_adjustment_nvg_ratio_fund",B$2,$A$6,$A459,101)/100</f>
        <v>0.46587276214834</v>
      </c>
      <c r="C459" s="132">
        <f>[1]!thsiFinD("ths_adjustment_nvg_ratio_fund",C$2,$A$6,$A459,101)/100</f>
        <v>0.38493614803232001</v>
      </c>
      <c r="D459" s="132">
        <f>[1]!thsiFinD("ths_adjustment_nvg_ratio_fund",D$2,$A$6,$A459,101)/100</f>
        <v>0.69901749341002006</v>
      </c>
      <c r="E459" s="132">
        <f>[1]!thsiFinD("ths_adjustment_nvg_ratio_fund",E$2,$A$6,$A459,101)/100</f>
        <v>0.83005276826525998</v>
      </c>
      <c r="F459" s="133">
        <f>[1]!thsiFinD("ths_int_chg_ratio_index",F$1,$A$6,$A459,101)/100</f>
        <v>0.38764983070874998</v>
      </c>
      <c r="G459" s="133">
        <f>[1]!thsiFinD("ths_int_chg_ratio_index",G$1,$A$6,$A459,101)/100</f>
        <v>0.38764983070874998</v>
      </c>
      <c r="H459" s="132">
        <f>[1]!thsiFinD("ths_int_chg_ratio_index",H$1,$A$6,$A459,101)/100</f>
        <v>0.37446759534506002</v>
      </c>
      <c r="I459" s="132">
        <f>[1]!thsiFinD("ths_int_chg_ratio_index",I$1,$A$6,$A459,101)/100</f>
        <v>0.37446759534506002</v>
      </c>
      <c r="J459" s="32">
        <f t="shared" si="53"/>
        <v>0.48801425299544499</v>
      </c>
      <c r="K459" s="32">
        <f>[1]!thsiFinD("ths_int_chg_ratio_index",K$2,$A$6,$A459,101)/100</f>
        <v>0.22756088465084001</v>
      </c>
      <c r="L459" s="32">
        <f>[1]!thsiFinD("ths_int_chg_ratio_index",L$2,$A$6,$A459,101)/100</f>
        <v>0.29455405446666</v>
      </c>
      <c r="M459" s="46">
        <f t="shared" si="54"/>
        <v>1.488014252995445</v>
      </c>
      <c r="N459" s="46">
        <f t="shared" si="55"/>
        <v>1.2275608846508401</v>
      </c>
      <c r="O459" s="46">
        <f t="shared" si="55"/>
        <v>1.2945540544666601</v>
      </c>
      <c r="P459" s="38">
        <f t="shared" si="56"/>
        <v>1.1215335234736834E-2</v>
      </c>
      <c r="Q459" s="38">
        <f t="shared" si="57"/>
        <v>2.3902806374436203E-3</v>
      </c>
      <c r="R459" s="38">
        <f t="shared" si="57"/>
        <v>7.5752128991517509E-3</v>
      </c>
      <c r="S459" s="34">
        <f>MAX(M$6:M459)</f>
        <v>1.5715176881679187</v>
      </c>
      <c r="T459" s="34">
        <f>MAX(N$6:N459)</f>
        <v>1.37911001835863</v>
      </c>
      <c r="U459" s="34">
        <f>MAX(O$6:O459)</f>
        <v>1.3292433513747599</v>
      </c>
      <c r="V459" s="35">
        <f t="shared" si="58"/>
        <v>-5.3135536304285802E-2</v>
      </c>
      <c r="W459" s="35">
        <f t="shared" si="59"/>
        <v>-0.10988908186466406</v>
      </c>
      <c r="X459" s="35">
        <f t="shared" si="59"/>
        <v>-2.6097024951994507E-2</v>
      </c>
    </row>
    <row r="460" spans="1:24">
      <c r="A460" s="357">
        <v>44518</v>
      </c>
      <c r="B460" s="132">
        <f>[1]!thsiFinD("ths_adjustment_nvg_ratio_fund",B$2,$A$6,$A460,101)/100</f>
        <v>0.45124680306904996</v>
      </c>
      <c r="C460" s="132">
        <f>[1]!thsiFinD("ths_adjustment_nvg_ratio_fund",C$2,$A$6,$A460,101)/100</f>
        <v>0.37529319781079001</v>
      </c>
      <c r="D460" s="132">
        <f>[1]!thsiFinD("ths_adjustment_nvg_ratio_fund",D$2,$A$6,$A460,101)/100</f>
        <v>0.69422477833692997</v>
      </c>
      <c r="E460" s="132">
        <f>[1]!thsiFinD("ths_adjustment_nvg_ratio_fund",E$2,$A$6,$A460,101)/100</f>
        <v>0.82988525006084002</v>
      </c>
      <c r="F460" s="133">
        <f>[1]!thsiFinD("ths_int_chg_ratio_index",F$1,$A$6,$A460,101)/100</f>
        <v>0.38580040750611999</v>
      </c>
      <c r="G460" s="133">
        <f>[1]!thsiFinD("ths_int_chg_ratio_index",G$1,$A$6,$A460,101)/100</f>
        <v>0.38580040750611999</v>
      </c>
      <c r="H460" s="132">
        <f>[1]!thsiFinD("ths_int_chg_ratio_index",H$1,$A$6,$A460,101)/100</f>
        <v>0.36835133175855</v>
      </c>
      <c r="I460" s="132">
        <f>[1]!thsiFinD("ths_int_chg_ratio_index",I$1,$A$6,$A460,101)/100</f>
        <v>0.36835133175855</v>
      </c>
      <c r="J460" s="32">
        <f t="shared" si="53"/>
        <v>0.48236918847586879</v>
      </c>
      <c r="K460" s="32">
        <f>[1]!thsiFinD("ths_int_chg_ratio_index",K$2,$A$6,$A460,101)/100</f>
        <v>0.21757568691999002</v>
      </c>
      <c r="L460" s="32">
        <f>[1]!thsiFinD("ths_int_chg_ratio_index",L$2,$A$6,$A460,101)/100</f>
        <v>0.28616422234241001</v>
      </c>
      <c r="M460" s="46">
        <f t="shared" si="54"/>
        <v>1.4823691884758687</v>
      </c>
      <c r="N460" s="46">
        <f t="shared" si="55"/>
        <v>1.2175756869199901</v>
      </c>
      <c r="O460" s="46">
        <f t="shared" si="55"/>
        <v>1.2861642223424101</v>
      </c>
      <c r="P460" s="38">
        <f t="shared" si="56"/>
        <v>-3.7936898172934441E-3</v>
      </c>
      <c r="Q460" s="38">
        <f t="shared" si="57"/>
        <v>-8.1341771766295645E-3</v>
      </c>
      <c r="R460" s="38">
        <f t="shared" si="57"/>
        <v>-6.4808665928642872E-3</v>
      </c>
      <c r="S460" s="34">
        <f>MAX(M$6:M460)</f>
        <v>1.5715176881679187</v>
      </c>
      <c r="T460" s="34">
        <f>MAX(N$6:N460)</f>
        <v>1.37911001835863</v>
      </c>
      <c r="U460" s="34">
        <f>MAX(O$6:O460)</f>
        <v>1.3292433513747599</v>
      </c>
      <c r="V460" s="35">
        <f t="shared" si="58"/>
        <v>-5.67276463785652E-2</v>
      </c>
      <c r="W460" s="35">
        <f t="shared" si="59"/>
        <v>-0.11712940177962927</v>
      </c>
      <c r="X460" s="35">
        <f t="shared" si="59"/>
        <v>-3.2408760207674137E-2</v>
      </c>
    </row>
    <row r="461" spans="1:24">
      <c r="A461" s="357">
        <v>44519</v>
      </c>
      <c r="B461" s="132">
        <f>[1]!thsiFinD("ths_adjustment_nvg_ratio_fund",B$2,$A$6,$A461,101)/100</f>
        <v>0.46914961636829</v>
      </c>
      <c r="C461" s="132">
        <f>[1]!thsiFinD("ths_adjustment_nvg_ratio_fund",C$2,$A$6,$A461,101)/100</f>
        <v>0.38676048996612006</v>
      </c>
      <c r="D461" s="132">
        <f>[1]!thsiFinD("ths_adjustment_nvg_ratio_fund",D$2,$A$6,$A461,101)/100</f>
        <v>0.71111909896957004</v>
      </c>
      <c r="E461" s="132">
        <f>[1]!thsiFinD("ths_adjustment_nvg_ratio_fund",E$2,$A$6,$A461,101)/100</f>
        <v>0.84856353131991991</v>
      </c>
      <c r="F461" s="133">
        <f>[1]!thsiFinD("ths_int_chg_ratio_index",F$1,$A$6,$A461,101)/100</f>
        <v>0.40178127199892999</v>
      </c>
      <c r="G461" s="133">
        <f>[1]!thsiFinD("ths_int_chg_ratio_index",G$1,$A$6,$A461,101)/100</f>
        <v>0.40178127199892999</v>
      </c>
      <c r="H461" s="132">
        <f>[1]!thsiFinD("ths_int_chg_ratio_index",H$1,$A$6,$A461,101)/100</f>
        <v>0.38464297547770004</v>
      </c>
      <c r="I461" s="132">
        <f>[1]!thsiFinD("ths_int_chg_ratio_index",I$1,$A$6,$A461,101)/100</f>
        <v>0.38464297547770004</v>
      </c>
      <c r="J461" s="32">
        <f t="shared" si="53"/>
        <v>0.498555153947145</v>
      </c>
      <c r="K461" s="32">
        <f>[1]!thsiFinD("ths_int_chg_ratio_index",K$2,$A$6,$A461,101)/100</f>
        <v>0.23112722369433</v>
      </c>
      <c r="L461" s="32">
        <f>[1]!thsiFinD("ths_int_chg_ratio_index",L$2,$A$6,$A461,101)/100</f>
        <v>0.30075690328478999</v>
      </c>
      <c r="M461" s="46">
        <f t="shared" si="54"/>
        <v>1.4985551539471449</v>
      </c>
      <c r="N461" s="46">
        <f t="shared" si="55"/>
        <v>1.23112722369433</v>
      </c>
      <c r="O461" s="46">
        <f t="shared" si="55"/>
        <v>1.3007569032847899</v>
      </c>
      <c r="P461" s="38">
        <f t="shared" si="56"/>
        <v>1.0918984013637001E-2</v>
      </c>
      <c r="Q461" s="38">
        <f t="shared" si="57"/>
        <v>1.1129933785570367E-2</v>
      </c>
      <c r="R461" s="38">
        <f t="shared" si="57"/>
        <v>1.1345892452056416E-2</v>
      </c>
      <c r="S461" s="34">
        <f>MAX(M$6:M461)</f>
        <v>1.5715176881679187</v>
      </c>
      <c r="T461" s="34">
        <f>MAX(N$6:N461)</f>
        <v>1.37911001835863</v>
      </c>
      <c r="U461" s="34">
        <f>MAX(O$6:O461)</f>
        <v>1.3292433513747599</v>
      </c>
      <c r="V461" s="35">
        <f t="shared" si="58"/>
        <v>-4.6428070628866891E-2</v>
      </c>
      <c r="W461" s="35">
        <f t="shared" si="59"/>
        <v>-0.10730311048020957</v>
      </c>
      <c r="X461" s="35">
        <f t="shared" si="59"/>
        <v>-2.1430574063438512E-2</v>
      </c>
    </row>
    <row r="462" spans="1:24">
      <c r="A462" s="357">
        <v>44522</v>
      </c>
      <c r="B462" s="132">
        <f>[1]!thsiFinD("ths_adjustment_nvg_ratio_fund",B$2,$A$6,$A462,101)/100</f>
        <v>0.47666240409207</v>
      </c>
      <c r="C462" s="132">
        <f>[1]!thsiFinD("ths_adjustment_nvg_ratio_fund",C$2,$A$6,$A462,101)/100</f>
        <v>0.39518721223177999</v>
      </c>
      <c r="D462" s="132">
        <f>[1]!thsiFinD("ths_adjustment_nvg_ratio_fund",D$2,$A$6,$A462,101)/100</f>
        <v>0.72921159837048</v>
      </c>
      <c r="E462" s="132">
        <f>[1]!thsiFinD("ths_adjustment_nvg_ratio_fund",E$2,$A$6,$A462,101)/100</f>
        <v>0.87771170120413999</v>
      </c>
      <c r="F462" s="133">
        <f>[1]!thsiFinD("ths_int_chg_ratio_index",F$1,$A$6,$A462,101)/100</f>
        <v>0.42757761629938001</v>
      </c>
      <c r="G462" s="133">
        <f>[1]!thsiFinD("ths_int_chg_ratio_index",G$1,$A$6,$A462,101)/100</f>
        <v>0.42757761629938001</v>
      </c>
      <c r="H462" s="132">
        <f>[1]!thsiFinD("ths_int_chg_ratio_index",H$1,$A$6,$A462,101)/100</f>
        <v>0.40245518786208001</v>
      </c>
      <c r="I462" s="132">
        <f>[1]!thsiFinD("ths_int_chg_ratio_index",I$1,$A$6,$A462,101)/100</f>
        <v>0.40245518786208001</v>
      </c>
      <c r="J462" s="32">
        <f t="shared" si="53"/>
        <v>0.51735481552767371</v>
      </c>
      <c r="K462" s="32">
        <f>[1]!thsiFinD("ths_int_chg_ratio_index",K$2,$A$6,$A462,101)/100</f>
        <v>0.2389579914911</v>
      </c>
      <c r="L462" s="32">
        <f>[1]!thsiFinD("ths_int_chg_ratio_index",L$2,$A$6,$A462,101)/100</f>
        <v>0.31431474648998003</v>
      </c>
      <c r="M462" s="46">
        <f t="shared" si="54"/>
        <v>1.5173548155276737</v>
      </c>
      <c r="N462" s="46">
        <f t="shared" si="55"/>
        <v>1.2389579914911</v>
      </c>
      <c r="O462" s="46">
        <f t="shared" si="55"/>
        <v>1.31431474648998</v>
      </c>
      <c r="P462" s="38">
        <f t="shared" si="56"/>
        <v>1.2545191634095731E-2</v>
      </c>
      <c r="Q462" s="38">
        <f t="shared" si="57"/>
        <v>6.3606487177430004E-3</v>
      </c>
      <c r="R462" s="38">
        <f t="shared" si="57"/>
        <v>1.0423041516022469E-2</v>
      </c>
      <c r="S462" s="34">
        <f>MAX(M$6:M462)</f>
        <v>1.5715176881679187</v>
      </c>
      <c r="T462" s="34">
        <f>MAX(N$6:N462)</f>
        <v>1.37911001835863</v>
      </c>
      <c r="U462" s="34">
        <f>MAX(O$6:O462)</f>
        <v>1.3292433513747599</v>
      </c>
      <c r="V462" s="35">
        <f t="shared" si="58"/>
        <v>-3.4465328038011611E-2</v>
      </c>
      <c r="W462" s="35">
        <f t="shared" si="59"/>
        <v>-0.10162497915455226</v>
      </c>
      <c r="X462" s="35">
        <f t="shared" si="59"/>
        <v>-1.1230904310591483E-2</v>
      </c>
    </row>
    <row r="463" spans="1:24">
      <c r="A463" s="357">
        <v>44523</v>
      </c>
      <c r="B463" s="132">
        <f>[1]!thsiFinD("ths_adjustment_nvg_ratio_fund",B$2,$A$6,$A463,101)/100</f>
        <v>0.4753037084399</v>
      </c>
      <c r="C463" s="132">
        <f>[1]!thsiFinD("ths_adjustment_nvg_ratio_fund",C$2,$A$6,$A463,101)/100</f>
        <v>0.39266788289462001</v>
      </c>
      <c r="D463" s="132">
        <f>[1]!thsiFinD("ths_adjustment_nvg_ratio_fund",D$2,$A$6,$A463,101)/100</f>
        <v>0.72981068775461</v>
      </c>
      <c r="E463" s="132">
        <f>[1]!thsiFinD("ths_adjustment_nvg_ratio_fund",E$2,$A$6,$A463,101)/100</f>
        <v>0.87620403728718999</v>
      </c>
      <c r="F463" s="133">
        <f>[1]!thsiFinD("ths_int_chg_ratio_index",F$1,$A$6,$A463,101)/100</f>
        <v>0.42653343351835998</v>
      </c>
      <c r="G463" s="133">
        <f>[1]!thsiFinD("ths_int_chg_ratio_index",G$1,$A$6,$A463,101)/100</f>
        <v>0.42653343351835998</v>
      </c>
      <c r="H463" s="132">
        <f>[1]!thsiFinD("ths_int_chg_ratio_index",H$1,$A$6,$A463,101)/100</f>
        <v>0.40543188785440998</v>
      </c>
      <c r="I463" s="132">
        <f>[1]!thsiFinD("ths_int_chg_ratio_index",I$1,$A$6,$A463,101)/100</f>
        <v>0.40543188785440998</v>
      </c>
      <c r="J463" s="32">
        <f t="shared" si="53"/>
        <v>0.51723961989023248</v>
      </c>
      <c r="K463" s="32">
        <f>[1]!thsiFinD("ths_int_chg_ratio_index",K$2,$A$6,$A463,101)/100</f>
        <v>0.23940314404946</v>
      </c>
      <c r="L463" s="32">
        <f>[1]!thsiFinD("ths_int_chg_ratio_index",L$2,$A$6,$A463,101)/100</f>
        <v>0.31408208632744999</v>
      </c>
      <c r="M463" s="46">
        <f t="shared" si="54"/>
        <v>1.5172396198902325</v>
      </c>
      <c r="N463" s="46">
        <f t="shared" si="55"/>
        <v>1.2394031440494599</v>
      </c>
      <c r="O463" s="46">
        <f t="shared" si="55"/>
        <v>1.31408208632745</v>
      </c>
      <c r="P463" s="38">
        <f t="shared" si="56"/>
        <v>-7.5918721357925989E-5</v>
      </c>
      <c r="Q463" s="38">
        <f t="shared" si="57"/>
        <v>3.5929592562222723E-4</v>
      </c>
      <c r="R463" s="38">
        <f t="shared" si="57"/>
        <v>-1.7702012638243225E-4</v>
      </c>
      <c r="S463" s="34">
        <f>MAX(M$6:M463)</f>
        <v>1.5715176881679187</v>
      </c>
      <c r="T463" s="34">
        <f>MAX(N$6:N463)</f>
        <v>1.37911001835863</v>
      </c>
      <c r="U463" s="34">
        <f>MAX(O$6:O463)</f>
        <v>1.3292433513747599</v>
      </c>
      <c r="V463" s="35">
        <f t="shared" si="58"/>
        <v>-3.4538630195733777E-2</v>
      </c>
      <c r="W463" s="35">
        <f t="shared" si="59"/>
        <v>-0.10130219666988172</v>
      </c>
      <c r="X463" s="35">
        <f t="shared" si="59"/>
        <v>-1.1405936340873501E-2</v>
      </c>
    </row>
    <row r="464" spans="1:24">
      <c r="A464" s="357">
        <v>44524</v>
      </c>
      <c r="B464" s="132">
        <f>[1]!thsiFinD("ths_adjustment_nvg_ratio_fund",B$2,$A$6,$A464,101)/100</f>
        <v>0.47602301790280999</v>
      </c>
      <c r="C464" s="132">
        <f>[1]!thsiFinD("ths_adjustment_nvg_ratio_fund",C$2,$A$6,$A464,101)/100</f>
        <v>0.39266788289462001</v>
      </c>
      <c r="D464" s="132">
        <f>[1]!thsiFinD("ths_adjustment_nvg_ratio_fund",D$2,$A$6,$A464,101)/100</f>
        <v>0.72765396597172005</v>
      </c>
      <c r="E464" s="132">
        <f>[1]!thsiFinD("ths_adjustment_nvg_ratio_fund",E$2,$A$6,$A464,101)/100</f>
        <v>0.87226735917463005</v>
      </c>
      <c r="F464" s="133">
        <f>[1]!thsiFinD("ths_int_chg_ratio_index",F$1,$A$6,$A464,101)/100</f>
        <v>0.42603316703888999</v>
      </c>
      <c r="G464" s="133">
        <f>[1]!thsiFinD("ths_int_chg_ratio_index",G$1,$A$6,$A464,101)/100</f>
        <v>0.42603316703888999</v>
      </c>
      <c r="H464" s="132">
        <f>[1]!thsiFinD("ths_int_chg_ratio_index",H$1,$A$6,$A464,101)/100</f>
        <v>0.40553603340850003</v>
      </c>
      <c r="I464" s="132">
        <f>[1]!thsiFinD("ths_int_chg_ratio_index",I$1,$A$6,$A464,101)/100</f>
        <v>0.40553603340850003</v>
      </c>
      <c r="J464" s="32">
        <f t="shared" si="53"/>
        <v>0.51646882835482</v>
      </c>
      <c r="K464" s="32">
        <f>[1]!thsiFinD("ths_int_chg_ratio_index",K$2,$A$6,$A464,101)/100</f>
        <v>0.23981129794668998</v>
      </c>
      <c r="L464" s="32">
        <f>[1]!thsiFinD("ths_int_chg_ratio_index",L$2,$A$6,$A464,101)/100</f>
        <v>0.31373616266461002</v>
      </c>
      <c r="M464" s="46">
        <f t="shared" si="54"/>
        <v>1.51646882835482</v>
      </c>
      <c r="N464" s="46">
        <f t="shared" si="55"/>
        <v>1.23981129794669</v>
      </c>
      <c r="O464" s="46">
        <f t="shared" si="55"/>
        <v>1.31373616266461</v>
      </c>
      <c r="P464" s="38">
        <f t="shared" si="56"/>
        <v>-5.0802228290625084E-4</v>
      </c>
      <c r="Q464" s="38">
        <f t="shared" si="57"/>
        <v>3.2931487965770501E-4</v>
      </c>
      <c r="R464" s="38">
        <f t="shared" si="57"/>
        <v>-2.6324357240636864E-4</v>
      </c>
      <c r="S464" s="34">
        <f>MAX(M$6:M464)</f>
        <v>1.5715176881679187</v>
      </c>
      <c r="T464" s="34">
        <f>MAX(N$6:N464)</f>
        <v>1.37911001835863</v>
      </c>
      <c r="U464" s="34">
        <f>MAX(O$6:O464)</f>
        <v>1.3292433513747599</v>
      </c>
      <c r="V464" s="35">
        <f t="shared" si="58"/>
        <v>-3.5029106084879524E-2</v>
      </c>
      <c r="W464" s="35">
        <f t="shared" si="59"/>
        <v>-0.10100624211092935</v>
      </c>
      <c r="X464" s="35">
        <f t="shared" si="59"/>
        <v>-1.1666177373850894E-2</v>
      </c>
    </row>
    <row r="465" spans="1:24">
      <c r="A465" s="357">
        <v>44525</v>
      </c>
      <c r="B465" s="132">
        <f>[1]!thsiFinD("ths_adjustment_nvg_ratio_fund",B$2,$A$6,$A465,101)/100</f>
        <v>0.46867007672634003</v>
      </c>
      <c r="C465" s="132">
        <f>[1]!thsiFinD("ths_adjustment_nvg_ratio_fund",C$2,$A$6,$A465,101)/100</f>
        <v>0.38954043957953</v>
      </c>
      <c r="D465" s="132">
        <f>[1]!thsiFinD("ths_adjustment_nvg_ratio_fund",D$2,$A$6,$A465,101)/100</f>
        <v>0.72417924754373009</v>
      </c>
      <c r="E465" s="132">
        <f>[1]!thsiFinD("ths_adjustment_nvg_ratio_fund",E$2,$A$6,$A465,101)/100</f>
        <v>0.86816316278048999</v>
      </c>
      <c r="F465" s="133">
        <f>[1]!thsiFinD("ths_int_chg_ratio_index",F$1,$A$6,$A465,101)/100</f>
        <v>0.42369556638158995</v>
      </c>
      <c r="G465" s="133">
        <f>[1]!thsiFinD("ths_int_chg_ratio_index",G$1,$A$6,$A465,101)/100</f>
        <v>0.42369556638158995</v>
      </c>
      <c r="H465" s="132">
        <f>[1]!thsiFinD("ths_int_chg_ratio_index",H$1,$A$6,$A465,101)/100</f>
        <v>0.40725617807276998</v>
      </c>
      <c r="I465" s="132">
        <f>[1]!thsiFinD("ths_int_chg_ratio_index",I$1,$A$6,$A465,101)/100</f>
        <v>0.40725617807276998</v>
      </c>
      <c r="J465" s="32">
        <f t="shared" si="53"/>
        <v>0.5140570519423513</v>
      </c>
      <c r="K465" s="32">
        <f>[1]!thsiFinD("ths_int_chg_ratio_index",K$2,$A$6,$A465,101)/100</f>
        <v>0.23501902474426997</v>
      </c>
      <c r="L465" s="32">
        <f>[1]!thsiFinD("ths_int_chg_ratio_index",L$2,$A$6,$A465,101)/100</f>
        <v>0.31048194252702999</v>
      </c>
      <c r="M465" s="46">
        <f t="shared" si="54"/>
        <v>1.5140570519423513</v>
      </c>
      <c r="N465" s="46">
        <f t="shared" si="55"/>
        <v>1.2350190247442701</v>
      </c>
      <c r="O465" s="46">
        <f t="shared" si="55"/>
        <v>1.31048194252703</v>
      </c>
      <c r="P465" s="38">
        <f t="shared" si="56"/>
        <v>-1.5903897049339699E-3</v>
      </c>
      <c r="Q465" s="38">
        <f t="shared" si="57"/>
        <v>-3.8653246750990355E-3</v>
      </c>
      <c r="R465" s="38">
        <f t="shared" si="57"/>
        <v>-2.4770728172539558E-3</v>
      </c>
      <c r="S465" s="34">
        <f>MAX(M$6:M465)</f>
        <v>1.5715176881679187</v>
      </c>
      <c r="T465" s="34">
        <f>MAX(N$6:N465)</f>
        <v>1.37911001835863</v>
      </c>
      <c r="U465" s="34">
        <f>MAX(O$6:O465)</f>
        <v>1.3292433513747599</v>
      </c>
      <c r="V465" s="35">
        <f t="shared" si="58"/>
        <v>-3.6563785860123099E-2</v>
      </c>
      <c r="W465" s="35">
        <f t="shared" si="59"/>
        <v>-0.10448114486605797</v>
      </c>
      <c r="X465" s="35">
        <f t="shared" si="59"/>
        <v>-1.4114352220250814E-2</v>
      </c>
    </row>
    <row r="466" spans="1:24">
      <c r="A466" s="357">
        <v>44526</v>
      </c>
      <c r="B466" s="132">
        <f>[1]!thsiFinD("ths_adjustment_nvg_ratio_fund",B$2,$A$6,$A466,101)/100</f>
        <v>0.45995843989770002</v>
      </c>
      <c r="C466" s="132">
        <f>[1]!thsiFinD("ths_adjustment_nvg_ratio_fund",C$2,$A$6,$A466,101)/100</f>
        <v>0.38285118582225997</v>
      </c>
      <c r="D466" s="132">
        <f>[1]!thsiFinD("ths_adjustment_nvg_ratio_fund",D$2,$A$6,$A466,101)/100</f>
        <v>0.72322070452912002</v>
      </c>
      <c r="E466" s="132">
        <f>[1]!thsiFinD("ths_adjustment_nvg_ratio_fund",E$2,$A$6,$A466,101)/100</f>
        <v>0.86255130254655998</v>
      </c>
      <c r="F466" s="133">
        <f>[1]!thsiFinD("ths_int_chg_ratio_index",F$1,$A$6,$A466,101)/100</f>
        <v>0.42639513723019001</v>
      </c>
      <c r="G466" s="133">
        <f>[1]!thsiFinD("ths_int_chg_ratio_index",G$1,$A$6,$A466,101)/100</f>
        <v>0.42639513723019001</v>
      </c>
      <c r="H466" s="132">
        <f>[1]!thsiFinD("ths_int_chg_ratio_index",H$1,$A$6,$A466,101)/100</f>
        <v>0.40960849496546997</v>
      </c>
      <c r="I466" s="132">
        <f>[1]!thsiFinD("ths_int_chg_ratio_index",I$1,$A$6,$A466,101)/100</f>
        <v>0.40960849496546997</v>
      </c>
      <c r="J466" s="32">
        <f t="shared" si="53"/>
        <v>0.51257361214837005</v>
      </c>
      <c r="K466" s="32">
        <f>[1]!thsiFinD("ths_int_chg_ratio_index",K$2,$A$6,$A466,101)/100</f>
        <v>0.22754017661940998</v>
      </c>
      <c r="L466" s="32">
        <f>[1]!thsiFinD("ths_int_chg_ratio_index",L$2,$A$6,$A466,101)/100</f>
        <v>0.30574507494879</v>
      </c>
      <c r="M466" s="46">
        <f t="shared" si="54"/>
        <v>1.5125736121483699</v>
      </c>
      <c r="N466" s="46">
        <f t="shared" si="55"/>
        <v>1.2275401766194101</v>
      </c>
      <c r="O466" s="46">
        <f t="shared" si="55"/>
        <v>1.30574507494879</v>
      </c>
      <c r="P466" s="38">
        <f t="shared" si="56"/>
        <v>-9.7977800247239788E-4</v>
      </c>
      <c r="Q466" s="38">
        <f t="shared" si="57"/>
        <v>-6.0556541842815559E-3</v>
      </c>
      <c r="R466" s="38">
        <f t="shared" si="57"/>
        <v>-3.6145996556853355E-3</v>
      </c>
      <c r="S466" s="34">
        <f>MAX(M$6:M466)</f>
        <v>1.5715176881679187</v>
      </c>
      <c r="T466" s="34">
        <f>MAX(N$6:N466)</f>
        <v>1.37911001835863</v>
      </c>
      <c r="U466" s="34">
        <f>MAX(O$6:O466)</f>
        <v>1.3292433513747599</v>
      </c>
      <c r="V466" s="35">
        <f t="shared" si="58"/>
        <v>-3.7507739469522572E-2</v>
      </c>
      <c r="W466" s="35">
        <f t="shared" si="59"/>
        <v>-0.10990409736825291</v>
      </c>
      <c r="X466" s="35">
        <f t="shared" si="59"/>
        <v>-1.7677934143260576E-2</v>
      </c>
    </row>
    <row r="467" spans="1:24">
      <c r="A467" s="357">
        <v>44529</v>
      </c>
      <c r="B467" s="132">
        <f>[1]!thsiFinD("ths_adjustment_nvg_ratio_fund",B$2,$A$6,$A467,101)/100</f>
        <v>0.46259590792839</v>
      </c>
      <c r="C467" s="132">
        <f>[1]!thsiFinD("ths_adjustment_nvg_ratio_fund",C$2,$A$6,$A467,101)/100</f>
        <v>0.38484927460690005</v>
      </c>
      <c r="D467" s="132">
        <f>[1]!thsiFinD("ths_adjustment_nvg_ratio_fund",D$2,$A$6,$A467,101)/100</f>
        <v>0.72729451234123998</v>
      </c>
      <c r="E467" s="132">
        <f>[1]!thsiFinD("ths_adjustment_nvg_ratio_fund",E$2,$A$6,$A467,101)/100</f>
        <v>0.87293743199231999</v>
      </c>
      <c r="F467" s="133">
        <f>[1]!thsiFinD("ths_int_chg_ratio_index",F$1,$A$6,$A467,101)/100</f>
        <v>0.43700119974141005</v>
      </c>
      <c r="G467" s="133">
        <f>[1]!thsiFinD("ths_int_chg_ratio_index",G$1,$A$6,$A467,101)/100</f>
        <v>0.43700119974141005</v>
      </c>
      <c r="H467" s="132">
        <f>[1]!thsiFinD("ths_int_chg_ratio_index",H$1,$A$6,$A467,101)/100</f>
        <v>0.41734947277129997</v>
      </c>
      <c r="I467" s="132">
        <f>[1]!thsiFinD("ths_int_chg_ratio_index",I$1,$A$6,$A467,101)/100</f>
        <v>0.41734947277129997</v>
      </c>
      <c r="J467" s="32">
        <f t="shared" si="53"/>
        <v>0.51954730898678381</v>
      </c>
      <c r="K467" s="32">
        <f>[1]!thsiFinD("ths_int_chg_ratio_index",K$2,$A$6,$A467,101)/100</f>
        <v>0.22597122770952999</v>
      </c>
      <c r="L467" s="32">
        <f>[1]!thsiFinD("ths_int_chg_ratio_index",L$2,$A$6,$A467,101)/100</f>
        <v>0.30818622892719999</v>
      </c>
      <c r="M467" s="46">
        <f t="shared" si="54"/>
        <v>1.5195473089867839</v>
      </c>
      <c r="N467" s="46">
        <f t="shared" si="55"/>
        <v>1.22597122770953</v>
      </c>
      <c r="O467" s="46">
        <f t="shared" si="55"/>
        <v>1.3081862289271999</v>
      </c>
      <c r="P467" s="38">
        <f t="shared" si="56"/>
        <v>4.6104842649667965E-3</v>
      </c>
      <c r="Q467" s="38">
        <f t="shared" si="57"/>
        <v>-1.278124284453841E-3</v>
      </c>
      <c r="R467" s="38">
        <f t="shared" si="57"/>
        <v>1.8695486777966508E-3</v>
      </c>
      <c r="S467" s="34">
        <f>MAX(M$6:M467)</f>
        <v>1.5715176881679187</v>
      </c>
      <c r="T467" s="34">
        <f>MAX(N$6:N467)</f>
        <v>1.37911001835863</v>
      </c>
      <c r="U467" s="34">
        <f>MAX(O$6:O467)</f>
        <v>1.3292433513747599</v>
      </c>
      <c r="V467" s="35">
        <f t="shared" si="58"/>
        <v>-3.3070184047194529E-2</v>
      </c>
      <c r="W467" s="35">
        <f t="shared" si="59"/>
        <v>-0.11104175055689947</v>
      </c>
      <c r="X467" s="35">
        <f t="shared" si="59"/>
        <v>-1.5841435223867606E-2</v>
      </c>
    </row>
    <row r="468" spans="1:24">
      <c r="A468" s="357">
        <v>44530</v>
      </c>
      <c r="B468" s="132">
        <f>[1]!thsiFinD("ths_adjustment_nvg_ratio_fund",B$2,$A$6,$A468,101)/100</f>
        <v>0.45716112531969005</v>
      </c>
      <c r="C468" s="132">
        <f>[1]!thsiFinD("ths_adjustment_nvg_ratio_fund",C$2,$A$6,$A468,101)/100</f>
        <v>0.38250369212058</v>
      </c>
      <c r="D468" s="132">
        <f>[1]!thsiFinD("ths_adjustment_nvg_ratio_fund",D$2,$A$6,$A468,101)/100</f>
        <v>0.73136832015337006</v>
      </c>
      <c r="E468" s="132">
        <f>[1]!thsiFinD("ths_adjustment_nvg_ratio_fund",E$2,$A$6,$A468,101)/100</f>
        <v>0.87762794210192996</v>
      </c>
      <c r="F468" s="133">
        <f>[1]!thsiFinD("ths_int_chg_ratio_index",F$1,$A$6,$A468,101)/100</f>
        <v>0.4467833044999</v>
      </c>
      <c r="G468" s="133">
        <f>[1]!thsiFinD("ths_int_chg_ratio_index",G$1,$A$6,$A468,101)/100</f>
        <v>0.4467833044999</v>
      </c>
      <c r="H468" s="132">
        <f>[1]!thsiFinD("ths_int_chg_ratio_index",H$1,$A$6,$A468,101)/100</f>
        <v>0.42981207882533001</v>
      </c>
      <c r="I468" s="132">
        <f>[1]!thsiFinD("ths_int_chg_ratio_index",I$1,$A$6,$A468,101)/100</f>
        <v>0.42981207882533001</v>
      </c>
      <c r="J468" s="32">
        <f t="shared" si="53"/>
        <v>0.52523148079325377</v>
      </c>
      <c r="K468" s="32">
        <f>[1]!thsiFinD("ths_int_chg_ratio_index",K$2,$A$6,$A468,101)/100</f>
        <v>0.22358153023096999</v>
      </c>
      <c r="L468" s="32">
        <f>[1]!thsiFinD("ths_int_chg_ratio_index",L$2,$A$6,$A468,101)/100</f>
        <v>0.30917404575668</v>
      </c>
      <c r="M468" s="46">
        <f t="shared" si="54"/>
        <v>1.5252314807932539</v>
      </c>
      <c r="N468" s="46">
        <f t="shared" si="55"/>
        <v>1.22358153023097</v>
      </c>
      <c r="O468" s="46">
        <f t="shared" si="55"/>
        <v>1.3091740457566801</v>
      </c>
      <c r="P468" s="38">
        <f t="shared" si="56"/>
        <v>3.7407007816427917E-3</v>
      </c>
      <c r="Q468" s="38">
        <f t="shared" si="57"/>
        <v>-1.9492280279893581E-3</v>
      </c>
      <c r="R468" s="38">
        <f t="shared" si="57"/>
        <v>7.5510413398105491E-4</v>
      </c>
      <c r="S468" s="34">
        <f>MAX(M$6:M468)</f>
        <v>1.5715176881679187</v>
      </c>
      <c r="T468" s="34">
        <f>MAX(N$6:N468)</f>
        <v>1.37911001835863</v>
      </c>
      <c r="U468" s="34">
        <f>MAX(O$6:O468)</f>
        <v>1.3292433513747599</v>
      </c>
      <c r="V468" s="35">
        <f t="shared" si="58"/>
        <v>-2.9453188928866281E-2</v>
      </c>
      <c r="W468" s="35">
        <f t="shared" si="59"/>
        <v>-0.11277453289242634</v>
      </c>
      <c r="X468" s="35">
        <f t="shared" si="59"/>
        <v>-1.5098293023112275E-2</v>
      </c>
    </row>
    <row r="469" spans="1:24">
      <c r="A469" s="357">
        <v>44531</v>
      </c>
      <c r="B469" s="132">
        <f>[1]!thsiFinD("ths_adjustment_nvg_ratio_fund",B$2,$A$6,$A469,101)/100</f>
        <v>0.45955882352941002</v>
      </c>
      <c r="C469" s="132">
        <f>[1]!thsiFinD("ths_adjustment_nvg_ratio_fund",C$2,$A$6,$A469,101)/100</f>
        <v>0.38458865433063999</v>
      </c>
      <c r="D469" s="132">
        <f>[1]!thsiFinD("ths_adjustment_nvg_ratio_fund",D$2,$A$6,$A469,101)/100</f>
        <v>0.73352504193626</v>
      </c>
      <c r="E469" s="132">
        <f>[1]!thsiFinD("ths_adjustment_nvg_ratio_fund",E$2,$A$6,$A469,101)/100</f>
        <v>0.87787921940855995</v>
      </c>
      <c r="F469" s="133">
        <f>[1]!thsiFinD("ths_int_chg_ratio_index",F$1,$A$6,$A469,101)/100</f>
        <v>0.44705819060171004</v>
      </c>
      <c r="G469" s="133">
        <f>[1]!thsiFinD("ths_int_chg_ratio_index",G$1,$A$6,$A469,101)/100</f>
        <v>0.44705819060171004</v>
      </c>
      <c r="H469" s="132">
        <f>[1]!thsiFinD("ths_int_chg_ratio_index",H$1,$A$6,$A469,101)/100</f>
        <v>0.44355340926625997</v>
      </c>
      <c r="I469" s="132">
        <f>[1]!thsiFinD("ths_int_chg_ratio_index",I$1,$A$6,$A469,101)/100</f>
        <v>0.44355340926625997</v>
      </c>
      <c r="J469" s="32">
        <f t="shared" si="53"/>
        <v>0.52959686736760125</v>
      </c>
      <c r="K469" s="32">
        <f>[1]!thsiFinD("ths_int_chg_ratio_index",K$2,$A$6,$A469,101)/100</f>
        <v>0.22667403866352998</v>
      </c>
      <c r="L469" s="32">
        <f>[1]!thsiFinD("ths_int_chg_ratio_index",L$2,$A$6,$A469,101)/100</f>
        <v>0.31252979638924999</v>
      </c>
      <c r="M469" s="46">
        <f t="shared" si="54"/>
        <v>1.5295968673676013</v>
      </c>
      <c r="N469" s="46">
        <f t="shared" si="55"/>
        <v>1.22667403866353</v>
      </c>
      <c r="O469" s="46">
        <f t="shared" si="55"/>
        <v>1.3125297963892499</v>
      </c>
      <c r="P469" s="38">
        <f t="shared" si="56"/>
        <v>2.8621141310805065E-3</v>
      </c>
      <c r="Q469" s="38">
        <f t="shared" si="57"/>
        <v>2.5274232702550137E-3</v>
      </c>
      <c r="R469" s="38">
        <f t="shared" si="57"/>
        <v>2.5632578368373071E-3</v>
      </c>
      <c r="S469" s="34">
        <f>MAX(M$6:M469)</f>
        <v>1.5715176881679187</v>
      </c>
      <c r="T469" s="34">
        <f>MAX(N$6:N469)</f>
        <v>1.37911001835863</v>
      </c>
      <c r="U469" s="34">
        <f>MAX(O$6:O469)</f>
        <v>1.3292433513747599</v>
      </c>
      <c r="V469" s="35">
        <f t="shared" si="58"/>
        <v>-2.6675373186024309E-2</v>
      </c>
      <c r="W469" s="35">
        <f t="shared" si="59"/>
        <v>-0.11053213860089584</v>
      </c>
      <c r="X469" s="35">
        <f t="shared" si="59"/>
        <v>-1.2573736004189207E-2</v>
      </c>
    </row>
    <row r="470" spans="1:24">
      <c r="A470" s="357">
        <v>44532</v>
      </c>
      <c r="B470" s="132">
        <f>[1]!thsiFinD("ths_adjustment_nvg_ratio_fund",B$2,$A$6,$A470,101)/100</f>
        <v>0.46107736572889996</v>
      </c>
      <c r="C470" s="132">
        <f>[1]!thsiFinD("ths_adjustment_nvg_ratio_fund",C$2,$A$6,$A470,101)/100</f>
        <v>0.38424116062895997</v>
      </c>
      <c r="D470" s="132">
        <f>[1]!thsiFinD("ths_adjustment_nvg_ratio_fund",D$2,$A$6,$A470,101)/100</f>
        <v>0.72633596932662003</v>
      </c>
      <c r="E470" s="132">
        <f>[1]!thsiFinD("ths_adjustment_nvg_ratio_fund",E$2,$A$6,$A470,101)/100</f>
        <v>0.86556663045763005</v>
      </c>
      <c r="F470" s="133">
        <f>[1]!thsiFinD("ths_int_chg_ratio_index",F$1,$A$6,$A470,101)/100</f>
        <v>0.43132526787608</v>
      </c>
      <c r="G470" s="133">
        <f>[1]!thsiFinD("ths_int_chg_ratio_index",G$1,$A$6,$A470,101)/100</f>
        <v>0.43132526787608</v>
      </c>
      <c r="H470" s="132">
        <f>[1]!thsiFinD("ths_int_chg_ratio_index",H$1,$A$6,$A470,101)/100</f>
        <v>0.41926494481892002</v>
      </c>
      <c r="I470" s="132">
        <f>[1]!thsiFinD("ths_int_chg_ratio_index",I$1,$A$6,$A470,101)/100</f>
        <v>0.41926494481892002</v>
      </c>
      <c r="J470" s="32">
        <f t="shared" si="53"/>
        <v>0.51730019394151383</v>
      </c>
      <c r="K470" s="32">
        <f>[1]!thsiFinD("ths_int_chg_ratio_index",K$2,$A$6,$A470,101)/100</f>
        <v>0.22721190991343002</v>
      </c>
      <c r="L470" s="32">
        <f>[1]!thsiFinD("ths_int_chg_ratio_index",L$2,$A$6,$A470,101)/100</f>
        <v>0.30818587338157999</v>
      </c>
      <c r="M470" s="46">
        <f t="shared" si="54"/>
        <v>1.5173001939415138</v>
      </c>
      <c r="N470" s="46">
        <f t="shared" si="55"/>
        <v>1.22721190991343</v>
      </c>
      <c r="O470" s="46">
        <f t="shared" si="55"/>
        <v>1.3081858733815799</v>
      </c>
      <c r="P470" s="38">
        <f t="shared" si="56"/>
        <v>-8.0391596560012157E-3</v>
      </c>
      <c r="Q470" s="38">
        <f t="shared" si="57"/>
        <v>4.3847936203667004E-4</v>
      </c>
      <c r="R470" s="38">
        <f t="shared" si="57"/>
        <v>-3.3095804907592452E-3</v>
      </c>
      <c r="S470" s="34">
        <f>MAX(M$6:M470)</f>
        <v>1.5715176881679187</v>
      </c>
      <c r="T470" s="34">
        <f>MAX(N$6:N470)</f>
        <v>1.37911001835863</v>
      </c>
      <c r="U470" s="34">
        <f>MAX(O$6:O470)</f>
        <v>1.3292433513747599</v>
      </c>
      <c r="V470" s="35">
        <f t="shared" si="58"/>
        <v>-3.4500085258099666E-2</v>
      </c>
      <c r="W470" s="35">
        <f t="shared" si="59"/>
        <v>-0.11014212530047751</v>
      </c>
      <c r="X470" s="35">
        <f t="shared" si="59"/>
        <v>-1.5841702703572991E-2</v>
      </c>
    </row>
    <row r="471" spans="1:24">
      <c r="A471" s="357">
        <v>44533</v>
      </c>
      <c r="B471" s="132">
        <f>[1]!thsiFinD("ths_adjustment_nvg_ratio_fund",B$2,$A$6,$A471,101)/100</f>
        <v>0.47698209718669998</v>
      </c>
      <c r="C471" s="132">
        <f>[1]!thsiFinD("ths_adjustment_nvg_ratio_fund",C$2,$A$6,$A471,101)/100</f>
        <v>0.39796716184518999</v>
      </c>
      <c r="D471" s="132">
        <f>[1]!thsiFinD("ths_adjustment_nvg_ratio_fund",D$2,$A$6,$A471,101)/100</f>
        <v>0.73628085310328006</v>
      </c>
      <c r="E471" s="132">
        <f>[1]!thsiFinD("ths_adjustment_nvg_ratio_fund",E$2,$A$6,$A471,101)/100</f>
        <v>0.88206717490491993</v>
      </c>
      <c r="F471" s="133">
        <f>[1]!thsiFinD("ths_int_chg_ratio_index",F$1,$A$6,$A471,101)/100</f>
        <v>0.44133569892616004</v>
      </c>
      <c r="G471" s="133">
        <f>[1]!thsiFinD("ths_int_chg_ratio_index",G$1,$A$6,$A471,101)/100</f>
        <v>0.44133569892616004</v>
      </c>
      <c r="H471" s="132">
        <f>[1]!thsiFinD("ths_int_chg_ratio_index",H$1,$A$6,$A471,101)/100</f>
        <v>0.42499463884614996</v>
      </c>
      <c r="I471" s="132">
        <f>[1]!thsiFinD("ths_int_chg_ratio_index",I$1,$A$6,$A471,101)/100</f>
        <v>0.42499463884614996</v>
      </c>
      <c r="J471" s="32">
        <f t="shared" si="53"/>
        <v>0.52824474532308874</v>
      </c>
      <c r="K471" s="32">
        <f>[1]!thsiFinD("ths_int_chg_ratio_index",K$2,$A$6,$A471,101)/100</f>
        <v>0.23876378942203999</v>
      </c>
      <c r="L471" s="32">
        <f>[1]!thsiFinD("ths_int_chg_ratio_index",L$2,$A$6,$A471,101)/100</f>
        <v>0.31894117271121997</v>
      </c>
      <c r="M471" s="46">
        <f t="shared" si="54"/>
        <v>1.5282447453230887</v>
      </c>
      <c r="N471" s="46">
        <f t="shared" si="55"/>
        <v>1.23876378942204</v>
      </c>
      <c r="O471" s="46">
        <f t="shared" si="55"/>
        <v>1.3189411727112199</v>
      </c>
      <c r="P471" s="38">
        <f t="shared" si="56"/>
        <v>7.2131747068087115E-3</v>
      </c>
      <c r="Q471" s="38">
        <f t="shared" si="57"/>
        <v>9.4131090281097674E-3</v>
      </c>
      <c r="R471" s="38">
        <f t="shared" si="57"/>
        <v>8.2215375876504293E-3</v>
      </c>
      <c r="S471" s="34">
        <f>MAX(M$6:M471)</f>
        <v>1.5715176881679187</v>
      </c>
      <c r="T471" s="34">
        <f>MAX(N$6:N471)</f>
        <v>1.37911001835863</v>
      </c>
      <c r="U471" s="34">
        <f>MAX(O$6:O471)</f>
        <v>1.3292433513747599</v>
      </c>
      <c r="V471" s="35">
        <f t="shared" si="58"/>
        <v>-2.7535765693657455E-2</v>
      </c>
      <c r="W471" s="35">
        <f t="shared" si="59"/>
        <v>-0.10176579610640879</v>
      </c>
      <c r="X471" s="35">
        <f t="shared" si="59"/>
        <v>-7.7504082701523869E-3</v>
      </c>
    </row>
    <row r="472" spans="1:24">
      <c r="A472" s="357">
        <v>44536</v>
      </c>
      <c r="B472" s="132">
        <f>[1]!thsiFinD("ths_adjustment_nvg_ratio_fund",B$2,$A$6,$A472,101)/100</f>
        <v>0.47042838874679999</v>
      </c>
      <c r="C472" s="132">
        <f>[1]!thsiFinD("ths_adjustment_nvg_ratio_fund",C$2,$A$6,$A472,101)/100</f>
        <v>0.39362349057423002</v>
      </c>
      <c r="D472" s="132">
        <f>[1]!thsiFinD("ths_adjustment_nvg_ratio_fund",D$2,$A$6,$A472,101)/100</f>
        <v>0.72238197939132998</v>
      </c>
      <c r="E472" s="132">
        <f>[1]!thsiFinD("ths_adjustment_nvg_ratio_fund",E$2,$A$6,$A472,101)/100</f>
        <v>0.86213250695834009</v>
      </c>
      <c r="F472" s="133">
        <f>[1]!thsiFinD("ths_int_chg_ratio_index",F$1,$A$6,$A472,101)/100</f>
        <v>0.42028191677685001</v>
      </c>
      <c r="G472" s="133">
        <f>[1]!thsiFinD("ths_int_chg_ratio_index",G$1,$A$6,$A472,101)/100</f>
        <v>0.42028191677685001</v>
      </c>
      <c r="H472" s="132">
        <f>[1]!thsiFinD("ths_int_chg_ratio_index",H$1,$A$6,$A472,101)/100</f>
        <v>0.40070710037916002</v>
      </c>
      <c r="I472" s="132">
        <f>[1]!thsiFinD("ths_int_chg_ratio_index",I$1,$A$6,$A472,101)/100</f>
        <v>0.40070710037916002</v>
      </c>
      <c r="J472" s="32">
        <f t="shared" si="53"/>
        <v>0.51131804999784003</v>
      </c>
      <c r="K472" s="32">
        <f>[1]!thsiFinD("ths_int_chg_ratio_index",K$2,$A$6,$A472,101)/100</f>
        <v>0.23458233302945999</v>
      </c>
      <c r="L472" s="32">
        <f>[1]!thsiFinD("ths_int_chg_ratio_index",L$2,$A$6,$A472,101)/100</f>
        <v>0.30835673527170998</v>
      </c>
      <c r="M472" s="46">
        <f t="shared" si="54"/>
        <v>1.51131804999784</v>
      </c>
      <c r="N472" s="46">
        <f t="shared" si="55"/>
        <v>1.2345823330294601</v>
      </c>
      <c r="O472" s="46">
        <f t="shared" si="55"/>
        <v>1.30835673527171</v>
      </c>
      <c r="P472" s="38">
        <f t="shared" si="56"/>
        <v>-1.1075906118473311E-2</v>
      </c>
      <c r="Q472" s="38">
        <f t="shared" si="57"/>
        <v>-3.3755074440227073E-3</v>
      </c>
      <c r="R472" s="38">
        <f t="shared" si="57"/>
        <v>-8.0249503605627215E-3</v>
      </c>
      <c r="S472" s="34">
        <f>MAX(M$6:M472)</f>
        <v>1.5715176881679187</v>
      </c>
      <c r="T472" s="34">
        <f>MAX(N$6:N472)</f>
        <v>1.37911001835863</v>
      </c>
      <c r="U472" s="34">
        <f>MAX(O$6:O472)</f>
        <v>1.3292433513747599</v>
      </c>
      <c r="V472" s="35">
        <f t="shared" si="58"/>
        <v>-3.8306688256407484E-2</v>
      </c>
      <c r="W472" s="35">
        <f t="shared" si="59"/>
        <v>-0.10479779234812747</v>
      </c>
      <c r="X472" s="35">
        <f t="shared" si="59"/>
        <v>-1.5713161989073021E-2</v>
      </c>
    </row>
    <row r="473" spans="1:24">
      <c r="A473" s="357">
        <v>44537</v>
      </c>
      <c r="B473" s="132">
        <f>[1]!thsiFinD("ths_adjustment_nvg_ratio_fund",B$2,$A$6,$A473,101)/100</f>
        <v>0.47450447570332005</v>
      </c>
      <c r="C473" s="132">
        <f>[1]!thsiFinD("ths_adjustment_nvg_ratio_fund",C$2,$A$6,$A473,101)/100</f>
        <v>0.39779341499435</v>
      </c>
      <c r="D473" s="132">
        <f>[1]!thsiFinD("ths_adjustment_nvg_ratio_fund",D$2,$A$6,$A473,101)/100</f>
        <v>0.71207764198418</v>
      </c>
      <c r="E473" s="132">
        <f>[1]!thsiFinD("ths_adjustment_nvg_ratio_fund",E$2,$A$6,$A473,101)/100</f>
        <v>0.84445933500295001</v>
      </c>
      <c r="F473" s="133">
        <f>[1]!thsiFinD("ths_int_chg_ratio_index",F$1,$A$6,$A473,101)/100</f>
        <v>0.39777177537837</v>
      </c>
      <c r="G473" s="133">
        <f>[1]!thsiFinD("ths_int_chg_ratio_index",G$1,$A$6,$A473,101)/100</f>
        <v>0.39777177537837</v>
      </c>
      <c r="H473" s="132">
        <f>[1]!thsiFinD("ths_int_chg_ratio_index",H$1,$A$6,$A473,101)/100</f>
        <v>0.38003507940363002</v>
      </c>
      <c r="I473" s="132">
        <f>[1]!thsiFinD("ths_int_chg_ratio_index",I$1,$A$6,$A473,101)/100</f>
        <v>0.38003507940363002</v>
      </c>
      <c r="J473" s="32">
        <f t="shared" si="53"/>
        <v>0.49805607215610004</v>
      </c>
      <c r="K473" s="32">
        <f>[1]!thsiFinD("ths_int_chg_ratio_index",K$2,$A$6,$A473,101)/100</f>
        <v>0.23877150234571001</v>
      </c>
      <c r="L473" s="32">
        <f>[1]!thsiFinD("ths_int_chg_ratio_index",L$2,$A$6,$A473,101)/100</f>
        <v>0.30433978090124003</v>
      </c>
      <c r="M473" s="46">
        <f t="shared" si="54"/>
        <v>1.4980560721561</v>
      </c>
      <c r="N473" s="46">
        <f t="shared" si="55"/>
        <v>1.23877150234571</v>
      </c>
      <c r="O473" s="46">
        <f t="shared" si="55"/>
        <v>1.30433978090124</v>
      </c>
      <c r="P473" s="38">
        <f t="shared" si="56"/>
        <v>-8.7751071601103181E-3</v>
      </c>
      <c r="Q473" s="38">
        <f t="shared" si="57"/>
        <v>3.3931874806358842E-3</v>
      </c>
      <c r="R473" s="38">
        <f t="shared" si="57"/>
        <v>-3.0702286785995181E-3</v>
      </c>
      <c r="S473" s="34">
        <f>MAX(M$6:M473)</f>
        <v>1.5715176881679187</v>
      </c>
      <c r="T473" s="34">
        <f>MAX(N$6:N473)</f>
        <v>1.37911001835863</v>
      </c>
      <c r="U473" s="34">
        <f>MAX(O$6:O473)</f>
        <v>1.3292433513747599</v>
      </c>
      <c r="V473" s="35">
        <f t="shared" si="58"/>
        <v>-4.6745650122118843E-2</v>
      </c>
      <c r="W473" s="35">
        <f t="shared" si="59"/>
        <v>-0.10176020342448544</v>
      </c>
      <c r="X473" s="35">
        <f t="shared" si="59"/>
        <v>-1.8735147667102159E-2</v>
      </c>
    </row>
    <row r="474" spans="1:24">
      <c r="A474" s="357">
        <v>44538</v>
      </c>
      <c r="B474" s="132">
        <f>[1]!thsiFinD("ths_adjustment_nvg_ratio_fund",B$2,$A$6,$A474,101)/100</f>
        <v>0.49696291560101996</v>
      </c>
      <c r="C474" s="132">
        <f>[1]!thsiFinD("ths_adjustment_nvg_ratio_fund",C$2,$A$6,$A474,101)/100</f>
        <v>0.42055425245417</v>
      </c>
      <c r="D474" s="132">
        <f>[1]!thsiFinD("ths_adjustment_nvg_ratio_fund",D$2,$A$6,$A474,101)/100</f>
        <v>0.73376467768991005</v>
      </c>
      <c r="E474" s="132">
        <f>[1]!thsiFinD("ths_adjustment_nvg_ratio_fund",E$2,$A$6,$A474,101)/100</f>
        <v>0.87494765059970003</v>
      </c>
      <c r="F474" s="133">
        <f>[1]!thsiFinD("ths_int_chg_ratio_index",F$1,$A$6,$A474,101)/100</f>
        <v>0.42311924502693005</v>
      </c>
      <c r="G474" s="133">
        <f>[1]!thsiFinD("ths_int_chg_ratio_index",G$1,$A$6,$A474,101)/100</f>
        <v>0.42311924502693005</v>
      </c>
      <c r="H474" s="132">
        <f>[1]!thsiFinD("ths_int_chg_ratio_index",H$1,$A$6,$A474,101)/100</f>
        <v>0.40304051637892996</v>
      </c>
      <c r="I474" s="132">
        <f>[1]!thsiFinD("ths_int_chg_ratio_index",I$1,$A$6,$A474,101)/100</f>
        <v>0.40304051637892996</v>
      </c>
      <c r="J474" s="32">
        <f t="shared" si="53"/>
        <v>0.52231862739456503</v>
      </c>
      <c r="K474" s="32">
        <f>[1]!thsiFinD("ths_int_chg_ratio_index",K$2,$A$6,$A474,101)/100</f>
        <v>0.25685029159058997</v>
      </c>
      <c r="L474" s="32">
        <f>[1]!thsiFinD("ths_int_chg_ratio_index",L$2,$A$6,$A474,101)/100</f>
        <v>0.3245083059678</v>
      </c>
      <c r="M474" s="46">
        <f t="shared" si="54"/>
        <v>1.522318627394565</v>
      </c>
      <c r="N474" s="46">
        <f t="shared" si="55"/>
        <v>1.2568502915905899</v>
      </c>
      <c r="O474" s="46">
        <f t="shared" si="55"/>
        <v>1.3245083059678</v>
      </c>
      <c r="P474" s="38">
        <f t="shared" si="56"/>
        <v>1.6196026096369609E-2</v>
      </c>
      <c r="Q474" s="38">
        <f t="shared" si="57"/>
        <v>1.4594127496997178E-2</v>
      </c>
      <c r="R474" s="38">
        <f t="shared" si="57"/>
        <v>1.5462631257496806E-2</v>
      </c>
      <c r="S474" s="34">
        <f>MAX(M$6:M474)</f>
        <v>1.5715176881679187</v>
      </c>
      <c r="T474" s="34">
        <f>MAX(N$6:N474)</f>
        <v>1.37911001835863</v>
      </c>
      <c r="U474" s="34">
        <f>MAX(O$6:O474)</f>
        <v>1.3292433513747599</v>
      </c>
      <c r="V474" s="35">
        <f t="shared" si="58"/>
        <v>-3.1306717795019035E-2</v>
      </c>
      <c r="W474" s="35">
        <f t="shared" si="59"/>
        <v>-8.8651177310385632E-2</v>
      </c>
      <c r="X474" s="35">
        <f t="shared" si="59"/>
        <v>-3.5622110895365822E-3</v>
      </c>
    </row>
    <row r="475" spans="1:24">
      <c r="A475" s="357">
        <v>44539</v>
      </c>
      <c r="B475" s="132">
        <f>[1]!thsiFinD("ths_adjustment_nvg_ratio_fund",B$2,$A$6,$A475,101)/100</f>
        <v>0.51782289002558002</v>
      </c>
      <c r="C475" s="132">
        <f>[1]!thsiFinD("ths_adjustment_nvg_ratio_fund",C$2,$A$6,$A475,101)/100</f>
        <v>0.43801581096343001</v>
      </c>
      <c r="D475" s="132">
        <f>[1]!thsiFinD("ths_adjustment_nvg_ratio_fund",D$2,$A$6,$A475,101)/100</f>
        <v>0.73783848550204001</v>
      </c>
      <c r="E475" s="132">
        <f>[1]!thsiFinD("ths_adjustment_nvg_ratio_fund",E$2,$A$6,$A475,101)/100</f>
        <v>0.88039199270637991</v>
      </c>
      <c r="F475" s="133">
        <f>[1]!thsiFinD("ths_int_chg_ratio_index",F$1,$A$6,$A475,101)/100</f>
        <v>0.42477267513952</v>
      </c>
      <c r="G475" s="133">
        <f>[1]!thsiFinD("ths_int_chg_ratio_index",G$1,$A$6,$A475,101)/100</f>
        <v>0.42477267513952</v>
      </c>
      <c r="H475" s="132">
        <f>[1]!thsiFinD("ths_int_chg_ratio_index",H$1,$A$6,$A475,101)/100</f>
        <v>0.40267873041123003</v>
      </c>
      <c r="I475" s="132">
        <f>[1]!thsiFinD("ths_int_chg_ratio_index",I$1,$A$6,$A475,101)/100</f>
        <v>0.40267873041123003</v>
      </c>
      <c r="J475" s="32">
        <f t="shared" si="53"/>
        <v>0.52862149878736631</v>
      </c>
      <c r="K475" s="32">
        <f>[1]!thsiFinD("ths_int_chg_ratio_index",K$2,$A$6,$A475,101)/100</f>
        <v>0.27331093282155999</v>
      </c>
      <c r="L475" s="32">
        <f>[1]!thsiFinD("ths_int_chg_ratio_index",L$2,$A$6,$A475,101)/100</f>
        <v>0.33664929989290998</v>
      </c>
      <c r="M475" s="46">
        <f t="shared" si="54"/>
        <v>1.5286214987873663</v>
      </c>
      <c r="N475" s="46">
        <f t="shared" si="55"/>
        <v>1.2733109328215599</v>
      </c>
      <c r="O475" s="46">
        <f t="shared" si="55"/>
        <v>1.33664929989291</v>
      </c>
      <c r="P475" s="38">
        <f t="shared" si="56"/>
        <v>4.140310234256761E-3</v>
      </c>
      <c r="Q475" s="38">
        <f t="shared" si="57"/>
        <v>1.3096739795587231E-2</v>
      </c>
      <c r="R475" s="38">
        <f t="shared" si="57"/>
        <v>9.1664158468518497E-3</v>
      </c>
      <c r="S475" s="34">
        <f>MAX(M$6:M475)</f>
        <v>1.5715176881679187</v>
      </c>
      <c r="T475" s="34">
        <f>MAX(N$6:N475)</f>
        <v>1.37911001835863</v>
      </c>
      <c r="U475" s="34">
        <f>MAX(O$6:O475)</f>
        <v>1.33664929989291</v>
      </c>
      <c r="V475" s="35">
        <f t="shared" si="58"/>
        <v>-2.7296027084850016E-2</v>
      </c>
      <c r="W475" s="35">
        <f t="shared" si="59"/>
        <v>-7.6715478916604907E-2</v>
      </c>
      <c r="X475" s="35">
        <f t="shared" si="59"/>
        <v>0</v>
      </c>
    </row>
    <row r="476" spans="1:24">
      <c r="A476" s="357">
        <v>44540</v>
      </c>
      <c r="B476" s="132">
        <f>[1]!thsiFinD("ths_adjustment_nvg_ratio_fund",B$2,$A$6,$A476,101)/100</f>
        <v>0.51286764705882004</v>
      </c>
      <c r="C476" s="132">
        <f>[1]!thsiFinD("ths_adjustment_nvg_ratio_fund",C$2,$A$6,$A476,101)/100</f>
        <v>0.43436712709581998</v>
      </c>
      <c r="D476" s="132">
        <f>[1]!thsiFinD("ths_adjustment_nvg_ratio_fund",D$2,$A$6,$A476,101)/100</f>
        <v>0.73256649892164005</v>
      </c>
      <c r="E476" s="132">
        <f>[1]!thsiFinD("ths_adjustment_nvg_ratio_fund",E$2,$A$6,$A476,101)/100</f>
        <v>0.88449618902335003</v>
      </c>
      <c r="F476" s="133">
        <f>[1]!thsiFinD("ths_int_chg_ratio_index",F$1,$A$6,$A476,101)/100</f>
        <v>0.42789254168244001</v>
      </c>
      <c r="G476" s="133">
        <f>[1]!thsiFinD("ths_int_chg_ratio_index",G$1,$A$6,$A476,101)/100</f>
        <v>0.42789254168244001</v>
      </c>
      <c r="H476" s="132">
        <f>[1]!thsiFinD("ths_int_chg_ratio_index",H$1,$A$6,$A476,101)/100</f>
        <v>0.41129416047925998</v>
      </c>
      <c r="I476" s="132">
        <f>[1]!thsiFinD("ths_int_chg_ratio_index",I$1,$A$6,$A476,101)/100</f>
        <v>0.41129416047925998</v>
      </c>
      <c r="J476" s="32">
        <f t="shared" si="53"/>
        <v>0.53033385830287882</v>
      </c>
      <c r="K476" s="32">
        <f>[1]!thsiFinD("ths_int_chg_ratio_index",K$2,$A$6,$A476,101)/100</f>
        <v>0.26825492437455001</v>
      </c>
      <c r="L476" s="32">
        <f>[1]!thsiFinD("ths_int_chg_ratio_index",L$2,$A$6,$A476,101)/100</f>
        <v>0.33521178452389</v>
      </c>
      <c r="M476" s="46">
        <f t="shared" si="54"/>
        <v>1.5303338583028787</v>
      </c>
      <c r="N476" s="46">
        <f t="shared" si="55"/>
        <v>1.26825492437455</v>
      </c>
      <c r="O476" s="46">
        <f t="shared" si="55"/>
        <v>1.33521178452389</v>
      </c>
      <c r="P476" s="38">
        <f t="shared" si="56"/>
        <v>1.1201985036000117E-3</v>
      </c>
      <c r="Q476" s="38">
        <f t="shared" si="57"/>
        <v>-3.9707571157079347E-3</v>
      </c>
      <c r="R476" s="38">
        <f t="shared" si="57"/>
        <v>-1.0754618800422611E-3</v>
      </c>
      <c r="S476" s="34">
        <f>MAX(M$6:M476)</f>
        <v>1.5715176881679187</v>
      </c>
      <c r="T476" s="34">
        <f>MAX(N$6:N476)</f>
        <v>1.37911001835863</v>
      </c>
      <c r="U476" s="34">
        <f>MAX(O$6:O476)</f>
        <v>1.33664929989291</v>
      </c>
      <c r="V476" s="35">
        <f t="shared" si="58"/>
        <v>-2.6206405549944689E-2</v>
      </c>
      <c r="W476" s="35">
        <f t="shared" si="59"/>
        <v>-8.0381617498519797E-2</v>
      </c>
      <c r="X476" s="35">
        <f t="shared" si="59"/>
        <v>-1.0754618800422611E-3</v>
      </c>
    </row>
    <row r="477" spans="1:24">
      <c r="A477" s="357">
        <v>44543</v>
      </c>
      <c r="B477" s="132">
        <f>[1]!thsiFinD("ths_adjustment_nvg_ratio_fund",B$2,$A$6,$A477,101)/100</f>
        <v>0.51750319693095004</v>
      </c>
      <c r="C477" s="132">
        <f>[1]!thsiFinD("ths_adjustment_nvg_ratio_fund",C$2,$A$6,$A477,101)/100</f>
        <v>0.43905829206846003</v>
      </c>
      <c r="D477" s="132">
        <f>[1]!thsiFinD("ths_adjustment_nvg_ratio_fund",D$2,$A$6,$A477,101)/100</f>
        <v>0.7359213994728</v>
      </c>
      <c r="E477" s="132">
        <f>[1]!thsiFinD("ths_adjustment_nvg_ratio_fund",E$2,$A$6,$A477,101)/100</f>
        <v>0.89178323145582994</v>
      </c>
      <c r="F477" s="133">
        <f>[1]!thsiFinD("ths_int_chg_ratio_index",F$1,$A$6,$A477,101)/100</f>
        <v>0.43431865771229</v>
      </c>
      <c r="G477" s="133">
        <f>[1]!thsiFinD("ths_int_chg_ratio_index",G$1,$A$6,$A477,101)/100</f>
        <v>0.43431865771229</v>
      </c>
      <c r="H477" s="132">
        <f>[1]!thsiFinD("ths_int_chg_ratio_index",H$1,$A$6,$A477,101)/100</f>
        <v>0.42024027446928996</v>
      </c>
      <c r="I477" s="132">
        <f>[1]!thsiFinD("ths_int_chg_ratio_index",I$1,$A$6,$A477,101)/100</f>
        <v>0.42024027446928996</v>
      </c>
      <c r="J477" s="32">
        <f t="shared" si="53"/>
        <v>0.53667299803640001</v>
      </c>
      <c r="K477" s="32">
        <f>[1]!thsiFinD("ths_int_chg_ratio_index",K$2,$A$6,$A477,101)/100</f>
        <v>0.27565168829354997</v>
      </c>
      <c r="L477" s="32">
        <f>[1]!thsiFinD("ths_int_chg_ratio_index",L$2,$A$6,$A477,101)/100</f>
        <v>0.34291332477860997</v>
      </c>
      <c r="M477" s="46">
        <f t="shared" si="54"/>
        <v>1.5366729980364</v>
      </c>
      <c r="N477" s="46">
        <f t="shared" si="55"/>
        <v>1.27565168829355</v>
      </c>
      <c r="O477" s="46">
        <f t="shared" si="55"/>
        <v>1.34291332477861</v>
      </c>
      <c r="P477" s="38">
        <f t="shared" si="56"/>
        <v>4.1423246954435111E-3</v>
      </c>
      <c r="Q477" s="38">
        <f t="shared" si="57"/>
        <v>5.8322374917234576E-3</v>
      </c>
      <c r="R477" s="38">
        <f t="shared" si="57"/>
        <v>5.7680289703752052E-3</v>
      </c>
      <c r="S477" s="34">
        <f>MAX(M$6:M477)</f>
        <v>1.5715176881679187</v>
      </c>
      <c r="T477" s="34">
        <f>MAX(N$6:N477)</f>
        <v>1.37911001835863</v>
      </c>
      <c r="U477" s="34">
        <f>MAX(O$6:O477)</f>
        <v>1.34291332477861</v>
      </c>
      <c r="V477" s="35">
        <f t="shared" si="58"/>
        <v>-2.2172636295389569E-2</v>
      </c>
      <c r="W477" s="35">
        <f t="shared" si="59"/>
        <v>-7.5018184690016643E-2</v>
      </c>
      <c r="X477" s="35">
        <f t="shared" si="59"/>
        <v>0</v>
      </c>
    </row>
    <row r="478" spans="1:24">
      <c r="A478" s="357">
        <v>44544</v>
      </c>
      <c r="B478" s="132">
        <f>[1]!thsiFinD("ths_adjustment_nvg_ratio_fund",B$2,$A$6,$A478,101)/100</f>
        <v>0.50735294117647001</v>
      </c>
      <c r="C478" s="132">
        <f>[1]!thsiFinD("ths_adjustment_nvg_ratio_fund",C$2,$A$6,$A478,101)/100</f>
        <v>0.43245591173660003</v>
      </c>
      <c r="D478" s="132">
        <f>[1]!thsiFinD("ths_adjustment_nvg_ratio_fund",D$2,$A$6,$A478,101)/100</f>
        <v>0.72705487658758994</v>
      </c>
      <c r="E478" s="132">
        <f>[1]!thsiFinD("ths_adjustment_nvg_ratio_fund",E$2,$A$6,$A478,101)/100</f>
        <v>0.88901918092855003</v>
      </c>
      <c r="F478" s="133">
        <f>[1]!thsiFinD("ths_int_chg_ratio_index",F$1,$A$6,$A478,101)/100</f>
        <v>0.43376687366501998</v>
      </c>
      <c r="G478" s="133">
        <f>[1]!thsiFinD("ths_int_chg_ratio_index",G$1,$A$6,$A478,101)/100</f>
        <v>0.43376687366501998</v>
      </c>
      <c r="H478" s="132">
        <f>[1]!thsiFinD("ths_int_chg_ratio_index",H$1,$A$6,$A478,101)/100</f>
        <v>0.42960482263636002</v>
      </c>
      <c r="I478" s="132">
        <f>[1]!thsiFinD("ths_int_chg_ratio_index",I$1,$A$6,$A478,101)/100</f>
        <v>0.42960482263636002</v>
      </c>
      <c r="J478" s="32">
        <f t="shared" si="53"/>
        <v>0.53532828787899633</v>
      </c>
      <c r="K478" s="32">
        <f>[1]!thsiFinD("ths_int_chg_ratio_index",K$2,$A$6,$A478,101)/100</f>
        <v>0.26792537218128998</v>
      </c>
      <c r="L478" s="32">
        <f>[1]!thsiFinD("ths_int_chg_ratio_index",L$2,$A$6,$A478,101)/100</f>
        <v>0.33817092402172</v>
      </c>
      <c r="M478" s="46">
        <f t="shared" si="54"/>
        <v>1.5353282878789964</v>
      </c>
      <c r="N478" s="46">
        <f t="shared" si="55"/>
        <v>1.26792537218129</v>
      </c>
      <c r="O478" s="46">
        <f t="shared" si="55"/>
        <v>1.3381709240217199</v>
      </c>
      <c r="P478" s="38">
        <f t="shared" si="56"/>
        <v>-8.7507892643512442E-4</v>
      </c>
      <c r="Q478" s="38">
        <f t="shared" si="57"/>
        <v>-6.0567599942548123E-3</v>
      </c>
      <c r="R478" s="38">
        <f t="shared" si="57"/>
        <v>-3.5314272852806639E-3</v>
      </c>
      <c r="S478" s="34">
        <f>MAX(M$6:M478)</f>
        <v>1.5715176881679187</v>
      </c>
      <c r="T478" s="34">
        <f>MAX(N$6:N478)</f>
        <v>1.37911001835863</v>
      </c>
      <c r="U478" s="34">
        <f>MAX(O$6:O478)</f>
        <v>1.34291332477861</v>
      </c>
      <c r="V478" s="35">
        <f t="shared" si="58"/>
        <v>-2.3028312415059093E-2</v>
      </c>
      <c r="W478" s="35">
        <f t="shared" si="59"/>
        <v>-8.0620577544399441E-2</v>
      </c>
      <c r="X478" s="35">
        <f t="shared" si="59"/>
        <v>-3.5314272852806639E-3</v>
      </c>
    </row>
    <row r="479" spans="1:24">
      <c r="A479" s="357">
        <v>44545</v>
      </c>
      <c r="B479" s="132">
        <f>[1]!thsiFinD("ths_adjustment_nvg_ratio_fund",B$2,$A$6,$A479,101)/100</f>
        <v>0.49432544757032998</v>
      </c>
      <c r="C479" s="132">
        <f>[1]!thsiFinD("ths_adjustment_nvg_ratio_fund",C$2,$A$6,$A479,101)/100</f>
        <v>0.42038050560334</v>
      </c>
      <c r="D479" s="132">
        <f>[1]!thsiFinD("ths_adjustment_nvg_ratio_fund",D$2,$A$6,$A479,101)/100</f>
        <v>0.72250179726815</v>
      </c>
      <c r="E479" s="132">
        <f>[1]!thsiFinD("ths_adjustment_nvg_ratio_fund",E$2,$A$6,$A479,101)/100</f>
        <v>0.87779546030635003</v>
      </c>
      <c r="F479" s="133">
        <f>[1]!thsiFinD("ths_int_chg_ratio_index",F$1,$A$6,$A479,101)/100</f>
        <v>0.42905229769610004</v>
      </c>
      <c r="G479" s="133">
        <f>[1]!thsiFinD("ths_int_chg_ratio_index",G$1,$A$6,$A479,101)/100</f>
        <v>0.42905229769610004</v>
      </c>
      <c r="H479" s="132">
        <f>[1]!thsiFinD("ths_int_chg_ratio_index",H$1,$A$6,$A479,101)/100</f>
        <v>0.43312877701254998</v>
      </c>
      <c r="I479" s="132">
        <f>[1]!thsiFinD("ths_int_chg_ratio_index",I$1,$A$6,$A479,101)/100</f>
        <v>0.43312877701254998</v>
      </c>
      <c r="J479" s="32">
        <f t="shared" si="53"/>
        <v>0.52992067002068377</v>
      </c>
      <c r="K479" s="32">
        <f>[1]!thsiFinD("ths_int_chg_ratio_index",K$2,$A$6,$A479,101)/100</f>
        <v>0.25911223500614999</v>
      </c>
      <c r="L479" s="32">
        <f>[1]!thsiFinD("ths_int_chg_ratio_index",L$2,$A$6,$A479,101)/100</f>
        <v>0.33152875415172001</v>
      </c>
      <c r="M479" s="46">
        <f t="shared" si="54"/>
        <v>1.5299206700206838</v>
      </c>
      <c r="N479" s="46">
        <f t="shared" si="55"/>
        <v>1.2591122350061501</v>
      </c>
      <c r="O479" s="46">
        <f t="shared" si="55"/>
        <v>1.33152875415172</v>
      </c>
      <c r="P479" s="38">
        <f t="shared" si="56"/>
        <v>-3.5221248126569016E-3</v>
      </c>
      <c r="Q479" s="38">
        <f t="shared" si="57"/>
        <v>-6.9508327291992744E-3</v>
      </c>
      <c r="R479" s="38">
        <f t="shared" si="57"/>
        <v>-4.9636184367521929E-3</v>
      </c>
      <c r="S479" s="34">
        <f>MAX(M$6:M479)</f>
        <v>1.5715176881679187</v>
      </c>
      <c r="T479" s="34">
        <f>MAX(N$6:N479)</f>
        <v>1.37911001835863</v>
      </c>
      <c r="U479" s="34">
        <f>MAX(O$6:O479)</f>
        <v>1.34291332477861</v>
      </c>
      <c r="V479" s="35">
        <f t="shared" si="58"/>
        <v>-2.6469328637165335E-2</v>
      </c>
      <c r="W479" s="35">
        <f t="shared" si="59"/>
        <v>-8.7011030124556132E-2</v>
      </c>
      <c r="X479" s="35">
        <f t="shared" si="59"/>
        <v>-8.4775170644515452E-3</v>
      </c>
    </row>
    <row r="480" spans="1:24">
      <c r="A480" s="357">
        <v>44546</v>
      </c>
      <c r="B480" s="132">
        <f>[1]!thsiFinD("ths_adjustment_nvg_ratio_fund",B$2,$A$6,$A480,101)/100</f>
        <v>0.50127877237851992</v>
      </c>
      <c r="C480" s="132">
        <f>[1]!thsiFinD("ths_adjustment_nvg_ratio_fund",C$2,$A$6,$A480,101)/100</f>
        <v>0.42733037963687004</v>
      </c>
      <c r="D480" s="132">
        <f>[1]!thsiFinD("ths_adjustment_nvg_ratio_fund",D$2,$A$6,$A480,101)/100</f>
        <v>0.73735921399473003</v>
      </c>
      <c r="E480" s="132">
        <f>[1]!thsiFinD("ths_adjustment_nvg_ratio_fund",E$2,$A$6,$A480,101)/100</f>
        <v>0.89153195414918995</v>
      </c>
      <c r="F480" s="133">
        <f>[1]!thsiFinD("ths_int_chg_ratio_index",F$1,$A$6,$A480,101)/100</f>
        <v>0.43810449839259002</v>
      </c>
      <c r="G480" s="133">
        <f>[1]!thsiFinD("ths_int_chg_ratio_index",G$1,$A$6,$A480,101)/100</f>
        <v>0.43810449839259002</v>
      </c>
      <c r="H480" s="132">
        <f>[1]!thsiFinD("ths_int_chg_ratio_index",H$1,$A$6,$A480,101)/100</f>
        <v>0.44546239945146998</v>
      </c>
      <c r="I480" s="132">
        <f>[1]!thsiFinD("ths_int_chg_ratio_index",I$1,$A$6,$A480,101)/100</f>
        <v>0.44546239945146998</v>
      </c>
      <c r="J480" s="32">
        <f t="shared" si="53"/>
        <v>0.54057926448092875</v>
      </c>
      <c r="K480" s="32">
        <f>[1]!thsiFinD("ths_int_chg_ratio_index",K$2,$A$6,$A480,101)/100</f>
        <v>0.26736744732984996</v>
      </c>
      <c r="L480" s="32">
        <f>[1]!thsiFinD("ths_int_chg_ratio_index",L$2,$A$6,$A480,101)/100</f>
        <v>0.34024059949612995</v>
      </c>
      <c r="M480" s="46">
        <f t="shared" si="54"/>
        <v>1.5405792644809289</v>
      </c>
      <c r="N480" s="46">
        <f t="shared" si="55"/>
        <v>1.26736744732985</v>
      </c>
      <c r="O480" s="46">
        <f t="shared" si="55"/>
        <v>1.3402405994961299</v>
      </c>
      <c r="P480" s="38">
        <f t="shared" si="56"/>
        <v>6.966762832285367E-3</v>
      </c>
      <c r="Q480" s="38">
        <f t="shared" si="57"/>
        <v>6.5563752731379044E-3</v>
      </c>
      <c r="R480" s="38">
        <f t="shared" si="57"/>
        <v>6.5427391764889542E-3</v>
      </c>
      <c r="S480" s="34">
        <f>MAX(M$6:M480)</f>
        <v>1.5715176881679187</v>
      </c>
      <c r="T480" s="34">
        <f>MAX(N$6:N480)</f>
        <v>1.37911001835863</v>
      </c>
      <c r="U480" s="34">
        <f>MAX(O$6:O480)</f>
        <v>1.34291332477861</v>
      </c>
      <c r="V480" s="35">
        <f t="shared" si="58"/>
        <v>-1.9686971339824999E-2</v>
      </c>
      <c r="W480" s="35">
        <f t="shared" si="59"/>
        <v>-8.1025131817817009E-2</v>
      </c>
      <c r="X480" s="35">
        <f t="shared" si="59"/>
        <v>-1.9902440709795854E-3</v>
      </c>
    </row>
    <row r="481" spans="1:24">
      <c r="A481" s="357">
        <v>44547</v>
      </c>
      <c r="B481" s="132">
        <f>[1]!thsiFinD("ths_adjustment_nvg_ratio_fund",B$2,$A$6,$A481,101)/100</f>
        <v>0.47818094629155999</v>
      </c>
      <c r="C481" s="132">
        <f>[1]!thsiFinD("ths_adjustment_nvg_ratio_fund",C$2,$A$6,$A481,101)/100</f>
        <v>0.40335331422118004</v>
      </c>
      <c r="D481" s="132">
        <f>[1]!thsiFinD("ths_adjustment_nvg_ratio_fund",D$2,$A$6,$A481,101)/100</f>
        <v>0.72118380062304999</v>
      </c>
      <c r="E481" s="132">
        <f>[1]!thsiFinD("ths_adjustment_nvg_ratio_fund",E$2,$A$6,$A481,101)/100</f>
        <v>0.86548287135542001</v>
      </c>
      <c r="F481" s="133">
        <f>[1]!thsiFinD("ths_int_chg_ratio_index",F$1,$A$6,$A481,101)/100</f>
        <v>0.41800909029999</v>
      </c>
      <c r="G481" s="133">
        <f>[1]!thsiFinD("ths_int_chg_ratio_index",G$1,$A$6,$A481,101)/100</f>
        <v>0.41800909029999</v>
      </c>
      <c r="H481" s="132">
        <f>[1]!thsiFinD("ths_int_chg_ratio_index",H$1,$A$6,$A481,101)/100</f>
        <v>0.43327682492886999</v>
      </c>
      <c r="I481" s="132">
        <f>[1]!thsiFinD("ths_int_chg_ratio_index",I$1,$A$6,$A481,101)/100</f>
        <v>0.43327682492886999</v>
      </c>
      <c r="J481" s="32">
        <f t="shared" si="53"/>
        <v>0.52134659536861627</v>
      </c>
      <c r="K481" s="32">
        <f>[1]!thsiFinD("ths_int_chg_ratio_index",K$2,$A$6,$A481,101)/100</f>
        <v>0.24930775341417999</v>
      </c>
      <c r="L481" s="32">
        <f>[1]!thsiFinD("ths_int_chg_ratio_index",L$2,$A$6,$A481,101)/100</f>
        <v>0.32247102958766</v>
      </c>
      <c r="M481" s="46">
        <f t="shared" si="54"/>
        <v>1.5213465953686163</v>
      </c>
      <c r="N481" s="46">
        <f t="shared" si="55"/>
        <v>1.2493077534141799</v>
      </c>
      <c r="O481" s="46">
        <f t="shared" si="55"/>
        <v>1.3224710295876601</v>
      </c>
      <c r="P481" s="38">
        <f t="shared" si="56"/>
        <v>-1.2484050354132692E-2</v>
      </c>
      <c r="Q481" s="38">
        <f t="shared" si="57"/>
        <v>-1.4249769436416537E-2</v>
      </c>
      <c r="R481" s="38">
        <f t="shared" si="57"/>
        <v>-1.3258492479000017E-2</v>
      </c>
      <c r="S481" s="34">
        <f>MAX(M$6:M481)</f>
        <v>1.5715176881679187</v>
      </c>
      <c r="T481" s="34">
        <f>MAX(N$6:N481)</f>
        <v>1.37911001835863</v>
      </c>
      <c r="U481" s="34">
        <f>MAX(O$6:O481)</f>
        <v>1.34291332477861</v>
      </c>
      <c r="V481" s="35">
        <f t="shared" si="58"/>
        <v>-3.1925248552430951E-2</v>
      </c>
      <c r="W481" s="35">
        <f t="shared" si="59"/>
        <v>-9.4120311807274315E-2</v>
      </c>
      <c r="X481" s="35">
        <f t="shared" si="59"/>
        <v>-1.5222348913933148E-2</v>
      </c>
    </row>
    <row r="482" spans="1:24">
      <c r="A482" s="357">
        <v>44550</v>
      </c>
      <c r="B482" s="132">
        <f>[1]!thsiFinD("ths_adjustment_nvg_ratio_fund",B$2,$A$6,$A482,101)/100</f>
        <v>0.45812020460357999</v>
      </c>
      <c r="C482" s="132">
        <f>[1]!thsiFinD("ths_adjustment_nvg_ratio_fund",C$2,$A$6,$A482,101)/100</f>
        <v>0.38128746416471004</v>
      </c>
      <c r="D482" s="132">
        <f>[1]!thsiFinD("ths_adjustment_nvg_ratio_fund",D$2,$A$6,$A482,101)/100</f>
        <v>0.69110951353941996</v>
      </c>
      <c r="E482" s="132">
        <f>[1]!thsiFinD("ths_adjustment_nvg_ratio_fund",E$2,$A$6,$A482,101)/100</f>
        <v>0.83156043225938003</v>
      </c>
      <c r="F482" s="133">
        <f>[1]!thsiFinD("ths_int_chg_ratio_index",F$1,$A$6,$A482,101)/100</f>
        <v>0.39247437548870001</v>
      </c>
      <c r="G482" s="133">
        <f>[1]!thsiFinD("ths_int_chg_ratio_index",G$1,$A$6,$A482,101)/100</f>
        <v>0.39247437548870001</v>
      </c>
      <c r="H482" s="132">
        <f>[1]!thsiFinD("ths_int_chg_ratio_index",H$1,$A$6,$A482,101)/100</f>
        <v>0.41479382148874999</v>
      </c>
      <c r="I482" s="132">
        <f>[1]!thsiFinD("ths_int_chg_ratio_index",I$1,$A$6,$A482,101)/100</f>
        <v>0.41479382148874999</v>
      </c>
      <c r="J482" s="32">
        <f t="shared" si="53"/>
        <v>0.49707675106524873</v>
      </c>
      <c r="K482" s="32">
        <f>[1]!thsiFinD("ths_int_chg_ratio_index",K$2,$A$6,$A482,101)/100</f>
        <v>0.23020258438102001</v>
      </c>
      <c r="L482" s="32">
        <f>[1]!thsiFinD("ths_int_chg_ratio_index",L$2,$A$6,$A482,101)/100</f>
        <v>0.3022451283473</v>
      </c>
      <c r="M482" s="46">
        <f t="shared" si="54"/>
        <v>1.4970767510652487</v>
      </c>
      <c r="N482" s="46">
        <f t="shared" si="55"/>
        <v>1.23020258438102</v>
      </c>
      <c r="O482" s="46">
        <f t="shared" si="55"/>
        <v>1.3022451283473</v>
      </c>
      <c r="P482" s="38">
        <f t="shared" si="56"/>
        <v>-1.5952869896479482E-2</v>
      </c>
      <c r="Q482" s="38">
        <f t="shared" si="57"/>
        <v>-1.5292604228980489E-2</v>
      </c>
      <c r="R482" s="38">
        <f t="shared" si="57"/>
        <v>-1.5294022165964871E-2</v>
      </c>
      <c r="S482" s="34">
        <f>MAX(M$6:M482)</f>
        <v>1.5715176881679187</v>
      </c>
      <c r="T482" s="34">
        <f>MAX(N$6:N482)</f>
        <v>1.37911001835863</v>
      </c>
      <c r="U482" s="34">
        <f>MAX(O$6:O482)</f>
        <v>1.34291332477861</v>
      </c>
      <c r="V482" s="35">
        <f t="shared" si="58"/>
        <v>-4.7368819112340699E-2</v>
      </c>
      <c r="W482" s="35">
        <f t="shared" si="59"/>
        <v>-0.107973571357878</v>
      </c>
      <c r="X482" s="35">
        <f t="shared" si="59"/>
        <v>-3.0283560138190224E-2</v>
      </c>
    </row>
    <row r="483" spans="1:24">
      <c r="A483" s="357">
        <v>44551</v>
      </c>
      <c r="B483" s="132">
        <f>[1]!thsiFinD("ths_adjustment_nvg_ratio_fund",B$2,$A$6,$A483,101)/100</f>
        <v>0.46763107416879995</v>
      </c>
      <c r="C483" s="132">
        <f>[1]!thsiFinD("ths_adjustment_nvg_ratio_fund",C$2,$A$6,$A483,101)/100</f>
        <v>0.38858483189991999</v>
      </c>
      <c r="D483" s="132">
        <f>[1]!thsiFinD("ths_adjustment_nvg_ratio_fund",D$2,$A$6,$A483,101)/100</f>
        <v>0.71135873472322009</v>
      </c>
      <c r="E483" s="132">
        <f>[1]!thsiFinD("ths_adjustment_nvg_ratio_fund",E$2,$A$6,$A483,101)/100</f>
        <v>0.84244911639555997</v>
      </c>
      <c r="F483" s="133">
        <f>[1]!thsiFinD("ths_int_chg_ratio_index",F$1,$A$6,$A483,101)/100</f>
        <v>0.40991305422475</v>
      </c>
      <c r="G483" s="133">
        <f>[1]!thsiFinD("ths_int_chg_ratio_index",G$1,$A$6,$A483,101)/100</f>
        <v>0.40991305422475</v>
      </c>
      <c r="H483" s="132">
        <f>[1]!thsiFinD("ths_int_chg_ratio_index",H$1,$A$6,$A483,101)/100</f>
        <v>0.43716980970723002</v>
      </c>
      <c r="I483" s="132">
        <f>[1]!thsiFinD("ths_int_chg_ratio_index",I$1,$A$6,$A483,101)/100</f>
        <v>0.43716980970723002</v>
      </c>
      <c r="J483" s="32">
        <f t="shared" si="53"/>
        <v>0.51302368563143252</v>
      </c>
      <c r="K483" s="32">
        <f>[1]!thsiFinD("ths_int_chg_ratio_index",K$2,$A$6,$A483,101)/100</f>
        <v>0.23979136120762001</v>
      </c>
      <c r="L483" s="32">
        <f>[1]!thsiFinD("ths_int_chg_ratio_index",L$2,$A$6,$A483,101)/100</f>
        <v>0.31525638683255996</v>
      </c>
      <c r="M483" s="46">
        <f t="shared" si="54"/>
        <v>1.5130236856314325</v>
      </c>
      <c r="N483" s="46">
        <f t="shared" si="55"/>
        <v>1.2397913612076201</v>
      </c>
      <c r="O483" s="46">
        <f t="shared" si="55"/>
        <v>1.31525638683256</v>
      </c>
      <c r="P483" s="38">
        <f t="shared" si="56"/>
        <v>1.0652048770937617E-2</v>
      </c>
      <c r="Q483" s="38">
        <f t="shared" si="57"/>
        <v>7.7944697469682911E-3</v>
      </c>
      <c r="R483" s="38">
        <f t="shared" si="57"/>
        <v>9.9914049989748843E-3</v>
      </c>
      <c r="S483" s="34">
        <f>MAX(M$6:M483)</f>
        <v>1.5715176881679187</v>
      </c>
      <c r="T483" s="34">
        <f>MAX(N$6:N483)</f>
        <v>1.37911001835863</v>
      </c>
      <c r="U483" s="34">
        <f>MAX(O$6:O483)</f>
        <v>1.34291332477861</v>
      </c>
      <c r="V483" s="35">
        <f t="shared" si="58"/>
        <v>-3.7221345312809517E-2</v>
      </c>
      <c r="W483" s="35">
        <f t="shared" si="59"/>
        <v>-0.10102069834633076</v>
      </c>
      <c r="X483" s="35">
        <f t="shared" si="59"/>
        <v>-2.0594730453366794E-2</v>
      </c>
    </row>
    <row r="484" spans="1:24">
      <c r="A484" s="357">
        <v>44552</v>
      </c>
      <c r="B484" s="132">
        <f>[1]!thsiFinD("ths_adjustment_nvg_ratio_fund",B$2,$A$6,$A484,101)/100</f>
        <v>0.46938938618926002</v>
      </c>
      <c r="C484" s="132">
        <f>[1]!thsiFinD("ths_adjustment_nvg_ratio_fund",C$2,$A$6,$A484,101)/100</f>
        <v>0.39058292068455996</v>
      </c>
      <c r="D484" s="132">
        <f>[1]!thsiFinD("ths_adjustment_nvg_ratio_fund",D$2,$A$6,$A484,101)/100</f>
        <v>0.7195063503474699</v>
      </c>
      <c r="E484" s="132">
        <f>[1]!thsiFinD("ths_adjustment_nvg_ratio_fund",E$2,$A$6,$A484,101)/100</f>
        <v>0.84839601311549995</v>
      </c>
      <c r="F484" s="133">
        <f>[1]!thsiFinD("ths_int_chg_ratio_index",F$1,$A$6,$A484,101)/100</f>
        <v>0.42460292583140996</v>
      </c>
      <c r="G484" s="133">
        <f>[1]!thsiFinD("ths_int_chg_ratio_index",G$1,$A$6,$A484,101)/100</f>
        <v>0.42460292583140996</v>
      </c>
      <c r="H484" s="132">
        <f>[1]!thsiFinD("ths_int_chg_ratio_index",H$1,$A$6,$A484,101)/100</f>
        <v>0.44388556386292999</v>
      </c>
      <c r="I484" s="132">
        <f>[1]!thsiFinD("ths_int_chg_ratio_index",I$1,$A$6,$A484,101)/100</f>
        <v>0.44388556386292999</v>
      </c>
      <c r="J484" s="32">
        <f t="shared" si="53"/>
        <v>0.52060645621568369</v>
      </c>
      <c r="K484" s="32">
        <f>[1]!thsiFinD("ths_int_chg_ratio_index",K$2,$A$6,$A484,101)/100</f>
        <v>0.24107822746356</v>
      </c>
      <c r="L484" s="32">
        <f>[1]!thsiFinD("ths_int_chg_ratio_index",L$2,$A$6,$A484,101)/100</f>
        <v>0.31950304589263001</v>
      </c>
      <c r="M484" s="46">
        <f t="shared" si="54"/>
        <v>1.5206064562156838</v>
      </c>
      <c r="N484" s="46">
        <f t="shared" si="55"/>
        <v>1.2410782274635599</v>
      </c>
      <c r="O484" s="46">
        <f t="shared" si="55"/>
        <v>1.31950304589263</v>
      </c>
      <c r="P484" s="38">
        <f t="shared" si="56"/>
        <v>5.011666807507309E-3</v>
      </c>
      <c r="Q484" s="38">
        <f t="shared" si="57"/>
        <v>1.0379700135079162E-3</v>
      </c>
      <c r="R484" s="38">
        <f t="shared" si="57"/>
        <v>3.2287690085253118E-3</v>
      </c>
      <c r="S484" s="34">
        <f>MAX(M$6:M484)</f>
        <v>1.5715176881679187</v>
      </c>
      <c r="T484" s="34">
        <f>MAX(N$6:N484)</f>
        <v>1.37911001835863</v>
      </c>
      <c r="U484" s="34">
        <f>MAX(O$6:O484)</f>
        <v>1.34291332477861</v>
      </c>
      <c r="V484" s="35">
        <f t="shared" si="58"/>
        <v>-3.2396219486137245E-2</v>
      </c>
      <c r="W484" s="35">
        <f t="shared" si="59"/>
        <v>-0.10008758478844992</v>
      </c>
      <c r="X484" s="35">
        <f t="shared" si="59"/>
        <v>-1.7432457072268148E-2</v>
      </c>
    </row>
    <row r="485" spans="1:24">
      <c r="A485" s="357">
        <v>44553</v>
      </c>
      <c r="B485" s="132">
        <f>[1]!thsiFinD("ths_adjustment_nvg_ratio_fund",B$2,$A$6,$A485,101)/100</f>
        <v>0.47706202046035995</v>
      </c>
      <c r="C485" s="132">
        <f>[1]!thsiFinD("ths_adjustment_nvg_ratio_fund",C$2,$A$6,$A485,101)/100</f>
        <v>0.40057336460777004</v>
      </c>
      <c r="D485" s="132">
        <f>[1]!thsiFinD("ths_adjustment_nvg_ratio_fund",D$2,$A$6,$A485,101)/100</f>
        <v>0.72633596932662003</v>
      </c>
      <c r="E485" s="132">
        <f>[1]!thsiFinD("ths_adjustment_nvg_ratio_fund",E$2,$A$6,$A485,101)/100</f>
        <v>0.8574419968487299</v>
      </c>
      <c r="F485" s="133">
        <f>[1]!thsiFinD("ths_int_chg_ratio_index",F$1,$A$6,$A485,101)/100</f>
        <v>0.42493525725462999</v>
      </c>
      <c r="G485" s="133">
        <f>[1]!thsiFinD("ths_int_chg_ratio_index",G$1,$A$6,$A485,101)/100</f>
        <v>0.42493525725462999</v>
      </c>
      <c r="H485" s="132">
        <f>[1]!thsiFinD("ths_int_chg_ratio_index",H$1,$A$6,$A485,101)/100</f>
        <v>0.43747794328436002</v>
      </c>
      <c r="I485" s="132">
        <f>[1]!thsiFinD("ths_int_chg_ratio_index",I$1,$A$6,$A485,101)/100</f>
        <v>0.43747794328436002</v>
      </c>
      <c r="J485" s="32">
        <f t="shared" si="53"/>
        <v>0.52327996904018248</v>
      </c>
      <c r="K485" s="32">
        <f>[1]!thsiFinD("ths_int_chg_ratio_index",K$2,$A$6,$A485,101)/100</f>
        <v>0.24907461276682</v>
      </c>
      <c r="L485" s="32">
        <f>[1]!thsiFinD("ths_int_chg_ratio_index",L$2,$A$6,$A485,101)/100</f>
        <v>0.32422018068916997</v>
      </c>
      <c r="M485" s="46">
        <f t="shared" si="54"/>
        <v>1.5232799690401824</v>
      </c>
      <c r="N485" s="46">
        <f t="shared" si="55"/>
        <v>1.24907461276682</v>
      </c>
      <c r="O485" s="46">
        <f t="shared" si="55"/>
        <v>1.32422018068917</v>
      </c>
      <c r="P485" s="38">
        <f t="shared" si="56"/>
        <v>1.7581885264068564E-3</v>
      </c>
      <c r="Q485" s="38">
        <f t="shared" si="57"/>
        <v>6.443095307217428E-3</v>
      </c>
      <c r="R485" s="38">
        <f t="shared" si="57"/>
        <v>3.5749328591727636E-3</v>
      </c>
      <c r="S485" s="34">
        <f>MAX(M$6:M485)</f>
        <v>1.5715176881679187</v>
      </c>
      <c r="T485" s="34">
        <f>MAX(N$6:N485)</f>
        <v>1.37911001835863</v>
      </c>
      <c r="U485" s="34">
        <f>MAX(O$6:O485)</f>
        <v>1.34291332477861</v>
      </c>
      <c r="V485" s="35">
        <f t="shared" si="58"/>
        <v>-3.0694989621129931E-2</v>
      </c>
      <c r="W485" s="35">
        <f t="shared" si="59"/>
        <v>-9.4289363329093767E-2</v>
      </c>
      <c r="X485" s="35">
        <f t="shared" si="59"/>
        <v>-1.3919844076699217E-2</v>
      </c>
    </row>
    <row r="486" spans="1:24">
      <c r="A486" s="357">
        <v>44554</v>
      </c>
      <c r="B486" s="132">
        <f>[1]!thsiFinD("ths_adjustment_nvg_ratio_fund",B$2,$A$6,$A486,101)/100</f>
        <v>0.47186700767262996</v>
      </c>
      <c r="C486" s="132">
        <f>[1]!thsiFinD("ths_adjustment_nvg_ratio_fund",C$2,$A$6,$A486,101)/100</f>
        <v>0.39153852836417002</v>
      </c>
      <c r="D486" s="132">
        <f>[1]!thsiFinD("ths_adjustment_nvg_ratio_fund",D$2,$A$6,$A486,101)/100</f>
        <v>0.71459381739756</v>
      </c>
      <c r="E486" s="132">
        <f>[1]!thsiFinD("ths_adjustment_nvg_ratio_fund",E$2,$A$6,$A486,101)/100</f>
        <v>0.84504564879558997</v>
      </c>
      <c r="F486" s="133">
        <f>[1]!thsiFinD("ths_int_chg_ratio_index",F$1,$A$6,$A486,101)/100</f>
        <v>0.39690323373330005</v>
      </c>
      <c r="G486" s="133">
        <f>[1]!thsiFinD("ths_int_chg_ratio_index",G$1,$A$6,$A486,101)/100</f>
        <v>0.39690323373330005</v>
      </c>
      <c r="H486" s="132">
        <f>[1]!thsiFinD("ths_int_chg_ratio_index",H$1,$A$6,$A486,101)/100</f>
        <v>0.40713356738122003</v>
      </c>
      <c r="I486" s="132">
        <f>[1]!thsiFinD("ths_int_chg_ratio_index",I$1,$A$6,$A486,101)/100</f>
        <v>0.40713356738122003</v>
      </c>
      <c r="J486" s="32">
        <f t="shared" si="53"/>
        <v>0.50388982555737383</v>
      </c>
      <c r="K486" s="32">
        <f>[1]!thsiFinD("ths_int_chg_ratio_index",K$2,$A$6,$A486,101)/100</f>
        <v>0.24143292846249001</v>
      </c>
      <c r="L486" s="32">
        <f>[1]!thsiFinD("ths_int_chg_ratio_index",L$2,$A$6,$A486,101)/100</f>
        <v>0.31032748017843997</v>
      </c>
      <c r="M486" s="46">
        <f t="shared" si="54"/>
        <v>1.5038898255573738</v>
      </c>
      <c r="N486" s="46">
        <f t="shared" si="55"/>
        <v>1.2414329284624901</v>
      </c>
      <c r="O486" s="46">
        <f t="shared" si="55"/>
        <v>1.3103274801784399</v>
      </c>
      <c r="P486" s="38">
        <f t="shared" si="56"/>
        <v>-1.2729205318065206E-2</v>
      </c>
      <c r="Q486" s="38">
        <f t="shared" si="57"/>
        <v>-6.1178765673596258E-3</v>
      </c>
      <c r="R486" s="38">
        <f t="shared" si="57"/>
        <v>-1.0491231528808043E-2</v>
      </c>
      <c r="S486" s="34">
        <f>MAX(M$6:M486)</f>
        <v>1.5715176881679187</v>
      </c>
      <c r="T486" s="34">
        <f>MAX(N$6:N486)</f>
        <v>1.37911001835863</v>
      </c>
      <c r="U486" s="34">
        <f>MAX(O$6:O486)</f>
        <v>1.34291332477861</v>
      </c>
      <c r="V486" s="35">
        <f t="shared" si="58"/>
        <v>-4.3033472114071936E-2</v>
      </c>
      <c r="W486" s="35">
        <f t="shared" si="59"/>
        <v>-9.9830389209990988E-2</v>
      </c>
      <c r="X486" s="35">
        <f t="shared" si="59"/>
        <v>-2.4265039298453694E-2</v>
      </c>
    </row>
    <row r="487" spans="1:24">
      <c r="A487" s="357">
        <v>44557</v>
      </c>
      <c r="B487" s="132">
        <f>[1]!thsiFinD("ths_adjustment_nvg_ratio_fund",B$2,$A$6,$A487,101)/100</f>
        <v>0.4693094629156</v>
      </c>
      <c r="C487" s="132">
        <f>[1]!thsiFinD("ths_adjustment_nvg_ratio_fund",C$2,$A$6,$A487,101)/100</f>
        <v>0.38745547736947006</v>
      </c>
      <c r="D487" s="132">
        <f>[1]!thsiFinD("ths_adjustment_nvg_ratio_fund",D$2,$A$6,$A487,101)/100</f>
        <v>0.71591181404265991</v>
      </c>
      <c r="E487" s="132">
        <f>[1]!thsiFinD("ths_adjustment_nvg_ratio_fund",E$2,$A$6,$A487,101)/100</f>
        <v>0.84010386137934001</v>
      </c>
      <c r="F487" s="133">
        <f>[1]!thsiFinD("ths_int_chg_ratio_index",F$1,$A$6,$A487,101)/100</f>
        <v>0.39687176275045999</v>
      </c>
      <c r="G487" s="133">
        <f>[1]!thsiFinD("ths_int_chg_ratio_index",G$1,$A$6,$A487,101)/100</f>
        <v>0.39687176275045999</v>
      </c>
      <c r="H487" s="132">
        <f>[1]!thsiFinD("ths_int_chg_ratio_index",H$1,$A$6,$A487,101)/100</f>
        <v>0.41602325103964</v>
      </c>
      <c r="I487" s="132">
        <f>[1]!thsiFinD("ths_int_chg_ratio_index",I$1,$A$6,$A487,101)/100</f>
        <v>0.41602325103964</v>
      </c>
      <c r="J487" s="32">
        <f t="shared" si="53"/>
        <v>0.50482133041090871</v>
      </c>
      <c r="K487" s="32">
        <f>[1]!thsiFinD("ths_int_chg_ratio_index",K$2,$A$6,$A487,101)/100</f>
        <v>0.24079993115398002</v>
      </c>
      <c r="L487" s="32">
        <f>[1]!thsiFinD("ths_int_chg_ratio_index",L$2,$A$6,$A487,101)/100</f>
        <v>0.31044289917405998</v>
      </c>
      <c r="M487" s="46">
        <f t="shared" si="54"/>
        <v>1.5048213304109086</v>
      </c>
      <c r="N487" s="46">
        <f t="shared" si="55"/>
        <v>1.2407999311539801</v>
      </c>
      <c r="O487" s="46">
        <f t="shared" si="55"/>
        <v>1.31044289917406</v>
      </c>
      <c r="P487" s="38">
        <f t="shared" si="56"/>
        <v>6.1939700482360749E-4</v>
      </c>
      <c r="Q487" s="38">
        <f t="shared" si="57"/>
        <v>-5.0989247505617286E-4</v>
      </c>
      <c r="R487" s="38">
        <f t="shared" si="57"/>
        <v>8.8084083838646521E-5</v>
      </c>
      <c r="S487" s="34">
        <f>MAX(M$6:M487)</f>
        <v>1.5715176881679187</v>
      </c>
      <c r="T487" s="34">
        <f>MAX(N$6:N487)</f>
        <v>1.37911001835863</v>
      </c>
      <c r="U487" s="34">
        <f>MAX(O$6:O487)</f>
        <v>1.34291332477861</v>
      </c>
      <c r="V487" s="35">
        <f t="shared" si="58"/>
        <v>-4.2440729912982977E-2</v>
      </c>
      <c r="W487" s="35">
        <f t="shared" si="59"/>
        <v>-0.10028937892080714</v>
      </c>
      <c r="X487" s="35">
        <f t="shared" si="59"/>
        <v>-2.4179092578371031E-2</v>
      </c>
    </row>
    <row r="488" spans="1:24">
      <c r="A488" s="357">
        <v>44558</v>
      </c>
      <c r="B488" s="132">
        <f>[1]!thsiFinD("ths_adjustment_nvg_ratio_fund",B$2,$A$6,$A488,101)/100</f>
        <v>0.46890984654730999</v>
      </c>
      <c r="C488" s="132">
        <f>[1]!thsiFinD("ths_adjustment_nvg_ratio_fund",C$2,$A$6,$A488,101)/100</f>
        <v>0.40187646598904997</v>
      </c>
      <c r="D488" s="132">
        <f>[1]!thsiFinD("ths_adjustment_nvg_ratio_fund",D$2,$A$6,$A488,101)/100</f>
        <v>0.7169901749341</v>
      </c>
      <c r="E488" s="132">
        <f>[1]!thsiFinD("ths_adjustment_nvg_ratio_fund",E$2,$A$6,$A488,101)/100</f>
        <v>0.85074126820889007</v>
      </c>
      <c r="F488" s="133">
        <f>[1]!thsiFinD("ths_int_chg_ratio_index",F$1,$A$6,$A488,101)/100</f>
        <v>0.41251720620302001</v>
      </c>
      <c r="G488" s="133">
        <f>[1]!thsiFinD("ths_int_chg_ratio_index",G$1,$A$6,$A488,101)/100</f>
        <v>0.41251720620302001</v>
      </c>
      <c r="H488" s="132">
        <f>[1]!thsiFinD("ths_int_chg_ratio_index",H$1,$A$6,$A488,101)/100</f>
        <v>0.42907374567383</v>
      </c>
      <c r="I488" s="132">
        <f>[1]!thsiFinD("ths_int_chg_ratio_index",I$1,$A$6,$A488,101)/100</f>
        <v>0.42907374567383</v>
      </c>
      <c r="J488" s="32">
        <f t="shared" si="53"/>
        <v>0.51521245742913124</v>
      </c>
      <c r="K488" s="32">
        <f>[1]!thsiFinD("ths_int_chg_ratio_index",K$2,$A$6,$A488,101)/100</f>
        <v>0.24837264322267999</v>
      </c>
      <c r="L488" s="32">
        <f>[1]!thsiFinD("ths_int_chg_ratio_index",L$2,$A$6,$A488,101)/100</f>
        <v>0.31983316999715999</v>
      </c>
      <c r="M488" s="46">
        <f t="shared" si="54"/>
        <v>1.5152124574291312</v>
      </c>
      <c r="N488" s="46">
        <f t="shared" si="55"/>
        <v>1.24837264322268</v>
      </c>
      <c r="O488" s="46">
        <f t="shared" si="55"/>
        <v>1.3198331699971599</v>
      </c>
      <c r="P488" s="38">
        <f t="shared" si="56"/>
        <v>6.9052231040513945E-3</v>
      </c>
      <c r="Q488" s="38">
        <f t="shared" si="57"/>
        <v>6.10308872410803E-3</v>
      </c>
      <c r="R488" s="38">
        <f t="shared" si="57"/>
        <v>7.1657230002302175E-3</v>
      </c>
      <c r="S488" s="34">
        <f>MAX(M$6:M488)</f>
        <v>1.5715176881679187</v>
      </c>
      <c r="T488" s="34">
        <f>MAX(N$6:N488)</f>
        <v>1.37911001835863</v>
      </c>
      <c r="U488" s="34">
        <f>MAX(O$6:O488)</f>
        <v>1.34291332477861</v>
      </c>
      <c r="V488" s="35">
        <f t="shared" si="58"/>
        <v>-3.5828569517679654E-2</v>
      </c>
      <c r="W488" s="35">
        <f t="shared" si="59"/>
        <v>-9.4798365174338373E-2</v>
      </c>
      <c r="X488" s="35">
        <f t="shared" si="59"/>
        <v>-1.7186630257954305E-2</v>
      </c>
    </row>
    <row r="489" spans="1:24">
      <c r="A489" s="357">
        <v>44559</v>
      </c>
      <c r="B489" s="132">
        <f>[1]!thsiFinD("ths_adjustment_nvg_ratio_fund",B$2,$A$6,$A489,101)/100</f>
        <v>0.44812979539642001</v>
      </c>
      <c r="C489" s="132">
        <f>[1]!thsiFinD("ths_adjustment_nvg_ratio_fund",C$2,$A$6,$A489,101)/100</f>
        <v>0.38311180609850998</v>
      </c>
      <c r="D489" s="132">
        <f>[1]!thsiFinD("ths_adjustment_nvg_ratio_fund",D$2,$A$6,$A489,101)/100</f>
        <v>0.71147855260005</v>
      </c>
      <c r="E489" s="132">
        <f>[1]!thsiFinD("ths_adjustment_nvg_ratio_fund",E$2,$A$6,$A489,101)/100</f>
        <v>0.84261663459998004</v>
      </c>
      <c r="F489" s="133">
        <f>[1]!thsiFinD("ths_int_chg_ratio_index",F$1,$A$6,$A489,101)/100</f>
        <v>0.41106210435613</v>
      </c>
      <c r="G489" s="133">
        <f>[1]!thsiFinD("ths_int_chg_ratio_index",G$1,$A$6,$A489,101)/100</f>
        <v>0.41106210435613</v>
      </c>
      <c r="H489" s="132">
        <f>[1]!thsiFinD("ths_int_chg_ratio_index",H$1,$A$6,$A489,101)/100</f>
        <v>0.43048749978279999</v>
      </c>
      <c r="I489" s="132">
        <f>[1]!thsiFinD("ths_int_chg_ratio_index",I$1,$A$6,$A489,101)/100</f>
        <v>0.43048749978279999</v>
      </c>
      <c r="J489" s="32">
        <f t="shared" si="53"/>
        <v>0.50855449962160248</v>
      </c>
      <c r="K489" s="32">
        <f>[1]!thsiFinD("ths_int_chg_ratio_index",K$2,$A$6,$A489,101)/100</f>
        <v>0.23290311268357</v>
      </c>
      <c r="L489" s="32">
        <f>[1]!thsiFinD("ths_int_chg_ratio_index",L$2,$A$6,$A489,101)/100</f>
        <v>0.30780950612536001</v>
      </c>
      <c r="M489" s="46">
        <f t="shared" si="54"/>
        <v>1.5085544996216025</v>
      </c>
      <c r="N489" s="46">
        <f t="shared" si="55"/>
        <v>1.2329031126835699</v>
      </c>
      <c r="O489" s="46">
        <f t="shared" si="55"/>
        <v>1.3078095061253601</v>
      </c>
      <c r="P489" s="38">
        <f t="shared" si="56"/>
        <v>-4.3940754148928951E-3</v>
      </c>
      <c r="Q489" s="38">
        <f t="shared" si="57"/>
        <v>-1.2391757079180721E-2</v>
      </c>
      <c r="R489" s="38">
        <f t="shared" si="57"/>
        <v>-9.1099876447457984E-3</v>
      </c>
      <c r="S489" s="34">
        <f>MAX(M$6:M489)</f>
        <v>1.5715176881679187</v>
      </c>
      <c r="T489" s="34">
        <f>MAX(N$6:N489)</f>
        <v>1.37911001835863</v>
      </c>
      <c r="U489" s="34">
        <f>MAX(O$6:O489)</f>
        <v>1.34291332477861</v>
      </c>
      <c r="V489" s="35">
        <f t="shared" si="58"/>
        <v>-4.0065211496104092E-2</v>
      </c>
      <c r="W489" s="35">
        <f t="shared" si="59"/>
        <v>-0.10601540394077524</v>
      </c>
      <c r="X489" s="35">
        <f t="shared" si="59"/>
        <v>-2.6140047913395414E-2</v>
      </c>
    </row>
    <row r="490" spans="1:24">
      <c r="A490" s="357">
        <v>44560</v>
      </c>
      <c r="B490" s="132">
        <f>[1]!thsiFinD("ths_adjustment_nvg_ratio_fund",B$2,$A$6,$A490,101)/100</f>
        <v>0.45947890025575</v>
      </c>
      <c r="C490" s="132">
        <f>[1]!thsiFinD("ths_adjustment_nvg_ratio_fund",C$2,$A$6,$A490,101)/100</f>
        <v>0.39562157935886999</v>
      </c>
      <c r="D490" s="132">
        <f>[1]!thsiFinD("ths_adjustment_nvg_ratio_fund",D$2,$A$6,$A490,101)/100</f>
        <v>0.72286125089863007</v>
      </c>
      <c r="E490" s="132">
        <f>[1]!thsiFinD("ths_adjustment_nvg_ratio_fund",E$2,$A$6,$A490,101)/100</f>
        <v>0.85668816492882993</v>
      </c>
      <c r="F490" s="133">
        <f>[1]!thsiFinD("ths_int_chg_ratio_index",F$1,$A$6,$A490,101)/100</f>
        <v>0.42347413783966997</v>
      </c>
      <c r="G490" s="133">
        <f>[1]!thsiFinD("ths_int_chg_ratio_index",G$1,$A$6,$A490,101)/100</f>
        <v>0.42347413783966997</v>
      </c>
      <c r="H490" s="132">
        <f>[1]!thsiFinD("ths_int_chg_ratio_index",H$1,$A$6,$A490,101)/100</f>
        <v>0.44538908359592999</v>
      </c>
      <c r="I490" s="132">
        <f>[1]!thsiFinD("ths_int_chg_ratio_index",I$1,$A$6,$A490,101)/100</f>
        <v>0.44538908359592999</v>
      </c>
      <c r="J490" s="32">
        <f t="shared" si="53"/>
        <v>0.52154704228915993</v>
      </c>
      <c r="K490" s="32">
        <f>[1]!thsiFinD("ths_int_chg_ratio_index",K$2,$A$6,$A490,101)/100</f>
        <v>0.24277969842562</v>
      </c>
      <c r="L490" s="32">
        <f>[1]!thsiFinD("ths_int_chg_ratio_index",L$2,$A$6,$A490,101)/100</f>
        <v>0.31891244018112003</v>
      </c>
      <c r="M490" s="46">
        <f t="shared" si="54"/>
        <v>1.5215470422891599</v>
      </c>
      <c r="N490" s="46">
        <f t="shared" si="55"/>
        <v>1.2427796984256201</v>
      </c>
      <c r="O490" s="46">
        <f t="shared" si="55"/>
        <v>1.3189124401811201</v>
      </c>
      <c r="P490" s="38">
        <f t="shared" si="56"/>
        <v>8.6125775839165364E-3</v>
      </c>
      <c r="Q490" s="38">
        <f t="shared" si="57"/>
        <v>8.0108368941924635E-3</v>
      </c>
      <c r="R490" s="38">
        <f t="shared" si="57"/>
        <v>8.489718115488154E-3</v>
      </c>
      <c r="S490" s="34">
        <f>MAX(M$6:M490)</f>
        <v>1.5715176881679187</v>
      </c>
      <c r="T490" s="34">
        <f>MAX(N$6:N490)</f>
        <v>1.37911001835863</v>
      </c>
      <c r="U490" s="34">
        <f>MAX(O$6:O490)</f>
        <v>1.34291332477861</v>
      </c>
      <c r="V490" s="35">
        <f t="shared" si="58"/>
        <v>-3.1797698654613793E-2</v>
      </c>
      <c r="W490" s="35">
        <f t="shared" si="59"/>
        <v>-9.8853839155824352E-2</v>
      </c>
      <c r="X490" s="35">
        <f t="shared" si="59"/>
        <v>-1.7872251436217401E-2</v>
      </c>
    </row>
    <row r="491" spans="1:24">
      <c r="A491" s="357">
        <v>44561</v>
      </c>
      <c r="B491" s="132">
        <f>[1]!thsiFinD("ths_adjustment_nvg_ratio_fund",B$2,$A$6,$A491,101)/100</f>
        <v>0.46795076726342999</v>
      </c>
      <c r="C491" s="132">
        <f>[1]!thsiFinD("ths_adjustment_nvg_ratio_fund",C$2,$A$6,$A491,101)/100</f>
        <v>0.39718530101642002</v>
      </c>
      <c r="D491" s="132">
        <f>[1]!thsiFinD("ths_adjustment_nvg_ratio_fund",D$2,$A$6,$A491,101)/100</f>
        <v>0.73652048885693999</v>
      </c>
      <c r="E491" s="132">
        <f>[1]!thsiFinD("ths_adjustment_nvg_ratio_fund",E$2,$A$6,$A491,101)/100</f>
        <v>0.86833068098490995</v>
      </c>
      <c r="F491" s="133">
        <f>[1]!thsiFinD("ths_int_chg_ratio_index",F$1,$A$6,$A491,101)/100</f>
        <v>0.43888557872748002</v>
      </c>
      <c r="G491" s="133">
        <f>[1]!thsiFinD("ths_int_chg_ratio_index",G$1,$A$6,$A491,101)/100</f>
        <v>0.43888557872748002</v>
      </c>
      <c r="H491" s="132">
        <f>[1]!thsiFinD("ths_int_chg_ratio_index",H$1,$A$6,$A491,101)/100</f>
        <v>0.45268303077288996</v>
      </c>
      <c r="I491" s="132">
        <f>[1]!thsiFinD("ths_int_chg_ratio_index",I$1,$A$6,$A491,101)/100</f>
        <v>0.45268303077288996</v>
      </c>
      <c r="J491" s="32">
        <f t="shared" si="53"/>
        <v>0.531640557140305</v>
      </c>
      <c r="K491" s="32">
        <f>[1]!thsiFinD("ths_int_chg_ratio_index",K$2,$A$6,$A491,101)/100</f>
        <v>0.24837645293952998</v>
      </c>
      <c r="L491" s="32">
        <f>[1]!thsiFinD("ths_int_chg_ratio_index",L$2,$A$6,$A491,101)/100</f>
        <v>0.32658515901933</v>
      </c>
      <c r="M491" s="46">
        <f t="shared" si="54"/>
        <v>1.5316405571403049</v>
      </c>
      <c r="N491" s="46">
        <f t="shared" si="55"/>
        <v>1.24837645293953</v>
      </c>
      <c r="O491" s="46">
        <f t="shared" si="55"/>
        <v>1.3265851590193301</v>
      </c>
      <c r="P491" s="38">
        <f t="shared" si="56"/>
        <v>6.6337185578957403E-3</v>
      </c>
      <c r="Q491" s="38">
        <f t="shared" si="57"/>
        <v>4.5034164309250002E-3</v>
      </c>
      <c r="R491" s="38">
        <f t="shared" si="57"/>
        <v>5.8174588429511509E-3</v>
      </c>
      <c r="S491" s="34">
        <f>MAX(M$6:M491)</f>
        <v>1.5715176881679187</v>
      </c>
      <c r="T491" s="34">
        <f>MAX(N$6:N491)</f>
        <v>1.37911001835863</v>
      </c>
      <c r="U491" s="34">
        <f>MAX(O$6:O491)</f>
        <v>1.34291332477861</v>
      </c>
      <c r="V491" s="35">
        <f t="shared" si="58"/>
        <v>-2.5374917080381532E-2</v>
      </c>
      <c r="W491" s="35">
        <f t="shared" si="59"/>
        <v>-9.4795602728413697E-2</v>
      </c>
      <c r="X491" s="35">
        <f t="shared" si="59"/>
        <v>-1.2158763680427231E-2</v>
      </c>
    </row>
    <row r="492" spans="1:24">
      <c r="A492" s="357">
        <v>44565</v>
      </c>
      <c r="B492" s="132">
        <f>[1]!thsiFinD("ths_adjustment_nvg_ratio_fund",B$2,$A$6,$A492,101)/100</f>
        <v>0.45460358056266004</v>
      </c>
      <c r="C492" s="132">
        <f>[1]!thsiFinD("ths_adjustment_nvg_ratio_fund",C$2,$A$6,$A492,101)/100</f>
        <v>0.37981061593259002</v>
      </c>
      <c r="D492" s="132">
        <f>[1]!thsiFinD("ths_adjustment_nvg_ratio_fund",D$2,$A$6,$A492,101)/100</f>
        <v>0.73148813803018997</v>
      </c>
      <c r="E492" s="132">
        <f>[1]!thsiFinD("ths_adjustment_nvg_ratio_fund",E$2,$A$6,$A492,101)/100</f>
        <v>0.84613451720149002</v>
      </c>
      <c r="F492" s="133">
        <f>[1]!thsiFinD("ths_int_chg_ratio_index",F$1,$A$6,$A492,101)/100</f>
        <v>0.43398964942367002</v>
      </c>
      <c r="G492" s="133">
        <f>[1]!thsiFinD("ths_int_chg_ratio_index",G$1,$A$6,$A492,101)/100</f>
        <v>0.43398964942367002</v>
      </c>
      <c r="H492" s="132">
        <f>[1]!thsiFinD("ths_int_chg_ratio_index",H$1,$A$6,$A492,101)/100</f>
        <v>0.46943325264050001</v>
      </c>
      <c r="I492" s="132">
        <f>[1]!thsiFinD("ths_int_chg_ratio_index",I$1,$A$6,$A492,101)/100</f>
        <v>0.46943325264050001</v>
      </c>
      <c r="J492" s="32">
        <f t="shared" si="53"/>
        <v>0.52736033198190879</v>
      </c>
      <c r="K492" s="32">
        <f>[1]!thsiFinD("ths_int_chg_ratio_index",K$2,$A$6,$A492,101)/100</f>
        <v>0.24383648583117001</v>
      </c>
      <c r="L492" s="32">
        <f>[1]!thsiFinD("ths_int_chg_ratio_index",L$2,$A$6,$A492,101)/100</f>
        <v>0.32412796104500002</v>
      </c>
      <c r="M492" s="46">
        <f t="shared" si="54"/>
        <v>1.5273603319819089</v>
      </c>
      <c r="N492" s="46">
        <f t="shared" si="55"/>
        <v>1.2438364858311699</v>
      </c>
      <c r="O492" s="46">
        <f t="shared" si="55"/>
        <v>1.3241279610450001</v>
      </c>
      <c r="P492" s="38">
        <f t="shared" si="56"/>
        <v>-2.7945363149611824E-3</v>
      </c>
      <c r="Q492" s="38">
        <f t="shared" si="57"/>
        <v>-3.6366971658828851E-3</v>
      </c>
      <c r="R492" s="38">
        <f t="shared" si="57"/>
        <v>-1.8522730769477969E-3</v>
      </c>
      <c r="S492" s="34">
        <f>MAX(M$6:M492)</f>
        <v>1.5715176881679187</v>
      </c>
      <c r="T492" s="34">
        <f>MAX(N$6:N492)</f>
        <v>1.37911001835863</v>
      </c>
      <c r="U492" s="34">
        <f>MAX(O$6:O492)</f>
        <v>1.34291332477861</v>
      </c>
      <c r="V492" s="35">
        <f t="shared" si="58"/>
        <v>-2.8098542268072513E-2</v>
      </c>
      <c r="W492" s="35">
        <f t="shared" si="59"/>
        <v>-9.808755699451599E-2</v>
      </c>
      <c r="X492" s="35">
        <f t="shared" si="59"/>
        <v>-1.3988515406760826E-2</v>
      </c>
    </row>
    <row r="493" spans="1:24">
      <c r="A493" s="357">
        <v>44566</v>
      </c>
      <c r="B493" s="132">
        <f>[1]!thsiFinD("ths_adjustment_nvg_ratio_fund",B$2,$A$6,$A493,101)/100</f>
        <v>0.43558184143222001</v>
      </c>
      <c r="C493" s="132">
        <f>[1]!thsiFinD("ths_adjustment_nvg_ratio_fund",C$2,$A$6,$A493,101)/100</f>
        <v>0.36087220919120999</v>
      </c>
      <c r="D493" s="132">
        <f>[1]!thsiFinD("ths_adjustment_nvg_ratio_fund",D$2,$A$6,$A493,101)/100</f>
        <v>0.70584711238916997</v>
      </c>
      <c r="E493" s="132">
        <f>[1]!thsiFinD("ths_adjustment_nvg_ratio_fund",E$2,$A$6,$A493,101)/100</f>
        <v>0.80902923198995003</v>
      </c>
      <c r="F493" s="133">
        <f>[1]!thsiFinD("ths_int_chg_ratio_index",F$1,$A$6,$A493,101)/100</f>
        <v>0.39781420372395998</v>
      </c>
      <c r="G493" s="133">
        <f>[1]!thsiFinD("ths_int_chg_ratio_index",G$1,$A$6,$A493,101)/100</f>
        <v>0.39781420372395998</v>
      </c>
      <c r="H493" s="132">
        <f>[1]!thsiFinD("ths_int_chg_ratio_index",H$1,$A$6,$A493,101)/100</f>
        <v>0.44288468804893</v>
      </c>
      <c r="I493" s="132">
        <f>[1]!thsiFinD("ths_int_chg_ratio_index",I$1,$A$6,$A493,101)/100</f>
        <v>0.44288468804893</v>
      </c>
      <c r="J493" s="32">
        <f t="shared" si="53"/>
        <v>0.49909102231854124</v>
      </c>
      <c r="K493" s="32">
        <f>[1]!thsiFinD("ths_int_chg_ratio_index",K$2,$A$6,$A493,101)/100</f>
        <v>0.22893114397243</v>
      </c>
      <c r="L493" s="32">
        <f>[1]!thsiFinD("ths_int_chg_ratio_index",L$2,$A$6,$A493,101)/100</f>
        <v>0.30409183227721998</v>
      </c>
      <c r="M493" s="46">
        <f t="shared" si="54"/>
        <v>1.4990910223185412</v>
      </c>
      <c r="N493" s="46">
        <f t="shared" si="55"/>
        <v>1.22893114397243</v>
      </c>
      <c r="O493" s="46">
        <f t="shared" si="55"/>
        <v>1.3040918322772199</v>
      </c>
      <c r="P493" s="38">
        <f t="shared" si="56"/>
        <v>-1.8508605383698362E-2</v>
      </c>
      <c r="Q493" s="38">
        <f t="shared" si="57"/>
        <v>-1.1983361180131102E-2</v>
      </c>
      <c r="R493" s="38">
        <f t="shared" si="57"/>
        <v>-1.513156534506499E-2</v>
      </c>
      <c r="S493" s="34">
        <f>MAX(M$6:M493)</f>
        <v>1.5715176881679187</v>
      </c>
      <c r="T493" s="34">
        <f>MAX(N$6:N493)</f>
        <v>1.37911001835863</v>
      </c>
      <c r="U493" s="34">
        <f>MAX(O$6:O493)</f>
        <v>1.34291332477861</v>
      </c>
      <c r="V493" s="35">
        <f t="shared" si="58"/>
        <v>-4.6087082821073988E-2</v>
      </c>
      <c r="W493" s="35">
        <f t="shared" si="59"/>
        <v>-0.10889549955190514</v>
      </c>
      <c r="X493" s="35">
        <f t="shared" si="59"/>
        <v>-2.890841261686794E-2</v>
      </c>
    </row>
    <row r="494" spans="1:24">
      <c r="A494" s="357">
        <v>44567</v>
      </c>
      <c r="B494" s="132">
        <f>[1]!thsiFinD("ths_adjustment_nvg_ratio_fund",B$2,$A$6,$A494,101)/100</f>
        <v>0.42295396419436998</v>
      </c>
      <c r="C494" s="132">
        <f>[1]!thsiFinD("ths_adjustment_nvg_ratio_fund",C$2,$A$6,$A494,101)/100</f>
        <v>0.34653809399704999</v>
      </c>
      <c r="D494" s="132">
        <f>[1]!thsiFinD("ths_adjustment_nvg_ratio_fund",D$2,$A$6,$A494,101)/100</f>
        <v>0.70980110232447002</v>
      </c>
      <c r="E494" s="132">
        <f>[1]!thsiFinD("ths_adjustment_nvg_ratio_fund",E$2,$A$6,$A494,101)/100</f>
        <v>0.80559510849065008</v>
      </c>
      <c r="F494" s="133">
        <f>[1]!thsiFinD("ths_int_chg_ratio_index",F$1,$A$6,$A494,101)/100</f>
        <v>0.40910186808664001</v>
      </c>
      <c r="G494" s="133">
        <f>[1]!thsiFinD("ths_int_chg_ratio_index",G$1,$A$6,$A494,101)/100</f>
        <v>0.40910186808664001</v>
      </c>
      <c r="H494" s="132">
        <f>[1]!thsiFinD("ths_int_chg_ratio_index",H$1,$A$6,$A494,101)/100</f>
        <v>0.45838717863647999</v>
      </c>
      <c r="I494" s="132">
        <f>[1]!thsiFinD("ths_int_chg_ratio_index",I$1,$A$6,$A494,101)/100</f>
        <v>0.45838717863647999</v>
      </c>
      <c r="J494" s="32">
        <f t="shared" si="53"/>
        <v>0.50248329530659752</v>
      </c>
      <c r="K494" s="32">
        <f>[1]!thsiFinD("ths_int_chg_ratio_index",K$2,$A$6,$A494,101)/100</f>
        <v>0.21965597929683001</v>
      </c>
      <c r="L494" s="32">
        <f>[1]!thsiFinD("ths_int_chg_ratio_index",L$2,$A$6,$A494,101)/100</f>
        <v>0.30119300220452</v>
      </c>
      <c r="M494" s="46">
        <f t="shared" si="54"/>
        <v>1.5024832953065976</v>
      </c>
      <c r="N494" s="46">
        <f t="shared" si="55"/>
        <v>1.21965597929683</v>
      </c>
      <c r="O494" s="46">
        <f t="shared" si="55"/>
        <v>1.3011930022045199</v>
      </c>
      <c r="P494" s="38">
        <f t="shared" si="56"/>
        <v>2.2628866009815063E-3</v>
      </c>
      <c r="Q494" s="38">
        <f t="shared" si="57"/>
        <v>-7.5473428443018076E-3</v>
      </c>
      <c r="R494" s="38">
        <f t="shared" si="57"/>
        <v>-2.2228726543268573E-3</v>
      </c>
      <c r="S494" s="34">
        <f>MAX(M$6:M494)</f>
        <v>1.5715176881679187</v>
      </c>
      <c r="T494" s="34">
        <f>MAX(N$6:N494)</f>
        <v>1.37911001835863</v>
      </c>
      <c r="U494" s="34">
        <f>MAX(O$6:O494)</f>
        <v>1.34291332477861</v>
      </c>
      <c r="V494" s="35">
        <f t="shared" si="58"/>
        <v>-4.3928486062286498E-2</v>
      </c>
      <c r="W494" s="35">
        <f t="shared" si="59"/>
        <v>-0.11562097072688715</v>
      </c>
      <c r="X494" s="35">
        <f t="shared" si="59"/>
        <v>-3.1067025551308802E-2</v>
      </c>
    </row>
    <row r="495" spans="1:24">
      <c r="A495" s="357">
        <v>44568</v>
      </c>
      <c r="B495" s="132">
        <f>[1]!thsiFinD("ths_adjustment_nvg_ratio_fund",B$2,$A$6,$A495,101)/100</f>
        <v>0.42031649616368</v>
      </c>
      <c r="C495" s="132">
        <f>[1]!thsiFinD("ths_adjustment_nvg_ratio_fund",C$2,$A$6,$A495,101)/100</f>
        <v>0.34037008079228998</v>
      </c>
      <c r="D495" s="132">
        <f>[1]!thsiFinD("ths_adjustment_nvg_ratio_fund",D$2,$A$6,$A495,101)/100</f>
        <v>0.70045530793194</v>
      </c>
      <c r="E495" s="132">
        <f>[1]!thsiFinD("ths_adjustment_nvg_ratio_fund",E$2,$A$6,$A495,101)/100</f>
        <v>0.79093726452349999</v>
      </c>
      <c r="F495" s="133">
        <f>[1]!thsiFinD("ths_int_chg_ratio_index",F$1,$A$6,$A495,101)/100</f>
        <v>0.38003444563737998</v>
      </c>
      <c r="G495" s="133">
        <f>[1]!thsiFinD("ths_int_chg_ratio_index",G$1,$A$6,$A495,101)/100</f>
        <v>0.38003444563737998</v>
      </c>
      <c r="H495" s="132">
        <f>[1]!thsiFinD("ths_int_chg_ratio_index",H$1,$A$6,$A495,101)/100</f>
        <v>0.42379195378638995</v>
      </c>
      <c r="I495" s="132">
        <f>[1]!thsiFinD("ths_int_chg_ratio_index",I$1,$A$6,$A495,101)/100</f>
        <v>0.42379195378638995</v>
      </c>
      <c r="J495" s="32">
        <f t="shared" si="53"/>
        <v>0.48246649353236876</v>
      </c>
      <c r="K495" s="32">
        <f>[1]!thsiFinD("ths_int_chg_ratio_index",K$2,$A$6,$A495,101)/100</f>
        <v>0.21823385640668</v>
      </c>
      <c r="L495" s="32">
        <f>[1]!thsiFinD("ths_int_chg_ratio_index",L$2,$A$6,$A495,101)/100</f>
        <v>0.29143338615112002</v>
      </c>
      <c r="M495" s="46">
        <f t="shared" si="54"/>
        <v>1.4824664935323688</v>
      </c>
      <c r="N495" s="46">
        <f t="shared" si="55"/>
        <v>1.2182338564066799</v>
      </c>
      <c r="O495" s="46">
        <f t="shared" si="55"/>
        <v>1.29143338615112</v>
      </c>
      <c r="P495" s="38">
        <f t="shared" si="56"/>
        <v>-1.3322478750184108E-2</v>
      </c>
      <c r="Q495" s="38">
        <f t="shared" si="57"/>
        <v>-1.1660032946093635E-3</v>
      </c>
      <c r="R495" s="38">
        <f t="shared" si="57"/>
        <v>-7.5005137876278383E-3</v>
      </c>
      <c r="S495" s="34">
        <f>MAX(M$6:M495)</f>
        <v>1.5715176881679187</v>
      </c>
      <c r="T495" s="34">
        <f>MAX(N$6:N495)</f>
        <v>1.37911001835863</v>
      </c>
      <c r="U495" s="34">
        <f>MAX(O$6:O495)</f>
        <v>1.34291332477861</v>
      </c>
      <c r="V495" s="35">
        <f t="shared" si="58"/>
        <v>-5.6665728490378098E-2</v>
      </c>
      <c r="W495" s="35">
        <f t="shared" si="59"/>
        <v>-0.11665215958870301</v>
      </c>
      <c r="X495" s="35">
        <f t="shared" si="59"/>
        <v>-3.8334520685448514E-2</v>
      </c>
    </row>
    <row r="496" spans="1:24">
      <c r="A496" s="357">
        <v>44571</v>
      </c>
      <c r="B496" s="132">
        <f>[1]!thsiFinD("ths_adjustment_nvg_ratio_fund",B$2,$A$6,$A496,101)/100</f>
        <v>0.42567135549871998</v>
      </c>
      <c r="C496" s="132">
        <f>[1]!thsiFinD("ths_adjustment_nvg_ratio_fund",C$2,$A$6,$A496,101)/100</f>
        <v>0.34549561289202002</v>
      </c>
      <c r="D496" s="132">
        <f>[1]!thsiFinD("ths_adjustment_nvg_ratio_fund",D$2,$A$6,$A496,101)/100</f>
        <v>0.70512820512820995</v>
      </c>
      <c r="E496" s="132">
        <f>[1]!thsiFinD("ths_adjustment_nvg_ratio_fund",E$2,$A$6,$A496,101)/100</f>
        <v>0.80283105796338006</v>
      </c>
      <c r="F496" s="133">
        <f>[1]!thsiFinD("ths_int_chg_ratio_index",F$1,$A$6,$A496,101)/100</f>
        <v>0.38928339386527999</v>
      </c>
      <c r="G496" s="133">
        <f>[1]!thsiFinD("ths_int_chg_ratio_index",G$1,$A$6,$A496,101)/100</f>
        <v>0.38928339386527999</v>
      </c>
      <c r="H496" s="132">
        <f>[1]!thsiFinD("ths_int_chg_ratio_index",H$1,$A$6,$A496,101)/100</f>
        <v>0.43592856028957</v>
      </c>
      <c r="I496" s="132">
        <f>[1]!thsiFinD("ths_int_chg_ratio_index",I$1,$A$6,$A496,101)/100</f>
        <v>0.43592856028957</v>
      </c>
      <c r="J496" s="32">
        <f t="shared" si="53"/>
        <v>0.49119376747400367</v>
      </c>
      <c r="K496" s="32">
        <f>[1]!thsiFinD("ths_int_chg_ratio_index",K$2,$A$6,$A496,101)/100</f>
        <v>0.22303723154468</v>
      </c>
      <c r="L496" s="32">
        <f>[1]!thsiFinD("ths_int_chg_ratio_index",L$2,$A$6,$A496,101)/100</f>
        <v>0.29766065650876</v>
      </c>
      <c r="M496" s="46">
        <f t="shared" si="54"/>
        <v>1.4911937674740037</v>
      </c>
      <c r="N496" s="46">
        <f t="shared" si="55"/>
        <v>1.22303723154468</v>
      </c>
      <c r="O496" s="46">
        <f t="shared" si="55"/>
        <v>1.2976606565087601</v>
      </c>
      <c r="P496" s="38">
        <f t="shared" si="56"/>
        <v>5.8869957464198208E-3</v>
      </c>
      <c r="Q496" s="38">
        <f t="shared" si="57"/>
        <v>3.9429007105156177E-3</v>
      </c>
      <c r="R496" s="38">
        <f t="shared" si="57"/>
        <v>4.8219834057405819E-3</v>
      </c>
      <c r="S496" s="34">
        <f>MAX(M$6:M496)</f>
        <v>1.5715176881679187</v>
      </c>
      <c r="T496" s="34">
        <f>MAX(N$6:N496)</f>
        <v>1.37911001835863</v>
      </c>
      <c r="U496" s="34">
        <f>MAX(O$6:O496)</f>
        <v>1.34291332477861</v>
      </c>
      <c r="V496" s="35">
        <f t="shared" si="58"/>
        <v>-5.1112323646548941E-2</v>
      </c>
      <c r="W496" s="35">
        <f t="shared" si="59"/>
        <v>-0.11316920676111286</v>
      </c>
      <c r="X496" s="35">
        <f t="shared" si="59"/>
        <v>-3.3697385702320171E-2</v>
      </c>
    </row>
    <row r="497" spans="1:24">
      <c r="A497" s="357">
        <v>44572</v>
      </c>
      <c r="B497" s="132">
        <f>[1]!thsiFinD("ths_adjustment_nvg_ratio_fund",B$2,$A$6,$A497,101)/100</f>
        <v>0.41160485933503999</v>
      </c>
      <c r="C497" s="132">
        <f>[1]!thsiFinD("ths_adjustment_nvg_ratio_fund",C$2,$A$6,$A497,101)/100</f>
        <v>0.33463643471462001</v>
      </c>
      <c r="D497" s="132">
        <f>[1]!thsiFinD("ths_adjustment_nvg_ratio_fund",D$2,$A$6,$A497,101)/100</f>
        <v>0.69446441409058002</v>
      </c>
      <c r="E497" s="132">
        <f>[1]!thsiFinD("ths_adjustment_nvg_ratio_fund",E$2,$A$6,$A497,101)/100</f>
        <v>0.78993215514263992</v>
      </c>
      <c r="F497" s="133">
        <f>[1]!thsiFinD("ths_int_chg_ratio_index",F$1,$A$6,$A497,101)/100</f>
        <v>0.37356706884978003</v>
      </c>
      <c r="G497" s="133">
        <f>[1]!thsiFinD("ths_int_chg_ratio_index",G$1,$A$6,$A497,101)/100</f>
        <v>0.37356706884978003</v>
      </c>
      <c r="H497" s="132">
        <f>[1]!thsiFinD("ths_int_chg_ratio_index",H$1,$A$6,$A497,101)/100</f>
        <v>0.43016874466642002</v>
      </c>
      <c r="I497" s="132">
        <f>[1]!thsiFinD("ths_int_chg_ratio_index",I$1,$A$6,$A497,101)/100</f>
        <v>0.43016874466642002</v>
      </c>
      <c r="J497" s="32">
        <f t="shared" si="53"/>
        <v>0.47976368628941007</v>
      </c>
      <c r="K497" s="32">
        <f>[1]!thsiFinD("ths_int_chg_ratio_index",K$2,$A$6,$A497,101)/100</f>
        <v>0.21186319180600999</v>
      </c>
      <c r="L497" s="32">
        <f>[1]!thsiFinD("ths_int_chg_ratio_index",L$2,$A$6,$A497,101)/100</f>
        <v>0.28607342488069998</v>
      </c>
      <c r="M497" s="46">
        <f t="shared" si="54"/>
        <v>1.4797636862894101</v>
      </c>
      <c r="N497" s="46">
        <f t="shared" si="55"/>
        <v>1.2118631918060099</v>
      </c>
      <c r="O497" s="46">
        <f t="shared" si="55"/>
        <v>1.2860734248807</v>
      </c>
      <c r="P497" s="38">
        <f t="shared" si="56"/>
        <v>-7.6650542899970864E-3</v>
      </c>
      <c r="Q497" s="38">
        <f t="shared" si="57"/>
        <v>-9.1363038266280006E-3</v>
      </c>
      <c r="R497" s="38">
        <f t="shared" si="57"/>
        <v>-8.9293233712074427E-3</v>
      </c>
      <c r="S497" s="34">
        <f>MAX(M$6:M497)</f>
        <v>1.5715176881679187</v>
      </c>
      <c r="T497" s="34">
        <f>MAX(N$6:N497)</f>
        <v>1.37911001835863</v>
      </c>
      <c r="U497" s="34">
        <f>MAX(O$6:O497)</f>
        <v>1.34291332477861</v>
      </c>
      <c r="V497" s="35">
        <f t="shared" si="58"/>
        <v>-5.8385599200907357E-2</v>
      </c>
      <c r="W497" s="35">
        <f t="shared" si="59"/>
        <v>-0.12127156233095282</v>
      </c>
      <c r="X497" s="35">
        <f t="shared" si="59"/>
        <v>-4.2325814219827285E-2</v>
      </c>
    </row>
    <row r="498" spans="1:24">
      <c r="A498" s="357">
        <v>44573</v>
      </c>
      <c r="B498" s="132">
        <f>[1]!thsiFinD("ths_adjustment_nvg_ratio_fund",B$2,$A$6,$A498,101)/100</f>
        <v>0.42463235294118001</v>
      </c>
      <c r="C498" s="132">
        <f>[1]!thsiFinD("ths_adjustment_nvg_ratio_fund",C$2,$A$6,$A498,101)/100</f>
        <v>0.34975241073756003</v>
      </c>
      <c r="D498" s="132">
        <f>[1]!thsiFinD("ths_adjustment_nvg_ratio_fund",D$2,$A$6,$A498,101)/100</f>
        <v>0.70596693026599988</v>
      </c>
      <c r="E498" s="132">
        <f>[1]!thsiFinD("ths_adjustment_nvg_ratio_fund",E$2,$A$6,$A498,101)/100</f>
        <v>0.80919675019436998</v>
      </c>
      <c r="F498" s="133">
        <f>[1]!thsiFinD("ths_int_chg_ratio_index",F$1,$A$6,$A498,101)/100</f>
        <v>0.39742726511591003</v>
      </c>
      <c r="G498" s="133">
        <f>[1]!thsiFinD("ths_int_chg_ratio_index",G$1,$A$6,$A498,101)/100</f>
        <v>0.39742726511591003</v>
      </c>
      <c r="H498" s="132">
        <f>[1]!thsiFinD("ths_int_chg_ratio_index",H$1,$A$6,$A498,101)/100</f>
        <v>0.45464235071330994</v>
      </c>
      <c r="I498" s="132">
        <f>[1]!thsiFinD("ths_int_chg_ratio_index",I$1,$A$6,$A498,101)/100</f>
        <v>0.45464235071330994</v>
      </c>
      <c r="J498" s="32">
        <f t="shared" si="53"/>
        <v>0.49921095947469374</v>
      </c>
      <c r="K498" s="32">
        <f>[1]!thsiFinD("ths_int_chg_ratio_index",K$2,$A$6,$A498,101)/100</f>
        <v>0.22355521280049998</v>
      </c>
      <c r="L498" s="32">
        <f>[1]!thsiFinD("ths_int_chg_ratio_index",L$2,$A$6,$A498,101)/100</f>
        <v>0.30158728007114999</v>
      </c>
      <c r="M498" s="46">
        <f t="shared" si="54"/>
        <v>1.4992109594746936</v>
      </c>
      <c r="N498" s="46">
        <f t="shared" si="55"/>
        <v>1.2235552128005001</v>
      </c>
      <c r="O498" s="46">
        <f t="shared" si="55"/>
        <v>1.3015872800711499</v>
      </c>
      <c r="P498" s="38">
        <f t="shared" si="56"/>
        <v>1.314214787500867E-2</v>
      </c>
      <c r="Q498" s="38">
        <f t="shared" si="57"/>
        <v>9.6479710527934692E-3</v>
      </c>
      <c r="R498" s="38">
        <f t="shared" si="57"/>
        <v>1.2062962261963461E-2</v>
      </c>
      <c r="S498" s="34">
        <f>MAX(M$6:M498)</f>
        <v>1.5715176881679187</v>
      </c>
      <c r="T498" s="34">
        <f>MAX(N$6:N498)</f>
        <v>1.37911001835863</v>
      </c>
      <c r="U498" s="34">
        <f>MAX(O$6:O498)</f>
        <v>1.34291332477861</v>
      </c>
      <c r="V498" s="35">
        <f t="shared" si="58"/>
        <v>-4.6010763504367946E-2</v>
      </c>
      <c r="W498" s="35">
        <f t="shared" si="59"/>
        <v>-0.11279361580105551</v>
      </c>
      <c r="X498" s="35">
        <f t="shared" si="59"/>
        <v>-3.0773426657504599E-2</v>
      </c>
    </row>
    <row r="499" spans="1:24">
      <c r="A499" s="357">
        <v>44574</v>
      </c>
      <c r="B499" s="132">
        <f>[1]!thsiFinD("ths_adjustment_nvg_ratio_fund",B$2,$A$6,$A499,101)/100</f>
        <v>0.40145460358056001</v>
      </c>
      <c r="C499" s="132">
        <f>[1]!thsiFinD("ths_adjustment_nvg_ratio_fund",C$2,$A$6,$A499,101)/100</f>
        <v>0.33237772565371998</v>
      </c>
      <c r="D499" s="132">
        <f>[1]!thsiFinD("ths_adjustment_nvg_ratio_fund",D$2,$A$6,$A499,101)/100</f>
        <v>0.68499880182122996</v>
      </c>
      <c r="E499" s="132">
        <f>[1]!thsiFinD("ths_adjustment_nvg_ratio_fund",E$2,$A$6,$A499,101)/100</f>
        <v>0.78842449122568992</v>
      </c>
      <c r="F499" s="133">
        <f>[1]!thsiFinD("ths_int_chg_ratio_index",F$1,$A$6,$A499,101)/100</f>
        <v>0.37322471413408004</v>
      </c>
      <c r="G499" s="133">
        <f>[1]!thsiFinD("ths_int_chg_ratio_index",G$1,$A$6,$A499,101)/100</f>
        <v>0.37322471413408004</v>
      </c>
      <c r="H499" s="132">
        <f>[1]!thsiFinD("ths_int_chg_ratio_index",H$1,$A$6,$A499,101)/100</f>
        <v>0.44123143184721997</v>
      </c>
      <c r="I499" s="132">
        <f>[1]!thsiFinD("ths_int_chg_ratio_index",I$1,$A$6,$A499,101)/100</f>
        <v>0.44123143184721997</v>
      </c>
      <c r="J499" s="32">
        <f t="shared" si="53"/>
        <v>0.47952098928047493</v>
      </c>
      <c r="K499" s="32">
        <f>[1]!thsiFinD("ths_int_chg_ratio_index",K$2,$A$6,$A499,101)/100</f>
        <v>0.20422162436416</v>
      </c>
      <c r="L499" s="32">
        <f>[1]!thsiFinD("ths_int_chg_ratio_index",L$2,$A$6,$A499,101)/100</f>
        <v>0.28193105179415001</v>
      </c>
      <c r="M499" s="46">
        <f t="shared" si="54"/>
        <v>1.4795209892804748</v>
      </c>
      <c r="N499" s="46">
        <f t="shared" si="55"/>
        <v>1.2042216243641599</v>
      </c>
      <c r="O499" s="46">
        <f t="shared" si="55"/>
        <v>1.28193105179415</v>
      </c>
      <c r="P499" s="38">
        <f t="shared" si="56"/>
        <v>-1.3133555401114383E-2</v>
      </c>
      <c r="Q499" s="38">
        <f t="shared" si="57"/>
        <v>-1.5801157343843131E-2</v>
      </c>
      <c r="R499" s="38">
        <f t="shared" si="57"/>
        <v>-1.5101736608800764E-2</v>
      </c>
      <c r="S499" s="34">
        <f>MAX(M$6:M499)</f>
        <v>1.5715176881679187</v>
      </c>
      <c r="T499" s="34">
        <f>MAX(N$6:N499)</f>
        <v>1.37911001835863</v>
      </c>
      <c r="U499" s="34">
        <f>MAX(O$6:O499)</f>
        <v>1.34291332477861</v>
      </c>
      <c r="V499" s="35">
        <f t="shared" si="58"/>
        <v>-5.8540033993950136E-2</v>
      </c>
      <c r="W499" s="35">
        <f t="shared" si="59"/>
        <v>-0.12681250347424522</v>
      </c>
      <c r="X499" s="35">
        <f t="shared" si="59"/>
        <v>-4.5410431082373415E-2</v>
      </c>
    </row>
    <row r="500" spans="1:24">
      <c r="A500" s="357">
        <v>44575</v>
      </c>
      <c r="B500" s="132">
        <f>[1]!thsiFinD("ths_adjustment_nvg_ratio_fund",B$2,$A$6,$A500,101)/100</f>
        <v>0.39282289002558002</v>
      </c>
      <c r="C500" s="132">
        <f>[1]!thsiFinD("ths_adjustment_nvg_ratio_fund",C$2,$A$6,$A500,101)/100</f>
        <v>0.32334288941013001</v>
      </c>
      <c r="D500" s="132">
        <f>[1]!thsiFinD("ths_adjustment_nvg_ratio_fund",D$2,$A$6,$A500,101)/100</f>
        <v>0.67780972921159999</v>
      </c>
      <c r="E500" s="132">
        <f>[1]!thsiFinD("ths_adjustment_nvg_ratio_fund",E$2,$A$6,$A500,101)/100</f>
        <v>0.78574419972345</v>
      </c>
      <c r="F500" s="133">
        <f>[1]!thsiFinD("ths_int_chg_ratio_index",F$1,$A$6,$A500,101)/100</f>
        <v>0.37871837655714002</v>
      </c>
      <c r="G500" s="133">
        <f>[1]!thsiFinD("ths_int_chg_ratio_index",G$1,$A$6,$A500,101)/100</f>
        <v>0.37871837655714002</v>
      </c>
      <c r="H500" s="132">
        <f>[1]!thsiFinD("ths_int_chg_ratio_index",H$1,$A$6,$A500,101)/100</f>
        <v>0.44168216639746999</v>
      </c>
      <c r="I500" s="132">
        <f>[1]!thsiFinD("ths_int_chg_ratio_index",I$1,$A$6,$A500,101)/100</f>
        <v>0.44168216639746999</v>
      </c>
      <c r="J500" s="32">
        <f t="shared" si="53"/>
        <v>0.47756509928499757</v>
      </c>
      <c r="K500" s="32">
        <f>[1]!thsiFinD("ths_int_chg_ratio_index",K$2,$A$6,$A500,101)/100</f>
        <v>0.1960236746556</v>
      </c>
      <c r="L500" s="32">
        <f>[1]!thsiFinD("ths_int_chg_ratio_index",L$2,$A$6,$A500,101)/100</f>
        <v>0.27690343678836998</v>
      </c>
      <c r="M500" s="46">
        <f t="shared" si="54"/>
        <v>1.4775650992849976</v>
      </c>
      <c r="N500" s="46">
        <f t="shared" si="55"/>
        <v>1.1960236746556001</v>
      </c>
      <c r="O500" s="46">
        <f t="shared" si="55"/>
        <v>1.27690343678837</v>
      </c>
      <c r="P500" s="38">
        <f t="shared" si="56"/>
        <v>-1.3219751592902229E-3</v>
      </c>
      <c r="Q500" s="38">
        <f t="shared" si="57"/>
        <v>-6.8076752174985877E-3</v>
      </c>
      <c r="R500" s="38">
        <f t="shared" si="57"/>
        <v>-3.921907499427113E-3</v>
      </c>
      <c r="S500" s="34">
        <f>MAX(M$6:M500)</f>
        <v>1.5715176881679187</v>
      </c>
      <c r="T500" s="34">
        <f>MAX(N$6:N500)</f>
        <v>1.37911001835863</v>
      </c>
      <c r="U500" s="34">
        <f>MAX(O$6:O500)</f>
        <v>1.34291332477861</v>
      </c>
      <c r="V500" s="35">
        <f t="shared" si="58"/>
        <v>-5.9784620682476364E-2</v>
      </c>
      <c r="W500" s="35">
        <f t="shared" si="59"/>
        <v>-0.13275688035457323</v>
      </c>
      <c r="X500" s="35">
        <f t="shared" si="59"/>
        <v>-4.9154243071586334E-2</v>
      </c>
    </row>
    <row r="501" spans="1:24">
      <c r="A501" s="357">
        <v>44578</v>
      </c>
      <c r="B501" s="132">
        <f>[1]!thsiFinD("ths_adjustment_nvg_ratio_fund",B$2,$A$6,$A501,101)/100</f>
        <v>0.40577046035805997</v>
      </c>
      <c r="C501" s="132">
        <f>[1]!thsiFinD("ths_adjustment_nvg_ratio_fund",C$2,$A$6,$A501,101)/100</f>
        <v>0.33802449830596998</v>
      </c>
      <c r="D501" s="132">
        <f>[1]!thsiFinD("ths_adjustment_nvg_ratio_fund",D$2,$A$6,$A501,101)/100</f>
        <v>0.68847352024922004</v>
      </c>
      <c r="E501" s="132">
        <f>[1]!thsiFinD("ths_adjustment_nvg_ratio_fund",E$2,$A$6,$A501,101)/100</f>
        <v>0.80350113078106</v>
      </c>
      <c r="F501" s="133">
        <f>[1]!thsiFinD("ths_int_chg_ratio_index",F$1,$A$6,$A501,101)/100</f>
        <v>0.40255789753716004</v>
      </c>
      <c r="G501" s="133">
        <f>[1]!thsiFinD("ths_int_chg_ratio_index",G$1,$A$6,$A501,101)/100</f>
        <v>0.40255789753716004</v>
      </c>
      <c r="H501" s="132">
        <f>[1]!thsiFinD("ths_int_chg_ratio_index",H$1,$A$6,$A501,101)/100</f>
        <v>0.46897167867327</v>
      </c>
      <c r="I501" s="132">
        <f>[1]!thsiFinD("ths_int_chg_ratio_index",I$1,$A$6,$A501,101)/100</f>
        <v>0.46897167867327</v>
      </c>
      <c r="J501" s="32">
        <f t="shared" si="53"/>
        <v>0.49735359526439621</v>
      </c>
      <c r="K501" s="32">
        <f>[1]!thsiFinD("ths_int_chg_ratio_index",K$2,$A$6,$A501,101)/100</f>
        <v>0.20693493742201</v>
      </c>
      <c r="L501" s="32">
        <f>[1]!thsiFinD("ths_int_chg_ratio_index",L$2,$A$6,$A501,101)/100</f>
        <v>0.29198741510737003</v>
      </c>
      <c r="M501" s="46">
        <f t="shared" si="54"/>
        <v>1.4973535952643962</v>
      </c>
      <c r="N501" s="46">
        <f t="shared" si="55"/>
        <v>1.20693493742201</v>
      </c>
      <c r="O501" s="46">
        <f t="shared" si="55"/>
        <v>1.29198741510737</v>
      </c>
      <c r="P501" s="38">
        <f t="shared" si="56"/>
        <v>1.3392639003841023E-2</v>
      </c>
      <c r="Q501" s="38">
        <f t="shared" si="57"/>
        <v>9.1229488158348637E-3</v>
      </c>
      <c r="R501" s="38">
        <f t="shared" si="57"/>
        <v>1.1812935797979263E-2</v>
      </c>
      <c r="S501" s="34">
        <f>MAX(M$6:M501)</f>
        <v>1.5715176881679187</v>
      </c>
      <c r="T501" s="34">
        <f>MAX(N$6:N501)</f>
        <v>1.37911001835863</v>
      </c>
      <c r="U501" s="34">
        <f>MAX(O$6:O501)</f>
        <v>1.34291332477861</v>
      </c>
      <c r="V501" s="35">
        <f t="shared" si="58"/>
        <v>-4.719265552141727E-2</v>
      </c>
      <c r="W501" s="35">
        <f t="shared" si="59"/>
        <v>-0.12484506576316301</v>
      </c>
      <c r="X501" s="35">
        <f t="shared" si="59"/>
        <v>-3.7921963191210106E-2</v>
      </c>
    </row>
    <row r="502" spans="1:24">
      <c r="A502" s="357">
        <v>44579</v>
      </c>
      <c r="B502" s="132">
        <f>[1]!thsiFinD("ths_adjustment_nvg_ratio_fund",B$2,$A$6,$A502,101)/100</f>
        <v>0.41943734015345002</v>
      </c>
      <c r="C502" s="132">
        <f>[1]!thsiFinD("ths_adjustment_nvg_ratio_fund",C$2,$A$6,$A502,101)/100</f>
        <v>0.34931804361045998</v>
      </c>
      <c r="D502" s="132">
        <f>[1]!thsiFinD("ths_adjustment_nvg_ratio_fund",D$2,$A$6,$A502,101)/100</f>
        <v>0.69434459621375</v>
      </c>
      <c r="E502" s="132">
        <f>[1]!thsiFinD("ths_adjustment_nvg_ratio_fund",E$2,$A$6,$A502,101)/100</f>
        <v>0.81103945059732996</v>
      </c>
      <c r="F502" s="133">
        <f>[1]!thsiFinD("ths_int_chg_ratio_index",F$1,$A$6,$A502,101)/100</f>
        <v>0.39366962617251</v>
      </c>
      <c r="G502" s="133">
        <f>[1]!thsiFinD("ths_int_chg_ratio_index",G$1,$A$6,$A502,101)/100</f>
        <v>0.39366962617251</v>
      </c>
      <c r="H502" s="132">
        <f>[1]!thsiFinD("ths_int_chg_ratio_index",H$1,$A$6,$A502,101)/100</f>
        <v>0.44044919633348995</v>
      </c>
      <c r="I502" s="132">
        <f>[1]!thsiFinD("ths_int_chg_ratio_index",I$1,$A$6,$A502,101)/100</f>
        <v>0.44044919633348995</v>
      </c>
      <c r="J502" s="32">
        <f t="shared" si="53"/>
        <v>0.4927971344483737</v>
      </c>
      <c r="K502" s="32">
        <f>[1]!thsiFinD("ths_int_chg_ratio_index",K$2,$A$6,$A502,101)/100</f>
        <v>0.21599156926023</v>
      </c>
      <c r="L502" s="32">
        <f>[1]!thsiFinD("ths_int_chg_ratio_index",L$2,$A$6,$A502,101)/100</f>
        <v>0.29403693558966998</v>
      </c>
      <c r="M502" s="46">
        <f t="shared" si="54"/>
        <v>1.4927971344483737</v>
      </c>
      <c r="N502" s="46">
        <f t="shared" si="55"/>
        <v>1.2159915692602299</v>
      </c>
      <c r="O502" s="46">
        <f t="shared" si="55"/>
        <v>1.2940369355896699</v>
      </c>
      <c r="P502" s="38">
        <f t="shared" si="56"/>
        <v>-3.0430092333787462E-3</v>
      </c>
      <c r="Q502" s="38">
        <f t="shared" si="57"/>
        <v>7.5038277188037572E-3</v>
      </c>
      <c r="R502" s="38">
        <f t="shared" si="57"/>
        <v>1.5863316146385031E-3</v>
      </c>
      <c r="S502" s="34">
        <f>MAX(M$6:M502)</f>
        <v>1.5715176881679187</v>
      </c>
      <c r="T502" s="34">
        <f>MAX(N$6:N502)</f>
        <v>1.37911001835863</v>
      </c>
      <c r="U502" s="34">
        <f>MAX(O$6:O502)</f>
        <v>1.34291332477861</v>
      </c>
      <c r="V502" s="35">
        <f t="shared" si="58"/>
        <v>-5.0092057068296669E-2</v>
      </c>
      <c r="W502" s="35">
        <f t="shared" si="59"/>
        <v>-0.11827805390938873</v>
      </c>
      <c r="X502" s="35">
        <f t="shared" si="59"/>
        <v>-3.6395788385670924E-2</v>
      </c>
    </row>
    <row r="503" spans="1:24">
      <c r="A503" s="357">
        <v>44580</v>
      </c>
      <c r="B503" s="132">
        <f>[1]!thsiFinD("ths_adjustment_nvg_ratio_fund",B$2,$A$6,$A503,101)/100</f>
        <v>0.40577046035805997</v>
      </c>
      <c r="C503" s="132">
        <f>[1]!thsiFinD("ths_adjustment_nvg_ratio_fund",C$2,$A$6,$A503,101)/100</f>
        <v>0.33785075145512999</v>
      </c>
      <c r="D503" s="132">
        <f>[1]!thsiFinD("ths_adjustment_nvg_ratio_fund",D$2,$A$6,$A503,101)/100</f>
        <v>0.68607716271268004</v>
      </c>
      <c r="E503" s="132">
        <f>[1]!thsiFinD("ths_adjustment_nvg_ratio_fund",E$2,$A$6,$A503,101)/100</f>
        <v>0.79219365113382001</v>
      </c>
      <c r="F503" s="133">
        <f>[1]!thsiFinD("ths_int_chg_ratio_index",F$1,$A$6,$A503,101)/100</f>
        <v>0.37688869457034002</v>
      </c>
      <c r="G503" s="133">
        <f>[1]!thsiFinD("ths_int_chg_ratio_index",G$1,$A$6,$A503,101)/100</f>
        <v>0.37688869457034002</v>
      </c>
      <c r="H503" s="132">
        <f>[1]!thsiFinD("ths_int_chg_ratio_index",H$1,$A$6,$A503,101)/100</f>
        <v>0.44034052981653998</v>
      </c>
      <c r="I503" s="132">
        <f>[1]!thsiFinD("ths_int_chg_ratio_index",I$1,$A$6,$A503,101)/100</f>
        <v>0.44034052981653998</v>
      </c>
      <c r="J503" s="32">
        <f t="shared" si="53"/>
        <v>0.48204380930418123</v>
      </c>
      <c r="K503" s="32">
        <f>[1]!thsiFinD("ths_int_chg_ratio_index",K$2,$A$6,$A503,101)/100</f>
        <v>0.20785321941641002</v>
      </c>
      <c r="L503" s="32">
        <f>[1]!thsiFinD("ths_int_chg_ratio_index",L$2,$A$6,$A503,101)/100</f>
        <v>0.28532309030115999</v>
      </c>
      <c r="M503" s="46">
        <f t="shared" si="54"/>
        <v>1.4820438093041812</v>
      </c>
      <c r="N503" s="46">
        <f t="shared" si="55"/>
        <v>1.20785321941641</v>
      </c>
      <c r="O503" s="46">
        <f t="shared" si="55"/>
        <v>1.2853230903011599</v>
      </c>
      <c r="P503" s="38">
        <f t="shared" si="56"/>
        <v>-7.2034738652992925E-3</v>
      </c>
      <c r="Q503" s="38">
        <f t="shared" si="57"/>
        <v>-6.6927683131643434E-3</v>
      </c>
      <c r="R503" s="38">
        <f t="shared" si="57"/>
        <v>-6.733845880944167E-3</v>
      </c>
      <c r="S503" s="34">
        <f>MAX(M$6:M503)</f>
        <v>1.5715176881679187</v>
      </c>
      <c r="T503" s="34">
        <f>MAX(N$6:N503)</f>
        <v>1.37911001835863</v>
      </c>
      <c r="U503" s="34">
        <f>MAX(O$6:O503)</f>
        <v>1.34291332477861</v>
      </c>
      <c r="V503" s="35">
        <f t="shared" si="58"/>
        <v>-5.6934694109645356E-2</v>
      </c>
      <c r="W503" s="35">
        <f t="shared" si="59"/>
        <v>-0.12417921461120562</v>
      </c>
      <c r="X503" s="35">
        <f t="shared" si="59"/>
        <v>-4.2884550636910546E-2</v>
      </c>
    </row>
    <row r="504" spans="1:24">
      <c r="A504" s="357">
        <v>44581</v>
      </c>
      <c r="B504" s="132">
        <f>[1]!thsiFinD("ths_adjustment_nvg_ratio_fund",B$2,$A$6,$A504,101)/100</f>
        <v>0.41264386189257996</v>
      </c>
      <c r="C504" s="132">
        <f>[1]!thsiFinD("ths_adjustment_nvg_ratio_fund",C$2,$A$6,$A504,101)/100</f>
        <v>0.34384501780904997</v>
      </c>
      <c r="D504" s="132">
        <f>[1]!thsiFinD("ths_adjustment_nvg_ratio_fund",D$2,$A$6,$A504,101)/100</f>
        <v>0.67157919961657997</v>
      </c>
      <c r="E504" s="132">
        <f>[1]!thsiFinD("ths_adjustment_nvg_ratio_fund",E$2,$A$6,$A504,101)/100</f>
        <v>0.77770332529391994</v>
      </c>
      <c r="F504" s="133">
        <f>[1]!thsiFinD("ths_int_chg_ratio_index",F$1,$A$6,$A504,101)/100</f>
        <v>0.34588918369982996</v>
      </c>
      <c r="G504" s="133">
        <f>[1]!thsiFinD("ths_int_chg_ratio_index",G$1,$A$6,$A504,101)/100</f>
        <v>0.34588918369982996</v>
      </c>
      <c r="H504" s="132">
        <f>[1]!thsiFinD("ths_int_chg_ratio_index",H$1,$A$6,$A504,101)/100</f>
        <v>0.39597931708513995</v>
      </c>
      <c r="I504" s="132">
        <f>[1]!thsiFinD("ths_int_chg_ratio_index",I$1,$A$6,$A504,101)/100</f>
        <v>0.39597931708513995</v>
      </c>
      <c r="J504" s="32">
        <f t="shared" si="53"/>
        <v>0.46118855077275878</v>
      </c>
      <c r="K504" s="32">
        <f>[1]!thsiFinD("ths_int_chg_ratio_index",K$2,$A$6,$A504,101)/100</f>
        <v>0.21359960464955999</v>
      </c>
      <c r="L504" s="32">
        <f>[1]!thsiFinD("ths_int_chg_ratio_index",L$2,$A$6,$A504,101)/100</f>
        <v>0.27918999508858</v>
      </c>
      <c r="M504" s="46">
        <f t="shared" si="54"/>
        <v>1.4611885507727589</v>
      </c>
      <c r="N504" s="46">
        <f t="shared" si="55"/>
        <v>1.2135996046495601</v>
      </c>
      <c r="O504" s="46">
        <f t="shared" si="55"/>
        <v>1.2791899950885801</v>
      </c>
      <c r="P504" s="38">
        <f t="shared" si="56"/>
        <v>-1.4071958197520384E-2</v>
      </c>
      <c r="Q504" s="38">
        <f t="shared" si="57"/>
        <v>4.7575194905937757E-3</v>
      </c>
      <c r="R504" s="38">
        <f t="shared" si="57"/>
        <v>-4.7716369984007745E-3</v>
      </c>
      <c r="S504" s="34">
        <f>MAX(M$6:M504)</f>
        <v>1.5715176881679187</v>
      </c>
      <c r="T504" s="34">
        <f>MAX(N$6:N504)</f>
        <v>1.37911001835863</v>
      </c>
      <c r="U504" s="34">
        <f>MAX(O$6:O504)</f>
        <v>1.34291332477861</v>
      </c>
      <c r="V504" s="35">
        <f t="shared" si="58"/>
        <v>-7.0205469671666187E-2</v>
      </c>
      <c r="W504" s="35">
        <f t="shared" si="59"/>
        <v>-0.12001248015445121</v>
      </c>
      <c r="X504" s="35">
        <f t="shared" si="59"/>
        <v>-4.7451558126832327E-2</v>
      </c>
    </row>
    <row r="505" spans="1:24">
      <c r="A505" s="357">
        <v>44582</v>
      </c>
      <c r="B505" s="132">
        <f>[1]!thsiFinD("ths_adjustment_nvg_ratio_fund",B$2,$A$6,$A505,101)/100</f>
        <v>0.3996962915601</v>
      </c>
      <c r="C505" s="132">
        <f>[1]!thsiFinD("ths_adjustment_nvg_ratio_fund",C$2,$A$6,$A505,101)/100</f>
        <v>0.33298583963166001</v>
      </c>
      <c r="D505" s="132">
        <f>[1]!thsiFinD("ths_adjustment_nvg_ratio_fund",D$2,$A$6,$A505,101)/100</f>
        <v>0.65276779295470999</v>
      </c>
      <c r="E505" s="132">
        <f>[1]!thsiFinD("ths_adjustment_nvg_ratio_fund",E$2,$A$6,$A505,101)/100</f>
        <v>0.7620403719459099</v>
      </c>
      <c r="F505" s="133">
        <f>[1]!thsiFinD("ths_int_chg_ratio_index",F$1,$A$6,$A505,101)/100</f>
        <v>0.32723199233774997</v>
      </c>
      <c r="G505" s="133">
        <f>[1]!thsiFinD("ths_int_chg_ratio_index",G$1,$A$6,$A505,101)/100</f>
        <v>0.32723199233774997</v>
      </c>
      <c r="H505" s="132">
        <f>[1]!thsiFinD("ths_int_chg_ratio_index",H$1,$A$6,$A505,101)/100</f>
        <v>0.37758471753324002</v>
      </c>
      <c r="I505" s="132">
        <f>[1]!thsiFinD("ths_int_chg_ratio_index",I$1,$A$6,$A505,101)/100</f>
        <v>0.37758471753324002</v>
      </c>
      <c r="J505" s="32">
        <f t="shared" si="53"/>
        <v>0.44464046447929501</v>
      </c>
      <c r="K505" s="32">
        <f>[1]!thsiFinD("ths_int_chg_ratio_index",K$2,$A$6,$A505,101)/100</f>
        <v>0.20184695540050998</v>
      </c>
      <c r="L505" s="32">
        <f>[1]!thsiFinD("ths_int_chg_ratio_index",L$2,$A$6,$A505,101)/100</f>
        <v>0.26552399935130999</v>
      </c>
      <c r="M505" s="46">
        <f t="shared" si="54"/>
        <v>1.444640464479295</v>
      </c>
      <c r="N505" s="46">
        <f t="shared" si="55"/>
        <v>1.20184695540051</v>
      </c>
      <c r="O505" s="46">
        <f t="shared" si="55"/>
        <v>1.2655239993513101</v>
      </c>
      <c r="P505" s="38">
        <f t="shared" si="56"/>
        <v>-1.1325086201033008E-2</v>
      </c>
      <c r="Q505" s="38">
        <f t="shared" si="57"/>
        <v>-9.6841241576077763E-3</v>
      </c>
      <c r="R505" s="38">
        <f t="shared" si="57"/>
        <v>-1.0683319749013265E-2</v>
      </c>
      <c r="S505" s="34">
        <f>MAX(M$6:M505)</f>
        <v>1.5715176881679187</v>
      </c>
      <c r="T505" s="34">
        <f>MAX(N$6:N505)</f>
        <v>1.37911001835863</v>
      </c>
      <c r="U505" s="34">
        <f>MAX(O$6:O505)</f>
        <v>1.34291332477861</v>
      </c>
      <c r="V505" s="35">
        <f t="shared" si="58"/>
        <v>-8.0735472876883541E-2</v>
      </c>
      <c r="W505" s="35">
        <f t="shared" si="59"/>
        <v>-0.12853438855378085</v>
      </c>
      <c r="X505" s="35">
        <f t="shared" si="59"/>
        <v>-5.7627937707787735E-2</v>
      </c>
    </row>
    <row r="506" spans="1:24">
      <c r="A506" s="357">
        <v>44585</v>
      </c>
      <c r="B506" s="132">
        <f>[1]!thsiFinD("ths_adjustment_nvg_ratio_fund",B$2,$A$6,$A506,101)/100</f>
        <v>0.40089514066496001</v>
      </c>
      <c r="C506" s="132">
        <f>[1]!thsiFinD("ths_adjustment_nvg_ratio_fund",C$2,$A$6,$A506,101)/100</f>
        <v>0.33672139692468001</v>
      </c>
      <c r="D506" s="132">
        <f>[1]!thsiFinD("ths_adjustment_nvg_ratio_fund",D$2,$A$6,$A506,101)/100</f>
        <v>0.65432542535346006</v>
      </c>
      <c r="E506" s="132">
        <f>[1]!thsiFinD("ths_adjustment_nvg_ratio_fund",E$2,$A$6,$A506,101)/100</f>
        <v>0.77033252368207006</v>
      </c>
      <c r="F506" s="133">
        <f>[1]!thsiFinD("ths_int_chg_ratio_index",F$1,$A$6,$A506,101)/100</f>
        <v>0.33381677457274</v>
      </c>
      <c r="G506" s="133">
        <f>[1]!thsiFinD("ths_int_chg_ratio_index",G$1,$A$6,$A506,101)/100</f>
        <v>0.33381677457274</v>
      </c>
      <c r="H506" s="132">
        <f>[1]!thsiFinD("ths_int_chg_ratio_index",H$1,$A$6,$A506,101)/100</f>
        <v>0.37657441850749002</v>
      </c>
      <c r="I506" s="132">
        <f>[1]!thsiFinD("ths_int_chg_ratio_index",I$1,$A$6,$A506,101)/100</f>
        <v>0.37657441850749002</v>
      </c>
      <c r="J506" s="32">
        <f t="shared" si="53"/>
        <v>0.44788210909820375</v>
      </c>
      <c r="K506" s="32">
        <f>[1]!thsiFinD("ths_int_chg_ratio_index",K$2,$A$6,$A506,101)/100</f>
        <v>0.20337876541427999</v>
      </c>
      <c r="L506" s="32">
        <f>[1]!thsiFinD("ths_int_chg_ratio_index",L$2,$A$6,$A506,101)/100</f>
        <v>0.26760649668948999</v>
      </c>
      <c r="M506" s="46">
        <f t="shared" si="54"/>
        <v>1.4478821090982037</v>
      </c>
      <c r="N506" s="46">
        <f t="shared" si="55"/>
        <v>1.20337876541428</v>
      </c>
      <c r="O506" s="46">
        <f t="shared" si="55"/>
        <v>1.26760649668949</v>
      </c>
      <c r="P506" s="38">
        <f t="shared" si="56"/>
        <v>2.2439109928138468E-3</v>
      </c>
      <c r="Q506" s="38">
        <f t="shared" si="57"/>
        <v>1.2745466524559657E-3</v>
      </c>
      <c r="R506" s="38">
        <f t="shared" si="57"/>
        <v>1.6455613162984495E-3</v>
      </c>
      <c r="S506" s="34">
        <f>MAX(M$6:M506)</f>
        <v>1.5715176881679187</v>
      </c>
      <c r="T506" s="34">
        <f>MAX(N$6:N506)</f>
        <v>1.37911001835863</v>
      </c>
      <c r="U506" s="34">
        <f>MAX(O$6:O506)</f>
        <v>1.34291332477861</v>
      </c>
      <c r="V506" s="35">
        <f t="shared" si="58"/>
        <v>-7.8672725099168228E-2</v>
      </c>
      <c r="W506" s="35">
        <f t="shared" si="59"/>
        <v>-0.12742366497598168</v>
      </c>
      <c r="X506" s="35">
        <f t="shared" si="59"/>
        <v>-5.6077206696519277E-2</v>
      </c>
    </row>
    <row r="507" spans="1:24">
      <c r="A507" s="357">
        <v>44586</v>
      </c>
      <c r="B507" s="132">
        <f>[1]!thsiFinD("ths_adjustment_nvg_ratio_fund",B$2,$A$6,$A507,101)/100</f>
        <v>0.37124360613810997</v>
      </c>
      <c r="C507" s="132">
        <f>[1]!thsiFinD("ths_adjustment_nvg_ratio_fund",C$2,$A$6,$A507,101)/100</f>
        <v>0.31100686300060998</v>
      </c>
      <c r="D507" s="132">
        <f>[1]!thsiFinD("ths_adjustment_nvg_ratio_fund",D$2,$A$6,$A507,101)/100</f>
        <v>0.60352264557871993</v>
      </c>
      <c r="E507" s="132">
        <f>[1]!thsiFinD("ths_adjustment_nvg_ratio_fund",E$2,$A$6,$A507,101)/100</f>
        <v>0.72711282354617002</v>
      </c>
      <c r="F507" s="133">
        <f>[1]!thsiFinD("ths_int_chg_ratio_index",F$1,$A$6,$A507,101)/100</f>
        <v>0.281304835089</v>
      </c>
      <c r="G507" s="133">
        <f>[1]!thsiFinD("ths_int_chg_ratio_index",G$1,$A$6,$A507,101)/100</f>
        <v>0.281304835089</v>
      </c>
      <c r="H507" s="132">
        <f>[1]!thsiFinD("ths_int_chg_ratio_index",H$1,$A$6,$A507,101)/100</f>
        <v>0.31487182716239004</v>
      </c>
      <c r="I507" s="132">
        <f>[1]!thsiFinD("ths_int_chg_ratio_index",I$1,$A$6,$A507,101)/100</f>
        <v>0.31487182716239004</v>
      </c>
      <c r="J507" s="32">
        <f t="shared" si="53"/>
        <v>0.40065490784579882</v>
      </c>
      <c r="K507" s="32">
        <f>[1]!thsiFinD("ths_int_chg_ratio_index",K$2,$A$6,$A507,101)/100</f>
        <v>0.17299636707272001</v>
      </c>
      <c r="L507" s="32">
        <f>[1]!thsiFinD("ths_int_chg_ratio_index",L$2,$A$6,$A507,101)/100</f>
        <v>0.22927121281809998</v>
      </c>
      <c r="M507" s="46">
        <f t="shared" si="54"/>
        <v>1.4006549078457988</v>
      </c>
      <c r="N507" s="46">
        <f t="shared" si="55"/>
        <v>1.1729963670727199</v>
      </c>
      <c r="O507" s="46">
        <f t="shared" si="55"/>
        <v>1.2292712128181</v>
      </c>
      <c r="P507" s="38">
        <f t="shared" si="56"/>
        <v>-3.2618126127561431E-2</v>
      </c>
      <c r="Q507" s="38">
        <f t="shared" si="57"/>
        <v>-2.5247577250626096E-2</v>
      </c>
      <c r="R507" s="38">
        <f t="shared" si="57"/>
        <v>-3.0242258911978848E-2</v>
      </c>
      <c r="S507" s="34">
        <f>MAX(M$6:M507)</f>
        <v>1.5715176881679187</v>
      </c>
      <c r="T507" s="34">
        <f>MAX(N$6:N507)</f>
        <v>1.37911001835863</v>
      </c>
      <c r="U507" s="34">
        <f>MAX(O$6:O507)</f>
        <v>1.34291332477861</v>
      </c>
      <c r="V507" s="35">
        <f t="shared" si="58"/>
        <v>-0.108724694356646</v>
      </c>
      <c r="W507" s="35">
        <f t="shared" si="59"/>
        <v>-0.14945410340156873</v>
      </c>
      <c r="X507" s="35">
        <f t="shared" si="59"/>
        <v>-8.462356420452144E-2</v>
      </c>
    </row>
    <row r="508" spans="1:24">
      <c r="A508" s="357">
        <v>44587</v>
      </c>
      <c r="B508" s="132">
        <f>[1]!thsiFinD("ths_adjustment_nvg_ratio_fund",B$2,$A$6,$A508,101)/100</f>
        <v>0.37955562659846998</v>
      </c>
      <c r="C508" s="132">
        <f>[1]!thsiFinD("ths_adjustment_nvg_ratio_fund",C$2,$A$6,$A508,101)/100</f>
        <v>0.31882547128833</v>
      </c>
      <c r="D508" s="132">
        <f>[1]!thsiFinD("ths_adjustment_nvg_ratio_fund",D$2,$A$6,$A508,101)/100</f>
        <v>0.61238916846392999</v>
      </c>
      <c r="E508" s="132">
        <f>[1]!thsiFinD("ths_adjustment_nvg_ratio_fund",E$2,$A$6,$A508,101)/100</f>
        <v>0.73238964744843005</v>
      </c>
      <c r="F508" s="133">
        <f>[1]!thsiFinD("ths_int_chg_ratio_index",F$1,$A$6,$A508,101)/100</f>
        <v>0.28812401507230001</v>
      </c>
      <c r="G508" s="133">
        <f>[1]!thsiFinD("ths_int_chg_ratio_index",G$1,$A$6,$A508,101)/100</f>
        <v>0.28812401507230001</v>
      </c>
      <c r="H508" s="132">
        <f>[1]!thsiFinD("ths_int_chg_ratio_index",H$1,$A$6,$A508,101)/100</f>
        <v>0.3240177350292</v>
      </c>
      <c r="I508" s="132">
        <f>[1]!thsiFinD("ths_int_chg_ratio_index",I$1,$A$6,$A508,101)/100</f>
        <v>0.3240177350292</v>
      </c>
      <c r="J508" s="32">
        <f t="shared" si="53"/>
        <v>0.40843042675027008</v>
      </c>
      <c r="K508" s="32">
        <f>[1]!thsiFinD("ths_int_chg_ratio_index",K$2,$A$6,$A508,101)/100</f>
        <v>0.18106992835768998</v>
      </c>
      <c r="L508" s="32">
        <f>[1]!thsiFinD("ths_int_chg_ratio_index",L$2,$A$6,$A508,101)/100</f>
        <v>0.23739718565200998</v>
      </c>
      <c r="M508" s="46">
        <f t="shared" si="54"/>
        <v>1.4084304267502701</v>
      </c>
      <c r="N508" s="46">
        <f t="shared" si="55"/>
        <v>1.18106992835769</v>
      </c>
      <c r="O508" s="46">
        <f t="shared" si="55"/>
        <v>1.2373971856520101</v>
      </c>
      <c r="P508" s="38">
        <f t="shared" si="56"/>
        <v>5.5513452035305111E-3</v>
      </c>
      <c r="Q508" s="38">
        <f t="shared" si="57"/>
        <v>6.8828527620405922E-3</v>
      </c>
      <c r="R508" s="38">
        <f t="shared" si="57"/>
        <v>6.6103987054908497E-3</v>
      </c>
      <c r="S508" s="34">
        <f>MAX(M$6:M508)</f>
        <v>1.5715176881679187</v>
      </c>
      <c r="T508" s="34">
        <f>MAX(N$6:N508)</f>
        <v>1.37911001835863</v>
      </c>
      <c r="U508" s="34">
        <f>MAX(O$6:O508)</f>
        <v>1.34291332477861</v>
      </c>
      <c r="V508" s="35">
        <f t="shared" si="58"/>
        <v>-0.1037769174636376</v>
      </c>
      <c r="W508" s="35">
        <f t="shared" si="59"/>
        <v>-0.14359992122792398</v>
      </c>
      <c r="X508" s="35">
        <f t="shared" si="59"/>
        <v>-7.857256099830201E-2</v>
      </c>
    </row>
    <row r="509" spans="1:24">
      <c r="A509" s="357">
        <v>44588</v>
      </c>
      <c r="B509" s="132">
        <f>[1]!thsiFinD("ths_adjustment_nvg_ratio_fund",B$2,$A$6,$A509,101)/100</f>
        <v>0.35461956521738996</v>
      </c>
      <c r="C509" s="132">
        <f>[1]!thsiFinD("ths_adjustment_nvg_ratio_fund",C$2,$A$6,$A509,101)/100</f>
        <v>0.29545651985058002</v>
      </c>
      <c r="D509" s="132">
        <f>[1]!thsiFinD("ths_adjustment_nvg_ratio_fund",D$2,$A$6,$A509,101)/100</f>
        <v>0.57476635514019003</v>
      </c>
      <c r="E509" s="132">
        <f>[1]!thsiFinD("ths_adjustment_nvg_ratio_fund",E$2,$A$6,$A509,101)/100</f>
        <v>0.69411173472876997</v>
      </c>
      <c r="F509" s="133">
        <f>[1]!thsiFinD("ths_int_chg_ratio_index",F$1,$A$6,$A509,101)/100</f>
        <v>0.25023681375698997</v>
      </c>
      <c r="G509" s="133">
        <f>[1]!thsiFinD("ths_int_chg_ratio_index",G$1,$A$6,$A509,101)/100</f>
        <v>0.25023681375698997</v>
      </c>
      <c r="H509" s="132">
        <f>[1]!thsiFinD("ths_int_chg_ratio_index",H$1,$A$6,$A509,101)/100</f>
        <v>0.27969971655741999</v>
      </c>
      <c r="I509" s="132">
        <f>[1]!thsiFinD("ths_int_chg_ratio_index",I$1,$A$6,$A509,101)/100</f>
        <v>0.27969971655741999</v>
      </c>
      <c r="J509" s="32">
        <f t="shared" si="53"/>
        <v>0.37235340444571874</v>
      </c>
      <c r="K509" s="32">
        <f>[1]!thsiFinD("ths_int_chg_ratio_index",K$2,$A$6,$A509,101)/100</f>
        <v>0.15612355187521001</v>
      </c>
      <c r="L509" s="32">
        <f>[1]!thsiFinD("ths_int_chg_ratio_index",L$2,$A$6,$A509,101)/100</f>
        <v>0.20735331443401001</v>
      </c>
      <c r="M509" s="46">
        <f t="shared" si="54"/>
        <v>1.3723534044457186</v>
      </c>
      <c r="N509" s="46">
        <f t="shared" si="55"/>
        <v>1.15612355187521</v>
      </c>
      <c r="O509" s="46">
        <f t="shared" si="55"/>
        <v>1.2073533144340101</v>
      </c>
      <c r="P509" s="38">
        <f t="shared" si="56"/>
        <v>-2.5615054616360045E-2</v>
      </c>
      <c r="Q509" s="38">
        <f t="shared" si="57"/>
        <v>-2.1121845441589238E-2</v>
      </c>
      <c r="R509" s="38">
        <f t="shared" si="57"/>
        <v>-2.4279892961102223E-2</v>
      </c>
      <c r="S509" s="34">
        <f>MAX(M$6:M509)</f>
        <v>1.5715176881679187</v>
      </c>
      <c r="T509" s="34">
        <f>MAX(N$6:N509)</f>
        <v>1.37911001835863</v>
      </c>
      <c r="U509" s="34">
        <f>MAX(O$6:O509)</f>
        <v>1.34291332477861</v>
      </c>
      <c r="V509" s="35">
        <f t="shared" si="58"/>
        <v>-0.12673372067124899</v>
      </c>
      <c r="W509" s="35">
        <f t="shared" si="59"/>
        <v>-0.16168867132791254</v>
      </c>
      <c r="X509" s="35">
        <f t="shared" si="59"/>
        <v>-0.10094472058868587</v>
      </c>
    </row>
    <row r="510" spans="1:24">
      <c r="A510" s="357">
        <v>44589</v>
      </c>
      <c r="B510" s="132">
        <f>[1]!thsiFinD("ths_adjustment_nvg_ratio_fund",B$2,$A$6,$A510,101)/100</f>
        <v>0.33983375959078999</v>
      </c>
      <c r="C510" s="132">
        <f>[1]!thsiFinD("ths_adjustment_nvg_ratio_fund",C$2,$A$6,$A510,101)/100</f>
        <v>0.28155677178350996</v>
      </c>
      <c r="D510" s="132">
        <f>[1]!thsiFinD("ths_adjustment_nvg_ratio_fund",D$2,$A$6,$A510,101)/100</f>
        <v>0.56661873951594</v>
      </c>
      <c r="E510" s="132">
        <f>[1]!thsiFinD("ths_adjustment_nvg_ratio_fund",E$2,$A$6,$A510,101)/100</f>
        <v>0.68506575091838007</v>
      </c>
      <c r="F510" s="133">
        <f>[1]!thsiFinD("ths_int_chg_ratio_index",F$1,$A$6,$A510,101)/100</f>
        <v>0.25255417023754001</v>
      </c>
      <c r="G510" s="133">
        <f>[1]!thsiFinD("ths_int_chg_ratio_index",G$1,$A$6,$A510,101)/100</f>
        <v>0.25255417023754001</v>
      </c>
      <c r="H510" s="132">
        <f>[1]!thsiFinD("ths_int_chg_ratio_index",H$1,$A$6,$A510,101)/100</f>
        <v>0.30117472590028999</v>
      </c>
      <c r="I510" s="132">
        <f>[1]!thsiFinD("ths_int_chg_ratio_index",I$1,$A$6,$A510,101)/100</f>
        <v>0.30117472590028999</v>
      </c>
      <c r="J510" s="32">
        <f t="shared" si="53"/>
        <v>0.37256660176053508</v>
      </c>
      <c r="K510" s="32">
        <f>[1]!thsiFinD("ths_int_chg_ratio_index",K$2,$A$6,$A510,101)/100</f>
        <v>0.14432018430988999</v>
      </c>
      <c r="L510" s="32">
        <f>[1]!thsiFinD("ths_int_chg_ratio_index",L$2,$A$6,$A510,101)/100</f>
        <v>0.20127910646409</v>
      </c>
      <c r="M510" s="46">
        <f t="shared" si="54"/>
        <v>1.3725666017605351</v>
      </c>
      <c r="N510" s="46">
        <f t="shared" si="55"/>
        <v>1.14432018430989</v>
      </c>
      <c r="O510" s="46">
        <f t="shared" si="55"/>
        <v>1.20127910646409</v>
      </c>
      <c r="P510" s="38">
        <f t="shared" si="56"/>
        <v>1.5535161287605348E-4</v>
      </c>
      <c r="Q510" s="38">
        <f t="shared" si="57"/>
        <v>-1.0209434403593898E-2</v>
      </c>
      <c r="R510" s="38">
        <f t="shared" si="57"/>
        <v>-5.0310111359305187E-3</v>
      </c>
      <c r="S510" s="34">
        <f>MAX(M$6:M510)</f>
        <v>1.5715176881679187</v>
      </c>
      <c r="T510" s="34">
        <f>MAX(N$6:N510)</f>
        <v>1.37911001835863</v>
      </c>
      <c r="U510" s="34">
        <f>MAX(O$6:O510)</f>
        <v>1.34291332477861</v>
      </c>
      <c r="V510" s="35">
        <f t="shared" si="58"/>
        <v>-0.12659805734628515</v>
      </c>
      <c r="W510" s="35">
        <f t="shared" si="59"/>
        <v>-0.17024735584777995</v>
      </c>
      <c r="X510" s="35">
        <f t="shared" si="59"/>
        <v>-0.10546787771122135</v>
      </c>
    </row>
    <row r="511" spans="1:24">
      <c r="A511" s="357">
        <v>44599</v>
      </c>
      <c r="B511" s="132">
        <f>[1]!thsiFinD("ths_adjustment_nvg_ratio_fund",B$2,$A$6,$A511,101)/100</f>
        <v>0.35805626598464996</v>
      </c>
      <c r="C511" s="132">
        <f>[1]!thsiFinD("ths_adjustment_nvg_ratio_fund",C$2,$A$6,$A511,101)/100</f>
        <v>0.29623838067934999</v>
      </c>
      <c r="D511" s="132">
        <f>[1]!thsiFinD("ths_adjustment_nvg_ratio_fund",D$2,$A$6,$A511,101)/100</f>
        <v>0.59561466570812005</v>
      </c>
      <c r="E511" s="132">
        <f>[1]!thsiFinD("ths_adjustment_nvg_ratio_fund",E$2,$A$6,$A511,101)/100</f>
        <v>0.70332523666642</v>
      </c>
      <c r="F511" s="133">
        <f>[1]!thsiFinD("ths_int_chg_ratio_index",F$1,$A$6,$A511,101)/100</f>
        <v>0.26847108684284998</v>
      </c>
      <c r="G511" s="133">
        <f>[1]!thsiFinD("ths_int_chg_ratio_index",G$1,$A$6,$A511,101)/100</f>
        <v>0.26847108684284998</v>
      </c>
      <c r="H511" s="132">
        <f>[1]!thsiFinD("ths_int_chg_ratio_index",H$1,$A$6,$A511,101)/100</f>
        <v>0.31619456285039998</v>
      </c>
      <c r="I511" s="132">
        <f>[1]!thsiFinD("ths_int_chg_ratio_index",I$1,$A$6,$A511,101)/100</f>
        <v>0.31619456285039998</v>
      </c>
      <c r="J511" s="32">
        <f t="shared" si="53"/>
        <v>0.39032073105312998</v>
      </c>
      <c r="K511" s="32">
        <f>[1]!thsiFinD("ths_int_chg_ratio_index",K$2,$A$6,$A511,101)/100</f>
        <v>0.16173514792405999</v>
      </c>
      <c r="L511" s="32">
        <f>[1]!thsiFinD("ths_int_chg_ratio_index",L$2,$A$6,$A511,101)/100</f>
        <v>0.21873030749496</v>
      </c>
      <c r="M511" s="46">
        <f t="shared" si="54"/>
        <v>1.39032073105313</v>
      </c>
      <c r="N511" s="46">
        <f t="shared" si="55"/>
        <v>1.1617351479240601</v>
      </c>
      <c r="O511" s="46">
        <f t="shared" si="55"/>
        <v>1.21873030749496</v>
      </c>
      <c r="P511" s="38">
        <f t="shared" si="56"/>
        <v>1.2934985646468666E-2</v>
      </c>
      <c r="Q511" s="38">
        <f t="shared" si="57"/>
        <v>1.5218610886141626E-2</v>
      </c>
      <c r="R511" s="38">
        <f t="shared" si="57"/>
        <v>1.452718268133113E-2</v>
      </c>
      <c r="S511" s="34">
        <f>MAX(M$6:M511)</f>
        <v>1.5715176881679187</v>
      </c>
      <c r="T511" s="34">
        <f>MAX(N$6:N511)</f>
        <v>1.37911001835863</v>
      </c>
      <c r="U511" s="34">
        <f>MAX(O$6:O511)</f>
        <v>1.34291332477861</v>
      </c>
      <c r="V511" s="35">
        <f t="shared" si="58"/>
        <v>-0.11530061575446138</v>
      </c>
      <c r="W511" s="35">
        <f t="shared" si="59"/>
        <v>-0.15761967322468018</v>
      </c>
      <c r="X511" s="35">
        <f t="shared" si="59"/>
        <v>-9.247284615641338E-2</v>
      </c>
    </row>
    <row r="512" spans="1:24">
      <c r="A512" s="357">
        <v>44600</v>
      </c>
      <c r="B512" s="132">
        <f>[1]!thsiFinD("ths_adjustment_nvg_ratio_fund",B$2,$A$6,$A512,101)/100</f>
        <v>0.35254156010229998</v>
      </c>
      <c r="C512" s="132">
        <f>[1]!thsiFinD("ths_adjustment_nvg_ratio_fund",C$2,$A$6,$A512,101)/100</f>
        <v>0.28173051863435</v>
      </c>
      <c r="D512" s="132">
        <f>[1]!thsiFinD("ths_adjustment_nvg_ratio_fund",D$2,$A$6,$A512,101)/100</f>
        <v>0.61155044332613995</v>
      </c>
      <c r="E512" s="132">
        <f>[1]!thsiFinD("ths_adjustment_nvg_ratio_fund",E$2,$A$6,$A512,101)/100</f>
        <v>0.69788089463690994</v>
      </c>
      <c r="F512" s="133">
        <f>[1]!thsiFinD("ths_int_chg_ratio_index",F$1,$A$6,$A512,101)/100</f>
        <v>0.27188362274841998</v>
      </c>
      <c r="G512" s="133">
        <f>[1]!thsiFinD("ths_int_chg_ratio_index",G$1,$A$6,$A512,101)/100</f>
        <v>0.27188362274841998</v>
      </c>
      <c r="H512" s="132">
        <f>[1]!thsiFinD("ths_int_chg_ratio_index",H$1,$A$6,$A512,101)/100</f>
        <v>0.33610074361123998</v>
      </c>
      <c r="I512" s="132">
        <f>[1]!thsiFinD("ths_int_chg_ratio_index",I$1,$A$6,$A512,101)/100</f>
        <v>0.33610074361123998</v>
      </c>
      <c r="J512" s="32">
        <f t="shared" si="53"/>
        <v>0.39495901867737748</v>
      </c>
      <c r="K512" s="32">
        <f>[1]!thsiFinD("ths_int_chg_ratio_index",K$2,$A$6,$A512,101)/100</f>
        <v>0.15955024025524001</v>
      </c>
      <c r="L512" s="32">
        <f>[1]!thsiFinD("ths_int_chg_ratio_index",L$2,$A$6,$A512,101)/100</f>
        <v>0.22007244775246002</v>
      </c>
      <c r="M512" s="46">
        <f t="shared" si="54"/>
        <v>1.3949590186773775</v>
      </c>
      <c r="N512" s="46">
        <f t="shared" si="55"/>
        <v>1.15955024025524</v>
      </c>
      <c r="O512" s="46">
        <f t="shared" si="55"/>
        <v>1.22007244775246</v>
      </c>
      <c r="P512" s="38">
        <f t="shared" si="56"/>
        <v>3.3361277873875661E-3</v>
      </c>
      <c r="Q512" s="38">
        <f t="shared" si="57"/>
        <v>-1.8807278687611451E-3</v>
      </c>
      <c r="R512" s="38">
        <f t="shared" si="57"/>
        <v>1.1012610823297742E-3</v>
      </c>
      <c r="S512" s="34">
        <f>MAX(M$6:M512)</f>
        <v>1.5715176881679187</v>
      </c>
      <c r="T512" s="34">
        <f>MAX(N$6:N512)</f>
        <v>1.37911001835863</v>
      </c>
      <c r="U512" s="34">
        <f>MAX(O$6:O512)</f>
        <v>1.34291332477861</v>
      </c>
      <c r="V512" s="35">
        <f t="shared" si="58"/>
        <v>-0.11234914555519515</v>
      </c>
      <c r="W512" s="35">
        <f t="shared" si="59"/>
        <v>-0.15920396138134263</v>
      </c>
      <c r="X512" s="35">
        <f t="shared" si="59"/>
        <v>-9.1473421820727929E-2</v>
      </c>
    </row>
    <row r="513" spans="1:24">
      <c r="A513" s="357">
        <v>44601</v>
      </c>
      <c r="B513" s="132">
        <f>[1]!thsiFinD("ths_adjustment_nvg_ratio_fund",B$2,$A$6,$A513,101)/100</f>
        <v>0.36373081841431998</v>
      </c>
      <c r="C513" s="132">
        <f>[1]!thsiFinD("ths_adjustment_nvg_ratio_fund",C$2,$A$6,$A513,101)/100</f>
        <v>0.29258969681175001</v>
      </c>
      <c r="D513" s="132">
        <f>[1]!thsiFinD("ths_adjustment_nvg_ratio_fund",D$2,$A$6,$A513,101)/100</f>
        <v>0.63659237958303005</v>
      </c>
      <c r="E513" s="132">
        <f>[1]!thsiFinD("ths_adjustment_nvg_ratio_fund",E$2,$A$6,$A513,101)/100</f>
        <v>0.71806683981294994</v>
      </c>
      <c r="F513" s="133">
        <f>[1]!thsiFinD("ths_int_chg_ratio_index",F$1,$A$6,$A513,101)/100</f>
        <v>0.29538120215920999</v>
      </c>
      <c r="G513" s="133">
        <f>[1]!thsiFinD("ths_int_chg_ratio_index",G$1,$A$6,$A513,101)/100</f>
        <v>0.29538120215920999</v>
      </c>
      <c r="H513" s="132">
        <f>[1]!thsiFinD("ths_int_chg_ratio_index",H$1,$A$6,$A513,101)/100</f>
        <v>0.35766867780519002</v>
      </c>
      <c r="I513" s="132">
        <f>[1]!thsiFinD("ths_int_chg_ratio_index",I$1,$A$6,$A513,101)/100</f>
        <v>0.35766867780519002</v>
      </c>
      <c r="J513" s="32">
        <f t="shared" si="53"/>
        <v>0.41463493681885633</v>
      </c>
      <c r="K513" s="32">
        <f>[1]!thsiFinD("ths_int_chg_ratio_index",K$2,$A$6,$A513,101)/100</f>
        <v>0.17197078194929</v>
      </c>
      <c r="L513" s="32">
        <f>[1]!thsiFinD("ths_int_chg_ratio_index",L$2,$A$6,$A513,101)/100</f>
        <v>0.23567341161885</v>
      </c>
      <c r="M513" s="46">
        <f t="shared" si="54"/>
        <v>1.4146349368188562</v>
      </c>
      <c r="N513" s="46">
        <f t="shared" si="55"/>
        <v>1.1719707819492899</v>
      </c>
      <c r="O513" s="46">
        <f t="shared" si="55"/>
        <v>1.2356734116188499</v>
      </c>
      <c r="P513" s="38">
        <f t="shared" si="56"/>
        <v>1.4105015185416958E-2</v>
      </c>
      <c r="Q513" s="38">
        <f t="shared" si="57"/>
        <v>1.071151664055181E-2</v>
      </c>
      <c r="R513" s="38">
        <f t="shared" si="57"/>
        <v>1.278691596972692E-2</v>
      </c>
      <c r="S513" s="34">
        <f>MAX(M$6:M513)</f>
        <v>1.5715176881679187</v>
      </c>
      <c r="T513" s="34">
        <f>MAX(N$6:N513)</f>
        <v>1.37911001835863</v>
      </c>
      <c r="U513" s="34">
        <f>MAX(O$6:O513)</f>
        <v>1.34291332477861</v>
      </c>
      <c r="V513" s="35">
        <f t="shared" si="58"/>
        <v>-9.9828816773902762E-2</v>
      </c>
      <c r="W513" s="35">
        <f t="shared" si="59"/>
        <v>-0.15019776062236878</v>
      </c>
      <c r="X513" s="35">
        <f t="shared" si="59"/>
        <v>-7.9856168809285921E-2</v>
      </c>
    </row>
    <row r="514" spans="1:24">
      <c r="A514" s="357">
        <v>44602</v>
      </c>
      <c r="B514" s="132">
        <f>[1]!thsiFinD("ths_adjustment_nvg_ratio_fund",B$2,$A$6,$A514,101)/100</f>
        <v>0.36484974424552002</v>
      </c>
      <c r="C514" s="132">
        <f>[1]!thsiFinD("ths_adjustment_nvg_ratio_fund",C$2,$A$6,$A514,101)/100</f>
        <v>0.28277299973937997</v>
      </c>
      <c r="D514" s="132">
        <f>[1]!thsiFinD("ths_adjustment_nvg_ratio_fund",D$2,$A$6,$A514,101)/100</f>
        <v>0.63767074047448002</v>
      </c>
      <c r="E514" s="132">
        <f>[1]!thsiFinD("ths_adjustment_nvg_ratio_fund",E$2,$A$6,$A514,101)/100</f>
        <v>0.70851830138929994</v>
      </c>
      <c r="F514" s="133">
        <f>[1]!thsiFinD("ths_int_chg_ratio_index",F$1,$A$6,$A514,101)/100</f>
        <v>0.28894818837969999</v>
      </c>
      <c r="G514" s="133">
        <f>[1]!thsiFinD("ths_int_chg_ratio_index",G$1,$A$6,$A514,101)/100</f>
        <v>0.28894818837969999</v>
      </c>
      <c r="H514" s="132">
        <f>[1]!thsiFinD("ths_int_chg_ratio_index",H$1,$A$6,$A514,101)/100</f>
        <v>0.34962250777156001</v>
      </c>
      <c r="I514" s="132">
        <f>[1]!thsiFinD("ths_int_chg_ratio_index",I$1,$A$6,$A514,101)/100</f>
        <v>0.34962250777156001</v>
      </c>
      <c r="J514" s="32">
        <f t="shared" si="53"/>
        <v>0.40886914726889995</v>
      </c>
      <c r="K514" s="32">
        <f>[1]!thsiFinD("ths_int_chg_ratio_index",K$2,$A$6,$A514,101)/100</f>
        <v>0.16952571502775998</v>
      </c>
      <c r="L514" s="32">
        <f>[1]!thsiFinD("ths_int_chg_ratio_index",L$2,$A$6,$A514,101)/100</f>
        <v>0.23202958015084998</v>
      </c>
      <c r="M514" s="46">
        <f t="shared" si="54"/>
        <v>1.4088691472688999</v>
      </c>
      <c r="N514" s="46">
        <f t="shared" si="55"/>
        <v>1.16952571502776</v>
      </c>
      <c r="O514" s="46">
        <f t="shared" si="55"/>
        <v>1.2320295801508501</v>
      </c>
      <c r="P514" s="38">
        <f t="shared" si="56"/>
        <v>-4.0758144733241686E-3</v>
      </c>
      <c r="Q514" s="38">
        <f t="shared" si="57"/>
        <v>-2.0862865859703206E-3</v>
      </c>
      <c r="R514" s="38">
        <f t="shared" si="57"/>
        <v>-2.9488628902567537E-3</v>
      </c>
      <c r="S514" s="34">
        <f>MAX(M$6:M514)</f>
        <v>1.5715176881679187</v>
      </c>
      <c r="T514" s="34">
        <f>MAX(N$6:N514)</f>
        <v>1.37911001835863</v>
      </c>
      <c r="U514" s="34">
        <f>MAX(O$6:O514)</f>
        <v>1.34291332477861</v>
      </c>
      <c r="V514" s="35">
        <f t="shared" si="58"/>
        <v>-0.10349774751096508</v>
      </c>
      <c r="W514" s="35">
        <f t="shared" si="59"/>
        <v>-0.15197069163510979</v>
      </c>
      <c r="X514" s="35">
        <f t="shared" si="59"/>
        <v>-8.2569546806782967E-2</v>
      </c>
    </row>
    <row r="515" spans="1:24">
      <c r="A515" s="357">
        <v>44603</v>
      </c>
      <c r="B515" s="132">
        <f>[1]!thsiFinD("ths_adjustment_nvg_ratio_fund",B$2,$A$6,$A515,101)/100</f>
        <v>0.35725703324808</v>
      </c>
      <c r="C515" s="132">
        <f>[1]!thsiFinD("ths_adjustment_nvg_ratio_fund",C$2,$A$6,$A515,101)/100</f>
        <v>0.27165320128573001</v>
      </c>
      <c r="D515" s="132">
        <f>[1]!thsiFinD("ths_adjustment_nvg_ratio_fund",D$2,$A$6,$A515,101)/100</f>
        <v>0.61646297627606006</v>
      </c>
      <c r="E515" s="132">
        <f>[1]!thsiFinD("ths_adjustment_nvg_ratio_fund",E$2,$A$6,$A515,101)/100</f>
        <v>0.68481447361174996</v>
      </c>
      <c r="F515" s="133">
        <f>[1]!thsiFinD("ths_int_chg_ratio_index",F$1,$A$6,$A515,101)/100</f>
        <v>0.26348297198885001</v>
      </c>
      <c r="G515" s="133">
        <f>[1]!thsiFinD("ths_int_chg_ratio_index",G$1,$A$6,$A515,101)/100</f>
        <v>0.26348297198885001</v>
      </c>
      <c r="H515" s="132">
        <f>[1]!thsiFinD("ths_int_chg_ratio_index",H$1,$A$6,$A515,101)/100</f>
        <v>0.31624026270389</v>
      </c>
      <c r="I515" s="132">
        <f>[1]!thsiFinD("ths_int_chg_ratio_index",I$1,$A$6,$A515,101)/100</f>
        <v>0.31624026270389</v>
      </c>
      <c r="J515" s="32">
        <f t="shared" si="53"/>
        <v>0.38620426922588746</v>
      </c>
      <c r="K515" s="32">
        <f>[1]!thsiFinD("ths_int_chg_ratio_index",K$2,$A$6,$A515,101)/100</f>
        <v>0.15824972446165</v>
      </c>
      <c r="L515" s="32">
        <f>[1]!thsiFinD("ths_int_chg_ratio_index",L$2,$A$6,$A515,101)/100</f>
        <v>0.21587018745120001</v>
      </c>
      <c r="M515" s="46">
        <f t="shared" si="54"/>
        <v>1.3862042692258876</v>
      </c>
      <c r="N515" s="46">
        <f t="shared" si="55"/>
        <v>1.1582497244616501</v>
      </c>
      <c r="O515" s="46">
        <f t="shared" si="55"/>
        <v>1.2158701874512001</v>
      </c>
      <c r="P515" s="38">
        <f t="shared" si="56"/>
        <v>-1.6087283965972476E-2</v>
      </c>
      <c r="Q515" s="38">
        <f t="shared" si="57"/>
        <v>-9.6415071692906862E-3</v>
      </c>
      <c r="R515" s="38">
        <f t="shared" si="57"/>
        <v>-1.3116075263120974E-2</v>
      </c>
      <c r="S515" s="34">
        <f>MAX(M$6:M515)</f>
        <v>1.5715176881679187</v>
      </c>
      <c r="T515" s="34">
        <f>MAX(N$6:N515)</f>
        <v>1.37911001835863</v>
      </c>
      <c r="U515" s="34">
        <f>MAX(O$6:O515)</f>
        <v>1.34291332477861</v>
      </c>
      <c r="V515" s="35">
        <f t="shared" si="58"/>
        <v>-0.11792003382289018</v>
      </c>
      <c r="W515" s="35">
        <f t="shared" si="59"/>
        <v>-0.16014697229147845</v>
      </c>
      <c r="X515" s="35">
        <f t="shared" si="59"/>
        <v>-9.4602633679544468E-2</v>
      </c>
    </row>
    <row r="516" spans="1:24">
      <c r="A516" s="357">
        <v>44606</v>
      </c>
      <c r="B516" s="132">
        <f>[1]!thsiFinD("ths_adjustment_nvg_ratio_fund",B$2,$A$6,$A516,101)/100</f>
        <v>0.33951406649615995</v>
      </c>
      <c r="C516" s="132">
        <f>[1]!thsiFinD("ths_adjustment_nvg_ratio_fund",C$2,$A$6,$A516,101)/100</f>
        <v>0.26218399791503999</v>
      </c>
      <c r="D516" s="132">
        <f>[1]!thsiFinD("ths_adjustment_nvg_ratio_fund",D$2,$A$6,$A516,101)/100</f>
        <v>0.60496046010064997</v>
      </c>
      <c r="E516" s="132">
        <f>[1]!thsiFinD("ths_adjustment_nvg_ratio_fund",E$2,$A$6,$A516,101)/100</f>
        <v>0.68188290480288993</v>
      </c>
      <c r="F516" s="133">
        <f>[1]!thsiFinD("ths_int_chg_ratio_index",F$1,$A$6,$A516,101)/100</f>
        <v>0.25849356380679001</v>
      </c>
      <c r="G516" s="133">
        <f>[1]!thsiFinD("ths_int_chg_ratio_index",G$1,$A$6,$A516,101)/100</f>
        <v>0.25849356380679001</v>
      </c>
      <c r="H516" s="132">
        <f>[1]!thsiFinD("ths_int_chg_ratio_index",H$1,$A$6,$A516,101)/100</f>
        <v>0.32017268335105004</v>
      </c>
      <c r="I516" s="132">
        <f>[1]!thsiFinD("ths_int_chg_ratio_index",I$1,$A$6,$A516,101)/100</f>
        <v>0.32017268335105004</v>
      </c>
      <c r="J516" s="32">
        <f t="shared" si="53"/>
        <v>0.38073424045380244</v>
      </c>
      <c r="K516" s="32">
        <f>[1]!thsiFinD("ths_int_chg_ratio_index",K$2,$A$6,$A516,101)/100</f>
        <v>0.14669716715065001</v>
      </c>
      <c r="L516" s="32">
        <f>[1]!thsiFinD("ths_int_chg_ratio_index",L$2,$A$6,$A516,101)/100</f>
        <v>0.20721918485033999</v>
      </c>
      <c r="M516" s="46">
        <f t="shared" si="54"/>
        <v>1.3807342404538026</v>
      </c>
      <c r="N516" s="46">
        <f t="shared" si="55"/>
        <v>1.1466971671506501</v>
      </c>
      <c r="O516" s="46">
        <f t="shared" si="55"/>
        <v>1.20721918485034</v>
      </c>
      <c r="P516" s="38">
        <f t="shared" si="56"/>
        <v>-3.9460481355606536E-3</v>
      </c>
      <c r="Q516" s="38">
        <f t="shared" si="57"/>
        <v>-9.9741507094850412E-3</v>
      </c>
      <c r="R516" s="38">
        <f t="shared" si="57"/>
        <v>-7.1150709098272147E-3</v>
      </c>
      <c r="S516" s="34">
        <f>MAX(M$6:M516)</f>
        <v>1.5715176881679187</v>
      </c>
      <c r="T516" s="34">
        <f>MAX(N$6:N516)</f>
        <v>1.37911001835863</v>
      </c>
      <c r="U516" s="34">
        <f>MAX(O$6:O516)</f>
        <v>1.34291332477861</v>
      </c>
      <c r="V516" s="35">
        <f t="shared" si="58"/>
        <v>-0.1214007638288388</v>
      </c>
      <c r="W516" s="35">
        <f t="shared" si="59"/>
        <v>-0.1685237929636606</v>
      </c>
      <c r="X516" s="35">
        <f t="shared" si="59"/>
        <v>-0.10104460014248529</v>
      </c>
    </row>
    <row r="517" spans="1:24">
      <c r="A517" s="357">
        <v>44607</v>
      </c>
      <c r="B517" s="132">
        <f>[1]!thsiFinD("ths_adjustment_nvg_ratio_fund",B$2,$A$6,$A517,101)/100</f>
        <v>0.34846547314577997</v>
      </c>
      <c r="C517" s="132">
        <f>[1]!thsiFinD("ths_adjustment_nvg_ratio_fund",C$2,$A$6,$A517,101)/100</f>
        <v>0.28268612631396001</v>
      </c>
      <c r="D517" s="132">
        <f>[1]!thsiFinD("ths_adjustment_nvg_ratio_fund",D$2,$A$6,$A517,101)/100</f>
        <v>0.61957824107356996</v>
      </c>
      <c r="E517" s="132">
        <f>[1]!thsiFinD("ths_adjustment_nvg_ratio_fund",E$2,$A$6,$A517,101)/100</f>
        <v>0.70918837428415005</v>
      </c>
      <c r="F517" s="133">
        <f>[1]!thsiFinD("ths_int_chg_ratio_index",F$1,$A$6,$A517,101)/100</f>
        <v>0.27982875258688</v>
      </c>
      <c r="G517" s="133">
        <f>[1]!thsiFinD("ths_int_chg_ratio_index",G$1,$A$6,$A517,101)/100</f>
        <v>0.27982875258688</v>
      </c>
      <c r="H517" s="132">
        <f>[1]!thsiFinD("ths_int_chg_ratio_index",H$1,$A$6,$A517,101)/100</f>
        <v>0.32640365956146999</v>
      </c>
      <c r="I517" s="132">
        <f>[1]!thsiFinD("ths_int_chg_ratio_index",I$1,$A$6,$A517,101)/100</f>
        <v>0.32640365956146999</v>
      </c>
      <c r="J517" s="32">
        <f t="shared" si="53"/>
        <v>0.39654787988926998</v>
      </c>
      <c r="K517" s="32">
        <f>[1]!thsiFinD("ths_int_chg_ratio_index",K$2,$A$6,$A517,101)/100</f>
        <v>0.15862354416228</v>
      </c>
      <c r="L517" s="32">
        <f>[1]!thsiFinD("ths_int_chg_ratio_index",L$2,$A$6,$A517,101)/100</f>
        <v>0.22016335632216999</v>
      </c>
      <c r="M517" s="46">
        <f t="shared" si="54"/>
        <v>1.3965478798892699</v>
      </c>
      <c r="N517" s="46">
        <f t="shared" si="55"/>
        <v>1.1586235441622801</v>
      </c>
      <c r="O517" s="46">
        <f t="shared" si="55"/>
        <v>1.2201633563221699</v>
      </c>
      <c r="P517" s="38">
        <f t="shared" si="56"/>
        <v>1.1453065312749811E-2</v>
      </c>
      <c r="Q517" s="38">
        <f t="shared" si="57"/>
        <v>1.0400633535412984E-2</v>
      </c>
      <c r="R517" s="38">
        <f t="shared" si="57"/>
        <v>1.0722304312480446E-2</v>
      </c>
      <c r="S517" s="34">
        <f>MAX(M$6:M517)</f>
        <v>1.5715176881679187</v>
      </c>
      <c r="T517" s="34">
        <f>MAX(N$6:N517)</f>
        <v>1.37911001835863</v>
      </c>
      <c r="U517" s="34">
        <f>MAX(O$6:O517)</f>
        <v>1.34291332477861</v>
      </c>
      <c r="V517" s="35">
        <f t="shared" si="58"/>
        <v>-0.1113381093932384</v>
      </c>
      <c r="W517" s="35">
        <f t="shared" si="59"/>
        <v>-0.15987591364086051</v>
      </c>
      <c r="X517" s="35">
        <f t="shared" si="59"/>
        <v>-9.1405726781865426E-2</v>
      </c>
    </row>
    <row r="518" spans="1:24">
      <c r="A518" s="357">
        <v>44608</v>
      </c>
      <c r="B518" s="132">
        <f>[1]!thsiFinD("ths_adjustment_nvg_ratio_fund",B$2,$A$6,$A518,101)/100</f>
        <v>0.35437979539642001</v>
      </c>
      <c r="C518" s="132">
        <f>[1]!thsiFinD("ths_adjustment_nvg_ratio_fund",C$2,$A$6,$A518,101)/100</f>
        <v>0.29119972200504002</v>
      </c>
      <c r="D518" s="132">
        <f>[1]!thsiFinD("ths_adjustment_nvg_ratio_fund",D$2,$A$6,$A518,101)/100</f>
        <v>0.62664749580637003</v>
      </c>
      <c r="E518" s="132">
        <f>[1]!thsiFinD("ths_adjustment_nvg_ratio_fund",E$2,$A$6,$A518,101)/100</f>
        <v>0.71245497950184999</v>
      </c>
      <c r="F518" s="133">
        <f>[1]!thsiFinD("ths_int_chg_ratio_index",F$1,$A$6,$A518,101)/100</f>
        <v>0.29029337530422</v>
      </c>
      <c r="G518" s="133">
        <f>[1]!thsiFinD("ths_int_chg_ratio_index",G$1,$A$6,$A518,101)/100</f>
        <v>0.29029337530422</v>
      </c>
      <c r="H518" s="132">
        <f>[1]!thsiFinD("ths_int_chg_ratio_index",H$1,$A$6,$A518,101)/100</f>
        <v>0.34627285557794996</v>
      </c>
      <c r="I518" s="132">
        <f>[1]!thsiFinD("ths_int_chg_ratio_index",I$1,$A$6,$A518,101)/100</f>
        <v>0.34627285557794996</v>
      </c>
      <c r="J518" s="32">
        <f t="shared" si="53"/>
        <v>0.40722680680925238</v>
      </c>
      <c r="K518" s="32">
        <f>[1]!thsiFinD("ths_int_chg_ratio_index",K$2,$A$6,$A518,101)/100</f>
        <v>0.16253621685113998</v>
      </c>
      <c r="L518" s="32">
        <f>[1]!thsiFinD("ths_int_chg_ratio_index",L$2,$A$6,$A518,101)/100</f>
        <v>0.22710138458796</v>
      </c>
      <c r="M518" s="46">
        <f t="shared" si="54"/>
        <v>1.4072268068092524</v>
      </c>
      <c r="N518" s="46">
        <f t="shared" si="55"/>
        <v>1.1625362168511399</v>
      </c>
      <c r="O518" s="46">
        <f t="shared" si="55"/>
        <v>1.2271013845879599</v>
      </c>
      <c r="P518" s="38">
        <f t="shared" si="56"/>
        <v>7.646660077869516E-3</v>
      </c>
      <c r="Q518" s="38">
        <f t="shared" si="57"/>
        <v>3.3770008460245471E-3</v>
      </c>
      <c r="R518" s="38">
        <f t="shared" si="57"/>
        <v>5.6861470473124065E-3</v>
      </c>
      <c r="S518" s="34">
        <f>MAX(M$6:M518)</f>
        <v>1.5715176881679187</v>
      </c>
      <c r="T518" s="34">
        <f>MAX(N$6:N518)</f>
        <v>1.37911001835863</v>
      </c>
      <c r="U518" s="34">
        <f>MAX(O$6:O518)</f>
        <v>1.34291332477861</v>
      </c>
      <c r="V518" s="35">
        <f t="shared" si="58"/>
        <v>-0.10454281399161169</v>
      </c>
      <c r="W518" s="35">
        <f t="shared" si="59"/>
        <v>-0.15703881389046026</v>
      </c>
      <c r="X518" s="35">
        <f t="shared" si="59"/>
        <v>-8.6239326138001227E-2</v>
      </c>
    </row>
    <row r="519" spans="1:24">
      <c r="A519" s="357">
        <v>44609</v>
      </c>
      <c r="B519" s="132">
        <f>[1]!thsiFinD("ths_adjustment_nvg_ratio_fund",B$2,$A$6,$A519,101)/100</f>
        <v>0.35885549872123002</v>
      </c>
      <c r="C519" s="132">
        <f>[1]!thsiFinD("ths_adjustment_nvg_ratio_fund",C$2,$A$6,$A519,101)/100</f>
        <v>0.29528277299973998</v>
      </c>
      <c r="D519" s="132">
        <f>[1]!thsiFinD("ths_adjustment_nvg_ratio_fund",D$2,$A$6,$A519,101)/100</f>
        <v>0.62664749580637003</v>
      </c>
      <c r="E519" s="132">
        <f>[1]!thsiFinD("ths_adjustment_nvg_ratio_fund",E$2,$A$6,$A519,101)/100</f>
        <v>0.71848563540116994</v>
      </c>
      <c r="F519" s="133">
        <f>[1]!thsiFinD("ths_int_chg_ratio_index",F$1,$A$6,$A519,101)/100</f>
        <v>0.29702960266268003</v>
      </c>
      <c r="G519" s="133">
        <f>[1]!thsiFinD("ths_int_chg_ratio_index",G$1,$A$6,$A519,101)/100</f>
        <v>0.29702960266268003</v>
      </c>
      <c r="H519" s="132">
        <f>[1]!thsiFinD("ths_int_chg_ratio_index",H$1,$A$6,$A519,101)/100</f>
        <v>0.3446693299677</v>
      </c>
      <c r="I519" s="132">
        <f>[1]!thsiFinD("ths_int_chg_ratio_index",I$1,$A$6,$A519,101)/100</f>
        <v>0.3446693299677</v>
      </c>
      <c r="J519" s="32">
        <f t="shared" ref="J519:J582" si="60">SUMPRODUCT(B519:I519,$B$4:$I$4)</f>
        <v>0.41033365852365877</v>
      </c>
      <c r="K519" s="32">
        <f>[1]!thsiFinD("ths_int_chg_ratio_index",K$2,$A$6,$A519,101)/100</f>
        <v>0.16454919643956001</v>
      </c>
      <c r="L519" s="32">
        <f>[1]!thsiFinD("ths_int_chg_ratio_index",L$2,$A$6,$A519,101)/100</f>
        <v>0.22940685347063</v>
      </c>
      <c r="M519" s="46">
        <f t="shared" ref="M519:M582" si="61">1+J519</f>
        <v>1.4103336585236588</v>
      </c>
      <c r="N519" s="46">
        <f t="shared" ref="N519:O582" si="62">1+K519</f>
        <v>1.16454919643956</v>
      </c>
      <c r="O519" s="46">
        <f t="shared" si="62"/>
        <v>1.2294068534706299</v>
      </c>
      <c r="P519" s="38">
        <f t="shared" ref="P519:P582" si="63">M519/M518-1</f>
        <v>2.2077832083449156E-3</v>
      </c>
      <c r="Q519" s="38">
        <f t="shared" ref="Q519:R582" si="64">N519/N518-1</f>
        <v>1.7315413999510199E-3</v>
      </c>
      <c r="R519" s="38">
        <f t="shared" si="64"/>
        <v>1.8787925037213604E-3</v>
      </c>
      <c r="S519" s="34">
        <f>MAX(M$6:M519)</f>
        <v>1.5715176881679187</v>
      </c>
      <c r="T519" s="34">
        <f>MAX(N$6:N519)</f>
        <v>1.37911001835863</v>
      </c>
      <c r="U519" s="34">
        <f>MAX(O$6:O519)</f>
        <v>1.34291332477861</v>
      </c>
      <c r="V519" s="35">
        <f t="shared" ref="V519:V582" si="65">M519/S519-1</f>
        <v>-0.10256583865255053</v>
      </c>
      <c r="W519" s="35">
        <f t="shared" ref="W519:X582" si="66">N519/T519-1</f>
        <v>-0.15557919169815981</v>
      </c>
      <c r="X519" s="35">
        <f t="shared" si="66"/>
        <v>-8.4522559433753863E-2</v>
      </c>
    </row>
    <row r="520" spans="1:24">
      <c r="A520" s="357">
        <v>44610</v>
      </c>
      <c r="B520" s="132">
        <f>[1]!thsiFinD("ths_adjustment_nvg_ratio_fund",B$2,$A$6,$A520,101)/100</f>
        <v>0.36484974424552002</v>
      </c>
      <c r="C520" s="132">
        <f>[1]!thsiFinD("ths_adjustment_nvg_ratio_fund",C$2,$A$6,$A520,101)/100</f>
        <v>0.30119016592823999</v>
      </c>
      <c r="D520" s="132">
        <f>[1]!thsiFinD("ths_adjustment_nvg_ratio_fund",D$2,$A$6,$A520,101)/100</f>
        <v>0.63539420081476006</v>
      </c>
      <c r="E520" s="132">
        <f>[1]!thsiFinD("ths_adjustment_nvg_ratio_fund",E$2,$A$6,$A520,101)/100</f>
        <v>0.72460005032552999</v>
      </c>
      <c r="F520" s="133">
        <f>[1]!thsiFinD("ths_int_chg_ratio_index",F$1,$A$6,$A520,101)/100</f>
        <v>0.30263145557068</v>
      </c>
      <c r="G520" s="133">
        <f>[1]!thsiFinD("ths_int_chg_ratio_index",G$1,$A$6,$A520,101)/100</f>
        <v>0.30263145557068</v>
      </c>
      <c r="H520" s="132">
        <f>[1]!thsiFinD("ths_int_chg_ratio_index",H$1,$A$6,$A520,101)/100</f>
        <v>0.35375602956187002</v>
      </c>
      <c r="I520" s="132">
        <f>[1]!thsiFinD("ths_int_chg_ratio_index",I$1,$A$6,$A520,101)/100</f>
        <v>0.35375602956187002</v>
      </c>
      <c r="J520" s="32">
        <f t="shared" si="60"/>
        <v>0.41735114144739383</v>
      </c>
      <c r="K520" s="32">
        <f>[1]!thsiFinD("ths_int_chg_ratio_index",K$2,$A$6,$A520,101)/100</f>
        <v>0.17148598963775999</v>
      </c>
      <c r="L520" s="32">
        <f>[1]!thsiFinD("ths_int_chg_ratio_index",L$2,$A$6,$A520,101)/100</f>
        <v>0.23649458866239001</v>
      </c>
      <c r="M520" s="46">
        <f t="shared" si="61"/>
        <v>1.4173511414473938</v>
      </c>
      <c r="N520" s="46">
        <f t="shared" si="62"/>
        <v>1.1714859896377601</v>
      </c>
      <c r="O520" s="46">
        <f t="shared" si="62"/>
        <v>1.2364945886623899</v>
      </c>
      <c r="P520" s="38">
        <f t="shared" si="63"/>
        <v>4.9757607934288739E-3</v>
      </c>
      <c r="Q520" s="38">
        <f t="shared" si="64"/>
        <v>5.9566338797951701E-3</v>
      </c>
      <c r="R520" s="38">
        <f t="shared" si="64"/>
        <v>5.7651664880109532E-3</v>
      </c>
      <c r="S520" s="34">
        <f>MAX(M$6:M520)</f>
        <v>1.5715176881679187</v>
      </c>
      <c r="T520" s="34">
        <f>MAX(N$6:N520)</f>
        <v>1.37911001835863</v>
      </c>
      <c r="U520" s="34">
        <f>MAX(O$6:O520)</f>
        <v>1.34291332477861</v>
      </c>
      <c r="V520" s="35">
        <f t="shared" si="65"/>
        <v>-9.8100420937834221E-2</v>
      </c>
      <c r="W520" s="35">
        <f t="shared" si="66"/>
        <v>-0.15054928610262508</v>
      </c>
      <c r="X520" s="35">
        <f t="shared" si="66"/>
        <v>-7.9244679572871179E-2</v>
      </c>
    </row>
    <row r="521" spans="1:24">
      <c r="A521" s="357">
        <v>44613</v>
      </c>
      <c r="B521" s="132">
        <f>[1]!thsiFinD("ths_adjustment_nvg_ratio_fund",B$2,$A$6,$A521,101)/100</f>
        <v>0.36077365728899996</v>
      </c>
      <c r="C521" s="132">
        <f>[1]!thsiFinD("ths_adjustment_nvg_ratio_fund",C$2,$A$6,$A521,101)/100</f>
        <v>0.29693336808269999</v>
      </c>
      <c r="D521" s="132">
        <f>[1]!thsiFinD("ths_adjustment_nvg_ratio_fund",D$2,$A$6,$A521,101)/100</f>
        <v>0.64222381979391008</v>
      </c>
      <c r="E521" s="132">
        <f>[1]!thsiFinD("ths_adjustment_nvg_ratio_fund",E$2,$A$6,$A521,101)/100</f>
        <v>0.72342742281741002</v>
      </c>
      <c r="F521" s="133">
        <f>[1]!thsiFinD("ths_int_chg_ratio_index",F$1,$A$6,$A521,101)/100</f>
        <v>0.31750453068987</v>
      </c>
      <c r="G521" s="133">
        <f>[1]!thsiFinD("ths_int_chg_ratio_index",G$1,$A$6,$A521,101)/100</f>
        <v>0.31750453068987</v>
      </c>
      <c r="H521" s="132">
        <f>[1]!thsiFinD("ths_int_chg_ratio_index",H$1,$A$6,$A521,101)/100</f>
        <v>0.37772219837973997</v>
      </c>
      <c r="I521" s="132">
        <f>[1]!thsiFinD("ths_int_chg_ratio_index",I$1,$A$6,$A521,101)/100</f>
        <v>0.37772219837973997</v>
      </c>
      <c r="J521" s="32">
        <f t="shared" si="60"/>
        <v>0.42672646576527995</v>
      </c>
      <c r="K521" s="32">
        <f>[1]!thsiFinD("ths_int_chg_ratio_index",K$2,$A$6,$A521,101)/100</f>
        <v>0.16954539466936999</v>
      </c>
      <c r="L521" s="32">
        <f>[1]!thsiFinD("ths_int_chg_ratio_index",L$2,$A$6,$A521,101)/100</f>
        <v>0.24043967837520999</v>
      </c>
      <c r="M521" s="46">
        <f t="shared" si="61"/>
        <v>1.4267264657652801</v>
      </c>
      <c r="N521" s="46">
        <f t="shared" si="62"/>
        <v>1.1695453946693699</v>
      </c>
      <c r="O521" s="46">
        <f t="shared" si="62"/>
        <v>1.2404396783752101</v>
      </c>
      <c r="P521" s="38">
        <f t="shared" si="63"/>
        <v>6.6146800490893831E-3</v>
      </c>
      <c r="Q521" s="38">
        <f t="shared" si="64"/>
        <v>-1.6565242653820977E-3</v>
      </c>
      <c r="R521" s="38">
        <f t="shared" si="64"/>
        <v>3.1905434516197317E-3</v>
      </c>
      <c r="S521" s="34">
        <f>MAX(M$6:M521)</f>
        <v>1.5715176881679187</v>
      </c>
      <c r="T521" s="34">
        <f>MAX(N$6:N521)</f>
        <v>1.37911001835863</v>
      </c>
      <c r="U521" s="34">
        <f>MAX(O$6:O521)</f>
        <v>1.34291332477861</v>
      </c>
      <c r="V521" s="35">
        <f t="shared" si="65"/>
        <v>-9.2134643785929504E-2</v>
      </c>
      <c r="W521" s="35">
        <f t="shared" si="66"/>
        <v>-0.15195642182244229</v>
      </c>
      <c r="X521" s="35">
        <f t="shared" si="66"/>
        <v>-7.6306969714738382E-2</v>
      </c>
    </row>
    <row r="522" spans="1:24">
      <c r="A522" s="357">
        <v>44614</v>
      </c>
      <c r="B522" s="132">
        <f>[1]!thsiFinD("ths_adjustment_nvg_ratio_fund",B$2,$A$6,$A522,101)/100</f>
        <v>0.34790601023017997</v>
      </c>
      <c r="C522" s="132">
        <f>[1]!thsiFinD("ths_adjustment_nvg_ratio_fund",C$2,$A$6,$A522,101)/100</f>
        <v>0.28398922769525003</v>
      </c>
      <c r="D522" s="132">
        <f>[1]!thsiFinD("ths_adjustment_nvg_ratio_fund",D$2,$A$6,$A522,101)/100</f>
        <v>0.62089623771866997</v>
      </c>
      <c r="E522" s="132">
        <f>[1]!thsiFinD("ths_adjustment_nvg_ratio_fund",E$2,$A$6,$A522,101)/100</f>
        <v>0.70324147756420996</v>
      </c>
      <c r="F522" s="133">
        <f>[1]!thsiFinD("ths_int_chg_ratio_index",F$1,$A$6,$A522,101)/100</f>
        <v>0.30756104732987999</v>
      </c>
      <c r="G522" s="133">
        <f>[1]!thsiFinD("ths_int_chg_ratio_index",G$1,$A$6,$A522,101)/100</f>
        <v>0.30756104732987999</v>
      </c>
      <c r="H522" s="132">
        <f>[1]!thsiFinD("ths_int_chg_ratio_index",H$1,$A$6,$A522,101)/100</f>
        <v>0.36401180657620996</v>
      </c>
      <c r="I522" s="132">
        <f>[1]!thsiFinD("ths_int_chg_ratio_index",I$1,$A$6,$A522,101)/100</f>
        <v>0.36401180657620996</v>
      </c>
      <c r="J522" s="32">
        <f t="shared" si="60"/>
        <v>0.41239733262756118</v>
      </c>
      <c r="K522" s="32">
        <f>[1]!thsiFinD("ths_int_chg_ratio_index",K$2,$A$6,$A522,101)/100</f>
        <v>0.15463963210569001</v>
      </c>
      <c r="L522" s="32">
        <f>[1]!thsiFinD("ths_int_chg_ratio_index",L$2,$A$6,$A522,101)/100</f>
        <v>0.22632900618023</v>
      </c>
      <c r="M522" s="46">
        <f t="shared" si="61"/>
        <v>1.4123973326275612</v>
      </c>
      <c r="N522" s="46">
        <f t="shared" si="62"/>
        <v>1.15463963210569</v>
      </c>
      <c r="O522" s="46">
        <f t="shared" si="62"/>
        <v>1.2263290061802299</v>
      </c>
      <c r="P522" s="38">
        <f t="shared" si="63"/>
        <v>-1.0043363939445049E-2</v>
      </c>
      <c r="Q522" s="38">
        <f t="shared" si="64"/>
        <v>-1.274492006177641E-2</v>
      </c>
      <c r="R522" s="38">
        <f t="shared" si="64"/>
        <v>-1.137554081909331E-2</v>
      </c>
      <c r="S522" s="34">
        <f>MAX(M$6:M522)</f>
        <v>1.5715176881679187</v>
      </c>
      <c r="T522" s="34">
        <f>MAX(N$6:N522)</f>
        <v>1.37911001835863</v>
      </c>
      <c r="U522" s="34">
        <f>MAX(O$6:O522)</f>
        <v>1.34291332477861</v>
      </c>
      <c r="V522" s="35">
        <f t="shared" si="65"/>
        <v>-0.10125266596640137</v>
      </c>
      <c r="W522" s="35">
        <f t="shared" si="66"/>
        <v>-0.16276466943521817</v>
      </c>
      <c r="X522" s="35">
        <f t="shared" si="66"/>
        <v>-8.6814477485060326E-2</v>
      </c>
    </row>
    <row r="523" spans="1:24">
      <c r="A523" s="357">
        <v>44615</v>
      </c>
      <c r="B523" s="132">
        <f>[1]!thsiFinD("ths_adjustment_nvg_ratio_fund",B$2,$A$6,$A523,101)/100</f>
        <v>0.36053388746803</v>
      </c>
      <c r="C523" s="132">
        <f>[1]!thsiFinD("ths_adjustment_nvg_ratio_fund",C$2,$A$6,$A523,101)/100</f>
        <v>0.30431760924332996</v>
      </c>
      <c r="D523" s="132">
        <f>[1]!thsiFinD("ths_adjustment_nvg_ratio_fund",D$2,$A$6,$A523,101)/100</f>
        <v>0.64737598849748001</v>
      </c>
      <c r="E523" s="132">
        <f>[1]!thsiFinD("ths_adjustment_nvg_ratio_fund",E$2,$A$6,$A523,101)/100</f>
        <v>0.74051428098017003</v>
      </c>
      <c r="F523" s="133">
        <f>[1]!thsiFinD("ths_int_chg_ratio_index",F$1,$A$6,$A523,101)/100</f>
        <v>0.33830710182605001</v>
      </c>
      <c r="G523" s="133">
        <f>[1]!thsiFinD("ths_int_chg_ratio_index",G$1,$A$6,$A523,101)/100</f>
        <v>0.33830710182605001</v>
      </c>
      <c r="H523" s="132">
        <f>[1]!thsiFinD("ths_int_chg_ratio_index",H$1,$A$6,$A523,101)/100</f>
        <v>0.39031618470387996</v>
      </c>
      <c r="I523" s="132">
        <f>[1]!thsiFinD("ths_int_chg_ratio_index",I$1,$A$6,$A523,101)/100</f>
        <v>0.39031618470387996</v>
      </c>
      <c r="J523" s="32">
        <f t="shared" si="60"/>
        <v>0.43874854240610878</v>
      </c>
      <c r="K523" s="32">
        <f>[1]!thsiFinD("ths_int_chg_ratio_index",K$2,$A$6,$A523,101)/100</f>
        <v>0.16820998373929</v>
      </c>
      <c r="L523" s="32">
        <f>[1]!thsiFinD("ths_int_chg_ratio_index",L$2,$A$6,$A523,101)/100</f>
        <v>0.24470318140884001</v>
      </c>
      <c r="M523" s="46">
        <f t="shared" si="61"/>
        <v>1.4387485424061088</v>
      </c>
      <c r="N523" s="46">
        <f t="shared" si="62"/>
        <v>1.1682099837392901</v>
      </c>
      <c r="O523" s="46">
        <f t="shared" si="62"/>
        <v>1.2447031814088401</v>
      </c>
      <c r="P523" s="38">
        <f t="shared" si="63"/>
        <v>1.8657079824361489E-2</v>
      </c>
      <c r="Q523" s="38">
        <f t="shared" si="64"/>
        <v>1.1752889175345782E-2</v>
      </c>
      <c r="R523" s="38">
        <f t="shared" si="64"/>
        <v>1.4983071537908232E-2</v>
      </c>
      <c r="S523" s="34">
        <f>MAX(M$6:M523)</f>
        <v>1.5715176881679187</v>
      </c>
      <c r="T523" s="34">
        <f>MAX(N$6:N523)</f>
        <v>1.37911001835863</v>
      </c>
      <c r="U523" s="34">
        <f>MAX(O$6:O523)</f>
        <v>1.34291332477861</v>
      </c>
      <c r="V523" s="35">
        <f t="shared" si="65"/>
        <v>-8.4484665213404364E-2</v>
      </c>
      <c r="W523" s="35">
        <f t="shared" si="66"/>
        <v>-0.15292473538140638</v>
      </c>
      <c r="X523" s="35">
        <f t="shared" si="66"/>
        <v>-7.3132153473836947E-2</v>
      </c>
    </row>
    <row r="524" spans="1:24">
      <c r="A524" s="357">
        <v>44616</v>
      </c>
      <c r="B524" s="132">
        <f>[1]!thsiFinD("ths_adjustment_nvg_ratio_fund",B$2,$A$6,$A524,101)/100</f>
        <v>0.33527813299233</v>
      </c>
      <c r="C524" s="132">
        <f>[1]!thsiFinD("ths_adjustment_nvg_ratio_fund",C$2,$A$6,$A524,101)/100</f>
        <v>0.27955868299886999</v>
      </c>
      <c r="D524" s="132">
        <f>[1]!thsiFinD("ths_adjustment_nvg_ratio_fund",D$2,$A$6,$A524,101)/100</f>
        <v>0.61706206566020005</v>
      </c>
      <c r="E524" s="132">
        <f>[1]!thsiFinD("ths_adjustment_nvg_ratio_fund",E$2,$A$6,$A524,101)/100</f>
        <v>0.71488399369744993</v>
      </c>
      <c r="F524" s="133">
        <f>[1]!thsiFinD("ths_int_chg_ratio_index",F$1,$A$6,$A524,101)/100</f>
        <v>0.30861757061616002</v>
      </c>
      <c r="G524" s="133">
        <f>[1]!thsiFinD("ths_int_chg_ratio_index",G$1,$A$6,$A524,101)/100</f>
        <v>0.30861757061616002</v>
      </c>
      <c r="H524" s="132">
        <f>[1]!thsiFinD("ths_int_chg_ratio_index",H$1,$A$6,$A524,101)/100</f>
        <v>0.35417266624764998</v>
      </c>
      <c r="I524" s="132">
        <f>[1]!thsiFinD("ths_int_chg_ratio_index",I$1,$A$6,$A524,101)/100</f>
        <v>0.35417266624764998</v>
      </c>
      <c r="J524" s="32">
        <f t="shared" si="60"/>
        <v>0.40904541863455879</v>
      </c>
      <c r="K524" s="32">
        <f>[1]!thsiFinD("ths_int_chg_ratio_index",K$2,$A$6,$A524,101)/100</f>
        <v>0.1452221523021</v>
      </c>
      <c r="L524" s="32">
        <f>[1]!thsiFinD("ths_int_chg_ratio_index",L$2,$A$6,$A524,101)/100</f>
        <v>0.21848800315759997</v>
      </c>
      <c r="M524" s="46">
        <f t="shared" si="61"/>
        <v>1.4090454186345589</v>
      </c>
      <c r="N524" s="46">
        <f t="shared" si="62"/>
        <v>1.1452221523021</v>
      </c>
      <c r="O524" s="46">
        <f t="shared" si="62"/>
        <v>1.2184880031576</v>
      </c>
      <c r="P524" s="38">
        <f t="shared" si="63"/>
        <v>-2.0645111286698881E-2</v>
      </c>
      <c r="Q524" s="38">
        <f t="shared" si="64"/>
        <v>-1.9677824840709679E-2</v>
      </c>
      <c r="R524" s="38">
        <f t="shared" si="64"/>
        <v>-2.106138928765966E-2</v>
      </c>
      <c r="S524" s="34">
        <f>MAX(M$6:M524)</f>
        <v>1.5715176881679187</v>
      </c>
      <c r="T524" s="34">
        <f>MAX(N$6:N524)</f>
        <v>1.37911001835863</v>
      </c>
      <c r="U524" s="34">
        <f>MAX(O$6:O524)</f>
        <v>1.34291332477861</v>
      </c>
      <c r="V524" s="35">
        <f t="shared" si="65"/>
        <v>-0.10338558118475305</v>
      </c>
      <c r="W524" s="35">
        <f t="shared" si="66"/>
        <v>-0.16959333406546884</v>
      </c>
      <c r="X524" s="35">
        <f t="shared" si="66"/>
        <v>-9.2653278007739259E-2</v>
      </c>
    </row>
    <row r="525" spans="1:24">
      <c r="A525" s="357">
        <v>44617</v>
      </c>
      <c r="B525" s="132">
        <f>[1]!thsiFinD("ths_adjustment_nvg_ratio_fund",B$2,$A$6,$A525,101)/100</f>
        <v>0.34590792838874995</v>
      </c>
      <c r="C525" s="132">
        <f>[1]!thsiFinD("ths_adjustment_nvg_ratio_fund",C$2,$A$6,$A525,101)/100</f>
        <v>0.29424029189471002</v>
      </c>
      <c r="D525" s="132">
        <f>[1]!thsiFinD("ths_adjustment_nvg_ratio_fund",D$2,$A$6,$A525,101)/100</f>
        <v>0.63299784327822006</v>
      </c>
      <c r="E525" s="132">
        <f>[1]!thsiFinD("ths_adjustment_nvg_ratio_fund",E$2,$A$6,$A525,101)/100</f>
        <v>0.73431610695360006</v>
      </c>
      <c r="F525" s="133">
        <f>[1]!thsiFinD("ths_int_chg_ratio_index",F$1,$A$6,$A525,101)/100</f>
        <v>0.32242027306106996</v>
      </c>
      <c r="G525" s="133">
        <f>[1]!thsiFinD("ths_int_chg_ratio_index",G$1,$A$6,$A525,101)/100</f>
        <v>0.32242027306106996</v>
      </c>
      <c r="H525" s="132">
        <f>[1]!thsiFinD("ths_int_chg_ratio_index",H$1,$A$6,$A525,101)/100</f>
        <v>0.36912724881815995</v>
      </c>
      <c r="I525" s="132">
        <f>[1]!thsiFinD("ths_int_chg_ratio_index",I$1,$A$6,$A525,101)/100</f>
        <v>0.36912724881815995</v>
      </c>
      <c r="J525" s="32">
        <f t="shared" si="60"/>
        <v>0.42381965178421749</v>
      </c>
      <c r="K525" s="32">
        <f>[1]!thsiFinD("ths_int_chg_ratio_index",K$2,$A$6,$A525,101)/100</f>
        <v>0.1559127787065</v>
      </c>
      <c r="L525" s="32">
        <f>[1]!thsiFinD("ths_int_chg_ratio_index",L$2,$A$6,$A525,101)/100</f>
        <v>0.23035371588945</v>
      </c>
      <c r="M525" s="46">
        <f t="shared" si="61"/>
        <v>1.4238196517842174</v>
      </c>
      <c r="N525" s="46">
        <f t="shared" si="62"/>
        <v>1.1559127787065</v>
      </c>
      <c r="O525" s="46">
        <f t="shared" si="62"/>
        <v>1.23035371588945</v>
      </c>
      <c r="P525" s="38">
        <f t="shared" si="63"/>
        <v>1.0485278156594502E-2</v>
      </c>
      <c r="Q525" s="38">
        <f t="shared" si="64"/>
        <v>9.3349804515305834E-3</v>
      </c>
      <c r="R525" s="38">
        <f t="shared" si="64"/>
        <v>9.7380628295897775E-3</v>
      </c>
      <c r="S525" s="34">
        <f>MAX(M$6:M525)</f>
        <v>1.5715176881679187</v>
      </c>
      <c r="T525" s="34">
        <f>MAX(N$6:N525)</f>
        <v>1.37911001835863</v>
      </c>
      <c r="U525" s="34">
        <f>MAX(O$6:O525)</f>
        <v>1.34291332477861</v>
      </c>
      <c r="V525" s="35">
        <f t="shared" si="65"/>
        <v>-9.398432960426184E-2</v>
      </c>
      <c r="W525" s="35">
        <f t="shared" si="66"/>
        <v>-0.16184150407214926</v>
      </c>
      <c r="X525" s="35">
        <f t="shared" si="66"/>
        <v>-8.3817478620756392E-2</v>
      </c>
    </row>
    <row r="526" spans="1:24">
      <c r="A526" s="357">
        <v>44620</v>
      </c>
      <c r="B526" s="132">
        <f>[1]!thsiFinD("ths_adjustment_nvg_ratio_fund",B$2,$A$6,$A526,101)/100</f>
        <v>0.3503037084399</v>
      </c>
      <c r="C526" s="132">
        <f>[1]!thsiFinD("ths_adjustment_nvg_ratio_fund",C$2,$A$6,$A526,101)/100</f>
        <v>0.29736773520980003</v>
      </c>
      <c r="D526" s="132">
        <f>[1]!thsiFinD("ths_adjustment_nvg_ratio_fund",D$2,$A$6,$A526,101)/100</f>
        <v>0.64006709801102002</v>
      </c>
      <c r="E526" s="132">
        <f>[1]!thsiFinD("ths_adjustment_nvg_ratio_fund",E$2,$A$6,$A526,101)/100</f>
        <v>0.74620990039348001</v>
      </c>
      <c r="F526" s="133">
        <f>[1]!thsiFinD("ths_int_chg_ratio_index",F$1,$A$6,$A526,101)/100</f>
        <v>0.33281599013334001</v>
      </c>
      <c r="G526" s="133">
        <f>[1]!thsiFinD("ths_int_chg_ratio_index",G$1,$A$6,$A526,101)/100</f>
        <v>0.33281599013334001</v>
      </c>
      <c r="H526" s="132">
        <f>[1]!thsiFinD("ths_int_chg_ratio_index",H$1,$A$6,$A526,101)/100</f>
        <v>0.37145788687690001</v>
      </c>
      <c r="I526" s="132">
        <f>[1]!thsiFinD("ths_int_chg_ratio_index",I$1,$A$6,$A526,101)/100</f>
        <v>0.37145788687690001</v>
      </c>
      <c r="J526" s="32">
        <f t="shared" si="60"/>
        <v>0.43031202450933492</v>
      </c>
      <c r="K526" s="32">
        <f>[1]!thsiFinD("ths_int_chg_ratio_index",K$2,$A$6,$A526,101)/100</f>
        <v>0.15887173669704999</v>
      </c>
      <c r="L526" s="32">
        <f>[1]!thsiFinD("ths_int_chg_ratio_index",L$2,$A$6,$A526,101)/100</f>
        <v>0.23433798228485</v>
      </c>
      <c r="M526" s="46">
        <f t="shared" si="61"/>
        <v>1.4303120245093348</v>
      </c>
      <c r="N526" s="46">
        <f t="shared" si="62"/>
        <v>1.15887173669705</v>
      </c>
      <c r="O526" s="46">
        <f t="shared" si="62"/>
        <v>1.2343379822848499</v>
      </c>
      <c r="P526" s="38">
        <f t="shared" si="63"/>
        <v>4.5598280069962804E-3</v>
      </c>
      <c r="Q526" s="38">
        <f t="shared" si="64"/>
        <v>2.5598453837158974E-3</v>
      </c>
      <c r="R526" s="38">
        <f t="shared" si="64"/>
        <v>3.238309718534671E-3</v>
      </c>
      <c r="S526" s="34">
        <f>MAX(M$6:M526)</f>
        <v>1.5715176881679187</v>
      </c>
      <c r="T526" s="34">
        <f>MAX(N$6:N526)</f>
        <v>1.37911001835863</v>
      </c>
      <c r="U526" s="34">
        <f>MAX(O$6:O526)</f>
        <v>1.34291332477861</v>
      </c>
      <c r="V526" s="35">
        <f t="shared" si="65"/>
        <v>-8.9853053975613828E-2</v>
      </c>
      <c r="W526" s="35">
        <f t="shared" si="66"/>
        <v>-0.1596959479155261</v>
      </c>
      <c r="X526" s="35">
        <f t="shared" si="66"/>
        <v>-8.0850595857822505E-2</v>
      </c>
    </row>
    <row r="527" spans="1:24">
      <c r="A527" s="357">
        <v>44621</v>
      </c>
      <c r="B527" s="132">
        <f>[1]!thsiFinD("ths_adjustment_nvg_ratio_fund",B$2,$A$6,$A527,101)/100</f>
        <v>0.36125319693095004</v>
      </c>
      <c r="C527" s="132">
        <f>[1]!thsiFinD("ths_adjustment_nvg_ratio_fund",C$2,$A$6,$A527,101)/100</f>
        <v>0.30440448266874998</v>
      </c>
      <c r="D527" s="132">
        <f>[1]!thsiFinD("ths_adjustment_nvg_ratio_fund",D$2,$A$6,$A527,101)/100</f>
        <v>0.64605799185238</v>
      </c>
      <c r="E527" s="132">
        <f>[1]!thsiFinD("ths_adjustment_nvg_ratio_fund",E$2,$A$6,$A527,101)/100</f>
        <v>0.74889019189571004</v>
      </c>
      <c r="F527" s="133">
        <f>[1]!thsiFinD("ths_int_chg_ratio_index",F$1,$A$6,$A527,101)/100</f>
        <v>0.33454269087321997</v>
      </c>
      <c r="G527" s="133">
        <f>[1]!thsiFinD("ths_int_chg_ratio_index",G$1,$A$6,$A527,101)/100</f>
        <v>0.33454269087321997</v>
      </c>
      <c r="H527" s="132">
        <f>[1]!thsiFinD("ths_int_chg_ratio_index",H$1,$A$6,$A527,101)/100</f>
        <v>0.38368311514604003</v>
      </c>
      <c r="I527" s="132">
        <f>[1]!thsiFinD("ths_int_chg_ratio_index",I$1,$A$6,$A527,101)/100</f>
        <v>0.38368311514604003</v>
      </c>
      <c r="J527" s="32">
        <f t="shared" si="60"/>
        <v>0.43713218442328872</v>
      </c>
      <c r="K527" s="32">
        <f>[1]!thsiFinD("ths_int_chg_ratio_index",K$2,$A$6,$A527,101)/100</f>
        <v>0.16701962251923</v>
      </c>
      <c r="L527" s="32">
        <f>[1]!thsiFinD("ths_int_chg_ratio_index",L$2,$A$6,$A527,101)/100</f>
        <v>0.24187254942962</v>
      </c>
      <c r="M527" s="46">
        <f t="shared" si="61"/>
        <v>1.4371321844232887</v>
      </c>
      <c r="N527" s="46">
        <f t="shared" si="62"/>
        <v>1.16701962251923</v>
      </c>
      <c r="O527" s="46">
        <f t="shared" si="62"/>
        <v>1.2418725494296199</v>
      </c>
      <c r="P527" s="38">
        <f t="shared" si="63"/>
        <v>4.7683021586102381E-3</v>
      </c>
      <c r="Q527" s="38">
        <f t="shared" si="64"/>
        <v>7.0308780205501353E-3</v>
      </c>
      <c r="R527" s="38">
        <f t="shared" si="64"/>
        <v>6.1041361870943778E-3</v>
      </c>
      <c r="S527" s="34">
        <f>MAX(M$6:M527)</f>
        <v>1.5715176881679187</v>
      </c>
      <c r="T527" s="34">
        <f>MAX(N$6:N527)</f>
        <v>1.37911001835863</v>
      </c>
      <c r="U527" s="34">
        <f>MAX(O$6:O527)</f>
        <v>1.34291332477861</v>
      </c>
      <c r="V527" s="35">
        <f t="shared" si="65"/>
        <v>-8.5513198328233342E-2</v>
      </c>
      <c r="W527" s="35">
        <f t="shared" si="66"/>
        <v>-0.15378787262514626</v>
      </c>
      <c r="X527" s="35">
        <f t="shared" si="66"/>
        <v>-7.5239982718652065E-2</v>
      </c>
    </row>
    <row r="528" spans="1:24">
      <c r="A528" s="357">
        <v>44622</v>
      </c>
      <c r="B528" s="132">
        <f>[1]!thsiFinD("ths_adjustment_nvg_ratio_fund",B$2,$A$6,$A528,101)/100</f>
        <v>0.34990409207161</v>
      </c>
      <c r="C528" s="132">
        <f>[1]!thsiFinD("ths_adjustment_nvg_ratio_fund",C$2,$A$6,$A528,101)/100</f>
        <v>0.29397967161845001</v>
      </c>
      <c r="D528" s="132">
        <f>[1]!thsiFinD("ths_adjustment_nvg_ratio_fund",D$2,$A$6,$A528,101)/100</f>
        <v>0.64222381979391008</v>
      </c>
      <c r="E528" s="132">
        <f>[1]!thsiFinD("ths_adjustment_nvg_ratio_fund",E$2,$A$6,$A528,101)/100</f>
        <v>0.74260825868975999</v>
      </c>
      <c r="F528" s="133">
        <f>[1]!thsiFinD("ths_int_chg_ratio_index",F$1,$A$6,$A528,101)/100</f>
        <v>0.33182409732437002</v>
      </c>
      <c r="G528" s="133">
        <f>[1]!thsiFinD("ths_int_chg_ratio_index",G$1,$A$6,$A528,101)/100</f>
        <v>0.33182409732437002</v>
      </c>
      <c r="H528" s="132">
        <f>[1]!thsiFinD("ths_int_chg_ratio_index",H$1,$A$6,$A528,101)/100</f>
        <v>0.39228040689318999</v>
      </c>
      <c r="I528" s="132">
        <f>[1]!thsiFinD("ths_int_chg_ratio_index",I$1,$A$6,$A528,101)/100</f>
        <v>0.39228040689318999</v>
      </c>
      <c r="J528" s="32">
        <f t="shared" si="60"/>
        <v>0.43461560632610619</v>
      </c>
      <c r="K528" s="32">
        <f>[1]!thsiFinD("ths_int_chg_ratio_index",K$2,$A$6,$A528,101)/100</f>
        <v>0.15918102493630001</v>
      </c>
      <c r="L528" s="32">
        <f>[1]!thsiFinD("ths_int_chg_ratio_index",L$2,$A$6,$A528,101)/100</f>
        <v>0.23654367617900998</v>
      </c>
      <c r="M528" s="46">
        <f t="shared" si="61"/>
        <v>1.4346156063261062</v>
      </c>
      <c r="N528" s="46">
        <f t="shared" si="62"/>
        <v>1.1591810249362999</v>
      </c>
      <c r="O528" s="46">
        <f t="shared" si="62"/>
        <v>1.2365436761790101</v>
      </c>
      <c r="P528" s="38">
        <f t="shared" si="63"/>
        <v>-1.7511110839065758E-3</v>
      </c>
      <c r="Q528" s="38">
        <f t="shared" si="64"/>
        <v>-6.7167658809446085E-3</v>
      </c>
      <c r="R528" s="38">
        <f t="shared" si="64"/>
        <v>-4.290998503072907E-3</v>
      </c>
      <c r="S528" s="34">
        <f>MAX(M$6:M528)</f>
        <v>1.5715176881679187</v>
      </c>
      <c r="T528" s="34">
        <f>MAX(N$6:N528)</f>
        <v>1.37911001835863</v>
      </c>
      <c r="U528" s="34">
        <f>MAX(O$6:O528)</f>
        <v>1.34291332477861</v>
      </c>
      <c r="V528" s="35">
        <f t="shared" si="65"/>
        <v>-8.711456630272707E-2</v>
      </c>
      <c r="W528" s="35">
        <f t="shared" si="66"/>
        <v>-0.15947168137033918</v>
      </c>
      <c r="X528" s="35">
        <f t="shared" si="66"/>
        <v>-7.9208126568507953E-2</v>
      </c>
    </row>
    <row r="529" spans="1:24">
      <c r="A529" s="357">
        <v>44623</v>
      </c>
      <c r="B529" s="132">
        <f>[1]!thsiFinD("ths_adjustment_nvg_ratio_fund",B$2,$A$6,$A529,101)/100</f>
        <v>0.34263107416879995</v>
      </c>
      <c r="C529" s="132">
        <f>[1]!thsiFinD("ths_adjustment_nvg_ratio_fund",C$2,$A$6,$A529,101)/100</f>
        <v>0.28477108852402</v>
      </c>
      <c r="D529" s="132">
        <f>[1]!thsiFinD("ths_adjustment_nvg_ratio_fund",D$2,$A$6,$A529,101)/100</f>
        <v>0.64090582314881006</v>
      </c>
      <c r="E529" s="132">
        <f>[1]!thsiFinD("ths_adjustment_nvg_ratio_fund",E$2,$A$6,$A529,101)/100</f>
        <v>0.73046318794325005</v>
      </c>
      <c r="F529" s="133">
        <f>[1]!thsiFinD("ths_int_chg_ratio_index",F$1,$A$6,$A529,101)/100</f>
        <v>0.31894556759407999</v>
      </c>
      <c r="G529" s="133">
        <f>[1]!thsiFinD("ths_int_chg_ratio_index",G$1,$A$6,$A529,101)/100</f>
        <v>0.31894556759407999</v>
      </c>
      <c r="H529" s="132">
        <f>[1]!thsiFinD("ths_int_chg_ratio_index",H$1,$A$6,$A529,101)/100</f>
        <v>0.38612067669989997</v>
      </c>
      <c r="I529" s="132">
        <f>[1]!thsiFinD("ths_int_chg_ratio_index",I$1,$A$6,$A529,101)/100</f>
        <v>0.38612067669989997</v>
      </c>
      <c r="J529" s="32">
        <f t="shared" si="60"/>
        <v>0.42611295779660502</v>
      </c>
      <c r="K529" s="32">
        <f>[1]!thsiFinD("ths_int_chg_ratio_index",K$2,$A$6,$A529,101)/100</f>
        <v>0.15336365743288</v>
      </c>
      <c r="L529" s="32">
        <f>[1]!thsiFinD("ths_int_chg_ratio_index",L$2,$A$6,$A529,101)/100</f>
        <v>0.2294172531799</v>
      </c>
      <c r="M529" s="46">
        <f t="shared" si="61"/>
        <v>1.426112957796605</v>
      </c>
      <c r="N529" s="46">
        <f t="shared" si="62"/>
        <v>1.1533636574328801</v>
      </c>
      <c r="O529" s="46">
        <f t="shared" si="62"/>
        <v>1.2294172531798999</v>
      </c>
      <c r="P529" s="38">
        <f t="shared" si="63"/>
        <v>-5.9267782198992869E-3</v>
      </c>
      <c r="Q529" s="38">
        <f t="shared" si="64"/>
        <v>-5.0185151225534685E-3</v>
      </c>
      <c r="R529" s="38">
        <f t="shared" si="64"/>
        <v>-5.7631793655127384E-3</v>
      </c>
      <c r="S529" s="34">
        <f>MAX(M$6:M529)</f>
        <v>1.5715176881679187</v>
      </c>
      <c r="T529" s="34">
        <f>MAX(N$6:N529)</f>
        <v>1.37911001835863</v>
      </c>
      <c r="U529" s="34">
        <f>MAX(O$6:O529)</f>
        <v>1.34291332477861</v>
      </c>
      <c r="V529" s="35">
        <f t="shared" si="65"/>
        <v>-9.2525035808427414E-2</v>
      </c>
      <c r="W529" s="35">
        <f t="shared" si="66"/>
        <v>-0.16368988544831664</v>
      </c>
      <c r="X529" s="35">
        <f t="shared" si="66"/>
        <v>-8.4514815293400103E-2</v>
      </c>
    </row>
    <row r="530" spans="1:24">
      <c r="A530" s="357">
        <v>44624</v>
      </c>
      <c r="B530" s="132">
        <f>[1]!thsiFinD("ths_adjustment_nvg_ratio_fund",B$2,$A$6,$A530,101)/100</f>
        <v>0.32888427109974006</v>
      </c>
      <c r="C530" s="132">
        <f>[1]!thsiFinD("ths_adjustment_nvg_ratio_fund",C$2,$A$6,$A530,101)/100</f>
        <v>0.27156632786030999</v>
      </c>
      <c r="D530" s="132">
        <f>[1]!thsiFinD("ths_adjustment_nvg_ratio_fund",D$2,$A$6,$A530,101)/100</f>
        <v>0.62437095614665994</v>
      </c>
      <c r="E530" s="132">
        <f>[1]!thsiFinD("ths_adjustment_nvg_ratio_fund",E$2,$A$6,$A530,101)/100</f>
        <v>0.71856939450338009</v>
      </c>
      <c r="F530" s="133">
        <f>[1]!thsiFinD("ths_int_chg_ratio_index",F$1,$A$6,$A530,101)/100</f>
        <v>0.30079388787528</v>
      </c>
      <c r="G530" s="133">
        <f>[1]!thsiFinD("ths_int_chg_ratio_index",G$1,$A$6,$A530,101)/100</f>
        <v>0.30079388787528</v>
      </c>
      <c r="H530" s="132">
        <f>[1]!thsiFinD("ths_int_chg_ratio_index",H$1,$A$6,$A530,101)/100</f>
        <v>0.36645083880474</v>
      </c>
      <c r="I530" s="132">
        <f>[1]!thsiFinD("ths_int_chg_ratio_index",I$1,$A$6,$A530,101)/100</f>
        <v>0.36645083880474</v>
      </c>
      <c r="J530" s="32">
        <f t="shared" si="60"/>
        <v>0.40973505037126623</v>
      </c>
      <c r="K530" s="32">
        <f>[1]!thsiFinD("ths_int_chg_ratio_index",K$2,$A$6,$A530,101)/100</f>
        <v>0.14049616349828001</v>
      </c>
      <c r="L530" s="32">
        <f>[1]!thsiFinD("ths_int_chg_ratio_index",L$2,$A$6,$A530,101)/100</f>
        <v>0.21438058464943002</v>
      </c>
      <c r="M530" s="46">
        <f t="shared" si="61"/>
        <v>1.4097350503712662</v>
      </c>
      <c r="N530" s="46">
        <f t="shared" si="62"/>
        <v>1.14049616349828</v>
      </c>
      <c r="O530" s="46">
        <f t="shared" si="62"/>
        <v>1.21438058464943</v>
      </c>
      <c r="P530" s="38">
        <f t="shared" si="63"/>
        <v>-1.1484298866930698E-2</v>
      </c>
      <c r="Q530" s="38">
        <f t="shared" si="64"/>
        <v>-1.1156493315594984E-2</v>
      </c>
      <c r="R530" s="38">
        <f t="shared" si="64"/>
        <v>-1.2230728413463732E-2</v>
      </c>
      <c r="S530" s="34">
        <f>MAX(M$6:M530)</f>
        <v>1.5715176881679187</v>
      </c>
      <c r="T530" s="34">
        <f>MAX(N$6:N530)</f>
        <v>1.37911001835863</v>
      </c>
      <c r="U530" s="34">
        <f>MAX(O$6:O530)</f>
        <v>1.34291332477861</v>
      </c>
      <c r="V530" s="35">
        <f t="shared" si="65"/>
        <v>-0.10294674951146066</v>
      </c>
      <c r="W530" s="35">
        <f t="shared" si="66"/>
        <v>-0.17302017365107691</v>
      </c>
      <c r="X530" s="35">
        <f t="shared" si="66"/>
        <v>-9.5711865954096198E-2</v>
      </c>
    </row>
    <row r="531" spans="1:24">
      <c r="A531" s="357">
        <v>44627</v>
      </c>
      <c r="B531" s="132">
        <f>[1]!thsiFinD("ths_adjustment_nvg_ratio_fund",B$2,$A$6,$A531,101)/100</f>
        <v>0.29435741687979999</v>
      </c>
      <c r="C531" s="132">
        <f>[1]!thsiFinD("ths_adjustment_nvg_ratio_fund",C$2,$A$6,$A531,101)/100</f>
        <v>0.23342889410129</v>
      </c>
      <c r="D531" s="132">
        <f>[1]!thsiFinD("ths_adjustment_nvg_ratio_fund",D$2,$A$6,$A531,101)/100</f>
        <v>0.58914450035944999</v>
      </c>
      <c r="E531" s="132">
        <f>[1]!thsiFinD("ths_adjustment_nvg_ratio_fund",E$2,$A$6,$A531,101)/100</f>
        <v>0.67920261337781995</v>
      </c>
      <c r="F531" s="133">
        <f>[1]!thsiFinD("ths_int_chg_ratio_index",F$1,$A$6,$A531,101)/100</f>
        <v>0.27280215511565997</v>
      </c>
      <c r="G531" s="133">
        <f>[1]!thsiFinD("ths_int_chg_ratio_index",G$1,$A$6,$A531,101)/100</f>
        <v>0.27280215511565997</v>
      </c>
      <c r="H531" s="132">
        <f>[1]!thsiFinD("ths_int_chg_ratio_index",H$1,$A$6,$A531,101)/100</f>
        <v>0.34821991989616002</v>
      </c>
      <c r="I531" s="132">
        <f>[1]!thsiFinD("ths_int_chg_ratio_index",I$1,$A$6,$A531,101)/100</f>
        <v>0.34821991989616002</v>
      </c>
      <c r="J531" s="32">
        <f t="shared" si="60"/>
        <v>0.37977219684274999</v>
      </c>
      <c r="K531" s="32">
        <f>[1]!thsiFinD("ths_int_chg_ratio_index",K$2,$A$6,$A531,101)/100</f>
        <v>0.10703168085735999</v>
      </c>
      <c r="L531" s="32">
        <f>[1]!thsiFinD("ths_int_chg_ratio_index",L$2,$A$6,$A531,101)/100</f>
        <v>0.18288846502913</v>
      </c>
      <c r="M531" s="46">
        <f t="shared" si="61"/>
        <v>1.3797721968427501</v>
      </c>
      <c r="N531" s="46">
        <f t="shared" si="62"/>
        <v>1.1070316808573599</v>
      </c>
      <c r="O531" s="46">
        <f t="shared" si="62"/>
        <v>1.18288846502913</v>
      </c>
      <c r="P531" s="38">
        <f t="shared" si="63"/>
        <v>-2.1254244562214142E-2</v>
      </c>
      <c r="Q531" s="38">
        <f t="shared" si="64"/>
        <v>-2.9342038765192702E-2</v>
      </c>
      <c r="R531" s="38">
        <f t="shared" si="64"/>
        <v>-2.5932660665347496E-2</v>
      </c>
      <c r="S531" s="34">
        <f>MAX(M$6:M531)</f>
        <v>1.5715176881679187</v>
      </c>
      <c r="T531" s="34">
        <f>MAX(N$6:N531)</f>
        <v>1.37911001835863</v>
      </c>
      <c r="U531" s="34">
        <f>MAX(O$6:O531)</f>
        <v>1.34291332477861</v>
      </c>
      <c r="V531" s="35">
        <f t="shared" si="65"/>
        <v>-0.12201293868267316</v>
      </c>
      <c r="W531" s="35">
        <f t="shared" si="66"/>
        <v>-0.19728544777383927</v>
      </c>
      <c r="X531" s="35">
        <f t="shared" si="66"/>
        <v>-0.11916246327800895</v>
      </c>
    </row>
    <row r="532" spans="1:24">
      <c r="A532" s="357">
        <v>44628</v>
      </c>
      <c r="B532" s="132">
        <f>[1]!thsiFinD("ths_adjustment_nvg_ratio_fund",B$2,$A$6,$A532,101)/100</f>
        <v>0.26918158567774997</v>
      </c>
      <c r="C532" s="132">
        <f>[1]!thsiFinD("ths_adjustment_nvg_ratio_fund",C$2,$A$6,$A532,101)/100</f>
        <v>0.2080618538789</v>
      </c>
      <c r="D532" s="132">
        <f>[1]!thsiFinD("ths_adjustment_nvg_ratio_fund",D$2,$A$6,$A532,101)/100</f>
        <v>0.53450754852624005</v>
      </c>
      <c r="E532" s="132">
        <f>[1]!thsiFinD("ths_adjustment_nvg_ratio_fund",E$2,$A$6,$A532,101)/100</f>
        <v>0.62333528772781999</v>
      </c>
      <c r="F532" s="133">
        <f>[1]!thsiFinD("ths_int_chg_ratio_index",F$1,$A$6,$A532,101)/100</f>
        <v>0.23426970883772</v>
      </c>
      <c r="G532" s="133">
        <f>[1]!thsiFinD("ths_int_chg_ratio_index",G$1,$A$6,$A532,101)/100</f>
        <v>0.23426970883772</v>
      </c>
      <c r="H532" s="132">
        <f>[1]!thsiFinD("ths_int_chg_ratio_index",H$1,$A$6,$A532,101)/100</f>
        <v>0.30282520416095998</v>
      </c>
      <c r="I532" s="132">
        <f>[1]!thsiFinD("ths_int_chg_ratio_index",I$1,$A$6,$A532,101)/100</f>
        <v>0.30282520416095998</v>
      </c>
      <c r="J532" s="32">
        <f t="shared" si="60"/>
        <v>0.33865951272600875</v>
      </c>
      <c r="K532" s="32">
        <f>[1]!thsiFinD("ths_int_chg_ratio_index",K$2,$A$6,$A532,101)/100</f>
        <v>8.0902282118554006E-2</v>
      </c>
      <c r="L532" s="32">
        <f>[1]!thsiFinD("ths_int_chg_ratio_index",L$2,$A$6,$A532,101)/100</f>
        <v>0.15218125679952998</v>
      </c>
      <c r="M532" s="46">
        <f t="shared" si="61"/>
        <v>1.3386595127260088</v>
      </c>
      <c r="N532" s="46">
        <f t="shared" si="62"/>
        <v>1.0809022821185541</v>
      </c>
      <c r="O532" s="46">
        <f t="shared" si="62"/>
        <v>1.15218125679953</v>
      </c>
      <c r="P532" s="38">
        <f t="shared" si="63"/>
        <v>-2.9796718770545572E-2</v>
      </c>
      <c r="Q532" s="38">
        <f t="shared" si="64"/>
        <v>-2.3603117409042418E-2</v>
      </c>
      <c r="R532" s="38">
        <f t="shared" si="64"/>
        <v>-2.5959512783687355E-2</v>
      </c>
      <c r="S532" s="34">
        <f>MAX(M$6:M532)</f>
        <v>1.5715176881679187</v>
      </c>
      <c r="T532" s="34">
        <f>MAX(N$6:N532)</f>
        <v>1.37911001835863</v>
      </c>
      <c r="U532" s="34">
        <f>MAX(O$6:O532)</f>
        <v>1.34291332477861</v>
      </c>
      <c r="V532" s="35">
        <f t="shared" si="65"/>
        <v>-0.14817407223292334</v>
      </c>
      <c r="W532" s="35">
        <f t="shared" si="66"/>
        <v>-0.21623201359598032</v>
      </c>
      <c r="X532" s="35">
        <f t="shared" si="66"/>
        <v>-0.14202857657289514</v>
      </c>
    </row>
    <row r="533" spans="1:24">
      <c r="A533" s="357">
        <v>44629</v>
      </c>
      <c r="B533" s="132">
        <f>[1]!thsiFinD("ths_adjustment_nvg_ratio_fund",B$2,$A$6,$A533,101)/100</f>
        <v>0.25807225063938999</v>
      </c>
      <c r="C533" s="132">
        <f>[1]!thsiFinD("ths_adjustment_nvg_ratio_fund",C$2,$A$6,$A533,101)/100</f>
        <v>0.19989575188949998</v>
      </c>
      <c r="D533" s="132">
        <f>[1]!thsiFinD("ths_adjustment_nvg_ratio_fund",D$2,$A$6,$A533,101)/100</f>
        <v>0.50694943685597993</v>
      </c>
      <c r="E533" s="132">
        <f>[1]!thsiFinD("ths_adjustment_nvg_ratio_fund",E$2,$A$6,$A533,101)/100</f>
        <v>0.60281430614292997</v>
      </c>
      <c r="F533" s="133">
        <f>[1]!thsiFinD("ths_int_chg_ratio_index",F$1,$A$6,$A533,101)/100</f>
        <v>0.2207650466595</v>
      </c>
      <c r="G533" s="133">
        <f>[1]!thsiFinD("ths_int_chg_ratio_index",G$1,$A$6,$A533,101)/100</f>
        <v>0.2207650466595</v>
      </c>
      <c r="H533" s="132">
        <f>[1]!thsiFinD("ths_int_chg_ratio_index",H$1,$A$6,$A533,101)/100</f>
        <v>0.28901998107623</v>
      </c>
      <c r="I533" s="132">
        <f>[1]!thsiFinD("ths_int_chg_ratio_index",I$1,$A$6,$A533,101)/100</f>
        <v>0.28901998107623</v>
      </c>
      <c r="J533" s="32">
        <f t="shared" si="60"/>
        <v>0.32341272512490749</v>
      </c>
      <c r="K533" s="32">
        <f>[1]!thsiFinD("ths_int_chg_ratio_index",K$2,$A$6,$A533,101)/100</f>
        <v>6.8341341841170994E-2</v>
      </c>
      <c r="L533" s="32">
        <f>[1]!thsiFinD("ths_int_chg_ratio_index",L$2,$A$6,$A533,101)/100</f>
        <v>0.13952652168078999</v>
      </c>
      <c r="M533" s="46">
        <f t="shared" si="61"/>
        <v>1.3234127251249075</v>
      </c>
      <c r="N533" s="46">
        <f t="shared" si="62"/>
        <v>1.0683413418411709</v>
      </c>
      <c r="O533" s="46">
        <f t="shared" si="62"/>
        <v>1.1395265216807899</v>
      </c>
      <c r="P533" s="38">
        <f t="shared" si="63"/>
        <v>-1.1389593437432954E-2</v>
      </c>
      <c r="Q533" s="38">
        <f t="shared" si="64"/>
        <v>-1.1620791708167988E-2</v>
      </c>
      <c r="R533" s="38">
        <f t="shared" si="64"/>
        <v>-1.098328500317014E-2</v>
      </c>
      <c r="S533" s="34">
        <f>MAX(M$6:M533)</f>
        <v>1.5715176881679187</v>
      </c>
      <c r="T533" s="34">
        <f>MAX(N$6:N533)</f>
        <v>1.37911001835863</v>
      </c>
      <c r="U533" s="34">
        <f>MAX(O$6:O533)</f>
        <v>1.34291332477861</v>
      </c>
      <c r="V533" s="35">
        <f t="shared" si="65"/>
        <v>-0.15787602322965444</v>
      </c>
      <c r="W533" s="35">
        <f t="shared" si="66"/>
        <v>-0.22534001811351168</v>
      </c>
      <c r="X533" s="35">
        <f t="shared" si="66"/>
        <v>-0.15145192124097062</v>
      </c>
    </row>
    <row r="534" spans="1:24">
      <c r="A534" s="357">
        <v>44630</v>
      </c>
      <c r="B534" s="132">
        <f>[1]!thsiFinD("ths_adjustment_nvg_ratio_fund",B$2,$A$6,$A534,101)/100</f>
        <v>0.27813299232736999</v>
      </c>
      <c r="C534" s="132">
        <f>[1]!thsiFinD("ths_adjustment_nvg_ratio_fund",C$2,$A$6,$A534,101)/100</f>
        <v>0.22508904526105</v>
      </c>
      <c r="D534" s="132">
        <f>[1]!thsiFinD("ths_adjustment_nvg_ratio_fund",D$2,$A$6,$A534,101)/100</f>
        <v>0.53654445243229998</v>
      </c>
      <c r="E534" s="132">
        <f>[1]!thsiFinD("ths_adjustment_nvg_ratio_fund",E$2,$A$6,$A534,101)/100</f>
        <v>0.63749057715887003</v>
      </c>
      <c r="F534" s="133">
        <f>[1]!thsiFinD("ths_int_chg_ratio_index",F$1,$A$6,$A534,101)/100</f>
        <v>0.24887357412827002</v>
      </c>
      <c r="G534" s="133">
        <f>[1]!thsiFinD("ths_int_chg_ratio_index",G$1,$A$6,$A534,101)/100</f>
        <v>0.24887357412827002</v>
      </c>
      <c r="H534" s="132">
        <f>[1]!thsiFinD("ths_int_chg_ratio_index",H$1,$A$6,$A534,101)/100</f>
        <v>0.31401066544160999</v>
      </c>
      <c r="I534" s="132">
        <f>[1]!thsiFinD("ths_int_chg_ratio_index",I$1,$A$6,$A534,101)/100</f>
        <v>0.31401066544160999</v>
      </c>
      <c r="J534" s="32">
        <f t="shared" si="60"/>
        <v>0.3503781932899187</v>
      </c>
      <c r="K534" s="32">
        <f>[1]!thsiFinD("ths_int_chg_ratio_index",K$2,$A$6,$A534,101)/100</f>
        <v>8.5561822916321001E-2</v>
      </c>
      <c r="L534" s="32">
        <f>[1]!thsiFinD("ths_int_chg_ratio_index",L$2,$A$6,$A534,101)/100</f>
        <v>0.16007759160866</v>
      </c>
      <c r="M534" s="46">
        <f t="shared" si="61"/>
        <v>1.3503781932899188</v>
      </c>
      <c r="N534" s="46">
        <f t="shared" si="62"/>
        <v>1.0855618229163211</v>
      </c>
      <c r="O534" s="46">
        <f t="shared" si="62"/>
        <v>1.1600775916086601</v>
      </c>
      <c r="P534" s="38">
        <f t="shared" si="63"/>
        <v>2.0375705668438604E-2</v>
      </c>
      <c r="Q534" s="38">
        <f t="shared" si="64"/>
        <v>1.6118894215469082E-2</v>
      </c>
      <c r="R534" s="38">
        <f t="shared" si="64"/>
        <v>1.8034744726746377E-2</v>
      </c>
      <c r="S534" s="34">
        <f>MAX(M$6:M534)</f>
        <v>1.5715176881679187</v>
      </c>
      <c r="T534" s="34">
        <f>MAX(N$6:N534)</f>
        <v>1.37911001835863</v>
      </c>
      <c r="U534" s="34">
        <f>MAX(O$6:O534)</f>
        <v>1.34291332477861</v>
      </c>
      <c r="V534" s="35">
        <f t="shared" si="65"/>
        <v>-0.14071715294264686</v>
      </c>
      <c r="W534" s="35">
        <f t="shared" si="66"/>
        <v>-0.21285335581252618</v>
      </c>
      <c r="X534" s="35">
        <f t="shared" si="66"/>
        <v>-0.13614857325218055</v>
      </c>
    </row>
    <row r="535" spans="1:24">
      <c r="A535" s="357">
        <v>44631</v>
      </c>
      <c r="B535" s="132">
        <f>[1]!thsiFinD("ths_adjustment_nvg_ratio_fund",B$2,$A$6,$A535,101)/100</f>
        <v>0.28132992327366002</v>
      </c>
      <c r="C535" s="132">
        <f>[1]!thsiFinD("ths_adjustment_nvg_ratio_fund",C$2,$A$6,$A535,101)/100</f>
        <v>0.22517591868646999</v>
      </c>
      <c r="D535" s="132">
        <f>[1]!thsiFinD("ths_adjustment_nvg_ratio_fund",D$2,$A$6,$A535,101)/100</f>
        <v>0.54900551162233002</v>
      </c>
      <c r="E535" s="132">
        <f>[1]!thsiFinD("ths_adjustment_nvg_ratio_fund",E$2,$A$6,$A535,101)/100</f>
        <v>0.64444258318249992</v>
      </c>
      <c r="F535" s="133">
        <f>[1]!thsiFinD("ths_int_chg_ratio_index",F$1,$A$6,$A535,101)/100</f>
        <v>0.25574576259921999</v>
      </c>
      <c r="G535" s="133">
        <f>[1]!thsiFinD("ths_int_chg_ratio_index",G$1,$A$6,$A535,101)/100</f>
        <v>0.25574576259921999</v>
      </c>
      <c r="H535" s="132">
        <f>[1]!thsiFinD("ths_int_chg_ratio_index",H$1,$A$6,$A535,101)/100</f>
        <v>0.32283362404576998</v>
      </c>
      <c r="I535" s="132">
        <f>[1]!thsiFinD("ths_int_chg_ratio_index",I$1,$A$6,$A535,101)/100</f>
        <v>0.32283362404576998</v>
      </c>
      <c r="J535" s="32">
        <f t="shared" si="60"/>
        <v>0.35713908875686745</v>
      </c>
      <c r="K535" s="32">
        <f>[1]!thsiFinD("ths_int_chg_ratio_index",K$2,$A$6,$A535,101)/100</f>
        <v>9.0601073283713002E-2</v>
      </c>
      <c r="L535" s="32">
        <f>[1]!thsiFinD("ths_int_chg_ratio_index",L$2,$A$6,$A535,101)/100</f>
        <v>0.16621339785656999</v>
      </c>
      <c r="M535" s="46">
        <f t="shared" si="61"/>
        <v>1.3571390887568675</v>
      </c>
      <c r="N535" s="46">
        <f t="shared" si="62"/>
        <v>1.090601073283713</v>
      </c>
      <c r="O535" s="46">
        <f t="shared" si="62"/>
        <v>1.1662133978565701</v>
      </c>
      <c r="P535" s="38">
        <f t="shared" si="63"/>
        <v>5.0066681323379658E-3</v>
      </c>
      <c r="Q535" s="38">
        <f t="shared" si="64"/>
        <v>4.6420666801401111E-3</v>
      </c>
      <c r="R535" s="38">
        <f t="shared" si="64"/>
        <v>5.2891343581609185E-3</v>
      </c>
      <c r="S535" s="34">
        <f>MAX(M$6:M535)</f>
        <v>1.5715176881679187</v>
      </c>
      <c r="T535" s="34">
        <f>MAX(N$6:N535)</f>
        <v>1.37911001835863</v>
      </c>
      <c r="U535" s="34">
        <f>MAX(O$6:O535)</f>
        <v>1.34291332477861</v>
      </c>
      <c r="V535" s="35">
        <f t="shared" si="65"/>
        <v>-0.13641500889562019</v>
      </c>
      <c r="W535" s="35">
        <f t="shared" si="66"/>
        <v>-0.20919936860315946</v>
      </c>
      <c r="X535" s="35">
        <f t="shared" si="66"/>
        <v>-0.13157954699062235</v>
      </c>
    </row>
    <row r="536" spans="1:24">
      <c r="A536" s="357">
        <v>44634</v>
      </c>
      <c r="B536" s="132">
        <f>[1]!thsiFinD("ths_adjustment_nvg_ratio_fund",B$2,$A$6,$A536,101)/100</f>
        <v>0.24760230179028</v>
      </c>
      <c r="C536" s="132">
        <f>[1]!thsiFinD("ths_adjustment_nvg_ratio_fund",C$2,$A$6,$A536,101)/100</f>
        <v>0.18964468769004</v>
      </c>
      <c r="D536" s="132">
        <f>[1]!thsiFinD("ths_adjustment_nvg_ratio_fund",D$2,$A$6,$A536,101)/100</f>
        <v>0.51413850946561002</v>
      </c>
      <c r="E536" s="132">
        <f>[1]!thsiFinD("ths_adjustment_nvg_ratio_fund",E$2,$A$6,$A536,101)/100</f>
        <v>0.60398693365104994</v>
      </c>
      <c r="F536" s="133">
        <f>[1]!thsiFinD("ths_int_chg_ratio_index",F$1,$A$6,$A536,101)/100</f>
        <v>0.22158332813906001</v>
      </c>
      <c r="G536" s="133">
        <f>[1]!thsiFinD("ths_int_chg_ratio_index",G$1,$A$6,$A536,101)/100</f>
        <v>0.22158332813906001</v>
      </c>
      <c r="H536" s="132">
        <f>[1]!thsiFinD("ths_int_chg_ratio_index",H$1,$A$6,$A536,101)/100</f>
        <v>0.28524405110736001</v>
      </c>
      <c r="I536" s="132">
        <f>[1]!thsiFinD("ths_int_chg_ratio_index",I$1,$A$6,$A536,101)/100</f>
        <v>0.28524405110736001</v>
      </c>
      <c r="J536" s="32">
        <f t="shared" si="60"/>
        <v>0.32112839888622752</v>
      </c>
      <c r="K536" s="32">
        <f>[1]!thsiFinD("ths_int_chg_ratio_index",K$2,$A$6,$A536,101)/100</f>
        <v>5.9169156382845998E-2</v>
      </c>
      <c r="L536" s="32">
        <f>[1]!thsiFinD("ths_int_chg_ratio_index",L$2,$A$6,$A536,101)/100</f>
        <v>0.1329486611241</v>
      </c>
      <c r="M536" s="46">
        <f t="shared" si="61"/>
        <v>1.3211283988862275</v>
      </c>
      <c r="N536" s="46">
        <f t="shared" si="62"/>
        <v>1.059169156382846</v>
      </c>
      <c r="O536" s="46">
        <f t="shared" si="62"/>
        <v>1.1329486611241</v>
      </c>
      <c r="P536" s="38">
        <f t="shared" si="63"/>
        <v>-2.6534266214103153E-2</v>
      </c>
      <c r="Q536" s="38">
        <f t="shared" si="64"/>
        <v>-2.8820728010314545E-2</v>
      </c>
      <c r="R536" s="38">
        <f t="shared" si="64"/>
        <v>-2.8523713407519358E-2</v>
      </c>
      <c r="S536" s="34">
        <f>MAX(M$6:M536)</f>
        <v>1.5715176881679187</v>
      </c>
      <c r="T536" s="34">
        <f>MAX(N$6:N536)</f>
        <v>1.37911001835863</v>
      </c>
      <c r="U536" s="34">
        <f>MAX(O$6:O536)</f>
        <v>1.34291332477861</v>
      </c>
      <c r="V536" s="35">
        <f t="shared" si="65"/>
        <v>-0.15932960294808773</v>
      </c>
      <c r="W536" s="35">
        <f t="shared" si="66"/>
        <v>-0.23199081851103276</v>
      </c>
      <c r="X536" s="35">
        <f t="shared" si="66"/>
        <v>-0.15635012310948992</v>
      </c>
    </row>
    <row r="537" spans="1:24">
      <c r="A537" s="357">
        <v>44635</v>
      </c>
      <c r="B537" s="132">
        <f>[1]!thsiFinD("ths_adjustment_nvg_ratio_fund",B$2,$A$6,$A537,101)/100</f>
        <v>0.19541240409207</v>
      </c>
      <c r="C537" s="132">
        <f>[1]!thsiFinD("ths_adjustment_nvg_ratio_fund",C$2,$A$6,$A537,101)/100</f>
        <v>0.14325427851620001</v>
      </c>
      <c r="D537" s="132">
        <f>[1]!thsiFinD("ths_adjustment_nvg_ratio_fund",D$2,$A$6,$A537,101)/100</f>
        <v>0.42858854541097996</v>
      </c>
      <c r="E537" s="132">
        <f>[1]!thsiFinD("ths_adjustment_nvg_ratio_fund",E$2,$A$6,$A537,101)/100</f>
        <v>0.52927380861469997</v>
      </c>
      <c r="F537" s="133">
        <f>[1]!thsiFinD("ths_int_chg_ratio_index",F$1,$A$6,$A537,101)/100</f>
        <v>0.16282420097024999</v>
      </c>
      <c r="G537" s="133">
        <f>[1]!thsiFinD("ths_int_chg_ratio_index",G$1,$A$6,$A537,101)/100</f>
        <v>0.16282420097024999</v>
      </c>
      <c r="H537" s="132">
        <f>[1]!thsiFinD("ths_int_chg_ratio_index",H$1,$A$6,$A537,101)/100</f>
        <v>0.22291800264296999</v>
      </c>
      <c r="I537" s="132">
        <f>[1]!thsiFinD("ths_int_chg_ratio_index",I$1,$A$6,$A537,101)/100</f>
        <v>0.22291800264296999</v>
      </c>
      <c r="J537" s="32">
        <f t="shared" si="60"/>
        <v>0.25850168048254873</v>
      </c>
      <c r="K537" s="32">
        <f>[1]!thsiFinD("ths_int_chg_ratio_index",K$2,$A$6,$A537,101)/100</f>
        <v>7.9009787746885992E-3</v>
      </c>
      <c r="L537" s="32">
        <f>[1]!thsiFinD("ths_int_chg_ratio_index",L$2,$A$6,$A537,101)/100</f>
        <v>7.8646845828177006E-2</v>
      </c>
      <c r="M537" s="46">
        <f t="shared" si="61"/>
        <v>1.2585016804825488</v>
      </c>
      <c r="N537" s="46">
        <f t="shared" si="62"/>
        <v>1.0079009787746886</v>
      </c>
      <c r="O537" s="46">
        <f t="shared" si="62"/>
        <v>1.078646845828177</v>
      </c>
      <c r="P537" s="38">
        <f t="shared" si="63"/>
        <v>-4.7403960475360218E-2</v>
      </c>
      <c r="Q537" s="38">
        <f t="shared" si="64"/>
        <v>-4.8404145172847191E-2</v>
      </c>
      <c r="R537" s="38">
        <f t="shared" si="64"/>
        <v>-4.7929634553824596E-2</v>
      </c>
      <c r="S537" s="34">
        <f>MAX(M$6:M537)</f>
        <v>1.5715176881679187</v>
      </c>
      <c r="T537" s="34">
        <f>MAX(N$6:N537)</f>
        <v>1.37911001835863</v>
      </c>
      <c r="U537" s="34">
        <f>MAX(O$6:O537)</f>
        <v>1.34291332477861</v>
      </c>
      <c r="V537" s="35">
        <f t="shared" si="65"/>
        <v>-0.19918070922274189</v>
      </c>
      <c r="W537" s="35">
        <f t="shared" si="66"/>
        <v>-0.26916564642590424</v>
      </c>
      <c r="X537" s="35">
        <f t="shared" si="66"/>
        <v>-0.19678595340023108</v>
      </c>
    </row>
    <row r="538" spans="1:24">
      <c r="A538" s="357">
        <v>44636</v>
      </c>
      <c r="B538" s="132">
        <f>[1]!thsiFinD("ths_adjustment_nvg_ratio_fund",B$2,$A$6,$A538,101)/100</f>
        <v>0.24256713554987003</v>
      </c>
      <c r="C538" s="132">
        <f>[1]!thsiFinD("ths_adjustment_nvg_ratio_fund",C$2,$A$6,$A538,101)/100</f>
        <v>0.19094778907131998</v>
      </c>
      <c r="D538" s="132">
        <f>[1]!thsiFinD("ths_adjustment_nvg_ratio_fund",D$2,$A$6,$A538,101)/100</f>
        <v>0.47016534867002002</v>
      </c>
      <c r="E538" s="132">
        <f>[1]!thsiFinD("ths_adjustment_nvg_ratio_fund",E$2,$A$6,$A538,101)/100</f>
        <v>0.57534131845725001</v>
      </c>
      <c r="F538" s="133">
        <f>[1]!thsiFinD("ths_int_chg_ratio_index",F$1,$A$6,$A538,101)/100</f>
        <v>0.20225017527289998</v>
      </c>
      <c r="G538" s="133">
        <f>[1]!thsiFinD("ths_int_chg_ratio_index",G$1,$A$6,$A538,101)/100</f>
        <v>0.20225017527289998</v>
      </c>
      <c r="H538" s="132">
        <f>[1]!thsiFinD("ths_int_chg_ratio_index",H$1,$A$6,$A538,101)/100</f>
        <v>0.26346591937510999</v>
      </c>
      <c r="I538" s="132">
        <f>[1]!thsiFinD("ths_int_chg_ratio_index",I$1,$A$6,$A538,101)/100</f>
        <v>0.26346591937510999</v>
      </c>
      <c r="J538" s="32">
        <f t="shared" si="60"/>
        <v>0.30130672263055996</v>
      </c>
      <c r="K538" s="32">
        <f>[1]!thsiFinD("ths_int_chg_ratio_index",K$2,$A$6,$A538,101)/100</f>
        <v>4.8771831430454E-2</v>
      </c>
      <c r="L538" s="32">
        <f>[1]!thsiFinD("ths_int_chg_ratio_index",L$2,$A$6,$A538,101)/100</f>
        <v>0.12018757342295</v>
      </c>
      <c r="M538" s="46">
        <f t="shared" si="61"/>
        <v>1.3013067226305599</v>
      </c>
      <c r="N538" s="46">
        <f t="shared" si="62"/>
        <v>1.0487718314304539</v>
      </c>
      <c r="O538" s="46">
        <f t="shared" si="62"/>
        <v>1.1201875734229501</v>
      </c>
      <c r="P538" s="38">
        <f t="shared" si="63"/>
        <v>3.4012701621183528E-2</v>
      </c>
      <c r="Q538" s="38">
        <f t="shared" si="64"/>
        <v>4.0550464298042765E-2</v>
      </c>
      <c r="R538" s="38">
        <f t="shared" si="64"/>
        <v>3.8511888998181254E-2</v>
      </c>
      <c r="S538" s="34">
        <f>MAX(M$6:M538)</f>
        <v>1.5715176881679187</v>
      </c>
      <c r="T538" s="34">
        <f>MAX(N$6:N538)</f>
        <v>1.37911001835863</v>
      </c>
      <c r="U538" s="34">
        <f>MAX(O$6:O538)</f>
        <v>1.34291332477861</v>
      </c>
      <c r="V538" s="35">
        <f t="shared" si="65"/>
        <v>-0.17194268163304716</v>
      </c>
      <c r="W538" s="35">
        <f t="shared" si="66"/>
        <v>-0.23952997406351484</v>
      </c>
      <c r="X538" s="35">
        <f t="shared" si="66"/>
        <v>-0.16585266319580083</v>
      </c>
    </row>
    <row r="539" spans="1:24">
      <c r="A539" s="357">
        <v>44637</v>
      </c>
      <c r="B539" s="132">
        <f>[1]!thsiFinD("ths_adjustment_nvg_ratio_fund",B$2,$A$6,$A539,101)/100</f>
        <v>0.25911125319693001</v>
      </c>
      <c r="C539" s="132">
        <f>[1]!thsiFinD("ths_adjustment_nvg_ratio_fund",C$2,$A$6,$A539,101)/100</f>
        <v>0.21136304404483</v>
      </c>
      <c r="D539" s="132">
        <f>[1]!thsiFinD("ths_adjustment_nvg_ratio_fund",D$2,$A$6,$A539,101)/100</f>
        <v>0.49556673855738997</v>
      </c>
      <c r="E539" s="132">
        <f>[1]!thsiFinD("ths_adjustment_nvg_ratio_fund",E$2,$A$6,$A539,101)/100</f>
        <v>0.60130664214881002</v>
      </c>
      <c r="F539" s="133">
        <f>[1]!thsiFinD("ths_int_chg_ratio_index",F$1,$A$6,$A539,101)/100</f>
        <v>0.22480768481163999</v>
      </c>
      <c r="G539" s="133">
        <f>[1]!thsiFinD("ths_int_chg_ratio_index",G$1,$A$6,$A539,101)/100</f>
        <v>0.22480768481163999</v>
      </c>
      <c r="H539" s="132">
        <f>[1]!thsiFinD("ths_int_chg_ratio_index",H$1,$A$6,$A539,101)/100</f>
        <v>0.28628719520063001</v>
      </c>
      <c r="I539" s="132">
        <f>[1]!thsiFinD("ths_int_chg_ratio_index",I$1,$A$6,$A539,101)/100</f>
        <v>0.28628719520063001</v>
      </c>
      <c r="J539" s="32">
        <f t="shared" si="60"/>
        <v>0.3236921797465625</v>
      </c>
      <c r="K539" s="32">
        <f>[1]!thsiFinD("ths_int_chg_ratio_index",K$2,$A$6,$A539,101)/100</f>
        <v>6.8974549502151997E-2</v>
      </c>
      <c r="L539" s="32">
        <f>[1]!thsiFinD("ths_int_chg_ratio_index",L$2,$A$6,$A539,101)/100</f>
        <v>0.14121996322857999</v>
      </c>
      <c r="M539" s="46">
        <f t="shared" si="61"/>
        <v>1.3236921797465624</v>
      </c>
      <c r="N539" s="46">
        <f t="shared" si="62"/>
        <v>1.0689745495021521</v>
      </c>
      <c r="O539" s="46">
        <f t="shared" si="62"/>
        <v>1.14121996322858</v>
      </c>
      <c r="P539" s="38">
        <f t="shared" si="63"/>
        <v>1.720229114835492E-2</v>
      </c>
      <c r="Q539" s="38">
        <f t="shared" si="64"/>
        <v>1.9263215759850238E-2</v>
      </c>
      <c r="R539" s="38">
        <f t="shared" si="64"/>
        <v>1.8775774972544568E-2</v>
      </c>
      <c r="S539" s="34">
        <f>MAX(M$6:M539)</f>
        <v>1.5715176881679187</v>
      </c>
      <c r="T539" s="34">
        <f>MAX(N$6:N539)</f>
        <v>1.37911001835863</v>
      </c>
      <c r="U539" s="34">
        <f>MAX(O$6:O539)</f>
        <v>1.34291332477861</v>
      </c>
      <c r="V539" s="35">
        <f t="shared" si="65"/>
        <v>-0.1576981985549728</v>
      </c>
      <c r="W539" s="35">
        <f t="shared" si="66"/>
        <v>-0.22488087587500138</v>
      </c>
      <c r="X539" s="35">
        <f t="shared" si="66"/>
        <v>-0.15019090050601802</v>
      </c>
    </row>
    <row r="540" spans="1:24">
      <c r="A540" s="357">
        <v>44638</v>
      </c>
      <c r="B540" s="132">
        <f>[1]!thsiFinD("ths_adjustment_nvg_ratio_fund",B$2,$A$6,$A540,101)/100</f>
        <v>0.26662404092072001</v>
      </c>
      <c r="C540" s="132">
        <f>[1]!thsiFinD("ths_adjustment_nvg_ratio_fund",C$2,$A$6,$A540,101)/100</f>
        <v>0.21622795586830001</v>
      </c>
      <c r="D540" s="132">
        <f>[1]!thsiFinD("ths_adjustment_nvg_ratio_fund",D$2,$A$6,$A540,101)/100</f>
        <v>0.51150251617540998</v>
      </c>
      <c r="E540" s="132">
        <f>[1]!thsiFinD("ths_adjustment_nvg_ratio_fund",E$2,$A$6,$A540,101)/100</f>
        <v>0.61253036269383998</v>
      </c>
      <c r="F540" s="133">
        <f>[1]!thsiFinD("ths_int_chg_ratio_index",F$1,$A$6,$A540,101)/100</f>
        <v>0.23573291194789001</v>
      </c>
      <c r="G540" s="133">
        <f>[1]!thsiFinD("ths_int_chg_ratio_index",G$1,$A$6,$A540,101)/100</f>
        <v>0.23573291194789001</v>
      </c>
      <c r="H540" s="132">
        <f>[1]!thsiFinD("ths_int_chg_ratio_index",H$1,$A$6,$A540,101)/100</f>
        <v>0.30100739580501001</v>
      </c>
      <c r="I540" s="132">
        <f>[1]!thsiFinD("ths_int_chg_ratio_index",I$1,$A$6,$A540,101)/100</f>
        <v>0.30100739580501001</v>
      </c>
      <c r="J540" s="32">
        <f t="shared" si="60"/>
        <v>0.33504568639550869</v>
      </c>
      <c r="K540" s="32">
        <f>[1]!thsiFinD("ths_int_chg_ratio_index",K$2,$A$6,$A540,101)/100</f>
        <v>7.7024901898623002E-2</v>
      </c>
      <c r="L540" s="32">
        <f>[1]!thsiFinD("ths_int_chg_ratio_index",L$2,$A$6,$A540,101)/100</f>
        <v>0.15088775962663001</v>
      </c>
      <c r="M540" s="46">
        <f t="shared" si="61"/>
        <v>1.3350456863955087</v>
      </c>
      <c r="N540" s="46">
        <f t="shared" si="62"/>
        <v>1.0770249018986231</v>
      </c>
      <c r="O540" s="46">
        <f t="shared" si="62"/>
        <v>1.15088775962663</v>
      </c>
      <c r="P540" s="38">
        <f t="shared" si="63"/>
        <v>8.5771502035465463E-3</v>
      </c>
      <c r="Q540" s="38">
        <f t="shared" si="64"/>
        <v>7.5309111898129721E-3</v>
      </c>
      <c r="R540" s="38">
        <f t="shared" si="64"/>
        <v>8.4714574837083667E-3</v>
      </c>
      <c r="S540" s="34">
        <f>MAX(M$6:M540)</f>
        <v>1.5715176881679187</v>
      </c>
      <c r="T540" s="34">
        <f>MAX(N$6:N540)</f>
        <v>1.37911001835863</v>
      </c>
      <c r="U540" s="34">
        <f>MAX(O$6:O540)</f>
        <v>1.34291332477861</v>
      </c>
      <c r="V540" s="35">
        <f t="shared" si="65"/>
        <v>-0.15047364948726094</v>
      </c>
      <c r="W540" s="35">
        <f t="shared" si="66"/>
        <v>-0.2190435225896904</v>
      </c>
      <c r="X540" s="35">
        <f t="shared" si="66"/>
        <v>-0.14299177885038628</v>
      </c>
    </row>
    <row r="541" spans="1:24">
      <c r="A541" s="357">
        <v>44641</v>
      </c>
      <c r="B541" s="132">
        <f>[1]!thsiFinD("ths_adjustment_nvg_ratio_fund",B$2,$A$6,$A541,101)/100</f>
        <v>0.26574488491048998</v>
      </c>
      <c r="C541" s="132">
        <f>[1]!thsiFinD("ths_adjustment_nvg_ratio_fund",C$2,$A$6,$A541,101)/100</f>
        <v>0.21744418382417</v>
      </c>
      <c r="D541" s="132">
        <f>[1]!thsiFinD("ths_adjustment_nvg_ratio_fund",D$2,$A$6,$A541,101)/100</f>
        <v>0.51317996645098996</v>
      </c>
      <c r="E541" s="132">
        <f>[1]!thsiFinD("ths_adjustment_nvg_ratio_fund",E$2,$A$6,$A541,101)/100</f>
        <v>0.62023620071453001</v>
      </c>
      <c r="F541" s="133">
        <f>[1]!thsiFinD("ths_int_chg_ratio_index",F$1,$A$6,$A541,101)/100</f>
        <v>0.24921221052579001</v>
      </c>
      <c r="G541" s="133">
        <f>[1]!thsiFinD("ths_int_chg_ratio_index",G$1,$A$6,$A541,101)/100</f>
        <v>0.24921221052579001</v>
      </c>
      <c r="H541" s="132">
        <f>[1]!thsiFinD("ths_int_chg_ratio_index",H$1,$A$6,$A541,101)/100</f>
        <v>0.32308636221050002</v>
      </c>
      <c r="I541" s="132">
        <f>[1]!thsiFinD("ths_int_chg_ratio_index",I$1,$A$6,$A541,101)/100</f>
        <v>0.32308636221050002</v>
      </c>
      <c r="J541" s="32">
        <f t="shared" si="60"/>
        <v>0.345150297671595</v>
      </c>
      <c r="K541" s="32">
        <f>[1]!thsiFinD("ths_int_chg_ratio_index",K$2,$A$6,$A541,101)/100</f>
        <v>7.6738752430388996E-2</v>
      </c>
      <c r="L541" s="32">
        <f>[1]!thsiFinD("ths_int_chg_ratio_index",L$2,$A$6,$A541,101)/100</f>
        <v>0.15565547078705999</v>
      </c>
      <c r="M541" s="46">
        <f t="shared" si="61"/>
        <v>1.345150297671595</v>
      </c>
      <c r="N541" s="46">
        <f t="shared" si="62"/>
        <v>1.0767387524303891</v>
      </c>
      <c r="O541" s="46">
        <f t="shared" si="62"/>
        <v>1.1556554707870599</v>
      </c>
      <c r="P541" s="38">
        <f t="shared" si="63"/>
        <v>7.5687381930484854E-3</v>
      </c>
      <c r="Q541" s="38">
        <f t="shared" si="64"/>
        <v>-2.6568509950841701E-4</v>
      </c>
      <c r="R541" s="38">
        <f t="shared" si="64"/>
        <v>4.142637820717221E-3</v>
      </c>
      <c r="S541" s="34">
        <f>MAX(M$6:M541)</f>
        <v>1.5715176881679187</v>
      </c>
      <c r="T541" s="34">
        <f>MAX(N$6:N541)</f>
        <v>1.37911001835863</v>
      </c>
      <c r="U541" s="34">
        <f>MAX(O$6:O541)</f>
        <v>1.34291332477861</v>
      </c>
      <c r="V541" s="35">
        <f t="shared" si="65"/>
        <v>-0.14404380695213403</v>
      </c>
      <c r="W541" s="35">
        <f t="shared" si="66"/>
        <v>-0.21925101108910294</v>
      </c>
      <c r="X541" s="35">
        <f t="shared" si="66"/>
        <v>-0.13944150418078627</v>
      </c>
    </row>
    <row r="542" spans="1:24">
      <c r="A542" s="357">
        <v>44642</v>
      </c>
      <c r="B542" s="132">
        <f>[1]!thsiFinD("ths_adjustment_nvg_ratio_fund",B$2,$A$6,$A542,101)/100</f>
        <v>0.26358695652173997</v>
      </c>
      <c r="C542" s="132">
        <f>[1]!thsiFinD("ths_adjustment_nvg_ratio_fund",C$2,$A$6,$A542,101)/100</f>
        <v>0.21700981669707001</v>
      </c>
      <c r="D542" s="132">
        <f>[1]!thsiFinD("ths_adjustment_nvg_ratio_fund",D$2,$A$6,$A542,101)/100</f>
        <v>0.51317996645098996</v>
      </c>
      <c r="E542" s="132">
        <f>[1]!thsiFinD("ths_adjustment_nvg_ratio_fund",E$2,$A$6,$A542,101)/100</f>
        <v>0.61613200439756</v>
      </c>
      <c r="F542" s="133">
        <f>[1]!thsiFinD("ths_int_chg_ratio_index",F$1,$A$6,$A542,101)/100</f>
        <v>0.24365037893614003</v>
      </c>
      <c r="G542" s="133">
        <f>[1]!thsiFinD("ths_int_chg_ratio_index",G$1,$A$6,$A542,101)/100</f>
        <v>0.24365037893614003</v>
      </c>
      <c r="H542" s="132">
        <f>[1]!thsiFinD("ths_int_chg_ratio_index",H$1,$A$6,$A542,101)/100</f>
        <v>0.31974183014349999</v>
      </c>
      <c r="I542" s="132">
        <f>[1]!thsiFinD("ths_int_chg_ratio_index",I$1,$A$6,$A542,101)/100</f>
        <v>0.31974183014349999</v>
      </c>
      <c r="J542" s="32">
        <f t="shared" si="60"/>
        <v>0.34208664527832999</v>
      </c>
      <c r="K542" s="32">
        <f>[1]!thsiFinD("ths_int_chg_ratio_index",K$2,$A$6,$A542,101)/100</f>
        <v>7.6042088442833999E-2</v>
      </c>
      <c r="L542" s="32">
        <f>[1]!thsiFinD("ths_int_chg_ratio_index",L$2,$A$6,$A542,101)/100</f>
        <v>0.15367132625492</v>
      </c>
      <c r="M542" s="46">
        <f t="shared" si="61"/>
        <v>1.34208664527833</v>
      </c>
      <c r="N542" s="46">
        <f t="shared" si="62"/>
        <v>1.0760420884428341</v>
      </c>
      <c r="O542" s="46">
        <f t="shared" si="62"/>
        <v>1.1536713262549201</v>
      </c>
      <c r="P542" s="38">
        <f t="shared" si="63"/>
        <v>-2.2775539644663834E-3</v>
      </c>
      <c r="Q542" s="38">
        <f t="shared" si="64"/>
        <v>-6.4701301590797122E-4</v>
      </c>
      <c r="R542" s="38">
        <f t="shared" si="64"/>
        <v>-1.7168997009017195E-3</v>
      </c>
      <c r="S542" s="34">
        <f>MAX(M$6:M542)</f>
        <v>1.5715176881679187</v>
      </c>
      <c r="T542" s="34">
        <f>MAX(N$6:N542)</f>
        <v>1.37911001835863</v>
      </c>
      <c r="U542" s="34">
        <f>MAX(O$6:O542)</f>
        <v>1.34291332477861</v>
      </c>
      <c r="V542" s="35">
        <f t="shared" si="65"/>
        <v>-0.14599329337301969</v>
      </c>
      <c r="W542" s="35">
        <f t="shared" si="66"/>
        <v>-0.21975616584708524</v>
      </c>
      <c r="X542" s="35">
        <f t="shared" si="66"/>
        <v>-0.14091899680486675</v>
      </c>
    </row>
    <row r="543" spans="1:24">
      <c r="A543" s="357">
        <v>44643</v>
      </c>
      <c r="B543" s="132">
        <f>[1]!thsiFinD("ths_adjustment_nvg_ratio_fund",B$2,$A$6,$A543,101)/100</f>
        <v>0.26694373401534999</v>
      </c>
      <c r="C543" s="132">
        <f>[1]!thsiFinD("ths_adjustment_nvg_ratio_fund",C$2,$A$6,$A543,101)/100</f>
        <v>0.22300408305099001</v>
      </c>
      <c r="D543" s="132">
        <f>[1]!thsiFinD("ths_adjustment_nvg_ratio_fund",D$2,$A$6,$A543,101)/100</f>
        <v>0.52240594296669007</v>
      </c>
      <c r="E543" s="132">
        <f>[1]!thsiFinD("ths_adjustment_nvg_ratio_fund",E$2,$A$6,$A543,101)/100</f>
        <v>0.62743948412195993</v>
      </c>
      <c r="F543" s="133">
        <f>[1]!thsiFinD("ths_int_chg_ratio_index",F$1,$A$6,$A543,101)/100</f>
        <v>0.25146601430241</v>
      </c>
      <c r="G543" s="133">
        <f>[1]!thsiFinD("ths_int_chg_ratio_index",G$1,$A$6,$A543,101)/100</f>
        <v>0.25146601430241</v>
      </c>
      <c r="H543" s="132">
        <f>[1]!thsiFinD("ths_int_chg_ratio_index",H$1,$A$6,$A543,101)/100</f>
        <v>0.32397307009491</v>
      </c>
      <c r="I543" s="132">
        <f>[1]!thsiFinD("ths_int_chg_ratio_index",I$1,$A$6,$A543,101)/100</f>
        <v>0.32397307009491</v>
      </c>
      <c r="J543" s="32">
        <f t="shared" si="60"/>
        <v>0.34883392661870377</v>
      </c>
      <c r="K543" s="32">
        <f>[1]!thsiFinD("ths_int_chg_ratio_index",K$2,$A$6,$A543,101)/100</f>
        <v>8.1745795498326002E-2</v>
      </c>
      <c r="L543" s="32">
        <f>[1]!thsiFinD("ths_int_chg_ratio_index",L$2,$A$6,$A543,101)/100</f>
        <v>0.15927128081618999</v>
      </c>
      <c r="M543" s="46">
        <f t="shared" si="61"/>
        <v>1.3488339266187037</v>
      </c>
      <c r="N543" s="46">
        <f t="shared" si="62"/>
        <v>1.0817457954983261</v>
      </c>
      <c r="O543" s="46">
        <f t="shared" si="62"/>
        <v>1.15927128081619</v>
      </c>
      <c r="P543" s="38">
        <f t="shared" si="63"/>
        <v>5.0274558383482937E-3</v>
      </c>
      <c r="Q543" s="38">
        <f t="shared" si="64"/>
        <v>5.3006356505496122E-3</v>
      </c>
      <c r="R543" s="38">
        <f t="shared" si="64"/>
        <v>4.8540294222694236E-3</v>
      </c>
      <c r="S543" s="34">
        <f>MAX(M$6:M543)</f>
        <v>1.5715176881679187</v>
      </c>
      <c r="T543" s="34">
        <f>MAX(N$6:N543)</f>
        <v>1.37911001835863</v>
      </c>
      <c r="U543" s="34">
        <f>MAX(O$6:O543)</f>
        <v>1.34291332477861</v>
      </c>
      <c r="V543" s="35">
        <f t="shared" si="65"/>
        <v>-0.14169981236979934</v>
      </c>
      <c r="W543" s="35">
        <f t="shared" si="66"/>
        <v>-0.21562037756365282</v>
      </c>
      <c r="X543" s="35">
        <f t="shared" si="66"/>
        <v>-0.13674899233924487</v>
      </c>
    </row>
    <row r="544" spans="1:24">
      <c r="A544" s="357">
        <v>44644</v>
      </c>
      <c r="B544" s="132">
        <f>[1]!thsiFinD("ths_adjustment_nvg_ratio_fund",B$2,$A$6,$A544,101)/100</f>
        <v>0.26182864450128002</v>
      </c>
      <c r="C544" s="132">
        <f>[1]!thsiFinD("ths_adjustment_nvg_ratio_fund",C$2,$A$6,$A544,101)/100</f>
        <v>0.21831291807835998</v>
      </c>
      <c r="D544" s="132">
        <f>[1]!thsiFinD("ths_adjustment_nvg_ratio_fund",D$2,$A$6,$A544,101)/100</f>
        <v>0.51365923795830004</v>
      </c>
      <c r="E544" s="132">
        <f>[1]!thsiFinD("ths_adjustment_nvg_ratio_fund",E$2,$A$6,$A544,101)/100</f>
        <v>0.62006868251011005</v>
      </c>
      <c r="F544" s="133">
        <f>[1]!thsiFinD("ths_int_chg_ratio_index",F$1,$A$6,$A544,101)/100</f>
        <v>0.23958428124998998</v>
      </c>
      <c r="G544" s="133">
        <f>[1]!thsiFinD("ths_int_chg_ratio_index",G$1,$A$6,$A544,101)/100</f>
        <v>0.23958428124998998</v>
      </c>
      <c r="H544" s="132">
        <f>[1]!thsiFinD("ths_int_chg_ratio_index",H$1,$A$6,$A544,101)/100</f>
        <v>0.30768649203295001</v>
      </c>
      <c r="I544" s="132">
        <f>[1]!thsiFinD("ths_int_chg_ratio_index",I$1,$A$6,$A544,101)/100</f>
        <v>0.30768649203295001</v>
      </c>
      <c r="J544" s="32">
        <f t="shared" si="60"/>
        <v>0.33855137870174123</v>
      </c>
      <c r="K544" s="32">
        <f>[1]!thsiFinD("ths_int_chg_ratio_index",K$2,$A$6,$A544,101)/100</f>
        <v>7.4706326925311997E-2</v>
      </c>
      <c r="L544" s="32">
        <f>[1]!thsiFinD("ths_int_chg_ratio_index",L$2,$A$6,$A544,101)/100</f>
        <v>0.14994880809775998</v>
      </c>
      <c r="M544" s="46">
        <f t="shared" si="61"/>
        <v>1.3385513787017413</v>
      </c>
      <c r="N544" s="46">
        <f t="shared" si="62"/>
        <v>1.0747063269253121</v>
      </c>
      <c r="O544" s="46">
        <f t="shared" si="62"/>
        <v>1.14994880809776</v>
      </c>
      <c r="P544" s="38">
        <f t="shared" si="63"/>
        <v>-7.6232868361629791E-3</v>
      </c>
      <c r="Q544" s="38">
        <f t="shared" si="64"/>
        <v>-6.5075072187094074E-3</v>
      </c>
      <c r="R544" s="38">
        <f t="shared" si="64"/>
        <v>-8.0416662369713343E-3</v>
      </c>
      <c r="S544" s="34">
        <f>MAX(M$6:M544)</f>
        <v>1.5715176881679187</v>
      </c>
      <c r="T544" s="34">
        <f>MAX(N$6:N544)</f>
        <v>1.37911001835863</v>
      </c>
      <c r="U544" s="34">
        <f>MAX(O$6:O544)</f>
        <v>1.34291332477861</v>
      </c>
      <c r="V544" s="35">
        <f t="shared" si="65"/>
        <v>-0.14824288089163695</v>
      </c>
      <c r="W544" s="35">
        <f t="shared" si="66"/>
        <v>-0.22072473361886591</v>
      </c>
      <c r="X544" s="35">
        <f t="shared" si="66"/>
        <v>-0.14369096882158183</v>
      </c>
    </row>
    <row r="545" spans="1:24">
      <c r="A545" s="357">
        <v>44645</v>
      </c>
      <c r="B545" s="132">
        <f>[1]!thsiFinD("ths_adjustment_nvg_ratio_fund",B$2,$A$6,$A545,101)/100</f>
        <v>0.23745204603581002</v>
      </c>
      <c r="C545" s="132">
        <f>[1]!thsiFinD("ths_adjustment_nvg_ratio_fund",C$2,$A$6,$A545,101)/100</f>
        <v>0.19720267570149999</v>
      </c>
      <c r="D545" s="132">
        <f>[1]!thsiFinD("ths_adjustment_nvg_ratio_fund",D$2,$A$6,$A545,101)/100</f>
        <v>0.50083872513779004</v>
      </c>
      <c r="E545" s="132">
        <f>[1]!thsiFinD("ths_adjustment_nvg_ratio_fund",E$2,$A$6,$A545,101)/100</f>
        <v>0.59804003693110996</v>
      </c>
      <c r="F545" s="133">
        <f>[1]!thsiFinD("ths_int_chg_ratio_index",F$1,$A$6,$A545,101)/100</f>
        <v>0.22503543629075001</v>
      </c>
      <c r="G545" s="133">
        <f>[1]!thsiFinD("ths_int_chg_ratio_index",G$1,$A$6,$A545,101)/100</f>
        <v>0.22503543629075001</v>
      </c>
      <c r="H545" s="132">
        <f>[1]!thsiFinD("ths_int_chg_ratio_index",H$1,$A$6,$A545,101)/100</f>
        <v>0.30263804719241999</v>
      </c>
      <c r="I545" s="132">
        <f>[1]!thsiFinD("ths_int_chg_ratio_index",I$1,$A$6,$A545,101)/100</f>
        <v>0.30263804719241999</v>
      </c>
      <c r="J545" s="32">
        <f t="shared" si="60"/>
        <v>0.32361005634656881</v>
      </c>
      <c r="K545" s="32">
        <f>[1]!thsiFinD("ths_int_chg_ratio_index",K$2,$A$6,$A545,101)/100</f>
        <v>5.6881503221712003E-2</v>
      </c>
      <c r="L545" s="32">
        <f>[1]!thsiFinD("ths_int_chg_ratio_index",L$2,$A$6,$A545,101)/100</f>
        <v>0.1339834321965</v>
      </c>
      <c r="M545" s="46">
        <f t="shared" si="61"/>
        <v>1.3236100563465687</v>
      </c>
      <c r="N545" s="46">
        <f t="shared" si="62"/>
        <v>1.056881503221712</v>
      </c>
      <c r="O545" s="46">
        <f t="shared" si="62"/>
        <v>1.1339834321965001</v>
      </c>
      <c r="P545" s="38">
        <f t="shared" si="63"/>
        <v>-1.1162307695401386E-2</v>
      </c>
      <c r="Q545" s="38">
        <f t="shared" si="64"/>
        <v>-1.6585762321318143E-2</v>
      </c>
      <c r="R545" s="38">
        <f t="shared" si="64"/>
        <v>-1.3883553588502573E-2</v>
      </c>
      <c r="S545" s="34">
        <f>MAX(M$6:M545)</f>
        <v>1.5715176881679187</v>
      </c>
      <c r="T545" s="34">
        <f>MAX(N$6:N545)</f>
        <v>1.37911001835863</v>
      </c>
      <c r="U545" s="34">
        <f>MAX(O$6:O545)</f>
        <v>1.34291332477861</v>
      </c>
      <c r="V545" s="35">
        <f t="shared" si="65"/>
        <v>-0.15775045593687309</v>
      </c>
      <c r="W545" s="35">
        <f t="shared" si="66"/>
        <v>-0.23364960796994527</v>
      </c>
      <c r="X545" s="35">
        <f t="shared" si="66"/>
        <v>-0.15557958114426607</v>
      </c>
    </row>
    <row r="546" spans="1:24">
      <c r="A546" s="357">
        <v>44648</v>
      </c>
      <c r="B546" s="132">
        <f>[1]!thsiFinD("ths_adjustment_nvg_ratio_fund",B$2,$A$6,$A546,101)/100</f>
        <v>0.23129795396418998</v>
      </c>
      <c r="C546" s="132">
        <f>[1]!thsiFinD("ths_adjustment_nvg_ratio_fund",C$2,$A$6,$A546,101)/100</f>
        <v>0.18808096603248997</v>
      </c>
      <c r="D546" s="132">
        <f>[1]!thsiFinD("ths_adjustment_nvg_ratio_fund",D$2,$A$6,$A546,101)/100</f>
        <v>0.49808291397075999</v>
      </c>
      <c r="E546" s="132">
        <f>[1]!thsiFinD("ths_adjustment_nvg_ratio_fund",E$2,$A$6,$A546,101)/100</f>
        <v>0.59720244583184001</v>
      </c>
      <c r="F546" s="133">
        <f>[1]!thsiFinD("ths_int_chg_ratio_index",F$1,$A$6,$A546,101)/100</f>
        <v>0.21559388995898002</v>
      </c>
      <c r="G546" s="133">
        <f>[1]!thsiFinD("ths_int_chg_ratio_index",G$1,$A$6,$A546,101)/100</f>
        <v>0.21559388995898002</v>
      </c>
      <c r="H546" s="132">
        <f>[1]!thsiFinD("ths_int_chg_ratio_index",H$1,$A$6,$A546,101)/100</f>
        <v>0.29627596305905002</v>
      </c>
      <c r="I546" s="132">
        <f>[1]!thsiFinD("ths_int_chg_ratio_index",I$1,$A$6,$A546,101)/100</f>
        <v>0.29627596305905002</v>
      </c>
      <c r="J546" s="32">
        <f t="shared" si="60"/>
        <v>0.31730049822941747</v>
      </c>
      <c r="K546" s="32">
        <f>[1]!thsiFinD("ths_int_chg_ratio_index",K$2,$A$6,$A546,101)/100</f>
        <v>5.2480135014495E-2</v>
      </c>
      <c r="L546" s="32">
        <f>[1]!thsiFinD("ths_int_chg_ratio_index",L$2,$A$6,$A546,101)/100</f>
        <v>0.12851127406261001</v>
      </c>
      <c r="M546" s="46">
        <f t="shared" si="61"/>
        <v>1.3173004982294174</v>
      </c>
      <c r="N546" s="46">
        <f t="shared" si="62"/>
        <v>1.052480135014495</v>
      </c>
      <c r="O546" s="46">
        <f t="shared" si="62"/>
        <v>1.12851127406261</v>
      </c>
      <c r="P546" s="38">
        <f t="shared" si="63"/>
        <v>-4.7669312324257751E-3</v>
      </c>
      <c r="Q546" s="38">
        <f t="shared" si="64"/>
        <v>-4.1644859842850934E-3</v>
      </c>
      <c r="R546" s="38">
        <f t="shared" si="64"/>
        <v>-4.8256067756569099E-3</v>
      </c>
      <c r="S546" s="34">
        <f>MAX(M$6:M546)</f>
        <v>1.5715176881679187</v>
      </c>
      <c r="T546" s="34">
        <f>MAX(N$6:N546)</f>
        <v>1.37911001835863</v>
      </c>
      <c r="U546" s="34">
        <f>MAX(O$6:O546)</f>
        <v>1.34291332477861</v>
      </c>
      <c r="V546" s="35">
        <f t="shared" si="65"/>
        <v>-0.16176540159396402</v>
      </c>
      <c r="W546" s="35">
        <f t="shared" si="66"/>
        <v>-0.23684106343660594</v>
      </c>
      <c r="X546" s="35">
        <f t="shared" si="66"/>
        <v>-0.15965442203899938</v>
      </c>
    </row>
    <row r="547" spans="1:24">
      <c r="A547" s="357">
        <v>44649</v>
      </c>
      <c r="B547" s="132">
        <f>[1]!thsiFinD("ths_adjustment_nvg_ratio_fund",B$2,$A$6,$A547,101)/100</f>
        <v>0.23393542199487999</v>
      </c>
      <c r="C547" s="132">
        <f>[1]!thsiFinD("ths_adjustment_nvg_ratio_fund",C$2,$A$6,$A547,101)/100</f>
        <v>0.18686473807662002</v>
      </c>
      <c r="D547" s="132">
        <f>[1]!thsiFinD("ths_adjustment_nvg_ratio_fund",D$2,$A$6,$A547,101)/100</f>
        <v>0.49281092739037002</v>
      </c>
      <c r="E547" s="132">
        <f>[1]!thsiFinD("ths_adjustment_nvg_ratio_fund",E$2,$A$6,$A547,101)/100</f>
        <v>0.59535974542888004</v>
      </c>
      <c r="F547" s="133">
        <f>[1]!thsiFinD("ths_int_chg_ratio_index",F$1,$A$6,$A547,101)/100</f>
        <v>0.20812594428665998</v>
      </c>
      <c r="G547" s="133">
        <f>[1]!thsiFinD("ths_int_chg_ratio_index",G$1,$A$6,$A547,101)/100</f>
        <v>0.20812594428665998</v>
      </c>
      <c r="H547" s="132">
        <f>[1]!thsiFinD("ths_int_chg_ratio_index",H$1,$A$6,$A547,101)/100</f>
        <v>0.28550822785282004</v>
      </c>
      <c r="I547" s="132">
        <f>[1]!thsiFinD("ths_int_chg_ratio_index",I$1,$A$6,$A547,101)/100</f>
        <v>0.28550822785282004</v>
      </c>
      <c r="J547" s="32">
        <f t="shared" si="60"/>
        <v>0.31202989714621376</v>
      </c>
      <c r="K547" s="32">
        <f>[1]!thsiFinD("ths_int_chg_ratio_index",K$2,$A$6,$A547,101)/100</f>
        <v>4.8499705459806003E-2</v>
      </c>
      <c r="L547" s="32">
        <f>[1]!thsiFinD("ths_int_chg_ratio_index",L$2,$A$6,$A547,101)/100</f>
        <v>0.12288247586322999</v>
      </c>
      <c r="M547" s="46">
        <f t="shared" si="61"/>
        <v>1.3120298971462137</v>
      </c>
      <c r="N547" s="46">
        <f t="shared" si="62"/>
        <v>1.048499705459806</v>
      </c>
      <c r="O547" s="46">
        <f t="shared" si="62"/>
        <v>1.1228824758632301</v>
      </c>
      <c r="P547" s="38">
        <f t="shared" si="63"/>
        <v>-4.0010620889371351E-3</v>
      </c>
      <c r="Q547" s="38">
        <f t="shared" si="64"/>
        <v>-3.7819521929829403E-3</v>
      </c>
      <c r="R547" s="38">
        <f t="shared" si="64"/>
        <v>-4.9878085658076055E-3</v>
      </c>
      <c r="S547" s="34">
        <f>MAX(M$6:M547)</f>
        <v>1.5715176881679187</v>
      </c>
      <c r="T547" s="34">
        <f>MAX(N$6:N547)</f>
        <v>1.37911001835863</v>
      </c>
      <c r="U547" s="34">
        <f>MAX(O$6:O547)</f>
        <v>1.34291332477861</v>
      </c>
      <c r="V547" s="35">
        <f t="shared" si="65"/>
        <v>-0.16511923026728192</v>
      </c>
      <c r="W547" s="35">
        <f t="shared" si="66"/>
        <v>-0.23972729405033633</v>
      </c>
      <c r="X547" s="35">
        <f t="shared" si="66"/>
        <v>-0.16384590491099171</v>
      </c>
    </row>
    <row r="548" spans="1:24">
      <c r="A548" s="357">
        <v>44650</v>
      </c>
      <c r="B548" s="132">
        <f>[1]!thsiFinD("ths_adjustment_nvg_ratio_fund",B$2,$A$6,$A548,101)/100</f>
        <v>0.26190856777494004</v>
      </c>
      <c r="C548" s="132">
        <f>[1]!thsiFinD("ths_adjustment_nvg_ratio_fund",C$2,$A$6,$A548,101)/100</f>
        <v>0.21709669012249003</v>
      </c>
      <c r="D548" s="132">
        <f>[1]!thsiFinD("ths_adjustment_nvg_ratio_fund",D$2,$A$6,$A548,101)/100</f>
        <v>0.51581595974118999</v>
      </c>
      <c r="E548" s="132">
        <f>[1]!thsiFinD("ths_adjustment_nvg_ratio_fund",E$2,$A$6,$A548,101)/100</f>
        <v>0.62408911972488001</v>
      </c>
      <c r="F548" s="133">
        <f>[1]!thsiFinD("ths_int_chg_ratio_index",F$1,$A$6,$A548,101)/100</f>
        <v>0.23310722246482002</v>
      </c>
      <c r="G548" s="133">
        <f>[1]!thsiFinD("ths_int_chg_ratio_index",G$1,$A$6,$A548,101)/100</f>
        <v>0.23310722246482002</v>
      </c>
      <c r="H548" s="132">
        <f>[1]!thsiFinD("ths_int_chg_ratio_index",H$1,$A$6,$A548,101)/100</f>
        <v>0.30515911038562998</v>
      </c>
      <c r="I548" s="132">
        <f>[1]!thsiFinD("ths_int_chg_ratio_index",I$1,$A$6,$A548,101)/100</f>
        <v>0.30515911038562998</v>
      </c>
      <c r="J548" s="32">
        <f t="shared" si="60"/>
        <v>0.33693037538305004</v>
      </c>
      <c r="K548" s="32">
        <f>[1]!thsiFinD("ths_int_chg_ratio_index",K$2,$A$6,$A548,101)/100</f>
        <v>7.6617051843842002E-2</v>
      </c>
      <c r="L548" s="32">
        <f>[1]!thsiFinD("ths_int_chg_ratio_index",L$2,$A$6,$A548,101)/100</f>
        <v>0.14991140914327</v>
      </c>
      <c r="M548" s="46">
        <f t="shared" si="61"/>
        <v>1.3369303753830502</v>
      </c>
      <c r="N548" s="46">
        <f t="shared" si="62"/>
        <v>1.076617051843842</v>
      </c>
      <c r="O548" s="46">
        <f t="shared" si="62"/>
        <v>1.1499114091432701</v>
      </c>
      <c r="P548" s="38">
        <f t="shared" si="63"/>
        <v>1.8978590572514609E-2</v>
      </c>
      <c r="Q548" s="38">
        <f t="shared" si="64"/>
        <v>2.6816742281968953E-2</v>
      </c>
      <c r="R548" s="38">
        <f t="shared" si="64"/>
        <v>2.4071026007651541E-2</v>
      </c>
      <c r="S548" s="34">
        <f>MAX(M$6:M548)</f>
        <v>1.5715176881679187</v>
      </c>
      <c r="T548" s="34">
        <f>MAX(N$6:N548)</f>
        <v>1.37911001835863</v>
      </c>
      <c r="U548" s="34">
        <f>MAX(O$6:O548)</f>
        <v>1.34291332477861</v>
      </c>
      <c r="V548" s="35">
        <f t="shared" si="65"/>
        <v>-0.14927436996165877</v>
      </c>
      <c r="W548" s="35">
        <f t="shared" si="66"/>
        <v>-0.21933925683086897</v>
      </c>
      <c r="X548" s="35">
        <f t="shared" si="66"/>
        <v>-0.14371881794169994</v>
      </c>
    </row>
    <row r="549" spans="1:24">
      <c r="A549" s="357">
        <v>44651</v>
      </c>
      <c r="B549" s="132">
        <f>[1]!thsiFinD("ths_adjustment_nvg_ratio_fund",B$2,$A$6,$A549,101)/100</f>
        <v>0.25191815856777</v>
      </c>
      <c r="C549" s="132">
        <f>[1]!thsiFinD("ths_adjustment_nvg_ratio_fund",C$2,$A$6,$A549,101)/100</f>
        <v>0.20866996785683001</v>
      </c>
      <c r="D549" s="132">
        <f>[1]!thsiFinD("ths_adjustment_nvg_ratio_fund",D$2,$A$6,$A549,101)/100</f>
        <v>0.50575125808770993</v>
      </c>
      <c r="E549" s="132">
        <f>[1]!thsiFinD("ths_adjustment_nvg_ratio_fund",E$2,$A$6,$A549,101)/100</f>
        <v>0.61026886677983005</v>
      </c>
      <c r="F549" s="133">
        <f>[1]!thsiFinD("ths_int_chg_ratio_index",F$1,$A$6,$A549,101)/100</f>
        <v>0.21645860550853999</v>
      </c>
      <c r="G549" s="133">
        <f>[1]!thsiFinD("ths_int_chg_ratio_index",G$1,$A$6,$A549,101)/100</f>
        <v>0.21645860550853999</v>
      </c>
      <c r="H549" s="132">
        <f>[1]!thsiFinD("ths_int_chg_ratio_index",H$1,$A$6,$A549,101)/100</f>
        <v>0.30251391135677003</v>
      </c>
      <c r="I549" s="132">
        <f>[1]!thsiFinD("ths_int_chg_ratio_index",I$1,$A$6,$A549,101)/100</f>
        <v>0.30251391135677003</v>
      </c>
      <c r="J549" s="32">
        <f t="shared" si="60"/>
        <v>0.32681916062784494</v>
      </c>
      <c r="K549" s="32">
        <f>[1]!thsiFinD("ths_int_chg_ratio_index",K$2,$A$6,$A549,101)/100</f>
        <v>6.8413142148809003E-2</v>
      </c>
      <c r="L549" s="32">
        <f>[1]!thsiFinD("ths_int_chg_ratio_index",L$2,$A$6,$A549,101)/100</f>
        <v>0.14099401398955999</v>
      </c>
      <c r="M549" s="46">
        <f t="shared" si="61"/>
        <v>1.326819160627845</v>
      </c>
      <c r="N549" s="46">
        <f t="shared" si="62"/>
        <v>1.068413142148809</v>
      </c>
      <c r="O549" s="46">
        <f t="shared" si="62"/>
        <v>1.14099401398956</v>
      </c>
      <c r="P549" s="38">
        <f t="shared" si="63"/>
        <v>-7.5630077238002524E-3</v>
      </c>
      <c r="Q549" s="38">
        <f t="shared" si="64"/>
        <v>-7.6200815145763823E-3</v>
      </c>
      <c r="R549" s="38">
        <f t="shared" si="64"/>
        <v>-7.7548540546735767E-3</v>
      </c>
      <c r="S549" s="34">
        <f>MAX(M$6:M549)</f>
        <v>1.5715176881679187</v>
      </c>
      <c r="T549" s="34">
        <f>MAX(N$6:N549)</f>
        <v>1.37911001835863</v>
      </c>
      <c r="U549" s="34">
        <f>MAX(O$6:O549)</f>
        <v>1.34291332477861</v>
      </c>
      <c r="V549" s="35">
        <f t="shared" si="65"/>
        <v>-0.15570841447247352</v>
      </c>
      <c r="W549" s="35">
        <f t="shared" si="66"/>
        <v>-0.22528795532904755</v>
      </c>
      <c r="X549" s="35">
        <f t="shared" si="66"/>
        <v>-0.15035915353832541</v>
      </c>
    </row>
    <row r="550" spans="1:24">
      <c r="A550" s="357">
        <v>44652</v>
      </c>
      <c r="B550" s="132">
        <f>[1]!thsiFinD("ths_adjustment_nvg_ratio_fund",B$2,$A$6,$A550,101)/100</f>
        <v>0.26598465473145999</v>
      </c>
      <c r="C550" s="132">
        <f>[1]!thsiFinD("ths_adjustment_nvg_ratio_fund",C$2,$A$6,$A550,101)/100</f>
        <v>0.22352532360350999</v>
      </c>
      <c r="D550" s="132">
        <f>[1]!thsiFinD("ths_adjustment_nvg_ratio_fund",D$2,$A$6,$A550,101)/100</f>
        <v>0.51545650611070992</v>
      </c>
      <c r="E550" s="132">
        <f>[1]!thsiFinD("ths_adjustment_nvg_ratio_fund",E$2,$A$6,$A550,101)/100</f>
        <v>0.62266521491013005</v>
      </c>
      <c r="F550" s="133">
        <f>[1]!thsiFinD("ths_int_chg_ratio_index",F$1,$A$6,$A550,101)/100</f>
        <v>0.21655542548427001</v>
      </c>
      <c r="G550" s="133">
        <f>[1]!thsiFinD("ths_int_chg_ratio_index",G$1,$A$6,$A550,101)/100</f>
        <v>0.21655542548427001</v>
      </c>
      <c r="H550" s="132">
        <f>[1]!thsiFinD("ths_int_chg_ratio_index",H$1,$A$6,$A550,101)/100</f>
        <v>0.29431942105966002</v>
      </c>
      <c r="I550" s="132">
        <f>[1]!thsiFinD("ths_int_chg_ratio_index",I$1,$A$6,$A550,101)/100</f>
        <v>0.29431942105966002</v>
      </c>
      <c r="J550" s="32">
        <f t="shared" si="60"/>
        <v>0.3311726740554588</v>
      </c>
      <c r="K550" s="32">
        <f>[1]!thsiFinD("ths_int_chg_ratio_index",K$2,$A$6,$A550,101)/100</f>
        <v>8.0309742600571998E-2</v>
      </c>
      <c r="L550" s="32">
        <f>[1]!thsiFinD("ths_int_chg_ratio_index",L$2,$A$6,$A550,101)/100</f>
        <v>0.14907432143340998</v>
      </c>
      <c r="M550" s="46">
        <f t="shared" si="61"/>
        <v>1.3311726740554588</v>
      </c>
      <c r="N550" s="46">
        <f t="shared" si="62"/>
        <v>1.0803097426005719</v>
      </c>
      <c r="O550" s="46">
        <f t="shared" si="62"/>
        <v>1.14907432143341</v>
      </c>
      <c r="P550" s="38">
        <f t="shared" si="63"/>
        <v>3.2811656304041481E-3</v>
      </c>
      <c r="Q550" s="38">
        <f t="shared" si="64"/>
        <v>1.113483163248663E-2</v>
      </c>
      <c r="R550" s="38">
        <f t="shared" si="64"/>
        <v>7.0818140540427343E-3</v>
      </c>
      <c r="S550" s="34">
        <f>MAX(M$6:M550)</f>
        <v>1.5715176881679187</v>
      </c>
      <c r="T550" s="34">
        <f>MAX(N$6:N550)</f>
        <v>1.37911001835863</v>
      </c>
      <c r="U550" s="34">
        <f>MAX(O$6:O550)</f>
        <v>1.34291332477861</v>
      </c>
      <c r="V550" s="35">
        <f t="shared" si="65"/>
        <v>-0.15293815394000121</v>
      </c>
      <c r="W550" s="35">
        <f t="shared" si="66"/>
        <v>-0.21666166714797708</v>
      </c>
      <c r="X550" s="35">
        <f t="shared" si="66"/>
        <v>-0.14434215505096426</v>
      </c>
    </row>
    <row r="551" spans="1:24">
      <c r="A551" s="357">
        <v>44657</v>
      </c>
      <c r="B551" s="132">
        <f>[1]!thsiFinD("ths_adjustment_nvg_ratio_fund",B$2,$A$6,$A551,101)/100</f>
        <v>0.26054987212275998</v>
      </c>
      <c r="C551" s="132">
        <f>[1]!thsiFinD("ths_adjustment_nvg_ratio_fund",C$2,$A$6,$A551,101)/100</f>
        <v>0.21449048735992002</v>
      </c>
      <c r="D551" s="132">
        <f>[1]!thsiFinD("ths_adjustment_nvg_ratio_fund",D$2,$A$6,$A551,101)/100</f>
        <v>0.51222142343638</v>
      </c>
      <c r="E551" s="132">
        <f>[1]!thsiFinD("ths_adjustment_nvg_ratio_fund",E$2,$A$6,$A551,101)/100</f>
        <v>0.60624842956505998</v>
      </c>
      <c r="F551" s="133">
        <f>[1]!thsiFinD("ths_int_chg_ratio_index",F$1,$A$6,$A551,101)/100</f>
        <v>0.21506164953576001</v>
      </c>
      <c r="G551" s="133">
        <f>[1]!thsiFinD("ths_int_chg_ratio_index",G$1,$A$6,$A551,101)/100</f>
        <v>0.21506164953576001</v>
      </c>
      <c r="H551" s="132">
        <f>[1]!thsiFinD("ths_int_chg_ratio_index",H$1,$A$6,$A551,101)/100</f>
        <v>0.30697680980270997</v>
      </c>
      <c r="I551" s="132">
        <f>[1]!thsiFinD("ths_int_chg_ratio_index",I$1,$A$6,$A551,101)/100</f>
        <v>0.30697680980270997</v>
      </c>
      <c r="J551" s="32">
        <f t="shared" si="60"/>
        <v>0.32969839139513246</v>
      </c>
      <c r="K551" s="32">
        <f>[1]!thsiFinD("ths_int_chg_ratio_index",K$2,$A$6,$A551,101)/100</f>
        <v>7.7635227886043004E-2</v>
      </c>
      <c r="L551" s="32">
        <f>[1]!thsiFinD("ths_int_chg_ratio_index",L$2,$A$6,$A551,101)/100</f>
        <v>0.14831329826379999</v>
      </c>
      <c r="M551" s="46">
        <f t="shared" si="61"/>
        <v>1.3296983913951324</v>
      </c>
      <c r="N551" s="46">
        <f t="shared" si="62"/>
        <v>1.077635227886043</v>
      </c>
      <c r="O551" s="46">
        <f t="shared" si="62"/>
        <v>1.1483132982638</v>
      </c>
      <c r="P551" s="38">
        <f t="shared" si="63"/>
        <v>-1.1075067037208397E-3</v>
      </c>
      <c r="Q551" s="38">
        <f t="shared" si="64"/>
        <v>-2.4756924880550146E-3</v>
      </c>
      <c r="R551" s="38">
        <f t="shared" si="64"/>
        <v>-6.6229238215043118E-4</v>
      </c>
      <c r="S551" s="34">
        <f>MAX(M$6:M551)</f>
        <v>1.5715176881679187</v>
      </c>
      <c r="T551" s="34">
        <f>MAX(N$6:N551)</f>
        <v>1.37911001835863</v>
      </c>
      <c r="U551" s="34">
        <f>MAX(O$6:O551)</f>
        <v>1.34291332477861</v>
      </c>
      <c r="V551" s="35">
        <f t="shared" si="65"/>
        <v>-0.15387628061297876</v>
      </c>
      <c r="W551" s="35">
        <f t="shared" si="66"/>
        <v>-0.21860097197422435</v>
      </c>
      <c r="X551" s="35">
        <f t="shared" si="66"/>
        <v>-0.14490885072340121</v>
      </c>
    </row>
    <row r="552" spans="1:24">
      <c r="A552" s="357">
        <v>44658</v>
      </c>
      <c r="B552" s="132">
        <f>[1]!thsiFinD("ths_adjustment_nvg_ratio_fund",B$2,$A$6,$A552,101)/100</f>
        <v>0.24608375959079001</v>
      </c>
      <c r="C552" s="132">
        <f>[1]!thsiFinD("ths_adjustment_nvg_ratio_fund",C$2,$A$6,$A552,101)/100</f>
        <v>0.20015637216575002</v>
      </c>
      <c r="D552" s="132">
        <f>[1]!thsiFinD("ths_adjustment_nvg_ratio_fund",D$2,$A$6,$A552,101)/100</f>
        <v>0.48490294751976998</v>
      </c>
      <c r="E552" s="132">
        <f>[1]!thsiFinD("ths_adjustment_nvg_ratio_fund",E$2,$A$6,$A552,101)/100</f>
        <v>0.58045062407792003</v>
      </c>
      <c r="F552" s="133">
        <f>[1]!thsiFinD("ths_int_chg_ratio_index",F$1,$A$6,$A552,101)/100</f>
        <v>0.18978739662580998</v>
      </c>
      <c r="G552" s="133">
        <f>[1]!thsiFinD("ths_int_chg_ratio_index",G$1,$A$6,$A552,101)/100</f>
        <v>0.18978739662580998</v>
      </c>
      <c r="H552" s="132">
        <f>[1]!thsiFinD("ths_int_chg_ratio_index",H$1,$A$6,$A552,101)/100</f>
        <v>0.27067206182760001</v>
      </c>
      <c r="I552" s="132">
        <f>[1]!thsiFinD("ths_int_chg_ratio_index",I$1,$A$6,$A552,101)/100</f>
        <v>0.27067206182760001</v>
      </c>
      <c r="J552" s="32">
        <f t="shared" si="60"/>
        <v>0.30406407753263126</v>
      </c>
      <c r="K552" s="32">
        <f>[1]!thsiFinD("ths_int_chg_ratio_index",K$2,$A$6,$A552,101)/100</f>
        <v>6.1612984562091994E-2</v>
      </c>
      <c r="L552" s="32">
        <f>[1]!thsiFinD("ths_int_chg_ratio_index",L$2,$A$6,$A552,101)/100</f>
        <v>0.12808415266969</v>
      </c>
      <c r="M552" s="46">
        <f t="shared" si="61"/>
        <v>1.3040640775326313</v>
      </c>
      <c r="N552" s="46">
        <f t="shared" si="62"/>
        <v>1.0616129845620921</v>
      </c>
      <c r="O552" s="46">
        <f t="shared" si="62"/>
        <v>1.1280841526696901</v>
      </c>
      <c r="P552" s="38">
        <f t="shared" si="63"/>
        <v>-1.9278292000944108E-2</v>
      </c>
      <c r="Q552" s="38">
        <f t="shared" si="64"/>
        <v>-1.4867965438900121E-2</v>
      </c>
      <c r="R552" s="38">
        <f t="shared" si="64"/>
        <v>-1.7616399309052233E-2</v>
      </c>
      <c r="S552" s="34">
        <f>MAX(M$6:M552)</f>
        <v>1.5715176881679187</v>
      </c>
      <c r="T552" s="34">
        <f>MAX(N$6:N552)</f>
        <v>1.37911001835863</v>
      </c>
      <c r="U552" s="34">
        <f>MAX(O$6:O552)</f>
        <v>1.34291332477861</v>
      </c>
      <c r="V552" s="35">
        <f t="shared" si="65"/>
        <v>-0.17018810074424673</v>
      </c>
      <c r="W552" s="35">
        <f t="shared" si="66"/>
        <v>-0.2302187857169018</v>
      </c>
      <c r="X552" s="35">
        <f t="shared" si="66"/>
        <v>-0.15997247785469415</v>
      </c>
    </row>
    <row r="553" spans="1:24">
      <c r="A553" s="357">
        <v>44659</v>
      </c>
      <c r="B553" s="132">
        <f>[1]!thsiFinD("ths_adjustment_nvg_ratio_fund",B$2,$A$6,$A553,101)/100</f>
        <v>0.25407608695652001</v>
      </c>
      <c r="C553" s="132">
        <f>[1]!thsiFinD("ths_adjustment_nvg_ratio_fund",C$2,$A$6,$A553,101)/100</f>
        <v>0.20250195465206999</v>
      </c>
      <c r="D553" s="132">
        <f>[1]!thsiFinD("ths_adjustment_nvg_ratio_fund",D$2,$A$6,$A553,101)/100</f>
        <v>0.49149293074527001</v>
      </c>
      <c r="E553" s="132">
        <f>[1]!thsiFinD("ths_adjustment_nvg_ratio_fund",E$2,$A$6,$A553,101)/100</f>
        <v>0.58271211999194006</v>
      </c>
      <c r="F553" s="133">
        <f>[1]!thsiFinD("ths_int_chg_ratio_index",F$1,$A$6,$A553,101)/100</f>
        <v>0.18111087180550001</v>
      </c>
      <c r="G553" s="133">
        <f>[1]!thsiFinD("ths_int_chg_ratio_index",G$1,$A$6,$A553,101)/100</f>
        <v>0.18111087180550001</v>
      </c>
      <c r="H553" s="132">
        <f>[1]!thsiFinD("ths_int_chg_ratio_index",H$1,$A$6,$A553,101)/100</f>
        <v>0.25941045228094001</v>
      </c>
      <c r="I553" s="132">
        <f>[1]!thsiFinD("ths_int_chg_ratio_index",I$1,$A$6,$A553,101)/100</f>
        <v>0.25941045228094001</v>
      </c>
      <c r="J553" s="32">
        <f t="shared" si="60"/>
        <v>0.30147821756483506</v>
      </c>
      <c r="K553" s="32">
        <f>[1]!thsiFinD("ths_int_chg_ratio_index",K$2,$A$6,$A553,101)/100</f>
        <v>6.5876829002985998E-2</v>
      </c>
      <c r="L553" s="32">
        <f>[1]!thsiFinD("ths_int_chg_ratio_index",L$2,$A$6,$A553,101)/100</f>
        <v>0.12841223238693</v>
      </c>
      <c r="M553" s="46">
        <f t="shared" si="61"/>
        <v>1.3014782175648349</v>
      </c>
      <c r="N553" s="46">
        <f t="shared" si="62"/>
        <v>1.0658768290029861</v>
      </c>
      <c r="O553" s="46">
        <f t="shared" si="62"/>
        <v>1.1284122323869301</v>
      </c>
      <c r="P553" s="38">
        <f t="shared" si="63"/>
        <v>-1.982924008373077E-3</v>
      </c>
      <c r="Q553" s="38">
        <f t="shared" si="64"/>
        <v>4.0163830914830001E-3</v>
      </c>
      <c r="R553" s="38">
        <f t="shared" si="64"/>
        <v>2.9082911630617936E-4</v>
      </c>
      <c r="S553" s="34">
        <f>MAX(M$6:M553)</f>
        <v>1.5715176881679187</v>
      </c>
      <c r="T553" s="34">
        <f>MAX(N$6:N553)</f>
        <v>1.37911001835863</v>
      </c>
      <c r="U553" s="34">
        <f>MAX(O$6:O553)</f>
        <v>1.34291332477861</v>
      </c>
      <c r="V553" s="35">
        <f t="shared" si="65"/>
        <v>-0.17183355468171457</v>
      </c>
      <c r="W553" s="35">
        <f t="shared" si="66"/>
        <v>-0.22712704946371387</v>
      </c>
      <c r="X553" s="35">
        <f t="shared" si="66"/>
        <v>-0.15972817339275569</v>
      </c>
    </row>
    <row r="554" spans="1:24">
      <c r="A554" s="357">
        <v>44662</v>
      </c>
      <c r="B554" s="132">
        <f>[1]!thsiFinD("ths_adjustment_nvg_ratio_fund",B$2,$A$6,$A554,101)/100</f>
        <v>0.22202685421995</v>
      </c>
      <c r="C554" s="132">
        <f>[1]!thsiFinD("ths_adjustment_nvg_ratio_fund",C$2,$A$6,$A554,101)/100</f>
        <v>0.16262705238468</v>
      </c>
      <c r="D554" s="132">
        <f>[1]!thsiFinD("ths_adjustment_nvg_ratio_fund",D$2,$A$6,$A554,101)/100</f>
        <v>0.44967649173257002</v>
      </c>
      <c r="E554" s="132">
        <f>[1]!thsiFinD("ths_adjustment_nvg_ratio_fund",E$2,$A$6,$A554,101)/100</f>
        <v>0.53530446443684998</v>
      </c>
      <c r="F554" s="133">
        <f>[1]!thsiFinD("ths_int_chg_ratio_index",F$1,$A$6,$A554,101)/100</f>
        <v>0.13670337502939001</v>
      </c>
      <c r="G554" s="133">
        <f>[1]!thsiFinD("ths_int_chg_ratio_index",G$1,$A$6,$A554,101)/100</f>
        <v>0.13670337502939001</v>
      </c>
      <c r="H554" s="132">
        <f>[1]!thsiFinD("ths_int_chg_ratio_index",H$1,$A$6,$A554,101)/100</f>
        <v>0.22309780623817999</v>
      </c>
      <c r="I554" s="132">
        <f>[1]!thsiFinD("ths_int_chg_ratio_index",I$1,$A$6,$A554,101)/100</f>
        <v>0.22309780623817999</v>
      </c>
      <c r="J554" s="32">
        <f t="shared" si="60"/>
        <v>0.26115465316364872</v>
      </c>
      <c r="K554" s="32">
        <f>[1]!thsiFinD("ths_int_chg_ratio_index",K$2,$A$6,$A554,101)/100</f>
        <v>3.2870540773178997E-2</v>
      </c>
      <c r="L554" s="32">
        <f>[1]!thsiFinD("ths_int_chg_ratio_index",L$2,$A$6,$A554,101)/100</f>
        <v>9.2451282139713001E-2</v>
      </c>
      <c r="M554" s="46">
        <f t="shared" si="61"/>
        <v>1.2611546531636488</v>
      </c>
      <c r="N554" s="46">
        <f t="shared" si="62"/>
        <v>1.0328705407731791</v>
      </c>
      <c r="O554" s="46">
        <f t="shared" si="62"/>
        <v>1.092451282139713</v>
      </c>
      <c r="P554" s="38">
        <f t="shared" si="63"/>
        <v>-3.0982896107654145E-2</v>
      </c>
      <c r="Q554" s="38">
        <f t="shared" si="64"/>
        <v>-3.0966324937076295E-2</v>
      </c>
      <c r="R554" s="38">
        <f t="shared" si="64"/>
        <v>-3.1868628516325881E-2</v>
      </c>
      <c r="S554" s="34">
        <f>MAX(M$6:M554)</f>
        <v>1.5715176881679187</v>
      </c>
      <c r="T554" s="34">
        <f>MAX(N$6:N554)</f>
        <v>1.37911001835863</v>
      </c>
      <c r="U554" s="34">
        <f>MAX(O$6:O554)</f>
        <v>1.34291332477861</v>
      </c>
      <c r="V554" s="35">
        <f t="shared" si="65"/>
        <v>-0.19749254961685625</v>
      </c>
      <c r="W554" s="35">
        <f t="shared" si="66"/>
        <v>-0.25106008438509742</v>
      </c>
      <c r="X554" s="35">
        <f t="shared" si="66"/>
        <v>-0.18650648408763659</v>
      </c>
    </row>
    <row r="555" spans="1:24">
      <c r="A555" s="357">
        <v>44663</v>
      </c>
      <c r="B555" s="132">
        <f>[1]!thsiFinD("ths_adjustment_nvg_ratio_fund",B$2,$A$6,$A555,101)/100</f>
        <v>0.24168797953964</v>
      </c>
      <c r="C555" s="132">
        <f>[1]!thsiFinD("ths_adjustment_nvg_ratio_fund",C$2,$A$6,$A555,101)/100</f>
        <v>0.18486664929197999</v>
      </c>
      <c r="D555" s="132">
        <f>[1]!thsiFinD("ths_adjustment_nvg_ratio_fund",D$2,$A$6,$A555,101)/100</f>
        <v>0.47375988497484001</v>
      </c>
      <c r="E555" s="132">
        <f>[1]!thsiFinD("ths_adjustment_nvg_ratio_fund",E$2,$A$6,$A555,101)/100</f>
        <v>0.55875701490775997</v>
      </c>
      <c r="F555" s="133">
        <f>[1]!thsiFinD("ths_int_chg_ratio_index",F$1,$A$6,$A555,101)/100</f>
        <v>0.15221494106465999</v>
      </c>
      <c r="G555" s="133">
        <f>[1]!thsiFinD("ths_int_chg_ratio_index",G$1,$A$6,$A555,101)/100</f>
        <v>0.15221494106465999</v>
      </c>
      <c r="H555" s="132">
        <f>[1]!thsiFinD("ths_int_chg_ratio_index",H$1,$A$6,$A555,101)/100</f>
        <v>0.24273360073829997</v>
      </c>
      <c r="I555" s="132">
        <f>[1]!thsiFinD("ths_int_chg_ratio_index",I$1,$A$6,$A555,101)/100</f>
        <v>0.24273360073829997</v>
      </c>
      <c r="J555" s="32">
        <f t="shared" si="60"/>
        <v>0.2811210765400175</v>
      </c>
      <c r="K555" s="32">
        <f>[1]!thsiFinD("ths_int_chg_ratio_index",K$2,$A$6,$A555,101)/100</f>
        <v>5.2164886788771E-2</v>
      </c>
      <c r="L555" s="32">
        <f>[1]!thsiFinD("ths_int_chg_ratio_index",L$2,$A$6,$A555,101)/100</f>
        <v>0.11151803800685001</v>
      </c>
      <c r="M555" s="46">
        <f t="shared" si="61"/>
        <v>1.2811210765400176</v>
      </c>
      <c r="N555" s="46">
        <f t="shared" si="62"/>
        <v>1.052164886788771</v>
      </c>
      <c r="O555" s="46">
        <f t="shared" si="62"/>
        <v>1.1115180380068499</v>
      </c>
      <c r="P555" s="38">
        <f t="shared" si="63"/>
        <v>1.5831859579062968E-2</v>
      </c>
      <c r="Q555" s="38">
        <f t="shared" si="64"/>
        <v>1.8680313992834652E-2</v>
      </c>
      <c r="R555" s="38">
        <f t="shared" si="64"/>
        <v>1.7453186406438226E-2</v>
      </c>
      <c r="S555" s="34">
        <f>MAX(M$6:M555)</f>
        <v>1.5715176881679187</v>
      </c>
      <c r="T555" s="34">
        <f>MAX(N$6:N555)</f>
        <v>1.37911001835863</v>
      </c>
      <c r="U555" s="34">
        <f>MAX(O$6:O555)</f>
        <v>1.34291332477861</v>
      </c>
      <c r="V555" s="35">
        <f t="shared" si="65"/>
        <v>-0.18478736435123844</v>
      </c>
      <c r="W555" s="35">
        <f t="shared" si="66"/>
        <v>-0.23706965159964399</v>
      </c>
      <c r="X555" s="35">
        <f t="shared" si="66"/>
        <v>-0.17230843011398933</v>
      </c>
    </row>
    <row r="556" spans="1:24">
      <c r="A556" s="357">
        <v>44664</v>
      </c>
      <c r="B556" s="132">
        <f>[1]!thsiFinD("ths_adjustment_nvg_ratio_fund",B$2,$A$6,$A556,101)/100</f>
        <v>0.23265664961637</v>
      </c>
      <c r="C556" s="132">
        <f>[1]!thsiFinD("ths_adjustment_nvg_ratio_fund",C$2,$A$6,$A556,101)/100</f>
        <v>0.17322561028580999</v>
      </c>
      <c r="D556" s="132">
        <f>[1]!thsiFinD("ths_adjustment_nvg_ratio_fund",D$2,$A$6,$A556,101)/100</f>
        <v>0.46249700455308002</v>
      </c>
      <c r="E556" s="132">
        <f>[1]!thsiFinD("ths_adjustment_nvg_ratio_fund",E$2,$A$6,$A556,101)/100</f>
        <v>0.54510428016712997</v>
      </c>
      <c r="F556" s="133">
        <f>[1]!thsiFinD("ths_int_chg_ratio_index",F$1,$A$6,$A556,101)/100</f>
        <v>0.12919231842168</v>
      </c>
      <c r="G556" s="133">
        <f>[1]!thsiFinD("ths_int_chg_ratio_index",G$1,$A$6,$A556,101)/100</f>
        <v>0.12919231842168</v>
      </c>
      <c r="H556" s="132">
        <f>[1]!thsiFinD("ths_int_chg_ratio_index",H$1,$A$6,$A556,101)/100</f>
        <v>0.21583882843659002</v>
      </c>
      <c r="I556" s="132">
        <f>[1]!thsiFinD("ths_int_chg_ratio_index",I$1,$A$6,$A556,101)/100</f>
        <v>0.21583882843659002</v>
      </c>
      <c r="J556" s="32">
        <f t="shared" si="60"/>
        <v>0.26294322979236623</v>
      </c>
      <c r="K556" s="32">
        <f>[1]!thsiFinD("ths_int_chg_ratio_index",K$2,$A$6,$A556,101)/100</f>
        <v>4.1076226777905997E-2</v>
      </c>
      <c r="L556" s="32">
        <f>[1]!thsiFinD("ths_int_chg_ratio_index",L$2,$A$6,$A556,101)/100</f>
        <v>9.6196355221891988E-2</v>
      </c>
      <c r="M556" s="46">
        <f t="shared" si="61"/>
        <v>1.2629432297923662</v>
      </c>
      <c r="N556" s="46">
        <f t="shared" si="62"/>
        <v>1.0410762267779059</v>
      </c>
      <c r="O556" s="46">
        <f t="shared" si="62"/>
        <v>1.0961963552218921</v>
      </c>
      <c r="P556" s="38">
        <f t="shared" si="63"/>
        <v>-1.4189015449457165E-2</v>
      </c>
      <c r="Q556" s="38">
        <f t="shared" si="64"/>
        <v>-1.0538899510995736E-2</v>
      </c>
      <c r="R556" s="38">
        <f t="shared" si="64"/>
        <v>-1.3784466163439313E-2</v>
      </c>
      <c r="S556" s="34">
        <f>MAX(M$6:M556)</f>
        <v>1.5715176881679187</v>
      </c>
      <c r="T556" s="34">
        <f>MAX(N$6:N556)</f>
        <v>1.37911001835863</v>
      </c>
      <c r="U556" s="34">
        <f>MAX(O$6:O556)</f>
        <v>1.34291332477861</v>
      </c>
      <c r="V556" s="35">
        <f t="shared" si="65"/>
        <v>-0.19635442903305134</v>
      </c>
      <c r="W556" s="35">
        <f t="shared" si="66"/>
        <v>-0.24511009787532434</v>
      </c>
      <c r="X556" s="35">
        <f t="shared" si="66"/>
        <v>-0.18371771655284697</v>
      </c>
    </row>
    <row r="557" spans="1:24">
      <c r="A557" s="357">
        <v>44665</v>
      </c>
      <c r="B557" s="132">
        <f>[1]!thsiFinD("ths_adjustment_nvg_ratio_fund",B$2,$A$6,$A557,101)/100</f>
        <v>0.24696291560102002</v>
      </c>
      <c r="C557" s="132">
        <f>[1]!thsiFinD("ths_adjustment_nvg_ratio_fund",C$2,$A$6,$A557,101)/100</f>
        <v>0.18825471288332998</v>
      </c>
      <c r="D557" s="132">
        <f>[1]!thsiFinD("ths_adjustment_nvg_ratio_fund",D$2,$A$6,$A557,101)/100</f>
        <v>0.47687514977234996</v>
      </c>
      <c r="E557" s="132">
        <f>[1]!thsiFinD("ths_adjustment_nvg_ratio_fund",E$2,$A$6,$A557,101)/100</f>
        <v>0.56135354723062003</v>
      </c>
      <c r="F557" s="133">
        <f>[1]!thsiFinD("ths_int_chg_ratio_index",F$1,$A$6,$A557,101)/100</f>
        <v>0.14238739019509999</v>
      </c>
      <c r="G557" s="133">
        <f>[1]!thsiFinD("ths_int_chg_ratio_index",G$1,$A$6,$A557,101)/100</f>
        <v>0.14238739019509999</v>
      </c>
      <c r="H557" s="132">
        <f>[1]!thsiFinD("ths_int_chg_ratio_index",H$1,$A$6,$A557,101)/100</f>
        <v>0.22707467394188999</v>
      </c>
      <c r="I557" s="132">
        <f>[1]!thsiFinD("ths_int_chg_ratio_index",I$1,$A$6,$A557,101)/100</f>
        <v>0.22707467394188999</v>
      </c>
      <c r="J557" s="32">
        <f t="shared" si="60"/>
        <v>0.2765463067201625</v>
      </c>
      <c r="K557" s="32">
        <f>[1]!thsiFinD("ths_int_chg_ratio_index",K$2,$A$6,$A557,101)/100</f>
        <v>5.4374990008257996E-2</v>
      </c>
      <c r="L557" s="32">
        <f>[1]!thsiFinD("ths_int_chg_ratio_index",L$2,$A$6,$A557,101)/100</f>
        <v>0.10962413539639</v>
      </c>
      <c r="M557" s="46">
        <f t="shared" si="61"/>
        <v>1.2765463067201626</v>
      </c>
      <c r="N557" s="46">
        <f t="shared" si="62"/>
        <v>1.054374990008258</v>
      </c>
      <c r="O557" s="46">
        <f t="shared" si="62"/>
        <v>1.10962413539639</v>
      </c>
      <c r="P557" s="38">
        <f t="shared" si="63"/>
        <v>1.0770933013380724E-2</v>
      </c>
      <c r="Q557" s="38">
        <f t="shared" si="64"/>
        <v>1.2774053319334122E-2</v>
      </c>
      <c r="R557" s="38">
        <f t="shared" si="64"/>
        <v>1.2249429685231794E-2</v>
      </c>
      <c r="S557" s="34">
        <f>MAX(M$6:M557)</f>
        <v>1.5715176881679187</v>
      </c>
      <c r="T557" s="34">
        <f>MAX(N$6:N557)</f>
        <v>1.37911001835863</v>
      </c>
      <c r="U557" s="34">
        <f>MAX(O$6:O557)</f>
        <v>1.34291332477861</v>
      </c>
      <c r="V557" s="35">
        <f t="shared" si="65"/>
        <v>-0.18769841642166618</v>
      </c>
      <c r="W557" s="35">
        <f t="shared" si="66"/>
        <v>-0.23546709401535681</v>
      </c>
      <c r="X557" s="35">
        <f t="shared" si="66"/>
        <v>-0.17371872411846057</v>
      </c>
    </row>
    <row r="558" spans="1:24">
      <c r="A558" s="357">
        <v>44666</v>
      </c>
      <c r="B558" s="132">
        <f>[1]!thsiFinD("ths_adjustment_nvg_ratio_fund",B$2,$A$6,$A558,101)/100</f>
        <v>0.24552429667518999</v>
      </c>
      <c r="C558" s="132">
        <f>[1]!thsiFinD("ths_adjustment_nvg_ratio_fund",C$2,$A$6,$A558,101)/100</f>
        <v>0.18590913039701001</v>
      </c>
      <c r="D558" s="132">
        <f>[1]!thsiFinD("ths_adjustment_nvg_ratio_fund",D$2,$A$6,$A558,101)/100</f>
        <v>0.45914210400191996</v>
      </c>
      <c r="E558" s="132">
        <f>[1]!thsiFinD("ths_adjustment_nvg_ratio_fund",E$2,$A$6,$A558,101)/100</f>
        <v>0.54234022956269001</v>
      </c>
      <c r="F558" s="133">
        <f>[1]!thsiFinD("ths_int_chg_ratio_index",F$1,$A$6,$A558,101)/100</f>
        <v>0.12718435475414</v>
      </c>
      <c r="G558" s="133">
        <f>[1]!thsiFinD("ths_int_chg_ratio_index",G$1,$A$6,$A558,101)/100</f>
        <v>0.12718435475414</v>
      </c>
      <c r="H558" s="132">
        <f>[1]!thsiFinD("ths_int_chg_ratio_index",H$1,$A$6,$A558,101)/100</f>
        <v>0.19892846643874001</v>
      </c>
      <c r="I558" s="132">
        <f>[1]!thsiFinD("ths_int_chg_ratio_index",I$1,$A$6,$A558,101)/100</f>
        <v>0.19892846643874001</v>
      </c>
      <c r="J558" s="32">
        <f t="shared" si="60"/>
        <v>0.26064267537782126</v>
      </c>
      <c r="K558" s="32">
        <f>[1]!thsiFinD("ths_int_chg_ratio_index",K$2,$A$6,$A558,101)/100</f>
        <v>5.1564330504669E-2</v>
      </c>
      <c r="L558" s="32">
        <f>[1]!thsiFinD("ths_int_chg_ratio_index",L$2,$A$6,$A558,101)/100</f>
        <v>0.10168464623810999</v>
      </c>
      <c r="M558" s="46">
        <f t="shared" si="61"/>
        <v>1.2606426753778213</v>
      </c>
      <c r="N558" s="46">
        <f t="shared" si="62"/>
        <v>1.0515643305046689</v>
      </c>
      <c r="O558" s="46">
        <f t="shared" si="62"/>
        <v>1.10168464623811</v>
      </c>
      <c r="P558" s="38">
        <f t="shared" si="63"/>
        <v>-1.2458327017687787E-2</v>
      </c>
      <c r="Q558" s="38">
        <f t="shared" si="64"/>
        <v>-2.6657114690922246E-3</v>
      </c>
      <c r="R558" s="38">
        <f t="shared" si="64"/>
        <v>-7.1551157775094909E-3</v>
      </c>
      <c r="S558" s="34">
        <f>MAX(M$6:M558)</f>
        <v>1.5715176881679187</v>
      </c>
      <c r="T558" s="34">
        <f>MAX(N$6:N558)</f>
        <v>1.37911001835863</v>
      </c>
      <c r="U558" s="34">
        <f>MAX(O$6:O558)</f>
        <v>1.34291332477861</v>
      </c>
      <c r="V558" s="35">
        <f t="shared" si="65"/>
        <v>-0.19781833518687064</v>
      </c>
      <c r="W558" s="35">
        <f t="shared" si="66"/>
        <v>-0.23750511815133857</v>
      </c>
      <c r="X558" s="35">
        <f t="shared" si="66"/>
        <v>-0.17963086231218117</v>
      </c>
    </row>
    <row r="559" spans="1:24">
      <c r="A559" s="357">
        <v>44669</v>
      </c>
      <c r="B559" s="132">
        <f>[1]!thsiFinD("ths_adjustment_nvg_ratio_fund",B$2,$A$6,$A559,101)/100</f>
        <v>0.23561381074168999</v>
      </c>
      <c r="C559" s="132">
        <f>[1]!thsiFinD("ths_adjustment_nvg_ratio_fund",C$2,$A$6,$A559,101)/100</f>
        <v>0.18556163669532999</v>
      </c>
      <c r="D559" s="132">
        <f>[1]!thsiFinD("ths_adjustment_nvg_ratio_fund",D$2,$A$6,$A559,101)/100</f>
        <v>0.46069973640066997</v>
      </c>
      <c r="E559" s="132">
        <f>[1]!thsiFinD("ths_adjustment_nvg_ratio_fund",E$2,$A$6,$A559,101)/100</f>
        <v>0.54317782066196008</v>
      </c>
      <c r="F559" s="133">
        <f>[1]!thsiFinD("ths_int_chg_ratio_index",F$1,$A$6,$A559,101)/100</f>
        <v>0.1363368243012</v>
      </c>
      <c r="G559" s="133">
        <f>[1]!thsiFinD("ths_int_chg_ratio_index",G$1,$A$6,$A559,101)/100</f>
        <v>0.1363368243012</v>
      </c>
      <c r="H559" s="132">
        <f>[1]!thsiFinD("ths_int_chg_ratio_index",H$1,$A$6,$A559,101)/100</f>
        <v>0.20970497122352999</v>
      </c>
      <c r="I559" s="132">
        <f>[1]!thsiFinD("ths_int_chg_ratio_index",I$1,$A$6,$A559,101)/100</f>
        <v>0.20970497122352999</v>
      </c>
      <c r="J559" s="32">
        <f t="shared" si="60"/>
        <v>0.26464207444363874</v>
      </c>
      <c r="K559" s="32">
        <f>[1]!thsiFinD("ths_int_chg_ratio_index",K$2,$A$6,$A559,101)/100</f>
        <v>4.7402062931286994E-2</v>
      </c>
      <c r="L559" s="32">
        <f>[1]!thsiFinD("ths_int_chg_ratio_index",L$2,$A$6,$A559,101)/100</f>
        <v>0.10157564928517999</v>
      </c>
      <c r="M559" s="46">
        <f t="shared" si="61"/>
        <v>1.2646420744436386</v>
      </c>
      <c r="N559" s="46">
        <f t="shared" si="62"/>
        <v>1.047402062931287</v>
      </c>
      <c r="O559" s="46">
        <f t="shared" si="62"/>
        <v>1.10157564928518</v>
      </c>
      <c r="P559" s="38">
        <f t="shared" si="63"/>
        <v>3.1725080738034261E-3</v>
      </c>
      <c r="Q559" s="38">
        <f t="shared" si="64"/>
        <v>-3.9581673252309102E-3</v>
      </c>
      <c r="R559" s="38">
        <f t="shared" si="64"/>
        <v>-9.8936617935252436E-5</v>
      </c>
      <c r="S559" s="34">
        <f>MAX(M$6:M559)</f>
        <v>1.5715176881679187</v>
      </c>
      <c r="T559" s="34">
        <f>MAX(N$6:N559)</f>
        <v>1.37911001835863</v>
      </c>
      <c r="U559" s="34">
        <f>MAX(O$6:O559)</f>
        <v>1.34291332477861</v>
      </c>
      <c r="V559" s="35">
        <f t="shared" si="65"/>
        <v>-0.19527340737859389</v>
      </c>
      <c r="W559" s="35">
        <f t="shared" si="66"/>
        <v>-0.24052320047832776</v>
      </c>
      <c r="X559" s="35">
        <f t="shared" si="66"/>
        <v>-0.17971202686012255</v>
      </c>
    </row>
    <row r="560" spans="1:24">
      <c r="A560" s="357">
        <v>44670</v>
      </c>
      <c r="B560" s="132">
        <f>[1]!thsiFinD("ths_adjustment_nvg_ratio_fund",B$2,$A$6,$A560,101)/100</f>
        <v>0.22754156010229998</v>
      </c>
      <c r="C560" s="132">
        <f>[1]!thsiFinD("ths_adjustment_nvg_ratio_fund",C$2,$A$6,$A560,101)/100</f>
        <v>0.17696116757883998</v>
      </c>
      <c r="D560" s="132">
        <f>[1]!thsiFinD("ths_adjustment_nvg_ratio_fund",D$2,$A$6,$A560,101)/100</f>
        <v>0.46645099448838001</v>
      </c>
      <c r="E560" s="132">
        <f>[1]!thsiFinD("ths_adjustment_nvg_ratio_fund",E$2,$A$6,$A560,101)/100</f>
        <v>0.54862216269147002</v>
      </c>
      <c r="F560" s="133">
        <f>[1]!thsiFinD("ths_int_chg_ratio_index",F$1,$A$6,$A560,101)/100</f>
        <v>0.13988656075867001</v>
      </c>
      <c r="G560" s="133">
        <f>[1]!thsiFinD("ths_int_chg_ratio_index",G$1,$A$6,$A560,101)/100</f>
        <v>0.13988656075867001</v>
      </c>
      <c r="H560" s="132">
        <f>[1]!thsiFinD("ths_int_chg_ratio_index",H$1,$A$6,$A560,101)/100</f>
        <v>0.21985633033662</v>
      </c>
      <c r="I560" s="132">
        <f>[1]!thsiFinD("ths_int_chg_ratio_index",I$1,$A$6,$A560,101)/100</f>
        <v>0.21985633033662</v>
      </c>
      <c r="J560" s="32">
        <f t="shared" si="60"/>
        <v>0.26738270838144618</v>
      </c>
      <c r="K560" s="32">
        <f>[1]!thsiFinD("ths_int_chg_ratio_index",K$2,$A$6,$A560,101)/100</f>
        <v>4.2104149150928999E-2</v>
      </c>
      <c r="L560" s="32">
        <f>[1]!thsiFinD("ths_int_chg_ratio_index",L$2,$A$6,$A560,101)/100</f>
        <v>9.9424198319078005E-2</v>
      </c>
      <c r="M560" s="46">
        <f t="shared" si="61"/>
        <v>1.2673827083814462</v>
      </c>
      <c r="N560" s="46">
        <f t="shared" si="62"/>
        <v>1.0421041491509291</v>
      </c>
      <c r="O560" s="46">
        <f t="shared" si="62"/>
        <v>1.099424198319078</v>
      </c>
      <c r="P560" s="38">
        <f t="shared" si="63"/>
        <v>2.1671222183661243E-3</v>
      </c>
      <c r="Q560" s="38">
        <f t="shared" si="64"/>
        <v>-5.0581471698948333E-3</v>
      </c>
      <c r="R560" s="38">
        <f t="shared" si="64"/>
        <v>-1.9530669250887867E-3</v>
      </c>
      <c r="S560" s="34">
        <f>MAX(M$6:M560)</f>
        <v>1.5715176881679187</v>
      </c>
      <c r="T560" s="34">
        <f>MAX(N$6:N560)</f>
        <v>1.37911001835863</v>
      </c>
      <c r="U560" s="34">
        <f>MAX(O$6:O560)</f>
        <v>1.34291332477861</v>
      </c>
      <c r="V560" s="35">
        <f t="shared" si="65"/>
        <v>-0.1935294665000139</v>
      </c>
      <c r="W560" s="35">
        <f t="shared" si="66"/>
        <v>-0.24436474590242907</v>
      </c>
      <c r="X560" s="35">
        <f t="shared" si="66"/>
        <v>-0.1813141041695101</v>
      </c>
    </row>
    <row r="561" spans="1:24">
      <c r="A561" s="357">
        <v>44671</v>
      </c>
      <c r="B561" s="132">
        <f>[1]!thsiFinD("ths_adjustment_nvg_ratio_fund",B$2,$A$6,$A561,101)/100</f>
        <v>0.20899936061380997</v>
      </c>
      <c r="C561" s="132">
        <f>[1]!thsiFinD("ths_adjustment_nvg_ratio_fund",C$2,$A$6,$A561,101)/100</f>
        <v>0.15819650768829999</v>
      </c>
      <c r="D561" s="132">
        <f>[1]!thsiFinD("ths_adjustment_nvg_ratio_fund",D$2,$A$6,$A561,101)/100</f>
        <v>0.43481907500598999</v>
      </c>
      <c r="E561" s="132">
        <f>[1]!thsiFinD("ths_adjustment_nvg_ratio_fund",E$2,$A$6,$A561,101)/100</f>
        <v>0.51235446857920008</v>
      </c>
      <c r="F561" s="133">
        <f>[1]!thsiFinD("ths_int_chg_ratio_index",F$1,$A$6,$A561,101)/100</f>
        <v>0.1198517055674</v>
      </c>
      <c r="G561" s="133">
        <f>[1]!thsiFinD("ths_int_chg_ratio_index",G$1,$A$6,$A561,101)/100</f>
        <v>0.1198517055674</v>
      </c>
      <c r="H561" s="132">
        <f>[1]!thsiFinD("ths_int_chg_ratio_index",H$1,$A$6,$A561,101)/100</f>
        <v>0.2063262323532</v>
      </c>
      <c r="I561" s="132">
        <f>[1]!thsiFinD("ths_int_chg_ratio_index",I$1,$A$6,$A561,101)/100</f>
        <v>0.2063262323532</v>
      </c>
      <c r="J561" s="32">
        <f t="shared" si="60"/>
        <v>0.2458406609660625</v>
      </c>
      <c r="K561" s="32">
        <f>[1]!thsiFinD("ths_int_chg_ratio_index",K$2,$A$6,$A561,101)/100</f>
        <v>2.4276777845267002E-2</v>
      </c>
      <c r="L561" s="32">
        <f>[1]!thsiFinD("ths_int_chg_ratio_index",L$2,$A$6,$A561,101)/100</f>
        <v>8.1578986080789007E-2</v>
      </c>
      <c r="M561" s="46">
        <f t="shared" si="61"/>
        <v>1.2458406609660626</v>
      </c>
      <c r="N561" s="46">
        <f t="shared" si="62"/>
        <v>1.0242767778452671</v>
      </c>
      <c r="O561" s="46">
        <f t="shared" si="62"/>
        <v>1.081578986080789</v>
      </c>
      <c r="P561" s="38">
        <f t="shared" si="63"/>
        <v>-1.6997271047586415E-2</v>
      </c>
      <c r="Q561" s="38">
        <f t="shared" si="64"/>
        <v>-1.7107091762552873E-2</v>
      </c>
      <c r="R561" s="38">
        <f t="shared" si="64"/>
        <v>-1.6231416650254515E-2</v>
      </c>
      <c r="S561" s="34">
        <f>MAX(M$6:M561)</f>
        <v>1.5715176881679187</v>
      </c>
      <c r="T561" s="34">
        <f>MAX(N$6:N561)</f>
        <v>1.37911001835863</v>
      </c>
      <c r="U561" s="34">
        <f>MAX(O$6:O561)</f>
        <v>1.34291332477861</v>
      </c>
      <c r="V561" s="35">
        <f t="shared" si="65"/>
        <v>-0.20723726474980475</v>
      </c>
      <c r="W561" s="35">
        <f t="shared" si="66"/>
        <v>-0.25729146753329624</v>
      </c>
      <c r="X561" s="35">
        <f t="shared" si="66"/>
        <v>-0.19460253605042166</v>
      </c>
    </row>
    <row r="562" spans="1:24">
      <c r="A562" s="357">
        <v>44672</v>
      </c>
      <c r="B562" s="132">
        <f>[1]!thsiFinD("ths_adjustment_nvg_ratio_fund",B$2,$A$6,$A562,101)/100</f>
        <v>0.18917838874680001</v>
      </c>
      <c r="C562" s="132">
        <f>[1]!thsiFinD("ths_adjustment_nvg_ratio_fund",C$2,$A$6,$A562,101)/100</f>
        <v>0.13630440448267001</v>
      </c>
      <c r="D562" s="132">
        <f>[1]!thsiFinD("ths_adjustment_nvg_ratio_fund",D$2,$A$6,$A562,101)/100</f>
        <v>0.3868919242751</v>
      </c>
      <c r="E562" s="132">
        <f>[1]!thsiFinD("ths_adjustment_nvg_ratio_fund",E$2,$A$6,$A562,101)/100</f>
        <v>0.46771086362855002</v>
      </c>
      <c r="F562" s="133">
        <f>[1]!thsiFinD("ths_int_chg_ratio_index",F$1,$A$6,$A562,101)/100</f>
        <v>7.4429467186560003E-2</v>
      </c>
      <c r="G562" s="133">
        <f>[1]!thsiFinD("ths_int_chg_ratio_index",G$1,$A$6,$A562,101)/100</f>
        <v>7.4429467186560003E-2</v>
      </c>
      <c r="H562" s="132">
        <f>[1]!thsiFinD("ths_int_chg_ratio_index",H$1,$A$6,$A562,101)/100</f>
        <v>0.15436059668213001</v>
      </c>
      <c r="I562" s="132">
        <f>[1]!thsiFinD("ths_int_chg_ratio_index",I$1,$A$6,$A562,101)/100</f>
        <v>0.15436059668213001</v>
      </c>
      <c r="J562" s="32">
        <f t="shared" si="60"/>
        <v>0.2047082136088125</v>
      </c>
      <c r="K562" s="32">
        <f>[1]!thsiFinD("ths_int_chg_ratio_index",K$2,$A$6,$A562,101)/100</f>
        <v>1.8572953927294999E-3</v>
      </c>
      <c r="L562" s="32">
        <f>[1]!thsiFinD("ths_int_chg_ratio_index",L$2,$A$6,$A562,101)/100</f>
        <v>5.1378252581293998E-2</v>
      </c>
      <c r="M562" s="46">
        <f t="shared" si="61"/>
        <v>1.2047082136088125</v>
      </c>
      <c r="N562" s="46">
        <f t="shared" si="62"/>
        <v>1.0018572953927296</v>
      </c>
      <c r="O562" s="46">
        <f t="shared" si="62"/>
        <v>1.051378252581294</v>
      </c>
      <c r="P562" s="38">
        <f t="shared" si="63"/>
        <v>-3.3015817067131747E-2</v>
      </c>
      <c r="Q562" s="38">
        <f t="shared" si="64"/>
        <v>-2.1888109676468925E-2</v>
      </c>
      <c r="R562" s="38">
        <f t="shared" si="64"/>
        <v>-2.7922818294510598E-2</v>
      </c>
      <c r="S562" s="34">
        <f>MAX(M$6:M562)</f>
        <v>1.5715176881679187</v>
      </c>
      <c r="T562" s="34">
        <f>MAX(N$6:N562)</f>
        <v>1.37911001835863</v>
      </c>
      <c r="U562" s="34">
        <f>MAX(O$6:O562)</f>
        <v>1.34291332477861</v>
      </c>
      <c r="V562" s="35">
        <f t="shared" si="65"/>
        <v>-0.23341097419446422</v>
      </c>
      <c r="W562" s="35">
        <f t="shared" si="66"/>
        <v>-0.27354795334957671</v>
      </c>
      <c r="X562" s="35">
        <f t="shared" si="66"/>
        <v>-0.21709150309114544</v>
      </c>
    </row>
    <row r="563" spans="1:24">
      <c r="A563" s="357">
        <v>44673</v>
      </c>
      <c r="B563" s="132">
        <f>[1]!thsiFinD("ths_adjustment_nvg_ratio_fund",B$2,$A$6,$A563,101)/100</f>
        <v>0.19781010230179</v>
      </c>
      <c r="C563" s="132">
        <f>[1]!thsiFinD("ths_adjustment_nvg_ratio_fund",C$2,$A$6,$A563,101)/100</f>
        <v>0.13873686039441002</v>
      </c>
      <c r="D563" s="132">
        <f>[1]!thsiFinD("ths_adjustment_nvg_ratio_fund",D$2,$A$6,$A563,101)/100</f>
        <v>0.37898394440451</v>
      </c>
      <c r="E563" s="132">
        <f>[1]!thsiFinD("ths_adjustment_nvg_ratio_fund",E$2,$A$6,$A563,101)/100</f>
        <v>0.46720830893813003</v>
      </c>
      <c r="F563" s="133">
        <f>[1]!thsiFinD("ths_int_chg_ratio_index",F$1,$A$6,$A563,101)/100</f>
        <v>5.8339029066291001E-2</v>
      </c>
      <c r="G563" s="133">
        <f>[1]!thsiFinD("ths_int_chg_ratio_index",G$1,$A$6,$A563,101)/100</f>
        <v>5.8339029066291001E-2</v>
      </c>
      <c r="H563" s="132">
        <f>[1]!thsiFinD("ths_int_chg_ratio_index",H$1,$A$6,$A563,101)/100</f>
        <v>0.13734864919348999</v>
      </c>
      <c r="I563" s="132">
        <f>[1]!thsiFinD("ths_int_chg_ratio_index",I$1,$A$6,$A563,101)/100</f>
        <v>0.13734864919348999</v>
      </c>
      <c r="J563" s="32">
        <f t="shared" si="60"/>
        <v>0.19676432156980023</v>
      </c>
      <c r="K563" s="32">
        <f>[1]!thsiFinD("ths_int_chg_ratio_index",K$2,$A$6,$A563,101)/100</f>
        <v>4.4370813810676998E-3</v>
      </c>
      <c r="L563" s="32">
        <f>[1]!thsiFinD("ths_int_chg_ratio_index",L$2,$A$6,$A563,101)/100</f>
        <v>4.8617574202037002E-2</v>
      </c>
      <c r="M563" s="46">
        <f t="shared" si="61"/>
        <v>1.1967643215698003</v>
      </c>
      <c r="N563" s="46">
        <f t="shared" si="62"/>
        <v>1.0044370813810677</v>
      </c>
      <c r="O563" s="46">
        <f t="shared" si="62"/>
        <v>1.0486175742020369</v>
      </c>
      <c r="P563" s="38">
        <f t="shared" si="63"/>
        <v>-6.5940382486606719E-3</v>
      </c>
      <c r="Q563" s="38">
        <f t="shared" si="64"/>
        <v>2.5750034463010163E-3</v>
      </c>
      <c r="R563" s="38">
        <f t="shared" si="64"/>
        <v>-2.6257708607527741E-3</v>
      </c>
      <c r="S563" s="34">
        <f>MAX(M$6:M563)</f>
        <v>1.5715176881679187</v>
      </c>
      <c r="T563" s="34">
        <f>MAX(N$6:N563)</f>
        <v>1.37911001835863</v>
      </c>
      <c r="U563" s="34">
        <f>MAX(O$6:O563)</f>
        <v>1.34291332477861</v>
      </c>
      <c r="V563" s="35">
        <f t="shared" si="65"/>
        <v>-0.23846589155162956</v>
      </c>
      <c r="W563" s="35">
        <f t="shared" si="66"/>
        <v>-0.27167733682587947</v>
      </c>
      <c r="X563" s="35">
        <f t="shared" si="66"/>
        <v>-0.21914724140896447</v>
      </c>
    </row>
    <row r="564" spans="1:24">
      <c r="A564" s="357">
        <v>44676</v>
      </c>
      <c r="B564" s="132">
        <f>[1]!thsiFinD("ths_adjustment_nvg_ratio_fund",B$2,$A$6,$A564,101)/100</f>
        <v>0.14362212276215</v>
      </c>
      <c r="C564" s="132">
        <f>[1]!thsiFinD("ths_adjustment_nvg_ratio_fund",C$2,$A$6,$A564,101)/100</f>
        <v>8.4527842932847014E-2</v>
      </c>
      <c r="D564" s="132">
        <f>[1]!thsiFinD("ths_adjustment_nvg_ratio_fund",D$2,$A$6,$A564,101)/100</f>
        <v>0.28983944404505002</v>
      </c>
      <c r="E564" s="132">
        <f>[1]!thsiFinD("ths_adjustment_nvg_ratio_fund",E$2,$A$6,$A564,101)/100</f>
        <v>0.38110394507516998</v>
      </c>
      <c r="F564" s="133">
        <f>[1]!thsiFinD("ths_int_chg_ratio_index",F$1,$A$6,$A564,101)/100</f>
        <v>-2.4326261403516E-2</v>
      </c>
      <c r="G564" s="133">
        <f>[1]!thsiFinD("ths_int_chg_ratio_index",G$1,$A$6,$A564,101)/100</f>
        <v>-2.4326261403516E-2</v>
      </c>
      <c r="H564" s="132">
        <f>[1]!thsiFinD("ths_int_chg_ratio_index",H$1,$A$6,$A564,101)/100</f>
        <v>4.6510140764808999E-2</v>
      </c>
      <c r="I564" s="132">
        <f>[1]!thsiFinD("ths_int_chg_ratio_index",I$1,$A$6,$A564,101)/100</f>
        <v>4.6510140764808999E-2</v>
      </c>
      <c r="J564" s="32">
        <f t="shared" si="60"/>
        <v>0.11793263919222537</v>
      </c>
      <c r="K564" s="32">
        <f>[1]!thsiFinD("ths_int_chg_ratio_index",K$2,$A$6,$A564,101)/100</f>
        <v>-4.8765871443980001E-2</v>
      </c>
      <c r="L564" s="32">
        <f>[1]!thsiFinD("ths_int_chg_ratio_index",L$2,$A$6,$A564,101)/100</f>
        <v>-1.4940271225307E-2</v>
      </c>
      <c r="M564" s="46">
        <f t="shared" si="61"/>
        <v>1.1179326391922253</v>
      </c>
      <c r="N564" s="46">
        <f t="shared" si="62"/>
        <v>0.95123412855601996</v>
      </c>
      <c r="O564" s="46">
        <f t="shared" si="62"/>
        <v>0.98505972877469294</v>
      </c>
      <c r="P564" s="38">
        <f t="shared" si="63"/>
        <v>-6.5870682269480785E-2</v>
      </c>
      <c r="Q564" s="38">
        <f t="shared" si="64"/>
        <v>-5.2967929809894509E-2</v>
      </c>
      <c r="R564" s="38">
        <f t="shared" si="64"/>
        <v>-6.0611081666935962E-2</v>
      </c>
      <c r="S564" s="34">
        <f>MAX(M$6:M564)</f>
        <v>1.5715176881679187</v>
      </c>
      <c r="T564" s="34">
        <f>MAX(N$6:N564)</f>
        <v>1.37911001835863</v>
      </c>
      <c r="U564" s="34">
        <f>MAX(O$6:O564)</f>
        <v>1.34291332477861</v>
      </c>
      <c r="V564" s="35">
        <f t="shared" si="65"/>
        <v>-0.28862866284660438</v>
      </c>
      <c r="W564" s="35">
        <f t="shared" si="66"/>
        <v>-0.31025508052784179</v>
      </c>
      <c r="X564" s="35">
        <f t="shared" si="66"/>
        <v>-0.26647557172977798</v>
      </c>
    </row>
    <row r="565" spans="1:24">
      <c r="A565" s="357">
        <v>44677</v>
      </c>
      <c r="B565" s="132">
        <f>[1]!thsiFinD("ths_adjustment_nvg_ratio_fund",B$2,$A$6,$A565,101)/100</f>
        <v>0.13467071611252998</v>
      </c>
      <c r="C565" s="132">
        <f>[1]!thsiFinD("ths_adjustment_nvg_ratio_fund",C$2,$A$6,$A565,101)/100</f>
        <v>7.3494917904613002E-2</v>
      </c>
      <c r="D565" s="132">
        <f>[1]!thsiFinD("ths_adjustment_nvg_ratio_fund",D$2,$A$6,$A565,101)/100</f>
        <v>0.25653007428708002</v>
      </c>
      <c r="E565" s="132">
        <f>[1]!thsiFinD("ths_adjustment_nvg_ratio_fund",E$2,$A$6,$A565,101)/100</f>
        <v>0.34944300197030004</v>
      </c>
      <c r="F565" s="133">
        <f>[1]!thsiFinD("ths_int_chg_ratio_index",F$1,$A$6,$A565,101)/100</f>
        <v>-5.3975160556799004E-2</v>
      </c>
      <c r="G565" s="133">
        <f>[1]!thsiFinD("ths_int_chg_ratio_index",G$1,$A$6,$A565,101)/100</f>
        <v>-5.3975160556799004E-2</v>
      </c>
      <c r="H565" s="132">
        <f>[1]!thsiFinD("ths_int_chg_ratio_index",H$1,$A$6,$A565,101)/100</f>
        <v>5.4484683495287997E-3</v>
      </c>
      <c r="I565" s="132">
        <f>[1]!thsiFinD("ths_int_chg_ratio_index",I$1,$A$6,$A565,101)/100</f>
        <v>5.4484683495287997E-3</v>
      </c>
      <c r="J565" s="32">
        <f t="shared" si="60"/>
        <v>8.9635665732497843E-2</v>
      </c>
      <c r="K565" s="32">
        <f>[1]!thsiFinD("ths_int_chg_ratio_index",K$2,$A$6,$A565,101)/100</f>
        <v>-6.0203389329782003E-2</v>
      </c>
      <c r="L565" s="32">
        <f>[1]!thsiFinD("ths_int_chg_ratio_index",L$2,$A$6,$A565,101)/100</f>
        <v>-3.3078141948831997E-2</v>
      </c>
      <c r="M565" s="46">
        <f t="shared" si="61"/>
        <v>1.0896356657324979</v>
      </c>
      <c r="N565" s="46">
        <f t="shared" si="62"/>
        <v>0.93979661067021802</v>
      </c>
      <c r="O565" s="46">
        <f t="shared" si="62"/>
        <v>0.96692185805116804</v>
      </c>
      <c r="P565" s="38">
        <f t="shared" si="63"/>
        <v>-2.5311877001975458E-2</v>
      </c>
      <c r="Q565" s="38">
        <f t="shared" si="64"/>
        <v>-1.2023872506723654E-2</v>
      </c>
      <c r="R565" s="38">
        <f t="shared" si="64"/>
        <v>-1.8412965420976479E-2</v>
      </c>
      <c r="S565" s="34">
        <f>MAX(M$6:M565)</f>
        <v>1.5715176881679187</v>
      </c>
      <c r="T565" s="34">
        <f>MAX(N$6:N565)</f>
        <v>1.37911001835863</v>
      </c>
      <c r="U565" s="34">
        <f>MAX(O$6:O565)</f>
        <v>1.34291332477861</v>
      </c>
      <c r="V565" s="35">
        <f t="shared" si="65"/>
        <v>-0.30663480663536191</v>
      </c>
      <c r="W565" s="35">
        <f t="shared" si="66"/>
        <v>-0.31854848550173531</v>
      </c>
      <c r="X565" s="35">
        <f t="shared" si="66"/>
        <v>-0.27998193166295915</v>
      </c>
    </row>
    <row r="566" spans="1:24">
      <c r="A566" s="357">
        <v>44678</v>
      </c>
      <c r="B566" s="132">
        <f>[1]!thsiFinD("ths_adjustment_nvg_ratio_fund",B$2,$A$6,$A566,101)/100</f>
        <v>0.16328324808184</v>
      </c>
      <c r="C566" s="132">
        <f>[1]!thsiFinD("ths_adjustment_nvg_ratio_fund",C$2,$A$6,$A566,101)/100</f>
        <v>0.11102423768569</v>
      </c>
      <c r="D566" s="132">
        <f>[1]!thsiFinD("ths_adjustment_nvg_ratio_fund",D$2,$A$6,$A566,101)/100</f>
        <v>0.30733285406183003</v>
      </c>
      <c r="E566" s="132">
        <f>[1]!thsiFinD("ths_adjustment_nvg_ratio_fund",E$2,$A$6,$A566,101)/100</f>
        <v>0.40296507252691</v>
      </c>
      <c r="F566" s="133">
        <f>[1]!thsiFinD("ths_int_chg_ratio_index",F$1,$A$6,$A566,101)/100</f>
        <v>-4.7270601772973E-3</v>
      </c>
      <c r="G566" s="133">
        <f>[1]!thsiFinD("ths_int_chg_ratio_index",G$1,$A$6,$A566,101)/100</f>
        <v>-4.7270601772973E-3</v>
      </c>
      <c r="H566" s="132">
        <f>[1]!thsiFinD("ths_int_chg_ratio_index",H$1,$A$6,$A566,101)/100</f>
        <v>3.8891174486779E-2</v>
      </c>
      <c r="I566" s="132">
        <f>[1]!thsiFinD("ths_int_chg_ratio_index",I$1,$A$6,$A566,101)/100</f>
        <v>3.8891174486779E-2</v>
      </c>
      <c r="J566" s="32">
        <f t="shared" si="60"/>
        <v>0.13161670512190418</v>
      </c>
      <c r="K566" s="32">
        <f>[1]!thsiFinD("ths_int_chg_ratio_index",K$2,$A$6,$A566,101)/100</f>
        <v>-3.0541541666662998E-2</v>
      </c>
      <c r="L566" s="32">
        <f>[1]!thsiFinD("ths_int_chg_ratio_index",L$2,$A$6,$A566,101)/100</f>
        <v>8.4888737999277996E-4</v>
      </c>
      <c r="M566" s="46">
        <f t="shared" si="61"/>
        <v>1.1316167051219042</v>
      </c>
      <c r="N566" s="46">
        <f t="shared" si="62"/>
        <v>0.96945845833333699</v>
      </c>
      <c r="O566" s="46">
        <f t="shared" si="62"/>
        <v>1.0008488873799928</v>
      </c>
      <c r="P566" s="38">
        <f t="shared" si="63"/>
        <v>3.8527592946569822E-2</v>
      </c>
      <c r="Q566" s="38">
        <f t="shared" si="64"/>
        <v>3.1561986206744885E-2</v>
      </c>
      <c r="R566" s="38">
        <f t="shared" si="64"/>
        <v>3.5087664061297152E-2</v>
      </c>
      <c r="S566" s="34">
        <f>MAX(M$6:M566)</f>
        <v>1.5715176881679187</v>
      </c>
      <c r="T566" s="34">
        <f>MAX(N$6:N566)</f>
        <v>1.37911001835863</v>
      </c>
      <c r="U566" s="34">
        <f>MAX(O$6:O566)</f>
        <v>1.34291332477861</v>
      </c>
      <c r="V566" s="35">
        <f t="shared" si="65"/>
        <v>-0.27992111470208958</v>
      </c>
      <c r="W566" s="35">
        <f t="shared" si="66"/>
        <v>-0.29704052220057575</v>
      </c>
      <c r="X566" s="35">
        <f t="shared" si="66"/>
        <v>-0.25471817956308485</v>
      </c>
    </row>
    <row r="567" spans="1:24">
      <c r="A567" s="357">
        <v>44679</v>
      </c>
      <c r="B567" s="132">
        <f>[1]!thsiFinD("ths_adjustment_nvg_ratio_fund",B$2,$A$6,$A567,101)/100</f>
        <v>0.17239450127876998</v>
      </c>
      <c r="C567" s="132">
        <f>[1]!thsiFinD("ths_adjustment_nvg_ratio_fund",C$2,$A$6,$A567,101)/100</f>
        <v>0.11780036486839</v>
      </c>
      <c r="D567" s="132">
        <f>[1]!thsiFinD("ths_adjustment_nvg_ratio_fund",D$2,$A$6,$A567,101)/100</f>
        <v>0.30637431104720997</v>
      </c>
      <c r="E567" s="132">
        <f>[1]!thsiFinD("ths_adjustment_nvg_ratio_fund",E$2,$A$6,$A567,101)/100</f>
        <v>0.40422145913724</v>
      </c>
      <c r="F567" s="133">
        <f>[1]!thsiFinD("ths_int_chg_ratio_index",F$1,$A$6,$A567,101)/100</f>
        <v>-1.3135452942348001E-2</v>
      </c>
      <c r="G567" s="133">
        <f>[1]!thsiFinD("ths_int_chg_ratio_index",G$1,$A$6,$A567,101)/100</f>
        <v>-1.3135452942348001E-2</v>
      </c>
      <c r="H567" s="132">
        <f>[1]!thsiFinD("ths_int_chg_ratio_index",H$1,$A$6,$A567,101)/100</f>
        <v>1.7868969532578001E-2</v>
      </c>
      <c r="I567" s="132">
        <f>[1]!thsiFinD("ths_int_chg_ratio_index",I$1,$A$6,$A567,101)/100</f>
        <v>1.7868969532578001E-2</v>
      </c>
      <c r="J567" s="32">
        <f t="shared" si="60"/>
        <v>0.12628220868900875</v>
      </c>
      <c r="K567" s="32">
        <f>[1]!thsiFinD("ths_int_chg_ratio_index",K$2,$A$6,$A567,101)/100</f>
        <v>-2.6374108771669999E-2</v>
      </c>
      <c r="L567" s="32">
        <f>[1]!thsiFinD("ths_int_chg_ratio_index",L$2,$A$6,$A567,101)/100</f>
        <v>2.7497009083611996E-4</v>
      </c>
      <c r="M567" s="46">
        <f t="shared" si="61"/>
        <v>1.1262822086890087</v>
      </c>
      <c r="N567" s="46">
        <f t="shared" si="62"/>
        <v>0.97362589122832999</v>
      </c>
      <c r="O567" s="46">
        <f t="shared" si="62"/>
        <v>1.0002749700908362</v>
      </c>
      <c r="P567" s="38">
        <f t="shared" si="63"/>
        <v>-4.7140488548379489E-3</v>
      </c>
      <c r="Q567" s="38">
        <f t="shared" si="64"/>
        <v>4.2987225075714619E-3</v>
      </c>
      <c r="R567" s="38">
        <f t="shared" si="64"/>
        <v>-5.7343051123226463E-4</v>
      </c>
      <c r="S567" s="34">
        <f>MAX(M$6:M567)</f>
        <v>1.5715176881679187</v>
      </c>
      <c r="T567" s="34">
        <f>MAX(N$6:N567)</f>
        <v>1.37911001835863</v>
      </c>
      <c r="U567" s="34">
        <f>MAX(O$6:O567)</f>
        <v>1.34291332477861</v>
      </c>
      <c r="V567" s="35">
        <f t="shared" si="65"/>
        <v>-0.2833156017467211</v>
      </c>
      <c r="W567" s="35">
        <f t="shared" si="66"/>
        <v>-0.29401869447144868</v>
      </c>
      <c r="X567" s="35">
        <f t="shared" si="66"/>
        <v>-0.25514554689839009</v>
      </c>
    </row>
    <row r="568" spans="1:24">
      <c r="A568" s="357">
        <v>44680</v>
      </c>
      <c r="B568" s="132">
        <f>[1]!thsiFinD("ths_adjustment_nvg_ratio_fund",B$2,$A$6,$A568,101)/100</f>
        <v>0.19820971867008003</v>
      </c>
      <c r="C568" s="132">
        <f>[1]!thsiFinD("ths_adjustment_nvg_ratio_fund",C$2,$A$6,$A568,101)/100</f>
        <v>0.14229867083659001</v>
      </c>
      <c r="D568" s="132">
        <f>[1]!thsiFinD("ths_adjustment_nvg_ratio_fund",D$2,$A$6,$A568,101)/100</f>
        <v>0.36232925952552003</v>
      </c>
      <c r="E568" s="132">
        <f>[1]!thsiFinD("ths_adjustment_nvg_ratio_fund",E$2,$A$6,$A568,101)/100</f>
        <v>0.45146159648789996</v>
      </c>
      <c r="F568" s="133">
        <f>[1]!thsiFinD("ths_int_chg_ratio_index",F$1,$A$6,$A568,101)/100</f>
        <v>3.0080673134145003E-2</v>
      </c>
      <c r="G568" s="133">
        <f>[1]!thsiFinD("ths_int_chg_ratio_index",G$1,$A$6,$A568,101)/100</f>
        <v>3.0080673134145003E-2</v>
      </c>
      <c r="H568" s="132">
        <f>[1]!thsiFinD("ths_int_chg_ratio_index",H$1,$A$6,$A568,101)/100</f>
        <v>6.3849612948386009E-2</v>
      </c>
      <c r="I568" s="132">
        <f>[1]!thsiFinD("ths_int_chg_ratio_index",I$1,$A$6,$A568,101)/100</f>
        <v>6.3849612948386009E-2</v>
      </c>
      <c r="J568" s="32">
        <f t="shared" si="60"/>
        <v>0.16776997721064402</v>
      </c>
      <c r="K568" s="32">
        <f>[1]!thsiFinD("ths_int_chg_ratio_index",K$2,$A$6,$A568,101)/100</f>
        <v>4.0841099468392995E-4</v>
      </c>
      <c r="L568" s="32">
        <f>[1]!thsiFinD("ths_int_chg_ratio_index",L$2,$A$6,$A568,101)/100</f>
        <v>3.2642843006744998E-2</v>
      </c>
      <c r="M568" s="46">
        <f t="shared" si="61"/>
        <v>1.167769977210644</v>
      </c>
      <c r="N568" s="46">
        <f t="shared" si="62"/>
        <v>1.000408410994684</v>
      </c>
      <c r="O568" s="46">
        <f t="shared" si="62"/>
        <v>1.0326428430067449</v>
      </c>
      <c r="P568" s="38">
        <f t="shared" si="63"/>
        <v>3.6836032924578488E-2</v>
      </c>
      <c r="Q568" s="38">
        <f t="shared" si="64"/>
        <v>2.7508019258367433E-2</v>
      </c>
      <c r="R568" s="38">
        <f t="shared" si="64"/>
        <v>3.235897516556796E-2</v>
      </c>
      <c r="S568" s="34">
        <f>MAX(M$6:M568)</f>
        <v>1.5715176881679187</v>
      </c>
      <c r="T568" s="34">
        <f>MAX(N$6:N568)</f>
        <v>1.37911001835863</v>
      </c>
      <c r="U568" s="34">
        <f>MAX(O$6:O568)</f>
        <v>1.34291332477861</v>
      </c>
      <c r="V568" s="35">
        <f t="shared" si="65"/>
        <v>-0.25691579165613165</v>
      </c>
      <c r="W568" s="35">
        <f t="shared" si="66"/>
        <v>-0.27459854712292198</v>
      </c>
      <c r="X568" s="35">
        <f t="shared" si="66"/>
        <v>-0.2310428201485123</v>
      </c>
    </row>
    <row r="569" spans="1:24">
      <c r="A569" s="357">
        <v>44686</v>
      </c>
      <c r="B569" s="132">
        <f>[1]!thsiFinD("ths_adjustment_nvg_ratio_fund",B$2,$A$6,$A569,101)/100</f>
        <v>0.1934942455243</v>
      </c>
      <c r="C569" s="132">
        <f>[1]!thsiFinD("ths_adjustment_nvg_ratio_fund",C$2,$A$6,$A569,101)/100</f>
        <v>0.14064807575363</v>
      </c>
      <c r="D569" s="132">
        <f>[1]!thsiFinD("ths_adjustment_nvg_ratio_fund",D$2,$A$6,$A569,101)/100</f>
        <v>0.38173975557153</v>
      </c>
      <c r="E569" s="132">
        <f>[1]!thsiFinD("ths_adjustment_nvg_ratio_fund",E$2,$A$6,$A569,101)/100</f>
        <v>0.46352290813220004</v>
      </c>
      <c r="F569" s="133">
        <f>[1]!thsiFinD("ths_int_chg_ratio_index",F$1,$A$6,$A569,101)/100</f>
        <v>4.8480959247053E-2</v>
      </c>
      <c r="G569" s="133">
        <f>[1]!thsiFinD("ths_int_chg_ratio_index",G$1,$A$6,$A569,101)/100</f>
        <v>4.8480959247053E-2</v>
      </c>
      <c r="H569" s="132">
        <f>[1]!thsiFinD("ths_int_chg_ratio_index",H$1,$A$6,$A569,101)/100</f>
        <v>8.5965400689942989E-2</v>
      </c>
      <c r="I569" s="132">
        <f>[1]!thsiFinD("ths_int_chg_ratio_index",I$1,$A$6,$A569,101)/100</f>
        <v>8.5965400689942989E-2</v>
      </c>
      <c r="J569" s="32">
        <f t="shared" si="60"/>
        <v>0.18103721310695653</v>
      </c>
      <c r="K569" s="32">
        <f>[1]!thsiFinD("ths_int_chg_ratio_index",K$2,$A$6,$A569,101)/100</f>
        <v>1.6427358796701999E-3</v>
      </c>
      <c r="L569" s="32">
        <f>[1]!thsiFinD("ths_int_chg_ratio_index",L$2,$A$6,$A569,101)/100</f>
        <v>3.9270235512083002E-2</v>
      </c>
      <c r="M569" s="46">
        <f t="shared" si="61"/>
        <v>1.1810372131069564</v>
      </c>
      <c r="N569" s="46">
        <f t="shared" si="62"/>
        <v>1.0016427358796702</v>
      </c>
      <c r="O569" s="46">
        <f t="shared" si="62"/>
        <v>1.0392702355120831</v>
      </c>
      <c r="P569" s="38">
        <f t="shared" si="63"/>
        <v>1.1361172281550536E-2</v>
      </c>
      <c r="Q569" s="38">
        <f t="shared" si="64"/>
        <v>1.2338209789328758E-3</v>
      </c>
      <c r="R569" s="38">
        <f t="shared" si="64"/>
        <v>6.4178941927697242E-3</v>
      </c>
      <c r="S569" s="34">
        <f>MAX(M$6:M569)</f>
        <v>1.5715176881679187</v>
      </c>
      <c r="T569" s="34">
        <f>MAX(N$6:N569)</f>
        <v>1.37911001835863</v>
      </c>
      <c r="U569" s="34">
        <f>MAX(O$6:O569)</f>
        <v>1.34291332477861</v>
      </c>
      <c r="V569" s="35">
        <f t="shared" si="65"/>
        <v>-0.24847348394543745</v>
      </c>
      <c r="W569" s="35">
        <f t="shared" si="66"/>
        <v>-0.27370353159221372</v>
      </c>
      <c r="X569" s="35">
        <f t="shared" si="66"/>
        <v>-0.22610773432945486</v>
      </c>
    </row>
    <row r="570" spans="1:24">
      <c r="A570" s="357">
        <v>44687</v>
      </c>
      <c r="B570" s="132">
        <f>[1]!thsiFinD("ths_adjustment_nvg_ratio_fund",B$2,$A$6,$A570,101)/100</f>
        <v>0.16520140664961999</v>
      </c>
      <c r="C570" s="132">
        <f>[1]!thsiFinD("ths_adjustment_nvg_ratio_fund",C$2,$A$6,$A570,101)/100</f>
        <v>0.11762661801754999</v>
      </c>
      <c r="D570" s="132">
        <f>[1]!thsiFinD("ths_adjustment_nvg_ratio_fund",D$2,$A$6,$A570,101)/100</f>
        <v>0.35693745506829999</v>
      </c>
      <c r="E570" s="132">
        <f>[1]!thsiFinD("ths_adjustment_nvg_ratio_fund",E$2,$A$6,$A570,101)/100</f>
        <v>0.43479353383620001</v>
      </c>
      <c r="F570" s="133">
        <f>[1]!thsiFinD("ths_int_chg_ratio_index",F$1,$A$6,$A570,101)/100</f>
        <v>3.5505250283229997E-2</v>
      </c>
      <c r="G570" s="133">
        <f>[1]!thsiFinD("ths_int_chg_ratio_index",G$1,$A$6,$A570,101)/100</f>
        <v>3.5505250283229997E-2</v>
      </c>
      <c r="H570" s="132">
        <f>[1]!thsiFinD("ths_int_chg_ratio_index",H$1,$A$6,$A570,101)/100</f>
        <v>7.6515553392272007E-2</v>
      </c>
      <c r="I570" s="132">
        <f>[1]!thsiFinD("ths_int_chg_ratio_index",I$1,$A$6,$A570,101)/100</f>
        <v>7.6515553392272007E-2</v>
      </c>
      <c r="J570" s="32">
        <f t="shared" si="60"/>
        <v>0.16232507761533427</v>
      </c>
      <c r="K570" s="32">
        <f>[1]!thsiFinD("ths_int_chg_ratio_index",K$2,$A$6,$A570,101)/100</f>
        <v>-2.2834601353566998E-2</v>
      </c>
      <c r="L570" s="32">
        <f>[1]!thsiFinD("ths_int_chg_ratio_index",L$2,$A$6,$A570,101)/100</f>
        <v>1.7872367034717E-2</v>
      </c>
      <c r="M570" s="46">
        <f t="shared" si="61"/>
        <v>1.1623250776153342</v>
      </c>
      <c r="N570" s="46">
        <f t="shared" si="62"/>
        <v>0.97716539864643304</v>
      </c>
      <c r="O570" s="46">
        <f t="shared" si="62"/>
        <v>1.017872367034717</v>
      </c>
      <c r="P570" s="38">
        <f t="shared" si="63"/>
        <v>-1.5843815320938259E-2</v>
      </c>
      <c r="Q570" s="38">
        <f t="shared" si="64"/>
        <v>-2.4437193378875288E-2</v>
      </c>
      <c r="R570" s="38">
        <f t="shared" si="64"/>
        <v>-2.058932099293953E-2</v>
      </c>
      <c r="S570" s="34">
        <f>MAX(M$6:M570)</f>
        <v>1.5715176881679187</v>
      </c>
      <c r="T570" s="34">
        <f>MAX(N$6:N570)</f>
        <v>1.37911001835863</v>
      </c>
      <c r="U570" s="34">
        <f>MAX(O$6:O570)</f>
        <v>1.34291332477861</v>
      </c>
      <c r="V570" s="35">
        <f t="shared" si="65"/>
        <v>-0.26038053127459404</v>
      </c>
      <c r="W570" s="35">
        <f t="shared" si="66"/>
        <v>-0.29145217884108898</v>
      </c>
      <c r="X570" s="35">
        <f t="shared" si="66"/>
        <v>-0.24204165060129901</v>
      </c>
    </row>
    <row r="571" spans="1:24">
      <c r="A571" s="357">
        <v>44690</v>
      </c>
      <c r="B571" s="132">
        <f>[1]!thsiFinD("ths_adjustment_nvg_ratio_fund",B$2,$A$6,$A571,101)/100</f>
        <v>0.15497122762148</v>
      </c>
      <c r="C571" s="132">
        <f>[1]!thsiFinD("ths_adjustment_nvg_ratio_fund",C$2,$A$6,$A571,101)/100</f>
        <v>0.10772304751976</v>
      </c>
      <c r="D571" s="132">
        <f>[1]!thsiFinD("ths_adjustment_nvg_ratio_fund",D$2,$A$6,$A571,101)/100</f>
        <v>0.36736161035225995</v>
      </c>
      <c r="E571" s="132">
        <f>[1]!thsiFinD("ths_adjustment_nvg_ratio_fund",E$2,$A$6,$A571,101)/100</f>
        <v>0.43839517553991003</v>
      </c>
      <c r="F571" s="133">
        <f>[1]!thsiFinD("ths_int_chg_ratio_index",F$1,$A$6,$A571,101)/100</f>
        <v>4.9192666901740997E-2</v>
      </c>
      <c r="G571" s="133">
        <f>[1]!thsiFinD("ths_int_chg_ratio_index",G$1,$A$6,$A571,101)/100</f>
        <v>4.9192666901740997E-2</v>
      </c>
      <c r="H571" s="132">
        <f>[1]!thsiFinD("ths_int_chg_ratio_index",H$1,$A$6,$A571,101)/100</f>
        <v>9.722167223226201E-2</v>
      </c>
      <c r="I571" s="132">
        <f>[1]!thsiFinD("ths_int_chg_ratio_index",I$1,$A$6,$A571,101)/100</f>
        <v>9.722167223226201E-2</v>
      </c>
      <c r="J571" s="32">
        <f t="shared" si="60"/>
        <v>0.17015996741267703</v>
      </c>
      <c r="K571" s="32">
        <f>[1]!thsiFinD("ths_int_chg_ratio_index",K$2,$A$6,$A571,101)/100</f>
        <v>-2.7040668984408E-2</v>
      </c>
      <c r="L571" s="32">
        <f>[1]!thsiFinD("ths_int_chg_ratio_index",L$2,$A$6,$A571,101)/100</f>
        <v>1.9402902025539001E-2</v>
      </c>
      <c r="M571" s="46">
        <f t="shared" si="61"/>
        <v>1.170159967412677</v>
      </c>
      <c r="N571" s="46">
        <f t="shared" si="62"/>
        <v>0.97295933101559195</v>
      </c>
      <c r="O571" s="46">
        <f t="shared" si="62"/>
        <v>1.0194029020255391</v>
      </c>
      <c r="P571" s="38">
        <f t="shared" si="63"/>
        <v>6.7407044279017558E-3</v>
      </c>
      <c r="Q571" s="38">
        <f t="shared" si="64"/>
        <v>-4.3043558814784832E-3</v>
      </c>
      <c r="R571" s="38">
        <f t="shared" si="64"/>
        <v>1.5036610093668301E-3</v>
      </c>
      <c r="S571" s="34">
        <f>MAX(M$6:M571)</f>
        <v>1.5715176881679187</v>
      </c>
      <c r="T571" s="34">
        <f>MAX(N$6:N571)</f>
        <v>1.37911001835863</v>
      </c>
      <c r="U571" s="34">
        <f>MAX(O$6:O571)</f>
        <v>1.34291332477861</v>
      </c>
      <c r="V571" s="35">
        <f t="shared" si="65"/>
        <v>-0.25539497504679443</v>
      </c>
      <c r="W571" s="35">
        <f t="shared" si="66"/>
        <v>-0.29450202082240318</v>
      </c>
      <c r="X571" s="35">
        <f t="shared" si="66"/>
        <v>-0.24090193818458405</v>
      </c>
    </row>
    <row r="572" spans="1:24">
      <c r="A572" s="357">
        <v>44691</v>
      </c>
      <c r="B572" s="132">
        <f>[1]!thsiFinD("ths_adjustment_nvg_ratio_fund",B$2,$A$6,$A572,101)/100</f>
        <v>0.16695971867008003</v>
      </c>
      <c r="C572" s="132">
        <f>[1]!thsiFinD("ths_adjustment_nvg_ratio_fund",C$2,$A$6,$A572,101)/100</f>
        <v>0.12040656763096001</v>
      </c>
      <c r="D572" s="132">
        <f>[1]!thsiFinD("ths_adjustment_nvg_ratio_fund",D$2,$A$6,$A572,101)/100</f>
        <v>0.3829379343398</v>
      </c>
      <c r="E572" s="132">
        <f>[1]!thsiFinD("ths_adjustment_nvg_ratio_fund",E$2,$A$6,$A572,101)/100</f>
        <v>0.45749225231004997</v>
      </c>
      <c r="F572" s="133">
        <f>[1]!thsiFinD("ths_int_chg_ratio_index",F$1,$A$6,$A572,101)/100</f>
        <v>6.8911824305694008E-2</v>
      </c>
      <c r="G572" s="133">
        <f>[1]!thsiFinD("ths_int_chg_ratio_index",G$1,$A$6,$A572,101)/100</f>
        <v>6.8911824305694008E-2</v>
      </c>
      <c r="H572" s="132">
        <f>[1]!thsiFinD("ths_int_chg_ratio_index",H$1,$A$6,$A572,101)/100</f>
        <v>0.11803416987306001</v>
      </c>
      <c r="I572" s="132">
        <f>[1]!thsiFinD("ths_int_chg_ratio_index",I$1,$A$6,$A572,101)/100</f>
        <v>0.11803416987306001</v>
      </c>
      <c r="J572" s="32">
        <f t="shared" si="60"/>
        <v>0.18771105766354979</v>
      </c>
      <c r="K572" s="32">
        <f>[1]!thsiFinD("ths_int_chg_ratio_index",K$2,$A$6,$A572,101)/100</f>
        <v>-1.5571504739054E-2</v>
      </c>
      <c r="L572" s="32">
        <f>[1]!thsiFinD("ths_int_chg_ratio_index",L$2,$A$6,$A572,101)/100</f>
        <v>3.3686369389939998E-2</v>
      </c>
      <c r="M572" s="46">
        <f t="shared" si="61"/>
        <v>1.1877110576635497</v>
      </c>
      <c r="N572" s="46">
        <f t="shared" si="62"/>
        <v>0.984428495260946</v>
      </c>
      <c r="O572" s="46">
        <f t="shared" si="62"/>
        <v>1.0336863693899401</v>
      </c>
      <c r="P572" s="38">
        <f t="shared" si="63"/>
        <v>1.4998881127064712E-2</v>
      </c>
      <c r="Q572" s="38">
        <f t="shared" si="64"/>
        <v>1.1787917418277116E-2</v>
      </c>
      <c r="R572" s="38">
        <f t="shared" si="64"/>
        <v>1.4011601630739001E-2</v>
      </c>
      <c r="S572" s="34">
        <f>MAX(M$6:M572)</f>
        <v>1.5715176881679187</v>
      </c>
      <c r="T572" s="34">
        <f>MAX(N$6:N572)</f>
        <v>1.37911001835863</v>
      </c>
      <c r="U572" s="34">
        <f>MAX(O$6:O572)</f>
        <v>1.34291332477861</v>
      </c>
      <c r="V572" s="35">
        <f t="shared" si="65"/>
        <v>-0.24422673279090623</v>
      </c>
      <c r="W572" s="35">
        <f t="shared" si="66"/>
        <v>-0.28618566890509622</v>
      </c>
      <c r="X572" s="35">
        <f t="shared" si="66"/>
        <v>-0.23026575854376041</v>
      </c>
    </row>
    <row r="573" spans="1:24">
      <c r="A573" s="357">
        <v>44692</v>
      </c>
      <c r="B573" s="132">
        <f>[1]!thsiFinD("ths_adjustment_nvg_ratio_fund",B$2,$A$6,$A573,101)/100</f>
        <v>0.17950767263427</v>
      </c>
      <c r="C573" s="132">
        <f>[1]!thsiFinD("ths_adjustment_nvg_ratio_fund",C$2,$A$6,$A573,101)/100</f>
        <v>0.13604378420641</v>
      </c>
      <c r="D573" s="132">
        <f>[1]!thsiFinD("ths_adjustment_nvg_ratio_fund",D$2,$A$6,$A573,101)/100</f>
        <v>0.39060627845675</v>
      </c>
      <c r="E573" s="132">
        <f>[1]!thsiFinD("ths_adjustment_nvg_ratio_fund",E$2,$A$6,$A573,101)/100</f>
        <v>0.46879973203446001</v>
      </c>
      <c r="F573" s="133">
        <f>[1]!thsiFinD("ths_int_chg_ratio_index",F$1,$A$6,$A573,101)/100</f>
        <v>7.8317337080632002E-2</v>
      </c>
      <c r="G573" s="133">
        <f>[1]!thsiFinD("ths_int_chg_ratio_index",G$1,$A$6,$A573,101)/100</f>
        <v>7.8317337080632002E-2</v>
      </c>
      <c r="H573" s="132">
        <f>[1]!thsiFinD("ths_int_chg_ratio_index",H$1,$A$6,$A573,101)/100</f>
        <v>0.12151073584335</v>
      </c>
      <c r="I573" s="132">
        <f>[1]!thsiFinD("ths_int_chg_ratio_index",I$1,$A$6,$A573,101)/100</f>
        <v>0.12151073584335</v>
      </c>
      <c r="J573" s="32">
        <f t="shared" si="60"/>
        <v>0.19682670164748178</v>
      </c>
      <c r="K573" s="32">
        <f>[1]!thsiFinD("ths_int_chg_ratio_index",K$2,$A$6,$A573,101)/100</f>
        <v>-2.7667893286418997E-3</v>
      </c>
      <c r="L573" s="32">
        <f>[1]!thsiFinD("ths_int_chg_ratio_index",L$2,$A$6,$A573,101)/100</f>
        <v>4.5274956535659994E-2</v>
      </c>
      <c r="M573" s="46">
        <f t="shared" si="61"/>
        <v>1.1968267016474818</v>
      </c>
      <c r="N573" s="46">
        <f t="shared" si="62"/>
        <v>0.99723321067135806</v>
      </c>
      <c r="O573" s="46">
        <f t="shared" si="62"/>
        <v>1.04527495653566</v>
      </c>
      <c r="P573" s="38">
        <f t="shared" si="63"/>
        <v>7.6749676826823876E-3</v>
      </c>
      <c r="Q573" s="38">
        <f t="shared" si="64"/>
        <v>1.3007257989843035E-2</v>
      </c>
      <c r="R573" s="38">
        <f t="shared" si="64"/>
        <v>1.1210931563854665E-2</v>
      </c>
      <c r="S573" s="34">
        <f>MAX(M$6:M573)</f>
        <v>1.5715176881679187</v>
      </c>
      <c r="T573" s="34">
        <f>MAX(N$6:N573)</f>
        <v>1.37911001835863</v>
      </c>
      <c r="U573" s="34">
        <f>MAX(O$6:O573)</f>
        <v>1.34291332477861</v>
      </c>
      <c r="V573" s="35">
        <f t="shared" si="65"/>
        <v>-0.23842619738964121</v>
      </c>
      <c r="W573" s="35">
        <f t="shared" si="66"/>
        <v>-0.27690090174369753</v>
      </c>
      <c r="X573" s="35">
        <f t="shared" si="66"/>
        <v>-0.22163632064043903</v>
      </c>
    </row>
    <row r="574" spans="1:24">
      <c r="A574" s="357">
        <v>44693</v>
      </c>
      <c r="B574" s="132">
        <f>[1]!thsiFinD("ths_adjustment_nvg_ratio_fund",B$2,$A$6,$A574,101)/100</f>
        <v>0.17679028132991997</v>
      </c>
      <c r="C574" s="132">
        <f>[1]!thsiFinD("ths_adjustment_nvg_ratio_fund",C$2,$A$6,$A574,101)/100</f>
        <v>0.13387194857092999</v>
      </c>
      <c r="D574" s="132">
        <f>[1]!thsiFinD("ths_adjustment_nvg_ratio_fund",D$2,$A$6,$A574,101)/100</f>
        <v>0.39635753654445</v>
      </c>
      <c r="E574" s="132">
        <f>[1]!thsiFinD("ths_adjustment_nvg_ratio_fund",E$2,$A$6,$A574,101)/100</f>
        <v>0.47039115505362</v>
      </c>
      <c r="F574" s="133">
        <f>[1]!thsiFinD("ths_int_chg_ratio_index",F$1,$A$6,$A574,101)/100</f>
        <v>8.3983640837048998E-2</v>
      </c>
      <c r="G574" s="133">
        <f>[1]!thsiFinD("ths_int_chg_ratio_index",G$1,$A$6,$A574,101)/100</f>
        <v>8.3983640837048998E-2</v>
      </c>
      <c r="H574" s="132">
        <f>[1]!thsiFinD("ths_int_chg_ratio_index",H$1,$A$6,$A574,101)/100</f>
        <v>0.13103270066906</v>
      </c>
      <c r="I574" s="132">
        <f>[1]!thsiFinD("ths_int_chg_ratio_index",I$1,$A$6,$A574,101)/100</f>
        <v>0.13103270066906</v>
      </c>
      <c r="J574" s="32">
        <f t="shared" si="60"/>
        <v>0.20093045056389219</v>
      </c>
      <c r="K574" s="32">
        <f>[1]!thsiFinD("ths_int_chg_ratio_index",K$2,$A$6,$A574,101)/100</f>
        <v>-5.9482067358972001E-3</v>
      </c>
      <c r="L574" s="32">
        <f>[1]!thsiFinD("ths_int_chg_ratio_index",L$2,$A$6,$A574,101)/100</f>
        <v>4.5418730294161998E-2</v>
      </c>
      <c r="M574" s="46">
        <f t="shared" si="61"/>
        <v>1.2009304505638922</v>
      </c>
      <c r="N574" s="46">
        <f t="shared" si="62"/>
        <v>0.99405179326410276</v>
      </c>
      <c r="O574" s="46">
        <f t="shared" si="62"/>
        <v>1.045418730294162</v>
      </c>
      <c r="P574" s="38">
        <f t="shared" si="63"/>
        <v>3.4288580884445086E-3</v>
      </c>
      <c r="Q574" s="38">
        <f t="shared" si="64"/>
        <v>-3.1902441406995719E-3</v>
      </c>
      <c r="R574" s="38">
        <f t="shared" si="64"/>
        <v>1.3754635333307341E-4</v>
      </c>
      <c r="S574" s="34">
        <f>MAX(M$6:M574)</f>
        <v>1.5715176881679187</v>
      </c>
      <c r="T574" s="34">
        <f>MAX(N$6:N574)</f>
        <v>1.37911001835863</v>
      </c>
      <c r="U574" s="34">
        <f>MAX(O$6:O574)</f>
        <v>1.34291332477861</v>
      </c>
      <c r="V574" s="35">
        <f t="shared" si="65"/>
        <v>-0.23581486889661318</v>
      </c>
      <c r="W574" s="35">
        <f t="shared" si="66"/>
        <v>-0.2792077644050549</v>
      </c>
      <c r="X574" s="35">
        <f t="shared" si="66"/>
        <v>-0.22152925955477609</v>
      </c>
    </row>
    <row r="575" spans="1:24">
      <c r="A575" s="357">
        <v>44694</v>
      </c>
      <c r="B575" s="132">
        <f>[1]!thsiFinD("ths_adjustment_nvg_ratio_fund",B$2,$A$6,$A575,101)/100</f>
        <v>0.18526214833760002</v>
      </c>
      <c r="C575" s="132">
        <f>[1]!thsiFinD("ths_adjustment_nvg_ratio_fund",C$2,$A$6,$A575,101)/100</f>
        <v>0.14125618973155998</v>
      </c>
      <c r="D575" s="132">
        <f>[1]!thsiFinD("ths_adjustment_nvg_ratio_fund",D$2,$A$6,$A575,101)/100</f>
        <v>0.41097531751737004</v>
      </c>
      <c r="E575" s="132">
        <f>[1]!thsiFinD("ths_adjustment_nvg_ratio_fund",E$2,$A$6,$A575,101)/100</f>
        <v>0.48370885338541003</v>
      </c>
      <c r="F575" s="133">
        <f>[1]!thsiFinD("ths_int_chg_ratio_index",F$1,$A$6,$A575,101)/100</f>
        <v>9.0646902937345994E-2</v>
      </c>
      <c r="G575" s="133">
        <f>[1]!thsiFinD("ths_int_chg_ratio_index",G$1,$A$6,$A575,101)/100</f>
        <v>9.0646902937345994E-2</v>
      </c>
      <c r="H575" s="132">
        <f>[1]!thsiFinD("ths_int_chg_ratio_index",H$1,$A$6,$A575,101)/100</f>
        <v>0.13748509512078999</v>
      </c>
      <c r="I575" s="132">
        <f>[1]!thsiFinD("ths_int_chg_ratio_index",I$1,$A$6,$A575,101)/100</f>
        <v>0.13748509512078999</v>
      </c>
      <c r="J575" s="32">
        <f t="shared" si="60"/>
        <v>0.20968331313602651</v>
      </c>
      <c r="K575" s="32">
        <f>[1]!thsiFinD("ths_int_chg_ratio_index",K$2,$A$6,$A575,101)/100</f>
        <v>1.9721478379553002E-3</v>
      </c>
      <c r="L575" s="32">
        <f>[1]!thsiFinD("ths_int_chg_ratio_index",L$2,$A$6,$A575,101)/100</f>
        <v>5.3124448209870001E-2</v>
      </c>
      <c r="M575" s="46">
        <f t="shared" si="61"/>
        <v>1.2096833131360265</v>
      </c>
      <c r="N575" s="46">
        <f t="shared" si="62"/>
        <v>1.0019721478379553</v>
      </c>
      <c r="O575" s="46">
        <f t="shared" si="62"/>
        <v>1.0531244482098701</v>
      </c>
      <c r="P575" s="38">
        <f t="shared" si="63"/>
        <v>7.2884008961755509E-3</v>
      </c>
      <c r="Q575" s="38">
        <f t="shared" si="64"/>
        <v>7.967748388486795E-3</v>
      </c>
      <c r="R575" s="38">
        <f t="shared" si="64"/>
        <v>7.3709392154661657E-3</v>
      </c>
      <c r="S575" s="34">
        <f>MAX(M$6:M575)</f>
        <v>1.5715176881679187</v>
      </c>
      <c r="T575" s="34">
        <f>MAX(N$6:N575)</f>
        <v>1.37911001835863</v>
      </c>
      <c r="U575" s="34">
        <f>MAX(O$6:O575)</f>
        <v>1.34291332477861</v>
      </c>
      <c r="V575" s="35">
        <f t="shared" si="65"/>
        <v>-0.23024518130223537</v>
      </c>
      <c r="W575" s="35">
        <f t="shared" si="66"/>
        <v>-0.2734646732314594</v>
      </c>
      <c r="X575" s="35">
        <f t="shared" si="66"/>
        <v>-0.21579119904593547</v>
      </c>
    </row>
    <row r="576" spans="1:24">
      <c r="A576" s="357">
        <v>44697</v>
      </c>
      <c r="B576" s="132">
        <f>[1]!thsiFinD("ths_adjustment_nvg_ratio_fund",B$2,$A$6,$A576,101)/100</f>
        <v>0.17535166240409</v>
      </c>
      <c r="C576" s="132">
        <f>[1]!thsiFinD("ths_adjustment_nvg_ratio_fund",C$2,$A$6,$A576,101)/100</f>
        <v>0.13230822691339</v>
      </c>
      <c r="D576" s="132">
        <f>[1]!thsiFinD("ths_adjustment_nvg_ratio_fund",D$2,$A$6,$A576,101)/100</f>
        <v>0.41816439012700996</v>
      </c>
      <c r="E576" s="132">
        <f>[1]!thsiFinD("ths_adjustment_nvg_ratio_fund",E$2,$A$6,$A576,101)/100</f>
        <v>0.48731049508912</v>
      </c>
      <c r="F576" s="133">
        <f>[1]!thsiFinD("ths_int_chg_ratio_index",F$1,$A$6,$A576,101)/100</f>
        <v>9.2661369170974991E-2</v>
      </c>
      <c r="G576" s="133">
        <f>[1]!thsiFinD("ths_int_chg_ratio_index",G$1,$A$6,$A576,101)/100</f>
        <v>9.2661369170974991E-2</v>
      </c>
      <c r="H576" s="132">
        <f>[1]!thsiFinD("ths_int_chg_ratio_index",H$1,$A$6,$A576,101)/100</f>
        <v>0.14042726149320001</v>
      </c>
      <c r="I576" s="132">
        <f>[1]!thsiFinD("ths_int_chg_ratio_index",I$1,$A$6,$A576,101)/100</f>
        <v>0.14042726149320001</v>
      </c>
      <c r="J576" s="32">
        <f t="shared" si="60"/>
        <v>0.20991400448274503</v>
      </c>
      <c r="K576" s="32">
        <f>[1]!thsiFinD("ths_int_chg_ratio_index",K$2,$A$6,$A576,101)/100</f>
        <v>-4.4190845591660999E-3</v>
      </c>
      <c r="L576" s="32">
        <f>[1]!thsiFinD("ths_int_chg_ratio_index",L$2,$A$6,$A576,101)/100</f>
        <v>4.9259800692682994E-2</v>
      </c>
      <c r="M576" s="46">
        <f t="shared" si="61"/>
        <v>1.209914004482745</v>
      </c>
      <c r="N576" s="46">
        <f t="shared" si="62"/>
        <v>0.99558091544083394</v>
      </c>
      <c r="O576" s="46">
        <f t="shared" si="62"/>
        <v>1.049259800692683</v>
      </c>
      <c r="P576" s="38">
        <f t="shared" si="63"/>
        <v>1.9070391747444404E-4</v>
      </c>
      <c r="Q576" s="38">
        <f t="shared" si="64"/>
        <v>-6.3786527508896684E-3</v>
      </c>
      <c r="R576" s="38">
        <f t="shared" si="64"/>
        <v>-3.6696968945657549E-3</v>
      </c>
      <c r="S576" s="34">
        <f>MAX(M$6:M576)</f>
        <v>1.5715176881679187</v>
      </c>
      <c r="T576" s="34">
        <f>MAX(N$6:N576)</f>
        <v>1.37911001835863</v>
      </c>
      <c r="U576" s="34">
        <f>MAX(O$6:O576)</f>
        <v>1.34291332477861</v>
      </c>
      <c r="V576" s="35">
        <f t="shared" si="65"/>
        <v>-0.23009838604281485</v>
      </c>
      <c r="W576" s="35">
        <f t="shared" si="66"/>
        <v>-0.27809898979217007</v>
      </c>
      <c r="X576" s="35">
        <f t="shared" si="66"/>
        <v>-0.21866900764748776</v>
      </c>
    </row>
    <row r="577" spans="1:24">
      <c r="A577" s="357">
        <v>44698</v>
      </c>
      <c r="B577" s="132">
        <f>[1]!thsiFinD("ths_adjustment_nvg_ratio_fund",B$2,$A$6,$A577,101)/100</f>
        <v>0.18558184143223</v>
      </c>
      <c r="C577" s="132">
        <f>[1]!thsiFinD("ths_adjustment_nvg_ratio_fund",C$2,$A$6,$A577,101)/100</f>
        <v>0.14742420293632</v>
      </c>
      <c r="D577" s="132">
        <f>[1]!thsiFinD("ths_adjustment_nvg_ratio_fund",D$2,$A$6,$A577,101)/100</f>
        <v>0.42391564821471001</v>
      </c>
      <c r="E577" s="132">
        <f>[1]!thsiFinD("ths_adjustment_nvg_ratio_fund",E$2,$A$6,$A577,101)/100</f>
        <v>0.49501633310980997</v>
      </c>
      <c r="F577" s="133">
        <f>[1]!thsiFinD("ths_int_chg_ratio_index",F$1,$A$6,$A577,101)/100</f>
        <v>9.9051721087336994E-2</v>
      </c>
      <c r="G577" s="133">
        <f>[1]!thsiFinD("ths_int_chg_ratio_index",G$1,$A$6,$A577,101)/100</f>
        <v>9.9051721087336994E-2</v>
      </c>
      <c r="H577" s="132">
        <f>[1]!thsiFinD("ths_int_chg_ratio_index",H$1,$A$6,$A577,101)/100</f>
        <v>0.13830393409285999</v>
      </c>
      <c r="I577" s="132">
        <f>[1]!thsiFinD("ths_int_chg_ratio_index",I$1,$A$6,$A577,101)/100</f>
        <v>0.13830393409285999</v>
      </c>
      <c r="J577" s="32">
        <f t="shared" si="60"/>
        <v>0.21583116700668298</v>
      </c>
      <c r="K577" s="32">
        <f>[1]!thsiFinD("ths_int_chg_ratio_index",K$2,$A$6,$A577,101)/100</f>
        <v>6.0885352017368997E-3</v>
      </c>
      <c r="L577" s="32">
        <f>[1]!thsiFinD("ths_int_chg_ratio_index",L$2,$A$6,$A577,101)/100</f>
        <v>5.7733763798337001E-2</v>
      </c>
      <c r="M577" s="46">
        <f t="shared" si="61"/>
        <v>1.215831167006683</v>
      </c>
      <c r="N577" s="46">
        <f t="shared" si="62"/>
        <v>1.0060885352017368</v>
      </c>
      <c r="O577" s="46">
        <f t="shared" si="62"/>
        <v>1.0577337637983371</v>
      </c>
      <c r="P577" s="38">
        <f t="shared" si="63"/>
        <v>4.8905645376571272E-3</v>
      </c>
      <c r="Q577" s="38">
        <f t="shared" si="64"/>
        <v>1.0554259927983978E-2</v>
      </c>
      <c r="R577" s="38">
        <f t="shared" si="64"/>
        <v>8.0761343378064065E-3</v>
      </c>
      <c r="S577" s="34">
        <f>MAX(M$6:M577)</f>
        <v>1.5715176881679187</v>
      </c>
      <c r="T577" s="34">
        <f>MAX(N$6:N577)</f>
        <v>1.37911001835863</v>
      </c>
      <c r="U577" s="34">
        <f>MAX(O$6:O577)</f>
        <v>1.34291332477861</v>
      </c>
      <c r="V577" s="35">
        <f t="shared" si="65"/>
        <v>-0.22633313251211085</v>
      </c>
      <c r="W577" s="35">
        <f t="shared" si="66"/>
        <v>-0.27047985888816228</v>
      </c>
      <c r="X577" s="35">
        <f t="shared" si="66"/>
        <v>-0.21235887359095729</v>
      </c>
    </row>
    <row r="578" spans="1:24">
      <c r="A578" s="357">
        <v>44699</v>
      </c>
      <c r="B578" s="132">
        <f>[1]!thsiFinD("ths_adjustment_nvg_ratio_fund",B$2,$A$6,$A578,101)/100</f>
        <v>0.1809462915601</v>
      </c>
      <c r="C578" s="132">
        <f>[1]!thsiFinD("ths_adjustment_nvg_ratio_fund",C$2,$A$6,$A578,101)/100</f>
        <v>0.14438363304665</v>
      </c>
      <c r="D578" s="132">
        <f>[1]!thsiFinD("ths_adjustment_nvg_ratio_fund",D$2,$A$6,$A578,101)/100</f>
        <v>0.41864366163432004</v>
      </c>
      <c r="E578" s="132">
        <f>[1]!thsiFinD("ths_adjustment_nvg_ratio_fund",E$2,$A$6,$A578,101)/100</f>
        <v>0.49040958210241004</v>
      </c>
      <c r="F578" s="133">
        <f>[1]!thsiFinD("ths_int_chg_ratio_index",F$1,$A$6,$A578,101)/100</f>
        <v>0.1007306046147</v>
      </c>
      <c r="G578" s="133">
        <f>[1]!thsiFinD("ths_int_chg_ratio_index",G$1,$A$6,$A578,101)/100</f>
        <v>0.1007306046147</v>
      </c>
      <c r="H578" s="132">
        <f>[1]!thsiFinD("ths_int_chg_ratio_index",H$1,$A$6,$A578,101)/100</f>
        <v>0.14898893023179</v>
      </c>
      <c r="I578" s="132">
        <f>[1]!thsiFinD("ths_int_chg_ratio_index",I$1,$A$6,$A578,101)/100</f>
        <v>0.14898893023179</v>
      </c>
      <c r="J578" s="32">
        <f t="shared" si="60"/>
        <v>0.21672777975455754</v>
      </c>
      <c r="K578" s="32">
        <f>[1]!thsiFinD("ths_int_chg_ratio_index",K$2,$A$6,$A578,101)/100</f>
        <v>2.6351788038013E-3</v>
      </c>
      <c r="L578" s="32">
        <f>[1]!thsiFinD("ths_int_chg_ratio_index",L$2,$A$6,$A578,101)/100</f>
        <v>5.6739902693386995E-2</v>
      </c>
      <c r="M578" s="46">
        <f t="shared" si="61"/>
        <v>1.2167277797545575</v>
      </c>
      <c r="N578" s="46">
        <f t="shared" si="62"/>
        <v>1.0026351788038013</v>
      </c>
      <c r="O578" s="46">
        <f t="shared" si="62"/>
        <v>1.056739902693387</v>
      </c>
      <c r="P578" s="38">
        <f t="shared" si="63"/>
        <v>7.3744839925593553E-4</v>
      </c>
      <c r="Q578" s="38">
        <f t="shared" si="64"/>
        <v>-3.432457758047236E-3</v>
      </c>
      <c r="R578" s="38">
        <f t="shared" si="64"/>
        <v>-9.3961367119554939E-4</v>
      </c>
      <c r="S578" s="34">
        <f>MAX(M$6:M578)</f>
        <v>1.5715176881679187</v>
      </c>
      <c r="T578" s="34">
        <f>MAX(N$6:N578)</f>
        <v>1.37911001835863</v>
      </c>
      <c r="U578" s="34">
        <f>MAX(O$6:O578)</f>
        <v>1.34291332477861</v>
      </c>
      <c r="V578" s="35">
        <f t="shared" si="65"/>
        <v>-0.22576259311912461</v>
      </c>
      <c r="W578" s="35">
        <f t="shared" si="66"/>
        <v>-0.27298390595617339</v>
      </c>
      <c r="X578" s="35">
        <f t="shared" si="66"/>
        <v>-0.213098951961327</v>
      </c>
    </row>
    <row r="579" spans="1:24">
      <c r="A579" s="357">
        <v>44700</v>
      </c>
      <c r="B579" s="132">
        <f>[1]!thsiFinD("ths_adjustment_nvg_ratio_fund",B$2,$A$6,$A579,101)/100</f>
        <v>0.18654092071611</v>
      </c>
      <c r="C579" s="132">
        <f>[1]!thsiFinD("ths_adjustment_nvg_ratio_fund",C$2,$A$6,$A579,101)/100</f>
        <v>0.14985665884805999</v>
      </c>
      <c r="D579" s="132">
        <f>[1]!thsiFinD("ths_adjustment_nvg_ratio_fund",D$2,$A$6,$A579,101)/100</f>
        <v>0.42786963815001</v>
      </c>
      <c r="E579" s="132">
        <f>[1]!thsiFinD("ths_adjustment_nvg_ratio_fund",E$2,$A$6,$A579,101)/100</f>
        <v>0.49995812052605998</v>
      </c>
      <c r="F579" s="133">
        <f>[1]!thsiFinD("ths_int_chg_ratio_index",F$1,$A$6,$A579,101)/100</f>
        <v>0.1101400332996</v>
      </c>
      <c r="G579" s="133">
        <f>[1]!thsiFinD("ths_int_chg_ratio_index",G$1,$A$6,$A579,101)/100</f>
        <v>0.1101400332996</v>
      </c>
      <c r="H579" s="132">
        <f>[1]!thsiFinD("ths_int_chg_ratio_index",H$1,$A$6,$A579,101)/100</f>
        <v>0.15830843217856</v>
      </c>
      <c r="I579" s="132">
        <f>[1]!thsiFinD("ths_int_chg_ratio_index",I$1,$A$6,$A579,101)/100</f>
        <v>0.15830843217856</v>
      </c>
      <c r="J579" s="32">
        <f t="shared" si="60"/>
        <v>0.22514028364957001</v>
      </c>
      <c r="K579" s="32">
        <f>[1]!thsiFinD("ths_int_chg_ratio_index",K$2,$A$6,$A579,101)/100</f>
        <v>5.7774005353050991E-3</v>
      </c>
      <c r="L579" s="32">
        <f>[1]!thsiFinD("ths_int_chg_ratio_index",L$2,$A$6,$A579,101)/100</f>
        <v>6.1868870421356005E-2</v>
      </c>
      <c r="M579" s="46">
        <f t="shared" si="61"/>
        <v>1.2251402836495699</v>
      </c>
      <c r="N579" s="46">
        <f t="shared" si="62"/>
        <v>1.0057774005353051</v>
      </c>
      <c r="O579" s="46">
        <f t="shared" si="62"/>
        <v>1.0618688704213559</v>
      </c>
      <c r="P579" s="38">
        <f t="shared" si="63"/>
        <v>6.9140394712690068E-3</v>
      </c>
      <c r="Q579" s="38">
        <f t="shared" si="64"/>
        <v>3.1339631781648336E-3</v>
      </c>
      <c r="R579" s="38">
        <f t="shared" si="64"/>
        <v>4.8535762820125505E-3</v>
      </c>
      <c r="S579" s="34">
        <f>MAX(M$6:M579)</f>
        <v>1.5715176881679187</v>
      </c>
      <c r="T579" s="34">
        <f>MAX(N$6:N579)</f>
        <v>1.37911001835863</v>
      </c>
      <c r="U579" s="34">
        <f>MAX(O$6:O579)</f>
        <v>1.34291332477861</v>
      </c>
      <c r="V579" s="35">
        <f t="shared" si="65"/>
        <v>-0.22040948512781733</v>
      </c>
      <c r="W579" s="35">
        <f t="shared" si="66"/>
        <v>-0.27070546428750675</v>
      </c>
      <c r="X579" s="35">
        <f t="shared" si="66"/>
        <v>-0.20927966769827566</v>
      </c>
    </row>
    <row r="580" spans="1:24">
      <c r="A580" s="357">
        <v>44701</v>
      </c>
      <c r="B580" s="132">
        <f>[1]!thsiFinD("ths_adjustment_nvg_ratio_fund",B$2,$A$6,$A580,101)/100</f>
        <v>0.20644181585678001</v>
      </c>
      <c r="C580" s="132">
        <f>[1]!thsiFinD("ths_adjustment_nvg_ratio_fund",C$2,$A$6,$A580,101)/100</f>
        <v>0.16792633133523999</v>
      </c>
      <c r="D580" s="132">
        <f>[1]!thsiFinD("ths_adjustment_nvg_ratio_fund",D$2,$A$6,$A580,101)/100</f>
        <v>0.44716031631919001</v>
      </c>
      <c r="E580" s="132">
        <f>[1]!thsiFinD("ths_adjustment_nvg_ratio_fund",E$2,$A$6,$A580,101)/100</f>
        <v>0.52240556169328001</v>
      </c>
      <c r="F580" s="133">
        <f>[1]!thsiFinD("ths_int_chg_ratio_index",F$1,$A$6,$A580,101)/100</f>
        <v>0.12509539641672998</v>
      </c>
      <c r="G580" s="133">
        <f>[1]!thsiFinD("ths_int_chg_ratio_index",G$1,$A$6,$A580,101)/100</f>
        <v>0.12509539641672998</v>
      </c>
      <c r="H580" s="132">
        <f>[1]!thsiFinD("ths_int_chg_ratio_index",H$1,$A$6,$A580,101)/100</f>
        <v>0.17054798590831999</v>
      </c>
      <c r="I580" s="132">
        <f>[1]!thsiFinD("ths_int_chg_ratio_index",I$1,$A$6,$A580,101)/100</f>
        <v>0.17054798590831999</v>
      </c>
      <c r="J580" s="32">
        <f t="shared" si="60"/>
        <v>0.24190259873182374</v>
      </c>
      <c r="K580" s="32">
        <f>[1]!thsiFinD("ths_int_chg_ratio_index",K$2,$A$6,$A580,101)/100</f>
        <v>2.4465440632785E-2</v>
      </c>
      <c r="L580" s="32">
        <f>[1]!thsiFinD("ths_int_chg_ratio_index",L$2,$A$6,$A580,101)/100</f>
        <v>7.936064809566E-2</v>
      </c>
      <c r="M580" s="46">
        <f t="shared" si="61"/>
        <v>1.2419025987318237</v>
      </c>
      <c r="N580" s="46">
        <f t="shared" si="62"/>
        <v>1.0244654406327851</v>
      </c>
      <c r="O580" s="46">
        <f t="shared" si="62"/>
        <v>1.0793606480956599</v>
      </c>
      <c r="P580" s="38">
        <f t="shared" si="63"/>
        <v>1.3681955695979964E-2</v>
      </c>
      <c r="Q580" s="38">
        <f t="shared" si="64"/>
        <v>1.8580691997586829E-2</v>
      </c>
      <c r="R580" s="38">
        <f t="shared" si="64"/>
        <v>1.6472634391629937E-2</v>
      </c>
      <c r="S580" s="34">
        <f>MAX(M$6:M580)</f>
        <v>1.5715176881679187</v>
      </c>
      <c r="T580" s="34">
        <f>MAX(N$6:N580)</f>
        <v>1.37911001835863</v>
      </c>
      <c r="U580" s="34">
        <f>MAX(O$6:O580)</f>
        <v>1.34291332477861</v>
      </c>
      <c r="V580" s="35">
        <f t="shared" si="65"/>
        <v>-0.20974316224232992</v>
      </c>
      <c r="W580" s="35">
        <f t="shared" si="66"/>
        <v>-0.25715466714390989</v>
      </c>
      <c r="X580" s="35">
        <f t="shared" si="66"/>
        <v>-0.19625442075824129</v>
      </c>
    </row>
    <row r="581" spans="1:24">
      <c r="A581" s="357">
        <v>44704</v>
      </c>
      <c r="B581" s="132">
        <f>[1]!thsiFinD("ths_adjustment_nvg_ratio_fund",B$2,$A$6,$A581,101)/100</f>
        <v>0.20332480818413998</v>
      </c>
      <c r="C581" s="132">
        <f>[1]!thsiFinD("ths_adjustment_nvg_ratio_fund",C$2,$A$6,$A581,101)/100</f>
        <v>0.16653635652853999</v>
      </c>
      <c r="D581" s="132">
        <f>[1]!thsiFinD("ths_adjustment_nvg_ratio_fund",D$2,$A$6,$A581,101)/100</f>
        <v>0.45614665708124003</v>
      </c>
      <c r="E581" s="132">
        <f>[1]!thsiFinD("ths_adjustment_nvg_ratio_fund",E$2,$A$6,$A581,101)/100</f>
        <v>0.52919004943532</v>
      </c>
      <c r="F581" s="133">
        <f>[1]!thsiFinD("ths_int_chg_ratio_index",F$1,$A$6,$A581,101)/100</f>
        <v>0.13947001930830999</v>
      </c>
      <c r="G581" s="133">
        <f>[1]!thsiFinD("ths_int_chg_ratio_index",G$1,$A$6,$A581,101)/100</f>
        <v>0.13947001930830999</v>
      </c>
      <c r="H581" s="132">
        <f>[1]!thsiFinD("ths_int_chg_ratio_index",H$1,$A$6,$A581,101)/100</f>
        <v>0.19084215243369002</v>
      </c>
      <c r="I581" s="132">
        <f>[1]!thsiFinD("ths_int_chg_ratio_index",I$1,$A$6,$A581,101)/100</f>
        <v>0.19084215243369002</v>
      </c>
      <c r="J581" s="32">
        <f t="shared" si="60"/>
        <v>0.25197777683915501</v>
      </c>
      <c r="K581" s="32">
        <f>[1]!thsiFinD("ths_int_chg_ratio_index",K$2,$A$6,$A581,101)/100</f>
        <v>2.1403643659934999E-2</v>
      </c>
      <c r="L581" s="32">
        <f>[1]!thsiFinD("ths_int_chg_ratio_index",L$2,$A$6,$A581,101)/100</f>
        <v>8.1863911448875004E-2</v>
      </c>
      <c r="M581" s="46">
        <f t="shared" si="61"/>
        <v>1.2519777768391549</v>
      </c>
      <c r="N581" s="46">
        <f t="shared" si="62"/>
        <v>1.021403643659935</v>
      </c>
      <c r="O581" s="46">
        <f t="shared" si="62"/>
        <v>1.0818639114488751</v>
      </c>
      <c r="P581" s="38">
        <f t="shared" si="63"/>
        <v>8.1126958890491707E-3</v>
      </c>
      <c r="Q581" s="38">
        <f t="shared" si="64"/>
        <v>-2.9886776570607898E-3</v>
      </c>
      <c r="R581" s="38">
        <f t="shared" si="64"/>
        <v>2.3192093927379975E-3</v>
      </c>
      <c r="S581" s="34">
        <f>MAX(M$6:M581)</f>
        <v>1.5715176881679187</v>
      </c>
      <c r="T581" s="34">
        <f>MAX(N$6:N581)</f>
        <v>1.37911001835863</v>
      </c>
      <c r="U581" s="34">
        <f>MAX(O$6:O581)</f>
        <v>1.34291332477861</v>
      </c>
      <c r="V581" s="35">
        <f t="shared" si="65"/>
        <v>-0.2033320488433602</v>
      </c>
      <c r="W581" s="35">
        <f t="shared" si="66"/>
        <v>-0.25937479239286876</v>
      </c>
      <c r="X581" s="35">
        <f t="shared" si="66"/>
        <v>-0.19439036646149221</v>
      </c>
    </row>
    <row r="582" spans="1:24">
      <c r="A582" s="357">
        <v>44705</v>
      </c>
      <c r="B582" s="132">
        <f>[1]!thsiFinD("ths_adjustment_nvg_ratio_fund",B$2,$A$6,$A582,101)/100</f>
        <v>0.17463235294118001</v>
      </c>
      <c r="C582" s="132">
        <f>[1]!thsiFinD("ths_adjustment_nvg_ratio_fund",C$2,$A$6,$A582,101)/100</f>
        <v>0.13977934149943999</v>
      </c>
      <c r="D582" s="132">
        <f>[1]!thsiFinD("ths_adjustment_nvg_ratio_fund",D$2,$A$6,$A582,101)/100</f>
        <v>0.40390606278456997</v>
      </c>
      <c r="E582" s="132">
        <f>[1]!thsiFinD("ths_adjustment_nvg_ratio_fund",E$2,$A$6,$A582,101)/100</f>
        <v>0.47918586148020997</v>
      </c>
      <c r="F582" s="133">
        <f>[1]!thsiFinD("ths_int_chg_ratio_index",F$1,$A$6,$A582,101)/100</f>
        <v>9.2438701189664005E-2</v>
      </c>
      <c r="G582" s="133">
        <f>[1]!thsiFinD("ths_int_chg_ratio_index",G$1,$A$6,$A582,101)/100</f>
        <v>9.2438701189664005E-2</v>
      </c>
      <c r="H582" s="132">
        <f>[1]!thsiFinD("ths_int_chg_ratio_index",H$1,$A$6,$A582,101)/100</f>
        <v>0.13771795194281999</v>
      </c>
      <c r="I582" s="132">
        <f>[1]!thsiFinD("ths_int_chg_ratio_index",I$1,$A$6,$A582,101)/100</f>
        <v>0.13771795194281999</v>
      </c>
      <c r="J582" s="32">
        <f t="shared" si="60"/>
        <v>0.20722711562129598</v>
      </c>
      <c r="K582" s="32">
        <f>[1]!thsiFinD("ths_int_chg_ratio_index",K$2,$A$6,$A582,101)/100</f>
        <v>-5.7640548401026006E-3</v>
      </c>
      <c r="L582" s="32">
        <f>[1]!thsiFinD("ths_int_chg_ratio_index",L$2,$A$6,$A582,101)/100</f>
        <v>4.7555848327618E-2</v>
      </c>
      <c r="M582" s="46">
        <f t="shared" si="61"/>
        <v>1.2072271156212959</v>
      </c>
      <c r="N582" s="46">
        <f t="shared" si="62"/>
        <v>0.99423594515989744</v>
      </c>
      <c r="O582" s="46">
        <f t="shared" si="62"/>
        <v>1.0475558483276179</v>
      </c>
      <c r="P582" s="38">
        <f t="shared" si="63"/>
        <v>-3.5743974091009934E-2</v>
      </c>
      <c r="Q582" s="38">
        <f t="shared" si="64"/>
        <v>-2.6598395912010964E-2</v>
      </c>
      <c r="R582" s="38">
        <f t="shared" si="64"/>
        <v>-3.1711995157792439E-2</v>
      </c>
      <c r="S582" s="34">
        <f>MAX(M$6:M582)</f>
        <v>1.5715176881679187</v>
      </c>
      <c r="T582" s="34">
        <f>MAX(N$6:N582)</f>
        <v>1.37911001835863</v>
      </c>
      <c r="U582" s="34">
        <f>MAX(O$6:O582)</f>
        <v>1.34291332477861</v>
      </c>
      <c r="V582" s="35">
        <f t="shared" si="65"/>
        <v>-0.2318081274486411</v>
      </c>
      <c r="W582" s="35">
        <f t="shared" si="66"/>
        <v>-0.2790742348872185</v>
      </c>
      <c r="X582" s="35">
        <f t="shared" si="66"/>
        <v>-0.2199378552593364</v>
      </c>
    </row>
    <row r="583" spans="1:24">
      <c r="A583" s="357">
        <v>44706</v>
      </c>
      <c r="B583" s="132">
        <f>[1]!thsiFinD("ths_adjustment_nvg_ratio_fund",B$2,$A$6,$A583,101)/100</f>
        <v>0.18118606138107002</v>
      </c>
      <c r="C583" s="132">
        <f>[1]!thsiFinD("ths_adjustment_nvg_ratio_fund",C$2,$A$6,$A583,101)/100</f>
        <v>0.14577360785335999</v>
      </c>
      <c r="D583" s="132">
        <f>[1]!thsiFinD("ths_adjustment_nvg_ratio_fund",D$2,$A$6,$A583,101)/100</f>
        <v>0.42487419122932996</v>
      </c>
      <c r="E583" s="132">
        <f>[1]!thsiFinD("ths_adjustment_nvg_ratio_fund",E$2,$A$6,$A583,101)/100</f>
        <v>0.50196833913343997</v>
      </c>
      <c r="F583" s="133">
        <f>[1]!thsiFinD("ths_int_chg_ratio_index",F$1,$A$6,$A583,101)/100</f>
        <v>0.11159200960368</v>
      </c>
      <c r="G583" s="133">
        <f>[1]!thsiFinD("ths_int_chg_ratio_index",G$1,$A$6,$A583,101)/100</f>
        <v>0.11159200960368</v>
      </c>
      <c r="H583" s="132">
        <f>[1]!thsiFinD("ths_int_chg_ratio_index",H$1,$A$6,$A583,101)/100</f>
        <v>0.16190434067449</v>
      </c>
      <c r="I583" s="132">
        <f>[1]!thsiFinD("ths_int_chg_ratio_index",I$1,$A$6,$A583,101)/100</f>
        <v>0.16190434067449</v>
      </c>
      <c r="J583" s="32">
        <f t="shared" ref="J583:J646" si="67">SUMPRODUCT(B583:I583,$B$4:$I$4)</f>
        <v>0.22509936251919249</v>
      </c>
      <c r="K583" s="32">
        <f>[1]!thsiFinD("ths_int_chg_ratio_index",K$2,$A$6,$A583,101)/100</f>
        <v>2.8614479373445002E-3</v>
      </c>
      <c r="L583" s="32">
        <f>[1]!thsiFinD("ths_int_chg_ratio_index",L$2,$A$6,$A583,101)/100</f>
        <v>5.9778328863606005E-2</v>
      </c>
      <c r="M583" s="46">
        <f t="shared" ref="M583:M646" si="68">1+J583</f>
        <v>1.2250993625191926</v>
      </c>
      <c r="N583" s="46">
        <f t="shared" ref="N583:O646" si="69">1+K583</f>
        <v>1.0028614479373446</v>
      </c>
      <c r="O583" s="46">
        <f t="shared" si="69"/>
        <v>1.059778328863606</v>
      </c>
      <c r="P583" s="38">
        <f t="shared" ref="P583:P646" si="70">M583/M582-1</f>
        <v>1.4804378286929598E-2</v>
      </c>
      <c r="Q583" s="38">
        <f t="shared" ref="Q583:R646" si="71">N583/N582-1</f>
        <v>8.6755088864343133E-3</v>
      </c>
      <c r="R583" s="38">
        <f t="shared" si="71"/>
        <v>1.166761710652553E-2</v>
      </c>
      <c r="S583" s="34">
        <f>MAX(M$6:M583)</f>
        <v>1.5715176881679187</v>
      </c>
      <c r="T583" s="34">
        <f>MAX(N$6:N583)</f>
        <v>1.37911001835863</v>
      </c>
      <c r="U583" s="34">
        <f>MAX(O$6:O583)</f>
        <v>1.34291332477861</v>
      </c>
      <c r="V583" s="35">
        <f t="shared" ref="V583:V646" si="72">M583/S583-1</f>
        <v>-0.22043552437044589</v>
      </c>
      <c r="W583" s="35">
        <f t="shared" ref="W583:X646" si="73">N583/T583-1</f>
        <v>-0.27281983700552315</v>
      </c>
      <c r="X583" s="35">
        <f t="shared" si="73"/>
        <v>-0.21083638883520728</v>
      </c>
    </row>
    <row r="584" spans="1:24">
      <c r="A584" s="357">
        <v>44707</v>
      </c>
      <c r="B584" s="132">
        <f>[1]!thsiFinD("ths_adjustment_nvg_ratio_fund",B$2,$A$6,$A584,101)/100</f>
        <v>0.18334398976982003</v>
      </c>
      <c r="C584" s="132">
        <f>[1]!thsiFinD("ths_adjustment_nvg_ratio_fund",C$2,$A$6,$A584,101)/100</f>
        <v>0.14698983580923</v>
      </c>
      <c r="D584" s="132">
        <f>[1]!thsiFinD("ths_adjustment_nvg_ratio_fund",D$2,$A$6,$A584,101)/100</f>
        <v>0.43745506829619002</v>
      </c>
      <c r="E584" s="132">
        <f>[1]!thsiFinD("ths_adjustment_nvg_ratio_fund",E$2,$A$6,$A584,101)/100</f>
        <v>0.51712873779102997</v>
      </c>
      <c r="F584" s="133">
        <f>[1]!thsiFinD("ths_int_chg_ratio_index",F$1,$A$6,$A584,101)/100</f>
        <v>0.11856699969265</v>
      </c>
      <c r="G584" s="133">
        <f>[1]!thsiFinD("ths_int_chg_ratio_index",G$1,$A$6,$A584,101)/100</f>
        <v>0.11856699969265</v>
      </c>
      <c r="H584" s="132">
        <f>[1]!thsiFinD("ths_int_chg_ratio_index",H$1,$A$6,$A584,101)/100</f>
        <v>0.16591427132345998</v>
      </c>
      <c r="I584" s="132">
        <f>[1]!thsiFinD("ths_int_chg_ratio_index",I$1,$A$6,$A584,101)/100</f>
        <v>0.16591427132345998</v>
      </c>
      <c r="J584" s="32">
        <f t="shared" si="67"/>
        <v>0.23173502171231125</v>
      </c>
      <c r="K584" s="32">
        <f>[1]!thsiFinD("ths_int_chg_ratio_index",K$2,$A$6,$A584,101)/100</f>
        <v>7.4950686370740009E-3</v>
      </c>
      <c r="L584" s="32">
        <f>[1]!thsiFinD("ths_int_chg_ratio_index",L$2,$A$6,$A584,101)/100</f>
        <v>6.4894163625381002E-2</v>
      </c>
      <c r="M584" s="46">
        <f t="shared" si="68"/>
        <v>1.2317350217123113</v>
      </c>
      <c r="N584" s="46">
        <f t="shared" si="69"/>
        <v>1.0074950686370741</v>
      </c>
      <c r="O584" s="46">
        <f t="shared" si="69"/>
        <v>1.064894163625381</v>
      </c>
      <c r="P584" s="38">
        <f t="shared" si="70"/>
        <v>5.4164253089428183E-3</v>
      </c>
      <c r="Q584" s="38">
        <f t="shared" si="71"/>
        <v>4.6203996666336344E-3</v>
      </c>
      <c r="R584" s="38">
        <f t="shared" si="71"/>
        <v>4.8272687055799235E-3</v>
      </c>
      <c r="S584" s="34">
        <f>MAX(M$6:M584)</f>
        <v>1.5715176881679187</v>
      </c>
      <c r="T584" s="34">
        <f>MAX(N$6:N584)</f>
        <v>1.37911001835863</v>
      </c>
      <c r="U584" s="34">
        <f>MAX(O$6:O584)</f>
        <v>1.34291332477861</v>
      </c>
      <c r="V584" s="35">
        <f t="shared" si="72"/>
        <v>-0.21621307161469328</v>
      </c>
      <c r="W584" s="35">
        <f t="shared" si="73"/>
        <v>-0.26945997402284083</v>
      </c>
      <c r="X584" s="35">
        <f t="shared" si="73"/>
        <v>-0.20702688403144909</v>
      </c>
    </row>
    <row r="585" spans="1:24">
      <c r="A585" s="357">
        <v>44708</v>
      </c>
      <c r="B585" s="132">
        <f>[1]!thsiFinD("ths_adjustment_nvg_ratio_fund",B$2,$A$6,$A585,101)/100</f>
        <v>0.18214514066496001</v>
      </c>
      <c r="C585" s="132">
        <f>[1]!thsiFinD("ths_adjustment_nvg_ratio_fund",C$2,$A$6,$A585,101)/100</f>
        <v>0.14933541829554001</v>
      </c>
      <c r="D585" s="132">
        <f>[1]!thsiFinD("ths_adjustment_nvg_ratio_fund",D$2,$A$6,$A585,101)/100</f>
        <v>0.43134435657799997</v>
      </c>
      <c r="E585" s="132">
        <f>[1]!thsiFinD("ths_adjustment_nvg_ratio_fund",E$2,$A$6,$A585,101)/100</f>
        <v>0.51536979649027004</v>
      </c>
      <c r="F585" s="133">
        <f>[1]!thsiFinD("ths_int_chg_ratio_index",F$1,$A$6,$A585,101)/100</f>
        <v>0.11551228455085999</v>
      </c>
      <c r="G585" s="133">
        <f>[1]!thsiFinD("ths_int_chg_ratio_index",G$1,$A$6,$A585,101)/100</f>
        <v>0.11551228455085999</v>
      </c>
      <c r="H585" s="132">
        <f>[1]!thsiFinD("ths_int_chg_ratio_index",H$1,$A$6,$A585,101)/100</f>
        <v>0.16805426637000997</v>
      </c>
      <c r="I585" s="132">
        <f>[1]!thsiFinD("ths_int_chg_ratio_index",I$1,$A$6,$A585,101)/100</f>
        <v>0.16805426637000997</v>
      </c>
      <c r="J585" s="32">
        <f t="shared" si="67"/>
        <v>0.23066597673381375</v>
      </c>
      <c r="K585" s="32">
        <f>[1]!thsiFinD("ths_int_chg_ratio_index",K$2,$A$6,$A585,101)/100</f>
        <v>8.606641173194601E-3</v>
      </c>
      <c r="L585" s="32">
        <f>[1]!thsiFinD("ths_int_chg_ratio_index",L$2,$A$6,$A585,101)/100</f>
        <v>6.5590744152086003E-2</v>
      </c>
      <c r="M585" s="46">
        <f t="shared" si="68"/>
        <v>1.2306659767338137</v>
      </c>
      <c r="N585" s="46">
        <f t="shared" si="69"/>
        <v>1.0086066411731947</v>
      </c>
      <c r="O585" s="46">
        <f t="shared" si="69"/>
        <v>1.065590744152086</v>
      </c>
      <c r="P585" s="38">
        <f t="shared" si="70"/>
        <v>-8.6791798532404041E-4</v>
      </c>
      <c r="Q585" s="38">
        <f t="shared" si="71"/>
        <v>1.10330320288754E-3</v>
      </c>
      <c r="R585" s="38">
        <f t="shared" si="71"/>
        <v>6.5413122777702171E-4</v>
      </c>
      <c r="S585" s="34">
        <f>MAX(M$6:M585)</f>
        <v>1.5715176881679187</v>
      </c>
      <c r="T585" s="34">
        <f>MAX(N$6:N585)</f>
        <v>1.37911001835863</v>
      </c>
      <c r="U585" s="34">
        <f>MAX(O$6:O585)</f>
        <v>1.34291332477861</v>
      </c>
      <c r="V585" s="35">
        <f t="shared" si="72"/>
        <v>-0.21689333438650071</v>
      </c>
      <c r="W585" s="35">
        <f t="shared" si="73"/>
        <v>-0.26865396687234278</v>
      </c>
      <c r="X585" s="35">
        <f t="shared" si="73"/>
        <v>-0.20650817555350631</v>
      </c>
    </row>
    <row r="586" spans="1:24">
      <c r="A586" s="357">
        <v>44711</v>
      </c>
      <c r="B586" s="132">
        <f>[1]!thsiFinD("ths_adjustment_nvg_ratio_fund",B$2,$A$6,$A586,101)/100</f>
        <v>0.19365409207161</v>
      </c>
      <c r="C586" s="132">
        <f>[1]!thsiFinD("ths_adjustment_nvg_ratio_fund",C$2,$A$6,$A586,101)/100</f>
        <v>0.15784901398662002</v>
      </c>
      <c r="D586" s="132">
        <f>[1]!thsiFinD("ths_adjustment_nvg_ratio_fund",D$2,$A$6,$A586,101)/100</f>
        <v>0.44092978672417998</v>
      </c>
      <c r="E586" s="132">
        <f>[1]!thsiFinD("ths_adjustment_nvg_ratio_fund",E$2,$A$6,$A586,101)/100</f>
        <v>0.52592344421762005</v>
      </c>
      <c r="F586" s="133">
        <f>[1]!thsiFinD("ths_int_chg_ratio_index",F$1,$A$6,$A586,101)/100</f>
        <v>0.12849257405156</v>
      </c>
      <c r="G586" s="133">
        <f>[1]!thsiFinD("ths_int_chg_ratio_index",G$1,$A$6,$A586,101)/100</f>
        <v>0.12849257405156</v>
      </c>
      <c r="H586" s="132">
        <f>[1]!thsiFinD("ths_int_chg_ratio_index",H$1,$A$6,$A586,101)/100</f>
        <v>0.17749828543844998</v>
      </c>
      <c r="I586" s="132">
        <f>[1]!thsiFinD("ths_int_chg_ratio_index",I$1,$A$6,$A586,101)/100</f>
        <v>0.17749828543844998</v>
      </c>
      <c r="J586" s="32">
        <f t="shared" si="67"/>
        <v>0.24129225699750628</v>
      </c>
      <c r="K586" s="32">
        <f>[1]!thsiFinD("ths_int_chg_ratio_index",K$2,$A$6,$A586,101)/100</f>
        <v>1.5677008185889001E-2</v>
      </c>
      <c r="L586" s="32">
        <f>[1]!thsiFinD("ths_int_chg_ratio_index",L$2,$A$6,$A586,101)/100</f>
        <v>7.4340766207024997E-2</v>
      </c>
      <c r="M586" s="46">
        <f t="shared" si="68"/>
        <v>1.2412922569975062</v>
      </c>
      <c r="N586" s="46">
        <f t="shared" si="69"/>
        <v>1.015677008185889</v>
      </c>
      <c r="O586" s="46">
        <f t="shared" si="69"/>
        <v>1.074340766207025</v>
      </c>
      <c r="P586" s="38">
        <f t="shared" si="70"/>
        <v>8.6345771026308249E-3</v>
      </c>
      <c r="Q586" s="38">
        <f t="shared" si="71"/>
        <v>7.0100341640326747E-3</v>
      </c>
      <c r="R586" s="38">
        <f t="shared" si="71"/>
        <v>8.2114283583625269E-3</v>
      </c>
      <c r="S586" s="34">
        <f>MAX(M$6:M586)</f>
        <v>1.5715176881679187</v>
      </c>
      <c r="T586" s="34">
        <f>MAX(N$6:N586)</f>
        <v>1.37911001835863</v>
      </c>
      <c r="U586" s="34">
        <f>MAX(O$6:O586)</f>
        <v>1.34291332477861</v>
      </c>
      <c r="V586" s="35">
        <f t="shared" si="72"/>
        <v>-0.21013153950267693</v>
      </c>
      <c r="W586" s="35">
        <f t="shared" si="73"/>
        <v>-0.26352720619438808</v>
      </c>
      <c r="X586" s="35">
        <f t="shared" si="73"/>
        <v>-0.19999247428411759</v>
      </c>
    </row>
    <row r="587" spans="1:24">
      <c r="A587" s="357">
        <v>44712</v>
      </c>
      <c r="B587" s="132">
        <f>[1]!thsiFinD("ths_adjustment_nvg_ratio_fund",B$2,$A$6,$A587,101)/100</f>
        <v>0.21283567774935999</v>
      </c>
      <c r="C587" s="132">
        <f>[1]!thsiFinD("ths_adjustment_nvg_ratio_fund",C$2,$A$6,$A587,101)/100</f>
        <v>0.17261749630788001</v>
      </c>
      <c r="D587" s="132">
        <f>[1]!thsiFinD("ths_adjustment_nvg_ratio_fund",D$2,$A$6,$A587,101)/100</f>
        <v>0.45698538221903001</v>
      </c>
      <c r="E587" s="132">
        <f>[1]!thsiFinD("ths_adjustment_nvg_ratio_fund",E$2,$A$6,$A587,101)/100</f>
        <v>0.54326157976417</v>
      </c>
      <c r="F587" s="133">
        <f>[1]!thsiFinD("ths_int_chg_ratio_index",F$1,$A$6,$A587,101)/100</f>
        <v>0.14124468096380999</v>
      </c>
      <c r="G587" s="133">
        <f>[1]!thsiFinD("ths_int_chg_ratio_index",G$1,$A$6,$A587,101)/100</f>
        <v>0.14124468096380999</v>
      </c>
      <c r="H587" s="132">
        <f>[1]!thsiFinD("ths_int_chg_ratio_index",H$1,$A$6,$A587,101)/100</f>
        <v>0.18894106031613001</v>
      </c>
      <c r="I587" s="132">
        <f>[1]!thsiFinD("ths_int_chg_ratio_index",I$1,$A$6,$A587,101)/100</f>
        <v>0.18894106031613001</v>
      </c>
      <c r="J587" s="32">
        <f t="shared" si="67"/>
        <v>0.25575895232503998</v>
      </c>
      <c r="K587" s="32">
        <f>[1]!thsiFinD("ths_int_chg_ratio_index",K$2,$A$6,$A587,101)/100</f>
        <v>3.1075252612274E-2</v>
      </c>
      <c r="L587" s="32">
        <f>[1]!thsiFinD("ths_int_chg_ratio_index",L$2,$A$6,$A587,101)/100</f>
        <v>8.9301681299664995E-2</v>
      </c>
      <c r="M587" s="46">
        <f t="shared" si="68"/>
        <v>1.2557589523250399</v>
      </c>
      <c r="N587" s="46">
        <f t="shared" si="69"/>
        <v>1.031075252612274</v>
      </c>
      <c r="O587" s="46">
        <f t="shared" si="69"/>
        <v>1.089301681299665</v>
      </c>
      <c r="P587" s="38">
        <f t="shared" si="70"/>
        <v>1.1654544081767026E-2</v>
      </c>
      <c r="Q587" s="38">
        <f t="shared" si="71"/>
        <v>1.5160572014806029E-2</v>
      </c>
      <c r="R587" s="38">
        <f t="shared" si="71"/>
        <v>1.3925670106943455E-2</v>
      </c>
      <c r="S587" s="34">
        <f>MAX(M$6:M587)</f>
        <v>1.5715176881679187</v>
      </c>
      <c r="T587" s="34">
        <f>MAX(N$6:N587)</f>
        <v>1.37911001835863</v>
      </c>
      <c r="U587" s="34">
        <f>MAX(O$6:O587)</f>
        <v>1.34291332477861</v>
      </c>
      <c r="V587" s="35">
        <f t="shared" si="72"/>
        <v>-0.20092598271101336</v>
      </c>
      <c r="W587" s="35">
        <f t="shared" si="73"/>
        <v>-0.25236185736695271</v>
      </c>
      <c r="X587" s="35">
        <f t="shared" si="73"/>
        <v>-0.18885183339792611</v>
      </c>
    </row>
    <row r="588" spans="1:24">
      <c r="A588" s="357">
        <v>44713</v>
      </c>
      <c r="B588" s="132">
        <f>[1]!thsiFinD("ths_adjustment_nvg_ratio_fund",B$2,$A$6,$A588,101)/100</f>
        <v>0.21315537084399</v>
      </c>
      <c r="C588" s="132">
        <f>[1]!thsiFinD("ths_adjustment_nvg_ratio_fund",C$2,$A$6,$A588,101)/100</f>
        <v>0.17157501520284998</v>
      </c>
      <c r="D588" s="132">
        <f>[1]!thsiFinD("ths_adjustment_nvg_ratio_fund",D$2,$A$6,$A588,101)/100</f>
        <v>0.45902228612509</v>
      </c>
      <c r="E588" s="132">
        <f>[1]!thsiFinD("ths_adjustment_nvg_ratio_fund",E$2,$A$6,$A588,101)/100</f>
        <v>0.54393165258186005</v>
      </c>
      <c r="F588" s="133">
        <f>[1]!thsiFinD("ths_int_chg_ratio_index",F$1,$A$6,$A588,101)/100</f>
        <v>0.14483212152685002</v>
      </c>
      <c r="G588" s="133">
        <f>[1]!thsiFinD("ths_int_chg_ratio_index",G$1,$A$6,$A588,101)/100</f>
        <v>0.14483212152685002</v>
      </c>
      <c r="H588" s="132">
        <f>[1]!thsiFinD("ths_int_chg_ratio_index",H$1,$A$6,$A588,101)/100</f>
        <v>0.19704518582546002</v>
      </c>
      <c r="I588" s="132">
        <f>[1]!thsiFinD("ths_int_chg_ratio_index",I$1,$A$6,$A588,101)/100</f>
        <v>0.19704518582546002</v>
      </c>
      <c r="J588" s="32">
        <f t="shared" si="67"/>
        <v>0.25892986743230123</v>
      </c>
      <c r="K588" s="32">
        <f>[1]!thsiFinD("ths_int_chg_ratio_index",K$2,$A$6,$A588,101)/100</f>
        <v>2.9367751546253998E-2</v>
      </c>
      <c r="L588" s="32">
        <f>[1]!thsiFinD("ths_int_chg_ratio_index",L$2,$A$6,$A588,101)/100</f>
        <v>8.9912397560085996E-2</v>
      </c>
      <c r="M588" s="46">
        <f t="shared" si="68"/>
        <v>1.2589298674323013</v>
      </c>
      <c r="N588" s="46">
        <f t="shared" si="69"/>
        <v>1.029367751546254</v>
      </c>
      <c r="O588" s="46">
        <f t="shared" si="69"/>
        <v>1.089912397560086</v>
      </c>
      <c r="P588" s="38">
        <f t="shared" si="70"/>
        <v>2.5250985480855803E-3</v>
      </c>
      <c r="Q588" s="38">
        <f t="shared" si="71"/>
        <v>-1.6560392286536496E-3</v>
      </c>
      <c r="R588" s="38">
        <f t="shared" si="71"/>
        <v>5.6064933241661841E-4</v>
      </c>
      <c r="S588" s="34">
        <f>MAX(M$6:M588)</f>
        <v>1.5715176881679187</v>
      </c>
      <c r="T588" s="34">
        <f>MAX(N$6:N588)</f>
        <v>1.37911001835863</v>
      </c>
      <c r="U588" s="34">
        <f>MAX(O$6:O588)</f>
        <v>1.34291332477861</v>
      </c>
      <c r="V588" s="35">
        <f t="shared" si="72"/>
        <v>-0.19890824207014401</v>
      </c>
      <c r="W588" s="35">
        <f t="shared" si="73"/>
        <v>-0.2535999754599908</v>
      </c>
      <c r="X588" s="35">
        <f t="shared" si="73"/>
        <v>-0.18839706371982967</v>
      </c>
    </row>
    <row r="589" spans="1:24">
      <c r="A589" s="357">
        <v>44714</v>
      </c>
      <c r="B589" s="132">
        <f>[1]!thsiFinD("ths_adjustment_nvg_ratio_fund",B$2,$A$6,$A589,101)/100</f>
        <v>0.21579283887468001</v>
      </c>
      <c r="C589" s="132">
        <f>[1]!thsiFinD("ths_adjustment_nvg_ratio_fund",C$2,$A$6,$A589,101)/100</f>
        <v>0.17496307879420001</v>
      </c>
      <c r="D589" s="132">
        <f>[1]!thsiFinD("ths_adjustment_nvg_ratio_fund",D$2,$A$6,$A589,101)/100</f>
        <v>0.46489336208962001</v>
      </c>
      <c r="E589" s="132">
        <f>[1]!thsiFinD("ths_adjustment_nvg_ratio_fund",E$2,$A$6,$A589,101)/100</f>
        <v>0.55096741778486003</v>
      </c>
      <c r="F589" s="133">
        <f>[1]!thsiFinD("ths_int_chg_ratio_index",F$1,$A$6,$A589,101)/100</f>
        <v>0.15733709500195001</v>
      </c>
      <c r="G589" s="133">
        <f>[1]!thsiFinD("ths_int_chg_ratio_index",G$1,$A$6,$A589,101)/100</f>
        <v>0.15733709500195001</v>
      </c>
      <c r="H589" s="132">
        <f>[1]!thsiFinD("ths_int_chg_ratio_index",H$1,$A$6,$A589,101)/100</f>
        <v>0.20879249929775001</v>
      </c>
      <c r="I589" s="132">
        <f>[1]!thsiFinD("ths_int_chg_ratio_index",I$1,$A$6,$A589,101)/100</f>
        <v>0.20879249929775001</v>
      </c>
      <c r="J589" s="32">
        <f t="shared" si="67"/>
        <v>0.26735948576784502</v>
      </c>
      <c r="K589" s="32">
        <f>[1]!thsiFinD("ths_int_chg_ratio_index",K$2,$A$6,$A589,101)/100</f>
        <v>3.2824660563578002E-2</v>
      </c>
      <c r="L589" s="32">
        <f>[1]!thsiFinD("ths_int_chg_ratio_index",L$2,$A$6,$A589,101)/100</f>
        <v>9.5793455374070011E-2</v>
      </c>
      <c r="M589" s="46">
        <f t="shared" si="68"/>
        <v>1.267359485767845</v>
      </c>
      <c r="N589" s="46">
        <f t="shared" si="69"/>
        <v>1.032824660563578</v>
      </c>
      <c r="O589" s="46">
        <f t="shared" si="69"/>
        <v>1.09579345537407</v>
      </c>
      <c r="P589" s="38">
        <f t="shared" si="70"/>
        <v>6.6958601536213358E-3</v>
      </c>
      <c r="Q589" s="38">
        <f t="shared" si="71"/>
        <v>3.3582837738321825E-3</v>
      </c>
      <c r="R589" s="38">
        <f t="shared" si="71"/>
        <v>5.3958995485781092E-3</v>
      </c>
      <c r="S589" s="34">
        <f>MAX(M$6:M589)</f>
        <v>1.5715176881679187</v>
      </c>
      <c r="T589" s="34">
        <f>MAX(N$6:N589)</f>
        <v>1.37911001835863</v>
      </c>
      <c r="U589" s="34">
        <f>MAX(O$6:O589)</f>
        <v>1.34291332477861</v>
      </c>
      <c r="V589" s="35">
        <f t="shared" si="72"/>
        <v>-0.19354424368882706</v>
      </c>
      <c r="W589" s="35">
        <f t="shared" si="73"/>
        <v>-0.25109335236879005</v>
      </c>
      <c r="X589" s="35">
        <f t="shared" si="73"/>
        <v>-0.18401773580233083</v>
      </c>
    </row>
    <row r="590" spans="1:24">
      <c r="A590" s="357">
        <v>44718</v>
      </c>
      <c r="B590" s="132">
        <f>[1]!thsiFinD("ths_adjustment_nvg_ratio_fund",B$2,$A$6,$A590,101)/100</f>
        <v>0.24088874680307001</v>
      </c>
      <c r="C590" s="132">
        <f>[1]!thsiFinD("ths_adjustment_nvg_ratio_fund",C$2,$A$6,$A590,101)/100</f>
        <v>0.19928763791156001</v>
      </c>
      <c r="D590" s="132">
        <f>[1]!thsiFinD("ths_adjustment_nvg_ratio_fund",D$2,$A$6,$A590,101)/100</f>
        <v>0.50023963575365005</v>
      </c>
      <c r="E590" s="132">
        <f>[1]!thsiFinD("ths_adjustment_nvg_ratio_fund",E$2,$A$6,$A590,101)/100</f>
        <v>0.58145573338161005</v>
      </c>
      <c r="F590" s="133">
        <f>[1]!thsiFinD("ths_int_chg_ratio_index",F$1,$A$6,$A590,101)/100</f>
        <v>0.18644453876957001</v>
      </c>
      <c r="G590" s="133">
        <f>[1]!thsiFinD("ths_int_chg_ratio_index",G$1,$A$6,$A590,101)/100</f>
        <v>0.18644453876957001</v>
      </c>
      <c r="H590" s="132">
        <f>[1]!thsiFinD("ths_int_chg_ratio_index",H$1,$A$6,$A590,101)/100</f>
        <v>0.22978997512980001</v>
      </c>
      <c r="I590" s="132">
        <f>[1]!thsiFinD("ths_int_chg_ratio_index",I$1,$A$6,$A590,101)/100</f>
        <v>0.22978997512980001</v>
      </c>
      <c r="J590" s="32">
        <f t="shared" si="67"/>
        <v>0.29429259770607874</v>
      </c>
      <c r="K590" s="32">
        <f>[1]!thsiFinD("ths_int_chg_ratio_index",K$2,$A$6,$A590,101)/100</f>
        <v>5.1957011809560999E-2</v>
      </c>
      <c r="L590" s="32">
        <f>[1]!thsiFinD("ths_int_chg_ratio_index",L$2,$A$6,$A590,101)/100</f>
        <v>0.1172015013447</v>
      </c>
      <c r="M590" s="46">
        <f t="shared" si="68"/>
        <v>1.2942925977060789</v>
      </c>
      <c r="N590" s="46">
        <f t="shared" si="69"/>
        <v>1.0519570118095609</v>
      </c>
      <c r="O590" s="46">
        <f t="shared" si="69"/>
        <v>1.1172015013447001</v>
      </c>
      <c r="P590" s="38">
        <f t="shared" si="70"/>
        <v>2.1251359413557491E-2</v>
      </c>
      <c r="Q590" s="38">
        <f t="shared" si="71"/>
        <v>1.8524297469372009E-2</v>
      </c>
      <c r="R590" s="38">
        <f t="shared" si="71"/>
        <v>1.9536570387091778E-2</v>
      </c>
      <c r="S590" s="34">
        <f>MAX(M$6:M590)</f>
        <v>1.5715176881679187</v>
      </c>
      <c r="T590" s="34">
        <f>MAX(N$6:N590)</f>
        <v>1.37911001835863</v>
      </c>
      <c r="U590" s="34">
        <f>MAX(O$6:O590)</f>
        <v>1.34291332477861</v>
      </c>
      <c r="V590" s="35">
        <f t="shared" si="72"/>
        <v>-0.17640596256032592</v>
      </c>
      <c r="W590" s="35">
        <f t="shared" si="73"/>
        <v>-0.23722038285127933</v>
      </c>
      <c r="X590" s="35">
        <f t="shared" si="73"/>
        <v>-0.1680762408632146</v>
      </c>
    </row>
    <row r="591" spans="1:24">
      <c r="A591" s="357">
        <v>44719</v>
      </c>
      <c r="B591" s="132">
        <f>[1]!thsiFinD("ths_adjustment_nvg_ratio_fund",B$2,$A$6,$A591,101)/100</f>
        <v>0.24216751918159002</v>
      </c>
      <c r="C591" s="132">
        <f>[1]!thsiFinD("ths_adjustment_nvg_ratio_fund",C$2,$A$6,$A591,101)/100</f>
        <v>0.20484753713839002</v>
      </c>
      <c r="D591" s="132">
        <f>[1]!thsiFinD("ths_adjustment_nvg_ratio_fund",D$2,$A$6,$A591,101)/100</f>
        <v>0.51270069494368997</v>
      </c>
      <c r="E591" s="132">
        <f>[1]!thsiFinD("ths_adjustment_nvg_ratio_fund",E$2,$A$6,$A591,101)/100</f>
        <v>0.59108803090747997</v>
      </c>
      <c r="F591" s="133">
        <f>[1]!thsiFinD("ths_int_chg_ratio_index",F$1,$A$6,$A591,101)/100</f>
        <v>0.1851618088127</v>
      </c>
      <c r="G591" s="133">
        <f>[1]!thsiFinD("ths_int_chg_ratio_index",G$1,$A$6,$A591,101)/100</f>
        <v>0.1851618088127</v>
      </c>
      <c r="H591" s="132">
        <f>[1]!thsiFinD("ths_int_chg_ratio_index",H$1,$A$6,$A591,101)/100</f>
        <v>0.22236807925695001</v>
      </c>
      <c r="I591" s="132">
        <f>[1]!thsiFinD("ths_int_chg_ratio_index",I$1,$A$6,$A591,101)/100</f>
        <v>0.22236807925695001</v>
      </c>
      <c r="J591" s="32">
        <f t="shared" si="67"/>
        <v>0.2957329447888063</v>
      </c>
      <c r="K591" s="32">
        <f>[1]!thsiFinD("ths_int_chg_ratio_index",K$2,$A$6,$A591,101)/100</f>
        <v>5.4426666596861004E-2</v>
      </c>
      <c r="L591" s="32">
        <f>[1]!thsiFinD("ths_int_chg_ratio_index",L$2,$A$6,$A591,101)/100</f>
        <v>0.11804481110284</v>
      </c>
      <c r="M591" s="46">
        <f t="shared" si="68"/>
        <v>1.2957329447888064</v>
      </c>
      <c r="N591" s="46">
        <f t="shared" si="69"/>
        <v>1.0544266665968609</v>
      </c>
      <c r="O591" s="46">
        <f t="shared" si="69"/>
        <v>1.11804481110284</v>
      </c>
      <c r="P591" s="38">
        <f t="shared" si="70"/>
        <v>1.1128450284583202E-3</v>
      </c>
      <c r="Q591" s="38">
        <f t="shared" si="71"/>
        <v>2.3476765301004843E-3</v>
      </c>
      <c r="R591" s="38">
        <f t="shared" si="71"/>
        <v>7.5484123242297585E-4</v>
      </c>
      <c r="S591" s="34">
        <f>MAX(M$6:M591)</f>
        <v>1.5715176881679187</v>
      </c>
      <c r="T591" s="34">
        <f>MAX(N$6:N591)</f>
        <v>1.37911001835863</v>
      </c>
      <c r="U591" s="34">
        <f>MAX(O$6:O591)</f>
        <v>1.34291332477861</v>
      </c>
      <c r="V591" s="35">
        <f t="shared" si="72"/>
        <v>-0.17548943003029338</v>
      </c>
      <c r="W591" s="35">
        <f t="shared" si="73"/>
        <v>-0.2354296230464602</v>
      </c>
      <c r="X591" s="35">
        <f t="shared" si="73"/>
        <v>-0.16744827050758571</v>
      </c>
    </row>
    <row r="592" spans="1:24">
      <c r="A592" s="357">
        <v>44720</v>
      </c>
      <c r="B592" s="132">
        <f>[1]!thsiFinD("ths_adjustment_nvg_ratio_fund",B$2,$A$6,$A592,101)/100</f>
        <v>0.25399616368285999</v>
      </c>
      <c r="C592" s="132">
        <f>[1]!thsiFinD("ths_adjustment_nvg_ratio_fund",C$2,$A$6,$A592,101)/100</f>
        <v>0.22057162713926001</v>
      </c>
      <c r="D592" s="132">
        <f>[1]!thsiFinD("ths_adjustment_nvg_ratio_fund",D$2,$A$6,$A592,101)/100</f>
        <v>0.52372393961178998</v>
      </c>
      <c r="E592" s="132">
        <f>[1]!thsiFinD("ths_adjustment_nvg_ratio_fund",E$2,$A$6,$A592,101)/100</f>
        <v>0.60273054696355999</v>
      </c>
      <c r="F592" s="133">
        <f>[1]!thsiFinD("ths_int_chg_ratio_index",F$1,$A$6,$A592,101)/100</f>
        <v>0.18714801942076001</v>
      </c>
      <c r="G592" s="133">
        <f>[1]!thsiFinD("ths_int_chg_ratio_index",G$1,$A$6,$A592,101)/100</f>
        <v>0.18714801942076001</v>
      </c>
      <c r="H592" s="132">
        <f>[1]!thsiFinD("ths_int_chg_ratio_index",H$1,$A$6,$A592,101)/100</f>
        <v>0.21986215856585001</v>
      </c>
      <c r="I592" s="132">
        <f>[1]!thsiFinD("ths_int_chg_ratio_index",I$1,$A$6,$A592,101)/100</f>
        <v>0.21986215856585001</v>
      </c>
      <c r="J592" s="32">
        <f t="shared" si="67"/>
        <v>0.30188032917133623</v>
      </c>
      <c r="K592" s="32">
        <f>[1]!thsiFinD("ths_int_chg_ratio_index",K$2,$A$6,$A592,101)/100</f>
        <v>6.3512911387481996E-2</v>
      </c>
      <c r="L592" s="32">
        <f>[1]!thsiFinD("ths_int_chg_ratio_index",L$2,$A$6,$A592,101)/100</f>
        <v>0.12478180054433001</v>
      </c>
      <c r="M592" s="46">
        <f t="shared" si="68"/>
        <v>1.3018803291713361</v>
      </c>
      <c r="N592" s="46">
        <f t="shared" si="69"/>
        <v>1.0635129113874819</v>
      </c>
      <c r="O592" s="46">
        <f t="shared" si="69"/>
        <v>1.12478180054433</v>
      </c>
      <c r="P592" s="38">
        <f t="shared" si="70"/>
        <v>4.744329768918254E-3</v>
      </c>
      <c r="Q592" s="38">
        <f t="shared" si="71"/>
        <v>8.6172372896702321E-3</v>
      </c>
      <c r="R592" s="38">
        <f t="shared" si="71"/>
        <v>6.0256882144504864E-3</v>
      </c>
      <c r="S592" s="34">
        <f>MAX(M$6:M592)</f>
        <v>1.5715176881679187</v>
      </c>
      <c r="T592" s="34">
        <f>MAX(N$6:N592)</f>
        <v>1.37911001835863</v>
      </c>
      <c r="U592" s="34">
        <f>MAX(O$6:O592)</f>
        <v>1.34291332477861</v>
      </c>
      <c r="V592" s="35">
        <f t="shared" si="72"/>
        <v>-0.17157767998839824</v>
      </c>
      <c r="W592" s="35">
        <f t="shared" si="73"/>
        <v>-0.22884113868359901</v>
      </c>
      <c r="X592" s="35">
        <f t="shared" si="73"/>
        <v>-0.16243157336326286</v>
      </c>
    </row>
    <row r="593" spans="1:24">
      <c r="A593" s="357">
        <v>44721</v>
      </c>
      <c r="B593" s="132">
        <f>[1]!thsiFinD("ths_adjustment_nvg_ratio_fund",B$2,$A$6,$A593,101)/100</f>
        <v>0.23937020460357999</v>
      </c>
      <c r="C593" s="132">
        <f>[1]!thsiFinD("ths_adjustment_nvg_ratio_fund",C$2,$A$6,$A593,101)/100</f>
        <v>0.21092867691773001</v>
      </c>
      <c r="D593" s="132">
        <f>[1]!thsiFinD("ths_adjustment_nvg_ratio_fund",D$2,$A$6,$A593,101)/100</f>
        <v>0.50778816199376997</v>
      </c>
      <c r="E593" s="132">
        <f>[1]!thsiFinD("ths_adjustment_nvg_ratio_fund",E$2,$A$6,$A593,101)/100</f>
        <v>0.59083675352367993</v>
      </c>
      <c r="F593" s="133">
        <f>[1]!thsiFinD("ths_int_chg_ratio_index",F$1,$A$6,$A593,101)/100</f>
        <v>0.16585895934153999</v>
      </c>
      <c r="G593" s="133">
        <f>[1]!thsiFinD("ths_int_chg_ratio_index",G$1,$A$6,$A593,101)/100</f>
        <v>0.16585895934153999</v>
      </c>
      <c r="H593" s="132">
        <f>[1]!thsiFinD("ths_int_chg_ratio_index",H$1,$A$6,$A593,101)/100</f>
        <v>0.19699196919035</v>
      </c>
      <c r="I593" s="132">
        <f>[1]!thsiFinD("ths_int_chg_ratio_index",I$1,$A$6,$A593,101)/100</f>
        <v>0.19699196919035</v>
      </c>
      <c r="J593" s="32">
        <f t="shared" si="67"/>
        <v>0.2843282067628175</v>
      </c>
      <c r="K593" s="32">
        <f>[1]!thsiFinD("ths_int_chg_ratio_index",K$2,$A$6,$A593,101)/100</f>
        <v>5.1489585262538003E-2</v>
      </c>
      <c r="L593" s="32">
        <f>[1]!thsiFinD("ths_int_chg_ratio_index",L$2,$A$6,$A593,101)/100</f>
        <v>0.10976317595388001</v>
      </c>
      <c r="M593" s="46">
        <f t="shared" si="68"/>
        <v>1.2843282067628174</v>
      </c>
      <c r="N593" s="46">
        <f t="shared" si="69"/>
        <v>1.0514895852625381</v>
      </c>
      <c r="O593" s="46">
        <f t="shared" si="69"/>
        <v>1.10976317595388</v>
      </c>
      <c r="P593" s="38">
        <f t="shared" si="70"/>
        <v>-1.3482131971139677E-2</v>
      </c>
      <c r="Q593" s="38">
        <f t="shared" si="71"/>
        <v>-1.1305293989574583E-2</v>
      </c>
      <c r="R593" s="38">
        <f t="shared" si="71"/>
        <v>-1.3352478305731719E-2</v>
      </c>
      <c r="S593" s="34">
        <f>MAX(M$6:M593)</f>
        <v>1.5715176881679187</v>
      </c>
      <c r="T593" s="34">
        <f>MAX(N$6:N593)</f>
        <v>1.37911001835863</v>
      </c>
      <c r="U593" s="34">
        <f>MAX(O$6:O593)</f>
        <v>1.34291332477861</v>
      </c>
      <c r="V593" s="35">
        <f t="shared" si="72"/>
        <v>-0.18274657903463232</v>
      </c>
      <c r="W593" s="35">
        <f t="shared" si="73"/>
        <v>-0.23755931632344651</v>
      </c>
      <c r="X593" s="35">
        <f t="shared" si="73"/>
        <v>-0.17361518760949579</v>
      </c>
    </row>
    <row r="594" spans="1:24">
      <c r="A594" s="357">
        <v>44722</v>
      </c>
      <c r="B594" s="132">
        <f>[1]!thsiFinD("ths_adjustment_nvg_ratio_fund",B$2,$A$6,$A594,101)/100</f>
        <v>0.25863171355498998</v>
      </c>
      <c r="C594" s="132">
        <f>[1]!thsiFinD("ths_adjustment_nvg_ratio_fund",C$2,$A$6,$A594,101)/100</f>
        <v>0.23325514725045998</v>
      </c>
      <c r="D594" s="132">
        <f>[1]!thsiFinD("ths_adjustment_nvg_ratio_fund",D$2,$A$6,$A594,101)/100</f>
        <v>0.53271028037382995</v>
      </c>
      <c r="E594" s="132">
        <f>[1]!thsiFinD("ths_adjustment_nvg_ratio_fund",E$2,$A$6,$A594,101)/100</f>
        <v>0.62408911972488001</v>
      </c>
      <c r="F594" s="133">
        <f>[1]!thsiFinD("ths_int_chg_ratio_index",F$1,$A$6,$A594,101)/100</f>
        <v>0.19053501209711002</v>
      </c>
      <c r="G594" s="133">
        <f>[1]!thsiFinD("ths_int_chg_ratio_index",G$1,$A$6,$A594,101)/100</f>
        <v>0.19053501209711002</v>
      </c>
      <c r="H594" s="132">
        <f>[1]!thsiFinD("ths_int_chg_ratio_index",H$1,$A$6,$A594,101)/100</f>
        <v>0.22268487347377</v>
      </c>
      <c r="I594" s="132">
        <f>[1]!thsiFinD("ths_int_chg_ratio_index",I$1,$A$6,$A594,101)/100</f>
        <v>0.22268487347377</v>
      </c>
      <c r="J594" s="32">
        <f t="shared" si="67"/>
        <v>0.30939075400573995</v>
      </c>
      <c r="K594" s="32">
        <f>[1]!thsiFinD("ths_int_chg_ratio_index",K$2,$A$6,$A594,101)/100</f>
        <v>6.8103550067111995E-2</v>
      </c>
      <c r="L594" s="32">
        <f>[1]!thsiFinD("ths_int_chg_ratio_index",L$2,$A$6,$A594,101)/100</f>
        <v>0.12878937739918001</v>
      </c>
      <c r="M594" s="46">
        <f t="shared" si="68"/>
        <v>1.3093907540057399</v>
      </c>
      <c r="N594" s="46">
        <f t="shared" si="69"/>
        <v>1.0681035500671121</v>
      </c>
      <c r="O594" s="46">
        <f t="shared" si="69"/>
        <v>1.1287893773991799</v>
      </c>
      <c r="P594" s="38">
        <f t="shared" si="70"/>
        <v>1.9514129730198171E-2</v>
      </c>
      <c r="Q594" s="38">
        <f t="shared" si="71"/>
        <v>1.5800408332552029E-2</v>
      </c>
      <c r="R594" s="38">
        <f t="shared" si="71"/>
        <v>1.7144379861898207E-2</v>
      </c>
      <c r="S594" s="34">
        <f>MAX(M$6:M594)</f>
        <v>1.5715176881679187</v>
      </c>
      <c r="T594" s="34">
        <f>MAX(N$6:N594)</f>
        <v>1.37911001835863</v>
      </c>
      <c r="U594" s="34">
        <f>MAX(O$6:O594)</f>
        <v>1.34291332477861</v>
      </c>
      <c r="V594" s="35">
        <f t="shared" si="72"/>
        <v>-0.16679858975546591</v>
      </c>
      <c r="W594" s="35">
        <f t="shared" si="73"/>
        <v>-0.22551244219200672</v>
      </c>
      <c r="X594" s="35">
        <f t="shared" si="73"/>
        <v>-0.15944733247376941</v>
      </c>
    </row>
    <row r="595" spans="1:24">
      <c r="A595" s="357">
        <v>44725</v>
      </c>
      <c r="B595" s="132">
        <f>[1]!thsiFinD("ths_adjustment_nvg_ratio_fund",B$2,$A$6,$A595,101)/100</f>
        <v>0.24920076726343002</v>
      </c>
      <c r="C595" s="132">
        <f>[1]!thsiFinD("ths_adjustment_nvg_ratio_fund",C$2,$A$6,$A595,101)/100</f>
        <v>0.22621839979149999</v>
      </c>
      <c r="D595" s="132">
        <f>[1]!thsiFinD("ths_adjustment_nvg_ratio_fund",D$2,$A$6,$A595,101)/100</f>
        <v>0.53366882338845001</v>
      </c>
      <c r="E595" s="132">
        <f>[1]!thsiFinD("ths_adjustment_nvg_ratio_fund",E$2,$A$6,$A595,101)/100</f>
        <v>0.61747215018724999</v>
      </c>
      <c r="F595" s="133">
        <f>[1]!thsiFinD("ths_int_chg_ratio_index",F$1,$A$6,$A595,101)/100</f>
        <v>0.19898761153382999</v>
      </c>
      <c r="G595" s="133">
        <f>[1]!thsiFinD("ths_int_chg_ratio_index",G$1,$A$6,$A595,101)/100</f>
        <v>0.19898761153382999</v>
      </c>
      <c r="H595" s="132">
        <f>[1]!thsiFinD("ths_int_chg_ratio_index",H$1,$A$6,$A595,101)/100</f>
        <v>0.23182675060261002</v>
      </c>
      <c r="I595" s="132">
        <f>[1]!thsiFinD("ths_int_chg_ratio_index",I$1,$A$6,$A595,101)/100</f>
        <v>0.23182675060261002</v>
      </c>
      <c r="J595" s="32">
        <f t="shared" si="67"/>
        <v>0.31102360811293878</v>
      </c>
      <c r="K595" s="32">
        <f>[1]!thsiFinD("ths_int_chg_ratio_index",K$2,$A$6,$A595,101)/100</f>
        <v>5.8369840392964993E-2</v>
      </c>
      <c r="L595" s="32">
        <f>[1]!thsiFinD("ths_int_chg_ratio_index",L$2,$A$6,$A595,101)/100</f>
        <v>0.12397824523039</v>
      </c>
      <c r="M595" s="46">
        <f t="shared" si="68"/>
        <v>1.3110236081129387</v>
      </c>
      <c r="N595" s="46">
        <f t="shared" si="69"/>
        <v>1.0583698403929649</v>
      </c>
      <c r="O595" s="46">
        <f t="shared" si="69"/>
        <v>1.1239782452303899</v>
      </c>
      <c r="P595" s="38">
        <f t="shared" si="70"/>
        <v>1.2470334788936555E-3</v>
      </c>
      <c r="Q595" s="38">
        <f t="shared" si="71"/>
        <v>-9.1130767925409195E-3</v>
      </c>
      <c r="R595" s="38">
        <f t="shared" si="71"/>
        <v>-4.2622053902343637E-3</v>
      </c>
      <c r="S595" s="34">
        <f>MAX(M$6:M595)</f>
        <v>1.5715176881679187</v>
      </c>
      <c r="T595" s="34">
        <f>MAX(N$6:N595)</f>
        <v>1.37911001835863</v>
      </c>
      <c r="U595" s="34">
        <f>MAX(O$6:O595)</f>
        <v>1.34291332477861</v>
      </c>
      <c r="V595" s="35">
        <f t="shared" si="72"/>
        <v>-0.16575955970222966</v>
      </c>
      <c r="W595" s="35">
        <f t="shared" si="73"/>
        <v>-0.23257040678117846</v>
      </c>
      <c r="X595" s="35">
        <f t="shared" si="73"/>
        <v>-0.16302994058407549</v>
      </c>
    </row>
    <row r="596" spans="1:24">
      <c r="A596" s="357">
        <v>44726</v>
      </c>
      <c r="B596" s="132">
        <f>[1]!thsiFinD("ths_adjustment_nvg_ratio_fund",B$2,$A$6,$A596,101)/100</f>
        <v>0.26007033248082001</v>
      </c>
      <c r="C596" s="132">
        <f>[1]!thsiFinD("ths_adjustment_nvg_ratio_fund",C$2,$A$6,$A596,101)/100</f>
        <v>0.23568760316218998</v>
      </c>
      <c r="D596" s="132">
        <f>[1]!thsiFinD("ths_adjustment_nvg_ratio_fund",D$2,$A$6,$A596,101)/100</f>
        <v>0.54469206805655002</v>
      </c>
      <c r="E596" s="132">
        <f>[1]!thsiFinD("ths_adjustment_nvg_ratio_fund",E$2,$A$6,$A596,101)/100</f>
        <v>0.63045481203303</v>
      </c>
      <c r="F596" s="133">
        <f>[1]!thsiFinD("ths_int_chg_ratio_index",F$1,$A$6,$A596,101)/100</f>
        <v>0.19727204778560001</v>
      </c>
      <c r="G596" s="133">
        <f>[1]!thsiFinD("ths_int_chg_ratio_index",G$1,$A$6,$A596,101)/100</f>
        <v>0.19727204778560001</v>
      </c>
      <c r="H596" s="132">
        <f>[1]!thsiFinD("ths_int_chg_ratio_index",H$1,$A$6,$A596,101)/100</f>
        <v>0.23250113664086999</v>
      </c>
      <c r="I596" s="132">
        <f>[1]!thsiFinD("ths_int_chg_ratio_index",I$1,$A$6,$A596,101)/100</f>
        <v>0.23250113664086999</v>
      </c>
      <c r="J596" s="32">
        <f t="shared" si="67"/>
        <v>0.31630639807319122</v>
      </c>
      <c r="K596" s="32">
        <f>[1]!thsiFinD("ths_int_chg_ratio_index",K$2,$A$6,$A596,101)/100</f>
        <v>6.6400676755294999E-2</v>
      </c>
      <c r="L596" s="32">
        <f>[1]!thsiFinD("ths_int_chg_ratio_index",L$2,$A$6,$A596,101)/100</f>
        <v>0.12976612787135999</v>
      </c>
      <c r="M596" s="46">
        <f t="shared" si="68"/>
        <v>1.3163063980731913</v>
      </c>
      <c r="N596" s="46">
        <f t="shared" si="69"/>
        <v>1.0664006767552949</v>
      </c>
      <c r="O596" s="46">
        <f t="shared" si="69"/>
        <v>1.12976612787136</v>
      </c>
      <c r="P596" s="38">
        <f t="shared" si="70"/>
        <v>4.0295155080056766E-3</v>
      </c>
      <c r="Q596" s="38">
        <f t="shared" si="71"/>
        <v>7.5879300938397343E-3</v>
      </c>
      <c r="R596" s="38">
        <f t="shared" si="71"/>
        <v>5.1494614469016486E-3</v>
      </c>
      <c r="S596" s="34">
        <f>MAX(M$6:M596)</f>
        <v>1.5715176881679187</v>
      </c>
      <c r="T596" s="34">
        <f>MAX(N$6:N596)</f>
        <v>1.37911001835863</v>
      </c>
      <c r="U596" s="34">
        <f>MAX(O$6:O596)</f>
        <v>1.34291332477861</v>
      </c>
      <c r="V596" s="35">
        <f t="shared" si="72"/>
        <v>-0.16239797491064434</v>
      </c>
      <c r="W596" s="35">
        <f t="shared" si="73"/>
        <v>-0.22674720467589027</v>
      </c>
      <c r="X596" s="35">
        <f t="shared" si="73"/>
        <v>-0.15871999553090221</v>
      </c>
    </row>
    <row r="597" spans="1:24">
      <c r="A597" s="357">
        <v>44727</v>
      </c>
      <c r="B597" s="132">
        <f>[1]!thsiFinD("ths_adjustment_nvg_ratio_fund",B$2,$A$6,$A597,101)/100</f>
        <v>0.26958120204604002</v>
      </c>
      <c r="C597" s="132">
        <f>[1]!thsiFinD("ths_adjustment_nvg_ratio_fund",C$2,$A$6,$A597,101)/100</f>
        <v>0.23959690730605998</v>
      </c>
      <c r="D597" s="132">
        <f>[1]!thsiFinD("ths_adjustment_nvg_ratio_fund",D$2,$A$6,$A597,101)/100</f>
        <v>0.54109753175174002</v>
      </c>
      <c r="E597" s="132">
        <f>[1]!thsiFinD("ths_adjustment_nvg_ratio_fund",E$2,$A$6,$A597,101)/100</f>
        <v>0.62057123720053997</v>
      </c>
      <c r="F597" s="133">
        <f>[1]!thsiFinD("ths_int_chg_ratio_index",F$1,$A$6,$A597,101)/100</f>
        <v>0.19520787823603999</v>
      </c>
      <c r="G597" s="133">
        <f>[1]!thsiFinD("ths_int_chg_ratio_index",G$1,$A$6,$A597,101)/100</f>
        <v>0.19520787823603999</v>
      </c>
      <c r="H597" s="132">
        <f>[1]!thsiFinD("ths_int_chg_ratio_index",H$1,$A$6,$A597,101)/100</f>
        <v>0.22468869494019</v>
      </c>
      <c r="I597" s="132">
        <f>[1]!thsiFinD("ths_int_chg_ratio_index",I$1,$A$6,$A597,101)/100</f>
        <v>0.22468869494019</v>
      </c>
      <c r="J597" s="32">
        <f t="shared" si="67"/>
        <v>0.31383000308210496</v>
      </c>
      <c r="K597" s="32">
        <f>[1]!thsiFinD("ths_int_chg_ratio_index",K$2,$A$6,$A597,101)/100</f>
        <v>7.6454449389337001E-2</v>
      </c>
      <c r="L597" s="32">
        <f>[1]!thsiFinD("ths_int_chg_ratio_index",L$2,$A$6,$A597,101)/100</f>
        <v>0.1359603102651</v>
      </c>
      <c r="M597" s="46">
        <f t="shared" si="68"/>
        <v>1.3138300030821051</v>
      </c>
      <c r="N597" s="46">
        <f t="shared" si="69"/>
        <v>1.0764544493893371</v>
      </c>
      <c r="O597" s="46">
        <f t="shared" si="69"/>
        <v>1.1359603102650999</v>
      </c>
      <c r="P597" s="38">
        <f t="shared" si="70"/>
        <v>-1.8813210926507118E-3</v>
      </c>
      <c r="Q597" s="38">
        <f t="shared" si="71"/>
        <v>9.4277628035950301E-3</v>
      </c>
      <c r="R597" s="38">
        <f t="shared" si="71"/>
        <v>5.4827120772427129E-3</v>
      </c>
      <c r="S597" s="34">
        <f>MAX(M$6:M597)</f>
        <v>1.5715176881679187</v>
      </c>
      <c r="T597" s="34">
        <f>MAX(N$6:N597)</f>
        <v>1.37911001835863</v>
      </c>
      <c r="U597" s="34">
        <f>MAX(O$6:O597)</f>
        <v>1.34291332477861</v>
      </c>
      <c r="V597" s="35">
        <f t="shared" si="72"/>
        <v>-0.16397377326769191</v>
      </c>
      <c r="W597" s="35">
        <f t="shared" si="73"/>
        <v>-0.21945716073435773</v>
      </c>
      <c r="X597" s="35">
        <f t="shared" si="73"/>
        <v>-0.15410749949005675</v>
      </c>
    </row>
    <row r="598" spans="1:24">
      <c r="A598" s="357">
        <v>44728</v>
      </c>
      <c r="B598" s="132">
        <f>[1]!thsiFinD("ths_adjustment_nvg_ratio_fund",B$2,$A$6,$A598,101)/100</f>
        <v>0.25871163682864001</v>
      </c>
      <c r="C598" s="132">
        <f>[1]!thsiFinD("ths_adjustment_nvg_ratio_fund",C$2,$A$6,$A598,101)/100</f>
        <v>0.23342889410129</v>
      </c>
      <c r="D598" s="132">
        <f>[1]!thsiFinD("ths_adjustment_nvg_ratio_fund",D$2,$A$6,$A598,101)/100</f>
        <v>0.53570572729451005</v>
      </c>
      <c r="E598" s="132">
        <f>[1]!thsiFinD("ths_adjustment_nvg_ratio_fund",E$2,$A$6,$A598,101)/100</f>
        <v>0.61403802668795993</v>
      </c>
      <c r="F598" s="133">
        <f>[1]!thsiFinD("ths_int_chg_ratio_index",F$1,$A$6,$A598,101)/100</f>
        <v>0.20293213638215998</v>
      </c>
      <c r="G598" s="133">
        <f>[1]!thsiFinD("ths_int_chg_ratio_index",G$1,$A$6,$A598,101)/100</f>
        <v>0.20293213638215998</v>
      </c>
      <c r="H598" s="132">
        <f>[1]!thsiFinD("ths_int_chg_ratio_index",H$1,$A$6,$A598,101)/100</f>
        <v>0.23689611170504002</v>
      </c>
      <c r="I598" s="132">
        <f>[1]!thsiFinD("ths_int_chg_ratio_index",I$1,$A$6,$A598,101)/100</f>
        <v>0.23689611170504002</v>
      </c>
      <c r="J598" s="32">
        <f t="shared" si="67"/>
        <v>0.31519259763585</v>
      </c>
      <c r="K598" s="32">
        <f>[1]!thsiFinD("ths_int_chg_ratio_index",K$2,$A$6,$A598,101)/100</f>
        <v>7.1243364431529996E-2</v>
      </c>
      <c r="L598" s="32">
        <f>[1]!thsiFinD("ths_int_chg_ratio_index",L$2,$A$6,$A598,101)/100</f>
        <v>0.13503493613445</v>
      </c>
      <c r="M598" s="46">
        <f t="shared" si="68"/>
        <v>1.3151925976358501</v>
      </c>
      <c r="N598" s="46">
        <f t="shared" si="69"/>
        <v>1.07124336443153</v>
      </c>
      <c r="O598" s="46">
        <f t="shared" si="69"/>
        <v>1.1350349361344501</v>
      </c>
      <c r="P598" s="38">
        <f t="shared" si="70"/>
        <v>1.0371163320586074E-3</v>
      </c>
      <c r="Q598" s="38">
        <f t="shared" si="71"/>
        <v>-4.8409711723178539E-3</v>
      </c>
      <c r="R598" s="38">
        <f t="shared" si="71"/>
        <v>-8.1461836499718832E-4</v>
      </c>
      <c r="S598" s="34">
        <f>MAX(M$6:M598)</f>
        <v>1.5715176881679187</v>
      </c>
      <c r="T598" s="34">
        <f>MAX(N$6:N598)</f>
        <v>1.37911001835863</v>
      </c>
      <c r="U598" s="34">
        <f>MAX(O$6:O598)</f>
        <v>1.34291332477861</v>
      </c>
      <c r="V598" s="35">
        <f t="shared" si="72"/>
        <v>-0.16310671681391853</v>
      </c>
      <c r="W598" s="35">
        <f t="shared" si="73"/>
        <v>-0.2232357461180019</v>
      </c>
      <c r="X598" s="35">
        <f t="shared" si="73"/>
        <v>-0.15479657905578559</v>
      </c>
    </row>
    <row r="599" spans="1:24">
      <c r="A599" s="357">
        <v>44729</v>
      </c>
      <c r="B599" s="132">
        <f>[1]!thsiFinD("ths_adjustment_nvg_ratio_fund",B$2,$A$6,$A599,101)/100</f>
        <v>0.27661445012788</v>
      </c>
      <c r="C599" s="132">
        <f>[1]!thsiFinD("ths_adjustment_nvg_ratio_fund",C$2,$A$6,$A599,101)/100</f>
        <v>0.25236730084267001</v>
      </c>
      <c r="D599" s="132">
        <f>[1]!thsiFinD("ths_adjustment_nvg_ratio_fund",D$2,$A$6,$A599,101)/100</f>
        <v>0.54852624011503004</v>
      </c>
      <c r="E599" s="132">
        <f>[1]!thsiFinD("ths_adjustment_nvg_ratio_fund",E$2,$A$6,$A599,101)/100</f>
        <v>0.62970098003596997</v>
      </c>
      <c r="F599" s="133">
        <f>[1]!thsiFinD("ths_int_chg_ratio_index",F$1,$A$6,$A599,101)/100</f>
        <v>0.21693862781126</v>
      </c>
      <c r="G599" s="133">
        <f>[1]!thsiFinD("ths_int_chg_ratio_index",G$1,$A$6,$A599,101)/100</f>
        <v>0.21693862781126</v>
      </c>
      <c r="H599" s="132">
        <f>[1]!thsiFinD("ths_int_chg_ratio_index",H$1,$A$6,$A599,101)/100</f>
        <v>0.24428941112607</v>
      </c>
      <c r="I599" s="132">
        <f>[1]!thsiFinD("ths_int_chg_ratio_index",I$1,$A$6,$A599,101)/100</f>
        <v>0.24428941112607</v>
      </c>
      <c r="J599" s="32">
        <f t="shared" si="67"/>
        <v>0.32870813112452618</v>
      </c>
      <c r="K599" s="32">
        <f>[1]!thsiFinD("ths_int_chg_ratio_index",K$2,$A$6,$A599,101)/100</f>
        <v>8.4632999926236005E-2</v>
      </c>
      <c r="L599" s="32">
        <f>[1]!thsiFinD("ths_int_chg_ratio_index",L$2,$A$6,$A599,101)/100</f>
        <v>0.14792030925002</v>
      </c>
      <c r="M599" s="46">
        <f t="shared" si="68"/>
        <v>1.3287081311245261</v>
      </c>
      <c r="N599" s="46">
        <f t="shared" si="69"/>
        <v>1.0846329999262361</v>
      </c>
      <c r="O599" s="46">
        <f t="shared" si="69"/>
        <v>1.1479203092500201</v>
      </c>
      <c r="P599" s="38">
        <f t="shared" si="70"/>
        <v>1.0276467121979938E-2</v>
      </c>
      <c r="Q599" s="38">
        <f t="shared" si="71"/>
        <v>1.249915373040511E-2</v>
      </c>
      <c r="R599" s="38">
        <f t="shared" si="71"/>
        <v>1.1352402208387735E-2</v>
      </c>
      <c r="S599" s="34">
        <f>MAX(M$6:M599)</f>
        <v>1.5715176881679187</v>
      </c>
      <c r="T599" s="34">
        <f>MAX(N$6:N599)</f>
        <v>1.37911001835863</v>
      </c>
      <c r="U599" s="34">
        <f>MAX(O$6:O599)</f>
        <v>1.34291332477861</v>
      </c>
      <c r="V599" s="35">
        <f t="shared" si="72"/>
        <v>-0.15450641050465097</v>
      </c>
      <c r="W599" s="35">
        <f t="shared" si="73"/>
        <v>-0.21352685029644736</v>
      </c>
      <c r="X599" s="35">
        <f t="shared" si="73"/>
        <v>-0.1452014898733216</v>
      </c>
    </row>
    <row r="600" spans="1:24">
      <c r="A600" s="357">
        <v>44732</v>
      </c>
      <c r="B600" s="132">
        <f>[1]!thsiFinD("ths_adjustment_nvg_ratio_fund",B$2,$A$6,$A600,101)/100</f>
        <v>0.28508631713554999</v>
      </c>
      <c r="C600" s="132">
        <f>[1]!thsiFinD("ths_adjustment_nvg_ratio_fund",C$2,$A$6,$A600,101)/100</f>
        <v>0.25436538962730998</v>
      </c>
      <c r="D600" s="132">
        <f>[1]!thsiFinD("ths_adjustment_nvg_ratio_fund",D$2,$A$6,$A600,101)/100</f>
        <v>0.55355859094176996</v>
      </c>
      <c r="E600" s="132">
        <f>[1]!thsiFinD("ths_adjustment_nvg_ratio_fund",E$2,$A$6,$A600,101)/100</f>
        <v>0.62903090714111998</v>
      </c>
      <c r="F600" s="133">
        <f>[1]!thsiFinD("ths_int_chg_ratio_index",F$1,$A$6,$A600,101)/100</f>
        <v>0.23023427380438</v>
      </c>
      <c r="G600" s="133">
        <f>[1]!thsiFinD("ths_int_chg_ratio_index",G$1,$A$6,$A600,101)/100</f>
        <v>0.23023427380438</v>
      </c>
      <c r="H600" s="132">
        <f>[1]!thsiFinD("ths_int_chg_ratio_index",H$1,$A$6,$A600,101)/100</f>
        <v>0.25914409675819</v>
      </c>
      <c r="I600" s="132">
        <f>[1]!thsiFinD("ths_int_chg_ratio_index",I$1,$A$6,$A600,101)/100</f>
        <v>0.25914409675819</v>
      </c>
      <c r="J600" s="32">
        <f t="shared" si="67"/>
        <v>0.33759974324636122</v>
      </c>
      <c r="K600" s="32">
        <f>[1]!thsiFinD("ths_int_chg_ratio_index",K$2,$A$6,$A600,101)/100</f>
        <v>8.9297332085678E-2</v>
      </c>
      <c r="L600" s="32">
        <f>[1]!thsiFinD("ths_int_chg_ratio_index",L$2,$A$6,$A600,101)/100</f>
        <v>0.15567411471030002</v>
      </c>
      <c r="M600" s="46">
        <f t="shared" si="68"/>
        <v>1.3375997432463613</v>
      </c>
      <c r="N600" s="46">
        <f t="shared" si="69"/>
        <v>1.089297332085678</v>
      </c>
      <c r="O600" s="46">
        <f t="shared" si="69"/>
        <v>1.1556741147103</v>
      </c>
      <c r="P600" s="38">
        <f t="shared" si="70"/>
        <v>6.6919227131618797E-3</v>
      </c>
      <c r="Q600" s="38">
        <f t="shared" si="71"/>
        <v>4.3003782475354857E-3</v>
      </c>
      <c r="R600" s="38">
        <f t="shared" si="71"/>
        <v>6.7546548290846609E-3</v>
      </c>
      <c r="S600" s="34">
        <f>MAX(M$6:M600)</f>
        <v>1.5715176881679187</v>
      </c>
      <c r="T600" s="34">
        <f>MAX(N$6:N600)</f>
        <v>1.37911001835863</v>
      </c>
      <c r="U600" s="34">
        <f>MAX(O$6:O600)</f>
        <v>1.34291332477861</v>
      </c>
      <c r="V600" s="35">
        <f t="shared" si="72"/>
        <v>-0.14884843274927428</v>
      </c>
      <c r="W600" s="35">
        <f t="shared" si="73"/>
        <v>-0.21014471827119141</v>
      </c>
      <c r="X600" s="35">
        <f t="shared" si="73"/>
        <v>-0.13942762098900008</v>
      </c>
    </row>
    <row r="601" spans="1:24">
      <c r="A601" s="357">
        <v>44733</v>
      </c>
      <c r="B601" s="132">
        <f>[1]!thsiFinD("ths_adjustment_nvg_ratio_fund",B$2,$A$6,$A601,101)/100</f>
        <v>0.28204923273657001</v>
      </c>
      <c r="C601" s="132">
        <f>[1]!thsiFinD("ths_adjustment_nvg_ratio_fund",C$2,$A$6,$A601,101)/100</f>
        <v>0.25002171835635001</v>
      </c>
      <c r="D601" s="132">
        <f>[1]!thsiFinD("ths_adjustment_nvg_ratio_fund",D$2,$A$6,$A601,101)/100</f>
        <v>0.53846153846153999</v>
      </c>
      <c r="E601" s="132">
        <f>[1]!thsiFinD("ths_adjustment_nvg_ratio_fund",E$2,$A$6,$A601,101)/100</f>
        <v>0.61328419469090001</v>
      </c>
      <c r="F601" s="133">
        <f>[1]!thsiFinD("ths_int_chg_ratio_index",F$1,$A$6,$A601,101)/100</f>
        <v>0.21773028828821001</v>
      </c>
      <c r="G601" s="133">
        <f>[1]!thsiFinD("ths_int_chg_ratio_index",G$1,$A$6,$A601,101)/100</f>
        <v>0.21773028828821001</v>
      </c>
      <c r="H601" s="132">
        <f>[1]!thsiFinD("ths_int_chg_ratio_index",H$1,$A$6,$A601,101)/100</f>
        <v>0.25177400131521999</v>
      </c>
      <c r="I601" s="132">
        <f>[1]!thsiFinD("ths_int_chg_ratio_index",I$1,$A$6,$A601,101)/100</f>
        <v>0.25177400131521999</v>
      </c>
      <c r="J601" s="32">
        <f t="shared" si="67"/>
        <v>0.32785315793152753</v>
      </c>
      <c r="K601" s="32">
        <f>[1]!thsiFinD("ths_int_chg_ratio_index",K$2,$A$6,$A601,101)/100</f>
        <v>8.6145130298392991E-2</v>
      </c>
      <c r="L601" s="32">
        <f>[1]!thsiFinD("ths_int_chg_ratio_index",L$2,$A$6,$A601,101)/100</f>
        <v>0.15056250205272001</v>
      </c>
      <c r="M601" s="46">
        <f t="shared" si="68"/>
        <v>1.3278531579315276</v>
      </c>
      <c r="N601" s="46">
        <f t="shared" si="69"/>
        <v>1.0861451302983931</v>
      </c>
      <c r="O601" s="46">
        <f t="shared" si="69"/>
        <v>1.1505625020527199</v>
      </c>
      <c r="P601" s="38">
        <f t="shared" si="70"/>
        <v>-7.286623195051356E-3</v>
      </c>
      <c r="Q601" s="38">
        <f t="shared" si="71"/>
        <v>-2.8937937277873083E-3</v>
      </c>
      <c r="R601" s="38">
        <f t="shared" si="71"/>
        <v>-4.4230571512466899E-3</v>
      </c>
      <c r="S601" s="34">
        <f>MAX(M$6:M601)</f>
        <v>1.5715176881679187</v>
      </c>
      <c r="T601" s="34">
        <f>MAX(N$6:N601)</f>
        <v>1.37911001835863</v>
      </c>
      <c r="U601" s="34">
        <f>MAX(O$6:O601)</f>
        <v>1.34291332477861</v>
      </c>
      <c r="V601" s="35">
        <f t="shared" si="72"/>
        <v>-0.15505045350170776</v>
      </c>
      <c r="W601" s="35">
        <f t="shared" si="73"/>
        <v>-0.2124303965313179</v>
      </c>
      <c r="X601" s="35">
        <f t="shared" si="73"/>
        <v>-0.14323398180415003</v>
      </c>
    </row>
    <row r="602" spans="1:24">
      <c r="A602" s="357">
        <v>44734</v>
      </c>
      <c r="B602" s="132">
        <f>[1]!thsiFinD("ths_adjustment_nvg_ratio_fund",B$2,$A$6,$A602,101)/100</f>
        <v>0.26886189258311999</v>
      </c>
      <c r="C602" s="132">
        <f>[1]!thsiFinD("ths_adjustment_nvg_ratio_fund",C$2,$A$6,$A602,101)/100</f>
        <v>0.23933628702979998</v>
      </c>
      <c r="D602" s="132">
        <f>[1]!thsiFinD("ths_adjustment_nvg_ratio_fund",D$2,$A$6,$A602,101)/100</f>
        <v>0.52336448598131002</v>
      </c>
      <c r="E602" s="132">
        <f>[1]!thsiFinD("ths_adjustment_nvg_ratio_fund",E$2,$A$6,$A602,101)/100</f>
        <v>0.59360080412812</v>
      </c>
      <c r="F602" s="133">
        <f>[1]!thsiFinD("ths_int_chg_ratio_index",F$1,$A$6,$A602,101)/100</f>
        <v>0.20204277574787</v>
      </c>
      <c r="G602" s="133">
        <f>[1]!thsiFinD("ths_int_chg_ratio_index",G$1,$A$6,$A602,101)/100</f>
        <v>0.20204277574787</v>
      </c>
      <c r="H602" s="132">
        <f>[1]!thsiFinD("ths_int_chg_ratio_index",H$1,$A$6,$A602,101)/100</f>
        <v>0.24006187509604002</v>
      </c>
      <c r="I602" s="132">
        <f>[1]!thsiFinD("ths_int_chg_ratio_index",I$1,$A$6,$A602,101)/100</f>
        <v>0.24006187509604002</v>
      </c>
      <c r="J602" s="32">
        <f t="shared" si="67"/>
        <v>0.31367159642627124</v>
      </c>
      <c r="K602" s="32">
        <f>[1]!thsiFinD("ths_int_chg_ratio_index",K$2,$A$6,$A602,101)/100</f>
        <v>7.1611855203086994E-2</v>
      </c>
      <c r="L602" s="32">
        <f>[1]!thsiFinD("ths_int_chg_ratio_index",L$2,$A$6,$A602,101)/100</f>
        <v>0.13575884923039</v>
      </c>
      <c r="M602" s="46">
        <f t="shared" si="68"/>
        <v>1.3136715964262713</v>
      </c>
      <c r="N602" s="46">
        <f t="shared" si="69"/>
        <v>1.0716118552030869</v>
      </c>
      <c r="O602" s="46">
        <f t="shared" si="69"/>
        <v>1.1357588492303901</v>
      </c>
      <c r="P602" s="38">
        <f t="shared" si="70"/>
        <v>-1.0680067611804067E-2</v>
      </c>
      <c r="Q602" s="38">
        <f t="shared" si="71"/>
        <v>-1.3380601440724171E-2</v>
      </c>
      <c r="R602" s="38">
        <f t="shared" si="71"/>
        <v>-1.286644819027094E-2</v>
      </c>
      <c r="S602" s="34">
        <f>MAX(M$6:M602)</f>
        <v>1.5715176881679187</v>
      </c>
      <c r="T602" s="34">
        <f>MAX(N$6:N602)</f>
        <v>1.37911001835863</v>
      </c>
      <c r="U602" s="34">
        <f>MAX(O$6:O602)</f>
        <v>1.34291332477861</v>
      </c>
      <c r="V602" s="35">
        <f t="shared" si="72"/>
        <v>-0.16407457178687268</v>
      </c>
      <c r="W602" s="35">
        <f t="shared" si="73"/>
        <v>-0.22296855150216155</v>
      </c>
      <c r="X602" s="35">
        <f t="shared" si="73"/>
        <v>-0.15425751738845173</v>
      </c>
    </row>
    <row r="603" spans="1:24">
      <c r="A603" s="357">
        <v>44735</v>
      </c>
      <c r="B603" s="132">
        <f>[1]!thsiFinD("ths_adjustment_nvg_ratio_fund",B$2,$A$6,$A603,101)/100</f>
        <v>0.28956202046036</v>
      </c>
      <c r="C603" s="132">
        <f>[1]!thsiFinD("ths_adjustment_nvg_ratio_fund",C$2,$A$6,$A603,101)/100</f>
        <v>0.25888280774910999</v>
      </c>
      <c r="D603" s="132">
        <f>[1]!thsiFinD("ths_adjustment_nvg_ratio_fund",D$2,$A$6,$A603,101)/100</f>
        <v>0.54804696860771995</v>
      </c>
      <c r="E603" s="132">
        <f>[1]!thsiFinD("ths_adjustment_nvg_ratio_fund",E$2,$A$6,$A603,101)/100</f>
        <v>0.62140882829981003</v>
      </c>
      <c r="F603" s="133">
        <f>[1]!thsiFinD("ths_int_chg_ratio_index",F$1,$A$6,$A603,101)/100</f>
        <v>0.22964149844270998</v>
      </c>
      <c r="G603" s="133">
        <f>[1]!thsiFinD("ths_int_chg_ratio_index",G$1,$A$6,$A603,101)/100</f>
        <v>0.22964149844270998</v>
      </c>
      <c r="H603" s="132">
        <f>[1]!thsiFinD("ths_int_chg_ratio_index",H$1,$A$6,$A603,101)/100</f>
        <v>0.26549648533266001</v>
      </c>
      <c r="I603" s="132">
        <f>[1]!thsiFinD("ths_int_chg_ratio_index",I$1,$A$6,$A603,101)/100</f>
        <v>0.26549648533266001</v>
      </c>
      <c r="J603" s="32">
        <f t="shared" si="67"/>
        <v>0.33852207408346746</v>
      </c>
      <c r="K603" s="32">
        <f>[1]!thsiFinD("ths_int_chg_ratio_index",K$2,$A$6,$A603,101)/100</f>
        <v>9.0614231998948011E-2</v>
      </c>
      <c r="L603" s="32">
        <f>[1]!thsiFinD("ths_int_chg_ratio_index",L$2,$A$6,$A603,101)/100</f>
        <v>0.15738282249798</v>
      </c>
      <c r="M603" s="46">
        <f t="shared" si="68"/>
        <v>1.3385220740834676</v>
      </c>
      <c r="N603" s="46">
        <f t="shared" si="69"/>
        <v>1.090614231998948</v>
      </c>
      <c r="O603" s="46">
        <f t="shared" si="69"/>
        <v>1.1573828224979801</v>
      </c>
      <c r="P603" s="38">
        <f t="shared" si="70"/>
        <v>1.8916811267595257E-2</v>
      </c>
      <c r="Q603" s="38">
        <f t="shared" si="71"/>
        <v>1.7732518265449748E-2</v>
      </c>
      <c r="R603" s="38">
        <f t="shared" si="71"/>
        <v>1.9039229394728352E-2</v>
      </c>
      <c r="S603" s="34">
        <f>MAX(M$6:M603)</f>
        <v>1.5715176881679187</v>
      </c>
      <c r="T603" s="34">
        <f>MAX(N$6:N603)</f>
        <v>1.37911001835863</v>
      </c>
      <c r="U603" s="34">
        <f>MAX(O$6:O603)</f>
        <v>1.34291332477861</v>
      </c>
      <c r="V603" s="35">
        <f t="shared" si="72"/>
        <v>-0.14826152822758132</v>
      </c>
      <c r="W603" s="35">
        <f t="shared" si="73"/>
        <v>-0.20918982714884482</v>
      </c>
      <c r="X603" s="35">
        <f t="shared" si="73"/>
        <v>-0.13815523225314341</v>
      </c>
    </row>
    <row r="604" spans="1:24">
      <c r="A604" s="357">
        <v>44736</v>
      </c>
      <c r="B604" s="132">
        <f>[1]!thsiFinD("ths_adjustment_nvg_ratio_fund",B$2,$A$6,$A604,101)/100</f>
        <v>0.30282928388746999</v>
      </c>
      <c r="C604" s="132">
        <f>[1]!thsiFinD("ths_adjustment_nvg_ratio_fund",C$2,$A$6,$A604,101)/100</f>
        <v>0.26904699852315</v>
      </c>
      <c r="D604" s="132">
        <f>[1]!thsiFinD("ths_adjustment_nvg_ratio_fund",D$2,$A$6,$A604,101)/100</f>
        <v>0.56098729930506008</v>
      </c>
      <c r="E604" s="132">
        <f>[1]!thsiFinD("ths_adjustment_nvg_ratio_fund",E$2,$A$6,$A604,101)/100</f>
        <v>0.63849568646256993</v>
      </c>
      <c r="F604" s="133">
        <f>[1]!thsiFinD("ths_int_chg_ratio_index",F$1,$A$6,$A604,101)/100</f>
        <v>0.24512540162775998</v>
      </c>
      <c r="G604" s="133">
        <f>[1]!thsiFinD("ths_int_chg_ratio_index",G$1,$A$6,$A604,101)/100</f>
        <v>0.24512540162775998</v>
      </c>
      <c r="H604" s="132">
        <f>[1]!thsiFinD("ths_int_chg_ratio_index",H$1,$A$6,$A604,101)/100</f>
        <v>0.27969138273430999</v>
      </c>
      <c r="I604" s="132">
        <f>[1]!thsiFinD("ths_int_chg_ratio_index",I$1,$A$6,$A604,101)/100</f>
        <v>0.27969138273430999</v>
      </c>
      <c r="J604" s="32">
        <f t="shared" si="67"/>
        <v>0.35262410461279881</v>
      </c>
      <c r="K604" s="32">
        <f>[1]!thsiFinD("ths_int_chg_ratio_index",K$2,$A$6,$A604,101)/100</f>
        <v>0.10314191321456001</v>
      </c>
      <c r="L604" s="32">
        <f>[1]!thsiFinD("ths_int_chg_ratio_index",L$2,$A$6,$A604,101)/100</f>
        <v>0.17103586304187002</v>
      </c>
      <c r="M604" s="46">
        <f t="shared" si="68"/>
        <v>1.3526241046127989</v>
      </c>
      <c r="N604" s="46">
        <f t="shared" si="69"/>
        <v>1.1031419132145599</v>
      </c>
      <c r="O604" s="46">
        <f t="shared" si="69"/>
        <v>1.17103586304187</v>
      </c>
      <c r="P604" s="38">
        <f t="shared" si="70"/>
        <v>1.0535523322607432E-2</v>
      </c>
      <c r="Q604" s="38">
        <f t="shared" si="71"/>
        <v>1.1486812520913325E-2</v>
      </c>
      <c r="R604" s="38">
        <f t="shared" si="71"/>
        <v>1.1796477603168931E-2</v>
      </c>
      <c r="S604" s="34">
        <f>MAX(M$6:M604)</f>
        <v>1.5715176881679187</v>
      </c>
      <c r="T604" s="34">
        <f>MAX(N$6:N604)</f>
        <v>1.37911001835863</v>
      </c>
      <c r="U604" s="34">
        <f>MAX(O$6:O604)</f>
        <v>1.34291332477861</v>
      </c>
      <c r="V604" s="35">
        <f t="shared" si="72"/>
        <v>-0.13928801769346089</v>
      </c>
      <c r="W604" s="35">
        <f t="shared" si="73"/>
        <v>-0.20010593895367246</v>
      </c>
      <c r="X604" s="35">
        <f t="shared" si="73"/>
        <v>-0.1279884997530093</v>
      </c>
    </row>
    <row r="605" spans="1:24">
      <c r="A605" s="357">
        <v>44739</v>
      </c>
      <c r="B605" s="132">
        <f>[1]!thsiFinD("ths_adjustment_nvg_ratio_fund",B$2,$A$6,$A605,101)/100</f>
        <v>0.32105179028133002</v>
      </c>
      <c r="C605" s="132">
        <f>[1]!thsiFinD("ths_adjustment_nvg_ratio_fund",C$2,$A$6,$A605,101)/100</f>
        <v>0.28355486056814999</v>
      </c>
      <c r="D605" s="132">
        <f>[1]!thsiFinD("ths_adjustment_nvg_ratio_fund",D$2,$A$6,$A605,101)/100</f>
        <v>0.57308890486461006</v>
      </c>
      <c r="E605" s="132">
        <f>[1]!thsiFinD("ths_adjustment_nvg_ratio_fund",E$2,$A$6,$A605,101)/100</f>
        <v>0.65935170453346004</v>
      </c>
      <c r="F605" s="133">
        <f>[1]!thsiFinD("ths_int_chg_ratio_index",F$1,$A$6,$A605,101)/100</f>
        <v>0.25792931351404003</v>
      </c>
      <c r="G605" s="133">
        <f>[1]!thsiFinD("ths_int_chg_ratio_index",G$1,$A$6,$A605,101)/100</f>
        <v>0.25792931351404003</v>
      </c>
      <c r="H605" s="132">
        <f>[1]!thsiFinD("ths_int_chg_ratio_index",H$1,$A$6,$A605,101)/100</f>
        <v>0.2925447524939</v>
      </c>
      <c r="I605" s="132">
        <f>[1]!thsiFinD("ths_int_chg_ratio_index",I$1,$A$6,$A605,101)/100</f>
        <v>0.2925447524939</v>
      </c>
      <c r="J605" s="32">
        <f t="shared" si="67"/>
        <v>0.36724942403292876</v>
      </c>
      <c r="K605" s="32">
        <f>[1]!thsiFinD("ths_int_chg_ratio_index",K$2,$A$6,$A605,101)/100</f>
        <v>0.11422178516694</v>
      </c>
      <c r="L605" s="32">
        <f>[1]!thsiFinD("ths_int_chg_ratio_index",L$2,$A$6,$A605,101)/100</f>
        <v>0.18278106803147998</v>
      </c>
      <c r="M605" s="46">
        <f t="shared" si="68"/>
        <v>1.3672494240329287</v>
      </c>
      <c r="N605" s="46">
        <f t="shared" si="69"/>
        <v>1.11422178516694</v>
      </c>
      <c r="O605" s="46">
        <f t="shared" si="69"/>
        <v>1.1827810680314799</v>
      </c>
      <c r="P605" s="38">
        <f t="shared" si="70"/>
        <v>1.0812552704223988E-2</v>
      </c>
      <c r="Q605" s="38">
        <f t="shared" si="71"/>
        <v>1.0043922563048424E-2</v>
      </c>
      <c r="R605" s="38">
        <f t="shared" si="71"/>
        <v>1.0029756867651063E-2</v>
      </c>
      <c r="S605" s="34">
        <f>MAX(M$6:M605)</f>
        <v>1.5715176881679187</v>
      </c>
      <c r="T605" s="34">
        <f>MAX(N$6:N605)</f>
        <v>1.37911001835863</v>
      </c>
      <c r="U605" s="34">
        <f>MAX(O$6:O605)</f>
        <v>1.34291332477861</v>
      </c>
      <c r="V605" s="35">
        <f t="shared" si="72"/>
        <v>-0.12998152402161423</v>
      </c>
      <c r="W605" s="35">
        <f t="shared" si="73"/>
        <v>-0.1920718649458808</v>
      </c>
      <c r="X605" s="35">
        <f t="shared" si="73"/>
        <v>-0.11924243641973631</v>
      </c>
    </row>
    <row r="606" spans="1:24">
      <c r="A606" s="357">
        <v>44740</v>
      </c>
      <c r="B606" s="132">
        <f>[1]!thsiFinD("ths_adjustment_nvg_ratio_fund",B$2,$A$6,$A606,101)/100</f>
        <v>0.33591751918158996</v>
      </c>
      <c r="C606" s="132">
        <f>[1]!thsiFinD("ths_adjustment_nvg_ratio_fund",C$2,$A$6,$A606,101)/100</f>
        <v>0.30049517852488999</v>
      </c>
      <c r="D606" s="132">
        <f>[1]!thsiFinD("ths_adjustment_nvg_ratio_fund",D$2,$A$6,$A606,101)/100</f>
        <v>0.59717229810688</v>
      </c>
      <c r="E606" s="132">
        <f>[1]!thsiFinD("ths_adjustment_nvg_ratio_fund",E$2,$A$6,$A606,101)/100</f>
        <v>0.68473071450953993</v>
      </c>
      <c r="F606" s="133">
        <f>[1]!thsiFinD("ths_int_chg_ratio_index",F$1,$A$6,$A606,101)/100</f>
        <v>0.27172314229141004</v>
      </c>
      <c r="G606" s="133">
        <f>[1]!thsiFinD("ths_int_chg_ratio_index",G$1,$A$6,$A606,101)/100</f>
        <v>0.27172314229141004</v>
      </c>
      <c r="H606" s="132">
        <f>[1]!thsiFinD("ths_int_chg_ratio_index",H$1,$A$6,$A606,101)/100</f>
        <v>0.31196059942737997</v>
      </c>
      <c r="I606" s="132">
        <f>[1]!thsiFinD("ths_int_chg_ratio_index",I$1,$A$6,$A606,101)/100</f>
        <v>0.31196059942737997</v>
      </c>
      <c r="J606" s="32">
        <f t="shared" si="67"/>
        <v>0.3857103992200599</v>
      </c>
      <c r="K606" s="32">
        <f>[1]!thsiFinD("ths_int_chg_ratio_index",K$2,$A$6,$A606,101)/100</f>
        <v>0.12693897057992001</v>
      </c>
      <c r="L606" s="32">
        <f>[1]!thsiFinD("ths_int_chg_ratio_index",L$2,$A$6,$A606,101)/100</f>
        <v>0.19688000722113</v>
      </c>
      <c r="M606" s="46">
        <f t="shared" si="68"/>
        <v>1.3857103992200599</v>
      </c>
      <c r="N606" s="46">
        <f t="shared" si="69"/>
        <v>1.12693897057992</v>
      </c>
      <c r="O606" s="46">
        <f t="shared" si="69"/>
        <v>1.1968800072211301</v>
      </c>
      <c r="P606" s="38">
        <f t="shared" si="70"/>
        <v>1.3502273149750055E-2</v>
      </c>
      <c r="Q606" s="38">
        <f t="shared" si="71"/>
        <v>1.1413513523319319E-2</v>
      </c>
      <c r="R606" s="38">
        <f t="shared" si="71"/>
        <v>1.1920159673434183E-2</v>
      </c>
      <c r="S606" s="34">
        <f>MAX(M$6:M606)</f>
        <v>1.5715176881679187</v>
      </c>
      <c r="T606" s="34">
        <f>MAX(N$6:N606)</f>
        <v>1.37911001835863</v>
      </c>
      <c r="U606" s="34">
        <f>MAX(O$6:O606)</f>
        <v>1.34291332477861</v>
      </c>
      <c r="V606" s="35">
        <f t="shared" si="72"/>
        <v>-0.11823429691362475</v>
      </c>
      <c r="W606" s="35">
        <f t="shared" si="73"/>
        <v>-0.18285056625057039</v>
      </c>
      <c r="X606" s="35">
        <f t="shared" si="73"/>
        <v>-0.10874366562827475</v>
      </c>
    </row>
    <row r="607" spans="1:24">
      <c r="A607" s="357">
        <v>44741</v>
      </c>
      <c r="B607" s="132">
        <f>[1]!thsiFinD("ths_adjustment_nvg_ratio_fund",B$2,$A$6,$A607,101)/100</f>
        <v>0.31273976982097001</v>
      </c>
      <c r="C607" s="132">
        <f>[1]!thsiFinD("ths_adjustment_nvg_ratio_fund",C$2,$A$6,$A607,101)/100</f>
        <v>0.27912431587177</v>
      </c>
      <c r="D607" s="132">
        <f>[1]!thsiFinD("ths_adjustment_nvg_ratio_fund",D$2,$A$6,$A607,101)/100</f>
        <v>0.56350347471842999</v>
      </c>
      <c r="E607" s="132">
        <f>[1]!thsiFinD("ths_adjustment_nvg_ratio_fund",E$2,$A$6,$A607,101)/100</f>
        <v>0.65273473491866996</v>
      </c>
      <c r="F607" s="133">
        <f>[1]!thsiFinD("ths_int_chg_ratio_index",F$1,$A$6,$A607,101)/100</f>
        <v>0.23961769222491999</v>
      </c>
      <c r="G607" s="133">
        <f>[1]!thsiFinD("ths_int_chg_ratio_index",G$1,$A$6,$A607,101)/100</f>
        <v>0.23961769222491999</v>
      </c>
      <c r="H607" s="132">
        <f>[1]!thsiFinD("ths_int_chg_ratio_index",H$1,$A$6,$A607,101)/100</f>
        <v>0.27724597758222996</v>
      </c>
      <c r="I607" s="132">
        <f>[1]!thsiFinD("ths_int_chg_ratio_index",I$1,$A$6,$A607,101)/100</f>
        <v>0.27724597758222996</v>
      </c>
      <c r="J607" s="32">
        <f t="shared" si="67"/>
        <v>0.35522870436801751</v>
      </c>
      <c r="K607" s="32">
        <f>[1]!thsiFinD("ths_int_chg_ratio_index",K$2,$A$6,$A607,101)/100</f>
        <v>0.10846128294622</v>
      </c>
      <c r="L607" s="32">
        <f>[1]!thsiFinD("ths_int_chg_ratio_index",L$2,$A$6,$A607,101)/100</f>
        <v>0.17364016801485999</v>
      </c>
      <c r="M607" s="46">
        <f t="shared" si="68"/>
        <v>1.3552287043680176</v>
      </c>
      <c r="N607" s="46">
        <f t="shared" si="69"/>
        <v>1.1084612829462199</v>
      </c>
      <c r="O607" s="46">
        <f t="shared" si="69"/>
        <v>1.17364016801486</v>
      </c>
      <c r="P607" s="38">
        <f t="shared" si="70"/>
        <v>-2.1997161072904392E-2</v>
      </c>
      <c r="Q607" s="38">
        <f t="shared" si="71"/>
        <v>-1.6396351635786899E-2</v>
      </c>
      <c r="R607" s="38">
        <f t="shared" si="71"/>
        <v>-1.9417016798724429E-2</v>
      </c>
      <c r="S607" s="34">
        <f>MAX(M$6:M607)</f>
        <v>1.5715176881679187</v>
      </c>
      <c r="T607" s="34">
        <f>MAX(N$6:N607)</f>
        <v>1.37911001835863</v>
      </c>
      <c r="U607" s="34">
        <f>MAX(O$6:O607)</f>
        <v>1.34291332477861</v>
      </c>
      <c r="V607" s="35">
        <f t="shared" si="72"/>
        <v>-0.13763063911297857</v>
      </c>
      <c r="W607" s="35">
        <f t="shared" si="73"/>
        <v>-0.19624883570531015</v>
      </c>
      <c r="X607" s="35">
        <f t="shared" si="73"/>
        <v>-0.12604920484474014</v>
      </c>
    </row>
    <row r="608" spans="1:24">
      <c r="A608" s="357">
        <v>44742</v>
      </c>
      <c r="B608" s="132">
        <f>[1]!thsiFinD("ths_adjustment_nvg_ratio_fund",B$2,$A$6,$A608,101)/100</f>
        <v>0.33048273657289001</v>
      </c>
      <c r="C608" s="132">
        <f>[1]!thsiFinD("ths_adjustment_nvg_ratio_fund",C$2,$A$6,$A608,101)/100</f>
        <v>0.29693336808269999</v>
      </c>
      <c r="D608" s="132">
        <f>[1]!thsiFinD("ths_adjustment_nvg_ratio_fund",D$2,$A$6,$A608,101)/100</f>
        <v>0.58135633836568001</v>
      </c>
      <c r="E608" s="132">
        <f>[1]!thsiFinD("ths_adjustment_nvg_ratio_fund",E$2,$A$6,$A608,101)/100</f>
        <v>0.67953764978665998</v>
      </c>
      <c r="F608" s="133">
        <f>[1]!thsiFinD("ths_int_chg_ratio_index",F$1,$A$6,$A608,101)/100</f>
        <v>0.25659928726845999</v>
      </c>
      <c r="G608" s="133">
        <f>[1]!thsiFinD("ths_int_chg_ratio_index",G$1,$A$6,$A608,101)/100</f>
        <v>0.25659928726845999</v>
      </c>
      <c r="H608" s="132">
        <f>[1]!thsiFinD("ths_int_chg_ratio_index",H$1,$A$6,$A608,101)/100</f>
        <v>0.28650398354021001</v>
      </c>
      <c r="I608" s="132">
        <f>[1]!thsiFinD("ths_int_chg_ratio_index",I$1,$A$6,$A608,101)/100</f>
        <v>0.28650398354021001</v>
      </c>
      <c r="J608" s="32">
        <f t="shared" si="67"/>
        <v>0.37181457930315875</v>
      </c>
      <c r="K608" s="32">
        <f>[1]!thsiFinD("ths_int_chg_ratio_index",K$2,$A$6,$A608,101)/100</f>
        <v>0.12392036597962999</v>
      </c>
      <c r="L608" s="32">
        <f>[1]!thsiFinD("ths_int_chg_ratio_index",L$2,$A$6,$A608,101)/100</f>
        <v>0.18903995972734999</v>
      </c>
      <c r="M608" s="46">
        <f t="shared" si="68"/>
        <v>1.3718145793031589</v>
      </c>
      <c r="N608" s="46">
        <f t="shared" si="69"/>
        <v>1.12392036597963</v>
      </c>
      <c r="O608" s="46">
        <f t="shared" si="69"/>
        <v>1.18903995972735</v>
      </c>
      <c r="P608" s="38">
        <f t="shared" si="70"/>
        <v>1.2238432437037039E-2</v>
      </c>
      <c r="Q608" s="38">
        <f t="shared" si="71"/>
        <v>1.394643482027691E-2</v>
      </c>
      <c r="R608" s="38">
        <f t="shared" si="71"/>
        <v>1.3121391148820161E-2</v>
      </c>
      <c r="S608" s="34">
        <f>MAX(M$6:M608)</f>
        <v>1.5715176881679187</v>
      </c>
      <c r="T608" s="34">
        <f>MAX(N$6:N608)</f>
        <v>1.37911001835863</v>
      </c>
      <c r="U608" s="34">
        <f>MAX(O$6:O608)</f>
        <v>1.34291332477861</v>
      </c>
      <c r="V608" s="35">
        <f t="shared" si="72"/>
        <v>-0.12707658995399185</v>
      </c>
      <c r="W608" s="35">
        <f t="shared" si="73"/>
        <v>-0.18503937248075253</v>
      </c>
      <c r="X608" s="35">
        <f t="shared" si="73"/>
        <v>-0.11458175461668552</v>
      </c>
    </row>
    <row r="609" spans="1:24">
      <c r="A609" s="357">
        <v>44743</v>
      </c>
      <c r="B609" s="132">
        <f>[1]!thsiFinD("ths_adjustment_nvg_ratio_fund",B$2,$A$6,$A609,101)/100</f>
        <v>0.32872442455242995</v>
      </c>
      <c r="C609" s="132">
        <f>[1]!thsiFinD("ths_adjustment_nvg_ratio_fund",C$2,$A$6,$A609,101)/100</f>
        <v>0.29745460863522</v>
      </c>
      <c r="D609" s="132">
        <f>[1]!thsiFinD("ths_adjustment_nvg_ratio_fund",D$2,$A$6,$A609,101)/100</f>
        <v>0.58614905343877</v>
      </c>
      <c r="E609" s="132">
        <f>[1]!thsiFinD("ths_adjustment_nvg_ratio_fund",E$2,$A$6,$A609,101)/100</f>
        <v>0.68757852421620003</v>
      </c>
      <c r="F609" s="133">
        <f>[1]!thsiFinD("ths_int_chg_ratio_index",F$1,$A$6,$A609,101)/100</f>
        <v>0.25641448505873998</v>
      </c>
      <c r="G609" s="133">
        <f>[1]!thsiFinD("ths_int_chg_ratio_index",G$1,$A$6,$A609,101)/100</f>
        <v>0.25641448505873998</v>
      </c>
      <c r="H609" s="132">
        <f>[1]!thsiFinD("ths_int_chg_ratio_index",H$1,$A$6,$A609,101)/100</f>
        <v>0.28617662225356</v>
      </c>
      <c r="I609" s="132">
        <f>[1]!thsiFinD("ths_int_chg_ratio_index",I$1,$A$6,$A609,101)/100</f>
        <v>0.28617662225356</v>
      </c>
      <c r="J609" s="32">
        <f t="shared" si="67"/>
        <v>0.37313610318340251</v>
      </c>
      <c r="K609" s="32">
        <f>[1]!thsiFinD("ths_int_chg_ratio_index",K$2,$A$6,$A609,101)/100</f>
        <v>0.11978537410905001</v>
      </c>
      <c r="L609" s="32">
        <f>[1]!thsiFinD("ths_int_chg_ratio_index",L$2,$A$6,$A609,101)/100</f>
        <v>0.18577596208532998</v>
      </c>
      <c r="M609" s="46">
        <f t="shared" si="68"/>
        <v>1.3731361031834024</v>
      </c>
      <c r="N609" s="46">
        <f t="shared" si="69"/>
        <v>1.11978537410905</v>
      </c>
      <c r="O609" s="46">
        <f t="shared" si="69"/>
        <v>1.1857759620853301</v>
      </c>
      <c r="P609" s="38">
        <f t="shared" si="70"/>
        <v>9.6334001707054639E-4</v>
      </c>
      <c r="Q609" s="38">
        <f t="shared" si="71"/>
        <v>-3.6790790484304559E-3</v>
      </c>
      <c r="R609" s="38">
        <f t="shared" si="71"/>
        <v>-2.7450697643234268E-3</v>
      </c>
      <c r="S609" s="34">
        <f>MAX(M$6:M609)</f>
        <v>1.5715176881679187</v>
      </c>
      <c r="T609" s="34">
        <f>MAX(N$6:N609)</f>
        <v>1.37911001835863</v>
      </c>
      <c r="U609" s="34">
        <f>MAX(O$6:O609)</f>
        <v>1.34291332477861</v>
      </c>
      <c r="V609" s="35">
        <f t="shared" si="72"/>
        <v>-0.12623566790125684</v>
      </c>
      <c r="W609" s="35">
        <f t="shared" si="73"/>
        <v>-0.18803767705075436</v>
      </c>
      <c r="X609" s="35">
        <f t="shared" si="73"/>
        <v>-0.11701228947086761</v>
      </c>
    </row>
    <row r="610" spans="1:24">
      <c r="A610" s="357">
        <v>44746</v>
      </c>
      <c r="B610" s="132">
        <f>[1]!thsiFinD("ths_adjustment_nvg_ratio_fund",B$2,$A$6,$A610,101)/100</f>
        <v>0.34351023017903004</v>
      </c>
      <c r="C610" s="132">
        <f>[1]!thsiFinD("ths_adjustment_nvg_ratio_fund",C$2,$A$6,$A610,101)/100</f>
        <v>0.31126748327686998</v>
      </c>
      <c r="D610" s="132">
        <f>[1]!thsiFinD("ths_adjustment_nvg_ratio_fund",D$2,$A$6,$A610,101)/100</f>
        <v>0.60855499640545996</v>
      </c>
      <c r="E610" s="132">
        <f>[1]!thsiFinD("ths_adjustment_nvg_ratio_fund",E$2,$A$6,$A610,101)/100</f>
        <v>0.71639165761441004</v>
      </c>
      <c r="F610" s="133">
        <f>[1]!thsiFinD("ths_int_chg_ratio_index",F$1,$A$6,$A610,101)/100</f>
        <v>0.27111190107908001</v>
      </c>
      <c r="G610" s="133">
        <f>[1]!thsiFinD("ths_int_chg_ratio_index",G$1,$A$6,$A610,101)/100</f>
        <v>0.27111190107908001</v>
      </c>
      <c r="H610" s="132">
        <f>[1]!thsiFinD("ths_int_chg_ratio_index",H$1,$A$6,$A610,101)/100</f>
        <v>0.29514163713651997</v>
      </c>
      <c r="I610" s="132">
        <f>[1]!thsiFinD("ths_int_chg_ratio_index",I$1,$A$6,$A610,101)/100</f>
        <v>0.29514163713651997</v>
      </c>
      <c r="J610" s="32">
        <f t="shared" si="67"/>
        <v>0.38902893048837128</v>
      </c>
      <c r="K610" s="32">
        <f>[1]!thsiFinD("ths_int_chg_ratio_index",K$2,$A$6,$A610,101)/100</f>
        <v>0.12889725852775999</v>
      </c>
      <c r="L610" s="32">
        <f>[1]!thsiFinD("ths_int_chg_ratio_index",L$2,$A$6,$A610,101)/100</f>
        <v>0.19586932436422</v>
      </c>
      <c r="M610" s="46">
        <f t="shared" si="68"/>
        <v>1.3890289304883714</v>
      </c>
      <c r="N610" s="46">
        <f t="shared" si="69"/>
        <v>1.1288972585277599</v>
      </c>
      <c r="O610" s="46">
        <f t="shared" si="69"/>
        <v>1.19586932436422</v>
      </c>
      <c r="P610" s="38">
        <f t="shared" si="70"/>
        <v>1.1574109273016608E-2</v>
      </c>
      <c r="Q610" s="38">
        <f t="shared" si="71"/>
        <v>8.1371704162145342E-3</v>
      </c>
      <c r="R610" s="38">
        <f t="shared" si="71"/>
        <v>8.5120314474409486E-3</v>
      </c>
      <c r="S610" s="34">
        <f>MAX(M$6:M610)</f>
        <v>1.5715176881679187</v>
      </c>
      <c r="T610" s="34">
        <f>MAX(N$6:N610)</f>
        <v>1.37911001835863</v>
      </c>
      <c r="U610" s="34">
        <f>MAX(O$6:O610)</f>
        <v>1.34291332477861</v>
      </c>
      <c r="V610" s="35">
        <f t="shared" si="72"/>
        <v>-0.11612262404268159</v>
      </c>
      <c r="W610" s="35">
        <f t="shared" si="73"/>
        <v>-0.18143060125737098</v>
      </c>
      <c r="X610" s="35">
        <f t="shared" si="73"/>
        <v>-0.10949627031113973</v>
      </c>
    </row>
    <row r="611" spans="1:24">
      <c r="A611" s="357">
        <v>44747</v>
      </c>
      <c r="B611" s="132">
        <f>[1]!thsiFinD("ths_adjustment_nvg_ratio_fund",B$2,$A$6,$A611,101)/100</f>
        <v>0.34638746803068998</v>
      </c>
      <c r="C611" s="132">
        <f>[1]!thsiFinD("ths_adjustment_nvg_ratio_fund",C$2,$A$6,$A611,101)/100</f>
        <v>0.31343931891234</v>
      </c>
      <c r="D611" s="132">
        <f>[1]!thsiFinD("ths_adjustment_nvg_ratio_fund",D$2,$A$6,$A611,101)/100</f>
        <v>0.60412173496286004</v>
      </c>
      <c r="E611" s="132">
        <f>[1]!thsiFinD("ths_adjustment_nvg_ratio_fund",E$2,$A$6,$A611,101)/100</f>
        <v>0.72074713131517998</v>
      </c>
      <c r="F611" s="133">
        <f>[1]!thsiFinD("ths_int_chg_ratio_index",F$1,$A$6,$A611,101)/100</f>
        <v>0.26386928189575998</v>
      </c>
      <c r="G611" s="133">
        <f>[1]!thsiFinD("ths_int_chg_ratio_index",G$1,$A$6,$A611,101)/100</f>
        <v>0.26386928189575998</v>
      </c>
      <c r="H611" s="132">
        <f>[1]!thsiFinD("ths_int_chg_ratio_index",H$1,$A$6,$A611,101)/100</f>
        <v>0.28399038265920001</v>
      </c>
      <c r="I611" s="132">
        <f>[1]!thsiFinD("ths_int_chg_ratio_index",I$1,$A$6,$A611,101)/100</f>
        <v>0.28399038265920001</v>
      </c>
      <c r="J611" s="32">
        <f t="shared" si="67"/>
        <v>0.38505187279137376</v>
      </c>
      <c r="K611" s="32">
        <f>[1]!thsiFinD("ths_int_chg_ratio_index",K$2,$A$6,$A611,101)/100</f>
        <v>0.12717629490406002</v>
      </c>
      <c r="L611" s="32">
        <f>[1]!thsiFinD("ths_int_chg_ratio_index",L$2,$A$6,$A611,101)/100</f>
        <v>0.19201356548743997</v>
      </c>
      <c r="M611" s="46">
        <f t="shared" si="68"/>
        <v>1.3850518727913737</v>
      </c>
      <c r="N611" s="46">
        <f t="shared" si="69"/>
        <v>1.12717629490406</v>
      </c>
      <c r="O611" s="46">
        <f t="shared" si="69"/>
        <v>1.19201356548744</v>
      </c>
      <c r="P611" s="38">
        <f t="shared" si="70"/>
        <v>-2.8631928462421463E-3</v>
      </c>
      <c r="Q611" s="38">
        <f t="shared" si="71"/>
        <v>-1.5244643484600973E-3</v>
      </c>
      <c r="R611" s="38">
        <f t="shared" si="71"/>
        <v>-3.2242309408094805E-3</v>
      </c>
      <c r="S611" s="34">
        <f>MAX(M$6:M611)</f>
        <v>1.5715176881679187</v>
      </c>
      <c r="T611" s="34">
        <f>MAX(N$6:N611)</f>
        <v>1.37911001835863</v>
      </c>
      <c r="U611" s="34">
        <f>MAX(O$6:O611)</f>
        <v>1.34291332477861</v>
      </c>
      <c r="V611" s="35">
        <f t="shared" si="72"/>
        <v>-0.11865333542247791</v>
      </c>
      <c r="W611" s="35">
        <f t="shared" si="73"/>
        <v>-0.18267848112249452</v>
      </c>
      <c r="X611" s="35">
        <f t="shared" si="73"/>
        <v>-0.11236745998930875</v>
      </c>
    </row>
    <row r="612" spans="1:24">
      <c r="A612" s="357">
        <v>44748</v>
      </c>
      <c r="B612" s="132">
        <f>[1]!thsiFinD("ths_adjustment_nvg_ratio_fund",B$2,$A$6,$A612,101)/100</f>
        <v>0.32680626598464996</v>
      </c>
      <c r="C612" s="132">
        <f>[1]!thsiFinD("ths_adjustment_nvg_ratio_fund",C$2,$A$6,$A612,101)/100</f>
        <v>0.29641212753019003</v>
      </c>
      <c r="D612" s="132">
        <f>[1]!thsiFinD("ths_adjustment_nvg_ratio_fund",D$2,$A$6,$A612,101)/100</f>
        <v>0.58159597411934005</v>
      </c>
      <c r="E612" s="132">
        <f>[1]!thsiFinD("ths_adjustment_nvg_ratio_fund",E$2,$A$6,$A612,101)/100</f>
        <v>0.69243655253022995</v>
      </c>
      <c r="F612" s="133">
        <f>[1]!thsiFinD("ths_int_chg_ratio_index",F$1,$A$6,$A612,101)/100</f>
        <v>0.24913579639280001</v>
      </c>
      <c r="G612" s="133">
        <f>[1]!thsiFinD("ths_int_chg_ratio_index",G$1,$A$6,$A612,101)/100</f>
        <v>0.24913579639280001</v>
      </c>
      <c r="H612" s="132">
        <f>[1]!thsiFinD("ths_int_chg_ratio_index",H$1,$A$6,$A612,101)/100</f>
        <v>0.27531661582944</v>
      </c>
      <c r="I612" s="132">
        <f>[1]!thsiFinD("ths_int_chg_ratio_index",I$1,$A$6,$A612,101)/100</f>
        <v>0.27531661582944</v>
      </c>
      <c r="J612" s="32">
        <f t="shared" si="67"/>
        <v>0.36826946807611127</v>
      </c>
      <c r="K612" s="32">
        <f>[1]!thsiFinD("ths_int_chg_ratio_index",K$2,$A$6,$A612,101)/100</f>
        <v>0.11080227214317001</v>
      </c>
      <c r="L612" s="32">
        <f>[1]!thsiFinD("ths_int_chg_ratio_index",L$2,$A$6,$A612,101)/100</f>
        <v>0.176389491156</v>
      </c>
      <c r="M612" s="46">
        <f t="shared" si="68"/>
        <v>1.3682694680761114</v>
      </c>
      <c r="N612" s="46">
        <f t="shared" si="69"/>
        <v>1.1108022721431701</v>
      </c>
      <c r="O612" s="46">
        <f t="shared" si="69"/>
        <v>1.176389491156</v>
      </c>
      <c r="P612" s="38">
        <f t="shared" si="70"/>
        <v>-1.211680590809916E-2</v>
      </c>
      <c r="Q612" s="38">
        <f t="shared" si="71"/>
        <v>-1.4526585446231088E-2</v>
      </c>
      <c r="R612" s="38">
        <f t="shared" si="71"/>
        <v>-1.31072957421009E-2</v>
      </c>
      <c r="S612" s="34">
        <f>MAX(M$6:M612)</f>
        <v>1.5715176881679187</v>
      </c>
      <c r="T612" s="34">
        <f>MAX(N$6:N612)</f>
        <v>1.37911001835863</v>
      </c>
      <c r="U612" s="34">
        <f>MAX(O$6:O612)</f>
        <v>1.34291332477861</v>
      </c>
      <c r="V612" s="35">
        <f t="shared" si="72"/>
        <v>-0.12933244189491422</v>
      </c>
      <c r="W612" s="35">
        <f t="shared" si="73"/>
        <v>-0.19455137200351191</v>
      </c>
      <c r="X612" s="35">
        <f t="shared" si="73"/>
        <v>-0.12400192220154105</v>
      </c>
    </row>
    <row r="613" spans="1:24">
      <c r="A613" s="357">
        <v>44749</v>
      </c>
      <c r="B613" s="132">
        <f>[1]!thsiFinD("ths_adjustment_nvg_ratio_fund",B$2,$A$6,$A613,101)/100</f>
        <v>0.33096227621483004</v>
      </c>
      <c r="C613" s="132">
        <f>[1]!thsiFinD("ths_adjustment_nvg_ratio_fund",C$2,$A$6,$A613,101)/100</f>
        <v>0.30492572322126998</v>
      </c>
      <c r="D613" s="132">
        <f>[1]!thsiFinD("ths_adjustment_nvg_ratio_fund",D$2,$A$6,$A613,101)/100</f>
        <v>0.59225976515695999</v>
      </c>
      <c r="E613" s="132">
        <f>[1]!thsiFinD("ths_adjustment_nvg_ratio_fund",E$2,$A$6,$A613,101)/100</f>
        <v>0.69779713545752997</v>
      </c>
      <c r="F613" s="133">
        <f>[1]!thsiFinD("ths_int_chg_ratio_index",F$1,$A$6,$A613,101)/100</f>
        <v>0.26492273352790002</v>
      </c>
      <c r="G613" s="133">
        <f>[1]!thsiFinD("ths_int_chg_ratio_index",G$1,$A$6,$A613,101)/100</f>
        <v>0.26492273352790002</v>
      </c>
      <c r="H613" s="132">
        <f>[1]!thsiFinD("ths_int_chg_ratio_index",H$1,$A$6,$A613,101)/100</f>
        <v>0.28753895721867001</v>
      </c>
      <c r="I613" s="132">
        <f>[1]!thsiFinD("ths_int_chg_ratio_index",I$1,$A$6,$A613,101)/100</f>
        <v>0.28753895721867001</v>
      </c>
      <c r="J613" s="32">
        <f t="shared" si="67"/>
        <v>0.37885853519296631</v>
      </c>
      <c r="K613" s="32">
        <f>[1]!thsiFinD("ths_int_chg_ratio_index",K$2,$A$6,$A613,101)/100</f>
        <v>0.11595529982098</v>
      </c>
      <c r="L613" s="32">
        <f>[1]!thsiFinD("ths_int_chg_ratio_index",L$2,$A$6,$A613,101)/100</f>
        <v>0.18420865034483999</v>
      </c>
      <c r="M613" s="46">
        <f t="shared" si="68"/>
        <v>1.3788585351929663</v>
      </c>
      <c r="N613" s="46">
        <f t="shared" si="69"/>
        <v>1.1159552998209801</v>
      </c>
      <c r="O613" s="46">
        <f t="shared" si="69"/>
        <v>1.1842086503448399</v>
      </c>
      <c r="P613" s="38">
        <f t="shared" si="70"/>
        <v>7.7390217087456303E-3</v>
      </c>
      <c r="Q613" s="38">
        <f t="shared" si="71"/>
        <v>4.6390143475920631E-3</v>
      </c>
      <c r="R613" s="38">
        <f t="shared" si="71"/>
        <v>6.6467434872750086E-3</v>
      </c>
      <c r="S613" s="34">
        <f>MAX(M$6:M613)</f>
        <v>1.5715176881679187</v>
      </c>
      <c r="T613" s="34">
        <f>MAX(N$6:N613)</f>
        <v>1.37911001835863</v>
      </c>
      <c r="U613" s="34">
        <f>MAX(O$6:O613)</f>
        <v>1.34291332477861</v>
      </c>
      <c r="V613" s="35">
        <f t="shared" si="72"/>
        <v>-0.12259432676163839</v>
      </c>
      <c r="W613" s="35">
        <f t="shared" si="73"/>
        <v>-0.19081488426198789</v>
      </c>
      <c r="X613" s="35">
        <f t="shared" si="73"/>
        <v>-0.11817938768306868</v>
      </c>
    </row>
    <row r="614" spans="1:24">
      <c r="A614" s="357">
        <v>44750</v>
      </c>
      <c r="B614" s="132">
        <f>[1]!thsiFinD("ths_adjustment_nvg_ratio_fund",B$2,$A$6,$A614,101)/100</f>
        <v>0.32632672634271004</v>
      </c>
      <c r="C614" s="132">
        <f>[1]!thsiFinD("ths_adjustment_nvg_ratio_fund",C$2,$A$6,$A614,101)/100</f>
        <v>0.29936582399444001</v>
      </c>
      <c r="D614" s="132">
        <f>[1]!thsiFinD("ths_adjustment_nvg_ratio_fund",D$2,$A$6,$A614,101)/100</f>
        <v>0.58315360651809001</v>
      </c>
      <c r="E614" s="132">
        <f>[1]!thsiFinD("ths_adjustment_nvg_ratio_fund",E$2,$A$6,$A614,101)/100</f>
        <v>0.68313929149038</v>
      </c>
      <c r="F614" s="133">
        <f>[1]!thsiFinD("ths_int_chg_ratio_index",F$1,$A$6,$A614,101)/100</f>
        <v>0.25754329101335999</v>
      </c>
      <c r="G614" s="133">
        <f>[1]!thsiFinD("ths_int_chg_ratio_index",G$1,$A$6,$A614,101)/100</f>
        <v>0.25754329101335999</v>
      </c>
      <c r="H614" s="132">
        <f>[1]!thsiFinD("ths_int_chg_ratio_index",H$1,$A$6,$A614,101)/100</f>
        <v>0.28818142416975001</v>
      </c>
      <c r="I614" s="132">
        <f>[1]!thsiFinD("ths_int_chg_ratio_index",I$1,$A$6,$A614,101)/100</f>
        <v>0.28818142416975001</v>
      </c>
      <c r="J614" s="32">
        <f t="shared" si="67"/>
        <v>0.37292935983898001</v>
      </c>
      <c r="K614" s="32">
        <f>[1]!thsiFinD("ths_int_chg_ratio_index",K$2,$A$6,$A614,101)/100</f>
        <v>0.11113210480638999</v>
      </c>
      <c r="L614" s="32">
        <f>[1]!thsiFinD("ths_int_chg_ratio_index",L$2,$A$6,$A614,101)/100</f>
        <v>0.17963904475737</v>
      </c>
      <c r="M614" s="46">
        <f t="shared" si="68"/>
        <v>1.37292935983898</v>
      </c>
      <c r="N614" s="46">
        <f t="shared" si="69"/>
        <v>1.11113210480639</v>
      </c>
      <c r="O614" s="46">
        <f t="shared" si="69"/>
        <v>1.1796390447573699</v>
      </c>
      <c r="P614" s="38">
        <f t="shared" si="70"/>
        <v>-4.3000606680485554E-3</v>
      </c>
      <c r="Q614" s="38">
        <f t="shared" si="71"/>
        <v>-4.3220324464284809E-3</v>
      </c>
      <c r="R614" s="38">
        <f t="shared" si="71"/>
        <v>-3.8587841645467691E-3</v>
      </c>
      <c r="S614" s="34">
        <f>MAX(M$6:M614)</f>
        <v>1.5715176881679187</v>
      </c>
      <c r="T614" s="34">
        <f>MAX(N$6:N614)</f>
        <v>1.37911001835863</v>
      </c>
      <c r="U614" s="34">
        <f>MAX(O$6:O614)</f>
        <v>1.34291332477861</v>
      </c>
      <c r="V614" s="35">
        <f t="shared" si="72"/>
        <v>-0.12636722438705328</v>
      </c>
      <c r="W614" s="35">
        <f t="shared" si="73"/>
        <v>-0.19431220858737452</v>
      </c>
      <c r="X614" s="35">
        <f t="shared" si="73"/>
        <v>-0.12158214309784821</v>
      </c>
    </row>
    <row r="615" spans="1:24">
      <c r="A615" s="357">
        <v>44753</v>
      </c>
      <c r="B615" s="132">
        <f>[1]!thsiFinD("ths_adjustment_nvg_ratio_fund",B$2,$A$6,$A615,101)/100</f>
        <v>0.30338874680306999</v>
      </c>
      <c r="C615" s="132">
        <f>[1]!thsiFinD("ths_adjustment_nvg_ratio_fund",C$2,$A$6,$A615,101)/100</f>
        <v>0.2746937711754</v>
      </c>
      <c r="D615" s="132">
        <f>[1]!thsiFinD("ths_adjustment_nvg_ratio_fund",D$2,$A$6,$A615,101)/100</f>
        <v>0.55775221663072005</v>
      </c>
      <c r="E615" s="132">
        <f>[1]!thsiFinD("ths_adjustment_nvg_ratio_fund",E$2,$A$6,$A615,101)/100</f>
        <v>0.65407488070837005</v>
      </c>
      <c r="F615" s="133">
        <f>[1]!thsiFinD("ths_int_chg_ratio_index",F$1,$A$6,$A615,101)/100</f>
        <v>0.23829598279729999</v>
      </c>
      <c r="G615" s="133">
        <f>[1]!thsiFinD("ths_int_chg_ratio_index",G$1,$A$6,$A615,101)/100</f>
        <v>0.23829598279729999</v>
      </c>
      <c r="H615" s="132">
        <f>[1]!thsiFinD("ths_int_chg_ratio_index",H$1,$A$6,$A615,101)/100</f>
        <v>0.28090267396433999</v>
      </c>
      <c r="I615" s="132">
        <f>[1]!thsiFinD("ths_int_chg_ratio_index",I$1,$A$6,$A615,101)/100</f>
        <v>0.28090267396433999</v>
      </c>
      <c r="J615" s="32">
        <f t="shared" si="67"/>
        <v>0.35353836610510503</v>
      </c>
      <c r="K615" s="32">
        <f>[1]!thsiFinD("ths_int_chg_ratio_index",K$2,$A$6,$A615,101)/100</f>
        <v>9.3439242215065998E-2</v>
      </c>
      <c r="L615" s="32">
        <f>[1]!thsiFinD("ths_int_chg_ratio_index",L$2,$A$6,$A615,101)/100</f>
        <v>0.16247565790271998</v>
      </c>
      <c r="M615" s="46">
        <f t="shared" si="68"/>
        <v>1.353538366105105</v>
      </c>
      <c r="N615" s="46">
        <f t="shared" si="69"/>
        <v>1.0934392422150661</v>
      </c>
      <c r="O615" s="46">
        <f t="shared" si="69"/>
        <v>1.16247565790272</v>
      </c>
      <c r="P615" s="38">
        <f t="shared" si="70"/>
        <v>-1.4123810227315126E-2</v>
      </c>
      <c r="Q615" s="38">
        <f t="shared" si="71"/>
        <v>-1.5923275472637721E-2</v>
      </c>
      <c r="R615" s="38">
        <f t="shared" si="71"/>
        <v>-1.4549693765163685E-2</v>
      </c>
      <c r="S615" s="34">
        <f>MAX(M$6:M615)</f>
        <v>1.5715176881679187</v>
      </c>
      <c r="T615" s="34">
        <f>MAX(N$6:N615)</f>
        <v>1.37911001835863</v>
      </c>
      <c r="U615" s="34">
        <f>MAX(O$6:O615)</f>
        <v>1.34291332477861</v>
      </c>
      <c r="V615" s="35">
        <f t="shared" si="72"/>
        <v>-0.13870624791817321</v>
      </c>
      <c r="W615" s="35">
        <f t="shared" si="73"/>
        <v>-0.20714139723497882</v>
      </c>
      <c r="X615" s="35">
        <f t="shared" si="73"/>
        <v>-0.1343628539136259</v>
      </c>
    </row>
    <row r="616" spans="1:24">
      <c r="A616" s="357">
        <v>44754</v>
      </c>
      <c r="B616" s="132">
        <f>[1]!thsiFinD("ths_adjustment_nvg_ratio_fund",B$2,$A$6,$A616,101)/100</f>
        <v>0.29235933503836004</v>
      </c>
      <c r="C616" s="132">
        <f>[1]!thsiFinD("ths_adjustment_nvg_ratio_fund",C$2,$A$6,$A616,101)/100</f>
        <v>0.26235774476587997</v>
      </c>
      <c r="D616" s="132">
        <f>[1]!thsiFinD("ths_adjustment_nvg_ratio_fund",D$2,$A$6,$A616,101)/100</f>
        <v>0.53977953510664001</v>
      </c>
      <c r="E616" s="132">
        <f>[1]!thsiFinD("ths_adjustment_nvg_ratio_fund",E$2,$A$6,$A616,101)/100</f>
        <v>0.63028729382861004</v>
      </c>
      <c r="F616" s="133">
        <f>[1]!thsiFinD("ths_int_chg_ratio_index",F$1,$A$6,$A616,101)/100</f>
        <v>0.21780402595062998</v>
      </c>
      <c r="G616" s="133">
        <f>[1]!thsiFinD("ths_int_chg_ratio_index",G$1,$A$6,$A616,101)/100</f>
        <v>0.21780402595062998</v>
      </c>
      <c r="H616" s="132">
        <f>[1]!thsiFinD("ths_int_chg_ratio_index",H$1,$A$6,$A616,101)/100</f>
        <v>0.25829813200896001</v>
      </c>
      <c r="I616" s="132">
        <f>[1]!thsiFinD("ths_int_chg_ratio_index",I$1,$A$6,$A616,101)/100</f>
        <v>0.25829813200896001</v>
      </c>
      <c r="J616" s="32">
        <f t="shared" si="67"/>
        <v>0.33462352808233375</v>
      </c>
      <c r="K616" s="32">
        <f>[1]!thsiFinD("ths_int_chg_ratio_index",K$2,$A$6,$A616,101)/100</f>
        <v>8.2388024942754004E-2</v>
      </c>
      <c r="L616" s="32">
        <f>[1]!thsiFinD("ths_int_chg_ratio_index",L$2,$A$6,$A616,101)/100</f>
        <v>0.14836929669832999</v>
      </c>
      <c r="M616" s="46">
        <f t="shared" si="68"/>
        <v>1.3346235280823338</v>
      </c>
      <c r="N616" s="46">
        <f t="shared" si="69"/>
        <v>1.082388024942754</v>
      </c>
      <c r="O616" s="46">
        <f t="shared" si="69"/>
        <v>1.1483692966983301</v>
      </c>
      <c r="P616" s="38">
        <f t="shared" si="70"/>
        <v>-1.3974364152824048E-2</v>
      </c>
      <c r="Q616" s="38">
        <f t="shared" si="71"/>
        <v>-1.0106841647575027E-2</v>
      </c>
      <c r="R616" s="38">
        <f t="shared" si="71"/>
        <v>-1.2134758356867392E-2</v>
      </c>
      <c r="S616" s="34">
        <f>MAX(M$6:M616)</f>
        <v>1.5715176881679187</v>
      </c>
      <c r="T616" s="34">
        <f>MAX(N$6:N616)</f>
        <v>1.37911001835863</v>
      </c>
      <c r="U616" s="34">
        <f>MAX(O$6:O616)</f>
        <v>1.34291332477861</v>
      </c>
      <c r="V616" s="35">
        <f t="shared" si="72"/>
        <v>-0.15074228045231686</v>
      </c>
      <c r="W616" s="35">
        <f t="shared" si="73"/>
        <v>-0.21515469358204253</v>
      </c>
      <c r="X616" s="35">
        <f t="shared" si="73"/>
        <v>-0.14486715150611229</v>
      </c>
    </row>
    <row r="617" spans="1:24">
      <c r="A617" s="357">
        <v>44755</v>
      </c>
      <c r="B617" s="132">
        <f>[1]!thsiFinD("ths_adjustment_nvg_ratio_fund",B$2,$A$6,$A617,101)/100</f>
        <v>0.29259910485932999</v>
      </c>
      <c r="C617" s="132">
        <f>[1]!thsiFinD("ths_adjustment_nvg_ratio_fund",C$2,$A$6,$A617,101)/100</f>
        <v>0.26531144123013001</v>
      </c>
      <c r="D617" s="132">
        <f>[1]!thsiFinD("ths_adjustment_nvg_ratio_fund",D$2,$A$6,$A617,101)/100</f>
        <v>0.54325425353462997</v>
      </c>
      <c r="E617" s="132">
        <f>[1]!thsiFinD("ths_adjustment_nvg_ratio_fund",E$2,$A$6,$A617,101)/100</f>
        <v>0.63573163585811998</v>
      </c>
      <c r="F617" s="133">
        <f>[1]!thsiFinD("ths_int_chg_ratio_index",F$1,$A$6,$A617,101)/100</f>
        <v>0.22774598246499</v>
      </c>
      <c r="G617" s="133">
        <f>[1]!thsiFinD("ths_int_chg_ratio_index",G$1,$A$6,$A617,101)/100</f>
        <v>0.22774598246499</v>
      </c>
      <c r="H617" s="132">
        <f>[1]!thsiFinD("ths_int_chg_ratio_index",H$1,$A$6,$A617,101)/100</f>
        <v>0.279342506022</v>
      </c>
      <c r="I617" s="132">
        <f>[1]!thsiFinD("ths_int_chg_ratio_index",I$1,$A$6,$A617,101)/100</f>
        <v>0.279342506022</v>
      </c>
      <c r="J617" s="32">
        <f t="shared" si="67"/>
        <v>0.34388417655702375</v>
      </c>
      <c r="K617" s="32">
        <f>[1]!thsiFinD("ths_int_chg_ratio_index",K$2,$A$6,$A617,101)/100</f>
        <v>8.5008549191577992E-2</v>
      </c>
      <c r="L617" s="32">
        <f>[1]!thsiFinD("ths_int_chg_ratio_index",L$2,$A$6,$A617,101)/100</f>
        <v>0.15438419521516</v>
      </c>
      <c r="M617" s="46">
        <f t="shared" si="68"/>
        <v>1.3438841765570237</v>
      </c>
      <c r="N617" s="46">
        <f t="shared" si="69"/>
        <v>1.085008549191578</v>
      </c>
      <c r="O617" s="46">
        <f t="shared" si="69"/>
        <v>1.1543841952151599</v>
      </c>
      <c r="P617" s="38">
        <f t="shared" si="70"/>
        <v>6.9387720805402786E-3</v>
      </c>
      <c r="Q617" s="38">
        <f t="shared" si="71"/>
        <v>2.4210580572179285E-3</v>
      </c>
      <c r="R617" s="38">
        <f t="shared" si="71"/>
        <v>5.2377737145385961E-3</v>
      </c>
      <c r="S617" s="34">
        <f>MAX(M$6:M617)</f>
        <v>1.5715176881679187</v>
      </c>
      <c r="T617" s="34">
        <f>MAX(N$6:N617)</f>
        <v>1.37911001835863</v>
      </c>
      <c r="U617" s="34">
        <f>MAX(O$6:O617)</f>
        <v>1.34291332477861</v>
      </c>
      <c r="V617" s="35">
        <f t="shared" si="72"/>
        <v>-0.14484947469873599</v>
      </c>
      <c r="W617" s="35">
        <f t="shared" si="73"/>
        <v>-0.21325453752926948</v>
      </c>
      <c r="X617" s="35">
        <f t="shared" si="73"/>
        <v>-0.14038815914983249</v>
      </c>
    </row>
    <row r="618" spans="1:24">
      <c r="A618" s="357">
        <v>44756</v>
      </c>
      <c r="B618" s="132">
        <f>[1]!thsiFinD("ths_adjustment_nvg_ratio_fund",B$2,$A$6,$A618,101)/100</f>
        <v>0.28924232736573002</v>
      </c>
      <c r="C618" s="132">
        <f>[1]!thsiFinD("ths_adjustment_nvg_ratio_fund",C$2,$A$6,$A618,101)/100</f>
        <v>0.26809139084354</v>
      </c>
      <c r="D618" s="132">
        <f>[1]!thsiFinD("ths_adjustment_nvg_ratio_fund",D$2,$A$6,$A618,101)/100</f>
        <v>0.54684878983944007</v>
      </c>
      <c r="E618" s="132">
        <f>[1]!thsiFinD("ths_adjustment_nvg_ratio_fund",E$2,$A$6,$A618,101)/100</f>
        <v>0.64511265607735002</v>
      </c>
      <c r="F618" s="133">
        <f>[1]!thsiFinD("ths_int_chg_ratio_index",F$1,$A$6,$A618,101)/100</f>
        <v>0.24318887637275</v>
      </c>
      <c r="G618" s="133">
        <f>[1]!thsiFinD("ths_int_chg_ratio_index",G$1,$A$6,$A618,101)/100</f>
        <v>0.24318887637275</v>
      </c>
      <c r="H618" s="132">
        <f>[1]!thsiFinD("ths_int_chg_ratio_index",H$1,$A$6,$A618,101)/100</f>
        <v>0.28893244869891999</v>
      </c>
      <c r="I618" s="132">
        <f>[1]!thsiFinD("ths_int_chg_ratio_index",I$1,$A$6,$A618,101)/100</f>
        <v>0.28893244869891999</v>
      </c>
      <c r="J618" s="32">
        <f t="shared" si="67"/>
        <v>0.35169222678367495</v>
      </c>
      <c r="K618" s="32">
        <f>[1]!thsiFinD("ths_int_chg_ratio_index",K$2,$A$6,$A618,101)/100</f>
        <v>8.6538746503124001E-2</v>
      </c>
      <c r="L618" s="32">
        <f>[1]!thsiFinD("ths_int_chg_ratio_index",L$2,$A$6,$A618,101)/100</f>
        <v>0.15901917675279001</v>
      </c>
      <c r="M618" s="46">
        <f t="shared" si="68"/>
        <v>1.3516922267836748</v>
      </c>
      <c r="N618" s="46">
        <f t="shared" si="69"/>
        <v>1.086538746503124</v>
      </c>
      <c r="O618" s="46">
        <f t="shared" si="69"/>
        <v>1.15901917675279</v>
      </c>
      <c r="P618" s="38">
        <f t="shared" si="70"/>
        <v>5.8100618809688864E-3</v>
      </c>
      <c r="Q618" s="38">
        <f t="shared" si="71"/>
        <v>1.4103089903634292E-3</v>
      </c>
      <c r="R618" s="38">
        <f t="shared" si="71"/>
        <v>4.0151117425566429E-3</v>
      </c>
      <c r="S618" s="34">
        <f>MAX(M$6:M618)</f>
        <v>1.5715176881679187</v>
      </c>
      <c r="T618" s="34">
        <f>MAX(N$6:N618)</f>
        <v>1.37911001835863</v>
      </c>
      <c r="U618" s="34">
        <f>MAX(O$6:O618)</f>
        <v>1.34291332477861</v>
      </c>
      <c r="V618" s="35">
        <f t="shared" si="72"/>
        <v>-0.13988099722919267</v>
      </c>
      <c r="W618" s="35">
        <f t="shared" si="73"/>
        <v>-0.21214498333041942</v>
      </c>
      <c r="X618" s="35">
        <f t="shared" si="73"/>
        <v>-0.13693672155359427</v>
      </c>
    </row>
    <row r="619" spans="1:24">
      <c r="A619" s="357">
        <v>44757</v>
      </c>
      <c r="B619" s="132">
        <f>[1]!thsiFinD("ths_adjustment_nvg_ratio_fund",B$2,$A$6,$A619,101)/100</f>
        <v>0.27501598465472998</v>
      </c>
      <c r="C619" s="132">
        <f>[1]!thsiFinD("ths_adjustment_nvg_ratio_fund",C$2,$A$6,$A619,101)/100</f>
        <v>0.25566849100860001</v>
      </c>
      <c r="D619" s="132">
        <f>[1]!thsiFinD("ths_adjustment_nvg_ratio_fund",D$2,$A$6,$A619,101)/100</f>
        <v>0.51869158878504995</v>
      </c>
      <c r="E619" s="132">
        <f>[1]!thsiFinD("ths_adjustment_nvg_ratio_fund",E$2,$A$6,$A619,101)/100</f>
        <v>0.6235028060094</v>
      </c>
      <c r="F619" s="133">
        <f>[1]!thsiFinD("ths_int_chg_ratio_index",F$1,$A$6,$A619,101)/100</f>
        <v>0.23096383657147002</v>
      </c>
      <c r="G619" s="133">
        <f>[1]!thsiFinD("ths_int_chg_ratio_index",G$1,$A$6,$A619,101)/100</f>
        <v>0.23096383657147002</v>
      </c>
      <c r="H619" s="132">
        <f>[1]!thsiFinD("ths_int_chg_ratio_index",H$1,$A$6,$A619,101)/100</f>
        <v>0.26668675136191</v>
      </c>
      <c r="I619" s="132">
        <f>[1]!thsiFinD("ths_int_chg_ratio_index",I$1,$A$6,$A619,101)/100</f>
        <v>0.26668675136191</v>
      </c>
      <c r="J619" s="32">
        <f t="shared" si="67"/>
        <v>0.33352250579056747</v>
      </c>
      <c r="K619" s="32">
        <f>[1]!thsiFinD("ths_int_chg_ratio_index",K$2,$A$6,$A619,101)/100</f>
        <v>6.8116755527338008E-2</v>
      </c>
      <c r="L619" s="32">
        <f>[1]!thsiFinD("ths_int_chg_ratio_index",L$2,$A$6,$A619,101)/100</f>
        <v>0.14070482207408999</v>
      </c>
      <c r="M619" s="46">
        <f t="shared" si="68"/>
        <v>1.3335225057905675</v>
      </c>
      <c r="N619" s="46">
        <f t="shared" si="69"/>
        <v>1.0681167555273381</v>
      </c>
      <c r="O619" s="46">
        <f t="shared" si="69"/>
        <v>1.1407048220740901</v>
      </c>
      <c r="P619" s="38">
        <f t="shared" si="70"/>
        <v>-1.3442202768556122E-2</v>
      </c>
      <c r="Q619" s="38">
        <f t="shared" si="71"/>
        <v>-1.6954748309781498E-2</v>
      </c>
      <c r="R619" s="38">
        <f t="shared" si="71"/>
        <v>-1.5801597631896813E-2</v>
      </c>
      <c r="S619" s="34">
        <f>MAX(M$6:M619)</f>
        <v>1.5715176881679187</v>
      </c>
      <c r="T619" s="34">
        <f>MAX(N$6:N619)</f>
        <v>1.37911001835863</v>
      </c>
      <c r="U619" s="34">
        <f>MAX(O$6:O619)</f>
        <v>1.34291332477861</v>
      </c>
      <c r="V619" s="35">
        <f t="shared" si="72"/>
        <v>-0.15144289126952615</v>
      </c>
      <c r="W619" s="35">
        <f t="shared" si="73"/>
        <v>-0.22550286684265086</v>
      </c>
      <c r="X619" s="35">
        <f t="shared" si="73"/>
        <v>-0.15057450021047014</v>
      </c>
    </row>
    <row r="620" spans="1:24">
      <c r="A620" s="357">
        <v>44760</v>
      </c>
      <c r="B620" s="132">
        <f>[1]!thsiFinD("ths_adjustment_nvg_ratio_fund",B$2,$A$6,$A620,101)/100</f>
        <v>0.28093030690536996</v>
      </c>
      <c r="C620" s="132">
        <f>[1]!thsiFinD("ths_adjustment_nvg_ratio_fund",C$2,$A$6,$A620,101)/100</f>
        <v>0.26001216227955998</v>
      </c>
      <c r="D620" s="132">
        <f>[1]!thsiFinD("ths_adjustment_nvg_ratio_fund",D$2,$A$6,$A620,101)/100</f>
        <v>0.54397316079558999</v>
      </c>
      <c r="E620" s="132">
        <f>[1]!thsiFinD("ths_adjustment_nvg_ratio_fund",E$2,$A$6,$A620,101)/100</f>
        <v>0.64896557508770003</v>
      </c>
      <c r="F620" s="133">
        <f>[1]!thsiFinD("ths_int_chg_ratio_index",F$1,$A$6,$A620,101)/100</f>
        <v>0.24912712031704998</v>
      </c>
      <c r="G620" s="133">
        <f>[1]!thsiFinD("ths_int_chg_ratio_index",G$1,$A$6,$A620,101)/100</f>
        <v>0.24912712031704998</v>
      </c>
      <c r="H620" s="132">
        <f>[1]!thsiFinD("ths_int_chg_ratio_index",H$1,$A$6,$A620,101)/100</f>
        <v>0.30272105860688003</v>
      </c>
      <c r="I620" s="132">
        <f>[1]!thsiFinD("ths_int_chg_ratio_index",I$1,$A$6,$A620,101)/100</f>
        <v>0.30272105860688003</v>
      </c>
      <c r="J620" s="32">
        <f t="shared" si="67"/>
        <v>0.35469719536451005</v>
      </c>
      <c r="K620" s="32">
        <f>[1]!thsiFinD("ths_int_chg_ratio_index",K$2,$A$6,$A620,101)/100</f>
        <v>8.1328806797619002E-2</v>
      </c>
      <c r="L620" s="32">
        <f>[1]!thsiFinD("ths_int_chg_ratio_index",L$2,$A$6,$A620,101)/100</f>
        <v>0.15783805421617</v>
      </c>
      <c r="M620" s="46">
        <f t="shared" si="68"/>
        <v>1.3546971953645102</v>
      </c>
      <c r="N620" s="46">
        <f t="shared" si="69"/>
        <v>1.081328806797619</v>
      </c>
      <c r="O620" s="46">
        <f t="shared" si="69"/>
        <v>1.1578380542161699</v>
      </c>
      <c r="P620" s="38">
        <f t="shared" si="70"/>
        <v>1.5878764311809901E-2</v>
      </c>
      <c r="Q620" s="38">
        <f t="shared" si="71"/>
        <v>1.2369482270464083E-2</v>
      </c>
      <c r="R620" s="38">
        <f t="shared" si="71"/>
        <v>1.5019864745488887E-2</v>
      </c>
      <c r="S620" s="34">
        <f>MAX(M$6:M620)</f>
        <v>1.5715176881679187</v>
      </c>
      <c r="T620" s="34">
        <f>MAX(N$6:N620)</f>
        <v>1.37911001835863</v>
      </c>
      <c r="U620" s="34">
        <f>MAX(O$6:O620)</f>
        <v>1.34291332477861</v>
      </c>
      <c r="V620" s="35">
        <f t="shared" si="72"/>
        <v>-0.13796885293488403</v>
      </c>
      <c r="W620" s="35">
        <f t="shared" si="73"/>
        <v>-0.21592273828553588</v>
      </c>
      <c r="X620" s="35">
        <f t="shared" si="73"/>
        <v>-0.13781624409226201</v>
      </c>
    </row>
    <row r="621" spans="1:24">
      <c r="A621" s="357">
        <v>44761</v>
      </c>
      <c r="B621" s="132">
        <f>[1]!thsiFinD("ths_adjustment_nvg_ratio_fund",B$2,$A$6,$A621,101)/100</f>
        <v>0.27453644501279001</v>
      </c>
      <c r="C621" s="132">
        <f>[1]!thsiFinD("ths_adjustment_nvg_ratio_fund",C$2,$A$6,$A621,101)/100</f>
        <v>0.25705846581531</v>
      </c>
      <c r="D621" s="132">
        <f>[1]!thsiFinD("ths_adjustment_nvg_ratio_fund",D$2,$A$6,$A621,101)/100</f>
        <v>0.55763239875388992</v>
      </c>
      <c r="E621" s="132">
        <f>[1]!thsiFinD("ths_adjustment_nvg_ratio_fund",E$2,$A$6,$A621,101)/100</f>
        <v>0.65801155882092</v>
      </c>
      <c r="F621" s="133">
        <f>[1]!thsiFinD("ths_int_chg_ratio_index",F$1,$A$6,$A621,101)/100</f>
        <v>0.25907712420601997</v>
      </c>
      <c r="G621" s="133">
        <f>[1]!thsiFinD("ths_int_chg_ratio_index",G$1,$A$6,$A621,101)/100</f>
        <v>0.25907712420601997</v>
      </c>
      <c r="H621" s="132">
        <f>[1]!thsiFinD("ths_int_chg_ratio_index",H$1,$A$6,$A621,101)/100</f>
        <v>0.3175402301693</v>
      </c>
      <c r="I621" s="132">
        <f>[1]!thsiFinD("ths_int_chg_ratio_index",I$1,$A$6,$A621,101)/100</f>
        <v>0.3175402301693</v>
      </c>
      <c r="J621" s="32">
        <f t="shared" si="67"/>
        <v>0.36255919714419371</v>
      </c>
      <c r="K621" s="32">
        <f>[1]!thsiFinD("ths_int_chg_ratio_index",K$2,$A$6,$A621,101)/100</f>
        <v>7.7867784221004002E-2</v>
      </c>
      <c r="L621" s="32">
        <f>[1]!thsiFinD("ths_int_chg_ratio_index",L$2,$A$6,$A621,101)/100</f>
        <v>0.15865434250749</v>
      </c>
      <c r="M621" s="46">
        <f t="shared" si="68"/>
        <v>1.3625591971441937</v>
      </c>
      <c r="N621" s="46">
        <f t="shared" si="69"/>
        <v>1.077867784221004</v>
      </c>
      <c r="O621" s="46">
        <f t="shared" si="69"/>
        <v>1.15865434250749</v>
      </c>
      <c r="P621" s="38">
        <f t="shared" si="70"/>
        <v>5.8035122583746102E-3</v>
      </c>
      <c r="Q621" s="38">
        <f t="shared" si="71"/>
        <v>-3.2007124519921604E-3</v>
      </c>
      <c r="R621" s="38">
        <f t="shared" si="71"/>
        <v>7.0501076411133567E-4</v>
      </c>
      <c r="S621" s="34">
        <f>MAX(M$6:M621)</f>
        <v>1.5715176881679187</v>
      </c>
      <c r="T621" s="34">
        <f>MAX(N$6:N621)</f>
        <v>1.37911001835863</v>
      </c>
      <c r="U621" s="34">
        <f>MAX(O$6:O621)</f>
        <v>1.34291332477861</v>
      </c>
      <c r="V621" s="35">
        <f t="shared" si="72"/>
        <v>-0.13296604460579098</v>
      </c>
      <c r="W621" s="35">
        <f t="shared" si="73"/>
        <v>-0.21843234414042922</v>
      </c>
      <c r="X621" s="35">
        <f t="shared" si="73"/>
        <v>-0.13720839526370521</v>
      </c>
    </row>
    <row r="622" spans="1:24">
      <c r="A622" s="357">
        <v>44762</v>
      </c>
      <c r="B622" s="132">
        <f>[1]!thsiFinD("ths_adjustment_nvg_ratio_fund",B$2,$A$6,$A622,101)/100</f>
        <v>0.27933184143222001</v>
      </c>
      <c r="C622" s="132">
        <f>[1]!thsiFinD("ths_adjustment_nvg_ratio_fund",C$2,$A$6,$A622,101)/100</f>
        <v>0.26340022587091</v>
      </c>
      <c r="D622" s="132">
        <f>[1]!thsiFinD("ths_adjustment_nvg_ratio_fund",D$2,$A$6,$A622,101)/100</f>
        <v>0.56925473280612993</v>
      </c>
      <c r="E622" s="132">
        <f>[1]!thsiFinD("ths_adjustment_nvg_ratio_fund",E$2,$A$6,$A622,101)/100</f>
        <v>0.67660608097779995</v>
      </c>
      <c r="F622" s="133">
        <f>[1]!thsiFinD("ths_int_chg_ratio_index",F$1,$A$6,$A622,101)/100</f>
        <v>0.27718019634516</v>
      </c>
      <c r="G622" s="133">
        <f>[1]!thsiFinD("ths_int_chg_ratio_index",G$1,$A$6,$A622,101)/100</f>
        <v>0.27718019634516</v>
      </c>
      <c r="H622" s="132">
        <f>[1]!thsiFinD("ths_int_chg_ratio_index",H$1,$A$6,$A622,101)/100</f>
        <v>0.32934577146446004</v>
      </c>
      <c r="I622" s="132">
        <f>[1]!thsiFinD("ths_int_chg_ratio_index",I$1,$A$6,$A622,101)/100</f>
        <v>0.32934577146446004</v>
      </c>
      <c r="J622" s="32">
        <f t="shared" si="67"/>
        <v>0.37520560208828746</v>
      </c>
      <c r="K622" s="32">
        <f>[1]!thsiFinD("ths_int_chg_ratio_index",K$2,$A$6,$A622,101)/100</f>
        <v>8.3747322563722998E-2</v>
      </c>
      <c r="L622" s="32">
        <f>[1]!thsiFinD("ths_int_chg_ratio_index",L$2,$A$6,$A622,101)/100</f>
        <v>0.16727576815740999</v>
      </c>
      <c r="M622" s="46">
        <f t="shared" si="68"/>
        <v>1.3752056020882875</v>
      </c>
      <c r="N622" s="46">
        <f t="shared" si="69"/>
        <v>1.0837473225637231</v>
      </c>
      <c r="O622" s="46">
        <f t="shared" si="69"/>
        <v>1.16727576815741</v>
      </c>
      <c r="P622" s="38">
        <f t="shared" si="70"/>
        <v>9.2813618451217383E-3</v>
      </c>
      <c r="Q622" s="38">
        <f t="shared" si="71"/>
        <v>5.4547862259082258E-3</v>
      </c>
      <c r="R622" s="38">
        <f t="shared" si="71"/>
        <v>7.4408952986462218E-3</v>
      </c>
      <c r="S622" s="34">
        <f>MAX(M$6:M622)</f>
        <v>1.5715176881679187</v>
      </c>
      <c r="T622" s="34">
        <f>MAX(N$6:N622)</f>
        <v>1.37911001835863</v>
      </c>
      <c r="U622" s="34">
        <f>MAX(O$6:O622)</f>
        <v>1.34291332477861</v>
      </c>
      <c r="V622" s="35">
        <f t="shared" si="72"/>
        <v>-0.12491878873377027</v>
      </c>
      <c r="W622" s="35">
        <f t="shared" si="73"/>
        <v>-0.21416905965663102</v>
      </c>
      <c r="X622" s="35">
        <f t="shared" si="73"/>
        <v>-0.13078845326831146</v>
      </c>
    </row>
    <row r="623" spans="1:24">
      <c r="A623" s="357">
        <v>44763</v>
      </c>
      <c r="B623" s="132">
        <f>[1]!thsiFinD("ths_adjustment_nvg_ratio_fund",B$2,$A$6,$A623,101)/100</f>
        <v>0.26486572890026</v>
      </c>
      <c r="C623" s="132">
        <f>[1]!thsiFinD("ths_adjustment_nvg_ratio_fund",C$2,$A$6,$A623,101)/100</f>
        <v>0.24906611067674</v>
      </c>
      <c r="D623" s="132">
        <f>[1]!thsiFinD("ths_adjustment_nvg_ratio_fund",D$2,$A$6,$A623,101)/100</f>
        <v>0.55655403786245006</v>
      </c>
      <c r="E623" s="132">
        <f>[1]!thsiFinD("ths_adjustment_nvg_ratio_fund",E$2,$A$6,$A623,101)/100</f>
        <v>0.65616885841796002</v>
      </c>
      <c r="F623" s="133">
        <f>[1]!thsiFinD("ths_int_chg_ratio_index",F$1,$A$6,$A623,101)/100</f>
        <v>0.27092731442404</v>
      </c>
      <c r="G623" s="133">
        <f>[1]!thsiFinD("ths_int_chg_ratio_index",G$1,$A$6,$A623,101)/100</f>
        <v>0.27092731442404</v>
      </c>
      <c r="H623" s="132">
        <f>[1]!thsiFinD("ths_int_chg_ratio_index",H$1,$A$6,$A623,101)/100</f>
        <v>0.32402165682830997</v>
      </c>
      <c r="I623" s="132">
        <f>[1]!thsiFinD("ths_int_chg_ratio_index",I$1,$A$6,$A623,101)/100</f>
        <v>0.32402165682830997</v>
      </c>
      <c r="J623" s="32">
        <f t="shared" si="67"/>
        <v>0.36456908479526379</v>
      </c>
      <c r="K623" s="32">
        <f>[1]!thsiFinD("ths_int_chg_ratio_index",K$2,$A$6,$A623,101)/100</f>
        <v>7.2015568326079998E-2</v>
      </c>
      <c r="L623" s="32">
        <f>[1]!thsiFinD("ths_int_chg_ratio_index",L$2,$A$6,$A623,101)/100</f>
        <v>0.15705198730222</v>
      </c>
      <c r="M623" s="46">
        <f t="shared" si="68"/>
        <v>1.3645690847952638</v>
      </c>
      <c r="N623" s="46">
        <f t="shared" si="69"/>
        <v>1.0720155683260799</v>
      </c>
      <c r="O623" s="46">
        <f t="shared" si="69"/>
        <v>1.15705198730222</v>
      </c>
      <c r="P623" s="38">
        <f t="shared" si="70"/>
        <v>-7.7344924110778202E-3</v>
      </c>
      <c r="Q623" s="38">
        <f t="shared" si="71"/>
        <v>-1.0825174829396933E-2</v>
      </c>
      <c r="R623" s="38">
        <f t="shared" si="71"/>
        <v>-8.7586679464173312E-3</v>
      </c>
      <c r="S623" s="34">
        <f>MAX(M$6:M623)</f>
        <v>1.5715176881679187</v>
      </c>
      <c r="T623" s="34">
        <f>MAX(N$6:N623)</f>
        <v>1.37911001835863</v>
      </c>
      <c r="U623" s="34">
        <f>MAX(O$6:O623)</f>
        <v>1.34291332477861</v>
      </c>
      <c r="V623" s="35">
        <f t="shared" si="72"/>
        <v>-0.13168709772138576</v>
      </c>
      <c r="W623" s="35">
        <f t="shared" si="73"/>
        <v>-0.2226758169721974</v>
      </c>
      <c r="X623" s="35">
        <f t="shared" si="73"/>
        <v>-0.13840158858132612</v>
      </c>
    </row>
    <row r="624" spans="1:24">
      <c r="A624" s="357">
        <v>44764</v>
      </c>
      <c r="B624" s="132">
        <f>[1]!thsiFinD("ths_adjustment_nvg_ratio_fund",B$2,$A$6,$A624,101)/100</f>
        <v>0.26614450127876998</v>
      </c>
      <c r="C624" s="132">
        <f>[1]!thsiFinD("ths_adjustment_nvg_ratio_fund",C$2,$A$6,$A624,101)/100</f>
        <v>0.24923985752757999</v>
      </c>
      <c r="D624" s="132">
        <f>[1]!thsiFinD("ths_adjustment_nvg_ratio_fund",D$2,$A$6,$A624,101)/100</f>
        <v>0.54445243230289997</v>
      </c>
      <c r="E624" s="132">
        <f>[1]!thsiFinD("ths_adjustment_nvg_ratio_fund",E$2,$A$6,$A624,101)/100</f>
        <v>0.64084094147879</v>
      </c>
      <c r="F624" s="133">
        <f>[1]!thsiFinD("ths_int_chg_ratio_index",F$1,$A$6,$A624,101)/100</f>
        <v>0.26361699310926001</v>
      </c>
      <c r="G624" s="133">
        <f>[1]!thsiFinD("ths_int_chg_ratio_index",G$1,$A$6,$A624,101)/100</f>
        <v>0.26361699310926001</v>
      </c>
      <c r="H624" s="132">
        <f>[1]!thsiFinD("ths_int_chg_ratio_index",H$1,$A$6,$A624,101)/100</f>
        <v>0.32232487955038003</v>
      </c>
      <c r="I624" s="132">
        <f>[1]!thsiFinD("ths_int_chg_ratio_index",I$1,$A$6,$A624,101)/100</f>
        <v>0.32232487955038003</v>
      </c>
      <c r="J624" s="32">
        <f t="shared" si="67"/>
        <v>0.35907018473841501</v>
      </c>
      <c r="K624" s="32">
        <f>[1]!thsiFinD("ths_int_chg_ratio_index",K$2,$A$6,$A624,101)/100</f>
        <v>7.0013901025706995E-2</v>
      </c>
      <c r="L624" s="32">
        <f>[1]!thsiFinD("ths_int_chg_ratio_index",L$2,$A$6,$A624,101)/100</f>
        <v>0.15438870620016998</v>
      </c>
      <c r="M624" s="46">
        <f t="shared" si="68"/>
        <v>1.359070184738415</v>
      </c>
      <c r="N624" s="46">
        <f t="shared" si="69"/>
        <v>1.070013901025707</v>
      </c>
      <c r="O624" s="46">
        <f t="shared" si="69"/>
        <v>1.1543887062001699</v>
      </c>
      <c r="P624" s="38">
        <f t="shared" si="70"/>
        <v>-4.0297703634945004E-3</v>
      </c>
      <c r="Q624" s="38">
        <f t="shared" si="71"/>
        <v>-1.8671998425343617E-3</v>
      </c>
      <c r="R624" s="38">
        <f t="shared" si="71"/>
        <v>-2.301781710137174E-3</v>
      </c>
      <c r="S624" s="34">
        <f>MAX(M$6:M624)</f>
        <v>1.5715176881679187</v>
      </c>
      <c r="T624" s="34">
        <f>MAX(N$6:N624)</f>
        <v>1.37911001835863</v>
      </c>
      <c r="U624" s="34">
        <f>MAX(O$6:O624)</f>
        <v>1.34291332477861</v>
      </c>
      <c r="V624" s="35">
        <f t="shared" si="72"/>
        <v>-0.135186199321228</v>
      </c>
      <c r="W624" s="35">
        <f t="shared" si="73"/>
        <v>-0.22412723656434508</v>
      </c>
      <c r="X624" s="35">
        <f t="shared" si="73"/>
        <v>-0.1403848000462129</v>
      </c>
    </row>
    <row r="625" spans="1:24">
      <c r="A625" s="357">
        <v>44767</v>
      </c>
      <c r="B625" s="132">
        <f>[1]!thsiFinD("ths_adjustment_nvg_ratio_fund",B$2,$A$6,$A625,101)/100</f>
        <v>0.25735294117647001</v>
      </c>
      <c r="C625" s="132">
        <f>[1]!thsiFinD("ths_adjustment_nvg_ratio_fund",C$2,$A$6,$A625,101)/100</f>
        <v>0.24072626183650001</v>
      </c>
      <c r="D625" s="132">
        <f>[1]!thsiFinD("ths_adjustment_nvg_ratio_fund",D$2,$A$6,$A625,101)/100</f>
        <v>0.52983465132997998</v>
      </c>
      <c r="E625" s="132">
        <f>[1]!thsiFinD("ths_adjustment_nvg_ratio_fund",E$2,$A$6,$A625,101)/100</f>
        <v>0.63464276745222004</v>
      </c>
      <c r="F625" s="133">
        <f>[1]!thsiFinD("ths_int_chg_ratio_index",F$1,$A$6,$A625,101)/100</f>
        <v>0.24822482640214003</v>
      </c>
      <c r="G625" s="133">
        <f>[1]!thsiFinD("ths_int_chg_ratio_index",G$1,$A$6,$A625,101)/100</f>
        <v>0.24822482640214003</v>
      </c>
      <c r="H625" s="132">
        <f>[1]!thsiFinD("ths_int_chg_ratio_index",H$1,$A$6,$A625,101)/100</f>
        <v>0.30634703422929999</v>
      </c>
      <c r="I625" s="132">
        <f>[1]!thsiFinD("ths_int_chg_ratio_index",I$1,$A$6,$A625,101)/100</f>
        <v>0.30634703422929999</v>
      </c>
      <c r="J625" s="32">
        <f t="shared" si="67"/>
        <v>0.34646254288225625</v>
      </c>
      <c r="K625" s="32">
        <f>[1]!thsiFinD("ths_int_chg_ratio_index",K$2,$A$6,$A625,101)/100</f>
        <v>6.2707495176150999E-2</v>
      </c>
      <c r="L625" s="32">
        <f>[1]!thsiFinD("ths_int_chg_ratio_index",L$2,$A$6,$A625,101)/100</f>
        <v>0.1448287290102</v>
      </c>
      <c r="M625" s="46">
        <f t="shared" si="68"/>
        <v>1.3464625428822563</v>
      </c>
      <c r="N625" s="46">
        <f t="shared" si="69"/>
        <v>1.062707495176151</v>
      </c>
      <c r="O625" s="46">
        <f t="shared" si="69"/>
        <v>1.1448287290101999</v>
      </c>
      <c r="P625" s="38">
        <f t="shared" si="70"/>
        <v>-9.2766672374505754E-3</v>
      </c>
      <c r="Q625" s="38">
        <f t="shared" si="71"/>
        <v>-6.8283279708348799E-3</v>
      </c>
      <c r="R625" s="38">
        <f t="shared" si="71"/>
        <v>-8.2814195414626646E-3</v>
      </c>
      <c r="S625" s="34">
        <f>MAX(M$6:M625)</f>
        <v>1.5715176881679187</v>
      </c>
      <c r="T625" s="34">
        <f>MAX(N$6:N625)</f>
        <v>1.37911001835863</v>
      </c>
      <c r="U625" s="34">
        <f>MAX(O$6:O625)</f>
        <v>1.34291332477861</v>
      </c>
      <c r="V625" s="35">
        <f t="shared" si="72"/>
        <v>-0.14320878917247981</v>
      </c>
      <c r="W625" s="35">
        <f t="shared" si="73"/>
        <v>-0.22942515025672172</v>
      </c>
      <c r="X625" s="35">
        <f t="shared" si="73"/>
        <v>-0.14750363416124856</v>
      </c>
    </row>
    <row r="626" spans="1:24">
      <c r="A626" s="357">
        <v>44768</v>
      </c>
      <c r="B626" s="132">
        <f>[1]!thsiFinD("ths_adjustment_nvg_ratio_fund",B$2,$A$6,$A626,101)/100</f>
        <v>0.27085997442455001</v>
      </c>
      <c r="C626" s="132">
        <f>[1]!thsiFinD("ths_adjustment_nvg_ratio_fund",C$2,$A$6,$A626,101)/100</f>
        <v>0.25514725045608999</v>
      </c>
      <c r="D626" s="132">
        <f>[1]!thsiFinD("ths_adjustment_nvg_ratio_fund",D$2,$A$6,$A626,101)/100</f>
        <v>0.54660915408579003</v>
      </c>
      <c r="E626" s="132">
        <f>[1]!thsiFinD("ths_adjustment_nvg_ratio_fund",E$2,$A$6,$A626,101)/100</f>
        <v>0.65851411343418997</v>
      </c>
      <c r="F626" s="133">
        <f>[1]!thsiFinD("ths_int_chg_ratio_index",F$1,$A$6,$A626,101)/100</f>
        <v>0.26232750910583996</v>
      </c>
      <c r="G626" s="133">
        <f>[1]!thsiFinD("ths_int_chg_ratio_index",G$1,$A$6,$A626,101)/100</f>
        <v>0.26232750910583996</v>
      </c>
      <c r="H626" s="132">
        <f>[1]!thsiFinD("ths_int_chg_ratio_index",H$1,$A$6,$A626,101)/100</f>
        <v>0.32287414930322</v>
      </c>
      <c r="I626" s="132">
        <f>[1]!thsiFinD("ths_int_chg_ratio_index",I$1,$A$6,$A626,101)/100</f>
        <v>0.32287414930322</v>
      </c>
      <c r="J626" s="32">
        <f t="shared" si="67"/>
        <v>0.36269172615234252</v>
      </c>
      <c r="K626" s="32">
        <f>[1]!thsiFinD("ths_int_chg_ratio_index",K$2,$A$6,$A626,101)/100</f>
        <v>7.2257052954503007E-2</v>
      </c>
      <c r="L626" s="32">
        <f>[1]!thsiFinD("ths_int_chg_ratio_index",L$2,$A$6,$A626,101)/100</f>
        <v>0.15588113114527</v>
      </c>
      <c r="M626" s="46">
        <f t="shared" si="68"/>
        <v>1.3626917261523426</v>
      </c>
      <c r="N626" s="46">
        <f t="shared" si="69"/>
        <v>1.072257052954503</v>
      </c>
      <c r="O626" s="46">
        <f t="shared" si="69"/>
        <v>1.1558811311452699</v>
      </c>
      <c r="P626" s="38">
        <f t="shared" si="70"/>
        <v>1.2053200704228884E-2</v>
      </c>
      <c r="Q626" s="38">
        <f t="shared" si="71"/>
        <v>8.9860642008261493E-3</v>
      </c>
      <c r="R626" s="38">
        <f t="shared" si="71"/>
        <v>9.6541970471213379E-3</v>
      </c>
      <c r="S626" s="34">
        <f>MAX(M$6:M626)</f>
        <v>1.5715176881679187</v>
      </c>
      <c r="T626" s="34">
        <f>MAX(N$6:N626)</f>
        <v>1.37911001835863</v>
      </c>
      <c r="U626" s="34">
        <f>MAX(O$6:O626)</f>
        <v>1.34291332477861</v>
      </c>
      <c r="V626" s="35">
        <f t="shared" si="72"/>
        <v>-0.13288171274675642</v>
      </c>
      <c r="W626" s="35">
        <f t="shared" si="73"/>
        <v>-0.22250071518538672</v>
      </c>
      <c r="X626" s="35">
        <f t="shared" si="73"/>
        <v>-0.13927346626348647</v>
      </c>
    </row>
    <row r="627" spans="1:24">
      <c r="A627" s="357">
        <v>44769</v>
      </c>
      <c r="B627" s="132">
        <f>[1]!thsiFinD("ths_adjustment_nvg_ratio_fund",B$2,$A$6,$A627,101)/100</f>
        <v>0.26470588235294001</v>
      </c>
      <c r="C627" s="132">
        <f>[1]!thsiFinD("ths_adjustment_nvg_ratio_fund",C$2,$A$6,$A627,101)/100</f>
        <v>0.25175918686473997</v>
      </c>
      <c r="D627" s="132">
        <f>[1]!thsiFinD("ths_adjustment_nvg_ratio_fund",D$2,$A$6,$A627,101)/100</f>
        <v>0.54541097531752003</v>
      </c>
      <c r="E627" s="132">
        <f>[1]!thsiFinD("ths_adjustment_nvg_ratio_fund",E$2,$A$6,$A627,101)/100</f>
        <v>0.66353966002981002</v>
      </c>
      <c r="F627" s="133">
        <f>[1]!thsiFinD("ths_int_chg_ratio_index",F$1,$A$6,$A627,101)/100</f>
        <v>0.27526341230598</v>
      </c>
      <c r="G627" s="133">
        <f>[1]!thsiFinD("ths_int_chg_ratio_index",G$1,$A$6,$A627,101)/100</f>
        <v>0.27526341230598</v>
      </c>
      <c r="H627" s="132">
        <f>[1]!thsiFinD("ths_int_chg_ratio_index",H$1,$A$6,$A627,101)/100</f>
        <v>0.33940660238147996</v>
      </c>
      <c r="I627" s="132">
        <f>[1]!thsiFinD("ths_int_chg_ratio_index",I$1,$A$6,$A627,101)/100</f>
        <v>0.33940660238147996</v>
      </c>
      <c r="J627" s="32">
        <f t="shared" si="67"/>
        <v>0.36934446674249127</v>
      </c>
      <c r="K627" s="32">
        <f>[1]!thsiFinD("ths_int_chg_ratio_index",K$2,$A$6,$A627,101)/100</f>
        <v>6.9274114783076005E-2</v>
      </c>
      <c r="L627" s="32">
        <f>[1]!thsiFinD("ths_int_chg_ratio_index",L$2,$A$6,$A627,101)/100</f>
        <v>0.15760101639825</v>
      </c>
      <c r="M627" s="46">
        <f t="shared" si="68"/>
        <v>1.3693444667424912</v>
      </c>
      <c r="N627" s="46">
        <f t="shared" si="69"/>
        <v>1.069274114783076</v>
      </c>
      <c r="O627" s="46">
        <f t="shared" si="69"/>
        <v>1.15760101639825</v>
      </c>
      <c r="P627" s="38">
        <f t="shared" si="70"/>
        <v>4.8820584013766766E-3</v>
      </c>
      <c r="Q627" s="38">
        <f t="shared" si="71"/>
        <v>-2.7819245051434738E-3</v>
      </c>
      <c r="R627" s="38">
        <f t="shared" si="71"/>
        <v>1.4879430130292359E-3</v>
      </c>
      <c r="S627" s="34">
        <f>MAX(M$6:M627)</f>
        <v>1.5715176881679187</v>
      </c>
      <c r="T627" s="34">
        <f>MAX(N$6:N627)</f>
        <v>1.37911001835863</v>
      </c>
      <c r="U627" s="34">
        <f>MAX(O$6:O627)</f>
        <v>1.34291332477861</v>
      </c>
      <c r="V627" s="35">
        <f t="shared" si="72"/>
        <v>-0.12864839062748434</v>
      </c>
      <c r="W627" s="35">
        <f t="shared" si="73"/>
        <v>-0.22466365949854405</v>
      </c>
      <c r="X627" s="35">
        <f t="shared" si="73"/>
        <v>-0.13799275423148416</v>
      </c>
    </row>
    <row r="628" spans="1:24">
      <c r="A628" s="357">
        <v>44770</v>
      </c>
      <c r="B628" s="132">
        <f>[1]!thsiFinD("ths_adjustment_nvg_ratio_fund",B$2,$A$6,$A628,101)/100</f>
        <v>0.26406649616368</v>
      </c>
      <c r="C628" s="132">
        <f>[1]!thsiFinD("ths_adjustment_nvg_ratio_fund",C$2,$A$6,$A628,101)/100</f>
        <v>0.24750238901919999</v>
      </c>
      <c r="D628" s="132">
        <f>[1]!thsiFinD("ths_adjustment_nvg_ratio_fund",D$2,$A$6,$A628,101)/100</f>
        <v>0.55044332614425995</v>
      </c>
      <c r="E628" s="132">
        <f>[1]!thsiFinD("ths_adjustment_nvg_ratio_fund",E$2,$A$6,$A628,101)/100</f>
        <v>0.66722506075857002</v>
      </c>
      <c r="F628" s="133">
        <f>[1]!thsiFinD("ths_int_chg_ratio_index",F$1,$A$6,$A628,101)/100</f>
        <v>0.28438218347187999</v>
      </c>
      <c r="G628" s="133">
        <f>[1]!thsiFinD("ths_int_chg_ratio_index",G$1,$A$6,$A628,101)/100</f>
        <v>0.28438218347187999</v>
      </c>
      <c r="H628" s="132">
        <f>[1]!thsiFinD("ths_int_chg_ratio_index",H$1,$A$6,$A628,101)/100</f>
        <v>0.35035664677679001</v>
      </c>
      <c r="I628" s="132">
        <f>[1]!thsiFinD("ths_int_chg_ratio_index",I$1,$A$6,$A628,101)/100</f>
        <v>0.35035664677679001</v>
      </c>
      <c r="J628" s="32">
        <f t="shared" si="67"/>
        <v>0.37483936657288119</v>
      </c>
      <c r="K628" s="32">
        <f>[1]!thsiFinD("ths_int_chg_ratio_index",K$2,$A$6,$A628,101)/100</f>
        <v>7.0058822962972001E-2</v>
      </c>
      <c r="L628" s="32">
        <f>[1]!thsiFinD("ths_int_chg_ratio_index",L$2,$A$6,$A628,101)/100</f>
        <v>0.16094063414849</v>
      </c>
      <c r="M628" s="46">
        <f t="shared" si="68"/>
        <v>1.3748393665728811</v>
      </c>
      <c r="N628" s="46">
        <f t="shared" si="69"/>
        <v>1.0700588229629719</v>
      </c>
      <c r="O628" s="46">
        <f t="shared" si="69"/>
        <v>1.16094063414849</v>
      </c>
      <c r="P628" s="38">
        <f t="shared" si="70"/>
        <v>4.0127958770386218E-3</v>
      </c>
      <c r="Q628" s="38">
        <f t="shared" si="71"/>
        <v>7.3386998623381494E-4</v>
      </c>
      <c r="R628" s="38">
        <f t="shared" si="71"/>
        <v>2.884947147533623E-3</v>
      </c>
      <c r="S628" s="34">
        <f>MAX(M$6:M628)</f>
        <v>1.5715176881679187</v>
      </c>
      <c r="T628" s="34">
        <f>MAX(N$6:N628)</f>
        <v>1.37911001835863</v>
      </c>
      <c r="U628" s="34">
        <f>MAX(O$6:O628)</f>
        <v>1.34291332477861</v>
      </c>
      <c r="V628" s="35">
        <f t="shared" si="72"/>
        <v>-0.12515183448194334</v>
      </c>
      <c r="W628" s="35">
        <f t="shared" si="73"/>
        <v>-0.22409466342901363</v>
      </c>
      <c r="X628" s="35">
        <f t="shared" si="73"/>
        <v>-0.13550590888665104</v>
      </c>
    </row>
    <row r="629" spans="1:24">
      <c r="A629" s="357">
        <v>44771</v>
      </c>
      <c r="B629" s="132">
        <f>[1]!thsiFinD("ths_adjustment_nvg_ratio_fund",B$2,$A$6,$A629,101)/100</f>
        <v>0.25039961636829</v>
      </c>
      <c r="C629" s="132">
        <f>[1]!thsiFinD("ths_adjustment_nvg_ratio_fund",C$2,$A$6,$A629,101)/100</f>
        <v>0.23160455216748999</v>
      </c>
      <c r="D629" s="132">
        <f>[1]!thsiFinD("ths_adjustment_nvg_ratio_fund",D$2,$A$6,$A629,101)/100</f>
        <v>0.53438773064941003</v>
      </c>
      <c r="E629" s="132">
        <f>[1]!thsiFinD("ths_adjustment_nvg_ratio_fund",E$2,$A$6,$A629,101)/100</f>
        <v>0.65147834830834994</v>
      </c>
      <c r="F629" s="133">
        <f>[1]!thsiFinD("ths_int_chg_ratio_index",F$1,$A$6,$A629,101)/100</f>
        <v>0.27849684023788002</v>
      </c>
      <c r="G629" s="133">
        <f>[1]!thsiFinD("ths_int_chg_ratio_index",G$1,$A$6,$A629,101)/100</f>
        <v>0.27849684023788002</v>
      </c>
      <c r="H629" s="132">
        <f>[1]!thsiFinD("ths_int_chg_ratio_index",H$1,$A$6,$A629,101)/100</f>
        <v>0.34743114805059</v>
      </c>
      <c r="I629" s="132">
        <f>[1]!thsiFinD("ths_int_chg_ratio_index",I$1,$A$6,$A629,101)/100</f>
        <v>0.34743114805059</v>
      </c>
      <c r="J629" s="32">
        <f t="shared" si="67"/>
        <v>0.36496577800880992</v>
      </c>
      <c r="K629" s="32">
        <f>[1]!thsiFinD("ths_int_chg_ratio_index",K$2,$A$6,$A629,101)/100</f>
        <v>5.7211592982379995E-2</v>
      </c>
      <c r="L629" s="32">
        <f>[1]!thsiFinD("ths_int_chg_ratio_index",L$2,$A$6,$A629,101)/100</f>
        <v>0.14996234105278</v>
      </c>
      <c r="M629" s="46">
        <f t="shared" si="68"/>
        <v>1.36496577800881</v>
      </c>
      <c r="N629" s="46">
        <f t="shared" si="69"/>
        <v>1.05721159298238</v>
      </c>
      <c r="O629" s="46">
        <f t="shared" si="69"/>
        <v>1.1499623410527799</v>
      </c>
      <c r="P629" s="38">
        <f t="shared" si="70"/>
        <v>-7.1816306720132728E-3</v>
      </c>
      <c r="Q629" s="38">
        <f t="shared" si="71"/>
        <v>-1.2006096959247703E-2</v>
      </c>
      <c r="R629" s="38">
        <f t="shared" si="71"/>
        <v>-9.4563776758165297E-3</v>
      </c>
      <c r="S629" s="34">
        <f>MAX(M$6:M629)</f>
        <v>1.5715176881679187</v>
      </c>
      <c r="T629" s="34">
        <f>MAX(N$6:N629)</f>
        <v>1.37911001835863</v>
      </c>
      <c r="U629" s="34">
        <f>MAX(O$6:O629)</f>
        <v>1.34291332477861</v>
      </c>
      <c r="V629" s="35">
        <f t="shared" si="72"/>
        <v>-0.13143467090078231</v>
      </c>
      <c r="W629" s="35">
        <f t="shared" si="73"/>
        <v>-0.23341025813108274</v>
      </c>
      <c r="X629" s="35">
        <f t="shared" si="73"/>
        <v>-0.14368089151073071</v>
      </c>
    </row>
    <row r="630" spans="1:24">
      <c r="A630" s="357">
        <v>44774</v>
      </c>
      <c r="B630" s="132">
        <f>[1]!thsiFinD("ths_adjustment_nvg_ratio_fund",B$2,$A$6,$A630,101)/100</f>
        <v>0.25959079283886999</v>
      </c>
      <c r="C630" s="132">
        <f>[1]!thsiFinD("ths_adjustment_nvg_ratio_fund",C$2,$A$6,$A630,101)/100</f>
        <v>0.24463556598036998</v>
      </c>
      <c r="D630" s="132">
        <f>[1]!thsiFinD("ths_adjustment_nvg_ratio_fund",D$2,$A$6,$A630,101)/100</f>
        <v>0.54541097531752003</v>
      </c>
      <c r="E630" s="132">
        <f>[1]!thsiFinD("ths_adjustment_nvg_ratio_fund",E$2,$A$6,$A630,101)/100</f>
        <v>0.66580115594381994</v>
      </c>
      <c r="F630" s="133">
        <f>[1]!thsiFinD("ths_int_chg_ratio_index",F$1,$A$6,$A630,101)/100</f>
        <v>0.28981710724546</v>
      </c>
      <c r="G630" s="133">
        <f>[1]!thsiFinD("ths_int_chg_ratio_index",G$1,$A$6,$A630,101)/100</f>
        <v>0.28981710724546</v>
      </c>
      <c r="H630" s="132">
        <f>[1]!thsiFinD("ths_int_chg_ratio_index",H$1,$A$6,$A630,101)/100</f>
        <v>0.35520486198508006</v>
      </c>
      <c r="I630" s="132">
        <f>[1]!thsiFinD("ths_int_chg_ratio_index",I$1,$A$6,$A630,101)/100</f>
        <v>0.35520486198508006</v>
      </c>
      <c r="J630" s="32">
        <f t="shared" si="67"/>
        <v>0.37568530356770746</v>
      </c>
      <c r="K630" s="32">
        <f>[1]!thsiFinD("ths_int_chg_ratio_index",K$2,$A$6,$A630,101)/100</f>
        <v>6.2964475769406003E-2</v>
      </c>
      <c r="L630" s="32">
        <f>[1]!thsiFinD("ths_int_chg_ratio_index",L$2,$A$6,$A630,101)/100</f>
        <v>0.15696756744000001</v>
      </c>
      <c r="M630" s="46">
        <f t="shared" si="68"/>
        <v>1.3756853035677075</v>
      </c>
      <c r="N630" s="46">
        <f t="shared" si="69"/>
        <v>1.0629644757694061</v>
      </c>
      <c r="O630" s="46">
        <f t="shared" si="69"/>
        <v>1.15696756744</v>
      </c>
      <c r="P630" s="38">
        <f t="shared" si="70"/>
        <v>7.8533291688345219E-3</v>
      </c>
      <c r="Q630" s="38">
        <f t="shared" si="71"/>
        <v>5.4415623373911259E-3</v>
      </c>
      <c r="R630" s="38">
        <f t="shared" si="71"/>
        <v>6.0917006906564541E-3</v>
      </c>
      <c r="S630" s="34">
        <f>MAX(M$6:M630)</f>
        <v>1.5715176881679187</v>
      </c>
      <c r="T630" s="34">
        <f>MAX(N$6:N630)</f>
        <v>1.37911001835863</v>
      </c>
      <c r="U630" s="34">
        <f>MAX(O$6:O630)</f>
        <v>1.34291332477861</v>
      </c>
      <c r="V630" s="35">
        <f t="shared" si="72"/>
        <v>-0.12461354146672909</v>
      </c>
      <c r="W630" s="35">
        <f t="shared" si="73"/>
        <v>-0.2292388122634984</v>
      </c>
      <c r="X630" s="35">
        <f t="shared" si="73"/>
        <v>-0.13846445180612432</v>
      </c>
    </row>
    <row r="631" spans="1:24">
      <c r="A631" s="357">
        <v>44775</v>
      </c>
      <c r="B631" s="132">
        <f>[1]!thsiFinD("ths_adjustment_nvg_ratio_fund",B$2,$A$6,$A631,101)/100</f>
        <v>0.23745204603581002</v>
      </c>
      <c r="C631" s="132">
        <f>[1]!thsiFinD("ths_adjustment_nvg_ratio_fund",C$2,$A$6,$A631,101)/100</f>
        <v>0.22196160194596001</v>
      </c>
      <c r="D631" s="132">
        <f>[1]!thsiFinD("ths_adjustment_nvg_ratio_fund",D$2,$A$6,$A631,101)/100</f>
        <v>0.49700455307932001</v>
      </c>
      <c r="E631" s="132">
        <f>[1]!thsiFinD("ths_adjustment_nvg_ratio_fund",E$2,$A$6,$A631,101)/100</f>
        <v>0.62249769670570998</v>
      </c>
      <c r="F631" s="133">
        <f>[1]!thsiFinD("ths_int_chg_ratio_index",F$1,$A$6,$A631,101)/100</f>
        <v>0.24985461735183001</v>
      </c>
      <c r="G631" s="133">
        <f>[1]!thsiFinD("ths_int_chg_ratio_index",G$1,$A$6,$A631,101)/100</f>
        <v>0.24985461735183001</v>
      </c>
      <c r="H631" s="132">
        <f>[1]!thsiFinD("ths_int_chg_ratio_index",H$1,$A$6,$A631,101)/100</f>
        <v>0.29685660720474999</v>
      </c>
      <c r="I631" s="132">
        <f>[1]!thsiFinD("ths_int_chg_ratio_index",I$1,$A$6,$A631,101)/100</f>
        <v>0.29685660720474999</v>
      </c>
      <c r="J631" s="32">
        <f t="shared" si="67"/>
        <v>0.33404229335999502</v>
      </c>
      <c r="K631" s="32">
        <f>[1]!thsiFinD("ths_int_chg_ratio_index",K$2,$A$6,$A631,101)/100</f>
        <v>4.0016891770292003E-2</v>
      </c>
      <c r="L631" s="32">
        <f>[1]!thsiFinD("ths_int_chg_ratio_index",L$2,$A$6,$A631,101)/100</f>
        <v>0.12643977641692</v>
      </c>
      <c r="M631" s="46">
        <f t="shared" si="68"/>
        <v>1.3340422933599951</v>
      </c>
      <c r="N631" s="46">
        <f t="shared" si="69"/>
        <v>1.0400168917702921</v>
      </c>
      <c r="O631" s="46">
        <f t="shared" si="69"/>
        <v>1.1264397764169201</v>
      </c>
      <c r="P631" s="38">
        <f t="shared" si="70"/>
        <v>-3.0270738590951862E-2</v>
      </c>
      <c r="Q631" s="38">
        <f t="shared" si="71"/>
        <v>-2.1588288717272364E-2</v>
      </c>
      <c r="R631" s="38">
        <f t="shared" si="71"/>
        <v>-2.6386038712068793E-2</v>
      </c>
      <c r="S631" s="34">
        <f>MAX(M$6:M631)</f>
        <v>1.5715176881679187</v>
      </c>
      <c r="T631" s="34">
        <f>MAX(N$6:N631)</f>
        <v>1.37911001835863</v>
      </c>
      <c r="U631" s="34">
        <f>MAX(O$6:O631)</f>
        <v>1.34291332477861</v>
      </c>
      <c r="V631" s="35">
        <f t="shared" si="72"/>
        <v>-0.15111213611904895</v>
      </c>
      <c r="W631" s="35">
        <f t="shared" si="73"/>
        <v>-0.24587822731642184</v>
      </c>
      <c r="X631" s="35">
        <f t="shared" si="73"/>
        <v>-0.16119696213259138</v>
      </c>
    </row>
    <row r="632" spans="1:24">
      <c r="A632" s="357">
        <v>44776</v>
      </c>
      <c r="B632" s="132">
        <f>[1]!thsiFinD("ths_adjustment_nvg_ratio_fund",B$2,$A$6,$A632,101)/100</f>
        <v>0.22330562659847</v>
      </c>
      <c r="C632" s="132">
        <f>[1]!thsiFinD("ths_adjustment_nvg_ratio_fund",C$2,$A$6,$A632,101)/100</f>
        <v>0.21231865172444001</v>
      </c>
      <c r="D632" s="132">
        <f>[1]!thsiFinD("ths_adjustment_nvg_ratio_fund",D$2,$A$6,$A632,101)/100</f>
        <v>0.48861730170140999</v>
      </c>
      <c r="E632" s="132">
        <f>[1]!thsiFinD("ths_adjustment_nvg_ratio_fund",E$2,$A$6,$A632,101)/100</f>
        <v>0.60608091136064002</v>
      </c>
      <c r="F632" s="133">
        <f>[1]!thsiFinD("ths_int_chg_ratio_index",F$1,$A$6,$A632,101)/100</f>
        <v>0.24243387815377002</v>
      </c>
      <c r="G632" s="133">
        <f>[1]!thsiFinD("ths_int_chg_ratio_index",G$1,$A$6,$A632,101)/100</f>
        <v>0.24243387815377002</v>
      </c>
      <c r="H632" s="132">
        <f>[1]!thsiFinD("ths_int_chg_ratio_index",H$1,$A$6,$A632,101)/100</f>
        <v>0.28704568204198999</v>
      </c>
      <c r="I632" s="132">
        <f>[1]!thsiFinD("ths_int_chg_ratio_index",I$1,$A$6,$A632,101)/100</f>
        <v>0.28704568204198999</v>
      </c>
      <c r="J632" s="32">
        <f t="shared" si="67"/>
        <v>0.32366020147205998</v>
      </c>
      <c r="K632" s="32">
        <f>[1]!thsiFinD("ths_int_chg_ratio_index",K$2,$A$6,$A632,101)/100</f>
        <v>3.0478155457575998E-2</v>
      </c>
      <c r="L632" s="32">
        <f>[1]!thsiFinD("ths_int_chg_ratio_index",L$2,$A$6,$A632,101)/100</f>
        <v>0.11702395075267001</v>
      </c>
      <c r="M632" s="46">
        <f t="shared" si="68"/>
        <v>1.32366020147206</v>
      </c>
      <c r="N632" s="46">
        <f t="shared" si="69"/>
        <v>1.0304781554575759</v>
      </c>
      <c r="O632" s="46">
        <f t="shared" si="69"/>
        <v>1.11702395075267</v>
      </c>
      <c r="P632" s="38">
        <f t="shared" si="70"/>
        <v>-7.7824308416686305E-3</v>
      </c>
      <c r="Q632" s="38">
        <f t="shared" si="71"/>
        <v>-9.1717128713934004E-3</v>
      </c>
      <c r="R632" s="38">
        <f t="shared" si="71"/>
        <v>-8.358925049859911E-3</v>
      </c>
      <c r="S632" s="34">
        <f>MAX(M$6:M632)</f>
        <v>1.5715176881679187</v>
      </c>
      <c r="T632" s="34">
        <f>MAX(N$6:N632)</f>
        <v>1.37911001835863</v>
      </c>
      <c r="U632" s="34">
        <f>MAX(O$6:O632)</f>
        <v>1.34291332477861</v>
      </c>
      <c r="V632" s="35">
        <f t="shared" si="72"/>
        <v>-0.15771854721203415</v>
      </c>
      <c r="W632" s="35">
        <f t="shared" si="73"/>
        <v>-0.25279481568554185</v>
      </c>
      <c r="X632" s="35">
        <f t="shared" si="73"/>
        <v>-0.16820845385771988</v>
      </c>
    </row>
    <row r="633" spans="1:24">
      <c r="A633" s="357">
        <v>44777</v>
      </c>
      <c r="B633" s="132">
        <f>[1]!thsiFinD("ths_adjustment_nvg_ratio_fund",B$2,$A$6,$A633,101)/100</f>
        <v>0.23065856777494001</v>
      </c>
      <c r="C633" s="132">
        <f>[1]!thsiFinD("ths_adjustment_nvg_ratio_fund",C$2,$A$6,$A633,101)/100</f>
        <v>0.22048475371384002</v>
      </c>
      <c r="D633" s="132">
        <f>[1]!thsiFinD("ths_adjustment_nvg_ratio_fund",D$2,$A$6,$A633,101)/100</f>
        <v>0.49628564581836004</v>
      </c>
      <c r="E633" s="132">
        <f>[1]!thsiFinD("ths_adjustment_nvg_ratio_fund",E$2,$A$6,$A633,101)/100</f>
        <v>0.61763966839166995</v>
      </c>
      <c r="F633" s="133">
        <f>[1]!thsiFinD("ths_int_chg_ratio_index",F$1,$A$6,$A633,101)/100</f>
        <v>0.25027313472006002</v>
      </c>
      <c r="G633" s="133">
        <f>[1]!thsiFinD("ths_int_chg_ratio_index",G$1,$A$6,$A633,101)/100</f>
        <v>0.25027313472006002</v>
      </c>
      <c r="H633" s="132">
        <f>[1]!thsiFinD("ths_int_chg_ratio_index",H$1,$A$6,$A633,101)/100</f>
        <v>0.30695818125694996</v>
      </c>
      <c r="I633" s="132">
        <f>[1]!thsiFinD("ths_int_chg_ratio_index",I$1,$A$6,$A633,101)/100</f>
        <v>0.30695818125694996</v>
      </c>
      <c r="J633" s="32">
        <f t="shared" si="67"/>
        <v>0.3349414084566037</v>
      </c>
      <c r="K633" s="32">
        <f>[1]!thsiFinD("ths_int_chg_ratio_index",K$2,$A$6,$A633,101)/100</f>
        <v>3.8501746346154005E-2</v>
      </c>
      <c r="L633" s="32">
        <f>[1]!thsiFinD("ths_int_chg_ratio_index",L$2,$A$6,$A633,101)/100</f>
        <v>0.12656259520567001</v>
      </c>
      <c r="M633" s="46">
        <f t="shared" si="68"/>
        <v>1.3349414084566038</v>
      </c>
      <c r="N633" s="46">
        <f t="shared" si="69"/>
        <v>1.0385017463461541</v>
      </c>
      <c r="O633" s="46">
        <f t="shared" si="69"/>
        <v>1.1265625952056699</v>
      </c>
      <c r="P633" s="38">
        <f t="shared" si="70"/>
        <v>8.5227364031930097E-3</v>
      </c>
      <c r="Q633" s="38">
        <f t="shared" si="71"/>
        <v>7.7862794529743873E-3</v>
      </c>
      <c r="R633" s="38">
        <f t="shared" si="71"/>
        <v>8.5393374480220441E-3</v>
      </c>
      <c r="S633" s="34">
        <f>MAX(M$6:M633)</f>
        <v>1.5715176881679187</v>
      </c>
      <c r="T633" s="34">
        <f>MAX(N$6:N633)</f>
        <v>1.37911001835863</v>
      </c>
      <c r="U633" s="34">
        <f>MAX(O$6:O633)</f>
        <v>1.34291332477861</v>
      </c>
      <c r="V633" s="35">
        <f t="shared" si="72"/>
        <v>-0.15054000441262383</v>
      </c>
      <c r="W633" s="35">
        <f t="shared" si="73"/>
        <v>-0.24697686731175827</v>
      </c>
      <c r="X633" s="35">
        <f t="shared" si="73"/>
        <v>-0.16110550515879885</v>
      </c>
    </row>
    <row r="634" spans="1:24">
      <c r="A634" s="357">
        <v>44778</v>
      </c>
      <c r="B634" s="132">
        <f>[1]!thsiFinD("ths_adjustment_nvg_ratio_fund",B$2,$A$6,$A634,101)/100</f>
        <v>0.24632352941175997</v>
      </c>
      <c r="C634" s="132">
        <f>[1]!thsiFinD("ths_adjustment_nvg_ratio_fund",C$2,$A$6,$A634,101)/100</f>
        <v>0.23577447658761</v>
      </c>
      <c r="D634" s="132">
        <f>[1]!thsiFinD("ths_adjustment_nvg_ratio_fund",D$2,$A$6,$A634,101)/100</f>
        <v>0.52827701893121992</v>
      </c>
      <c r="E634" s="132">
        <f>[1]!thsiFinD("ths_adjustment_nvg_ratio_fund",E$2,$A$6,$A634,101)/100</f>
        <v>0.63983583217509998</v>
      </c>
      <c r="F634" s="133">
        <f>[1]!thsiFinD("ths_int_chg_ratio_index",F$1,$A$6,$A634,101)/100</f>
        <v>0.27356936809966997</v>
      </c>
      <c r="G634" s="133">
        <f>[1]!thsiFinD("ths_int_chg_ratio_index",G$1,$A$6,$A634,101)/100</f>
        <v>0.27356936809966997</v>
      </c>
      <c r="H634" s="132">
        <f>[1]!thsiFinD("ths_int_chg_ratio_index",H$1,$A$6,$A634,101)/100</f>
        <v>0.31598616280336</v>
      </c>
      <c r="I634" s="132">
        <f>[1]!thsiFinD("ths_int_chg_ratio_index",I$1,$A$6,$A634,101)/100</f>
        <v>0.31598616280336</v>
      </c>
      <c r="J634" s="32">
        <f t="shared" si="67"/>
        <v>0.35366523986396869</v>
      </c>
      <c r="K634" s="32">
        <f>[1]!thsiFinD("ths_int_chg_ratio_index",K$2,$A$6,$A634,101)/100</f>
        <v>5.3713852214586001E-2</v>
      </c>
      <c r="L634" s="32">
        <f>[1]!thsiFinD("ths_int_chg_ratio_index",L$2,$A$6,$A634,101)/100</f>
        <v>0.14269416646086</v>
      </c>
      <c r="M634" s="46">
        <f t="shared" si="68"/>
        <v>1.3536652398639686</v>
      </c>
      <c r="N634" s="46">
        <f t="shared" si="69"/>
        <v>1.0537138522145859</v>
      </c>
      <c r="O634" s="46">
        <f t="shared" si="69"/>
        <v>1.1426941664608601</v>
      </c>
      <c r="P634" s="38">
        <f t="shared" si="70"/>
        <v>1.4025957460569227E-2</v>
      </c>
      <c r="Q634" s="38">
        <f t="shared" si="71"/>
        <v>1.4648127383467324E-2</v>
      </c>
      <c r="R634" s="38">
        <f t="shared" si="71"/>
        <v>1.4319285340949062E-2</v>
      </c>
      <c r="S634" s="34">
        <f>MAX(M$6:M634)</f>
        <v>1.5715176881679187</v>
      </c>
      <c r="T634" s="34">
        <f>MAX(N$6:N634)</f>
        <v>1.37911001835863</v>
      </c>
      <c r="U634" s="34">
        <f>MAX(O$6:O634)</f>
        <v>1.34291332477861</v>
      </c>
      <c r="V634" s="35">
        <f t="shared" si="72"/>
        <v>-0.1386255146500599</v>
      </c>
      <c r="W634" s="35">
        <f t="shared" si="73"/>
        <v>-0.23594648854144329</v>
      </c>
      <c r="X634" s="35">
        <f t="shared" si="73"/>
        <v>-0.14909313551621639</v>
      </c>
    </row>
    <row r="635" spans="1:24">
      <c r="A635" s="357">
        <v>44781</v>
      </c>
      <c r="B635" s="132">
        <f>[1]!thsiFinD("ths_adjustment_nvg_ratio_fund",B$2,$A$6,$A635,101)/100</f>
        <v>0.24728260869565</v>
      </c>
      <c r="C635" s="132">
        <f>[1]!thsiFinD("ths_adjustment_nvg_ratio_fund",C$2,$A$6,$A635,101)/100</f>
        <v>0.23838067935019003</v>
      </c>
      <c r="D635" s="132">
        <f>[1]!thsiFinD("ths_adjustment_nvg_ratio_fund",D$2,$A$6,$A635,101)/100</f>
        <v>0.53965971722980999</v>
      </c>
      <c r="E635" s="132">
        <f>[1]!thsiFinD("ths_adjustment_nvg_ratio_fund",E$2,$A$6,$A635,101)/100</f>
        <v>0.65717396772165004</v>
      </c>
      <c r="F635" s="133">
        <f>[1]!thsiFinD("ths_int_chg_ratio_index",F$1,$A$6,$A635,101)/100</f>
        <v>0.28903582931877997</v>
      </c>
      <c r="G635" s="133">
        <f>[1]!thsiFinD("ths_int_chg_ratio_index",G$1,$A$6,$A635,101)/100</f>
        <v>0.28903582931877997</v>
      </c>
      <c r="H635" s="132">
        <f>[1]!thsiFinD("ths_int_chg_ratio_index",H$1,$A$6,$A635,101)/100</f>
        <v>0.34419604507258</v>
      </c>
      <c r="I635" s="132">
        <f>[1]!thsiFinD("ths_int_chg_ratio_index",I$1,$A$6,$A635,101)/100</f>
        <v>0.34419604507258</v>
      </c>
      <c r="J635" s="32">
        <f t="shared" si="67"/>
        <v>0.36862009022250253</v>
      </c>
      <c r="K635" s="32">
        <f>[1]!thsiFinD("ths_int_chg_ratio_index",K$2,$A$6,$A635,101)/100</f>
        <v>5.4216173898101003E-2</v>
      </c>
      <c r="L635" s="32">
        <f>[1]!thsiFinD("ths_int_chg_ratio_index",L$2,$A$6,$A635,101)/100</f>
        <v>0.14868753224632</v>
      </c>
      <c r="M635" s="46">
        <f t="shared" si="68"/>
        <v>1.3686200902225025</v>
      </c>
      <c r="N635" s="46">
        <f t="shared" si="69"/>
        <v>1.0542161738981011</v>
      </c>
      <c r="O635" s="46">
        <f t="shared" si="69"/>
        <v>1.1486875322463199</v>
      </c>
      <c r="P635" s="38">
        <f t="shared" si="70"/>
        <v>1.1047672584129309E-2</v>
      </c>
      <c r="Q635" s="38">
        <f t="shared" si="71"/>
        <v>4.767154597611345E-4</v>
      </c>
      <c r="R635" s="38">
        <f t="shared" si="71"/>
        <v>5.2449430139496211E-3</v>
      </c>
      <c r="S635" s="34">
        <f>MAX(M$6:M635)</f>
        <v>1.5715176881679187</v>
      </c>
      <c r="T635" s="34">
        <f>MAX(N$6:N635)</f>
        <v>1.37911001835863</v>
      </c>
      <c r="U635" s="34">
        <f>MAX(O$6:O635)</f>
        <v>1.34291332477861</v>
      </c>
      <c r="V635" s="35">
        <f t="shared" si="72"/>
        <v>-0.12910933136359093</v>
      </c>
      <c r="W635" s="35">
        <f t="shared" si="73"/>
        <v>-0.23558225242044617</v>
      </c>
      <c r="X635" s="35">
        <f t="shared" si="73"/>
        <v>-0.14463017750182039</v>
      </c>
    </row>
    <row r="636" spans="1:24">
      <c r="A636" s="357">
        <v>44782</v>
      </c>
      <c r="B636" s="132">
        <f>[1]!thsiFinD("ths_adjustment_nvg_ratio_fund",B$2,$A$6,$A636,101)/100</f>
        <v>0.25351662404092001</v>
      </c>
      <c r="C636" s="132">
        <f>[1]!thsiFinD("ths_adjustment_nvg_ratio_fund",C$2,$A$6,$A636,101)/100</f>
        <v>0.24437494570411</v>
      </c>
      <c r="D636" s="132">
        <f>[1]!thsiFinD("ths_adjustment_nvg_ratio_fund",D$2,$A$6,$A636,101)/100</f>
        <v>0.54840642223820002</v>
      </c>
      <c r="E636" s="132">
        <f>[1]!thsiFinD("ths_adjustment_nvg_ratio_fund",E$2,$A$6,$A636,101)/100</f>
        <v>0.67057542515565005</v>
      </c>
      <c r="F636" s="133">
        <f>[1]!thsiFinD("ths_int_chg_ratio_index",F$1,$A$6,$A636,101)/100</f>
        <v>0.29465661511257002</v>
      </c>
      <c r="G636" s="133">
        <f>[1]!thsiFinD("ths_int_chg_ratio_index",G$1,$A$6,$A636,101)/100</f>
        <v>0.29465661511257002</v>
      </c>
      <c r="H636" s="132">
        <f>[1]!thsiFinD("ths_int_chg_ratio_index",H$1,$A$6,$A636,101)/100</f>
        <v>0.34997062191182005</v>
      </c>
      <c r="I636" s="132">
        <f>[1]!thsiFinD("ths_int_chg_ratio_index",I$1,$A$6,$A636,101)/100</f>
        <v>0.34997062191182005</v>
      </c>
      <c r="J636" s="32">
        <f t="shared" si="67"/>
        <v>0.37576598639845754</v>
      </c>
      <c r="K636" s="32">
        <f>[1]!thsiFinD("ths_int_chg_ratio_index",K$2,$A$6,$A636,101)/100</f>
        <v>5.6549052838950002E-2</v>
      </c>
      <c r="L636" s="32">
        <f>[1]!thsiFinD("ths_int_chg_ratio_index",L$2,$A$6,$A636,101)/100</f>
        <v>0.15205332704255001</v>
      </c>
      <c r="M636" s="46">
        <f t="shared" si="68"/>
        <v>1.3757659863984575</v>
      </c>
      <c r="N636" s="46">
        <f t="shared" si="69"/>
        <v>1.0565490528389501</v>
      </c>
      <c r="O636" s="46">
        <f t="shared" si="69"/>
        <v>1.1520533270425499</v>
      </c>
      <c r="P636" s="38">
        <f t="shared" si="70"/>
        <v>5.2212416192087829E-3</v>
      </c>
      <c r="Q636" s="38">
        <f t="shared" si="71"/>
        <v>2.21290376547989E-3</v>
      </c>
      <c r="R636" s="38">
        <f t="shared" si="71"/>
        <v>2.9301221626807372E-3</v>
      </c>
      <c r="S636" s="34">
        <f>MAX(M$6:M636)</f>
        <v>1.5715176881679187</v>
      </c>
      <c r="T636" s="34">
        <f>MAX(N$6:N636)</f>
        <v>1.37911001835863</v>
      </c>
      <c r="U636" s="34">
        <f>MAX(O$6:O636)</f>
        <v>1.34291332477861</v>
      </c>
      <c r="V636" s="35">
        <f t="shared" si="72"/>
        <v>-0.12456220075872593</v>
      </c>
      <c r="W636" s="35">
        <f t="shared" si="73"/>
        <v>-0.23389066950842763</v>
      </c>
      <c r="X636" s="35">
        <f t="shared" si="73"/>
        <v>-0.14212383942763018</v>
      </c>
    </row>
    <row r="637" spans="1:24">
      <c r="A637" s="357">
        <v>44783</v>
      </c>
      <c r="B637" s="132">
        <f>[1]!thsiFinD("ths_adjustment_nvg_ratio_fund",B$2,$A$6,$A637,101)/100</f>
        <v>0.24184782608696001</v>
      </c>
      <c r="C637" s="132">
        <f>[1]!thsiFinD("ths_adjustment_nvg_ratio_fund",C$2,$A$6,$A637,101)/100</f>
        <v>0.23403700807922997</v>
      </c>
      <c r="D637" s="132">
        <f>[1]!thsiFinD("ths_adjustment_nvg_ratio_fund",D$2,$A$6,$A637,101)/100</f>
        <v>0.53834172058470997</v>
      </c>
      <c r="E637" s="132">
        <f>[1]!thsiFinD("ths_adjustment_nvg_ratio_fund",E$2,$A$6,$A637,101)/100</f>
        <v>0.66219951424011003</v>
      </c>
      <c r="F637" s="133">
        <f>[1]!thsiFinD("ths_int_chg_ratio_index",F$1,$A$6,$A637,101)/100</f>
        <v>0.29549711668674999</v>
      </c>
      <c r="G637" s="133">
        <f>[1]!thsiFinD("ths_int_chg_ratio_index",G$1,$A$6,$A637,101)/100</f>
        <v>0.29549711668674999</v>
      </c>
      <c r="H637" s="132">
        <f>[1]!thsiFinD("ths_int_chg_ratio_index",H$1,$A$6,$A637,101)/100</f>
        <v>0.36192159659056</v>
      </c>
      <c r="I637" s="132">
        <f>[1]!thsiFinD("ths_int_chg_ratio_index",I$1,$A$6,$A637,101)/100</f>
        <v>0.36192159659056</v>
      </c>
      <c r="J637" s="32">
        <f t="shared" si="67"/>
        <v>0.37390793694320368</v>
      </c>
      <c r="K637" s="32">
        <f>[1]!thsiFinD("ths_int_chg_ratio_index",K$2,$A$6,$A637,101)/100</f>
        <v>4.6862532234177995E-2</v>
      </c>
      <c r="L637" s="32">
        <f>[1]!thsiFinD("ths_int_chg_ratio_index",L$2,$A$6,$A637,101)/100</f>
        <v>0.14628008843664</v>
      </c>
      <c r="M637" s="46">
        <f t="shared" si="68"/>
        <v>1.3739079369432037</v>
      </c>
      <c r="N637" s="46">
        <f t="shared" si="69"/>
        <v>1.046862532234178</v>
      </c>
      <c r="O637" s="46">
        <f t="shared" si="69"/>
        <v>1.14628008843664</v>
      </c>
      <c r="P637" s="38">
        <f t="shared" si="70"/>
        <v>-1.3505563254386788E-3</v>
      </c>
      <c r="Q637" s="38">
        <f t="shared" si="71"/>
        <v>-9.1680746660501855E-3</v>
      </c>
      <c r="R637" s="38">
        <f t="shared" si="71"/>
        <v>-5.0112598700013944E-3</v>
      </c>
      <c r="S637" s="34">
        <f>MAX(M$6:M637)</f>
        <v>1.5715176881679187</v>
      </c>
      <c r="T637" s="34">
        <f>MAX(N$6:N637)</f>
        <v>1.37911001835863</v>
      </c>
      <c r="U637" s="34">
        <f>MAX(O$6:O637)</f>
        <v>1.34291332477861</v>
      </c>
      <c r="V637" s="35">
        <f t="shared" si="72"/>
        <v>-0.12574452881601939</v>
      </c>
      <c r="W637" s="35">
        <f t="shared" si="73"/>
        <v>-0.24091441705273209</v>
      </c>
      <c r="X637" s="35">
        <f t="shared" si="73"/>
        <v>-0.14642287980453739</v>
      </c>
    </row>
    <row r="638" spans="1:24">
      <c r="A638" s="357">
        <v>44784</v>
      </c>
      <c r="B638" s="132">
        <f>[1]!thsiFinD("ths_adjustment_nvg_ratio_fund",B$2,$A$6,$A638,101)/100</f>
        <v>0.26086956521739002</v>
      </c>
      <c r="C638" s="132">
        <f>[1]!thsiFinD("ths_adjustment_nvg_ratio_fund",C$2,$A$6,$A638,101)/100</f>
        <v>0.24993484493094001</v>
      </c>
      <c r="D638" s="132">
        <f>[1]!thsiFinD("ths_adjustment_nvg_ratio_fund",D$2,$A$6,$A638,101)/100</f>
        <v>0.56877546129883005</v>
      </c>
      <c r="E638" s="132">
        <f>[1]!thsiFinD("ths_adjustment_nvg_ratio_fund",E$2,$A$6,$A638,101)/100</f>
        <v>0.68581958291543998</v>
      </c>
      <c r="F638" s="133">
        <f>[1]!thsiFinD("ths_int_chg_ratio_index",F$1,$A$6,$A638,101)/100</f>
        <v>0.31030053171950001</v>
      </c>
      <c r="G638" s="133">
        <f>[1]!thsiFinD("ths_int_chg_ratio_index",G$1,$A$6,$A638,101)/100</f>
        <v>0.31030053171950001</v>
      </c>
      <c r="H638" s="132">
        <f>[1]!thsiFinD("ths_int_chg_ratio_index",H$1,$A$6,$A638,101)/100</f>
        <v>0.37468057082439998</v>
      </c>
      <c r="I638" s="132">
        <f>[1]!thsiFinD("ths_int_chg_ratio_index",I$1,$A$6,$A638,101)/100</f>
        <v>0.37468057082439998</v>
      </c>
      <c r="J638" s="32">
        <f t="shared" si="67"/>
        <v>0.39192020743129996</v>
      </c>
      <c r="K638" s="32">
        <f>[1]!thsiFinD("ths_int_chg_ratio_index",K$2,$A$6,$A638,101)/100</f>
        <v>6.7726668569499993E-2</v>
      </c>
      <c r="L638" s="32">
        <f>[1]!thsiFinD("ths_int_chg_ratio_index",L$2,$A$6,$A638,101)/100</f>
        <v>0.16558123775117997</v>
      </c>
      <c r="M638" s="46">
        <f t="shared" si="68"/>
        <v>1.3919202074313</v>
      </c>
      <c r="N638" s="46">
        <f t="shared" si="69"/>
        <v>1.0677266685694999</v>
      </c>
      <c r="O638" s="46">
        <f t="shared" si="69"/>
        <v>1.1655812377511801</v>
      </c>
      <c r="P638" s="38">
        <f t="shared" si="70"/>
        <v>1.3110245602170112E-2</v>
      </c>
      <c r="Q638" s="38">
        <f t="shared" si="71"/>
        <v>1.9930158633908013E-2</v>
      </c>
      <c r="R638" s="38">
        <f t="shared" si="71"/>
        <v>1.6838074314685203E-2</v>
      </c>
      <c r="S638" s="34">
        <f>MAX(M$6:M638)</f>
        <v>1.5715176881679187</v>
      </c>
      <c r="T638" s="34">
        <f>MAX(N$6:N638)</f>
        <v>1.37911001835863</v>
      </c>
      <c r="U638" s="34">
        <f>MAX(O$6:O638)</f>
        <v>1.34291332477861</v>
      </c>
      <c r="V638" s="35">
        <f t="shared" si="72"/>
        <v>-0.11428282486975638</v>
      </c>
      <c r="W638" s="35">
        <f t="shared" si="73"/>
        <v>-0.22578572096788041</v>
      </c>
      <c r="X638" s="35">
        <f t="shared" si="73"/>
        <v>-0.13205028482137116</v>
      </c>
    </row>
    <row r="639" spans="1:24">
      <c r="A639" s="357">
        <v>44785</v>
      </c>
      <c r="B639" s="132">
        <f>[1]!thsiFinD("ths_adjustment_nvg_ratio_fund",B$2,$A$6,$A639,101)/100</f>
        <v>0.25687340153452998</v>
      </c>
      <c r="C639" s="132">
        <f>[1]!thsiFinD("ths_adjustment_nvg_ratio_fund",C$2,$A$6,$A639,101)/100</f>
        <v>0.24758926244461998</v>
      </c>
      <c r="D639" s="132">
        <f>[1]!thsiFinD("ths_adjustment_nvg_ratio_fund",D$2,$A$6,$A639,101)/100</f>
        <v>0.56530074287083998</v>
      </c>
      <c r="E639" s="132">
        <f>[1]!thsiFinD("ths_adjustment_nvg_ratio_fund",E$2,$A$6,$A639,101)/100</f>
        <v>0.68163162749625994</v>
      </c>
      <c r="F639" s="133">
        <f>[1]!thsiFinD("ths_int_chg_ratio_index",F$1,$A$6,$A639,101)/100</f>
        <v>0.29850757126821004</v>
      </c>
      <c r="G639" s="133">
        <f>[1]!thsiFinD("ths_int_chg_ratio_index",G$1,$A$6,$A639,101)/100</f>
        <v>0.29850757126821004</v>
      </c>
      <c r="H639" s="132">
        <f>[1]!thsiFinD("ths_int_chg_ratio_index",H$1,$A$6,$A639,101)/100</f>
        <v>0.36626400865279996</v>
      </c>
      <c r="I639" s="132">
        <f>[1]!thsiFinD("ths_int_chg_ratio_index",I$1,$A$6,$A639,101)/100</f>
        <v>0.36626400865279996</v>
      </c>
      <c r="J639" s="32">
        <f t="shared" si="67"/>
        <v>0.38511727427353371</v>
      </c>
      <c r="K639" s="32">
        <f>[1]!thsiFinD("ths_int_chg_ratio_index",K$2,$A$6,$A639,101)/100</f>
        <v>6.6500594175592995E-2</v>
      </c>
      <c r="L639" s="32">
        <f>[1]!thsiFinD("ths_int_chg_ratio_index",L$2,$A$6,$A639,101)/100</f>
        <v>0.16194358388824998</v>
      </c>
      <c r="M639" s="46">
        <f t="shared" si="68"/>
        <v>1.3851172742735338</v>
      </c>
      <c r="N639" s="46">
        <f t="shared" si="69"/>
        <v>1.066500594175593</v>
      </c>
      <c r="O639" s="46">
        <f t="shared" si="69"/>
        <v>1.1619435838882499</v>
      </c>
      <c r="P639" s="38">
        <f t="shared" si="70"/>
        <v>-4.8874447841521507E-3</v>
      </c>
      <c r="Q639" s="38">
        <f t="shared" si="71"/>
        <v>-1.1483036155214288E-3</v>
      </c>
      <c r="R639" s="38">
        <f t="shared" si="71"/>
        <v>-3.1208926028600814E-3</v>
      </c>
      <c r="S639" s="34">
        <f>MAX(M$6:M639)</f>
        <v>1.5715176881679187</v>
      </c>
      <c r="T639" s="34">
        <f>MAX(N$6:N639)</f>
        <v>1.37911001835863</v>
      </c>
      <c r="U639" s="34">
        <f>MAX(O$6:O639)</f>
        <v>1.34291332477861</v>
      </c>
      <c r="V639" s="35">
        <f t="shared" si="72"/>
        <v>-0.1186117186575808</v>
      </c>
      <c r="W639" s="35">
        <f t="shared" si="73"/>
        <v>-0.22667475402368131</v>
      </c>
      <c r="X639" s="35">
        <f t="shared" si="73"/>
        <v>-0.13475906266712667</v>
      </c>
    </row>
    <row r="640" spans="1:24">
      <c r="A640" s="357">
        <v>44788</v>
      </c>
      <c r="B640" s="132">
        <f>[1]!thsiFinD("ths_adjustment_nvg_ratio_fund",B$2,$A$6,$A640,101)/100</f>
        <v>0.25727301790280999</v>
      </c>
      <c r="C640" s="132">
        <f>[1]!thsiFinD("ths_adjustment_nvg_ratio_fund",C$2,$A$6,$A640,101)/100</f>
        <v>0.25245417426808997</v>
      </c>
      <c r="D640" s="132">
        <f>[1]!thsiFinD("ths_adjustment_nvg_ratio_fund",D$2,$A$6,$A640,101)/100</f>
        <v>0.56973400431344001</v>
      </c>
      <c r="E640" s="132">
        <f>[1]!thsiFinD("ths_adjustment_nvg_ratio_fund",E$2,$A$6,$A640,101)/100</f>
        <v>0.69134768412433001</v>
      </c>
      <c r="F640" s="133">
        <f>[1]!thsiFinD("ths_int_chg_ratio_index",F$1,$A$6,$A640,101)/100</f>
        <v>0.30832707476316001</v>
      </c>
      <c r="G640" s="133">
        <f>[1]!thsiFinD("ths_int_chg_ratio_index",G$1,$A$6,$A640,101)/100</f>
        <v>0.30832707476316001</v>
      </c>
      <c r="H640" s="132">
        <f>[1]!thsiFinD("ths_int_chg_ratio_index",H$1,$A$6,$A640,101)/100</f>
        <v>0.37905250531880003</v>
      </c>
      <c r="I640" s="132">
        <f>[1]!thsiFinD("ths_int_chg_ratio_index",I$1,$A$6,$A640,101)/100</f>
        <v>0.37905250531880003</v>
      </c>
      <c r="J640" s="32">
        <f t="shared" si="67"/>
        <v>0.39319600509657371</v>
      </c>
      <c r="K640" s="32">
        <f>[1]!thsiFinD("ths_int_chg_ratio_index",K$2,$A$6,$A640,101)/100</f>
        <v>6.6370666470461998E-2</v>
      </c>
      <c r="L640" s="32">
        <f>[1]!thsiFinD("ths_int_chg_ratio_index",L$2,$A$6,$A640,101)/100</f>
        <v>0.16479590415006001</v>
      </c>
      <c r="M640" s="46">
        <f t="shared" si="68"/>
        <v>1.3931960050965737</v>
      </c>
      <c r="N640" s="46">
        <f t="shared" si="69"/>
        <v>1.066370666470462</v>
      </c>
      <c r="O640" s="46">
        <f t="shared" si="69"/>
        <v>1.16479590415006</v>
      </c>
      <c r="P640" s="38">
        <f t="shared" si="70"/>
        <v>5.8325247782915479E-3</v>
      </c>
      <c r="Q640" s="38">
        <f t="shared" si="71"/>
        <v>-1.2182619104061931E-4</v>
      </c>
      <c r="R640" s="38">
        <f t="shared" si="71"/>
        <v>2.4547837789725691E-3</v>
      </c>
      <c r="S640" s="34">
        <f>MAX(M$6:M640)</f>
        <v>1.5715176881679187</v>
      </c>
      <c r="T640" s="34">
        <f>MAX(N$6:N640)</f>
        <v>1.37911001835863</v>
      </c>
      <c r="U640" s="34">
        <f>MAX(O$6:O640)</f>
        <v>1.34291332477861</v>
      </c>
      <c r="V640" s="35">
        <f t="shared" si="72"/>
        <v>-0.11347099966735541</v>
      </c>
      <c r="W640" s="35">
        <f t="shared" si="73"/>
        <v>-0.22676896529283419</v>
      </c>
      <c r="X640" s="35">
        <f t="shared" si="73"/>
        <v>-0.13263508324925899</v>
      </c>
    </row>
    <row r="641" spans="1:24">
      <c r="A641" s="357">
        <v>44789</v>
      </c>
      <c r="B641" s="132">
        <f>[1]!thsiFinD("ths_adjustment_nvg_ratio_fund",B$2,$A$6,$A641,101)/100</f>
        <v>0.25511508951406997</v>
      </c>
      <c r="C641" s="132">
        <f>[1]!thsiFinD("ths_adjustment_nvg_ratio_fund",C$2,$A$6,$A641,101)/100</f>
        <v>0.25210668056641</v>
      </c>
      <c r="D641" s="132">
        <f>[1]!thsiFinD("ths_adjustment_nvg_ratio_fund",D$2,$A$6,$A641,101)/100</f>
        <v>0.57512580877066999</v>
      </c>
      <c r="E641" s="132">
        <f>[1]!thsiFinD("ths_adjustment_nvg_ratio_fund",E$2,$A$6,$A641,101)/100</f>
        <v>0.69905352214502003</v>
      </c>
      <c r="F641" s="133">
        <f>[1]!thsiFinD("ths_int_chg_ratio_index",F$1,$A$6,$A641,101)/100</f>
        <v>0.31571337910157998</v>
      </c>
      <c r="G641" s="133">
        <f>[1]!thsiFinD("ths_int_chg_ratio_index",G$1,$A$6,$A641,101)/100</f>
        <v>0.31571337910157998</v>
      </c>
      <c r="H641" s="132">
        <f>[1]!thsiFinD("ths_int_chg_ratio_index",H$1,$A$6,$A641,101)/100</f>
        <v>0.39598803219426998</v>
      </c>
      <c r="I641" s="132">
        <f>[1]!thsiFinD("ths_int_chg_ratio_index",I$1,$A$6,$A641,101)/100</f>
        <v>0.39598803219426998</v>
      </c>
      <c r="J641" s="32">
        <f t="shared" si="67"/>
        <v>0.40060049044848373</v>
      </c>
      <c r="K641" s="32">
        <f>[1]!thsiFinD("ths_int_chg_ratio_index",K$2,$A$6,$A641,101)/100</f>
        <v>6.5806314182627001E-2</v>
      </c>
      <c r="L641" s="32">
        <f>[1]!thsiFinD("ths_int_chg_ratio_index",L$2,$A$6,$A641,101)/100</f>
        <v>0.16754649392246002</v>
      </c>
      <c r="M641" s="46">
        <f t="shared" si="68"/>
        <v>1.4006004904484837</v>
      </c>
      <c r="N641" s="46">
        <f t="shared" si="69"/>
        <v>1.0658063141826271</v>
      </c>
      <c r="O641" s="46">
        <f t="shared" si="69"/>
        <v>1.16754649392246</v>
      </c>
      <c r="P641" s="38">
        <f t="shared" si="70"/>
        <v>5.3147477632888851E-3</v>
      </c>
      <c r="Q641" s="38">
        <f t="shared" si="71"/>
        <v>-5.2922713047132142E-4</v>
      </c>
      <c r="R641" s="38">
        <f t="shared" si="71"/>
        <v>2.3614349626401854E-3</v>
      </c>
      <c r="S641" s="34">
        <f>MAX(M$6:M641)</f>
        <v>1.5715176881679187</v>
      </c>
      <c r="T641" s="34">
        <f>MAX(N$6:N641)</f>
        <v>1.37911001835863</v>
      </c>
      <c r="U641" s="34">
        <f>MAX(O$6:O641)</f>
        <v>1.34291332477861</v>
      </c>
      <c r="V641" s="35">
        <f t="shared" si="72"/>
        <v>-0.10875932164574675</v>
      </c>
      <c r="W641" s="35">
        <f t="shared" si="73"/>
        <v>-0.22717818013452362</v>
      </c>
      <c r="X641" s="35">
        <f t="shared" si="73"/>
        <v>-0.13058685740947629</v>
      </c>
    </row>
    <row r="642" spans="1:24">
      <c r="A642" s="357">
        <v>44790</v>
      </c>
      <c r="B642" s="132">
        <f>[1]!thsiFinD("ths_adjustment_nvg_ratio_fund",B$2,$A$6,$A642,101)/100</f>
        <v>0.26254795396419001</v>
      </c>
      <c r="C642" s="132">
        <f>[1]!thsiFinD("ths_adjustment_nvg_ratio_fund",C$2,$A$6,$A642,101)/100</f>
        <v>0.25957779515245999</v>
      </c>
      <c r="D642" s="132">
        <f>[1]!thsiFinD("ths_adjustment_nvg_ratio_fund",D$2,$A$6,$A642,101)/100</f>
        <v>0.57848070932183004</v>
      </c>
      <c r="E642" s="132">
        <f>[1]!thsiFinD("ths_adjustment_nvg_ratio_fund",E$2,$A$6,$A642,101)/100</f>
        <v>0.6970433035376401</v>
      </c>
      <c r="F642" s="133">
        <f>[1]!thsiFinD("ths_int_chg_ratio_index",F$1,$A$6,$A642,101)/100</f>
        <v>0.31644154076328002</v>
      </c>
      <c r="G642" s="133">
        <f>[1]!thsiFinD("ths_int_chg_ratio_index",G$1,$A$6,$A642,101)/100</f>
        <v>0.31644154076328002</v>
      </c>
      <c r="H642" s="132">
        <f>[1]!thsiFinD("ths_int_chg_ratio_index",H$1,$A$6,$A642,101)/100</f>
        <v>0.39663866956016003</v>
      </c>
      <c r="I642" s="132">
        <f>[1]!thsiFinD("ths_int_chg_ratio_index",I$1,$A$6,$A642,101)/100</f>
        <v>0.39663866956016003</v>
      </c>
      <c r="J642" s="32">
        <f t="shared" si="67"/>
        <v>0.40297627282787507</v>
      </c>
      <c r="K642" s="32">
        <f>[1]!thsiFinD("ths_int_chg_ratio_index",K$2,$A$6,$A642,101)/100</f>
        <v>7.4445630105196003E-2</v>
      </c>
      <c r="L642" s="32">
        <f>[1]!thsiFinD("ths_int_chg_ratio_index",L$2,$A$6,$A642,101)/100</f>
        <v>0.1743132380877</v>
      </c>
      <c r="M642" s="46">
        <f t="shared" si="68"/>
        <v>1.4029762728278752</v>
      </c>
      <c r="N642" s="46">
        <f t="shared" si="69"/>
        <v>1.0744456301051959</v>
      </c>
      <c r="O642" s="46">
        <f t="shared" si="69"/>
        <v>1.1743132380876999</v>
      </c>
      <c r="P642" s="38">
        <f t="shared" si="70"/>
        <v>1.6962598511092164E-3</v>
      </c>
      <c r="Q642" s="38">
        <f t="shared" si="71"/>
        <v>8.1058967352753974E-3</v>
      </c>
      <c r="R642" s="38">
        <f t="shared" si="71"/>
        <v>5.7956956750446764E-3</v>
      </c>
      <c r="S642" s="34">
        <f>MAX(M$6:M642)</f>
        <v>1.5715176881679187</v>
      </c>
      <c r="T642" s="34">
        <f>MAX(N$6:N642)</f>
        <v>1.37911001835863</v>
      </c>
      <c r="U642" s="34">
        <f>MAX(O$6:O642)</f>
        <v>1.34291332477861</v>
      </c>
      <c r="V642" s="35">
        <f t="shared" si="72"/>
        <v>-0.10724754586537921</v>
      </c>
      <c r="W642" s="35">
        <f t="shared" si="73"/>
        <v>-0.22091376626792647</v>
      </c>
      <c r="X642" s="35">
        <f t="shared" si="73"/>
        <v>-0.12554800341913741</v>
      </c>
    </row>
    <row r="643" spans="1:24">
      <c r="A643" s="357">
        <v>44791</v>
      </c>
      <c r="B643" s="132">
        <f>[1]!thsiFinD("ths_adjustment_nvg_ratio_fund",B$2,$A$6,$A643,101)/100</f>
        <v>0.25135869565217001</v>
      </c>
      <c r="C643" s="132">
        <f>[1]!thsiFinD("ths_adjustment_nvg_ratio_fund",C$2,$A$6,$A643,101)/100</f>
        <v>0.25314916167143997</v>
      </c>
      <c r="D643" s="132">
        <f>[1]!thsiFinD("ths_adjustment_nvg_ratio_fund",D$2,$A$6,$A643,101)/100</f>
        <v>0.56865564342200003</v>
      </c>
      <c r="E643" s="132">
        <f>[1]!thsiFinD("ths_adjustment_nvg_ratio_fund",E$2,$A$6,$A643,101)/100</f>
        <v>0.69025881571843006</v>
      </c>
      <c r="F643" s="133">
        <f>[1]!thsiFinD("ths_int_chg_ratio_index",F$1,$A$6,$A643,101)/100</f>
        <v>0.32053057705963001</v>
      </c>
      <c r="G643" s="133">
        <f>[1]!thsiFinD("ths_int_chg_ratio_index",G$1,$A$6,$A643,101)/100</f>
        <v>0.32053057705963001</v>
      </c>
      <c r="H643" s="132">
        <f>[1]!thsiFinD("ths_int_chg_ratio_index",H$1,$A$6,$A643,101)/100</f>
        <v>0.40679193510338002</v>
      </c>
      <c r="I643" s="132">
        <f>[1]!thsiFinD("ths_int_chg_ratio_index",I$1,$A$6,$A643,101)/100</f>
        <v>0.40679193510338002</v>
      </c>
      <c r="J643" s="32">
        <f t="shared" si="67"/>
        <v>0.40225841759875758</v>
      </c>
      <c r="K643" s="32">
        <f>[1]!thsiFinD("ths_int_chg_ratio_index",K$2,$A$6,$A643,101)/100</f>
        <v>6.6388429567403998E-2</v>
      </c>
      <c r="L643" s="32">
        <f>[1]!thsiFinD("ths_int_chg_ratio_index",L$2,$A$6,$A643,101)/100</f>
        <v>0.17012702178236999</v>
      </c>
      <c r="M643" s="46">
        <f t="shared" si="68"/>
        <v>1.4022584175987576</v>
      </c>
      <c r="N643" s="46">
        <f t="shared" si="69"/>
        <v>1.066388429567404</v>
      </c>
      <c r="O643" s="46">
        <f t="shared" si="69"/>
        <v>1.17012702178237</v>
      </c>
      <c r="P643" s="38">
        <f t="shared" si="70"/>
        <v>-5.1166597968954619E-4</v>
      </c>
      <c r="Q643" s="38">
        <f t="shared" si="71"/>
        <v>-7.4989374166871681E-3</v>
      </c>
      <c r="R643" s="38">
        <f t="shared" si="71"/>
        <v>-3.5648208412832894E-3</v>
      </c>
      <c r="S643" s="34">
        <f>MAX(M$6:M643)</f>
        <v>1.5715176881679187</v>
      </c>
      <c r="T643" s="34">
        <f>MAX(N$6:N643)</f>
        <v>1.37911001835863</v>
      </c>
      <c r="U643" s="34">
        <f>MAX(O$6:O643)</f>
        <v>1.34291332477861</v>
      </c>
      <c r="V643" s="35">
        <f t="shared" si="72"/>
        <v>-0.10770433692444414</v>
      </c>
      <c r="W643" s="35">
        <f t="shared" si="73"/>
        <v>-0.22675608517688584</v>
      </c>
      <c r="X643" s="35">
        <f t="shared" si="73"/>
        <v>-0.12866526812125068</v>
      </c>
    </row>
    <row r="644" spans="1:24">
      <c r="A644" s="357">
        <v>44792</v>
      </c>
      <c r="B644" s="132">
        <f>[1]!thsiFinD("ths_adjustment_nvg_ratio_fund",B$2,$A$6,$A644,101)/100</f>
        <v>0.24488491048593</v>
      </c>
      <c r="C644" s="132">
        <f>[1]!thsiFinD("ths_adjustment_nvg_ratio_fund",C$2,$A$6,$A644,101)/100</f>
        <v>0.24350621144992002</v>
      </c>
      <c r="D644" s="132">
        <f>[1]!thsiFinD("ths_adjustment_nvg_ratio_fund",D$2,$A$6,$A644,101)/100</f>
        <v>0.55295950155763007</v>
      </c>
      <c r="E644" s="132">
        <f>[1]!thsiFinD("ths_adjustment_nvg_ratio_fund",E$2,$A$6,$A644,101)/100</f>
        <v>0.67317195747851</v>
      </c>
      <c r="F644" s="133">
        <f>[1]!thsiFinD("ths_int_chg_ratio_index",F$1,$A$6,$A644,101)/100</f>
        <v>0.29950822996738002</v>
      </c>
      <c r="G644" s="133">
        <f>[1]!thsiFinD("ths_int_chg_ratio_index",G$1,$A$6,$A644,101)/100</f>
        <v>0.29950822996738002</v>
      </c>
      <c r="H644" s="132">
        <f>[1]!thsiFinD("ths_int_chg_ratio_index",H$1,$A$6,$A644,101)/100</f>
        <v>0.38221619887137998</v>
      </c>
      <c r="I644" s="132">
        <f>[1]!thsiFinD("ths_int_chg_ratio_index",I$1,$A$6,$A644,101)/100</f>
        <v>0.38221619887137998</v>
      </c>
      <c r="J644" s="32">
        <f t="shared" si="67"/>
        <v>0.38474642983118873</v>
      </c>
      <c r="K644" s="32">
        <f>[1]!thsiFinD("ths_int_chg_ratio_index",K$2,$A$6,$A644,101)/100</f>
        <v>5.7644591842831001E-2</v>
      </c>
      <c r="L644" s="32">
        <f>[1]!thsiFinD("ths_int_chg_ratio_index",L$2,$A$6,$A644,101)/100</f>
        <v>0.15768423629401998</v>
      </c>
      <c r="M644" s="46">
        <f t="shared" si="68"/>
        <v>1.3847464298311887</v>
      </c>
      <c r="N644" s="46">
        <f t="shared" si="69"/>
        <v>1.057644591842831</v>
      </c>
      <c r="O644" s="46">
        <f t="shared" si="69"/>
        <v>1.1576842362940201</v>
      </c>
      <c r="P644" s="38">
        <f t="shared" si="70"/>
        <v>-1.2488416933561064E-2</v>
      </c>
      <c r="Q644" s="38">
        <f t="shared" si="71"/>
        <v>-8.1994866805897848E-3</v>
      </c>
      <c r="R644" s="38">
        <f t="shared" si="71"/>
        <v>-1.0633704936919397E-2</v>
      </c>
      <c r="S644" s="34">
        <f>MAX(M$6:M644)</f>
        <v>1.5715176881679187</v>
      </c>
      <c r="T644" s="34">
        <f>MAX(N$6:N644)</f>
        <v>1.37911001835863</v>
      </c>
      <c r="U644" s="34">
        <f>MAX(O$6:O644)</f>
        <v>1.34291332477861</v>
      </c>
      <c r="V644" s="35">
        <f t="shared" si="72"/>
        <v>-0.11884769719294008</v>
      </c>
      <c r="W644" s="35">
        <f t="shared" si="73"/>
        <v>-0.23309628835732499</v>
      </c>
      <c r="X644" s="35">
        <f t="shared" si="73"/>
        <v>-0.137930784561339</v>
      </c>
    </row>
    <row r="645" spans="1:24">
      <c r="A645" s="357">
        <v>44795</v>
      </c>
      <c r="B645" s="132">
        <f>[1]!thsiFinD("ths_adjustment_nvg_ratio_fund",B$2,$A$6,$A645,101)/100</f>
        <v>0.25519501278772</v>
      </c>
      <c r="C645" s="132">
        <f>[1]!thsiFinD("ths_adjustment_nvg_ratio_fund",C$2,$A$6,$A645,101)/100</f>
        <v>0.25436538962730998</v>
      </c>
      <c r="D645" s="132">
        <f>[1]!thsiFinD("ths_adjustment_nvg_ratio_fund",D$2,$A$6,$A645,101)/100</f>
        <v>0.57656362329260002</v>
      </c>
      <c r="E645" s="132">
        <f>[1]!thsiFinD("ths_adjustment_nvg_ratio_fund",E$2,$A$6,$A645,101)/100</f>
        <v>0.70315771846199993</v>
      </c>
      <c r="F645" s="133">
        <f>[1]!thsiFinD("ths_int_chg_ratio_index",F$1,$A$6,$A645,101)/100</f>
        <v>0.30923897882409002</v>
      </c>
      <c r="G645" s="133">
        <f>[1]!thsiFinD("ths_int_chg_ratio_index",G$1,$A$6,$A645,101)/100</f>
        <v>0.30923897882409002</v>
      </c>
      <c r="H645" s="132">
        <f>[1]!thsiFinD("ths_int_chg_ratio_index",H$1,$A$6,$A645,101)/100</f>
        <v>0.38838230198822998</v>
      </c>
      <c r="I645" s="132">
        <f>[1]!thsiFinD("ths_int_chg_ratio_index",I$1,$A$6,$A645,101)/100</f>
        <v>0.38838230198822998</v>
      </c>
      <c r="J645" s="32">
        <f t="shared" si="67"/>
        <v>0.39806553822428375</v>
      </c>
      <c r="K645" s="32">
        <f>[1]!thsiFinD("ths_int_chg_ratio_index",K$2,$A$6,$A645,101)/100</f>
        <v>6.6797004169559998E-2</v>
      </c>
      <c r="L645" s="32">
        <f>[1]!thsiFinD("ths_int_chg_ratio_index",L$2,$A$6,$A645,101)/100</f>
        <v>0.16679869260544</v>
      </c>
      <c r="M645" s="46">
        <f t="shared" si="68"/>
        <v>1.3980655382242837</v>
      </c>
      <c r="N645" s="46">
        <f t="shared" si="69"/>
        <v>1.06679700416956</v>
      </c>
      <c r="O645" s="46">
        <f t="shared" si="69"/>
        <v>1.1667986926054401</v>
      </c>
      <c r="P645" s="38">
        <f t="shared" si="70"/>
        <v>9.6184457357428865E-3</v>
      </c>
      <c r="Q645" s="38">
        <f t="shared" si="71"/>
        <v>8.6535802265881312E-3</v>
      </c>
      <c r="R645" s="38">
        <f t="shared" si="71"/>
        <v>7.8730071859640649E-3</v>
      </c>
      <c r="S645" s="34">
        <f>MAX(M$6:M645)</f>
        <v>1.5715176881679187</v>
      </c>
      <c r="T645" s="34">
        <f>MAX(N$6:N645)</f>
        <v>1.37911001835863</v>
      </c>
      <c r="U645" s="34">
        <f>MAX(O$6:O645)</f>
        <v>1.34291332477861</v>
      </c>
      <c r="V645" s="35">
        <f t="shared" si="72"/>
        <v>-0.11037238158346541</v>
      </c>
      <c r="W645" s="35">
        <f t="shared" si="73"/>
        <v>-0.22645982556255684</v>
      </c>
      <c r="X645" s="35">
        <f t="shared" si="73"/>
        <v>-0.1311437074333921</v>
      </c>
    </row>
    <row r="646" spans="1:24">
      <c r="A646" s="357">
        <v>44796</v>
      </c>
      <c r="B646" s="132">
        <f>[1]!thsiFinD("ths_adjustment_nvg_ratio_fund",B$2,$A$6,$A646,101)/100</f>
        <v>0.25191815856777</v>
      </c>
      <c r="C646" s="132">
        <f>[1]!thsiFinD("ths_adjustment_nvg_ratio_fund",C$2,$A$6,$A646,101)/100</f>
        <v>0.25080357918512997</v>
      </c>
      <c r="D646" s="132">
        <f>[1]!thsiFinD("ths_adjustment_nvg_ratio_fund",D$2,$A$6,$A646,101)/100</f>
        <v>0.57644380541577001</v>
      </c>
      <c r="E646" s="132">
        <f>[1]!thsiFinD("ths_adjustment_nvg_ratio_fund",E$2,$A$6,$A646,101)/100</f>
        <v>0.70265516377157</v>
      </c>
      <c r="F646" s="133">
        <f>[1]!thsiFinD("ths_int_chg_ratio_index",F$1,$A$6,$A646,101)/100</f>
        <v>0.31237247920032002</v>
      </c>
      <c r="G646" s="133">
        <f>[1]!thsiFinD("ths_int_chg_ratio_index",G$1,$A$6,$A646,101)/100</f>
        <v>0.31237247920032002</v>
      </c>
      <c r="H646" s="132">
        <f>[1]!thsiFinD("ths_int_chg_ratio_index",H$1,$A$6,$A646,101)/100</f>
        <v>0.40070987832019</v>
      </c>
      <c r="I646" s="132">
        <f>[1]!thsiFinD("ths_int_chg_ratio_index",I$1,$A$6,$A646,101)/100</f>
        <v>0.40070987832019</v>
      </c>
      <c r="J646" s="32">
        <f t="shared" si="67"/>
        <v>0.4009981777476575</v>
      </c>
      <c r="K646" s="32">
        <f>[1]!thsiFinD("ths_int_chg_ratio_index",K$2,$A$6,$A646,101)/100</f>
        <v>6.2661895436501996E-2</v>
      </c>
      <c r="L646" s="32">
        <f>[1]!thsiFinD("ths_int_chg_ratio_index",L$2,$A$6,$A646,101)/100</f>
        <v>0.16571114523065</v>
      </c>
      <c r="M646" s="46">
        <f t="shared" si="68"/>
        <v>1.4009981777476574</v>
      </c>
      <c r="N646" s="46">
        <f t="shared" si="69"/>
        <v>1.0626618954365019</v>
      </c>
      <c r="O646" s="46">
        <f t="shared" si="69"/>
        <v>1.1657111452306501</v>
      </c>
      <c r="P646" s="38">
        <f t="shared" si="70"/>
        <v>2.0976409497215354E-3</v>
      </c>
      <c r="Q646" s="38">
        <f t="shared" si="71"/>
        <v>-3.8761908000267686E-3</v>
      </c>
      <c r="R646" s="38">
        <f t="shared" si="71"/>
        <v>-9.3207798541627973E-4</v>
      </c>
      <c r="S646" s="34">
        <f>MAX(M$6:M646)</f>
        <v>1.5715176881679187</v>
      </c>
      <c r="T646" s="34">
        <f>MAX(N$6:N646)</f>
        <v>1.37911001835863</v>
      </c>
      <c r="U646" s="34">
        <f>MAX(O$6:O646)</f>
        <v>1.34291332477861</v>
      </c>
      <c r="V646" s="35">
        <f t="shared" si="72"/>
        <v>-0.10850626226107163</v>
      </c>
      <c r="W646" s="35">
        <f t="shared" si="73"/>
        <v>-0.22945821487016238</v>
      </c>
      <c r="X646" s="35">
        <f t="shared" si="73"/>
        <v>-0.13195354925618386</v>
      </c>
    </row>
    <row r="647" spans="1:24">
      <c r="A647" s="357">
        <v>44797</v>
      </c>
      <c r="B647" s="132">
        <f>[1]!thsiFinD("ths_adjustment_nvg_ratio_fund",B$2,$A$6,$A647,101)/100</f>
        <v>0.22674232736573</v>
      </c>
      <c r="C647" s="132">
        <f>[1]!thsiFinD("ths_adjustment_nvg_ratio_fund",C$2,$A$6,$A647,101)/100</f>
        <v>0.22613152636608</v>
      </c>
      <c r="D647" s="132">
        <f>[1]!thsiFinD("ths_adjustment_nvg_ratio_fund",D$2,$A$6,$A647,101)/100</f>
        <v>0.53450754852624005</v>
      </c>
      <c r="E647" s="132">
        <f>[1]!thsiFinD("ths_adjustment_nvg_ratio_fund",E$2,$A$6,$A647,101)/100</f>
        <v>0.65717396772165004</v>
      </c>
      <c r="F647" s="133">
        <f>[1]!thsiFinD("ths_int_chg_ratio_index",F$1,$A$6,$A647,101)/100</f>
        <v>0.26448151106703</v>
      </c>
      <c r="G647" s="133">
        <f>[1]!thsiFinD("ths_int_chg_ratio_index",G$1,$A$6,$A647,101)/100</f>
        <v>0.26448151106703</v>
      </c>
      <c r="H647" s="132">
        <f>[1]!thsiFinD("ths_int_chg_ratio_index",H$1,$A$6,$A647,101)/100</f>
        <v>0.35304416855435</v>
      </c>
      <c r="I647" s="132">
        <f>[1]!thsiFinD("ths_int_chg_ratio_index",I$1,$A$6,$A647,101)/100</f>
        <v>0.35304416855435</v>
      </c>
      <c r="J647" s="32">
        <f t="shared" ref="J647:J710" si="74">SUMPRODUCT(B647:I647,$B$4:$I$4)</f>
        <v>0.35995084115280757</v>
      </c>
      <c r="K647" s="32">
        <f>[1]!thsiFinD("ths_int_chg_ratio_index",K$2,$A$6,$A647,101)/100</f>
        <v>4.0092174579830005E-2</v>
      </c>
      <c r="L647" s="32">
        <f>[1]!thsiFinD("ths_int_chg_ratio_index",L$2,$A$6,$A647,101)/100</f>
        <v>0.13564063031305001</v>
      </c>
      <c r="M647" s="46">
        <f t="shared" ref="M647:M710" si="75">1+J647</f>
        <v>1.3599508411528076</v>
      </c>
      <c r="N647" s="46">
        <f t="shared" ref="N647:O710" si="76">1+K647</f>
        <v>1.0400921745798299</v>
      </c>
      <c r="O647" s="46">
        <f t="shared" si="76"/>
        <v>1.13564063031305</v>
      </c>
      <c r="P647" s="38">
        <f t="shared" ref="P647:P710" si="77">M647/M646-1</f>
        <v>-2.9298636676915901E-2</v>
      </c>
      <c r="Q647" s="38">
        <f t="shared" ref="Q647:R710" si="78">N647/N646-1</f>
        <v>-2.1238854007653241E-2</v>
      </c>
      <c r="R647" s="38">
        <f t="shared" si="78"/>
        <v>-2.5795854350908143E-2</v>
      </c>
      <c r="S647" s="34">
        <f>MAX(M$6:M647)</f>
        <v>1.5715176881679187</v>
      </c>
      <c r="T647" s="34">
        <f>MAX(N$6:N647)</f>
        <v>1.37911001835863</v>
      </c>
      <c r="U647" s="34">
        <f>MAX(O$6:O647)</f>
        <v>1.34291332477861</v>
      </c>
      <c r="V647" s="35">
        <f t="shared" ref="V647:V710" si="79">M647/S647-1</f>
        <v>-0.13462581338283031</v>
      </c>
      <c r="W647" s="35">
        <f t="shared" ref="W647:X710" si="80">N647/T647-1</f>
        <v>-0.24582363935133156</v>
      </c>
      <c r="X647" s="35">
        <f t="shared" si="80"/>
        <v>-0.15434554906939402</v>
      </c>
    </row>
    <row r="648" spans="1:24">
      <c r="A648" s="357">
        <v>44798</v>
      </c>
      <c r="B648" s="132">
        <f>[1]!thsiFinD("ths_adjustment_nvg_ratio_fund",B$2,$A$6,$A648,101)/100</f>
        <v>0.23665281329923002</v>
      </c>
      <c r="C648" s="132">
        <f>[1]!thsiFinD("ths_adjustment_nvg_ratio_fund",C$2,$A$6,$A648,101)/100</f>
        <v>0.23438450178091</v>
      </c>
      <c r="D648" s="132">
        <f>[1]!thsiFinD("ths_adjustment_nvg_ratio_fund",D$2,$A$6,$A648,101)/100</f>
        <v>0.54493170381021006</v>
      </c>
      <c r="E648" s="132">
        <f>[1]!thsiFinD("ths_adjustment_nvg_ratio_fund",E$2,$A$6,$A648,101)/100</f>
        <v>0.66797889275562994</v>
      </c>
      <c r="F648" s="133">
        <f>[1]!thsiFinD("ths_int_chg_ratio_index",F$1,$A$6,$A648,101)/100</f>
        <v>0.26033125724241002</v>
      </c>
      <c r="G648" s="133">
        <f>[1]!thsiFinD("ths_int_chg_ratio_index",G$1,$A$6,$A648,101)/100</f>
        <v>0.26033125724241002</v>
      </c>
      <c r="H648" s="132">
        <f>[1]!thsiFinD("ths_int_chg_ratio_index",H$1,$A$6,$A648,101)/100</f>
        <v>0.33937664419385</v>
      </c>
      <c r="I648" s="132">
        <f>[1]!thsiFinD("ths_int_chg_ratio_index",I$1,$A$6,$A648,101)/100</f>
        <v>0.33937664419385</v>
      </c>
      <c r="J648" s="32">
        <f t="shared" si="74"/>
        <v>0.36042046431481245</v>
      </c>
      <c r="K648" s="32">
        <f>[1]!thsiFinD("ths_int_chg_ratio_index",K$2,$A$6,$A648,101)/100</f>
        <v>4.8128293126252004E-2</v>
      </c>
      <c r="L648" s="32">
        <f>[1]!thsiFinD("ths_int_chg_ratio_index",L$2,$A$6,$A648,101)/100</f>
        <v>0.13942785777232999</v>
      </c>
      <c r="M648" s="46">
        <f t="shared" si="75"/>
        <v>1.3604204643148123</v>
      </c>
      <c r="N648" s="46">
        <f t="shared" si="76"/>
        <v>1.0481282931262521</v>
      </c>
      <c r="O648" s="46">
        <f t="shared" si="76"/>
        <v>1.13942785777233</v>
      </c>
      <c r="P648" s="38">
        <f t="shared" si="77"/>
        <v>3.4532363067385496E-4</v>
      </c>
      <c r="Q648" s="38">
        <f t="shared" si="78"/>
        <v>7.7263522818720176E-3</v>
      </c>
      <c r="R648" s="38">
        <f t="shared" si="78"/>
        <v>3.3348819672258667E-3</v>
      </c>
      <c r="S648" s="34">
        <f>MAX(M$6:M648)</f>
        <v>1.5715176881679187</v>
      </c>
      <c r="T648" s="34">
        <f>MAX(N$6:N648)</f>
        <v>1.37911001835863</v>
      </c>
      <c r="U648" s="34">
        <f>MAX(O$6:O648)</f>
        <v>1.34291332477861</v>
      </c>
      <c r="V648" s="35">
        <f t="shared" si="79"/>
        <v>-0.13432697922681625</v>
      </c>
      <c r="W648" s="35">
        <f t="shared" si="80"/>
        <v>-0.23999660710629966</v>
      </c>
      <c r="X648" s="35">
        <f t="shared" si="80"/>
        <v>-0.15152539129048126</v>
      </c>
    </row>
    <row r="649" spans="1:24">
      <c r="A649" s="357">
        <v>44799</v>
      </c>
      <c r="B649" s="132">
        <f>[1]!thsiFinD("ths_adjustment_nvg_ratio_fund",B$2,$A$6,$A649,101)/100</f>
        <v>0.23161764705881999</v>
      </c>
      <c r="C649" s="132">
        <f>[1]!thsiFinD("ths_adjustment_nvg_ratio_fund",C$2,$A$6,$A649,101)/100</f>
        <v>0.23221266614543001</v>
      </c>
      <c r="D649" s="132">
        <f>[1]!thsiFinD("ths_adjustment_nvg_ratio_fund",D$2,$A$6,$A649,101)/100</f>
        <v>0.54457225017972999</v>
      </c>
      <c r="E649" s="132">
        <f>[1]!thsiFinD("ths_adjustment_nvg_ratio_fund",E$2,$A$6,$A649,101)/100</f>
        <v>0.65759276323270999</v>
      </c>
      <c r="F649" s="133">
        <f>[1]!thsiFinD("ths_int_chg_ratio_index",F$1,$A$6,$A649,101)/100</f>
        <v>0.25384209146955</v>
      </c>
      <c r="G649" s="133">
        <f>[1]!thsiFinD("ths_int_chg_ratio_index",G$1,$A$6,$A649,101)/100</f>
        <v>0.25384209146955</v>
      </c>
      <c r="H649" s="132">
        <f>[1]!thsiFinD("ths_int_chg_ratio_index",H$1,$A$6,$A649,101)/100</f>
        <v>0.33039016835467</v>
      </c>
      <c r="I649" s="132">
        <f>[1]!thsiFinD("ths_int_chg_ratio_index",I$1,$A$6,$A649,101)/100</f>
        <v>0.33039016835467</v>
      </c>
      <c r="J649" s="32">
        <f t="shared" si="74"/>
        <v>0.35430748078314128</v>
      </c>
      <c r="K649" s="32">
        <f>[1]!thsiFinD("ths_int_chg_ratio_index",K$2,$A$6,$A649,101)/100</f>
        <v>4.5458008833495003E-2</v>
      </c>
      <c r="L649" s="32">
        <f>[1]!thsiFinD("ths_int_chg_ratio_index",L$2,$A$6,$A649,101)/100</f>
        <v>0.13540045924937999</v>
      </c>
      <c r="M649" s="46">
        <f t="shared" si="75"/>
        <v>1.3543074807831412</v>
      </c>
      <c r="N649" s="46">
        <f t="shared" si="76"/>
        <v>1.045458008833495</v>
      </c>
      <c r="O649" s="46">
        <f t="shared" si="76"/>
        <v>1.13540045924938</v>
      </c>
      <c r="P649" s="38">
        <f t="shared" si="77"/>
        <v>-4.4934516144241599E-3</v>
      </c>
      <c r="Q649" s="38">
        <f t="shared" si="78"/>
        <v>-2.5476693170760623E-3</v>
      </c>
      <c r="R649" s="38">
        <f t="shared" si="78"/>
        <v>-3.5345796537078478E-3</v>
      </c>
      <c r="S649" s="34">
        <f>MAX(M$6:M649)</f>
        <v>1.5715176881679187</v>
      </c>
      <c r="T649" s="34">
        <f>MAX(N$6:N649)</f>
        <v>1.37911001835863</v>
      </c>
      <c r="U649" s="34">
        <f>MAX(O$6:O649)</f>
        <v>1.34291332477861</v>
      </c>
      <c r="V649" s="35">
        <f t="shared" si="79"/>
        <v>-0.13821683905957305</v>
      </c>
      <c r="W649" s="35">
        <f t="shared" si="80"/>
        <v>-0.24193284443124874</v>
      </c>
      <c r="X649" s="35">
        <f t="shared" si="80"/>
        <v>-0.15452439237911364</v>
      </c>
    </row>
    <row r="650" spans="1:24">
      <c r="A650" s="357">
        <v>44802</v>
      </c>
      <c r="B650" s="132">
        <f>[1]!thsiFinD("ths_adjustment_nvg_ratio_fund",B$2,$A$6,$A650,101)/100</f>
        <v>0.22890025575448</v>
      </c>
      <c r="C650" s="132">
        <f>[1]!thsiFinD("ths_adjustment_nvg_ratio_fund",C$2,$A$6,$A650,101)/100</f>
        <v>0.23082269133871999</v>
      </c>
      <c r="D650" s="132">
        <f>[1]!thsiFinD("ths_adjustment_nvg_ratio_fund",D$2,$A$6,$A650,101)/100</f>
        <v>0.54181643901270005</v>
      </c>
      <c r="E650" s="132">
        <f>[1]!thsiFinD("ths_adjustment_nvg_ratio_fund",E$2,$A$6,$A650,101)/100</f>
        <v>0.66219951424011003</v>
      </c>
      <c r="F650" s="133">
        <f>[1]!thsiFinD("ths_int_chg_ratio_index",F$1,$A$6,$A650,101)/100</f>
        <v>0.26123103635276002</v>
      </c>
      <c r="G650" s="133">
        <f>[1]!thsiFinD("ths_int_chg_ratio_index",G$1,$A$6,$A650,101)/100</f>
        <v>0.26123103635276002</v>
      </c>
      <c r="H650" s="132">
        <f>[1]!thsiFinD("ths_int_chg_ratio_index",H$1,$A$6,$A650,101)/100</f>
        <v>0.34536909876131</v>
      </c>
      <c r="I650" s="132">
        <f>[1]!thsiFinD("ths_int_chg_ratio_index",I$1,$A$6,$A650,101)/100</f>
        <v>0.34536909876131</v>
      </c>
      <c r="J650" s="32">
        <f t="shared" si="74"/>
        <v>0.35961739632176876</v>
      </c>
      <c r="K650" s="32">
        <f>[1]!thsiFinD("ths_int_chg_ratio_index",K$2,$A$6,$A650,101)/100</f>
        <v>4.2521207969123995E-2</v>
      </c>
      <c r="L650" s="32">
        <f>[1]!thsiFinD("ths_int_chg_ratio_index",L$2,$A$6,$A650,101)/100</f>
        <v>0.13612863889272001</v>
      </c>
      <c r="M650" s="46">
        <f t="shared" si="75"/>
        <v>1.3596173963217688</v>
      </c>
      <c r="N650" s="46">
        <f t="shared" si="76"/>
        <v>1.042521207969124</v>
      </c>
      <c r="O650" s="46">
        <f t="shared" si="76"/>
        <v>1.1361286388927201</v>
      </c>
      <c r="P650" s="38">
        <f t="shared" si="77"/>
        <v>3.920760694282821E-3</v>
      </c>
      <c r="Q650" s="38">
        <f t="shared" si="78"/>
        <v>-2.8091045642740786E-3</v>
      </c>
      <c r="R650" s="38">
        <f t="shared" si="78"/>
        <v>6.4134168469642816E-4</v>
      </c>
      <c r="S650" s="34">
        <f>MAX(M$6:M650)</f>
        <v>1.5715176881679187</v>
      </c>
      <c r="T650" s="34">
        <f>MAX(N$6:N650)</f>
        <v>1.37911001835863</v>
      </c>
      <c r="U650" s="34">
        <f>MAX(O$6:O650)</f>
        <v>1.34291332477861</v>
      </c>
      <c r="V650" s="35">
        <f t="shared" si="79"/>
        <v>-0.13483799351516312</v>
      </c>
      <c r="W650" s="35">
        <f t="shared" si="80"/>
        <v>-0.24406233433798319</v>
      </c>
      <c r="X650" s="35">
        <f t="shared" si="80"/>
        <v>-0.15398215362855239</v>
      </c>
    </row>
    <row r="651" spans="1:24">
      <c r="A651" s="357">
        <v>44803</v>
      </c>
      <c r="B651" s="132">
        <f>[1]!thsiFinD("ths_adjustment_nvg_ratio_fund",B$2,$A$6,$A651,101)/100</f>
        <v>0.22442455242966999</v>
      </c>
      <c r="C651" s="132">
        <f>[1]!thsiFinD("ths_adjustment_nvg_ratio_fund",C$2,$A$6,$A651,101)/100</f>
        <v>0.22508904526105</v>
      </c>
      <c r="D651" s="132">
        <f>[1]!thsiFinD("ths_adjustment_nvg_ratio_fund",D$2,$A$6,$A651,101)/100</f>
        <v>0.53858135633837001</v>
      </c>
      <c r="E651" s="132">
        <f>[1]!thsiFinD("ths_adjustment_nvg_ratio_fund",E$2,$A$6,$A651,101)/100</f>
        <v>0.64511265607735002</v>
      </c>
      <c r="F651" s="133">
        <f>[1]!thsiFinD("ths_int_chg_ratio_index",F$1,$A$6,$A651,101)/100</f>
        <v>0.25322084492763003</v>
      </c>
      <c r="G651" s="133">
        <f>[1]!thsiFinD("ths_int_chg_ratio_index",G$1,$A$6,$A651,101)/100</f>
        <v>0.25322084492763003</v>
      </c>
      <c r="H651" s="132">
        <f>[1]!thsiFinD("ths_int_chg_ratio_index",H$1,$A$6,$A651,101)/100</f>
        <v>0.33311195140499</v>
      </c>
      <c r="I651" s="132">
        <f>[1]!thsiFinD("ths_int_chg_ratio_index",I$1,$A$6,$A651,101)/100</f>
        <v>0.33311195140499</v>
      </c>
      <c r="J651" s="32">
        <f t="shared" si="74"/>
        <v>0.35073415034646005</v>
      </c>
      <c r="K651" s="32">
        <f>[1]!thsiFinD("ths_int_chg_ratio_index",K$2,$A$6,$A651,101)/100</f>
        <v>3.8884821555200004E-2</v>
      </c>
      <c r="L651" s="32">
        <f>[1]!thsiFinD("ths_int_chg_ratio_index",L$2,$A$6,$A651,101)/100</f>
        <v>0.13087900787129</v>
      </c>
      <c r="M651" s="46">
        <f t="shared" si="75"/>
        <v>1.35073415034646</v>
      </c>
      <c r="N651" s="46">
        <f t="shared" si="76"/>
        <v>1.0388848215552</v>
      </c>
      <c r="O651" s="46">
        <f t="shared" si="76"/>
        <v>1.13087900787129</v>
      </c>
      <c r="P651" s="38">
        <f t="shared" si="77"/>
        <v>-6.533636594633907E-3</v>
      </c>
      <c r="Q651" s="38">
        <f t="shared" si="78"/>
        <v>-3.4880694859030781E-3</v>
      </c>
      <c r="R651" s="38">
        <f t="shared" si="78"/>
        <v>-4.6206308350315028E-3</v>
      </c>
      <c r="S651" s="34">
        <f>MAX(M$6:M651)</f>
        <v>1.5715176881679187</v>
      </c>
      <c r="T651" s="34">
        <f>MAX(N$6:N651)</f>
        <v>1.37911001835863</v>
      </c>
      <c r="U651" s="34">
        <f>MAX(O$6:O651)</f>
        <v>1.34291332477861</v>
      </c>
      <c r="V651" s="35">
        <f t="shared" si="79"/>
        <v>-0.14049064766101926</v>
      </c>
      <c r="W651" s="35">
        <f t="shared" si="80"/>
        <v>-0.2466990974428237</v>
      </c>
      <c r="X651" s="35">
        <f t="shared" si="80"/>
        <v>-0.15789128977648315</v>
      </c>
    </row>
    <row r="652" spans="1:24">
      <c r="A652" s="357">
        <v>44804</v>
      </c>
      <c r="B652" s="132">
        <f>[1]!thsiFinD("ths_adjustment_nvg_ratio_fund",B$2,$A$6,$A652,101)/100</f>
        <v>0.22018861892583</v>
      </c>
      <c r="C652" s="132">
        <f>[1]!thsiFinD("ths_adjustment_nvg_ratio_fund",C$2,$A$6,$A652,101)/100</f>
        <v>0.21327425940405001</v>
      </c>
      <c r="D652" s="132">
        <f>[1]!thsiFinD("ths_adjustment_nvg_ratio_fund",D$2,$A$6,$A652,101)/100</f>
        <v>0.51162233405224</v>
      </c>
      <c r="E652" s="132">
        <f>[1]!thsiFinD("ths_adjustment_nvg_ratio_fund",E$2,$A$6,$A652,101)/100</f>
        <v>0.60649970687168997</v>
      </c>
      <c r="F652" s="133">
        <f>[1]!thsiFinD("ths_int_chg_ratio_index",F$1,$A$6,$A652,101)/100</f>
        <v>0.21262850426789001</v>
      </c>
      <c r="G652" s="133">
        <f>[1]!thsiFinD("ths_int_chg_ratio_index",G$1,$A$6,$A652,101)/100</f>
        <v>0.21262850426789001</v>
      </c>
      <c r="H652" s="132">
        <f>[1]!thsiFinD("ths_int_chg_ratio_index",H$1,$A$6,$A652,101)/100</f>
        <v>0.28432008613142001</v>
      </c>
      <c r="I652" s="132">
        <f>[1]!thsiFinD("ths_int_chg_ratio_index",I$1,$A$6,$A652,101)/100</f>
        <v>0.28432008613142001</v>
      </c>
      <c r="J652" s="32">
        <f t="shared" si="74"/>
        <v>0.31818526250655371</v>
      </c>
      <c r="K652" s="32">
        <f>[1]!thsiFinD("ths_int_chg_ratio_index",K$2,$A$6,$A652,101)/100</f>
        <v>3.4048070492943998E-2</v>
      </c>
      <c r="L652" s="32">
        <f>[1]!thsiFinD("ths_int_chg_ratio_index",L$2,$A$6,$A652,101)/100</f>
        <v>0.1148911437098</v>
      </c>
      <c r="M652" s="46">
        <f t="shared" si="75"/>
        <v>1.3181852625065538</v>
      </c>
      <c r="N652" s="46">
        <f t="shared" si="76"/>
        <v>1.034048070492944</v>
      </c>
      <c r="O652" s="46">
        <f t="shared" si="76"/>
        <v>1.1148911437097999</v>
      </c>
      <c r="P652" s="38">
        <f t="shared" si="77"/>
        <v>-2.4097182877591106E-2</v>
      </c>
      <c r="Q652" s="38">
        <f t="shared" si="78"/>
        <v>-4.6557144371552894E-3</v>
      </c>
      <c r="R652" s="38">
        <f t="shared" si="78"/>
        <v>-1.4137554990595214E-2</v>
      </c>
      <c r="S652" s="34">
        <f>MAX(M$6:M652)</f>
        <v>1.5715176881679187</v>
      </c>
      <c r="T652" s="34">
        <f>MAX(N$6:N652)</f>
        <v>1.37911001835863</v>
      </c>
      <c r="U652" s="34">
        <f>MAX(O$6:O652)</f>
        <v>1.34291332477861</v>
      </c>
      <c r="V652" s="35">
        <f t="shared" si="79"/>
        <v>-0.16120240170933164</v>
      </c>
      <c r="W652" s="35">
        <f t="shared" si="80"/>
        <v>-0.25020625133038121</v>
      </c>
      <c r="X652" s="35">
        <f t="shared" si="80"/>
        <v>-0.16979664797532734</v>
      </c>
    </row>
    <row r="653" spans="1:24">
      <c r="A653" s="357">
        <v>44805</v>
      </c>
      <c r="B653" s="132">
        <f>[1]!thsiFinD("ths_adjustment_nvg_ratio_fund",B$2,$A$6,$A653,101)/100</f>
        <v>0.21371483375958999</v>
      </c>
      <c r="C653" s="132">
        <f>[1]!thsiFinD("ths_adjustment_nvg_ratio_fund",C$2,$A$6,$A653,101)/100</f>
        <v>0.20623751194509998</v>
      </c>
      <c r="D653" s="132">
        <f>[1]!thsiFinD("ths_adjustment_nvg_ratio_fund",D$2,$A$6,$A653,101)/100</f>
        <v>0.50203690390606004</v>
      </c>
      <c r="E653" s="132">
        <f>[1]!thsiFinD("ths_adjustment_nvg_ratio_fund",E$2,$A$6,$A653,101)/100</f>
        <v>0.60139040125101995</v>
      </c>
      <c r="F653" s="133">
        <f>[1]!thsiFinD("ths_int_chg_ratio_index",F$1,$A$6,$A653,101)/100</f>
        <v>0.2065852851959</v>
      </c>
      <c r="G653" s="133">
        <f>[1]!thsiFinD("ths_int_chg_ratio_index",G$1,$A$6,$A653,101)/100</f>
        <v>0.2065852851959</v>
      </c>
      <c r="H653" s="132">
        <f>[1]!thsiFinD("ths_int_chg_ratio_index",H$1,$A$6,$A653,101)/100</f>
        <v>0.27969835482162003</v>
      </c>
      <c r="I653" s="132">
        <f>[1]!thsiFinD("ths_int_chg_ratio_index",I$1,$A$6,$A653,101)/100</f>
        <v>0.27969835482162003</v>
      </c>
      <c r="J653" s="32">
        <f t="shared" si="74"/>
        <v>0.31199336636210123</v>
      </c>
      <c r="K653" s="32">
        <f>[1]!thsiFinD("ths_int_chg_ratio_index",K$2,$A$6,$A653,101)/100</f>
        <v>2.6148166853069997E-2</v>
      </c>
      <c r="L653" s="32">
        <f>[1]!thsiFinD("ths_int_chg_ratio_index",L$2,$A$6,$A653,101)/100</f>
        <v>0.10745799595201999</v>
      </c>
      <c r="M653" s="46">
        <f t="shared" si="75"/>
        <v>1.3119933663621013</v>
      </c>
      <c r="N653" s="46">
        <f t="shared" si="76"/>
        <v>1.0261481668530701</v>
      </c>
      <c r="O653" s="46">
        <f t="shared" si="76"/>
        <v>1.1074579959520201</v>
      </c>
      <c r="P653" s="38">
        <f t="shared" si="77"/>
        <v>-4.6972882496640889E-3</v>
      </c>
      <c r="Q653" s="38">
        <f t="shared" si="78"/>
        <v>-7.639783744393891E-3</v>
      </c>
      <c r="R653" s="38">
        <f t="shared" si="78"/>
        <v>-6.6671511382232485E-3</v>
      </c>
      <c r="S653" s="34">
        <f>MAX(M$6:M653)</f>
        <v>1.5715176881679187</v>
      </c>
      <c r="T653" s="34">
        <f>MAX(N$6:N653)</f>
        <v>1.37911001835863</v>
      </c>
      <c r="U653" s="34">
        <f>MAX(O$6:O653)</f>
        <v>1.34291332477861</v>
      </c>
      <c r="V653" s="35">
        <f t="shared" si="79"/>
        <v>-0.16514247581162889</v>
      </c>
      <c r="W653" s="35">
        <f t="shared" si="80"/>
        <v>-0.25593451342311557</v>
      </c>
      <c r="X653" s="35">
        <f t="shared" si="80"/>
        <v>-0.17533173919873546</v>
      </c>
    </row>
    <row r="654" spans="1:24">
      <c r="A654" s="357">
        <v>44806</v>
      </c>
      <c r="B654" s="132">
        <f>[1]!thsiFinD("ths_adjustment_nvg_ratio_fund",B$2,$A$6,$A654,101)/100</f>
        <v>0.20644181585678001</v>
      </c>
      <c r="C654" s="132">
        <f>[1]!thsiFinD("ths_adjustment_nvg_ratio_fund",C$2,$A$6,$A654,101)/100</f>
        <v>0.20206758752498</v>
      </c>
      <c r="D654" s="132">
        <f>[1]!thsiFinD("ths_adjustment_nvg_ratio_fund",D$2,$A$6,$A654,101)/100</f>
        <v>0.50658998322549997</v>
      </c>
      <c r="E654" s="132">
        <f>[1]!thsiFinD("ths_adjustment_nvg_ratio_fund",E$2,$A$6,$A654,101)/100</f>
        <v>0.60716977976653996</v>
      </c>
      <c r="F654" s="133">
        <f>[1]!thsiFinD("ths_int_chg_ratio_index",F$1,$A$6,$A654,101)/100</f>
        <v>0.21731392646675998</v>
      </c>
      <c r="G654" s="133">
        <f>[1]!thsiFinD("ths_int_chg_ratio_index",G$1,$A$6,$A654,101)/100</f>
        <v>0.21731392646675998</v>
      </c>
      <c r="H654" s="132">
        <f>[1]!thsiFinD("ths_int_chg_ratio_index",H$1,$A$6,$A654,101)/100</f>
        <v>0.30297739175412003</v>
      </c>
      <c r="I654" s="132">
        <f>[1]!thsiFinD("ths_int_chg_ratio_index",I$1,$A$6,$A654,101)/100</f>
        <v>0.30297739175412003</v>
      </c>
      <c r="J654" s="32">
        <f t="shared" si="74"/>
        <v>0.320356475351945</v>
      </c>
      <c r="K654" s="32">
        <f>[1]!thsiFinD("ths_int_chg_ratio_index",K$2,$A$6,$A654,101)/100</f>
        <v>2.3251660171761997E-2</v>
      </c>
      <c r="L654" s="32">
        <f>[1]!thsiFinD("ths_int_chg_ratio_index",L$2,$A$6,$A654,101)/100</f>
        <v>0.10992661582926999</v>
      </c>
      <c r="M654" s="46">
        <f t="shared" si="75"/>
        <v>1.320356475351945</v>
      </c>
      <c r="N654" s="46">
        <f t="shared" si="76"/>
        <v>1.0232516601717621</v>
      </c>
      <c r="O654" s="46">
        <f t="shared" si="76"/>
        <v>1.10992661582927</v>
      </c>
      <c r="P654" s="38">
        <f t="shared" si="77"/>
        <v>6.3743531059405889E-3</v>
      </c>
      <c r="Q654" s="38">
        <f t="shared" si="78"/>
        <v>-2.8226982953064583E-3</v>
      </c>
      <c r="R654" s="38">
        <f t="shared" si="78"/>
        <v>2.2290866888614591E-3</v>
      </c>
      <c r="S654" s="34">
        <f>MAX(M$6:M654)</f>
        <v>1.5715176881679187</v>
      </c>
      <c r="T654" s="34">
        <f>MAX(N$6:N654)</f>
        <v>1.37911001835863</v>
      </c>
      <c r="U654" s="34">
        <f>MAX(O$6:O654)</f>
        <v>1.34291332477861</v>
      </c>
      <c r="V654" s="35">
        <f t="shared" si="79"/>
        <v>-0.15982079915930081</v>
      </c>
      <c r="W654" s="35">
        <f t="shared" si="80"/>
        <v>-0.25803478580367245</v>
      </c>
      <c r="X654" s="35">
        <f t="shared" si="80"/>
        <v>-0.1734934821558568</v>
      </c>
    </row>
    <row r="655" spans="1:24">
      <c r="A655" s="357">
        <v>44809</v>
      </c>
      <c r="B655" s="132">
        <f>[1]!thsiFinD("ths_adjustment_nvg_ratio_fund",B$2,$A$6,$A655,101)/100</f>
        <v>0.20875959079284001</v>
      </c>
      <c r="C655" s="132">
        <f>[1]!thsiFinD("ths_adjustment_nvg_ratio_fund",C$2,$A$6,$A655,101)/100</f>
        <v>0.20189384067414001</v>
      </c>
      <c r="D655" s="132">
        <f>[1]!thsiFinD("ths_adjustment_nvg_ratio_fund",D$2,$A$6,$A655,101)/100</f>
        <v>0.51282051282051</v>
      </c>
      <c r="E655" s="132">
        <f>[1]!thsiFinD("ths_adjustment_nvg_ratio_fund",E$2,$A$6,$A655,101)/100</f>
        <v>0.61546193150271</v>
      </c>
      <c r="F655" s="133">
        <f>[1]!thsiFinD("ths_int_chg_ratio_index",F$1,$A$6,$A655,101)/100</f>
        <v>0.21987638657790998</v>
      </c>
      <c r="G655" s="133">
        <f>[1]!thsiFinD("ths_int_chg_ratio_index",G$1,$A$6,$A655,101)/100</f>
        <v>0.21987638657790998</v>
      </c>
      <c r="H655" s="132">
        <f>[1]!thsiFinD("ths_int_chg_ratio_index",H$1,$A$6,$A655,101)/100</f>
        <v>0.30936273433499001</v>
      </c>
      <c r="I655" s="132">
        <f>[1]!thsiFinD("ths_int_chg_ratio_index",I$1,$A$6,$A655,101)/100</f>
        <v>0.30936273433499001</v>
      </c>
      <c r="J655" s="32">
        <f t="shared" si="74"/>
        <v>0.32467676470199991</v>
      </c>
      <c r="K655" s="32">
        <f>[1]!thsiFinD("ths_int_chg_ratio_index",K$2,$A$6,$A655,101)/100</f>
        <v>2.3071808815227E-2</v>
      </c>
      <c r="L655" s="32">
        <f>[1]!thsiFinD("ths_int_chg_ratio_index",L$2,$A$6,$A655,101)/100</f>
        <v>0.11089743313398</v>
      </c>
      <c r="M655" s="46">
        <f t="shared" si="75"/>
        <v>1.3246767647019999</v>
      </c>
      <c r="N655" s="46">
        <f t="shared" si="76"/>
        <v>1.0230718088152271</v>
      </c>
      <c r="O655" s="46">
        <f t="shared" si="76"/>
        <v>1.11089743313398</v>
      </c>
      <c r="P655" s="38">
        <f t="shared" si="77"/>
        <v>3.2720628335642932E-3</v>
      </c>
      <c r="Q655" s="38">
        <f t="shared" si="78"/>
        <v>-1.75764539199319E-4</v>
      </c>
      <c r="R655" s="38">
        <f t="shared" si="78"/>
        <v>8.7466801035729347E-4</v>
      </c>
      <c r="S655" s="34">
        <f>MAX(M$6:M655)</f>
        <v>1.5715176881679187</v>
      </c>
      <c r="T655" s="34">
        <f>MAX(N$6:N655)</f>
        <v>1.37911001835863</v>
      </c>
      <c r="U655" s="34">
        <f>MAX(O$6:O655)</f>
        <v>1.34291332477861</v>
      </c>
      <c r="V655" s="35">
        <f t="shared" si="79"/>
        <v>-0.15707168002269634</v>
      </c>
      <c r="W655" s="35">
        <f t="shared" si="80"/>
        <v>-0.25816519697764762</v>
      </c>
      <c r="X655" s="35">
        <f t="shared" si="80"/>
        <v>-0.17277056334434659</v>
      </c>
    </row>
    <row r="656" spans="1:24">
      <c r="A656" s="357">
        <v>44810</v>
      </c>
      <c r="B656" s="132">
        <f>[1]!thsiFinD("ths_adjustment_nvg_ratio_fund",B$2,$A$6,$A656,101)/100</f>
        <v>0.22666240409207</v>
      </c>
      <c r="C656" s="132">
        <f>[1]!thsiFinD("ths_adjustment_nvg_ratio_fund",C$2,$A$6,$A656,101)/100</f>
        <v>0.21518547476327002</v>
      </c>
      <c r="D656" s="132">
        <f>[1]!thsiFinD("ths_adjustment_nvg_ratio_fund",D$2,$A$6,$A656,101)/100</f>
        <v>0.53570572729451005</v>
      </c>
      <c r="E656" s="132">
        <f>[1]!thsiFinD("ths_adjustment_nvg_ratio_fund",E$2,$A$6,$A656,101)/100</f>
        <v>0.6469553564803201</v>
      </c>
      <c r="F656" s="133">
        <f>[1]!thsiFinD("ths_int_chg_ratio_index",F$1,$A$6,$A656,101)/100</f>
        <v>0.24296845375265</v>
      </c>
      <c r="G656" s="133">
        <f>[1]!thsiFinD("ths_int_chg_ratio_index",G$1,$A$6,$A656,101)/100</f>
        <v>0.24296845375265</v>
      </c>
      <c r="H656" s="132">
        <f>[1]!thsiFinD("ths_int_chg_ratio_index",H$1,$A$6,$A656,101)/100</f>
        <v>0.33221451304246002</v>
      </c>
      <c r="I656" s="132">
        <f>[1]!thsiFinD("ths_int_chg_ratio_index",I$1,$A$6,$A656,101)/100</f>
        <v>0.33221451304246002</v>
      </c>
      <c r="J656" s="32">
        <f t="shared" si="74"/>
        <v>0.3468593620275488</v>
      </c>
      <c r="K656" s="32">
        <f>[1]!thsiFinD("ths_int_chg_ratio_index",K$2,$A$6,$A656,101)/100</f>
        <v>3.4631938814919001E-2</v>
      </c>
      <c r="L656" s="32">
        <f>[1]!thsiFinD("ths_int_chg_ratio_index",L$2,$A$6,$A656,101)/100</f>
        <v>0.12595541217980999</v>
      </c>
      <c r="M656" s="46">
        <f t="shared" si="75"/>
        <v>1.3468593620275489</v>
      </c>
      <c r="N656" s="46">
        <f t="shared" si="76"/>
        <v>1.034631938814919</v>
      </c>
      <c r="O656" s="46">
        <f t="shared" si="76"/>
        <v>1.1259554121798101</v>
      </c>
      <c r="P656" s="38">
        <f t="shared" si="77"/>
        <v>1.6745668012482451E-2</v>
      </c>
      <c r="Q656" s="38">
        <f t="shared" si="78"/>
        <v>1.1299431672425087E-2</v>
      </c>
      <c r="R656" s="38">
        <f t="shared" si="78"/>
        <v>1.355478786493336E-2</v>
      </c>
      <c r="S656" s="34">
        <f>MAX(M$6:M656)</f>
        <v>1.5715176881679187</v>
      </c>
      <c r="T656" s="34">
        <f>MAX(N$6:N656)</f>
        <v>1.37911001835863</v>
      </c>
      <c r="U656" s="34">
        <f>MAX(O$6:O656)</f>
        <v>1.34291332477861</v>
      </c>
      <c r="V656" s="35">
        <f t="shared" si="79"/>
        <v>-0.14295628221803691</v>
      </c>
      <c r="W656" s="35">
        <f t="shared" si="80"/>
        <v>-0.24978288530866966</v>
      </c>
      <c r="X656" s="35">
        <f t="shared" si="80"/>
        <v>-0.16155764381485094</v>
      </c>
    </row>
    <row r="657" spans="1:24">
      <c r="A657" s="357">
        <v>44811</v>
      </c>
      <c r="B657" s="132">
        <f>[1]!thsiFinD("ths_adjustment_nvg_ratio_fund",B$2,$A$6,$A657,101)/100</f>
        <v>0.22754156010229998</v>
      </c>
      <c r="C657" s="132">
        <f>[1]!thsiFinD("ths_adjustment_nvg_ratio_fund",C$2,$A$6,$A657,101)/100</f>
        <v>0.22005038658674</v>
      </c>
      <c r="D657" s="132">
        <f>[1]!thsiFinD("ths_adjustment_nvg_ratio_fund",D$2,$A$6,$A657,101)/100</f>
        <v>0.53354900551161999</v>
      </c>
      <c r="E657" s="132">
        <f>[1]!thsiFinD("ths_adjustment_nvg_ratio_fund",E$2,$A$6,$A657,101)/100</f>
        <v>0.65315353050688996</v>
      </c>
      <c r="F657" s="133">
        <f>[1]!thsiFinD("ths_int_chg_ratio_index",F$1,$A$6,$A657,101)/100</f>
        <v>0.25084934829737998</v>
      </c>
      <c r="G657" s="133">
        <f>[1]!thsiFinD("ths_int_chg_ratio_index",G$1,$A$6,$A657,101)/100</f>
        <v>0.25084934829737998</v>
      </c>
      <c r="H657" s="132">
        <f>[1]!thsiFinD("ths_int_chg_ratio_index",H$1,$A$6,$A657,101)/100</f>
        <v>0.34199477191497002</v>
      </c>
      <c r="I657" s="132">
        <f>[1]!thsiFinD("ths_int_chg_ratio_index",I$1,$A$6,$A657,101)/100</f>
        <v>0.34199477191497002</v>
      </c>
      <c r="J657" s="32">
        <f t="shared" si="74"/>
        <v>0.3524978403915312</v>
      </c>
      <c r="K657" s="32">
        <f>[1]!thsiFinD("ths_int_chg_ratio_index",K$2,$A$6,$A657,101)/100</f>
        <v>3.5563145799593E-2</v>
      </c>
      <c r="L657" s="32">
        <f>[1]!thsiFinD("ths_int_chg_ratio_index",L$2,$A$6,$A657,101)/100</f>
        <v>0.12905343668392999</v>
      </c>
      <c r="M657" s="46">
        <f t="shared" si="75"/>
        <v>1.3524978403915311</v>
      </c>
      <c r="N657" s="46">
        <f t="shared" si="76"/>
        <v>1.0355631457995931</v>
      </c>
      <c r="O657" s="46">
        <f t="shared" si="76"/>
        <v>1.12905343668393</v>
      </c>
      <c r="P657" s="38">
        <f t="shared" si="77"/>
        <v>4.1863898510487996E-3</v>
      </c>
      <c r="Q657" s="38">
        <f t="shared" si="78"/>
        <v>9.0003695975271469E-4</v>
      </c>
      <c r="R657" s="38">
        <f t="shared" si="78"/>
        <v>2.7514628648768191E-3</v>
      </c>
      <c r="S657" s="34">
        <f>MAX(M$6:M657)</f>
        <v>1.5715176881679187</v>
      </c>
      <c r="T657" s="34">
        <f>MAX(N$6:N657)</f>
        <v>1.37911001835863</v>
      </c>
      <c r="U657" s="34">
        <f>MAX(O$6:O657)</f>
        <v>1.34291332477861</v>
      </c>
      <c r="V657" s="35">
        <f t="shared" si="79"/>
        <v>-0.13936836309600931</v>
      </c>
      <c r="W657" s="35">
        <f t="shared" si="80"/>
        <v>-0.24910766217760838</v>
      </c>
      <c r="X657" s="35">
        <f t="shared" si="80"/>
        <v>-0.15925070080746762</v>
      </c>
    </row>
    <row r="658" spans="1:24">
      <c r="A658" s="357">
        <v>44812</v>
      </c>
      <c r="B658" s="132">
        <f>[1]!thsiFinD("ths_adjustment_nvg_ratio_fund",B$2,$A$6,$A658,101)/100</f>
        <v>0.22282608695652001</v>
      </c>
      <c r="C658" s="132">
        <f>[1]!thsiFinD("ths_adjustment_nvg_ratio_fund",C$2,$A$6,$A658,101)/100</f>
        <v>0.21379549995656</v>
      </c>
      <c r="D658" s="132">
        <f>[1]!thsiFinD("ths_adjustment_nvg_ratio_fund",D$2,$A$6,$A658,101)/100</f>
        <v>0.52456266474958002</v>
      </c>
      <c r="E658" s="132">
        <f>[1]!thsiFinD("ths_adjustment_nvg_ratio_fund",E$2,$A$6,$A658,101)/100</f>
        <v>0.64519641517956006</v>
      </c>
      <c r="F658" s="133">
        <f>[1]!thsiFinD("ths_int_chg_ratio_index",F$1,$A$6,$A658,101)/100</f>
        <v>0.23891839692704997</v>
      </c>
      <c r="G658" s="133">
        <f>[1]!thsiFinD("ths_int_chg_ratio_index",G$1,$A$6,$A658,101)/100</f>
        <v>0.23891839692704997</v>
      </c>
      <c r="H658" s="132">
        <f>[1]!thsiFinD("ths_int_chg_ratio_index",H$1,$A$6,$A658,101)/100</f>
        <v>0.32561232765259002</v>
      </c>
      <c r="I658" s="132">
        <f>[1]!thsiFinD("ths_int_chg_ratio_index",I$1,$A$6,$A658,101)/100</f>
        <v>0.32561232765259002</v>
      </c>
      <c r="J658" s="32">
        <f t="shared" si="74"/>
        <v>0.34193026450018749</v>
      </c>
      <c r="K658" s="32">
        <f>[1]!thsiFinD("ths_int_chg_ratio_index",K$2,$A$6,$A658,101)/100</f>
        <v>3.1057699867795999E-2</v>
      </c>
      <c r="L658" s="32">
        <f>[1]!thsiFinD("ths_int_chg_ratio_index",L$2,$A$6,$A658,101)/100</f>
        <v>0.12189661453464</v>
      </c>
      <c r="M658" s="46">
        <f t="shared" si="75"/>
        <v>1.3419302645001876</v>
      </c>
      <c r="N658" s="46">
        <f t="shared" si="76"/>
        <v>1.0310576998677961</v>
      </c>
      <c r="O658" s="46">
        <f t="shared" si="76"/>
        <v>1.1218966145346401</v>
      </c>
      <c r="P658" s="38">
        <f t="shared" si="77"/>
        <v>-7.8133772755484276E-3</v>
      </c>
      <c r="Q658" s="38">
        <f t="shared" si="78"/>
        <v>-4.350720620052817E-3</v>
      </c>
      <c r="R658" s="38">
        <f t="shared" si="78"/>
        <v>-6.3387807137895713E-3</v>
      </c>
      <c r="S658" s="34">
        <f>MAX(M$6:M658)</f>
        <v>1.5715176881679187</v>
      </c>
      <c r="T658" s="34">
        <f>MAX(N$6:N658)</f>
        <v>1.37911001835863</v>
      </c>
      <c r="U658" s="34">
        <f>MAX(O$6:O658)</f>
        <v>1.34291332477861</v>
      </c>
      <c r="V658" s="35">
        <f t="shared" si="79"/>
        <v>-0.14609280277041292</v>
      </c>
      <c r="W658" s="35">
        <f t="shared" si="80"/>
        <v>-0.25237458495521192</v>
      </c>
      <c r="X658" s="35">
        <f t="shared" si="80"/>
        <v>-0.16458002625032131</v>
      </c>
    </row>
    <row r="659" spans="1:24">
      <c r="A659" s="357">
        <v>44813</v>
      </c>
      <c r="B659" s="132">
        <f>[1]!thsiFinD("ths_adjustment_nvg_ratio_fund",B$2,$A$6,$A659,101)/100</f>
        <v>0.23537404092071998</v>
      </c>
      <c r="C659" s="132">
        <f>[1]!thsiFinD("ths_adjustment_nvg_ratio_fund",C$2,$A$6,$A659,101)/100</f>
        <v>0.22422031100685999</v>
      </c>
      <c r="D659" s="132">
        <f>[1]!thsiFinD("ths_adjustment_nvg_ratio_fund",D$2,$A$6,$A659,101)/100</f>
        <v>0.53630481667864993</v>
      </c>
      <c r="E659" s="132">
        <f>[1]!thsiFinD("ths_adjustment_nvg_ratio_fund",E$2,$A$6,$A659,101)/100</f>
        <v>0.65424239891279001</v>
      </c>
      <c r="F659" s="133">
        <f>[1]!thsiFinD("ths_int_chg_ratio_index",F$1,$A$6,$A659,101)/100</f>
        <v>0.24187857338010998</v>
      </c>
      <c r="G659" s="133">
        <f>[1]!thsiFinD("ths_int_chg_ratio_index",G$1,$A$6,$A659,101)/100</f>
        <v>0.24187857338010998</v>
      </c>
      <c r="H659" s="132">
        <f>[1]!thsiFinD("ths_int_chg_ratio_index",H$1,$A$6,$A659,101)/100</f>
        <v>0.31760472197685002</v>
      </c>
      <c r="I659" s="132">
        <f>[1]!thsiFinD("ths_int_chg_ratio_index",I$1,$A$6,$A659,101)/100</f>
        <v>0.31760472197685002</v>
      </c>
      <c r="J659" s="32">
        <f t="shared" si="74"/>
        <v>0.34613851977911747</v>
      </c>
      <c r="K659" s="32">
        <f>[1]!thsiFinD("ths_int_chg_ratio_index",K$2,$A$6,$A659,101)/100</f>
        <v>4.3605574919928003E-2</v>
      </c>
      <c r="L659" s="32">
        <f>[1]!thsiFinD("ths_int_chg_ratio_index",L$2,$A$6,$A659,101)/100</f>
        <v>0.13051719576373</v>
      </c>
      <c r="M659" s="46">
        <f t="shared" si="75"/>
        <v>1.3461385197791174</v>
      </c>
      <c r="N659" s="46">
        <f t="shared" si="76"/>
        <v>1.043605574919928</v>
      </c>
      <c r="O659" s="46">
        <f t="shared" si="76"/>
        <v>1.1305171957637299</v>
      </c>
      <c r="P659" s="38">
        <f t="shared" si="77"/>
        <v>3.1359716598218235E-3</v>
      </c>
      <c r="Q659" s="38">
        <f t="shared" si="78"/>
        <v>1.216990577126853E-2</v>
      </c>
      <c r="R659" s="38">
        <f t="shared" si="78"/>
        <v>7.6839355047573221E-3</v>
      </c>
      <c r="S659" s="34">
        <f>MAX(M$6:M659)</f>
        <v>1.5715176881679187</v>
      </c>
      <c r="T659" s="34">
        <f>MAX(N$6:N659)</f>
        <v>1.37911001835863</v>
      </c>
      <c r="U659" s="34">
        <f>MAX(O$6:O659)</f>
        <v>1.34291332477861</v>
      </c>
      <c r="V659" s="35">
        <f t="shared" si="79"/>
        <v>-0.14341497399978309</v>
      </c>
      <c r="W659" s="35">
        <f t="shared" si="80"/>
        <v>-0.24327605410191133</v>
      </c>
      <c r="X659" s="35">
        <f t="shared" si="80"/>
        <v>-0.15816071305264268</v>
      </c>
    </row>
    <row r="660" spans="1:24">
      <c r="A660" s="357">
        <v>44817</v>
      </c>
      <c r="B660" s="132">
        <f>[1]!thsiFinD("ths_adjustment_nvg_ratio_fund",B$2,$A$6,$A660,101)/100</f>
        <v>0.23793158567775</v>
      </c>
      <c r="C660" s="132">
        <f>[1]!thsiFinD("ths_adjustment_nvg_ratio_fund",C$2,$A$6,$A660,101)/100</f>
        <v>0.22804274172531</v>
      </c>
      <c r="D660" s="132">
        <f>[1]!thsiFinD("ths_adjustment_nvg_ratio_fund",D$2,$A$6,$A660,101)/100</f>
        <v>0.53582554517133996</v>
      </c>
      <c r="E660" s="132">
        <f>[1]!thsiFinD("ths_adjustment_nvg_ratio_fund",E$2,$A$6,$A660,101)/100</f>
        <v>0.65198090299876998</v>
      </c>
      <c r="F660" s="133">
        <f>[1]!thsiFinD("ths_int_chg_ratio_index",F$1,$A$6,$A660,101)/100</f>
        <v>0.24017182941074999</v>
      </c>
      <c r="G660" s="133">
        <f>[1]!thsiFinD("ths_int_chg_ratio_index",G$1,$A$6,$A660,101)/100</f>
        <v>0.24017182941074999</v>
      </c>
      <c r="H660" s="132">
        <f>[1]!thsiFinD("ths_int_chg_ratio_index",H$1,$A$6,$A660,101)/100</f>
        <v>0.31999031969253999</v>
      </c>
      <c r="I660" s="132">
        <f>[1]!thsiFinD("ths_int_chg_ratio_index",I$1,$A$6,$A660,101)/100</f>
        <v>0.31999031969253999</v>
      </c>
      <c r="J660" s="32">
        <f t="shared" si="74"/>
        <v>0.34676313422246874</v>
      </c>
      <c r="K660" s="32">
        <f>[1]!thsiFinD("ths_int_chg_ratio_index",K$2,$A$6,$A660,101)/100</f>
        <v>4.6222125844436995E-2</v>
      </c>
      <c r="L660" s="32">
        <f>[1]!thsiFinD("ths_int_chg_ratio_index",L$2,$A$6,$A660,101)/100</f>
        <v>0.13265215830189001</v>
      </c>
      <c r="M660" s="46">
        <f t="shared" si="75"/>
        <v>1.3467631342224688</v>
      </c>
      <c r="N660" s="46">
        <f t="shared" si="76"/>
        <v>1.0462221258444371</v>
      </c>
      <c r="O660" s="46">
        <f t="shared" si="76"/>
        <v>1.13265215830189</v>
      </c>
      <c r="P660" s="38">
        <f t="shared" si="77"/>
        <v>4.64004583609956E-4</v>
      </c>
      <c r="Q660" s="38">
        <f t="shared" si="78"/>
        <v>2.5072220649164922E-3</v>
      </c>
      <c r="R660" s="38">
        <f t="shared" si="78"/>
        <v>1.8884830289713772E-3</v>
      </c>
      <c r="S660" s="34">
        <f>MAX(M$6:M660)</f>
        <v>1.5715176881679187</v>
      </c>
      <c r="T660" s="34">
        <f>MAX(N$6:N660)</f>
        <v>1.37911001835863</v>
      </c>
      <c r="U660" s="34">
        <f>MAX(O$6:O660)</f>
        <v>1.34291332477861</v>
      </c>
      <c r="V660" s="35">
        <f t="shared" si="79"/>
        <v>-0.14301751462146728</v>
      </c>
      <c r="W660" s="35">
        <f t="shared" si="80"/>
        <v>-0.241378779127705</v>
      </c>
      <c r="X660" s="35">
        <f t="shared" si="80"/>
        <v>-0.15657091384612121</v>
      </c>
    </row>
    <row r="661" spans="1:24">
      <c r="A661" s="357">
        <v>44818</v>
      </c>
      <c r="B661" s="132">
        <f>[1]!thsiFinD("ths_adjustment_nvg_ratio_fund",B$2,$A$6,$A661,101)/100</f>
        <v>0.22722186700767</v>
      </c>
      <c r="C661" s="132">
        <f>[1]!thsiFinD("ths_adjustment_nvg_ratio_fund",C$2,$A$6,$A661,101)/100</f>
        <v>0.21379549995656</v>
      </c>
      <c r="D661" s="132">
        <f>[1]!thsiFinD("ths_adjustment_nvg_ratio_fund",D$2,$A$6,$A661,101)/100</f>
        <v>0.52659956865563995</v>
      </c>
      <c r="E661" s="132">
        <f>[1]!thsiFinD("ths_adjustment_nvg_ratio_fund",E$2,$A$6,$A661,101)/100</f>
        <v>0.63866320466699</v>
      </c>
      <c r="F661" s="133">
        <f>[1]!thsiFinD("ths_int_chg_ratio_index",F$1,$A$6,$A661,101)/100</f>
        <v>0.22678595582243</v>
      </c>
      <c r="G661" s="133">
        <f>[1]!thsiFinD("ths_int_chg_ratio_index",G$1,$A$6,$A661,101)/100</f>
        <v>0.22678595582243</v>
      </c>
      <c r="H661" s="132">
        <f>[1]!thsiFinD("ths_int_chg_ratio_index",H$1,$A$6,$A661,101)/100</f>
        <v>0.30622289839364997</v>
      </c>
      <c r="I661" s="132">
        <f>[1]!thsiFinD("ths_int_chg_ratio_index",I$1,$A$6,$A661,101)/100</f>
        <v>0.30622289839364997</v>
      </c>
      <c r="J661" s="32">
        <f t="shared" si="74"/>
        <v>0.33403723108987754</v>
      </c>
      <c r="K661" s="32">
        <f>[1]!thsiFinD("ths_int_chg_ratio_index",K$2,$A$6,$A661,101)/100</f>
        <v>3.5395868845892998E-2</v>
      </c>
      <c r="L661" s="32">
        <f>[1]!thsiFinD("ths_int_chg_ratio_index",L$2,$A$6,$A661,101)/100</f>
        <v>0.12086933214178</v>
      </c>
      <c r="M661" s="46">
        <f t="shared" si="75"/>
        <v>1.3340372310898776</v>
      </c>
      <c r="N661" s="46">
        <f t="shared" si="76"/>
        <v>1.0353958688458931</v>
      </c>
      <c r="O661" s="46">
        <f t="shared" si="76"/>
        <v>1.12086933214178</v>
      </c>
      <c r="P661" s="38">
        <f t="shared" si="77"/>
        <v>-9.4492511780390753E-3</v>
      </c>
      <c r="Q661" s="38">
        <f t="shared" si="78"/>
        <v>-1.0347952629854551E-2</v>
      </c>
      <c r="R661" s="38">
        <f t="shared" si="78"/>
        <v>-1.040286382164779E-2</v>
      </c>
      <c r="S661" s="34">
        <f>MAX(M$6:M661)</f>
        <v>1.5715176881679187</v>
      </c>
      <c r="T661" s="34">
        <f>MAX(N$6:N661)</f>
        <v>1.37911001835863</v>
      </c>
      <c r="U661" s="34">
        <f>MAX(O$6:O661)</f>
        <v>1.34291332477861</v>
      </c>
      <c r="V661" s="35">
        <f t="shared" si="79"/>
        <v>-0.15111535738098925</v>
      </c>
      <c r="W661" s="35">
        <f t="shared" si="80"/>
        <v>-0.24922895558529401</v>
      </c>
      <c r="X661" s="35">
        <f t="shared" si="80"/>
        <v>-0.16534499177259687</v>
      </c>
    </row>
    <row r="662" spans="1:24">
      <c r="A662" s="357">
        <v>44819</v>
      </c>
      <c r="B662" s="132">
        <f>[1]!thsiFinD("ths_adjustment_nvg_ratio_fund",B$2,$A$6,$A662,101)/100</f>
        <v>0.21299552429668001</v>
      </c>
      <c r="C662" s="132">
        <f>[1]!thsiFinD("ths_adjustment_nvg_ratio_fund",C$2,$A$6,$A662,101)/100</f>
        <v>0.19563895404396001</v>
      </c>
      <c r="D662" s="132">
        <f>[1]!thsiFinD("ths_adjustment_nvg_ratio_fund",D$2,$A$6,$A662,101)/100</f>
        <v>0.49329019889768</v>
      </c>
      <c r="E662" s="132">
        <f>[1]!thsiFinD("ths_adjustment_nvg_ratio_fund",E$2,$A$6,$A662,101)/100</f>
        <v>0.59745372313847001</v>
      </c>
      <c r="F662" s="133">
        <f>[1]!thsiFinD("ths_int_chg_ratio_index",F$1,$A$6,$A662,101)/100</f>
        <v>0.18899758632649999</v>
      </c>
      <c r="G662" s="133">
        <f>[1]!thsiFinD("ths_int_chg_ratio_index",G$1,$A$6,$A662,101)/100</f>
        <v>0.18899758632649999</v>
      </c>
      <c r="H662" s="132">
        <f>[1]!thsiFinD("ths_int_chg_ratio_index",H$1,$A$6,$A662,101)/100</f>
        <v>0.26710954309352003</v>
      </c>
      <c r="I662" s="132">
        <f>[1]!thsiFinD("ths_int_chg_ratio_index",I$1,$A$6,$A662,101)/100</f>
        <v>0.26710954309352003</v>
      </c>
      <c r="J662" s="32">
        <f t="shared" si="74"/>
        <v>0.30144908240210372</v>
      </c>
      <c r="K662" s="32">
        <f>[1]!thsiFinD("ths_int_chg_ratio_index",K$2,$A$6,$A662,101)/100</f>
        <v>2.2188398584823001E-2</v>
      </c>
      <c r="L662" s="32">
        <f>[1]!thsiFinD("ths_int_chg_ratio_index",L$2,$A$6,$A662,101)/100</f>
        <v>0.10038512701134</v>
      </c>
      <c r="M662" s="46">
        <f t="shared" si="75"/>
        <v>1.3014490824021037</v>
      </c>
      <c r="N662" s="46">
        <f t="shared" si="76"/>
        <v>1.022188398584823</v>
      </c>
      <c r="O662" s="46">
        <f t="shared" si="76"/>
        <v>1.1003851270113401</v>
      </c>
      <c r="P662" s="38">
        <f t="shared" si="77"/>
        <v>-2.442821529137551E-2</v>
      </c>
      <c r="Q662" s="38">
        <f t="shared" si="78"/>
        <v>-1.2755961906426916E-2</v>
      </c>
      <c r="R662" s="38">
        <f t="shared" si="78"/>
        <v>-1.8275283784683682E-2</v>
      </c>
      <c r="S662" s="34">
        <f>MAX(M$6:M662)</f>
        <v>1.5715176881679187</v>
      </c>
      <c r="T662" s="34">
        <f>MAX(N$6:N662)</f>
        <v>1.37911001835863</v>
      </c>
      <c r="U662" s="34">
        <f>MAX(O$6:O662)</f>
        <v>1.34291332477861</v>
      </c>
      <c r="V662" s="35">
        <f t="shared" si="79"/>
        <v>-0.17185209418842884</v>
      </c>
      <c r="W662" s="35">
        <f t="shared" si="80"/>
        <v>-0.25880576242829634</v>
      </c>
      <c r="X662" s="35">
        <f t="shared" si="80"/>
        <v>-0.18059854891026017</v>
      </c>
    </row>
    <row r="663" spans="1:24">
      <c r="A663" s="357">
        <v>44820</v>
      </c>
      <c r="B663" s="132">
        <f>[1]!thsiFinD("ths_adjustment_nvg_ratio_fund",B$2,$A$6,$A663,101)/100</f>
        <v>0.18654092071611</v>
      </c>
      <c r="C663" s="132">
        <f>[1]!thsiFinD("ths_adjustment_nvg_ratio_fund",C$2,$A$6,$A663,101)/100</f>
        <v>0.1727043697333</v>
      </c>
      <c r="D663" s="132">
        <f>[1]!thsiFinD("ths_adjustment_nvg_ratio_fund",D$2,$A$6,$A663,101)/100</f>
        <v>0.45662592858855</v>
      </c>
      <c r="E663" s="132">
        <f>[1]!thsiFinD("ths_adjustment_nvg_ratio_fund",E$2,$A$6,$A663,101)/100</f>
        <v>0.56411759783505999</v>
      </c>
      <c r="F663" s="133">
        <f>[1]!thsiFinD("ths_int_chg_ratio_index",F$1,$A$6,$A663,101)/100</f>
        <v>0.16421874991580002</v>
      </c>
      <c r="G663" s="133">
        <f>[1]!thsiFinD("ths_int_chg_ratio_index",G$1,$A$6,$A663,101)/100</f>
        <v>0.16421874991580002</v>
      </c>
      <c r="H663" s="132">
        <f>[1]!thsiFinD("ths_int_chg_ratio_index",H$1,$A$6,$A663,101)/100</f>
        <v>0.23781991327267998</v>
      </c>
      <c r="I663" s="132">
        <f>[1]!thsiFinD("ths_int_chg_ratio_index",I$1,$A$6,$A663,101)/100</f>
        <v>0.23781991327267998</v>
      </c>
      <c r="J663" s="32">
        <f t="shared" si="74"/>
        <v>0.27300826790624749</v>
      </c>
      <c r="K663" s="32">
        <f>[1]!thsiFinD("ths_int_chg_ratio_index",K$2,$A$6,$A663,101)/100</f>
        <v>-2.2005672411281999E-3</v>
      </c>
      <c r="L663" s="32">
        <f>[1]!thsiFinD("ths_int_chg_ratio_index",L$2,$A$6,$A663,101)/100</f>
        <v>7.4719711168962991E-2</v>
      </c>
      <c r="M663" s="46">
        <f t="shared" si="75"/>
        <v>1.2730082679062475</v>
      </c>
      <c r="N663" s="46">
        <f t="shared" si="76"/>
        <v>0.99779943275887184</v>
      </c>
      <c r="O663" s="46">
        <f t="shared" si="76"/>
        <v>1.074719711168963</v>
      </c>
      <c r="P663" s="38">
        <f t="shared" si="77"/>
        <v>-2.1853190324866545E-2</v>
      </c>
      <c r="Q663" s="38">
        <f t="shared" si="78"/>
        <v>-2.3859560389960066E-2</v>
      </c>
      <c r="R663" s="38">
        <f t="shared" si="78"/>
        <v>-2.3324030116696148E-2</v>
      </c>
      <c r="S663" s="34">
        <f>MAX(M$6:M663)</f>
        <v>1.5715176881679187</v>
      </c>
      <c r="T663" s="34">
        <f>MAX(N$6:N663)</f>
        <v>1.37911001835863</v>
      </c>
      <c r="U663" s="34">
        <f>MAX(O$6:O663)</f>
        <v>1.34291332477861</v>
      </c>
      <c r="V663" s="35">
        <f t="shared" si="79"/>
        <v>-0.18994976799126873</v>
      </c>
      <c r="W663" s="35">
        <f t="shared" si="80"/>
        <v>-0.27649033110032883</v>
      </c>
      <c r="X663" s="35">
        <f t="shared" si="80"/>
        <v>-0.19971029303314181</v>
      </c>
    </row>
    <row r="664" spans="1:24">
      <c r="A664" s="357">
        <v>44823</v>
      </c>
      <c r="B664" s="132">
        <f>[1]!thsiFinD("ths_adjustment_nvg_ratio_fund",B$2,$A$6,$A664,101)/100</f>
        <v>0.18646099744246</v>
      </c>
      <c r="C664" s="132">
        <f>[1]!thsiFinD("ths_adjustment_nvg_ratio_fund",C$2,$A$6,$A664,101)/100</f>
        <v>0.17279124315871999</v>
      </c>
      <c r="D664" s="132">
        <f>[1]!thsiFinD("ths_adjustment_nvg_ratio_fund",D$2,$A$6,$A664,101)/100</f>
        <v>0.45099448837766998</v>
      </c>
      <c r="E664" s="132">
        <f>[1]!thsiFinD("ths_adjustment_nvg_ratio_fund",E$2,$A$6,$A664,101)/100</f>
        <v>0.56093475171957008</v>
      </c>
      <c r="F664" s="133">
        <f>[1]!thsiFinD("ths_int_chg_ratio_index",F$1,$A$6,$A664,101)/100</f>
        <v>0.14958926954447999</v>
      </c>
      <c r="G664" s="133">
        <f>[1]!thsiFinD("ths_int_chg_ratio_index",G$1,$A$6,$A664,101)/100</f>
        <v>0.14958926954447999</v>
      </c>
      <c r="H664" s="132">
        <f>[1]!thsiFinD("ths_int_chg_ratio_index",H$1,$A$6,$A664,101)/100</f>
        <v>0.22271036516796999</v>
      </c>
      <c r="I664" s="132">
        <f>[1]!thsiFinD("ths_int_chg_ratio_index",I$1,$A$6,$A664,101)/100</f>
        <v>0.22271036516796999</v>
      </c>
      <c r="J664" s="32">
        <f t="shared" si="74"/>
        <v>0.26447259376541504</v>
      </c>
      <c r="K664" s="32">
        <f>[1]!thsiFinD("ths_int_chg_ratio_index",K$2,$A$6,$A664,101)/100</f>
        <v>-4.8138693886960997E-3</v>
      </c>
      <c r="L664" s="32">
        <f>[1]!thsiFinD("ths_int_chg_ratio_index",L$2,$A$6,$A664,101)/100</f>
        <v>6.8590193634141997E-2</v>
      </c>
      <c r="M664" s="46">
        <f t="shared" si="75"/>
        <v>1.2644725937654151</v>
      </c>
      <c r="N664" s="46">
        <f t="shared" si="76"/>
        <v>0.9951861306113039</v>
      </c>
      <c r="O664" s="46">
        <f t="shared" si="76"/>
        <v>1.068590193634142</v>
      </c>
      <c r="P664" s="38">
        <f t="shared" si="77"/>
        <v>-6.7051207411804592E-3</v>
      </c>
      <c r="Q664" s="38">
        <f t="shared" si="78"/>
        <v>-2.6190655774801508E-3</v>
      </c>
      <c r="R664" s="38">
        <f t="shared" si="78"/>
        <v>-5.7033638362825601E-3</v>
      </c>
      <c r="S664" s="34">
        <f>MAX(M$6:M664)</f>
        <v>1.5715176881679187</v>
      </c>
      <c r="T664" s="34">
        <f>MAX(N$6:N664)</f>
        <v>1.37911001835863</v>
      </c>
      <c r="U664" s="34">
        <f>MAX(O$6:O664)</f>
        <v>1.34291332477861</v>
      </c>
      <c r="V664" s="35">
        <f t="shared" si="79"/>
        <v>-0.19538125260330852</v>
      </c>
      <c r="W664" s="35">
        <f t="shared" si="80"/>
        <v>-0.27838525036911799</v>
      </c>
      <c r="X664" s="35">
        <f t="shared" si="80"/>
        <v>-0.20427463640640575</v>
      </c>
    </row>
    <row r="665" spans="1:24">
      <c r="A665" s="357">
        <v>44824</v>
      </c>
      <c r="B665" s="132">
        <f>[1]!thsiFinD("ths_adjustment_nvg_ratio_fund",B$2,$A$6,$A665,101)/100</f>
        <v>0.18686061381074001</v>
      </c>
      <c r="C665" s="132">
        <f>[1]!thsiFinD("ths_adjustment_nvg_ratio_fund",C$2,$A$6,$A665,101)/100</f>
        <v>0.17843801581096</v>
      </c>
      <c r="D665" s="132">
        <f>[1]!thsiFinD("ths_adjustment_nvg_ratio_fund",D$2,$A$6,$A665,101)/100</f>
        <v>0.46321591181404004</v>
      </c>
      <c r="E665" s="132">
        <f>[1]!thsiFinD("ths_adjustment_nvg_ratio_fund",E$2,$A$6,$A665,101)/100</f>
        <v>0.57936175567201997</v>
      </c>
      <c r="F665" s="133">
        <f>[1]!thsiFinD("ths_int_chg_ratio_index",F$1,$A$6,$A665,101)/100</f>
        <v>0.16437809871075001</v>
      </c>
      <c r="G665" s="133">
        <f>[1]!thsiFinD("ths_int_chg_ratio_index",G$1,$A$6,$A665,101)/100</f>
        <v>0.16437809871075001</v>
      </c>
      <c r="H665" s="132">
        <f>[1]!thsiFinD("ths_int_chg_ratio_index",H$1,$A$6,$A665,101)/100</f>
        <v>0.24779963920537998</v>
      </c>
      <c r="I665" s="132">
        <f>[1]!thsiFinD("ths_int_chg_ratio_index",I$1,$A$6,$A665,101)/100</f>
        <v>0.24779963920537998</v>
      </c>
      <c r="J665" s="32">
        <f t="shared" si="74"/>
        <v>0.27902897161750251</v>
      </c>
      <c r="K665" s="32">
        <f>[1]!thsiFinD("ths_int_chg_ratio_index",K$2,$A$6,$A665,101)/100</f>
        <v>-2.0137275082964001E-3</v>
      </c>
      <c r="L665" s="32">
        <f>[1]!thsiFinD("ths_int_chg_ratio_index",L$2,$A$6,$A665,101)/100</f>
        <v>7.6024608023180007E-2</v>
      </c>
      <c r="M665" s="46">
        <f t="shared" si="75"/>
        <v>1.2790289716175025</v>
      </c>
      <c r="N665" s="46">
        <f t="shared" si="76"/>
        <v>0.99798627249170357</v>
      </c>
      <c r="O665" s="46">
        <f t="shared" si="76"/>
        <v>1.0760246080231801</v>
      </c>
      <c r="P665" s="38">
        <f t="shared" si="77"/>
        <v>1.1511817594037854E-2</v>
      </c>
      <c r="Q665" s="38">
        <f t="shared" si="78"/>
        <v>2.8136866001937655E-3</v>
      </c>
      <c r="R665" s="38">
        <f t="shared" si="78"/>
        <v>6.9572174939718234E-3</v>
      </c>
      <c r="S665" s="34">
        <f>MAX(M$6:M665)</f>
        <v>1.5715176881679187</v>
      </c>
      <c r="T665" s="34">
        <f>MAX(N$6:N665)</f>
        <v>1.37911001835863</v>
      </c>
      <c r="U665" s="34">
        <f>MAX(O$6:O665)</f>
        <v>1.34291332477861</v>
      </c>
      <c r="V665" s="35">
        <f t="shared" si="79"/>
        <v>-0.18611862835053461</v>
      </c>
      <c r="W665" s="35">
        <f t="shared" si="80"/>
        <v>-0.27635485261757942</v>
      </c>
      <c r="X665" s="35">
        <f t="shared" si="80"/>
        <v>-0.19873860198641535</v>
      </c>
    </row>
    <row r="666" spans="1:24">
      <c r="A666" s="357">
        <v>44825</v>
      </c>
      <c r="B666" s="132">
        <f>[1]!thsiFinD("ths_adjustment_nvg_ratio_fund",B$2,$A$6,$A666,101)/100</f>
        <v>0.1809462915601</v>
      </c>
      <c r="C666" s="132">
        <f>[1]!thsiFinD("ths_adjustment_nvg_ratio_fund",C$2,$A$6,$A666,101)/100</f>
        <v>0.17096690122492</v>
      </c>
      <c r="D666" s="132">
        <f>[1]!thsiFinD("ths_adjustment_nvg_ratio_fund",D$2,$A$6,$A666,101)/100</f>
        <v>0.47172298106878002</v>
      </c>
      <c r="E666" s="132">
        <f>[1]!thsiFinD("ths_adjustment_nvg_ratio_fund",E$2,$A$6,$A666,101)/100</f>
        <v>0.58296339729857005</v>
      </c>
      <c r="F666" s="133">
        <f>[1]!thsiFinD("ths_int_chg_ratio_index",F$1,$A$6,$A666,101)/100</f>
        <v>0.16410344612650998</v>
      </c>
      <c r="G666" s="133">
        <f>[1]!thsiFinD("ths_int_chg_ratio_index",G$1,$A$6,$A666,101)/100</f>
        <v>0.16410344612650998</v>
      </c>
      <c r="H666" s="132">
        <f>[1]!thsiFinD("ths_int_chg_ratio_index",H$1,$A$6,$A666,101)/100</f>
        <v>0.25124935174566998</v>
      </c>
      <c r="I666" s="132">
        <f>[1]!thsiFinD("ths_int_chg_ratio_index",I$1,$A$6,$A666,101)/100</f>
        <v>0.25124935174566998</v>
      </c>
      <c r="J666" s="32">
        <f t="shared" si="74"/>
        <v>0.27966314586209129</v>
      </c>
      <c r="K666" s="32">
        <f>[1]!thsiFinD("ths_int_chg_ratio_index",K$2,$A$6,$A666,101)/100</f>
        <v>-6.7205742379185997E-3</v>
      </c>
      <c r="L666" s="32">
        <f>[1]!thsiFinD("ths_int_chg_ratio_index",L$2,$A$6,$A666,101)/100</f>
        <v>7.2974226631619996E-2</v>
      </c>
      <c r="M666" s="46">
        <f t="shared" si="75"/>
        <v>1.2796631458620913</v>
      </c>
      <c r="N666" s="46">
        <f t="shared" si="76"/>
        <v>0.99327942576208139</v>
      </c>
      <c r="O666" s="46">
        <f t="shared" si="76"/>
        <v>1.07297422663162</v>
      </c>
      <c r="P666" s="38">
        <f t="shared" si="77"/>
        <v>4.9582476915022156E-4</v>
      </c>
      <c r="Q666" s="38">
        <f t="shared" si="78"/>
        <v>-4.7163441615989399E-3</v>
      </c>
      <c r="R666" s="38">
        <f t="shared" si="78"/>
        <v>-2.8348621107877614E-3</v>
      </c>
      <c r="S666" s="34">
        <f>MAX(M$6:M666)</f>
        <v>1.5715176881679187</v>
      </c>
      <c r="T666" s="34">
        <f>MAX(N$6:N666)</f>
        <v>1.37911001835863</v>
      </c>
      <c r="U666" s="34">
        <f>MAX(O$6:O666)</f>
        <v>1.34291332477861</v>
      </c>
      <c r="V666" s="35">
        <f t="shared" si="79"/>
        <v>-0.18571508580732077</v>
      </c>
      <c r="W666" s="35">
        <f t="shared" si="80"/>
        <v>-0.27976781218350588</v>
      </c>
      <c r="X666" s="35">
        <f t="shared" si="80"/>
        <v>-0.20101006756448081</v>
      </c>
    </row>
    <row r="667" spans="1:24">
      <c r="A667" s="357">
        <v>44826</v>
      </c>
      <c r="B667" s="132">
        <f>[1]!thsiFinD("ths_adjustment_nvg_ratio_fund",B$2,$A$6,$A667,101)/100</f>
        <v>0.17383312020460001</v>
      </c>
      <c r="C667" s="132">
        <f>[1]!thsiFinD("ths_adjustment_nvg_ratio_fund",C$2,$A$6,$A667,101)/100</f>
        <v>0.16419077404222002</v>
      </c>
      <c r="D667" s="132">
        <f>[1]!thsiFinD("ths_adjustment_nvg_ratio_fund",D$2,$A$6,$A667,101)/100</f>
        <v>0.46633117661154999</v>
      </c>
      <c r="E667" s="132">
        <f>[1]!thsiFinD("ths_adjustment_nvg_ratio_fund",E$2,$A$6,$A667,101)/100</f>
        <v>0.58187452889267</v>
      </c>
      <c r="F667" s="133">
        <f>[1]!thsiFinD("ths_int_chg_ratio_index",F$1,$A$6,$A667,101)/100</f>
        <v>0.16530201994491001</v>
      </c>
      <c r="G667" s="133">
        <f>[1]!thsiFinD("ths_int_chg_ratio_index",G$1,$A$6,$A667,101)/100</f>
        <v>0.16530201994491001</v>
      </c>
      <c r="H667" s="132">
        <f>[1]!thsiFinD("ths_int_chg_ratio_index",H$1,$A$6,$A667,101)/100</f>
        <v>0.24826606095206</v>
      </c>
      <c r="I667" s="132">
        <f>[1]!thsiFinD("ths_int_chg_ratio_index",I$1,$A$6,$A667,101)/100</f>
        <v>0.24826606095206</v>
      </c>
      <c r="J667" s="32">
        <f t="shared" si="74"/>
        <v>0.2766707201931225</v>
      </c>
      <c r="K667" s="32">
        <f>[1]!thsiFinD("ths_int_chg_ratio_index",K$2,$A$6,$A667,101)/100</f>
        <v>-1.3808330387620001E-2</v>
      </c>
      <c r="L667" s="32">
        <f>[1]!thsiFinD("ths_int_chg_ratio_index",L$2,$A$6,$A667,101)/100</f>
        <v>6.7331962142036003E-2</v>
      </c>
      <c r="M667" s="46">
        <f t="shared" si="75"/>
        <v>1.2766707201931224</v>
      </c>
      <c r="N667" s="46">
        <f t="shared" si="76"/>
        <v>0.98619166961238003</v>
      </c>
      <c r="O667" s="46">
        <f t="shared" si="76"/>
        <v>1.0673319621420361</v>
      </c>
      <c r="P667" s="38">
        <f t="shared" si="77"/>
        <v>-2.3384479569057426E-3</v>
      </c>
      <c r="Q667" s="38">
        <f t="shared" si="78"/>
        <v>-7.1357122335070633E-3</v>
      </c>
      <c r="R667" s="38">
        <f t="shared" si="78"/>
        <v>-5.2585275112307928E-3</v>
      </c>
      <c r="S667" s="34">
        <f>MAX(M$6:M667)</f>
        <v>1.5715176881679187</v>
      </c>
      <c r="T667" s="34">
        <f>MAX(N$6:N667)</f>
        <v>1.37911001835863</v>
      </c>
      <c r="U667" s="34">
        <f>MAX(O$6:O667)</f>
        <v>1.34291332477861</v>
      </c>
      <c r="V667" s="35">
        <f t="shared" si="79"/>
        <v>-0.1876192487012539</v>
      </c>
      <c r="W667" s="35">
        <f t="shared" si="80"/>
        <v>-0.28490718181707364</v>
      </c>
      <c r="X667" s="35">
        <f t="shared" si="80"/>
        <v>-0.20521157810538948</v>
      </c>
    </row>
    <row r="668" spans="1:24">
      <c r="A668" s="357">
        <v>44827</v>
      </c>
      <c r="B668" s="132">
        <f>[1]!thsiFinD("ths_adjustment_nvg_ratio_fund",B$2,$A$6,$A668,101)/100</f>
        <v>0.16823849104859001</v>
      </c>
      <c r="C668" s="132">
        <f>[1]!thsiFinD("ths_adjustment_nvg_ratio_fund",C$2,$A$6,$A668,101)/100</f>
        <v>0.15645903917991</v>
      </c>
      <c r="D668" s="132">
        <f>[1]!thsiFinD("ths_adjustment_nvg_ratio_fund",D$2,$A$6,$A668,101)/100</f>
        <v>0.44943685597890998</v>
      </c>
      <c r="E668" s="132">
        <f>[1]!thsiFinD("ths_adjustment_nvg_ratio_fund",E$2,$A$6,$A668,101)/100</f>
        <v>0.56068347441292998</v>
      </c>
      <c r="F668" s="133">
        <f>[1]!thsiFinD("ths_int_chg_ratio_index",F$1,$A$6,$A668,101)/100</f>
        <v>0.14310145098835</v>
      </c>
      <c r="G668" s="133">
        <f>[1]!thsiFinD("ths_int_chg_ratio_index",G$1,$A$6,$A668,101)/100</f>
        <v>0.14310145098835</v>
      </c>
      <c r="H668" s="132">
        <f>[1]!thsiFinD("ths_int_chg_ratio_index",H$1,$A$6,$A668,101)/100</f>
        <v>0.21699358039614999</v>
      </c>
      <c r="I668" s="132">
        <f>[1]!thsiFinD("ths_int_chg_ratio_index",I$1,$A$6,$A668,101)/100</f>
        <v>0.21699358039614999</v>
      </c>
      <c r="J668" s="32">
        <f t="shared" si="74"/>
        <v>0.25687599042366749</v>
      </c>
      <c r="K668" s="32">
        <f>[1]!thsiFinD("ths_int_chg_ratio_index",K$2,$A$6,$A668,101)/100</f>
        <v>-1.9522578438798E-2</v>
      </c>
      <c r="L668" s="32">
        <f>[1]!thsiFinD("ths_int_chg_ratio_index",L$2,$A$6,$A668,101)/100</f>
        <v>5.5683421116805E-2</v>
      </c>
      <c r="M668" s="46">
        <f t="shared" si="75"/>
        <v>1.2568759904236675</v>
      </c>
      <c r="N668" s="46">
        <f t="shared" si="76"/>
        <v>0.98047742156120199</v>
      </c>
      <c r="O668" s="46">
        <f t="shared" si="76"/>
        <v>1.0556834211168049</v>
      </c>
      <c r="P668" s="38">
        <f t="shared" si="77"/>
        <v>-1.550496103369603E-2</v>
      </c>
      <c r="Q668" s="38">
        <f t="shared" si="78"/>
        <v>-5.7942570671115634E-3</v>
      </c>
      <c r="R668" s="38">
        <f t="shared" si="78"/>
        <v>-1.0913700178015517E-2</v>
      </c>
      <c r="S668" s="34">
        <f>MAX(M$6:M668)</f>
        <v>1.5715176881679187</v>
      </c>
      <c r="T668" s="34">
        <f>MAX(N$6:N668)</f>
        <v>1.37911001835863</v>
      </c>
      <c r="U668" s="34">
        <f>MAX(O$6:O668)</f>
        <v>1.34291332477861</v>
      </c>
      <c r="V668" s="35">
        <f t="shared" si="79"/>
        <v>-0.20021518059466559</v>
      </c>
      <c r="W668" s="35">
        <f t="shared" si="80"/>
        <v>-0.28905061343247074</v>
      </c>
      <c r="X668" s="35">
        <f t="shared" si="80"/>
        <v>-0.21388566064690528</v>
      </c>
    </row>
    <row r="669" spans="1:24">
      <c r="A669" s="357">
        <v>44830</v>
      </c>
      <c r="B669" s="132">
        <f>[1]!thsiFinD("ths_adjustment_nvg_ratio_fund",B$2,$A$6,$A669,101)/100</f>
        <v>0.16304347826086998</v>
      </c>
      <c r="C669" s="132">
        <f>[1]!thsiFinD("ths_adjustment_nvg_ratio_fund",C$2,$A$6,$A669,101)/100</f>
        <v>0.15298410216315</v>
      </c>
      <c r="D669" s="132">
        <f>[1]!thsiFinD("ths_adjustment_nvg_ratio_fund",D$2,$A$6,$A669,101)/100</f>
        <v>0.42667145938174</v>
      </c>
      <c r="E669" s="132">
        <f>[1]!thsiFinD("ths_adjustment_nvg_ratio_fund",E$2,$A$6,$A669,101)/100</f>
        <v>0.54401541176122992</v>
      </c>
      <c r="F669" s="133">
        <f>[1]!thsiFinD("ths_int_chg_ratio_index",F$1,$A$6,$A669,101)/100</f>
        <v>0.12871479296063001</v>
      </c>
      <c r="G669" s="133">
        <f>[1]!thsiFinD("ths_int_chg_ratio_index",G$1,$A$6,$A669,101)/100</f>
        <v>0.12871479296063001</v>
      </c>
      <c r="H669" s="132">
        <f>[1]!thsiFinD("ths_int_chg_ratio_index",H$1,$A$6,$A669,101)/100</f>
        <v>0.19738316865135999</v>
      </c>
      <c r="I669" s="132">
        <f>[1]!thsiFinD("ths_int_chg_ratio_index",I$1,$A$6,$A669,101)/100</f>
        <v>0.19738316865135999</v>
      </c>
      <c r="J669" s="32">
        <f t="shared" si="74"/>
        <v>0.24236379684887127</v>
      </c>
      <c r="K669" s="32">
        <f>[1]!thsiFinD("ths_int_chg_ratio_index",K$2,$A$6,$A669,101)/100</f>
        <v>-2.6676455379615001E-2</v>
      </c>
      <c r="L669" s="32">
        <f>[1]!thsiFinD("ths_int_chg_ratio_index",L$2,$A$6,$A669,101)/100</f>
        <v>4.5608969420366005E-2</v>
      </c>
      <c r="M669" s="46">
        <f t="shared" si="75"/>
        <v>1.2423637968488712</v>
      </c>
      <c r="N669" s="46">
        <f t="shared" si="76"/>
        <v>0.97332354462038495</v>
      </c>
      <c r="O669" s="46">
        <f t="shared" si="76"/>
        <v>1.0456089694203661</v>
      </c>
      <c r="P669" s="38">
        <f t="shared" si="77"/>
        <v>-1.1546241383690092E-2</v>
      </c>
      <c r="Q669" s="38">
        <f t="shared" si="78"/>
        <v>-7.2963199187453531E-3</v>
      </c>
      <c r="R669" s="38">
        <f t="shared" si="78"/>
        <v>-9.5430613902992567E-3</v>
      </c>
      <c r="S669" s="34">
        <f>MAX(M$6:M669)</f>
        <v>1.5715176881679187</v>
      </c>
      <c r="T669" s="34">
        <f>MAX(N$6:N669)</f>
        <v>1.37911001835863</v>
      </c>
      <c r="U669" s="34">
        <f>MAX(O$6:O669)</f>
        <v>1.34291332477861</v>
      </c>
      <c r="V669" s="35">
        <f t="shared" si="79"/>
        <v>-0.20944968917453055</v>
      </c>
      <c r="W669" s="35">
        <f t="shared" si="80"/>
        <v>-0.29423792760290324</v>
      </c>
      <c r="X669" s="35">
        <f t="shared" si="80"/>
        <v>-0.22138759804714647</v>
      </c>
    </row>
    <row r="670" spans="1:24">
      <c r="A670" s="357">
        <v>44831</v>
      </c>
      <c r="B670" s="132">
        <f>[1]!thsiFinD("ths_adjustment_nvg_ratio_fund",B$2,$A$6,$A670,101)/100</f>
        <v>0.17886828644501002</v>
      </c>
      <c r="C670" s="132">
        <f>[1]!thsiFinD("ths_adjustment_nvg_ratio_fund",C$2,$A$6,$A670,101)/100</f>
        <v>0.16740509078273</v>
      </c>
      <c r="D670" s="132">
        <f>[1]!thsiFinD("ths_adjustment_nvg_ratio_fund",D$2,$A$6,$A670,101)/100</f>
        <v>0.44979630960938999</v>
      </c>
      <c r="E670" s="132">
        <f>[1]!thsiFinD("ths_adjustment_nvg_ratio_fund",E$2,$A$6,$A670,101)/100</f>
        <v>0.56654661203066004</v>
      </c>
      <c r="F670" s="133">
        <f>[1]!thsiFinD("ths_int_chg_ratio_index",F$1,$A$6,$A670,101)/100</f>
        <v>0.15138099594524002</v>
      </c>
      <c r="G670" s="133">
        <f>[1]!thsiFinD("ths_int_chg_ratio_index",G$1,$A$6,$A670,101)/100</f>
        <v>0.15138099594524002</v>
      </c>
      <c r="H670" s="132">
        <f>[1]!thsiFinD("ths_int_chg_ratio_index",H$1,$A$6,$A670,101)/100</f>
        <v>0.22686278785119998</v>
      </c>
      <c r="I670" s="132">
        <f>[1]!thsiFinD("ths_int_chg_ratio_index",I$1,$A$6,$A670,101)/100</f>
        <v>0.22686278785119998</v>
      </c>
      <c r="J670" s="32">
        <f t="shared" si="74"/>
        <v>0.26488798330758379</v>
      </c>
      <c r="K670" s="32">
        <f>[1]!thsiFinD("ths_int_chg_ratio_index",K$2,$A$6,$A670,101)/100</f>
        <v>-1.1337086270593998E-2</v>
      </c>
      <c r="L670" s="32">
        <f>[1]!thsiFinD("ths_int_chg_ratio_index",L$2,$A$6,$A670,101)/100</f>
        <v>6.4108118933030991E-2</v>
      </c>
      <c r="M670" s="46">
        <f t="shared" si="75"/>
        <v>1.2648879833075837</v>
      </c>
      <c r="N670" s="46">
        <f t="shared" si="76"/>
        <v>0.98866291372940596</v>
      </c>
      <c r="O670" s="46">
        <f t="shared" si="76"/>
        <v>1.064108118933031</v>
      </c>
      <c r="P670" s="38">
        <f t="shared" si="77"/>
        <v>1.8130105300752319E-2</v>
      </c>
      <c r="Q670" s="38">
        <f t="shared" si="78"/>
        <v>1.5759784291464518E-2</v>
      </c>
      <c r="R670" s="38">
        <f t="shared" si="78"/>
        <v>1.7692225347798907E-2</v>
      </c>
      <c r="S670" s="34">
        <f>MAX(M$6:M670)</f>
        <v>1.5715176881679187</v>
      </c>
      <c r="T670" s="34">
        <f>MAX(N$6:N670)</f>
        <v>1.37911001835863</v>
      </c>
      <c r="U670" s="34">
        <f>MAX(O$6:O670)</f>
        <v>1.34291332477861</v>
      </c>
      <c r="V670" s="35">
        <f t="shared" si="79"/>
        <v>-0.19511692879372244</v>
      </c>
      <c r="W670" s="35">
        <f t="shared" si="80"/>
        <v>-0.28311526958082789</v>
      </c>
      <c r="X670" s="35">
        <f t="shared" si="80"/>
        <v>-0.20761221197320556</v>
      </c>
    </row>
    <row r="671" spans="1:24">
      <c r="A671" s="357">
        <v>44832</v>
      </c>
      <c r="B671" s="132">
        <f>[1]!thsiFinD("ths_adjustment_nvg_ratio_fund",B$2,$A$6,$A671,101)/100</f>
        <v>0.15704923273657001</v>
      </c>
      <c r="C671" s="132">
        <f>[1]!thsiFinD("ths_adjustment_nvg_ratio_fund",C$2,$A$6,$A671,101)/100</f>
        <v>0.14794544348883998</v>
      </c>
      <c r="D671" s="132">
        <f>[1]!thsiFinD("ths_adjustment_nvg_ratio_fund",D$2,$A$6,$A671,101)/100</f>
        <v>0.4150491253295</v>
      </c>
      <c r="E671" s="132">
        <f>[1]!thsiFinD("ths_adjustment_nvg_ratio_fund",E$2,$A$6,$A671,101)/100</f>
        <v>0.52868749482206001</v>
      </c>
      <c r="F671" s="133">
        <f>[1]!thsiFinD("ths_int_chg_ratio_index",F$1,$A$6,$A671,101)/100</f>
        <v>0.11569467973335</v>
      </c>
      <c r="G671" s="133">
        <f>[1]!thsiFinD("ths_int_chg_ratio_index",G$1,$A$6,$A671,101)/100</f>
        <v>0.11569467973335</v>
      </c>
      <c r="H671" s="132">
        <f>[1]!thsiFinD("ths_int_chg_ratio_index",H$1,$A$6,$A671,101)/100</f>
        <v>0.18712826314792999</v>
      </c>
      <c r="I671" s="132">
        <f>[1]!thsiFinD("ths_int_chg_ratio_index",I$1,$A$6,$A671,101)/100</f>
        <v>0.18712826314792999</v>
      </c>
      <c r="J671" s="32">
        <f t="shared" si="74"/>
        <v>0.23179714776744126</v>
      </c>
      <c r="K671" s="32">
        <f>[1]!thsiFinD("ths_int_chg_ratio_index",K$2,$A$6,$A671,101)/100</f>
        <v>-2.9726659594461E-2</v>
      </c>
      <c r="L671" s="32">
        <f>[1]!thsiFinD("ths_int_chg_ratio_index",L$2,$A$6,$A671,101)/100</f>
        <v>4.0134589126374999E-2</v>
      </c>
      <c r="M671" s="46">
        <f t="shared" si="75"/>
        <v>1.2317971477674412</v>
      </c>
      <c r="N671" s="46">
        <f t="shared" si="76"/>
        <v>0.97027334040553903</v>
      </c>
      <c r="O671" s="46">
        <f t="shared" si="76"/>
        <v>1.0401345891263749</v>
      </c>
      <c r="P671" s="38">
        <f t="shared" si="77"/>
        <v>-2.6161079855950953E-2</v>
      </c>
      <c r="Q671" s="38">
        <f t="shared" si="78"/>
        <v>-1.860044820989426E-2</v>
      </c>
      <c r="R671" s="38">
        <f t="shared" si="78"/>
        <v>-2.2529223656985287E-2</v>
      </c>
      <c r="S671" s="34">
        <f>MAX(M$6:M671)</f>
        <v>1.5715176881679187</v>
      </c>
      <c r="T671" s="34">
        <f>MAX(N$6:N671)</f>
        <v>1.37911001835863</v>
      </c>
      <c r="U671" s="34">
        <f>MAX(O$6:O671)</f>
        <v>1.34291332477861</v>
      </c>
      <c r="V671" s="35">
        <f t="shared" si="79"/>
        <v>-0.21617353909425285</v>
      </c>
      <c r="W671" s="35">
        <f t="shared" si="80"/>
        <v>-0.2964496468814537</v>
      </c>
      <c r="X671" s="35">
        <f t="shared" si="80"/>
        <v>-0.22546409367272502</v>
      </c>
    </row>
    <row r="672" spans="1:24">
      <c r="A672" s="357">
        <v>44833</v>
      </c>
      <c r="B672" s="132">
        <f>[1]!thsiFinD("ths_adjustment_nvg_ratio_fund",B$2,$A$6,$A672,101)/100</f>
        <v>0.15824808184142999</v>
      </c>
      <c r="C672" s="132">
        <f>[1]!thsiFinD("ths_adjustment_nvg_ratio_fund",C$2,$A$6,$A672,101)/100</f>
        <v>0.15089913995309001</v>
      </c>
      <c r="D672" s="132">
        <f>[1]!thsiFinD("ths_adjustment_nvg_ratio_fund",D$2,$A$6,$A672,101)/100</f>
        <v>0.41840402588066</v>
      </c>
      <c r="E672" s="132">
        <f>[1]!thsiFinD("ths_adjustment_nvg_ratio_fund",E$2,$A$6,$A672,101)/100</f>
        <v>0.53982745626487993</v>
      </c>
      <c r="F672" s="133">
        <f>[1]!thsiFinD("ths_int_chg_ratio_index",F$1,$A$6,$A672,101)/100</f>
        <v>0.11886866846307999</v>
      </c>
      <c r="G672" s="133">
        <f>[1]!thsiFinD("ths_int_chg_ratio_index",G$1,$A$6,$A672,101)/100</f>
        <v>0.11886866846307999</v>
      </c>
      <c r="H672" s="132">
        <f>[1]!thsiFinD("ths_int_chg_ratio_index",H$1,$A$6,$A672,101)/100</f>
        <v>0.18089412771045002</v>
      </c>
      <c r="I672" s="132">
        <f>[1]!thsiFinD("ths_int_chg_ratio_index",I$1,$A$6,$A672,101)/100</f>
        <v>0.18089412771045002</v>
      </c>
      <c r="J672" s="32">
        <f t="shared" si="74"/>
        <v>0.23336303703589001</v>
      </c>
      <c r="K672" s="32">
        <f>[1]!thsiFinD("ths_int_chg_ratio_index",K$2,$A$6,$A672,101)/100</f>
        <v>-2.9927218982431E-2</v>
      </c>
      <c r="L672" s="32">
        <f>[1]!thsiFinD("ths_int_chg_ratio_index",L$2,$A$6,$A672,101)/100</f>
        <v>3.9289301645744998E-2</v>
      </c>
      <c r="M672" s="46">
        <f t="shared" si="75"/>
        <v>1.2333630370358901</v>
      </c>
      <c r="N672" s="46">
        <f t="shared" si="76"/>
        <v>0.970072781017569</v>
      </c>
      <c r="O672" s="46">
        <f t="shared" si="76"/>
        <v>1.039289301645745</v>
      </c>
      <c r="P672" s="38">
        <f t="shared" si="77"/>
        <v>1.2712233270608664E-3</v>
      </c>
      <c r="Q672" s="38">
        <f t="shared" si="78"/>
        <v>-2.0670400764200014E-4</v>
      </c>
      <c r="R672" s="38">
        <f t="shared" si="78"/>
        <v>-8.126712537652736E-4</v>
      </c>
      <c r="S672" s="34">
        <f>MAX(M$6:M672)</f>
        <v>1.5715176881679187</v>
      </c>
      <c r="T672" s="34">
        <f>MAX(N$6:N672)</f>
        <v>1.37911001835863</v>
      </c>
      <c r="U672" s="34">
        <f>MAX(O$6:O672)</f>
        <v>1.34291332477861</v>
      </c>
      <c r="V672" s="35">
        <f t="shared" si="79"/>
        <v>-0.21517712061278205</v>
      </c>
      <c r="W672" s="35">
        <f t="shared" si="80"/>
        <v>-0.29659507355902126</v>
      </c>
      <c r="X672" s="35">
        <f t="shared" si="80"/>
        <v>-0.22609353673880617</v>
      </c>
    </row>
    <row r="673" spans="1:24">
      <c r="A673" s="357">
        <v>44834</v>
      </c>
      <c r="B673" s="132">
        <f>[1]!thsiFinD("ths_adjustment_nvg_ratio_fund",B$2,$A$6,$A673,101)/100</f>
        <v>0.15217391304347999</v>
      </c>
      <c r="C673" s="132">
        <f>[1]!thsiFinD("ths_adjustment_nvg_ratio_fund",C$2,$A$6,$A673,101)/100</f>
        <v>0.13995308835027001</v>
      </c>
      <c r="D673" s="132">
        <f>[1]!thsiFinD("ths_adjustment_nvg_ratio_fund",D$2,$A$6,$A673,101)/100</f>
        <v>0.40570333093697997</v>
      </c>
      <c r="E673" s="132">
        <f>[1]!thsiFinD("ths_adjustment_nvg_ratio_fund",E$2,$A$6,$A673,101)/100</f>
        <v>0.52366194830360002</v>
      </c>
      <c r="F673" s="133">
        <f>[1]!thsiFinD("ths_int_chg_ratio_index",F$1,$A$6,$A673,101)/100</f>
        <v>0.10020254954479001</v>
      </c>
      <c r="G673" s="133">
        <f>[1]!thsiFinD("ths_int_chg_ratio_index",G$1,$A$6,$A673,101)/100</f>
        <v>0.10020254954479001</v>
      </c>
      <c r="H673" s="132">
        <f>[1]!thsiFinD("ths_int_chg_ratio_index",H$1,$A$6,$A673,101)/100</f>
        <v>0.16366898686475001</v>
      </c>
      <c r="I673" s="132">
        <f>[1]!thsiFinD("ths_int_chg_ratio_index",I$1,$A$6,$A673,101)/100</f>
        <v>0.16366898686475001</v>
      </c>
      <c r="J673" s="32">
        <f t="shared" si="74"/>
        <v>0.21865441918167627</v>
      </c>
      <c r="K673" s="32">
        <f>[1]!thsiFinD("ths_int_chg_ratio_index",K$2,$A$6,$A673,101)/100</f>
        <v>-3.6577512124950001E-2</v>
      </c>
      <c r="L673" s="32">
        <f>[1]!thsiFinD("ths_int_chg_ratio_index",L$2,$A$6,$A673,101)/100</f>
        <v>2.9232605008508997E-2</v>
      </c>
      <c r="M673" s="46">
        <f t="shared" si="75"/>
        <v>1.2186544191816764</v>
      </c>
      <c r="N673" s="46">
        <f t="shared" si="76"/>
        <v>0.96342248787505003</v>
      </c>
      <c r="O673" s="46">
        <f t="shared" si="76"/>
        <v>1.029232605008509</v>
      </c>
      <c r="P673" s="38">
        <f t="shared" si="77"/>
        <v>-1.1925619150678135E-2</v>
      </c>
      <c r="Q673" s="38">
        <f t="shared" si="78"/>
        <v>-6.8554579333141019E-3</v>
      </c>
      <c r="R673" s="38">
        <f t="shared" si="78"/>
        <v>-9.676513191573255E-3</v>
      </c>
      <c r="S673" s="34">
        <f>MAX(M$6:M673)</f>
        <v>1.5715176881679187</v>
      </c>
      <c r="T673" s="34">
        <f>MAX(N$6:N673)</f>
        <v>1.37911001835863</v>
      </c>
      <c r="U673" s="34">
        <f>MAX(O$6:O673)</f>
        <v>1.34291332477861</v>
      </c>
      <c r="V673" s="35">
        <f t="shared" si="79"/>
        <v>-0.22453661937309255</v>
      </c>
      <c r="W673" s="35">
        <f t="shared" si="80"/>
        <v>-0.30141723644232332</v>
      </c>
      <c r="X673" s="35">
        <f t="shared" si="80"/>
        <v>-0.23358225283959688</v>
      </c>
    </row>
    <row r="674" spans="1:24">
      <c r="A674" s="357">
        <v>44844</v>
      </c>
      <c r="B674" s="132">
        <f>[1]!thsiFinD("ths_adjustment_nvg_ratio_fund",B$2,$A$6,$A674,101)/100</f>
        <v>0.13123401534526999</v>
      </c>
      <c r="C674" s="132">
        <f>[1]!thsiFinD("ths_adjustment_nvg_ratio_fund",C$2,$A$6,$A674,101)/100</f>
        <v>0.11788723829381001</v>
      </c>
      <c r="D674" s="132">
        <f>[1]!thsiFinD("ths_adjustment_nvg_ratio_fund",D$2,$A$6,$A674,101)/100</f>
        <v>0.38797028516654997</v>
      </c>
      <c r="E674" s="132">
        <f>[1]!thsiFinD("ths_adjustment_nvg_ratio_fund",E$2,$A$6,$A674,101)/100</f>
        <v>0.50691012654969003</v>
      </c>
      <c r="F674" s="133">
        <f>[1]!thsiFinD("ths_int_chg_ratio_index",F$1,$A$6,$A674,101)/100</f>
        <v>7.4989280645542999E-2</v>
      </c>
      <c r="G674" s="133">
        <f>[1]!thsiFinD("ths_int_chg_ratio_index",G$1,$A$6,$A674,101)/100</f>
        <v>7.4989280645542999E-2</v>
      </c>
      <c r="H674" s="132">
        <f>[1]!thsiFinD("ths_int_chg_ratio_index",H$1,$A$6,$A674,101)/100</f>
        <v>0.14286351578069001</v>
      </c>
      <c r="I674" s="132">
        <f>[1]!thsiFinD("ths_int_chg_ratio_index",I$1,$A$6,$A674,101)/100</f>
        <v>0.14286351578069001</v>
      </c>
      <c r="J674" s="32">
        <f t="shared" si="74"/>
        <v>0.19746340727597322</v>
      </c>
      <c r="K674" s="32">
        <f>[1]!thsiFinD("ths_int_chg_ratio_index",K$2,$A$6,$A674,101)/100</f>
        <v>-5.5849186819446006E-2</v>
      </c>
      <c r="L674" s="32">
        <f>[1]!thsiFinD("ths_int_chg_ratio_index",L$2,$A$6,$A674,101)/100</f>
        <v>8.3474999743341008E-3</v>
      </c>
      <c r="M674" s="46">
        <f t="shared" si="75"/>
        <v>1.1974634072759733</v>
      </c>
      <c r="N674" s="46">
        <f t="shared" si="76"/>
        <v>0.94415081318055405</v>
      </c>
      <c r="O674" s="46">
        <f t="shared" si="76"/>
        <v>1.008347499974334</v>
      </c>
      <c r="P674" s="38">
        <f t="shared" si="77"/>
        <v>-1.7388860674655171E-2</v>
      </c>
      <c r="Q674" s="38">
        <f t="shared" si="78"/>
        <v>-2.0003347375669112E-2</v>
      </c>
      <c r="R674" s="38">
        <f t="shared" si="78"/>
        <v>-2.0291919370356792E-2</v>
      </c>
      <c r="S674" s="34">
        <f>MAX(M$6:M674)</f>
        <v>1.5715176881679187</v>
      </c>
      <c r="T674" s="34">
        <f>MAX(N$6:N674)</f>
        <v>1.37911001835863</v>
      </c>
      <c r="U674" s="34">
        <f>MAX(O$6:O674)</f>
        <v>1.34291332477861</v>
      </c>
      <c r="V674" s="35">
        <f t="shared" si="79"/>
        <v>-0.238021044057111</v>
      </c>
      <c r="W674" s="35">
        <f t="shared" si="80"/>
        <v>-0.31539123013242243</v>
      </c>
      <c r="X674" s="35">
        <f t="shared" si="80"/>
        <v>-0.24913433996898637</v>
      </c>
    </row>
    <row r="675" spans="1:24">
      <c r="A675" s="357">
        <v>44845</v>
      </c>
      <c r="B675" s="132">
        <f>[1]!thsiFinD("ths_adjustment_nvg_ratio_fund",B$2,$A$6,$A675,101)/100</f>
        <v>0.12971547314578</v>
      </c>
      <c r="C675" s="132">
        <f>[1]!thsiFinD("ths_adjustment_nvg_ratio_fund",C$2,$A$6,$A675,101)/100</f>
        <v>0.12075406133263999</v>
      </c>
      <c r="D675" s="132">
        <f>[1]!thsiFinD("ths_adjustment_nvg_ratio_fund",D$2,$A$6,$A675,101)/100</f>
        <v>0.39719626168224004</v>
      </c>
      <c r="E675" s="132">
        <f>[1]!thsiFinD("ths_adjustment_nvg_ratio_fund",E$2,$A$6,$A675,101)/100</f>
        <v>0.51913895639841001</v>
      </c>
      <c r="F675" s="133">
        <f>[1]!thsiFinD("ths_int_chg_ratio_index",F$1,$A$6,$A675,101)/100</f>
        <v>8.0956301139224002E-2</v>
      </c>
      <c r="G675" s="133">
        <f>[1]!thsiFinD("ths_int_chg_ratio_index",G$1,$A$6,$A675,101)/100</f>
        <v>8.0956301139224002E-2</v>
      </c>
      <c r="H675" s="132">
        <f>[1]!thsiFinD("ths_int_chg_ratio_index",H$1,$A$6,$A675,101)/100</f>
        <v>0.15607583909751999</v>
      </c>
      <c r="I675" s="132">
        <f>[1]!thsiFinD("ths_int_chg_ratio_index",I$1,$A$6,$A675,101)/100</f>
        <v>0.15607583909751999</v>
      </c>
      <c r="J675" s="32">
        <f t="shared" si="74"/>
        <v>0.20510862912906974</v>
      </c>
      <c r="K675" s="32">
        <f>[1]!thsiFinD("ths_int_chg_ratio_index",K$2,$A$6,$A675,101)/100</f>
        <v>-5.2532162190538002E-2</v>
      </c>
      <c r="L675" s="32">
        <f>[1]!thsiFinD("ths_int_chg_ratio_index",L$2,$A$6,$A675,101)/100</f>
        <v>1.3134077274017998E-2</v>
      </c>
      <c r="M675" s="46">
        <f t="shared" si="75"/>
        <v>1.2051086291290698</v>
      </c>
      <c r="N675" s="46">
        <f t="shared" si="76"/>
        <v>0.94746783780946198</v>
      </c>
      <c r="O675" s="46">
        <f t="shared" si="76"/>
        <v>1.0131340772740181</v>
      </c>
      <c r="P675" s="38">
        <f t="shared" si="77"/>
        <v>6.3845139706506515E-3</v>
      </c>
      <c r="Q675" s="38">
        <f t="shared" si="78"/>
        <v>3.513236002767206E-3</v>
      </c>
      <c r="R675" s="38">
        <f t="shared" si="78"/>
        <v>4.7469521170091511E-3</v>
      </c>
      <c r="S675" s="34">
        <f>MAX(M$6:M675)</f>
        <v>1.5715176881679187</v>
      </c>
      <c r="T675" s="34">
        <f>MAX(N$6:N675)</f>
        <v>1.37911001835863</v>
      </c>
      <c r="U675" s="34">
        <f>MAX(O$6:O675)</f>
        <v>1.34291332477861</v>
      </c>
      <c r="V675" s="35">
        <f t="shared" si="79"/>
        <v>-0.23315617876755179</v>
      </c>
      <c r="W675" s="35">
        <f t="shared" si="80"/>
        <v>-0.31298603795431346</v>
      </c>
      <c r="X675" s="35">
        <f t="shared" si="80"/>
        <v>-0.24557001663451272</v>
      </c>
    </row>
    <row r="676" spans="1:24">
      <c r="A676" s="357">
        <v>44846</v>
      </c>
      <c r="B676" s="132">
        <f>[1]!thsiFinD("ths_adjustment_nvg_ratio_fund",B$2,$A$6,$A676,101)/100</f>
        <v>0.14785805626598</v>
      </c>
      <c r="C676" s="132">
        <f>[1]!thsiFinD("ths_adjustment_nvg_ratio_fund",C$2,$A$6,$A676,101)/100</f>
        <v>0.13647815133350999</v>
      </c>
      <c r="D676" s="132">
        <f>[1]!thsiFinD("ths_adjustment_nvg_ratio_fund",D$2,$A$6,$A676,101)/100</f>
        <v>0.42894799904145997</v>
      </c>
      <c r="E676" s="132">
        <f>[1]!thsiFinD("ths_adjustment_nvg_ratio_fund",E$2,$A$6,$A676,101)/100</f>
        <v>0.55138621329590998</v>
      </c>
      <c r="F676" s="133">
        <f>[1]!thsiFinD("ths_int_chg_ratio_index",F$1,$A$6,$A676,101)/100</f>
        <v>0.11237950269021001</v>
      </c>
      <c r="G676" s="133">
        <f>[1]!thsiFinD("ths_int_chg_ratio_index",G$1,$A$6,$A676,101)/100</f>
        <v>0.11237950269021001</v>
      </c>
      <c r="H676" s="132">
        <f>[1]!thsiFinD("ths_int_chg_ratio_index",H$1,$A$6,$A676,101)/100</f>
        <v>0.19282200734999999</v>
      </c>
      <c r="I676" s="132">
        <f>[1]!thsiFinD("ths_int_chg_ratio_index",I$1,$A$6,$A676,101)/100</f>
        <v>0.19282200734999999</v>
      </c>
      <c r="J676" s="32">
        <f t="shared" si="74"/>
        <v>0.23438418000215996</v>
      </c>
      <c r="K676" s="32">
        <f>[1]!thsiFinD("ths_int_chg_ratio_index",K$2,$A$6,$A676,101)/100</f>
        <v>-3.6077971768455001E-2</v>
      </c>
      <c r="L676" s="32">
        <f>[1]!thsiFinD("ths_int_chg_ratio_index",L$2,$A$6,$A676,101)/100</f>
        <v>3.4619298864933999E-2</v>
      </c>
      <c r="M676" s="46">
        <f t="shared" si="75"/>
        <v>1.23438418000216</v>
      </c>
      <c r="N676" s="46">
        <f t="shared" si="76"/>
        <v>0.96392202823154505</v>
      </c>
      <c r="O676" s="46">
        <f t="shared" si="76"/>
        <v>1.0346192988649341</v>
      </c>
      <c r="P676" s="38">
        <f t="shared" si="77"/>
        <v>2.4292872995397508E-2</v>
      </c>
      <c r="Q676" s="38">
        <f t="shared" si="78"/>
        <v>1.7366489674335517E-2</v>
      </c>
      <c r="R676" s="38">
        <f t="shared" si="78"/>
        <v>2.1206691269061828E-2</v>
      </c>
      <c r="S676" s="34">
        <f>MAX(M$6:M676)</f>
        <v>1.5715176881679187</v>
      </c>
      <c r="T676" s="34">
        <f>MAX(N$6:N676)</f>
        <v>1.37911001835863</v>
      </c>
      <c r="U676" s="34">
        <f>MAX(O$6:O676)</f>
        <v>1.34291332477861</v>
      </c>
      <c r="V676" s="35">
        <f t="shared" si="79"/>
        <v>-0.2145273392110465</v>
      </c>
      <c r="W676" s="35">
        <f t="shared" si="80"/>
        <v>-0.30105501707632265</v>
      </c>
      <c r="X676" s="35">
        <f t="shared" si="80"/>
        <v>-0.22957105289315727</v>
      </c>
    </row>
    <row r="677" spans="1:24">
      <c r="A677" s="357">
        <v>44847</v>
      </c>
      <c r="B677" s="132">
        <f>[1]!thsiFinD("ths_adjustment_nvg_ratio_fund",B$2,$A$6,$A677,101)/100</f>
        <v>0.13690856777494001</v>
      </c>
      <c r="C677" s="132">
        <f>[1]!thsiFinD("ths_adjustment_nvg_ratio_fund",C$2,$A$6,$A677,101)/100</f>
        <v>0.12761706194075001</v>
      </c>
      <c r="D677" s="132">
        <f>[1]!thsiFinD("ths_adjustment_nvg_ratio_fund",D$2,$A$6,$A677,101)/100</f>
        <v>0.43421998562185005</v>
      </c>
      <c r="E677" s="132">
        <f>[1]!thsiFinD("ths_adjustment_nvg_ratio_fund",E$2,$A$6,$A677,101)/100</f>
        <v>0.55230756349739996</v>
      </c>
      <c r="F677" s="133">
        <f>[1]!thsiFinD("ths_int_chg_ratio_index",F$1,$A$6,$A677,101)/100</f>
        <v>0.12307983444682</v>
      </c>
      <c r="G677" s="133">
        <f>[1]!thsiFinD("ths_int_chg_ratio_index",G$1,$A$6,$A677,101)/100</f>
        <v>0.12307983444682</v>
      </c>
      <c r="H677" s="132">
        <f>[1]!thsiFinD("ths_int_chg_ratio_index",H$1,$A$6,$A677,101)/100</f>
        <v>0.20419930997034</v>
      </c>
      <c r="I677" s="132">
        <f>[1]!thsiFinD("ths_int_chg_ratio_index",I$1,$A$6,$A677,101)/100</f>
        <v>0.20419930997034</v>
      </c>
      <c r="J677" s="32">
        <f t="shared" si="74"/>
        <v>0.23820143345865752</v>
      </c>
      <c r="K677" s="32">
        <f>[1]!thsiFinD("ths_int_chg_ratio_index",K$2,$A$6,$A677,101)/100</f>
        <v>-4.1700926850351004E-2</v>
      </c>
      <c r="L677" s="32">
        <f>[1]!thsiFinD("ths_int_chg_ratio_index",L$2,$A$6,$A677,101)/100</f>
        <v>3.3633726417158998E-2</v>
      </c>
      <c r="M677" s="46">
        <f t="shared" si="75"/>
        <v>1.2382014334586575</v>
      </c>
      <c r="N677" s="46">
        <f t="shared" si="76"/>
        <v>0.95829907314964902</v>
      </c>
      <c r="O677" s="46">
        <f t="shared" si="76"/>
        <v>1.0336337264171589</v>
      </c>
      <c r="P677" s="38">
        <f t="shared" si="77"/>
        <v>3.0924354980723656E-3</v>
      </c>
      <c r="Q677" s="38">
        <f t="shared" si="78"/>
        <v>-5.8334127836171534E-3</v>
      </c>
      <c r="R677" s="38">
        <f t="shared" si="78"/>
        <v>-9.5259430097283104E-4</v>
      </c>
      <c r="S677" s="34">
        <f>MAX(M$6:M677)</f>
        <v>1.5715176881679187</v>
      </c>
      <c r="T677" s="34">
        <f>MAX(N$6:N677)</f>
        <v>1.37911001835863</v>
      </c>
      <c r="U677" s="34">
        <f>MAX(O$6:O677)</f>
        <v>1.34291332477861</v>
      </c>
      <c r="V677" s="35">
        <f t="shared" si="79"/>
        <v>-0.2120983156720575</v>
      </c>
      <c r="W677" s="35">
        <f t="shared" si="80"/>
        <v>-0.30513225167475466</v>
      </c>
      <c r="X677" s="35">
        <f t="shared" si="80"/>
        <v>-0.23030495911747573</v>
      </c>
    </row>
    <row r="678" spans="1:24">
      <c r="A678" s="357">
        <v>44848</v>
      </c>
      <c r="B678" s="132">
        <f>[1]!thsiFinD("ths_adjustment_nvg_ratio_fund",B$2,$A$6,$A678,101)/100</f>
        <v>0.16048593350383999</v>
      </c>
      <c r="C678" s="132">
        <f>[1]!thsiFinD("ths_adjustment_nvg_ratio_fund",C$2,$A$6,$A678,101)/100</f>
        <v>0.15176787420728</v>
      </c>
      <c r="D678" s="132">
        <f>[1]!thsiFinD("ths_adjustment_nvg_ratio_fund",D$2,$A$6,$A678,101)/100</f>
        <v>0.47160316319194995</v>
      </c>
      <c r="E678" s="132">
        <f>[1]!thsiFinD("ths_adjustment_nvg_ratio_fund",E$2,$A$6,$A678,101)/100</f>
        <v>0.58522489328975003</v>
      </c>
      <c r="F678" s="133">
        <f>[1]!thsiFinD("ths_int_chg_ratio_index",F$1,$A$6,$A678,101)/100</f>
        <v>0.15078486152317999</v>
      </c>
      <c r="G678" s="133">
        <f>[1]!thsiFinD("ths_int_chg_ratio_index",G$1,$A$6,$A678,101)/100</f>
        <v>0.15078486152317999</v>
      </c>
      <c r="H678" s="132">
        <f>[1]!thsiFinD("ths_int_chg_ratio_index",H$1,$A$6,$A678,101)/100</f>
        <v>0.23089750209175999</v>
      </c>
      <c r="I678" s="132">
        <f>[1]!thsiFinD("ths_int_chg_ratio_index",I$1,$A$6,$A678,101)/100</f>
        <v>0.23089750209175999</v>
      </c>
      <c r="J678" s="32">
        <f t="shared" si="74"/>
        <v>0.2665558239278375</v>
      </c>
      <c r="K678" s="32">
        <f>[1]!thsiFinD("ths_int_chg_ratio_index",K$2,$A$6,$A678,101)/100</f>
        <v>-1.8620680564076997E-2</v>
      </c>
      <c r="L678" s="32">
        <f>[1]!thsiFinD("ths_int_chg_ratio_index",L$2,$A$6,$A678,101)/100</f>
        <v>5.8196573082467999E-2</v>
      </c>
      <c r="M678" s="46">
        <f t="shared" si="75"/>
        <v>1.2665558239278374</v>
      </c>
      <c r="N678" s="46">
        <f t="shared" si="76"/>
        <v>0.98137931943592305</v>
      </c>
      <c r="O678" s="46">
        <f t="shared" si="76"/>
        <v>1.0581965730824681</v>
      </c>
      <c r="P678" s="38">
        <f t="shared" si="77"/>
        <v>2.2899658894738772E-2</v>
      </c>
      <c r="Q678" s="38">
        <f t="shared" si="78"/>
        <v>2.4084596273703962E-2</v>
      </c>
      <c r="R678" s="38">
        <f t="shared" si="78"/>
        <v>2.3763588626747323E-2</v>
      </c>
      <c r="S678" s="34">
        <f>MAX(M$6:M678)</f>
        <v>1.5715176881679187</v>
      </c>
      <c r="T678" s="34">
        <f>MAX(N$6:N678)</f>
        <v>1.37911001835863</v>
      </c>
      <c r="U678" s="34">
        <f>MAX(O$6:O678)</f>
        <v>1.34291332477861</v>
      </c>
      <c r="V678" s="35">
        <f t="shared" si="79"/>
        <v>-0.19405563585835739</v>
      </c>
      <c r="W678" s="35">
        <f t="shared" si="80"/>
        <v>-0.28839664249272334</v>
      </c>
      <c r="X678" s="35">
        <f t="shared" si="80"/>
        <v>-0.21201424279789594</v>
      </c>
    </row>
    <row r="679" spans="1:24">
      <c r="A679" s="357">
        <v>44851</v>
      </c>
      <c r="B679" s="132">
        <f>[1]!thsiFinD("ths_adjustment_nvg_ratio_fund",B$2,$A$6,$A679,101)/100</f>
        <v>0.15960677749360999</v>
      </c>
      <c r="C679" s="132">
        <f>[1]!thsiFinD("ths_adjustment_nvg_ratio_fund",C$2,$A$6,$A679,101)/100</f>
        <v>0.15020415254974001</v>
      </c>
      <c r="D679" s="132">
        <f>[1]!thsiFinD("ths_adjustment_nvg_ratio_fund",D$2,$A$6,$A679,101)/100</f>
        <v>0.47723460340282997</v>
      </c>
      <c r="E679" s="132">
        <f>[1]!thsiFinD("ths_adjustment_nvg_ratio_fund",E$2,$A$6,$A679,101)/100</f>
        <v>0.58623000259344005</v>
      </c>
      <c r="F679" s="133">
        <f>[1]!thsiFinD("ths_int_chg_ratio_index",F$1,$A$6,$A679,101)/100</f>
        <v>0.16263925505741</v>
      </c>
      <c r="G679" s="133">
        <f>[1]!thsiFinD("ths_int_chg_ratio_index",G$1,$A$6,$A679,101)/100</f>
        <v>0.16263925505741</v>
      </c>
      <c r="H679" s="132">
        <f>[1]!thsiFinD("ths_int_chg_ratio_index",H$1,$A$6,$A679,101)/100</f>
        <v>0.25092683823848</v>
      </c>
      <c r="I679" s="132">
        <f>[1]!thsiFinD("ths_int_chg_ratio_index",I$1,$A$6,$A679,101)/100</f>
        <v>0.25092683823848</v>
      </c>
      <c r="J679" s="32">
        <f t="shared" si="74"/>
        <v>0.27505096532892503</v>
      </c>
      <c r="K679" s="32">
        <f>[1]!thsiFinD("ths_int_chg_ratio_index",K$2,$A$6,$A679,101)/100</f>
        <v>-1.6115359347919002E-2</v>
      </c>
      <c r="L679" s="32">
        <f>[1]!thsiFinD("ths_int_chg_ratio_index",L$2,$A$6,$A679,101)/100</f>
        <v>6.4531195994564999E-2</v>
      </c>
      <c r="M679" s="46">
        <f t="shared" si="75"/>
        <v>1.275050965328925</v>
      </c>
      <c r="N679" s="46">
        <f t="shared" si="76"/>
        <v>0.98388464065208103</v>
      </c>
      <c r="O679" s="46">
        <f t="shared" si="76"/>
        <v>1.0645311959945649</v>
      </c>
      <c r="P679" s="38">
        <f t="shared" si="77"/>
        <v>6.7072775163927734E-3</v>
      </c>
      <c r="Q679" s="38">
        <f t="shared" si="78"/>
        <v>2.5528571537436484E-3</v>
      </c>
      <c r="R679" s="38">
        <f t="shared" si="78"/>
        <v>5.9862440242501869E-3</v>
      </c>
      <c r="S679" s="34">
        <f>MAX(M$6:M679)</f>
        <v>1.5715176881679187</v>
      </c>
      <c r="T679" s="34">
        <f>MAX(N$6:N679)</f>
        <v>1.37911001835863</v>
      </c>
      <c r="U679" s="34">
        <f>MAX(O$6:O679)</f>
        <v>1.34291332477861</v>
      </c>
      <c r="V679" s="35">
        <f t="shared" si="79"/>
        <v>-0.18864994334528662</v>
      </c>
      <c r="W679" s="35">
        <f t="shared" si="80"/>
        <v>-0.28658002077088296</v>
      </c>
      <c r="X679" s="35">
        <f t="shared" si="80"/>
        <v>-0.20729716776765073</v>
      </c>
    </row>
    <row r="680" spans="1:24">
      <c r="A680" s="357">
        <v>44852</v>
      </c>
      <c r="B680" s="132">
        <f>[1]!thsiFinD("ths_adjustment_nvg_ratio_fund",B$2,$A$6,$A680,101)/100</f>
        <v>0.15704923273657001</v>
      </c>
      <c r="C680" s="132">
        <f>[1]!thsiFinD("ths_adjustment_nvg_ratio_fund",C$2,$A$6,$A680,101)/100</f>
        <v>0.14959603857179998</v>
      </c>
      <c r="D680" s="132">
        <f>[1]!thsiFinD("ths_adjustment_nvg_ratio_fund",D$2,$A$6,$A680,101)/100</f>
        <v>0.47783369278695997</v>
      </c>
      <c r="E680" s="132">
        <f>[1]!thsiFinD("ths_adjustment_nvg_ratio_fund",E$2,$A$6,$A680,101)/100</f>
        <v>0.59008292160378994</v>
      </c>
      <c r="F680" s="133">
        <f>[1]!thsiFinD("ths_int_chg_ratio_index",F$1,$A$6,$A680,101)/100</f>
        <v>0.16911536180942</v>
      </c>
      <c r="G680" s="133">
        <f>[1]!thsiFinD("ths_int_chg_ratio_index",G$1,$A$6,$A680,101)/100</f>
        <v>0.16911536180942</v>
      </c>
      <c r="H680" s="132">
        <f>[1]!thsiFinD("ths_int_chg_ratio_index",H$1,$A$6,$A680,101)/100</f>
        <v>0.25717007007110998</v>
      </c>
      <c r="I680" s="132">
        <f>[1]!thsiFinD("ths_int_chg_ratio_index",I$1,$A$6,$A680,101)/100</f>
        <v>0.25717007007110998</v>
      </c>
      <c r="J680" s="32">
        <f t="shared" si="74"/>
        <v>0.27839159368252248</v>
      </c>
      <c r="K680" s="32">
        <f>[1]!thsiFinD("ths_int_chg_ratio_index",K$2,$A$6,$A680,101)/100</f>
        <v>-1.6833946736698999E-2</v>
      </c>
      <c r="L680" s="32">
        <f>[1]!thsiFinD("ths_int_chg_ratio_index",L$2,$A$6,$A680,101)/100</f>
        <v>6.5639964998311998E-2</v>
      </c>
      <c r="M680" s="46">
        <f t="shared" si="75"/>
        <v>1.2783915936825225</v>
      </c>
      <c r="N680" s="46">
        <f t="shared" si="76"/>
        <v>0.98316605326330098</v>
      </c>
      <c r="O680" s="46">
        <f t="shared" si="76"/>
        <v>1.0656399649983119</v>
      </c>
      <c r="P680" s="38">
        <f t="shared" si="77"/>
        <v>2.6199959408961249E-3</v>
      </c>
      <c r="Q680" s="38">
        <f t="shared" si="78"/>
        <v>-7.3035736009030572E-4</v>
      </c>
      <c r="R680" s="38">
        <f t="shared" si="78"/>
        <v>1.0415561403169793E-3</v>
      </c>
      <c r="S680" s="34">
        <f>MAX(M$6:M680)</f>
        <v>1.5715176881679187</v>
      </c>
      <c r="T680" s="34">
        <f>MAX(N$6:N680)</f>
        <v>1.37911001835863</v>
      </c>
      <c r="U680" s="34">
        <f>MAX(O$6:O680)</f>
        <v>1.34291332477861</v>
      </c>
      <c r="V680" s="35">
        <f t="shared" si="79"/>
        <v>-0.18652420949020543</v>
      </c>
      <c r="W680" s="35">
        <f t="shared" si="80"/>
        <v>-0.28710107230354842</v>
      </c>
      <c r="X680" s="35">
        <f t="shared" si="80"/>
        <v>-0.2064715232652925</v>
      </c>
    </row>
    <row r="681" spans="1:24">
      <c r="A681" s="357">
        <v>44853</v>
      </c>
      <c r="B681" s="132">
        <f>[1]!thsiFinD("ths_adjustment_nvg_ratio_fund",B$2,$A$6,$A681,101)/100</f>
        <v>0.14290281329922999</v>
      </c>
      <c r="C681" s="132">
        <f>[1]!thsiFinD("ths_adjustment_nvg_ratio_fund",C$2,$A$6,$A681,101)/100</f>
        <v>0.13222135348797001</v>
      </c>
      <c r="D681" s="132">
        <f>[1]!thsiFinD("ths_adjustment_nvg_ratio_fund",D$2,$A$6,$A681,101)/100</f>
        <v>0.46561226935058997</v>
      </c>
      <c r="E681" s="132">
        <f>[1]!thsiFinD("ths_adjustment_nvg_ratio_fund",E$2,$A$6,$A681,101)/100</f>
        <v>0.57492252286904</v>
      </c>
      <c r="F681" s="133">
        <f>[1]!thsiFinD("ths_int_chg_ratio_index",F$1,$A$6,$A681,101)/100</f>
        <v>0.16060856833433998</v>
      </c>
      <c r="G681" s="133">
        <f>[1]!thsiFinD("ths_int_chg_ratio_index",G$1,$A$6,$A681,101)/100</f>
        <v>0.16060856833433998</v>
      </c>
      <c r="H681" s="132">
        <f>[1]!thsiFinD("ths_int_chg_ratio_index",H$1,$A$6,$A681,101)/100</f>
        <v>0.24792884069821</v>
      </c>
      <c r="I681" s="132">
        <f>[1]!thsiFinD("ths_int_chg_ratio_index",I$1,$A$6,$A681,101)/100</f>
        <v>0.24792884069821</v>
      </c>
      <c r="J681" s="32">
        <f t="shared" si="74"/>
        <v>0.26659172213399124</v>
      </c>
      <c r="K681" s="32">
        <f>[1]!thsiFinD("ths_int_chg_ratio_index",K$2,$A$6,$A681,101)/100</f>
        <v>-3.1227547796052999E-2</v>
      </c>
      <c r="L681" s="32">
        <f>[1]!thsiFinD("ths_int_chg_ratio_index",L$2,$A$6,$A681,101)/100</f>
        <v>5.2571130344845E-2</v>
      </c>
      <c r="M681" s="46">
        <f t="shared" si="75"/>
        <v>1.2665917221339913</v>
      </c>
      <c r="N681" s="46">
        <f t="shared" si="76"/>
        <v>0.96877245220394703</v>
      </c>
      <c r="O681" s="46">
        <f t="shared" si="76"/>
        <v>1.0525711303448451</v>
      </c>
      <c r="P681" s="38">
        <f t="shared" si="77"/>
        <v>-9.2302480764447914E-3</v>
      </c>
      <c r="Q681" s="38">
        <f t="shared" si="78"/>
        <v>-1.4640050896365886E-2</v>
      </c>
      <c r="R681" s="38">
        <f t="shared" si="78"/>
        <v>-1.2263836833003472E-2</v>
      </c>
      <c r="S681" s="34">
        <f>MAX(M$6:M681)</f>
        <v>1.5715176881679187</v>
      </c>
      <c r="T681" s="34">
        <f>MAX(N$6:N681)</f>
        <v>1.37911001835863</v>
      </c>
      <c r="U681" s="34">
        <f>MAX(O$6:O681)</f>
        <v>1.34291332477861</v>
      </c>
      <c r="V681" s="35">
        <f t="shared" si="79"/>
        <v>-0.19403279284079278</v>
      </c>
      <c r="W681" s="35">
        <f t="shared" si="80"/>
        <v>-0.29753794888898921</v>
      </c>
      <c r="X681" s="35">
        <f t="shared" si="80"/>
        <v>-0.21620322702630879</v>
      </c>
    </row>
    <row r="682" spans="1:24">
      <c r="A682" s="357">
        <v>44854</v>
      </c>
      <c r="B682" s="132">
        <f>[1]!thsiFinD("ths_adjustment_nvg_ratio_fund",B$2,$A$6,$A682,101)/100</f>
        <v>0.13826726342710999</v>
      </c>
      <c r="C682" s="132">
        <f>[1]!thsiFinD("ths_adjustment_nvg_ratio_fund",C$2,$A$6,$A682,101)/100</f>
        <v>0.12362088437146999</v>
      </c>
      <c r="D682" s="132">
        <f>[1]!thsiFinD("ths_adjustment_nvg_ratio_fund",D$2,$A$6,$A682,101)/100</f>
        <v>0.45782410735682</v>
      </c>
      <c r="E682" s="132">
        <f>[1]!thsiFinD("ths_adjustment_nvg_ratio_fund",E$2,$A$6,$A682,101)/100</f>
        <v>0.56369880232401004</v>
      </c>
      <c r="F682" s="133">
        <f>[1]!thsiFinD("ths_int_chg_ratio_index",F$1,$A$6,$A682,101)/100</f>
        <v>0.15496067653991</v>
      </c>
      <c r="G682" s="133">
        <f>[1]!thsiFinD("ths_int_chg_ratio_index",G$1,$A$6,$A682,101)/100</f>
        <v>0.15496067653991</v>
      </c>
      <c r="H682" s="132">
        <f>[1]!thsiFinD("ths_int_chg_ratio_index",H$1,$A$6,$A682,101)/100</f>
        <v>0.24054572706097002</v>
      </c>
      <c r="I682" s="132">
        <f>[1]!thsiFinD("ths_int_chg_ratio_index",I$1,$A$6,$A682,101)/100</f>
        <v>0.24054572706097002</v>
      </c>
      <c r="J682" s="32">
        <f t="shared" si="74"/>
        <v>0.25930298308514632</v>
      </c>
      <c r="K682" s="32">
        <f>[1]!thsiFinD("ths_int_chg_ratio_index",K$2,$A$6,$A682,101)/100</f>
        <v>-3.6341309680617002E-2</v>
      </c>
      <c r="L682" s="32">
        <f>[1]!thsiFinD("ths_int_chg_ratio_index",L$2,$A$6,$A682,101)/100</f>
        <v>4.7073172932188004E-2</v>
      </c>
      <c r="M682" s="46">
        <f t="shared" si="75"/>
        <v>1.2593029830851463</v>
      </c>
      <c r="N682" s="46">
        <f t="shared" si="76"/>
        <v>0.963658690319383</v>
      </c>
      <c r="O682" s="46">
        <f t="shared" si="76"/>
        <v>1.047073172932188</v>
      </c>
      <c r="P682" s="38">
        <f t="shared" si="77"/>
        <v>-5.7546081515239544E-3</v>
      </c>
      <c r="Q682" s="38">
        <f t="shared" si="78"/>
        <v>-5.2785996060584761E-3</v>
      </c>
      <c r="R682" s="38">
        <f t="shared" si="78"/>
        <v>-5.2233594995673149E-3</v>
      </c>
      <c r="S682" s="34">
        <f>MAX(M$6:M682)</f>
        <v>1.5715176881679187</v>
      </c>
      <c r="T682" s="34">
        <f>MAX(N$6:N682)</f>
        <v>1.37911001835863</v>
      </c>
      <c r="U682" s="34">
        <f>MAX(O$6:O682)</f>
        <v>1.34291332477861</v>
      </c>
      <c r="V682" s="35">
        <f t="shared" si="79"/>
        <v>-0.19867081830097211</v>
      </c>
      <c r="W682" s="35">
        <f t="shared" si="80"/>
        <v>-0.30124596479525478</v>
      </c>
      <c r="X682" s="35">
        <f t="shared" si="80"/>
        <v>-0.22029727934615106</v>
      </c>
    </row>
    <row r="683" spans="1:24">
      <c r="A683" s="357">
        <v>44855</v>
      </c>
      <c r="B683" s="132">
        <f>[1]!thsiFinD("ths_adjustment_nvg_ratio_fund",B$2,$A$6,$A683,101)/100</f>
        <v>0.13570971867008</v>
      </c>
      <c r="C683" s="132">
        <f>[1]!thsiFinD("ths_adjustment_nvg_ratio_fund",C$2,$A$6,$A683,101)/100</f>
        <v>0.12014594735470001</v>
      </c>
      <c r="D683" s="132">
        <f>[1]!thsiFinD("ths_adjustment_nvg_ratio_fund",D$2,$A$6,$A683,101)/100</f>
        <v>0.45722501797268</v>
      </c>
      <c r="E683" s="132">
        <f>[1]!thsiFinD("ths_adjustment_nvg_ratio_fund",E$2,$A$6,$A683,101)/100</f>
        <v>0.56059971523356</v>
      </c>
      <c r="F683" s="133">
        <f>[1]!thsiFinD("ths_int_chg_ratio_index",F$1,$A$6,$A683,101)/100</f>
        <v>0.15543153776885998</v>
      </c>
      <c r="G683" s="133">
        <f>[1]!thsiFinD("ths_int_chg_ratio_index",G$1,$A$6,$A683,101)/100</f>
        <v>0.15543153776885998</v>
      </c>
      <c r="H683" s="132">
        <f>[1]!thsiFinD("ths_int_chg_ratio_index",H$1,$A$6,$A683,101)/100</f>
        <v>0.24369073759835999</v>
      </c>
      <c r="I683" s="132">
        <f>[1]!thsiFinD("ths_int_chg_ratio_index",I$1,$A$6,$A683,101)/100</f>
        <v>0.24369073759835999</v>
      </c>
      <c r="J683" s="32">
        <f t="shared" si="74"/>
        <v>0.25899061874568247</v>
      </c>
      <c r="K683" s="32">
        <f>[1]!thsiFinD("ths_int_chg_ratio_index",K$2,$A$6,$A683,101)/100</f>
        <v>-3.8303220365333998E-2</v>
      </c>
      <c r="L683" s="32">
        <f>[1]!thsiFinD("ths_int_chg_ratio_index",L$2,$A$6,$A683,101)/100</f>
        <v>4.5950026552591006E-2</v>
      </c>
      <c r="M683" s="46">
        <f t="shared" si="75"/>
        <v>1.2589906187456825</v>
      </c>
      <c r="N683" s="46">
        <f t="shared" si="76"/>
        <v>0.96169677963466604</v>
      </c>
      <c r="O683" s="46">
        <f t="shared" si="76"/>
        <v>1.045950026552591</v>
      </c>
      <c r="P683" s="38">
        <f t="shared" si="77"/>
        <v>-2.4804542168122001E-4</v>
      </c>
      <c r="Q683" s="38">
        <f t="shared" si="78"/>
        <v>-2.0358978800540939E-3</v>
      </c>
      <c r="R683" s="38">
        <f t="shared" si="78"/>
        <v>-1.0726531904660108E-3</v>
      </c>
      <c r="S683" s="34">
        <f>MAX(M$6:M683)</f>
        <v>1.5715176881679187</v>
      </c>
      <c r="T683" s="34">
        <f>MAX(N$6:N683)</f>
        <v>1.37911001835863</v>
      </c>
      <c r="U683" s="34">
        <f>MAX(O$6:O683)</f>
        <v>1.34291332477861</v>
      </c>
      <c r="V683" s="35">
        <f t="shared" si="79"/>
        <v>-0.19886958433575219</v>
      </c>
      <c r="W683" s="35">
        <f t="shared" si="80"/>
        <v>-0.30266855665420733</v>
      </c>
      <c r="X683" s="35">
        <f t="shared" si="80"/>
        <v>-0.22113362995707553</v>
      </c>
    </row>
    <row r="684" spans="1:24">
      <c r="A684" s="357">
        <v>44858</v>
      </c>
      <c r="B684" s="132">
        <f>[1]!thsiFinD("ths_adjustment_nvg_ratio_fund",B$2,$A$6,$A684,101)/100</f>
        <v>0.11173273657289</v>
      </c>
      <c r="C684" s="132">
        <f>[1]!thsiFinD("ths_adjustment_nvg_ratio_fund",C$2,$A$6,$A684,101)/100</f>
        <v>9.3215185474762999E-2</v>
      </c>
      <c r="D684" s="132">
        <f>[1]!thsiFinD("ths_adjustment_nvg_ratio_fund",D$2,$A$6,$A684,101)/100</f>
        <v>0.43853342918763</v>
      </c>
      <c r="E684" s="132">
        <f>[1]!thsiFinD("ths_adjustment_nvg_ratio_fund",E$2,$A$6,$A684,101)/100</f>
        <v>0.54543931657597999</v>
      </c>
      <c r="F684" s="133">
        <f>[1]!thsiFinD("ths_int_chg_ratio_index",F$1,$A$6,$A684,101)/100</f>
        <v>0.14575076167143</v>
      </c>
      <c r="G684" s="133">
        <f>[1]!thsiFinD("ths_int_chg_ratio_index",G$1,$A$6,$A684,101)/100</f>
        <v>0.14575076167143</v>
      </c>
      <c r="H684" s="132">
        <f>[1]!thsiFinD("ths_int_chg_ratio_index",H$1,$A$6,$A684,101)/100</f>
        <v>0.22997277454378001</v>
      </c>
      <c r="I684" s="132">
        <f>[1]!thsiFinD("ths_int_chg_ratio_index",I$1,$A$6,$A684,101)/100</f>
        <v>0.22997277454378001</v>
      </c>
      <c r="J684" s="32">
        <f t="shared" si="74"/>
        <v>0.2425459675302104</v>
      </c>
      <c r="K684" s="32">
        <f>[1]!thsiFinD("ths_int_chg_ratio_index",K$2,$A$6,$A684,101)/100</f>
        <v>-6.1688220626639007E-2</v>
      </c>
      <c r="L684" s="32">
        <f>[1]!thsiFinD("ths_int_chg_ratio_index",L$2,$A$6,$A684,101)/100</f>
        <v>2.5246849765844001E-2</v>
      </c>
      <c r="M684" s="46">
        <f t="shared" si="75"/>
        <v>1.2425459675302104</v>
      </c>
      <c r="N684" s="46">
        <f t="shared" si="76"/>
        <v>0.93831177937336097</v>
      </c>
      <c r="O684" s="46">
        <f t="shared" si="76"/>
        <v>1.025246849765844</v>
      </c>
      <c r="P684" s="38">
        <f t="shared" si="77"/>
        <v>-1.3061774226606815E-2</v>
      </c>
      <c r="Q684" s="38">
        <f t="shared" si="78"/>
        <v>-2.4316396557123476E-2</v>
      </c>
      <c r="R684" s="38">
        <f t="shared" si="78"/>
        <v>-1.97936576903045E-2</v>
      </c>
      <c r="S684" s="34">
        <f>MAX(M$6:M684)</f>
        <v>1.5715176881679187</v>
      </c>
      <c r="T684" s="34">
        <f>MAX(N$6:N684)</f>
        <v>1.37911001835863</v>
      </c>
      <c r="U684" s="34">
        <f>MAX(O$6:O684)</f>
        <v>1.34291332477861</v>
      </c>
      <c r="V684" s="35">
        <f t="shared" si="79"/>
        <v>-0.20933376895122624</v>
      </c>
      <c r="W684" s="35">
        <f t="shared" si="80"/>
        <v>-0.31962514456235491</v>
      </c>
      <c r="X684" s="35">
        <f t="shared" si="80"/>
        <v>-0.23655024427219518</v>
      </c>
    </row>
    <row r="685" spans="1:24">
      <c r="A685" s="357">
        <v>44859</v>
      </c>
      <c r="B685" s="132">
        <f>[1]!thsiFinD("ths_adjustment_nvg_ratio_fund",B$2,$A$6,$A685,101)/100</f>
        <v>0.1074168797954</v>
      </c>
      <c r="C685" s="132">
        <f>[1]!thsiFinD("ths_adjustment_nvg_ratio_fund",C$2,$A$6,$A685,101)/100</f>
        <v>9.1477716966379991E-2</v>
      </c>
      <c r="D685" s="132">
        <f>[1]!thsiFinD("ths_adjustment_nvg_ratio_fund",D$2,$A$6,$A685,101)/100</f>
        <v>0.43170381020847998</v>
      </c>
      <c r="E685" s="132">
        <f>[1]!thsiFinD("ths_adjustment_nvg_ratio_fund",E$2,$A$6,$A685,101)/100</f>
        <v>0.54167015666784002</v>
      </c>
      <c r="F685" s="133">
        <f>[1]!thsiFinD("ths_int_chg_ratio_index",F$1,$A$6,$A685,101)/100</f>
        <v>0.14168146659090999</v>
      </c>
      <c r="G685" s="133">
        <f>[1]!thsiFinD("ths_int_chg_ratio_index",G$1,$A$6,$A685,101)/100</f>
        <v>0.14168146659090999</v>
      </c>
      <c r="H685" s="132">
        <f>[1]!thsiFinD("ths_int_chg_ratio_index",H$1,$A$6,$A685,101)/100</f>
        <v>0.23046332624885998</v>
      </c>
      <c r="I685" s="132">
        <f>[1]!thsiFinD("ths_int_chg_ratio_index",I$1,$A$6,$A685,101)/100</f>
        <v>0.23046332624885998</v>
      </c>
      <c r="J685" s="32">
        <f t="shared" si="74"/>
        <v>0.23956976866470503</v>
      </c>
      <c r="K685" s="32">
        <f>[1]!thsiFinD("ths_int_chg_ratio_index",K$2,$A$6,$A685,101)/100</f>
        <v>-6.3945302563037001E-2</v>
      </c>
      <c r="L685" s="32">
        <f>[1]!thsiFinD("ths_int_chg_ratio_index",L$2,$A$6,$A685,101)/100</f>
        <v>2.3040978098878999E-2</v>
      </c>
      <c r="M685" s="46">
        <f t="shared" si="75"/>
        <v>1.2395697686647051</v>
      </c>
      <c r="N685" s="46">
        <f t="shared" si="76"/>
        <v>0.93605469743696301</v>
      </c>
      <c r="O685" s="46">
        <f t="shared" si="76"/>
        <v>1.023040978098879</v>
      </c>
      <c r="P685" s="38">
        <f t="shared" si="77"/>
        <v>-2.3952424644868575E-3</v>
      </c>
      <c r="Q685" s="38">
        <f t="shared" si="78"/>
        <v>-2.4054711728177525E-3</v>
      </c>
      <c r="R685" s="38">
        <f t="shared" si="78"/>
        <v>-2.1515517628450942E-3</v>
      </c>
      <c r="S685" s="34">
        <f>MAX(M$6:M685)</f>
        <v>1.5715176881679187</v>
      </c>
      <c r="T685" s="34">
        <f>MAX(N$6:N685)</f>
        <v>1.37911001835863</v>
      </c>
      <c r="U685" s="34">
        <f>MAX(O$6:O685)</f>
        <v>1.34291332477861</v>
      </c>
      <c r="V685" s="35">
        <f t="shared" si="79"/>
        <v>-0.21122760628307002</v>
      </c>
      <c r="W685" s="35">
        <f t="shared" si="80"/>
        <v>-0.32126176666382023</v>
      </c>
      <c r="X685" s="35">
        <f t="shared" si="80"/>
        <v>-0.23819284593997503</v>
      </c>
    </row>
    <row r="686" spans="1:24">
      <c r="A686" s="357">
        <v>44860</v>
      </c>
      <c r="B686" s="132">
        <f>[1]!thsiFinD("ths_adjustment_nvg_ratio_fund",B$2,$A$6,$A686,101)/100</f>
        <v>0.11980498721228</v>
      </c>
      <c r="C686" s="132">
        <f>[1]!thsiFinD("ths_adjustment_nvg_ratio_fund",C$2,$A$6,$A686,101)/100</f>
        <v>9.8427590999912995E-2</v>
      </c>
      <c r="D686" s="132">
        <f>[1]!thsiFinD("ths_adjustment_nvg_ratio_fund",D$2,$A$6,$A686,101)/100</f>
        <v>0.45566738557392999</v>
      </c>
      <c r="E686" s="132">
        <f>[1]!thsiFinD("ths_adjustment_nvg_ratio_fund",E$2,$A$6,$A686,101)/100</f>
        <v>0.56160482461440997</v>
      </c>
      <c r="F686" s="133">
        <f>[1]!thsiFinD("ths_int_chg_ratio_index",F$1,$A$6,$A686,101)/100</f>
        <v>0.16609540485928001</v>
      </c>
      <c r="G686" s="133">
        <f>[1]!thsiFinD("ths_int_chg_ratio_index",G$1,$A$6,$A686,101)/100</f>
        <v>0.16609540485928001</v>
      </c>
      <c r="H686" s="132">
        <f>[1]!thsiFinD("ths_int_chg_ratio_index",H$1,$A$6,$A686,101)/100</f>
        <v>0.25370494268154004</v>
      </c>
      <c r="I686" s="132">
        <f>[1]!thsiFinD("ths_int_chg_ratio_index",I$1,$A$6,$A686,101)/100</f>
        <v>0.25370494268154004</v>
      </c>
      <c r="J686" s="32">
        <f t="shared" si="74"/>
        <v>0.25938818543527165</v>
      </c>
      <c r="K686" s="32">
        <f>[1]!thsiFinD("ths_int_chg_ratio_index",K$2,$A$6,$A686,101)/100</f>
        <v>-5.409328131426E-2</v>
      </c>
      <c r="L686" s="32">
        <f>[1]!thsiFinD("ths_int_chg_ratio_index",L$2,$A$6,$A686,101)/100</f>
        <v>3.6954766908961004E-2</v>
      </c>
      <c r="M686" s="46">
        <f t="shared" si="75"/>
        <v>1.2593881854352715</v>
      </c>
      <c r="N686" s="46">
        <f t="shared" si="76"/>
        <v>0.94590671868573994</v>
      </c>
      <c r="O686" s="46">
        <f t="shared" si="76"/>
        <v>1.0369547669089609</v>
      </c>
      <c r="P686" s="38">
        <f t="shared" si="77"/>
        <v>1.5988141427420555E-2</v>
      </c>
      <c r="Q686" s="38">
        <f t="shared" si="78"/>
        <v>1.0525048670502857E-2</v>
      </c>
      <c r="R686" s="38">
        <f t="shared" si="78"/>
        <v>1.3600421789494721E-2</v>
      </c>
      <c r="S686" s="34">
        <f>MAX(M$6:M686)</f>
        <v>1.5715176881679187</v>
      </c>
      <c r="T686" s="34">
        <f>MAX(N$6:N686)</f>
        <v>1.37911001835863</v>
      </c>
      <c r="U686" s="34">
        <f>MAX(O$6:O686)</f>
        <v>1.34291332477861</v>
      </c>
      <c r="V686" s="35">
        <f t="shared" si="79"/>
        <v>-0.19861660169827866</v>
      </c>
      <c r="W686" s="35">
        <f t="shared" si="80"/>
        <v>-0.31411801372342574</v>
      </c>
      <c r="X686" s="35">
        <f t="shared" si="80"/>
        <v>-0.22783194732250411</v>
      </c>
    </row>
    <row r="687" spans="1:24">
      <c r="A687" s="357">
        <v>44861</v>
      </c>
      <c r="B687" s="132">
        <f>[1]!thsiFinD("ths_adjustment_nvg_ratio_fund",B$2,$A$6,$A687,101)/100</f>
        <v>0.11365089514066</v>
      </c>
      <c r="C687" s="132">
        <f>[1]!thsiFinD("ths_adjustment_nvg_ratio_fund",C$2,$A$6,$A687,101)/100</f>
        <v>8.9219007905481998E-2</v>
      </c>
      <c r="D687" s="132">
        <f>[1]!thsiFinD("ths_adjustment_nvg_ratio_fund",D$2,$A$6,$A687,101)/100</f>
        <v>0.45375029954468998</v>
      </c>
      <c r="E687" s="132">
        <f>[1]!thsiFinD("ths_adjustment_nvg_ratio_fund",E$2,$A$6,$A687,101)/100</f>
        <v>0.55456905941140999</v>
      </c>
      <c r="F687" s="133">
        <f>[1]!thsiFinD("ths_int_chg_ratio_index",F$1,$A$6,$A687,101)/100</f>
        <v>0.16069184429120001</v>
      </c>
      <c r="G687" s="133">
        <f>[1]!thsiFinD("ths_int_chg_ratio_index",G$1,$A$6,$A687,101)/100</f>
        <v>0.16069184429120001</v>
      </c>
      <c r="H687" s="132">
        <f>[1]!thsiFinD("ths_int_chg_ratio_index",H$1,$A$6,$A687,101)/100</f>
        <v>0.24590426637817997</v>
      </c>
      <c r="I687" s="132">
        <f>[1]!thsiFinD("ths_int_chg_ratio_index",I$1,$A$6,$A687,101)/100</f>
        <v>0.24590426637817997</v>
      </c>
      <c r="J687" s="32">
        <f t="shared" si="74"/>
        <v>0.25304768541762523</v>
      </c>
      <c r="K687" s="32">
        <f>[1]!thsiFinD("ths_int_chg_ratio_index",K$2,$A$6,$A687,101)/100</f>
        <v>-5.9364082999286E-2</v>
      </c>
      <c r="L687" s="32">
        <f>[1]!thsiFinD("ths_int_chg_ratio_index",L$2,$A$6,$A687,101)/100</f>
        <v>3.1241548847368003E-2</v>
      </c>
      <c r="M687" s="46">
        <f t="shared" si="75"/>
        <v>1.2530476854176253</v>
      </c>
      <c r="N687" s="46">
        <f t="shared" si="76"/>
        <v>0.94063591700071403</v>
      </c>
      <c r="O687" s="46">
        <f t="shared" si="76"/>
        <v>1.0312415488473681</v>
      </c>
      <c r="P687" s="38">
        <f t="shared" si="77"/>
        <v>-5.0345875012752783E-3</v>
      </c>
      <c r="Q687" s="38">
        <f t="shared" si="78"/>
        <v>-5.572221426177526E-3</v>
      </c>
      <c r="R687" s="38">
        <f t="shared" si="78"/>
        <v>-5.5096116474041557E-3</v>
      </c>
      <c r="S687" s="34">
        <f>MAX(M$6:M687)</f>
        <v>1.5715176881679187</v>
      </c>
      <c r="T687" s="34">
        <f>MAX(N$6:N687)</f>
        <v>1.37911001835863</v>
      </c>
      <c r="U687" s="34">
        <f>MAX(O$6:O687)</f>
        <v>1.34291332477861</v>
      </c>
      <c r="V687" s="35">
        <f t="shared" si="79"/>
        <v>-0.202651236539098</v>
      </c>
      <c r="W687" s="35">
        <f t="shared" si="80"/>
        <v>-0.31793990002318528</v>
      </c>
      <c r="X687" s="35">
        <f t="shared" si="80"/>
        <v>-0.23208629341928944</v>
      </c>
    </row>
    <row r="688" spans="1:24">
      <c r="A688" s="357">
        <v>44862</v>
      </c>
      <c r="B688" s="132">
        <f>[1]!thsiFinD("ths_adjustment_nvg_ratio_fund",B$2,$A$6,$A688,101)/100</f>
        <v>8.9913682864450006E-2</v>
      </c>
      <c r="C688" s="132">
        <f>[1]!thsiFinD("ths_adjustment_nvg_ratio_fund",C$2,$A$6,$A688,101)/100</f>
        <v>6.3330727130571002E-2</v>
      </c>
      <c r="D688" s="132">
        <f>[1]!thsiFinD("ths_adjustment_nvg_ratio_fund",D$2,$A$6,$A688,101)/100</f>
        <v>0.40366642703091005</v>
      </c>
      <c r="E688" s="132">
        <f>[1]!thsiFinD("ths_adjustment_nvg_ratio_fund",E$2,$A$6,$A688,101)/100</f>
        <v>0.49819917922530998</v>
      </c>
      <c r="F688" s="133">
        <f>[1]!thsiFinD("ths_int_chg_ratio_index",F$1,$A$6,$A688,101)/100</f>
        <v>0.12087203363084001</v>
      </c>
      <c r="G688" s="133">
        <f>[1]!thsiFinD("ths_int_chg_ratio_index",G$1,$A$6,$A688,101)/100</f>
        <v>0.12087203363084001</v>
      </c>
      <c r="H688" s="132">
        <f>[1]!thsiFinD("ths_int_chg_ratio_index",H$1,$A$6,$A688,101)/100</f>
        <v>0.19745136438029001</v>
      </c>
      <c r="I688" s="132">
        <f>[1]!thsiFinD("ths_int_chg_ratio_index",I$1,$A$6,$A688,101)/100</f>
        <v>0.19745136438029001</v>
      </c>
      <c r="J688" s="32">
        <f t="shared" si="74"/>
        <v>0.21146960153418762</v>
      </c>
      <c r="K688" s="32">
        <f>[1]!thsiFinD("ths_int_chg_ratio_index",K$2,$A$6,$A688,101)/100</f>
        <v>-8.4032630622102006E-2</v>
      </c>
      <c r="L688" s="32">
        <f>[1]!thsiFinD("ths_int_chg_ratio_index",L$2,$A$6,$A688,101)/100</f>
        <v>6.7049236712459002E-4</v>
      </c>
      <c r="M688" s="46">
        <f t="shared" si="75"/>
        <v>1.2114696015341877</v>
      </c>
      <c r="N688" s="46">
        <f t="shared" si="76"/>
        <v>0.91596736937789802</v>
      </c>
      <c r="O688" s="46">
        <f t="shared" si="76"/>
        <v>1.0006704923671246</v>
      </c>
      <c r="P688" s="38">
        <f t="shared" si="77"/>
        <v>-3.3181565528035084E-2</v>
      </c>
      <c r="Q688" s="38">
        <f t="shared" si="78"/>
        <v>-2.6225394094532839E-2</v>
      </c>
      <c r="R688" s="38">
        <f t="shared" si="78"/>
        <v>-2.9644903771006037E-2</v>
      </c>
      <c r="S688" s="34">
        <f>MAX(M$6:M688)</f>
        <v>1.5715176881679187</v>
      </c>
      <c r="T688" s="34">
        <f>MAX(N$6:N688)</f>
        <v>1.37911001835863</v>
      </c>
      <c r="U688" s="34">
        <f>MAX(O$6:O688)</f>
        <v>1.34291332477861</v>
      </c>
      <c r="V688" s="35">
        <f t="shared" si="79"/>
        <v>-0.22910851678257371</v>
      </c>
      <c r="W688" s="35">
        <f t="shared" si="80"/>
        <v>-0.3358271949412337</v>
      </c>
      <c r="X688" s="35">
        <f t="shared" si="80"/>
        <v>-0.25485102135531112</v>
      </c>
    </row>
    <row r="689" spans="1:24">
      <c r="A689" s="357">
        <v>44865</v>
      </c>
      <c r="B689" s="132">
        <f>[1]!thsiFinD("ths_adjustment_nvg_ratio_fund",B$2,$A$6,$A689,101)/100</f>
        <v>7.6806265984655009E-2</v>
      </c>
      <c r="C689" s="132">
        <f>[1]!thsiFinD("ths_adjustment_nvg_ratio_fund",C$2,$A$6,$A689,101)/100</f>
        <v>5.0647207019372996E-2</v>
      </c>
      <c r="D689" s="132">
        <f>[1]!thsiFinD("ths_adjustment_nvg_ratio_fund",D$2,$A$6,$A689,101)/100</f>
        <v>0.40043134435657995</v>
      </c>
      <c r="E689" s="132">
        <f>[1]!thsiFinD("ths_adjustment_nvg_ratio_fund",E$2,$A$6,$A689,101)/100</f>
        <v>0.49375994642232002</v>
      </c>
      <c r="F689" s="133">
        <f>[1]!thsiFinD("ths_int_chg_ratio_index",F$1,$A$6,$A689,101)/100</f>
        <v>0.13033623116658</v>
      </c>
      <c r="G689" s="133">
        <f>[1]!thsiFinD("ths_int_chg_ratio_index",G$1,$A$6,$A689,101)/100</f>
        <v>0.13033623116658</v>
      </c>
      <c r="H689" s="132">
        <f>[1]!thsiFinD("ths_int_chg_ratio_index",H$1,$A$6,$A689,101)/100</f>
        <v>0.21264653843219</v>
      </c>
      <c r="I689" s="132">
        <f>[1]!thsiFinD("ths_int_chg_ratio_index",I$1,$A$6,$A689,101)/100</f>
        <v>0.21264653843219</v>
      </c>
      <c r="J689" s="32">
        <f t="shared" si="74"/>
        <v>0.21345128787255851</v>
      </c>
      <c r="K689" s="32">
        <f>[1]!thsiFinD("ths_int_chg_ratio_index",K$2,$A$6,$A689,101)/100</f>
        <v>-8.920325778937499E-2</v>
      </c>
      <c r="L689" s="32">
        <f>[1]!thsiFinD("ths_int_chg_ratio_index",L$2,$A$6,$A689,101)/100</f>
        <v>6.4442642923599997E-7</v>
      </c>
      <c r="M689" s="46">
        <f t="shared" si="75"/>
        <v>1.2134512878725585</v>
      </c>
      <c r="N689" s="46">
        <f t="shared" si="76"/>
        <v>0.91079674221062501</v>
      </c>
      <c r="O689" s="46">
        <f t="shared" si="76"/>
        <v>1.0000006444264293</v>
      </c>
      <c r="P689" s="38">
        <f t="shared" si="77"/>
        <v>1.6357705846363757E-3</v>
      </c>
      <c r="Q689" s="38">
        <f t="shared" si="78"/>
        <v>-5.6449905751388973E-3</v>
      </c>
      <c r="R689" s="38">
        <f t="shared" si="78"/>
        <v>-6.693991136988986E-4</v>
      </c>
      <c r="S689" s="34">
        <f>MAX(M$6:M689)</f>
        <v>1.5715176881679187</v>
      </c>
      <c r="T689" s="34">
        <f>MAX(N$6:N689)</f>
        <v>1.37911001835863</v>
      </c>
      <c r="U689" s="34">
        <f>MAX(O$6:O689)</f>
        <v>1.34291332477861</v>
      </c>
      <c r="V689" s="35">
        <f t="shared" si="79"/>
        <v>-0.22784751517037993</v>
      </c>
      <c r="W689" s="35">
        <f t="shared" si="80"/>
        <v>-0.33957644416605393</v>
      </c>
      <c r="X689" s="35">
        <f t="shared" si="80"/>
        <v>-0.25534982342118961</v>
      </c>
    </row>
    <row r="690" spans="1:24">
      <c r="A690" s="357">
        <v>44866</v>
      </c>
      <c r="B690" s="132">
        <f>[1]!thsiFinD("ths_adjustment_nvg_ratio_fund",B$2,$A$6,$A690,101)/100</f>
        <v>9.9904092071611009E-2</v>
      </c>
      <c r="C690" s="132">
        <f>[1]!thsiFinD("ths_adjustment_nvg_ratio_fund",C$2,$A$6,$A690,101)/100</f>
        <v>8.3398488402397997E-2</v>
      </c>
      <c r="D690" s="132">
        <f>[1]!thsiFinD("ths_adjustment_nvg_ratio_fund",D$2,$A$6,$A690,101)/100</f>
        <v>0.43374071411455001</v>
      </c>
      <c r="E690" s="132">
        <f>[1]!thsiFinD("ths_adjustment_nvg_ratio_fund",E$2,$A$6,$A690,101)/100</f>
        <v>0.52826869923384001</v>
      </c>
      <c r="F690" s="133">
        <f>[1]!thsiFinD("ths_int_chg_ratio_index",F$1,$A$6,$A690,101)/100</f>
        <v>0.15677817968746</v>
      </c>
      <c r="G690" s="133">
        <f>[1]!thsiFinD("ths_int_chg_ratio_index",G$1,$A$6,$A690,101)/100</f>
        <v>0.15677817968746</v>
      </c>
      <c r="H690" s="132">
        <f>[1]!thsiFinD("ths_int_chg_ratio_index",H$1,$A$6,$A690,101)/100</f>
        <v>0.24457831699368002</v>
      </c>
      <c r="I690" s="132">
        <f>[1]!thsiFinD("ths_int_chg_ratio_index",I$1,$A$6,$A690,101)/100</f>
        <v>0.24457831699368002</v>
      </c>
      <c r="J690" s="32">
        <f t="shared" si="74"/>
        <v>0.24350312339808489</v>
      </c>
      <c r="K690" s="32">
        <f>[1]!thsiFinD("ths_int_chg_ratio_index",K$2,$A$6,$A690,101)/100</f>
        <v>-5.9695551737216995E-2</v>
      </c>
      <c r="L690" s="32">
        <f>[1]!thsiFinD("ths_int_chg_ratio_index",L$2,$A$6,$A690,101)/100</f>
        <v>2.9842965723314002E-2</v>
      </c>
      <c r="M690" s="46">
        <f t="shared" si="75"/>
        <v>1.2435031233980849</v>
      </c>
      <c r="N690" s="46">
        <f t="shared" si="76"/>
        <v>0.94030444826278303</v>
      </c>
      <c r="O690" s="46">
        <f t="shared" si="76"/>
        <v>1.0298429657233139</v>
      </c>
      <c r="P690" s="38">
        <f t="shared" si="77"/>
        <v>2.4765588718615783E-2</v>
      </c>
      <c r="Q690" s="38">
        <f t="shared" si="78"/>
        <v>3.2397685108687346E-2</v>
      </c>
      <c r="R690" s="38">
        <f t="shared" si="78"/>
        <v>2.9842302065716364E-2</v>
      </c>
      <c r="S690" s="34">
        <f>MAX(M$6:M690)</f>
        <v>1.5715176881679187</v>
      </c>
      <c r="T690" s="34">
        <f>MAX(N$6:N690)</f>
        <v>1.37911001835863</v>
      </c>
      <c r="U690" s="34">
        <f>MAX(O$6:O690)</f>
        <v>1.34291332477861</v>
      </c>
      <c r="V690" s="35">
        <f t="shared" si="79"/>
        <v>-0.20872470430303236</v>
      </c>
      <c r="W690" s="35">
        <f t="shared" si="80"/>
        <v>-0.31818024976578629</v>
      </c>
      <c r="X690" s="35">
        <f t="shared" si="80"/>
        <v>-0.23312774791843571</v>
      </c>
    </row>
    <row r="691" spans="1:24">
      <c r="A691" s="357">
        <v>44867</v>
      </c>
      <c r="B691" s="132">
        <f>[1]!thsiFinD("ths_adjustment_nvg_ratio_fund",B$2,$A$6,$A691,101)/100</f>
        <v>0.11205242966751999</v>
      </c>
      <c r="C691" s="132">
        <f>[1]!thsiFinD("ths_adjustment_nvg_ratio_fund",C$2,$A$6,$A691,101)/100</f>
        <v>9.5213274259404013E-2</v>
      </c>
      <c r="D691" s="132">
        <f>[1]!thsiFinD("ths_adjustment_nvg_ratio_fund",D$2,$A$6,$A691,101)/100</f>
        <v>0.44763958782649999</v>
      </c>
      <c r="E691" s="132">
        <f>[1]!thsiFinD("ths_adjustment_nvg_ratio_fund",E$2,$A$6,$A691,101)/100</f>
        <v>0.54443420727227998</v>
      </c>
      <c r="F691" s="133">
        <f>[1]!thsiFinD("ths_int_chg_ratio_index",F$1,$A$6,$A691,101)/100</f>
        <v>0.17199118453223</v>
      </c>
      <c r="G691" s="133">
        <f>[1]!thsiFinD("ths_int_chg_ratio_index",G$1,$A$6,$A691,101)/100</f>
        <v>0.17199118453223</v>
      </c>
      <c r="H691" s="132">
        <f>[1]!thsiFinD("ths_int_chg_ratio_index",H$1,$A$6,$A691,101)/100</f>
        <v>0.26234499293286001</v>
      </c>
      <c r="I691" s="132">
        <f>[1]!thsiFinD("ths_int_chg_ratio_index",I$1,$A$6,$A691,101)/100</f>
        <v>0.26234499293286001</v>
      </c>
      <c r="J691" s="32">
        <f t="shared" si="74"/>
        <v>0.25850148174448551</v>
      </c>
      <c r="K691" s="32">
        <f>[1]!thsiFinD("ths_int_chg_ratio_index",K$2,$A$6,$A691,101)/100</f>
        <v>-4.9016447973337998E-2</v>
      </c>
      <c r="L691" s="32">
        <f>[1]!thsiFinD("ths_int_chg_ratio_index",L$2,$A$6,$A691,101)/100</f>
        <v>4.2653363157091999E-2</v>
      </c>
      <c r="M691" s="46">
        <f t="shared" si="75"/>
        <v>1.2585014817444855</v>
      </c>
      <c r="N691" s="46">
        <f t="shared" si="76"/>
        <v>0.95098355202666196</v>
      </c>
      <c r="O691" s="46">
        <f t="shared" si="76"/>
        <v>1.042653363157092</v>
      </c>
      <c r="P691" s="38">
        <f t="shared" si="77"/>
        <v>1.2061375692740572E-2</v>
      </c>
      <c r="Q691" s="38">
        <f t="shared" si="78"/>
        <v>1.1357070344193865E-2</v>
      </c>
      <c r="R691" s="38">
        <f t="shared" si="78"/>
        <v>1.2439175544380898E-2</v>
      </c>
      <c r="S691" s="34">
        <f>MAX(M$6:M691)</f>
        <v>1.5715176881679187</v>
      </c>
      <c r="T691" s="34">
        <f>MAX(N$6:N691)</f>
        <v>1.37911001835863</v>
      </c>
      <c r="U691" s="34">
        <f>MAX(O$6:O691)</f>
        <v>1.34291332477861</v>
      </c>
      <c r="V691" s="35">
        <f t="shared" si="79"/>
        <v>-0.1991808356852468</v>
      </c>
      <c r="W691" s="35">
        <f t="shared" si="80"/>
        <v>-0.31043677490031552</v>
      </c>
      <c r="X691" s="35">
        <f t="shared" si="80"/>
        <v>-0.22358848935467834</v>
      </c>
    </row>
    <row r="692" spans="1:24">
      <c r="A692" s="357">
        <v>44868</v>
      </c>
      <c r="B692" s="132">
        <f>[1]!thsiFinD("ths_adjustment_nvg_ratio_fund",B$2,$A$6,$A692,101)/100</f>
        <v>0.10653772378517001</v>
      </c>
      <c r="C692" s="132">
        <f>[1]!thsiFinD("ths_adjustment_nvg_ratio_fund",C$2,$A$6,$A692,101)/100</f>
        <v>8.9132134480062991E-2</v>
      </c>
      <c r="D692" s="132">
        <f>[1]!thsiFinD("ths_adjustment_nvg_ratio_fund",D$2,$A$6,$A692,101)/100</f>
        <v>0.45003594536305003</v>
      </c>
      <c r="E692" s="132">
        <f>[1]!thsiFinD("ths_adjustment_nvg_ratio_fund",E$2,$A$6,$A692,101)/100</f>
        <v>0.55616048250773997</v>
      </c>
      <c r="F692" s="133">
        <f>[1]!thsiFinD("ths_int_chg_ratio_index",F$1,$A$6,$A692,101)/100</f>
        <v>0.17959446261589998</v>
      </c>
      <c r="G692" s="133">
        <f>[1]!thsiFinD("ths_int_chg_ratio_index",G$1,$A$6,$A692,101)/100</f>
        <v>0.17959446261589998</v>
      </c>
      <c r="H692" s="132">
        <f>[1]!thsiFinD("ths_int_chg_ratio_index",H$1,$A$6,$A692,101)/100</f>
        <v>0.27007240785011</v>
      </c>
      <c r="I692" s="132">
        <f>[1]!thsiFinD("ths_int_chg_ratio_index",I$1,$A$6,$A692,101)/100</f>
        <v>0.27007240785011</v>
      </c>
      <c r="J692" s="32">
        <f t="shared" si="74"/>
        <v>0.26265000338350541</v>
      </c>
      <c r="K692" s="32">
        <f>[1]!thsiFinD("ths_int_chg_ratio_index",K$2,$A$6,$A692,101)/100</f>
        <v>-5.4766479315855002E-2</v>
      </c>
      <c r="L692" s="32">
        <f>[1]!thsiFinD("ths_int_chg_ratio_index",L$2,$A$6,$A692,101)/100</f>
        <v>4.0644419318232997E-2</v>
      </c>
      <c r="M692" s="46">
        <f t="shared" si="75"/>
        <v>1.2626500033835053</v>
      </c>
      <c r="N692" s="46">
        <f t="shared" si="76"/>
        <v>0.94523352068414501</v>
      </c>
      <c r="O692" s="46">
        <f t="shared" si="76"/>
        <v>1.0406444193182329</v>
      </c>
      <c r="P692" s="38">
        <f t="shared" si="77"/>
        <v>3.2963978979740904E-3</v>
      </c>
      <c r="Q692" s="38">
        <f t="shared" si="78"/>
        <v>-6.0464046199988353E-3</v>
      </c>
      <c r="R692" s="38">
        <f t="shared" si="78"/>
        <v>-1.9267610021187487E-3</v>
      </c>
      <c r="S692" s="34">
        <f>MAX(M$6:M692)</f>
        <v>1.5715176881679187</v>
      </c>
      <c r="T692" s="34">
        <f>MAX(N$6:N692)</f>
        <v>1.37911001835863</v>
      </c>
      <c r="U692" s="34">
        <f>MAX(O$6:O692)</f>
        <v>1.34291332477861</v>
      </c>
      <c r="V692" s="35">
        <f t="shared" si="79"/>
        <v>-0.19654101707534233</v>
      </c>
      <c r="W692" s="35">
        <f t="shared" si="80"/>
        <v>-0.31460615317033958</v>
      </c>
      <c r="X692" s="35">
        <f t="shared" si="80"/>
        <v>-0.2250844487749859</v>
      </c>
    </row>
    <row r="693" spans="1:24">
      <c r="A693" s="357">
        <v>44869</v>
      </c>
      <c r="B693" s="132">
        <f>[1]!thsiFinD("ths_adjustment_nvg_ratio_fund",B$2,$A$6,$A693,101)/100</f>
        <v>0.14482097186701001</v>
      </c>
      <c r="C693" s="132">
        <f>[1]!thsiFinD("ths_adjustment_nvg_ratio_fund",C$2,$A$6,$A693,101)/100</f>
        <v>0.12205716271393</v>
      </c>
      <c r="D693" s="132">
        <f>[1]!thsiFinD("ths_adjustment_nvg_ratio_fund",D$2,$A$6,$A693,101)/100</f>
        <v>0.47891205367841005</v>
      </c>
      <c r="E693" s="132">
        <f>[1]!thsiFinD("ths_adjustment_nvg_ratio_fund",E$2,$A$6,$A693,101)/100</f>
        <v>0.58539241149416998</v>
      </c>
      <c r="F693" s="133">
        <f>[1]!thsiFinD("ths_int_chg_ratio_index",F$1,$A$6,$A693,101)/100</f>
        <v>0.20524606195077</v>
      </c>
      <c r="G693" s="133">
        <f>[1]!thsiFinD("ths_int_chg_ratio_index",G$1,$A$6,$A693,101)/100</f>
        <v>0.20524606195077</v>
      </c>
      <c r="H693" s="132">
        <f>[1]!thsiFinD("ths_int_chg_ratio_index",H$1,$A$6,$A693,101)/100</f>
        <v>0.29227180616986997</v>
      </c>
      <c r="I693" s="132">
        <f>[1]!thsiFinD("ths_int_chg_ratio_index",I$1,$A$6,$A693,101)/100</f>
        <v>0.29227180616986997</v>
      </c>
      <c r="J693" s="32">
        <f t="shared" si="74"/>
        <v>0.29077729199934998</v>
      </c>
      <c r="K693" s="32">
        <f>[1]!thsiFinD("ths_int_chg_ratio_index",K$2,$A$6,$A693,101)/100</f>
        <v>-2.6327317034725999E-2</v>
      </c>
      <c r="L693" s="32">
        <f>[1]!thsiFinD("ths_int_chg_ratio_index",L$2,$A$6,$A693,101)/100</f>
        <v>6.846619710053399E-2</v>
      </c>
      <c r="M693" s="46">
        <f t="shared" si="75"/>
        <v>1.2907772919993499</v>
      </c>
      <c r="N693" s="46">
        <f t="shared" si="76"/>
        <v>0.97367268296527398</v>
      </c>
      <c r="O693" s="46">
        <f t="shared" si="76"/>
        <v>1.068466197100534</v>
      </c>
      <c r="P693" s="38">
        <f t="shared" si="77"/>
        <v>2.2276393727852062E-2</v>
      </c>
      <c r="Q693" s="38">
        <f t="shared" si="78"/>
        <v>3.0086916787023243E-2</v>
      </c>
      <c r="R693" s="38">
        <f t="shared" si="78"/>
        <v>2.6735143403284978E-2</v>
      </c>
      <c r="S693" s="34">
        <f>MAX(M$6:M693)</f>
        <v>1.5715176881679187</v>
      </c>
      <c r="T693" s="34">
        <f>MAX(N$6:N693)</f>
        <v>1.37911001835863</v>
      </c>
      <c r="U693" s="34">
        <f>MAX(O$6:O693)</f>
        <v>1.34291332477861</v>
      </c>
      <c r="V693" s="35">
        <f t="shared" si="79"/>
        <v>-0.1786428484275332</v>
      </c>
      <c r="W693" s="35">
        <f t="shared" si="80"/>
        <v>-0.29398476553443775</v>
      </c>
      <c r="X693" s="35">
        <f t="shared" si="80"/>
        <v>-0.20436697038754958</v>
      </c>
    </row>
    <row r="694" spans="1:24">
      <c r="A694" s="357">
        <v>44872</v>
      </c>
      <c r="B694" s="132">
        <f>[1]!thsiFinD("ths_adjustment_nvg_ratio_fund",B$2,$A$6,$A694,101)/100</f>
        <v>0.14737851662404</v>
      </c>
      <c r="C694" s="132">
        <f>[1]!thsiFinD("ths_adjustment_nvg_ratio_fund",C$2,$A$6,$A694,101)/100</f>
        <v>0.12344713752063001</v>
      </c>
      <c r="D694" s="132">
        <f>[1]!thsiFinD("ths_adjustment_nvg_ratio_fund",D$2,$A$6,$A694,101)/100</f>
        <v>0.48166786484543</v>
      </c>
      <c r="E694" s="132">
        <f>[1]!thsiFinD("ths_adjustment_nvg_ratio_fund",E$2,$A$6,$A694,101)/100</f>
        <v>0.58824022120081998</v>
      </c>
      <c r="F694" s="133">
        <f>[1]!thsiFinD("ths_int_chg_ratio_index",F$1,$A$6,$A694,101)/100</f>
        <v>0.20596330217550002</v>
      </c>
      <c r="G694" s="133">
        <f>[1]!thsiFinD("ths_int_chg_ratio_index",G$1,$A$6,$A694,101)/100</f>
        <v>0.20596330217550002</v>
      </c>
      <c r="H694" s="132">
        <f>[1]!thsiFinD("ths_int_chg_ratio_index",H$1,$A$6,$A694,101)/100</f>
        <v>0.30207189191564998</v>
      </c>
      <c r="I694" s="132">
        <f>[1]!thsiFinD("ths_int_chg_ratio_index",I$1,$A$6,$A694,101)/100</f>
        <v>0.30207189191564998</v>
      </c>
      <c r="J694" s="32">
        <f t="shared" si="74"/>
        <v>0.29460051604665255</v>
      </c>
      <c r="K694" s="32">
        <f>[1]!thsiFinD("ths_int_chg_ratio_index",K$2,$A$6,$A694,101)/100</f>
        <v>-2.4447513928372001E-2</v>
      </c>
      <c r="L694" s="32">
        <f>[1]!thsiFinD("ths_int_chg_ratio_index",L$2,$A$6,$A694,101)/100</f>
        <v>7.1259385682061999E-2</v>
      </c>
      <c r="M694" s="46">
        <f t="shared" si="75"/>
        <v>1.2946005160466525</v>
      </c>
      <c r="N694" s="46">
        <f t="shared" si="76"/>
        <v>0.97555248607162803</v>
      </c>
      <c r="O694" s="46">
        <f t="shared" si="76"/>
        <v>1.071259385682062</v>
      </c>
      <c r="P694" s="38">
        <f t="shared" si="77"/>
        <v>2.9619548399248963E-3</v>
      </c>
      <c r="Q694" s="38">
        <f t="shared" si="78"/>
        <v>1.9306314526861268E-3</v>
      </c>
      <c r="R694" s="38">
        <f t="shared" si="78"/>
        <v>2.6142039767920178E-3</v>
      </c>
      <c r="S694" s="34">
        <f>MAX(M$6:M694)</f>
        <v>1.5715176881679187</v>
      </c>
      <c r="T694" s="34">
        <f>MAX(N$6:N694)</f>
        <v>1.37911001835863</v>
      </c>
      <c r="U694" s="34">
        <f>MAX(O$6:O694)</f>
        <v>1.34291332477861</v>
      </c>
      <c r="V694" s="35">
        <f t="shared" si="79"/>
        <v>-0.17621002563712618</v>
      </c>
      <c r="W694" s="35">
        <f t="shared" si="80"/>
        <v>-0.29262171031670303</v>
      </c>
      <c r="X694" s="35">
        <f t="shared" si="80"/>
        <v>-0.20228702335746973</v>
      </c>
    </row>
    <row r="695" spans="1:24">
      <c r="A695" s="357">
        <v>44873</v>
      </c>
      <c r="B695" s="132">
        <f>[1]!thsiFinD("ths_adjustment_nvg_ratio_fund",B$2,$A$6,$A695,101)/100</f>
        <v>0.14010549872123002</v>
      </c>
      <c r="C695" s="132">
        <f>[1]!thsiFinD("ths_adjustment_nvg_ratio_fund",C$2,$A$6,$A695,101)/100</f>
        <v>0.11502041525497</v>
      </c>
      <c r="D695" s="132">
        <f>[1]!thsiFinD("ths_adjustment_nvg_ratio_fund",D$2,$A$6,$A695,101)/100</f>
        <v>0.47975077881620004</v>
      </c>
      <c r="E695" s="132">
        <f>[1]!thsiFinD("ths_adjustment_nvg_ratio_fund",E$2,$A$6,$A695,101)/100</f>
        <v>0.58748638920376006</v>
      </c>
      <c r="F695" s="133">
        <f>[1]!thsiFinD("ths_int_chg_ratio_index",F$1,$A$6,$A695,101)/100</f>
        <v>0.20260760085308999</v>
      </c>
      <c r="G695" s="133">
        <f>[1]!thsiFinD("ths_int_chg_ratio_index",G$1,$A$6,$A695,101)/100</f>
        <v>0.20260760085308999</v>
      </c>
      <c r="H695" s="132">
        <f>[1]!thsiFinD("ths_int_chg_ratio_index",H$1,$A$6,$A695,101)/100</f>
        <v>0.30129325138443996</v>
      </c>
      <c r="I695" s="132">
        <f>[1]!thsiFinD("ths_int_chg_ratio_index",I$1,$A$6,$A695,101)/100</f>
        <v>0.30129325138443996</v>
      </c>
      <c r="J695" s="32">
        <f t="shared" si="74"/>
        <v>0.29127059830890245</v>
      </c>
      <c r="K695" s="32">
        <f>[1]!thsiFinD("ths_int_chg_ratio_index",K$2,$A$6,$A695,101)/100</f>
        <v>-2.9699033304217002E-2</v>
      </c>
      <c r="L695" s="32">
        <f>[1]!thsiFinD("ths_int_chg_ratio_index",L$2,$A$6,$A695,101)/100</f>
        <v>6.6651336724853003E-2</v>
      </c>
      <c r="M695" s="46">
        <f t="shared" si="75"/>
        <v>1.2912705983089023</v>
      </c>
      <c r="N695" s="46">
        <f t="shared" si="76"/>
        <v>0.97030096669578303</v>
      </c>
      <c r="O695" s="46">
        <f t="shared" si="76"/>
        <v>1.0666513367248529</v>
      </c>
      <c r="P695" s="38">
        <f t="shared" si="77"/>
        <v>-2.5721585125879631E-3</v>
      </c>
      <c r="Q695" s="38">
        <f t="shared" si="78"/>
        <v>-5.3831233591458139E-3</v>
      </c>
      <c r="R695" s="38">
        <f t="shared" si="78"/>
        <v>-4.3015249329882987E-3</v>
      </c>
      <c r="S695" s="34">
        <f>MAX(M$6:M695)</f>
        <v>1.5715176881679187</v>
      </c>
      <c r="T695" s="34">
        <f>MAX(N$6:N695)</f>
        <v>1.37911001835863</v>
      </c>
      <c r="U695" s="34">
        <f>MAX(O$6:O695)</f>
        <v>1.34291332477861</v>
      </c>
      <c r="V695" s="35">
        <f t="shared" si="79"/>
        <v>-0.17832894403226829</v>
      </c>
      <c r="W695" s="35">
        <f t="shared" si="80"/>
        <v>-0.29642961491164976</v>
      </c>
      <c r="X695" s="35">
        <f t="shared" si="80"/>
        <v>-0.20571840561586585</v>
      </c>
    </row>
    <row r="696" spans="1:24">
      <c r="A696" s="357">
        <v>44874</v>
      </c>
      <c r="B696" s="132">
        <f>[1]!thsiFinD("ths_adjustment_nvg_ratio_fund",B$2,$A$6,$A696,101)/100</f>
        <v>0.12699808184142999</v>
      </c>
      <c r="C696" s="132">
        <f>[1]!thsiFinD("ths_adjustment_nvg_ratio_fund",C$2,$A$6,$A696,101)/100</f>
        <v>0.10355312309964</v>
      </c>
      <c r="D696" s="132">
        <f>[1]!thsiFinD("ths_adjustment_nvg_ratio_fund",D$2,$A$6,$A696,101)/100</f>
        <v>0.47435897435896995</v>
      </c>
      <c r="E696" s="132">
        <f>[1]!thsiFinD("ths_adjustment_nvg_ratio_fund",E$2,$A$6,$A696,101)/100</f>
        <v>0.57978055118306993</v>
      </c>
      <c r="F696" s="133">
        <f>[1]!thsiFinD("ths_int_chg_ratio_index",F$1,$A$6,$A696,101)/100</f>
        <v>0.19920393861506</v>
      </c>
      <c r="G696" s="133">
        <f>[1]!thsiFinD("ths_int_chg_ratio_index",G$1,$A$6,$A696,101)/100</f>
        <v>0.19920393861506</v>
      </c>
      <c r="H696" s="132">
        <f>[1]!thsiFinD("ths_int_chg_ratio_index",H$1,$A$6,$A696,101)/100</f>
        <v>0.30403017693687001</v>
      </c>
      <c r="I696" s="132">
        <f>[1]!thsiFinD("ths_int_chg_ratio_index",I$1,$A$6,$A696,101)/100</f>
        <v>0.30403017693687001</v>
      </c>
      <c r="J696" s="32">
        <f t="shared" si="74"/>
        <v>0.28639487019837123</v>
      </c>
      <c r="K696" s="32">
        <f>[1]!thsiFinD("ths_int_chg_ratio_index",K$2,$A$6,$A696,101)/100</f>
        <v>-3.6944016234349002E-2</v>
      </c>
      <c r="L696" s="32">
        <f>[1]!thsiFinD("ths_int_chg_ratio_index",L$2,$A$6,$A696,101)/100</f>
        <v>6.1060204139181999E-2</v>
      </c>
      <c r="M696" s="46">
        <f t="shared" si="75"/>
        <v>1.2863948701983712</v>
      </c>
      <c r="N696" s="46">
        <f t="shared" si="76"/>
        <v>0.96305598376565105</v>
      </c>
      <c r="O696" s="46">
        <f t="shared" si="76"/>
        <v>1.0610602041391819</v>
      </c>
      <c r="P696" s="38">
        <f t="shared" si="77"/>
        <v>-3.7759150691702992E-3</v>
      </c>
      <c r="Q696" s="38">
        <f t="shared" si="78"/>
        <v>-7.4667378254849037E-3</v>
      </c>
      <c r="R696" s="38">
        <f t="shared" si="78"/>
        <v>-5.241762132730754E-3</v>
      </c>
      <c r="S696" s="34">
        <f>MAX(M$6:M696)</f>
        <v>1.5715176881679187</v>
      </c>
      <c r="T696" s="34">
        <f>MAX(N$6:N696)</f>
        <v>1.37911001835863</v>
      </c>
      <c r="U696" s="34">
        <f>MAX(O$6:O696)</f>
        <v>1.34291332477861</v>
      </c>
      <c r="V696" s="35">
        <f t="shared" si="79"/>
        <v>-0.1814315041543979</v>
      </c>
      <c r="W696" s="35">
        <f t="shared" si="80"/>
        <v>-0.30168299051887992</v>
      </c>
      <c r="X696" s="35">
        <f t="shared" si="80"/>
        <v>-0.20988184080003369</v>
      </c>
    </row>
    <row r="697" spans="1:24">
      <c r="A697" s="357">
        <v>44875</v>
      </c>
      <c r="B697" s="132">
        <f>[1]!thsiFinD("ths_adjustment_nvg_ratio_fund",B$2,$A$6,$A697,101)/100</f>
        <v>0.11524936061381</v>
      </c>
      <c r="C697" s="132">
        <f>[1]!thsiFinD("ths_adjustment_nvg_ratio_fund",C$2,$A$6,$A697,101)/100</f>
        <v>9.4952653983147006E-2</v>
      </c>
      <c r="D697" s="132">
        <f>[1]!thsiFinD("ths_adjustment_nvg_ratio_fund",D$2,$A$6,$A697,101)/100</f>
        <v>0.46561226935058997</v>
      </c>
      <c r="E697" s="132">
        <f>[1]!thsiFinD("ths_adjustment_nvg_ratio_fund",E$2,$A$6,$A697,101)/100</f>
        <v>0.56713292574614005</v>
      </c>
      <c r="F697" s="133">
        <f>[1]!thsiFinD("ths_int_chg_ratio_index",F$1,$A$6,$A697,101)/100</f>
        <v>0.18614504350881</v>
      </c>
      <c r="G697" s="133">
        <f>[1]!thsiFinD("ths_int_chg_ratio_index",G$1,$A$6,$A697,101)/100</f>
        <v>0.18614504350881</v>
      </c>
      <c r="H697" s="132">
        <f>[1]!thsiFinD("ths_int_chg_ratio_index",H$1,$A$6,$A697,101)/100</f>
        <v>0.29837842866691</v>
      </c>
      <c r="I697" s="132">
        <f>[1]!thsiFinD("ths_int_chg_ratio_index",I$1,$A$6,$A697,101)/100</f>
        <v>0.29837842866691</v>
      </c>
      <c r="J697" s="32">
        <f t="shared" si="74"/>
        <v>0.27649926925564089</v>
      </c>
      <c r="K697" s="32">
        <f>[1]!thsiFinD("ths_int_chg_ratio_index",K$2,$A$6,$A697,101)/100</f>
        <v>-4.3690791040256E-2</v>
      </c>
      <c r="L697" s="32">
        <f>[1]!thsiFinD("ths_int_chg_ratio_index",L$2,$A$6,$A697,101)/100</f>
        <v>5.3519014957315002E-2</v>
      </c>
      <c r="M697" s="46">
        <f t="shared" si="75"/>
        <v>1.2764992692556409</v>
      </c>
      <c r="N697" s="46">
        <f t="shared" si="76"/>
        <v>0.95630920895974403</v>
      </c>
      <c r="O697" s="46">
        <f t="shared" si="76"/>
        <v>1.053519014957315</v>
      </c>
      <c r="P697" s="38">
        <f t="shared" si="77"/>
        <v>-7.6925065327757558E-3</v>
      </c>
      <c r="Q697" s="38">
        <f t="shared" si="78"/>
        <v>-7.0055894149854137E-3</v>
      </c>
      <c r="R697" s="38">
        <f t="shared" si="78"/>
        <v>-7.107220827290317E-3</v>
      </c>
      <c r="S697" s="34">
        <f>MAX(M$6:M697)</f>
        <v>1.5715176881679187</v>
      </c>
      <c r="T697" s="34">
        <f>MAX(N$6:N697)</f>
        <v>1.37911001835863</v>
      </c>
      <c r="U697" s="34">
        <f>MAX(O$6:O697)</f>
        <v>1.34291332477861</v>
      </c>
      <c r="V697" s="35">
        <f t="shared" si="79"/>
        <v>-0.1877283476562146</v>
      </c>
      <c r="W697" s="35">
        <f t="shared" si="80"/>
        <v>-0.30657511276880522</v>
      </c>
      <c r="X697" s="35">
        <f t="shared" si="80"/>
        <v>-0.2154973850371199</v>
      </c>
    </row>
    <row r="698" spans="1:24">
      <c r="A698" s="357">
        <v>44876</v>
      </c>
      <c r="B698" s="132">
        <f>[1]!thsiFinD("ths_adjustment_nvg_ratio_fund",B$2,$A$6,$A698,101)/100</f>
        <v>0.14202365728900002</v>
      </c>
      <c r="C698" s="132">
        <f>[1]!thsiFinD("ths_adjustment_nvg_ratio_fund",C$2,$A$6,$A698,101)/100</f>
        <v>0.11866909912258</v>
      </c>
      <c r="D698" s="132">
        <f>[1]!thsiFinD("ths_adjustment_nvg_ratio_fund",D$2,$A$6,$A698,101)/100</f>
        <v>0.47843278217109997</v>
      </c>
      <c r="E698" s="132">
        <f>[1]!thsiFinD("ths_adjustment_nvg_ratio_fund",E$2,$A$6,$A698,101)/100</f>
        <v>0.57718401878305003</v>
      </c>
      <c r="F698" s="133">
        <f>[1]!thsiFinD("ths_int_chg_ratio_index",F$1,$A$6,$A698,101)/100</f>
        <v>0.19336129316998998</v>
      </c>
      <c r="G698" s="133">
        <f>[1]!thsiFinD("ths_int_chg_ratio_index",G$1,$A$6,$A698,101)/100</f>
        <v>0.19336129316998998</v>
      </c>
      <c r="H698" s="132">
        <f>[1]!thsiFinD("ths_int_chg_ratio_index",H$1,$A$6,$A698,101)/100</f>
        <v>0.29776902466109001</v>
      </c>
      <c r="I698" s="132">
        <f>[1]!thsiFinD("ths_int_chg_ratio_index",I$1,$A$6,$A698,101)/100</f>
        <v>0.29776902466109001</v>
      </c>
      <c r="J698" s="32">
        <f t="shared" si="74"/>
        <v>0.28732127412848618</v>
      </c>
      <c r="K698" s="32">
        <f>[1]!thsiFinD("ths_int_chg_ratio_index",K$2,$A$6,$A698,101)/100</f>
        <v>-2.2056764687486997E-2</v>
      </c>
      <c r="L698" s="32">
        <f>[1]!thsiFinD("ths_int_chg_ratio_index",L$2,$A$6,$A698,101)/100</f>
        <v>7.0468296686284002E-2</v>
      </c>
      <c r="M698" s="46">
        <f t="shared" si="75"/>
        <v>1.2873212741284861</v>
      </c>
      <c r="N698" s="46">
        <f t="shared" si="76"/>
        <v>0.97794323531251304</v>
      </c>
      <c r="O698" s="46">
        <f t="shared" si="76"/>
        <v>1.070468296686284</v>
      </c>
      <c r="P698" s="38">
        <f t="shared" si="77"/>
        <v>8.4778778441101377E-3</v>
      </c>
      <c r="Q698" s="38">
        <f t="shared" si="78"/>
        <v>2.2622417676289253E-2</v>
      </c>
      <c r="R698" s="38">
        <f t="shared" si="78"/>
        <v>1.6088254211202413E-2</v>
      </c>
      <c r="S698" s="34">
        <f>MAX(M$6:M698)</f>
        <v>1.5715176881679187</v>
      </c>
      <c r="T698" s="34">
        <f>MAX(N$6:N698)</f>
        <v>1.37911001835863</v>
      </c>
      <c r="U698" s="34">
        <f>MAX(O$6:O698)</f>
        <v>1.34291332477861</v>
      </c>
      <c r="V698" s="35">
        <f t="shared" si="79"/>
        <v>-0.18084200781141058</v>
      </c>
      <c r="W698" s="35">
        <f t="shared" si="80"/>
        <v>-0.29088816534272743</v>
      </c>
      <c r="X698" s="35">
        <f t="shared" si="80"/>
        <v>-0.20287610753824403</v>
      </c>
    </row>
    <row r="699" spans="1:24">
      <c r="A699" s="357">
        <v>44879</v>
      </c>
      <c r="B699" s="132">
        <f>[1]!thsiFinD("ths_adjustment_nvg_ratio_fund",B$2,$A$6,$A699,101)/100</f>
        <v>0.14274296675192</v>
      </c>
      <c r="C699" s="132">
        <f>[1]!thsiFinD("ths_adjustment_nvg_ratio_fund",C$2,$A$6,$A699,101)/100</f>
        <v>0.11328294674659001</v>
      </c>
      <c r="D699" s="132">
        <f>[1]!thsiFinD("ths_adjustment_nvg_ratio_fund",D$2,$A$6,$A699,101)/100</f>
        <v>0.47136352743829002</v>
      </c>
      <c r="E699" s="132">
        <f>[1]!thsiFinD("ths_adjustment_nvg_ratio_fund",E$2,$A$6,$A699,101)/100</f>
        <v>0.56864058974025999</v>
      </c>
      <c r="F699" s="133">
        <f>[1]!thsiFinD("ths_int_chg_ratio_index",F$1,$A$6,$A699,101)/100</f>
        <v>0.18549063747241998</v>
      </c>
      <c r="G699" s="133">
        <f>[1]!thsiFinD("ths_int_chg_ratio_index",G$1,$A$6,$A699,101)/100</f>
        <v>0.18549063747241998</v>
      </c>
      <c r="H699" s="132">
        <f>[1]!thsiFinD("ths_int_chg_ratio_index",H$1,$A$6,$A699,101)/100</f>
        <v>0.29337927866239999</v>
      </c>
      <c r="I699" s="132">
        <f>[1]!thsiFinD("ths_int_chg_ratio_index",I$1,$A$6,$A699,101)/100</f>
        <v>0.29337927866239999</v>
      </c>
      <c r="J699" s="32">
        <f t="shared" si="74"/>
        <v>0.2817212328683375</v>
      </c>
      <c r="K699" s="32">
        <f>[1]!thsiFinD("ths_int_chg_ratio_index",K$2,$A$6,$A699,101)/100</f>
        <v>-2.1371529850463998E-2</v>
      </c>
      <c r="L699" s="32">
        <f>[1]!thsiFinD("ths_int_chg_ratio_index",L$2,$A$6,$A699,101)/100</f>
        <v>6.904738085322E-2</v>
      </c>
      <c r="M699" s="46">
        <f t="shared" si="75"/>
        <v>1.2817212328683376</v>
      </c>
      <c r="N699" s="46">
        <f t="shared" si="76"/>
        <v>0.97862847014953602</v>
      </c>
      <c r="O699" s="46">
        <f t="shared" si="76"/>
        <v>1.0690473808532199</v>
      </c>
      <c r="P699" s="38">
        <f t="shared" si="77"/>
        <v>-4.3501504812306635E-3</v>
      </c>
      <c r="Q699" s="38">
        <f t="shared" si="78"/>
        <v>7.0068978676873783E-4</v>
      </c>
      <c r="R699" s="38">
        <f t="shared" si="78"/>
        <v>-1.3273777817265353E-3</v>
      </c>
      <c r="S699" s="34">
        <f>MAX(M$6:M699)</f>
        <v>1.5715176881679187</v>
      </c>
      <c r="T699" s="34">
        <f>MAX(N$6:N699)</f>
        <v>1.37911001835863</v>
      </c>
      <c r="U699" s="34">
        <f>MAX(O$6:O699)</f>
        <v>1.34291332477861</v>
      </c>
      <c r="V699" s="35">
        <f t="shared" si="79"/>
        <v>-0.18440546834533367</v>
      </c>
      <c r="W699" s="35">
        <f t="shared" si="80"/>
        <v>-0.29039129792250629</v>
      </c>
      <c r="X699" s="35">
        <f t="shared" si="80"/>
        <v>-0.20393419208238106</v>
      </c>
    </row>
    <row r="700" spans="1:24">
      <c r="A700" s="357">
        <v>44880</v>
      </c>
      <c r="B700" s="132">
        <f>[1]!thsiFinD("ths_adjustment_nvg_ratio_fund",B$2,$A$6,$A700,101)/100</f>
        <v>0.16504156010229998</v>
      </c>
      <c r="C700" s="132">
        <f>[1]!thsiFinD("ths_adjustment_nvg_ratio_fund",C$2,$A$6,$A700,101)/100</f>
        <v>0.13074450525584</v>
      </c>
      <c r="D700" s="132">
        <f>[1]!thsiFinD("ths_adjustment_nvg_ratio_fund",D$2,$A$6,$A700,101)/100</f>
        <v>0.49364965252816001</v>
      </c>
      <c r="E700" s="132">
        <f>[1]!thsiFinD("ths_adjustment_nvg_ratio_fund",E$2,$A$6,$A700,101)/100</f>
        <v>0.59393584053697002</v>
      </c>
      <c r="F700" s="133">
        <f>[1]!thsiFinD("ths_int_chg_ratio_index",F$1,$A$6,$A700,101)/100</f>
        <v>0.21294641149063998</v>
      </c>
      <c r="G700" s="133">
        <f>[1]!thsiFinD("ths_int_chg_ratio_index",G$1,$A$6,$A700,101)/100</f>
        <v>0.21294641149063998</v>
      </c>
      <c r="H700" s="132">
        <f>[1]!thsiFinD("ths_int_chg_ratio_index",H$1,$A$6,$A700,101)/100</f>
        <v>0.32005279613109999</v>
      </c>
      <c r="I700" s="132">
        <f>[1]!thsiFinD("ths_int_chg_ratio_index",I$1,$A$6,$A700,101)/100</f>
        <v>0.32005279613109999</v>
      </c>
      <c r="J700" s="32">
        <f t="shared" si="74"/>
        <v>0.30617124670834378</v>
      </c>
      <c r="K700" s="32">
        <f>[1]!thsiFinD("ths_int_chg_ratio_index",K$2,$A$6,$A700,101)/100</f>
        <v>-3.2013775188186998E-3</v>
      </c>
      <c r="L700" s="32">
        <f>[1]!thsiFinD("ths_int_chg_ratio_index",L$2,$A$6,$A700,101)/100</f>
        <v>9.0044082767642003E-2</v>
      </c>
      <c r="M700" s="46">
        <f t="shared" si="75"/>
        <v>1.3061712467083437</v>
      </c>
      <c r="N700" s="46">
        <f t="shared" si="76"/>
        <v>0.99679862248118134</v>
      </c>
      <c r="O700" s="46">
        <f t="shared" si="76"/>
        <v>1.0900440827676421</v>
      </c>
      <c r="P700" s="38">
        <f t="shared" si="77"/>
        <v>1.907592166924621E-2</v>
      </c>
      <c r="Q700" s="38">
        <f t="shared" si="78"/>
        <v>1.8566956598829565E-2</v>
      </c>
      <c r="R700" s="38">
        <f t="shared" si="78"/>
        <v>1.9640571868446477E-2</v>
      </c>
      <c r="S700" s="34">
        <f>MAX(M$6:M700)</f>
        <v>1.5715176881679187</v>
      </c>
      <c r="T700" s="34">
        <f>MAX(N$6:N700)</f>
        <v>1.37911001835863</v>
      </c>
      <c r="U700" s="34">
        <f>MAX(O$6:O700)</f>
        <v>1.34291332477861</v>
      </c>
      <c r="V700" s="35">
        <f t="shared" si="79"/>
        <v>-0.16884725094562369</v>
      </c>
      <c r="W700" s="35">
        <f t="shared" si="80"/>
        <v>-0.27721602394888167</v>
      </c>
      <c r="X700" s="35">
        <f t="shared" si="80"/>
        <v>-0.18829900436996216</v>
      </c>
    </row>
    <row r="701" spans="1:24">
      <c r="A701" s="357">
        <v>44881</v>
      </c>
      <c r="B701" s="132">
        <f>[1]!thsiFinD("ths_adjustment_nvg_ratio_fund",B$2,$A$6,$A701,101)/100</f>
        <v>0.15329283887468001</v>
      </c>
      <c r="C701" s="132">
        <f>[1]!thsiFinD("ths_adjustment_nvg_ratio_fund",C$2,$A$6,$A701,101)/100</f>
        <v>0.1210146816089</v>
      </c>
      <c r="D701" s="132">
        <f>[1]!thsiFinD("ths_adjustment_nvg_ratio_fund",D$2,$A$6,$A701,101)/100</f>
        <v>0.48634076204170001</v>
      </c>
      <c r="E701" s="132">
        <f>[1]!thsiFinD("ths_adjustment_nvg_ratio_fund",E$2,$A$6,$A701,101)/100</f>
        <v>0.58455482039490003</v>
      </c>
      <c r="F701" s="133">
        <f>[1]!thsiFinD("ths_int_chg_ratio_index",F$1,$A$6,$A701,101)/100</f>
        <v>0.20388023566593</v>
      </c>
      <c r="G701" s="133">
        <f>[1]!thsiFinD("ths_int_chg_ratio_index",G$1,$A$6,$A701,101)/100</f>
        <v>0.20388023566593</v>
      </c>
      <c r="H701" s="132">
        <f>[1]!thsiFinD("ths_int_chg_ratio_index",H$1,$A$6,$A701,101)/100</f>
        <v>0.31496927297633998</v>
      </c>
      <c r="I701" s="132">
        <f>[1]!thsiFinD("ths_int_chg_ratio_index",I$1,$A$6,$A701,101)/100</f>
        <v>0.31496927297633998</v>
      </c>
      <c r="J701" s="32">
        <f t="shared" si="74"/>
        <v>0.29786276502558995</v>
      </c>
      <c r="K701" s="32">
        <f>[1]!thsiFinD("ths_int_chg_ratio_index",K$2,$A$6,$A701,101)/100</f>
        <v>-1.0575960939137E-2</v>
      </c>
      <c r="L701" s="32">
        <f>[1]!thsiFinD("ths_int_chg_ratio_index",L$2,$A$6,$A701,101)/100</f>
        <v>8.2763397414357009E-2</v>
      </c>
      <c r="M701" s="46">
        <f t="shared" si="75"/>
        <v>1.2978627650255898</v>
      </c>
      <c r="N701" s="46">
        <f t="shared" si="76"/>
        <v>0.98942403906086296</v>
      </c>
      <c r="O701" s="46">
        <f t="shared" si="76"/>
        <v>1.0827633974143569</v>
      </c>
      <c r="P701" s="38">
        <f t="shared" si="77"/>
        <v>-6.3609436386629081E-3</v>
      </c>
      <c r="Q701" s="38">
        <f t="shared" si="78"/>
        <v>-7.3982680693939207E-3</v>
      </c>
      <c r="R701" s="38">
        <f t="shared" si="78"/>
        <v>-6.6792577184578983E-3</v>
      </c>
      <c r="S701" s="34">
        <f>MAX(M$6:M701)</f>
        <v>1.5715176881679187</v>
      </c>
      <c r="T701" s="34">
        <f>MAX(N$6:N701)</f>
        <v>1.37911001835863</v>
      </c>
      <c r="U701" s="34">
        <f>MAX(O$6:O701)</f>
        <v>1.34291332477861</v>
      </c>
      <c r="V701" s="35">
        <f t="shared" si="79"/>
        <v>-0.17413416673747839</v>
      </c>
      <c r="W701" s="35">
        <f t="shared" si="80"/>
        <v>-0.2825633735599703</v>
      </c>
      <c r="X701" s="35">
        <f t="shared" si="80"/>
        <v>-0.19372056451010411</v>
      </c>
    </row>
    <row r="702" spans="1:24">
      <c r="A702" s="357">
        <v>44882</v>
      </c>
      <c r="B702" s="132">
        <f>[1]!thsiFinD("ths_adjustment_nvg_ratio_fund",B$2,$A$6,$A702,101)/100</f>
        <v>0.15065537084399</v>
      </c>
      <c r="C702" s="132">
        <f>[1]!thsiFinD("ths_adjustment_nvg_ratio_fund",C$2,$A$6,$A702,101)/100</f>
        <v>0.11502041525497</v>
      </c>
      <c r="D702" s="132">
        <f>[1]!thsiFinD("ths_adjustment_nvg_ratio_fund",D$2,$A$6,$A702,101)/100</f>
        <v>0.48562185478073</v>
      </c>
      <c r="E702" s="132">
        <f>[1]!thsiFinD("ths_adjustment_nvg_ratio_fund",E$2,$A$6,$A702,101)/100</f>
        <v>0.58254460178751999</v>
      </c>
      <c r="F702" s="133">
        <f>[1]!thsiFinD("ths_int_chg_ratio_index",F$1,$A$6,$A702,101)/100</f>
        <v>0.20611886080072001</v>
      </c>
      <c r="G702" s="133">
        <f>[1]!thsiFinD("ths_int_chg_ratio_index",G$1,$A$6,$A702,101)/100</f>
        <v>0.20611886080072001</v>
      </c>
      <c r="H702" s="132">
        <f>[1]!thsiFinD("ths_int_chg_ratio_index",H$1,$A$6,$A702,101)/100</f>
        <v>0.32156187174617001</v>
      </c>
      <c r="I702" s="132">
        <f>[1]!thsiFinD("ths_int_chg_ratio_index",I$1,$A$6,$A702,101)/100</f>
        <v>0.32156187174617001</v>
      </c>
      <c r="J702" s="32">
        <f t="shared" si="74"/>
        <v>0.29865046347012375</v>
      </c>
      <c r="K702" s="32">
        <f>[1]!thsiFinD("ths_int_chg_ratio_index",K$2,$A$6,$A702,101)/100</f>
        <v>-1.3022850915355998E-2</v>
      </c>
      <c r="L702" s="32">
        <f>[1]!thsiFinD("ths_int_chg_ratio_index",L$2,$A$6,$A702,101)/100</f>
        <v>8.2109171259168001E-2</v>
      </c>
      <c r="M702" s="46">
        <f t="shared" si="75"/>
        <v>1.2986504634701237</v>
      </c>
      <c r="N702" s="46">
        <f t="shared" si="76"/>
        <v>0.98697714908464396</v>
      </c>
      <c r="O702" s="46">
        <f t="shared" si="76"/>
        <v>1.0821091712591679</v>
      </c>
      <c r="P702" s="38">
        <f t="shared" si="77"/>
        <v>6.0691967268078351E-4</v>
      </c>
      <c r="Q702" s="38">
        <f t="shared" si="78"/>
        <v>-2.4730448014397277E-3</v>
      </c>
      <c r="R702" s="38">
        <f t="shared" si="78"/>
        <v>-6.0421894270834553E-4</v>
      </c>
      <c r="S702" s="34">
        <f>MAX(M$6:M702)</f>
        <v>1.5715176881679187</v>
      </c>
      <c r="T702" s="34">
        <f>MAX(N$6:N702)</f>
        <v>1.37911001835863</v>
      </c>
      <c r="U702" s="34">
        <f>MAX(O$6:O702)</f>
        <v>1.34291332477861</v>
      </c>
      <c r="V702" s="35">
        <f t="shared" si="79"/>
        <v>-0.17363293251627643</v>
      </c>
      <c r="W702" s="35">
        <f t="shared" si="80"/>
        <v>-0.28433762647935024</v>
      </c>
      <c r="X702" s="35">
        <f t="shared" si="80"/>
        <v>-0.19420773381814327</v>
      </c>
    </row>
    <row r="703" spans="1:24">
      <c r="A703" s="357">
        <v>44883</v>
      </c>
      <c r="B703" s="132">
        <f>[1]!thsiFinD("ths_adjustment_nvg_ratio_fund",B$2,$A$6,$A703,101)/100</f>
        <v>0.14330242966751999</v>
      </c>
      <c r="C703" s="132">
        <f>[1]!thsiFinD("ths_adjustment_nvg_ratio_fund",C$2,$A$6,$A703,101)/100</f>
        <v>0.11085049083485</v>
      </c>
      <c r="D703" s="132">
        <f>[1]!thsiFinD("ths_adjustment_nvg_ratio_fund",D$2,$A$6,$A703,101)/100</f>
        <v>0.47987059669303</v>
      </c>
      <c r="E703" s="132">
        <f>[1]!thsiFinD("ths_adjustment_nvg_ratio_fund",E$2,$A$6,$A703,101)/100</f>
        <v>0.57550883666167996</v>
      </c>
      <c r="F703" s="133">
        <f>[1]!thsiFinD("ths_int_chg_ratio_index",F$1,$A$6,$A703,101)/100</f>
        <v>0.19604114076565002</v>
      </c>
      <c r="G703" s="133">
        <f>[1]!thsiFinD("ths_int_chg_ratio_index",G$1,$A$6,$A703,101)/100</f>
        <v>0.19604114076565002</v>
      </c>
      <c r="H703" s="132">
        <f>[1]!thsiFinD("ths_int_chg_ratio_index",H$1,$A$6,$A703,101)/100</f>
        <v>0.31235915226173</v>
      </c>
      <c r="I703" s="132">
        <f>[1]!thsiFinD("ths_int_chg_ratio_index",I$1,$A$6,$A703,101)/100</f>
        <v>0.31235915226173</v>
      </c>
      <c r="J703" s="32">
        <f t="shared" si="74"/>
        <v>0.29079161748898003</v>
      </c>
      <c r="K703" s="32">
        <f>[1]!thsiFinD("ths_int_chg_ratio_index",K$2,$A$6,$A703,101)/100</f>
        <v>-1.7346692553420001E-2</v>
      </c>
      <c r="L703" s="32">
        <f>[1]!thsiFinD("ths_int_chg_ratio_index",L$2,$A$6,$A703,101)/100</f>
        <v>7.6149115653611002E-2</v>
      </c>
      <c r="M703" s="46">
        <f t="shared" si="75"/>
        <v>1.29079161748898</v>
      </c>
      <c r="N703" s="46">
        <f t="shared" si="76"/>
        <v>0.98265330744657997</v>
      </c>
      <c r="O703" s="46">
        <f t="shared" si="76"/>
        <v>1.0761491156536109</v>
      </c>
      <c r="P703" s="38">
        <f t="shared" si="77"/>
        <v>-6.0515482820097111E-3</v>
      </c>
      <c r="Q703" s="38">
        <f t="shared" si="78"/>
        <v>-4.3808933591563681E-3</v>
      </c>
      <c r="R703" s="38">
        <f t="shared" si="78"/>
        <v>-5.5078135957592478E-3</v>
      </c>
      <c r="S703" s="34">
        <f>MAX(M$6:M703)</f>
        <v>1.5715176881679187</v>
      </c>
      <c r="T703" s="34">
        <f>MAX(N$6:N703)</f>
        <v>1.37911001835863</v>
      </c>
      <c r="U703" s="34">
        <f>MAX(O$6:O703)</f>
        <v>1.34291332477861</v>
      </c>
      <c r="V703" s="35">
        <f t="shared" si="79"/>
        <v>-0.178633732723817</v>
      </c>
      <c r="W703" s="35">
        <f t="shared" si="80"/>
        <v>-0.28747286701890495</v>
      </c>
      <c r="X703" s="35">
        <f t="shared" si="80"/>
        <v>-0.19864588741717737</v>
      </c>
    </row>
    <row r="704" spans="1:24">
      <c r="A704" s="357">
        <v>44886</v>
      </c>
      <c r="B704" s="132">
        <f>[1]!thsiFinD("ths_adjustment_nvg_ratio_fund",B$2,$A$6,$A704,101)/100</f>
        <v>0.13475063938619</v>
      </c>
      <c r="C704" s="132">
        <f>[1]!thsiFinD("ths_adjustment_nvg_ratio_fund",C$2,$A$6,$A704,101)/100</f>
        <v>0.10485622448093</v>
      </c>
      <c r="D704" s="132">
        <f>[1]!thsiFinD("ths_adjustment_nvg_ratio_fund",D$2,$A$6,$A704,101)/100</f>
        <v>0.47951114306254</v>
      </c>
      <c r="E704" s="132">
        <f>[1]!thsiFinD("ths_adjustment_nvg_ratio_fund",E$2,$A$6,$A704,101)/100</f>
        <v>0.57668146416978994</v>
      </c>
      <c r="F704" s="133">
        <f>[1]!thsiFinD("ths_int_chg_ratio_index",F$1,$A$6,$A704,101)/100</f>
        <v>0.20159614645718998</v>
      </c>
      <c r="G704" s="133">
        <f>[1]!thsiFinD("ths_int_chg_ratio_index",G$1,$A$6,$A704,101)/100</f>
        <v>0.20159614645718998</v>
      </c>
      <c r="H704" s="132">
        <f>[1]!thsiFinD("ths_int_chg_ratio_index",H$1,$A$6,$A704,101)/100</f>
        <v>0.32191913675100997</v>
      </c>
      <c r="I704" s="132">
        <f>[1]!thsiFinD("ths_int_chg_ratio_index",I$1,$A$6,$A704,101)/100</f>
        <v>0.32191913675100997</v>
      </c>
      <c r="J704" s="32">
        <f t="shared" si="74"/>
        <v>0.29285375468948122</v>
      </c>
      <c r="K704" s="32">
        <f>[1]!thsiFinD("ths_int_chg_ratio_index",K$2,$A$6,$A704,101)/100</f>
        <v>-2.3614868759227997E-2</v>
      </c>
      <c r="L704" s="32">
        <f>[1]!thsiFinD("ths_int_chg_ratio_index",L$2,$A$6,$A704,101)/100</f>
        <v>7.353196659524501E-2</v>
      </c>
      <c r="M704" s="46">
        <f t="shared" si="75"/>
        <v>1.2928537546894812</v>
      </c>
      <c r="N704" s="46">
        <f t="shared" si="76"/>
        <v>0.97638513124077198</v>
      </c>
      <c r="O704" s="46">
        <f t="shared" si="76"/>
        <v>1.073531966595245</v>
      </c>
      <c r="P704" s="38">
        <f t="shared" si="77"/>
        <v>1.5975756059778412E-3</v>
      </c>
      <c r="Q704" s="38">
        <f t="shared" si="78"/>
        <v>-6.378827769985107E-3</v>
      </c>
      <c r="R704" s="38">
        <f t="shared" si="78"/>
        <v>-2.4319576351428118E-3</v>
      </c>
      <c r="S704" s="34">
        <f>MAX(M$6:M704)</f>
        <v>1.5715176881679187</v>
      </c>
      <c r="T704" s="34">
        <f>MAX(N$6:N704)</f>
        <v>1.37911001835863</v>
      </c>
      <c r="U704" s="34">
        <f>MAX(O$6:O704)</f>
        <v>1.34291332477861</v>
      </c>
      <c r="V704" s="35">
        <f t="shared" si="79"/>
        <v>-0.17732153801164341</v>
      </c>
      <c r="W704" s="35">
        <f t="shared" si="80"/>
        <v>-0.29201795488163262</v>
      </c>
      <c r="X704" s="35">
        <f t="shared" si="80"/>
        <v>-0.20059474666972621</v>
      </c>
    </row>
    <row r="705" spans="1:24">
      <c r="A705" s="357">
        <v>44887</v>
      </c>
      <c r="B705" s="132">
        <f>[1]!thsiFinD("ths_adjustment_nvg_ratio_fund",B$2,$A$6,$A705,101)/100</f>
        <v>0.13642902813298999</v>
      </c>
      <c r="C705" s="132">
        <f>[1]!thsiFinD("ths_adjustment_nvg_ratio_fund",C$2,$A$6,$A705,101)/100</f>
        <v>0.10120754061333001</v>
      </c>
      <c r="D705" s="132">
        <f>[1]!thsiFinD("ths_adjustment_nvg_ratio_fund",D$2,$A$6,$A705,101)/100</f>
        <v>0.46369518332135001</v>
      </c>
      <c r="E705" s="132">
        <f>[1]!thsiFinD("ths_adjustment_nvg_ratio_fund",E$2,$A$6,$A705,101)/100</f>
        <v>0.55733311001585006</v>
      </c>
      <c r="F705" s="133">
        <f>[1]!thsiFinD("ths_int_chg_ratio_index",F$1,$A$6,$A705,101)/100</f>
        <v>0.18253892154043</v>
      </c>
      <c r="G705" s="133">
        <f>[1]!thsiFinD("ths_int_chg_ratio_index",G$1,$A$6,$A705,101)/100</f>
        <v>0.18253892154043</v>
      </c>
      <c r="H705" s="132">
        <f>[1]!thsiFinD("ths_int_chg_ratio_index",H$1,$A$6,$A705,101)/100</f>
        <v>0.30137364826614998</v>
      </c>
      <c r="I705" s="132">
        <f>[1]!thsiFinD("ths_int_chg_ratio_index",I$1,$A$6,$A705,101)/100</f>
        <v>0.30137364826614998</v>
      </c>
      <c r="J705" s="32">
        <f t="shared" si="74"/>
        <v>0.27831125021208503</v>
      </c>
      <c r="K705" s="32">
        <f>[1]!thsiFinD("ths_int_chg_ratio_index",K$2,$A$6,$A705,101)/100</f>
        <v>-2.6205102253266999E-2</v>
      </c>
      <c r="L705" s="32">
        <f>[1]!thsiFinD("ths_int_chg_ratio_index",L$2,$A$6,$A705,101)/100</f>
        <v>6.6354233919416E-2</v>
      </c>
      <c r="M705" s="46">
        <f t="shared" si="75"/>
        <v>1.278311250212085</v>
      </c>
      <c r="N705" s="46">
        <f t="shared" si="76"/>
        <v>0.973794897746733</v>
      </c>
      <c r="O705" s="46">
        <f t="shared" si="76"/>
        <v>1.0663542339194161</v>
      </c>
      <c r="P705" s="38">
        <f t="shared" si="77"/>
        <v>-1.1248375483032813E-2</v>
      </c>
      <c r="Q705" s="38">
        <f t="shared" si="78"/>
        <v>-2.6528809290113919E-3</v>
      </c>
      <c r="R705" s="38">
        <f t="shared" si="78"/>
        <v>-6.686091238245484E-3</v>
      </c>
      <c r="S705" s="34">
        <f>MAX(M$6:M705)</f>
        <v>1.5715176881679187</v>
      </c>
      <c r="T705" s="34">
        <f>MAX(N$6:N705)</f>
        <v>1.37911001835863</v>
      </c>
      <c r="U705" s="34">
        <f>MAX(O$6:O705)</f>
        <v>1.34291332477861</v>
      </c>
      <c r="V705" s="35">
        <f t="shared" si="79"/>
        <v>-0.18657533425389239</v>
      </c>
      <c r="W705" s="35">
        <f t="shared" si="80"/>
        <v>-0.29389614694720967</v>
      </c>
      <c r="X705" s="35">
        <f t="shared" si="80"/>
        <v>-0.20593964312982516</v>
      </c>
    </row>
    <row r="706" spans="1:24">
      <c r="A706" s="357">
        <v>44888</v>
      </c>
      <c r="B706" s="132">
        <f>[1]!thsiFinD("ths_adjustment_nvg_ratio_fund",B$2,$A$6,$A706,101)/100</f>
        <v>0.13994565217391</v>
      </c>
      <c r="C706" s="132">
        <f>[1]!thsiFinD("ths_adjustment_nvg_ratio_fund",C$2,$A$6,$A706,101)/100</f>
        <v>0.10303188254713</v>
      </c>
      <c r="D706" s="132">
        <f>[1]!thsiFinD("ths_adjustment_nvg_ratio_fund",D$2,$A$6,$A706,101)/100</f>
        <v>0.46441409058231004</v>
      </c>
      <c r="E706" s="132">
        <f>[1]!thsiFinD("ths_adjustment_nvg_ratio_fund",E$2,$A$6,$A706,101)/100</f>
        <v>0.55657927801878992</v>
      </c>
      <c r="F706" s="133">
        <f>[1]!thsiFinD("ths_int_chg_ratio_index",F$1,$A$6,$A706,101)/100</f>
        <v>0.17980141306868</v>
      </c>
      <c r="G706" s="133">
        <f>[1]!thsiFinD("ths_int_chg_ratio_index",G$1,$A$6,$A706,101)/100</f>
        <v>0.17980141306868</v>
      </c>
      <c r="H706" s="132">
        <f>[1]!thsiFinD("ths_int_chg_ratio_index",H$1,$A$6,$A706,101)/100</f>
        <v>0.2927279331939</v>
      </c>
      <c r="I706" s="132">
        <f>[1]!thsiFinD("ths_int_chg_ratio_index",I$1,$A$6,$A706,101)/100</f>
        <v>0.2927279331939</v>
      </c>
      <c r="J706" s="32">
        <f t="shared" si="74"/>
        <v>0.27612869948091251</v>
      </c>
      <c r="K706" s="32">
        <f>[1]!thsiFinD("ths_int_chg_ratio_index",K$2,$A$6,$A706,101)/100</f>
        <v>-2.5858044060520998E-2</v>
      </c>
      <c r="L706" s="32">
        <f>[1]!thsiFinD("ths_int_chg_ratio_index",L$2,$A$6,$A706,101)/100</f>
        <v>6.5073958599112997E-2</v>
      </c>
      <c r="M706" s="46">
        <f t="shared" si="75"/>
        <v>1.2761286994809125</v>
      </c>
      <c r="N706" s="46">
        <f t="shared" si="76"/>
        <v>0.97414195593947905</v>
      </c>
      <c r="O706" s="46">
        <f t="shared" si="76"/>
        <v>1.0650739585991129</v>
      </c>
      <c r="P706" s="38">
        <f t="shared" si="77"/>
        <v>-1.7073703535116502E-3</v>
      </c>
      <c r="Q706" s="38">
        <f t="shared" si="78"/>
        <v>3.5639762905836925E-4</v>
      </c>
      <c r="R706" s="38">
        <f t="shared" si="78"/>
        <v>-1.2006097782324421E-3</v>
      </c>
      <c r="S706" s="34">
        <f>MAX(M$6:M706)</f>
        <v>1.5715176881679187</v>
      </c>
      <c r="T706" s="34">
        <f>MAX(N$6:N706)</f>
        <v>1.37911001835863</v>
      </c>
      <c r="U706" s="34">
        <f>MAX(O$6:O706)</f>
        <v>1.34291332477861</v>
      </c>
      <c r="V706" s="35">
        <f t="shared" si="79"/>
        <v>-0.18796415141300249</v>
      </c>
      <c r="W706" s="35">
        <f t="shared" si="80"/>
        <v>-0.2936444932081127</v>
      </c>
      <c r="X706" s="35">
        <f t="shared" si="80"/>
        <v>-0.20689299975879016</v>
      </c>
    </row>
    <row r="707" spans="1:24">
      <c r="A707" s="357">
        <v>44889</v>
      </c>
      <c r="B707" s="132">
        <f>[1]!thsiFinD("ths_adjustment_nvg_ratio_fund",B$2,$A$6,$A707,101)/100</f>
        <v>0.13554987212276001</v>
      </c>
      <c r="C707" s="132">
        <f>[1]!thsiFinD("ths_adjustment_nvg_ratio_fund",C$2,$A$6,$A707,101)/100</f>
        <v>9.9730692381200997E-2</v>
      </c>
      <c r="D707" s="132">
        <f>[1]!thsiFinD("ths_adjustment_nvg_ratio_fund",D$2,$A$6,$A707,101)/100</f>
        <v>0.46872753414808999</v>
      </c>
      <c r="E707" s="132">
        <f>[1]!thsiFinD("ths_adjustment_nvg_ratio_fund",E$2,$A$6,$A707,101)/100</f>
        <v>0.56160482461440997</v>
      </c>
      <c r="F707" s="133">
        <f>[1]!thsiFinD("ths_int_chg_ratio_index",F$1,$A$6,$A707,101)/100</f>
        <v>0.18318996851643998</v>
      </c>
      <c r="G707" s="133">
        <f>[1]!thsiFinD("ths_int_chg_ratio_index",G$1,$A$6,$A707,101)/100</f>
        <v>0.18318996851643998</v>
      </c>
      <c r="H707" s="132">
        <f>[1]!thsiFinD("ths_int_chg_ratio_index",H$1,$A$6,$A707,101)/100</f>
        <v>0.29968803722179999</v>
      </c>
      <c r="I707" s="132">
        <f>[1]!thsiFinD("ths_int_chg_ratio_index",I$1,$A$6,$A707,101)/100</f>
        <v>0.29968803722179999</v>
      </c>
      <c r="J707" s="32">
        <f t="shared" si="74"/>
        <v>0.27892111684286763</v>
      </c>
      <c r="K707" s="32">
        <f>[1]!thsiFinD("ths_int_chg_ratio_index",K$2,$A$6,$A707,101)/100</f>
        <v>-2.8861596773398997E-2</v>
      </c>
      <c r="L707" s="32">
        <f>[1]!thsiFinD("ths_int_chg_ratio_index",L$2,$A$6,$A707,101)/100</f>
        <v>6.4197494212272999E-2</v>
      </c>
      <c r="M707" s="46">
        <f t="shared" si="75"/>
        <v>1.2789211168428676</v>
      </c>
      <c r="N707" s="46">
        <f t="shared" si="76"/>
        <v>0.97113840322660105</v>
      </c>
      <c r="O707" s="46">
        <f t="shared" si="76"/>
        <v>1.0641974942122729</v>
      </c>
      <c r="P707" s="38">
        <f t="shared" si="77"/>
        <v>2.1881941555668138E-3</v>
      </c>
      <c r="Q707" s="38">
        <f t="shared" si="78"/>
        <v>-3.0832803110110163E-3</v>
      </c>
      <c r="R707" s="38">
        <f t="shared" si="78"/>
        <v>-8.2291410823032152E-4</v>
      </c>
      <c r="S707" s="34">
        <f>MAX(M$6:M707)</f>
        <v>1.5715176881679187</v>
      </c>
      <c r="T707" s="34">
        <f>MAX(N$6:N707)</f>
        <v>1.37911001835863</v>
      </c>
      <c r="U707" s="34">
        <f>MAX(O$6:O707)</f>
        <v>1.34291332477861</v>
      </c>
      <c r="V707" s="35">
        <f t="shared" si="79"/>
        <v>-0.18618725931501368</v>
      </c>
      <c r="W707" s="35">
        <f t="shared" si="80"/>
        <v>-0.29582238523477844</v>
      </c>
      <c r="X707" s="35">
        <f t="shared" si="80"/>
        <v>-0.20754565869862496</v>
      </c>
    </row>
    <row r="708" spans="1:24">
      <c r="A708" s="357">
        <v>44890</v>
      </c>
      <c r="B708" s="132">
        <f>[1]!thsiFinD("ths_adjustment_nvg_ratio_fund",B$2,$A$6,$A708,101)/100</f>
        <v>0.14226342710997</v>
      </c>
      <c r="C708" s="132">
        <f>[1]!thsiFinD("ths_adjustment_nvg_ratio_fund",C$2,$A$6,$A708,101)/100</f>
        <v>9.7732603596559997E-2</v>
      </c>
      <c r="D708" s="132">
        <f>[1]!thsiFinD("ths_adjustment_nvg_ratio_fund",D$2,$A$6,$A708,101)/100</f>
        <v>0.46057991852384</v>
      </c>
      <c r="E708" s="132">
        <f>[1]!thsiFinD("ths_adjustment_nvg_ratio_fund",E$2,$A$6,$A708,101)/100</f>
        <v>0.54937599468853004</v>
      </c>
      <c r="F708" s="133">
        <f>[1]!thsiFinD("ths_int_chg_ratio_index",F$1,$A$6,$A708,101)/100</f>
        <v>0.16977246227928</v>
      </c>
      <c r="G708" s="133">
        <f>[1]!thsiFinD("ths_int_chg_ratio_index",G$1,$A$6,$A708,101)/100</f>
        <v>0.16977246227928</v>
      </c>
      <c r="H708" s="132">
        <f>[1]!thsiFinD("ths_int_chg_ratio_index",H$1,$A$6,$A708,101)/100</f>
        <v>0.28222192360868997</v>
      </c>
      <c r="I708" s="132">
        <f>[1]!thsiFinD("ths_int_chg_ratio_index",I$1,$A$6,$A708,101)/100</f>
        <v>0.28222192360868997</v>
      </c>
      <c r="J708" s="32">
        <f t="shared" si="74"/>
        <v>0.26924258946185503</v>
      </c>
      <c r="K708" s="32">
        <f>[1]!thsiFinD("ths_int_chg_ratio_index",K$2,$A$6,$A708,101)/100</f>
        <v>-2.6583549708110003E-2</v>
      </c>
      <c r="L708" s="32">
        <f>[1]!thsiFinD("ths_int_chg_ratio_index",L$2,$A$6,$A708,101)/100</f>
        <v>6.1721741201102E-2</v>
      </c>
      <c r="M708" s="46">
        <f t="shared" si="75"/>
        <v>1.2692425894618551</v>
      </c>
      <c r="N708" s="46">
        <f t="shared" si="76"/>
        <v>0.97341645029188995</v>
      </c>
      <c r="O708" s="46">
        <f t="shared" si="76"/>
        <v>1.061721741201102</v>
      </c>
      <c r="P708" s="38">
        <f t="shared" si="77"/>
        <v>-7.5677281839749977E-3</v>
      </c>
      <c r="Q708" s="38">
        <f t="shared" si="78"/>
        <v>2.345749130834518E-3</v>
      </c>
      <c r="R708" s="38">
        <f t="shared" si="78"/>
        <v>-2.3264037217110012E-3</v>
      </c>
      <c r="S708" s="34">
        <f>MAX(M$6:M708)</f>
        <v>1.5715176881679187</v>
      </c>
      <c r="T708" s="34">
        <f>MAX(N$6:N708)</f>
        <v>1.37911001835863</v>
      </c>
      <c r="U708" s="34">
        <f>MAX(O$6:O708)</f>
        <v>1.34291332477861</v>
      </c>
      <c r="V708" s="35">
        <f t="shared" si="79"/>
        <v>-0.19234597292917333</v>
      </c>
      <c r="W708" s="35">
        <f t="shared" si="80"/>
        <v>-0.2941705612069897</v>
      </c>
      <c r="X708" s="35">
        <f t="shared" si="80"/>
        <v>-0.20938922742751453</v>
      </c>
    </row>
    <row r="709" spans="1:24">
      <c r="A709" s="357">
        <v>44893</v>
      </c>
      <c r="B709" s="132">
        <f>[1]!thsiFinD("ths_adjustment_nvg_ratio_fund",B$2,$A$6,$A709,101)/100</f>
        <v>0.12907608695652001</v>
      </c>
      <c r="C709" s="132">
        <f>[1]!thsiFinD("ths_adjustment_nvg_ratio_fund",C$2,$A$6,$A709,101)/100</f>
        <v>8.5570324037876996E-2</v>
      </c>
      <c r="D709" s="132">
        <f>[1]!thsiFinD("ths_adjustment_nvg_ratio_fund",D$2,$A$6,$A709,101)/100</f>
        <v>0.44668104481188997</v>
      </c>
      <c r="E709" s="132">
        <f>[1]!thsiFinD("ths_adjustment_nvg_ratio_fund",E$2,$A$6,$A709,101)/100</f>
        <v>0.53714716483980995</v>
      </c>
      <c r="F709" s="133">
        <f>[1]!thsiFinD("ths_int_chg_ratio_index",F$1,$A$6,$A709,101)/100</f>
        <v>0.16627869818627</v>
      </c>
      <c r="G709" s="133">
        <f>[1]!thsiFinD("ths_int_chg_ratio_index",G$1,$A$6,$A709,101)/100</f>
        <v>0.16627869818627</v>
      </c>
      <c r="H709" s="132">
        <f>[1]!thsiFinD("ths_int_chg_ratio_index",H$1,$A$6,$A709,101)/100</f>
        <v>0.27827604901181002</v>
      </c>
      <c r="I709" s="132">
        <f>[1]!thsiFinD("ths_int_chg_ratio_index",I$1,$A$6,$A709,101)/100</f>
        <v>0.27827604901181002</v>
      </c>
      <c r="J709" s="32">
        <f t="shared" si="74"/>
        <v>0.26094801438028215</v>
      </c>
      <c r="K709" s="32">
        <f>[1]!thsiFinD("ths_int_chg_ratio_index",K$2,$A$6,$A709,101)/100</f>
        <v>-3.6050883045619E-2</v>
      </c>
      <c r="L709" s="32">
        <f>[1]!thsiFinD("ths_int_chg_ratio_index",L$2,$A$6,$A709,101)/100</f>
        <v>5.4019512076751E-2</v>
      </c>
      <c r="M709" s="46">
        <f t="shared" si="75"/>
        <v>1.2609480143802823</v>
      </c>
      <c r="N709" s="46">
        <f t="shared" si="76"/>
        <v>0.96394911695438101</v>
      </c>
      <c r="O709" s="46">
        <f t="shared" si="76"/>
        <v>1.054019512076751</v>
      </c>
      <c r="P709" s="38">
        <f t="shared" si="77"/>
        <v>-6.5350589008281723E-3</v>
      </c>
      <c r="Q709" s="38">
        <f t="shared" si="78"/>
        <v>-9.725881799788838E-3</v>
      </c>
      <c r="R709" s="38">
        <f t="shared" si="78"/>
        <v>-7.2544705693202705E-3</v>
      </c>
      <c r="S709" s="34">
        <f>MAX(M$6:M709)</f>
        <v>1.5715176881679187</v>
      </c>
      <c r="T709" s="34">
        <f>MAX(N$6:N709)</f>
        <v>1.37911001835863</v>
      </c>
      <c r="U709" s="34">
        <f>MAX(O$6:O709)</f>
        <v>1.34291332477861</v>
      </c>
      <c r="V709" s="35">
        <f t="shared" si="79"/>
        <v>-0.19762403956757224</v>
      </c>
      <c r="W709" s="35">
        <f t="shared" si="80"/>
        <v>-0.30103537489950183</v>
      </c>
      <c r="X709" s="35">
        <f t="shared" si="80"/>
        <v>-0.2151246900089292</v>
      </c>
    </row>
    <row r="710" spans="1:24">
      <c r="A710" s="357">
        <v>44894</v>
      </c>
      <c r="B710" s="132">
        <f>[1]!thsiFinD("ths_adjustment_nvg_ratio_fund",B$2,$A$6,$A710,101)/100</f>
        <v>0.16104539641944002</v>
      </c>
      <c r="C710" s="132">
        <f>[1]!thsiFinD("ths_adjustment_nvg_ratio_fund",C$2,$A$6,$A710,101)/100</f>
        <v>0.11058987055859999</v>
      </c>
      <c r="D710" s="132">
        <f>[1]!thsiFinD("ths_adjustment_nvg_ratio_fund",D$2,$A$6,$A710,101)/100</f>
        <v>0.46705008387251001</v>
      </c>
      <c r="E710" s="132">
        <f>[1]!thsiFinD("ths_adjustment_nvg_ratio_fund",E$2,$A$6,$A710,101)/100</f>
        <v>0.55699807360701004</v>
      </c>
      <c r="F710" s="133">
        <f>[1]!thsiFinD("ths_int_chg_ratio_index",F$1,$A$6,$A710,101)/100</f>
        <v>0.18453088027321002</v>
      </c>
      <c r="G710" s="133">
        <f>[1]!thsiFinD("ths_int_chg_ratio_index",G$1,$A$6,$A710,101)/100</f>
        <v>0.18453088027321002</v>
      </c>
      <c r="H710" s="132">
        <f>[1]!thsiFinD("ths_int_chg_ratio_index",H$1,$A$6,$A710,101)/100</f>
        <v>0.30056989732674999</v>
      </c>
      <c r="I710" s="132">
        <f>[1]!thsiFinD("ths_int_chg_ratio_index",I$1,$A$6,$A710,101)/100</f>
        <v>0.30056989732674999</v>
      </c>
      <c r="J710" s="32">
        <f t="shared" si="74"/>
        <v>0.28323562245718503</v>
      </c>
      <c r="K710" s="32">
        <f>[1]!thsiFinD("ths_int_chg_ratio_index",K$2,$A$6,$A710,101)/100</f>
        <v>-9.567998677677601E-3</v>
      </c>
      <c r="L710" s="32">
        <f>[1]!thsiFinD("ths_int_chg_ratio_index",L$2,$A$6,$A710,101)/100</f>
        <v>7.8955814968550003E-2</v>
      </c>
      <c r="M710" s="46">
        <f t="shared" si="75"/>
        <v>1.283235622457185</v>
      </c>
      <c r="N710" s="46">
        <f t="shared" si="76"/>
        <v>0.99043200132232245</v>
      </c>
      <c r="O710" s="46">
        <f t="shared" si="76"/>
        <v>1.0789558149685501</v>
      </c>
      <c r="P710" s="38">
        <f t="shared" si="77"/>
        <v>1.7675279093766871E-2</v>
      </c>
      <c r="Q710" s="38">
        <f t="shared" si="78"/>
        <v>2.747332188198337E-2</v>
      </c>
      <c r="R710" s="38">
        <f t="shared" si="78"/>
        <v>2.3658293424442034E-2</v>
      </c>
      <c r="S710" s="34">
        <f>MAX(M$6:M710)</f>
        <v>1.5715176881679187</v>
      </c>
      <c r="T710" s="34">
        <f>MAX(N$6:N710)</f>
        <v>1.37911001835863</v>
      </c>
      <c r="U710" s="34">
        <f>MAX(O$6:O710)</f>
        <v>1.34291332477861</v>
      </c>
      <c r="V710" s="35">
        <f t="shared" si="79"/>
        <v>-0.18344182052879976</v>
      </c>
      <c r="W710" s="35">
        <f t="shared" si="80"/>
        <v>-0.28183249476999594</v>
      </c>
      <c r="X710" s="35">
        <f t="shared" si="80"/>
        <v>-0.19655587962356058</v>
      </c>
    </row>
    <row r="711" spans="1:24">
      <c r="A711" s="357">
        <v>44895</v>
      </c>
      <c r="B711" s="132">
        <f>[1]!thsiFinD("ths_adjustment_nvg_ratio_fund",B$2,$A$6,$A711,101)/100</f>
        <v>0.16144501278772</v>
      </c>
      <c r="C711" s="132">
        <f>[1]!thsiFinD("ths_adjustment_nvg_ratio_fund",C$2,$A$6,$A711,101)/100</f>
        <v>0.11310919989575</v>
      </c>
      <c r="D711" s="132">
        <f>[1]!thsiFinD("ths_adjustment_nvg_ratio_fund",D$2,$A$6,$A711,101)/100</f>
        <v>0.46393481907501</v>
      </c>
      <c r="E711" s="132">
        <f>[1]!thsiFinD("ths_adjustment_nvg_ratio_fund",E$2,$A$6,$A711,101)/100</f>
        <v>0.55766814642469997</v>
      </c>
      <c r="F711" s="133">
        <f>[1]!thsiFinD("ths_int_chg_ratio_index",F$1,$A$6,$A711,101)/100</f>
        <v>0.18380952654673</v>
      </c>
      <c r="G711" s="133">
        <f>[1]!thsiFinD("ths_int_chg_ratio_index",G$1,$A$6,$A711,101)/100</f>
        <v>0.18380952654673</v>
      </c>
      <c r="H711" s="132">
        <f>[1]!thsiFinD("ths_int_chg_ratio_index",H$1,$A$6,$A711,101)/100</f>
        <v>0.30152692524795</v>
      </c>
      <c r="I711" s="132">
        <f>[1]!thsiFinD("ths_int_chg_ratio_index",I$1,$A$6,$A711,101)/100</f>
        <v>0.30152692524795</v>
      </c>
      <c r="J711" s="32">
        <f t="shared" ref="J711:J774" si="81">SUMPRODUCT(B711:I711,$B$4:$I$4)</f>
        <v>0.2833537602215675</v>
      </c>
      <c r="K711" s="32">
        <f>[1]!thsiFinD("ths_int_chg_ratio_index",K$2,$A$6,$A711,101)/100</f>
        <v>-9.0072924992143002E-3</v>
      </c>
      <c r="L711" s="32">
        <f>[1]!thsiFinD("ths_int_chg_ratio_index",L$2,$A$6,$A711,101)/100</f>
        <v>7.9488733403852999E-2</v>
      </c>
      <c r="M711" s="46">
        <f t="shared" ref="M711:M774" si="82">1+J711</f>
        <v>1.2833537602215674</v>
      </c>
      <c r="N711" s="46">
        <f t="shared" ref="N711:O774" si="83">1+K711</f>
        <v>0.99099270750078572</v>
      </c>
      <c r="O711" s="46">
        <f t="shared" si="83"/>
        <v>1.079488733403853</v>
      </c>
      <c r="P711" s="38">
        <f t="shared" ref="P711:P774" si="84">M711/M710-1</f>
        <v>9.2062410297133468E-5</v>
      </c>
      <c r="Q711" s="38">
        <f t="shared" ref="Q711:R774" si="85">N711/N710-1</f>
        <v>5.6612284105783672E-4</v>
      </c>
      <c r="R711" s="38">
        <f t="shared" si="85"/>
        <v>4.9392053679087056E-4</v>
      </c>
      <c r="S711" s="34">
        <f>MAX(M$6:M711)</f>
        <v>1.5715176881679187</v>
      </c>
      <c r="T711" s="34">
        <f>MAX(N$6:N711)</f>
        <v>1.37911001835863</v>
      </c>
      <c r="U711" s="34">
        <f>MAX(O$6:O711)</f>
        <v>1.34291332477861</v>
      </c>
      <c r="V711" s="35">
        <f t="shared" ref="V711:V774" si="86">M711/S711-1</f>
        <v>-0.18336664621464993</v>
      </c>
      <c r="W711" s="35">
        <f t="shared" ref="W711:X774" si="87">N711/T711-1</f>
        <v>-0.2814259237415796</v>
      </c>
      <c r="X711" s="35">
        <f t="shared" si="87"/>
        <v>-0.19615904207234269</v>
      </c>
    </row>
    <row r="712" spans="1:24">
      <c r="A712" s="357">
        <v>44896</v>
      </c>
      <c r="B712" s="132">
        <f>[1]!thsiFinD("ths_adjustment_nvg_ratio_fund",B$2,$A$6,$A712,101)/100</f>
        <v>0.17287404092071998</v>
      </c>
      <c r="C712" s="132">
        <f>[1]!thsiFinD("ths_adjustment_nvg_ratio_fund",C$2,$A$6,$A712,101)/100</f>
        <v>0.12379463122230999</v>
      </c>
      <c r="D712" s="132">
        <f>[1]!thsiFinD("ths_adjustment_nvg_ratio_fund",D$2,$A$6,$A712,101)/100</f>
        <v>0.47244188832973999</v>
      </c>
      <c r="E712" s="132">
        <f>[1]!thsiFinD("ths_adjustment_nvg_ratio_fund",E$2,$A$6,$A712,101)/100</f>
        <v>0.56855683063805007</v>
      </c>
      <c r="F712" s="133">
        <f>[1]!thsiFinD("ths_int_chg_ratio_index",F$1,$A$6,$A712,101)/100</f>
        <v>0.19604581111698</v>
      </c>
      <c r="G712" s="133">
        <f>[1]!thsiFinD("ths_int_chg_ratio_index",G$1,$A$6,$A712,101)/100</f>
        <v>0.19604581111698</v>
      </c>
      <c r="H712" s="132">
        <f>[1]!thsiFinD("ths_int_chg_ratio_index",H$1,$A$6,$A712,101)/100</f>
        <v>0.31023724106662004</v>
      </c>
      <c r="I712" s="132">
        <f>[1]!thsiFinD("ths_int_chg_ratio_index",I$1,$A$6,$A712,101)/100</f>
        <v>0.31023724106662004</v>
      </c>
      <c r="J712" s="32">
        <f t="shared" si="81"/>
        <v>0.29377918693475247</v>
      </c>
      <c r="K712" s="32">
        <f>[1]!thsiFinD("ths_int_chg_ratio_index",K$2,$A$6,$A712,101)/100</f>
        <v>1.979650409163E-4</v>
      </c>
      <c r="L712" s="32">
        <f>[1]!thsiFinD("ths_int_chg_ratio_index",L$2,$A$6,$A712,101)/100</f>
        <v>8.9395012023886E-2</v>
      </c>
      <c r="M712" s="46">
        <f t="shared" si="82"/>
        <v>1.2937791869347524</v>
      </c>
      <c r="N712" s="46">
        <f t="shared" si="83"/>
        <v>1.0001979650409163</v>
      </c>
      <c r="O712" s="46">
        <f t="shared" si="83"/>
        <v>1.089395012023886</v>
      </c>
      <c r="P712" s="38">
        <f t="shared" si="84"/>
        <v>8.1235798236840573E-3</v>
      </c>
      <c r="Q712" s="38">
        <f t="shared" si="85"/>
        <v>9.2889256101043038E-3</v>
      </c>
      <c r="R712" s="38">
        <f t="shared" si="85"/>
        <v>9.1768244665197951E-3</v>
      </c>
      <c r="S712" s="34">
        <f>MAX(M$6:M712)</f>
        <v>1.5715176881679187</v>
      </c>
      <c r="T712" s="34">
        <f>MAX(N$6:N712)</f>
        <v>1.37911001835863</v>
      </c>
      <c r="U712" s="34">
        <f>MAX(O$6:O712)</f>
        <v>1.34291332477861</v>
      </c>
      <c r="V712" s="35">
        <f t="shared" si="86"/>
        <v>-0.17673265997849186</v>
      </c>
      <c r="W712" s="35">
        <f t="shared" si="87"/>
        <v>-0.27475114260186584</v>
      </c>
      <c r="X712" s="35">
        <f t="shared" si="87"/>
        <v>-0.18878233470244143</v>
      </c>
    </row>
    <row r="713" spans="1:24">
      <c r="A713" s="357">
        <v>44897</v>
      </c>
      <c r="B713" s="132">
        <f>[1]!thsiFinD("ths_adjustment_nvg_ratio_fund",B$2,$A$6,$A713,101)/100</f>
        <v>0.16584079283886999</v>
      </c>
      <c r="C713" s="132">
        <f>[1]!thsiFinD("ths_adjustment_nvg_ratio_fund",C$2,$A$6,$A713,101)/100</f>
        <v>0.11814785857005999</v>
      </c>
      <c r="D713" s="132">
        <f>[1]!thsiFinD("ths_adjustment_nvg_ratio_fund",D$2,$A$6,$A713,101)/100</f>
        <v>0.46513299784327999</v>
      </c>
      <c r="E713" s="132">
        <f>[1]!thsiFinD("ths_adjustment_nvg_ratio_fund",E$2,$A$6,$A713,101)/100</f>
        <v>0.57148839944690999</v>
      </c>
      <c r="F713" s="133">
        <f>[1]!thsiFinD("ths_int_chg_ratio_index",F$1,$A$6,$A713,101)/100</f>
        <v>0.20001830418465003</v>
      </c>
      <c r="G713" s="133">
        <f>[1]!thsiFinD("ths_int_chg_ratio_index",G$1,$A$6,$A713,101)/100</f>
        <v>0.20001830418465003</v>
      </c>
      <c r="H713" s="132">
        <f>[1]!thsiFinD("ths_int_chg_ratio_index",H$1,$A$6,$A713,101)/100</f>
        <v>0.32050249576214002</v>
      </c>
      <c r="I713" s="132">
        <f>[1]!thsiFinD("ths_int_chg_ratio_index",I$1,$A$6,$A713,101)/100</f>
        <v>0.32050249576214002</v>
      </c>
      <c r="J713" s="32">
        <f t="shared" si="81"/>
        <v>0.29520645607408746</v>
      </c>
      <c r="K713" s="32">
        <f>[1]!thsiFinD("ths_int_chg_ratio_index",K$2,$A$6,$A713,101)/100</f>
        <v>-5.0977049798281004E-3</v>
      </c>
      <c r="L713" s="32">
        <f>[1]!thsiFinD("ths_int_chg_ratio_index",L$2,$A$6,$A713,101)/100</f>
        <v>8.7484954309499999E-2</v>
      </c>
      <c r="M713" s="46">
        <f t="shared" si="82"/>
        <v>1.2952064560740875</v>
      </c>
      <c r="N713" s="46">
        <f t="shared" si="83"/>
        <v>0.99490229502017191</v>
      </c>
      <c r="O713" s="46">
        <f t="shared" si="83"/>
        <v>1.0874849543095</v>
      </c>
      <c r="P713" s="38">
        <f t="shared" si="84"/>
        <v>1.103178311838926E-3</v>
      </c>
      <c r="Q713" s="38">
        <f t="shared" si="85"/>
        <v>-5.2946218707090598E-3</v>
      </c>
      <c r="R713" s="38">
        <f t="shared" si="85"/>
        <v>-1.7533196804687678E-3</v>
      </c>
      <c r="S713" s="34">
        <f>MAX(M$6:M713)</f>
        <v>1.5715176881679187</v>
      </c>
      <c r="T713" s="34">
        <f>MAX(N$6:N713)</f>
        <v>1.37911001835863</v>
      </c>
      <c r="U713" s="34">
        <f>MAX(O$6:O713)</f>
        <v>1.34291332477861</v>
      </c>
      <c r="V713" s="35">
        <f t="shared" si="86"/>
        <v>-0.17582444930413477</v>
      </c>
      <c r="W713" s="35">
        <f t="shared" si="87"/>
        <v>-0.27859106106395271</v>
      </c>
      <c r="X713" s="35">
        <f t="shared" si="87"/>
        <v>-0.19020465860015157</v>
      </c>
    </row>
    <row r="714" spans="1:24">
      <c r="A714" s="357">
        <v>44900</v>
      </c>
      <c r="B714" s="132">
        <f>[1]!thsiFinD("ths_adjustment_nvg_ratio_fund",B$2,$A$6,$A714,101)/100</f>
        <v>0.18598145780050998</v>
      </c>
      <c r="C714" s="132">
        <f>[1]!thsiFinD("ths_adjustment_nvg_ratio_fund",C$2,$A$6,$A714,101)/100</f>
        <v>0.13430631569803</v>
      </c>
      <c r="D714" s="132">
        <f>[1]!thsiFinD("ths_adjustment_nvg_ratio_fund",D$2,$A$6,$A714,101)/100</f>
        <v>0.47280134196021995</v>
      </c>
      <c r="E714" s="132">
        <f>[1]!thsiFinD("ths_adjustment_nvg_ratio_fund",E$2,$A$6,$A714,101)/100</f>
        <v>0.57818912808673995</v>
      </c>
      <c r="F714" s="133">
        <f>[1]!thsiFinD("ths_int_chg_ratio_index",F$1,$A$6,$A714,101)/100</f>
        <v>0.20609434145621003</v>
      </c>
      <c r="G714" s="133">
        <f>[1]!thsiFinD("ths_int_chg_ratio_index",G$1,$A$6,$A714,101)/100</f>
        <v>0.20609434145621003</v>
      </c>
      <c r="H714" s="132">
        <f>[1]!thsiFinD("ths_int_chg_ratio_index",H$1,$A$6,$A714,101)/100</f>
        <v>0.32670057243560002</v>
      </c>
      <c r="I714" s="132">
        <f>[1]!thsiFinD("ths_int_chg_ratio_index",I$1,$A$6,$A714,101)/100</f>
        <v>0.32670057243560002</v>
      </c>
      <c r="J714" s="32">
        <f t="shared" si="81"/>
        <v>0.30460850891614</v>
      </c>
      <c r="K714" s="32">
        <f>[1]!thsiFinD("ths_int_chg_ratio_index",K$2,$A$6,$A714,101)/100</f>
        <v>1.1343163119548002E-2</v>
      </c>
      <c r="L714" s="32">
        <f>[1]!thsiFinD("ths_int_chg_ratio_index",L$2,$A$6,$A714,101)/100</f>
        <v>0.10149007389971</v>
      </c>
      <c r="M714" s="46">
        <f t="shared" si="82"/>
        <v>1.3046085089161399</v>
      </c>
      <c r="N714" s="46">
        <f t="shared" si="83"/>
        <v>1.011343163119548</v>
      </c>
      <c r="O714" s="46">
        <f t="shared" si="83"/>
        <v>1.10149007389971</v>
      </c>
      <c r="P714" s="38">
        <f t="shared" si="84"/>
        <v>7.2591151765495354E-3</v>
      </c>
      <c r="Q714" s="38">
        <f t="shared" si="85"/>
        <v>1.6525108225871277E-2</v>
      </c>
      <c r="R714" s="38">
        <f t="shared" si="85"/>
        <v>1.2878449062408093E-2</v>
      </c>
      <c r="S714" s="34">
        <f>MAX(M$6:M714)</f>
        <v>1.5715176881679187</v>
      </c>
      <c r="T714" s="34">
        <f>MAX(N$6:N714)</f>
        <v>1.37911001835863</v>
      </c>
      <c r="U714" s="34">
        <f>MAX(O$6:O714)</f>
        <v>1.34291332477861</v>
      </c>
      <c r="V714" s="35">
        <f t="shared" si="86"/>
        <v>-0.16984166405593726</v>
      </c>
      <c r="W714" s="35">
        <f t="shared" si="87"/>
        <v>-0.26666970027292358</v>
      </c>
      <c r="X714" s="35">
        <f t="shared" si="87"/>
        <v>-0.17977575054495831</v>
      </c>
    </row>
    <row r="715" spans="1:24">
      <c r="A715" s="357">
        <v>44901</v>
      </c>
      <c r="B715" s="132">
        <f>[1]!thsiFinD("ths_adjustment_nvg_ratio_fund",B$2,$A$6,$A715,101)/100</f>
        <v>0.19253516624041001</v>
      </c>
      <c r="C715" s="132">
        <f>[1]!thsiFinD("ths_adjustment_nvg_ratio_fund",C$2,$A$6,$A715,101)/100</f>
        <v>0.13726001216227998</v>
      </c>
      <c r="D715" s="132">
        <f>[1]!thsiFinD("ths_adjustment_nvg_ratio_fund",D$2,$A$6,$A715,101)/100</f>
        <v>0.47184279894559999</v>
      </c>
      <c r="E715" s="132">
        <f>[1]!thsiFinD("ths_adjustment_nvg_ratio_fund",E$2,$A$6,$A715,101)/100</f>
        <v>0.57718401878305003</v>
      </c>
      <c r="F715" s="133">
        <f>[1]!thsiFinD("ths_int_chg_ratio_index",F$1,$A$6,$A715,101)/100</f>
        <v>0.20415172678156998</v>
      </c>
      <c r="G715" s="133">
        <f>[1]!thsiFinD("ths_int_chg_ratio_index",G$1,$A$6,$A715,101)/100</f>
        <v>0.20415172678156998</v>
      </c>
      <c r="H715" s="132">
        <f>[1]!thsiFinD("ths_int_chg_ratio_index",H$1,$A$6,$A715,101)/100</f>
        <v>0.31711079316697999</v>
      </c>
      <c r="I715" s="132">
        <f>[1]!thsiFinD("ths_int_chg_ratio_index",I$1,$A$6,$A715,101)/100</f>
        <v>0.31711079316697999</v>
      </c>
      <c r="J715" s="32">
        <f t="shared" si="81"/>
        <v>0.30266837950355502</v>
      </c>
      <c r="K715" s="32">
        <f>[1]!thsiFinD("ths_int_chg_ratio_index",K$2,$A$6,$A715,101)/100</f>
        <v>1.5248473472170001E-2</v>
      </c>
      <c r="L715" s="32">
        <f>[1]!thsiFinD("ths_int_chg_ratio_index",L$2,$A$6,$A715,101)/100</f>
        <v>0.10299674289105001</v>
      </c>
      <c r="M715" s="46">
        <f t="shared" si="82"/>
        <v>1.302668379503555</v>
      </c>
      <c r="N715" s="46">
        <f t="shared" si="83"/>
        <v>1.0152484734721701</v>
      </c>
      <c r="O715" s="46">
        <f t="shared" si="83"/>
        <v>1.1029967428910501</v>
      </c>
      <c r="P715" s="38">
        <f t="shared" si="84"/>
        <v>-1.4871353354860561E-3</v>
      </c>
      <c r="Q715" s="38">
        <f t="shared" si="85"/>
        <v>3.8615086303406265E-3</v>
      </c>
      <c r="R715" s="38">
        <f t="shared" si="85"/>
        <v>1.3678461813149134E-3</v>
      </c>
      <c r="S715" s="34">
        <f>MAX(M$6:M715)</f>
        <v>1.5715176881679187</v>
      </c>
      <c r="T715" s="34">
        <f>MAX(N$6:N715)</f>
        <v>1.37911001835863</v>
      </c>
      <c r="U715" s="34">
        <f>MAX(O$6:O715)</f>
        <v>1.34291332477861</v>
      </c>
      <c r="V715" s="35">
        <f t="shared" si="86"/>
        <v>-0.17107622185136795</v>
      </c>
      <c r="W715" s="35">
        <f t="shared" si="87"/>
        <v>-0.26383793899163721</v>
      </c>
      <c r="X715" s="35">
        <f t="shared" si="87"/>
        <v>-0.17865380993751934</v>
      </c>
    </row>
    <row r="716" spans="1:24">
      <c r="A716" s="357">
        <v>44902</v>
      </c>
      <c r="B716" s="132">
        <f>[1]!thsiFinD("ths_adjustment_nvg_ratio_fund",B$2,$A$6,$A716,101)/100</f>
        <v>0.19141624040920999</v>
      </c>
      <c r="C716" s="132">
        <f>[1]!thsiFinD("ths_adjustment_nvg_ratio_fund",C$2,$A$6,$A716,101)/100</f>
        <v>0.13526192337764001</v>
      </c>
      <c r="D716" s="132">
        <f>[1]!thsiFinD("ths_adjustment_nvg_ratio_fund",D$2,$A$6,$A716,101)/100</f>
        <v>0.47064462017733</v>
      </c>
      <c r="E716" s="132">
        <f>[1]!thsiFinD("ths_adjustment_nvg_ratio_fund",E$2,$A$6,$A716,101)/100</f>
        <v>0.57626266858157005</v>
      </c>
      <c r="F716" s="133">
        <f>[1]!thsiFinD("ths_int_chg_ratio_index",F$1,$A$6,$A716,101)/100</f>
        <v>0.20446336495579998</v>
      </c>
      <c r="G716" s="133">
        <f>[1]!thsiFinD("ths_int_chg_ratio_index",G$1,$A$6,$A716,101)/100</f>
        <v>0.20446336495579998</v>
      </c>
      <c r="H716" s="132">
        <f>[1]!thsiFinD("ths_int_chg_ratio_index",H$1,$A$6,$A716,101)/100</f>
        <v>0.31832769474850997</v>
      </c>
      <c r="I716" s="132">
        <f>[1]!thsiFinD("ths_int_chg_ratio_index",I$1,$A$6,$A716,101)/100</f>
        <v>0.31832769474850997</v>
      </c>
      <c r="J716" s="32">
        <f t="shared" si="81"/>
        <v>0.30239594649429619</v>
      </c>
      <c r="K716" s="32">
        <f>[1]!thsiFinD("ths_int_chg_ratio_index",K$2,$A$6,$A716,101)/100</f>
        <v>1.3086143634459001E-2</v>
      </c>
      <c r="L716" s="32">
        <f>[1]!thsiFinD("ths_int_chg_ratio_index",L$2,$A$6,$A716,101)/100</f>
        <v>0.10174362236718</v>
      </c>
      <c r="M716" s="46">
        <f t="shared" si="82"/>
        <v>1.3023959464942962</v>
      </c>
      <c r="N716" s="46">
        <f t="shared" si="83"/>
        <v>1.0130861436344589</v>
      </c>
      <c r="O716" s="46">
        <f t="shared" si="83"/>
        <v>1.1017436223671799</v>
      </c>
      <c r="P716" s="38">
        <f t="shared" si="84"/>
        <v>-2.0913458370930282E-4</v>
      </c>
      <c r="Q716" s="38">
        <f t="shared" si="85"/>
        <v>-2.1298528332831523E-3</v>
      </c>
      <c r="R716" s="38">
        <f t="shared" si="85"/>
        <v>-1.1361053710690072E-3</v>
      </c>
      <c r="S716" s="34">
        <f>MAX(M$6:M716)</f>
        <v>1.5715176881679187</v>
      </c>
      <c r="T716" s="34">
        <f>MAX(N$6:N716)</f>
        <v>1.37911001835863</v>
      </c>
      <c r="U716" s="34">
        <f>MAX(O$6:O716)</f>
        <v>1.34291332477861</v>
      </c>
      <c r="V716" s="35">
        <f t="shared" si="86"/>
        <v>-0.17124957848063782</v>
      </c>
      <c r="W716" s="35">
        <f t="shared" si="87"/>
        <v>-0.26540585584303145</v>
      </c>
      <c r="X716" s="35">
        <f t="shared" si="87"/>
        <v>-0.17958694575555634</v>
      </c>
    </row>
    <row r="717" spans="1:24">
      <c r="A717" s="357">
        <v>44903</v>
      </c>
      <c r="B717" s="132">
        <f>[1]!thsiFinD("ths_adjustment_nvg_ratio_fund",B$2,$A$6,$A717,101)/100</f>
        <v>0.19133631713555002</v>
      </c>
      <c r="C717" s="132">
        <f>[1]!thsiFinD("ths_adjustment_nvg_ratio_fund",C$2,$A$6,$A717,101)/100</f>
        <v>0.13456693597429001</v>
      </c>
      <c r="D717" s="132">
        <f>[1]!thsiFinD("ths_adjustment_nvg_ratio_fund",D$2,$A$6,$A717,101)/100</f>
        <v>0.46129882578481002</v>
      </c>
      <c r="E717" s="132">
        <f>[1]!thsiFinD("ths_adjustment_nvg_ratio_fund",E$2,$A$6,$A717,101)/100</f>
        <v>0.56972945814615994</v>
      </c>
      <c r="F717" s="133">
        <f>[1]!thsiFinD("ths_int_chg_ratio_index",F$1,$A$6,$A717,101)/100</f>
        <v>0.19674952528573</v>
      </c>
      <c r="G717" s="133">
        <f>[1]!thsiFinD("ths_int_chg_ratio_index",G$1,$A$6,$A717,101)/100</f>
        <v>0.19674952528573</v>
      </c>
      <c r="H717" s="132">
        <f>[1]!thsiFinD("ths_int_chg_ratio_index",H$1,$A$6,$A717,101)/100</f>
        <v>0.31327162418749999</v>
      </c>
      <c r="I717" s="132">
        <f>[1]!thsiFinD("ths_int_chg_ratio_index",I$1,$A$6,$A717,101)/100</f>
        <v>0.31327162418749999</v>
      </c>
      <c r="J717" s="32">
        <f t="shared" si="81"/>
        <v>0.29712172949840876</v>
      </c>
      <c r="K717" s="32">
        <f>[1]!thsiFinD("ths_int_chg_ratio_index",K$2,$A$6,$A717,101)/100</f>
        <v>1.2489958007104E-2</v>
      </c>
      <c r="L717" s="32">
        <f>[1]!thsiFinD("ths_int_chg_ratio_index",L$2,$A$6,$A717,101)/100</f>
        <v>9.9442508918306013E-2</v>
      </c>
      <c r="M717" s="46">
        <f t="shared" si="82"/>
        <v>1.2971217294984088</v>
      </c>
      <c r="N717" s="46">
        <f t="shared" si="83"/>
        <v>1.0124899580071041</v>
      </c>
      <c r="O717" s="46">
        <f t="shared" si="83"/>
        <v>1.099442508918306</v>
      </c>
      <c r="P717" s="38">
        <f t="shared" si="84"/>
        <v>-4.049626390564498E-3</v>
      </c>
      <c r="Q717" s="38">
        <f t="shared" si="85"/>
        <v>-5.8848463292182629E-4</v>
      </c>
      <c r="R717" s="38">
        <f t="shared" si="85"/>
        <v>-2.0886106369555346E-3</v>
      </c>
      <c r="S717" s="34">
        <f>MAX(M$6:M717)</f>
        <v>1.5715176881679187</v>
      </c>
      <c r="T717" s="34">
        <f>MAX(N$6:N717)</f>
        <v>1.37911001835863</v>
      </c>
      <c r="U717" s="34">
        <f>MAX(O$6:O717)</f>
        <v>1.34291332477861</v>
      </c>
      <c r="V717" s="35">
        <f t="shared" si="86"/>
        <v>-0.17460570805881404</v>
      </c>
      <c r="W717" s="35">
        <f t="shared" si="87"/>
        <v>-0.26583815320830217</v>
      </c>
      <c r="X717" s="35">
        <f t="shared" si="87"/>
        <v>-0.18130046918734843</v>
      </c>
    </row>
    <row r="718" spans="1:24">
      <c r="A718" s="357">
        <v>44904</v>
      </c>
      <c r="B718" s="132">
        <f>[1]!thsiFinD("ths_adjustment_nvg_ratio_fund",B$2,$A$6,$A718,101)/100</f>
        <v>0.20044757033248001</v>
      </c>
      <c r="C718" s="132">
        <f>[1]!thsiFinD("ths_adjustment_nvg_ratio_fund",C$2,$A$6,$A718,101)/100</f>
        <v>0.14403613934497</v>
      </c>
      <c r="D718" s="132">
        <f>[1]!thsiFinD("ths_adjustment_nvg_ratio_fund",D$2,$A$6,$A718,101)/100</f>
        <v>0.46381500119817998</v>
      </c>
      <c r="E718" s="132">
        <f>[1]!thsiFinD("ths_adjustment_nvg_ratio_fund",E$2,$A$6,$A718,101)/100</f>
        <v>0.56939442166014997</v>
      </c>
      <c r="F718" s="133">
        <f>[1]!thsiFinD("ths_int_chg_ratio_index",F$1,$A$6,$A718,101)/100</f>
        <v>0.19998843189900001</v>
      </c>
      <c r="G718" s="133">
        <f>[1]!thsiFinD("ths_int_chg_ratio_index",G$1,$A$6,$A718,101)/100</f>
        <v>0.19998843189900001</v>
      </c>
      <c r="H718" s="132">
        <f>[1]!thsiFinD("ths_int_chg_ratio_index",H$1,$A$6,$A718,101)/100</f>
        <v>0.30944438401363999</v>
      </c>
      <c r="I718" s="132">
        <f>[1]!thsiFinD("ths_int_chg_ratio_index",I$1,$A$6,$A718,101)/100</f>
        <v>0.30944438401363999</v>
      </c>
      <c r="J718" s="32">
        <f t="shared" si="81"/>
        <v>0.2995698455451325</v>
      </c>
      <c r="K718" s="32">
        <f>[1]!thsiFinD("ths_int_chg_ratio_index",K$2,$A$6,$A718,101)/100</f>
        <v>2.0191499273629999E-2</v>
      </c>
      <c r="L718" s="32">
        <f>[1]!thsiFinD("ths_int_chg_ratio_index",L$2,$A$6,$A718,101)/100</f>
        <v>0.10515757137277999</v>
      </c>
      <c r="M718" s="46">
        <f t="shared" si="82"/>
        <v>1.2995698455451326</v>
      </c>
      <c r="N718" s="46">
        <f t="shared" si="83"/>
        <v>1.0201914992736301</v>
      </c>
      <c r="O718" s="46">
        <f t="shared" si="83"/>
        <v>1.1051575713727799</v>
      </c>
      <c r="P718" s="38">
        <f t="shared" si="84"/>
        <v>1.8873448736924647E-3</v>
      </c>
      <c r="Q718" s="38">
        <f t="shared" si="85"/>
        <v>7.6065359519070785E-3</v>
      </c>
      <c r="R718" s="38">
        <f t="shared" si="85"/>
        <v>5.1981457949055176E-3</v>
      </c>
      <c r="S718" s="34">
        <f>MAX(M$6:M718)</f>
        <v>1.5715176881679187</v>
      </c>
      <c r="T718" s="34">
        <f>MAX(N$6:N718)</f>
        <v>1.37911001835863</v>
      </c>
      <c r="U718" s="34">
        <f>MAX(O$6:O718)</f>
        <v>1.34291332477861</v>
      </c>
      <c r="V718" s="35">
        <f t="shared" si="86"/>
        <v>-0.17304790437314388</v>
      </c>
      <c r="W718" s="35">
        <f t="shared" si="87"/>
        <v>-0.26025372472616259</v>
      </c>
      <c r="X718" s="35">
        <f t="shared" si="87"/>
        <v>-0.17704474966396366</v>
      </c>
    </row>
    <row r="719" spans="1:24">
      <c r="A719" s="357">
        <v>44907</v>
      </c>
      <c r="B719" s="132">
        <f>[1]!thsiFinD("ths_adjustment_nvg_ratio_fund",B$2,$A$6,$A719,101)/100</f>
        <v>0.18462276214833998</v>
      </c>
      <c r="C719" s="132">
        <f>[1]!thsiFinD("ths_adjustment_nvg_ratio_fund",C$2,$A$6,$A719,101)/100</f>
        <v>0.13057075840499999</v>
      </c>
      <c r="D719" s="132">
        <f>[1]!thsiFinD("ths_adjustment_nvg_ratio_fund",D$2,$A$6,$A719,101)/100</f>
        <v>0.45566738557392999</v>
      </c>
      <c r="E719" s="132">
        <f>[1]!thsiFinD("ths_adjustment_nvg_ratio_fund",E$2,$A$6,$A719,101)/100</f>
        <v>0.55842197842176</v>
      </c>
      <c r="F719" s="133">
        <f>[1]!thsiFinD("ths_int_chg_ratio_index",F$1,$A$6,$A719,101)/100</f>
        <v>0.19555132868801001</v>
      </c>
      <c r="G719" s="133">
        <f>[1]!thsiFinD("ths_int_chg_ratio_index",G$1,$A$6,$A719,101)/100</f>
        <v>0.19555132868801001</v>
      </c>
      <c r="H719" s="132">
        <f>[1]!thsiFinD("ths_int_chg_ratio_index",H$1,$A$6,$A719,101)/100</f>
        <v>0.30847112420168998</v>
      </c>
      <c r="I719" s="132">
        <f>[1]!thsiFinD("ths_int_chg_ratio_index",I$1,$A$6,$A719,101)/100</f>
        <v>0.30847112420168998</v>
      </c>
      <c r="J719" s="32">
        <f t="shared" si="81"/>
        <v>0.29216597379105369</v>
      </c>
      <c r="K719" s="32">
        <f>[1]!thsiFinD("ths_int_chg_ratio_index",K$2,$A$6,$A719,101)/100</f>
        <v>1.0119145505286999E-2</v>
      </c>
      <c r="L719" s="32">
        <f>[1]!thsiFinD("ths_int_chg_ratio_index",L$2,$A$6,$A719,101)/100</f>
        <v>9.6998843898985998E-2</v>
      </c>
      <c r="M719" s="46">
        <f t="shared" si="82"/>
        <v>1.2921659737910538</v>
      </c>
      <c r="N719" s="46">
        <f t="shared" si="83"/>
        <v>1.0101191455052869</v>
      </c>
      <c r="O719" s="46">
        <f t="shared" si="83"/>
        <v>1.0969988438989859</v>
      </c>
      <c r="P719" s="38">
        <f t="shared" si="84"/>
        <v>-5.6971710904641926E-3</v>
      </c>
      <c r="Q719" s="38">
        <f t="shared" si="85"/>
        <v>-9.8730030347387032E-3</v>
      </c>
      <c r="R719" s="38">
        <f t="shared" si="85"/>
        <v>-7.3824110562438205E-3</v>
      </c>
      <c r="S719" s="34">
        <f>MAX(M$6:M719)</f>
        <v>1.5715176881679187</v>
      </c>
      <c r="T719" s="34">
        <f>MAX(N$6:N719)</f>
        <v>1.37911001835863</v>
      </c>
      <c r="U719" s="34">
        <f>MAX(O$6:O719)</f>
        <v>1.34291332477861</v>
      </c>
      <c r="V719" s="35">
        <f t="shared" si="86"/>
        <v>-0.17775919194554801</v>
      </c>
      <c r="W719" s="35">
        <f t="shared" si="87"/>
        <v>-0.2675572419468778</v>
      </c>
      <c r="X719" s="35">
        <f t="shared" si="87"/>
        <v>-0.18312014360283824</v>
      </c>
    </row>
    <row r="720" spans="1:24">
      <c r="A720" s="357">
        <v>44908</v>
      </c>
      <c r="B720" s="132">
        <f>[1]!thsiFinD("ths_adjustment_nvg_ratio_fund",B$2,$A$6,$A720,101)/100</f>
        <v>0.18118606138107002</v>
      </c>
      <c r="C720" s="132">
        <f>[1]!thsiFinD("ths_adjustment_nvg_ratio_fund",C$2,$A$6,$A720,101)/100</f>
        <v>0.12779080879158999</v>
      </c>
      <c r="D720" s="132">
        <f>[1]!thsiFinD("ths_adjustment_nvg_ratio_fund",D$2,$A$6,$A720,101)/100</f>
        <v>0.45135394200814999</v>
      </c>
      <c r="E720" s="132">
        <f>[1]!thsiFinD("ths_adjustment_nvg_ratio_fund",E$2,$A$6,$A720,101)/100</f>
        <v>0.55515537320405006</v>
      </c>
      <c r="F720" s="133">
        <f>[1]!thsiFinD("ths_int_chg_ratio_index",F$1,$A$6,$A720,101)/100</f>
        <v>0.18441322334536001</v>
      </c>
      <c r="G720" s="133">
        <f>[1]!thsiFinD("ths_int_chg_ratio_index",G$1,$A$6,$A720,101)/100</f>
        <v>0.18441322334536001</v>
      </c>
      <c r="H720" s="132">
        <f>[1]!thsiFinD("ths_int_chg_ratio_index",H$1,$A$6,$A720,101)/100</f>
        <v>0.30251941276941002</v>
      </c>
      <c r="I720" s="132">
        <f>[1]!thsiFinD("ths_int_chg_ratio_index",I$1,$A$6,$A720,101)/100</f>
        <v>0.30251941276941002</v>
      </c>
      <c r="J720" s="32">
        <f t="shared" si="81"/>
        <v>0.28616893220180001</v>
      </c>
      <c r="K720" s="32">
        <f>[1]!thsiFinD("ths_int_chg_ratio_index",K$2,$A$6,$A720,101)/100</f>
        <v>7.2383685137702002E-3</v>
      </c>
      <c r="L720" s="32">
        <f>[1]!thsiFinD("ths_int_chg_ratio_index",L$2,$A$6,$A720,101)/100</f>
        <v>9.2656587511397992E-2</v>
      </c>
      <c r="M720" s="46">
        <f t="shared" si="82"/>
        <v>1.2861689322018</v>
      </c>
      <c r="N720" s="46">
        <f t="shared" si="83"/>
        <v>1.0072383685137702</v>
      </c>
      <c r="O720" s="46">
        <f t="shared" si="83"/>
        <v>1.092656587511398</v>
      </c>
      <c r="P720" s="38">
        <f t="shared" si="84"/>
        <v>-4.6410768514970613E-3</v>
      </c>
      <c r="Q720" s="38">
        <f t="shared" si="85"/>
        <v>-2.8519180181221238E-3</v>
      </c>
      <c r="R720" s="38">
        <f t="shared" si="85"/>
        <v>-3.9583053452950656E-3</v>
      </c>
      <c r="S720" s="34">
        <f>MAX(M$6:M720)</f>
        <v>1.5715176881679187</v>
      </c>
      <c r="T720" s="34">
        <f>MAX(N$6:N720)</f>
        <v>1.37911001835863</v>
      </c>
      <c r="U720" s="34">
        <f>MAX(O$6:O720)</f>
        <v>1.34291332477861</v>
      </c>
      <c r="V720" s="35">
        <f t="shared" si="86"/>
        <v>-0.18157527472616575</v>
      </c>
      <c r="W720" s="35">
        <f t="shared" si="87"/>
        <v>-0.26964610864581262</v>
      </c>
      <c r="X720" s="35">
        <f t="shared" si="87"/>
        <v>-0.18635360350487906</v>
      </c>
    </row>
    <row r="721" spans="1:24">
      <c r="A721" s="357">
        <v>44909</v>
      </c>
      <c r="B721" s="132">
        <f>[1]!thsiFinD("ths_adjustment_nvg_ratio_fund",B$2,$A$6,$A721,101)/100</f>
        <v>0.18526214833760002</v>
      </c>
      <c r="C721" s="132">
        <f>[1]!thsiFinD("ths_adjustment_nvg_ratio_fund",C$2,$A$6,$A721,101)/100</f>
        <v>0.12987577100164999</v>
      </c>
      <c r="D721" s="132">
        <f>[1]!thsiFinD("ths_adjustment_nvg_ratio_fund",D$2,$A$6,$A721,101)/100</f>
        <v>0.44428468727534004</v>
      </c>
      <c r="E721" s="132">
        <f>[1]!thsiFinD("ths_adjustment_nvg_ratio_fund",E$2,$A$6,$A721,101)/100</f>
        <v>0.54728201697893997</v>
      </c>
      <c r="F721" s="133">
        <f>[1]!thsiFinD("ths_int_chg_ratio_index",F$1,$A$6,$A721,101)/100</f>
        <v>0.18016514362317998</v>
      </c>
      <c r="G721" s="133">
        <f>[1]!thsiFinD("ths_int_chg_ratio_index",G$1,$A$6,$A721,101)/100</f>
        <v>0.18016514362317998</v>
      </c>
      <c r="H721" s="132">
        <f>[1]!thsiFinD("ths_int_chg_ratio_index",H$1,$A$6,$A721,101)/100</f>
        <v>0.29775469920045999</v>
      </c>
      <c r="I721" s="132">
        <f>[1]!thsiFinD("ths_int_chg_ratio_index",I$1,$A$6,$A721,101)/100</f>
        <v>0.29775469920045999</v>
      </c>
      <c r="J721" s="32">
        <f t="shared" si="81"/>
        <v>0.28281803865510124</v>
      </c>
      <c r="K721" s="32">
        <f>[1]!thsiFinD("ths_int_chg_ratio_index",K$2,$A$6,$A721,101)/100</f>
        <v>7.9024746144308999E-3</v>
      </c>
      <c r="L721" s="32">
        <f>[1]!thsiFinD("ths_int_chg_ratio_index",L$2,$A$6,$A721,101)/100</f>
        <v>9.1911163905684989E-2</v>
      </c>
      <c r="M721" s="46">
        <f t="shared" si="82"/>
        <v>1.2828180386551011</v>
      </c>
      <c r="N721" s="46">
        <f t="shared" si="83"/>
        <v>1.0079024746144309</v>
      </c>
      <c r="O721" s="46">
        <f t="shared" si="83"/>
        <v>1.0919111639056851</v>
      </c>
      <c r="P721" s="38">
        <f t="shared" si="84"/>
        <v>-2.6053292555919816E-3</v>
      </c>
      <c r="Q721" s="38">
        <f t="shared" si="85"/>
        <v>6.5933360108250127E-4</v>
      </c>
      <c r="R721" s="38">
        <f t="shared" si="85"/>
        <v>-6.8221215543184943E-4</v>
      </c>
      <c r="S721" s="34">
        <f>MAX(M$6:M721)</f>
        <v>1.5715176881679187</v>
      </c>
      <c r="T721" s="34">
        <f>MAX(N$6:N721)</f>
        <v>1.37911001835863</v>
      </c>
      <c r="U721" s="34">
        <f>MAX(O$6:O721)</f>
        <v>1.34291332477861</v>
      </c>
      <c r="V721" s="35">
        <f t="shared" si="86"/>
        <v>-0.18370754060642147</v>
      </c>
      <c r="W721" s="35">
        <f t="shared" si="87"/>
        <v>-0.26916456178456138</v>
      </c>
      <c r="X721" s="35">
        <f t="shared" si="87"/>
        <v>-0.18690868296679131</v>
      </c>
    </row>
    <row r="722" spans="1:24">
      <c r="A722" s="357">
        <v>44910</v>
      </c>
      <c r="B722" s="132">
        <f>[1]!thsiFinD("ths_adjustment_nvg_ratio_fund",B$2,$A$6,$A722,101)/100</f>
        <v>0.18422314578005</v>
      </c>
      <c r="C722" s="132">
        <f>[1]!thsiFinD("ths_adjustment_nvg_ratio_fund",C$2,$A$6,$A722,101)/100</f>
        <v>0.13187385978629002</v>
      </c>
      <c r="D722" s="132">
        <f>[1]!thsiFinD("ths_adjustment_nvg_ratio_fund",D$2,$A$6,$A722,101)/100</f>
        <v>0.44704049844236998</v>
      </c>
      <c r="E722" s="132">
        <f>[1]!thsiFinD("ths_adjustment_nvg_ratio_fund",E$2,$A$6,$A722,101)/100</f>
        <v>0.55088365868264999</v>
      </c>
      <c r="F722" s="133">
        <f>[1]!thsiFinD("ths_int_chg_ratio_index",F$1,$A$6,$A722,101)/100</f>
        <v>0.18511072235425999</v>
      </c>
      <c r="G722" s="133">
        <f>[1]!thsiFinD("ths_int_chg_ratio_index",G$1,$A$6,$A722,101)/100</f>
        <v>0.18511072235425999</v>
      </c>
      <c r="H722" s="132">
        <f>[1]!thsiFinD("ths_int_chg_ratio_index",H$1,$A$6,$A722,101)/100</f>
        <v>0.30596972447345999</v>
      </c>
      <c r="I722" s="132">
        <f>[1]!thsiFinD("ths_int_chg_ratio_index",I$1,$A$6,$A722,101)/100</f>
        <v>0.30596972447345999</v>
      </c>
      <c r="J722" s="32">
        <f t="shared" si="81"/>
        <v>0.28702275704335001</v>
      </c>
      <c r="K722" s="32">
        <f>[1]!thsiFinD("ths_int_chg_ratio_index",K$2,$A$6,$A722,101)/100</f>
        <v>7.5885352484820002E-3</v>
      </c>
      <c r="L722" s="32">
        <f>[1]!thsiFinD("ths_int_chg_ratio_index",L$2,$A$6,$A722,101)/100</f>
        <v>9.3260015086689005E-2</v>
      </c>
      <c r="M722" s="46">
        <f t="shared" si="82"/>
        <v>1.2870227570433501</v>
      </c>
      <c r="N722" s="46">
        <f t="shared" si="83"/>
        <v>1.0075885352484819</v>
      </c>
      <c r="O722" s="46">
        <f t="shared" si="83"/>
        <v>1.0932600150866889</v>
      </c>
      <c r="P722" s="38">
        <f t="shared" si="84"/>
        <v>3.277720036317211E-3</v>
      </c>
      <c r="Q722" s="38">
        <f t="shared" si="85"/>
        <v>-3.114779195965145E-4</v>
      </c>
      <c r="R722" s="38">
        <f t="shared" si="85"/>
        <v>1.2353121990062998E-3</v>
      </c>
      <c r="S722" s="34">
        <f>MAX(M$6:M722)</f>
        <v>1.5715176881679187</v>
      </c>
      <c r="T722" s="34">
        <f>MAX(N$6:N722)</f>
        <v>1.37911001835863</v>
      </c>
      <c r="U722" s="34">
        <f>MAX(O$6:O722)</f>
        <v>1.34291332477861</v>
      </c>
      <c r="V722" s="35">
        <f t="shared" si="86"/>
        <v>-0.18103196245677255</v>
      </c>
      <c r="W722" s="35">
        <f t="shared" si="87"/>
        <v>-0.26939220088642413</v>
      </c>
      <c r="X722" s="35">
        <f t="shared" si="87"/>
        <v>-0.18590426134395421</v>
      </c>
    </row>
    <row r="723" spans="1:24">
      <c r="A723" s="357">
        <v>44911</v>
      </c>
      <c r="B723" s="132">
        <f>[1]!thsiFinD("ths_adjustment_nvg_ratio_fund",B$2,$A$6,$A723,101)/100</f>
        <v>0.18470268542199</v>
      </c>
      <c r="C723" s="132">
        <f>[1]!thsiFinD("ths_adjustment_nvg_ratio_fund",C$2,$A$6,$A723,101)/100</f>
        <v>0.12796455564243001</v>
      </c>
      <c r="D723" s="132">
        <f>[1]!thsiFinD("ths_adjustment_nvg_ratio_fund",D$2,$A$6,$A723,101)/100</f>
        <v>0.43637670740473999</v>
      </c>
      <c r="E723" s="132">
        <f>[1]!thsiFinD("ths_adjustment_nvg_ratio_fund",E$2,$A$6,$A723,101)/100</f>
        <v>0.53773347855529008</v>
      </c>
      <c r="F723" s="133">
        <f>[1]!thsiFinD("ths_int_chg_ratio_index",F$1,$A$6,$A723,101)/100</f>
        <v>0.1710791188053</v>
      </c>
      <c r="G723" s="133">
        <f>[1]!thsiFinD("ths_int_chg_ratio_index",G$1,$A$6,$A723,101)/100</f>
        <v>0.1710791188053</v>
      </c>
      <c r="H723" s="132">
        <f>[1]!thsiFinD("ths_int_chg_ratio_index",H$1,$A$6,$A723,101)/100</f>
        <v>0.28948820031417</v>
      </c>
      <c r="I723" s="132">
        <f>[1]!thsiFinD("ths_int_chg_ratio_index",I$1,$A$6,$A723,101)/100</f>
        <v>0.28948820031417</v>
      </c>
      <c r="J723" s="32">
        <f t="shared" si="81"/>
        <v>0.27598900815792377</v>
      </c>
      <c r="K723" s="32">
        <f>[1]!thsiFinD("ths_int_chg_ratio_index",K$2,$A$6,$A723,101)/100</f>
        <v>6.7754762309662001E-3</v>
      </c>
      <c r="L723" s="32">
        <f>[1]!thsiFinD("ths_int_chg_ratio_index",L$2,$A$6,$A723,101)/100</f>
        <v>8.8402906425415997E-2</v>
      </c>
      <c r="M723" s="46">
        <f t="shared" si="82"/>
        <v>1.2759890081579237</v>
      </c>
      <c r="N723" s="46">
        <f t="shared" si="83"/>
        <v>1.0067754762309662</v>
      </c>
      <c r="O723" s="46">
        <f t="shared" si="83"/>
        <v>1.0884029064254159</v>
      </c>
      <c r="P723" s="38">
        <f t="shared" si="84"/>
        <v>-8.5730798659489071E-3</v>
      </c>
      <c r="Q723" s="38">
        <f t="shared" si="85"/>
        <v>-8.0693555858613042E-4</v>
      </c>
      <c r="R723" s="38">
        <f t="shared" si="85"/>
        <v>-4.4427753638166534E-3</v>
      </c>
      <c r="S723" s="34">
        <f>MAX(M$6:M723)</f>
        <v>1.5715176881679187</v>
      </c>
      <c r="T723" s="34">
        <f>MAX(N$6:N723)</f>
        <v>1.37911001835863</v>
      </c>
      <c r="U723" s="34">
        <f>MAX(O$6:O723)</f>
        <v>1.34291332477861</v>
      </c>
      <c r="V723" s="35">
        <f t="shared" si="86"/>
        <v>-0.18805304085029007</v>
      </c>
      <c r="W723" s="35">
        <f t="shared" si="87"/>
        <v>-0.26998175429890925</v>
      </c>
      <c r="X723" s="35">
        <f t="shared" si="87"/>
        <v>-0.18952110583544335</v>
      </c>
    </row>
    <row r="724" spans="1:24">
      <c r="A724" s="357">
        <v>44914</v>
      </c>
      <c r="B724" s="132">
        <f>[1]!thsiFinD("ths_adjustment_nvg_ratio_fund",B$2,$A$6,$A724,101)/100</f>
        <v>0.16839833759591</v>
      </c>
      <c r="C724" s="132">
        <f>[1]!thsiFinD("ths_adjustment_nvg_ratio_fund",C$2,$A$6,$A724,101)/100</f>
        <v>0.11128485796194999</v>
      </c>
      <c r="D724" s="132">
        <f>[1]!thsiFinD("ths_adjustment_nvg_ratio_fund",D$2,$A$6,$A724,101)/100</f>
        <v>0.40390606278456997</v>
      </c>
      <c r="E724" s="132">
        <f>[1]!thsiFinD("ths_adjustment_nvg_ratio_fund",E$2,$A$6,$A724,101)/100</f>
        <v>0.51051176817624</v>
      </c>
      <c r="F724" s="133">
        <f>[1]!thsiFinD("ths_int_chg_ratio_index",F$1,$A$6,$A724,101)/100</f>
        <v>0.14796696911981999</v>
      </c>
      <c r="G724" s="133">
        <f>[1]!thsiFinD("ths_int_chg_ratio_index",G$1,$A$6,$A724,101)/100</f>
        <v>0.14796696911981999</v>
      </c>
      <c r="H724" s="132">
        <f>[1]!thsiFinD("ths_int_chg_ratio_index",H$1,$A$6,$A724,101)/100</f>
        <v>0.26110614017021999</v>
      </c>
      <c r="I724" s="132">
        <f>[1]!thsiFinD("ths_int_chg_ratio_index",I$1,$A$6,$A724,101)/100</f>
        <v>0.26110614017021999</v>
      </c>
      <c r="J724" s="32">
        <f t="shared" si="81"/>
        <v>0.2515309056373437</v>
      </c>
      <c r="K724" s="32">
        <f>[1]!thsiFinD("ths_int_chg_ratio_index",K$2,$A$6,$A724,101)/100</f>
        <v>-1.0576568624031999E-2</v>
      </c>
      <c r="L724" s="32">
        <f>[1]!thsiFinD("ths_int_chg_ratio_index",L$2,$A$6,$A724,101)/100</f>
        <v>6.8173649723303004E-2</v>
      </c>
      <c r="M724" s="46">
        <f t="shared" si="82"/>
        <v>1.2515309056373436</v>
      </c>
      <c r="N724" s="46">
        <f t="shared" si="83"/>
        <v>0.989423431375968</v>
      </c>
      <c r="O724" s="46">
        <f t="shared" si="83"/>
        <v>1.068173649723303</v>
      </c>
      <c r="P724" s="38">
        <f t="shared" si="84"/>
        <v>-1.916795706248986E-2</v>
      </c>
      <c r="Q724" s="38">
        <f t="shared" si="85"/>
        <v>-1.723526770830619E-2</v>
      </c>
      <c r="R724" s="38">
        <f t="shared" si="85"/>
        <v>-1.8586184015761953E-2</v>
      </c>
      <c r="S724" s="34">
        <f>MAX(M$6:M724)</f>
        <v>1.5715176881679187</v>
      </c>
      <c r="T724" s="34">
        <f>MAX(N$6:N724)</f>
        <v>1.37911001835863</v>
      </c>
      <c r="U724" s="34">
        <f>MAX(O$6:O724)</f>
        <v>1.34291332477861</v>
      </c>
      <c r="V724" s="35">
        <f t="shared" si="86"/>
        <v>-0.2036164053002909</v>
      </c>
      <c r="W724" s="35">
        <f t="shared" si="87"/>
        <v>-0.28256381419551557</v>
      </c>
      <c r="X724" s="35">
        <f t="shared" si="87"/>
        <v>-0.20458481570327713</v>
      </c>
    </row>
    <row r="725" spans="1:24">
      <c r="A725" s="357">
        <v>44915</v>
      </c>
      <c r="B725" s="132">
        <f>[1]!thsiFinD("ths_adjustment_nvg_ratio_fund",B$2,$A$6,$A725,101)/100</f>
        <v>0.14881713554987</v>
      </c>
      <c r="C725" s="132">
        <f>[1]!thsiFinD("ths_adjustment_nvg_ratio_fund",C$2,$A$6,$A725,101)/100</f>
        <v>9.7645730171141004E-2</v>
      </c>
      <c r="D725" s="132">
        <f>[1]!thsiFinD("ths_adjustment_nvg_ratio_fund",D$2,$A$6,$A725,101)/100</f>
        <v>0.38940809968847001</v>
      </c>
      <c r="E725" s="132">
        <f>[1]!thsiFinD("ths_adjustment_nvg_ratio_fund",E$2,$A$6,$A725,101)/100</f>
        <v>0.49979060224446997</v>
      </c>
      <c r="F725" s="133">
        <f>[1]!thsiFinD("ths_int_chg_ratio_index",F$1,$A$6,$A725,101)/100</f>
        <v>0.13913161642836</v>
      </c>
      <c r="G725" s="133">
        <f>[1]!thsiFinD("ths_int_chg_ratio_index",G$1,$A$6,$A725,101)/100</f>
        <v>0.13913161642836</v>
      </c>
      <c r="H725" s="132">
        <f>[1]!thsiFinD("ths_int_chg_ratio_index",H$1,$A$6,$A725,101)/100</f>
        <v>0.25665566075479002</v>
      </c>
      <c r="I725" s="132">
        <f>[1]!thsiFinD("ths_int_chg_ratio_index",I$1,$A$6,$A725,101)/100</f>
        <v>0.25665566075479002</v>
      </c>
      <c r="J725" s="32">
        <f t="shared" si="81"/>
        <v>0.2409045152525314</v>
      </c>
      <c r="K725" s="32">
        <f>[1]!thsiFinD("ths_int_chg_ratio_index",K$2,$A$6,$A725,101)/100</f>
        <v>-2.5211888036769003E-2</v>
      </c>
      <c r="L725" s="32">
        <f>[1]!thsiFinD("ths_int_chg_ratio_index",L$2,$A$6,$A725,101)/100</f>
        <v>5.5514292511555999E-2</v>
      </c>
      <c r="M725" s="46">
        <f t="shared" si="82"/>
        <v>1.2409045152525313</v>
      </c>
      <c r="N725" s="46">
        <f t="shared" si="83"/>
        <v>0.97478811196323101</v>
      </c>
      <c r="O725" s="46">
        <f t="shared" si="83"/>
        <v>1.0555142925115559</v>
      </c>
      <c r="P725" s="38">
        <f t="shared" si="84"/>
        <v>-8.4907135228919906E-3</v>
      </c>
      <c r="Q725" s="38">
        <f t="shared" si="85"/>
        <v>-1.4791765535999035E-2</v>
      </c>
      <c r="R725" s="38">
        <f t="shared" si="85"/>
        <v>-1.1851403762886625E-2</v>
      </c>
      <c r="S725" s="34">
        <f>MAX(M$6:M725)</f>
        <v>1.5715176881679187</v>
      </c>
      <c r="T725" s="34">
        <f>MAX(N$6:N725)</f>
        <v>1.37911001835863</v>
      </c>
      <c r="U725" s="34">
        <f>MAX(O$6:O725)</f>
        <v>1.34291332477861</v>
      </c>
      <c r="V725" s="35">
        <f t="shared" si="86"/>
        <v>-0.21037827025721711</v>
      </c>
      <c r="W725" s="35">
        <f t="shared" si="87"/>
        <v>-0.29317596204297702</v>
      </c>
      <c r="X725" s="35">
        <f t="shared" si="87"/>
        <v>-0.21401160221150839</v>
      </c>
    </row>
    <row r="726" spans="1:24">
      <c r="A726" s="357">
        <v>44916</v>
      </c>
      <c r="B726" s="132">
        <f>[1]!thsiFinD("ths_adjustment_nvg_ratio_fund",B$2,$A$6,$A726,101)/100</f>
        <v>0.14961636828644001</v>
      </c>
      <c r="C726" s="132">
        <f>[1]!thsiFinD("ths_adjustment_nvg_ratio_fund",C$2,$A$6,$A726,101)/100</f>
        <v>9.4605160281469994E-2</v>
      </c>
      <c r="D726" s="132">
        <f>[1]!thsiFinD("ths_adjustment_nvg_ratio_fund",D$2,$A$6,$A726,101)/100</f>
        <v>0.38161993769470004</v>
      </c>
      <c r="E726" s="132">
        <f>[1]!thsiFinD("ths_adjustment_nvg_ratio_fund",E$2,$A$6,$A726,101)/100</f>
        <v>0.48940447279871996</v>
      </c>
      <c r="F726" s="133">
        <f>[1]!thsiFinD("ths_int_chg_ratio_index",F$1,$A$6,$A726,101)/100</f>
        <v>0.12971058371668001</v>
      </c>
      <c r="G726" s="133">
        <f>[1]!thsiFinD("ths_int_chg_ratio_index",G$1,$A$6,$A726,101)/100</f>
        <v>0.12971058371668001</v>
      </c>
      <c r="H726" s="132">
        <f>[1]!thsiFinD("ths_int_chg_ratio_index",H$1,$A$6,$A726,101)/100</f>
        <v>0.24582610274318001</v>
      </c>
      <c r="I726" s="132">
        <f>[1]!thsiFinD("ths_int_chg_ratio_index",I$1,$A$6,$A726,101)/100</f>
        <v>0.24582610274318001</v>
      </c>
      <c r="J726" s="32">
        <f t="shared" si="81"/>
        <v>0.2332899139976313</v>
      </c>
      <c r="K726" s="32">
        <f>[1]!thsiFinD("ths_int_chg_ratio_index",K$2,$A$6,$A726,101)/100</f>
        <v>-2.6296161497589999E-2</v>
      </c>
      <c r="L726" s="32">
        <f>[1]!thsiFinD("ths_int_chg_ratio_index",L$2,$A$6,$A726,101)/100</f>
        <v>5.1919126349756997E-2</v>
      </c>
      <c r="M726" s="46">
        <f t="shared" si="82"/>
        <v>1.2332899139976312</v>
      </c>
      <c r="N726" s="46">
        <f t="shared" si="83"/>
        <v>0.97370383850241005</v>
      </c>
      <c r="O726" s="46">
        <f t="shared" si="83"/>
        <v>1.0519191263497569</v>
      </c>
      <c r="P726" s="38">
        <f t="shared" si="84"/>
        <v>-6.1363313303364198E-3</v>
      </c>
      <c r="Q726" s="38">
        <f t="shared" si="85"/>
        <v>-1.1123170743611022E-3</v>
      </c>
      <c r="R726" s="38">
        <f t="shared" si="85"/>
        <v>-3.4060800382385015E-3</v>
      </c>
      <c r="S726" s="34">
        <f>MAX(M$6:M726)</f>
        <v>1.5715176881679187</v>
      </c>
      <c r="T726" s="34">
        <f>MAX(N$6:N726)</f>
        <v>1.37911001835863</v>
      </c>
      <c r="U726" s="34">
        <f>MAX(O$6:O726)</f>
        <v>1.34291332477861</v>
      </c>
      <c r="V726" s="35">
        <f t="shared" si="86"/>
        <v>-0.21522365081655215</v>
      </c>
      <c r="W726" s="35">
        <f t="shared" si="87"/>
        <v>-0.29396217448896544</v>
      </c>
      <c r="X726" s="35">
        <f t="shared" si="87"/>
        <v>-0.21668874160350282</v>
      </c>
    </row>
    <row r="727" spans="1:24">
      <c r="A727" s="357">
        <v>44917</v>
      </c>
      <c r="B727" s="132">
        <f>[1]!thsiFinD("ths_adjustment_nvg_ratio_fund",B$2,$A$6,$A727,101)/100</f>
        <v>0.15153452685422</v>
      </c>
      <c r="C727" s="132">
        <f>[1]!thsiFinD("ths_adjustment_nvg_ratio_fund",C$2,$A$6,$A727,101)/100</f>
        <v>9.1303970115541991E-2</v>
      </c>
      <c r="D727" s="132">
        <f>[1]!thsiFinD("ths_adjustment_nvg_ratio_fund",D$2,$A$6,$A727,101)/100</f>
        <v>0.36820033549005998</v>
      </c>
      <c r="E727" s="132">
        <f>[1]!thsiFinD("ths_adjustment_nvg_ratio_fund",E$2,$A$6,$A727,101)/100</f>
        <v>0.47466286965218002</v>
      </c>
      <c r="F727" s="133">
        <f>[1]!thsiFinD("ths_int_chg_ratio_index",F$1,$A$6,$A727,101)/100</f>
        <v>0.11135100151194001</v>
      </c>
      <c r="G727" s="133">
        <f>[1]!thsiFinD("ths_int_chg_ratio_index",G$1,$A$6,$A727,101)/100</f>
        <v>0.11135100151194001</v>
      </c>
      <c r="H727" s="132">
        <f>[1]!thsiFinD("ths_int_chg_ratio_index",H$1,$A$6,$A727,101)/100</f>
        <v>0.22500772240372999</v>
      </c>
      <c r="I727" s="132">
        <f>[1]!thsiFinD("ths_int_chg_ratio_index",I$1,$A$6,$A727,101)/100</f>
        <v>0.22500772240372999</v>
      </c>
      <c r="J727" s="32">
        <f t="shared" si="81"/>
        <v>0.21980239374291774</v>
      </c>
      <c r="K727" s="32">
        <f>[1]!thsiFinD("ths_int_chg_ratio_index",K$2,$A$6,$A727,101)/100</f>
        <v>-2.8103486493922997E-2</v>
      </c>
      <c r="L727" s="32">
        <f>[1]!thsiFinD("ths_int_chg_ratio_index",L$2,$A$6,$A727,101)/100</f>
        <v>4.5159781977650006E-2</v>
      </c>
      <c r="M727" s="46">
        <f t="shared" si="82"/>
        <v>1.2198023937429177</v>
      </c>
      <c r="N727" s="46">
        <f t="shared" si="83"/>
        <v>0.97189651350607698</v>
      </c>
      <c r="O727" s="46">
        <f t="shared" si="83"/>
        <v>1.0451597819776499</v>
      </c>
      <c r="P727" s="38">
        <f t="shared" si="84"/>
        <v>-1.0936212241446586E-2</v>
      </c>
      <c r="Q727" s="38">
        <f t="shared" si="85"/>
        <v>-1.8561342010449122E-3</v>
      </c>
      <c r="R727" s="38">
        <f t="shared" si="85"/>
        <v>-6.4257262776107327E-3</v>
      </c>
      <c r="S727" s="34">
        <f>MAX(M$6:M727)</f>
        <v>1.5715176881679187</v>
      </c>
      <c r="T727" s="34">
        <f>MAX(N$6:N727)</f>
        <v>1.37911001835863</v>
      </c>
      <c r="U727" s="34">
        <f>MAX(O$6:O727)</f>
        <v>1.34291332477861</v>
      </c>
      <c r="V727" s="35">
        <f t="shared" si="86"/>
        <v>-0.22380613153328999</v>
      </c>
      <c r="W727" s="35">
        <f t="shared" si="87"/>
        <v>-0.29527267544412794</v>
      </c>
      <c r="X727" s="35">
        <f t="shared" si="87"/>
        <v>-0.2217220853401296</v>
      </c>
    </row>
    <row r="728" spans="1:24">
      <c r="A728" s="357">
        <v>44918</v>
      </c>
      <c r="B728" s="132">
        <f>[1]!thsiFinD("ths_adjustment_nvg_ratio_fund",B$2,$A$6,$A728,101)/100</f>
        <v>0.14761828644500999</v>
      </c>
      <c r="C728" s="132">
        <f>[1]!thsiFinD("ths_adjustment_nvg_ratio_fund",C$2,$A$6,$A728,101)/100</f>
        <v>8.9132134480062991E-2</v>
      </c>
      <c r="D728" s="132">
        <f>[1]!thsiFinD("ths_adjustment_nvg_ratio_fund",D$2,$A$6,$A728,101)/100</f>
        <v>0.36460579918524</v>
      </c>
      <c r="E728" s="132">
        <f>[1]!thsiFinD("ths_adjustment_nvg_ratio_fund",E$2,$A$6,$A728,101)/100</f>
        <v>0.47039115505362</v>
      </c>
      <c r="F728" s="133">
        <f>[1]!thsiFinD("ths_int_chg_ratio_index",F$1,$A$6,$A728,101)/100</f>
        <v>0.10664784994089001</v>
      </c>
      <c r="G728" s="133">
        <f>[1]!thsiFinD("ths_int_chg_ratio_index",G$1,$A$6,$A728,101)/100</f>
        <v>0.10664784994089001</v>
      </c>
      <c r="H728" s="132">
        <f>[1]!thsiFinD("ths_int_chg_ratio_index",H$1,$A$6,$A728,101)/100</f>
        <v>0.21928412895289001</v>
      </c>
      <c r="I728" s="132">
        <f>[1]!thsiFinD("ths_int_chg_ratio_index",I$1,$A$6,$A728,101)/100</f>
        <v>0.21928412895289001</v>
      </c>
      <c r="J728" s="32">
        <f t="shared" si="81"/>
        <v>0.21545141661893663</v>
      </c>
      <c r="K728" s="32">
        <f>[1]!thsiFinD("ths_int_chg_ratio_index",K$2,$A$6,$A728,101)/100</f>
        <v>-3.0250133386835E-2</v>
      </c>
      <c r="L728" s="32">
        <f>[1]!thsiFinD("ths_int_chg_ratio_index",L$2,$A$6,$A728,101)/100</f>
        <v>4.2153177140069997E-2</v>
      </c>
      <c r="M728" s="46">
        <f t="shared" si="82"/>
        <v>1.2154514166189365</v>
      </c>
      <c r="N728" s="46">
        <f t="shared" si="83"/>
        <v>0.96974986661316498</v>
      </c>
      <c r="O728" s="46">
        <f t="shared" si="83"/>
        <v>1.0421531771400701</v>
      </c>
      <c r="P728" s="38">
        <f t="shared" si="84"/>
        <v>-3.5669524394277285E-3</v>
      </c>
      <c r="Q728" s="38">
        <f t="shared" si="85"/>
        <v>-2.2087196147746457E-3</v>
      </c>
      <c r="R728" s="38">
        <f t="shared" si="85"/>
        <v>-2.8766939652908885E-3</v>
      </c>
      <c r="S728" s="34">
        <f>MAX(M$6:M728)</f>
        <v>1.5715176881679187</v>
      </c>
      <c r="T728" s="34">
        <f>MAX(N$6:N728)</f>
        <v>1.37911001835863</v>
      </c>
      <c r="U728" s="34">
        <f>MAX(O$6:O728)</f>
        <v>1.34291332477861</v>
      </c>
      <c r="V728" s="35">
        <f t="shared" si="86"/>
        <v>-0.22657477814588622</v>
      </c>
      <c r="W728" s="35">
        <f t="shared" si="87"/>
        <v>-0.29682922050894212</v>
      </c>
      <c r="X728" s="35">
        <f t="shared" si="87"/>
        <v>-0.22396095272055083</v>
      </c>
    </row>
    <row r="729" spans="1:24">
      <c r="A729" s="357">
        <v>44921</v>
      </c>
      <c r="B729" s="132">
        <f>[1]!thsiFinD("ths_adjustment_nvg_ratio_fund",B$2,$A$6,$A729,101)/100</f>
        <v>0.15033567774935999</v>
      </c>
      <c r="C729" s="132">
        <f>[1]!thsiFinD("ths_adjustment_nvg_ratio_fund",C$2,$A$6,$A729,101)/100</f>
        <v>9.7993223872817004E-2</v>
      </c>
      <c r="D729" s="132">
        <f>[1]!thsiFinD("ths_adjustment_nvg_ratio_fund",D$2,$A$6,$A729,101)/100</f>
        <v>0.38197939132518999</v>
      </c>
      <c r="E729" s="132">
        <f>[1]!thsiFinD("ths_adjustment_nvg_ratio_fund",E$2,$A$6,$A729,101)/100</f>
        <v>0.49133093230389002</v>
      </c>
      <c r="F729" s="133">
        <f>[1]!thsiFinD("ths_int_chg_ratio_index",F$1,$A$6,$A729,101)/100</f>
        <v>0.12726552905291</v>
      </c>
      <c r="G729" s="133">
        <f>[1]!thsiFinD("ths_int_chg_ratio_index",G$1,$A$6,$A729,101)/100</f>
        <v>0.12726552905291</v>
      </c>
      <c r="H729" s="132">
        <f>[1]!thsiFinD("ths_int_chg_ratio_index",H$1,$A$6,$A729,101)/100</f>
        <v>0.24492795627804001</v>
      </c>
      <c r="I729" s="132">
        <f>[1]!thsiFinD("ths_int_chg_ratio_index",I$1,$A$6,$A729,101)/100</f>
        <v>0.24492795627804001</v>
      </c>
      <c r="J729" s="32">
        <f t="shared" si="81"/>
        <v>0.23325327448914462</v>
      </c>
      <c r="K729" s="32">
        <f>[1]!thsiFinD("ths_int_chg_ratio_index",K$2,$A$6,$A729,101)/100</f>
        <v>-2.3956270807948998E-2</v>
      </c>
      <c r="L729" s="32">
        <f>[1]!thsiFinD("ths_int_chg_ratio_index",L$2,$A$6,$A729,101)/100</f>
        <v>5.3185957601452005E-2</v>
      </c>
      <c r="M729" s="46">
        <f t="shared" si="82"/>
        <v>1.2332532744891447</v>
      </c>
      <c r="N729" s="46">
        <f t="shared" si="83"/>
        <v>0.97604372919205096</v>
      </c>
      <c r="O729" s="46">
        <f t="shared" si="83"/>
        <v>1.0531859576014519</v>
      </c>
      <c r="P729" s="38">
        <f t="shared" si="84"/>
        <v>1.464629324282507E-2</v>
      </c>
      <c r="Q729" s="38">
        <f t="shared" si="85"/>
        <v>6.4901917448745294E-3</v>
      </c>
      <c r="R729" s="38">
        <f t="shared" si="85"/>
        <v>1.0586524805939357E-2</v>
      </c>
      <c r="S729" s="34">
        <f>MAX(M$6:M729)</f>
        <v>1.5715176881679187</v>
      </c>
      <c r="T729" s="34">
        <f>MAX(N$6:N729)</f>
        <v>1.37911001835863</v>
      </c>
      <c r="U729" s="34">
        <f>MAX(O$6:O729)</f>
        <v>1.34291332477861</v>
      </c>
      <c r="V729" s="35">
        <f t="shared" si="86"/>
        <v>-0.21524696554521383</v>
      </c>
      <c r="W729" s="35">
        <f t="shared" si="87"/>
        <v>-0.29226550732065226</v>
      </c>
      <c r="X729" s="35">
        <f t="shared" si="87"/>
        <v>-0.2157453960961494</v>
      </c>
    </row>
    <row r="730" spans="1:24">
      <c r="A730" s="357">
        <v>44922</v>
      </c>
      <c r="B730" s="132">
        <f>[1]!thsiFinD("ths_adjustment_nvg_ratio_fund",B$2,$A$6,$A730,101)/100</f>
        <v>0.16456202046036</v>
      </c>
      <c r="C730" s="132">
        <f>[1]!thsiFinD("ths_adjustment_nvg_ratio_fund",C$2,$A$6,$A730,101)/100</f>
        <v>0.10963426287899</v>
      </c>
      <c r="D730" s="132">
        <f>[1]!thsiFinD("ths_adjustment_nvg_ratio_fund",D$2,$A$6,$A730,101)/100</f>
        <v>0.39144500359453999</v>
      </c>
      <c r="E730" s="132">
        <f>[1]!thsiFinD("ths_adjustment_nvg_ratio_fund",E$2,$A$6,$A730,101)/100</f>
        <v>0.50565373986220008</v>
      </c>
      <c r="F730" s="133">
        <f>[1]!thsiFinD("ths_int_chg_ratio_index",F$1,$A$6,$A730,101)/100</f>
        <v>0.13626556551756999</v>
      </c>
      <c r="G730" s="133">
        <f>[1]!thsiFinD("ths_int_chg_ratio_index",G$1,$A$6,$A730,101)/100</f>
        <v>0.13626556551756999</v>
      </c>
      <c r="H730" s="132">
        <f>[1]!thsiFinD("ths_int_chg_ratio_index",H$1,$A$6,$A730,101)/100</f>
        <v>0.25038677381966001</v>
      </c>
      <c r="I730" s="132">
        <f>[1]!thsiFinD("ths_int_chg_ratio_index",I$1,$A$6,$A730,101)/100</f>
        <v>0.25038677381966001</v>
      </c>
      <c r="J730" s="32">
        <f t="shared" si="81"/>
        <v>0.24307496318381877</v>
      </c>
      <c r="K730" s="32">
        <f>[1]!thsiFinD("ths_int_chg_ratio_index",K$2,$A$6,$A730,101)/100</f>
        <v>-1.3757004386457E-2</v>
      </c>
      <c r="L730" s="32">
        <f>[1]!thsiFinD("ths_int_chg_ratio_index",L$2,$A$6,$A730,101)/100</f>
        <v>6.2667692534284003E-2</v>
      </c>
      <c r="M730" s="46">
        <f t="shared" si="82"/>
        <v>1.2430749631838187</v>
      </c>
      <c r="N730" s="46">
        <f t="shared" si="83"/>
        <v>0.98624299561354301</v>
      </c>
      <c r="O730" s="46">
        <f t="shared" si="83"/>
        <v>1.0626676925342839</v>
      </c>
      <c r="P730" s="38">
        <f t="shared" si="84"/>
        <v>7.9640483409562091E-3</v>
      </c>
      <c r="Q730" s="38">
        <f t="shared" si="85"/>
        <v>1.0449599865709702E-2</v>
      </c>
      <c r="R730" s="38">
        <f t="shared" si="85"/>
        <v>9.0029067178467592E-3</v>
      </c>
      <c r="S730" s="34">
        <f>MAX(M$6:M730)</f>
        <v>1.5715176881679187</v>
      </c>
      <c r="T730" s="34">
        <f>MAX(N$6:N730)</f>
        <v>1.37911001835863</v>
      </c>
      <c r="U730" s="34">
        <f>MAX(O$6:O730)</f>
        <v>1.34291332477861</v>
      </c>
      <c r="V730" s="35">
        <f t="shared" si="86"/>
        <v>-0.20899715444310385</v>
      </c>
      <c r="W730" s="35">
        <f t="shared" si="87"/>
        <v>-0.28486996506099205</v>
      </c>
      <c r="X730" s="35">
        <f t="shared" si="87"/>
        <v>-0.20868482505416108</v>
      </c>
    </row>
    <row r="731" spans="1:24">
      <c r="A731" s="357">
        <v>44923</v>
      </c>
      <c r="B731" s="132">
        <f>[1]!thsiFinD("ths_adjustment_nvg_ratio_fund",B$2,$A$6,$A731,101)/100</f>
        <v>0.16080562659847</v>
      </c>
      <c r="C731" s="132">
        <f>[1]!thsiFinD("ths_adjustment_nvg_ratio_fund",C$2,$A$6,$A731,101)/100</f>
        <v>0.10485622448093</v>
      </c>
      <c r="D731" s="132">
        <f>[1]!thsiFinD("ths_adjustment_nvg_ratio_fund",D$2,$A$6,$A731,101)/100</f>
        <v>0.38868919242750999</v>
      </c>
      <c r="E731" s="132">
        <f>[1]!thsiFinD("ths_adjustment_nvg_ratio_fund",E$2,$A$6,$A731,101)/100</f>
        <v>0.49677527433340002</v>
      </c>
      <c r="F731" s="133">
        <f>[1]!thsiFinD("ths_int_chg_ratio_index",F$1,$A$6,$A731,101)/100</f>
        <v>0.12599760051719</v>
      </c>
      <c r="G731" s="133">
        <f>[1]!thsiFinD("ths_int_chg_ratio_index",G$1,$A$6,$A731,101)/100</f>
        <v>0.12599760051719</v>
      </c>
      <c r="H731" s="132">
        <f>[1]!thsiFinD("ths_int_chg_ratio_index",H$1,$A$6,$A731,101)/100</f>
        <v>0.23411299607421998</v>
      </c>
      <c r="I731" s="132">
        <f>[1]!thsiFinD("ths_int_chg_ratio_index",I$1,$A$6,$A731,101)/100</f>
        <v>0.23411299607421998</v>
      </c>
      <c r="J731" s="32">
        <f t="shared" si="81"/>
        <v>0.23391843887789127</v>
      </c>
      <c r="K731" s="32">
        <f>[1]!thsiFinD("ths_int_chg_ratio_index",K$2,$A$6,$A731,101)/100</f>
        <v>-1.7899335220771001E-2</v>
      </c>
      <c r="L731" s="32">
        <f>[1]!thsiFinD("ths_int_chg_ratio_index",L$2,$A$6,$A731,101)/100</f>
        <v>5.5867460416328993E-2</v>
      </c>
      <c r="M731" s="46">
        <f t="shared" si="82"/>
        <v>1.2339184388778912</v>
      </c>
      <c r="N731" s="46">
        <f t="shared" si="83"/>
        <v>0.98210066477922897</v>
      </c>
      <c r="O731" s="46">
        <f t="shared" si="83"/>
        <v>1.055867460416329</v>
      </c>
      <c r="P731" s="38">
        <f t="shared" si="84"/>
        <v>-7.3660274537872272E-3</v>
      </c>
      <c r="Q731" s="38">
        <f t="shared" si="85"/>
        <v>-4.2001117906415031E-3</v>
      </c>
      <c r="R731" s="38">
        <f t="shared" si="85"/>
        <v>-6.3992084879682665E-3</v>
      </c>
      <c r="S731" s="34">
        <f>MAX(M$6:M731)</f>
        <v>1.5715176881679187</v>
      </c>
      <c r="T731" s="34">
        <f>MAX(N$6:N731)</f>
        <v>1.37911001835863</v>
      </c>
      <c r="U731" s="34">
        <f>MAX(O$6:O731)</f>
        <v>1.34291332477861</v>
      </c>
      <c r="V731" s="35">
        <f t="shared" si="86"/>
        <v>-0.21482370311949972</v>
      </c>
      <c r="W731" s="35">
        <f t="shared" si="87"/>
        <v>-0.28787359115258127</v>
      </c>
      <c r="X731" s="35">
        <f t="shared" si="87"/>
        <v>-0.2137486158383326</v>
      </c>
    </row>
    <row r="732" spans="1:24">
      <c r="A732" s="357">
        <v>44924</v>
      </c>
      <c r="B732" s="132">
        <f>[1]!thsiFinD("ths_adjustment_nvg_ratio_fund",B$2,$A$6,$A732,101)/100</f>
        <v>0.15625</v>
      </c>
      <c r="C732" s="132">
        <f>[1]!thsiFinD("ths_adjustment_nvg_ratio_fund",C$2,$A$6,$A732,101)/100</f>
        <v>0.10146816088957999</v>
      </c>
      <c r="D732" s="132">
        <f>[1]!thsiFinD("ths_adjustment_nvg_ratio_fund",D$2,$A$6,$A732,101)/100</f>
        <v>0.38868919242750999</v>
      </c>
      <c r="E732" s="132">
        <f>[1]!thsiFinD("ths_adjustment_nvg_ratio_fund",E$2,$A$6,$A732,101)/100</f>
        <v>0.49526761041644002</v>
      </c>
      <c r="F732" s="133">
        <f>[1]!thsiFinD("ths_int_chg_ratio_index",F$1,$A$6,$A732,101)/100</f>
        <v>0.1248054753762</v>
      </c>
      <c r="G732" s="133">
        <f>[1]!thsiFinD("ths_int_chg_ratio_index",G$1,$A$6,$A732,101)/100</f>
        <v>0.1248054753762</v>
      </c>
      <c r="H732" s="132">
        <f>[1]!thsiFinD("ths_int_chg_ratio_index",H$1,$A$6,$A732,101)/100</f>
        <v>0.22772765349336002</v>
      </c>
      <c r="I732" s="132">
        <f>[1]!thsiFinD("ths_int_chg_ratio_index",I$1,$A$6,$A732,101)/100</f>
        <v>0.22772765349336002</v>
      </c>
      <c r="J732" s="32">
        <f t="shared" si="81"/>
        <v>0.23084265268408127</v>
      </c>
      <c r="K732" s="32">
        <f>[1]!thsiFinD("ths_int_chg_ratio_index",K$2,$A$6,$A732,101)/100</f>
        <v>-2.0854366632004E-2</v>
      </c>
      <c r="L732" s="32">
        <f>[1]!thsiFinD("ths_int_chg_ratio_index",L$2,$A$6,$A732,101)/100</f>
        <v>5.2664838836283007E-2</v>
      </c>
      <c r="M732" s="46">
        <f t="shared" si="82"/>
        <v>1.2308426526840812</v>
      </c>
      <c r="N732" s="46">
        <f t="shared" si="83"/>
        <v>0.97914563336799598</v>
      </c>
      <c r="O732" s="46">
        <f t="shared" si="83"/>
        <v>1.0526648388362829</v>
      </c>
      <c r="P732" s="38">
        <f t="shared" si="84"/>
        <v>-2.4926981370073653E-3</v>
      </c>
      <c r="Q732" s="38">
        <f t="shared" si="85"/>
        <v>-3.0088885154122558E-3</v>
      </c>
      <c r="R732" s="38">
        <f t="shared" si="85"/>
        <v>-3.0331662828052552E-3</v>
      </c>
      <c r="S732" s="34">
        <f>MAX(M$6:M732)</f>
        <v>1.5715176881679187</v>
      </c>
      <c r="T732" s="34">
        <f>MAX(N$6:N732)</f>
        <v>1.37911001835863</v>
      </c>
      <c r="U732" s="34">
        <f>MAX(O$6:O732)</f>
        <v>1.34291332477861</v>
      </c>
      <c r="V732" s="35">
        <f t="shared" si="86"/>
        <v>-0.21678091061195615</v>
      </c>
      <c r="W732" s="35">
        <f t="shared" si="87"/>
        <v>-0.29001630012568402</v>
      </c>
      <c r="X732" s="35">
        <f t="shared" si="87"/>
        <v>-0.21613344702658077</v>
      </c>
    </row>
    <row r="733" spans="1:24">
      <c r="A733" s="357">
        <v>44925</v>
      </c>
      <c r="B733" s="132">
        <f>[1]!thsiFinD("ths_adjustment_nvg_ratio_fund",B$2,$A$6,$A733,101)/100</f>
        <v>0.15928708439897998</v>
      </c>
      <c r="C733" s="132">
        <f>[1]!thsiFinD("ths_adjustment_nvg_ratio_fund",C$2,$A$6,$A733,101)/100</f>
        <v>0.10581183216054001</v>
      </c>
      <c r="D733" s="132">
        <f>[1]!thsiFinD("ths_adjustment_nvg_ratio_fund",D$2,$A$6,$A733,101)/100</f>
        <v>0.39108554996404998</v>
      </c>
      <c r="E733" s="132">
        <f>[1]!thsiFinD("ths_adjustment_nvg_ratio_fund",E$2,$A$6,$A733,101)/100</f>
        <v>0.49945556583562994</v>
      </c>
      <c r="F733" s="133">
        <f>[1]!thsiFinD("ths_int_chg_ratio_index",F$1,$A$6,$A733,101)/100</f>
        <v>0.12836063662637001</v>
      </c>
      <c r="G733" s="133">
        <f>[1]!thsiFinD("ths_int_chg_ratio_index",G$1,$A$6,$A733,101)/100</f>
        <v>0.12836063662637001</v>
      </c>
      <c r="H733" s="132">
        <f>[1]!thsiFinD("ths_int_chg_ratio_index",H$1,$A$6,$A733,101)/100</f>
        <v>0.23804988321481002</v>
      </c>
      <c r="I733" s="132">
        <f>[1]!thsiFinD("ths_int_chg_ratio_index",I$1,$A$6,$A733,101)/100</f>
        <v>0.23804988321481002</v>
      </c>
      <c r="J733" s="32">
        <f t="shared" si="81"/>
        <v>0.23605763400519503</v>
      </c>
      <c r="K733" s="32">
        <f>[1]!thsiFinD("ths_int_chg_ratio_index",K$2,$A$6,$A733,101)/100</f>
        <v>-1.7728482275187002E-2</v>
      </c>
      <c r="L733" s="32">
        <f>[1]!thsiFinD("ths_int_chg_ratio_index",L$2,$A$6,$A733,101)/100</f>
        <v>5.6997917702655998E-2</v>
      </c>
      <c r="M733" s="46">
        <f t="shared" si="82"/>
        <v>1.236057634005195</v>
      </c>
      <c r="N733" s="46">
        <f t="shared" si="83"/>
        <v>0.98227151772481303</v>
      </c>
      <c r="O733" s="46">
        <f t="shared" si="83"/>
        <v>1.0569979177026561</v>
      </c>
      <c r="P733" s="38">
        <f t="shared" si="84"/>
        <v>4.2369195686724481E-3</v>
      </c>
      <c r="Q733" s="38">
        <f t="shared" si="85"/>
        <v>3.1924611112903456E-3</v>
      </c>
      <c r="R733" s="38">
        <f t="shared" si="85"/>
        <v>4.1162948609201333E-3</v>
      </c>
      <c r="S733" s="34">
        <f>MAX(M$6:M733)</f>
        <v>1.5715176881679187</v>
      </c>
      <c r="T733" s="34">
        <f>MAX(N$6:N733)</f>
        <v>1.37911001835863</v>
      </c>
      <c r="U733" s="34">
        <f>MAX(O$6:O733)</f>
        <v>1.34291332477861</v>
      </c>
      <c r="V733" s="35">
        <f t="shared" si="86"/>
        <v>-0.2134624743255702</v>
      </c>
      <c r="W733" s="35">
        <f t="shared" si="87"/>
        <v>-0.28774970477418527</v>
      </c>
      <c r="X733" s="35">
        <f t="shared" si="87"/>
        <v>-0.21290682116292903</v>
      </c>
    </row>
    <row r="734" spans="1:24">
      <c r="A734" s="357">
        <v>44929</v>
      </c>
      <c r="B734" s="132">
        <f>[1]!thsiFinD("ths_adjustment_nvg_ratio_fund",B$2,$A$6,$A734,101)/100</f>
        <v>0.16264386189258001</v>
      </c>
      <c r="C734" s="132">
        <f>[1]!thsiFinD("ths_adjustment_nvg_ratio_fund",C$2,$A$6,$A734,101)/100</f>
        <v>0.11415168100078001</v>
      </c>
      <c r="D734" s="132">
        <f>[1]!thsiFinD("ths_adjustment_nvg_ratio_fund",D$2,$A$6,$A734,101)/100</f>
        <v>0.41085549964054996</v>
      </c>
      <c r="E734" s="132">
        <f>[1]!thsiFinD("ths_adjustment_nvg_ratio_fund",E$2,$A$6,$A734,101)/100</f>
        <v>0.52257307989769997</v>
      </c>
      <c r="F734" s="133">
        <f>[1]!thsiFinD("ths_int_chg_ratio_index",F$1,$A$6,$A734,101)/100</f>
        <v>0.15388238223125</v>
      </c>
      <c r="G734" s="133">
        <f>[1]!thsiFinD("ths_int_chg_ratio_index",G$1,$A$6,$A734,101)/100</f>
        <v>0.15388238223125</v>
      </c>
      <c r="H734" s="132">
        <f>[1]!thsiFinD("ths_int_chg_ratio_index",H$1,$A$6,$A734,101)/100</f>
        <v>0.27042139350128003</v>
      </c>
      <c r="I734" s="132">
        <f>[1]!thsiFinD("ths_int_chg_ratio_index",I$1,$A$6,$A734,101)/100</f>
        <v>0.27042139350128003</v>
      </c>
      <c r="J734" s="32">
        <f t="shared" si="81"/>
        <v>0.25735395923708376</v>
      </c>
      <c r="K734" s="32">
        <f>[1]!thsiFinD("ths_int_chg_ratio_index",K$2,$A$6,$A734,101)/100</f>
        <v>-1.0755975903144E-2</v>
      </c>
      <c r="L734" s="32">
        <f>[1]!thsiFinD("ths_int_chg_ratio_index",L$2,$A$6,$A734,101)/100</f>
        <v>7.0173927137770001E-2</v>
      </c>
      <c r="M734" s="46">
        <f t="shared" si="82"/>
        <v>1.2573539592370837</v>
      </c>
      <c r="N734" s="46">
        <f t="shared" si="83"/>
        <v>0.98924402409685597</v>
      </c>
      <c r="O734" s="46">
        <f t="shared" si="83"/>
        <v>1.0701739271377699</v>
      </c>
      <c r="P734" s="38">
        <f t="shared" si="84"/>
        <v>1.7229233205641403E-2</v>
      </c>
      <c r="Q734" s="38">
        <f t="shared" si="85"/>
        <v>7.0983493323648617E-3</v>
      </c>
      <c r="R734" s="38">
        <f t="shared" si="85"/>
        <v>1.2465501789967082E-2</v>
      </c>
      <c r="S734" s="34">
        <f>MAX(M$6:M734)</f>
        <v>1.5715176881679187</v>
      </c>
      <c r="T734" s="34">
        <f>MAX(N$6:N734)</f>
        <v>1.37911001835863</v>
      </c>
      <c r="U734" s="34">
        <f>MAX(O$6:O734)</f>
        <v>1.34291332477861</v>
      </c>
      <c r="V734" s="35">
        <f t="shared" si="86"/>
        <v>-0.19991103587073733</v>
      </c>
      <c r="W734" s="35">
        <f t="shared" si="87"/>
        <v>-0.28269390336659239</v>
      </c>
      <c r="X734" s="35">
        <f t="shared" si="87"/>
        <v>-0.20309530973326473</v>
      </c>
    </row>
    <row r="735" spans="1:24">
      <c r="A735" s="357">
        <v>44930</v>
      </c>
      <c r="B735" s="132">
        <f>[1]!thsiFinD("ths_adjustment_nvg_ratio_fund",B$2,$A$6,$A735,101)/100</f>
        <v>0.16384271099744002</v>
      </c>
      <c r="C735" s="132">
        <f>[1]!thsiFinD("ths_adjustment_nvg_ratio_fund",C$2,$A$6,$A735,101)/100</f>
        <v>0.11267483276866001</v>
      </c>
      <c r="D735" s="132">
        <f>[1]!thsiFinD("ths_adjustment_nvg_ratio_fund",D$2,$A$6,$A735,101)/100</f>
        <v>0.40893841361131</v>
      </c>
      <c r="E735" s="132">
        <f>[1]!thsiFinD("ths_adjustment_nvg_ratio_fund",E$2,$A$6,$A735,101)/100</f>
        <v>0.51830136529913995</v>
      </c>
      <c r="F735" s="133">
        <f>[1]!thsiFinD("ths_int_chg_ratio_index",F$1,$A$6,$A735,101)/100</f>
        <v>0.15344685400642999</v>
      </c>
      <c r="G735" s="133">
        <f>[1]!thsiFinD("ths_int_chg_ratio_index",G$1,$A$6,$A735,101)/100</f>
        <v>0.15344685400642999</v>
      </c>
      <c r="H735" s="132">
        <f>[1]!thsiFinD("ths_int_chg_ratio_index",H$1,$A$6,$A735,101)/100</f>
        <v>0.27675351944702997</v>
      </c>
      <c r="I735" s="132">
        <f>[1]!thsiFinD("ths_int_chg_ratio_index",I$1,$A$6,$A735,101)/100</f>
        <v>0.27675351944702997</v>
      </c>
      <c r="J735" s="32">
        <f t="shared" si="81"/>
        <v>0.25801975869793375</v>
      </c>
      <c r="K735" s="32">
        <f>[1]!thsiFinD("ths_int_chg_ratio_index",K$2,$A$6,$A735,101)/100</f>
        <v>-9.9476381298152002E-3</v>
      </c>
      <c r="L735" s="32">
        <f>[1]!thsiFinD("ths_int_chg_ratio_index",L$2,$A$6,$A735,101)/100</f>
        <v>7.1407825976776002E-2</v>
      </c>
      <c r="M735" s="46">
        <f t="shared" si="82"/>
        <v>1.2580197586979338</v>
      </c>
      <c r="N735" s="46">
        <f t="shared" si="83"/>
        <v>0.99005236187018475</v>
      </c>
      <c r="O735" s="46">
        <f t="shared" si="83"/>
        <v>1.0714078259767761</v>
      </c>
      <c r="P735" s="38">
        <f t="shared" si="84"/>
        <v>5.2952428865293832E-4</v>
      </c>
      <c r="Q735" s="38">
        <f t="shared" si="85"/>
        <v>8.1712676916767535E-4</v>
      </c>
      <c r="R735" s="38">
        <f t="shared" si="85"/>
        <v>1.1529890681474253E-3</v>
      </c>
      <c r="S735" s="34">
        <f>MAX(M$6:M735)</f>
        <v>1.5715176881679187</v>
      </c>
      <c r="T735" s="34">
        <f>MAX(N$6:N735)</f>
        <v>1.37911001835863</v>
      </c>
      <c r="U735" s="34">
        <f>MAX(O$6:O735)</f>
        <v>1.34291332477861</v>
      </c>
      <c r="V735" s="35">
        <f t="shared" si="86"/>
        <v>-0.19948736933114763</v>
      </c>
      <c r="W735" s="35">
        <f t="shared" si="87"/>
        <v>-0.28210777335334603</v>
      </c>
      <c r="X735" s="35">
        <f t="shared" si="87"/>
        <v>-0.20217648733703186</v>
      </c>
    </row>
    <row r="736" spans="1:24">
      <c r="A736" s="357">
        <v>44931</v>
      </c>
      <c r="B736" s="132">
        <f>[1]!thsiFinD("ths_adjustment_nvg_ratio_fund",B$2,$A$6,$A736,101)/100</f>
        <v>0.18406329923274001</v>
      </c>
      <c r="C736" s="132">
        <f>[1]!thsiFinD("ths_adjustment_nvg_ratio_fund",C$2,$A$6,$A736,101)/100</f>
        <v>0.13178698636087</v>
      </c>
      <c r="D736" s="132">
        <f>[1]!thsiFinD("ths_adjustment_nvg_ratio_fund",D$2,$A$6,$A736,101)/100</f>
        <v>0.42163910855499998</v>
      </c>
      <c r="E736" s="132">
        <f>[1]!thsiFinD("ths_adjustment_nvg_ratio_fund",E$2,$A$6,$A736,101)/100</f>
        <v>0.53689588745601002</v>
      </c>
      <c r="F736" s="133">
        <f>[1]!thsiFinD("ths_int_chg_ratio_index",F$1,$A$6,$A736,101)/100</f>
        <v>0.16497761015607001</v>
      </c>
      <c r="G736" s="133">
        <f>[1]!thsiFinD("ths_int_chg_ratio_index",G$1,$A$6,$A736,101)/100</f>
        <v>0.16497761015607001</v>
      </c>
      <c r="H736" s="132">
        <f>[1]!thsiFinD("ths_int_chg_ratio_index",H$1,$A$6,$A736,101)/100</f>
        <v>0.28289750797446001</v>
      </c>
      <c r="I736" s="132">
        <f>[1]!thsiFinD("ths_int_chg_ratio_index",I$1,$A$6,$A736,101)/100</f>
        <v>0.28289750797446001</v>
      </c>
      <c r="J736" s="32">
        <f t="shared" si="81"/>
        <v>0.27126693973321003</v>
      </c>
      <c r="K736" s="32">
        <f>[1]!thsiFinD("ths_int_chg_ratio_index",K$2,$A$6,$A736,101)/100</f>
        <v>6.8311728888769E-3</v>
      </c>
      <c r="L736" s="32">
        <f>[1]!thsiFinD("ths_int_chg_ratio_index",L$2,$A$6,$A736,101)/100</f>
        <v>8.6088593345546E-2</v>
      </c>
      <c r="M736" s="46">
        <f t="shared" si="82"/>
        <v>1.2712669397332101</v>
      </c>
      <c r="N736" s="46">
        <f t="shared" si="83"/>
        <v>1.0068311728888768</v>
      </c>
      <c r="O736" s="46">
        <f t="shared" si="83"/>
        <v>1.086088593345546</v>
      </c>
      <c r="P736" s="38">
        <f t="shared" si="84"/>
        <v>1.0530185192788588E-2</v>
      </c>
      <c r="Q736" s="38">
        <f t="shared" si="85"/>
        <v>1.6947397597231406E-2</v>
      </c>
      <c r="R736" s="38">
        <f t="shared" si="85"/>
        <v>1.3702314854183273E-2</v>
      </c>
      <c r="S736" s="34">
        <f>MAX(M$6:M736)</f>
        <v>1.5715176881679187</v>
      </c>
      <c r="T736" s="34">
        <f>MAX(N$6:N736)</f>
        <v>1.37911001835863</v>
      </c>
      <c r="U736" s="34">
        <f>MAX(O$6:O736)</f>
        <v>1.34291332477861</v>
      </c>
      <c r="V736" s="35">
        <f t="shared" si="86"/>
        <v>-0.19105782308103836</v>
      </c>
      <c r="W736" s="35">
        <f t="shared" si="87"/>
        <v>-0.26994136835640337</v>
      </c>
      <c r="X736" s="35">
        <f t="shared" si="87"/>
        <v>-0.19124445836845327</v>
      </c>
    </row>
    <row r="737" spans="1:24">
      <c r="A737" s="357">
        <v>44932</v>
      </c>
      <c r="B737" s="132">
        <f>[1]!thsiFinD("ths_adjustment_nvg_ratio_fund",B$2,$A$6,$A737,101)/100</f>
        <v>0.18694053708439998</v>
      </c>
      <c r="C737" s="132">
        <f>[1]!thsiFinD("ths_adjustment_nvg_ratio_fund",C$2,$A$6,$A737,101)/100</f>
        <v>0.13951872122317999</v>
      </c>
      <c r="D737" s="132">
        <f>[1]!thsiFinD("ths_adjustment_nvg_ratio_fund",D$2,$A$6,$A737,101)/100</f>
        <v>0.42247783369278996</v>
      </c>
      <c r="E737" s="132">
        <f>[1]!thsiFinD("ths_adjustment_nvg_ratio_fund",E$2,$A$6,$A737,101)/100</f>
        <v>0.54175391577005005</v>
      </c>
      <c r="F737" s="133">
        <f>[1]!thsiFinD("ths_int_chg_ratio_index",F$1,$A$6,$A737,101)/100</f>
        <v>0.16764536872693001</v>
      </c>
      <c r="G737" s="133">
        <f>[1]!thsiFinD("ths_int_chg_ratio_index",G$1,$A$6,$A737,101)/100</f>
        <v>0.16764536872693001</v>
      </c>
      <c r="H737" s="132">
        <f>[1]!thsiFinD("ths_int_chg_ratio_index",H$1,$A$6,$A737,101)/100</f>
        <v>0.28081372538179</v>
      </c>
      <c r="I737" s="132">
        <f>[1]!thsiFinD("ths_int_chg_ratio_index",I$1,$A$6,$A737,101)/100</f>
        <v>0.28081372538179</v>
      </c>
      <c r="J737" s="32">
        <f t="shared" si="81"/>
        <v>0.27345114949848248</v>
      </c>
      <c r="K737" s="32">
        <f>[1]!thsiFinD("ths_int_chg_ratio_index",K$2,$A$6,$A737,101)/100</f>
        <v>9.2601595331785001E-3</v>
      </c>
      <c r="L737" s="32">
        <f>[1]!thsiFinD("ths_int_chg_ratio_index",L$2,$A$6,$A737,101)/100</f>
        <v>8.7800656594978002E-2</v>
      </c>
      <c r="M737" s="46">
        <f t="shared" si="82"/>
        <v>1.2734511494984826</v>
      </c>
      <c r="N737" s="46">
        <f t="shared" si="83"/>
        <v>1.0092601595331785</v>
      </c>
      <c r="O737" s="46">
        <f t="shared" si="83"/>
        <v>1.087800656594978</v>
      </c>
      <c r="P737" s="38">
        <f t="shared" si="84"/>
        <v>1.7181362127853816E-3</v>
      </c>
      <c r="Q737" s="38">
        <f t="shared" si="85"/>
        <v>2.4125063960149795E-3</v>
      </c>
      <c r="R737" s="38">
        <f t="shared" si="85"/>
        <v>1.5763569011975065E-3</v>
      </c>
      <c r="S737" s="34">
        <f>MAX(M$6:M737)</f>
        <v>1.5715176881679187</v>
      </c>
      <c r="T737" s="34">
        <f>MAX(N$6:N737)</f>
        <v>1.37911001835863</v>
      </c>
      <c r="U737" s="34">
        <f>MAX(O$6:O737)</f>
        <v>1.34291332477861</v>
      </c>
      <c r="V737" s="35">
        <f t="shared" si="86"/>
        <v>-0.18966795023282446</v>
      </c>
      <c r="W737" s="35">
        <f t="shared" si="87"/>
        <v>-0.26818009723809733</v>
      </c>
      <c r="X737" s="35">
        <f t="shared" si="87"/>
        <v>-0.18996957098902068</v>
      </c>
    </row>
    <row r="738" spans="1:24">
      <c r="A738" s="357">
        <v>44935</v>
      </c>
      <c r="B738" s="132">
        <f>[1]!thsiFinD("ths_adjustment_nvg_ratio_fund",B$2,$A$6,$A738,101)/100</f>
        <v>0.19397378516623998</v>
      </c>
      <c r="C738" s="132">
        <f>[1]!thsiFinD("ths_adjustment_nvg_ratio_fund",C$2,$A$6,$A738,101)/100</f>
        <v>0.14690296238381001</v>
      </c>
      <c r="D738" s="132">
        <f>[1]!thsiFinD("ths_adjustment_nvg_ratio_fund",D$2,$A$6,$A738,101)/100</f>
        <v>0.43014617780972997</v>
      </c>
      <c r="E738" s="132">
        <f>[1]!thsiFinD("ths_adjustment_nvg_ratio_fund",E$2,$A$6,$A738,101)/100</f>
        <v>0.54912471738190005</v>
      </c>
      <c r="F738" s="133">
        <f>[1]!thsiFinD("ths_int_chg_ratio_index",F$1,$A$6,$A738,101)/100</f>
        <v>0.17400944093559001</v>
      </c>
      <c r="G738" s="133">
        <f>[1]!thsiFinD("ths_int_chg_ratio_index",G$1,$A$6,$A738,101)/100</f>
        <v>0.17400944093559001</v>
      </c>
      <c r="H738" s="132">
        <f>[1]!thsiFinD("ths_int_chg_ratio_index",H$1,$A$6,$A738,101)/100</f>
        <v>0.28926999576936002</v>
      </c>
      <c r="I738" s="132">
        <f>[1]!thsiFinD("ths_int_chg_ratio_index",I$1,$A$6,$A738,101)/100</f>
        <v>0.28926999576936002</v>
      </c>
      <c r="J738" s="32">
        <f t="shared" si="81"/>
        <v>0.28083831451894753</v>
      </c>
      <c r="K738" s="32">
        <f>[1]!thsiFinD("ths_int_chg_ratio_index",K$2,$A$6,$A738,101)/100</f>
        <v>1.6516408006370002E-2</v>
      </c>
      <c r="L738" s="32">
        <f>[1]!thsiFinD("ths_int_chg_ratio_index",L$2,$A$6,$A738,101)/100</f>
        <v>9.519253883969199E-2</v>
      </c>
      <c r="M738" s="46">
        <f t="shared" si="82"/>
        <v>1.2808383145189475</v>
      </c>
      <c r="N738" s="46">
        <f t="shared" si="83"/>
        <v>1.01651640800637</v>
      </c>
      <c r="O738" s="46">
        <f t="shared" si="83"/>
        <v>1.0951925388396919</v>
      </c>
      <c r="P738" s="38">
        <f t="shared" si="84"/>
        <v>5.8009017647626671E-3</v>
      </c>
      <c r="Q738" s="38">
        <f t="shared" si="85"/>
        <v>7.1896709729906139E-3</v>
      </c>
      <c r="R738" s="38">
        <f t="shared" si="85"/>
        <v>6.7952544428975248E-3</v>
      </c>
      <c r="S738" s="34">
        <f>MAX(M$6:M738)</f>
        <v>1.5715176881679187</v>
      </c>
      <c r="T738" s="34">
        <f>MAX(N$6:N738)</f>
        <v>1.37911001835863</v>
      </c>
      <c r="U738" s="34">
        <f>MAX(O$6:O738)</f>
        <v>1.34291332477861</v>
      </c>
      <c r="V738" s="35">
        <f t="shared" si="86"/>
        <v>-0.18496729361528619</v>
      </c>
      <c r="W738" s="35">
        <f t="shared" si="87"/>
        <v>-0.26291855292575328</v>
      </c>
      <c r="X738" s="35">
        <f t="shared" si="87"/>
        <v>-0.18446520811740164</v>
      </c>
    </row>
    <row r="739" spans="1:24">
      <c r="A739" s="357">
        <v>44936</v>
      </c>
      <c r="B739" s="132">
        <f>[1]!thsiFinD("ths_adjustment_nvg_ratio_fund",B$2,$A$6,$A739,101)/100</f>
        <v>0.19533248081840998</v>
      </c>
      <c r="C739" s="132">
        <f>[1]!thsiFinD("ths_adjustment_nvg_ratio_fund",C$2,$A$6,$A739,101)/100</f>
        <v>0.15029102597514998</v>
      </c>
      <c r="D739" s="132">
        <f>[1]!thsiFinD("ths_adjustment_nvg_ratio_fund",D$2,$A$6,$A739,101)/100</f>
        <v>0.43194344596214002</v>
      </c>
      <c r="E739" s="132">
        <f>[1]!thsiFinD("ths_adjustment_nvg_ratio_fund",E$2,$A$6,$A739,101)/100</f>
        <v>0.54996230848117</v>
      </c>
      <c r="F739" s="133">
        <f>[1]!thsiFinD("ths_int_chg_ratio_index",F$1,$A$6,$A739,101)/100</f>
        <v>0.17480905897271001</v>
      </c>
      <c r="G739" s="133">
        <f>[1]!thsiFinD("ths_int_chg_ratio_index",G$1,$A$6,$A739,101)/100</f>
        <v>0.17480905897271001</v>
      </c>
      <c r="H739" s="132">
        <f>[1]!thsiFinD("ths_int_chg_ratio_index",H$1,$A$6,$A739,101)/100</f>
        <v>0.28752773651566998</v>
      </c>
      <c r="I739" s="132">
        <f>[1]!thsiFinD("ths_int_chg_ratio_index",I$1,$A$6,$A739,101)/100</f>
        <v>0.28752773651566998</v>
      </c>
      <c r="J739" s="32">
        <f t="shared" si="81"/>
        <v>0.2815253565267038</v>
      </c>
      <c r="K739" s="32">
        <f>[1]!thsiFinD("ths_int_chg_ratio_index",K$2,$A$6,$A739,101)/100</f>
        <v>1.7692769101335999E-2</v>
      </c>
      <c r="L739" s="32">
        <f>[1]!thsiFinD("ths_int_chg_ratio_index",L$2,$A$6,$A739,101)/100</f>
        <v>9.6014426974463996E-2</v>
      </c>
      <c r="M739" s="46">
        <f t="shared" si="82"/>
        <v>1.2815253565267037</v>
      </c>
      <c r="N739" s="46">
        <f t="shared" si="83"/>
        <v>1.017692769101336</v>
      </c>
      <c r="O739" s="46">
        <f t="shared" si="83"/>
        <v>1.0960144269744641</v>
      </c>
      <c r="P739" s="38">
        <f t="shared" si="84"/>
        <v>5.3640026220969084E-4</v>
      </c>
      <c r="Q739" s="38">
        <f t="shared" si="85"/>
        <v>1.1572475227163981E-3</v>
      </c>
      <c r="R739" s="38">
        <f t="shared" si="85"/>
        <v>7.5045081629476762E-4</v>
      </c>
      <c r="S739" s="34">
        <f>MAX(M$6:M739)</f>
        <v>1.5715176881679187</v>
      </c>
      <c r="T739" s="34">
        <f>MAX(N$6:N739)</f>
        <v>1.37911001835863</v>
      </c>
      <c r="U739" s="34">
        <f>MAX(O$6:O739)</f>
        <v>1.34291332477861</v>
      </c>
      <c r="V739" s="35">
        <f t="shared" si="86"/>
        <v>-0.18453010985787188</v>
      </c>
      <c r="W739" s="35">
        <f t="shared" si="87"/>
        <v>-0.2620655672470863</v>
      </c>
      <c r="X739" s="35">
        <f t="shared" si="87"/>
        <v>-0.18385318936711659</v>
      </c>
    </row>
    <row r="740" spans="1:24">
      <c r="A740" s="357">
        <v>44937</v>
      </c>
      <c r="B740" s="132">
        <f>[1]!thsiFinD("ths_adjustment_nvg_ratio_fund",B$2,$A$6,$A740,101)/100</f>
        <v>0.19333439897697999</v>
      </c>
      <c r="C740" s="132">
        <f>[1]!thsiFinD("ths_adjustment_nvg_ratio_fund",C$2,$A$6,$A740,101)/100</f>
        <v>0.14916167144471001</v>
      </c>
      <c r="D740" s="132">
        <f>[1]!thsiFinD("ths_adjustment_nvg_ratio_fund",D$2,$A$6,$A740,101)/100</f>
        <v>0.42487419122932996</v>
      </c>
      <c r="E740" s="132">
        <f>[1]!thsiFinD("ths_adjustment_nvg_ratio_fund",E$2,$A$6,$A740,101)/100</f>
        <v>0.54049752915973004</v>
      </c>
      <c r="F740" s="133">
        <f>[1]!thsiFinD("ths_int_chg_ratio_index",F$1,$A$6,$A740,101)/100</f>
        <v>0.16523557521573998</v>
      </c>
      <c r="G740" s="133">
        <f>[1]!thsiFinD("ths_int_chg_ratio_index",G$1,$A$6,$A740,101)/100</f>
        <v>0.16523557521573998</v>
      </c>
      <c r="H740" s="132">
        <f>[1]!thsiFinD("ths_int_chg_ratio_index",H$1,$A$6,$A740,101)/100</f>
        <v>0.27658346588015997</v>
      </c>
      <c r="I740" s="132">
        <f>[1]!thsiFinD("ths_int_chg_ratio_index",I$1,$A$6,$A740,101)/100</f>
        <v>0.27658346588015997</v>
      </c>
      <c r="J740" s="32">
        <f t="shared" si="81"/>
        <v>0.27393823412531876</v>
      </c>
      <c r="K740" s="32">
        <f>[1]!thsiFinD("ths_int_chg_ratio_index",K$2,$A$6,$A740,101)/100</f>
        <v>1.4830175911689001E-2</v>
      </c>
      <c r="L740" s="32">
        <f>[1]!thsiFinD("ths_int_chg_ratio_index",L$2,$A$6,$A740,101)/100</f>
        <v>9.0907525296293007E-2</v>
      </c>
      <c r="M740" s="46">
        <f t="shared" si="82"/>
        <v>1.2739382341253187</v>
      </c>
      <c r="N740" s="46">
        <f t="shared" si="83"/>
        <v>1.0148301759116889</v>
      </c>
      <c r="O740" s="46">
        <f t="shared" si="83"/>
        <v>1.090907525296293</v>
      </c>
      <c r="P740" s="38">
        <f t="shared" si="84"/>
        <v>-5.9203841443670191E-3</v>
      </c>
      <c r="Q740" s="38">
        <f t="shared" si="85"/>
        <v>-2.8128264998629193E-3</v>
      </c>
      <c r="R740" s="38">
        <f t="shared" si="85"/>
        <v>-4.6595204884927188E-3</v>
      </c>
      <c r="S740" s="34">
        <f>MAX(M$6:M740)</f>
        <v>1.5715176881679187</v>
      </c>
      <c r="T740" s="34">
        <f>MAX(N$6:N740)</f>
        <v>1.37911001835863</v>
      </c>
      <c r="U740" s="34">
        <f>MAX(O$6:O740)</f>
        <v>1.34291332477861</v>
      </c>
      <c r="V740" s="35">
        <f t="shared" si="86"/>
        <v>-0.18935800486567811</v>
      </c>
      <c r="W740" s="35">
        <f t="shared" si="87"/>
        <v>-0.26414124877469503</v>
      </c>
      <c r="X740" s="35">
        <f t="shared" si="87"/>
        <v>-0.18765604215287846</v>
      </c>
    </row>
    <row r="741" spans="1:24">
      <c r="A741" s="357">
        <v>44938</v>
      </c>
      <c r="B741" s="132">
        <f>[1]!thsiFinD("ths_adjustment_nvg_ratio_fund",B$2,$A$6,$A741,101)/100</f>
        <v>0.19493286445012997</v>
      </c>
      <c r="C741" s="132">
        <f>[1]!thsiFinD("ths_adjustment_nvg_ratio_fund",C$2,$A$6,$A741,101)/100</f>
        <v>0.15107288680393</v>
      </c>
      <c r="D741" s="132">
        <f>[1]!thsiFinD("ths_adjustment_nvg_ratio_fund",D$2,$A$6,$A741,101)/100</f>
        <v>0.42451473759885</v>
      </c>
      <c r="E741" s="132">
        <f>[1]!thsiFinD("ths_adjustment_nvg_ratio_fund",E$2,$A$6,$A741,101)/100</f>
        <v>0.54116760205458003</v>
      </c>
      <c r="F741" s="133">
        <f>[1]!thsiFinD("ths_int_chg_ratio_index",F$1,$A$6,$A741,101)/100</f>
        <v>0.16571434011618</v>
      </c>
      <c r="G741" s="133">
        <f>[1]!thsiFinD("ths_int_chg_ratio_index",G$1,$A$6,$A741,101)/100</f>
        <v>0.16571434011618</v>
      </c>
      <c r="H741" s="132">
        <f>[1]!thsiFinD("ths_int_chg_ratio_index",H$1,$A$6,$A741,101)/100</f>
        <v>0.27698376173632</v>
      </c>
      <c r="I741" s="132">
        <f>[1]!thsiFinD("ths_int_chg_ratio_index",I$1,$A$6,$A741,101)/100</f>
        <v>0.27698376173632</v>
      </c>
      <c r="J741" s="32">
        <f t="shared" si="81"/>
        <v>0.27463553682656128</v>
      </c>
      <c r="K741" s="32">
        <f>[1]!thsiFinD("ths_int_chg_ratio_index",K$2,$A$6,$A741,101)/100</f>
        <v>1.6361144515602E-2</v>
      </c>
      <c r="L741" s="32">
        <f>[1]!thsiFinD("ths_int_chg_ratio_index",L$2,$A$6,$A741,101)/100</f>
        <v>9.2014916560776996E-2</v>
      </c>
      <c r="M741" s="46">
        <f t="shared" si="82"/>
        <v>1.2746355368265614</v>
      </c>
      <c r="N741" s="46">
        <f t="shared" si="83"/>
        <v>1.016361144515602</v>
      </c>
      <c r="O741" s="46">
        <f t="shared" si="83"/>
        <v>1.0920149165607771</v>
      </c>
      <c r="P741" s="38">
        <f t="shared" si="84"/>
        <v>5.4735989749254976E-4</v>
      </c>
      <c r="Q741" s="38">
        <f t="shared" si="85"/>
        <v>1.5085958619014406E-3</v>
      </c>
      <c r="R741" s="38">
        <f t="shared" si="85"/>
        <v>1.0151101159407983E-3</v>
      </c>
      <c r="S741" s="34">
        <f>MAX(M$6:M741)</f>
        <v>1.5715176881679187</v>
      </c>
      <c r="T741" s="34">
        <f>MAX(N$6:N741)</f>
        <v>1.37911001835863</v>
      </c>
      <c r="U741" s="34">
        <f>MAX(O$6:O741)</f>
        <v>1.34291332477861</v>
      </c>
      <c r="V741" s="35">
        <f t="shared" si="86"/>
        <v>-0.18891429194631826</v>
      </c>
      <c r="W741" s="35">
        <f t="shared" si="87"/>
        <v>-0.26303113530765254</v>
      </c>
      <c r="X741" s="35">
        <f t="shared" si="87"/>
        <v>-0.18683142358364457</v>
      </c>
    </row>
    <row r="742" spans="1:24">
      <c r="A742" s="357">
        <v>44939</v>
      </c>
      <c r="B742" s="132">
        <f>[1]!thsiFinD("ths_adjustment_nvg_ratio_fund",B$2,$A$6,$A742,101)/100</f>
        <v>0.2093989769821</v>
      </c>
      <c r="C742" s="132">
        <f>[1]!thsiFinD("ths_adjustment_nvg_ratio_fund",C$2,$A$6,$A742,101)/100</f>
        <v>0.16184519155589999</v>
      </c>
      <c r="D742" s="132">
        <f>[1]!thsiFinD("ths_adjustment_nvg_ratio_fund",D$2,$A$6,$A742,101)/100</f>
        <v>0.43541816439012998</v>
      </c>
      <c r="E742" s="132">
        <f>[1]!thsiFinD("ths_adjustment_nvg_ratio_fund",E$2,$A$6,$A742,101)/100</f>
        <v>0.54795208987378996</v>
      </c>
      <c r="F742" s="133">
        <f>[1]!thsiFinD("ths_int_chg_ratio_index",F$1,$A$6,$A742,101)/100</f>
        <v>0.17073371039834001</v>
      </c>
      <c r="G742" s="133">
        <f>[1]!thsiFinD("ths_int_chg_ratio_index",G$1,$A$6,$A742,101)/100</f>
        <v>0.17073371039834001</v>
      </c>
      <c r="H742" s="132">
        <f>[1]!thsiFinD("ths_int_chg_ratio_index",H$1,$A$6,$A742,101)/100</f>
        <v>0.27763303736640998</v>
      </c>
      <c r="I742" s="132">
        <f>[1]!thsiFinD("ths_int_chg_ratio_index",I$1,$A$6,$A742,101)/100</f>
        <v>0.27763303736640998</v>
      </c>
      <c r="J742" s="32">
        <f t="shared" si="81"/>
        <v>0.28141848979142747</v>
      </c>
      <c r="K742" s="32">
        <f>[1]!thsiFinD("ths_int_chg_ratio_index",K$2,$A$6,$A742,101)/100</f>
        <v>2.8857553331594999E-2</v>
      </c>
      <c r="L742" s="32">
        <f>[1]!thsiFinD("ths_int_chg_ratio_index",L$2,$A$6,$A742,101)/100</f>
        <v>0.10200128183083</v>
      </c>
      <c r="M742" s="46">
        <f t="shared" si="82"/>
        <v>1.2814184897914274</v>
      </c>
      <c r="N742" s="46">
        <f t="shared" si="83"/>
        <v>1.0288575533315949</v>
      </c>
      <c r="O742" s="46">
        <f t="shared" si="83"/>
        <v>1.10200128183083</v>
      </c>
      <c r="P742" s="38">
        <f t="shared" si="84"/>
        <v>5.3214842744409019E-3</v>
      </c>
      <c r="Q742" s="38">
        <f t="shared" si="85"/>
        <v>1.2295244543167438E-2</v>
      </c>
      <c r="R742" s="38">
        <f t="shared" si="85"/>
        <v>9.1448982230977194E-3</v>
      </c>
      <c r="S742" s="34">
        <f>MAX(M$6:M742)</f>
        <v>1.5715176881679187</v>
      </c>
      <c r="T742" s="34">
        <f>MAX(N$6:N742)</f>
        <v>1.37911001835863</v>
      </c>
      <c r="U742" s="34">
        <f>MAX(O$6:O742)</f>
        <v>1.34291332477861</v>
      </c>
      <c r="V742" s="35">
        <f t="shared" si="86"/>
        <v>-0.18459811210568688</v>
      </c>
      <c r="W742" s="35">
        <f t="shared" si="87"/>
        <v>-0.25396992289555964</v>
      </c>
      <c r="X742" s="35">
        <f t="shared" si="87"/>
        <v>-0.17939507971409574</v>
      </c>
    </row>
    <row r="743" spans="1:24">
      <c r="A743" s="357">
        <v>44942</v>
      </c>
      <c r="B743" s="132">
        <f>[1]!thsiFinD("ths_adjustment_nvg_ratio_fund",B$2,$A$6,$A743,101)/100</f>
        <v>0.22498401534527002</v>
      </c>
      <c r="C743" s="132">
        <f>[1]!thsiFinD("ths_adjustment_nvg_ratio_fund",C$2,$A$6,$A743,101)/100</f>
        <v>0.17209625575535997</v>
      </c>
      <c r="D743" s="132">
        <f>[1]!thsiFinD("ths_adjustment_nvg_ratio_fund",D$2,$A$6,$A743,101)/100</f>
        <v>0.44967649173257002</v>
      </c>
      <c r="E743" s="132">
        <f>[1]!thsiFinD("ths_adjustment_nvg_ratio_fund",E$2,$A$6,$A743,101)/100</f>
        <v>0.55683055540258997</v>
      </c>
      <c r="F743" s="133">
        <f>[1]!thsiFinD("ths_int_chg_ratio_index",F$1,$A$6,$A743,101)/100</f>
        <v>0.18407877230115002</v>
      </c>
      <c r="G743" s="133">
        <f>[1]!thsiFinD("ths_int_chg_ratio_index",G$1,$A$6,$A743,101)/100</f>
        <v>0.18407877230115002</v>
      </c>
      <c r="H743" s="132">
        <f>[1]!thsiFinD("ths_int_chg_ratio_index",H$1,$A$6,$A743,101)/100</f>
        <v>0.28840948768176999</v>
      </c>
      <c r="I743" s="132">
        <f>[1]!thsiFinD("ths_int_chg_ratio_index",I$1,$A$6,$A743,101)/100</f>
        <v>0.28840948768176999</v>
      </c>
      <c r="J743" s="32">
        <f t="shared" si="81"/>
        <v>0.29357047977520379</v>
      </c>
      <c r="K743" s="32">
        <f>[1]!thsiFinD("ths_int_chg_ratio_index",K$2,$A$6,$A743,101)/100</f>
        <v>4.3804451488187998E-2</v>
      </c>
      <c r="L743" s="32">
        <f>[1]!thsiFinD("ths_int_chg_ratio_index",L$2,$A$6,$A743,101)/100</f>
        <v>0.11628639359371</v>
      </c>
      <c r="M743" s="46">
        <f t="shared" si="82"/>
        <v>1.2935704797752039</v>
      </c>
      <c r="N743" s="46">
        <f t="shared" si="83"/>
        <v>1.0438044514881879</v>
      </c>
      <c r="O743" s="46">
        <f t="shared" si="83"/>
        <v>1.11628639359371</v>
      </c>
      <c r="P743" s="38">
        <f t="shared" si="84"/>
        <v>9.4832329021212747E-3</v>
      </c>
      <c r="Q743" s="38">
        <f t="shared" si="85"/>
        <v>1.4527665280964053E-2</v>
      </c>
      <c r="R743" s="38">
        <f t="shared" si="85"/>
        <v>1.2962881258311354E-2</v>
      </c>
      <c r="S743" s="34">
        <f>MAX(M$6:M743)</f>
        <v>1.5715176881679187</v>
      </c>
      <c r="T743" s="34">
        <f>MAX(N$6:N743)</f>
        <v>1.37911001835863</v>
      </c>
      <c r="U743" s="34">
        <f>MAX(O$6:O743)</f>
        <v>1.34291332477861</v>
      </c>
      <c r="V743" s="35">
        <f t="shared" si="86"/>
        <v>-0.17686546609395581</v>
      </c>
      <c r="W743" s="35">
        <f t="shared" si="87"/>
        <v>-0.2431318476458546</v>
      </c>
      <c r="X743" s="35">
        <f t="shared" si="87"/>
        <v>-0.16875767557244348</v>
      </c>
    </row>
    <row r="744" spans="1:24">
      <c r="A744" s="357">
        <v>44943</v>
      </c>
      <c r="B744" s="132">
        <f>[1]!thsiFinD("ths_adjustment_nvg_ratio_fund",B$2,$A$6,$A744,101)/100</f>
        <v>0.22298593350383999</v>
      </c>
      <c r="C744" s="132">
        <f>[1]!thsiFinD("ths_adjustment_nvg_ratio_fund",C$2,$A$6,$A744,101)/100</f>
        <v>0.17131439492658998</v>
      </c>
      <c r="D744" s="132">
        <f>[1]!thsiFinD("ths_adjustment_nvg_ratio_fund",D$2,$A$6,$A744,101)/100</f>
        <v>0.44991612748622001</v>
      </c>
      <c r="E744" s="132">
        <f>[1]!thsiFinD("ths_adjustment_nvg_ratio_fund",E$2,$A$6,$A744,101)/100</f>
        <v>0.56051595613134997</v>
      </c>
      <c r="F744" s="133">
        <f>[1]!thsiFinD("ths_int_chg_ratio_index",F$1,$A$6,$A744,101)/100</f>
        <v>0.18510068109889002</v>
      </c>
      <c r="G744" s="133">
        <f>[1]!thsiFinD("ths_int_chg_ratio_index",G$1,$A$6,$A744,101)/100</f>
        <v>0.18510068109889002</v>
      </c>
      <c r="H744" s="132">
        <f>[1]!thsiFinD("ths_int_chg_ratio_index",H$1,$A$6,$A744,101)/100</f>
        <v>0.28533131113750998</v>
      </c>
      <c r="I744" s="132">
        <f>[1]!thsiFinD("ths_int_chg_ratio_index",I$1,$A$6,$A744,101)/100</f>
        <v>0.28533131113750998</v>
      </c>
      <c r="J744" s="32">
        <f t="shared" si="81"/>
        <v>0.29319954956509997</v>
      </c>
      <c r="K744" s="32">
        <f>[1]!thsiFinD("ths_int_chg_ratio_index",K$2,$A$6,$A744,101)/100</f>
        <v>4.3943190624300993E-2</v>
      </c>
      <c r="L744" s="32">
        <f>[1]!thsiFinD("ths_int_chg_ratio_index",L$2,$A$6,$A744,101)/100</f>
        <v>0.11597975772144001</v>
      </c>
      <c r="M744" s="46">
        <f t="shared" si="82"/>
        <v>1.2931995495651001</v>
      </c>
      <c r="N744" s="46">
        <f t="shared" si="83"/>
        <v>1.0439431906243011</v>
      </c>
      <c r="O744" s="46">
        <f t="shared" si="83"/>
        <v>1.1159797577214401</v>
      </c>
      <c r="P744" s="38">
        <f t="shared" si="84"/>
        <v>-2.8674913033599481E-4</v>
      </c>
      <c r="Q744" s="38">
        <f t="shared" si="85"/>
        <v>1.3291678907423332E-4</v>
      </c>
      <c r="R744" s="38">
        <f t="shared" si="85"/>
        <v>-2.7469283333525496E-4</v>
      </c>
      <c r="S744" s="34">
        <f>MAX(M$6:M744)</f>
        <v>1.5715176881679187</v>
      </c>
      <c r="T744" s="34">
        <f>MAX(N$6:N744)</f>
        <v>1.37911001835863</v>
      </c>
      <c r="U744" s="34">
        <f>MAX(O$6:O744)</f>
        <v>1.34291332477861</v>
      </c>
      <c r="V744" s="35">
        <f t="shared" si="86"/>
        <v>-0.17710149920570284</v>
      </c>
      <c r="W744" s="35">
        <f t="shared" si="87"/>
        <v>-0.2430312471612911</v>
      </c>
      <c r="X744" s="35">
        <f t="shared" si="87"/>
        <v>-0.16898601188172868</v>
      </c>
    </row>
    <row r="745" spans="1:24">
      <c r="A745" s="357">
        <v>44944</v>
      </c>
      <c r="B745" s="132">
        <f>[1]!thsiFinD("ths_adjustment_nvg_ratio_fund",B$2,$A$6,$A745,101)/100</f>
        <v>0.22042838874680001</v>
      </c>
      <c r="C745" s="132">
        <f>[1]!thsiFinD("ths_adjustment_nvg_ratio_fund",C$2,$A$6,$A745,101)/100</f>
        <v>0.17218312918077999</v>
      </c>
      <c r="D745" s="132">
        <f>[1]!thsiFinD("ths_adjustment_nvg_ratio_fund",D$2,$A$6,$A745,101)/100</f>
        <v>0.45458902468247997</v>
      </c>
      <c r="E745" s="132">
        <f>[1]!thsiFinD("ths_adjustment_nvg_ratio_fund",E$2,$A$6,$A745,101)/100</f>
        <v>0.56369880232401004</v>
      </c>
      <c r="F745" s="133">
        <f>[1]!thsiFinD("ths_int_chg_ratio_index",F$1,$A$6,$A745,101)/100</f>
        <v>0.18788679715029999</v>
      </c>
      <c r="G745" s="133">
        <f>[1]!thsiFinD("ths_int_chg_ratio_index",G$1,$A$6,$A745,101)/100</f>
        <v>0.18788679715029999</v>
      </c>
      <c r="H745" s="132">
        <f>[1]!thsiFinD("ths_int_chg_ratio_index",H$1,$A$6,$A745,101)/100</f>
        <v>0.29108998290258997</v>
      </c>
      <c r="I745" s="132">
        <f>[1]!thsiFinD("ths_int_chg_ratio_index",I$1,$A$6,$A745,101)/100</f>
        <v>0.29108998290258997</v>
      </c>
      <c r="J745" s="32">
        <f t="shared" si="81"/>
        <v>0.29610661312998121</v>
      </c>
      <c r="K745" s="32">
        <f>[1]!thsiFinD("ths_int_chg_ratio_index",K$2,$A$6,$A745,101)/100</f>
        <v>4.3434464876887999E-2</v>
      </c>
      <c r="L745" s="32">
        <f>[1]!thsiFinD("ths_int_chg_ratio_index",L$2,$A$6,$A745,101)/100</f>
        <v>0.11684544463179</v>
      </c>
      <c r="M745" s="46">
        <f t="shared" si="82"/>
        <v>1.2961066131299812</v>
      </c>
      <c r="N745" s="46">
        <f t="shared" si="83"/>
        <v>1.0434344648768881</v>
      </c>
      <c r="O745" s="46">
        <f t="shared" si="83"/>
        <v>1.1168454446317899</v>
      </c>
      <c r="P745" s="38">
        <f t="shared" si="84"/>
        <v>2.2479620920521359E-3</v>
      </c>
      <c r="Q745" s="38">
        <f t="shared" si="85"/>
        <v>-4.8731171579252663E-4</v>
      </c>
      <c r="R745" s="38">
        <f t="shared" si="85"/>
        <v>7.7571918698349229E-4</v>
      </c>
      <c r="S745" s="34">
        <f>MAX(M$6:M745)</f>
        <v>1.5715176881679187</v>
      </c>
      <c r="T745" s="34">
        <f>MAX(N$6:N745)</f>
        <v>1.37911001835863</v>
      </c>
      <c r="U745" s="34">
        <f>MAX(O$6:O745)</f>
        <v>1.34291332477861</v>
      </c>
      <c r="V745" s="35">
        <f t="shared" si="86"/>
        <v>-0.17525165457031078</v>
      </c>
      <c r="W745" s="35">
        <f t="shared" si="87"/>
        <v>-0.24340012690303825</v>
      </c>
      <c r="X745" s="35">
        <f t="shared" si="87"/>
        <v>-0.16834137838649355</v>
      </c>
    </row>
    <row r="746" spans="1:24">
      <c r="A746" s="357">
        <v>44945</v>
      </c>
      <c r="B746" s="132">
        <f>[1]!thsiFinD("ths_adjustment_nvg_ratio_fund",B$2,$A$6,$A746,101)/100</f>
        <v>0.22754156010229998</v>
      </c>
      <c r="C746" s="132">
        <f>[1]!thsiFinD("ths_adjustment_nvg_ratio_fund",C$2,$A$6,$A746,101)/100</f>
        <v>0.17583181304839002</v>
      </c>
      <c r="D746" s="132">
        <f>[1]!thsiFinD("ths_adjustment_nvg_ratio_fund",D$2,$A$6,$A746,101)/100</f>
        <v>0.46369518332135001</v>
      </c>
      <c r="E746" s="132">
        <f>[1]!thsiFinD("ths_adjustment_nvg_ratio_fund",E$2,$A$6,$A746,101)/100</f>
        <v>0.57056704924543</v>
      </c>
      <c r="F746" s="133">
        <f>[1]!thsiFinD("ths_int_chg_ratio_index",F$1,$A$6,$A746,101)/100</f>
        <v>0.19921694374723001</v>
      </c>
      <c r="G746" s="133">
        <f>[1]!thsiFinD("ths_int_chg_ratio_index",G$1,$A$6,$A746,101)/100</f>
        <v>0.19921694374723001</v>
      </c>
      <c r="H746" s="132">
        <f>[1]!thsiFinD("ths_int_chg_ratio_index",H$1,$A$6,$A746,101)/100</f>
        <v>0.29667348097418</v>
      </c>
      <c r="I746" s="132">
        <f>[1]!thsiFinD("ths_int_chg_ratio_index",I$1,$A$6,$A746,101)/100</f>
        <v>0.29667348097418</v>
      </c>
      <c r="J746" s="32">
        <f t="shared" si="81"/>
        <v>0.30367705689503621</v>
      </c>
      <c r="K746" s="32">
        <f>[1]!thsiFinD("ths_int_chg_ratio_index",K$2,$A$6,$A746,101)/100</f>
        <v>5.0547673674707E-2</v>
      </c>
      <c r="L746" s="32">
        <f>[1]!thsiFinD("ths_int_chg_ratio_index",L$2,$A$6,$A746,101)/100</f>
        <v>0.12426723715146</v>
      </c>
      <c r="M746" s="46">
        <f t="shared" si="82"/>
        <v>1.3036770568950362</v>
      </c>
      <c r="N746" s="46">
        <f t="shared" si="83"/>
        <v>1.050547673674707</v>
      </c>
      <c r="O746" s="46">
        <f t="shared" si="83"/>
        <v>1.1242672371514599</v>
      </c>
      <c r="P746" s="38">
        <f t="shared" si="84"/>
        <v>5.8409113018667025E-3</v>
      </c>
      <c r="Q746" s="38">
        <f t="shared" si="85"/>
        <v>6.8171112199733042E-3</v>
      </c>
      <c r="R746" s="38">
        <f t="shared" si="85"/>
        <v>6.645317447766308E-3</v>
      </c>
      <c r="S746" s="34">
        <f>MAX(M$6:M746)</f>
        <v>1.5715176881679187</v>
      </c>
      <c r="T746" s="34">
        <f>MAX(N$6:N746)</f>
        <v>1.37911001835863</v>
      </c>
      <c r="U746" s="34">
        <f>MAX(O$6:O746)</f>
        <v>1.34291332477861</v>
      </c>
      <c r="V746" s="35">
        <f t="shared" si="86"/>
        <v>-0.17043437263829475</v>
      </c>
      <c r="W746" s="35">
        <f t="shared" si="87"/>
        <v>-0.23824230141911862</v>
      </c>
      <c r="X746" s="35">
        <f t="shared" si="87"/>
        <v>-0.16281474283770003</v>
      </c>
    </row>
    <row r="747" spans="1:24">
      <c r="A747" s="357">
        <v>44946</v>
      </c>
      <c r="B747" s="132">
        <f>[1]!thsiFinD("ths_adjustment_nvg_ratio_fund",B$2,$A$6,$A747,101)/100</f>
        <v>0.23449488491049</v>
      </c>
      <c r="C747" s="132">
        <f>[1]!thsiFinD("ths_adjustment_nvg_ratio_fund",C$2,$A$6,$A747,101)/100</f>
        <v>0.18182607940231002</v>
      </c>
      <c r="D747" s="132">
        <f>[1]!thsiFinD("ths_adjustment_nvg_ratio_fund",D$2,$A$6,$A747,101)/100</f>
        <v>0.47579678888089999</v>
      </c>
      <c r="E747" s="132">
        <f>[1]!thsiFinD("ths_adjustment_nvg_ratio_fund",E$2,$A$6,$A747,101)/100</f>
        <v>0.58179076979046007</v>
      </c>
      <c r="F747" s="133">
        <f>[1]!thsiFinD("ths_int_chg_ratio_index",F$1,$A$6,$A747,101)/100</f>
        <v>0.21013320740149999</v>
      </c>
      <c r="G747" s="133">
        <f>[1]!thsiFinD("ths_int_chg_ratio_index",G$1,$A$6,$A747,101)/100</f>
        <v>0.21013320740149999</v>
      </c>
      <c r="H747" s="132">
        <f>[1]!thsiFinD("ths_int_chg_ratio_index",H$1,$A$6,$A747,101)/100</f>
        <v>0.30890001650968002</v>
      </c>
      <c r="I747" s="132">
        <f>[1]!thsiFinD("ths_int_chg_ratio_index",I$1,$A$6,$A747,101)/100</f>
        <v>0.30890001650968002</v>
      </c>
      <c r="J747" s="32">
        <f t="shared" si="81"/>
        <v>0.313996871350815</v>
      </c>
      <c r="K747" s="32">
        <f>[1]!thsiFinD("ths_int_chg_ratio_index",K$2,$A$6,$A747,101)/100</f>
        <v>5.7382399182971999E-2</v>
      </c>
      <c r="L747" s="32">
        <f>[1]!thsiFinD("ths_int_chg_ratio_index",L$2,$A$6,$A747,101)/100</f>
        <v>0.13258620459010001</v>
      </c>
      <c r="M747" s="46">
        <f t="shared" si="82"/>
        <v>1.313996871350815</v>
      </c>
      <c r="N747" s="46">
        <f t="shared" si="83"/>
        <v>1.0573823991829721</v>
      </c>
      <c r="O747" s="46">
        <f t="shared" si="83"/>
        <v>1.1325862045901001</v>
      </c>
      <c r="P747" s="38">
        <f t="shared" si="84"/>
        <v>7.9159285662029344E-3</v>
      </c>
      <c r="Q747" s="38">
        <f t="shared" si="85"/>
        <v>6.5058689667627512E-3</v>
      </c>
      <c r="R747" s="38">
        <f t="shared" si="85"/>
        <v>7.3994573209459347E-3</v>
      </c>
      <c r="S747" s="34">
        <f>MAX(M$6:M747)</f>
        <v>1.5715176881679187</v>
      </c>
      <c r="T747" s="34">
        <f>MAX(N$6:N747)</f>
        <v>1.37911001835863</v>
      </c>
      <c r="U747" s="34">
        <f>MAX(O$6:O747)</f>
        <v>1.34291332477861</v>
      </c>
      <c r="V747" s="35">
        <f t="shared" si="86"/>
        <v>-0.16386759039112209</v>
      </c>
      <c r="W747" s="35">
        <f t="shared" si="87"/>
        <v>-0.23328640564772873</v>
      </c>
      <c r="X747" s="35">
        <f t="shared" si="87"/>
        <v>-0.1566200262576023</v>
      </c>
    </row>
    <row r="748" spans="1:24">
      <c r="A748" s="357">
        <v>44956</v>
      </c>
      <c r="B748" s="132">
        <f>[1]!thsiFinD("ths_adjustment_nvg_ratio_fund",B$2,$A$6,$A748,101)/100</f>
        <v>0.24040920716113001</v>
      </c>
      <c r="C748" s="132">
        <f>[1]!thsiFinD("ths_adjustment_nvg_ratio_fund",C$2,$A$6,$A748,101)/100</f>
        <v>0.18929719398835998</v>
      </c>
      <c r="D748" s="132">
        <f>[1]!thsiFinD("ths_adjustment_nvg_ratio_fund",D$2,$A$6,$A748,101)/100</f>
        <v>0.48298586149053002</v>
      </c>
      <c r="E748" s="132">
        <f>[1]!thsiFinD("ths_adjustment_nvg_ratio_fund",E$2,$A$6,$A748,101)/100</f>
        <v>0.59418711792076007</v>
      </c>
      <c r="F748" s="133">
        <f>[1]!thsiFinD("ths_int_chg_ratio_index",F$1,$A$6,$A748,101)/100</f>
        <v>0.21904307015962998</v>
      </c>
      <c r="G748" s="133">
        <f>[1]!thsiFinD("ths_int_chg_ratio_index",G$1,$A$6,$A748,101)/100</f>
        <v>0.21904307015962998</v>
      </c>
      <c r="H748" s="132">
        <f>[1]!thsiFinD("ths_int_chg_ratio_index",H$1,$A$6,$A748,101)/100</f>
        <v>0.33161823616975999</v>
      </c>
      <c r="I748" s="132">
        <f>[1]!thsiFinD("ths_int_chg_ratio_index",I$1,$A$6,$A748,101)/100</f>
        <v>0.33161823616975999</v>
      </c>
      <c r="J748" s="32">
        <f t="shared" si="81"/>
        <v>0.32602524915244502</v>
      </c>
      <c r="K748" s="32">
        <f>[1]!thsiFinD("ths_int_chg_ratio_index",K$2,$A$6,$A748,101)/100</f>
        <v>6.2490364688534E-2</v>
      </c>
      <c r="L748" s="32">
        <f>[1]!thsiFinD("ths_int_chg_ratio_index",L$2,$A$6,$A748,101)/100</f>
        <v>0.14059671398520002</v>
      </c>
      <c r="M748" s="46">
        <f t="shared" si="82"/>
        <v>1.3260252491524449</v>
      </c>
      <c r="N748" s="46">
        <f t="shared" si="83"/>
        <v>1.062490364688534</v>
      </c>
      <c r="O748" s="46">
        <f t="shared" si="83"/>
        <v>1.1405967139852</v>
      </c>
      <c r="P748" s="38">
        <f t="shared" si="84"/>
        <v>9.1540383876747011E-3</v>
      </c>
      <c r="Q748" s="38">
        <f t="shared" si="85"/>
        <v>4.8307646405962856E-3</v>
      </c>
      <c r="R748" s="38">
        <f t="shared" si="85"/>
        <v>7.0727591088741715E-3</v>
      </c>
      <c r="S748" s="34">
        <f>MAX(M$6:M748)</f>
        <v>1.5715176881679187</v>
      </c>
      <c r="T748" s="34">
        <f>MAX(N$6:N748)</f>
        <v>1.37911001835863</v>
      </c>
      <c r="U748" s="34">
        <f>MAX(O$6:O748)</f>
        <v>1.34291332477861</v>
      </c>
      <c r="V748" s="35">
        <f t="shared" si="86"/>
        <v>-0.15621360221638347</v>
      </c>
      <c r="W748" s="35">
        <f t="shared" si="87"/>
        <v>-0.22958259272666737</v>
      </c>
      <c r="X748" s="35">
        <f t="shared" si="87"/>
        <v>-0.1506550028660737</v>
      </c>
    </row>
    <row r="749" spans="1:24">
      <c r="A749" s="357">
        <v>44957</v>
      </c>
      <c r="B749" s="132">
        <f>[1]!thsiFinD("ths_adjustment_nvg_ratio_fund",B$2,$A$6,$A749,101)/100</f>
        <v>0.22898017902812998</v>
      </c>
      <c r="C749" s="132">
        <f>[1]!thsiFinD("ths_adjustment_nvg_ratio_fund",C$2,$A$6,$A749,101)/100</f>
        <v>0.17939362349057</v>
      </c>
      <c r="D749" s="132">
        <f>[1]!thsiFinD("ths_adjustment_nvg_ratio_fund",D$2,$A$6,$A749,101)/100</f>
        <v>0.48418404025881001</v>
      </c>
      <c r="E749" s="132">
        <f>[1]!thsiFinD("ths_adjustment_nvg_ratio_fund",E$2,$A$6,$A749,101)/100</f>
        <v>0.59644861383477998</v>
      </c>
      <c r="F749" s="133">
        <f>[1]!thsiFinD("ths_int_chg_ratio_index",F$1,$A$6,$A749,101)/100</f>
        <v>0.22242415304525998</v>
      </c>
      <c r="G749" s="133">
        <f>[1]!thsiFinD("ths_int_chg_ratio_index",G$1,$A$6,$A749,101)/100</f>
        <v>0.22242415304525998</v>
      </c>
      <c r="H749" s="132">
        <f>[1]!thsiFinD("ths_int_chg_ratio_index",H$1,$A$6,$A749,101)/100</f>
        <v>0.33916982376033999</v>
      </c>
      <c r="I749" s="132">
        <f>[1]!thsiFinD("ths_int_chg_ratio_index",I$1,$A$6,$A749,101)/100</f>
        <v>0.33916982376033999</v>
      </c>
      <c r="J749" s="32">
        <f t="shared" si="81"/>
        <v>0.32652430127793625</v>
      </c>
      <c r="K749" s="32">
        <f>[1]!thsiFinD("ths_int_chg_ratio_index",K$2,$A$6,$A749,101)/100</f>
        <v>5.4323173184679004E-2</v>
      </c>
      <c r="L749" s="32">
        <f>[1]!thsiFinD("ths_int_chg_ratio_index",L$2,$A$6,$A749,101)/100</f>
        <v>0.13606010747521999</v>
      </c>
      <c r="M749" s="46">
        <f t="shared" si="82"/>
        <v>1.3265243012779362</v>
      </c>
      <c r="N749" s="46">
        <f t="shared" si="83"/>
        <v>1.0543231731846789</v>
      </c>
      <c r="O749" s="46">
        <f t="shared" si="83"/>
        <v>1.1360601074752199</v>
      </c>
      <c r="P749" s="38">
        <f t="shared" si="84"/>
        <v>3.763519026580564E-4</v>
      </c>
      <c r="Q749" s="38">
        <f t="shared" si="85"/>
        <v>-7.6868381825271337E-3</v>
      </c>
      <c r="R749" s="38">
        <f t="shared" si="85"/>
        <v>-3.977397492343604E-3</v>
      </c>
      <c r="S749" s="34">
        <f>MAX(M$6:M749)</f>
        <v>1.5715176881679187</v>
      </c>
      <c r="T749" s="34">
        <f>MAX(N$6:N749)</f>
        <v>1.37911001835863</v>
      </c>
      <c r="U749" s="34">
        <f>MAX(O$6:O749)</f>
        <v>1.34291332477861</v>
      </c>
      <c r="V749" s="35">
        <f t="shared" si="86"/>
        <v>-0.15589604160014048</v>
      </c>
      <c r="W749" s="35">
        <f t="shared" si="87"/>
        <v>-0.23550466666937953</v>
      </c>
      <c r="X749" s="35">
        <f t="shared" si="87"/>
        <v>-0.15403318552780876</v>
      </c>
    </row>
    <row r="750" spans="1:24">
      <c r="A750" s="357">
        <v>44958</v>
      </c>
      <c r="B750" s="132">
        <f>[1]!thsiFinD("ths_adjustment_nvg_ratio_fund",B$2,$A$6,$A750,101)/100</f>
        <v>0.24096867007673001</v>
      </c>
      <c r="C750" s="132">
        <f>[1]!thsiFinD("ths_adjustment_nvg_ratio_fund",C$2,$A$6,$A750,101)/100</f>
        <v>0.18686473807662002</v>
      </c>
      <c r="D750" s="132">
        <f>[1]!thsiFinD("ths_adjustment_nvg_ratio_fund",D$2,$A$6,$A750,101)/100</f>
        <v>0.49808291397075999</v>
      </c>
      <c r="E750" s="132">
        <f>[1]!thsiFinD("ths_adjustment_nvg_ratio_fund",E$2,$A$6,$A750,101)/100</f>
        <v>0.60700226156212</v>
      </c>
      <c r="F750" s="133">
        <f>[1]!thsiFinD("ths_int_chg_ratio_index",F$1,$A$6,$A750,101)/100</f>
        <v>0.24244285959864001</v>
      </c>
      <c r="G750" s="133">
        <f>[1]!thsiFinD("ths_int_chg_ratio_index",G$1,$A$6,$A750,101)/100</f>
        <v>0.24244285959864001</v>
      </c>
      <c r="H750" s="132">
        <f>[1]!thsiFinD("ths_int_chg_ratio_index",H$1,$A$6,$A750,101)/100</f>
        <v>0.36345850608540997</v>
      </c>
      <c r="I750" s="132">
        <f>[1]!thsiFinD("ths_int_chg_ratio_index",I$1,$A$6,$A750,101)/100</f>
        <v>0.36345850608540997</v>
      </c>
      <c r="J750" s="32">
        <f t="shared" si="81"/>
        <v>0.3430901643817913</v>
      </c>
      <c r="K750" s="32">
        <f>[1]!thsiFinD("ths_int_chg_ratio_index",K$2,$A$6,$A750,101)/100</f>
        <v>6.4985705848911002E-2</v>
      </c>
      <c r="L750" s="32">
        <f>[1]!thsiFinD("ths_int_chg_ratio_index",L$2,$A$6,$A750,101)/100</f>
        <v>0.15008920417291</v>
      </c>
      <c r="M750" s="46">
        <f t="shared" si="82"/>
        <v>1.3430901643817914</v>
      </c>
      <c r="N750" s="46">
        <f t="shared" si="83"/>
        <v>1.0649857058489109</v>
      </c>
      <c r="O750" s="46">
        <f t="shared" si="83"/>
        <v>1.1500892041729101</v>
      </c>
      <c r="P750" s="38">
        <f t="shared" si="84"/>
        <v>1.2488171598436626E-2</v>
      </c>
      <c r="Q750" s="38">
        <f t="shared" si="85"/>
        <v>1.0113154045571005E-2</v>
      </c>
      <c r="R750" s="38">
        <f t="shared" si="85"/>
        <v>1.2348903553059731E-2</v>
      </c>
      <c r="S750" s="34">
        <f>MAX(M$6:M750)</f>
        <v>1.5715176881679187</v>
      </c>
      <c r="T750" s="34">
        <f>MAX(N$6:N750)</f>
        <v>1.37911001835863</v>
      </c>
      <c r="U750" s="34">
        <f>MAX(O$6:O750)</f>
        <v>1.34291332477861</v>
      </c>
      <c r="V750" s="35">
        <f t="shared" si="86"/>
        <v>-0.14535472652072334</v>
      </c>
      <c r="W750" s="35">
        <f t="shared" si="87"/>
        <v>-0.22777320759628672</v>
      </c>
      <c r="X750" s="35">
        <f t="shared" si="87"/>
        <v>-0.14358642292680246</v>
      </c>
    </row>
    <row r="751" spans="1:24">
      <c r="A751" s="357">
        <v>44959</v>
      </c>
      <c r="B751" s="132">
        <f>[1]!thsiFinD("ths_adjustment_nvg_ratio_fund",B$2,$A$6,$A751,101)/100</f>
        <v>0.23737212276215</v>
      </c>
      <c r="C751" s="132">
        <f>[1]!thsiFinD("ths_adjustment_nvg_ratio_fund",C$2,$A$6,$A751,101)/100</f>
        <v>0.18226044652940998</v>
      </c>
      <c r="D751" s="132">
        <f>[1]!thsiFinD("ths_adjustment_nvg_ratio_fund",D$2,$A$6,$A751,101)/100</f>
        <v>0.49640546369518002</v>
      </c>
      <c r="E751" s="132">
        <f>[1]!thsiFinD("ths_adjustment_nvg_ratio_fund",E$2,$A$6,$A751,101)/100</f>
        <v>0.60926375747614003</v>
      </c>
      <c r="F751" s="133">
        <f>[1]!thsiFinD("ths_int_chg_ratio_index",F$1,$A$6,$A751,101)/100</f>
        <v>0.24540768844013999</v>
      </c>
      <c r="G751" s="133">
        <f>[1]!thsiFinD("ths_int_chg_ratio_index",G$1,$A$6,$A751,101)/100</f>
        <v>0.24540768844013999</v>
      </c>
      <c r="H751" s="132">
        <f>[1]!thsiFinD("ths_int_chg_ratio_index",H$1,$A$6,$A751,101)/100</f>
        <v>0.36747181383917005</v>
      </c>
      <c r="I751" s="132">
        <f>[1]!thsiFinD("ths_int_chg_ratio_index",I$1,$A$6,$A751,101)/100</f>
        <v>0.36747181383917005</v>
      </c>
      <c r="J751" s="32">
        <f t="shared" si="81"/>
        <v>0.3438825993776875</v>
      </c>
      <c r="K751" s="32">
        <f>[1]!thsiFinD("ths_int_chg_ratio_index",K$2,$A$6,$A751,101)/100</f>
        <v>6.2369575629330001E-2</v>
      </c>
      <c r="L751" s="32">
        <f>[1]!thsiFinD("ths_int_chg_ratio_index",L$2,$A$6,$A751,101)/100</f>
        <v>0.14941697852090999</v>
      </c>
      <c r="M751" s="46">
        <f t="shared" si="82"/>
        <v>1.3438825993776875</v>
      </c>
      <c r="N751" s="46">
        <f t="shared" si="83"/>
        <v>1.0623695756293301</v>
      </c>
      <c r="O751" s="46">
        <f t="shared" si="83"/>
        <v>1.1494169785209101</v>
      </c>
      <c r="P751" s="38">
        <f t="shared" si="84"/>
        <v>5.9000878489845476E-4</v>
      </c>
      <c r="Q751" s="38">
        <f t="shared" si="85"/>
        <v>-2.4564932704852493E-3</v>
      </c>
      <c r="R751" s="38">
        <f t="shared" si="85"/>
        <v>-5.8449870632726331E-4</v>
      </c>
      <c r="S751" s="34">
        <f>MAX(M$6:M751)</f>
        <v>1.5715176881679187</v>
      </c>
      <c r="T751" s="34">
        <f>MAX(N$6:N751)</f>
        <v>1.37911001835863</v>
      </c>
      <c r="U751" s="34">
        <f>MAX(O$6:O751)</f>
        <v>1.34291332477861</v>
      </c>
      <c r="V751" s="35">
        <f t="shared" si="86"/>
        <v>-0.14485047830139863</v>
      </c>
      <c r="W751" s="35">
        <f t="shared" si="87"/>
        <v>-0.22967017751511487</v>
      </c>
      <c r="X751" s="35">
        <f t="shared" si="87"/>
        <v>-0.14408699555468285</v>
      </c>
    </row>
    <row r="752" spans="1:24">
      <c r="A752" s="357">
        <v>44960</v>
      </c>
      <c r="B752" s="132">
        <f>[1]!thsiFinD("ths_adjustment_nvg_ratio_fund",B$2,$A$6,$A752,101)/100</f>
        <v>0.22682225063939002</v>
      </c>
      <c r="C752" s="132">
        <f>[1]!thsiFinD("ths_adjustment_nvg_ratio_fund",C$2,$A$6,$A752,101)/100</f>
        <v>0.17365997741291</v>
      </c>
      <c r="D752" s="132">
        <f>[1]!thsiFinD("ths_adjustment_nvg_ratio_fund",D$2,$A$6,$A752,101)/100</f>
        <v>0.49233165588305999</v>
      </c>
      <c r="E752" s="132">
        <f>[1]!thsiFinD("ths_adjustment_nvg_ratio_fund",E$2,$A$6,$A752,101)/100</f>
        <v>0.60122288304659999</v>
      </c>
      <c r="F752" s="133">
        <f>[1]!thsiFinD("ths_int_chg_ratio_index",F$1,$A$6,$A752,101)/100</f>
        <v>0.24394376681438998</v>
      </c>
      <c r="G752" s="133">
        <f>[1]!thsiFinD("ths_int_chg_ratio_index",G$1,$A$6,$A752,101)/100</f>
        <v>0.24394376681438998</v>
      </c>
      <c r="H752" s="132">
        <f>[1]!thsiFinD("ths_int_chg_ratio_index",H$1,$A$6,$A752,101)/100</f>
        <v>0.36849703748929002</v>
      </c>
      <c r="I752" s="132">
        <f>[1]!thsiFinD("ths_int_chg_ratio_index",I$1,$A$6,$A752,101)/100</f>
        <v>0.36849703748929002</v>
      </c>
      <c r="J752" s="32">
        <f t="shared" si="81"/>
        <v>0.339864796948665</v>
      </c>
      <c r="K752" s="32">
        <f>[1]!thsiFinD("ths_int_chg_ratio_index",K$2,$A$6,$A752,101)/100</f>
        <v>5.3766931152947006E-2</v>
      </c>
      <c r="L752" s="32">
        <f>[1]!thsiFinD("ths_int_chg_ratio_index",L$2,$A$6,$A752,101)/100</f>
        <v>0.14300835767747</v>
      </c>
      <c r="M752" s="46">
        <f t="shared" si="82"/>
        <v>1.339864796948665</v>
      </c>
      <c r="N752" s="46">
        <f t="shared" si="83"/>
        <v>1.053766931152947</v>
      </c>
      <c r="O752" s="46">
        <f t="shared" si="83"/>
        <v>1.1430083576774699</v>
      </c>
      <c r="P752" s="38">
        <f t="shared" si="84"/>
        <v>-2.9896974861368664E-3</v>
      </c>
      <c r="Q752" s="38">
        <f t="shared" si="85"/>
        <v>-8.0976005654972427E-3</v>
      </c>
      <c r="R752" s="38">
        <f t="shared" si="85"/>
        <v>-5.5755404376285345E-3</v>
      </c>
      <c r="S752" s="34">
        <f>MAX(M$6:M752)</f>
        <v>1.5715176881679187</v>
      </c>
      <c r="T752" s="34">
        <f>MAX(N$6:N752)</f>
        <v>1.37911001835863</v>
      </c>
      <c r="U752" s="34">
        <f>MAX(O$6:O752)</f>
        <v>1.34291332477861</v>
      </c>
      <c r="V752" s="35">
        <f t="shared" si="86"/>
        <v>-0.14740711667669204</v>
      </c>
      <c r="W752" s="35">
        <f t="shared" si="87"/>
        <v>-0.23590800072128792</v>
      </c>
      <c r="X752" s="35">
        <f t="shared" si="87"/>
        <v>-0.14885917312205987</v>
      </c>
    </row>
    <row r="753" spans="1:24">
      <c r="A753" s="357">
        <v>44963</v>
      </c>
      <c r="B753" s="132">
        <f>[1]!thsiFinD("ths_adjustment_nvg_ratio_fund",B$2,$A$6,$A753,101)/100</f>
        <v>0.21251598465472998</v>
      </c>
      <c r="C753" s="132">
        <f>[1]!thsiFinD("ths_adjustment_nvg_ratio_fund",C$2,$A$6,$A753,101)/100</f>
        <v>0.16271392581009</v>
      </c>
      <c r="D753" s="132">
        <f>[1]!thsiFinD("ths_adjustment_nvg_ratio_fund",D$2,$A$6,$A753,101)/100</f>
        <v>0.48670021567218003</v>
      </c>
      <c r="E753" s="132">
        <f>[1]!thsiFinD("ths_adjustment_nvg_ratio_fund",E$2,$A$6,$A753,101)/100</f>
        <v>0.59284697213105997</v>
      </c>
      <c r="F753" s="133">
        <f>[1]!thsiFinD("ths_int_chg_ratio_index",F$1,$A$6,$A753,101)/100</f>
        <v>0.23789691923867001</v>
      </c>
      <c r="G753" s="133">
        <f>[1]!thsiFinD("ths_int_chg_ratio_index",G$1,$A$6,$A753,101)/100</f>
        <v>0.23789691923867001</v>
      </c>
      <c r="H753" s="132">
        <f>[1]!thsiFinD("ths_int_chg_ratio_index",H$1,$A$6,$A753,101)/100</f>
        <v>0.36895931955914002</v>
      </c>
      <c r="I753" s="132">
        <f>[1]!thsiFinD("ths_int_chg_ratio_index",I$1,$A$6,$A753,101)/100</f>
        <v>0.36895931955914002</v>
      </c>
      <c r="J753" s="32">
        <f t="shared" si="81"/>
        <v>0.33356119698295994</v>
      </c>
      <c r="K753" s="32">
        <f>[1]!thsiFinD("ths_int_chg_ratio_index",K$2,$A$6,$A753,101)/100</f>
        <v>4.1647450579559007E-2</v>
      </c>
      <c r="L753" s="32">
        <f>[1]!thsiFinD("ths_int_chg_ratio_index",L$2,$A$6,$A753,101)/100</f>
        <v>0.13335118320469999</v>
      </c>
      <c r="M753" s="46">
        <f t="shared" si="82"/>
        <v>1.3335611969829599</v>
      </c>
      <c r="N753" s="46">
        <f t="shared" si="83"/>
        <v>1.041647450579559</v>
      </c>
      <c r="O753" s="46">
        <f t="shared" si="83"/>
        <v>1.1333511832047001</v>
      </c>
      <c r="P753" s="38">
        <f t="shared" si="84"/>
        <v>-4.7046537680970335E-3</v>
      </c>
      <c r="Q753" s="38">
        <f t="shared" si="85"/>
        <v>-1.1501101633667465E-2</v>
      </c>
      <c r="R753" s="38">
        <f t="shared" si="85"/>
        <v>-8.4489097633482224E-3</v>
      </c>
      <c r="S753" s="34">
        <f>MAX(M$6:M753)</f>
        <v>1.5715176881679187</v>
      </c>
      <c r="T753" s="34">
        <f>MAX(N$6:N753)</f>
        <v>1.37911001835863</v>
      </c>
      <c r="U753" s="34">
        <f>MAX(O$6:O753)</f>
        <v>1.34291332477861</v>
      </c>
      <c r="V753" s="35">
        <f t="shared" si="86"/>
        <v>-0.15141827099787175</v>
      </c>
      <c r="W753" s="35">
        <f t="shared" si="87"/>
        <v>-0.24469590046246459</v>
      </c>
      <c r="X753" s="35">
        <f t="shared" si="87"/>
        <v>-0.15605038516425318</v>
      </c>
    </row>
    <row r="754" spans="1:24">
      <c r="A754" s="357">
        <v>44964</v>
      </c>
      <c r="B754" s="132">
        <f>[1]!thsiFinD("ths_adjustment_nvg_ratio_fund",B$2,$A$6,$A754,101)/100</f>
        <v>0.21315537084399</v>
      </c>
      <c r="C754" s="132">
        <f>[1]!thsiFinD("ths_adjustment_nvg_ratio_fund",C$2,$A$6,$A754,101)/100</f>
        <v>0.16757883763357001</v>
      </c>
      <c r="D754" s="132">
        <f>[1]!thsiFinD("ths_adjustment_nvg_ratio_fund",D$2,$A$6,$A754,101)/100</f>
        <v>0.49005511622333997</v>
      </c>
      <c r="E754" s="132">
        <f>[1]!thsiFinD("ths_adjustment_nvg_ratio_fund",E$2,$A$6,$A754,101)/100</f>
        <v>0.59477343163623997</v>
      </c>
      <c r="F754" s="133">
        <f>[1]!thsiFinD("ths_int_chg_ratio_index",F$1,$A$6,$A754,101)/100</f>
        <v>0.24380820088545999</v>
      </c>
      <c r="G754" s="133">
        <f>[1]!thsiFinD("ths_int_chg_ratio_index",G$1,$A$6,$A754,101)/100</f>
        <v>0.24380820088545999</v>
      </c>
      <c r="H754" s="132">
        <f>[1]!thsiFinD("ths_int_chg_ratio_index",H$1,$A$6,$A754,101)/100</f>
        <v>0.38103699013684</v>
      </c>
      <c r="I754" s="132">
        <f>[1]!thsiFinD("ths_int_chg_ratio_index",I$1,$A$6,$A754,101)/100</f>
        <v>0.38103699013684</v>
      </c>
      <c r="J754" s="32">
        <f t="shared" si="81"/>
        <v>0.3394066422977175</v>
      </c>
      <c r="K754" s="32">
        <f>[1]!thsiFinD("ths_int_chg_ratio_index",K$2,$A$6,$A754,101)/100</f>
        <v>4.3673916098161999E-2</v>
      </c>
      <c r="L754" s="32">
        <f>[1]!thsiFinD("ths_int_chg_ratio_index",L$2,$A$6,$A754,101)/100</f>
        <v>0.13709283416033</v>
      </c>
      <c r="M754" s="46">
        <f t="shared" si="82"/>
        <v>1.3394066422977176</v>
      </c>
      <c r="N754" s="46">
        <f t="shared" si="83"/>
        <v>1.0436739160981621</v>
      </c>
      <c r="O754" s="46">
        <f t="shared" si="83"/>
        <v>1.1370928341603299</v>
      </c>
      <c r="P754" s="38">
        <f t="shared" si="84"/>
        <v>4.3833348840549569E-3</v>
      </c>
      <c r="Q754" s="38">
        <f t="shared" si="85"/>
        <v>1.9454427863050405E-3</v>
      </c>
      <c r="R754" s="38">
        <f t="shared" si="85"/>
        <v>3.3014047288060233E-3</v>
      </c>
      <c r="S754" s="34">
        <f>MAX(M$6:M754)</f>
        <v>1.5715176881679187</v>
      </c>
      <c r="T754" s="34">
        <f>MAX(N$6:N754)</f>
        <v>1.37911001835863</v>
      </c>
      <c r="U754" s="34">
        <f>MAX(O$6:O754)</f>
        <v>1.34291332477861</v>
      </c>
      <c r="V754" s="35">
        <f t="shared" si="86"/>
        <v>-0.14769865310316499</v>
      </c>
      <c r="W754" s="35">
        <f t="shared" si="87"/>
        <v>-0.24322649955055264</v>
      </c>
      <c r="X754" s="35">
        <f t="shared" si="87"/>
        <v>-0.1532641659149605</v>
      </c>
    </row>
    <row r="755" spans="1:24">
      <c r="A755" s="357">
        <v>44965</v>
      </c>
      <c r="B755" s="132">
        <f>[1]!thsiFinD("ths_adjustment_nvg_ratio_fund",B$2,$A$6,$A755,101)/100</f>
        <v>0.20668158567775</v>
      </c>
      <c r="C755" s="132">
        <f>[1]!thsiFinD("ths_adjustment_nvg_ratio_fund",C$2,$A$6,$A755,101)/100</f>
        <v>0.16132395100339</v>
      </c>
      <c r="D755" s="132">
        <f>[1]!thsiFinD("ths_adjustment_nvg_ratio_fund",D$2,$A$6,$A755,101)/100</f>
        <v>0.47843278217109997</v>
      </c>
      <c r="E755" s="132">
        <f>[1]!thsiFinD("ths_adjustment_nvg_ratio_fund",E$2,$A$6,$A755,101)/100</f>
        <v>0.58614624349123001</v>
      </c>
      <c r="F755" s="133">
        <f>[1]!thsiFinD("ths_int_chg_ratio_index",F$1,$A$6,$A755,101)/100</f>
        <v>0.23543810500134998</v>
      </c>
      <c r="G755" s="133">
        <f>[1]!thsiFinD("ths_int_chg_ratio_index",G$1,$A$6,$A755,101)/100</f>
        <v>0.23543810500134998</v>
      </c>
      <c r="H755" s="132">
        <f>[1]!thsiFinD("ths_int_chg_ratio_index",H$1,$A$6,$A755,101)/100</f>
        <v>0.37505216128987001</v>
      </c>
      <c r="I755" s="132">
        <f>[1]!thsiFinD("ths_int_chg_ratio_index",I$1,$A$6,$A755,101)/100</f>
        <v>0.37505216128987001</v>
      </c>
      <c r="J755" s="32">
        <f t="shared" si="81"/>
        <v>0.33169563686573877</v>
      </c>
      <c r="K755" s="32">
        <f>[1]!thsiFinD("ths_int_chg_ratio_index",K$2,$A$6,$A755,101)/100</f>
        <v>3.8165065541621003E-2</v>
      </c>
      <c r="L755" s="32">
        <f>[1]!thsiFinD("ths_int_chg_ratio_index",L$2,$A$6,$A755,101)/100</f>
        <v>0.13095418354749</v>
      </c>
      <c r="M755" s="46">
        <f t="shared" si="82"/>
        <v>1.3316956368657387</v>
      </c>
      <c r="N755" s="46">
        <f t="shared" si="83"/>
        <v>1.038165065541621</v>
      </c>
      <c r="O755" s="46">
        <f t="shared" si="83"/>
        <v>1.1309541835474901</v>
      </c>
      <c r="P755" s="38">
        <f t="shared" si="84"/>
        <v>-5.757030903438598E-3</v>
      </c>
      <c r="Q755" s="38">
        <f t="shared" si="85"/>
        <v>-5.2783254152179993E-3</v>
      </c>
      <c r="R755" s="38">
        <f t="shared" si="85"/>
        <v>-5.3985483229017639E-3</v>
      </c>
      <c r="S755" s="34">
        <f>MAX(M$6:M755)</f>
        <v>1.5715176881679187</v>
      </c>
      <c r="T755" s="34">
        <f>MAX(N$6:N755)</f>
        <v>1.37911001835863</v>
      </c>
      <c r="U755" s="34">
        <f>MAX(O$6:O755)</f>
        <v>1.34291332477861</v>
      </c>
      <c r="V755" s="35">
        <f t="shared" si="86"/>
        <v>-0.15260537829629239</v>
      </c>
      <c r="W755" s="35">
        <f t="shared" si="87"/>
        <v>-0.24722099635153849</v>
      </c>
      <c r="X755" s="35">
        <f t="shared" si="87"/>
        <v>-0.15783531023200104</v>
      </c>
    </row>
    <row r="756" spans="1:24">
      <c r="A756" s="357">
        <v>44966</v>
      </c>
      <c r="B756" s="132">
        <f>[1]!thsiFinD("ths_adjustment_nvg_ratio_fund",B$2,$A$6,$A756,101)/100</f>
        <v>0.22362531969308999</v>
      </c>
      <c r="C756" s="132">
        <f>[1]!thsiFinD("ths_adjustment_nvg_ratio_fund",C$2,$A$6,$A756,101)/100</f>
        <v>0.17809052210928999</v>
      </c>
      <c r="D756" s="132">
        <f>[1]!thsiFinD("ths_adjustment_nvg_ratio_fund",D$2,$A$6,$A756,101)/100</f>
        <v>0.49880182123173</v>
      </c>
      <c r="E756" s="132">
        <f>[1]!thsiFinD("ths_adjustment_nvg_ratio_fund",E$2,$A$6,$A756,101)/100</f>
        <v>0.60407069275325997</v>
      </c>
      <c r="F756" s="133">
        <f>[1]!thsiFinD("ths_int_chg_ratio_index",F$1,$A$6,$A756,101)/100</f>
        <v>0.25725536385360004</v>
      </c>
      <c r="G756" s="133">
        <f>[1]!thsiFinD("ths_int_chg_ratio_index",G$1,$A$6,$A756,101)/100</f>
        <v>0.25725536385360004</v>
      </c>
      <c r="H756" s="132">
        <f>[1]!thsiFinD("ths_int_chg_ratio_index",H$1,$A$6,$A756,101)/100</f>
        <v>0.39206410877851</v>
      </c>
      <c r="I756" s="132">
        <f>[1]!thsiFinD("ths_int_chg_ratio_index",I$1,$A$6,$A756,101)/100</f>
        <v>0.39206410877851</v>
      </c>
      <c r="J756" s="32">
        <f t="shared" si="81"/>
        <v>0.35040341263144875</v>
      </c>
      <c r="K756" s="32">
        <f>[1]!thsiFinD("ths_int_chg_ratio_index",K$2,$A$6,$A756,101)/100</f>
        <v>5.2192092374088006E-2</v>
      </c>
      <c r="L756" s="32">
        <f>[1]!thsiFinD("ths_int_chg_ratio_index",L$2,$A$6,$A756,101)/100</f>
        <v>0.14681618456088999</v>
      </c>
      <c r="M756" s="46">
        <f t="shared" si="82"/>
        <v>1.3504034126314488</v>
      </c>
      <c r="N756" s="46">
        <f t="shared" si="83"/>
        <v>1.052192092374088</v>
      </c>
      <c r="O756" s="46">
        <f t="shared" si="83"/>
        <v>1.14681618456089</v>
      </c>
      <c r="P756" s="38">
        <f t="shared" si="84"/>
        <v>1.4048086700757301E-2</v>
      </c>
      <c r="Q756" s="38">
        <f t="shared" si="85"/>
        <v>1.3511364712651908E-2</v>
      </c>
      <c r="R756" s="38">
        <f t="shared" si="85"/>
        <v>1.4025325909883479E-2</v>
      </c>
      <c r="S756" s="34">
        <f>MAX(M$6:M756)</f>
        <v>1.5715176881679187</v>
      </c>
      <c r="T756" s="34">
        <f>MAX(N$6:N756)</f>
        <v>1.37911001835863</v>
      </c>
      <c r="U756" s="34">
        <f>MAX(O$6:O756)</f>
        <v>1.34291332477861</v>
      </c>
      <c r="V756" s="35">
        <f t="shared" si="86"/>
        <v>-0.14070110518084322</v>
      </c>
      <c r="W756" s="35">
        <f t="shared" si="87"/>
        <v>-0.23704992468521746</v>
      </c>
      <c r="X756" s="35">
        <f t="shared" si="87"/>
        <v>-0.14602367598820887</v>
      </c>
    </row>
    <row r="757" spans="1:24">
      <c r="A757" s="357">
        <v>44967</v>
      </c>
      <c r="B757" s="132">
        <f>[1]!thsiFinD("ths_adjustment_nvg_ratio_fund",B$2,$A$6,$A757,101)/100</f>
        <v>0.21603260869565</v>
      </c>
      <c r="C757" s="132">
        <f>[1]!thsiFinD("ths_adjustment_nvg_ratio_fund",C$2,$A$6,$A757,101)/100</f>
        <v>0.17426809139083999</v>
      </c>
      <c r="D757" s="132">
        <f>[1]!thsiFinD("ths_adjustment_nvg_ratio_fund",D$2,$A$6,$A757,101)/100</f>
        <v>0.49592619218786999</v>
      </c>
      <c r="E757" s="132">
        <f>[1]!thsiFinD("ths_adjustment_nvg_ratio_fund",E$2,$A$6,$A757,101)/100</f>
        <v>0.59561102273551003</v>
      </c>
      <c r="F757" s="133">
        <f>[1]!thsiFinD("ths_int_chg_ratio_index",F$1,$A$6,$A757,101)/100</f>
        <v>0.25298242349201</v>
      </c>
      <c r="G757" s="133">
        <f>[1]!thsiFinD("ths_int_chg_ratio_index",G$1,$A$6,$A757,101)/100</f>
        <v>0.25298242349201</v>
      </c>
      <c r="H757" s="132">
        <f>[1]!thsiFinD("ths_int_chg_ratio_index",H$1,$A$6,$A757,101)/100</f>
        <v>0.38928594986601001</v>
      </c>
      <c r="I757" s="132">
        <f>[1]!thsiFinD("ths_int_chg_ratio_index",I$1,$A$6,$A757,101)/100</f>
        <v>0.38928594986601001</v>
      </c>
      <c r="J757" s="32">
        <f t="shared" si="81"/>
        <v>0.34579683271573874</v>
      </c>
      <c r="K757" s="32">
        <f>[1]!thsiFinD("ths_int_chg_ratio_index",K$2,$A$6,$A757,101)/100</f>
        <v>4.6683311935034E-2</v>
      </c>
      <c r="L757" s="32">
        <f>[1]!thsiFinD("ths_int_chg_ratio_index",L$2,$A$6,$A757,101)/100</f>
        <v>0.14206353964593998</v>
      </c>
      <c r="M757" s="46">
        <f t="shared" si="82"/>
        <v>1.3457968327157388</v>
      </c>
      <c r="N757" s="46">
        <f t="shared" si="83"/>
        <v>1.0466833119350341</v>
      </c>
      <c r="O757" s="46">
        <f t="shared" si="83"/>
        <v>1.14206353964594</v>
      </c>
      <c r="P757" s="38">
        <f t="shared" si="84"/>
        <v>-3.4112620514883396E-3</v>
      </c>
      <c r="Q757" s="38">
        <f t="shared" si="85"/>
        <v>-5.2355273138617875E-3</v>
      </c>
      <c r="R757" s="38">
        <f t="shared" si="85"/>
        <v>-4.1442080944905646E-3</v>
      </c>
      <c r="S757" s="34">
        <f>MAX(M$6:M757)</f>
        <v>1.5715176881679187</v>
      </c>
      <c r="T757" s="34">
        <f>MAX(N$6:N757)</f>
        <v>1.37911001835863</v>
      </c>
      <c r="U757" s="34">
        <f>MAX(O$6:O757)</f>
        <v>1.34291332477861</v>
      </c>
      <c r="V757" s="35">
        <f t="shared" si="86"/>
        <v>-0.14363239889162571</v>
      </c>
      <c r="W757" s="35">
        <f t="shared" si="87"/>
        <v>-0.24104437064364082</v>
      </c>
      <c r="X757" s="35">
        <f t="shared" si="87"/>
        <v>-0.14956273158268185</v>
      </c>
    </row>
    <row r="758" spans="1:24">
      <c r="A758" s="357">
        <v>44970</v>
      </c>
      <c r="B758" s="132">
        <f>[1]!thsiFinD("ths_adjustment_nvg_ratio_fund",B$2,$A$6,$A758,101)/100</f>
        <v>0.22762148337596</v>
      </c>
      <c r="C758" s="132">
        <f>[1]!thsiFinD("ths_adjustment_nvg_ratio_fund",C$2,$A$6,$A758,101)/100</f>
        <v>0.18356354791068999</v>
      </c>
      <c r="D758" s="132">
        <f>[1]!thsiFinD("ths_adjustment_nvg_ratio_fund",D$2,$A$6,$A758,101)/100</f>
        <v>0.50407380781212996</v>
      </c>
      <c r="E758" s="132">
        <f>[1]!thsiFinD("ths_adjustment_nvg_ratio_fund",E$2,$A$6,$A758,101)/100</f>
        <v>0.60273054696355999</v>
      </c>
      <c r="F758" s="133">
        <f>[1]!thsiFinD("ths_int_chg_ratio_index",F$1,$A$6,$A758,101)/100</f>
        <v>0.26677470746087001</v>
      </c>
      <c r="G758" s="133">
        <f>[1]!thsiFinD("ths_int_chg_ratio_index",G$1,$A$6,$A758,101)/100</f>
        <v>0.26677470746087001</v>
      </c>
      <c r="H758" s="132">
        <f>[1]!thsiFinD("ths_int_chg_ratio_index",H$1,$A$6,$A758,101)/100</f>
        <v>0.40409814934113003</v>
      </c>
      <c r="I758" s="132">
        <f>[1]!thsiFinD("ths_int_chg_ratio_index",I$1,$A$6,$A758,101)/100</f>
        <v>0.40409814934113003</v>
      </c>
      <c r="J758" s="32">
        <f t="shared" si="81"/>
        <v>0.35746688745829247</v>
      </c>
      <c r="K758" s="32">
        <f>[1]!thsiFinD("ths_int_chg_ratio_index",K$2,$A$6,$A758,101)/100</f>
        <v>5.5844886280186003E-2</v>
      </c>
      <c r="L758" s="32">
        <f>[1]!thsiFinD("ths_int_chg_ratio_index",L$2,$A$6,$A758,101)/100</f>
        <v>0.15288612598341</v>
      </c>
      <c r="M758" s="46">
        <f t="shared" si="82"/>
        <v>1.3574668874582925</v>
      </c>
      <c r="N758" s="46">
        <f t="shared" si="83"/>
        <v>1.0558448862801859</v>
      </c>
      <c r="O758" s="46">
        <f t="shared" si="83"/>
        <v>1.15288612598341</v>
      </c>
      <c r="P758" s="38">
        <f t="shared" si="84"/>
        <v>8.6714832869714265E-3</v>
      </c>
      <c r="Q758" s="38">
        <f t="shared" si="85"/>
        <v>8.7529573087532508E-3</v>
      </c>
      <c r="R758" s="38">
        <f t="shared" si="85"/>
        <v>9.476343444801083E-3</v>
      </c>
      <c r="S758" s="34">
        <f>MAX(M$6:M758)</f>
        <v>1.5715176881679187</v>
      </c>
      <c r="T758" s="34">
        <f>MAX(N$6:N758)</f>
        <v>1.37911001835863</v>
      </c>
      <c r="U758" s="34">
        <f>MAX(O$6:O758)</f>
        <v>1.34291332477861</v>
      </c>
      <c r="V758" s="35">
        <f t="shared" si="86"/>
        <v>-0.13620642155111051</v>
      </c>
      <c r="W758" s="35">
        <f t="shared" si="87"/>
        <v>-0.23440126442064668</v>
      </c>
      <c r="X758" s="35">
        <f t="shared" si="87"/>
        <v>-0.14150369594890089</v>
      </c>
    </row>
    <row r="759" spans="1:24">
      <c r="A759" s="357">
        <v>44971</v>
      </c>
      <c r="B759" s="132">
        <f>[1]!thsiFinD("ths_adjustment_nvg_ratio_fund",B$2,$A$6,$A759,101)/100</f>
        <v>0.22826086956522001</v>
      </c>
      <c r="C759" s="132">
        <f>[1]!thsiFinD("ths_adjustment_nvg_ratio_fund",C$2,$A$6,$A759,101)/100</f>
        <v>0.18286856050733999</v>
      </c>
      <c r="D759" s="132">
        <f>[1]!thsiFinD("ths_adjustment_nvg_ratio_fund",D$2,$A$6,$A759,101)/100</f>
        <v>0.50874670500839003</v>
      </c>
      <c r="E759" s="132">
        <f>[1]!thsiFinD("ths_adjustment_nvg_ratio_fund",E$2,$A$6,$A759,101)/100</f>
        <v>0.60289806524514</v>
      </c>
      <c r="F759" s="133">
        <f>[1]!thsiFinD("ths_int_chg_ratio_index",F$1,$A$6,$A759,101)/100</f>
        <v>0.26844029844981998</v>
      </c>
      <c r="G759" s="133">
        <f>[1]!thsiFinD("ths_int_chg_ratio_index",G$1,$A$6,$A759,101)/100</f>
        <v>0.26844029844981998</v>
      </c>
      <c r="H759" s="132">
        <f>[1]!thsiFinD("ths_int_chg_ratio_index",H$1,$A$6,$A759,101)/100</f>
        <v>0.40409193982587999</v>
      </c>
      <c r="I759" s="132">
        <f>[1]!thsiFinD("ths_int_chg_ratio_index",I$1,$A$6,$A759,101)/100</f>
        <v>0.40409193982587999</v>
      </c>
      <c r="J759" s="32">
        <f t="shared" si="81"/>
        <v>0.35847983460968624</v>
      </c>
      <c r="K759" s="32">
        <f>[1]!thsiFinD("ths_int_chg_ratio_index",K$2,$A$6,$A759,101)/100</f>
        <v>5.6739959386081E-2</v>
      </c>
      <c r="L759" s="32">
        <f>[1]!thsiFinD("ths_int_chg_ratio_index",L$2,$A$6,$A759,101)/100</f>
        <v>0.15378378977761001</v>
      </c>
      <c r="M759" s="46">
        <f t="shared" si="82"/>
        <v>1.3584798346096862</v>
      </c>
      <c r="N759" s="46">
        <f t="shared" si="83"/>
        <v>1.0567399593860809</v>
      </c>
      <c r="O759" s="46">
        <f t="shared" si="83"/>
        <v>1.15378378977761</v>
      </c>
      <c r="P759" s="38">
        <f t="shared" si="84"/>
        <v>7.4620394851065974E-4</v>
      </c>
      <c r="Q759" s="38">
        <f t="shared" si="85"/>
        <v>8.4773162945217528E-4</v>
      </c>
      <c r="R759" s="38">
        <f t="shared" si="85"/>
        <v>7.7862312154564073E-4</v>
      </c>
      <c r="S759" s="34">
        <f>MAX(M$6:M759)</f>
        <v>1.5715176881679187</v>
      </c>
      <c r="T759" s="34">
        <f>MAX(N$6:N759)</f>
        <v>1.37911001835863</v>
      </c>
      <c r="U759" s="34">
        <f>MAX(O$6:O759)</f>
        <v>1.34291332477861</v>
      </c>
      <c r="V759" s="35">
        <f t="shared" si="86"/>
        <v>-0.13556185537217391</v>
      </c>
      <c r="W759" s="35">
        <f t="shared" si="87"/>
        <v>-0.2337522421570275</v>
      </c>
      <c r="X759" s="35">
        <f t="shared" si="87"/>
        <v>-0.14083525087680515</v>
      </c>
    </row>
    <row r="760" spans="1:24">
      <c r="A760" s="357">
        <v>44972</v>
      </c>
      <c r="B760" s="132">
        <f>[1]!thsiFinD("ths_adjustment_nvg_ratio_fund",B$2,$A$6,$A760,101)/100</f>
        <v>0.22450447570331999</v>
      </c>
      <c r="C760" s="132">
        <f>[1]!thsiFinD("ths_adjustment_nvg_ratio_fund",C$2,$A$6,$A760,101)/100</f>
        <v>0.17652680045174002</v>
      </c>
      <c r="D760" s="132">
        <f>[1]!thsiFinD("ths_adjustment_nvg_ratio_fund",D$2,$A$6,$A760,101)/100</f>
        <v>0.50814761562424993</v>
      </c>
      <c r="E760" s="132">
        <f>[1]!thsiFinD("ths_adjustment_nvg_ratio_fund",E$2,$A$6,$A760,101)/100</f>
        <v>0.59745372313847001</v>
      </c>
      <c r="F760" s="133">
        <f>[1]!thsiFinD("ths_int_chg_ratio_index",F$1,$A$6,$A760,101)/100</f>
        <v>0.26882754242699997</v>
      </c>
      <c r="G760" s="133">
        <f>[1]!thsiFinD("ths_int_chg_ratio_index",G$1,$A$6,$A760,101)/100</f>
        <v>0.26882754242699997</v>
      </c>
      <c r="H760" s="132">
        <f>[1]!thsiFinD("ths_int_chg_ratio_index",H$1,$A$6,$A760,101)/100</f>
        <v>0.41023805266115998</v>
      </c>
      <c r="I760" s="132">
        <f>[1]!thsiFinD("ths_int_chg_ratio_index",I$1,$A$6,$A760,101)/100</f>
        <v>0.41023805266115998</v>
      </c>
      <c r="J760" s="32">
        <f t="shared" si="81"/>
        <v>0.35809547563676247</v>
      </c>
      <c r="K760" s="32">
        <f>[1]!thsiFinD("ths_int_chg_ratio_index",K$2,$A$6,$A760,101)/100</f>
        <v>5.2105427159008996E-2</v>
      </c>
      <c r="L760" s="32">
        <f>[1]!thsiFinD("ths_int_chg_ratio_index",L$2,$A$6,$A760,101)/100</f>
        <v>0.15126928229428999</v>
      </c>
      <c r="M760" s="46">
        <f t="shared" si="82"/>
        <v>1.3580954756367625</v>
      </c>
      <c r="N760" s="46">
        <f t="shared" si="83"/>
        <v>1.0521054271590089</v>
      </c>
      <c r="O760" s="46">
        <f t="shared" si="83"/>
        <v>1.15126928229429</v>
      </c>
      <c r="P760" s="38">
        <f t="shared" si="84"/>
        <v>-2.8293314566141259E-4</v>
      </c>
      <c r="Q760" s="38">
        <f t="shared" si="85"/>
        <v>-4.3856884429396281E-3</v>
      </c>
      <c r="R760" s="38">
        <f t="shared" si="85"/>
        <v>-2.1793576106703405E-3</v>
      </c>
      <c r="S760" s="34">
        <f>MAX(M$6:M760)</f>
        <v>1.5715176881679187</v>
      </c>
      <c r="T760" s="34">
        <f>MAX(N$6:N760)</f>
        <v>1.37911001835863</v>
      </c>
      <c r="U760" s="34">
        <f>MAX(O$6:O760)</f>
        <v>1.34291332477861</v>
      </c>
      <c r="V760" s="35">
        <f t="shared" si="86"/>
        <v>-0.13580643357566324</v>
      </c>
      <c r="W760" s="35">
        <f t="shared" si="87"/>
        <v>-0.23711276609302778</v>
      </c>
      <c r="X760" s="35">
        <f t="shared" si="87"/>
        <v>-0.14270767811162643</v>
      </c>
    </row>
    <row r="761" spans="1:24">
      <c r="A761" s="357">
        <v>44973</v>
      </c>
      <c r="B761" s="132">
        <f>[1]!thsiFinD("ths_adjustment_nvg_ratio_fund",B$2,$A$6,$A761,101)/100</f>
        <v>0.21091751918159002</v>
      </c>
      <c r="C761" s="132">
        <f>[1]!thsiFinD("ths_adjustment_nvg_ratio_fund",C$2,$A$6,$A761,101)/100</f>
        <v>0.16505950829641003</v>
      </c>
      <c r="D761" s="132">
        <f>[1]!thsiFinD("ths_adjustment_nvg_ratio_fund",D$2,$A$6,$A761,101)/100</f>
        <v>0.48430385813562998</v>
      </c>
      <c r="E761" s="132">
        <f>[1]!thsiFinD("ths_adjustment_nvg_ratio_fund",E$2,$A$6,$A761,101)/100</f>
        <v>0.57509004107346007</v>
      </c>
      <c r="F761" s="133">
        <f>[1]!thsiFinD("ths_int_chg_ratio_index",F$1,$A$6,$A761,101)/100</f>
        <v>0.24396665153592997</v>
      </c>
      <c r="G761" s="133">
        <f>[1]!thsiFinD("ths_int_chg_ratio_index",G$1,$A$6,$A761,101)/100</f>
        <v>0.24396665153592997</v>
      </c>
      <c r="H761" s="132">
        <f>[1]!thsiFinD("ths_int_chg_ratio_index",H$1,$A$6,$A761,101)/100</f>
        <v>0.37278198430071002</v>
      </c>
      <c r="I761" s="132">
        <f>[1]!thsiFinD("ths_int_chg_ratio_index",I$1,$A$6,$A761,101)/100</f>
        <v>0.37278198430071002</v>
      </c>
      <c r="J761" s="32">
        <f t="shared" si="81"/>
        <v>0.33360852479504627</v>
      </c>
      <c r="K761" s="32">
        <f>[1]!thsiFinD("ths_int_chg_ratio_index",K$2,$A$6,$A761,101)/100</f>
        <v>4.2350144671076E-2</v>
      </c>
      <c r="L761" s="32">
        <f>[1]!thsiFinD("ths_int_chg_ratio_index",L$2,$A$6,$A761,101)/100</f>
        <v>0.13548161253625002</v>
      </c>
      <c r="M761" s="46">
        <f t="shared" si="82"/>
        <v>1.3336085247950462</v>
      </c>
      <c r="N761" s="46">
        <f t="shared" si="83"/>
        <v>1.0423501446710759</v>
      </c>
      <c r="O761" s="46">
        <f t="shared" si="83"/>
        <v>1.1354816125362501</v>
      </c>
      <c r="P761" s="38">
        <f t="shared" si="84"/>
        <v>-1.8030360369351239E-2</v>
      </c>
      <c r="Q761" s="38">
        <f t="shared" si="85"/>
        <v>-9.2721529954228332E-3</v>
      </c>
      <c r="R761" s="38">
        <f t="shared" si="85"/>
        <v>-1.3713272820567002E-2</v>
      </c>
      <c r="S761" s="34">
        <f>MAX(M$6:M761)</f>
        <v>1.5715176881679187</v>
      </c>
      <c r="T761" s="34">
        <f>MAX(N$6:N761)</f>
        <v>1.37911001835863</v>
      </c>
      <c r="U761" s="34">
        <f>MAX(O$6:O761)</f>
        <v>1.34291332477861</v>
      </c>
      <c r="V761" s="35">
        <f t="shared" si="86"/>
        <v>-0.15138815500716885</v>
      </c>
      <c r="W761" s="35">
        <f t="shared" si="87"/>
        <v>-0.24418637324406811</v>
      </c>
      <c r="X761" s="35">
        <f t="shared" si="87"/>
        <v>-0.15446396160865905</v>
      </c>
    </row>
    <row r="762" spans="1:24">
      <c r="A762" s="357">
        <v>44974</v>
      </c>
      <c r="B762" s="132">
        <f>[1]!thsiFinD("ths_adjustment_nvg_ratio_fund",B$2,$A$6,$A762,101)/100</f>
        <v>0.19357416879795</v>
      </c>
      <c r="C762" s="132">
        <f>[1]!thsiFinD("ths_adjustment_nvg_ratio_fund",C$2,$A$6,$A762,101)/100</f>
        <v>0.15176787420728</v>
      </c>
      <c r="D762" s="132">
        <f>[1]!thsiFinD("ths_adjustment_nvg_ratio_fund",D$2,$A$6,$A762,101)/100</f>
        <v>0.47232207045290997</v>
      </c>
      <c r="E762" s="132">
        <f>[1]!thsiFinD("ths_adjustment_nvg_ratio_fund",E$2,$A$6,$A762,101)/100</f>
        <v>0.56663037113286996</v>
      </c>
      <c r="F762" s="133">
        <f>[1]!thsiFinD("ths_int_chg_ratio_index",F$1,$A$6,$A762,101)/100</f>
        <v>0.23378965060922</v>
      </c>
      <c r="G762" s="133">
        <f>[1]!thsiFinD("ths_int_chg_ratio_index",G$1,$A$6,$A762,101)/100</f>
        <v>0.23378965060922</v>
      </c>
      <c r="H762" s="132">
        <f>[1]!thsiFinD("ths_int_chg_ratio_index",H$1,$A$6,$A762,101)/100</f>
        <v>0.36466892580451998</v>
      </c>
      <c r="I762" s="132">
        <f>[1]!thsiFinD("ths_int_chg_ratio_index",I$1,$A$6,$A762,101)/100</f>
        <v>0.36466892580451998</v>
      </c>
      <c r="J762" s="32">
        <f t="shared" si="81"/>
        <v>0.32265145467731127</v>
      </c>
      <c r="K762" s="32">
        <f>[1]!thsiFinD("ths_int_chg_ratio_index",K$2,$A$6,$A762,101)/100</f>
        <v>2.8973854871571999E-2</v>
      </c>
      <c r="L762" s="32">
        <f>[1]!thsiFinD("ths_int_chg_ratio_index",L$2,$A$6,$A762,101)/100</f>
        <v>0.12325153221272001</v>
      </c>
      <c r="M762" s="46">
        <f t="shared" si="82"/>
        <v>1.3226514546773114</v>
      </c>
      <c r="N762" s="46">
        <f t="shared" si="83"/>
        <v>1.0289738548715719</v>
      </c>
      <c r="O762" s="46">
        <f t="shared" si="83"/>
        <v>1.1232515322127199</v>
      </c>
      <c r="P762" s="38">
        <f t="shared" si="84"/>
        <v>-8.2161068364636769E-3</v>
      </c>
      <c r="Q762" s="38">
        <f t="shared" si="85"/>
        <v>-1.2832818096576437E-2</v>
      </c>
      <c r="R762" s="38">
        <f t="shared" si="85"/>
        <v>-1.0770830798583098E-2</v>
      </c>
      <c r="S762" s="34">
        <f>MAX(M$6:M762)</f>
        <v>1.5715176881679187</v>
      </c>
      <c r="T762" s="34">
        <f>MAX(N$6:N762)</f>
        <v>1.37911001835863</v>
      </c>
      <c r="U762" s="34">
        <f>MAX(O$6:O762)</f>
        <v>1.34291332477861</v>
      </c>
      <c r="V762" s="35">
        <f t="shared" si="86"/>
        <v>-0.15836044058831855</v>
      </c>
      <c r="W762" s="35">
        <f t="shared" si="87"/>
        <v>-0.25388559203114069</v>
      </c>
      <c r="X762" s="35">
        <f t="shared" si="87"/>
        <v>-0.16357108721227642</v>
      </c>
    </row>
    <row r="763" spans="1:24">
      <c r="A763" s="357">
        <v>44977</v>
      </c>
      <c r="B763" s="132">
        <f>[1]!thsiFinD("ths_adjustment_nvg_ratio_fund",B$2,$A$6,$A763,101)/100</f>
        <v>0.21882992327366002</v>
      </c>
      <c r="C763" s="132">
        <f>[1]!thsiFinD("ths_adjustment_nvg_ratio_fund",C$2,$A$6,$A763,101)/100</f>
        <v>0.17209625575535997</v>
      </c>
      <c r="D763" s="132">
        <f>[1]!thsiFinD("ths_adjustment_nvg_ratio_fund",D$2,$A$6,$A763,101)/100</f>
        <v>0.49520728492691002</v>
      </c>
      <c r="E763" s="132">
        <f>[1]!thsiFinD("ths_adjustment_nvg_ratio_fund",E$2,$A$6,$A763,101)/100</f>
        <v>0.58983164421999001</v>
      </c>
      <c r="F763" s="133">
        <f>[1]!thsiFinD("ths_int_chg_ratio_index",F$1,$A$6,$A763,101)/100</f>
        <v>0.25010232560145002</v>
      </c>
      <c r="G763" s="133">
        <f>[1]!thsiFinD("ths_int_chg_ratio_index",G$1,$A$6,$A763,101)/100</f>
        <v>0.25010232560145002</v>
      </c>
      <c r="H763" s="132">
        <f>[1]!thsiFinD("ths_int_chg_ratio_index",H$1,$A$6,$A763,101)/100</f>
        <v>0.3809021782925</v>
      </c>
      <c r="I763" s="132">
        <f>[1]!thsiFinD("ths_int_chg_ratio_index",I$1,$A$6,$A763,101)/100</f>
        <v>0.3809021782925</v>
      </c>
      <c r="J763" s="32">
        <f t="shared" si="81"/>
        <v>0.34224676449547753</v>
      </c>
      <c r="K763" s="32">
        <f>[1]!thsiFinD("ths_int_chg_ratio_index",K$2,$A$6,$A763,101)/100</f>
        <v>5.2328517633099002E-2</v>
      </c>
      <c r="L763" s="32">
        <f>[1]!thsiFinD("ths_int_chg_ratio_index",L$2,$A$6,$A763,101)/100</f>
        <v>0.14485639490344998</v>
      </c>
      <c r="M763" s="46">
        <f t="shared" si="82"/>
        <v>1.3422467644954774</v>
      </c>
      <c r="N763" s="46">
        <f t="shared" si="83"/>
        <v>1.052328517633099</v>
      </c>
      <c r="O763" s="46">
        <f t="shared" si="83"/>
        <v>1.14485639490345</v>
      </c>
      <c r="P763" s="38">
        <f t="shared" si="84"/>
        <v>1.4815172771988294E-2</v>
      </c>
      <c r="Q763" s="38">
        <f t="shared" si="85"/>
        <v>2.2697041961714293E-2</v>
      </c>
      <c r="R763" s="38">
        <f t="shared" si="85"/>
        <v>1.9234216087086198E-2</v>
      </c>
      <c r="S763" s="34">
        <f>MAX(M$6:M763)</f>
        <v>1.5715176881679187</v>
      </c>
      <c r="T763" s="34">
        <f>MAX(N$6:N763)</f>
        <v>1.37911001835863</v>
      </c>
      <c r="U763" s="34">
        <f>MAX(O$6:O763)</f>
        <v>1.34291332477861</v>
      </c>
      <c r="V763" s="35">
        <f t="shared" si="86"/>
        <v>-0.14589140510389431</v>
      </c>
      <c r="W763" s="35">
        <f t="shared" si="87"/>
        <v>-0.23695100200523178</v>
      </c>
      <c r="X763" s="35">
        <f t="shared" si="87"/>
        <v>-0.14748303276223074</v>
      </c>
    </row>
    <row r="764" spans="1:24">
      <c r="A764" s="357">
        <v>44978</v>
      </c>
      <c r="B764" s="132">
        <f>[1]!thsiFinD("ths_adjustment_nvg_ratio_fund",B$2,$A$6,$A764,101)/100</f>
        <v>0.22258631713555002</v>
      </c>
      <c r="C764" s="132">
        <f>[1]!thsiFinD("ths_adjustment_nvg_ratio_fund",C$2,$A$6,$A764,101)/100</f>
        <v>0.17652680045174002</v>
      </c>
      <c r="D764" s="132">
        <f>[1]!thsiFinD("ths_adjustment_nvg_ratio_fund",D$2,$A$6,$A764,101)/100</f>
        <v>0.50754852624011004</v>
      </c>
      <c r="E764" s="132">
        <f>[1]!thsiFinD("ths_adjustment_nvg_ratio_fund",E$2,$A$6,$A764,101)/100</f>
        <v>0.60013401464070004</v>
      </c>
      <c r="F764" s="133">
        <f>[1]!thsiFinD("ths_int_chg_ratio_index",F$1,$A$6,$A764,101)/100</f>
        <v>0.25569133504328001</v>
      </c>
      <c r="G764" s="133">
        <f>[1]!thsiFinD("ths_int_chg_ratio_index",G$1,$A$6,$A764,101)/100</f>
        <v>0.25569133504328001</v>
      </c>
      <c r="H764" s="132">
        <f>[1]!thsiFinD("ths_int_chg_ratio_index",H$1,$A$6,$A764,101)/100</f>
        <v>0.38739662314576995</v>
      </c>
      <c r="I764" s="132">
        <f>[1]!thsiFinD("ths_int_chg_ratio_index",I$1,$A$6,$A764,101)/100</f>
        <v>0.38739662314576995</v>
      </c>
      <c r="J764" s="32">
        <f t="shared" si="81"/>
        <v>0.34912144685577501</v>
      </c>
      <c r="K764" s="32">
        <f>[1]!thsiFinD("ths_int_chg_ratio_index",K$2,$A$6,$A764,101)/100</f>
        <v>5.5975281435235995E-2</v>
      </c>
      <c r="L764" s="32">
        <f>[1]!thsiFinD("ths_int_chg_ratio_index",L$2,$A$6,$A764,101)/100</f>
        <v>0.14913707523465</v>
      </c>
      <c r="M764" s="46">
        <f t="shared" si="82"/>
        <v>1.3491214468557751</v>
      </c>
      <c r="N764" s="46">
        <f t="shared" si="83"/>
        <v>1.0559752814352359</v>
      </c>
      <c r="O764" s="46">
        <f t="shared" si="83"/>
        <v>1.1491370752346499</v>
      </c>
      <c r="P764" s="38">
        <f t="shared" si="84"/>
        <v>5.1217723462955167E-3</v>
      </c>
      <c r="Q764" s="38">
        <f t="shared" si="85"/>
        <v>3.4654233359932007E-3</v>
      </c>
      <c r="R764" s="38">
        <f t="shared" si="85"/>
        <v>3.7390543916739905E-3</v>
      </c>
      <c r="S764" s="34">
        <f>MAX(M$6:M764)</f>
        <v>1.5715176881679187</v>
      </c>
      <c r="T764" s="34">
        <f>MAX(N$6:N764)</f>
        <v>1.37911001835863</v>
      </c>
      <c r="U764" s="34">
        <f>MAX(O$6:O764)</f>
        <v>1.34291332477861</v>
      </c>
      <c r="V764" s="35">
        <f t="shared" si="86"/>
        <v>-0.14151685532182212</v>
      </c>
      <c r="W764" s="35">
        <f t="shared" si="87"/>
        <v>-0.23430671420107452</v>
      </c>
      <c r="X764" s="35">
        <f t="shared" si="87"/>
        <v>-0.14429542545190377</v>
      </c>
    </row>
    <row r="765" spans="1:24">
      <c r="A765" s="357">
        <v>44979</v>
      </c>
      <c r="B765" s="132">
        <f>[1]!thsiFinD("ths_adjustment_nvg_ratio_fund",B$2,$A$6,$A765,101)/100</f>
        <v>0.21283567774935999</v>
      </c>
      <c r="C765" s="132">
        <f>[1]!thsiFinD("ths_adjustment_nvg_ratio_fund",C$2,$A$6,$A765,101)/100</f>
        <v>0.17157501520284998</v>
      </c>
      <c r="D765" s="132">
        <f>[1]!thsiFinD("ths_adjustment_nvg_ratio_fund",D$2,$A$6,$A765,101)/100</f>
        <v>0.50191708602924001</v>
      </c>
      <c r="E765" s="132">
        <f>[1]!thsiFinD("ths_adjustment_nvg_ratio_fund",E$2,$A$6,$A765,101)/100</f>
        <v>0.59736996403625997</v>
      </c>
      <c r="F765" s="133">
        <f>[1]!thsiFinD("ths_int_chg_ratio_index",F$1,$A$6,$A765,101)/100</f>
        <v>0.25712022903402998</v>
      </c>
      <c r="G765" s="133">
        <f>[1]!thsiFinD("ths_int_chg_ratio_index",G$1,$A$6,$A765,101)/100</f>
        <v>0.25712022903402998</v>
      </c>
      <c r="H765" s="132">
        <f>[1]!thsiFinD("ths_int_chg_ratio_index",H$1,$A$6,$A765,101)/100</f>
        <v>0.38861401495219</v>
      </c>
      <c r="I765" s="132">
        <f>[1]!thsiFinD("ths_int_chg_ratio_index",I$1,$A$6,$A765,101)/100</f>
        <v>0.38861401495219</v>
      </c>
      <c r="J765" s="32">
        <f t="shared" si="81"/>
        <v>0.34689577887376877</v>
      </c>
      <c r="K765" s="32">
        <f>[1]!thsiFinD("ths_int_chg_ratio_index",K$2,$A$6,$A765,101)/100</f>
        <v>4.8543482144769001E-2</v>
      </c>
      <c r="L765" s="32">
        <f>[1]!thsiFinD("ths_int_chg_ratio_index",L$2,$A$6,$A765,101)/100</f>
        <v>0.14427412229231001</v>
      </c>
      <c r="M765" s="46">
        <f t="shared" si="82"/>
        <v>1.3468957788737688</v>
      </c>
      <c r="N765" s="46">
        <f t="shared" si="83"/>
        <v>1.048543482144769</v>
      </c>
      <c r="O765" s="46">
        <f t="shared" si="83"/>
        <v>1.1442741222923101</v>
      </c>
      <c r="P765" s="38">
        <f t="shared" si="84"/>
        <v>-1.649716552348468E-3</v>
      </c>
      <c r="Q765" s="38">
        <f t="shared" si="85"/>
        <v>-7.0378534622191902E-3</v>
      </c>
      <c r="R765" s="38">
        <f t="shared" si="85"/>
        <v>-4.2318301681693038E-3</v>
      </c>
      <c r="S765" s="34">
        <f>MAX(M$6:M765)</f>
        <v>1.5715176881679187</v>
      </c>
      <c r="T765" s="34">
        <f>MAX(N$6:N765)</f>
        <v>1.37911001835863</v>
      </c>
      <c r="U765" s="34">
        <f>MAX(O$6:O765)</f>
        <v>1.34291332477861</v>
      </c>
      <c r="V765" s="35">
        <f t="shared" si="86"/>
        <v>-0.14293310917550983</v>
      </c>
      <c r="W765" s="35">
        <f t="shared" si="87"/>
        <v>-0.23969555134353249</v>
      </c>
      <c r="X765" s="35">
        <f t="shared" si="87"/>
        <v>-0.14791662188551691</v>
      </c>
    </row>
    <row r="766" spans="1:24">
      <c r="A766" s="357">
        <v>44980</v>
      </c>
      <c r="B766" s="132">
        <f>[1]!thsiFinD("ths_adjustment_nvg_ratio_fund",B$2,$A$6,$A766,101)/100</f>
        <v>0.21171675191816</v>
      </c>
      <c r="C766" s="132">
        <f>[1]!thsiFinD("ths_adjustment_nvg_ratio_fund",C$2,$A$6,$A766,101)/100</f>
        <v>0.17157501520284998</v>
      </c>
      <c r="D766" s="132">
        <f>[1]!thsiFinD("ths_adjustment_nvg_ratio_fund",D$2,$A$6,$A766,101)/100</f>
        <v>0.50251617541337001</v>
      </c>
      <c r="E766" s="132">
        <f>[1]!thsiFinD("ths_adjustment_nvg_ratio_fund",E$2,$A$6,$A766,101)/100</f>
        <v>0.60046905104953996</v>
      </c>
      <c r="F766" s="133">
        <f>[1]!thsiFinD("ths_int_chg_ratio_index",F$1,$A$6,$A766,101)/100</f>
        <v>0.25143619590542998</v>
      </c>
      <c r="G766" s="133">
        <f>[1]!thsiFinD("ths_int_chg_ratio_index",G$1,$A$6,$A766,101)/100</f>
        <v>0.25143619590542998</v>
      </c>
      <c r="H766" s="132">
        <f>[1]!thsiFinD("ths_int_chg_ratio_index",H$1,$A$6,$A766,101)/100</f>
        <v>0.38509218488385</v>
      </c>
      <c r="I766" s="132">
        <f>[1]!thsiFinD("ths_int_chg_ratio_index",I$1,$A$6,$A766,101)/100</f>
        <v>0.38509218488385</v>
      </c>
      <c r="J766" s="32">
        <f t="shared" si="81"/>
        <v>0.34491671939530999</v>
      </c>
      <c r="K766" s="32">
        <f>[1]!thsiFinD("ths_int_chg_ratio_index",K$2,$A$6,$A766,101)/100</f>
        <v>4.7290061930569997E-2</v>
      </c>
      <c r="L766" s="32">
        <f>[1]!thsiFinD("ths_int_chg_ratio_index",L$2,$A$6,$A766,101)/100</f>
        <v>0.14203780703197</v>
      </c>
      <c r="M766" s="46">
        <f t="shared" si="82"/>
        <v>1.34491671939531</v>
      </c>
      <c r="N766" s="46">
        <f t="shared" si="83"/>
        <v>1.0472900619305701</v>
      </c>
      <c r="O766" s="46">
        <f t="shared" si="83"/>
        <v>1.1420378070319699</v>
      </c>
      <c r="P766" s="38">
        <f t="shared" si="84"/>
        <v>-1.4693486381801568E-3</v>
      </c>
      <c r="Q766" s="38">
        <f t="shared" si="85"/>
        <v>-1.1953917367690803E-3</v>
      </c>
      <c r="R766" s="38">
        <f t="shared" si="85"/>
        <v>-1.9543527348675482E-3</v>
      </c>
      <c r="S766" s="34">
        <f>MAX(M$6:M766)</f>
        <v>1.5715176881679187</v>
      </c>
      <c r="T766" s="34">
        <f>MAX(N$6:N766)</f>
        <v>1.37911001835863</v>
      </c>
      <c r="U766" s="34">
        <f>MAX(O$6:O766)</f>
        <v>1.34291332477861</v>
      </c>
      <c r="V766" s="35">
        <f t="shared" si="86"/>
        <v>-0.14419243924437208</v>
      </c>
      <c r="W766" s="35">
        <f t="shared" si="87"/>
        <v>-0.24060441299888524</v>
      </c>
      <c r="X766" s="35">
        <f t="shared" si="87"/>
        <v>-0.14958189336587013</v>
      </c>
    </row>
    <row r="767" spans="1:24">
      <c r="A767" s="357">
        <v>44981</v>
      </c>
      <c r="B767" s="132">
        <f>[1]!thsiFinD("ths_adjustment_nvg_ratio_fund",B$2,$A$6,$A767,101)/100</f>
        <v>0.19964833759591</v>
      </c>
      <c r="C767" s="132">
        <f>[1]!thsiFinD("ths_adjustment_nvg_ratio_fund",C$2,$A$6,$A767,101)/100</f>
        <v>0.16366953348970997</v>
      </c>
      <c r="D767" s="132">
        <f>[1]!thsiFinD("ths_adjustment_nvg_ratio_fund",D$2,$A$6,$A767,101)/100</f>
        <v>0.4960460100647</v>
      </c>
      <c r="E767" s="132">
        <f>[1]!thsiFinD("ths_adjustment_nvg_ratio_fund",E$2,$A$6,$A767,101)/100</f>
        <v>0.59703492762742005</v>
      </c>
      <c r="F767" s="133">
        <f>[1]!thsiFinD("ths_int_chg_ratio_index",F$1,$A$6,$A767,101)/100</f>
        <v>0.24749107828173</v>
      </c>
      <c r="G767" s="133">
        <f>[1]!thsiFinD("ths_int_chg_ratio_index",G$1,$A$6,$A767,101)/100</f>
        <v>0.24749107828173</v>
      </c>
      <c r="H767" s="132">
        <f>[1]!thsiFinD("ths_int_chg_ratio_index",H$1,$A$6,$A767,101)/100</f>
        <v>0.38231250082724999</v>
      </c>
      <c r="I767" s="132">
        <f>[1]!thsiFinD("ths_int_chg_ratio_index",I$1,$A$6,$A767,101)/100</f>
        <v>0.38231250082724999</v>
      </c>
      <c r="J767" s="32">
        <f t="shared" si="81"/>
        <v>0.33950074587446255</v>
      </c>
      <c r="K767" s="32">
        <f>[1]!thsiFinD("ths_int_chg_ratio_index",K$2,$A$6,$A767,101)/100</f>
        <v>3.8401314730945997E-2</v>
      </c>
      <c r="L767" s="32">
        <f>[1]!thsiFinD("ths_int_chg_ratio_index",L$2,$A$6,$A767,101)/100</f>
        <v>0.13454494983229001</v>
      </c>
      <c r="M767" s="46">
        <f t="shared" si="82"/>
        <v>1.3395007458744626</v>
      </c>
      <c r="N767" s="46">
        <f t="shared" si="83"/>
        <v>1.0384013147309461</v>
      </c>
      <c r="O767" s="46">
        <f t="shared" si="83"/>
        <v>1.1345449498322899</v>
      </c>
      <c r="P767" s="38">
        <f t="shared" si="84"/>
        <v>-4.0269954583377343E-3</v>
      </c>
      <c r="Q767" s="38">
        <f t="shared" si="85"/>
        <v>-8.4873785427109771E-3</v>
      </c>
      <c r="R767" s="38">
        <f t="shared" si="85"/>
        <v>-6.5609537210971069E-3</v>
      </c>
      <c r="S767" s="34">
        <f>MAX(M$6:M767)</f>
        <v>1.5715176881679187</v>
      </c>
      <c r="T767" s="34">
        <f>MAX(N$6:N767)</f>
        <v>1.37911001835863</v>
      </c>
      <c r="U767" s="34">
        <f>MAX(O$6:O767)</f>
        <v>1.34291332477861</v>
      </c>
      <c r="V767" s="35">
        <f t="shared" si="86"/>
        <v>-0.1476387724047461</v>
      </c>
      <c r="W767" s="35">
        <f t="shared" si="87"/>
        <v>-0.24704969080942785</v>
      </c>
      <c r="X767" s="35">
        <f t="shared" si="87"/>
        <v>-0.15516144720707969</v>
      </c>
    </row>
    <row r="768" spans="1:24">
      <c r="A768" s="357">
        <v>44984</v>
      </c>
      <c r="B768" s="132">
        <f>[1]!thsiFinD("ths_adjustment_nvg_ratio_fund",B$2,$A$6,$A768,101)/100</f>
        <v>0.19573209718670001</v>
      </c>
      <c r="C768" s="132">
        <f>[1]!thsiFinD("ths_adjustment_nvg_ratio_fund",C$2,$A$6,$A768,101)/100</f>
        <v>0.16097645730170998</v>
      </c>
      <c r="D768" s="132">
        <f>[1]!thsiFinD("ths_adjustment_nvg_ratio_fund",D$2,$A$6,$A768,101)/100</f>
        <v>0.48610112628804003</v>
      </c>
      <c r="E768" s="132">
        <f>[1]!thsiFinD("ths_adjustment_nvg_ratio_fund",E$2,$A$6,$A768,101)/100</f>
        <v>0.59376832233255006</v>
      </c>
      <c r="F768" s="133">
        <f>[1]!thsiFinD("ths_int_chg_ratio_index",F$1,$A$6,$A768,101)/100</f>
        <v>0.23841477138719999</v>
      </c>
      <c r="G768" s="133">
        <f>[1]!thsiFinD("ths_int_chg_ratio_index",G$1,$A$6,$A768,101)/100</f>
        <v>0.23841477138719999</v>
      </c>
      <c r="H768" s="132">
        <f>[1]!thsiFinD("ths_int_chg_ratio_index",H$1,$A$6,$A768,101)/100</f>
        <v>0.36985131097846002</v>
      </c>
      <c r="I768" s="132">
        <f>[1]!thsiFinD("ths_int_chg_ratio_index",I$1,$A$6,$A768,101)/100</f>
        <v>0.36985131097846002</v>
      </c>
      <c r="J768" s="32">
        <f t="shared" si="81"/>
        <v>0.33163877098004002</v>
      </c>
      <c r="K768" s="32">
        <f>[1]!thsiFinD("ths_int_chg_ratio_index",K$2,$A$6,$A768,101)/100</f>
        <v>3.3714100897943002E-2</v>
      </c>
      <c r="L768" s="32">
        <f>[1]!thsiFinD("ths_int_chg_ratio_index",L$2,$A$6,$A768,101)/100</f>
        <v>0.12810150774007001</v>
      </c>
      <c r="M768" s="46">
        <f t="shared" si="82"/>
        <v>1.3316387709800401</v>
      </c>
      <c r="N768" s="46">
        <f t="shared" si="83"/>
        <v>1.0337141008979429</v>
      </c>
      <c r="O768" s="46">
        <f t="shared" si="83"/>
        <v>1.12810150774007</v>
      </c>
      <c r="P768" s="38">
        <f t="shared" si="84"/>
        <v>-5.8693322259331104E-3</v>
      </c>
      <c r="Q768" s="38">
        <f t="shared" si="85"/>
        <v>-4.5138750948304773E-3</v>
      </c>
      <c r="R768" s="38">
        <f t="shared" si="85"/>
        <v>-5.6793184731661617E-3</v>
      </c>
      <c r="S768" s="34">
        <f>MAX(M$6:M768)</f>
        <v>1.5715176881679187</v>
      </c>
      <c r="T768" s="34">
        <f>MAX(N$6:N768)</f>
        <v>1.37911001835863</v>
      </c>
      <c r="U768" s="34">
        <f>MAX(O$6:O768)</f>
        <v>1.34291332477861</v>
      </c>
      <c r="V768" s="35">
        <f t="shared" si="86"/>
        <v>-0.15264156362600689</v>
      </c>
      <c r="W768" s="35">
        <f t="shared" si="87"/>
        <v>-0.25044841445772803</v>
      </c>
      <c r="X768" s="35">
        <f t="shared" si="87"/>
        <v>-0.15995955440679943</v>
      </c>
    </row>
    <row r="769" spans="1:24">
      <c r="A769" s="357">
        <v>44985</v>
      </c>
      <c r="B769" s="132">
        <f>[1]!thsiFinD("ths_adjustment_nvg_ratio_fund",B$2,$A$6,$A769,101)/100</f>
        <v>0.20300511508951</v>
      </c>
      <c r="C769" s="132">
        <f>[1]!thsiFinD("ths_adjustment_nvg_ratio_fund",C$2,$A$6,$A769,101)/100</f>
        <v>0.16558074884892998</v>
      </c>
      <c r="D769" s="132">
        <f>[1]!thsiFinD("ths_adjustment_nvg_ratio_fund",D$2,$A$6,$A769,101)/100</f>
        <v>0.49976036424634995</v>
      </c>
      <c r="E769" s="132">
        <f>[1]!thsiFinD("ths_adjustment_nvg_ratio_fund",E$2,$A$6,$A769,101)/100</f>
        <v>0.60599715225842998</v>
      </c>
      <c r="F769" s="133">
        <f>[1]!thsiFinD("ths_int_chg_ratio_index",F$1,$A$6,$A769,101)/100</f>
        <v>0.24942203504093002</v>
      </c>
      <c r="G769" s="133">
        <f>[1]!thsiFinD("ths_int_chg_ratio_index",G$1,$A$6,$A769,101)/100</f>
        <v>0.24942203504093002</v>
      </c>
      <c r="H769" s="132">
        <f>[1]!thsiFinD("ths_int_chg_ratio_index",H$1,$A$6,$A769,101)/100</f>
        <v>0.38308422374060003</v>
      </c>
      <c r="I769" s="132">
        <f>[1]!thsiFinD("ths_int_chg_ratio_index",I$1,$A$6,$A769,101)/100</f>
        <v>0.38308422374060003</v>
      </c>
      <c r="J769" s="32">
        <f t="shared" si="81"/>
        <v>0.34241948725078497</v>
      </c>
      <c r="K769" s="32">
        <f>[1]!thsiFinD("ths_int_chg_ratio_index",K$2,$A$6,$A769,101)/100</f>
        <v>4.0703996406993001E-2</v>
      </c>
      <c r="L769" s="32">
        <f>[1]!thsiFinD("ths_int_chg_ratio_index",L$2,$A$6,$A769,101)/100</f>
        <v>0.13669513416713999</v>
      </c>
      <c r="M769" s="46">
        <f t="shared" si="82"/>
        <v>1.3424194872507851</v>
      </c>
      <c r="N769" s="46">
        <f t="shared" si="83"/>
        <v>1.0407039964069931</v>
      </c>
      <c r="O769" s="46">
        <f t="shared" si="83"/>
        <v>1.1366951341671401</v>
      </c>
      <c r="P769" s="38">
        <f t="shared" si="84"/>
        <v>8.0958263649912876E-3</v>
      </c>
      <c r="Q769" s="38">
        <f t="shared" si="85"/>
        <v>6.7619233431934767E-3</v>
      </c>
      <c r="R769" s="38">
        <f t="shared" si="85"/>
        <v>7.6177776273747E-3</v>
      </c>
      <c r="S769" s="34">
        <f>MAX(M$6:M769)</f>
        <v>1.5715176881679187</v>
      </c>
      <c r="T769" s="34">
        <f>MAX(N$6:N769)</f>
        <v>1.37911001835863</v>
      </c>
      <c r="U769" s="34">
        <f>MAX(O$6:O769)</f>
        <v>1.34291332477861</v>
      </c>
      <c r="V769" s="35">
        <f t="shared" si="86"/>
        <v>-0.14578149685621244</v>
      </c>
      <c r="W769" s="35">
        <f t="shared" si="87"/>
        <v>-0.24538000409452199</v>
      </c>
      <c r="X769" s="35">
        <f t="shared" si="87"/>
        <v>-0.15356031309426965</v>
      </c>
    </row>
    <row r="770" spans="1:24">
      <c r="A770" s="357">
        <v>44986</v>
      </c>
      <c r="B770" s="132">
        <f>[1]!thsiFinD("ths_adjustment_nvg_ratio_fund",B$2,$A$6,$A770,101)/100</f>
        <v>0.21675191815857001</v>
      </c>
      <c r="C770" s="132">
        <f>[1]!thsiFinD("ths_adjustment_nvg_ratio_fund",C$2,$A$6,$A770,101)/100</f>
        <v>0.17504995221962003</v>
      </c>
      <c r="D770" s="132">
        <f>[1]!thsiFinD("ths_adjustment_nvg_ratio_fund",D$2,$A$6,$A770,101)/100</f>
        <v>0.50766834411693995</v>
      </c>
      <c r="E770" s="132">
        <f>[1]!thsiFinD("ths_adjustment_nvg_ratio_fund",E$2,$A$6,$A770,101)/100</f>
        <v>0.60809112996801995</v>
      </c>
      <c r="F770" s="133">
        <f>[1]!thsiFinD("ths_int_chg_ratio_index",F$1,$A$6,$A770,101)/100</f>
        <v>0.25790005196664001</v>
      </c>
      <c r="G770" s="133">
        <f>[1]!thsiFinD("ths_int_chg_ratio_index",G$1,$A$6,$A770,101)/100</f>
        <v>0.25790005196664001</v>
      </c>
      <c r="H770" s="132">
        <f>[1]!thsiFinD("ths_int_chg_ratio_index",H$1,$A$6,$A770,101)/100</f>
        <v>0.39571710123922998</v>
      </c>
      <c r="I770" s="132">
        <f>[1]!thsiFinD("ths_int_chg_ratio_index",I$1,$A$6,$A770,101)/100</f>
        <v>0.39571710123922998</v>
      </c>
      <c r="J770" s="32">
        <f t="shared" si="81"/>
        <v>0.35184945635936127</v>
      </c>
      <c r="K770" s="32">
        <f>[1]!thsiFinD("ths_int_chg_ratio_index",K$2,$A$6,$A770,101)/100</f>
        <v>5.3478724905068005E-2</v>
      </c>
      <c r="L770" s="32">
        <f>[1]!thsiFinD("ths_int_chg_ratio_index",L$2,$A$6,$A770,101)/100</f>
        <v>0.14884546116465999</v>
      </c>
      <c r="M770" s="46">
        <f t="shared" si="82"/>
        <v>1.3518494563593613</v>
      </c>
      <c r="N770" s="46">
        <f t="shared" si="83"/>
        <v>1.0534787249050681</v>
      </c>
      <c r="O770" s="46">
        <f t="shared" si="83"/>
        <v>1.1488454611646599</v>
      </c>
      <c r="P770" s="38">
        <f t="shared" si="84"/>
        <v>7.0246068372326054E-3</v>
      </c>
      <c r="Q770" s="38">
        <f t="shared" si="85"/>
        <v>1.2275083541698262E-2</v>
      </c>
      <c r="R770" s="38">
        <f t="shared" si="85"/>
        <v>1.0689169533942389E-2</v>
      </c>
      <c r="S770" s="34">
        <f>MAX(M$6:M770)</f>
        <v>1.5715176881679187</v>
      </c>
      <c r="T770" s="34">
        <f>MAX(N$6:N770)</f>
        <v>1.37911001835863</v>
      </c>
      <c r="U770" s="34">
        <f>MAX(O$6:O770)</f>
        <v>1.34291332477861</v>
      </c>
      <c r="V770" s="35">
        <f t="shared" si="86"/>
        <v>-0.13978094771853788</v>
      </c>
      <c r="W770" s="35">
        <f t="shared" si="87"/>
        <v>-0.23611698060254627</v>
      </c>
      <c r="X770" s="35">
        <f t="shared" si="87"/>
        <v>-0.14451257578067722</v>
      </c>
    </row>
    <row r="771" spans="1:24">
      <c r="A771" s="357">
        <v>44987</v>
      </c>
      <c r="B771" s="132">
        <f>[1]!thsiFinD("ths_adjustment_nvg_ratio_fund",B$2,$A$6,$A771,101)/100</f>
        <v>0.21371483375958999</v>
      </c>
      <c r="C771" s="132">
        <f>[1]!thsiFinD("ths_adjustment_nvg_ratio_fund",C$2,$A$6,$A771,101)/100</f>
        <v>0.16888193901486001</v>
      </c>
      <c r="D771" s="132">
        <f>[1]!thsiFinD("ths_adjustment_nvg_ratio_fund",D$2,$A$6,$A771,101)/100</f>
        <v>0.50047927150730998</v>
      </c>
      <c r="E771" s="132">
        <f>[1]!thsiFinD("ths_adjustment_nvg_ratio_fund",E$2,$A$6,$A771,101)/100</f>
        <v>0.60097160573996999</v>
      </c>
      <c r="F771" s="133">
        <f>[1]!thsiFinD("ths_int_chg_ratio_index",F$1,$A$6,$A771,101)/100</f>
        <v>0.25242767556793999</v>
      </c>
      <c r="G771" s="133">
        <f>[1]!thsiFinD("ths_int_chg_ratio_index",G$1,$A$6,$A771,101)/100</f>
        <v>0.25242767556793999</v>
      </c>
      <c r="H771" s="132">
        <f>[1]!thsiFinD("ths_int_chg_ratio_index",H$1,$A$6,$A771,101)/100</f>
        <v>0.38820712829473997</v>
      </c>
      <c r="I771" s="132">
        <f>[1]!thsiFinD("ths_int_chg_ratio_index",I$1,$A$6,$A771,101)/100</f>
        <v>0.38820712829473997</v>
      </c>
      <c r="J771" s="32">
        <f t="shared" si="81"/>
        <v>0.3456646572183863</v>
      </c>
      <c r="K771" s="32">
        <f>[1]!thsiFinD("ths_int_chg_ratio_index",K$2,$A$6,$A771,101)/100</f>
        <v>5.0889379565875005E-2</v>
      </c>
      <c r="L771" s="32">
        <f>[1]!thsiFinD("ths_int_chg_ratio_index",L$2,$A$6,$A771,101)/100</f>
        <v>0.14534824782009001</v>
      </c>
      <c r="M771" s="46">
        <f t="shared" si="82"/>
        <v>1.3456646572183864</v>
      </c>
      <c r="N771" s="46">
        <f t="shared" si="83"/>
        <v>1.0508893795658749</v>
      </c>
      <c r="O771" s="46">
        <f t="shared" si="83"/>
        <v>1.14534824782009</v>
      </c>
      <c r="P771" s="38">
        <f t="shared" si="84"/>
        <v>-4.5750650058558051E-3</v>
      </c>
      <c r="Q771" s="38">
        <f t="shared" si="85"/>
        <v>-2.4578999822009173E-3</v>
      </c>
      <c r="R771" s="38">
        <f t="shared" si="85"/>
        <v>-3.0441112079814259E-3</v>
      </c>
      <c r="S771" s="34">
        <f>MAX(M$6:M771)</f>
        <v>1.5715176881679187</v>
      </c>
      <c r="T771" s="34">
        <f>MAX(N$6:N771)</f>
        <v>1.37911001835863</v>
      </c>
      <c r="U771" s="34">
        <f>MAX(O$6:O771)</f>
        <v>1.34291332477861</v>
      </c>
      <c r="V771" s="35">
        <f t="shared" si="86"/>
        <v>-0.14371650580200135</v>
      </c>
      <c r="W771" s="35">
        <f t="shared" si="87"/>
        <v>-0.23799452866232684</v>
      </c>
      <c r="X771" s="35">
        <f t="shared" si="87"/>
        <v>-0.14711677463703043</v>
      </c>
    </row>
    <row r="772" spans="1:24">
      <c r="A772" s="357">
        <v>44988</v>
      </c>
      <c r="B772" s="132">
        <f>[1]!thsiFinD("ths_adjustment_nvg_ratio_fund",B$2,$A$6,$A772,101)/100</f>
        <v>0.21699168797954002</v>
      </c>
      <c r="C772" s="132">
        <f>[1]!thsiFinD("ths_adjustment_nvg_ratio_fund",C$2,$A$6,$A772,101)/100</f>
        <v>0.17140126835200997</v>
      </c>
      <c r="D772" s="132">
        <f>[1]!thsiFinD("ths_adjustment_nvg_ratio_fund",D$2,$A$6,$A772,101)/100</f>
        <v>0.49928109273903998</v>
      </c>
      <c r="E772" s="132">
        <f>[1]!thsiFinD("ths_adjustment_nvg_ratio_fund",E$2,$A$6,$A772,101)/100</f>
        <v>0.59820755513553003</v>
      </c>
      <c r="F772" s="133">
        <f>[1]!thsiFinD("ths_int_chg_ratio_index",F$1,$A$6,$A772,101)/100</f>
        <v>0.25164337987578</v>
      </c>
      <c r="G772" s="133">
        <f>[1]!thsiFinD("ths_int_chg_ratio_index",G$1,$A$6,$A772,101)/100</f>
        <v>0.25164337987578</v>
      </c>
      <c r="H772" s="132">
        <f>[1]!thsiFinD("ths_int_chg_ratio_index",H$1,$A$6,$A772,101)/100</f>
        <v>0.38613767116269998</v>
      </c>
      <c r="I772" s="132">
        <f>[1]!thsiFinD("ths_int_chg_ratio_index",I$1,$A$6,$A772,101)/100</f>
        <v>0.38613767116269998</v>
      </c>
      <c r="J772" s="32">
        <f t="shared" si="81"/>
        <v>0.34518046328538499</v>
      </c>
      <c r="K772" s="32">
        <f>[1]!thsiFinD("ths_int_chg_ratio_index",K$2,$A$6,$A772,101)/100</f>
        <v>5.3657851714228003E-2</v>
      </c>
      <c r="L772" s="32">
        <f>[1]!thsiFinD("ths_int_chg_ratio_index",L$2,$A$6,$A772,101)/100</f>
        <v>0.14703293405709</v>
      </c>
      <c r="M772" s="46">
        <f t="shared" si="82"/>
        <v>1.345180463285385</v>
      </c>
      <c r="N772" s="46">
        <f t="shared" si="83"/>
        <v>1.0536578517142281</v>
      </c>
      <c r="O772" s="46">
        <f t="shared" si="83"/>
        <v>1.1470329340570899</v>
      </c>
      <c r="P772" s="38">
        <f t="shared" si="84"/>
        <v>-3.5981767850112867E-4</v>
      </c>
      <c r="Q772" s="38">
        <f t="shared" si="85"/>
        <v>2.6344087229208668E-3</v>
      </c>
      <c r="R772" s="38">
        <f t="shared" si="85"/>
        <v>1.4708943242427441E-3</v>
      </c>
      <c r="S772" s="34">
        <f>MAX(M$6:M772)</f>
        <v>1.5715176881679187</v>
      </c>
      <c r="T772" s="34">
        <f>MAX(N$6:N772)</f>
        <v>1.37911001835863</v>
      </c>
      <c r="U772" s="34">
        <f>MAX(O$6:O772)</f>
        <v>1.34291332477861</v>
      </c>
      <c r="V772" s="35">
        <f t="shared" si="86"/>
        <v>-0.14402461174102243</v>
      </c>
      <c r="W772" s="35">
        <f t="shared" si="87"/>
        <v>-0.23598709480172153</v>
      </c>
      <c r="X772" s="35">
        <f t="shared" si="87"/>
        <v>-0.14586227354160219</v>
      </c>
    </row>
    <row r="773" spans="1:24">
      <c r="A773" s="357">
        <v>44991</v>
      </c>
      <c r="B773" s="132">
        <f>[1]!thsiFinD("ths_adjustment_nvg_ratio_fund",B$2,$A$6,$A773,101)/100</f>
        <v>0.21147698209718999</v>
      </c>
      <c r="C773" s="132">
        <f>[1]!thsiFinD("ths_adjustment_nvg_ratio_fund",C$2,$A$6,$A773,101)/100</f>
        <v>0.17140126835200997</v>
      </c>
      <c r="D773" s="132">
        <f>[1]!thsiFinD("ths_adjustment_nvg_ratio_fund",D$2,$A$6,$A773,101)/100</f>
        <v>0.50119817876827</v>
      </c>
      <c r="E773" s="132">
        <f>[1]!thsiFinD("ths_adjustment_nvg_ratio_fund",E$2,$A$6,$A773,101)/100</f>
        <v>0.60499204295473996</v>
      </c>
      <c r="F773" s="133">
        <f>[1]!thsiFinD("ths_int_chg_ratio_index",F$1,$A$6,$A773,101)/100</f>
        <v>0.25687137115947001</v>
      </c>
      <c r="G773" s="133">
        <f>[1]!thsiFinD("ths_int_chg_ratio_index",G$1,$A$6,$A773,101)/100</f>
        <v>0.25687137115947001</v>
      </c>
      <c r="H773" s="132">
        <f>[1]!thsiFinD("ths_int_chg_ratio_index",H$1,$A$6,$A773,101)/100</f>
        <v>0.38844298093554003</v>
      </c>
      <c r="I773" s="132">
        <f>[1]!thsiFinD("ths_int_chg_ratio_index",I$1,$A$6,$A773,101)/100</f>
        <v>0.38844298093554003</v>
      </c>
      <c r="J773" s="32">
        <f t="shared" si="81"/>
        <v>0.34746214704527872</v>
      </c>
      <c r="K773" s="32">
        <f>[1]!thsiFinD("ths_int_chg_ratio_index",K$2,$A$6,$A773,101)/100</f>
        <v>4.9791690292365E-2</v>
      </c>
      <c r="L773" s="32">
        <f>[1]!thsiFinD("ths_int_chg_ratio_index",L$2,$A$6,$A773,101)/100</f>
        <v>0.14544691172856</v>
      </c>
      <c r="M773" s="46">
        <f t="shared" si="82"/>
        <v>1.3474621470452788</v>
      </c>
      <c r="N773" s="46">
        <f t="shared" si="83"/>
        <v>1.049791690292365</v>
      </c>
      <c r="O773" s="46">
        <f t="shared" si="83"/>
        <v>1.1454469117285599</v>
      </c>
      <c r="P773" s="38">
        <f t="shared" si="84"/>
        <v>1.6961915684690076E-3</v>
      </c>
      <c r="Q773" s="38">
        <f t="shared" si="85"/>
        <v>-3.6692759566809841E-3</v>
      </c>
      <c r="R773" s="38">
        <f t="shared" si="85"/>
        <v>-1.3827173409225457E-3</v>
      </c>
      <c r="S773" s="34">
        <f>MAX(M$6:M773)</f>
        <v>1.5715176881679187</v>
      </c>
      <c r="T773" s="34">
        <f>MAX(N$6:N773)</f>
        <v>1.37911001835863</v>
      </c>
      <c r="U773" s="34">
        <f>MAX(O$6:O773)</f>
        <v>1.34291332477861</v>
      </c>
      <c r="V773" s="35">
        <f t="shared" si="86"/>
        <v>-0.14257271350464062</v>
      </c>
      <c r="W773" s="35">
        <f t="shared" si="87"/>
        <v>-0.23879046898535949</v>
      </c>
      <c r="X773" s="35">
        <f t="shared" si="87"/>
        <v>-0.14704330458751236</v>
      </c>
    </row>
    <row r="774" spans="1:24">
      <c r="A774" s="357">
        <v>44992</v>
      </c>
      <c r="B774" s="132">
        <f>[1]!thsiFinD("ths_adjustment_nvg_ratio_fund",B$2,$A$6,$A774,101)/100</f>
        <v>0.19613171355498998</v>
      </c>
      <c r="C774" s="132">
        <f>[1]!thsiFinD("ths_adjustment_nvg_ratio_fund",C$2,$A$6,$A774,101)/100</f>
        <v>0.1563721657545</v>
      </c>
      <c r="D774" s="132">
        <f>[1]!thsiFinD("ths_adjustment_nvg_ratio_fund",D$2,$A$6,$A774,101)/100</f>
        <v>0.4810687754613</v>
      </c>
      <c r="E774" s="132">
        <f>[1]!thsiFinD("ths_adjustment_nvg_ratio_fund",E$2,$A$6,$A774,101)/100</f>
        <v>0.58296339729857005</v>
      </c>
      <c r="F774" s="133">
        <f>[1]!thsiFinD("ths_int_chg_ratio_index",F$1,$A$6,$A774,101)/100</f>
        <v>0.23141779472117002</v>
      </c>
      <c r="G774" s="133">
        <f>[1]!thsiFinD("ths_int_chg_ratio_index",G$1,$A$6,$A774,101)/100</f>
        <v>0.23141779472117002</v>
      </c>
      <c r="H774" s="132">
        <f>[1]!thsiFinD("ths_int_chg_ratio_index",H$1,$A$6,$A774,101)/100</f>
        <v>0.35736430261887003</v>
      </c>
      <c r="I774" s="132">
        <f>[1]!thsiFinD("ths_int_chg_ratio_index",I$1,$A$6,$A774,101)/100</f>
        <v>0.35736430261887003</v>
      </c>
      <c r="J774" s="32">
        <f t="shared" si="81"/>
        <v>0.32426253084368001</v>
      </c>
      <c r="K774" s="32">
        <f>[1]!thsiFinD("ths_int_chg_ratio_index",K$2,$A$6,$A774,101)/100</f>
        <v>3.3685492962869004E-2</v>
      </c>
      <c r="L774" s="32">
        <f>[1]!thsiFinD("ths_int_chg_ratio_index",L$2,$A$6,$A774,101)/100</f>
        <v>0.12577308394356002</v>
      </c>
      <c r="M774" s="46">
        <f t="shared" si="82"/>
        <v>1.32426253084368</v>
      </c>
      <c r="N774" s="46">
        <f t="shared" si="83"/>
        <v>1.0336854929628689</v>
      </c>
      <c r="O774" s="46">
        <f t="shared" si="83"/>
        <v>1.12577308394356</v>
      </c>
      <c r="P774" s="38">
        <f t="shared" si="84"/>
        <v>-1.7217267477584453E-2</v>
      </c>
      <c r="Q774" s="38">
        <f t="shared" si="85"/>
        <v>-1.5342279309727092E-2</v>
      </c>
      <c r="R774" s="38">
        <f t="shared" si="85"/>
        <v>-1.717567840425771E-2</v>
      </c>
      <c r="S774" s="34">
        <f>MAX(M$6:M774)</f>
        <v>1.5715176881679187</v>
      </c>
      <c r="T774" s="34">
        <f>MAX(N$6:N774)</f>
        <v>1.37911001835863</v>
      </c>
      <c r="U774" s="34">
        <f>MAX(O$6:O774)</f>
        <v>1.34291332477861</v>
      </c>
      <c r="V774" s="35">
        <f t="shared" si="86"/>
        <v>-0.15733526843881074</v>
      </c>
      <c r="W774" s="35">
        <f t="shared" si="87"/>
        <v>-0.25046915822341254</v>
      </c>
      <c r="X774" s="35">
        <f t="shared" si="87"/>
        <v>-0.16169341448067565</v>
      </c>
    </row>
    <row r="775" spans="1:24">
      <c r="A775" s="357">
        <v>44993</v>
      </c>
      <c r="B775" s="132">
        <f>[1]!thsiFinD("ths_adjustment_nvg_ratio_fund",B$2,$A$6,$A775,101)/100</f>
        <v>0.19245524296675001</v>
      </c>
      <c r="C775" s="132">
        <f>[1]!thsiFinD("ths_adjustment_nvg_ratio_fund",C$2,$A$6,$A775,101)/100</f>
        <v>0.15376596299192</v>
      </c>
      <c r="D775" s="132">
        <f>[1]!thsiFinD("ths_adjustment_nvg_ratio_fund",D$2,$A$6,$A775,101)/100</f>
        <v>0.4850227653966</v>
      </c>
      <c r="E775" s="132">
        <f>[1]!thsiFinD("ths_adjustment_nvg_ratio_fund",E$2,$A$6,$A775,101)/100</f>
        <v>0.58597872520964001</v>
      </c>
      <c r="F775" s="133">
        <f>[1]!thsiFinD("ths_int_chg_ratio_index",F$1,$A$6,$A775,101)/100</f>
        <v>0.23790457142969998</v>
      </c>
      <c r="G775" s="133">
        <f>[1]!thsiFinD("ths_int_chg_ratio_index",G$1,$A$6,$A775,101)/100</f>
        <v>0.23790457142969998</v>
      </c>
      <c r="H775" s="132">
        <f>[1]!thsiFinD("ths_int_chg_ratio_index",H$1,$A$6,$A775,101)/100</f>
        <v>0.37014806044428999</v>
      </c>
      <c r="I775" s="132">
        <f>[1]!thsiFinD("ths_int_chg_ratio_index",I$1,$A$6,$A775,101)/100</f>
        <v>0.37014806044428999</v>
      </c>
      <c r="J775" s="32">
        <f t="shared" ref="J775:J838" si="88">SUMPRODUCT(B775:I775,$B$4:$I$4)</f>
        <v>0.3291659950391112</v>
      </c>
      <c r="K775" s="32">
        <f>[1]!thsiFinD("ths_int_chg_ratio_index",K$2,$A$6,$A775,101)/100</f>
        <v>3.1629718334310997E-2</v>
      </c>
      <c r="L775" s="32">
        <f>[1]!thsiFinD("ths_int_chg_ratio_index",L$2,$A$6,$A775,101)/100</f>
        <v>0.12696085073888</v>
      </c>
      <c r="M775" s="46">
        <f t="shared" ref="M775:M838" si="89">1+J775</f>
        <v>1.3291659950391113</v>
      </c>
      <c r="N775" s="46">
        <f t="shared" ref="N775:O838" si="90">1+K775</f>
        <v>1.0316297183343111</v>
      </c>
      <c r="O775" s="46">
        <f t="shared" si="90"/>
        <v>1.12696085073888</v>
      </c>
      <c r="P775" s="38">
        <f t="shared" ref="P775:P838" si="91">M775/M774-1</f>
        <v>3.7027885945752903E-3</v>
      </c>
      <c r="Q775" s="38">
        <f t="shared" ref="Q775:R838" si="92">N775/N774-1</f>
        <v>-1.9887815419227239E-3</v>
      </c>
      <c r="R775" s="38">
        <f t="shared" si="92"/>
        <v>1.0550676795000324E-3</v>
      </c>
      <c r="S775" s="34">
        <f>MAX(M$6:M775)</f>
        <v>1.5715176881679187</v>
      </c>
      <c r="T775" s="34">
        <f>MAX(N$6:N775)</f>
        <v>1.37911001835863</v>
      </c>
      <c r="U775" s="34">
        <f>MAX(O$6:O775)</f>
        <v>1.34291332477861</v>
      </c>
      <c r="V775" s="35">
        <f t="shared" ref="V775:V838" si="93">M775/S775-1</f>
        <v>-0.15421505908173516</v>
      </c>
      <c r="W775" s="35">
        <f t="shared" ref="W775:X838" si="94">N775/T775-1</f>
        <v>-0.25195981132663969</v>
      </c>
      <c r="X775" s="35">
        <f t="shared" si="94"/>
        <v>-0.16080894429678216</v>
      </c>
    </row>
    <row r="776" spans="1:24">
      <c r="A776" s="357">
        <v>44994</v>
      </c>
      <c r="B776" s="132">
        <f>[1]!thsiFinD("ths_adjustment_nvg_ratio_fund",B$2,$A$6,$A776,101)/100</f>
        <v>0.19061700767263001</v>
      </c>
      <c r="C776" s="132">
        <f>[1]!thsiFinD("ths_adjustment_nvg_ratio_fund",C$2,$A$6,$A776,101)/100</f>
        <v>0.15532968464947</v>
      </c>
      <c r="D776" s="132">
        <f>[1]!thsiFinD("ths_adjustment_nvg_ratio_fund",D$2,$A$6,$A776,101)/100</f>
        <v>0.47987059669303</v>
      </c>
      <c r="E776" s="132">
        <f>[1]!thsiFinD("ths_adjustment_nvg_ratio_fund",E$2,$A$6,$A776,101)/100</f>
        <v>0.58589496610742997</v>
      </c>
      <c r="F776" s="133">
        <f>[1]!thsiFinD("ths_int_chg_ratio_index",F$1,$A$6,$A776,101)/100</f>
        <v>0.23815621355217001</v>
      </c>
      <c r="G776" s="133">
        <f>[1]!thsiFinD("ths_int_chg_ratio_index",G$1,$A$6,$A776,101)/100</f>
        <v>0.23815621355217001</v>
      </c>
      <c r="H776" s="132">
        <f>[1]!thsiFinD("ths_int_chg_ratio_index",H$1,$A$6,$A776,101)/100</f>
        <v>0.37193209775237002</v>
      </c>
      <c r="I776" s="132">
        <f>[1]!thsiFinD("ths_int_chg_ratio_index",I$1,$A$6,$A776,101)/100</f>
        <v>0.37193209775237002</v>
      </c>
      <c r="J776" s="32">
        <f t="shared" si="88"/>
        <v>0.32898610971645498</v>
      </c>
      <c r="K776" s="32">
        <f>[1]!thsiFinD("ths_int_chg_ratio_index",K$2,$A$6,$A776,101)/100</f>
        <v>2.8269501332839998E-2</v>
      </c>
      <c r="L776" s="32">
        <f>[1]!thsiFinD("ths_int_chg_ratio_index",L$2,$A$6,$A776,101)/100</f>
        <v>0.12478115611790001</v>
      </c>
      <c r="M776" s="46">
        <f t="shared" si="89"/>
        <v>1.328986109716455</v>
      </c>
      <c r="N776" s="46">
        <f t="shared" si="90"/>
        <v>1.02826950133284</v>
      </c>
      <c r="O776" s="46">
        <f t="shared" si="90"/>
        <v>1.1247811561179</v>
      </c>
      <c r="P776" s="38">
        <f t="shared" si="91"/>
        <v>-1.3533698825252127E-4</v>
      </c>
      <c r="Q776" s="38">
        <f t="shared" si="92"/>
        <v>-3.257192907254125E-3</v>
      </c>
      <c r="R776" s="38">
        <f t="shared" si="92"/>
        <v>-1.9341351738624279E-3</v>
      </c>
      <c r="S776" s="34">
        <f>MAX(M$6:M776)</f>
        <v>1.5715176881679187</v>
      </c>
      <c r="T776" s="34">
        <f>MAX(N$6:N776)</f>
        <v>1.37911001835863</v>
      </c>
      <c r="U776" s="34">
        <f>MAX(O$6:O776)</f>
        <v>1.34291332477861</v>
      </c>
      <c r="V776" s="35">
        <f t="shared" si="93"/>
        <v>-0.15432952506834841</v>
      </c>
      <c r="W776" s="35">
        <f t="shared" si="94"/>
        <v>-0.25439632252352751</v>
      </c>
      <c r="X776" s="35">
        <f t="shared" si="94"/>
        <v>-0.16243205323520848</v>
      </c>
    </row>
    <row r="777" spans="1:24">
      <c r="A777" s="357">
        <v>44995</v>
      </c>
      <c r="B777" s="132">
        <f>[1]!thsiFinD("ths_adjustment_nvg_ratio_fund",B$2,$A$6,$A777,101)/100</f>
        <v>0.17447250639386</v>
      </c>
      <c r="C777" s="132">
        <f>[1]!thsiFinD("ths_adjustment_nvg_ratio_fund",C$2,$A$6,$A777,101)/100</f>
        <v>0.14134306315698</v>
      </c>
      <c r="D777" s="132">
        <f>[1]!thsiFinD("ths_adjustment_nvg_ratio_fund",D$2,$A$6,$A777,101)/100</f>
        <v>0.46549245147376</v>
      </c>
      <c r="E777" s="132">
        <f>[1]!thsiFinD("ths_adjustment_nvg_ratio_fund",E$2,$A$6,$A777,101)/100</f>
        <v>0.56319624763358</v>
      </c>
      <c r="F777" s="133">
        <f>[1]!thsiFinD("ths_int_chg_ratio_index",F$1,$A$6,$A777,101)/100</f>
        <v>0.22117090019045998</v>
      </c>
      <c r="G777" s="133">
        <f>[1]!thsiFinD("ths_int_chg_ratio_index",G$1,$A$6,$A777,101)/100</f>
        <v>0.22117090019045998</v>
      </c>
      <c r="H777" s="132">
        <f>[1]!thsiFinD("ths_int_chg_ratio_index",H$1,$A$6,$A777,101)/100</f>
        <v>0.35113659457437996</v>
      </c>
      <c r="I777" s="132">
        <f>[1]!thsiFinD("ths_int_chg_ratio_index",I$1,$A$6,$A777,101)/100</f>
        <v>0.35113659457437996</v>
      </c>
      <c r="J777" s="32">
        <f t="shared" si="88"/>
        <v>0.31113990727348245</v>
      </c>
      <c r="K777" s="32">
        <f>[1]!thsiFinD("ths_int_chg_ratio_index",K$2,$A$6,$A777,101)/100</f>
        <v>1.4843802076843E-2</v>
      </c>
      <c r="L777" s="32">
        <f>[1]!thsiFinD("ths_int_chg_ratio_index",L$2,$A$6,$A777,101)/100</f>
        <v>0.10963844610743999</v>
      </c>
      <c r="M777" s="46">
        <f t="shared" si="89"/>
        <v>1.3111399072734824</v>
      </c>
      <c r="N777" s="46">
        <f t="shared" si="90"/>
        <v>1.0148438020768431</v>
      </c>
      <c r="O777" s="46">
        <f t="shared" si="90"/>
        <v>1.10963844610744</v>
      </c>
      <c r="P777" s="38">
        <f t="shared" si="91"/>
        <v>-1.3428434136742218E-2</v>
      </c>
      <c r="Q777" s="38">
        <f t="shared" si="92"/>
        <v>-1.3056595803526805E-2</v>
      </c>
      <c r="R777" s="38">
        <f t="shared" si="92"/>
        <v>-1.3462805567194924E-2</v>
      </c>
      <c r="S777" s="34">
        <f>MAX(M$6:M777)</f>
        <v>1.5715176881679187</v>
      </c>
      <c r="T777" s="34">
        <f>MAX(N$6:N777)</f>
        <v>1.37911001835863</v>
      </c>
      <c r="U777" s="34">
        <f>MAX(O$6:O777)</f>
        <v>1.34291332477861</v>
      </c>
      <c r="V777" s="35">
        <f t="shared" si="93"/>
        <v>-0.16568555534235552</v>
      </c>
      <c r="W777" s="35">
        <f t="shared" si="94"/>
        <v>-0.26413136836996098</v>
      </c>
      <c r="X777" s="35">
        <f t="shared" si="94"/>
        <v>-0.17370806765181757</v>
      </c>
    </row>
    <row r="778" spans="1:24">
      <c r="A778" s="357">
        <v>44998</v>
      </c>
      <c r="B778" s="132">
        <f>[1]!thsiFinD("ths_adjustment_nvg_ratio_fund",B$2,$A$6,$A778,101)/100</f>
        <v>0.18670076726343002</v>
      </c>
      <c r="C778" s="132">
        <f>[1]!thsiFinD("ths_adjustment_nvg_ratio_fund",C$2,$A$6,$A778,101)/100</f>
        <v>0.14933541829554001</v>
      </c>
      <c r="D778" s="132">
        <f>[1]!thsiFinD("ths_adjustment_nvg_ratio_fund",D$2,$A$6,$A778,101)/100</f>
        <v>0.47256170620657001</v>
      </c>
      <c r="E778" s="132">
        <f>[1]!thsiFinD("ths_adjustment_nvg_ratio_fund",E$2,$A$6,$A778,101)/100</f>
        <v>0.57056704924543</v>
      </c>
      <c r="F778" s="133">
        <f>[1]!thsiFinD("ths_int_chg_ratio_index",F$1,$A$6,$A778,101)/100</f>
        <v>0.22733617709829002</v>
      </c>
      <c r="G778" s="133">
        <f>[1]!thsiFinD("ths_int_chg_ratio_index",G$1,$A$6,$A778,101)/100</f>
        <v>0.22733617709829002</v>
      </c>
      <c r="H778" s="132">
        <f>[1]!thsiFinD("ths_int_chg_ratio_index",H$1,$A$6,$A778,101)/100</f>
        <v>0.35366103487236999</v>
      </c>
      <c r="I778" s="132">
        <f>[1]!thsiFinD("ths_int_chg_ratio_index",I$1,$A$6,$A778,101)/100</f>
        <v>0.35366103487236999</v>
      </c>
      <c r="J778" s="32">
        <f t="shared" si="88"/>
        <v>0.31764492061903626</v>
      </c>
      <c r="K778" s="32">
        <f>[1]!thsiFinD("ths_int_chg_ratio_index",K$2,$A$6,$A778,101)/100</f>
        <v>2.4412852516839001E-2</v>
      </c>
      <c r="L778" s="32">
        <f>[1]!thsiFinD("ths_int_chg_ratio_index",L$2,$A$6,$A778,101)/100</f>
        <v>0.11797485750287001</v>
      </c>
      <c r="M778" s="46">
        <f t="shared" si="89"/>
        <v>1.3176449206190362</v>
      </c>
      <c r="N778" s="46">
        <f t="shared" si="90"/>
        <v>1.024412852516839</v>
      </c>
      <c r="O778" s="46">
        <f t="shared" si="90"/>
        <v>1.1179748575028701</v>
      </c>
      <c r="P778" s="38">
        <f t="shared" si="91"/>
        <v>4.9613418899596695E-3</v>
      </c>
      <c r="Q778" s="38">
        <f t="shared" si="92"/>
        <v>9.4290869396975729E-3</v>
      </c>
      <c r="R778" s="38">
        <f t="shared" si="92"/>
        <v>7.5127276138220456E-3</v>
      </c>
      <c r="S778" s="34">
        <f>MAX(M$6:M778)</f>
        <v>1.5715176881679187</v>
      </c>
      <c r="T778" s="34">
        <f>MAX(N$6:N778)</f>
        <v>1.37911001835863</v>
      </c>
      <c r="U778" s="34">
        <f>MAX(O$6:O778)</f>
        <v>1.34291332477861</v>
      </c>
      <c r="V778" s="35">
        <f t="shared" si="93"/>
        <v>-0.16154623613867714</v>
      </c>
      <c r="W778" s="35">
        <f t="shared" si="94"/>
        <v>-0.25719279906612491</v>
      </c>
      <c r="X778" s="35">
        <f t="shared" si="94"/>
        <v>-0.16750036143458691</v>
      </c>
    </row>
    <row r="779" spans="1:24">
      <c r="A779" s="357">
        <v>44999</v>
      </c>
      <c r="B779" s="132">
        <f>[1]!thsiFinD("ths_adjustment_nvg_ratio_fund",B$2,$A$6,$A779,101)/100</f>
        <v>0.17790920716113001</v>
      </c>
      <c r="C779" s="132">
        <f>[1]!thsiFinD("ths_adjustment_nvg_ratio_fund",C$2,$A$6,$A779,101)/100</f>
        <v>0.14021370862653001</v>
      </c>
      <c r="D779" s="132">
        <f>[1]!thsiFinD("ths_adjustment_nvg_ratio_fund",D$2,$A$6,$A779,101)/100</f>
        <v>0.46141864366162999</v>
      </c>
      <c r="E779" s="132">
        <f>[1]!thsiFinD("ths_adjustment_nvg_ratio_fund",E$2,$A$6,$A779,101)/100</f>
        <v>0.55214004529297001</v>
      </c>
      <c r="F779" s="133">
        <f>[1]!thsiFinD("ths_int_chg_ratio_index",F$1,$A$6,$A779,101)/100</f>
        <v>0.21606052990883998</v>
      </c>
      <c r="G779" s="133">
        <f>[1]!thsiFinD("ths_int_chg_ratio_index",G$1,$A$6,$A779,101)/100</f>
        <v>0.21606052990883998</v>
      </c>
      <c r="H779" s="132">
        <f>[1]!thsiFinD("ths_int_chg_ratio_index",H$1,$A$6,$A779,101)/100</f>
        <v>0.33401200430025002</v>
      </c>
      <c r="I779" s="132">
        <f>[1]!thsiFinD("ths_int_chg_ratio_index",I$1,$A$6,$A779,101)/100</f>
        <v>0.33401200430025002</v>
      </c>
      <c r="J779" s="32">
        <f t="shared" si="88"/>
        <v>0.30397833414505498</v>
      </c>
      <c r="K779" s="32">
        <f>[1]!thsiFinD("ths_int_chg_ratio_index",K$2,$A$6,$A779,101)/100</f>
        <v>1.7505391801097E-2</v>
      </c>
      <c r="L779" s="32">
        <f>[1]!thsiFinD("ths_int_chg_ratio_index",L$2,$A$6,$A779,101)/100</f>
        <v>0.10881384693735001</v>
      </c>
      <c r="M779" s="46">
        <f t="shared" si="89"/>
        <v>1.303978334145055</v>
      </c>
      <c r="N779" s="46">
        <f t="shared" si="90"/>
        <v>1.017505391801097</v>
      </c>
      <c r="O779" s="46">
        <f t="shared" si="90"/>
        <v>1.1088138469373501</v>
      </c>
      <c r="P779" s="38">
        <f t="shared" si="91"/>
        <v>-1.0371979780076424E-2</v>
      </c>
      <c r="Q779" s="38">
        <f t="shared" si="92"/>
        <v>-6.7428485485820921E-3</v>
      </c>
      <c r="R779" s="38">
        <f t="shared" si="92"/>
        <v>-8.1942903313426685E-3</v>
      </c>
      <c r="S779" s="34">
        <f>MAX(M$6:M779)</f>
        <v>1.5715176881679187</v>
      </c>
      <c r="T779" s="34">
        <f>MAX(N$6:N779)</f>
        <v>1.37911001835863</v>
      </c>
      <c r="U779" s="34">
        <f>MAX(O$6:O779)</f>
        <v>1.34291332477861</v>
      </c>
      <c r="V779" s="35">
        <f t="shared" si="93"/>
        <v>-0.17024266162397572</v>
      </c>
      <c r="W779" s="35">
        <f t="shared" si="94"/>
        <v>-0.26220143552281827</v>
      </c>
      <c r="X779" s="35">
        <f t="shared" si="94"/>
        <v>-0.1743221051737297</v>
      </c>
    </row>
    <row r="780" spans="1:24">
      <c r="A780" s="357">
        <v>45000</v>
      </c>
      <c r="B780" s="132">
        <f>[1]!thsiFinD("ths_adjustment_nvg_ratio_fund",B$2,$A$6,$A780,101)/100</f>
        <v>0.18086636828644001</v>
      </c>
      <c r="C780" s="132">
        <f>[1]!thsiFinD("ths_adjustment_nvg_ratio_fund",C$2,$A$6,$A780,101)/100</f>
        <v>0.14195117713490998</v>
      </c>
      <c r="D780" s="132">
        <f>[1]!thsiFinD("ths_adjustment_nvg_ratio_fund",D$2,$A$6,$A780,101)/100</f>
        <v>0.47076443805415996</v>
      </c>
      <c r="E780" s="132">
        <f>[1]!thsiFinD("ths_adjustment_nvg_ratio_fund",E$2,$A$6,$A780,101)/100</f>
        <v>0.56059971523356</v>
      </c>
      <c r="F780" s="133">
        <f>[1]!thsiFinD("ths_int_chg_ratio_index",F$1,$A$6,$A780,101)/100</f>
        <v>0.22210049769779</v>
      </c>
      <c r="G780" s="133">
        <f>[1]!thsiFinD("ths_int_chg_ratio_index",G$1,$A$6,$A780,101)/100</f>
        <v>0.22210049769779</v>
      </c>
      <c r="H780" s="132">
        <f>[1]!thsiFinD("ths_int_chg_ratio_index",H$1,$A$6,$A780,101)/100</f>
        <v>0.34623903006064</v>
      </c>
      <c r="I780" s="132">
        <f>[1]!thsiFinD("ths_int_chg_ratio_index",I$1,$A$6,$A780,101)/100</f>
        <v>0.34623903006064</v>
      </c>
      <c r="J780" s="32">
        <f t="shared" si="88"/>
        <v>0.31135759427824128</v>
      </c>
      <c r="K780" s="32">
        <f>[1]!thsiFinD("ths_int_chg_ratio_index",K$2,$A$6,$A780,101)/100</f>
        <v>1.9424297093219002E-2</v>
      </c>
      <c r="L780" s="32">
        <f>[1]!thsiFinD("ths_int_chg_ratio_index",L$2,$A$6,$A780,101)/100</f>
        <v>0.11272271544053</v>
      </c>
      <c r="M780" s="46">
        <f t="shared" si="89"/>
        <v>1.3113575942782414</v>
      </c>
      <c r="N780" s="46">
        <f t="shared" si="90"/>
        <v>1.019424297093219</v>
      </c>
      <c r="O780" s="46">
        <f t="shared" si="90"/>
        <v>1.1127227154405299</v>
      </c>
      <c r="P780" s="38">
        <f t="shared" si="91"/>
        <v>5.6590358443528999E-3</v>
      </c>
      <c r="Q780" s="38">
        <f t="shared" si="92"/>
        <v>1.8858920135305102E-3</v>
      </c>
      <c r="R780" s="38">
        <f t="shared" si="92"/>
        <v>3.5252702822718973E-3</v>
      </c>
      <c r="S780" s="34">
        <f>MAX(M$6:M780)</f>
        <v>1.5715176881679187</v>
      </c>
      <c r="T780" s="34">
        <f>MAX(N$6:N780)</f>
        <v>1.37911001835863</v>
      </c>
      <c r="U780" s="34">
        <f>MAX(O$6:O780)</f>
        <v>1.34291332477861</v>
      </c>
      <c r="V780" s="35">
        <f t="shared" si="93"/>
        <v>-0.16554703510399105</v>
      </c>
      <c r="W780" s="35">
        <f t="shared" si="94"/>
        <v>-0.26081002710247636</v>
      </c>
      <c r="X780" s="35">
        <f t="shared" si="94"/>
        <v>-0.17141136742836982</v>
      </c>
    </row>
    <row r="781" spans="1:24">
      <c r="A781" s="357">
        <v>45001</v>
      </c>
      <c r="B781" s="132">
        <f>[1]!thsiFinD("ths_adjustment_nvg_ratio_fund",B$2,$A$6,$A781,101)/100</f>
        <v>0.16695971867008003</v>
      </c>
      <c r="C781" s="132">
        <f>[1]!thsiFinD("ths_adjustment_nvg_ratio_fund",C$2,$A$6,$A781,101)/100</f>
        <v>0.12518460602901998</v>
      </c>
      <c r="D781" s="132">
        <f>[1]!thsiFinD("ths_adjustment_nvg_ratio_fund",D$2,$A$6,$A781,101)/100</f>
        <v>0.4529115744069</v>
      </c>
      <c r="E781" s="132">
        <f>[1]!thsiFinD("ths_adjustment_nvg_ratio_fund",E$2,$A$6,$A781,101)/100</f>
        <v>0.53790099675971004</v>
      </c>
      <c r="F781" s="133">
        <f>[1]!thsiFinD("ths_int_chg_ratio_index",F$1,$A$6,$A781,101)/100</f>
        <v>0.20167827278910999</v>
      </c>
      <c r="G781" s="133">
        <f>[1]!thsiFinD("ths_int_chg_ratio_index",G$1,$A$6,$A781,101)/100</f>
        <v>0.20167827278910999</v>
      </c>
      <c r="H781" s="132">
        <f>[1]!thsiFinD("ths_int_chg_ratio_index",H$1,$A$6,$A781,101)/100</f>
        <v>0.32262811087862997</v>
      </c>
      <c r="I781" s="132">
        <f>[1]!thsiFinD("ths_int_chg_ratio_index",I$1,$A$6,$A781,101)/100</f>
        <v>0.32262811087862997</v>
      </c>
      <c r="J781" s="32">
        <f t="shared" si="88"/>
        <v>0.29144620790014875</v>
      </c>
      <c r="K781" s="32">
        <f>[1]!thsiFinD("ths_int_chg_ratio_index",K$2,$A$6,$A781,101)/100</f>
        <v>6.8202579332561995E-3</v>
      </c>
      <c r="L781" s="32">
        <f>[1]!thsiFinD("ths_int_chg_ratio_index",L$2,$A$6,$A781,101)/100</f>
        <v>9.7239237178658997E-2</v>
      </c>
      <c r="M781" s="46">
        <f t="shared" si="89"/>
        <v>1.2914462079001487</v>
      </c>
      <c r="N781" s="46">
        <f t="shared" si="90"/>
        <v>1.0068202579332561</v>
      </c>
      <c r="O781" s="46">
        <f t="shared" si="90"/>
        <v>1.097239237178659</v>
      </c>
      <c r="P781" s="38">
        <f t="shared" si="91"/>
        <v>-1.5183796139947359E-2</v>
      </c>
      <c r="Q781" s="38">
        <f t="shared" si="92"/>
        <v>-1.2363879491495311E-2</v>
      </c>
      <c r="R781" s="38">
        <f t="shared" si="92"/>
        <v>-1.3914947584889537E-2</v>
      </c>
      <c r="S781" s="34">
        <f>MAX(M$6:M781)</f>
        <v>1.5715176881679187</v>
      </c>
      <c r="T781" s="34">
        <f>MAX(N$6:N781)</f>
        <v>1.37911001835863</v>
      </c>
      <c r="U781" s="34">
        <f>MAX(O$6:O781)</f>
        <v>1.34291332477861</v>
      </c>
      <c r="V781" s="35">
        <f t="shared" si="93"/>
        <v>-0.17821719881134668</v>
      </c>
      <c r="W781" s="35">
        <f t="shared" si="94"/>
        <v>-0.26994928284870301</v>
      </c>
      <c r="X781" s="35">
        <f t="shared" si="94"/>
        <v>-0.18294113482003937</v>
      </c>
    </row>
    <row r="782" spans="1:24">
      <c r="A782" s="357">
        <v>45002</v>
      </c>
      <c r="B782" s="132">
        <f>[1]!thsiFinD("ths_adjustment_nvg_ratio_fund",B$2,$A$6,$A782,101)/100</f>
        <v>0.17327365728899999</v>
      </c>
      <c r="C782" s="132">
        <f>[1]!thsiFinD("ths_adjustment_nvg_ratio_fund",C$2,$A$6,$A782,101)/100</f>
        <v>0.12527147945442998</v>
      </c>
      <c r="D782" s="132">
        <f>[1]!thsiFinD("ths_adjustment_nvg_ratio_fund",D$2,$A$6,$A782,101)/100</f>
        <v>0.46333572969087</v>
      </c>
      <c r="E782" s="132">
        <f>[1]!thsiFinD("ths_adjustment_nvg_ratio_fund",E$2,$A$6,$A782,101)/100</f>
        <v>0.54024625185310005</v>
      </c>
      <c r="F782" s="133">
        <f>[1]!thsiFinD("ths_int_chg_ratio_index",F$1,$A$6,$A782,101)/100</f>
        <v>0.21004621312645</v>
      </c>
      <c r="G782" s="133">
        <f>[1]!thsiFinD("ths_int_chg_ratio_index",G$1,$A$6,$A782,101)/100</f>
        <v>0.21004621312645</v>
      </c>
      <c r="H782" s="132">
        <f>[1]!thsiFinD("ths_int_chg_ratio_index",H$1,$A$6,$A782,101)/100</f>
        <v>0.33343648028117001</v>
      </c>
      <c r="I782" s="132">
        <f>[1]!thsiFinD("ths_int_chg_ratio_index",I$1,$A$6,$A782,101)/100</f>
        <v>0.33343648028117001</v>
      </c>
      <c r="J782" s="32">
        <f t="shared" si="88"/>
        <v>0.29863656313783005</v>
      </c>
      <c r="K782" s="32">
        <f>[1]!thsiFinD("ths_int_chg_ratio_index",K$2,$A$6,$A782,101)/100</f>
        <v>1.2345562726963999E-2</v>
      </c>
      <c r="L782" s="32">
        <f>[1]!thsiFinD("ths_int_chg_ratio_index",L$2,$A$6,$A782,101)/100</f>
        <v>0.1038975621526</v>
      </c>
      <c r="M782" s="46">
        <f t="shared" si="89"/>
        <v>1.29863656313783</v>
      </c>
      <c r="N782" s="46">
        <f t="shared" si="90"/>
        <v>1.012345562726964</v>
      </c>
      <c r="O782" s="46">
        <f t="shared" si="90"/>
        <v>1.1038975621525999</v>
      </c>
      <c r="P782" s="38">
        <f t="shared" si="91"/>
        <v>5.5676769142189997E-3</v>
      </c>
      <c r="Q782" s="38">
        <f t="shared" si="92"/>
        <v>5.4878760634493595E-3</v>
      </c>
      <c r="R782" s="38">
        <f t="shared" si="92"/>
        <v>6.068252709465094E-3</v>
      </c>
      <c r="S782" s="34">
        <f>MAX(M$6:M782)</f>
        <v>1.5715176881679187</v>
      </c>
      <c r="T782" s="34">
        <f>MAX(N$6:N782)</f>
        <v>1.37911001835863</v>
      </c>
      <c r="U782" s="34">
        <f>MAX(O$6:O782)</f>
        <v>1.34291332477861</v>
      </c>
      <c r="V782" s="35">
        <f t="shared" si="93"/>
        <v>-0.17364177768066646</v>
      </c>
      <c r="W782" s="35">
        <f t="shared" si="94"/>
        <v>-0.26594285499294446</v>
      </c>
      <c r="X782" s="35">
        <f t="shared" si="94"/>
        <v>-0.1779830151476185</v>
      </c>
    </row>
    <row r="783" spans="1:24">
      <c r="A783" s="357">
        <v>45005</v>
      </c>
      <c r="B783" s="132">
        <f>[1]!thsiFinD("ths_adjustment_nvg_ratio_fund",B$2,$A$6,$A783,101)/100</f>
        <v>0.16703964194373</v>
      </c>
      <c r="C783" s="132">
        <f>[1]!thsiFinD("ths_adjustment_nvg_ratio_fund",C$2,$A$6,$A783,101)/100</f>
        <v>0.12283902354269999</v>
      </c>
      <c r="D783" s="132">
        <f>[1]!thsiFinD("ths_adjustment_nvg_ratio_fund",D$2,$A$6,$A783,101)/100</f>
        <v>0.45638629283489002</v>
      </c>
      <c r="E783" s="132">
        <f>[1]!thsiFinD("ths_adjustment_nvg_ratio_fund",E$2,$A$6,$A783,101)/100</f>
        <v>0.53438311423536999</v>
      </c>
      <c r="F783" s="133">
        <f>[1]!thsiFinD("ths_int_chg_ratio_index",F$1,$A$6,$A783,101)/100</f>
        <v>0.20736746126707001</v>
      </c>
      <c r="G783" s="133">
        <f>[1]!thsiFinD("ths_int_chg_ratio_index",G$1,$A$6,$A783,101)/100</f>
        <v>0.20736746126707001</v>
      </c>
      <c r="H783" s="132">
        <f>[1]!thsiFinD("ths_int_chg_ratio_index",H$1,$A$6,$A783,101)/100</f>
        <v>0.33032861789644002</v>
      </c>
      <c r="I783" s="132">
        <f>[1]!thsiFinD("ths_int_chg_ratio_index",I$1,$A$6,$A783,101)/100</f>
        <v>0.33032861789644002</v>
      </c>
      <c r="J783" s="32">
        <f t="shared" si="88"/>
        <v>0.29450502886046376</v>
      </c>
      <c r="K783" s="32">
        <f>[1]!thsiFinD("ths_int_chg_ratio_index",K$2,$A$6,$A783,101)/100</f>
        <v>7.6381316849429004E-3</v>
      </c>
      <c r="L783" s="32">
        <f>[1]!thsiFinD("ths_int_chg_ratio_index",L$2,$A$6,$A783,101)/100</f>
        <v>9.9617792907034014E-2</v>
      </c>
      <c r="M783" s="46">
        <f t="shared" si="89"/>
        <v>1.2945050288604638</v>
      </c>
      <c r="N783" s="46">
        <f t="shared" si="90"/>
        <v>1.007638131684943</v>
      </c>
      <c r="O783" s="46">
        <f t="shared" si="90"/>
        <v>1.0996177929070341</v>
      </c>
      <c r="P783" s="38">
        <f t="shared" si="91"/>
        <v>-3.1814399768503865E-3</v>
      </c>
      <c r="Q783" s="38">
        <f t="shared" si="92"/>
        <v>-4.6500238805221583E-3</v>
      </c>
      <c r="R783" s="38">
        <f t="shared" si="92"/>
        <v>-3.8769623127170583E-3</v>
      </c>
      <c r="S783" s="34">
        <f>MAX(M$6:M783)</f>
        <v>1.5715176881679187</v>
      </c>
      <c r="T783" s="34">
        <f>MAX(N$6:N783)</f>
        <v>1.37911001835863</v>
      </c>
      <c r="U783" s="34">
        <f>MAX(O$6:O783)</f>
        <v>1.34291332477861</v>
      </c>
      <c r="V783" s="35">
        <f t="shared" si="93"/>
        <v>-0.17627078676435215</v>
      </c>
      <c r="W783" s="35">
        <f t="shared" si="94"/>
        <v>-0.26935623824689514</v>
      </c>
      <c r="X783" s="35">
        <f t="shared" si="94"/>
        <v>-0.18116994401830444</v>
      </c>
    </row>
    <row r="784" spans="1:24">
      <c r="A784" s="357">
        <v>45006</v>
      </c>
      <c r="B784" s="132">
        <f>[1]!thsiFinD("ths_adjustment_nvg_ratio_fund",B$2,$A$6,$A784,101)/100</f>
        <v>0.17671035805627</v>
      </c>
      <c r="C784" s="132">
        <f>[1]!thsiFinD("ths_adjustment_nvg_ratio_fund",C$2,$A$6,$A784,101)/100</f>
        <v>0.13682564503517999</v>
      </c>
      <c r="D784" s="132">
        <f>[1]!thsiFinD("ths_adjustment_nvg_ratio_fund",D$2,$A$6,$A784,101)/100</f>
        <v>0.47196261682242996</v>
      </c>
      <c r="E784" s="132">
        <f>[1]!thsiFinD("ths_adjustment_nvg_ratio_fund",E$2,$A$6,$A784,101)/100</f>
        <v>0.55490409589741996</v>
      </c>
      <c r="F784" s="133">
        <f>[1]!thsiFinD("ths_int_chg_ratio_index",F$1,$A$6,$A784,101)/100</f>
        <v>0.2231634516986</v>
      </c>
      <c r="G784" s="133">
        <f>[1]!thsiFinD("ths_int_chg_ratio_index",G$1,$A$6,$A784,101)/100</f>
        <v>0.2231634516986</v>
      </c>
      <c r="H784" s="132">
        <f>[1]!thsiFinD("ths_int_chg_ratio_index",H$1,$A$6,$A784,101)/100</f>
        <v>0.35250116278619997</v>
      </c>
      <c r="I784" s="132">
        <f>[1]!thsiFinD("ths_int_chg_ratio_index",I$1,$A$6,$A784,101)/100</f>
        <v>0.35250116278619997</v>
      </c>
      <c r="J784" s="32">
        <f t="shared" si="88"/>
        <v>0.31146649309761248</v>
      </c>
      <c r="K784" s="32">
        <f>[1]!thsiFinD("ths_int_chg_ratio_index",K$2,$A$6,$A784,101)/100</f>
        <v>1.8996299946907002E-2</v>
      </c>
      <c r="L784" s="32">
        <f>[1]!thsiFinD("ths_int_chg_ratio_index",L$2,$A$6,$A784,101)/100</f>
        <v>0.11325063401561</v>
      </c>
      <c r="M784" s="46">
        <f t="shared" si="89"/>
        <v>1.3114664930976125</v>
      </c>
      <c r="N784" s="46">
        <f t="shared" si="90"/>
        <v>1.0189962999469071</v>
      </c>
      <c r="O784" s="46">
        <f t="shared" si="90"/>
        <v>1.1132506340156101</v>
      </c>
      <c r="P784" s="38">
        <f t="shared" si="91"/>
        <v>1.3102663843708395E-2</v>
      </c>
      <c r="Q784" s="38">
        <f t="shared" si="92"/>
        <v>1.1272070701583425E-2</v>
      </c>
      <c r="R784" s="38">
        <f t="shared" si="92"/>
        <v>1.23977996686786E-2</v>
      </c>
      <c r="S784" s="34">
        <f>MAX(M$6:M784)</f>
        <v>1.5715176881679187</v>
      </c>
      <c r="T784" s="34">
        <f>MAX(N$6:N784)</f>
        <v>1.37911001835863</v>
      </c>
      <c r="U784" s="34">
        <f>MAX(O$6:O784)</f>
        <v>1.34291332477861</v>
      </c>
      <c r="V784" s="35">
        <f t="shared" si="93"/>
        <v>-0.16547773978508307</v>
      </c>
      <c r="W784" s="35">
        <f t="shared" si="94"/>
        <v>-0.26112037010674327</v>
      </c>
      <c r="X784" s="35">
        <f t="shared" si="94"/>
        <v>-0.17101825302155049</v>
      </c>
    </row>
    <row r="785" spans="1:24">
      <c r="A785" s="357">
        <v>45007</v>
      </c>
      <c r="B785" s="132">
        <f>[1]!thsiFinD("ths_adjustment_nvg_ratio_fund",B$2,$A$6,$A785,101)/100</f>
        <v>0.18126598465472998</v>
      </c>
      <c r="C785" s="132">
        <f>[1]!thsiFinD("ths_adjustment_nvg_ratio_fund",C$2,$A$6,$A785,101)/100</f>
        <v>0.14108244288072</v>
      </c>
      <c r="D785" s="132">
        <f>[1]!thsiFinD("ths_adjustment_nvg_ratio_fund",D$2,$A$6,$A785,101)/100</f>
        <v>0.47843278217109997</v>
      </c>
      <c r="E785" s="132">
        <f>[1]!thsiFinD("ths_adjustment_nvg_ratio_fund",E$2,$A$6,$A785,101)/100</f>
        <v>0.56596029823801997</v>
      </c>
      <c r="F785" s="133">
        <f>[1]!thsiFinD("ths_int_chg_ratio_index",F$1,$A$6,$A785,101)/100</f>
        <v>0.22872025367911</v>
      </c>
      <c r="G785" s="133">
        <f>[1]!thsiFinD("ths_int_chg_ratio_index",G$1,$A$6,$A785,101)/100</f>
        <v>0.22872025367911</v>
      </c>
      <c r="H785" s="132">
        <f>[1]!thsiFinD("ths_int_chg_ratio_index",H$1,$A$6,$A785,101)/100</f>
        <v>0.36152582169726005</v>
      </c>
      <c r="I785" s="132">
        <f>[1]!thsiFinD("ths_int_chg_ratio_index",I$1,$A$6,$A785,101)/100</f>
        <v>0.36152582169726005</v>
      </c>
      <c r="J785" s="32">
        <f t="shared" si="88"/>
        <v>0.31840420733716374</v>
      </c>
      <c r="K785" s="32">
        <f>[1]!thsiFinD("ths_int_chg_ratio_index",K$2,$A$6,$A785,101)/100</f>
        <v>2.3718175191442002E-2</v>
      </c>
      <c r="L785" s="32">
        <f>[1]!thsiFinD("ths_int_chg_ratio_index",L$2,$A$6,$A785,101)/100</f>
        <v>0.11865239411752</v>
      </c>
      <c r="M785" s="46">
        <f t="shared" si="89"/>
        <v>1.3184042073371638</v>
      </c>
      <c r="N785" s="46">
        <f t="shared" si="90"/>
        <v>1.0237181751914419</v>
      </c>
      <c r="O785" s="46">
        <f t="shared" si="90"/>
        <v>1.1186523941175199</v>
      </c>
      <c r="P785" s="38">
        <f t="shared" si="91"/>
        <v>5.2900430747298E-3</v>
      </c>
      <c r="Q785" s="38">
        <f t="shared" si="92"/>
        <v>4.6338492541935228E-3</v>
      </c>
      <c r="R785" s="38">
        <f t="shared" si="92"/>
        <v>4.8522407594999706E-3</v>
      </c>
      <c r="S785" s="34">
        <f>MAX(M$6:M785)</f>
        <v>1.5715176881679187</v>
      </c>
      <c r="T785" s="34">
        <f>MAX(N$6:N785)</f>
        <v>1.37911001835863</v>
      </c>
      <c r="U785" s="34">
        <f>MAX(O$6:O785)</f>
        <v>1.34291332477861</v>
      </c>
      <c r="V785" s="35">
        <f t="shared" si="93"/>
        <v>-0.16106308108172529</v>
      </c>
      <c r="W785" s="35">
        <f t="shared" si="94"/>
        <v>-0.25769651328482368</v>
      </c>
      <c r="X785" s="35">
        <f t="shared" si="94"/>
        <v>-0.16699583399998008</v>
      </c>
    </row>
    <row r="786" spans="1:24">
      <c r="A786" s="357">
        <v>45008</v>
      </c>
      <c r="B786" s="132">
        <f>[1]!thsiFinD("ths_adjustment_nvg_ratio_fund",B$2,$A$6,$A786,101)/100</f>
        <v>0.19453324808184</v>
      </c>
      <c r="C786" s="132">
        <f>[1]!thsiFinD("ths_adjustment_nvg_ratio_fund",C$2,$A$6,$A786,101)/100</f>
        <v>0.14603422812962</v>
      </c>
      <c r="D786" s="132">
        <f>[1]!thsiFinD("ths_adjustment_nvg_ratio_fund",D$2,$A$6,$A786,101)/100</f>
        <v>0.48993529834651001</v>
      </c>
      <c r="E786" s="132">
        <f>[1]!thsiFinD("ths_adjustment_nvg_ratio_fund",E$2,$A$6,$A786,101)/100</f>
        <v>0.56914314435351998</v>
      </c>
      <c r="F786" s="133">
        <f>[1]!thsiFinD("ths_int_chg_ratio_index",F$1,$A$6,$A786,101)/100</f>
        <v>0.23384116817702</v>
      </c>
      <c r="G786" s="133">
        <f>[1]!thsiFinD("ths_int_chg_ratio_index",G$1,$A$6,$A786,101)/100</f>
        <v>0.23384116817702</v>
      </c>
      <c r="H786" s="132">
        <f>[1]!thsiFinD("ths_int_chg_ratio_index",H$1,$A$6,$A786,101)/100</f>
        <v>0.35864324488351002</v>
      </c>
      <c r="I786" s="132">
        <f>[1]!thsiFinD("ths_int_chg_ratio_index",I$1,$A$6,$A786,101)/100</f>
        <v>0.35864324488351002</v>
      </c>
      <c r="J786" s="32">
        <f t="shared" si="88"/>
        <v>0.32307684312906881</v>
      </c>
      <c r="K786" s="32">
        <f>[1]!thsiFinD("ths_int_chg_ratio_index",K$2,$A$6,$A786,101)/100</f>
        <v>3.2753841900770998E-2</v>
      </c>
      <c r="L786" s="32">
        <f>[1]!thsiFinD("ths_int_chg_ratio_index",L$2,$A$6,$A786,101)/100</f>
        <v>0.12567444225669999</v>
      </c>
      <c r="M786" s="46">
        <f t="shared" si="89"/>
        <v>1.3230768431290687</v>
      </c>
      <c r="N786" s="46">
        <f t="shared" si="90"/>
        <v>1.0327538419007709</v>
      </c>
      <c r="O786" s="46">
        <f t="shared" si="90"/>
        <v>1.1256744422567</v>
      </c>
      <c r="P786" s="38">
        <f t="shared" si="91"/>
        <v>3.5441602551788964E-3</v>
      </c>
      <c r="Q786" s="38">
        <f t="shared" si="92"/>
        <v>8.8263224472293622E-3</v>
      </c>
      <c r="R786" s="38">
        <f t="shared" si="92"/>
        <v>6.2772387348435377E-3</v>
      </c>
      <c r="S786" s="34">
        <f>MAX(M$6:M786)</f>
        <v>1.5715176881679187</v>
      </c>
      <c r="T786" s="34">
        <f>MAX(N$6:N786)</f>
        <v>1.37911001835863</v>
      </c>
      <c r="U786" s="34">
        <f>MAX(O$6:O786)</f>
        <v>1.34291332477861</v>
      </c>
      <c r="V786" s="35">
        <f t="shared" si="93"/>
        <v>-0.15808975419709292</v>
      </c>
      <c r="W786" s="35">
        <f t="shared" si="94"/>
        <v>-0.25114470335737282</v>
      </c>
      <c r="X786" s="35">
        <f t="shared" si="94"/>
        <v>-0.16176686798287865</v>
      </c>
    </row>
    <row r="787" spans="1:24">
      <c r="A787" s="357">
        <v>45009</v>
      </c>
      <c r="B787" s="132">
        <f>[1]!thsiFinD("ths_adjustment_nvg_ratio_fund",B$2,$A$6,$A787,101)/100</f>
        <v>0.19029731457801</v>
      </c>
      <c r="C787" s="132">
        <f>[1]!thsiFinD("ths_adjustment_nvg_ratio_fund",C$2,$A$6,$A787,101)/100</f>
        <v>0.14551298757710002</v>
      </c>
      <c r="D787" s="132">
        <f>[1]!thsiFinD("ths_adjustment_nvg_ratio_fund",D$2,$A$6,$A787,101)/100</f>
        <v>0.48969566259285996</v>
      </c>
      <c r="E787" s="132">
        <f>[1]!thsiFinD("ths_adjustment_nvg_ratio_fund",E$2,$A$6,$A787,101)/100</f>
        <v>0.56981321724836997</v>
      </c>
      <c r="F787" s="133">
        <f>[1]!thsiFinD("ths_int_chg_ratio_index",F$1,$A$6,$A787,101)/100</f>
        <v>0.23368266363787998</v>
      </c>
      <c r="G787" s="133">
        <f>[1]!thsiFinD("ths_int_chg_ratio_index",G$1,$A$6,$A787,101)/100</f>
        <v>0.23368266363787998</v>
      </c>
      <c r="H787" s="132">
        <f>[1]!thsiFinD("ths_int_chg_ratio_index",H$1,$A$6,$A787,101)/100</f>
        <v>0.36288608682395002</v>
      </c>
      <c r="I787" s="132">
        <f>[1]!thsiFinD("ths_int_chg_ratio_index",I$1,$A$6,$A787,101)/100</f>
        <v>0.36288608682395002</v>
      </c>
      <c r="J787" s="32">
        <f t="shared" si="88"/>
        <v>0.32355708536499994</v>
      </c>
      <c r="K787" s="32">
        <f>[1]!thsiFinD("ths_int_chg_ratio_index",K$2,$A$6,$A787,101)/100</f>
        <v>3.0659596143836999E-2</v>
      </c>
      <c r="L787" s="32">
        <f>[1]!thsiFinD("ths_int_chg_ratio_index",L$2,$A$6,$A787,101)/100</f>
        <v>0.12448789764943999</v>
      </c>
      <c r="M787" s="46">
        <f t="shared" si="89"/>
        <v>1.3235570853650001</v>
      </c>
      <c r="N787" s="46">
        <f t="shared" si="90"/>
        <v>1.030659596143837</v>
      </c>
      <c r="O787" s="46">
        <f t="shared" si="90"/>
        <v>1.1244878976494399</v>
      </c>
      <c r="P787" s="38">
        <f t="shared" si="91"/>
        <v>3.6297380490424302E-4</v>
      </c>
      <c r="Q787" s="38">
        <f t="shared" si="92"/>
        <v>-2.0278266436457582E-3</v>
      </c>
      <c r="R787" s="38">
        <f t="shared" si="92"/>
        <v>-1.0540743955076426E-3</v>
      </c>
      <c r="S787" s="34">
        <f>MAX(M$6:M787)</f>
        <v>1.5715176881679187</v>
      </c>
      <c r="T787" s="34">
        <f>MAX(N$6:N787)</f>
        <v>1.37911001835863</v>
      </c>
      <c r="U787" s="34">
        <f>MAX(O$6:O787)</f>
        <v>1.34291332477861</v>
      </c>
      <c r="V787" s="35">
        <f t="shared" si="93"/>
        <v>-0.15778416283178587</v>
      </c>
      <c r="W787" s="35">
        <f t="shared" si="94"/>
        <v>-0.25266325208014007</v>
      </c>
      <c r="X787" s="35">
        <f t="shared" si="94"/>
        <v>-0.16265042806480401</v>
      </c>
    </row>
    <row r="788" spans="1:24">
      <c r="A788" s="357">
        <v>45012</v>
      </c>
      <c r="B788" s="132">
        <f>[1]!thsiFinD("ths_adjustment_nvg_ratio_fund",B$2,$A$6,$A788,101)/100</f>
        <v>0.18622122762148</v>
      </c>
      <c r="C788" s="132">
        <f>[1]!thsiFinD("ths_adjustment_nvg_ratio_fund",C$2,$A$6,$A788,101)/100</f>
        <v>0.14212492398575</v>
      </c>
      <c r="D788" s="132">
        <f>[1]!thsiFinD("ths_adjustment_nvg_ratio_fund",D$2,$A$6,$A788,101)/100</f>
        <v>0.48789839444045002</v>
      </c>
      <c r="E788" s="132">
        <f>[1]!thsiFinD("ths_adjustment_nvg_ratio_fund",E$2,$A$6,$A788,101)/100</f>
        <v>0.56830555325425003</v>
      </c>
      <c r="F788" s="133">
        <f>[1]!thsiFinD("ths_int_chg_ratio_index",F$1,$A$6,$A788,101)/100</f>
        <v>0.23704837028987999</v>
      </c>
      <c r="G788" s="133">
        <f>[1]!thsiFinD("ths_int_chg_ratio_index",G$1,$A$6,$A788,101)/100</f>
        <v>0.23704837028987999</v>
      </c>
      <c r="H788" s="132">
        <f>[1]!thsiFinD("ths_int_chg_ratio_index",H$1,$A$6,$A788,101)/100</f>
        <v>0.36581997384268999</v>
      </c>
      <c r="I788" s="132">
        <f>[1]!thsiFinD("ths_int_chg_ratio_index",I$1,$A$6,$A788,101)/100</f>
        <v>0.36581997384268999</v>
      </c>
      <c r="J788" s="32">
        <f t="shared" si="88"/>
        <v>0.32378584844588382</v>
      </c>
      <c r="K788" s="32">
        <f>[1]!thsiFinD("ths_int_chg_ratio_index",K$2,$A$6,$A788,101)/100</f>
        <v>2.7966804137455E-2</v>
      </c>
      <c r="L788" s="32">
        <f>[1]!thsiFinD("ths_int_chg_ratio_index",L$2,$A$6,$A788,101)/100</f>
        <v>0.1234390825252</v>
      </c>
      <c r="M788" s="46">
        <f t="shared" si="89"/>
        <v>1.3237858484458838</v>
      </c>
      <c r="N788" s="46">
        <f t="shared" si="90"/>
        <v>1.027966804137455</v>
      </c>
      <c r="O788" s="46">
        <f t="shared" si="90"/>
        <v>1.1234390825252001</v>
      </c>
      <c r="P788" s="38">
        <f t="shared" si="91"/>
        <v>1.7283960277447719E-4</v>
      </c>
      <c r="Q788" s="38">
        <f t="shared" si="92"/>
        <v>-2.6126880460405344E-3</v>
      </c>
      <c r="R788" s="38">
        <f t="shared" si="92"/>
        <v>-9.3270467955430814E-4</v>
      </c>
      <c r="S788" s="34">
        <f>MAX(M$6:M788)</f>
        <v>1.5715176881679187</v>
      </c>
      <c r="T788" s="34">
        <f>MAX(N$6:N788)</f>
        <v>1.37911001835863</v>
      </c>
      <c r="U788" s="34">
        <f>MAX(O$6:O788)</f>
        <v>1.34291332477861</v>
      </c>
      <c r="V788" s="35">
        <f t="shared" si="93"/>
        <v>-0.15763859458103946</v>
      </c>
      <c r="W788" s="35">
        <f t="shared" si="94"/>
        <v>-0.25461580986779697</v>
      </c>
      <c r="X788" s="35">
        <f t="shared" si="94"/>
        <v>-0.16343142792897081</v>
      </c>
    </row>
    <row r="789" spans="1:24">
      <c r="A789" s="357">
        <v>45013</v>
      </c>
      <c r="B789" s="132">
        <f>[1]!thsiFinD("ths_adjustment_nvg_ratio_fund",B$2,$A$6,$A789,101)/100</f>
        <v>0.18014705882352999</v>
      </c>
      <c r="C789" s="132">
        <f>[1]!thsiFinD("ths_adjustment_nvg_ratio_fund",C$2,$A$6,$A789,101)/100</f>
        <v>0.14047432890278999</v>
      </c>
      <c r="D789" s="132">
        <f>[1]!thsiFinD("ths_adjustment_nvg_ratio_fund",D$2,$A$6,$A789,101)/100</f>
        <v>0.47891205367841005</v>
      </c>
      <c r="E789" s="132">
        <f>[1]!thsiFinD("ths_adjustment_nvg_ratio_fund",E$2,$A$6,$A789,101)/100</f>
        <v>0.56059971523356</v>
      </c>
      <c r="F789" s="133">
        <f>[1]!thsiFinD("ths_int_chg_ratio_index",F$1,$A$6,$A789,101)/100</f>
        <v>0.22603604110125</v>
      </c>
      <c r="G789" s="133">
        <f>[1]!thsiFinD("ths_int_chg_ratio_index",G$1,$A$6,$A789,101)/100</f>
        <v>0.22603604110125</v>
      </c>
      <c r="H789" s="132">
        <f>[1]!thsiFinD("ths_int_chg_ratio_index",H$1,$A$6,$A789,101)/100</f>
        <v>0.35152812085197999</v>
      </c>
      <c r="I789" s="132">
        <f>[1]!thsiFinD("ths_int_chg_ratio_index",I$1,$A$6,$A789,101)/100</f>
        <v>0.35152812085197999</v>
      </c>
      <c r="J789" s="32">
        <f t="shared" si="88"/>
        <v>0.3144076850680938</v>
      </c>
      <c r="K789" s="32">
        <f>[1]!thsiFinD("ths_int_chg_ratio_index",K$2,$A$6,$A789,101)/100</f>
        <v>2.4165337784454E-2</v>
      </c>
      <c r="L789" s="32">
        <f>[1]!thsiFinD("ths_int_chg_ratio_index",L$2,$A$6,$A789,101)/100</f>
        <v>0.11708548236585001</v>
      </c>
      <c r="M789" s="46">
        <f t="shared" si="89"/>
        <v>1.3144076850680939</v>
      </c>
      <c r="N789" s="46">
        <f t="shared" si="90"/>
        <v>1.024165337784454</v>
      </c>
      <c r="O789" s="46">
        <f t="shared" si="90"/>
        <v>1.11708548236585</v>
      </c>
      <c r="P789" s="38">
        <f t="shared" si="91"/>
        <v>-7.084350832727071E-3</v>
      </c>
      <c r="Q789" s="38">
        <f t="shared" si="92"/>
        <v>-3.6980438840054086E-3</v>
      </c>
      <c r="R789" s="38">
        <f t="shared" si="92"/>
        <v>-5.6554914798484512E-3</v>
      </c>
      <c r="S789" s="34">
        <f>MAX(M$6:M789)</f>
        <v>1.5715176881679187</v>
      </c>
      <c r="T789" s="34">
        <f>MAX(N$6:N789)</f>
        <v>1.37911001835863</v>
      </c>
      <c r="U789" s="34">
        <f>MAX(O$6:O789)</f>
        <v>1.34291332477861</v>
      </c>
      <c r="V789" s="35">
        <f t="shared" si="93"/>
        <v>-0.16360617830497637</v>
      </c>
      <c r="W789" s="35">
        <f t="shared" si="94"/>
        <v>-0.25737227331334966</v>
      </c>
      <c r="X789" s="35">
        <f t="shared" si="94"/>
        <v>-0.16816263436062751</v>
      </c>
    </row>
    <row r="790" spans="1:24">
      <c r="A790" s="357">
        <v>45014</v>
      </c>
      <c r="B790" s="132">
        <f>[1]!thsiFinD("ths_adjustment_nvg_ratio_fund",B$2,$A$6,$A790,101)/100</f>
        <v>0.17934782608696001</v>
      </c>
      <c r="C790" s="132">
        <f>[1]!thsiFinD("ths_adjustment_nvg_ratio_fund",C$2,$A$6,$A790,101)/100</f>
        <v>0.14429675962123001</v>
      </c>
      <c r="D790" s="132">
        <f>[1]!thsiFinD("ths_adjustment_nvg_ratio_fund",D$2,$A$6,$A790,101)/100</f>
        <v>0.47711478552600001</v>
      </c>
      <c r="E790" s="132">
        <f>[1]!thsiFinD("ths_adjustment_nvg_ratio_fund",E$2,$A$6,$A790,101)/100</f>
        <v>0.55892453311217993</v>
      </c>
      <c r="F790" s="133">
        <f>[1]!thsiFinD("ths_int_chg_ratio_index",F$1,$A$6,$A790,101)/100</f>
        <v>0.22260476990167</v>
      </c>
      <c r="G790" s="133">
        <f>[1]!thsiFinD("ths_int_chg_ratio_index",G$1,$A$6,$A790,101)/100</f>
        <v>0.22260476990167</v>
      </c>
      <c r="H790" s="132">
        <f>[1]!thsiFinD("ths_int_chg_ratio_index",H$1,$A$6,$A790,101)/100</f>
        <v>0.34629535145338997</v>
      </c>
      <c r="I790" s="132">
        <f>[1]!thsiFinD("ths_int_chg_ratio_index",I$1,$A$6,$A790,101)/100</f>
        <v>0.34629535145338997</v>
      </c>
      <c r="J790" s="32">
        <f t="shared" si="88"/>
        <v>0.31218551838206127</v>
      </c>
      <c r="K790" s="32">
        <f>[1]!thsiFinD("ths_int_chg_ratio_index",K$2,$A$6,$A790,101)/100</f>
        <v>2.4595087867964001E-2</v>
      </c>
      <c r="L790" s="32">
        <f>[1]!thsiFinD("ths_int_chg_ratio_index",L$2,$A$6,$A790,101)/100</f>
        <v>0.11593358123455</v>
      </c>
      <c r="M790" s="46">
        <f t="shared" si="89"/>
        <v>1.3121855183820612</v>
      </c>
      <c r="N790" s="46">
        <f t="shared" si="90"/>
        <v>1.0245950878679639</v>
      </c>
      <c r="O790" s="46">
        <f t="shared" si="90"/>
        <v>1.1159335812345499</v>
      </c>
      <c r="P790" s="38">
        <f t="shared" si="91"/>
        <v>-1.6906221039917346E-3</v>
      </c>
      <c r="Q790" s="38">
        <f t="shared" si="92"/>
        <v>4.1961006456214811E-4</v>
      </c>
      <c r="R790" s="38">
        <f t="shared" si="92"/>
        <v>-1.0311665038028606E-3</v>
      </c>
      <c r="S790" s="34">
        <f>MAX(M$6:M790)</f>
        <v>1.5715176881679187</v>
      </c>
      <c r="T790" s="34">
        <f>MAX(N$6:N790)</f>
        <v>1.37911001835863</v>
      </c>
      <c r="U790" s="34">
        <f>MAX(O$6:O790)</f>
        <v>1.34291332477861</v>
      </c>
      <c r="V790" s="35">
        <f t="shared" si="93"/>
        <v>-0.16502020418757612</v>
      </c>
      <c r="W790" s="35">
        <f t="shared" si="94"/>
        <v>-0.25706065924500909</v>
      </c>
      <c r="X790" s="35">
        <f t="shared" si="94"/>
        <v>-0.16902039718868644</v>
      </c>
    </row>
    <row r="791" spans="1:24">
      <c r="A791" s="357">
        <v>45015</v>
      </c>
      <c r="B791" s="132">
        <f>[1]!thsiFinD("ths_adjustment_nvg_ratio_fund",B$2,$A$6,$A791,101)/100</f>
        <v>0.18734015345269001</v>
      </c>
      <c r="C791" s="132">
        <f>[1]!thsiFinD("ths_adjustment_nvg_ratio_fund",C$2,$A$6,$A791,101)/100</f>
        <v>0.14959603857179998</v>
      </c>
      <c r="D791" s="132">
        <f>[1]!thsiFinD("ths_adjustment_nvg_ratio_fund",D$2,$A$6,$A791,101)/100</f>
        <v>0.48046968607716001</v>
      </c>
      <c r="E791" s="132">
        <f>[1]!thsiFinD("ths_adjustment_nvg_ratio_fund",E$2,$A$6,$A791,101)/100</f>
        <v>0.57173967675353998</v>
      </c>
      <c r="F791" s="133">
        <f>[1]!thsiFinD("ths_int_chg_ratio_index",F$1,$A$6,$A791,101)/100</f>
        <v>0.22284969390338</v>
      </c>
      <c r="G791" s="133">
        <f>[1]!thsiFinD("ths_int_chg_ratio_index",G$1,$A$6,$A791,101)/100</f>
        <v>0.22284969390338</v>
      </c>
      <c r="H791" s="132">
        <f>[1]!thsiFinD("ths_int_chg_ratio_index",H$1,$A$6,$A791,101)/100</f>
        <v>0.33690819847200998</v>
      </c>
      <c r="I791" s="132">
        <f>[1]!thsiFinD("ths_int_chg_ratio_index",I$1,$A$6,$A791,101)/100</f>
        <v>0.33690819847200998</v>
      </c>
      <c r="J791" s="32">
        <f t="shared" si="88"/>
        <v>0.31358266745074626</v>
      </c>
      <c r="K791" s="32">
        <f>[1]!thsiFinD("ths_int_chg_ratio_index",K$2,$A$6,$A791,101)/100</f>
        <v>3.1813519642666002E-2</v>
      </c>
      <c r="L791" s="32">
        <f>[1]!thsiFinD("ths_int_chg_ratio_index",L$2,$A$6,$A791,101)/100</f>
        <v>0.12010857563136999</v>
      </c>
      <c r="M791" s="46">
        <f t="shared" si="89"/>
        <v>1.3135826674507463</v>
      </c>
      <c r="N791" s="46">
        <f t="shared" si="90"/>
        <v>1.0318135196426661</v>
      </c>
      <c r="O791" s="46">
        <f t="shared" si="90"/>
        <v>1.12010857563137</v>
      </c>
      <c r="P791" s="38">
        <f t="shared" si="91"/>
        <v>1.0647496479063712E-3</v>
      </c>
      <c r="Q791" s="38">
        <f t="shared" si="92"/>
        <v>7.0451555547885736E-3</v>
      </c>
      <c r="R791" s="38">
        <f t="shared" si="92"/>
        <v>3.7412570667525458E-3</v>
      </c>
      <c r="S791" s="34">
        <f>MAX(M$6:M791)</f>
        <v>1.5715176881679187</v>
      </c>
      <c r="T791" s="34">
        <f>MAX(N$6:N791)</f>
        <v>1.37911001835863</v>
      </c>
      <c r="U791" s="34">
        <f>MAX(O$6:O791)</f>
        <v>1.34291332477861</v>
      </c>
      <c r="V791" s="35">
        <f t="shared" si="93"/>
        <v>-0.16413115974397596</v>
      </c>
      <c r="W791" s="35">
        <f t="shared" si="94"/>
        <v>-0.25182653602161809</v>
      </c>
      <c r="X791" s="35">
        <f t="shared" si="94"/>
        <v>-0.16591148887734153</v>
      </c>
    </row>
    <row r="792" spans="1:24">
      <c r="A792" s="357">
        <v>45016</v>
      </c>
      <c r="B792" s="132">
        <f>[1]!thsiFinD("ths_adjustment_nvg_ratio_fund",B$2,$A$6,$A792,101)/100</f>
        <v>0.19373401534527002</v>
      </c>
      <c r="C792" s="132">
        <f>[1]!thsiFinD("ths_adjustment_nvg_ratio_fund",C$2,$A$6,$A792,101)/100</f>
        <v>0.15411345669359999</v>
      </c>
      <c r="D792" s="132">
        <f>[1]!thsiFinD("ths_adjustment_nvg_ratio_fund",D$2,$A$6,$A792,101)/100</f>
        <v>0.49029475197699002</v>
      </c>
      <c r="E792" s="132">
        <f>[1]!thsiFinD("ths_adjustment_nvg_ratio_fund",E$2,$A$6,$A792,101)/100</f>
        <v>0.57986431028528007</v>
      </c>
      <c r="F792" s="133">
        <f>[1]!thsiFinD("ths_int_chg_ratio_index",F$1,$A$6,$A792,101)/100</f>
        <v>0.23509386418222999</v>
      </c>
      <c r="G792" s="133">
        <f>[1]!thsiFinD("ths_int_chg_ratio_index",G$1,$A$6,$A792,101)/100</f>
        <v>0.23509386418222999</v>
      </c>
      <c r="H792" s="132">
        <f>[1]!thsiFinD("ths_int_chg_ratio_index",H$1,$A$6,$A792,101)/100</f>
        <v>0.35450095351464</v>
      </c>
      <c r="I792" s="132">
        <f>[1]!thsiFinD("ths_int_chg_ratio_index",I$1,$A$6,$A792,101)/100</f>
        <v>0.35450095351464</v>
      </c>
      <c r="J792" s="32">
        <f t="shared" si="88"/>
        <v>0.32464952121186003</v>
      </c>
      <c r="K792" s="32">
        <f>[1]!thsiFinD("ths_int_chg_ratio_index",K$2,$A$6,$A792,101)/100</f>
        <v>3.6443587723008E-2</v>
      </c>
      <c r="L792" s="32">
        <f>[1]!thsiFinD("ths_int_chg_ratio_index",L$2,$A$6,$A792,101)/100</f>
        <v>0.12752981261102</v>
      </c>
      <c r="M792" s="46">
        <f t="shared" si="89"/>
        <v>1.3246495212118601</v>
      </c>
      <c r="N792" s="46">
        <f t="shared" si="90"/>
        <v>1.036443587723008</v>
      </c>
      <c r="O792" s="46">
        <f t="shared" si="90"/>
        <v>1.12752981261102</v>
      </c>
      <c r="P792" s="38">
        <f t="shared" si="91"/>
        <v>8.4249389363451055E-3</v>
      </c>
      <c r="Q792" s="38">
        <f t="shared" si="92"/>
        <v>4.4873109260532562E-3</v>
      </c>
      <c r="R792" s="38">
        <f t="shared" si="92"/>
        <v>6.6254621570653871E-3</v>
      </c>
      <c r="S792" s="34">
        <f>MAX(M$6:M792)</f>
        <v>1.5715176881679187</v>
      </c>
      <c r="T792" s="34">
        <f>MAX(N$6:N792)</f>
        <v>1.37911001835863</v>
      </c>
      <c r="U792" s="34">
        <f>MAX(O$6:O792)</f>
        <v>1.34291332477861</v>
      </c>
      <c r="V792" s="35">
        <f t="shared" si="93"/>
        <v>-0.15708901580602541</v>
      </c>
      <c r="W792" s="35">
        <f t="shared" si="94"/>
        <v>-0.24846924906212486</v>
      </c>
      <c r="X792" s="35">
        <f t="shared" si="94"/>
        <v>-0.16038526701125533</v>
      </c>
    </row>
    <row r="793" spans="1:24">
      <c r="A793" s="357">
        <v>45019</v>
      </c>
      <c r="B793" s="132">
        <f>[1]!thsiFinD("ths_adjustment_nvg_ratio_fund",B$2,$A$6,$A793,101)/100</f>
        <v>0.2028452685422</v>
      </c>
      <c r="C793" s="132">
        <f>[1]!thsiFinD("ths_adjustment_nvg_ratio_fund",C$2,$A$6,$A793,101)/100</f>
        <v>0.15958648249499999</v>
      </c>
      <c r="D793" s="132">
        <f>[1]!thsiFinD("ths_adjustment_nvg_ratio_fund",D$2,$A$6,$A793,101)/100</f>
        <v>0.50563144021088002</v>
      </c>
      <c r="E793" s="132">
        <f>[1]!thsiFinD("ths_adjustment_nvg_ratio_fund",E$2,$A$6,$A793,101)/100</f>
        <v>0.59309824951486001</v>
      </c>
      <c r="F793" s="133">
        <f>[1]!thsiFinD("ths_int_chg_ratio_index",F$1,$A$6,$A793,101)/100</f>
        <v>0.25061317222298002</v>
      </c>
      <c r="G793" s="133">
        <f>[1]!thsiFinD("ths_int_chg_ratio_index",G$1,$A$6,$A793,101)/100</f>
        <v>0.25061317222298002</v>
      </c>
      <c r="H793" s="132">
        <f>[1]!thsiFinD("ths_int_chg_ratio_index",H$1,$A$6,$A793,101)/100</f>
        <v>0.36942879159401998</v>
      </c>
      <c r="I793" s="132">
        <f>[1]!thsiFinD("ths_int_chg_ratio_index",I$1,$A$6,$A793,101)/100</f>
        <v>0.36942879159401998</v>
      </c>
      <c r="J793" s="32">
        <f t="shared" si="88"/>
        <v>0.33765567104961747</v>
      </c>
      <c r="K793" s="32">
        <f>[1]!thsiFinD("ths_int_chg_ratio_index",K$2,$A$6,$A793,101)/100</f>
        <v>4.7094784726691E-2</v>
      </c>
      <c r="L793" s="32">
        <f>[1]!thsiFinD("ths_int_chg_ratio_index",L$2,$A$6,$A793,101)/100</f>
        <v>0.13974198232414001</v>
      </c>
      <c r="M793" s="46">
        <f t="shared" si="89"/>
        <v>1.3376556710496175</v>
      </c>
      <c r="N793" s="46">
        <f t="shared" si="90"/>
        <v>1.0470947847266909</v>
      </c>
      <c r="O793" s="46">
        <f t="shared" si="90"/>
        <v>1.1397419823241399</v>
      </c>
      <c r="P793" s="38">
        <f t="shared" si="91"/>
        <v>9.8185592713297964E-3</v>
      </c>
      <c r="Q793" s="38">
        <f t="shared" si="92"/>
        <v>1.027667798792864E-2</v>
      </c>
      <c r="R793" s="38">
        <f t="shared" si="92"/>
        <v>1.0830906266540374E-2</v>
      </c>
      <c r="S793" s="34">
        <f>MAX(M$6:M793)</f>
        <v>1.5715176881679187</v>
      </c>
      <c r="T793" s="34">
        <f>MAX(N$6:N793)</f>
        <v>1.37911001835863</v>
      </c>
      <c r="U793" s="34">
        <f>MAX(O$6:O793)</f>
        <v>1.34291332477861</v>
      </c>
      <c r="V793" s="35">
        <f t="shared" si="93"/>
        <v>-0.14881284434726183</v>
      </c>
      <c r="W793" s="35">
        <f t="shared" si="94"/>
        <v>-0.24074600953670999</v>
      </c>
      <c r="X793" s="35">
        <f t="shared" si="94"/>
        <v>-0.15129147853824787</v>
      </c>
    </row>
    <row r="794" spans="1:24">
      <c r="A794" s="357">
        <v>45020</v>
      </c>
      <c r="B794" s="132">
        <f>[1]!thsiFinD("ths_adjustment_nvg_ratio_fund",B$2,$A$6,$A794,101)/100</f>
        <v>0.20604219948849001</v>
      </c>
      <c r="C794" s="132">
        <f>[1]!thsiFinD("ths_adjustment_nvg_ratio_fund",C$2,$A$6,$A794,101)/100</f>
        <v>0.15923898879333001</v>
      </c>
      <c r="D794" s="132">
        <f>[1]!thsiFinD("ths_adjustment_nvg_ratio_fund",D$2,$A$6,$A794,101)/100</f>
        <v>0.50682961897915002</v>
      </c>
      <c r="E794" s="132">
        <f>[1]!thsiFinD("ths_adjustment_nvg_ratio_fund",E$2,$A$6,$A794,101)/100</f>
        <v>0.58472233859931999</v>
      </c>
      <c r="F794" s="133">
        <f>[1]!thsiFinD("ths_int_chg_ratio_index",F$1,$A$6,$A794,101)/100</f>
        <v>0.24902483962283001</v>
      </c>
      <c r="G794" s="133">
        <f>[1]!thsiFinD("ths_int_chg_ratio_index",G$1,$A$6,$A794,101)/100</f>
        <v>0.24902483962283001</v>
      </c>
      <c r="H794" s="132">
        <f>[1]!thsiFinD("ths_int_chg_ratio_index",H$1,$A$6,$A794,101)/100</f>
        <v>0.35203316142599</v>
      </c>
      <c r="I794" s="132">
        <f>[1]!thsiFinD("ths_int_chg_ratio_index",I$1,$A$6,$A794,101)/100</f>
        <v>0.35203316142599</v>
      </c>
      <c r="J794" s="32">
        <f t="shared" si="88"/>
        <v>0.33236864349474127</v>
      </c>
      <c r="K794" s="32">
        <f>[1]!thsiFinD("ths_int_chg_ratio_index",K$2,$A$6,$A794,101)/100</f>
        <v>4.925811958173E-2</v>
      </c>
      <c r="L794" s="32">
        <f>[1]!thsiFinD("ths_int_chg_ratio_index",L$2,$A$6,$A794,101)/100</f>
        <v>0.13891571653397</v>
      </c>
      <c r="M794" s="46">
        <f t="shared" si="89"/>
        <v>1.3323686434947413</v>
      </c>
      <c r="N794" s="46">
        <f t="shared" si="90"/>
        <v>1.0492581195817301</v>
      </c>
      <c r="O794" s="46">
        <f t="shared" si="90"/>
        <v>1.1389157165339701</v>
      </c>
      <c r="P794" s="38">
        <f t="shared" si="91"/>
        <v>-3.9524577731784305E-3</v>
      </c>
      <c r="Q794" s="38">
        <f t="shared" si="92"/>
        <v>2.06603536431893E-3</v>
      </c>
      <c r="R794" s="38">
        <f t="shared" si="92"/>
        <v>-7.249586336066649E-4</v>
      </c>
      <c r="S794" s="34">
        <f>MAX(M$6:M794)</f>
        <v>1.5715176881679187</v>
      </c>
      <c r="T794" s="34">
        <f>MAX(N$6:N794)</f>
        <v>1.37911001835863</v>
      </c>
      <c r="U794" s="34">
        <f>MAX(O$6:O794)</f>
        <v>1.34291332477861</v>
      </c>
      <c r="V794" s="35">
        <f t="shared" si="93"/>
        <v>-0.1521771256370511</v>
      </c>
      <c r="W794" s="35">
        <f t="shared" si="94"/>
        <v>-0.23917736394191269</v>
      </c>
      <c r="X794" s="35">
        <f t="shared" si="94"/>
        <v>-0.15190675710829704</v>
      </c>
    </row>
    <row r="795" spans="1:24">
      <c r="A795" s="357">
        <v>45022</v>
      </c>
      <c r="B795" s="132">
        <f>[1]!thsiFinD("ths_adjustment_nvg_ratio_fund",B$2,$A$6,$A795,101)/100</f>
        <v>0.20780051150895001</v>
      </c>
      <c r="C795" s="132">
        <f>[1]!thsiFinD("ths_adjustment_nvg_ratio_fund",C$2,$A$6,$A795,101)/100</f>
        <v>0.15628529232908001</v>
      </c>
      <c r="D795" s="132">
        <f>[1]!thsiFinD("ths_adjustment_nvg_ratio_fund",D$2,$A$6,$A795,101)/100</f>
        <v>0.50838725137790997</v>
      </c>
      <c r="E795" s="132">
        <f>[1]!thsiFinD("ths_adjustment_nvg_ratio_fund",E$2,$A$6,$A795,101)/100</f>
        <v>0.58112069689560997</v>
      </c>
      <c r="F795" s="133">
        <f>[1]!thsiFinD("ths_int_chg_ratio_index",F$1,$A$6,$A795,101)/100</f>
        <v>0.25435335123753999</v>
      </c>
      <c r="G795" s="133">
        <f>[1]!thsiFinD("ths_int_chg_ratio_index",G$1,$A$6,$A795,101)/100</f>
        <v>0.25435335123753999</v>
      </c>
      <c r="H795" s="132">
        <f>[1]!thsiFinD("ths_int_chg_ratio_index",H$1,$A$6,$A795,101)/100</f>
        <v>0.34893842617438997</v>
      </c>
      <c r="I795" s="132">
        <f>[1]!thsiFinD("ths_int_chg_ratio_index",I$1,$A$6,$A795,101)/100</f>
        <v>0.34893842617438997</v>
      </c>
      <c r="J795" s="32">
        <f t="shared" si="88"/>
        <v>0.33252216336692625</v>
      </c>
      <c r="K795" s="32">
        <f>[1]!thsiFinD("ths_int_chg_ratio_index",K$2,$A$6,$A795,101)/100</f>
        <v>4.8373073276607996E-2</v>
      </c>
      <c r="L795" s="32">
        <f>[1]!thsiFinD("ths_int_chg_ratio_index",L$2,$A$6,$A795,101)/100</f>
        <v>0.13858637018547001</v>
      </c>
      <c r="M795" s="46">
        <f t="shared" si="89"/>
        <v>1.3325221633669262</v>
      </c>
      <c r="N795" s="46">
        <f t="shared" si="90"/>
        <v>1.0483730732766079</v>
      </c>
      <c r="O795" s="46">
        <f t="shared" si="90"/>
        <v>1.1385863701854699</v>
      </c>
      <c r="P795" s="38">
        <f t="shared" si="91"/>
        <v>1.1522327017710055E-4</v>
      </c>
      <c r="Q795" s="38">
        <f t="shared" si="92"/>
        <v>-8.4349721827747803E-4</v>
      </c>
      <c r="R795" s="38">
        <f t="shared" si="92"/>
        <v>-2.8917534784966836E-4</v>
      </c>
      <c r="S795" s="34">
        <f>MAX(M$6:M795)</f>
        <v>1.5715176881679187</v>
      </c>
      <c r="T795" s="34">
        <f>MAX(N$6:N795)</f>
        <v>1.37911001835863</v>
      </c>
      <c r="U795" s="34">
        <f>MAX(O$6:O795)</f>
        <v>1.34291332477861</v>
      </c>
      <c r="V795" s="35">
        <f t="shared" si="93"/>
        <v>-0.152079436712936</v>
      </c>
      <c r="W795" s="35">
        <f t="shared" si="94"/>
        <v>-0.23981911571903014</v>
      </c>
      <c r="X795" s="35">
        <f t="shared" si="94"/>
        <v>-0.15215200476681923</v>
      </c>
    </row>
    <row r="796" spans="1:24">
      <c r="A796" s="357">
        <v>45023</v>
      </c>
      <c r="B796" s="132">
        <f>[1]!thsiFinD("ths_adjustment_nvg_ratio_fund",B$2,$A$6,$A796,101)/100</f>
        <v>0.21187659846547</v>
      </c>
      <c r="C796" s="132">
        <f>[1]!thsiFinD("ths_adjustment_nvg_ratio_fund",C$2,$A$6,$A796,101)/100</f>
        <v>0.15845712796456002</v>
      </c>
      <c r="D796" s="132">
        <f>[1]!thsiFinD("ths_adjustment_nvg_ratio_fund",D$2,$A$6,$A796,101)/100</f>
        <v>0.52624011502515999</v>
      </c>
      <c r="E796" s="132">
        <f>[1]!thsiFinD("ths_adjustment_nvg_ratio_fund",E$2,$A$6,$A796,101)/100</f>
        <v>0.59217689931338002</v>
      </c>
      <c r="F796" s="133">
        <f>[1]!thsiFinD("ths_int_chg_ratio_index",F$1,$A$6,$A796,101)/100</f>
        <v>0.26510663759313002</v>
      </c>
      <c r="G796" s="133">
        <f>[1]!thsiFinD("ths_int_chg_ratio_index",G$1,$A$6,$A796,101)/100</f>
        <v>0.26510663759313002</v>
      </c>
      <c r="H796" s="132">
        <f>[1]!thsiFinD("ths_int_chg_ratio_index",H$1,$A$6,$A796,101)/100</f>
        <v>0.36381408253785996</v>
      </c>
      <c r="I796" s="132">
        <f>[1]!thsiFinD("ths_int_chg_ratio_index",I$1,$A$6,$A796,101)/100</f>
        <v>0.36381408253785996</v>
      </c>
      <c r="J796" s="32">
        <f t="shared" si="88"/>
        <v>0.34332402262881878</v>
      </c>
      <c r="K796" s="32">
        <f>[1]!thsiFinD("ths_int_chg_ratio_index",K$2,$A$6,$A796,101)/100</f>
        <v>5.5441406882153002E-2</v>
      </c>
      <c r="L796" s="32">
        <f>[1]!thsiFinD("ths_int_chg_ratio_index",L$2,$A$6,$A796,101)/100</f>
        <v>0.14725892773930999</v>
      </c>
      <c r="M796" s="46">
        <f t="shared" si="89"/>
        <v>1.3433240226288188</v>
      </c>
      <c r="N796" s="46">
        <f t="shared" si="90"/>
        <v>1.0554414068821529</v>
      </c>
      <c r="O796" s="46">
        <f t="shared" si="90"/>
        <v>1.1472589277393099</v>
      </c>
      <c r="P796" s="38">
        <f t="shared" si="91"/>
        <v>8.1063261526541641E-3</v>
      </c>
      <c r="Q796" s="38">
        <f t="shared" si="92"/>
        <v>6.7421930090720839E-3</v>
      </c>
      <c r="R796" s="38">
        <f t="shared" si="92"/>
        <v>7.6169518456710161E-3</v>
      </c>
      <c r="S796" s="34">
        <f>MAX(M$6:M796)</f>
        <v>1.5715176881679187</v>
      </c>
      <c r="T796" s="34">
        <f>MAX(N$6:N796)</f>
        <v>1.37911001835863</v>
      </c>
      <c r="U796" s="34">
        <f>MAX(O$6:O796)</f>
        <v>1.34291332477861</v>
      </c>
      <c r="V796" s="35">
        <f t="shared" si="93"/>
        <v>-0.14520591607538891</v>
      </c>
      <c r="W796" s="35">
        <f t="shared" si="94"/>
        <v>-0.23469382947540074</v>
      </c>
      <c r="X796" s="35">
        <f t="shared" si="94"/>
        <v>-0.14569398741467943</v>
      </c>
    </row>
    <row r="797" spans="1:24">
      <c r="A797" s="357">
        <v>45026</v>
      </c>
      <c r="B797" s="132">
        <f>[1]!thsiFinD("ths_adjustment_nvg_ratio_fund",B$2,$A$6,$A797,101)/100</f>
        <v>0.20660166240409</v>
      </c>
      <c r="C797" s="132">
        <f>[1]!thsiFinD("ths_adjustment_nvg_ratio_fund",C$2,$A$6,$A797,101)/100</f>
        <v>0.15784901398662002</v>
      </c>
      <c r="D797" s="132">
        <f>[1]!thsiFinD("ths_adjustment_nvg_ratio_fund",D$2,$A$6,$A797,101)/100</f>
        <v>0.51929067816917995</v>
      </c>
      <c r="E797" s="132">
        <f>[1]!thsiFinD("ths_adjustment_nvg_ratio_fund",E$2,$A$6,$A797,101)/100</f>
        <v>0.58681631630890996</v>
      </c>
      <c r="F797" s="133">
        <f>[1]!thsiFinD("ths_int_chg_ratio_index",F$1,$A$6,$A797,101)/100</f>
        <v>0.25175699515342997</v>
      </c>
      <c r="G797" s="133">
        <f>[1]!thsiFinD("ths_int_chg_ratio_index",G$1,$A$6,$A797,101)/100</f>
        <v>0.25175699515342997</v>
      </c>
      <c r="H797" s="132">
        <f>[1]!thsiFinD("ths_int_chg_ratio_index",H$1,$A$6,$A797,101)/100</f>
        <v>0.34290174242811</v>
      </c>
      <c r="I797" s="132">
        <f>[1]!thsiFinD("ths_int_chg_ratio_index",I$1,$A$6,$A797,101)/100</f>
        <v>0.34290174242811</v>
      </c>
      <c r="J797" s="32">
        <f t="shared" si="88"/>
        <v>0.33248439325398499</v>
      </c>
      <c r="K797" s="32">
        <f>[1]!thsiFinD("ths_int_chg_ratio_index",K$2,$A$6,$A797,101)/100</f>
        <v>4.9650123084238003E-2</v>
      </c>
      <c r="L797" s="32">
        <f>[1]!thsiFinD("ths_int_chg_ratio_index",L$2,$A$6,$A797,101)/100</f>
        <v>0.13804842966833999</v>
      </c>
      <c r="M797" s="46">
        <f t="shared" si="89"/>
        <v>1.3324843932539849</v>
      </c>
      <c r="N797" s="46">
        <f t="shared" si="90"/>
        <v>1.0496501230842381</v>
      </c>
      <c r="O797" s="46">
        <f t="shared" si="90"/>
        <v>1.13804842966834</v>
      </c>
      <c r="P797" s="38">
        <f t="shared" si="91"/>
        <v>-8.0692589369624201E-3</v>
      </c>
      <c r="Q797" s="38">
        <f t="shared" si="92"/>
        <v>-5.4870727642026829E-3</v>
      </c>
      <c r="R797" s="38">
        <f t="shared" si="92"/>
        <v>-8.0282644556267657E-3</v>
      </c>
      <c r="S797" s="34">
        <f>MAX(M$6:M797)</f>
        <v>1.5715176881679187</v>
      </c>
      <c r="T797" s="34">
        <f>MAX(N$6:N797)</f>
        <v>1.37911001835863</v>
      </c>
      <c r="U797" s="34">
        <f>MAX(O$6:O797)</f>
        <v>1.34291332477861</v>
      </c>
      <c r="V797" s="35">
        <f t="shared" si="93"/>
        <v>-0.15210347087636011</v>
      </c>
      <c r="W797" s="35">
        <f t="shared" si="94"/>
        <v>-0.23889312011996255</v>
      </c>
      <c r="X797" s="35">
        <f t="shared" si="94"/>
        <v>-0.15255258200974642</v>
      </c>
    </row>
    <row r="798" spans="1:24">
      <c r="A798" s="357">
        <v>45027</v>
      </c>
      <c r="B798" s="132">
        <f>[1]!thsiFinD("ths_adjustment_nvg_ratio_fund",B$2,$A$6,$A798,101)/100</f>
        <v>0.20468350383632</v>
      </c>
      <c r="C798" s="132">
        <f>[1]!thsiFinD("ths_adjustment_nvg_ratio_fund",C$2,$A$6,$A798,101)/100</f>
        <v>0.15698027973243001</v>
      </c>
      <c r="D798" s="132">
        <f>[1]!thsiFinD("ths_adjustment_nvg_ratio_fund",D$2,$A$6,$A798,101)/100</f>
        <v>0.52048885693744995</v>
      </c>
      <c r="E798" s="132">
        <f>[1]!thsiFinD("ths_adjustment_nvg_ratio_fund",E$2,$A$6,$A798,101)/100</f>
        <v>0.58581120700522005</v>
      </c>
      <c r="F798" s="133">
        <f>[1]!thsiFinD("ths_int_chg_ratio_index",F$1,$A$6,$A798,101)/100</f>
        <v>0.25455370930978999</v>
      </c>
      <c r="G798" s="133">
        <f>[1]!thsiFinD("ths_int_chg_ratio_index",G$1,$A$6,$A798,101)/100</f>
        <v>0.25455370930978999</v>
      </c>
      <c r="H798" s="132">
        <f>[1]!thsiFinD("ths_int_chg_ratio_index",H$1,$A$6,$A798,101)/100</f>
        <v>0.34751557567026997</v>
      </c>
      <c r="I798" s="132">
        <f>[1]!thsiFinD("ths_int_chg_ratio_index",I$1,$A$6,$A798,101)/100</f>
        <v>0.34751557567026997</v>
      </c>
      <c r="J798" s="32">
        <f t="shared" si="88"/>
        <v>0.33401280218394253</v>
      </c>
      <c r="K798" s="32">
        <f>[1]!thsiFinD("ths_int_chg_ratio_index",K$2,$A$6,$A798,101)/100</f>
        <v>4.9208499772772994E-2</v>
      </c>
      <c r="L798" s="32">
        <f>[1]!thsiFinD("ths_int_chg_ratio_index",L$2,$A$6,$A798,101)/100</f>
        <v>0.13880540850658002</v>
      </c>
      <c r="M798" s="46">
        <f t="shared" si="89"/>
        <v>1.3340128021839426</v>
      </c>
      <c r="N798" s="46">
        <f t="shared" si="90"/>
        <v>1.0492084997727731</v>
      </c>
      <c r="O798" s="46">
        <f t="shared" si="90"/>
        <v>1.13880540850658</v>
      </c>
      <c r="P798" s="38">
        <f t="shared" si="91"/>
        <v>1.1470370217434578E-3</v>
      </c>
      <c r="Q798" s="38">
        <f t="shared" si="92"/>
        <v>-4.2073382525542602E-4</v>
      </c>
      <c r="R798" s="38">
        <f t="shared" si="92"/>
        <v>6.6515520649734761E-4</v>
      </c>
      <c r="S798" s="34">
        <f>MAX(M$6:M798)</f>
        <v>1.5715176881679187</v>
      </c>
      <c r="T798" s="34">
        <f>MAX(N$6:N798)</f>
        <v>1.37911001835863</v>
      </c>
      <c r="U798" s="34">
        <f>MAX(O$6:O798)</f>
        <v>1.34291332477861</v>
      </c>
      <c r="V798" s="35">
        <f t="shared" si="93"/>
        <v>-0.15113090216684755</v>
      </c>
      <c r="W798" s="35">
        <f t="shared" si="94"/>
        <v>-0.23921334352896262</v>
      </c>
      <c r="X798" s="35">
        <f t="shared" si="94"/>
        <v>-0.15198889794743742</v>
      </c>
    </row>
    <row r="799" spans="1:24">
      <c r="A799" s="357">
        <v>45028</v>
      </c>
      <c r="B799" s="132">
        <f>[1]!thsiFinD("ths_adjustment_nvg_ratio_fund",B$2,$A$6,$A799,101)/100</f>
        <v>0.20204603580562999</v>
      </c>
      <c r="C799" s="132">
        <f>[1]!thsiFinD("ths_adjustment_nvg_ratio_fund",C$2,$A$6,$A799,101)/100</f>
        <v>0.15220224133438001</v>
      </c>
      <c r="D799" s="132">
        <f>[1]!thsiFinD("ths_adjustment_nvg_ratio_fund",D$2,$A$6,$A799,101)/100</f>
        <v>0.52588066139467993</v>
      </c>
      <c r="E799" s="132">
        <f>[1]!thsiFinD("ths_adjustment_nvg_ratio_fund",E$2,$A$6,$A799,101)/100</f>
        <v>0.58497361590594998</v>
      </c>
      <c r="F799" s="133">
        <f>[1]!thsiFinD("ths_int_chg_ratio_index",F$1,$A$6,$A799,101)/100</f>
        <v>0.26117741712685999</v>
      </c>
      <c r="G799" s="133">
        <f>[1]!thsiFinD("ths_int_chg_ratio_index",G$1,$A$6,$A799,101)/100</f>
        <v>0.26117741712685999</v>
      </c>
      <c r="H799" s="132">
        <f>[1]!thsiFinD("ths_int_chg_ratio_index",H$1,$A$6,$A799,101)/100</f>
        <v>0.36320614920670002</v>
      </c>
      <c r="I799" s="132">
        <f>[1]!thsiFinD("ths_int_chg_ratio_index",I$1,$A$6,$A799,101)/100</f>
        <v>0.36320614920670002</v>
      </c>
      <c r="J799" s="32">
        <f t="shared" si="88"/>
        <v>0.33923371088846999</v>
      </c>
      <c r="K799" s="32">
        <f>[1]!thsiFinD("ths_int_chg_ratio_index",K$2,$A$6,$A799,101)/100</f>
        <v>4.9627872468068997E-2</v>
      </c>
      <c r="L799" s="32">
        <f>[1]!thsiFinD("ths_int_chg_ratio_index",L$2,$A$6,$A799,101)/100</f>
        <v>0.14211193829293001</v>
      </c>
      <c r="M799" s="46">
        <f t="shared" si="89"/>
        <v>1.33923371088847</v>
      </c>
      <c r="N799" s="46">
        <f t="shared" si="90"/>
        <v>1.049627872468069</v>
      </c>
      <c r="O799" s="46">
        <f t="shared" si="90"/>
        <v>1.1421119382929299</v>
      </c>
      <c r="P799" s="38">
        <f t="shared" si="91"/>
        <v>3.9136871070353241E-3</v>
      </c>
      <c r="Q799" s="38">
        <f t="shared" si="92"/>
        <v>3.9970386761711829E-4</v>
      </c>
      <c r="R799" s="38">
        <f t="shared" si="92"/>
        <v>2.9035072731926626E-3</v>
      </c>
      <c r="S799" s="34">
        <f>MAX(M$6:M799)</f>
        <v>1.5715176881679187</v>
      </c>
      <c r="T799" s="34">
        <f>MAX(N$6:N799)</f>
        <v>1.37911001835863</v>
      </c>
      <c r="U799" s="34">
        <f>MAX(O$6:O799)</f>
        <v>1.34291332477861</v>
      </c>
      <c r="V799" s="35">
        <f t="shared" si="93"/>
        <v>-0.14780869412309716</v>
      </c>
      <c r="W799" s="35">
        <f t="shared" si="94"/>
        <v>-0.23890925415993969</v>
      </c>
      <c r="X799" s="35">
        <f t="shared" si="94"/>
        <v>-0.14952669154487974</v>
      </c>
    </row>
    <row r="800" spans="1:24">
      <c r="A800" s="357">
        <v>45029</v>
      </c>
      <c r="B800" s="132">
        <f>[1]!thsiFinD("ths_adjustment_nvg_ratio_fund",B$2,$A$6,$A800,101)/100</f>
        <v>0.19453324808184</v>
      </c>
      <c r="C800" s="132">
        <f>[1]!thsiFinD("ths_adjustment_nvg_ratio_fund",C$2,$A$6,$A800,101)/100</f>
        <v>0.14707670923464999</v>
      </c>
      <c r="D800" s="132">
        <f>[1]!thsiFinD("ths_adjustment_nvg_ratio_fund",D$2,$A$6,$A800,101)/100</f>
        <v>0.51821231727773998</v>
      </c>
      <c r="E800" s="132">
        <f>[1]!thsiFinD("ths_adjustment_nvg_ratio_fund",E$2,$A$6,$A800,101)/100</f>
        <v>0.57777033257568999</v>
      </c>
      <c r="F800" s="133">
        <f>[1]!thsiFinD("ths_int_chg_ratio_index",F$1,$A$6,$A800,101)/100</f>
        <v>0.25144187217858999</v>
      </c>
      <c r="G800" s="133">
        <f>[1]!thsiFinD("ths_int_chg_ratio_index",G$1,$A$6,$A800,101)/100</f>
        <v>0.25144187217858999</v>
      </c>
      <c r="H800" s="132">
        <f>[1]!thsiFinD("ths_int_chg_ratio_index",H$1,$A$6,$A800,101)/100</f>
        <v>0.35485342520947</v>
      </c>
      <c r="I800" s="132">
        <f>[1]!thsiFinD("ths_int_chg_ratio_index",I$1,$A$6,$A800,101)/100</f>
        <v>0.35485342520947</v>
      </c>
      <c r="J800" s="32">
        <f t="shared" si="88"/>
        <v>0.33127290024325506</v>
      </c>
      <c r="K800" s="32">
        <f>[1]!thsiFinD("ths_int_chg_ratio_index",K$2,$A$6,$A800,101)/100</f>
        <v>4.2619582804686001E-2</v>
      </c>
      <c r="L800" s="32">
        <f>[1]!thsiFinD("ths_int_chg_ratio_index",L$2,$A$6,$A800,101)/100</f>
        <v>0.13457850444981001</v>
      </c>
      <c r="M800" s="46">
        <f t="shared" si="89"/>
        <v>1.3312729002432551</v>
      </c>
      <c r="N800" s="46">
        <f t="shared" si="90"/>
        <v>1.042619582804686</v>
      </c>
      <c r="O800" s="46">
        <f t="shared" si="90"/>
        <v>1.13457850444981</v>
      </c>
      <c r="P800" s="38">
        <f t="shared" si="91"/>
        <v>-5.9443027609673571E-3</v>
      </c>
      <c r="Q800" s="38">
        <f t="shared" si="92"/>
        <v>-6.6769279353299238E-3</v>
      </c>
      <c r="R800" s="38">
        <f t="shared" si="92"/>
        <v>-6.5960555971246171E-3</v>
      </c>
      <c r="S800" s="34">
        <f>MAX(M$6:M800)</f>
        <v>1.5715176881679187</v>
      </c>
      <c r="T800" s="34">
        <f>MAX(N$6:N800)</f>
        <v>1.37911001835863</v>
      </c>
      <c r="U800" s="34">
        <f>MAX(O$6:O800)</f>
        <v>1.34291332477861</v>
      </c>
      <c r="V800" s="35">
        <f t="shared" si="93"/>
        <v>-0.15287437725549369</v>
      </c>
      <c r="W800" s="35">
        <f t="shared" si="94"/>
        <v>-0.2439910022221603</v>
      </c>
      <c r="X800" s="35">
        <f t="shared" si="94"/>
        <v>-0.15513646077132015</v>
      </c>
    </row>
    <row r="801" spans="1:24">
      <c r="A801" s="357">
        <v>45030</v>
      </c>
      <c r="B801" s="132">
        <f>[1]!thsiFinD("ths_adjustment_nvg_ratio_fund",B$2,$A$6,$A801,101)/100</f>
        <v>0.20004795396418998</v>
      </c>
      <c r="C801" s="132">
        <f>[1]!thsiFinD("ths_adjustment_nvg_ratio_fund",C$2,$A$6,$A801,101)/100</f>
        <v>0.15350534271565999</v>
      </c>
      <c r="D801" s="132">
        <f>[1]!thsiFinD("ths_adjustment_nvg_ratio_fund",D$2,$A$6,$A801,101)/100</f>
        <v>0.52348430385813993</v>
      </c>
      <c r="E801" s="132">
        <f>[1]!thsiFinD("ths_adjustment_nvg_ratio_fund",E$2,$A$6,$A801,101)/100</f>
        <v>0.58413602480667992</v>
      </c>
      <c r="F801" s="133">
        <f>[1]!thsiFinD("ths_int_chg_ratio_index",F$1,$A$6,$A801,101)/100</f>
        <v>0.26101179928339002</v>
      </c>
      <c r="G801" s="133">
        <f>[1]!thsiFinD("ths_int_chg_ratio_index",G$1,$A$6,$A801,101)/100</f>
        <v>0.26101179928339002</v>
      </c>
      <c r="H801" s="132">
        <f>[1]!thsiFinD("ths_int_chg_ratio_index",H$1,$A$6,$A801,101)/100</f>
        <v>0.35733047710157001</v>
      </c>
      <c r="I801" s="132">
        <f>[1]!thsiFinD("ths_int_chg_ratio_index",I$1,$A$6,$A801,101)/100</f>
        <v>0.35733047710157001</v>
      </c>
      <c r="J801" s="32">
        <f t="shared" si="88"/>
        <v>0.33723227226432373</v>
      </c>
      <c r="K801" s="32">
        <f>[1]!thsiFinD("ths_int_chg_ratio_index",K$2,$A$6,$A801,101)/100</f>
        <v>4.8100479856040004E-2</v>
      </c>
      <c r="L801" s="32">
        <f>[1]!thsiFinD("ths_int_chg_ratio_index",L$2,$A$6,$A801,101)/100</f>
        <v>0.14037167583182</v>
      </c>
      <c r="M801" s="46">
        <f t="shared" si="89"/>
        <v>1.3372322722643237</v>
      </c>
      <c r="N801" s="46">
        <f t="shared" si="90"/>
        <v>1.04810047985604</v>
      </c>
      <c r="O801" s="46">
        <f t="shared" si="90"/>
        <v>1.1403716758318201</v>
      </c>
      <c r="P801" s="38">
        <f t="shared" si="91"/>
        <v>4.4764465797957342E-3</v>
      </c>
      <c r="Q801" s="38">
        <f t="shared" si="92"/>
        <v>5.2568522035718601E-3</v>
      </c>
      <c r="R801" s="38">
        <f t="shared" si="92"/>
        <v>5.1060119324395359E-3</v>
      </c>
      <c r="S801" s="34">
        <f>MAX(M$6:M801)</f>
        <v>1.5715176881679187</v>
      </c>
      <c r="T801" s="34">
        <f>MAX(N$6:N801)</f>
        <v>1.37911001835863</v>
      </c>
      <c r="U801" s="34">
        <f>MAX(O$6:O801)</f>
        <v>1.34291332477861</v>
      </c>
      <c r="V801" s="35">
        <f t="shared" si="93"/>
        <v>-0.14908226465890173</v>
      </c>
      <c r="W801" s="35">
        <f t="shared" si="94"/>
        <v>-0.24001677465627169</v>
      </c>
      <c r="X801" s="35">
        <f t="shared" si="94"/>
        <v>-0.15082257745873551</v>
      </c>
    </row>
    <row r="802" spans="1:24">
      <c r="A802" s="357">
        <v>45033</v>
      </c>
      <c r="B802" s="132">
        <f>[1]!thsiFinD("ths_adjustment_nvg_ratio_fund",B$2,$A$6,$A802,101)/100</f>
        <v>0.21499360613811</v>
      </c>
      <c r="C802" s="132">
        <f>[1]!thsiFinD("ths_adjustment_nvg_ratio_fund",C$2,$A$6,$A802,101)/100</f>
        <v>0.16584136912518002</v>
      </c>
      <c r="D802" s="132">
        <f>[1]!thsiFinD("ths_adjustment_nvg_ratio_fund",D$2,$A$6,$A802,101)/100</f>
        <v>0.52408339324227005</v>
      </c>
      <c r="E802" s="132">
        <f>[1]!thsiFinD("ths_adjustment_nvg_ratio_fund",E$2,$A$6,$A802,101)/100</f>
        <v>0.59376832233255006</v>
      </c>
      <c r="F802" s="133">
        <f>[1]!thsiFinD("ths_int_chg_ratio_index",F$1,$A$6,$A802,101)/100</f>
        <v>0.25969668223629999</v>
      </c>
      <c r="G802" s="133">
        <f>[1]!thsiFinD("ths_int_chg_ratio_index",G$1,$A$6,$A802,101)/100</f>
        <v>0.25969668223629999</v>
      </c>
      <c r="H802" s="132">
        <f>[1]!thsiFinD("ths_int_chg_ratio_index",H$1,$A$6,$A802,101)/100</f>
        <v>0.35333062329752002</v>
      </c>
      <c r="I802" s="132">
        <f>[1]!thsiFinD("ths_int_chg_ratio_index",I$1,$A$6,$A802,101)/100</f>
        <v>0.35333062329752002</v>
      </c>
      <c r="J802" s="32">
        <f t="shared" si="88"/>
        <v>0.34059266273821875</v>
      </c>
      <c r="K802" s="32">
        <f>[1]!thsiFinD("ths_int_chg_ratio_index",K$2,$A$6,$A802,101)/100</f>
        <v>6.0158467392516998E-2</v>
      </c>
      <c r="L802" s="32">
        <f>[1]!thsiFinD("ths_int_chg_ratio_index",L$2,$A$6,$A802,101)/100</f>
        <v>0.14846113857527998</v>
      </c>
      <c r="M802" s="46">
        <f t="shared" si="89"/>
        <v>1.3405926627382188</v>
      </c>
      <c r="N802" s="46">
        <f t="shared" si="90"/>
        <v>1.0601584673925171</v>
      </c>
      <c r="O802" s="46">
        <f t="shared" si="90"/>
        <v>1.1484611385752799</v>
      </c>
      <c r="P802" s="38">
        <f t="shared" si="91"/>
        <v>2.512944492585989E-3</v>
      </c>
      <c r="Q802" s="38">
        <f t="shared" si="92"/>
        <v>1.1504610262303538E-2</v>
      </c>
      <c r="R802" s="38">
        <f t="shared" si="92"/>
        <v>7.0937071788976791E-3</v>
      </c>
      <c r="S802" s="34">
        <f>MAX(M$6:M802)</f>
        <v>1.5715176881679187</v>
      </c>
      <c r="T802" s="34">
        <f>MAX(N$6:N802)</f>
        <v>1.37911001835863</v>
      </c>
      <c r="U802" s="34">
        <f>MAX(O$6:O802)</f>
        <v>1.34291332477861</v>
      </c>
      <c r="V802" s="35">
        <f t="shared" si="93"/>
        <v>-0.14694395562223239</v>
      </c>
      <c r="W802" s="35">
        <f t="shared" si="94"/>
        <v>-0.23127346384280367</v>
      </c>
      <c r="X802" s="35">
        <f t="shared" si="94"/>
        <v>-0.14479876148029669</v>
      </c>
    </row>
    <row r="803" spans="1:24">
      <c r="A803" s="357">
        <v>45034</v>
      </c>
      <c r="B803" s="132">
        <f>[1]!thsiFinD("ths_adjustment_nvg_ratio_fund",B$2,$A$6,$A803,101)/100</f>
        <v>0.21875</v>
      </c>
      <c r="C803" s="132">
        <f>[1]!thsiFinD("ths_adjustment_nvg_ratio_fund",C$2,$A$6,$A803,101)/100</f>
        <v>0.17253062288245999</v>
      </c>
      <c r="D803" s="132">
        <f>[1]!thsiFinD("ths_adjustment_nvg_ratio_fund",D$2,$A$6,$A803,101)/100</f>
        <v>0.52432302899592997</v>
      </c>
      <c r="E803" s="132">
        <f>[1]!thsiFinD("ths_adjustment_nvg_ratio_fund",E$2,$A$6,$A803,101)/100</f>
        <v>0.59979897815468997</v>
      </c>
      <c r="F803" s="133">
        <f>[1]!thsiFinD("ths_int_chg_ratio_index",F$1,$A$6,$A803,101)/100</f>
        <v>0.25687623910259</v>
      </c>
      <c r="G803" s="133">
        <f>[1]!thsiFinD("ths_int_chg_ratio_index",G$1,$A$6,$A803,101)/100</f>
        <v>0.25687623910259</v>
      </c>
      <c r="H803" s="132">
        <f>[1]!thsiFinD("ths_int_chg_ratio_index",H$1,$A$6,$A803,101)/100</f>
        <v>0.34485349111747998</v>
      </c>
      <c r="I803" s="132">
        <f>[1]!thsiFinD("ths_int_chg_ratio_index",I$1,$A$6,$A803,101)/100</f>
        <v>0.34485349111747998</v>
      </c>
      <c r="J803" s="32">
        <f t="shared" si="88"/>
        <v>0.33985776130915252</v>
      </c>
      <c r="K803" s="32">
        <f>[1]!thsiFinD("ths_int_chg_ratio_index",K$2,$A$6,$A803,101)/100</f>
        <v>6.2152445141714002E-2</v>
      </c>
      <c r="L803" s="32">
        <f>[1]!thsiFinD("ths_int_chg_ratio_index",L$2,$A$6,$A803,101)/100</f>
        <v>0.14823972254286999</v>
      </c>
      <c r="M803" s="46">
        <f t="shared" si="89"/>
        <v>1.3398577613091525</v>
      </c>
      <c r="N803" s="46">
        <f t="shared" si="90"/>
        <v>1.0621524451417139</v>
      </c>
      <c r="O803" s="46">
        <f t="shared" si="90"/>
        <v>1.14823972254287</v>
      </c>
      <c r="P803" s="38">
        <f t="shared" si="91"/>
        <v>-5.4819144509210549E-4</v>
      </c>
      <c r="Q803" s="38">
        <f t="shared" si="92"/>
        <v>1.8808299047039512E-3</v>
      </c>
      <c r="R803" s="38">
        <f t="shared" si="92"/>
        <v>-1.9279366534297182E-4</v>
      </c>
      <c r="S803" s="34">
        <f>MAX(M$6:M803)</f>
        <v>1.5715176881679187</v>
      </c>
      <c r="T803" s="34">
        <f>MAX(N$6:N803)</f>
        <v>1.37911001835863</v>
      </c>
      <c r="U803" s="34">
        <f>MAX(O$6:O803)</f>
        <v>1.34291332477861</v>
      </c>
      <c r="V803" s="35">
        <f t="shared" si="93"/>
        <v>-0.14741159364794443</v>
      </c>
      <c r="W803" s="35">
        <f t="shared" si="94"/>
        <v>-0.22982761998505985</v>
      </c>
      <c r="X803" s="35">
        <f t="shared" si="94"/>
        <v>-0.14496363886167674</v>
      </c>
    </row>
    <row r="804" spans="1:24">
      <c r="A804" s="357">
        <v>45035</v>
      </c>
      <c r="B804" s="132">
        <f>[1]!thsiFinD("ths_adjustment_nvg_ratio_fund",B$2,$A$6,$A804,101)/100</f>
        <v>0.20931905370844001</v>
      </c>
      <c r="C804" s="132">
        <f>[1]!thsiFinD("ths_adjustment_nvg_ratio_fund",C$2,$A$6,$A804,101)/100</f>
        <v>0.16532012857266998</v>
      </c>
      <c r="D804" s="132">
        <f>[1]!thsiFinD("ths_adjustment_nvg_ratio_fund",D$2,$A$6,$A804,101)/100</f>
        <v>0.52192667145937999</v>
      </c>
      <c r="E804" s="132">
        <f>[1]!thsiFinD("ths_adjustment_nvg_ratio_fund",E$2,$A$6,$A804,101)/100</f>
        <v>0.58983164421999001</v>
      </c>
      <c r="F804" s="133">
        <f>[1]!thsiFinD("ths_int_chg_ratio_index",F$1,$A$6,$A804,101)/100</f>
        <v>0.25121868327348001</v>
      </c>
      <c r="G804" s="133">
        <f>[1]!thsiFinD("ths_int_chg_ratio_index",G$1,$A$6,$A804,101)/100</f>
        <v>0.25121868327348001</v>
      </c>
      <c r="H804" s="132">
        <f>[1]!thsiFinD("ths_int_chg_ratio_index",H$1,$A$6,$A804,101)/100</f>
        <v>0.34288463902643995</v>
      </c>
      <c r="I804" s="132">
        <f>[1]!thsiFinD("ths_int_chg_ratio_index",I$1,$A$6,$A804,101)/100</f>
        <v>0.34288463902643995</v>
      </c>
      <c r="J804" s="32">
        <f t="shared" si="88"/>
        <v>0.33432551782004</v>
      </c>
      <c r="K804" s="32">
        <f>[1]!thsiFinD("ths_int_chg_ratio_index",K$2,$A$6,$A804,101)/100</f>
        <v>5.3661217353647997E-2</v>
      </c>
      <c r="L804" s="32">
        <f>[1]!thsiFinD("ths_int_chg_ratio_index",L$2,$A$6,$A804,101)/100</f>
        <v>0.14087846166434001</v>
      </c>
      <c r="M804" s="46">
        <f t="shared" si="89"/>
        <v>1.3343255178200399</v>
      </c>
      <c r="N804" s="46">
        <f t="shared" si="90"/>
        <v>1.0536612173536479</v>
      </c>
      <c r="O804" s="46">
        <f t="shared" si="90"/>
        <v>1.1408784616643399</v>
      </c>
      <c r="P804" s="38">
        <f t="shared" si="91"/>
        <v>-4.1289782011689757E-3</v>
      </c>
      <c r="Q804" s="38">
        <f t="shared" si="92"/>
        <v>-7.994358838888771E-3</v>
      </c>
      <c r="R804" s="38">
        <f t="shared" si="92"/>
        <v>-6.410909441652124E-3</v>
      </c>
      <c r="S804" s="34">
        <f>MAX(M$6:M804)</f>
        <v>1.5715176881679187</v>
      </c>
      <c r="T804" s="34">
        <f>MAX(N$6:N804)</f>
        <v>1.37911001835863</v>
      </c>
      <c r="U804" s="34">
        <f>MAX(O$6:O804)</f>
        <v>1.34291332477861</v>
      </c>
      <c r="V804" s="35">
        <f t="shared" si="93"/>
        <v>-0.1509319125923414</v>
      </c>
      <c r="W804" s="35">
        <f t="shared" si="94"/>
        <v>-0.23598465435870031</v>
      </c>
      <c r="X804" s="35">
        <f t="shared" si="94"/>
        <v>-0.15044519954225422</v>
      </c>
    </row>
    <row r="805" spans="1:24">
      <c r="A805" s="357">
        <v>45036</v>
      </c>
      <c r="B805" s="132">
        <f>[1]!thsiFinD("ths_adjustment_nvg_ratio_fund",B$2,$A$6,$A805,101)/100</f>
        <v>0.21155690537083999</v>
      </c>
      <c r="C805" s="132">
        <f>[1]!thsiFinD("ths_adjustment_nvg_ratio_fund",C$2,$A$6,$A805,101)/100</f>
        <v>0.16471201459474</v>
      </c>
      <c r="D805" s="132">
        <f>[1]!thsiFinD("ths_adjustment_nvg_ratio_fund",D$2,$A$6,$A805,101)/100</f>
        <v>0.51737359213995004</v>
      </c>
      <c r="E805" s="132">
        <f>[1]!thsiFinD("ths_adjustment_nvg_ratio_fund",E$2,$A$6,$A805,101)/100</f>
        <v>0.58447106129269</v>
      </c>
      <c r="F805" s="133">
        <f>[1]!thsiFinD("ths_int_chg_ratio_index",F$1,$A$6,$A805,101)/100</f>
        <v>0.25091742764951996</v>
      </c>
      <c r="G805" s="133">
        <f>[1]!thsiFinD("ths_int_chg_ratio_index",G$1,$A$6,$A805,101)/100</f>
        <v>0.25091742764951996</v>
      </c>
      <c r="H805" s="132">
        <f>[1]!thsiFinD("ths_int_chg_ratio_index",H$1,$A$6,$A805,101)/100</f>
        <v>0.33958324674963003</v>
      </c>
      <c r="I805" s="132">
        <f>[1]!thsiFinD("ths_int_chg_ratio_index",I$1,$A$6,$A805,101)/100</f>
        <v>0.33958324674963003</v>
      </c>
      <c r="J805" s="32">
        <f t="shared" si="88"/>
        <v>0.33238936527456497</v>
      </c>
      <c r="K805" s="32">
        <f>[1]!thsiFinD("ths_int_chg_ratio_index",K$2,$A$6,$A805,101)/100</f>
        <v>5.1255462970346999E-2</v>
      </c>
      <c r="L805" s="32">
        <f>[1]!thsiFinD("ths_int_chg_ratio_index",L$2,$A$6,$A805,101)/100</f>
        <v>0.13850719462108999</v>
      </c>
      <c r="M805" s="46">
        <f t="shared" si="89"/>
        <v>1.3323893652745649</v>
      </c>
      <c r="N805" s="46">
        <f t="shared" si="90"/>
        <v>1.051255462970347</v>
      </c>
      <c r="O805" s="46">
        <f t="shared" si="90"/>
        <v>1.1385071946210901</v>
      </c>
      <c r="P805" s="38">
        <f t="shared" si="91"/>
        <v>-1.4510346385627759E-3</v>
      </c>
      <c r="Q805" s="38">
        <f t="shared" si="92"/>
        <v>-2.2832333046699516E-3</v>
      </c>
      <c r="R805" s="38">
        <f t="shared" si="92"/>
        <v>-2.0784571914791439E-3</v>
      </c>
      <c r="S805" s="34">
        <f>MAX(M$6:M805)</f>
        <v>1.5715176881679187</v>
      </c>
      <c r="T805" s="34">
        <f>MAX(N$6:N805)</f>
        <v>1.37911001835863</v>
      </c>
      <c r="U805" s="34">
        <f>MAX(O$6:O805)</f>
        <v>1.34291332477861</v>
      </c>
      <c r="V805" s="35">
        <f t="shared" si="93"/>
        <v>-0.15216393979766818</v>
      </c>
      <c r="W805" s="35">
        <f t="shared" si="94"/>
        <v>-0.23772907964114742</v>
      </c>
      <c r="X805" s="35">
        <f t="shared" si="94"/>
        <v>-0.15221096282682123</v>
      </c>
    </row>
    <row r="806" spans="1:24">
      <c r="A806" s="357">
        <v>45037</v>
      </c>
      <c r="B806" s="132">
        <f>[1]!thsiFinD("ths_adjustment_nvg_ratio_fund",B$2,$A$6,$A806,101)/100</f>
        <v>0.19253516624041001</v>
      </c>
      <c r="C806" s="132">
        <f>[1]!thsiFinD("ths_adjustment_nvg_ratio_fund",C$2,$A$6,$A806,101)/100</f>
        <v>0.14507862045</v>
      </c>
      <c r="D806" s="132">
        <f>[1]!thsiFinD("ths_adjustment_nvg_ratio_fund",D$2,$A$6,$A806,101)/100</f>
        <v>0.48118859333812997</v>
      </c>
      <c r="E806" s="132">
        <f>[1]!thsiFinD("ths_adjustment_nvg_ratio_fund",E$2,$A$6,$A806,101)/100</f>
        <v>0.55272635900845002</v>
      </c>
      <c r="F806" s="133">
        <f>[1]!thsiFinD("ths_int_chg_ratio_index",F$1,$A$6,$A806,101)/100</f>
        <v>0.21671851056028998</v>
      </c>
      <c r="G806" s="133">
        <f>[1]!thsiFinD("ths_int_chg_ratio_index",G$1,$A$6,$A806,101)/100</f>
        <v>0.21671851056028998</v>
      </c>
      <c r="H806" s="132">
        <f>[1]!thsiFinD("ths_int_chg_ratio_index",H$1,$A$6,$A806,101)/100</f>
        <v>0.30005172961962001</v>
      </c>
      <c r="I806" s="132">
        <f>[1]!thsiFinD("ths_int_chg_ratio_index",I$1,$A$6,$A806,101)/100</f>
        <v>0.30005172961962001</v>
      </c>
      <c r="J806" s="32">
        <f t="shared" si="88"/>
        <v>0.30063365242460127</v>
      </c>
      <c r="K806" s="32">
        <f>[1]!thsiFinD("ths_int_chg_ratio_index",K$2,$A$6,$A806,101)/100</f>
        <v>2.9165065261151001E-2</v>
      </c>
      <c r="L806" s="32">
        <f>[1]!thsiFinD("ths_int_chg_ratio_index",L$2,$A$6,$A806,101)/100</f>
        <v>0.11186836154669001</v>
      </c>
      <c r="M806" s="46">
        <f t="shared" si="89"/>
        <v>1.3006336524246014</v>
      </c>
      <c r="N806" s="46">
        <f t="shared" si="90"/>
        <v>1.029165065261151</v>
      </c>
      <c r="O806" s="46">
        <f t="shared" si="90"/>
        <v>1.11186836154669</v>
      </c>
      <c r="P806" s="38">
        <f t="shared" si="91"/>
        <v>-2.3833658296589344E-2</v>
      </c>
      <c r="Q806" s="38">
        <f t="shared" si="92"/>
        <v>-2.101334878848482E-2</v>
      </c>
      <c r="R806" s="38">
        <f t="shared" si="92"/>
        <v>-2.3398036657349186E-2</v>
      </c>
      <c r="S806" s="34">
        <f>MAX(M$6:M806)</f>
        <v>1.5715176881679187</v>
      </c>
      <c r="T806" s="34">
        <f>MAX(N$6:N806)</f>
        <v>1.37911001835863</v>
      </c>
      <c r="U806" s="34">
        <f>MAX(O$6:O806)</f>
        <v>1.34291332477861</v>
      </c>
      <c r="V806" s="35">
        <f t="shared" si="93"/>
        <v>-0.17237097474805707</v>
      </c>
      <c r="W806" s="35">
        <f t="shared" si="94"/>
        <v>-0.25374694436196732</v>
      </c>
      <c r="X806" s="35">
        <f t="shared" si="94"/>
        <v>-0.1720475617962981</v>
      </c>
    </row>
    <row r="807" spans="1:24">
      <c r="A807" s="357">
        <v>45040</v>
      </c>
      <c r="B807" s="132">
        <f>[1]!thsiFinD("ths_adjustment_nvg_ratio_fund",B$2,$A$6,$A807,101)/100</f>
        <v>0.18454283887468001</v>
      </c>
      <c r="C807" s="132">
        <f>[1]!thsiFinD("ths_adjustment_nvg_ratio_fund",C$2,$A$6,$A807,101)/100</f>
        <v>0.13439318912345</v>
      </c>
      <c r="D807" s="132">
        <f>[1]!thsiFinD("ths_adjustment_nvg_ratio_fund",D$2,$A$6,$A807,101)/100</f>
        <v>0.46980589503954001</v>
      </c>
      <c r="E807" s="132">
        <f>[1]!thsiFinD("ths_adjustment_nvg_ratio_fund",E$2,$A$6,$A807,101)/100</f>
        <v>0.54904095827969002</v>
      </c>
      <c r="F807" s="133">
        <f>[1]!thsiFinD("ths_int_chg_ratio_index",F$1,$A$6,$A807,101)/100</f>
        <v>0.20805294310272998</v>
      </c>
      <c r="G807" s="133">
        <f>[1]!thsiFinD("ths_int_chg_ratio_index",G$1,$A$6,$A807,101)/100</f>
        <v>0.20805294310272998</v>
      </c>
      <c r="H807" s="132">
        <f>[1]!thsiFinD("ths_int_chg_ratio_index",H$1,$A$6,$A807,101)/100</f>
        <v>0.29790035046176999</v>
      </c>
      <c r="I807" s="132">
        <f>[1]!thsiFinD("ths_int_chg_ratio_index",I$1,$A$6,$A807,101)/100</f>
        <v>0.29790035046176999</v>
      </c>
      <c r="J807" s="32">
        <f t="shared" si="88"/>
        <v>0.29371118355579501</v>
      </c>
      <c r="K807" s="32">
        <f>[1]!thsiFinD("ths_int_chg_ratio_index",K$2,$A$6,$A807,101)/100</f>
        <v>1.7943649473142E-2</v>
      </c>
      <c r="L807" s="32">
        <f>[1]!thsiFinD("ths_int_chg_ratio_index",L$2,$A$6,$A807,101)/100</f>
        <v>0.10198441563567</v>
      </c>
      <c r="M807" s="46">
        <f t="shared" si="89"/>
        <v>1.2937111835557951</v>
      </c>
      <c r="N807" s="46">
        <f t="shared" si="90"/>
        <v>1.017943649473142</v>
      </c>
      <c r="O807" s="46">
        <f t="shared" si="90"/>
        <v>1.10198441563567</v>
      </c>
      <c r="P807" s="38">
        <f t="shared" si="91"/>
        <v>-5.3223817912919635E-3</v>
      </c>
      <c r="Q807" s="38">
        <f t="shared" si="92"/>
        <v>-1.090341692191199E-2</v>
      </c>
      <c r="R807" s="38">
        <f t="shared" si="92"/>
        <v>-8.8894929047812488E-3</v>
      </c>
      <c r="S807" s="34">
        <f>MAX(M$6:M807)</f>
        <v>1.5715176881679187</v>
      </c>
      <c r="T807" s="34">
        <f>MAX(N$6:N807)</f>
        <v>1.37911001835863</v>
      </c>
      <c r="U807" s="34">
        <f>MAX(O$6:O807)</f>
        <v>1.34291332477861</v>
      </c>
      <c r="V807" s="35">
        <f t="shared" si="93"/>
        <v>-0.17677593240200273</v>
      </c>
      <c r="W807" s="35">
        <f t="shared" si="94"/>
        <v>-0.26188365255683954</v>
      </c>
      <c r="X807" s="35">
        <f t="shared" si="94"/>
        <v>-0.17940763912120627</v>
      </c>
    </row>
    <row r="808" spans="1:24">
      <c r="A808" s="357">
        <v>45041</v>
      </c>
      <c r="B808" s="132">
        <f>[1]!thsiFinD("ths_adjustment_nvg_ratio_fund",B$2,$A$6,$A808,101)/100</f>
        <v>0.18054667519181999</v>
      </c>
      <c r="C808" s="132">
        <f>[1]!thsiFinD("ths_adjustment_nvg_ratio_fund",C$2,$A$6,$A808,101)/100</f>
        <v>0.12631396055946001</v>
      </c>
      <c r="D808" s="132">
        <f>[1]!thsiFinD("ths_adjustment_nvg_ratio_fund",D$2,$A$6,$A808,101)/100</f>
        <v>0.44811885933381002</v>
      </c>
      <c r="E808" s="132">
        <f>[1]!thsiFinD("ths_adjustment_nvg_ratio_fund",E$2,$A$6,$A808,101)/100</f>
        <v>0.53053019522501998</v>
      </c>
      <c r="F808" s="133">
        <f>[1]!thsiFinD("ths_int_chg_ratio_index",F$1,$A$6,$A808,101)/100</f>
        <v>0.18613252337466002</v>
      </c>
      <c r="G808" s="133">
        <f>[1]!thsiFinD("ths_int_chg_ratio_index",G$1,$A$6,$A808,101)/100</f>
        <v>0.18613252337466002</v>
      </c>
      <c r="H808" s="132">
        <f>[1]!thsiFinD("ths_int_chg_ratio_index",H$1,$A$6,$A808,101)/100</f>
        <v>0.26979581207414</v>
      </c>
      <c r="I808" s="132">
        <f>[1]!thsiFinD("ths_int_chg_ratio_index",I$1,$A$6,$A808,101)/100</f>
        <v>0.26979581207414</v>
      </c>
      <c r="J808" s="32">
        <f t="shared" si="88"/>
        <v>0.27467079515096376</v>
      </c>
      <c r="K808" s="32">
        <f>[1]!thsiFinD("ths_int_chg_ratio_index",K$2,$A$6,$A808,101)/100</f>
        <v>1.0299277331773E-2</v>
      </c>
      <c r="L808" s="32">
        <f>[1]!thsiFinD("ths_int_chg_ratio_index",L$2,$A$6,$A808,101)/100</f>
        <v>8.9325525077543003E-2</v>
      </c>
      <c r="M808" s="46">
        <f t="shared" si="89"/>
        <v>1.2746707951509637</v>
      </c>
      <c r="N808" s="46">
        <f t="shared" si="90"/>
        <v>1.0102992773317729</v>
      </c>
      <c r="O808" s="46">
        <f t="shared" si="90"/>
        <v>1.0893255250775431</v>
      </c>
      <c r="P808" s="38">
        <f t="shared" si="91"/>
        <v>-1.4717650003224336E-2</v>
      </c>
      <c r="Q808" s="38">
        <f t="shared" si="92"/>
        <v>-7.5096221144712594E-3</v>
      </c>
      <c r="R808" s="38">
        <f t="shared" si="92"/>
        <v>-1.1487358966709826E-2</v>
      </c>
      <c r="S808" s="34">
        <f>MAX(M$6:M808)</f>
        <v>1.5715176881679187</v>
      </c>
      <c r="T808" s="34">
        <f>MAX(N$6:N808)</f>
        <v>1.37911001835863</v>
      </c>
      <c r="U808" s="34">
        <f>MAX(O$6:O808)</f>
        <v>1.34291332477861</v>
      </c>
      <c r="V808" s="35">
        <f t="shared" si="93"/>
        <v>-0.18889185610314085</v>
      </c>
      <c r="W808" s="35">
        <f t="shared" si="94"/>
        <v>-0.26742662740265144</v>
      </c>
      <c r="X808" s="35">
        <f t="shared" si="94"/>
        <v>-0.18883407813596076</v>
      </c>
    </row>
    <row r="809" spans="1:24">
      <c r="A809" s="357">
        <v>45042</v>
      </c>
      <c r="B809" s="132">
        <f>[1]!thsiFinD("ths_adjustment_nvg_ratio_fund",B$2,$A$6,$A809,101)/100</f>
        <v>0.17463235294118001</v>
      </c>
      <c r="C809" s="132">
        <f>[1]!thsiFinD("ths_adjustment_nvg_ratio_fund",C$2,$A$6,$A809,101)/100</f>
        <v>0.13109199895752</v>
      </c>
      <c r="D809" s="132">
        <f>[1]!thsiFinD("ths_adjustment_nvg_ratio_fund",D$2,$A$6,$A809,101)/100</f>
        <v>0.46022046489335999</v>
      </c>
      <c r="E809" s="132">
        <f>[1]!thsiFinD("ths_adjustment_nvg_ratio_fund",E$2,$A$6,$A809,101)/100</f>
        <v>0.54309406155974993</v>
      </c>
      <c r="F809" s="133">
        <f>[1]!thsiFinD("ths_int_chg_ratio_index",F$1,$A$6,$A809,101)/100</f>
        <v>0.18993374028859</v>
      </c>
      <c r="G809" s="133">
        <f>[1]!thsiFinD("ths_int_chg_ratio_index",G$1,$A$6,$A809,101)/100</f>
        <v>0.18993374028859</v>
      </c>
      <c r="H809" s="132">
        <f>[1]!thsiFinD("ths_int_chg_ratio_index",H$1,$A$6,$A809,101)/100</f>
        <v>0.28599856168018001</v>
      </c>
      <c r="I809" s="132">
        <f>[1]!thsiFinD("ths_int_chg_ratio_index",I$1,$A$6,$A809,101)/100</f>
        <v>0.28599856168018001</v>
      </c>
      <c r="J809" s="32">
        <f t="shared" si="88"/>
        <v>0.28261293528616871</v>
      </c>
      <c r="K809" s="32">
        <f>[1]!thsiFinD("ths_int_chg_ratio_index",K$2,$A$6,$A809,101)/100</f>
        <v>1.0674312402204001E-2</v>
      </c>
      <c r="L809" s="32">
        <f>[1]!thsiFinD("ths_int_chg_ratio_index",L$2,$A$6,$A809,101)/100</f>
        <v>9.2220377483670013E-2</v>
      </c>
      <c r="M809" s="46">
        <f t="shared" si="89"/>
        <v>1.2826129352861688</v>
      </c>
      <c r="N809" s="46">
        <f t="shared" si="90"/>
        <v>1.010674312402204</v>
      </c>
      <c r="O809" s="46">
        <f t="shared" si="90"/>
        <v>1.0922203774836701</v>
      </c>
      <c r="P809" s="38">
        <f t="shared" si="91"/>
        <v>6.2307382936976907E-3</v>
      </c>
      <c r="Q809" s="38">
        <f t="shared" si="92"/>
        <v>3.7121185657129629E-4</v>
      </c>
      <c r="R809" s="38">
        <f t="shared" si="92"/>
        <v>2.6574722977512621E-3</v>
      </c>
      <c r="S809" s="34">
        <f>MAX(M$6:M809)</f>
        <v>1.5715176881679187</v>
      </c>
      <c r="T809" s="34">
        <f>MAX(N$6:N809)</f>
        <v>1.37911001835863</v>
      </c>
      <c r="U809" s="34">
        <f>MAX(O$6:O809)</f>
        <v>1.34291332477861</v>
      </c>
      <c r="V809" s="35">
        <f t="shared" si="93"/>
        <v>-0.18383805353063265</v>
      </c>
      <c r="W809" s="35">
        <f t="shared" si="94"/>
        <v>-0.26715468748093485</v>
      </c>
      <c r="X809" s="35">
        <f t="shared" si="94"/>
        <v>-0.18667842716972716</v>
      </c>
    </row>
    <row r="810" spans="1:24">
      <c r="A810" s="357">
        <v>45043</v>
      </c>
      <c r="B810" s="132">
        <f>[1]!thsiFinD("ths_adjustment_nvg_ratio_fund",B$2,$A$6,$A810,101)/100</f>
        <v>0.18350383631713998</v>
      </c>
      <c r="C810" s="132">
        <f>[1]!thsiFinD("ths_adjustment_nvg_ratio_fund",C$2,$A$6,$A810,101)/100</f>
        <v>0.14186430370949998</v>
      </c>
      <c r="D810" s="132">
        <f>[1]!thsiFinD("ths_adjustment_nvg_ratio_fund",D$2,$A$6,$A810,101)/100</f>
        <v>0.46573208722741</v>
      </c>
      <c r="E810" s="132">
        <f>[1]!thsiFinD("ths_adjustment_nvg_ratio_fund",E$2,$A$6,$A810,101)/100</f>
        <v>0.54870592179368005</v>
      </c>
      <c r="F810" s="133">
        <f>[1]!thsiFinD("ths_int_chg_ratio_index",F$1,$A$6,$A810,101)/100</f>
        <v>0.19156696215021998</v>
      </c>
      <c r="G810" s="133">
        <f>[1]!thsiFinD("ths_int_chg_ratio_index",G$1,$A$6,$A810,101)/100</f>
        <v>0.19156696215021998</v>
      </c>
      <c r="H810" s="132">
        <f>[1]!thsiFinD("ths_int_chg_ratio_index",H$1,$A$6,$A810,101)/100</f>
        <v>0.27809232361748998</v>
      </c>
      <c r="I810" s="132">
        <f>[1]!thsiFinD("ths_int_chg_ratio_index",I$1,$A$6,$A810,101)/100</f>
        <v>0.27809232361748998</v>
      </c>
      <c r="J810" s="32">
        <f t="shared" si="88"/>
        <v>0.2848905900728938</v>
      </c>
      <c r="K810" s="32">
        <f>[1]!thsiFinD("ths_int_chg_ratio_index",K$2,$A$6,$A810,101)/100</f>
        <v>1.6866037173673999E-2</v>
      </c>
      <c r="L810" s="32">
        <f>[1]!thsiFinD("ths_int_chg_ratio_index",L$2,$A$6,$A810,101)/100</f>
        <v>9.6030048759969996E-2</v>
      </c>
      <c r="M810" s="46">
        <f t="shared" si="89"/>
        <v>1.2848905900728937</v>
      </c>
      <c r="N810" s="46">
        <f t="shared" si="90"/>
        <v>1.016866037173674</v>
      </c>
      <c r="O810" s="46">
        <f t="shared" si="90"/>
        <v>1.0960300487599699</v>
      </c>
      <c r="P810" s="38">
        <f t="shared" si="91"/>
        <v>1.7757927774342264E-3</v>
      </c>
      <c r="Q810" s="38">
        <f t="shared" si="92"/>
        <v>6.1263304068284175E-3</v>
      </c>
      <c r="R810" s="38">
        <f t="shared" si="92"/>
        <v>3.4880060424040682E-3</v>
      </c>
      <c r="S810" s="34">
        <f>MAX(M$6:M810)</f>
        <v>1.5715176881679187</v>
      </c>
      <c r="T810" s="34">
        <f>MAX(N$6:N810)</f>
        <v>1.37911001835863</v>
      </c>
      <c r="U810" s="34">
        <f>MAX(O$6:O810)</f>
        <v>1.34291332477861</v>
      </c>
      <c r="V810" s="35">
        <f t="shared" si="93"/>
        <v>-0.18238871904087561</v>
      </c>
      <c r="W810" s="35">
        <f t="shared" si="94"/>
        <v>-0.26266503495934757</v>
      </c>
      <c r="X810" s="35">
        <f t="shared" si="94"/>
        <v>-0.1838415566092777</v>
      </c>
    </row>
    <row r="811" spans="1:24">
      <c r="A811" s="357">
        <v>45044</v>
      </c>
      <c r="B811" s="132">
        <f>[1]!thsiFinD("ths_adjustment_nvg_ratio_fund",B$2,$A$6,$A811,101)/100</f>
        <v>0.19429347826086998</v>
      </c>
      <c r="C811" s="132">
        <f>[1]!thsiFinD("ths_adjustment_nvg_ratio_fund",C$2,$A$6,$A811,101)/100</f>
        <v>0.14794544348883998</v>
      </c>
      <c r="D811" s="132">
        <f>[1]!thsiFinD("ths_adjustment_nvg_ratio_fund",D$2,$A$6,$A811,101)/100</f>
        <v>0.47735442127966005</v>
      </c>
      <c r="E811" s="132">
        <f>[1]!thsiFinD("ths_adjustment_nvg_ratio_fund",E$2,$A$6,$A811,101)/100</f>
        <v>0.55381522749151002</v>
      </c>
      <c r="F811" s="133">
        <f>[1]!thsiFinD("ths_int_chg_ratio_index",F$1,$A$6,$A811,101)/100</f>
        <v>0.20769977472739998</v>
      </c>
      <c r="G811" s="133">
        <f>[1]!thsiFinD("ths_int_chg_ratio_index",G$1,$A$6,$A811,101)/100</f>
        <v>0.20769977472739998</v>
      </c>
      <c r="H811" s="132">
        <f>[1]!thsiFinD("ths_int_chg_ratio_index",H$1,$A$6,$A811,101)/100</f>
        <v>0.30899196091099002</v>
      </c>
      <c r="I811" s="132">
        <f>[1]!thsiFinD("ths_int_chg_ratio_index",I$1,$A$6,$A811,101)/100</f>
        <v>0.30899196091099002</v>
      </c>
      <c r="J811" s="32">
        <f t="shared" si="88"/>
        <v>0.30084900522470753</v>
      </c>
      <c r="K811" s="32">
        <f>[1]!thsiFinD("ths_int_chg_ratio_index",K$2,$A$6,$A811,101)/100</f>
        <v>2.8109960675308E-2</v>
      </c>
      <c r="L811" s="32">
        <f>[1]!thsiFinD("ths_int_chg_ratio_index",L$2,$A$6,$A811,101)/100</f>
        <v>0.11081454656223</v>
      </c>
      <c r="M811" s="46">
        <f t="shared" si="89"/>
        <v>1.3008490052247075</v>
      </c>
      <c r="N811" s="46">
        <f t="shared" si="90"/>
        <v>1.0281099606753079</v>
      </c>
      <c r="O811" s="46">
        <f t="shared" si="90"/>
        <v>1.1108145465622301</v>
      </c>
      <c r="P811" s="38">
        <f t="shared" si="91"/>
        <v>1.2420057610436963E-2</v>
      </c>
      <c r="Q811" s="38">
        <f t="shared" si="92"/>
        <v>1.1057428501482613E-2</v>
      </c>
      <c r="R811" s="38">
        <f t="shared" si="92"/>
        <v>1.3489135465754032E-2</v>
      </c>
      <c r="S811" s="34">
        <f>MAX(M$6:M811)</f>
        <v>1.5715176881679187</v>
      </c>
      <c r="T811" s="34">
        <f>MAX(N$6:N811)</f>
        <v>1.37911001835863</v>
      </c>
      <c r="U811" s="34">
        <f>MAX(O$6:O811)</f>
        <v>1.34291332477861</v>
      </c>
      <c r="V811" s="35">
        <f t="shared" si="93"/>
        <v>-0.17223393982842017</v>
      </c>
      <c r="W811" s="35">
        <f t="shared" si="94"/>
        <v>-0.25451200630176729</v>
      </c>
      <c r="X811" s="35">
        <f t="shared" si="94"/>
        <v>-0.17283228480486135</v>
      </c>
    </row>
    <row r="812" spans="1:24">
      <c r="A812" s="357">
        <v>45050</v>
      </c>
      <c r="B812" s="132">
        <f>[1]!thsiFinD("ths_adjustment_nvg_ratio_fund",B$2,$A$6,$A812,101)/100</f>
        <v>0.19900895140665001</v>
      </c>
      <c r="C812" s="132">
        <f>[1]!thsiFinD("ths_adjustment_nvg_ratio_fund",C$2,$A$6,$A812,101)/100</f>
        <v>0.14473112674833</v>
      </c>
      <c r="D812" s="132">
        <f>[1]!thsiFinD("ths_adjustment_nvg_ratio_fund",D$2,$A$6,$A812,101)/100</f>
        <v>0.48274622573687997</v>
      </c>
      <c r="E812" s="132">
        <f>[1]!thsiFinD("ths_adjustment_nvg_ratio_fund",E$2,$A$6,$A812,101)/100</f>
        <v>0.55398274569593997</v>
      </c>
      <c r="F812" s="133">
        <f>[1]!thsiFinD("ths_int_chg_ratio_index",F$1,$A$6,$A812,101)/100</f>
        <v>0.20961549895609</v>
      </c>
      <c r="G812" s="133">
        <f>[1]!thsiFinD("ths_int_chg_ratio_index",G$1,$A$6,$A812,101)/100</f>
        <v>0.20961549895609</v>
      </c>
      <c r="H812" s="132">
        <f>[1]!thsiFinD("ths_int_chg_ratio_index",H$1,$A$6,$A812,101)/100</f>
        <v>0.31997735596770999</v>
      </c>
      <c r="I812" s="132">
        <f>[1]!thsiFinD("ths_int_chg_ratio_index",I$1,$A$6,$A812,101)/100</f>
        <v>0.31997735596770999</v>
      </c>
      <c r="J812" s="32">
        <f t="shared" si="88"/>
        <v>0.30495684492942504</v>
      </c>
      <c r="K812" s="32">
        <f>[1]!thsiFinD("ths_int_chg_ratio_index",K$2,$A$6,$A812,101)/100</f>
        <v>2.9231840482154003E-2</v>
      </c>
      <c r="L812" s="32">
        <f>[1]!thsiFinD("ths_int_chg_ratio_index",L$2,$A$6,$A812,101)/100</f>
        <v>0.1134185404328</v>
      </c>
      <c r="M812" s="46">
        <f t="shared" si="89"/>
        <v>1.3049568449294251</v>
      </c>
      <c r="N812" s="46">
        <f t="shared" si="90"/>
        <v>1.0292318404821541</v>
      </c>
      <c r="O812" s="46">
        <f t="shared" si="90"/>
        <v>1.1134185404328001</v>
      </c>
      <c r="P812" s="38">
        <f t="shared" si="91"/>
        <v>3.1578143875414799E-3</v>
      </c>
      <c r="Q812" s="38">
        <f t="shared" si="92"/>
        <v>1.0912060477550334E-3</v>
      </c>
      <c r="R812" s="38">
        <f t="shared" si="92"/>
        <v>2.3442201748518077E-3</v>
      </c>
      <c r="S812" s="34">
        <f>MAX(M$6:M812)</f>
        <v>1.5715176881679187</v>
      </c>
      <c r="T812" s="34">
        <f>MAX(N$6:N812)</f>
        <v>1.37911001835863</v>
      </c>
      <c r="U812" s="34">
        <f>MAX(O$6:O812)</f>
        <v>1.34291332477861</v>
      </c>
      <c r="V812" s="35">
        <f t="shared" si="93"/>
        <v>-0.16962000825409174</v>
      </c>
      <c r="W812" s="35">
        <f t="shared" si="94"/>
        <v>-0.25369852529451498</v>
      </c>
      <c r="X812" s="35">
        <f t="shared" si="94"/>
        <v>-0.17089322155891484</v>
      </c>
    </row>
    <row r="813" spans="1:24">
      <c r="A813" s="357">
        <v>45051</v>
      </c>
      <c r="B813" s="132">
        <f>[1]!thsiFinD("ths_adjustment_nvg_ratio_fund",B$2,$A$6,$A813,101)/100</f>
        <v>0.19421355498720999</v>
      </c>
      <c r="C813" s="132">
        <f>[1]!thsiFinD("ths_adjustment_nvg_ratio_fund",C$2,$A$6,$A813,101)/100</f>
        <v>0.13760750586396001</v>
      </c>
      <c r="D813" s="132">
        <f>[1]!thsiFinD("ths_adjustment_nvg_ratio_fund",D$2,$A$6,$A813,101)/100</f>
        <v>0.46932662353223004</v>
      </c>
      <c r="E813" s="132">
        <f>[1]!thsiFinD("ths_adjustment_nvg_ratio_fund",E$2,$A$6,$A813,101)/100</f>
        <v>0.53505318705305005</v>
      </c>
      <c r="F813" s="133">
        <f>[1]!thsiFinD("ths_int_chg_ratio_index",F$1,$A$6,$A813,101)/100</f>
        <v>0.19518838850066</v>
      </c>
      <c r="G813" s="133">
        <f>[1]!thsiFinD("ths_int_chg_ratio_index",G$1,$A$6,$A813,101)/100</f>
        <v>0.19518838850066</v>
      </c>
      <c r="H813" s="132">
        <f>[1]!thsiFinD("ths_int_chg_ratio_index",H$1,$A$6,$A813,101)/100</f>
        <v>0.30693426917627997</v>
      </c>
      <c r="I813" s="132">
        <f>[1]!thsiFinD("ths_int_chg_ratio_index",I$1,$A$6,$A813,101)/100</f>
        <v>0.30693426917627997</v>
      </c>
      <c r="J813" s="32">
        <f t="shared" si="88"/>
        <v>0.29255577334879124</v>
      </c>
      <c r="K813" s="32">
        <f>[1]!thsiFinD("ths_int_chg_ratio_index",K$2,$A$6,$A813,101)/100</f>
        <v>2.4063924524414002E-2</v>
      </c>
      <c r="L813" s="32">
        <f>[1]!thsiFinD("ths_int_chg_ratio_index",L$2,$A$6,$A813,101)/100</f>
        <v>0.10587632905729</v>
      </c>
      <c r="M813" s="46">
        <f t="shared" si="89"/>
        <v>1.2925557733487913</v>
      </c>
      <c r="N813" s="46">
        <f t="shared" si="90"/>
        <v>1.0240639245244141</v>
      </c>
      <c r="O813" s="46">
        <f t="shared" si="90"/>
        <v>1.1058763290572899</v>
      </c>
      <c r="P813" s="38">
        <f t="shared" si="91"/>
        <v>-9.5030510999806195E-3</v>
      </c>
      <c r="Q813" s="38">
        <f t="shared" si="92"/>
        <v>-5.0211388284675529E-3</v>
      </c>
      <c r="R813" s="38">
        <f t="shared" si="92"/>
        <v>-6.773922924418363E-3</v>
      </c>
      <c r="S813" s="34">
        <f>MAX(M$6:M813)</f>
        <v>1.5715176881679187</v>
      </c>
      <c r="T813" s="34">
        <f>MAX(N$6:N813)</f>
        <v>1.37911001835863</v>
      </c>
      <c r="U813" s="34">
        <f>MAX(O$6:O813)</f>
        <v>1.34291332477861</v>
      </c>
      <c r="V813" s="35">
        <f t="shared" si="93"/>
        <v>-0.17751115174805454</v>
      </c>
      <c r="W813" s="35">
        <f t="shared" si="94"/>
        <v>-0.25744580860690125</v>
      </c>
      <c r="X813" s="35">
        <f t="shared" si="94"/>
        <v>-0.17650952697218747</v>
      </c>
    </row>
    <row r="814" spans="1:24">
      <c r="A814" s="357">
        <v>45054</v>
      </c>
      <c r="B814" s="132">
        <f>[1]!thsiFinD("ths_adjustment_nvg_ratio_fund",B$2,$A$6,$A814,101)/100</f>
        <v>0.20851982097187002</v>
      </c>
      <c r="C814" s="132">
        <f>[1]!thsiFinD("ths_adjustment_nvg_ratio_fund",C$2,$A$6,$A814,101)/100</f>
        <v>0.14273303796369</v>
      </c>
      <c r="D814" s="132">
        <f>[1]!thsiFinD("ths_adjustment_nvg_ratio_fund",D$2,$A$6,$A814,101)/100</f>
        <v>0.47675533189552</v>
      </c>
      <c r="E814" s="132">
        <f>[1]!thsiFinD("ths_adjustment_nvg_ratio_fund",E$2,$A$6,$A814,101)/100</f>
        <v>0.54677946228851004</v>
      </c>
      <c r="F814" s="133">
        <f>[1]!thsiFinD("ths_int_chg_ratio_index",F$1,$A$6,$A814,101)/100</f>
        <v>0.20396266736697999</v>
      </c>
      <c r="G814" s="133">
        <f>[1]!thsiFinD("ths_int_chg_ratio_index",G$1,$A$6,$A814,101)/100</f>
        <v>0.20396266736697999</v>
      </c>
      <c r="H814" s="132">
        <f>[1]!thsiFinD("ths_int_chg_ratio_index",H$1,$A$6,$A814,101)/100</f>
        <v>0.31450268782135998</v>
      </c>
      <c r="I814" s="132">
        <f>[1]!thsiFinD("ths_int_chg_ratio_index",I$1,$A$6,$A814,101)/100</f>
        <v>0.31450268782135998</v>
      </c>
      <c r="J814" s="32">
        <f t="shared" si="88"/>
        <v>0.30146479543703375</v>
      </c>
      <c r="K814" s="32">
        <f>[1]!thsiFinD("ths_int_chg_ratio_index",K$2,$A$6,$A814,101)/100</f>
        <v>3.4767733016539001E-2</v>
      </c>
      <c r="L814" s="32">
        <f>[1]!thsiFinD("ths_int_chg_ratio_index",L$2,$A$6,$A814,101)/100</f>
        <v>0.11590140435629999</v>
      </c>
      <c r="M814" s="46">
        <f t="shared" si="89"/>
        <v>1.3014647954370338</v>
      </c>
      <c r="N814" s="46">
        <f t="shared" si="90"/>
        <v>1.034767733016539</v>
      </c>
      <c r="O814" s="46">
        <f t="shared" si="90"/>
        <v>1.1159014043563</v>
      </c>
      <c r="P814" s="38">
        <f t="shared" si="91"/>
        <v>6.8925629918163978E-3</v>
      </c>
      <c r="Q814" s="38">
        <f t="shared" si="92"/>
        <v>1.0452285483150803E-2</v>
      </c>
      <c r="R814" s="38">
        <f t="shared" si="92"/>
        <v>9.0652770437322783E-3</v>
      </c>
      <c r="S814" s="34">
        <f>MAX(M$6:M814)</f>
        <v>1.5715176881679187</v>
      </c>
      <c r="T814" s="34">
        <f>MAX(N$6:N814)</f>
        <v>1.37911001835863</v>
      </c>
      <c r="U814" s="34">
        <f>MAX(O$6:O814)</f>
        <v>1.34291332477861</v>
      </c>
      <c r="V814" s="35">
        <f t="shared" si="93"/>
        <v>-0.17184209555141161</v>
      </c>
      <c r="W814" s="35">
        <f t="shared" si="94"/>
        <v>-0.24968442021175041</v>
      </c>
      <c r="X814" s="35">
        <f t="shared" si="94"/>
        <v>-0.1690443576913162</v>
      </c>
    </row>
    <row r="815" spans="1:24">
      <c r="A815" s="357">
        <v>45055</v>
      </c>
      <c r="B815" s="132">
        <f>[1]!thsiFinD("ths_adjustment_nvg_ratio_fund",B$2,$A$6,$A815,101)/100</f>
        <v>0.19621163682864001</v>
      </c>
      <c r="C815" s="132">
        <f>[1]!thsiFinD("ths_adjustment_nvg_ratio_fund",C$2,$A$6,$A815,101)/100</f>
        <v>0.12892016332203998</v>
      </c>
      <c r="D815" s="132">
        <f>[1]!thsiFinD("ths_adjustment_nvg_ratio_fund",D$2,$A$6,$A815,101)/100</f>
        <v>0.46321591181404004</v>
      </c>
      <c r="E815" s="132">
        <f>[1]!thsiFinD("ths_adjustment_nvg_ratio_fund",E$2,$A$6,$A815,101)/100</f>
        <v>0.53245665473019999</v>
      </c>
      <c r="F815" s="133">
        <f>[1]!thsiFinD("ths_int_chg_ratio_index",F$1,$A$6,$A815,101)/100</f>
        <v>0.18764101092988</v>
      </c>
      <c r="G815" s="133">
        <f>[1]!thsiFinD("ths_int_chg_ratio_index",G$1,$A$6,$A815,101)/100</f>
        <v>0.18764101092988</v>
      </c>
      <c r="H815" s="132">
        <f>[1]!thsiFinD("ths_int_chg_ratio_index",H$1,$A$6,$A815,101)/100</f>
        <v>0.29052284717603999</v>
      </c>
      <c r="I815" s="132">
        <f>[1]!thsiFinD("ths_int_chg_ratio_index",I$1,$A$6,$A815,101)/100</f>
        <v>0.29052284717603999</v>
      </c>
      <c r="J815" s="32">
        <f t="shared" si="88"/>
        <v>0.28464151036334501</v>
      </c>
      <c r="K815" s="32">
        <f>[1]!thsiFinD("ths_int_chg_ratio_index",K$2,$A$6,$A815,101)/100</f>
        <v>2.5347518630917998E-2</v>
      </c>
      <c r="L815" s="32">
        <f>[1]!thsiFinD("ths_int_chg_ratio_index",L$2,$A$6,$A815,101)/100</f>
        <v>0.10338282098692</v>
      </c>
      <c r="M815" s="46">
        <f t="shared" si="89"/>
        <v>1.2846415103633451</v>
      </c>
      <c r="N815" s="46">
        <f t="shared" si="90"/>
        <v>1.025347518630918</v>
      </c>
      <c r="O815" s="46">
        <f t="shared" si="90"/>
        <v>1.1033828209869201</v>
      </c>
      <c r="P815" s="38">
        <f t="shared" si="91"/>
        <v>-1.292642346736661E-2</v>
      </c>
      <c r="Q815" s="38">
        <f t="shared" si="92"/>
        <v>-9.1036993955728729E-3</v>
      </c>
      <c r="R815" s="38">
        <f t="shared" si="92"/>
        <v>-1.1218359722919402E-2</v>
      </c>
      <c r="S815" s="34">
        <f>MAX(M$6:M815)</f>
        <v>1.5715176881679187</v>
      </c>
      <c r="T815" s="34">
        <f>MAX(N$6:N815)</f>
        <v>1.37911001835863</v>
      </c>
      <c r="U815" s="34">
        <f>MAX(O$6:O815)</f>
        <v>1.34291332477861</v>
      </c>
      <c r="V815" s="35">
        <f t="shared" si="93"/>
        <v>-0.18254721532216089</v>
      </c>
      <c r="W815" s="35">
        <f t="shared" si="94"/>
        <v>-0.25651506770195764</v>
      </c>
      <c r="X815" s="35">
        <f t="shared" si="94"/>
        <v>-0.17836631700052452</v>
      </c>
    </row>
    <row r="816" spans="1:24">
      <c r="A816" s="357">
        <v>45056</v>
      </c>
      <c r="B816" s="132">
        <f>[1]!thsiFinD("ths_adjustment_nvg_ratio_fund",B$2,$A$6,$A816,101)/100</f>
        <v>0.18334398976982003</v>
      </c>
      <c r="C816" s="132">
        <f>[1]!thsiFinD("ths_adjustment_nvg_ratio_fund",C$2,$A$6,$A816,101)/100</f>
        <v>0.12214403613935</v>
      </c>
      <c r="D816" s="132">
        <f>[1]!thsiFinD("ths_adjustment_nvg_ratio_fund",D$2,$A$6,$A816,101)/100</f>
        <v>0.45746465372633999</v>
      </c>
      <c r="E816" s="132">
        <f>[1]!thsiFinD("ths_adjustment_nvg_ratio_fund",E$2,$A$6,$A816,101)/100</f>
        <v>0.53094899073607993</v>
      </c>
      <c r="F816" s="133">
        <f>[1]!thsiFinD("ths_int_chg_ratio_index",F$1,$A$6,$A816,101)/100</f>
        <v>0.19045664000914</v>
      </c>
      <c r="G816" s="133">
        <f>[1]!thsiFinD("ths_int_chg_ratio_index",G$1,$A$6,$A816,101)/100</f>
        <v>0.19045664000914</v>
      </c>
      <c r="H816" s="132">
        <f>[1]!thsiFinD("ths_int_chg_ratio_index",H$1,$A$6,$A816,101)/100</f>
        <v>0.29929427769747002</v>
      </c>
      <c r="I816" s="132">
        <f>[1]!thsiFinD("ths_int_chg_ratio_index",I$1,$A$6,$A816,101)/100</f>
        <v>0.29929427769747002</v>
      </c>
      <c r="J816" s="32">
        <f t="shared" si="88"/>
        <v>0.28417543822310126</v>
      </c>
      <c r="K816" s="32">
        <f>[1]!thsiFinD("ths_int_chg_ratio_index",K$2,$A$6,$A816,101)/100</f>
        <v>1.9139082524824002E-2</v>
      </c>
      <c r="L816" s="32">
        <f>[1]!thsiFinD("ths_int_chg_ratio_index",L$2,$A$6,$A816,101)/100</f>
        <v>0.10034503924313</v>
      </c>
      <c r="M816" s="46">
        <f t="shared" si="89"/>
        <v>1.2841754382231012</v>
      </c>
      <c r="N816" s="46">
        <f t="shared" si="90"/>
        <v>1.0191390825248241</v>
      </c>
      <c r="O816" s="46">
        <f t="shared" si="90"/>
        <v>1.10034503924313</v>
      </c>
      <c r="P816" s="38">
        <f t="shared" si="91"/>
        <v>-3.6280326961568576E-4</v>
      </c>
      <c r="Q816" s="38">
        <f t="shared" si="92"/>
        <v>-6.0549579467297221E-3</v>
      </c>
      <c r="R816" s="38">
        <f t="shared" si="92"/>
        <v>-2.7531530181637009E-3</v>
      </c>
      <c r="S816" s="34">
        <f>MAX(M$6:M816)</f>
        <v>1.5715176881679187</v>
      </c>
      <c r="T816" s="34">
        <f>MAX(N$6:N816)</f>
        <v>1.37911001835863</v>
      </c>
      <c r="U816" s="34">
        <f>MAX(O$6:O816)</f>
        <v>1.34291332477861</v>
      </c>
      <c r="V816" s="35">
        <f t="shared" si="93"/>
        <v>-0.18284378986519856</v>
      </c>
      <c r="W816" s="35">
        <f t="shared" si="94"/>
        <v>-0.26101683770104944</v>
      </c>
      <c r="X816" s="35">
        <f t="shared" si="94"/>
        <v>-0.18062840025469951</v>
      </c>
    </row>
    <row r="817" spans="1:24">
      <c r="A817" s="357">
        <v>45057</v>
      </c>
      <c r="B817" s="132">
        <f>[1]!thsiFinD("ths_adjustment_nvg_ratio_fund",B$2,$A$6,$A817,101)/100</f>
        <v>0.17998721227621001</v>
      </c>
      <c r="C817" s="132">
        <f>[1]!thsiFinD("ths_adjustment_nvg_ratio_fund",C$2,$A$6,$A817,101)/100</f>
        <v>0.12214403613935</v>
      </c>
      <c r="D817" s="132">
        <f>[1]!thsiFinD("ths_adjustment_nvg_ratio_fund",D$2,$A$6,$A817,101)/100</f>
        <v>0.45554756769710003</v>
      </c>
      <c r="E817" s="132">
        <f>[1]!thsiFinD("ths_adjustment_nvg_ratio_fund",E$2,$A$6,$A817,101)/100</f>
        <v>0.52977636322796007</v>
      </c>
      <c r="F817" s="133">
        <f>[1]!thsiFinD("ths_int_chg_ratio_index",F$1,$A$6,$A817,101)/100</f>
        <v>0.18959616370155999</v>
      </c>
      <c r="G817" s="133">
        <f>[1]!thsiFinD("ths_int_chg_ratio_index",G$1,$A$6,$A817,101)/100</f>
        <v>0.18959616370155999</v>
      </c>
      <c r="H817" s="132">
        <f>[1]!thsiFinD("ths_int_chg_ratio_index",H$1,$A$6,$A817,101)/100</f>
        <v>0.30813025449588999</v>
      </c>
      <c r="I817" s="132">
        <f>[1]!thsiFinD("ths_int_chg_ratio_index",I$1,$A$6,$A817,101)/100</f>
        <v>0.30813025449588999</v>
      </c>
      <c r="J817" s="32">
        <f t="shared" si="88"/>
        <v>0.28536350196693999</v>
      </c>
      <c r="K817" s="32">
        <f>[1]!thsiFinD("ths_int_chg_ratio_index",K$2,$A$6,$A817,101)/100</f>
        <v>1.7139962826512999E-2</v>
      </c>
      <c r="L817" s="32">
        <f>[1]!thsiFinD("ths_int_chg_ratio_index",L$2,$A$6,$A817,101)/100</f>
        <v>0.10006862474822001</v>
      </c>
      <c r="M817" s="46">
        <f t="shared" si="89"/>
        <v>1.28536350196694</v>
      </c>
      <c r="N817" s="46">
        <f t="shared" si="90"/>
        <v>1.017139962826513</v>
      </c>
      <c r="O817" s="46">
        <f t="shared" si="90"/>
        <v>1.1000686247482201</v>
      </c>
      <c r="P817" s="38">
        <f t="shared" si="91"/>
        <v>9.2515688158845144E-4</v>
      </c>
      <c r="Q817" s="38">
        <f t="shared" si="92"/>
        <v>-1.9615769158400909E-3</v>
      </c>
      <c r="R817" s="38">
        <f t="shared" si="92"/>
        <v>-2.5120710781778577E-4</v>
      </c>
      <c r="S817" s="34">
        <f>MAX(M$6:M817)</f>
        <v>1.5715176881679187</v>
      </c>
      <c r="T817" s="34">
        <f>MAX(N$6:N817)</f>
        <v>1.37911001835863</v>
      </c>
      <c r="U817" s="34">
        <f>MAX(O$6:O817)</f>
        <v>1.34291332477861</v>
      </c>
      <c r="V817" s="35">
        <f t="shared" si="93"/>
        <v>-0.18208779217405968</v>
      </c>
      <c r="W817" s="35">
        <f t="shared" si="94"/>
        <v>-0.26246641001340965</v>
      </c>
      <c r="X817" s="35">
        <f t="shared" si="94"/>
        <v>-0.18083423222449957</v>
      </c>
    </row>
    <row r="818" spans="1:24">
      <c r="A818" s="357">
        <v>45058</v>
      </c>
      <c r="B818" s="132">
        <f>[1]!thsiFinD("ths_adjustment_nvg_ratio_fund",B$2,$A$6,$A818,101)/100</f>
        <v>0.16640025575448</v>
      </c>
      <c r="C818" s="132">
        <f>[1]!thsiFinD("ths_adjustment_nvg_ratio_fund",C$2,$A$6,$A818,101)/100</f>
        <v>0.1083311614977</v>
      </c>
      <c r="D818" s="132">
        <f>[1]!thsiFinD("ths_adjustment_nvg_ratio_fund",D$2,$A$6,$A818,101)/100</f>
        <v>0.43733525041936</v>
      </c>
      <c r="E818" s="132">
        <f>[1]!thsiFinD("ths_adjustment_nvg_ratio_fund",E$2,$A$6,$A818,101)/100</f>
        <v>0.51469972367258998</v>
      </c>
      <c r="F818" s="133">
        <f>[1]!thsiFinD("ths_int_chg_ratio_index",F$1,$A$6,$A818,101)/100</f>
        <v>0.17404439671904001</v>
      </c>
      <c r="G818" s="133">
        <f>[1]!thsiFinD("ths_int_chg_ratio_index",G$1,$A$6,$A818,101)/100</f>
        <v>0.17404439671904001</v>
      </c>
      <c r="H818" s="132">
        <f>[1]!thsiFinD("ths_int_chg_ratio_index",H$1,$A$6,$A818,101)/100</f>
        <v>0.29297484312939998</v>
      </c>
      <c r="I818" s="132">
        <f>[1]!thsiFinD("ths_int_chg_ratio_index",I$1,$A$6,$A818,101)/100</f>
        <v>0.29297484312939998</v>
      </c>
      <c r="J818" s="32">
        <f t="shared" si="88"/>
        <v>0.27010060888012621</v>
      </c>
      <c r="K818" s="32">
        <f>[1]!thsiFinD("ths_int_chg_ratio_index",K$2,$A$6,$A818,101)/100</f>
        <v>4.4581166274461001E-3</v>
      </c>
      <c r="L818" s="32">
        <f>[1]!thsiFinD("ths_int_chg_ratio_index",L$2,$A$6,$A818,101)/100</f>
        <v>8.637938521629801E-2</v>
      </c>
      <c r="M818" s="46">
        <f t="shared" si="89"/>
        <v>1.2701006088801261</v>
      </c>
      <c r="N818" s="46">
        <f t="shared" si="90"/>
        <v>1.004458116627446</v>
      </c>
      <c r="O818" s="46">
        <f t="shared" si="90"/>
        <v>1.086379385216298</v>
      </c>
      <c r="P818" s="38">
        <f t="shared" si="91"/>
        <v>-1.1874378775698635E-2</v>
      </c>
      <c r="Q818" s="38">
        <f t="shared" si="92"/>
        <v>-1.2468142696729356E-2</v>
      </c>
      <c r="R818" s="38">
        <f t="shared" si="92"/>
        <v>-1.2443986878596158E-2</v>
      </c>
      <c r="S818" s="34">
        <f>MAX(M$6:M818)</f>
        <v>1.5715176881679187</v>
      </c>
      <c r="T818" s="34">
        <f>MAX(N$6:N818)</f>
        <v>1.37911001835863</v>
      </c>
      <c r="U818" s="34">
        <f>MAX(O$6:O818)</f>
        <v>1.34291332477861</v>
      </c>
      <c r="V818" s="35">
        <f t="shared" si="93"/>
        <v>-0.19179999153505278</v>
      </c>
      <c r="W818" s="35">
        <f t="shared" si="94"/>
        <v>-0.27166208405699355</v>
      </c>
      <c r="X818" s="35">
        <f t="shared" si="94"/>
        <v>-0.19102792029009297</v>
      </c>
    </row>
    <row r="819" spans="1:24">
      <c r="A819" s="357">
        <v>45061</v>
      </c>
      <c r="B819" s="132">
        <f>[1]!thsiFinD("ths_adjustment_nvg_ratio_fund",B$2,$A$6,$A819,101)/100</f>
        <v>0.18190537084399</v>
      </c>
      <c r="C819" s="132">
        <f>[1]!thsiFinD("ths_adjustment_nvg_ratio_fund",C$2,$A$6,$A819,101)/100</f>
        <v>0.12379463122230999</v>
      </c>
      <c r="D819" s="132">
        <f>[1]!thsiFinD("ths_adjustment_nvg_ratio_fund",D$2,$A$6,$A819,101)/100</f>
        <v>0.44847831296428997</v>
      </c>
      <c r="E819" s="132">
        <f>[1]!thsiFinD("ths_adjustment_nvg_ratio_fund",E$2,$A$6,$A819,101)/100</f>
        <v>0.52701231262352</v>
      </c>
      <c r="F819" s="133">
        <f>[1]!thsiFinD("ths_int_chg_ratio_index",F$1,$A$6,$A819,101)/100</f>
        <v>0.18301978809897002</v>
      </c>
      <c r="G819" s="133">
        <f>[1]!thsiFinD("ths_int_chg_ratio_index",G$1,$A$6,$A819,101)/100</f>
        <v>0.18301978809897002</v>
      </c>
      <c r="H819" s="132">
        <f>[1]!thsiFinD("ths_int_chg_ratio_index",H$1,$A$6,$A819,101)/100</f>
        <v>0.30342022823671999</v>
      </c>
      <c r="I819" s="132">
        <f>[1]!thsiFinD("ths_int_chg_ratio_index",I$1,$A$6,$A819,101)/100</f>
        <v>0.30342022823671999</v>
      </c>
      <c r="J819" s="32">
        <f t="shared" si="88"/>
        <v>0.28175883254068623</v>
      </c>
      <c r="K819" s="32">
        <f>[1]!thsiFinD("ths_int_chg_ratio_index",K$2,$A$6,$A819,101)/100</f>
        <v>1.8904188940265999E-2</v>
      </c>
      <c r="L819" s="32">
        <f>[1]!thsiFinD("ths_int_chg_ratio_index",L$2,$A$6,$A819,101)/100</f>
        <v>9.9597882352532988E-2</v>
      </c>
      <c r="M819" s="46">
        <f t="shared" si="89"/>
        <v>1.2817588325406861</v>
      </c>
      <c r="N819" s="46">
        <f t="shared" si="90"/>
        <v>1.0189041889402659</v>
      </c>
      <c r="O819" s="46">
        <f t="shared" si="90"/>
        <v>1.099597882352533</v>
      </c>
      <c r="P819" s="38">
        <f t="shared" si="91"/>
        <v>9.1789765149701275E-3</v>
      </c>
      <c r="Q819" s="38">
        <f t="shared" si="92"/>
        <v>1.4381955876193064E-2</v>
      </c>
      <c r="R819" s="38">
        <f t="shared" si="92"/>
        <v>1.2167477877540245E-2</v>
      </c>
      <c r="S819" s="34">
        <f>MAX(M$6:M819)</f>
        <v>1.5715176881679187</v>
      </c>
      <c r="T819" s="34">
        <f>MAX(N$6:N819)</f>
        <v>1.37911001835863</v>
      </c>
      <c r="U819" s="34">
        <f>MAX(O$6:O819)</f>
        <v>1.34291332477861</v>
      </c>
      <c r="V819" s="35">
        <f t="shared" si="93"/>
        <v>-0.18438154263795437</v>
      </c>
      <c r="W819" s="35">
        <f t="shared" si="94"/>
        <v>-0.26118716028694278</v>
      </c>
      <c r="X819" s="35">
        <f t="shared" si="94"/>
        <v>-0.18118477040667502</v>
      </c>
    </row>
    <row r="820" spans="1:24">
      <c r="A820" s="357">
        <v>45062</v>
      </c>
      <c r="B820" s="132">
        <f>[1]!thsiFinD("ths_adjustment_nvg_ratio_fund",B$2,$A$6,$A820,101)/100</f>
        <v>0.17742966751918002</v>
      </c>
      <c r="C820" s="132">
        <f>[1]!thsiFinD("ths_adjustment_nvg_ratio_fund",C$2,$A$6,$A820,101)/100</f>
        <v>0.1164972634871</v>
      </c>
      <c r="D820" s="132">
        <f>[1]!thsiFinD("ths_adjustment_nvg_ratio_fund",D$2,$A$6,$A820,101)/100</f>
        <v>0.44045051521687001</v>
      </c>
      <c r="E820" s="132">
        <f>[1]!thsiFinD("ths_adjustment_nvg_ratio_fund",E$2,$A$6,$A820,101)/100</f>
        <v>0.51846888350356002</v>
      </c>
      <c r="F820" s="133">
        <f>[1]!thsiFinD("ths_int_chg_ratio_index",F$1,$A$6,$A820,101)/100</f>
        <v>0.17051373685049001</v>
      </c>
      <c r="G820" s="133">
        <f>[1]!thsiFinD("ths_int_chg_ratio_index",G$1,$A$6,$A820,101)/100</f>
        <v>0.17051373685049001</v>
      </c>
      <c r="H820" s="132">
        <f>[1]!thsiFinD("ths_int_chg_ratio_index",H$1,$A$6,$A820,101)/100</f>
        <v>0.29205763236303001</v>
      </c>
      <c r="I820" s="132">
        <f>[1]!thsiFinD("ths_int_chg_ratio_index",I$1,$A$6,$A820,101)/100</f>
        <v>0.29205763236303001</v>
      </c>
      <c r="J820" s="32">
        <f t="shared" si="88"/>
        <v>0.2722486335192188</v>
      </c>
      <c r="K820" s="32">
        <f>[1]!thsiFinD("ths_int_chg_ratio_index",K$2,$A$6,$A820,101)/100</f>
        <v>1.2920666362949E-2</v>
      </c>
      <c r="L820" s="32">
        <f>[1]!thsiFinD("ths_int_chg_ratio_index",L$2,$A$6,$A820,101)/100</f>
        <v>9.1791456141070996E-2</v>
      </c>
      <c r="M820" s="46">
        <f t="shared" si="89"/>
        <v>1.2722486335192187</v>
      </c>
      <c r="N820" s="46">
        <f t="shared" si="90"/>
        <v>1.0129206663629491</v>
      </c>
      <c r="O820" s="46">
        <f t="shared" si="90"/>
        <v>1.0917914561410711</v>
      </c>
      <c r="P820" s="38">
        <f t="shared" si="91"/>
        <v>-7.4196477371771818E-3</v>
      </c>
      <c r="Q820" s="38">
        <f t="shared" si="92"/>
        <v>-5.8725075843883978E-3</v>
      </c>
      <c r="R820" s="38">
        <f t="shared" si="92"/>
        <v>-7.0993463490129916E-3</v>
      </c>
      <c r="S820" s="34">
        <f>MAX(M$6:M820)</f>
        <v>1.5715176881679187</v>
      </c>
      <c r="T820" s="34">
        <f>MAX(N$6:N820)</f>
        <v>1.37911001835863</v>
      </c>
      <c r="U820" s="34">
        <f>MAX(O$6:O820)</f>
        <v>1.34291332477861</v>
      </c>
      <c r="V820" s="35">
        <f t="shared" si="93"/>
        <v>-0.19043314427952063</v>
      </c>
      <c r="W820" s="35">
        <f t="shared" si="94"/>
        <v>-0.2655258442916012</v>
      </c>
      <c r="X820" s="35">
        <f t="shared" si="94"/>
        <v>-0.18699782331740467</v>
      </c>
    </row>
    <row r="821" spans="1:24">
      <c r="A821" s="357">
        <v>45063</v>
      </c>
      <c r="B821" s="132">
        <f>[1]!thsiFinD("ths_adjustment_nvg_ratio_fund",B$2,$A$6,$A821,101)/100</f>
        <v>0.17471227621482999</v>
      </c>
      <c r="C821" s="132">
        <f>[1]!thsiFinD("ths_adjustment_nvg_ratio_fund",C$2,$A$6,$A821,101)/100</f>
        <v>0.11449917470246</v>
      </c>
      <c r="D821" s="132">
        <f>[1]!thsiFinD("ths_adjustment_nvg_ratio_fund",D$2,$A$6,$A821,101)/100</f>
        <v>0.44224778336927995</v>
      </c>
      <c r="E821" s="132">
        <f>[1]!thsiFinD("ths_adjustment_nvg_ratio_fund",E$2,$A$6,$A821,101)/100</f>
        <v>0.51771505158365994</v>
      </c>
      <c r="F821" s="133">
        <f>[1]!thsiFinD("ths_int_chg_ratio_index",F$1,$A$6,$A821,101)/100</f>
        <v>0.17746386630006</v>
      </c>
      <c r="G821" s="133">
        <f>[1]!thsiFinD("ths_int_chg_ratio_index",G$1,$A$6,$A821,101)/100</f>
        <v>0.17746386630006</v>
      </c>
      <c r="H821" s="132">
        <f>[1]!thsiFinD("ths_int_chg_ratio_index",H$1,$A$6,$A821,101)/100</f>
        <v>0.30719746547195997</v>
      </c>
      <c r="I821" s="132">
        <f>[1]!thsiFinD("ths_int_chg_ratio_index",I$1,$A$6,$A821,101)/100</f>
        <v>0.30719746547195997</v>
      </c>
      <c r="J821" s="32">
        <f t="shared" si="88"/>
        <v>0.27731211867678374</v>
      </c>
      <c r="K821" s="32">
        <f>[1]!thsiFinD("ths_int_chg_ratio_index",K$2,$A$6,$A821,101)/100</f>
        <v>9.9910408548425991E-3</v>
      </c>
      <c r="L821" s="32">
        <f>[1]!thsiFinD("ths_int_chg_ratio_index",L$2,$A$6,$A821,101)/100</f>
        <v>9.2604011203419989E-2</v>
      </c>
      <c r="M821" s="46">
        <f t="shared" si="89"/>
        <v>1.2773121186767837</v>
      </c>
      <c r="N821" s="46">
        <f t="shared" si="90"/>
        <v>1.0099910408548427</v>
      </c>
      <c r="O821" s="46">
        <f t="shared" si="90"/>
        <v>1.0926040112034201</v>
      </c>
      <c r="P821" s="38">
        <f t="shared" si="91"/>
        <v>3.9799493779442141E-3</v>
      </c>
      <c r="Q821" s="38">
        <f t="shared" si="92"/>
        <v>-2.8922556379717967E-3</v>
      </c>
      <c r="R821" s="38">
        <f t="shared" si="92"/>
        <v>7.4424017313790003E-4</v>
      </c>
      <c r="S821" s="34">
        <f>MAX(M$6:M821)</f>
        <v>1.5715176881679187</v>
      </c>
      <c r="T821" s="34">
        <f>MAX(N$6:N821)</f>
        <v>1.37911001835863</v>
      </c>
      <c r="U821" s="34">
        <f>MAX(O$6:O821)</f>
        <v>1.34291332477861</v>
      </c>
      <c r="V821" s="35">
        <f t="shared" si="93"/>
        <v>-0.18721110917569173</v>
      </c>
      <c r="W821" s="35">
        <f t="shared" si="94"/>
        <v>-0.26765013130939341</v>
      </c>
      <c r="X821" s="35">
        <f t="shared" si="94"/>
        <v>-0.18639275443666881</v>
      </c>
    </row>
    <row r="822" spans="1:24">
      <c r="A822" s="357">
        <v>45064</v>
      </c>
      <c r="B822" s="132">
        <f>[1]!thsiFinD("ths_adjustment_nvg_ratio_fund",B$2,$A$6,$A822,101)/100</f>
        <v>0.17479219948849001</v>
      </c>
      <c r="C822" s="132">
        <f>[1]!thsiFinD("ths_adjustment_nvg_ratio_fund",C$2,$A$6,$A822,101)/100</f>
        <v>0.11832160542089999</v>
      </c>
      <c r="D822" s="132">
        <f>[1]!thsiFinD("ths_adjustment_nvg_ratio_fund",D$2,$A$6,$A822,101)/100</f>
        <v>0.44224778336927995</v>
      </c>
      <c r="E822" s="132">
        <f>[1]!thsiFinD("ths_adjustment_nvg_ratio_fund",E$2,$A$6,$A822,101)/100</f>
        <v>0.51872016088735995</v>
      </c>
      <c r="F822" s="133">
        <f>[1]!thsiFinD("ths_int_chg_ratio_index",F$1,$A$6,$A822,101)/100</f>
        <v>0.18262963413365998</v>
      </c>
      <c r="G822" s="133">
        <f>[1]!thsiFinD("ths_int_chg_ratio_index",G$1,$A$6,$A822,101)/100</f>
        <v>0.18262963413365998</v>
      </c>
      <c r="H822" s="132">
        <f>[1]!thsiFinD("ths_int_chg_ratio_index",H$1,$A$6,$A822,101)/100</f>
        <v>0.31764383102907001</v>
      </c>
      <c r="I822" s="132">
        <f>[1]!thsiFinD("ths_int_chg_ratio_index",I$1,$A$6,$A822,101)/100</f>
        <v>0.31764383102907001</v>
      </c>
      <c r="J822" s="32">
        <f t="shared" si="88"/>
        <v>0.2818285849364362</v>
      </c>
      <c r="K822" s="32">
        <f>[1]!thsiFinD("ths_int_chg_ratio_index",K$2,$A$6,$A822,101)/100</f>
        <v>9.4789027230172997E-3</v>
      </c>
      <c r="L822" s="32">
        <f>[1]!thsiFinD("ths_int_chg_ratio_index",L$2,$A$6,$A822,101)/100</f>
        <v>9.4270675721999014E-2</v>
      </c>
      <c r="M822" s="46">
        <f t="shared" si="89"/>
        <v>1.2818285849364361</v>
      </c>
      <c r="N822" s="46">
        <f t="shared" si="90"/>
        <v>1.0094789027230173</v>
      </c>
      <c r="O822" s="46">
        <f t="shared" si="90"/>
        <v>1.0942706757219991</v>
      </c>
      <c r="P822" s="38">
        <f t="shared" si="91"/>
        <v>3.5359143576678687E-3</v>
      </c>
      <c r="Q822" s="38">
        <f t="shared" si="92"/>
        <v>-5.0707195520460768E-4</v>
      </c>
      <c r="R822" s="38">
        <f t="shared" si="92"/>
        <v>1.5254058208546972E-3</v>
      </c>
      <c r="S822" s="34">
        <f>MAX(M$6:M822)</f>
        <v>1.5715176881679187</v>
      </c>
      <c r="T822" s="34">
        <f>MAX(N$6:N822)</f>
        <v>1.37911001835863</v>
      </c>
      <c r="U822" s="34">
        <f>MAX(O$6:O822)</f>
        <v>1.34291332477861</v>
      </c>
      <c r="V822" s="35">
        <f t="shared" si="93"/>
        <v>-0.18433715726687316</v>
      </c>
      <c r="W822" s="35">
        <f t="shared" si="94"/>
        <v>-0.26802148538920423</v>
      </c>
      <c r="X822" s="35">
        <f t="shared" si="94"/>
        <v>-0.18515167320839687</v>
      </c>
    </row>
    <row r="823" spans="1:24">
      <c r="A823" s="357">
        <v>45065</v>
      </c>
      <c r="B823" s="132">
        <f>[1]!thsiFinD("ths_adjustment_nvg_ratio_fund",B$2,$A$6,$A823,101)/100</f>
        <v>0.17287404092071998</v>
      </c>
      <c r="C823" s="132">
        <f>[1]!thsiFinD("ths_adjustment_nvg_ratio_fund",C$2,$A$6,$A823,101)/100</f>
        <v>0.11519416210580999</v>
      </c>
      <c r="D823" s="132">
        <f>[1]!thsiFinD("ths_adjustment_nvg_ratio_fund",D$2,$A$6,$A823,101)/100</f>
        <v>0.44164869398514001</v>
      </c>
      <c r="E823" s="132">
        <f>[1]!thsiFinD("ths_adjustment_nvg_ratio_fund",E$2,$A$6,$A823,101)/100</f>
        <v>0.51947399288441998</v>
      </c>
      <c r="F823" s="133">
        <f>[1]!thsiFinD("ths_int_chg_ratio_index",F$1,$A$6,$A823,101)/100</f>
        <v>0.18596699534563998</v>
      </c>
      <c r="G823" s="133">
        <f>[1]!thsiFinD("ths_int_chg_ratio_index",G$1,$A$6,$A823,101)/100</f>
        <v>0.18596699534563998</v>
      </c>
      <c r="H823" s="132">
        <f>[1]!thsiFinD("ths_int_chg_ratio_index",H$1,$A$6,$A823,101)/100</f>
        <v>0.31678245143056</v>
      </c>
      <c r="I823" s="132">
        <f>[1]!thsiFinD("ths_int_chg_ratio_index",I$1,$A$6,$A823,101)/100</f>
        <v>0.31678245143056</v>
      </c>
      <c r="J823" s="32">
        <f t="shared" si="88"/>
        <v>0.28183622293106125</v>
      </c>
      <c r="K823" s="32">
        <f>[1]!thsiFinD("ths_int_chg_ratio_index",K$2,$A$6,$A823,101)/100</f>
        <v>6.8259841947704005E-3</v>
      </c>
      <c r="L823" s="32">
        <f>[1]!thsiFinD("ths_int_chg_ratio_index",L$2,$A$6,$A823,101)/100</f>
        <v>9.2630988227040009E-2</v>
      </c>
      <c r="M823" s="46">
        <f t="shared" si="89"/>
        <v>1.2818362229310614</v>
      </c>
      <c r="N823" s="46">
        <f t="shared" si="90"/>
        <v>1.0068259841947704</v>
      </c>
      <c r="O823" s="46">
        <f t="shared" si="90"/>
        <v>1.09263098822704</v>
      </c>
      <c r="P823" s="38">
        <f t="shared" si="91"/>
        <v>5.9586708511805142E-6</v>
      </c>
      <c r="Q823" s="38">
        <f t="shared" si="92"/>
        <v>-2.6280078970355447E-3</v>
      </c>
      <c r="R823" s="38">
        <f t="shared" si="92"/>
        <v>-1.4984295305887629E-3</v>
      </c>
      <c r="S823" s="34">
        <f>MAX(M$6:M823)</f>
        <v>1.5715176881679187</v>
      </c>
      <c r="T823" s="34">
        <f>MAX(N$6:N823)</f>
        <v>1.37911001835863</v>
      </c>
      <c r="U823" s="34">
        <f>MAX(O$6:O823)</f>
        <v>1.34291332477861</v>
      </c>
      <c r="V823" s="35">
        <f t="shared" si="93"/>
        <v>-0.18433229700046783</v>
      </c>
      <c r="W823" s="35">
        <f t="shared" si="94"/>
        <v>-0.26994513070606174</v>
      </c>
      <c r="X823" s="35">
        <f t="shared" si="94"/>
        <v>-0.18637266600421221</v>
      </c>
    </row>
    <row r="824" spans="1:24">
      <c r="A824" s="357">
        <v>45068</v>
      </c>
      <c r="B824" s="132">
        <f>[1]!thsiFinD("ths_adjustment_nvg_ratio_fund",B$2,$A$6,$A824,101)/100</f>
        <v>0.17766943734015</v>
      </c>
      <c r="C824" s="132">
        <f>[1]!thsiFinD("ths_adjustment_nvg_ratio_fund",C$2,$A$6,$A824,101)/100</f>
        <v>0.12283902354269999</v>
      </c>
      <c r="D824" s="132">
        <f>[1]!thsiFinD("ths_adjustment_nvg_ratio_fund",D$2,$A$6,$A824,101)/100</f>
        <v>0.44104960460100995</v>
      </c>
      <c r="E824" s="132">
        <f>[1]!thsiFinD("ths_adjustment_nvg_ratio_fund",E$2,$A$6,$A824,101)/100</f>
        <v>0.52424826201907992</v>
      </c>
      <c r="F824" s="133">
        <f>[1]!thsiFinD("ths_int_chg_ratio_index",F$1,$A$6,$A824,101)/100</f>
        <v>0.18482940553792002</v>
      </c>
      <c r="G824" s="133">
        <f>[1]!thsiFinD("ths_int_chg_ratio_index",G$1,$A$6,$A824,101)/100</f>
        <v>0.18482940553792002</v>
      </c>
      <c r="H824" s="132">
        <f>[1]!thsiFinD("ths_int_chg_ratio_index",H$1,$A$6,$A824,101)/100</f>
        <v>0.32201707278984004</v>
      </c>
      <c r="I824" s="132">
        <f>[1]!thsiFinD("ths_int_chg_ratio_index",I$1,$A$6,$A824,101)/100</f>
        <v>0.32201707278984004</v>
      </c>
      <c r="J824" s="32">
        <f t="shared" si="88"/>
        <v>0.28493741051980753</v>
      </c>
      <c r="K824" s="32">
        <f>[1]!thsiFinD("ths_int_chg_ratio_index",K$2,$A$6,$A824,101)/100</f>
        <v>1.1434736558781E-2</v>
      </c>
      <c r="L824" s="32">
        <f>[1]!thsiFinD("ths_int_chg_ratio_index",L$2,$A$6,$A824,101)/100</f>
        <v>9.6517768458828007E-2</v>
      </c>
      <c r="M824" s="46">
        <f t="shared" si="89"/>
        <v>1.2849374105198075</v>
      </c>
      <c r="N824" s="46">
        <f t="shared" si="90"/>
        <v>1.011434736558781</v>
      </c>
      <c r="O824" s="46">
        <f t="shared" si="90"/>
        <v>1.0965177684588281</v>
      </c>
      <c r="P824" s="38">
        <f t="shared" si="91"/>
        <v>2.4193321527885558E-3</v>
      </c>
      <c r="Q824" s="38">
        <f t="shared" si="92"/>
        <v>4.5775063778241698E-3</v>
      </c>
      <c r="R824" s="38">
        <f t="shared" si="92"/>
        <v>3.5572670679009377E-3</v>
      </c>
      <c r="S824" s="34">
        <f>MAX(M$6:M824)</f>
        <v>1.5715176881679187</v>
      </c>
      <c r="T824" s="34">
        <f>MAX(N$6:N824)</f>
        <v>1.37911001835863</v>
      </c>
      <c r="U824" s="34">
        <f>MAX(O$6:O824)</f>
        <v>1.34291332477861</v>
      </c>
      <c r="V824" s="35">
        <f t="shared" si="93"/>
        <v>-0.18235892590060987</v>
      </c>
      <c r="W824" s="35">
        <f t="shared" si="94"/>
        <v>-0.26660329988570719</v>
      </c>
      <c r="X824" s="35">
        <f t="shared" si="94"/>
        <v>-0.18347837628344499</v>
      </c>
    </row>
    <row r="825" spans="1:24">
      <c r="A825" s="357">
        <v>45069</v>
      </c>
      <c r="B825" s="132">
        <f>[1]!thsiFinD("ths_adjustment_nvg_ratio_fund",B$2,$A$6,$A825,101)/100</f>
        <v>0.16160485933503999</v>
      </c>
      <c r="C825" s="132">
        <f>[1]!thsiFinD("ths_adjustment_nvg_ratio_fund",C$2,$A$6,$A825,101)/100</f>
        <v>0.10963426287899</v>
      </c>
      <c r="D825" s="132">
        <f>[1]!thsiFinD("ths_adjustment_nvg_ratio_fund",D$2,$A$6,$A825,101)/100</f>
        <v>0.42858854541097996</v>
      </c>
      <c r="E825" s="132">
        <f>[1]!thsiFinD("ths_adjustment_nvg_ratio_fund",E$2,$A$6,$A825,101)/100</f>
        <v>0.51000921356297002</v>
      </c>
      <c r="F825" s="133">
        <f>[1]!thsiFinD("ths_int_chg_ratio_index",F$1,$A$6,$A825,101)/100</f>
        <v>0.17269886849961</v>
      </c>
      <c r="G825" s="133">
        <f>[1]!thsiFinD("ths_int_chg_ratio_index",G$1,$A$6,$A825,101)/100</f>
        <v>0.17269886849961</v>
      </c>
      <c r="H825" s="132">
        <f>[1]!thsiFinD("ths_int_chg_ratio_index",H$1,$A$6,$A825,101)/100</f>
        <v>0.30731680799759004</v>
      </c>
      <c r="I825" s="132">
        <f>[1]!thsiFinD("ths_int_chg_ratio_index",I$1,$A$6,$A825,101)/100</f>
        <v>0.30731680799759004</v>
      </c>
      <c r="J825" s="32">
        <f t="shared" si="88"/>
        <v>0.27123352927279754</v>
      </c>
      <c r="K825" s="32">
        <f>[1]!thsiFinD("ths_int_chg_ratio_index",K$2,$A$6,$A825,101)/100</f>
        <v>-1.8616193044849998E-3</v>
      </c>
      <c r="L825" s="32">
        <f>[1]!thsiFinD("ths_int_chg_ratio_index",L$2,$A$6,$A825,101)/100</f>
        <v>8.3068477774555005E-2</v>
      </c>
      <c r="M825" s="46">
        <f t="shared" si="89"/>
        <v>1.2712335292727976</v>
      </c>
      <c r="N825" s="46">
        <f t="shared" si="90"/>
        <v>0.99813838069551497</v>
      </c>
      <c r="O825" s="46">
        <f t="shared" si="90"/>
        <v>1.0830684777745549</v>
      </c>
      <c r="P825" s="38">
        <f t="shared" si="91"/>
        <v>-1.0665018494142919E-2</v>
      </c>
      <c r="Q825" s="38">
        <f t="shared" si="92"/>
        <v>-1.3146034422848119E-2</v>
      </c>
      <c r="R825" s="38">
        <f t="shared" si="92"/>
        <v>-1.2265456220719839E-2</v>
      </c>
      <c r="S825" s="34">
        <f>MAX(M$6:M825)</f>
        <v>1.5715176881679187</v>
      </c>
      <c r="T825" s="34">
        <f>MAX(N$6:N825)</f>
        <v>1.37911001835863</v>
      </c>
      <c r="U825" s="34">
        <f>MAX(O$6:O825)</f>
        <v>1.34291332477861</v>
      </c>
      <c r="V825" s="35">
        <f t="shared" si="93"/>
        <v>-0.1910790830774507</v>
      </c>
      <c r="W825" s="35">
        <f t="shared" si="94"/>
        <v>-0.2762445581510129</v>
      </c>
      <c r="X825" s="35">
        <f t="shared" si="94"/>
        <v>-0.19349338651241144</v>
      </c>
    </row>
    <row r="826" spans="1:24">
      <c r="A826" s="357">
        <v>45070</v>
      </c>
      <c r="B826" s="132">
        <f>[1]!thsiFinD("ths_adjustment_nvg_ratio_fund",B$2,$A$6,$A826,101)/100</f>
        <v>0.14873721227620998</v>
      </c>
      <c r="C826" s="132">
        <f>[1]!thsiFinD("ths_adjustment_nvg_ratio_fund",C$2,$A$6,$A826,101)/100</f>
        <v>9.8340717574494002E-2</v>
      </c>
      <c r="D826" s="132">
        <f>[1]!thsiFinD("ths_adjustment_nvg_ratio_fund",D$2,$A$6,$A826,101)/100</f>
        <v>0.42115983704769</v>
      </c>
      <c r="E826" s="132">
        <f>[1]!thsiFinD("ths_adjustment_nvg_ratio_fund",E$2,$A$6,$A826,101)/100</f>
        <v>0.50138202534080001</v>
      </c>
      <c r="F826" s="133">
        <f>[1]!thsiFinD("ths_int_chg_ratio_index",F$1,$A$6,$A826,101)/100</f>
        <v>0.16995564782892</v>
      </c>
      <c r="G826" s="133">
        <f>[1]!thsiFinD("ths_int_chg_ratio_index",G$1,$A$6,$A826,101)/100</f>
        <v>0.16995564782892</v>
      </c>
      <c r="H826" s="132">
        <f>[1]!thsiFinD("ths_int_chg_ratio_index",H$1,$A$6,$A826,101)/100</f>
        <v>0.31059123790554</v>
      </c>
      <c r="I826" s="132">
        <f>[1]!thsiFinD("ths_int_chg_ratio_index",I$1,$A$6,$A826,101)/100</f>
        <v>0.31059123790554</v>
      </c>
      <c r="J826" s="32">
        <f t="shared" si="88"/>
        <v>0.26633919546351426</v>
      </c>
      <c r="K826" s="32">
        <f>[1]!thsiFinD("ths_int_chg_ratio_index",K$2,$A$6,$A826,101)/100</f>
        <v>-1.4077324443807E-2</v>
      </c>
      <c r="L826" s="32">
        <f>[1]!thsiFinD("ths_int_chg_ratio_index",L$2,$A$6,$A826,101)/100</f>
        <v>7.4107861606891007E-2</v>
      </c>
      <c r="M826" s="46">
        <f t="shared" si="89"/>
        <v>1.2663391954635141</v>
      </c>
      <c r="N826" s="46">
        <f t="shared" si="90"/>
        <v>0.98592267555619295</v>
      </c>
      <c r="O826" s="46">
        <f t="shared" si="90"/>
        <v>1.0741078616068911</v>
      </c>
      <c r="P826" s="38">
        <f t="shared" si="91"/>
        <v>-3.8500666451767307E-3</v>
      </c>
      <c r="Q826" s="38">
        <f t="shared" si="92"/>
        <v>-1.2238488545856741E-2</v>
      </c>
      <c r="R826" s="38">
        <f t="shared" si="92"/>
        <v>-8.2733606891374212E-3</v>
      </c>
      <c r="S826" s="34">
        <f>MAX(M$6:M826)</f>
        <v>1.5715176881679187</v>
      </c>
      <c r="T826" s="34">
        <f>MAX(N$6:N826)</f>
        <v>1.37911001835863</v>
      </c>
      <c r="U826" s="34">
        <f>MAX(O$6:O826)</f>
        <v>1.34291332477861</v>
      </c>
      <c r="V826" s="35">
        <f t="shared" si="93"/>
        <v>-0.19419348251828006</v>
      </c>
      <c r="W826" s="35">
        <f t="shared" si="94"/>
        <v>-0.28510223083608321</v>
      </c>
      <c r="X826" s="35">
        <f t="shared" si="94"/>
        <v>-0.20016590662396894</v>
      </c>
    </row>
    <row r="827" spans="1:24">
      <c r="A827" s="357">
        <v>45071</v>
      </c>
      <c r="B827" s="132">
        <f>[1]!thsiFinD("ths_adjustment_nvg_ratio_fund",B$2,$A$6,$A827,101)/100</f>
        <v>0.14681905370844001</v>
      </c>
      <c r="C827" s="132">
        <f>[1]!thsiFinD("ths_adjustment_nvg_ratio_fund",C$2,$A$6,$A827,101)/100</f>
        <v>9.8775084701590007E-2</v>
      </c>
      <c r="D827" s="132">
        <f>[1]!thsiFinD("ths_adjustment_nvg_ratio_fund",D$2,$A$6,$A827,101)/100</f>
        <v>0.42008147615623997</v>
      </c>
      <c r="E827" s="132">
        <f>[1]!thsiFinD("ths_adjustment_nvg_ratio_fund",E$2,$A$6,$A827,101)/100</f>
        <v>0.49836669742973</v>
      </c>
      <c r="F827" s="133">
        <f>[1]!thsiFinD("ths_int_chg_ratio_index",F$1,$A$6,$A827,101)/100</f>
        <v>0.16776748045143999</v>
      </c>
      <c r="G827" s="133">
        <f>[1]!thsiFinD("ths_int_chg_ratio_index",G$1,$A$6,$A827,101)/100</f>
        <v>0.16776748045143999</v>
      </c>
      <c r="H827" s="132">
        <f>[1]!thsiFinD("ths_int_chg_ratio_index",H$1,$A$6,$A827,101)/100</f>
        <v>0.31034089639582002</v>
      </c>
      <c r="I827" s="132">
        <f>[1]!thsiFinD("ths_int_chg_ratio_index",I$1,$A$6,$A827,101)/100</f>
        <v>0.31034089639582002</v>
      </c>
      <c r="J827" s="32">
        <f t="shared" si="88"/>
        <v>0.265032383211315</v>
      </c>
      <c r="K827" s="32">
        <f>[1]!thsiFinD("ths_int_chg_ratio_index",K$2,$A$6,$A827,101)/100</f>
        <v>-1.6453559364690999E-2</v>
      </c>
      <c r="L827" s="32">
        <f>[1]!thsiFinD("ths_int_chg_ratio_index",L$2,$A$6,$A827,101)/100</f>
        <v>7.1972121312697993E-2</v>
      </c>
      <c r="M827" s="46">
        <f t="shared" si="89"/>
        <v>1.2650323832113151</v>
      </c>
      <c r="N827" s="46">
        <f t="shared" si="90"/>
        <v>0.98354644063530905</v>
      </c>
      <c r="O827" s="46">
        <f t="shared" si="90"/>
        <v>1.071972121312698</v>
      </c>
      <c r="P827" s="38">
        <f t="shared" si="91"/>
        <v>-1.0319606760025302E-3</v>
      </c>
      <c r="Q827" s="38">
        <f t="shared" si="92"/>
        <v>-2.410163575498836E-3</v>
      </c>
      <c r="R827" s="38">
        <f t="shared" si="92"/>
        <v>-1.9883853107619531E-3</v>
      </c>
      <c r="S827" s="34">
        <f>MAX(M$6:M827)</f>
        <v>1.5715176881679187</v>
      </c>
      <c r="T827" s="34">
        <f>MAX(N$6:N827)</f>
        <v>1.37911001835863</v>
      </c>
      <c r="U827" s="34">
        <f>MAX(O$6:O827)</f>
        <v>1.34291332477861</v>
      </c>
      <c r="V827" s="35">
        <f t="shared" si="93"/>
        <v>-0.1950250431567877</v>
      </c>
      <c r="W827" s="35">
        <f t="shared" si="94"/>
        <v>-0.28682525139952741</v>
      </c>
      <c r="X827" s="35">
        <f t="shared" si="94"/>
        <v>-0.2017562849862844</v>
      </c>
    </row>
    <row r="828" spans="1:24">
      <c r="A828" s="357">
        <v>45072</v>
      </c>
      <c r="B828" s="132">
        <f>[1]!thsiFinD("ths_adjustment_nvg_ratio_fund",B$2,$A$6,$A828,101)/100</f>
        <v>0.14833759590793</v>
      </c>
      <c r="C828" s="132">
        <f>[1]!thsiFinD("ths_adjustment_nvg_ratio_fund",C$2,$A$6,$A828,101)/100</f>
        <v>0.10277126227087001</v>
      </c>
      <c r="D828" s="132">
        <f>[1]!thsiFinD("ths_adjustment_nvg_ratio_fund",D$2,$A$6,$A828,101)/100</f>
        <v>0.43350107836089002</v>
      </c>
      <c r="E828" s="132">
        <f>[1]!thsiFinD("ths_adjustment_nvg_ratio_fund",E$2,$A$6,$A828,101)/100</f>
        <v>0.50950665887254998</v>
      </c>
      <c r="F828" s="133">
        <f>[1]!thsiFinD("ths_int_chg_ratio_index",F$1,$A$6,$A828,101)/100</f>
        <v>0.17592410535378999</v>
      </c>
      <c r="G828" s="133">
        <f>[1]!thsiFinD("ths_int_chg_ratio_index",G$1,$A$6,$A828,101)/100</f>
        <v>0.17592410535378999</v>
      </c>
      <c r="H828" s="132">
        <f>[1]!thsiFinD("ths_int_chg_ratio_index",H$1,$A$6,$A828,101)/100</f>
        <v>0.32036626771256999</v>
      </c>
      <c r="I828" s="132">
        <f>[1]!thsiFinD("ths_int_chg_ratio_index",I$1,$A$6,$A828,101)/100</f>
        <v>0.32036626771256999</v>
      </c>
      <c r="J828" s="32">
        <f t="shared" si="88"/>
        <v>0.27333716769312</v>
      </c>
      <c r="K828" s="32">
        <f>[1]!thsiFinD("ths_int_chg_ratio_index",K$2,$A$6,$A828,101)/100</f>
        <v>-1.4368662606147E-2</v>
      </c>
      <c r="L828" s="32">
        <f>[1]!thsiFinD("ths_int_chg_ratio_index",L$2,$A$6,$A828,101)/100</f>
        <v>7.5955409957651002E-2</v>
      </c>
      <c r="M828" s="46">
        <f t="shared" si="89"/>
        <v>1.27333716769312</v>
      </c>
      <c r="N828" s="46">
        <f t="shared" si="90"/>
        <v>0.985631337393853</v>
      </c>
      <c r="O828" s="46">
        <f t="shared" si="90"/>
        <v>1.0759554099576509</v>
      </c>
      <c r="P828" s="38">
        <f t="shared" si="91"/>
        <v>6.5648789643810712E-3</v>
      </c>
      <c r="Q828" s="38">
        <f t="shared" si="92"/>
        <v>2.1197745956940128E-3</v>
      </c>
      <c r="R828" s="38">
        <f t="shared" si="92"/>
        <v>3.7158509682837515E-3</v>
      </c>
      <c r="S828" s="34">
        <f>MAX(M$6:M828)</f>
        <v>1.5715176881679187</v>
      </c>
      <c r="T828" s="34">
        <f>MAX(N$6:N828)</f>
        <v>1.37911001835863</v>
      </c>
      <c r="U828" s="34">
        <f>MAX(O$6:O828)</f>
        <v>1.34291332477861</v>
      </c>
      <c r="V828" s="35">
        <f t="shared" si="93"/>
        <v>-0.18974047999575405</v>
      </c>
      <c r="W828" s="35">
        <f t="shared" si="94"/>
        <v>-0.28531348168515369</v>
      </c>
      <c r="X828" s="35">
        <f t="shared" si="94"/>
        <v>-0.19879013030492432</v>
      </c>
    </row>
    <row r="829" spans="1:24">
      <c r="A829" s="357">
        <v>45075</v>
      </c>
      <c r="B829" s="132">
        <f>[1]!thsiFinD("ths_adjustment_nvg_ratio_fund",B$2,$A$6,$A829,101)/100</f>
        <v>0.1463395140665</v>
      </c>
      <c r="C829" s="132">
        <f>[1]!thsiFinD("ths_adjustment_nvg_ratio_fund",C$2,$A$6,$A829,101)/100</f>
        <v>9.5473894535660991E-2</v>
      </c>
      <c r="D829" s="132">
        <f>[1]!thsiFinD("ths_adjustment_nvg_ratio_fund",D$2,$A$6,$A829,101)/100</f>
        <v>0.43110472082435003</v>
      </c>
      <c r="E829" s="132">
        <f>[1]!thsiFinD("ths_adjustment_nvg_ratio_fund",E$2,$A$6,$A829,101)/100</f>
        <v>0.51051176817624</v>
      </c>
      <c r="F829" s="133">
        <f>[1]!thsiFinD("ths_int_chg_ratio_index",F$1,$A$6,$A829,101)/100</f>
        <v>0.17371616083468999</v>
      </c>
      <c r="G829" s="133">
        <f>[1]!thsiFinD("ths_int_chg_ratio_index",G$1,$A$6,$A829,101)/100</f>
        <v>0.17371616083468999</v>
      </c>
      <c r="H829" s="132">
        <f>[1]!thsiFinD("ths_int_chg_ratio_index",H$1,$A$6,$A829,101)/100</f>
        <v>0.31593719478394</v>
      </c>
      <c r="I829" s="132">
        <f>[1]!thsiFinD("ths_int_chg_ratio_index",I$1,$A$6,$A829,101)/100</f>
        <v>0.31593719478394</v>
      </c>
      <c r="J829" s="32">
        <f t="shared" si="88"/>
        <v>0.27034207610500138</v>
      </c>
      <c r="K829" s="32">
        <f>[1]!thsiFinD("ths_int_chg_ratio_index",K$2,$A$6,$A829,101)/100</f>
        <v>-1.8003085730408999E-2</v>
      </c>
      <c r="L829" s="32">
        <f>[1]!thsiFinD("ths_int_chg_ratio_index",L$2,$A$6,$A829,101)/100</f>
        <v>7.2174560097853002E-2</v>
      </c>
      <c r="M829" s="46">
        <f t="shared" si="89"/>
        <v>1.2703420761050013</v>
      </c>
      <c r="N829" s="46">
        <f t="shared" si="90"/>
        <v>0.98199691426959101</v>
      </c>
      <c r="O829" s="46">
        <f t="shared" si="90"/>
        <v>1.0721745600978529</v>
      </c>
      <c r="P829" s="38">
        <f t="shared" si="91"/>
        <v>-2.3521590856763197E-3</v>
      </c>
      <c r="Q829" s="38">
        <f t="shared" si="92"/>
        <v>-3.6874062201308622E-3</v>
      </c>
      <c r="R829" s="38">
        <f t="shared" si="92"/>
        <v>-3.5139466048568213E-3</v>
      </c>
      <c r="S829" s="34">
        <f>MAX(M$6:M829)</f>
        <v>1.5715176881679187</v>
      </c>
      <c r="T829" s="34">
        <f>MAX(N$6:N829)</f>
        <v>1.37911001835863</v>
      </c>
      <c r="U829" s="34">
        <f>MAX(O$6:O829)</f>
        <v>1.34291332477861</v>
      </c>
      <c r="V829" s="35">
        <f t="shared" si="93"/>
        <v>-0.19164633928748787</v>
      </c>
      <c r="W829" s="35">
        <f t="shared" si="94"/>
        <v>-0.28794882119823151</v>
      </c>
      <c r="X829" s="35">
        <f t="shared" si="94"/>
        <v>-0.20160553900631717</v>
      </c>
    </row>
    <row r="830" spans="1:24">
      <c r="A830" s="357">
        <v>45076</v>
      </c>
      <c r="B830" s="132">
        <f>[1]!thsiFinD("ths_adjustment_nvg_ratio_fund",B$2,$A$6,$A830,101)/100</f>
        <v>0.14761828644500999</v>
      </c>
      <c r="C830" s="132">
        <f>[1]!thsiFinD("ths_adjustment_nvg_ratio_fund",C$2,$A$6,$A830,101)/100</f>
        <v>9.7645730171141004E-2</v>
      </c>
      <c r="D830" s="132">
        <f>[1]!thsiFinD("ths_adjustment_nvg_ratio_fund",D$2,$A$6,$A830,101)/100</f>
        <v>0.44009106158639</v>
      </c>
      <c r="E830" s="132">
        <f>[1]!thsiFinD("ths_adjustment_nvg_ratio_fund",E$2,$A$6,$A830,101)/100</f>
        <v>0.51486724187701005</v>
      </c>
      <c r="F830" s="133">
        <f>[1]!thsiFinD("ths_int_chg_ratio_index",F$1,$A$6,$A830,101)/100</f>
        <v>0.17916825713085999</v>
      </c>
      <c r="G830" s="133">
        <f>[1]!thsiFinD("ths_int_chg_ratio_index",G$1,$A$6,$A830,101)/100</f>
        <v>0.17916825713085999</v>
      </c>
      <c r="H830" s="132">
        <f>[1]!thsiFinD("ths_int_chg_ratio_index",H$1,$A$6,$A830,101)/100</f>
        <v>0.32545442076906</v>
      </c>
      <c r="I830" s="132">
        <f>[1]!thsiFinD("ths_int_chg_ratio_index",I$1,$A$6,$A830,101)/100</f>
        <v>0.32545442076906</v>
      </c>
      <c r="J830" s="32">
        <f t="shared" si="88"/>
        <v>0.27618345948492384</v>
      </c>
      <c r="K830" s="32">
        <f>[1]!thsiFinD("ths_int_chg_ratio_index",K$2,$A$6,$A830,101)/100</f>
        <v>-1.5737893537907E-2</v>
      </c>
      <c r="L830" s="32">
        <f>[1]!thsiFinD("ths_int_chg_ratio_index",L$2,$A$6,$A830,101)/100</f>
        <v>7.5800258739434009E-2</v>
      </c>
      <c r="M830" s="46">
        <f t="shared" si="89"/>
        <v>1.276183459484924</v>
      </c>
      <c r="N830" s="46">
        <f t="shared" si="90"/>
        <v>0.984262106462093</v>
      </c>
      <c r="O830" s="46">
        <f t="shared" si="90"/>
        <v>1.075800258739434</v>
      </c>
      <c r="P830" s="38">
        <f t="shared" si="91"/>
        <v>4.5982759209495239E-3</v>
      </c>
      <c r="Q830" s="38">
        <f t="shared" si="92"/>
        <v>2.3067202753757066E-3</v>
      </c>
      <c r="R830" s="38">
        <f t="shared" si="92"/>
        <v>3.3816309176839532E-3</v>
      </c>
      <c r="S830" s="34">
        <f>MAX(M$6:M830)</f>
        <v>1.5715176881679187</v>
      </c>
      <c r="T830" s="34">
        <f>MAX(N$6:N830)</f>
        <v>1.37911001835863</v>
      </c>
      <c r="U830" s="34">
        <f>MAX(O$6:O830)</f>
        <v>1.34291332477861</v>
      </c>
      <c r="V830" s="35">
        <f t="shared" si="93"/>
        <v>-0.18792930611382208</v>
      </c>
      <c r="W830" s="35">
        <f t="shared" si="94"/>
        <v>-0.28630631830698439</v>
      </c>
      <c r="X830" s="35">
        <f t="shared" si="94"/>
        <v>-0.19890566361251327</v>
      </c>
    </row>
    <row r="831" spans="1:24" s="85" customFormat="1">
      <c r="A831" s="358">
        <v>45077</v>
      </c>
      <c r="B831" s="132">
        <f>[1]!thsiFinD("ths_adjustment_nvg_ratio_fund",B$2,$A$6,$A831,101)/100</f>
        <v>0.13746803069054001</v>
      </c>
      <c r="C831" s="132">
        <f>[1]!thsiFinD("ths_adjustment_nvg_ratio_fund",C$2,$A$6,$A831,101)/100</f>
        <v>9.1217096690121999E-2</v>
      </c>
      <c r="D831" s="132">
        <f>[1]!thsiFinD("ths_adjustment_nvg_ratio_fund",D$2,$A$6,$A831,101)/100</f>
        <v>0.44152887610832003</v>
      </c>
      <c r="E831" s="132">
        <f>[1]!thsiFinD("ths_adjustment_nvg_ratio_fund",E$2,$A$6,$A831,101)/100</f>
        <v>0.51210319127256998</v>
      </c>
      <c r="F831" s="134">
        <f>[1]!thsiFinD("ths_int_chg_ratio_index",F$1,$A$6,$A831,101)/100</f>
        <v>0.17866172160287</v>
      </c>
      <c r="G831" s="134">
        <f>[1]!thsiFinD("ths_int_chg_ratio_index",G$1,$A$6,$A831,101)/100</f>
        <v>0.17866172160287</v>
      </c>
      <c r="H831" s="132">
        <f>[1]!thsiFinD("ths_int_chg_ratio_index",H$1,$A$6,$A831,101)/100</f>
        <v>0.32285617439063996</v>
      </c>
      <c r="I831" s="132">
        <f>[1]!thsiFinD("ths_int_chg_ratio_index",I$1,$A$6,$A831,101)/100</f>
        <v>0.32285617439063996</v>
      </c>
      <c r="J831" s="32">
        <f t="shared" si="88"/>
        <v>0.27316912334357152</v>
      </c>
      <c r="K831" s="131">
        <f>[1]!thsiFinD("ths_int_chg_ratio_index",K$2,$A$6,$A831,101)/100</f>
        <v>-2.3724883097787003E-2</v>
      </c>
      <c r="L831" s="131">
        <f>[1]!thsiFinD("ths_int_chg_ratio_index",L$2,$A$6,$A831,101)/100</f>
        <v>6.9924489666488995E-2</v>
      </c>
      <c r="M831" s="46">
        <f t="shared" si="89"/>
        <v>1.2731691233435716</v>
      </c>
      <c r="N831" s="46">
        <f t="shared" si="90"/>
        <v>0.97627511690221302</v>
      </c>
      <c r="O831" s="46">
        <f t="shared" si="90"/>
        <v>1.069924489666489</v>
      </c>
      <c r="P831" s="38">
        <f t="shared" si="91"/>
        <v>-2.3619927988793865E-3</v>
      </c>
      <c r="Q831" s="38">
        <f t="shared" si="92"/>
        <v>-8.1146978101077627E-3</v>
      </c>
      <c r="R831" s="38">
        <f t="shared" si="92"/>
        <v>-5.4617658112759981E-3</v>
      </c>
      <c r="S831" s="34">
        <f>MAX(M$6:M831)</f>
        <v>1.5715176881679187</v>
      </c>
      <c r="T831" s="34">
        <f>MAX(N$6:N831)</f>
        <v>1.37911001835863</v>
      </c>
      <c r="U831" s="34">
        <f>MAX(O$6:O831)</f>
        <v>1.34291332477861</v>
      </c>
      <c r="V831" s="35">
        <f t="shared" si="93"/>
        <v>-0.18984741124496218</v>
      </c>
      <c r="W831" s="35">
        <f t="shared" si="94"/>
        <v>-0.29209772686290647</v>
      </c>
      <c r="X831" s="35">
        <f t="shared" si="94"/>
        <v>-0.20328105327060142</v>
      </c>
    </row>
    <row r="832" spans="1:24" s="85" customFormat="1">
      <c r="A832" s="358">
        <v>45078</v>
      </c>
      <c r="B832" s="132">
        <f>[1]!thsiFinD("ths_adjustment_nvg_ratio_fund",B$2,$A$6,$A832,101)/100</f>
        <v>0.13954603580563002</v>
      </c>
      <c r="C832" s="132">
        <f>[1]!thsiFinD("ths_adjustment_nvg_ratio_fund",C$2,$A$6,$A832,101)/100</f>
        <v>9.5647641386500004E-2</v>
      </c>
      <c r="D832" s="132">
        <f>[1]!thsiFinD("ths_adjustment_nvg_ratio_fund",D$2,$A$6,$A832,101)/100</f>
        <v>0.43913251857177005</v>
      </c>
      <c r="E832" s="132">
        <f>[1]!thsiFinD("ths_adjustment_nvg_ratio_fund",E$2,$A$6,$A832,101)/100</f>
        <v>0.50967417715412999</v>
      </c>
      <c r="F832" s="135">
        <f>(1+F$831)*(1+[1]!thsiFinD("ths_adjustment_nvg_ratio_fund",F$2,$A$832,$A832,101)/100)-1</f>
        <v>0.17866172160287008</v>
      </c>
      <c r="G832" s="135">
        <f>(1+G$831)*(1+[1]!thsiFinD("ths_adjustment_nvg_ratio_fund",G$2,$A$832,$A832,101)/100)-1</f>
        <v>0.18417676983740705</v>
      </c>
      <c r="H832" s="132">
        <f>[1]!thsiFinD("ths_int_chg_ratio_index",H$1,$A$6,$A832,101)/100</f>
        <v>0.32837327422455997</v>
      </c>
      <c r="I832" s="132">
        <f>[1]!thsiFinD("ths_int_chg_ratio_index",I$1,$A$6,$A832,101)/100</f>
        <v>0.32837327422455997</v>
      </c>
      <c r="J832" s="32">
        <f t="shared" si="88"/>
        <v>0.27544817660092835</v>
      </c>
      <c r="K832" s="131">
        <f>[1]!thsiFinD("ths_int_chg_ratio_index",K$2,$A$6,$A832,101)/100</f>
        <v>-2.1995411885550001E-2</v>
      </c>
      <c r="L832" s="131">
        <f>[1]!thsiFinD("ths_int_chg_ratio_index",L$2,$A$6,$A832,101)/100</f>
        <v>7.2195403959595991E-2</v>
      </c>
      <c r="M832" s="46">
        <f t="shared" si="89"/>
        <v>1.2754481766009285</v>
      </c>
      <c r="N832" s="46">
        <f t="shared" si="90"/>
        <v>0.97800458811445001</v>
      </c>
      <c r="O832" s="46">
        <f t="shared" si="90"/>
        <v>1.072195403959596</v>
      </c>
      <c r="P832" s="38">
        <f t="shared" si="91"/>
        <v>1.7900632489198376E-3</v>
      </c>
      <c r="Q832" s="38">
        <f t="shared" si="92"/>
        <v>1.7714998388207448E-3</v>
      </c>
      <c r="R832" s="38">
        <f t="shared" si="92"/>
        <v>2.1224995922981549E-3</v>
      </c>
      <c r="S832" s="34">
        <f>MAX(M$6:M832)</f>
        <v>1.5715176881679187</v>
      </c>
      <c r="T832" s="34">
        <f>MAX(N$6:N832)</f>
        <v>1.37911001835863</v>
      </c>
      <c r="U832" s="34">
        <f>MAX(O$6:O832)</f>
        <v>1.34291332477861</v>
      </c>
      <c r="V832" s="35">
        <f t="shared" si="93"/>
        <v>-0.18839718686981455</v>
      </c>
      <c r="W832" s="35">
        <f t="shared" si="94"/>
        <v>-0.29084367810014322</v>
      </c>
      <c r="X832" s="35">
        <f t="shared" si="94"/>
        <v>-0.20159001763099194</v>
      </c>
    </row>
    <row r="833" spans="1:24">
      <c r="A833" s="357">
        <v>45079</v>
      </c>
      <c r="B833" s="132">
        <f>[1]!thsiFinD("ths_adjustment_nvg_ratio_fund",B$2,$A$6,$A833,101)/100</f>
        <v>0.15329283887468001</v>
      </c>
      <c r="C833" s="132">
        <f>[1]!thsiFinD("ths_adjustment_nvg_ratio_fund",C$2,$A$6,$A833,101)/100</f>
        <v>0.11050299713317999</v>
      </c>
      <c r="D833" s="132">
        <f>[1]!thsiFinD("ths_adjustment_nvg_ratio_fund",D$2,$A$6,$A833,101)/100</f>
        <v>0.44739995207284999</v>
      </c>
      <c r="E833" s="132">
        <f>[1]!thsiFinD("ths_adjustment_nvg_ratio_fund",E$2,$A$6,$A833,101)/100</f>
        <v>0.51805008799250996</v>
      </c>
      <c r="F833" s="135">
        <f>(1+F$831)*(1+[1]!thsiFinD("ths_adjustment_nvg_ratio_fund",F$2,$A$832,$A833,101)/100)-1</f>
        <v>0.17889745394719059</v>
      </c>
      <c r="G833" s="135">
        <f>(1+G$831)*(1+[1]!thsiFinD("ths_adjustment_nvg_ratio_fund",G$2,$A$832,$A833,101)/100)-1</f>
        <v>0.19352837336553486</v>
      </c>
      <c r="H833" s="132">
        <f>[1]!thsiFinD("ths_int_chg_ratio_index",H$1,$A$6,$A833,101)/100</f>
        <v>0.33594654064909002</v>
      </c>
      <c r="I833" s="132">
        <f>[1]!thsiFinD("ths_int_chg_ratio_index",I$1,$A$6,$A833,101)/100</f>
        <v>0.33594654064909002</v>
      </c>
      <c r="J833" s="32">
        <f t="shared" si="88"/>
        <v>0.28419559808551564</v>
      </c>
      <c r="K833" s="32">
        <f>[1]!thsiFinD("ths_int_chg_ratio_index",K$2,$A$6,$A833,101)/100</f>
        <v>-9.3108778494461995E-3</v>
      </c>
      <c r="L833" s="32">
        <f>[1]!thsiFinD("ths_int_chg_ratio_index",L$2,$A$6,$A833,101)/100</f>
        <v>8.3870499798028006E-2</v>
      </c>
      <c r="M833" s="46">
        <f t="shared" si="89"/>
        <v>1.2841955980855158</v>
      </c>
      <c r="N833" s="46">
        <f t="shared" si="90"/>
        <v>0.99068912215055382</v>
      </c>
      <c r="O833" s="46">
        <f t="shared" si="90"/>
        <v>1.083870499798028</v>
      </c>
      <c r="P833" s="38">
        <f t="shared" si="91"/>
        <v>6.8583119605056808E-3</v>
      </c>
      <c r="Q833" s="38">
        <f t="shared" si="92"/>
        <v>1.296981035698308E-2</v>
      </c>
      <c r="R833" s="38">
        <f t="shared" si="92"/>
        <v>1.0888962772378941E-2</v>
      </c>
      <c r="S833" s="34">
        <f>MAX(M$6:M833)</f>
        <v>1.5715176881679187</v>
      </c>
      <c r="T833" s="34">
        <f>MAX(N$6:N833)</f>
        <v>1.37911001835863</v>
      </c>
      <c r="U833" s="34">
        <f>MAX(O$6:O833)</f>
        <v>1.34291332477861</v>
      </c>
      <c r="V833" s="35">
        <f t="shared" si="93"/>
        <v>-0.18283096158934364</v>
      </c>
      <c r="W833" s="35">
        <f t="shared" si="94"/>
        <v>-0.28164605509164642</v>
      </c>
      <c r="X833" s="35">
        <f t="shared" si="94"/>
        <v>-0.19289616105588003</v>
      </c>
    </row>
    <row r="834" spans="1:24">
      <c r="A834" s="357">
        <v>45082</v>
      </c>
      <c r="B834" s="132">
        <f>[1]!thsiFinD("ths_adjustment_nvg_ratio_fund",B$2,$A$6,$A834,101)/100</f>
        <v>0.14785805626598</v>
      </c>
      <c r="C834" s="132">
        <f>[1]!thsiFinD("ths_adjustment_nvg_ratio_fund",C$2,$A$6,$A834,101)/100</f>
        <v>0.10685431326556999</v>
      </c>
      <c r="D834" s="132">
        <f>[1]!thsiFinD("ths_adjustment_nvg_ratio_fund",D$2,$A$6,$A834,101)/100</f>
        <v>0.44200814761562002</v>
      </c>
      <c r="E834" s="132">
        <f>[1]!thsiFinD("ths_adjustment_nvg_ratio_fund",E$2,$A$6,$A834,101)/100</f>
        <v>0.51930647460282997</v>
      </c>
      <c r="F834" s="135">
        <f>(1+F$831)*(1+[1]!thsiFinD("ths_adjustment_nvg_ratio_fund",F$2,$A$832,$A834,101)/100)-1</f>
        <v>0.17889745394719059</v>
      </c>
      <c r="G834" s="135">
        <f>(1+G$831)*(1+[1]!thsiFinD("ths_adjustment_nvg_ratio_fund",G$2,$A$832,$A834,101)/100)-1</f>
        <v>0.1928090192479861</v>
      </c>
      <c r="H834" s="132">
        <f>[1]!thsiFinD("ths_int_chg_ratio_index",H$1,$A$6,$A834,101)/100</f>
        <v>0.34490774267181001</v>
      </c>
      <c r="I834" s="132">
        <f>[1]!thsiFinD("ths_int_chg_ratio_index",I$1,$A$6,$A834,101)/100</f>
        <v>0.34490774267181001</v>
      </c>
      <c r="J834" s="32">
        <f t="shared" si="88"/>
        <v>0.28469361878609956</v>
      </c>
      <c r="K834" s="32">
        <f>[1]!thsiFinD("ths_int_chg_ratio_index",K$2,$A$6,$A834,101)/100</f>
        <v>-1.2980616815126999E-2</v>
      </c>
      <c r="L834" s="32">
        <f>[1]!thsiFinD("ths_int_chg_ratio_index",L$2,$A$6,$A834,101)/100</f>
        <v>8.2606224030448011E-2</v>
      </c>
      <c r="M834" s="46">
        <f t="shared" si="89"/>
        <v>1.2846936187860996</v>
      </c>
      <c r="N834" s="46">
        <f t="shared" si="90"/>
        <v>0.98701938318487303</v>
      </c>
      <c r="O834" s="46">
        <f t="shared" si="90"/>
        <v>1.0826062240304479</v>
      </c>
      <c r="P834" s="38">
        <f t="shared" si="91"/>
        <v>3.878075125987035E-4</v>
      </c>
      <c r="Q834" s="38">
        <f t="shared" si="92"/>
        <v>-3.704228585567404E-3</v>
      </c>
      <c r="R834" s="38">
        <f t="shared" si="92"/>
        <v>-1.1664454082066511E-3</v>
      </c>
      <c r="S834" s="34">
        <f>MAX(M$6:M834)</f>
        <v>1.5715176881679187</v>
      </c>
      <c r="T834" s="34">
        <f>MAX(N$6:N834)</f>
        <v>1.37911001835863</v>
      </c>
      <c r="U834" s="34">
        <f>MAX(O$6:O834)</f>
        <v>1.34291332477861</v>
      </c>
      <c r="V834" s="35">
        <f t="shared" si="93"/>
        <v>-0.18251405729718495</v>
      </c>
      <c r="W834" s="35">
        <f t="shared" si="94"/>
        <v>-0.28430700230893102</v>
      </c>
      <c r="X834" s="35">
        <f t="shared" si="94"/>
        <v>-0.19383760362276237</v>
      </c>
    </row>
    <row r="835" spans="1:24">
      <c r="A835" s="357">
        <v>45083</v>
      </c>
      <c r="B835" s="132">
        <f>[1]!thsiFinD("ths_adjustment_nvg_ratio_fund",B$2,$A$6,$A835,101)/100</f>
        <v>0.13650895140665001</v>
      </c>
      <c r="C835" s="132">
        <f>[1]!thsiFinD("ths_adjustment_nvg_ratio_fund",C$2,$A$6,$A835,101)/100</f>
        <v>9.7037616193206E-2</v>
      </c>
      <c r="D835" s="132">
        <f>[1]!thsiFinD("ths_adjustment_nvg_ratio_fund",D$2,$A$6,$A835,101)/100</f>
        <v>0.41361131080756997</v>
      </c>
      <c r="E835" s="132">
        <f>[1]!thsiFinD("ths_adjustment_nvg_ratio_fund",E$2,$A$6,$A835,101)/100</f>
        <v>0.49535136951865</v>
      </c>
      <c r="F835" s="135">
        <f>(1+F$831)*(1+[1]!thsiFinD("ths_adjustment_nvg_ratio_fund",F$2,$A$832,$A835,101)/100)-1</f>
        <v>0.17877958777503045</v>
      </c>
      <c r="G835" s="135">
        <f>(1+G$831)*(1+[1]!thsiFinD("ths_adjustment_nvg_ratio_fund",G$2,$A$832,$A835,101)/100)-1</f>
        <v>0.16679237866332342</v>
      </c>
      <c r="H835" s="132">
        <f>[1]!thsiFinD("ths_int_chg_ratio_index",H$1,$A$6,$A835,101)/100</f>
        <v>0.31619341899233</v>
      </c>
      <c r="I835" s="132">
        <f>[1]!thsiFinD("ths_int_chg_ratio_index",I$1,$A$6,$A835,101)/100</f>
        <v>0.31619341899233</v>
      </c>
      <c r="J835" s="32">
        <f t="shared" si="88"/>
        <v>0.26505850654363622</v>
      </c>
      <c r="K835" s="32">
        <f>[1]!thsiFinD("ths_int_chg_ratio_index",K$2,$A$6,$A835,101)/100</f>
        <v>-2.4658100117115E-2</v>
      </c>
      <c r="L835" s="32">
        <f>[1]!thsiFinD("ths_int_chg_ratio_index",L$2,$A$6,$A835,101)/100</f>
        <v>6.6491363419217991E-2</v>
      </c>
      <c r="M835" s="46">
        <f t="shared" si="89"/>
        <v>1.2650585065436362</v>
      </c>
      <c r="N835" s="46">
        <f t="shared" si="90"/>
        <v>0.975341899882885</v>
      </c>
      <c r="O835" s="46">
        <f t="shared" si="90"/>
        <v>1.0664913634192179</v>
      </c>
      <c r="P835" s="38">
        <f t="shared" si="91"/>
        <v>-1.528388711155626E-2</v>
      </c>
      <c r="Q835" s="38">
        <f t="shared" si="92"/>
        <v>-1.1831057728884375E-2</v>
      </c>
      <c r="R835" s="38">
        <f t="shared" si="92"/>
        <v>-1.4885246596159196E-2</v>
      </c>
      <c r="S835" s="34">
        <f>MAX(M$6:M835)</f>
        <v>1.5715176881679187</v>
      </c>
      <c r="T835" s="34">
        <f>MAX(N$6:N835)</f>
        <v>1.37911001835863</v>
      </c>
      <c r="U835" s="34">
        <f>MAX(O$6:O835)</f>
        <v>1.34291332477861</v>
      </c>
      <c r="V835" s="35">
        <f t="shared" si="93"/>
        <v>-0.19500842016073894</v>
      </c>
      <c r="W835" s="35">
        <f t="shared" si="94"/>
        <v>-0.29277440748077233</v>
      </c>
      <c r="X835" s="35">
        <f t="shared" si="94"/>
        <v>-0.20583752968938818</v>
      </c>
    </row>
    <row r="836" spans="1:24">
      <c r="A836" s="357">
        <v>45084</v>
      </c>
      <c r="B836" s="132">
        <f>[1]!thsiFinD("ths_adjustment_nvg_ratio_fund",B$2,$A$6,$A836,101)/100</f>
        <v>0.13251278772379002</v>
      </c>
      <c r="C836" s="132">
        <f>[1]!thsiFinD("ths_adjustment_nvg_ratio_fund",C$2,$A$6,$A836,101)/100</f>
        <v>9.4257666579793009E-2</v>
      </c>
      <c r="D836" s="132">
        <f>[1]!thsiFinD("ths_adjustment_nvg_ratio_fund",D$2,$A$6,$A836,101)/100</f>
        <v>0.41780493649653005</v>
      </c>
      <c r="E836" s="132">
        <f>[1]!thsiFinD("ths_adjustment_nvg_ratio_fund",E$2,$A$6,$A836,101)/100</f>
        <v>0.49786414273930002</v>
      </c>
      <c r="F836" s="135">
        <f>(1+F$831)*(1+[1]!thsiFinD("ths_adjustment_nvg_ratio_fund",F$2,$A$832,$A836,101)/100)-1</f>
        <v>0.17807239074206871</v>
      </c>
      <c r="G836" s="135">
        <f>(1+G$831)*(1+[1]!thsiFinD("ths_adjustment_nvg_ratio_fund",G$2,$A$832,$A836,101)/100)-1</f>
        <v>0.17038914925106474</v>
      </c>
      <c r="H836" s="132">
        <f>[1]!thsiFinD("ths_int_chg_ratio_index",H$1,$A$6,$A836,101)/100</f>
        <v>0.32604296298241003</v>
      </c>
      <c r="I836" s="132">
        <f>[1]!thsiFinD("ths_int_chg_ratio_index",I$1,$A$6,$A836,101)/100</f>
        <v>0.32604296298241003</v>
      </c>
      <c r="J836" s="32">
        <f t="shared" si="88"/>
        <v>0.26787337493717084</v>
      </c>
      <c r="K836" s="32">
        <f>[1]!thsiFinD("ths_int_chg_ratio_index",K$2,$A$6,$A836,101)/100</f>
        <v>-2.8061462746157999E-2</v>
      </c>
      <c r="L836" s="32">
        <f>[1]!thsiFinD("ths_int_chg_ratio_index",L$2,$A$6,$A836,101)/100</f>
        <v>6.5474480735627005E-2</v>
      </c>
      <c r="M836" s="46">
        <f t="shared" si="89"/>
        <v>1.2678733749371709</v>
      </c>
      <c r="N836" s="46">
        <f t="shared" si="90"/>
        <v>0.97193853725384205</v>
      </c>
      <c r="O836" s="46">
        <f t="shared" si="90"/>
        <v>1.0654744807356269</v>
      </c>
      <c r="P836" s="38">
        <f t="shared" si="91"/>
        <v>2.225089495050625E-3</v>
      </c>
      <c r="Q836" s="38">
        <f t="shared" si="92"/>
        <v>-3.4894047199772737E-3</v>
      </c>
      <c r="R836" s="38">
        <f t="shared" si="92"/>
        <v>-9.534842179413916E-4</v>
      </c>
      <c r="S836" s="34">
        <f>MAX(M$6:M836)</f>
        <v>1.5715176881679187</v>
      </c>
      <c r="T836" s="34">
        <f>MAX(N$6:N836)</f>
        <v>1.37911001835863</v>
      </c>
      <c r="U836" s="34">
        <f>MAX(O$6:O836)</f>
        <v>1.34291332477861</v>
      </c>
      <c r="V836" s="35">
        <f t="shared" si="93"/>
        <v>-0.19321724185283429</v>
      </c>
      <c r="W836" s="35">
        <f t="shared" si="94"/>
        <v>-0.29524220380139765</v>
      </c>
      <c r="X836" s="35">
        <f t="shared" si="94"/>
        <v>-0.20659475107131064</v>
      </c>
    </row>
    <row r="837" spans="1:24">
      <c r="A837" s="357">
        <v>45085</v>
      </c>
      <c r="B837" s="132">
        <f>[1]!thsiFinD("ths_adjustment_nvg_ratio_fund",B$2,$A$6,$A837,101)/100</f>
        <v>0.14098465473145999</v>
      </c>
      <c r="C837" s="132">
        <f>[1]!thsiFinD("ths_adjustment_nvg_ratio_fund",C$2,$A$6,$A837,101)/100</f>
        <v>0.10094692033707001</v>
      </c>
      <c r="D837" s="132">
        <f>[1]!thsiFinD("ths_adjustment_nvg_ratio_fund",D$2,$A$6,$A837,101)/100</f>
        <v>0.41301222142344002</v>
      </c>
      <c r="E837" s="132">
        <f>[1]!thsiFinD("ths_adjustment_nvg_ratio_fund",E$2,$A$6,$A837,101)/100</f>
        <v>0.49551888772307995</v>
      </c>
      <c r="F837" s="135">
        <f>(1+F$831)*(1+[1]!thsiFinD("ths_adjustment_nvg_ratio_fund",F$2,$A$832,$A837,101)/100)-1</f>
        <v>0.17323987768349691</v>
      </c>
      <c r="G837" s="135">
        <f>(1+G$831)*(1+[1]!thsiFinD("ths_adjustment_nvg_ratio_fund",G$2,$A$832,$A837,101)/100)-1</f>
        <v>0.1634353927814316</v>
      </c>
      <c r="H837" s="132">
        <f>[1]!thsiFinD("ths_int_chg_ratio_index",H$1,$A$6,$A837,101)/100</f>
        <v>0.31778773926856002</v>
      </c>
      <c r="I837" s="132">
        <f>[1]!thsiFinD("ths_int_chg_ratio_index",I$1,$A$6,$A837,101)/100</f>
        <v>0.31778773926856002</v>
      </c>
      <c r="J837" s="32">
        <f t="shared" si="88"/>
        <v>0.26533917915213734</v>
      </c>
      <c r="K837" s="32">
        <f>[1]!thsiFinD("ths_int_chg_ratio_index",K$2,$A$6,$A837,101)/100</f>
        <v>-2.3123906108757E-2</v>
      </c>
      <c r="L837" s="32">
        <f>[1]!thsiFinD("ths_int_chg_ratio_index",L$2,$A$6,$A837,101)/100</f>
        <v>6.646858627818801E-2</v>
      </c>
      <c r="M837" s="46">
        <f t="shared" si="89"/>
        <v>1.2653391791521373</v>
      </c>
      <c r="N837" s="46">
        <f t="shared" si="90"/>
        <v>0.97687609389124297</v>
      </c>
      <c r="O837" s="46">
        <f t="shared" si="90"/>
        <v>1.066468586278188</v>
      </c>
      <c r="P837" s="38">
        <f t="shared" si="91"/>
        <v>-1.9987767194489248E-3</v>
      </c>
      <c r="Q837" s="38">
        <f t="shared" si="92"/>
        <v>5.0801120113539433E-3</v>
      </c>
      <c r="R837" s="38">
        <f t="shared" si="92"/>
        <v>9.3301675500923054E-4</v>
      </c>
      <c r="S837" s="34">
        <f>MAX(M$6:M837)</f>
        <v>1.5715176881679187</v>
      </c>
      <c r="T837" s="34">
        <f>MAX(N$6:N837)</f>
        <v>1.37911001835863</v>
      </c>
      <c r="U837" s="34">
        <f>MAX(O$6:O837)</f>
        <v>1.34291332477861</v>
      </c>
      <c r="V837" s="35">
        <f t="shared" si="93"/>
        <v>-0.19482982044747166</v>
      </c>
      <c r="W837" s="35">
        <f t="shared" si="94"/>
        <v>-0.29166195525583394</v>
      </c>
      <c r="X837" s="35">
        <f t="shared" si="94"/>
        <v>-0.20585449068054795</v>
      </c>
    </row>
    <row r="838" spans="1:24">
      <c r="A838" s="357">
        <v>45086</v>
      </c>
      <c r="B838" s="132">
        <f>[1]!thsiFinD("ths_adjustment_nvg_ratio_fund",B$2,$A$6,$A838,101)/100</f>
        <v>0.14673913043478001</v>
      </c>
      <c r="C838" s="132">
        <f>[1]!thsiFinD("ths_adjustment_nvg_ratio_fund",C$2,$A$6,$A838,101)/100</f>
        <v>0.10572495873512</v>
      </c>
      <c r="D838" s="132">
        <f>[1]!thsiFinD("ths_adjustment_nvg_ratio_fund",D$2,$A$6,$A838,101)/100</f>
        <v>0.42331655883058</v>
      </c>
      <c r="E838" s="132">
        <f>[1]!thsiFinD("ths_adjustment_nvg_ratio_fund",E$2,$A$6,$A838,101)/100</f>
        <v>0.50188458003123004</v>
      </c>
      <c r="F838" s="135">
        <f>(1+F$831)*(1+[1]!thsiFinD("ths_adjustment_nvg_ratio_fund",F$2,$A$832,$A838,101)/100)-1</f>
        <v>0.17936891863583182</v>
      </c>
      <c r="G838" s="135">
        <f>(1+G$831)*(1+[1]!thsiFinD("ths_adjustment_nvg_ratio_fund",G$2,$A$832,$A838,101)/100)-1</f>
        <v>0.17278699630955896</v>
      </c>
      <c r="H838" s="132">
        <f>[1]!thsiFinD("ths_int_chg_ratio_index",H$1,$A$6,$A838,101)/100</f>
        <v>0.32635104209010996</v>
      </c>
      <c r="I838" s="132">
        <f>[1]!thsiFinD("ths_int_chg_ratio_index",I$1,$A$6,$A838,101)/100</f>
        <v>0.32635104209010996</v>
      </c>
      <c r="J838" s="32">
        <f t="shared" si="88"/>
        <v>0.27281540339466509</v>
      </c>
      <c r="K838" s="32">
        <f>[1]!thsiFinD("ths_int_chg_ratio_index",K$2,$A$6,$A838,101)/100</f>
        <v>-1.8146733090677002E-2</v>
      </c>
      <c r="L838" s="32">
        <f>[1]!thsiFinD("ths_int_chg_ratio_index",L$2,$A$6,$A838,101)/100</f>
        <v>7.2637236052378998E-2</v>
      </c>
      <c r="M838" s="46">
        <f t="shared" si="89"/>
        <v>1.272815403394665</v>
      </c>
      <c r="N838" s="46">
        <f t="shared" si="90"/>
        <v>0.98185326690932295</v>
      </c>
      <c r="O838" s="46">
        <f t="shared" si="90"/>
        <v>1.072637236052379</v>
      </c>
      <c r="P838" s="38">
        <f t="shared" si="91"/>
        <v>5.9084744752291307E-3</v>
      </c>
      <c r="Q838" s="38">
        <f t="shared" si="92"/>
        <v>5.0949890668878783E-3</v>
      </c>
      <c r="R838" s="38">
        <f t="shared" si="92"/>
        <v>5.7841832882472577E-3</v>
      </c>
      <c r="S838" s="34">
        <f>MAX(M$6:M838)</f>
        <v>1.5715176881679187</v>
      </c>
      <c r="T838" s="34">
        <f>MAX(N$6:N838)</f>
        <v>1.37911001835863</v>
      </c>
      <c r="U838" s="34">
        <f>MAX(O$6:O838)</f>
        <v>1.34291332477861</v>
      </c>
      <c r="V838" s="35">
        <f t="shared" si="93"/>
        <v>-0.19007249299336992</v>
      </c>
      <c r="W838" s="35">
        <f t="shared" si="94"/>
        <v>-0.28805298066220164</v>
      </c>
      <c r="X838" s="35">
        <f t="shared" si="94"/>
        <v>-0.20126100749710574</v>
      </c>
    </row>
    <row r="839" spans="1:24">
      <c r="A839" s="357">
        <v>45089</v>
      </c>
      <c r="B839" s="132">
        <f>[1]!thsiFinD("ths_adjustment_nvg_ratio_fund",B$2,$A$6,$A839,101)/100</f>
        <v>0.14857736572889998</v>
      </c>
      <c r="C839" s="132">
        <f>[1]!thsiFinD("ths_adjustment_nvg_ratio_fund",C$2,$A$6,$A839,101)/100</f>
        <v>0.11171922508905001</v>
      </c>
      <c r="D839" s="132">
        <f>[1]!thsiFinD("ths_adjustment_nvg_ratio_fund",D$2,$A$6,$A839,101)/100</f>
        <v>0.42930745267193998</v>
      </c>
      <c r="E839" s="132">
        <f>[1]!thsiFinD("ths_adjustment_nvg_ratio_fund",E$2,$A$6,$A839,101)/100</f>
        <v>0.51151687747993002</v>
      </c>
      <c r="F839" s="135">
        <f>(1+F$831)*(1+[1]!thsiFinD("ths_adjustment_nvg_ratio_fund",F$2,$A$832,$A839,101)/100)-1</f>
        <v>0.18974114178593715</v>
      </c>
      <c r="G839" s="135">
        <f>(1+G$831)*(1+[1]!thsiFinD("ths_adjustment_nvg_ratio_fund",G$2,$A$832,$A839,101)/100)-1</f>
        <v>0.18022032219089135</v>
      </c>
      <c r="H839" s="132">
        <f>[1]!thsiFinD("ths_int_chg_ratio_index",H$1,$A$6,$A839,101)/100</f>
        <v>0.33779926391099002</v>
      </c>
      <c r="I839" s="132">
        <f>[1]!thsiFinD("ths_int_chg_ratio_index",I$1,$A$6,$A839,101)/100</f>
        <v>0.33779926391099002</v>
      </c>
      <c r="J839" s="32">
        <f t="shared" ref="J839:J902" si="95">SUMPRODUCT(B839:I839,$B$4:$I$4)</f>
        <v>0.28083511409607853</v>
      </c>
      <c r="K839" s="32">
        <f>[1]!thsiFinD("ths_int_chg_ratio_index",K$2,$A$6,$A839,101)/100</f>
        <v>-1.590776483866E-2</v>
      </c>
      <c r="L839" s="32">
        <f>[1]!thsiFinD("ths_int_chg_ratio_index",L$2,$A$6,$A839,101)/100</f>
        <v>7.6604925133425997E-2</v>
      </c>
      <c r="M839" s="46">
        <f t="shared" ref="M839:M902" si="96">1+J839</f>
        <v>1.2808351140960785</v>
      </c>
      <c r="N839" s="46">
        <f t="shared" ref="N839:O902" si="97">1+K839</f>
        <v>0.98409223516134003</v>
      </c>
      <c r="O839" s="46">
        <f t="shared" si="97"/>
        <v>1.076604925133426</v>
      </c>
      <c r="P839" s="38">
        <f t="shared" ref="P839:P902" si="98">M839/M838-1</f>
        <v>6.3007649656223741E-3</v>
      </c>
      <c r="Q839" s="38">
        <f t="shared" ref="Q839:R902" si="99">N839/N838-1</f>
        <v>2.2803491391996111E-3</v>
      </c>
      <c r="R839" s="38">
        <f t="shared" si="99"/>
        <v>3.6990036777477808E-3</v>
      </c>
      <c r="S839" s="34">
        <f>MAX(M$6:M839)</f>
        <v>1.5715176881679187</v>
      </c>
      <c r="T839" s="34">
        <f>MAX(N$6:N839)</f>
        <v>1.37911001835863</v>
      </c>
      <c r="U839" s="34">
        <f>MAX(O$6:O839)</f>
        <v>1.34291332477861</v>
      </c>
      <c r="V839" s="35">
        <f t="shared" ref="V839:V902" si="100">M839/S839-1</f>
        <v>-0.18496933013252881</v>
      </c>
      <c r="W839" s="35">
        <f t="shared" ref="W839:X902" si="101">N839/T839-1</f>
        <v>-0.28642949288949893</v>
      </c>
      <c r="X839" s="35">
        <f t="shared" si="101"/>
        <v>-0.19830646902627691</v>
      </c>
    </row>
    <row r="840" spans="1:24">
      <c r="A840" s="357">
        <v>45090</v>
      </c>
      <c r="B840" s="132">
        <f>[1]!thsiFinD("ths_adjustment_nvg_ratio_fund",B$2,$A$6,$A840,101)/100</f>
        <v>0.15265345268541999</v>
      </c>
      <c r="C840" s="132">
        <f>[1]!thsiFinD("ths_adjustment_nvg_ratio_fund",C$2,$A$6,$A840,101)/100</f>
        <v>0.11823473199548</v>
      </c>
      <c r="D840" s="132">
        <f>[1]!thsiFinD("ths_adjustment_nvg_ratio_fund",D$2,$A$6,$A840,101)/100</f>
        <v>0.43469925712916002</v>
      </c>
      <c r="E840" s="132">
        <f>[1]!thsiFinD("ths_adjustment_nvg_ratio_fund",E$2,$A$6,$A840,101)/100</f>
        <v>0.51545355559249006</v>
      </c>
      <c r="F840" s="135">
        <f>(1+F$831)*(1+[1]!thsiFinD("ths_adjustment_nvg_ratio_fund",F$2,$A$832,$A840,101)/100)-1</f>
        <v>0.19457365484450895</v>
      </c>
      <c r="G840" s="135">
        <f>(1+G$831)*(1+[1]!thsiFinD("ths_adjustment_nvg_ratio_fund",G$2,$A$832,$A840,101)/100)-1</f>
        <v>0.18429666219033192</v>
      </c>
      <c r="H840" s="132">
        <f>[1]!thsiFinD("ths_int_chg_ratio_index",H$1,$A$6,$A840,101)/100</f>
        <v>0.34455728634596999</v>
      </c>
      <c r="I840" s="132">
        <f>[1]!thsiFinD("ths_int_chg_ratio_index",I$1,$A$6,$A840,101)/100</f>
        <v>0.34455728634596999</v>
      </c>
      <c r="J840" s="32">
        <f t="shared" si="95"/>
        <v>0.28612823589116637</v>
      </c>
      <c r="K840" s="32">
        <f>[1]!thsiFinD("ths_int_chg_ratio_index",K$2,$A$6,$A840,101)/100</f>
        <v>-1.1349941143380999E-2</v>
      </c>
      <c r="L840" s="32">
        <f>[1]!thsiFinD("ths_int_chg_ratio_index",L$2,$A$6,$A840,101)/100</f>
        <v>8.1370658571366994E-2</v>
      </c>
      <c r="M840" s="46">
        <f t="shared" si="96"/>
        <v>1.2861282358911663</v>
      </c>
      <c r="N840" s="46">
        <f t="shared" si="97"/>
        <v>0.98865005885661905</v>
      </c>
      <c r="O840" s="46">
        <f t="shared" si="97"/>
        <v>1.0813706585713669</v>
      </c>
      <c r="P840" s="38">
        <f t="shared" si="98"/>
        <v>4.1325551874984434E-3</v>
      </c>
      <c r="Q840" s="38">
        <f t="shared" si="99"/>
        <v>4.63150051634309E-3</v>
      </c>
      <c r="R840" s="38">
        <f t="shared" si="99"/>
        <v>4.4266316516714532E-3</v>
      </c>
      <c r="S840" s="34">
        <f>MAX(M$6:M840)</f>
        <v>1.5715176881679187</v>
      </c>
      <c r="T840" s="34">
        <f>MAX(N$6:N840)</f>
        <v>1.37911001835863</v>
      </c>
      <c r="U840" s="34">
        <f>MAX(O$6:O840)</f>
        <v>1.34291332477861</v>
      </c>
      <c r="V840" s="35">
        <f t="shared" si="100"/>
        <v>-0.18160117090979766</v>
      </c>
      <c r="W840" s="35">
        <f t="shared" si="101"/>
        <v>-0.2831245907173694</v>
      </c>
      <c r="X840" s="35">
        <f t="shared" si="101"/>
        <v>-0.19475766706712849</v>
      </c>
    </row>
    <row r="841" spans="1:24">
      <c r="A841" s="357">
        <v>45091</v>
      </c>
      <c r="B841" s="132">
        <f>[1]!thsiFinD("ths_adjustment_nvg_ratio_fund",B$2,$A$6,$A841,101)/100</f>
        <v>0.15393222506394</v>
      </c>
      <c r="C841" s="132">
        <f>[1]!thsiFinD("ths_adjustment_nvg_ratio_fund",C$2,$A$6,$A841,101)/100</f>
        <v>0.12214403613935</v>
      </c>
      <c r="D841" s="132">
        <f>[1]!thsiFinD("ths_adjustment_nvg_ratio_fund",D$2,$A$6,$A841,101)/100</f>
        <v>0.43266235322310004</v>
      </c>
      <c r="E841" s="132">
        <f>[1]!thsiFinD("ths_adjustment_nvg_ratio_fund",E$2,$A$6,$A841,101)/100</f>
        <v>0.51570483297628</v>
      </c>
      <c r="F841" s="135">
        <f>(1+F$831)*(1+[1]!thsiFinD("ths_adjustment_nvg_ratio_fund",F$2,$A$832,$A841,101)/100)-1</f>
        <v>0.19917043555876002</v>
      </c>
      <c r="G841" s="135">
        <f>(1+G$831)*(1+[1]!thsiFinD("ths_adjustment_nvg_ratio_fund",G$2,$A$832,$A841,101)/100)-1</f>
        <v>0.18873267924854642</v>
      </c>
      <c r="H841" s="132">
        <f>[1]!thsiFinD("ths_int_chg_ratio_index",H$1,$A$6,$A841,101)/100</f>
        <v>0.34767478982016004</v>
      </c>
      <c r="I841" s="132">
        <f>[1]!thsiFinD("ths_int_chg_ratio_index",I$1,$A$6,$A841,101)/100</f>
        <v>0.34767478982016004</v>
      </c>
      <c r="J841" s="32">
        <f t="shared" si="95"/>
        <v>0.28846201773128705</v>
      </c>
      <c r="K841" s="32">
        <f>[1]!thsiFinD("ths_int_chg_ratio_index",K$2,$A$6,$A841,101)/100</f>
        <v>-1.1514249790091E-2</v>
      </c>
      <c r="L841" s="32">
        <f>[1]!thsiFinD("ths_int_chg_ratio_index",L$2,$A$6,$A841,101)/100</f>
        <v>8.2304899120819994E-2</v>
      </c>
      <c r="M841" s="46">
        <f t="shared" si="96"/>
        <v>1.2884620177312871</v>
      </c>
      <c r="N841" s="46">
        <f t="shared" si="97"/>
        <v>0.98848575020990903</v>
      </c>
      <c r="O841" s="46">
        <f t="shared" si="97"/>
        <v>1.08230489912082</v>
      </c>
      <c r="P841" s="38">
        <f t="shared" si="98"/>
        <v>1.8145794291684059E-3</v>
      </c>
      <c r="Q841" s="38">
        <f t="shared" si="99"/>
        <v>-1.661949496063464E-4</v>
      </c>
      <c r="R841" s="38">
        <f t="shared" si="99"/>
        <v>8.6394109369236638E-4</v>
      </c>
      <c r="S841" s="34">
        <f>MAX(M$6:M841)</f>
        <v>1.5715176881679187</v>
      </c>
      <c r="T841" s="34">
        <f>MAX(N$6:N841)</f>
        <v>1.37911001835863</v>
      </c>
      <c r="U841" s="34">
        <f>MAX(O$6:O841)</f>
        <v>1.34291332477861</v>
      </c>
      <c r="V841" s="35">
        <f t="shared" si="100"/>
        <v>-0.18011612122967513</v>
      </c>
      <c r="W841" s="35">
        <f t="shared" si="101"/>
        <v>-0.28324373178988915</v>
      </c>
      <c r="X841" s="35">
        <f t="shared" si="101"/>
        <v>-0.19406198512532702</v>
      </c>
    </row>
    <row r="842" spans="1:24">
      <c r="A842" s="357">
        <v>45092</v>
      </c>
      <c r="B842" s="132">
        <f>[1]!thsiFinD("ths_adjustment_nvg_ratio_fund",B$2,$A$6,$A842,101)/100</f>
        <v>0.17047634271100001</v>
      </c>
      <c r="C842" s="132">
        <f>[1]!thsiFinD("ths_adjustment_nvg_ratio_fund",C$2,$A$6,$A842,101)/100</f>
        <v>0.13465380939970001</v>
      </c>
      <c r="D842" s="132">
        <f>[1]!thsiFinD("ths_adjustment_nvg_ratio_fund",D$2,$A$6,$A842,101)/100</f>
        <v>0.44224778336927995</v>
      </c>
      <c r="E842" s="132">
        <f>[1]!thsiFinD("ths_adjustment_nvg_ratio_fund",E$2,$A$6,$A842,101)/100</f>
        <v>0.52692855352130996</v>
      </c>
      <c r="F842" s="135">
        <f>(1+F$831)*(1+[1]!thsiFinD("ths_adjustment_nvg_ratio_fund",F$2,$A$832,$A842,101)/100)-1</f>
        <v>0.21048558808614737</v>
      </c>
      <c r="G842" s="135">
        <f>(1+G$831)*(1+[1]!thsiFinD("ths_adjustment_nvg_ratio_fund",G$2,$A$832,$A842,101)/100)-1</f>
        <v>0.19568643571817979</v>
      </c>
      <c r="H842" s="132">
        <f>[1]!thsiFinD("ths_int_chg_ratio_index",H$1,$A$6,$A842,101)/100</f>
        <v>0.35108719079950002</v>
      </c>
      <c r="I842" s="132">
        <f>[1]!thsiFinD("ths_int_chg_ratio_index",I$1,$A$6,$A842,101)/100</f>
        <v>0.35108719079950002</v>
      </c>
      <c r="J842" s="32">
        <f t="shared" si="95"/>
        <v>0.2978316118005771</v>
      </c>
      <c r="K842" s="32">
        <f>[1]!thsiFinD("ths_int_chg_ratio_index",K$2,$A$6,$A842,101)/100</f>
        <v>2.3312662386259001E-3</v>
      </c>
      <c r="L842" s="32">
        <f>[1]!thsiFinD("ths_int_chg_ratio_index",L$2,$A$6,$A842,101)/100</f>
        <v>9.3685158757117012E-2</v>
      </c>
      <c r="M842" s="46">
        <f t="shared" si="96"/>
        <v>1.297831611800577</v>
      </c>
      <c r="N842" s="46">
        <f t="shared" si="97"/>
        <v>1.0023312662386259</v>
      </c>
      <c r="O842" s="46">
        <f t="shared" si="97"/>
        <v>1.093685158757117</v>
      </c>
      <c r="P842" s="38">
        <f t="shared" si="98"/>
        <v>7.2719210503293663E-3</v>
      </c>
      <c r="Q842" s="38">
        <f t="shared" si="99"/>
        <v>1.4006793750720892E-2</v>
      </c>
      <c r="R842" s="38">
        <f t="shared" si="99"/>
        <v>1.0514837034870217E-2</v>
      </c>
      <c r="S842" s="34">
        <f>MAX(M$6:M842)</f>
        <v>1.5715176881679187</v>
      </c>
      <c r="T842" s="34">
        <f>MAX(N$6:N842)</f>
        <v>1.37911001835863</v>
      </c>
      <c r="U842" s="34">
        <f>MAX(O$6:O842)</f>
        <v>1.34291332477861</v>
      </c>
      <c r="V842" s="35">
        <f t="shared" si="100"/>
        <v>-0.17415399039281954</v>
      </c>
      <c r="W842" s="35">
        <f t="shared" si="101"/>
        <v>-0.27320427457153373</v>
      </c>
      <c r="X842" s="35">
        <f t="shared" si="101"/>
        <v>-0.18558767823871303</v>
      </c>
    </row>
    <row r="843" spans="1:24">
      <c r="A843" s="357">
        <v>45093</v>
      </c>
      <c r="B843" s="132">
        <f>[1]!thsiFinD("ths_adjustment_nvg_ratio_fund",B$2,$A$6,$A843,101)/100</f>
        <v>0.18222506393862001</v>
      </c>
      <c r="C843" s="132">
        <f>[1]!thsiFinD("ths_adjustment_nvg_ratio_fund",C$2,$A$6,$A843,101)/100</f>
        <v>0.14542611415168</v>
      </c>
      <c r="D843" s="132">
        <f>[1]!thsiFinD("ths_adjustment_nvg_ratio_fund",D$2,$A$6,$A843,101)/100</f>
        <v>0.45075485262401005</v>
      </c>
      <c r="E843" s="132">
        <f>[1]!thsiFinD("ths_adjustment_nvg_ratio_fund",E$2,$A$6,$A843,101)/100</f>
        <v>0.53212161824419002</v>
      </c>
      <c r="F843" s="135">
        <f>(1+F$831)*(1+[1]!thsiFinD("ths_adjustment_nvg_ratio_fund",F$2,$A$832,$A843,101)/100)-1</f>
        <v>0.21967914951464995</v>
      </c>
      <c r="G843" s="135">
        <f>(1+G$831)*(1+[1]!thsiFinD("ths_adjustment_nvg_ratio_fund",G$2,$A$832,$A843,101)/100)-1</f>
        <v>0.20479825454045808</v>
      </c>
      <c r="H843" s="132">
        <f>[1]!thsiFinD("ths_int_chg_ratio_index",H$1,$A$6,$A843,101)/100</f>
        <v>0.36394796840185001</v>
      </c>
      <c r="I843" s="132">
        <f>[1]!thsiFinD("ths_int_chg_ratio_index",I$1,$A$6,$A843,101)/100</f>
        <v>0.36394796840185001</v>
      </c>
      <c r="J843" s="32">
        <f t="shared" si="95"/>
        <v>0.3078626237271635</v>
      </c>
      <c r="K843" s="32">
        <f>[1]!thsiFinD("ths_int_chg_ratio_index",K$2,$A$6,$A843,101)/100</f>
        <v>1.1667783716158E-2</v>
      </c>
      <c r="L843" s="32">
        <f>[1]!thsiFinD("ths_int_chg_ratio_index",L$2,$A$6,$A843,101)/100</f>
        <v>0.10340993134014001</v>
      </c>
      <c r="M843" s="46">
        <f t="shared" si="96"/>
        <v>1.3078626237271636</v>
      </c>
      <c r="N843" s="46">
        <f t="shared" si="97"/>
        <v>1.0116677837161581</v>
      </c>
      <c r="O843" s="46">
        <f t="shared" si="97"/>
        <v>1.10340993134014</v>
      </c>
      <c r="P843" s="38">
        <f t="shared" si="98"/>
        <v>7.7290550140551861E-3</v>
      </c>
      <c r="Q843" s="38">
        <f t="shared" si="99"/>
        <v>9.3148021936586556E-3</v>
      </c>
      <c r="R843" s="38">
        <f t="shared" si="99"/>
        <v>8.8917477805718903E-3</v>
      </c>
      <c r="S843" s="34">
        <f>MAX(M$6:M843)</f>
        <v>1.5715176881679187</v>
      </c>
      <c r="T843" s="34">
        <f>MAX(N$6:N843)</f>
        <v>1.37911001835863</v>
      </c>
      <c r="U843" s="34">
        <f>MAX(O$6:O843)</f>
        <v>1.34291332477861</v>
      </c>
      <c r="V843" s="35">
        <f t="shared" si="100"/>
        <v>-0.16777098115142774</v>
      </c>
      <c r="W843" s="35">
        <f t="shared" si="101"/>
        <v>-0.26643431615397095</v>
      </c>
      <c r="X843" s="35">
        <f t="shared" si="101"/>
        <v>-0.17834612928422178</v>
      </c>
    </row>
    <row r="844" spans="1:24">
      <c r="A844" s="357">
        <v>45096</v>
      </c>
      <c r="B844" s="132">
        <f>[1]!thsiFinD("ths_adjustment_nvg_ratio_fund",B$2,$A$6,$A844,101)/100</f>
        <v>0.17607097186701001</v>
      </c>
      <c r="C844" s="132">
        <f>[1]!thsiFinD("ths_adjustment_nvg_ratio_fund",C$2,$A$6,$A844,101)/100</f>
        <v>0.13847624011814999</v>
      </c>
      <c r="D844" s="132">
        <f>[1]!thsiFinD("ths_adjustment_nvg_ratio_fund",D$2,$A$6,$A844,101)/100</f>
        <v>0.45111430625449001</v>
      </c>
      <c r="E844" s="132">
        <f>[1]!thsiFinD("ths_adjustment_nvg_ratio_fund",E$2,$A$6,$A844,101)/100</f>
        <v>0.53019515873902001</v>
      </c>
      <c r="F844" s="135">
        <f>(1+F$831)*(1+[1]!thsiFinD("ths_adjustment_nvg_ratio_fund",F$2,$A$832,$A844,101)/100)-1</f>
        <v>0.21873622013736771</v>
      </c>
      <c r="G844" s="135">
        <f>(1+G$831)*(1+[1]!thsiFinD("ths_adjustment_nvg_ratio_fund",G$2,$A$832,$A844,101)/100)-1</f>
        <v>0.20755577865772645</v>
      </c>
      <c r="H844" s="132">
        <f>[1]!thsiFinD("ths_int_chg_ratio_index",H$1,$A$6,$A844,101)/100</f>
        <v>0.37063272945070996</v>
      </c>
      <c r="I844" s="132">
        <f>[1]!thsiFinD("ths_int_chg_ratio_index",I$1,$A$6,$A844,101)/100</f>
        <v>0.37063272945070996</v>
      </c>
      <c r="J844" s="32">
        <f t="shared" si="95"/>
        <v>0.30792676683439807</v>
      </c>
      <c r="K844" s="32">
        <f>[1]!thsiFinD("ths_int_chg_ratio_index",K$2,$A$6,$A844,101)/100</f>
        <v>4.8459831981670001E-3</v>
      </c>
      <c r="L844" s="32">
        <f>[1]!thsiFinD("ths_int_chg_ratio_index",L$2,$A$6,$A844,101)/100</f>
        <v>9.9945250419443993E-2</v>
      </c>
      <c r="M844" s="46">
        <f t="shared" si="96"/>
        <v>1.3079267668343981</v>
      </c>
      <c r="N844" s="46">
        <f t="shared" si="97"/>
        <v>1.0048459831981671</v>
      </c>
      <c r="O844" s="46">
        <f t="shared" si="97"/>
        <v>1.099945250419444</v>
      </c>
      <c r="P844" s="38">
        <f t="shared" si="98"/>
        <v>4.9044223812799714E-5</v>
      </c>
      <c r="Q844" s="38">
        <f t="shared" si="99"/>
        <v>-6.7431232147499021E-3</v>
      </c>
      <c r="R844" s="38">
        <f t="shared" si="99"/>
        <v>-3.1399761976838025E-3</v>
      </c>
      <c r="S844" s="34">
        <f>MAX(M$6:M844)</f>
        <v>1.5715176881679187</v>
      </c>
      <c r="T844" s="34">
        <f>MAX(N$6:N844)</f>
        <v>1.37911001835863</v>
      </c>
      <c r="U844" s="34">
        <f>MAX(O$6:O844)</f>
        <v>1.34291332477861</v>
      </c>
      <c r="V844" s="35">
        <f t="shared" si="100"/>
        <v>-0.1677301651251637</v>
      </c>
      <c r="W844" s="35">
        <f t="shared" si="101"/>
        <v>-0.27138083994625695</v>
      </c>
      <c r="X844" s="35">
        <f t="shared" si="101"/>
        <v>-0.18092610288100408</v>
      </c>
    </row>
    <row r="845" spans="1:24">
      <c r="A845" s="357">
        <v>45097</v>
      </c>
      <c r="B845" s="132">
        <f>[1]!thsiFinD("ths_adjustment_nvg_ratio_fund",B$2,$A$6,$A845,101)/100</f>
        <v>0.17742966751918002</v>
      </c>
      <c r="C845" s="132">
        <f>[1]!thsiFinD("ths_adjustment_nvg_ratio_fund",C$2,$A$6,$A845,101)/100</f>
        <v>0.13621753105725001</v>
      </c>
      <c r="D845" s="132">
        <f>[1]!thsiFinD("ths_adjustment_nvg_ratio_fund",D$2,$A$6,$A845,101)/100</f>
        <v>0.45039539899353004</v>
      </c>
      <c r="E845" s="132">
        <f>[1]!thsiFinD("ths_adjustment_nvg_ratio_fund",E$2,$A$6,$A845,101)/100</f>
        <v>0.52885501302647997</v>
      </c>
      <c r="F845" s="135">
        <f>(1+F$831)*(1+[1]!thsiFinD("ths_adjustment_nvg_ratio_fund",F$2,$A$832,$A845,101)/100)-1</f>
        <v>0.21732182607144424</v>
      </c>
      <c r="G845" s="135">
        <f>(1+G$831)*(1+[1]!thsiFinD("ths_adjustment_nvg_ratio_fund",G$2,$A$832,$A845,101)/100)-1</f>
        <v>0.20455846983460835</v>
      </c>
      <c r="H845" s="132">
        <f>[1]!thsiFinD("ths_int_chg_ratio_index",H$1,$A$6,$A845,101)/100</f>
        <v>0.36622778648047999</v>
      </c>
      <c r="I845" s="132">
        <f>[1]!thsiFinD("ths_int_chg_ratio_index",I$1,$A$6,$A845,101)/100</f>
        <v>0.36622778648047999</v>
      </c>
      <c r="J845" s="32">
        <f t="shared" si="95"/>
        <v>0.30590418493293159</v>
      </c>
      <c r="K845" s="32">
        <f>[1]!thsiFinD("ths_int_chg_ratio_index",K$2,$A$6,$A845,101)/100</f>
        <v>3.3631619359644001E-3</v>
      </c>
      <c r="L845" s="32">
        <f>[1]!thsiFinD("ths_int_chg_ratio_index",L$2,$A$6,$A845,101)/100</f>
        <v>9.8062347501485E-2</v>
      </c>
      <c r="M845" s="46">
        <f t="shared" si="96"/>
        <v>1.3059041849329316</v>
      </c>
      <c r="N845" s="46">
        <f t="shared" si="97"/>
        <v>1.0033631619359644</v>
      </c>
      <c r="O845" s="46">
        <f t="shared" si="97"/>
        <v>1.098062347501485</v>
      </c>
      <c r="P845" s="38">
        <f t="shared" si="98"/>
        <v>-1.5464030194609624E-3</v>
      </c>
      <c r="Q845" s="38">
        <f t="shared" si="99"/>
        <v>-1.475670189259537E-3</v>
      </c>
      <c r="R845" s="38">
        <f t="shared" si="99"/>
        <v>-1.711815126472005E-3</v>
      </c>
      <c r="S845" s="34">
        <f>MAX(M$6:M845)</f>
        <v>1.5715176881679187</v>
      </c>
      <c r="T845" s="34">
        <f>MAX(N$6:N845)</f>
        <v>1.37911001835863</v>
      </c>
      <c r="U845" s="34">
        <f>MAX(O$6:O845)</f>
        <v>1.34291332477861</v>
      </c>
      <c r="V845" s="35">
        <f t="shared" si="100"/>
        <v>-0.16901718971082047</v>
      </c>
      <c r="W845" s="35">
        <f t="shared" si="101"/>
        <v>-0.27245604152007163</v>
      </c>
      <c r="X845" s="35">
        <f t="shared" si="101"/>
        <v>-0.18232820596779065</v>
      </c>
    </row>
    <row r="846" spans="1:24">
      <c r="A846" s="357">
        <v>45098</v>
      </c>
      <c r="B846" s="132">
        <f>[1]!thsiFinD("ths_adjustment_nvg_ratio_fund",B$2,$A$6,$A846,101)/100</f>
        <v>0.16024616368286002</v>
      </c>
      <c r="C846" s="132">
        <f>[1]!thsiFinD("ths_adjustment_nvg_ratio_fund",C$2,$A$6,$A846,101)/100</f>
        <v>0.12170966901225</v>
      </c>
      <c r="D846" s="132">
        <f>[1]!thsiFinD("ths_adjustment_nvg_ratio_fund",D$2,$A$6,$A846,101)/100</f>
        <v>0.42199856218547999</v>
      </c>
      <c r="E846" s="132">
        <f>[1]!thsiFinD("ths_adjustment_nvg_ratio_fund",E$2,$A$6,$A846,101)/100</f>
        <v>0.50758019936736998</v>
      </c>
      <c r="F846" s="135">
        <f>(1+F$831)*(1+[1]!thsiFinD("ths_adjustment_nvg_ratio_fund",F$2,$A$832,$A846,101)/100)-1</f>
        <v>0.19539871804963083</v>
      </c>
      <c r="G846" s="135">
        <f>(1+G$831)*(1+[1]!thsiFinD("ths_adjustment_nvg_ratio_fund",G$2,$A$832,$A846,101)/100)-1</f>
        <v>0.18081978395551501</v>
      </c>
      <c r="H846" s="132">
        <f>[1]!thsiFinD("ths_int_chg_ratio_index",H$1,$A$6,$A846,101)/100</f>
        <v>0.34173397227430002</v>
      </c>
      <c r="I846" s="132">
        <f>[1]!thsiFinD("ths_int_chg_ratio_index",I$1,$A$6,$A846,101)/100</f>
        <v>0.34173397227430002</v>
      </c>
      <c r="J846" s="32">
        <f t="shared" si="95"/>
        <v>0.28390263010021322</v>
      </c>
      <c r="K846" s="32">
        <f>[1]!thsiFinD("ths_int_chg_ratio_index",K$2,$A$6,$A846,101)/100</f>
        <v>-1.3818216953418E-2</v>
      </c>
      <c r="L846" s="32">
        <f>[1]!thsiFinD("ths_int_chg_ratio_index",L$2,$A$6,$A846,101)/100</f>
        <v>7.8419474406693002E-2</v>
      </c>
      <c r="M846" s="46">
        <f t="shared" si="96"/>
        <v>1.2839026301002132</v>
      </c>
      <c r="N846" s="46">
        <f t="shared" si="97"/>
        <v>0.98618178304658199</v>
      </c>
      <c r="O846" s="46">
        <f t="shared" si="97"/>
        <v>1.0784194744066931</v>
      </c>
      <c r="P846" s="38">
        <f t="shared" si="98"/>
        <v>-1.6847755820499466E-2</v>
      </c>
      <c r="Q846" s="38">
        <f t="shared" si="99"/>
        <v>-1.7123788814641494E-2</v>
      </c>
      <c r="R846" s="38">
        <f t="shared" si="99"/>
        <v>-1.7888668288724263E-2</v>
      </c>
      <c r="S846" s="34">
        <f>MAX(M$6:M846)</f>
        <v>1.5715176881679187</v>
      </c>
      <c r="T846" s="34">
        <f>MAX(N$6:N846)</f>
        <v>1.37911001835863</v>
      </c>
      <c r="U846" s="34">
        <f>MAX(O$6:O846)</f>
        <v>1.34291332477861</v>
      </c>
      <c r="V846" s="35">
        <f t="shared" si="100"/>
        <v>-0.18301738518960498</v>
      </c>
      <c r="W846" s="35">
        <f t="shared" si="101"/>
        <v>-0.28491435061845016</v>
      </c>
      <c r="X846" s="35">
        <f t="shared" si="101"/>
        <v>-0.19695526546027897</v>
      </c>
    </row>
    <row r="847" spans="1:24">
      <c r="A847" s="357">
        <v>45103</v>
      </c>
      <c r="B847" s="132">
        <f>[1]!thsiFinD("ths_adjustment_nvg_ratio_fund",B$2,$A$6,$A847,101)/100</f>
        <v>0.14362212276215</v>
      </c>
      <c r="C847" s="132">
        <f>[1]!thsiFinD("ths_adjustment_nvg_ratio_fund",C$2,$A$6,$A847,101)/100</f>
        <v>0.10598557901137999</v>
      </c>
      <c r="D847" s="132">
        <f>[1]!thsiFinD("ths_adjustment_nvg_ratio_fund",D$2,$A$6,$A847,101)/100</f>
        <v>0.39887371195782001</v>
      </c>
      <c r="E847" s="132">
        <f>[1]!thsiFinD("ths_adjustment_nvg_ratio_fund",E$2,$A$6,$A847,101)/100</f>
        <v>0.48563531289057998</v>
      </c>
      <c r="F847" s="135">
        <f>(1+F$831)*(1+[1]!thsiFinD("ths_adjustment_nvg_ratio_fund",F$2,$A$832,$A847,101)/100)-1</f>
        <v>0.17689372902046574</v>
      </c>
      <c r="G847" s="135">
        <f>(1+G$831)*(1+[1]!thsiFinD("ths_adjustment_nvg_ratio_fund",G$2,$A$832,$A847,101)/100)-1</f>
        <v>0.16211657689925962</v>
      </c>
      <c r="H847" s="132">
        <f>[1]!thsiFinD("ths_int_chg_ratio_index",H$1,$A$6,$A847,101)/100</f>
        <v>0.30966269749731001</v>
      </c>
      <c r="I847" s="132">
        <f>[1]!thsiFinD("ths_int_chg_ratio_index",I$1,$A$6,$A847,101)/100</f>
        <v>0.30966269749731001</v>
      </c>
      <c r="J847" s="32">
        <f t="shared" si="95"/>
        <v>0.26155655344203443</v>
      </c>
      <c r="K847" s="32">
        <f>[1]!thsiFinD("ths_int_chg_ratio_index",K$2,$A$6,$A847,101)/100</f>
        <v>-2.8533330067417002E-2</v>
      </c>
      <c r="L847" s="32">
        <f>[1]!thsiFinD("ths_int_chg_ratio_index",L$2,$A$6,$A847,101)/100</f>
        <v>6.0142740898487999E-2</v>
      </c>
      <c r="M847" s="46">
        <f t="shared" si="96"/>
        <v>1.2615565534420345</v>
      </c>
      <c r="N847" s="46">
        <f t="shared" si="97"/>
        <v>0.97146666993258302</v>
      </c>
      <c r="O847" s="46">
        <f t="shared" si="97"/>
        <v>1.060142740898488</v>
      </c>
      <c r="P847" s="38">
        <f t="shared" si="98"/>
        <v>-1.7404806357032343E-2</v>
      </c>
      <c r="Q847" s="38">
        <f t="shared" si="99"/>
        <v>-1.4921298858857512E-2</v>
      </c>
      <c r="R847" s="38">
        <f t="shared" si="99"/>
        <v>-1.6947703506801193E-2</v>
      </c>
      <c r="S847" s="34">
        <f>MAX(M$6:M847)</f>
        <v>1.5715176881679187</v>
      </c>
      <c r="T847" s="34">
        <f>MAX(N$6:N847)</f>
        <v>1.37911001835863</v>
      </c>
      <c r="U847" s="34">
        <f>MAX(O$6:O847)</f>
        <v>1.34291332477861</v>
      </c>
      <c r="V847" s="35">
        <f t="shared" si="100"/>
        <v>-0.19723680939744181</v>
      </c>
      <c r="W847" s="35">
        <f t="shared" si="101"/>
        <v>-0.2955843573025525</v>
      </c>
      <c r="X847" s="35">
        <f t="shared" si="101"/>
        <v>-0.21056502952395606</v>
      </c>
    </row>
    <row r="848" spans="1:24">
      <c r="A848" s="357">
        <v>45104</v>
      </c>
      <c r="B848" s="132">
        <f>[1]!thsiFinD("ths_adjustment_nvg_ratio_fund",B$2,$A$6,$A848,101)/100</f>
        <v>0.15632992327366002</v>
      </c>
      <c r="C848" s="132">
        <f>[1]!thsiFinD("ths_adjustment_nvg_ratio_fund",C$2,$A$6,$A848,101)/100</f>
        <v>0.11971158022761</v>
      </c>
      <c r="D848" s="132">
        <f>[1]!thsiFinD("ths_adjustment_nvg_ratio_fund",D$2,$A$6,$A848,101)/100</f>
        <v>0.41301222142344002</v>
      </c>
      <c r="E848" s="132">
        <f>[1]!thsiFinD("ths_adjustment_nvg_ratio_fund",E$2,$A$6,$A848,101)/100</f>
        <v>0.50595711113732</v>
      </c>
      <c r="F848" s="135">
        <f>(1+F$831)*(1+[1]!thsiFinD("ths_adjustment_nvg_ratio_fund",F$2,$A$832,$A848,101)/100)-1</f>
        <v>0.19504511953314996</v>
      </c>
      <c r="G848" s="135">
        <f>(1+G$831)*(1+[1]!thsiFinD("ths_adjustment_nvg_ratio_fund",G$2,$A$832,$A848,101)/100)-1</f>
        <v>0.1805799992496655</v>
      </c>
      <c r="H848" s="132">
        <f>[1]!thsiFinD("ths_int_chg_ratio_index",H$1,$A$6,$A848,101)/100</f>
        <v>0.33490312420865997</v>
      </c>
      <c r="I848" s="132">
        <f>[1]!thsiFinD("ths_int_chg_ratio_index",I$1,$A$6,$A848,101)/100</f>
        <v>0.33490312420865997</v>
      </c>
      <c r="J848" s="32">
        <f t="shared" si="95"/>
        <v>0.28005527540777064</v>
      </c>
      <c r="K848" s="32">
        <f>[1]!thsiFinD("ths_int_chg_ratio_index",K$2,$A$6,$A848,101)/100</f>
        <v>-1.9171523549239001E-2</v>
      </c>
      <c r="L848" s="32">
        <f>[1]!thsiFinD("ths_int_chg_ratio_index",L$2,$A$6,$A848,101)/100</f>
        <v>7.2930272304831997E-2</v>
      </c>
      <c r="M848" s="46">
        <f t="shared" si="96"/>
        <v>1.2800552754077708</v>
      </c>
      <c r="N848" s="46">
        <f t="shared" si="97"/>
        <v>0.98082847645076099</v>
      </c>
      <c r="O848" s="46">
        <f t="shared" si="97"/>
        <v>1.072930272304832</v>
      </c>
      <c r="P848" s="38">
        <f t="shared" si="98"/>
        <v>1.4663410780328734E-2</v>
      </c>
      <c r="Q848" s="38">
        <f t="shared" si="99"/>
        <v>9.6367758235367251E-3</v>
      </c>
      <c r="R848" s="38">
        <f t="shared" si="99"/>
        <v>1.2062084578823962E-2</v>
      </c>
      <c r="S848" s="34">
        <f>MAX(M$6:M848)</f>
        <v>1.5715176881679187</v>
      </c>
      <c r="T848" s="34">
        <f>MAX(N$6:N848)</f>
        <v>1.37911001835863</v>
      </c>
      <c r="U848" s="34">
        <f>MAX(O$6:O848)</f>
        <v>1.34291332477861</v>
      </c>
      <c r="V848" s="35">
        <f t="shared" si="100"/>
        <v>-0.18546556297430916</v>
      </c>
      <c r="W848" s="35">
        <f t="shared" si="101"/>
        <v>-0.28879606166728466</v>
      </c>
      <c r="X848" s="35">
        <f t="shared" si="101"/>
        <v>-0.20104279814059256</v>
      </c>
    </row>
    <row r="849" spans="1:24">
      <c r="A849" s="357">
        <v>45105</v>
      </c>
      <c r="B849" s="132">
        <f>[1]!thsiFinD("ths_adjustment_nvg_ratio_fund",B$2,$A$6,$A849,101)/100</f>
        <v>0.15553069053708002</v>
      </c>
      <c r="C849" s="132">
        <f>[1]!thsiFinD("ths_adjustment_nvg_ratio_fund",C$2,$A$6,$A849,101)/100</f>
        <v>0.11806098514464</v>
      </c>
      <c r="D849" s="132">
        <f>[1]!thsiFinD("ths_adjustment_nvg_ratio_fund",D$2,$A$6,$A849,101)/100</f>
        <v>0.41109513539420001</v>
      </c>
      <c r="E849" s="132">
        <f>[1]!thsiFinD("ths_adjustment_nvg_ratio_fund",E$2,$A$6,$A849,101)/100</f>
        <v>0.50707574220091001</v>
      </c>
      <c r="F849" s="135">
        <f>(1+F$831)*(1+[1]!thsiFinD("ths_adjustment_nvg_ratio_fund",F$2,$A$832,$A849,101)/100)-1</f>
        <v>0.19068407116321939</v>
      </c>
      <c r="G849" s="135">
        <f>(1+G$831)*(1+[1]!thsiFinD("ths_adjustment_nvg_ratio_fund",G$2,$A$832,$A849,101)/100)-1</f>
        <v>0.17650365925022515</v>
      </c>
      <c r="H849" s="132">
        <f>[1]!thsiFinD("ths_int_chg_ratio_index",H$1,$A$6,$A849,101)/100</f>
        <v>0.32692574906770999</v>
      </c>
      <c r="I849" s="132">
        <f>[1]!thsiFinD("ths_int_chg_ratio_index",I$1,$A$6,$A849,101)/100</f>
        <v>0.32692574906770999</v>
      </c>
      <c r="J849" s="32">
        <f t="shared" si="95"/>
        <v>0.27660022272821183</v>
      </c>
      <c r="K849" s="32">
        <f>[1]!thsiFinD("ths_int_chg_ratio_index",K$2,$A$6,$A849,101)/100</f>
        <v>-2.0289757246712999E-2</v>
      </c>
      <c r="L849" s="32">
        <f>[1]!thsiFinD("ths_int_chg_ratio_index",L$2,$A$6,$A849,101)/100</f>
        <v>7.0109728932467003E-2</v>
      </c>
      <c r="M849" s="46">
        <f t="shared" si="96"/>
        <v>1.2766002227282118</v>
      </c>
      <c r="N849" s="46">
        <f t="shared" si="97"/>
        <v>0.979710242753287</v>
      </c>
      <c r="O849" s="46">
        <f t="shared" si="97"/>
        <v>1.070109728932467</v>
      </c>
      <c r="P849" s="38">
        <f t="shared" si="98"/>
        <v>-2.6991433463358083E-3</v>
      </c>
      <c r="Q849" s="38">
        <f t="shared" si="99"/>
        <v>-1.1400909785168611E-3</v>
      </c>
      <c r="R849" s="38">
        <f t="shared" si="99"/>
        <v>-2.628822622653737E-3</v>
      </c>
      <c r="S849" s="34">
        <f>MAX(M$6:M849)</f>
        <v>1.5715176881679187</v>
      </c>
      <c r="T849" s="34">
        <f>MAX(N$6:N849)</f>
        <v>1.37911001835863</v>
      </c>
      <c r="U849" s="34">
        <f>MAX(O$6:O849)</f>
        <v>1.34291332477861</v>
      </c>
      <c r="V849" s="35">
        <f t="shared" si="100"/>
        <v>-0.18766410818036849</v>
      </c>
      <c r="W849" s="35">
        <f t="shared" si="101"/>
        <v>-0.28960689886126345</v>
      </c>
      <c r="X849" s="35">
        <f t="shared" si="101"/>
        <v>-0.20314311490737258</v>
      </c>
    </row>
    <row r="850" spans="1:24">
      <c r="A850" s="357">
        <v>45106</v>
      </c>
      <c r="B850" s="132">
        <f>[1]!thsiFinD("ths_adjustment_nvg_ratio_fund",B$2,$A$6,$A850,101)/100</f>
        <v>0.15401214833759999</v>
      </c>
      <c r="C850" s="132">
        <f>[1]!thsiFinD("ths_adjustment_nvg_ratio_fund",C$2,$A$6,$A850,101)/100</f>
        <v>0.11727912431587001</v>
      </c>
      <c r="D850" s="132">
        <f>[1]!thsiFinD("ths_adjustment_nvg_ratio_fund",D$2,$A$6,$A850,101)/100</f>
        <v>0.41516894320633002</v>
      </c>
      <c r="E850" s="132">
        <f>[1]!thsiFinD("ths_adjustment_nvg_ratio_fund",E$2,$A$6,$A850,101)/100</f>
        <v>0.51639766798801001</v>
      </c>
      <c r="F850" s="135">
        <f>(1+F$831)*(1+[1]!thsiFinD("ths_adjustment_nvg_ratio_fund",F$2,$A$832,$A850,101)/100)-1</f>
        <v>0.20529947651109492</v>
      </c>
      <c r="G850" s="135">
        <f>(1+G$831)*(1+[1]!thsiFinD("ths_adjustment_nvg_ratio_fund",G$2,$A$832,$A850,101)/100)-1</f>
        <v>0.1854955857195788</v>
      </c>
      <c r="H850" s="132">
        <f>[1]!thsiFinD("ths_int_chg_ratio_index",H$1,$A$6,$A850,101)/100</f>
        <v>0.34409816350318001</v>
      </c>
      <c r="I850" s="132">
        <f>[1]!thsiFinD("ths_int_chg_ratio_index",I$1,$A$6,$A850,101)/100</f>
        <v>0.34409816350318001</v>
      </c>
      <c r="J850" s="32">
        <f t="shared" si="95"/>
        <v>0.28523115913560548</v>
      </c>
      <c r="K850" s="32">
        <f>[1]!thsiFinD("ths_int_chg_ratio_index",K$2,$A$6,$A850,101)/100</f>
        <v>-2.3929976749976E-2</v>
      </c>
      <c r="L850" s="32">
        <f>[1]!thsiFinD("ths_int_chg_ratio_index",L$2,$A$6,$A850,101)/100</f>
        <v>7.0788398848760994E-2</v>
      </c>
      <c r="M850" s="46">
        <f t="shared" si="96"/>
        <v>1.2852311591356056</v>
      </c>
      <c r="N850" s="46">
        <f t="shared" si="97"/>
        <v>0.97607002325002401</v>
      </c>
      <c r="O850" s="46">
        <f t="shared" si="97"/>
        <v>1.070788398848761</v>
      </c>
      <c r="P850" s="38">
        <f t="shared" si="98"/>
        <v>6.7608764699638169E-3</v>
      </c>
      <c r="Q850" s="38">
        <f t="shared" si="99"/>
        <v>-3.7156082935632107E-3</v>
      </c>
      <c r="R850" s="38">
        <f t="shared" si="99"/>
        <v>6.3420591173479757E-4</v>
      </c>
      <c r="S850" s="34">
        <f>MAX(M$6:M850)</f>
        <v>1.5715176881679187</v>
      </c>
      <c r="T850" s="34">
        <f>MAX(N$6:N850)</f>
        <v>1.37911001835863</v>
      </c>
      <c r="U850" s="34">
        <f>MAX(O$6:O850)</f>
        <v>1.34291332477861</v>
      </c>
      <c r="V850" s="35">
        <f t="shared" si="100"/>
        <v>-0.18217200556365809</v>
      </c>
      <c r="W850" s="35">
        <f t="shared" si="101"/>
        <v>-0.2922464413595447</v>
      </c>
      <c r="X850" s="35">
        <f t="shared" si="101"/>
        <v>-0.20263774356004027</v>
      </c>
    </row>
    <row r="851" spans="1:24">
      <c r="A851" s="357">
        <v>45107</v>
      </c>
      <c r="B851" s="132">
        <f>[1]!thsiFinD("ths_adjustment_nvg_ratio_fund",B$2,$A$6,$A851,101)/100</f>
        <v>0.16192455242966999</v>
      </c>
      <c r="C851" s="132">
        <f>[1]!thsiFinD("ths_adjustment_nvg_ratio_fund",C$2,$A$6,$A851,101)/100</f>
        <v>0.12344713752063001</v>
      </c>
      <c r="D851" s="132">
        <f>[1]!thsiFinD("ths_adjustment_nvg_ratio_fund",D$2,$A$6,$A851,101)/100</f>
        <v>0.42463455547568002</v>
      </c>
      <c r="E851" s="132">
        <f>[1]!thsiFinD("ths_adjustment_nvg_ratio_fund",E$2,$A$6,$A851,101)/100</f>
        <v>0.52590603225998001</v>
      </c>
      <c r="F851" s="135">
        <f>(1+F$831)*(1+[1]!thsiFinD("ths_adjustment_nvg_ratio_fund",F$2,$A$832,$A851,101)/100)-1</f>
        <v>0.22109354358057343</v>
      </c>
      <c r="G851" s="135">
        <f>(1+G$831)*(1+[1]!thsiFinD("ths_adjustment_nvg_ratio_fund",G$2,$A$832,$A851,101)/100)-1</f>
        <v>0.19904342160007138</v>
      </c>
      <c r="H851" s="132">
        <f>[1]!thsiFinD("ths_int_chg_ratio_index",H$1,$A$6,$A851,101)/100</f>
        <v>0.36018483874951002</v>
      </c>
      <c r="I851" s="132">
        <f>[1]!thsiFinD("ths_int_chg_ratio_index",I$1,$A$6,$A851,101)/100</f>
        <v>0.36018483874951002</v>
      </c>
      <c r="J851" s="32">
        <f t="shared" si="95"/>
        <v>0.29705236504570309</v>
      </c>
      <c r="K851" s="32">
        <f>[1]!thsiFinD("ths_int_chg_ratio_index",K$2,$A$6,$A851,101)/100</f>
        <v>-1.7535869535849E-2</v>
      </c>
      <c r="L851" s="32">
        <f>[1]!thsiFinD("ths_int_chg_ratio_index",L$2,$A$6,$A851,101)/100</f>
        <v>7.9945898401328999E-2</v>
      </c>
      <c r="M851" s="46">
        <f t="shared" si="96"/>
        <v>1.2970523650457031</v>
      </c>
      <c r="N851" s="46">
        <f t="shared" si="97"/>
        <v>0.98246413046415104</v>
      </c>
      <c r="O851" s="46">
        <f t="shared" si="97"/>
        <v>1.079945898401329</v>
      </c>
      <c r="P851" s="38">
        <f t="shared" si="98"/>
        <v>9.1977274485377514E-3</v>
      </c>
      <c r="Q851" s="38">
        <f t="shared" si="99"/>
        <v>6.5508693657414518E-3</v>
      </c>
      <c r="R851" s="38">
        <f t="shared" si="99"/>
        <v>8.5521094199503267E-3</v>
      </c>
      <c r="S851" s="34">
        <f>MAX(M$6:M851)</f>
        <v>1.5715176881679187</v>
      </c>
      <c r="T851" s="34">
        <f>MAX(N$6:N851)</f>
        <v>1.37911001835863</v>
      </c>
      <c r="U851" s="34">
        <f>MAX(O$6:O851)</f>
        <v>1.34291332477861</v>
      </c>
      <c r="V851" s="35">
        <f t="shared" si="100"/>
        <v>-0.17464984657104832</v>
      </c>
      <c r="W851" s="35">
        <f t="shared" si="101"/>
        <v>-0.28761004025375247</v>
      </c>
      <c r="X851" s="35">
        <f t="shared" si="101"/>
        <v>-0.19581861429562719</v>
      </c>
    </row>
    <row r="852" spans="1:24">
      <c r="A852" s="357">
        <v>45110</v>
      </c>
      <c r="B852" s="132">
        <f>[1]!thsiFinD("ths_adjustment_nvg_ratio_fund",B$2,$A$6,$A852,101)/100</f>
        <v>0.17199488491049</v>
      </c>
      <c r="C852" s="132">
        <f>[1]!thsiFinD("ths_adjustment_nvg_ratio_fund",C$2,$A$6,$A852,101)/100</f>
        <v>0.13917122752149999</v>
      </c>
      <c r="D852" s="132">
        <f>[1]!thsiFinD("ths_adjustment_nvg_ratio_fund",D$2,$A$6,$A852,101)/100</f>
        <v>0.43086508507068999</v>
      </c>
      <c r="E852" s="132">
        <f>[1]!thsiFinD("ths_adjustment_nvg_ratio_fund",E$2,$A$6,$A852,101)/100</f>
        <v>0.53243138031095005</v>
      </c>
      <c r="F852" s="135">
        <f>(1+F$831)*(1+[1]!thsiFinD("ths_adjustment_nvg_ratio_fund",F$2,$A$832,$A852,101)/100)-1</f>
        <v>0.22439379640106139</v>
      </c>
      <c r="G852" s="135">
        <f>(1+G$831)*(1+[1]!thsiFinD("ths_adjustment_nvg_ratio_fund",G$2,$A$832,$A852,101)/100)-1</f>
        <v>0.20731599395187672</v>
      </c>
      <c r="H852" s="132">
        <f>[1]!thsiFinD("ths_int_chg_ratio_index",H$1,$A$6,$A852,101)/100</f>
        <v>0.36058965556854</v>
      </c>
      <c r="I852" s="132">
        <f>[1]!thsiFinD("ths_int_chg_ratio_index",I$1,$A$6,$A852,101)/100</f>
        <v>0.36058965556854</v>
      </c>
      <c r="J852" s="32">
        <f t="shared" si="95"/>
        <v>0.30341895991295603</v>
      </c>
      <c r="K852" s="32">
        <f>[1]!thsiFinD("ths_int_chg_ratio_index",K$2,$A$6,$A852,101)/100</f>
        <v>-6.1633973063477997E-3</v>
      </c>
      <c r="L852" s="32">
        <f>[1]!thsiFinD("ths_int_chg_ratio_index",L$2,$A$6,$A852,101)/100</f>
        <v>8.9001756350899991E-2</v>
      </c>
      <c r="M852" s="46">
        <f t="shared" si="96"/>
        <v>1.303418959912956</v>
      </c>
      <c r="N852" s="46">
        <f t="shared" si="97"/>
        <v>0.99383660269365215</v>
      </c>
      <c r="O852" s="46">
        <f t="shared" si="97"/>
        <v>1.0890017563509</v>
      </c>
      <c r="P852" s="38">
        <f t="shared" si="98"/>
        <v>4.9085102797901126E-3</v>
      </c>
      <c r="Q852" s="38">
        <f t="shared" si="99"/>
        <v>1.1575457949928758E-2</v>
      </c>
      <c r="R852" s="38">
        <f t="shared" si="99"/>
        <v>8.3854737195414586E-3</v>
      </c>
      <c r="S852" s="34">
        <f>MAX(M$6:M852)</f>
        <v>1.5715176881679187</v>
      </c>
      <c r="T852" s="34">
        <f>MAX(N$6:N852)</f>
        <v>1.37911001835863</v>
      </c>
      <c r="U852" s="34">
        <f>MAX(O$6:O852)</f>
        <v>1.34291332477861</v>
      </c>
      <c r="V852" s="35">
        <f t="shared" si="100"/>
        <v>-0.17059860685851602</v>
      </c>
      <c r="W852" s="35">
        <f t="shared" si="101"/>
        <v>-0.27936380023075835</v>
      </c>
      <c r="X852" s="35">
        <f t="shared" si="101"/>
        <v>-0.18907517242005878</v>
      </c>
    </row>
    <row r="853" spans="1:24">
      <c r="A853" s="357">
        <v>45111</v>
      </c>
      <c r="B853" s="132">
        <f>[1]!thsiFinD("ths_adjustment_nvg_ratio_fund",B$2,$A$6,$A853,101)/100</f>
        <v>0.17471227621482999</v>
      </c>
      <c r="C853" s="132">
        <f>[1]!thsiFinD("ths_adjustment_nvg_ratio_fund",C$2,$A$6,$A853,101)/100</f>
        <v>0.13977934149943999</v>
      </c>
      <c r="D853" s="132">
        <f>[1]!thsiFinD("ths_adjustment_nvg_ratio_fund",D$2,$A$6,$A853,101)/100</f>
        <v>0.43421998562185005</v>
      </c>
      <c r="E853" s="132">
        <f>[1]!thsiFinD("ths_adjustment_nvg_ratio_fund",E$2,$A$6,$A853,101)/100</f>
        <v>0.53149918773224003</v>
      </c>
      <c r="F853" s="135">
        <f>(1+F$831)*(1+[1]!thsiFinD("ths_adjustment_nvg_ratio_fund",F$2,$A$832,$A853,101)/100)-1</f>
        <v>0.22993350649259514</v>
      </c>
      <c r="G853" s="135">
        <f>(1+G$831)*(1+[1]!thsiFinD("ths_adjustment_nvg_ratio_fund",G$2,$A$832,$A853,101)/100)-1</f>
        <v>0.21067297983376854</v>
      </c>
      <c r="H853" s="132">
        <f>[1]!thsiFinD("ths_int_chg_ratio_index",H$1,$A$6,$A853,101)/100</f>
        <v>0.36948794539723001</v>
      </c>
      <c r="I853" s="132">
        <f>[1]!thsiFinD("ths_int_chg_ratio_index",I$1,$A$6,$A853,101)/100</f>
        <v>0.36948794539723001</v>
      </c>
      <c r="J853" s="32">
        <f t="shared" si="95"/>
        <v>0.30747414602364798</v>
      </c>
      <c r="K853" s="32">
        <f>[1]!thsiFinD("ths_int_chg_ratio_index",K$2,$A$6,$A853,101)/100</f>
        <v>-4.4496557839027E-3</v>
      </c>
      <c r="L853" s="32">
        <f>[1]!thsiFinD("ths_int_chg_ratio_index",L$2,$A$6,$A853,101)/100</f>
        <v>9.2122491331241993E-2</v>
      </c>
      <c r="M853" s="46">
        <f t="shared" si="96"/>
        <v>1.3074741460236479</v>
      </c>
      <c r="N853" s="46">
        <f t="shared" si="97"/>
        <v>0.99555034421609734</v>
      </c>
      <c r="O853" s="46">
        <f t="shared" si="97"/>
        <v>1.092122491331242</v>
      </c>
      <c r="P853" s="38">
        <f t="shared" si="98"/>
        <v>3.1111915933481615E-3</v>
      </c>
      <c r="Q853" s="38">
        <f t="shared" si="99"/>
        <v>1.7243694967565837E-3</v>
      </c>
      <c r="R853" s="38">
        <f t="shared" si="99"/>
        <v>2.8656840653766835E-3</v>
      </c>
      <c r="S853" s="34">
        <f>MAX(M$6:M853)</f>
        <v>1.5715176881679187</v>
      </c>
      <c r="T853" s="34">
        <f>MAX(N$6:N853)</f>
        <v>1.37911001835863</v>
      </c>
      <c r="U853" s="34">
        <f>MAX(O$6:O853)</f>
        <v>1.34291332477861</v>
      </c>
      <c r="V853" s="35">
        <f t="shared" si="100"/>
        <v>-0.16801818021666293</v>
      </c>
      <c r="W853" s="35">
        <f t="shared" si="101"/>
        <v>-0.27812115714961771</v>
      </c>
      <c r="X853" s="35">
        <f t="shared" si="101"/>
        <v>-0.18675131806344458</v>
      </c>
    </row>
    <row r="854" spans="1:24">
      <c r="A854" s="357">
        <v>45112</v>
      </c>
      <c r="B854" s="132">
        <f>[1]!thsiFinD("ths_adjustment_nvg_ratio_fund",B$2,$A$6,$A854,101)/100</f>
        <v>0.16592071611253001</v>
      </c>
      <c r="C854" s="132">
        <f>[1]!thsiFinD("ths_adjustment_nvg_ratio_fund",C$2,$A$6,$A854,101)/100</f>
        <v>0.13204760663713</v>
      </c>
      <c r="D854" s="132">
        <f>[1]!thsiFinD("ths_adjustment_nvg_ratio_fund",D$2,$A$6,$A854,101)/100</f>
        <v>0.42295710520009999</v>
      </c>
      <c r="E854" s="132">
        <f>[1]!thsiFinD("ths_adjustment_nvg_ratio_fund",E$2,$A$6,$A854,101)/100</f>
        <v>0.52245691974962005</v>
      </c>
      <c r="F854" s="135">
        <f>(1+F$831)*(1+[1]!thsiFinD("ths_adjustment_nvg_ratio_fund",F$2,$A$832,$A854,101)/100)-1</f>
        <v>0.22427593022890102</v>
      </c>
      <c r="G854" s="135">
        <f>(1+G$831)*(1+[1]!thsiFinD("ths_adjustment_nvg_ratio_fund",G$2,$A$832,$A854,101)/100)-1</f>
        <v>0.20156116101149046</v>
      </c>
      <c r="H854" s="132">
        <f>[1]!thsiFinD("ths_int_chg_ratio_index",H$1,$A$6,$A854,101)/100</f>
        <v>0.3583057522825</v>
      </c>
      <c r="I854" s="132">
        <f>[1]!thsiFinD("ths_int_chg_ratio_index",I$1,$A$6,$A854,101)/100</f>
        <v>0.3583057522825</v>
      </c>
      <c r="J854" s="32">
        <f t="shared" si="95"/>
        <v>0.29822886793809644</v>
      </c>
      <c r="K854" s="32">
        <f>[1]!thsiFinD("ths_int_chg_ratio_index",K$2,$A$6,$A854,101)/100</f>
        <v>-1.1622487818955999E-2</v>
      </c>
      <c r="L854" s="32">
        <f>[1]!thsiFinD("ths_int_chg_ratio_index",L$2,$A$6,$A854,101)/100</f>
        <v>8.3960252844487007E-2</v>
      </c>
      <c r="M854" s="46">
        <f t="shared" si="96"/>
        <v>1.2982288679380964</v>
      </c>
      <c r="N854" s="46">
        <f t="shared" si="97"/>
        <v>0.98837751218104397</v>
      </c>
      <c r="O854" s="46">
        <f t="shared" si="97"/>
        <v>1.0839602528444869</v>
      </c>
      <c r="P854" s="38">
        <f t="shared" si="98"/>
        <v>-7.0710982038678649E-3</v>
      </c>
      <c r="Q854" s="38">
        <f t="shared" si="99"/>
        <v>-7.2048913213940136E-3</v>
      </c>
      <c r="R854" s="38">
        <f t="shared" si="99"/>
        <v>-7.4737390279414617E-3</v>
      </c>
      <c r="S854" s="34">
        <f>MAX(M$6:M854)</f>
        <v>1.5715176881679187</v>
      </c>
      <c r="T854" s="34">
        <f>MAX(N$6:N854)</f>
        <v>1.37911001835863</v>
      </c>
      <c r="U854" s="34">
        <f>MAX(O$6:O854)</f>
        <v>1.34291332477861</v>
      </c>
      <c r="V854" s="35">
        <f t="shared" si="100"/>
        <v>-0.17390120536818354</v>
      </c>
      <c r="W854" s="35">
        <f t="shared" si="101"/>
        <v>-0.2833222157595684</v>
      </c>
      <c r="X854" s="35">
        <f t="shared" si="101"/>
        <v>-0.19282932647705586</v>
      </c>
    </row>
    <row r="855" spans="1:24">
      <c r="A855" s="357">
        <v>45113</v>
      </c>
      <c r="B855" s="132">
        <f>[1]!thsiFinD("ths_adjustment_nvg_ratio_fund",B$2,$A$6,$A855,101)/100</f>
        <v>0.159047314578</v>
      </c>
      <c r="C855" s="132">
        <f>[1]!thsiFinD("ths_adjustment_nvg_ratio_fund",C$2,$A$6,$A855,101)/100</f>
        <v>0.12631396055946001</v>
      </c>
      <c r="D855" s="132">
        <f>[1]!thsiFinD("ths_adjustment_nvg_ratio_fund",D$2,$A$6,$A855,101)/100</f>
        <v>0.41804457225017999</v>
      </c>
      <c r="E855" s="132">
        <f>[1]!thsiFinD("ths_adjustment_nvg_ratio_fund",E$2,$A$6,$A855,101)/100</f>
        <v>0.51686376427736003</v>
      </c>
      <c r="F855" s="135">
        <f>(1+F$831)*(1+[1]!thsiFinD("ths_adjustment_nvg_ratio_fund",F$2,$A$832,$A855,101)/100)-1</f>
        <v>0.22156500826921444</v>
      </c>
      <c r="G855" s="135">
        <f>(1+G$831)*(1+[1]!thsiFinD("ths_adjustment_nvg_ratio_fund",G$2,$A$832,$A855,101)/100)-1</f>
        <v>0.19724503630620127</v>
      </c>
      <c r="H855" s="132">
        <f>[1]!thsiFinD("ths_int_chg_ratio_index",H$1,$A$6,$A855,101)/100</f>
        <v>0.35938566324241</v>
      </c>
      <c r="I855" s="132">
        <f>[1]!thsiFinD("ths_int_chg_ratio_index",I$1,$A$6,$A855,101)/100</f>
        <v>0.35938566324241</v>
      </c>
      <c r="J855" s="32">
        <f t="shared" si="95"/>
        <v>0.29473137284065448</v>
      </c>
      <c r="K855" s="32">
        <f>[1]!thsiFinD("ths_int_chg_ratio_index",K$2,$A$6,$A855,101)/100</f>
        <v>-1.7919529057295002E-2</v>
      </c>
      <c r="L855" s="32">
        <f>[1]!thsiFinD("ths_int_chg_ratio_index",L$2,$A$6,$A855,101)/100</f>
        <v>7.9298605385654003E-2</v>
      </c>
      <c r="M855" s="46">
        <f t="shared" si="96"/>
        <v>1.2947313728406544</v>
      </c>
      <c r="N855" s="46">
        <f t="shared" si="97"/>
        <v>0.98208047094270501</v>
      </c>
      <c r="O855" s="46">
        <f t="shared" si="97"/>
        <v>1.0792986053856539</v>
      </c>
      <c r="P855" s="38">
        <f t="shared" si="98"/>
        <v>-2.6940512445982057E-3</v>
      </c>
      <c r="Q855" s="38">
        <f t="shared" si="99"/>
        <v>-6.3710891443121698E-3</v>
      </c>
      <c r="R855" s="38">
        <f t="shared" si="99"/>
        <v>-4.3005704744247808E-3</v>
      </c>
      <c r="S855" s="34">
        <f>MAX(M$6:M855)</f>
        <v>1.5715176881679187</v>
      </c>
      <c r="T855" s="34">
        <f>MAX(N$6:N855)</f>
        <v>1.37911001835863</v>
      </c>
      <c r="U855" s="34">
        <f>MAX(O$6:O855)</f>
        <v>1.34291332477861</v>
      </c>
      <c r="V855" s="35">
        <f t="shared" si="100"/>
        <v>-0.17612675785402254</v>
      </c>
      <c r="W855" s="35">
        <f t="shared" si="101"/>
        <v>-0.28788823381071227</v>
      </c>
      <c r="X855" s="35">
        <f t="shared" si="101"/>
        <v>-0.19630062084343014</v>
      </c>
    </row>
    <row r="856" spans="1:24">
      <c r="A856" s="357">
        <v>45114</v>
      </c>
      <c r="B856" s="132">
        <f>[1]!thsiFinD("ths_adjustment_nvg_ratio_fund",B$2,$A$6,$A856,101)/100</f>
        <v>0.15385230179028</v>
      </c>
      <c r="C856" s="132">
        <f>[1]!thsiFinD("ths_adjustment_nvg_ratio_fund",C$2,$A$6,$A856,101)/100</f>
        <v>0.12379463122230999</v>
      </c>
      <c r="D856" s="132">
        <f>[1]!thsiFinD("ths_adjustment_nvg_ratio_fund",D$2,$A$6,$A856,101)/100</f>
        <v>0.41157440690150998</v>
      </c>
      <c r="E856" s="132">
        <f>[1]!thsiFinD("ths_adjustment_nvg_ratio_fund",E$2,$A$6,$A856,101)/100</f>
        <v>0.51537225616686</v>
      </c>
      <c r="F856" s="135">
        <f>(1+F$831)*(1+[1]!thsiFinD("ths_adjustment_nvg_ratio_fund",F$2,$A$832,$A856,101)/100)-1</f>
        <v>0.21461090411175765</v>
      </c>
      <c r="G856" s="135">
        <f>(1+G$831)*(1+[1]!thsiFinD("ths_adjustment_nvg_ratio_fund",G$2,$A$832,$A856,101)/100)-1</f>
        <v>0.19208966513043846</v>
      </c>
      <c r="H856" s="132">
        <f>[1]!thsiFinD("ths_int_chg_ratio_index",H$1,$A$6,$A856,101)/100</f>
        <v>0.34936688272692995</v>
      </c>
      <c r="I856" s="132">
        <f>[1]!thsiFinD("ths_int_chg_ratio_index",I$1,$A$6,$A856,101)/100</f>
        <v>0.34936688272692995</v>
      </c>
      <c r="J856" s="32">
        <f t="shared" si="95"/>
        <v>0.28875349134712702</v>
      </c>
      <c r="K856" s="32">
        <f>[1]!thsiFinD("ths_int_chg_ratio_index",K$2,$A$6,$A856,101)/100</f>
        <v>-2.2294322736585999E-2</v>
      </c>
      <c r="L856" s="32">
        <f>[1]!thsiFinD("ths_int_chg_ratio_index",L$2,$A$6,$A856,101)/100</f>
        <v>7.3563210166257997E-2</v>
      </c>
      <c r="M856" s="46">
        <f t="shared" si="96"/>
        <v>1.288753491347127</v>
      </c>
      <c r="N856" s="46">
        <f t="shared" si="97"/>
        <v>0.97770567726341395</v>
      </c>
      <c r="O856" s="46">
        <f t="shared" si="97"/>
        <v>1.073563210166258</v>
      </c>
      <c r="P856" s="38">
        <f t="shared" si="98"/>
        <v>-4.6170824457677506E-3</v>
      </c>
      <c r="Q856" s="38">
        <f t="shared" si="99"/>
        <v>-4.4546183421116936E-3</v>
      </c>
      <c r="R856" s="38">
        <f t="shared" si="99"/>
        <v>-5.3140022518111119E-3</v>
      </c>
      <c r="S856" s="34">
        <f>MAX(M$6:M856)</f>
        <v>1.5715176881679187</v>
      </c>
      <c r="T856" s="34">
        <f>MAX(N$6:N856)</f>
        <v>1.37911001835863</v>
      </c>
      <c r="U856" s="34">
        <f>MAX(O$6:O856)</f>
        <v>1.34291332477861</v>
      </c>
      <c r="V856" s="35">
        <f t="shared" si="100"/>
        <v>-0.17993064853787244</v>
      </c>
      <c r="W856" s="35">
        <f t="shared" si="101"/>
        <v>-0.29106041994601262</v>
      </c>
      <c r="X856" s="35">
        <f t="shared" si="101"/>
        <v>-0.20057148115404733</v>
      </c>
    </row>
    <row r="857" spans="1:24">
      <c r="A857" s="357">
        <v>45117</v>
      </c>
      <c r="B857" s="132">
        <f>[1]!thsiFinD("ths_adjustment_nvg_ratio_fund",B$2,$A$6,$A857,101)/100</f>
        <v>0.15960677749360999</v>
      </c>
      <c r="C857" s="132">
        <f>[1]!thsiFinD("ths_adjustment_nvg_ratio_fund",C$2,$A$6,$A857,101)/100</f>
        <v>0.12666145426114001</v>
      </c>
      <c r="D857" s="132">
        <f>[1]!thsiFinD("ths_adjustment_nvg_ratio_fund",D$2,$A$6,$A857,101)/100</f>
        <v>0.41684639348190999</v>
      </c>
      <c r="E857" s="132">
        <f>[1]!thsiFinD("ths_adjustment_nvg_ratio_fund",E$2,$A$6,$A857,101)/100</f>
        <v>0.51686376427736003</v>
      </c>
      <c r="F857" s="135">
        <f>(1+F$831)*(1+[1]!thsiFinD("ths_adjustment_nvg_ratio_fund",F$2,$A$832,$A857,101)/100)-1</f>
        <v>0.21472877028391779</v>
      </c>
      <c r="G857" s="135">
        <f>(1+G$831)*(1+[1]!thsiFinD("ths_adjustment_nvg_ratio_fund",G$2,$A$832,$A857,101)/100)-1</f>
        <v>0.19508697395355656</v>
      </c>
      <c r="H857" s="132">
        <f>[1]!thsiFinD("ths_int_chg_ratio_index",H$1,$A$6,$A857,101)/100</f>
        <v>0.34674891841410999</v>
      </c>
      <c r="I857" s="132">
        <f>[1]!thsiFinD("ths_int_chg_ratio_index",I$1,$A$6,$A857,101)/100</f>
        <v>0.34674891841410999</v>
      </c>
      <c r="J857" s="32">
        <f t="shared" si="95"/>
        <v>0.29041149632246427</v>
      </c>
      <c r="K857" s="32">
        <f>[1]!thsiFinD("ths_int_chg_ratio_index",K$2,$A$6,$A857,101)/100</f>
        <v>-1.7808743426369001E-2</v>
      </c>
      <c r="L857" s="32">
        <f>[1]!thsiFinD("ths_int_chg_ratio_index",L$2,$A$6,$A857,101)/100</f>
        <v>7.6716277576062003E-2</v>
      </c>
      <c r="M857" s="46">
        <f t="shared" si="96"/>
        <v>1.2904114963224642</v>
      </c>
      <c r="N857" s="46">
        <f t="shared" si="97"/>
        <v>0.98219125657363104</v>
      </c>
      <c r="O857" s="46">
        <f t="shared" si="97"/>
        <v>1.0767162775760619</v>
      </c>
      <c r="P857" s="38">
        <f t="shared" si="98"/>
        <v>1.2865183190340357E-3</v>
      </c>
      <c r="Q857" s="38">
        <f t="shared" si="99"/>
        <v>4.5878625996855771E-3</v>
      </c>
      <c r="R857" s="38">
        <f t="shared" si="99"/>
        <v>2.9370114213540521E-3</v>
      </c>
      <c r="S857" s="34">
        <f>MAX(M$6:M857)</f>
        <v>1.5715176881679187</v>
      </c>
      <c r="T857" s="34">
        <f>MAX(N$6:N857)</f>
        <v>1.37911001835863</v>
      </c>
      <c r="U857" s="34">
        <f>MAX(O$6:O857)</f>
        <v>1.34291332477861</v>
      </c>
      <c r="V857" s="35">
        <f t="shared" si="100"/>
        <v>-0.17887561429433807</v>
      </c>
      <c r="W857" s="35">
        <f t="shared" si="101"/>
        <v>-0.28780790256124611</v>
      </c>
      <c r="X857" s="35">
        <f t="shared" si="101"/>
        <v>-0.1982235504636406</v>
      </c>
    </row>
    <row r="858" spans="1:24">
      <c r="A858" s="357">
        <v>45118</v>
      </c>
      <c r="B858" s="132">
        <f>[1]!thsiFinD("ths_adjustment_nvg_ratio_fund",B$2,$A$6,$A858,101)/100</f>
        <v>0.16648017902812998</v>
      </c>
      <c r="C858" s="132">
        <f>[1]!thsiFinD("ths_adjustment_nvg_ratio_fund",C$2,$A$6,$A858,101)/100</f>
        <v>0.13282946746589999</v>
      </c>
      <c r="D858" s="132">
        <f>[1]!thsiFinD("ths_adjustment_nvg_ratio_fund",D$2,$A$6,$A858,101)/100</f>
        <v>0.42739036664270003</v>
      </c>
      <c r="E858" s="132">
        <f>[1]!thsiFinD("ths_adjustment_nvg_ratio_fund",E$2,$A$6,$A858,101)/100</f>
        <v>0.52599925157957994</v>
      </c>
      <c r="F858" s="135">
        <f>(1+F$831)*(1+[1]!thsiFinD("ths_adjustment_nvg_ratio_fund",F$2,$A$832,$A858,101)/100)-1</f>
        <v>0.22297940233513813</v>
      </c>
      <c r="G858" s="135">
        <f>(1+G$831)*(1+[1]!thsiFinD("ths_adjustment_nvg_ratio_fund",G$2,$A$832,$A858,101)/100)-1</f>
        <v>0.20431868512875861</v>
      </c>
      <c r="H858" s="132">
        <f>[1]!thsiFinD("ths_int_chg_ratio_index",H$1,$A$6,$A858,101)/100</f>
        <v>0.35673806755854998</v>
      </c>
      <c r="I858" s="132">
        <f>[1]!thsiFinD("ths_int_chg_ratio_index",I$1,$A$6,$A858,101)/100</f>
        <v>0.35673806755854998</v>
      </c>
      <c r="J858" s="32">
        <f t="shared" si="95"/>
        <v>0.29918418591216334</v>
      </c>
      <c r="K858" s="32">
        <f>[1]!thsiFinD("ths_int_chg_ratio_index",K$2,$A$6,$A858,101)/100</f>
        <v>-1.1130286426199001E-2</v>
      </c>
      <c r="L858" s="32">
        <f>[1]!thsiFinD("ths_int_chg_ratio_index",L$2,$A$6,$A858,101)/100</f>
        <v>8.4310576384330996E-2</v>
      </c>
      <c r="M858" s="46">
        <f t="shared" si="96"/>
        <v>1.2991841859121633</v>
      </c>
      <c r="N858" s="46">
        <f t="shared" si="97"/>
        <v>0.98886971357380105</v>
      </c>
      <c r="O858" s="46">
        <f t="shared" si="97"/>
        <v>1.084310576384331</v>
      </c>
      <c r="P858" s="38">
        <f t="shared" si="98"/>
        <v>6.7983659589985201E-3</v>
      </c>
      <c r="Q858" s="38">
        <f t="shared" si="99"/>
        <v>6.7995484132772344E-3</v>
      </c>
      <c r="R858" s="38">
        <f t="shared" si="99"/>
        <v>7.0532033056709409E-3</v>
      </c>
      <c r="S858" s="34">
        <f>MAX(M$6:M858)</f>
        <v>1.5715176881679187</v>
      </c>
      <c r="T858" s="34">
        <f>MAX(N$6:N858)</f>
        <v>1.37911001835863</v>
      </c>
      <c r="U858" s="34">
        <f>MAX(O$6:O858)</f>
        <v>1.34291332477861</v>
      </c>
      <c r="V858" s="35">
        <f t="shared" si="100"/>
        <v>-0.17329331022245309</v>
      </c>
      <c r="W858" s="35">
        <f t="shared" si="101"/>
        <v>-0.28296531791515789</v>
      </c>
      <c r="X858" s="35">
        <f t="shared" si="101"/>
        <v>-0.19256845815936163</v>
      </c>
    </row>
    <row r="859" spans="1:24">
      <c r="A859" s="357">
        <v>45119</v>
      </c>
      <c r="B859" s="132">
        <f>[1]!thsiFinD("ths_adjustment_nvg_ratio_fund",B$2,$A$6,$A859,101)/100</f>
        <v>0.16208439897697999</v>
      </c>
      <c r="C859" s="132">
        <f>[1]!thsiFinD("ths_adjustment_nvg_ratio_fund",C$2,$A$6,$A859,101)/100</f>
        <v>0.12683520111197999</v>
      </c>
      <c r="D859" s="132">
        <f>[1]!thsiFinD("ths_adjustment_nvg_ratio_fund",D$2,$A$6,$A859,101)/100</f>
        <v>0.41109513539420001</v>
      </c>
      <c r="E859" s="132">
        <f>[1]!thsiFinD("ths_adjustment_nvg_ratio_fund",E$2,$A$6,$A859,101)/100</f>
        <v>0.51248245918828994</v>
      </c>
      <c r="F859" s="135">
        <f>(1+F$831)*(1+[1]!thsiFinD("ths_adjustment_nvg_ratio_fund",F$2,$A$832,$A859,101)/100)-1</f>
        <v>0.20482801182245369</v>
      </c>
      <c r="G859" s="135">
        <f>(1+G$831)*(1+[1]!thsiFinD("ths_adjustment_nvg_ratio_fund",G$2,$A$832,$A859,101)/100)-1</f>
        <v>0.18981171042486844</v>
      </c>
      <c r="H859" s="132">
        <f>[1]!thsiFinD("ths_int_chg_ratio_index",H$1,$A$6,$A859,101)/100</f>
        <v>0.33709459286849996</v>
      </c>
      <c r="I859" s="132">
        <f>[1]!thsiFinD("ths_int_chg_ratio_index",I$1,$A$6,$A859,101)/100</f>
        <v>0.33709459286849996</v>
      </c>
      <c r="J859" s="32">
        <f t="shared" si="95"/>
        <v>0.28516576283197154</v>
      </c>
      <c r="K859" s="32">
        <f>[1]!thsiFinD("ths_int_chg_ratio_index",K$2,$A$6,$A859,101)/100</f>
        <v>-1.8906479444871001E-2</v>
      </c>
      <c r="L859" s="32">
        <f>[1]!thsiFinD("ths_int_chg_ratio_index",L$2,$A$6,$A859,101)/100</f>
        <v>7.3398992534831009E-2</v>
      </c>
      <c r="M859" s="46">
        <f t="shared" si="96"/>
        <v>1.2851657628319715</v>
      </c>
      <c r="N859" s="46">
        <f t="shared" si="97"/>
        <v>0.981093520555129</v>
      </c>
      <c r="O859" s="46">
        <f t="shared" si="97"/>
        <v>1.0733989925348311</v>
      </c>
      <c r="P859" s="38">
        <f t="shared" si="98"/>
        <v>-1.0790173735334863E-2</v>
      </c>
      <c r="Q859" s="38">
        <f t="shared" si="99"/>
        <v>-7.8637184574787966E-3</v>
      </c>
      <c r="R859" s="38">
        <f t="shared" si="99"/>
        <v>-1.0063153571631678E-2</v>
      </c>
      <c r="S859" s="34">
        <f>MAX(M$6:M859)</f>
        <v>1.5715176881679187</v>
      </c>
      <c r="T859" s="34">
        <f>MAX(N$6:N859)</f>
        <v>1.37911001835863</v>
      </c>
      <c r="U859" s="34">
        <f>MAX(O$6:O859)</f>
        <v>1.34291332477861</v>
      </c>
      <c r="V859" s="35">
        <f t="shared" si="100"/>
        <v>-0.18221361903331634</v>
      </c>
      <c r="W859" s="35">
        <f t="shared" si="101"/>
        <v>-0.28860387677932087</v>
      </c>
      <c r="X859" s="35">
        <f t="shared" si="101"/>
        <v>-0.2006937657634833</v>
      </c>
    </row>
    <row r="860" spans="1:24">
      <c r="A860" s="357">
        <v>45120</v>
      </c>
      <c r="B860" s="132">
        <f>[1]!thsiFinD("ths_adjustment_nvg_ratio_fund",B$2,$A$6,$A860,101)/100</f>
        <v>0.18030690537083999</v>
      </c>
      <c r="C860" s="132">
        <f>[1]!thsiFinD("ths_adjustment_nvg_ratio_fund",C$2,$A$6,$A860,101)/100</f>
        <v>0.14334115194162</v>
      </c>
      <c r="D860" s="132">
        <f>[1]!thsiFinD("ths_adjustment_nvg_ratio_fund",D$2,$A$6,$A860,101)/100</f>
        <v>0.42727054876588</v>
      </c>
      <c r="E860" s="132">
        <f>[1]!thsiFinD("ths_adjustment_nvg_ratio_fund",E$2,$A$6,$A860,101)/100</f>
        <v>0.52954158333237999</v>
      </c>
      <c r="F860" s="135">
        <f>(1+F$831)*(1+[1]!thsiFinD("ths_adjustment_nvg_ratio_fund",F$2,$A$832,$A860,101)/100)-1</f>
        <v>0.21908981865384858</v>
      </c>
      <c r="G860" s="135">
        <f>(1+G$831)*(1+[1]!thsiFinD("ths_adjustment_nvg_ratio_fund",G$2,$A$832,$A860,101)/100)-1</f>
        <v>0.20347943865828588</v>
      </c>
      <c r="H860" s="132">
        <f>[1]!thsiFinD("ths_int_chg_ratio_index",H$1,$A$6,$A860,101)/100</f>
        <v>0.35050725475641997</v>
      </c>
      <c r="I860" s="132">
        <f>[1]!thsiFinD("ths_int_chg_ratio_index",I$1,$A$6,$A860,101)/100</f>
        <v>0.35050725475641997</v>
      </c>
      <c r="J860" s="32">
        <f t="shared" si="95"/>
        <v>0.30050549452946179</v>
      </c>
      <c r="K860" s="32">
        <f>[1]!thsiFinD("ths_int_chg_ratio_index",K$2,$A$6,$A860,101)/100</f>
        <v>-5.0454908238178999E-3</v>
      </c>
      <c r="L860" s="32">
        <f>[1]!thsiFinD("ths_int_chg_ratio_index",L$2,$A$6,$A860,101)/100</f>
        <v>8.6954613579914006E-2</v>
      </c>
      <c r="M860" s="46">
        <f t="shared" si="96"/>
        <v>1.3005054945294618</v>
      </c>
      <c r="N860" s="46">
        <f t="shared" si="97"/>
        <v>0.99495450917618211</v>
      </c>
      <c r="O860" s="46">
        <f t="shared" si="97"/>
        <v>1.086954613579914</v>
      </c>
      <c r="P860" s="38">
        <f t="shared" si="98"/>
        <v>1.1935994671759653E-2</v>
      </c>
      <c r="Q860" s="38">
        <f t="shared" si="99"/>
        <v>1.4128101277450344E-2</v>
      </c>
      <c r="R860" s="38">
        <f t="shared" si="99"/>
        <v>1.2628688064138416E-2</v>
      </c>
      <c r="S860" s="34">
        <f>MAX(M$6:M860)</f>
        <v>1.5715176881679187</v>
      </c>
      <c r="T860" s="34">
        <f>MAX(N$6:N860)</f>
        <v>1.37911001835863</v>
      </c>
      <c r="U860" s="34">
        <f>MAX(O$6:O860)</f>
        <v>1.34291332477861</v>
      </c>
      <c r="V860" s="35">
        <f t="shared" si="100"/>
        <v>-0.17245252514746046</v>
      </c>
      <c r="W860" s="35">
        <f t="shared" si="101"/>
        <v>-0.27855320030207364</v>
      </c>
      <c r="X860" s="35">
        <f t="shared" si="101"/>
        <v>-0.19059957666358918</v>
      </c>
    </row>
    <row r="861" spans="1:24">
      <c r="A861" s="357">
        <v>45121</v>
      </c>
      <c r="B861" s="132">
        <f>[1]!thsiFinD("ths_adjustment_nvg_ratio_fund",B$2,$A$6,$A861,101)/100</f>
        <v>0.17854859335038001</v>
      </c>
      <c r="C861" s="132">
        <f>[1]!thsiFinD("ths_adjustment_nvg_ratio_fund",C$2,$A$6,$A861,101)/100</f>
        <v>0.14160368343324001</v>
      </c>
      <c r="D861" s="132">
        <f>[1]!thsiFinD("ths_adjustment_nvg_ratio_fund",D$2,$A$6,$A861,101)/100</f>
        <v>0.41924275101844999</v>
      </c>
      <c r="E861" s="132">
        <f>[1]!thsiFinD("ths_adjustment_nvg_ratio_fund",E$2,$A$6,$A861,101)/100</f>
        <v>0.52618569006446003</v>
      </c>
      <c r="F861" s="135">
        <f>(1+F$831)*(1+[1]!thsiFinD("ths_adjustment_nvg_ratio_fund",F$2,$A$832,$A861,101)/100)-1</f>
        <v>0.22156500826921444</v>
      </c>
      <c r="G861" s="135">
        <f>(1+G$831)*(1+[1]!thsiFinD("ths_adjustment_nvg_ratio_fund",G$2,$A$832,$A861,101)/100)-1</f>
        <v>0.20335954630536168</v>
      </c>
      <c r="H861" s="132">
        <f>[1]!thsiFinD("ths_int_chg_ratio_index",H$1,$A$6,$A861,101)/100</f>
        <v>0.35184273629152996</v>
      </c>
      <c r="I861" s="132">
        <f>[1]!thsiFinD("ths_int_chg_ratio_index",I$1,$A$6,$A861,101)/100</f>
        <v>0.35184273629152996</v>
      </c>
      <c r="J861" s="32">
        <f t="shared" si="95"/>
        <v>0.2992738431280208</v>
      </c>
      <c r="K861" s="32">
        <f>[1]!thsiFinD("ths_int_chg_ratio_index",K$2,$A$6,$A861,101)/100</f>
        <v>-5.5037086074265999E-3</v>
      </c>
      <c r="L861" s="32">
        <f>[1]!thsiFinD("ths_int_chg_ratio_index",L$2,$A$6,$A861,101)/100</f>
        <v>8.6579446290145995E-2</v>
      </c>
      <c r="M861" s="46">
        <f t="shared" si="96"/>
        <v>1.2992738431280209</v>
      </c>
      <c r="N861" s="46">
        <f t="shared" si="97"/>
        <v>0.99449629139257345</v>
      </c>
      <c r="O861" s="46">
        <f t="shared" si="97"/>
        <v>1.0865794462901459</v>
      </c>
      <c r="P861" s="38">
        <f t="shared" si="98"/>
        <v>-9.4705589989574346E-4</v>
      </c>
      <c r="Q861" s="38">
        <f t="shared" si="99"/>
        <v>-4.6054144122431584E-4</v>
      </c>
      <c r="R861" s="38">
        <f t="shared" si="99"/>
        <v>-3.4515451250760609E-4</v>
      </c>
      <c r="S861" s="34">
        <f>MAX(M$6:M861)</f>
        <v>1.5715176881679187</v>
      </c>
      <c r="T861" s="34">
        <f>MAX(N$6:N861)</f>
        <v>1.37911001835863</v>
      </c>
      <c r="U861" s="34">
        <f>MAX(O$6:O861)</f>
        <v>1.34291332477861</v>
      </c>
      <c r="V861" s="35">
        <f t="shared" si="100"/>
        <v>-0.17323625886596339</v>
      </c>
      <c r="W861" s="35">
        <f t="shared" si="101"/>
        <v>-0.27888545645097318</v>
      </c>
      <c r="X861" s="35">
        <f t="shared" si="101"/>
        <v>-0.19087894487212931</v>
      </c>
    </row>
    <row r="862" spans="1:24">
      <c r="A862" s="357">
        <v>45124</v>
      </c>
      <c r="B862" s="132">
        <f>[1]!thsiFinD("ths_adjustment_nvg_ratio_fund",B$2,$A$6,$A862,101)/100</f>
        <v>0.17191496163682998</v>
      </c>
      <c r="C862" s="132">
        <f>[1]!thsiFinD("ths_adjustment_nvg_ratio_fund",C$2,$A$6,$A862,101)/100</f>
        <v>0.13578316393015</v>
      </c>
      <c r="D862" s="132">
        <f>[1]!thsiFinD("ths_adjustment_nvg_ratio_fund",D$2,$A$6,$A862,101)/100</f>
        <v>0.41445003594535995</v>
      </c>
      <c r="E862" s="132">
        <f>[1]!thsiFinD("ths_adjustment_nvg_ratio_fund",E$2,$A$6,$A862,101)/100</f>
        <v>0.52525349748575001</v>
      </c>
      <c r="F862" s="135">
        <f>(1+F$831)*(1+[1]!thsiFinD("ths_adjustment_nvg_ratio_fund",F$2,$A$832,$A862,101)/100)-1</f>
        <v>0.2166146290384825</v>
      </c>
      <c r="G862" s="135">
        <f>(1+G$831)*(1+[1]!thsiFinD("ths_adjustment_nvg_ratio_fund",G$2,$A$832,$A862,101)/100)-1</f>
        <v>0.20120148395271653</v>
      </c>
      <c r="H862" s="132">
        <f>[1]!thsiFinD("ths_int_chg_ratio_index",H$1,$A$6,$A862,101)/100</f>
        <v>0.34847352957180999</v>
      </c>
      <c r="I862" s="132">
        <f>[1]!thsiFinD("ths_int_chg_ratio_index",I$1,$A$6,$A862,101)/100</f>
        <v>0.34847352957180999</v>
      </c>
      <c r="J862" s="32">
        <f t="shared" si="95"/>
        <v>0.29527060389161364</v>
      </c>
      <c r="K862" s="32">
        <f>[1]!thsiFinD("ths_int_chg_ratio_index",K$2,$A$6,$A862,101)/100</f>
        <v>-1.2281335108022E-2</v>
      </c>
      <c r="L862" s="32">
        <f>[1]!thsiFinD("ths_int_chg_ratio_index",L$2,$A$6,$A862,101)/100</f>
        <v>8.0609946504162006E-2</v>
      </c>
      <c r="M862" s="46">
        <f t="shared" si="96"/>
        <v>1.2952706038916135</v>
      </c>
      <c r="N862" s="46">
        <f t="shared" si="97"/>
        <v>0.98771866489197802</v>
      </c>
      <c r="O862" s="46">
        <f t="shared" si="97"/>
        <v>1.0806099465041621</v>
      </c>
      <c r="P862" s="38">
        <f t="shared" si="98"/>
        <v>-3.0811358649147635E-3</v>
      </c>
      <c r="Q862" s="38">
        <f t="shared" si="99"/>
        <v>-6.8151350178540238E-3</v>
      </c>
      <c r="R862" s="38">
        <f t="shared" si="99"/>
        <v>-5.4938456698819804E-3</v>
      </c>
      <c r="S862" s="34">
        <f>MAX(M$6:M862)</f>
        <v>1.5715176881679187</v>
      </c>
      <c r="T862" s="34">
        <f>MAX(N$6:N862)</f>
        <v>1.37911001835863</v>
      </c>
      <c r="U862" s="34">
        <f>MAX(O$6:O862)</f>
        <v>1.34291332477861</v>
      </c>
      <c r="V862" s="35">
        <f t="shared" si="100"/>
        <v>-0.17578363028058253</v>
      </c>
      <c r="W862" s="35">
        <f t="shared" si="101"/>
        <v>-0.28379994942859799</v>
      </c>
      <c r="X862" s="35">
        <f t="shared" si="101"/>
        <v>-0.19532413107725377</v>
      </c>
    </row>
    <row r="863" spans="1:24">
      <c r="A863" s="357">
        <v>45125</v>
      </c>
      <c r="B863" s="132">
        <f>[1]!thsiFinD("ths_adjustment_nvg_ratio_fund",B$2,$A$6,$A863,101)/100</f>
        <v>0.16775895140665001</v>
      </c>
      <c r="C863" s="132">
        <f>[1]!thsiFinD("ths_adjustment_nvg_ratio_fund",C$2,$A$6,$A863,101)/100</f>
        <v>0.13091825210668001</v>
      </c>
      <c r="D863" s="132">
        <f>[1]!thsiFinD("ths_adjustment_nvg_ratio_fund",D$2,$A$6,$A863,101)/100</f>
        <v>0.41145458902468002</v>
      </c>
      <c r="E863" s="132">
        <f>[1]!thsiFinD("ths_adjustment_nvg_ratio_fund",E$2,$A$6,$A863,101)/100</f>
        <v>0.52161794641335002</v>
      </c>
      <c r="F863" s="135">
        <f>(1+F$831)*(1+[1]!thsiFinD("ths_adjustment_nvg_ratio_fund",F$2,$A$832,$A863,101)/100)-1</f>
        <v>0.21472877028391779</v>
      </c>
      <c r="G863" s="135">
        <f>(1+G$831)*(1+[1]!thsiFinD("ths_adjustment_nvg_ratio_fund",G$2,$A$832,$A863,101)/100)-1</f>
        <v>0.20120148395271653</v>
      </c>
      <c r="H863" s="132">
        <f>[1]!thsiFinD("ths_int_chg_ratio_index",H$1,$A$6,$A863,101)/100</f>
        <v>0.34620874505642002</v>
      </c>
      <c r="I863" s="132">
        <f>[1]!thsiFinD("ths_int_chg_ratio_index",I$1,$A$6,$A863,101)/100</f>
        <v>0.34620874505642002</v>
      </c>
      <c r="J863" s="32">
        <f t="shared" si="95"/>
        <v>0.29251218541260432</v>
      </c>
      <c r="K863" s="32">
        <f>[1]!thsiFinD("ths_int_chg_ratio_index",K$2,$A$6,$A863,101)/100</f>
        <v>-1.5054341520593999E-2</v>
      </c>
      <c r="L863" s="32">
        <f>[1]!thsiFinD("ths_int_chg_ratio_index",L$2,$A$6,$A863,101)/100</f>
        <v>7.8096550100888007E-2</v>
      </c>
      <c r="M863" s="46">
        <f t="shared" si="96"/>
        <v>1.2925121854126043</v>
      </c>
      <c r="N863" s="46">
        <f t="shared" si="97"/>
        <v>0.98494565847940596</v>
      </c>
      <c r="O863" s="46">
        <f t="shared" si="97"/>
        <v>1.0780965501008879</v>
      </c>
      <c r="P863" s="38">
        <f t="shared" si="98"/>
        <v>-2.1296078755448367E-3</v>
      </c>
      <c r="Q863" s="38">
        <f t="shared" si="99"/>
        <v>-2.8074860900551002E-3</v>
      </c>
      <c r="R863" s="38">
        <f t="shared" si="99"/>
        <v>-2.3259053013580111E-3</v>
      </c>
      <c r="S863" s="34">
        <f>MAX(M$6:M863)</f>
        <v>1.5715176881679187</v>
      </c>
      <c r="T863" s="34">
        <f>MAX(N$6:N863)</f>
        <v>1.37911001835863</v>
      </c>
      <c r="U863" s="34">
        <f>MAX(O$6:O863)</f>
        <v>1.34291332477861</v>
      </c>
      <c r="V863" s="35">
        <f t="shared" si="100"/>
        <v>-0.17753888795268991</v>
      </c>
      <c r="W863" s="35">
        <f t="shared" si="101"/>
        <v>-0.28581067110827396</v>
      </c>
      <c r="X863" s="35">
        <f t="shared" si="101"/>
        <v>-0.1971957309466561</v>
      </c>
    </row>
    <row r="864" spans="1:24">
      <c r="A864" s="357">
        <v>45126</v>
      </c>
      <c r="B864" s="132">
        <f>[1]!thsiFinD("ths_adjustment_nvg_ratio_fund",B$2,$A$6,$A864,101)/100</f>
        <v>0.16656010230179</v>
      </c>
      <c r="C864" s="132">
        <f>[1]!thsiFinD("ths_adjustment_nvg_ratio_fund",C$2,$A$6,$A864,101)/100</f>
        <v>0.13039701155416999</v>
      </c>
      <c r="D864" s="132">
        <f>[1]!thsiFinD("ths_adjustment_nvg_ratio_fund",D$2,$A$6,$A864,101)/100</f>
        <v>0.40989695662593001</v>
      </c>
      <c r="E864" s="132">
        <f>[1]!thsiFinD("ths_adjustment_nvg_ratio_fund",E$2,$A$6,$A864,101)/100</f>
        <v>0.52199082346026993</v>
      </c>
      <c r="F864" s="135">
        <f>(1+F$831)*(1+[1]!thsiFinD("ths_adjustment_nvg_ratio_fund",F$2,$A$832,$A864,101)/100)-1</f>
        <v>0.21390370707879591</v>
      </c>
      <c r="G864" s="135">
        <f>(1+G$831)*(1+[1]!thsiFinD("ths_adjustment_nvg_ratio_fund",G$2,$A$832,$A864,101)/100)-1</f>
        <v>0.2003622374822438</v>
      </c>
      <c r="H864" s="132">
        <f>[1]!thsiFinD("ths_int_chg_ratio_index",H$1,$A$6,$A864,101)/100</f>
        <v>0.34314304201210999</v>
      </c>
      <c r="I864" s="132">
        <f>[1]!thsiFinD("ths_int_chg_ratio_index",I$1,$A$6,$A864,101)/100</f>
        <v>0.34314304201210999</v>
      </c>
      <c r="J864" s="32">
        <f t="shared" si="95"/>
        <v>0.29117461531592748</v>
      </c>
      <c r="K864" s="32">
        <f>[1]!thsiFinD("ths_int_chg_ratio_index",K$2,$A$6,$A864,101)/100</f>
        <v>-1.6183560291176E-2</v>
      </c>
      <c r="L864" s="32">
        <f>[1]!thsiFinD("ths_int_chg_ratio_index",L$2,$A$6,$A864,101)/100</f>
        <v>7.6479684190162003E-2</v>
      </c>
      <c r="M864" s="46">
        <f t="shared" si="96"/>
        <v>1.2911746153159274</v>
      </c>
      <c r="N864" s="46">
        <f t="shared" si="97"/>
        <v>0.98381643970882404</v>
      </c>
      <c r="O864" s="46">
        <f t="shared" si="97"/>
        <v>1.076479684190162</v>
      </c>
      <c r="P864" s="38">
        <f t="shared" si="98"/>
        <v>-1.034860724543174E-3</v>
      </c>
      <c r="Q864" s="38">
        <f t="shared" si="99"/>
        <v>-1.1464782456376277E-3</v>
      </c>
      <c r="R864" s="38">
        <f t="shared" si="99"/>
        <v>-1.4997412899377949E-3</v>
      </c>
      <c r="S864" s="34">
        <f>MAX(M$6:M864)</f>
        <v>1.5715176881679187</v>
      </c>
      <c r="T864" s="34">
        <f>MAX(N$6:N864)</f>
        <v>1.37911001835863</v>
      </c>
      <c r="U864" s="34">
        <f>MAX(O$6:O864)</f>
        <v>1.34291332477861</v>
      </c>
      <c r="V864" s="35">
        <f t="shared" si="100"/>
        <v>-0.17839002065501175</v>
      </c>
      <c r="W864" s="35">
        <f t="shared" si="101"/>
        <v>-0.28662947363711488</v>
      </c>
      <c r="X864" s="35">
        <f t="shared" si="101"/>
        <v>-0.19839972965669372</v>
      </c>
    </row>
    <row r="865" spans="1:24">
      <c r="A865" s="357">
        <v>45127</v>
      </c>
      <c r="B865" s="132">
        <f>[1]!thsiFinD("ths_adjustment_nvg_ratio_fund",B$2,$A$6,$A865,101)/100</f>
        <v>0.15648976982097001</v>
      </c>
      <c r="C865" s="132">
        <f>[1]!thsiFinD("ths_adjustment_nvg_ratio_fund",C$2,$A$6,$A865,101)/100</f>
        <v>0.12188341586309001</v>
      </c>
      <c r="D865" s="132">
        <f>[1]!thsiFinD("ths_adjustment_nvg_ratio_fund",D$2,$A$6,$A865,101)/100</f>
        <v>0.39216391085550001</v>
      </c>
      <c r="E865" s="132">
        <f>[1]!thsiFinD("ths_adjustment_nvg_ratio_fund",E$2,$A$6,$A865,101)/100</f>
        <v>0.50474526075413007</v>
      </c>
      <c r="F865" s="135">
        <f>(1+F$831)*(1+[1]!thsiFinD("ths_adjustment_nvg_ratio_fund",F$2,$A$832,$A865,101)/100)-1</f>
        <v>0.20058482962468349</v>
      </c>
      <c r="G865" s="135">
        <f>(1+G$831)*(1+[1]!thsiFinD("ths_adjustment_nvg_ratio_fund",G$2,$A$832,$A865,101)/100)-1</f>
        <v>0.18609504748420247</v>
      </c>
      <c r="H865" s="132">
        <f>[1]!thsiFinD("ths_int_chg_ratio_index",H$1,$A$6,$A865,101)/100</f>
        <v>0.32402732164923997</v>
      </c>
      <c r="I865" s="132">
        <f>[1]!thsiFinD("ths_int_chg_ratio_index",I$1,$A$6,$A865,101)/100</f>
        <v>0.32402732164923997</v>
      </c>
      <c r="J865" s="32">
        <f t="shared" si="95"/>
        <v>0.27625210971263203</v>
      </c>
      <c r="K865" s="32">
        <f>[1]!thsiFinD("ths_int_chg_ratio_index",K$2,$A$6,$A865,101)/100</f>
        <v>-2.4235198174926E-2</v>
      </c>
      <c r="L865" s="32">
        <f>[1]!thsiFinD("ths_int_chg_ratio_index",L$2,$A$6,$A865,101)/100</f>
        <v>6.5949111911493996E-2</v>
      </c>
      <c r="M865" s="46">
        <f t="shared" si="96"/>
        <v>1.276252109712632</v>
      </c>
      <c r="N865" s="46">
        <f t="shared" si="97"/>
        <v>0.97576480182507397</v>
      </c>
      <c r="O865" s="46">
        <f t="shared" si="97"/>
        <v>1.0659491119114941</v>
      </c>
      <c r="P865" s="38">
        <f t="shared" si="98"/>
        <v>-1.1557310240059238E-2</v>
      </c>
      <c r="Q865" s="38">
        <f t="shared" si="99"/>
        <v>-8.1840855252764966E-3</v>
      </c>
      <c r="R865" s="38">
        <f t="shared" si="99"/>
        <v>-9.782416178703901E-3</v>
      </c>
      <c r="S865" s="34">
        <f>MAX(M$6:M865)</f>
        <v>1.5715176881679187</v>
      </c>
      <c r="T865" s="34">
        <f>MAX(N$6:N865)</f>
        <v>1.37911001835863</v>
      </c>
      <c r="U865" s="34">
        <f>MAX(O$6:O865)</f>
        <v>1.34291332477861</v>
      </c>
      <c r="V865" s="35">
        <f t="shared" si="100"/>
        <v>-0.18788562208263049</v>
      </c>
      <c r="W865" s="35">
        <f t="shared" si="101"/>
        <v>-0.29246775903608024</v>
      </c>
      <c r="X865" s="35">
        <f t="shared" si="101"/>
        <v>-0.20624131711015359</v>
      </c>
    </row>
    <row r="866" spans="1:24">
      <c r="A866" s="357">
        <v>45128</v>
      </c>
      <c r="B866" s="132">
        <f>[1]!thsiFinD("ths_adjustment_nvg_ratio_fund",B$2,$A$6,$A866,101)/100</f>
        <v>0.15625</v>
      </c>
      <c r="C866" s="132">
        <f>[1]!thsiFinD("ths_adjustment_nvg_ratio_fund",C$2,$A$6,$A866,101)/100</f>
        <v>0.12257840326644001</v>
      </c>
      <c r="D866" s="132">
        <f>[1]!thsiFinD("ths_adjustment_nvg_ratio_fund",D$2,$A$6,$A866,101)/100</f>
        <v>0.39192427510184996</v>
      </c>
      <c r="E866" s="132">
        <f>[1]!thsiFinD("ths_adjustment_nvg_ratio_fund",E$2,$A$6,$A866,101)/100</f>
        <v>0.50325375264362993</v>
      </c>
      <c r="F866" s="135">
        <f>(1+F$831)*(1+[1]!thsiFinD("ths_adjustment_nvg_ratio_fund",F$2,$A$832,$A866,101)/100)-1</f>
        <v>0.20058482962468349</v>
      </c>
      <c r="G866" s="135">
        <f>(1+G$831)*(1+[1]!thsiFinD("ths_adjustment_nvg_ratio_fund",G$2,$A$832,$A866,101)/100)-1</f>
        <v>0.18393698513155754</v>
      </c>
      <c r="H866" s="132">
        <f>[1]!thsiFinD("ths_int_chg_ratio_index",H$1,$A$6,$A866,101)/100</f>
        <v>0.31666833797041</v>
      </c>
      <c r="I866" s="132">
        <f>[1]!thsiFinD("ths_int_chg_ratio_index",I$1,$A$6,$A866,101)/100</f>
        <v>0.31666833797041</v>
      </c>
      <c r="J866" s="32">
        <f t="shared" si="95"/>
        <v>0.27398311521362262</v>
      </c>
      <c r="K866" s="32">
        <f>[1]!thsiFinD("ths_int_chg_ratio_index",K$2,$A$6,$A866,101)/100</f>
        <v>-2.4564797113179E-2</v>
      </c>
      <c r="L866" s="32">
        <f>[1]!thsiFinD("ths_int_chg_ratio_index",L$2,$A$6,$A866,101)/100</f>
        <v>6.4753123123803005E-2</v>
      </c>
      <c r="M866" s="46">
        <f t="shared" si="96"/>
        <v>1.2739831152136225</v>
      </c>
      <c r="N866" s="46">
        <f t="shared" si="97"/>
        <v>0.97543520288682095</v>
      </c>
      <c r="O866" s="46">
        <f t="shared" si="97"/>
        <v>1.064753123123803</v>
      </c>
      <c r="P866" s="38">
        <f t="shared" si="98"/>
        <v>-1.7778575892191117E-3</v>
      </c>
      <c r="Q866" s="38">
        <f t="shared" si="99"/>
        <v>-3.3778523024863283E-4</v>
      </c>
      <c r="R866" s="38">
        <f t="shared" si="99"/>
        <v>-1.1219942625089185E-3</v>
      </c>
      <c r="S866" s="34">
        <f>MAX(M$6:M866)</f>
        <v>1.5715176881679187</v>
      </c>
      <c r="T866" s="34">
        <f>MAX(N$6:N866)</f>
        <v>1.37911001835863</v>
      </c>
      <c r="U866" s="34">
        <f>MAX(O$6:O866)</f>
        <v>1.34291332477861</v>
      </c>
      <c r="V866" s="35">
        <f t="shared" si="100"/>
        <v>-0.18932944579272482</v>
      </c>
      <c r="W866" s="35">
        <f t="shared" si="101"/>
        <v>-0.29270675297700266</v>
      </c>
      <c r="X866" s="35">
        <f t="shared" si="101"/>
        <v>-0.20713190979817253</v>
      </c>
    </row>
    <row r="867" spans="1:24">
      <c r="A867" s="357">
        <v>45131</v>
      </c>
      <c r="B867" s="132">
        <f>[1]!thsiFinD("ths_adjustment_nvg_ratio_fund",B$2,$A$6,$A867,101)/100</f>
        <v>0.15209398976982</v>
      </c>
      <c r="C867" s="132">
        <f>[1]!thsiFinD("ths_adjustment_nvg_ratio_fund",C$2,$A$6,$A867,101)/100</f>
        <v>0.11953783337677</v>
      </c>
      <c r="D867" s="132">
        <f>[1]!thsiFinD("ths_adjustment_nvg_ratio_fund",D$2,$A$6,$A867,101)/100</f>
        <v>0.39252336448598002</v>
      </c>
      <c r="E867" s="132">
        <f>[1]!thsiFinD("ths_adjustment_nvg_ratio_fund",E$2,$A$6,$A867,101)/100</f>
        <v>0.50623676886463997</v>
      </c>
      <c r="F867" s="135">
        <f>(1+F$831)*(1+[1]!thsiFinD("ths_adjustment_nvg_ratio_fund",F$2,$A$832,$A867,101)/100)-1</f>
        <v>0.20400294861733181</v>
      </c>
      <c r="G867" s="135">
        <f>(1+G$831)*(1+[1]!thsiFinD("ths_adjustment_nvg_ratio_fund",G$2,$A$832,$A867,101)/100)-1</f>
        <v>0.18645472454297662</v>
      </c>
      <c r="H867" s="132">
        <f>[1]!thsiFinD("ths_int_chg_ratio_index",H$1,$A$6,$A867,101)/100</f>
        <v>0.31831625616777998</v>
      </c>
      <c r="I867" s="132">
        <f>[1]!thsiFinD("ths_int_chg_ratio_index",I$1,$A$6,$A867,101)/100</f>
        <v>0.31831625616777998</v>
      </c>
      <c r="J867" s="32">
        <f t="shared" si="95"/>
        <v>0.27468526774913476</v>
      </c>
      <c r="K867" s="32">
        <f>[1]!thsiFinD("ths_int_chg_ratio_index",K$2,$A$6,$A867,101)/100</f>
        <v>-2.8090210916207999E-2</v>
      </c>
      <c r="L867" s="32">
        <f>[1]!thsiFinD("ths_int_chg_ratio_index",L$2,$A$6,$A867,101)/100</f>
        <v>6.2153218027815996E-2</v>
      </c>
      <c r="M867" s="46">
        <f t="shared" si="96"/>
        <v>1.2746852677491347</v>
      </c>
      <c r="N867" s="46">
        <f t="shared" si="97"/>
        <v>0.971909789083792</v>
      </c>
      <c r="O867" s="46">
        <f t="shared" si="97"/>
        <v>1.0621532180278159</v>
      </c>
      <c r="P867" s="38">
        <f t="shared" si="98"/>
        <v>5.5114744232254154E-4</v>
      </c>
      <c r="Q867" s="38">
        <f t="shared" si="99"/>
        <v>-3.6141957893208732E-3</v>
      </c>
      <c r="R867" s="38">
        <f t="shared" si="99"/>
        <v>-2.4417914721484024E-3</v>
      </c>
      <c r="S867" s="34">
        <f>MAX(M$6:M867)</f>
        <v>1.5715176881679187</v>
      </c>
      <c r="T867" s="34">
        <f>MAX(N$6:N867)</f>
        <v>1.37911001835863</v>
      </c>
      <c r="U867" s="34">
        <f>MAX(O$6:O867)</f>
        <v>1.34291332477861</v>
      </c>
      <c r="V867" s="35">
        <f t="shared" si="100"/>
        <v>-0.18888264679020716</v>
      </c>
      <c r="W867" s="35">
        <f t="shared" si="101"/>
        <v>-0.29526304925220825</v>
      </c>
      <c r="X867" s="35">
        <f t="shared" si="101"/>
        <v>-0.20906792833936594</v>
      </c>
    </row>
    <row r="868" spans="1:24">
      <c r="A868" s="357">
        <v>45132</v>
      </c>
      <c r="B868" s="132">
        <f>[1]!thsiFinD("ths_adjustment_nvg_ratio_fund",B$2,$A$6,$A868,101)/100</f>
        <v>0.18262468030691001</v>
      </c>
      <c r="C868" s="132">
        <f>[1]!thsiFinD("ths_adjustment_nvg_ratio_fund",C$2,$A$6,$A868,101)/100</f>
        <v>0.14968291199722</v>
      </c>
      <c r="D868" s="132">
        <f>[1]!thsiFinD("ths_adjustment_nvg_ratio_fund",D$2,$A$6,$A868,101)/100</f>
        <v>0.41205367840881996</v>
      </c>
      <c r="E868" s="132">
        <f>[1]!thsiFinD("ths_adjustment_nvg_ratio_fund",E$2,$A$6,$A868,101)/100</f>
        <v>0.52497383968126998</v>
      </c>
      <c r="F868" s="135">
        <f>(1+F$831)*(1+[1]!thsiFinD("ths_adjustment_nvg_ratio_fund",F$2,$A$832,$A868,101)/100)-1</f>
        <v>0.21932555099816908</v>
      </c>
      <c r="G868" s="135">
        <f>(1+G$831)*(1+[1]!thsiFinD("ths_adjustment_nvg_ratio_fund",G$2,$A$832,$A868,101)/100)-1</f>
        <v>0.20779556336357574</v>
      </c>
      <c r="H868" s="132">
        <f>[1]!thsiFinD("ths_int_chg_ratio_index",H$1,$A$6,$A868,101)/100</f>
        <v>0.33771766870176995</v>
      </c>
      <c r="I868" s="132">
        <f>[1]!thsiFinD("ths_int_chg_ratio_index",I$1,$A$6,$A868,101)/100</f>
        <v>0.33771766870176995</v>
      </c>
      <c r="J868" s="32">
        <f t="shared" si="95"/>
        <v>0.29648644526993806</v>
      </c>
      <c r="K868" s="32">
        <f>[1]!thsiFinD("ths_int_chg_ratio_index",K$2,$A$6,$A868,101)/100</f>
        <v>-3.0916903952036001E-3</v>
      </c>
      <c r="L868" s="32">
        <f>[1]!thsiFinD("ths_int_chg_ratio_index",L$2,$A$6,$A868,101)/100</f>
        <v>8.5683849104841003E-2</v>
      </c>
      <c r="M868" s="46">
        <f t="shared" si="96"/>
        <v>1.2964864452699381</v>
      </c>
      <c r="N868" s="46">
        <f t="shared" si="97"/>
        <v>0.99690830960479637</v>
      </c>
      <c r="O868" s="46">
        <f t="shared" si="97"/>
        <v>1.0856838491048411</v>
      </c>
      <c r="P868" s="38">
        <f t="shared" si="98"/>
        <v>1.7103184662438542E-2</v>
      </c>
      <c r="Q868" s="38">
        <f t="shared" si="99"/>
        <v>2.5721029669399931E-2</v>
      </c>
      <c r="R868" s="38">
        <f t="shared" si="99"/>
        <v>2.2153706901831383E-2</v>
      </c>
      <c r="S868" s="34">
        <f>MAX(M$6:M868)</f>
        <v>1.5715176881679187</v>
      </c>
      <c r="T868" s="34">
        <f>MAX(N$6:N868)</f>
        <v>1.37911001835863</v>
      </c>
      <c r="U868" s="34">
        <f>MAX(O$6:O868)</f>
        <v>1.34291332477861</v>
      </c>
      <c r="V868" s="35">
        <f t="shared" si="100"/>
        <v>-0.17500995691535171</v>
      </c>
      <c r="W868" s="35">
        <f t="shared" si="101"/>
        <v>-0.27713648923290191</v>
      </c>
      <c r="X868" s="35">
        <f t="shared" si="101"/>
        <v>-0.19154585104453803</v>
      </c>
    </row>
    <row r="869" spans="1:24">
      <c r="A869" s="357">
        <v>45133</v>
      </c>
      <c r="B869" s="132">
        <f>[1]!thsiFinD("ths_adjustment_nvg_ratio_fund",B$2,$A$6,$A869,101)/100</f>
        <v>0.17974744245523999</v>
      </c>
      <c r="C869" s="132">
        <f>[1]!thsiFinD("ths_adjustment_nvg_ratio_fund",C$2,$A$6,$A869,101)/100</f>
        <v>0.14386239249414001</v>
      </c>
      <c r="D869" s="132">
        <f>[1]!thsiFinD("ths_adjustment_nvg_ratio_fund",D$2,$A$6,$A869,101)/100</f>
        <v>0.40618260244428001</v>
      </c>
      <c r="E869" s="132">
        <f>[1]!thsiFinD("ths_adjustment_nvg_ratio_fund",E$2,$A$6,$A869,101)/100</f>
        <v>0.51583835245621001</v>
      </c>
      <c r="F869" s="135">
        <f>(1+F$831)*(1+[1]!thsiFinD("ths_adjustment_nvg_ratio_fund",F$2,$A$832,$A869,101)/100)-1</f>
        <v>0.20789253229862115</v>
      </c>
      <c r="G869" s="135">
        <f>(1+G$831)*(1+[1]!thsiFinD("ths_adjustment_nvg_ratio_fund",G$2,$A$832,$A869,101)/100)-1</f>
        <v>0.1976047133649752</v>
      </c>
      <c r="H869" s="132">
        <f>[1]!thsiFinD("ths_int_chg_ratio_index",H$1,$A$6,$A869,101)/100</f>
        <v>0.32560404829891998</v>
      </c>
      <c r="I869" s="132">
        <f>[1]!thsiFinD("ths_int_chg_ratio_index",I$1,$A$6,$A869,101)/100</f>
        <v>0.32560404829891998</v>
      </c>
      <c r="J869" s="32">
        <f t="shared" si="95"/>
        <v>0.28779201651391328</v>
      </c>
      <c r="K869" s="32">
        <f>[1]!thsiFinD("ths_int_chg_ratio_index",K$2,$A$6,$A869,101)/100</f>
        <v>-5.2690487478278007E-3</v>
      </c>
      <c r="L869" s="32">
        <f>[1]!thsiFinD("ths_int_chg_ratio_index",L$2,$A$6,$A869,101)/100</f>
        <v>8.1643584274911002E-2</v>
      </c>
      <c r="M869" s="46">
        <f t="shared" si="96"/>
        <v>1.2877920165139134</v>
      </c>
      <c r="N869" s="46">
        <f t="shared" si="97"/>
        <v>0.99473095125217215</v>
      </c>
      <c r="O869" s="46">
        <f t="shared" si="97"/>
        <v>1.081643584274911</v>
      </c>
      <c r="P869" s="38">
        <f t="shared" si="98"/>
        <v>-6.7061470544063084E-3</v>
      </c>
      <c r="Q869" s="38">
        <f t="shared" si="99"/>
        <v>-2.1841109474625142E-3</v>
      </c>
      <c r="R869" s="38">
        <f t="shared" si="99"/>
        <v>-3.7214008785902974E-3</v>
      </c>
      <c r="S869" s="34">
        <f>MAX(M$6:M869)</f>
        <v>1.5715176881679187</v>
      </c>
      <c r="T869" s="34">
        <f>MAX(N$6:N869)</f>
        <v>1.37911001835863</v>
      </c>
      <c r="U869" s="34">
        <f>MAX(O$6:O869)</f>
        <v>1.34291332477861</v>
      </c>
      <c r="V869" s="35">
        <f t="shared" si="100"/>
        <v>-0.18054246146269837</v>
      </c>
      <c r="W869" s="35">
        <f t="shared" si="101"/>
        <v>-0.2787153033402896</v>
      </c>
      <c r="X869" s="35">
        <f t="shared" si="101"/>
        <v>-0.19455443302476083</v>
      </c>
    </row>
    <row r="870" spans="1:24">
      <c r="A870" s="357">
        <v>45134</v>
      </c>
      <c r="B870" s="132">
        <f>[1]!thsiFinD("ths_adjustment_nvg_ratio_fund",B$2,$A$6,$A870,101)/100</f>
        <v>0.17695012787723999</v>
      </c>
      <c r="C870" s="132">
        <f>[1]!thsiFinD("ths_adjustment_nvg_ratio_fund",C$2,$A$6,$A870,101)/100</f>
        <v>0.14047432890278999</v>
      </c>
      <c r="D870" s="132">
        <f>[1]!thsiFinD("ths_adjustment_nvg_ratio_fund",D$2,$A$6,$A870,101)/100</f>
        <v>0.39551881140665995</v>
      </c>
      <c r="E870" s="132">
        <f>[1]!thsiFinD("ths_adjustment_nvg_ratio_fund",E$2,$A$6,$A870,101)/100</f>
        <v>0.50828759258410006</v>
      </c>
      <c r="F870" s="135">
        <f>(1+F$831)*(1+[1]!thsiFinD("ths_adjustment_nvg_ratio_fund",F$2,$A$832,$A870,101)/100)-1</f>
        <v>0.19810964000931741</v>
      </c>
      <c r="G870" s="135">
        <f>(1+G$831)*(1+[1]!thsiFinD("ths_adjustment_nvg_ratio_fund",G$2,$A$832,$A870,101)/100)-1</f>
        <v>0.1901713874836426</v>
      </c>
      <c r="H870" s="132">
        <f>[1]!thsiFinD("ths_int_chg_ratio_index",H$1,$A$6,$A870,101)/100</f>
        <v>0.31499405656792001</v>
      </c>
      <c r="I870" s="132">
        <f>[1]!thsiFinD("ths_int_chg_ratio_index",I$1,$A$6,$A870,101)/100</f>
        <v>0.31499405656792001</v>
      </c>
      <c r="J870" s="32">
        <f t="shared" si="95"/>
        <v>0.27993750017494878</v>
      </c>
      <c r="K870" s="32">
        <f>[1]!thsiFinD("ths_int_chg_ratio_index",K$2,$A$6,$A870,101)/100</f>
        <v>-7.8931723610324994E-3</v>
      </c>
      <c r="L870" s="32">
        <f>[1]!thsiFinD("ths_int_chg_ratio_index",L$2,$A$6,$A870,101)/100</f>
        <v>7.7097378033298997E-2</v>
      </c>
      <c r="M870" s="46">
        <f t="shared" si="96"/>
        <v>1.2799375001749489</v>
      </c>
      <c r="N870" s="46">
        <f t="shared" si="97"/>
        <v>0.99210682763896751</v>
      </c>
      <c r="O870" s="46">
        <f t="shared" si="97"/>
        <v>1.0770973780332991</v>
      </c>
      <c r="P870" s="38">
        <f t="shared" si="98"/>
        <v>-6.0992118589358046E-3</v>
      </c>
      <c r="Q870" s="38">
        <f t="shared" si="99"/>
        <v>-2.6380234875584829E-3</v>
      </c>
      <c r="R870" s="38">
        <f t="shared" si="99"/>
        <v>-4.2030538596127265E-3</v>
      </c>
      <c r="S870" s="34">
        <f>MAX(M$6:M870)</f>
        <v>1.5715176881679187</v>
      </c>
      <c r="T870" s="34">
        <f>MAX(N$6:N870)</f>
        <v>1.37911001835863</v>
      </c>
      <c r="U870" s="34">
        <f>MAX(O$6:O870)</f>
        <v>1.34291332477861</v>
      </c>
      <c r="V870" s="35">
        <f t="shared" si="100"/>
        <v>-0.18554050659963939</v>
      </c>
      <c r="W870" s="35">
        <f t="shared" si="101"/>
        <v>-0.2806180693112944</v>
      </c>
      <c r="X870" s="35">
        <f t="shared" si="101"/>
        <v>-0.19793976412374403</v>
      </c>
    </row>
    <row r="871" spans="1:24">
      <c r="A871" s="357">
        <v>45135</v>
      </c>
      <c r="B871" s="132">
        <f>[1]!thsiFinD("ths_adjustment_nvg_ratio_fund",B$2,$A$6,$A871,101)/100</f>
        <v>0.20188618925831001</v>
      </c>
      <c r="C871" s="132">
        <f>[1]!thsiFinD("ths_adjustment_nvg_ratio_fund",C$2,$A$6,$A871,101)/100</f>
        <v>0.16349578663887002</v>
      </c>
      <c r="D871" s="132">
        <f>[1]!thsiFinD("ths_adjustment_nvg_ratio_fund",D$2,$A$6,$A871,101)/100</f>
        <v>0.41265276779295001</v>
      </c>
      <c r="E871" s="132">
        <f>[1]!thsiFinD("ths_adjustment_nvg_ratio_fund",E$2,$A$6,$A871,101)/100</f>
        <v>0.52609247082202004</v>
      </c>
      <c r="F871" s="135">
        <f>(1+F$831)*(1+[1]!thsiFinD("ths_adjustment_nvg_ratio_fund",F$2,$A$832,$A871,101)/100)-1</f>
        <v>0.20871759550374347</v>
      </c>
      <c r="G871" s="135">
        <f>(1+G$831)*(1+[1]!thsiFinD("ths_adjustment_nvg_ratio_fund",G$2,$A$832,$A871,101)/100)-1</f>
        <v>0.19952299101177062</v>
      </c>
      <c r="H871" s="132">
        <f>[1]!thsiFinD("ths_int_chg_ratio_index",H$1,$A$6,$A871,101)/100</f>
        <v>0.31948348162727003</v>
      </c>
      <c r="I871" s="132">
        <f>[1]!thsiFinD("ths_int_chg_ratio_index",I$1,$A$6,$A871,101)/100</f>
        <v>0.31948348162727003</v>
      </c>
      <c r="J871" s="32">
        <f t="shared" si="95"/>
        <v>0.29391684553527553</v>
      </c>
      <c r="K871" s="32">
        <f>[1]!thsiFinD("ths_int_chg_ratio_index",K$2,$A$6,$A871,101)/100</f>
        <v>1.2663522162220999E-2</v>
      </c>
      <c r="L871" s="32">
        <f>[1]!thsiFinD("ths_int_chg_ratio_index",L$2,$A$6,$A871,101)/100</f>
        <v>9.4306874710036001E-2</v>
      </c>
      <c r="M871" s="46">
        <f t="shared" si="96"/>
        <v>1.2939168455352754</v>
      </c>
      <c r="N871" s="46">
        <f t="shared" si="97"/>
        <v>1.0126635221622211</v>
      </c>
      <c r="O871" s="46">
        <f t="shared" si="97"/>
        <v>1.094306874710036</v>
      </c>
      <c r="P871" s="38">
        <f t="shared" si="98"/>
        <v>1.0921896857007285E-2</v>
      </c>
      <c r="Q871" s="38">
        <f t="shared" si="99"/>
        <v>2.0720242972397163E-2</v>
      </c>
      <c r="R871" s="38">
        <f t="shared" si="99"/>
        <v>1.597766091322228E-2</v>
      </c>
      <c r="S871" s="34">
        <f>MAX(M$6:M871)</f>
        <v>1.5715176881679187</v>
      </c>
      <c r="T871" s="34">
        <f>MAX(N$6:N871)</f>
        <v>1.37911001835863</v>
      </c>
      <c r="U871" s="34">
        <f>MAX(O$6:O871)</f>
        <v>1.34291332477861</v>
      </c>
      <c r="V871" s="35">
        <f t="shared" si="100"/>
        <v>-0.17664506401851032</v>
      </c>
      <c r="W871" s="35">
        <f t="shared" si="101"/>
        <v>-0.26571230091747222</v>
      </c>
      <c r="X871" s="35">
        <f t="shared" si="101"/>
        <v>-0.18512471764293414</v>
      </c>
    </row>
    <row r="872" spans="1:24">
      <c r="A872" s="357">
        <v>45138</v>
      </c>
      <c r="B872" s="132">
        <f>[1]!thsiFinD("ths_adjustment_nvg_ratio_fund",B$2,$A$6,$A872,101)/100</f>
        <v>0.20804028132991997</v>
      </c>
      <c r="C872" s="132">
        <f>[1]!thsiFinD("ths_adjustment_nvg_ratio_fund",C$2,$A$6,$A872,101)/100</f>
        <v>0.17148814177742999</v>
      </c>
      <c r="D872" s="132">
        <f>[1]!thsiFinD("ths_adjustment_nvg_ratio_fund",D$2,$A$6,$A872,101)/100</f>
        <v>0.42163910855499998</v>
      </c>
      <c r="E872" s="132">
        <f>[1]!thsiFinD("ths_adjustment_nvg_ratio_fund",E$2,$A$6,$A872,101)/100</f>
        <v>0.53215172258363996</v>
      </c>
      <c r="F872" s="135">
        <f>(1+F$831)*(1+[1]!thsiFinD("ths_adjustment_nvg_ratio_fund",F$2,$A$832,$A872,101)/100)-1</f>
        <v>0.21637889669416199</v>
      </c>
      <c r="G872" s="135">
        <f>(1+G$831)*(1+[1]!thsiFinD("ths_adjustment_nvg_ratio_fund",G$2,$A$832,$A872,101)/100)-1</f>
        <v>0.21019341042207063</v>
      </c>
      <c r="H872" s="132">
        <f>[1]!thsiFinD("ths_int_chg_ratio_index",H$1,$A$6,$A872,101)/100</f>
        <v>0.33181383590027003</v>
      </c>
      <c r="I872" s="132">
        <f>[1]!thsiFinD("ths_int_chg_ratio_index",I$1,$A$6,$A872,101)/100</f>
        <v>0.33181383590027003</v>
      </c>
      <c r="J872" s="32">
        <f t="shared" si="95"/>
        <v>0.30293990414534533</v>
      </c>
      <c r="K872" s="32">
        <f>[1]!thsiFinD("ths_int_chg_ratio_index",K$2,$A$6,$A872,101)/100</f>
        <v>1.8729339297870001E-2</v>
      </c>
      <c r="L872" s="32">
        <f>[1]!thsiFinD("ths_int_chg_ratio_index",L$2,$A$6,$A872,101)/100</f>
        <v>0.10217912130368</v>
      </c>
      <c r="M872" s="46">
        <f t="shared" si="96"/>
        <v>1.3029399041453453</v>
      </c>
      <c r="N872" s="46">
        <f t="shared" si="97"/>
        <v>1.01872933929787</v>
      </c>
      <c r="O872" s="46">
        <f t="shared" si="97"/>
        <v>1.10217912130368</v>
      </c>
      <c r="P872" s="38">
        <f t="shared" si="98"/>
        <v>6.9734455047898436E-3</v>
      </c>
      <c r="Q872" s="38">
        <f t="shared" si="99"/>
        <v>5.9899631051163471E-3</v>
      </c>
      <c r="R872" s="38">
        <f t="shared" si="99"/>
        <v>7.1938199197825181E-3</v>
      </c>
      <c r="S872" s="34">
        <f>MAX(M$6:M872)</f>
        <v>1.5715176881679187</v>
      </c>
      <c r="T872" s="34">
        <f>MAX(N$6:N872)</f>
        <v>1.37911001835863</v>
      </c>
      <c r="U872" s="34">
        <f>MAX(O$6:O872)</f>
        <v>1.34291332477861</v>
      </c>
      <c r="V872" s="35">
        <f t="shared" si="100"/>
        <v>-0.17090344324134354</v>
      </c>
      <c r="W872" s="35">
        <f t="shared" si="101"/>
        <v>-0.2613139446914271</v>
      </c>
      <c r="X872" s="35">
        <f t="shared" si="101"/>
        <v>-0.17926265160457544</v>
      </c>
    </row>
    <row r="873" spans="1:24">
      <c r="A873" s="357">
        <v>45139</v>
      </c>
      <c r="B873" s="132">
        <f>[1]!thsiFinD("ths_adjustment_nvg_ratio_fund",B$2,$A$6,$A873,101)/100</f>
        <v>0.20292519181586002</v>
      </c>
      <c r="C873" s="132">
        <f>[1]!thsiFinD("ths_adjustment_nvg_ratio_fund",C$2,$A$6,$A873,101)/100</f>
        <v>0.16618886282685999</v>
      </c>
      <c r="D873" s="132">
        <f>[1]!thsiFinD("ths_adjustment_nvg_ratio_fund",D$2,$A$6,$A873,101)/100</f>
        <v>0.42104001917086004</v>
      </c>
      <c r="E873" s="132">
        <f>[1]!thsiFinD("ths_adjustment_nvg_ratio_fund",E$2,$A$6,$A873,101)/100</f>
        <v>0.53243138031095005</v>
      </c>
      <c r="F873" s="135">
        <f>(1+F$831)*(1+[1]!thsiFinD("ths_adjustment_nvg_ratio_fund",F$2,$A$832,$A873,101)/100)-1</f>
        <v>0.21402157325095628</v>
      </c>
      <c r="G873" s="135">
        <f>(1+G$831)*(1+[1]!thsiFinD("ths_adjustment_nvg_ratio_fund",G$2,$A$832,$A873,101)/100)-1</f>
        <v>0.21007351806914532</v>
      </c>
      <c r="H873" s="132">
        <f>[1]!thsiFinD("ths_int_chg_ratio_index",H$1,$A$6,$A873,101)/100</f>
        <v>0.32766386434147998</v>
      </c>
      <c r="I873" s="132">
        <f>[1]!thsiFinD("ths_int_chg_ratio_index",I$1,$A$6,$A873,101)/100</f>
        <v>0.32766386434147998</v>
      </c>
      <c r="J873" s="32">
        <f t="shared" si="95"/>
        <v>0.30025103426594896</v>
      </c>
      <c r="K873" s="32">
        <f>[1]!thsiFinD("ths_int_chg_ratio_index",K$2,$A$6,$A873,101)/100</f>
        <v>1.6060948177287E-2</v>
      </c>
      <c r="L873" s="32">
        <f>[1]!thsiFinD("ths_int_chg_ratio_index",L$2,$A$6,$A873,101)/100</f>
        <v>9.9609015374636997E-2</v>
      </c>
      <c r="M873" s="46">
        <f t="shared" si="96"/>
        <v>1.300251034265949</v>
      </c>
      <c r="N873" s="46">
        <f t="shared" si="97"/>
        <v>1.0160609481772871</v>
      </c>
      <c r="O873" s="46">
        <f t="shared" si="97"/>
        <v>1.099609015374637</v>
      </c>
      <c r="P873" s="38">
        <f t="shared" si="98"/>
        <v>-2.0636944734301332E-3</v>
      </c>
      <c r="Q873" s="38">
        <f t="shared" si="99"/>
        <v>-2.6193327487966656E-3</v>
      </c>
      <c r="R873" s="38">
        <f t="shared" si="99"/>
        <v>-2.3318405142741527E-3</v>
      </c>
      <c r="S873" s="34">
        <f>MAX(M$6:M873)</f>
        <v>1.5715176881679187</v>
      </c>
      <c r="T873" s="34">
        <f>MAX(N$6:N873)</f>
        <v>1.37911001835863</v>
      </c>
      <c r="U873" s="34">
        <f>MAX(O$6:O873)</f>
        <v>1.34291332477861</v>
      </c>
      <c r="V873" s="35">
        <f t="shared" si="100"/>
        <v>-0.17261444522346636</v>
      </c>
      <c r="W873" s="35">
        <f t="shared" si="101"/>
        <v>-0.2632488092671762</v>
      </c>
      <c r="X873" s="35">
        <f t="shared" si="101"/>
        <v>-0.18117648020514188</v>
      </c>
    </row>
    <row r="874" spans="1:24">
      <c r="A874" s="357">
        <v>45140</v>
      </c>
      <c r="B874" s="132">
        <f>[1]!thsiFinD("ths_adjustment_nvg_ratio_fund",B$2,$A$6,$A874,101)/100</f>
        <v>0.19293478260870001</v>
      </c>
      <c r="C874" s="132">
        <f>[1]!thsiFinD("ths_adjustment_nvg_ratio_fund",C$2,$A$6,$A874,101)/100</f>
        <v>0.16123707757797001</v>
      </c>
      <c r="D874" s="132">
        <f>[1]!thsiFinD("ths_adjustment_nvg_ratio_fund",D$2,$A$6,$A874,101)/100</f>
        <v>0.41756530074287002</v>
      </c>
      <c r="E874" s="132">
        <f>[1]!thsiFinD("ths_adjustment_nvg_ratio_fund",E$2,$A$6,$A874,101)/100</f>
        <v>0.53010089886417999</v>
      </c>
      <c r="F874" s="135">
        <f>(1+F$831)*(1+[1]!thsiFinD("ths_adjustment_nvg_ratio_fund",F$2,$A$832,$A874,101)/100)-1</f>
        <v>0.21437517176743714</v>
      </c>
      <c r="G874" s="135">
        <f>(1+G$831)*(1+[1]!thsiFinD("ths_adjustment_nvg_ratio_fund",G$2,$A$832,$A874,101)/100)-1</f>
        <v>0.2068364245401777</v>
      </c>
      <c r="H874" s="132">
        <f>[1]!thsiFinD("ths_int_chg_ratio_index",H$1,$A$6,$A874,101)/100</f>
        <v>0.32744222822245</v>
      </c>
      <c r="I874" s="132">
        <f>[1]!thsiFinD("ths_int_chg_ratio_index",I$1,$A$6,$A874,101)/100</f>
        <v>0.32744222822245</v>
      </c>
      <c r="J874" s="32">
        <f t="shared" si="95"/>
        <v>0.29724176406827935</v>
      </c>
      <c r="K874" s="32">
        <f>[1]!thsiFinD("ths_int_chg_ratio_index",K$2,$A$6,$A874,101)/100</f>
        <v>9.846575457215E-3</v>
      </c>
      <c r="L874" s="32">
        <f>[1]!thsiFinD("ths_int_chg_ratio_index",L$2,$A$6,$A874,101)/100</f>
        <v>9.4704152492804006E-2</v>
      </c>
      <c r="M874" s="46">
        <f t="shared" si="96"/>
        <v>1.2972417640682794</v>
      </c>
      <c r="N874" s="46">
        <f t="shared" si="97"/>
        <v>1.009846575457215</v>
      </c>
      <c r="O874" s="46">
        <f t="shared" si="97"/>
        <v>1.0947041524928041</v>
      </c>
      <c r="P874" s="38">
        <f t="shared" si="98"/>
        <v>-2.3143763153155028E-3</v>
      </c>
      <c r="Q874" s="38">
        <f t="shared" si="99"/>
        <v>-6.1161416854176309E-3</v>
      </c>
      <c r="R874" s="38">
        <f t="shared" si="99"/>
        <v>-4.4605517172500164E-3</v>
      </c>
      <c r="S874" s="34">
        <f>MAX(M$6:M874)</f>
        <v>1.5715176881679187</v>
      </c>
      <c r="T874" s="34">
        <f>MAX(N$6:N874)</f>
        <v>1.37911001835863</v>
      </c>
      <c r="U874" s="34">
        <f>MAX(O$6:O874)</f>
        <v>1.34291332477861</v>
      </c>
      <c r="V874" s="35">
        <f t="shared" si="100"/>
        <v>-0.17452932675507538</v>
      </c>
      <c r="W874" s="35">
        <f t="shared" si="101"/>
        <v>-0.2677548839365983</v>
      </c>
      <c r="X874" s="35">
        <f t="shared" si="101"/>
        <v>-0.1848288848624875</v>
      </c>
    </row>
    <row r="875" spans="1:24">
      <c r="A875" s="357">
        <v>45141</v>
      </c>
      <c r="B875" s="132">
        <f>[1]!thsiFinD("ths_adjustment_nvg_ratio_fund",B$2,$A$6,$A875,101)/100</f>
        <v>0.20196611253196997</v>
      </c>
      <c r="C875" s="132">
        <f>[1]!thsiFinD("ths_adjustment_nvg_ratio_fund",C$2,$A$6,$A875,101)/100</f>
        <v>0.16810007818608</v>
      </c>
      <c r="D875" s="132">
        <f>[1]!thsiFinD("ths_adjustment_nvg_ratio_fund",D$2,$A$6,$A875,101)/100</f>
        <v>0.42163910855499998</v>
      </c>
      <c r="E875" s="132">
        <f>[1]!thsiFinD("ths_adjustment_nvg_ratio_fund",E$2,$A$6,$A875,101)/100</f>
        <v>0.53448220403041002</v>
      </c>
      <c r="F875" s="135">
        <f>(1+F$831)*(1+[1]!thsiFinD("ths_adjustment_nvg_ratio_fund",F$2,$A$832,$A875,101)/100)-1</f>
        <v>0.21472877028391779</v>
      </c>
      <c r="G875" s="135">
        <f>(1+G$831)*(1+[1]!thsiFinD("ths_adjustment_nvg_ratio_fund",G$2,$A$832,$A875,101)/100)-1</f>
        <v>0.20743588630480203</v>
      </c>
      <c r="H875" s="132">
        <f>[1]!thsiFinD("ths_int_chg_ratio_index",H$1,$A$6,$A875,101)/100</f>
        <v>0.32422439205441</v>
      </c>
      <c r="I875" s="132">
        <f>[1]!thsiFinD("ths_int_chg_ratio_index",I$1,$A$6,$A875,101)/100</f>
        <v>0.32422439205441</v>
      </c>
      <c r="J875" s="32">
        <f t="shared" si="95"/>
        <v>0.29960011800012498</v>
      </c>
      <c r="K875" s="32">
        <f>[1]!thsiFinD("ths_int_chg_ratio_index",K$2,$A$6,$A875,101)/100</f>
        <v>1.7366395567528E-2</v>
      </c>
      <c r="L875" s="32">
        <f>[1]!thsiFinD("ths_int_chg_ratio_index",L$2,$A$6,$A875,101)/100</f>
        <v>9.9665924894810992E-2</v>
      </c>
      <c r="M875" s="46">
        <f t="shared" si="96"/>
        <v>1.2996001180001251</v>
      </c>
      <c r="N875" s="46">
        <f t="shared" si="97"/>
        <v>1.0173663955675281</v>
      </c>
      <c r="O875" s="46">
        <f t="shared" si="97"/>
        <v>1.0996659248948111</v>
      </c>
      <c r="P875" s="38">
        <f t="shared" si="98"/>
        <v>1.8179756443006401E-3</v>
      </c>
      <c r="Q875" s="38">
        <f t="shared" si="99"/>
        <v>7.446497609707059E-3</v>
      </c>
      <c r="R875" s="38">
        <f t="shared" si="99"/>
        <v>4.5325235961775068E-3</v>
      </c>
      <c r="S875" s="34">
        <f>MAX(M$6:M875)</f>
        <v>1.5715176881679187</v>
      </c>
      <c r="T875" s="34">
        <f>MAX(N$6:N875)</f>
        <v>1.37911001835863</v>
      </c>
      <c r="U875" s="34">
        <f>MAX(O$6:O875)</f>
        <v>1.34291332477861</v>
      </c>
      <c r="V875" s="35">
        <f t="shared" si="100"/>
        <v>-0.17302864117603167</v>
      </c>
      <c r="W875" s="35">
        <f t="shared" si="101"/>
        <v>-0.26230222243011259</v>
      </c>
      <c r="X875" s="35">
        <f t="shared" si="101"/>
        <v>-0.1811341025482045</v>
      </c>
    </row>
    <row r="876" spans="1:24">
      <c r="A876" s="357">
        <v>45142</v>
      </c>
      <c r="B876" s="132">
        <f>[1]!thsiFinD("ths_adjustment_nvg_ratio_fund",B$2,$A$6,$A876,101)/100</f>
        <v>0.20835997442455001</v>
      </c>
      <c r="C876" s="132">
        <f>[1]!thsiFinD("ths_adjustment_nvg_ratio_fund",C$2,$A$6,$A876,101)/100</f>
        <v>0.17331248371122998</v>
      </c>
      <c r="D876" s="132">
        <f>[1]!thsiFinD("ths_adjustment_nvg_ratio_fund",D$2,$A$6,$A876,101)/100</f>
        <v>0.42966690630241999</v>
      </c>
      <c r="E876" s="132">
        <f>[1]!thsiFinD("ths_adjustment_nvg_ratio_fund",E$2,$A$6,$A876,101)/100</f>
        <v>0.53867707063461001</v>
      </c>
      <c r="F876" s="135">
        <f>(1+F$831)*(1+[1]!thsiFinD("ths_adjustment_nvg_ratio_fund",F$2,$A$832,$A876,101)/100)-1</f>
        <v>0.22250793764649668</v>
      </c>
      <c r="G876" s="135">
        <f>(1+G$831)*(1+[1]!thsiFinD("ths_adjustment_nvg_ratio_fund",G$2,$A$832,$A876,101)/100)-1</f>
        <v>0.21187190336301631</v>
      </c>
      <c r="H876" s="132">
        <f>[1]!thsiFinD("ths_int_chg_ratio_index",H$1,$A$6,$A876,101)/100</f>
        <v>0.32783310086688</v>
      </c>
      <c r="I876" s="132">
        <f>[1]!thsiFinD("ths_int_chg_ratio_index",I$1,$A$6,$A876,101)/100</f>
        <v>0.32783310086688</v>
      </c>
      <c r="J876" s="32">
        <f t="shared" si="95"/>
        <v>0.30500780972701036</v>
      </c>
      <c r="K876" s="32">
        <f>[1]!thsiFinD("ths_int_chg_ratio_index",K$2,$A$6,$A876,101)/100</f>
        <v>2.1592773897372002E-2</v>
      </c>
      <c r="L876" s="32">
        <f>[1]!thsiFinD("ths_int_chg_ratio_index",L$2,$A$6,$A876,101)/100</f>
        <v>0.10381620887132</v>
      </c>
      <c r="M876" s="46">
        <f t="shared" si="96"/>
        <v>1.3050078097270104</v>
      </c>
      <c r="N876" s="46">
        <f t="shared" si="97"/>
        <v>1.021592773897372</v>
      </c>
      <c r="O876" s="46">
        <f t="shared" si="97"/>
        <v>1.1038162088713199</v>
      </c>
      <c r="P876" s="38">
        <f t="shared" si="98"/>
        <v>4.1610428100042895E-3</v>
      </c>
      <c r="Q876" s="38">
        <f t="shared" si="99"/>
        <v>4.1542342545002331E-3</v>
      </c>
      <c r="R876" s="38">
        <f t="shared" si="99"/>
        <v>3.7741316544894765E-3</v>
      </c>
      <c r="S876" s="34">
        <f>MAX(M$6:M876)</f>
        <v>1.5715176881679187</v>
      </c>
      <c r="T876" s="34">
        <f>MAX(N$6:N876)</f>
        <v>1.37911001835863</v>
      </c>
      <c r="U876" s="34">
        <f>MAX(O$6:O876)</f>
        <v>1.34291332477861</v>
      </c>
      <c r="V876" s="35">
        <f t="shared" si="100"/>
        <v>-0.16958757794931767</v>
      </c>
      <c r="W876" s="35">
        <f t="shared" si="101"/>
        <v>-0.25923765305306312</v>
      </c>
      <c r="X876" s="35">
        <f t="shared" si="101"/>
        <v>-0.1780435948438498</v>
      </c>
    </row>
    <row r="877" spans="1:24">
      <c r="A877" s="357">
        <v>45145</v>
      </c>
      <c r="B877" s="132">
        <f>[1]!thsiFinD("ths_adjustment_nvg_ratio_fund",B$2,$A$6,$A877,101)/100</f>
        <v>0.19916879795396</v>
      </c>
      <c r="C877" s="132">
        <f>[1]!thsiFinD("ths_adjustment_nvg_ratio_fund",C$2,$A$6,$A877,101)/100</f>
        <v>0.16662322995396001</v>
      </c>
      <c r="D877" s="132">
        <f>[1]!thsiFinD("ths_adjustment_nvg_ratio_fund",D$2,$A$6,$A877,101)/100</f>
        <v>0.41852384375748997</v>
      </c>
      <c r="E877" s="132">
        <f>[1]!thsiFinD("ths_adjustment_nvg_ratio_fund",E$2,$A$6,$A877,101)/100</f>
        <v>0.52916870628546997</v>
      </c>
      <c r="F877" s="135">
        <f>(1+F$831)*(1+[1]!thsiFinD("ths_adjustment_nvg_ratio_fund",F$2,$A$832,$A877,101)/100)-1</f>
        <v>0.21708609372712351</v>
      </c>
      <c r="G877" s="135">
        <f>(1+G$831)*(1+[1]!thsiFinD("ths_adjustment_nvg_ratio_fund",G$2,$A$832,$A877,101)/100)-1</f>
        <v>0.20503803924630759</v>
      </c>
      <c r="H877" s="132">
        <f>[1]!thsiFinD("ths_int_chg_ratio_index",H$1,$A$6,$A877,101)/100</f>
        <v>0.32243616060007002</v>
      </c>
      <c r="I877" s="132">
        <f>[1]!thsiFinD("ths_int_chg_ratio_index",I$1,$A$6,$A877,101)/100</f>
        <v>0.32243616060007002</v>
      </c>
      <c r="J877" s="32">
        <f t="shared" si="95"/>
        <v>0.29756012901555634</v>
      </c>
      <c r="K877" s="32">
        <f>[1]!thsiFinD("ths_int_chg_ratio_index",K$2,$A$6,$A877,101)/100</f>
        <v>1.4231816642208E-2</v>
      </c>
      <c r="L877" s="32">
        <f>[1]!thsiFinD("ths_int_chg_ratio_index",L$2,$A$6,$A877,101)/100</f>
        <v>9.6598455092077998E-2</v>
      </c>
      <c r="M877" s="46">
        <f t="shared" si="96"/>
        <v>1.2975601290155563</v>
      </c>
      <c r="N877" s="46">
        <f t="shared" si="97"/>
        <v>1.014231816642208</v>
      </c>
      <c r="O877" s="46">
        <f t="shared" si="97"/>
        <v>1.096598455092078</v>
      </c>
      <c r="P877" s="38">
        <f t="shared" si="98"/>
        <v>-5.7070008745863099E-3</v>
      </c>
      <c r="Q877" s="38">
        <f t="shared" si="99"/>
        <v>-7.205373259524972E-3</v>
      </c>
      <c r="R877" s="38">
        <f t="shared" si="99"/>
        <v>-6.538909033254936E-3</v>
      </c>
      <c r="S877" s="34">
        <f>MAX(M$6:M877)</f>
        <v>1.5715176881679187</v>
      </c>
      <c r="T877" s="34">
        <f>MAX(N$6:N877)</f>
        <v>1.37911001835863</v>
      </c>
      <c r="U877" s="34">
        <f>MAX(O$6:O877)</f>
        <v>1.34291332477861</v>
      </c>
      <c r="V877" s="35">
        <f t="shared" si="100"/>
        <v>-0.1743267423682282</v>
      </c>
      <c r="W877" s="35">
        <f t="shared" si="101"/>
        <v>-0.26457512225941748</v>
      </c>
      <c r="X877" s="35">
        <f t="shared" si="101"/>
        <v>-0.18341829300646717</v>
      </c>
    </row>
    <row r="878" spans="1:24">
      <c r="A878" s="357">
        <v>45146</v>
      </c>
      <c r="B878" s="132">
        <f>[1]!thsiFinD("ths_adjustment_nvg_ratio_fund",B$2,$A$6,$A878,101)/100</f>
        <v>0.19653132992326999</v>
      </c>
      <c r="C878" s="132">
        <f>[1]!thsiFinD("ths_adjustment_nvg_ratio_fund",C$2,$A$6,$A878,101)/100</f>
        <v>0.16410390061680002</v>
      </c>
      <c r="D878" s="132">
        <f>[1]!thsiFinD("ths_adjustment_nvg_ratio_fund",D$2,$A$6,$A878,101)/100</f>
        <v>0.41468967169901999</v>
      </c>
      <c r="E878" s="132">
        <f>[1]!thsiFinD("ths_adjustment_nvg_ratio_fund",E$2,$A$6,$A878,101)/100</f>
        <v>0.52916870628546997</v>
      </c>
      <c r="F878" s="135">
        <f>(1+F$831)*(1+[1]!thsiFinD("ths_adjustment_nvg_ratio_fund",F$2,$A$832,$A878,101)/100)-1</f>
        <v>0.21307864387367381</v>
      </c>
      <c r="G878" s="135">
        <f>(1+G$831)*(1+[1]!thsiFinD("ths_adjustment_nvg_ratio_fund",G$2,$A$832,$A878,101)/100)-1</f>
        <v>0.20252029983488851</v>
      </c>
      <c r="H878" s="132">
        <f>[1]!thsiFinD("ths_int_chg_ratio_index",H$1,$A$6,$A878,101)/100</f>
        <v>0.31890937381341999</v>
      </c>
      <c r="I878" s="132">
        <f>[1]!thsiFinD("ths_int_chg_ratio_index",I$1,$A$6,$A878,101)/100</f>
        <v>0.31890937381341999</v>
      </c>
      <c r="J878" s="32">
        <f t="shared" si="95"/>
        <v>0.29473891248249529</v>
      </c>
      <c r="K878" s="32">
        <f>[1]!thsiFinD("ths_int_chg_ratio_index",K$2,$A$6,$A878,101)/100</f>
        <v>1.1205709470712999E-2</v>
      </c>
      <c r="L878" s="32">
        <f>[1]!thsiFinD("ths_int_chg_ratio_index",L$2,$A$6,$A878,101)/100</f>
        <v>9.2902202867306993E-2</v>
      </c>
      <c r="M878" s="46">
        <f t="shared" si="96"/>
        <v>1.2947389124824953</v>
      </c>
      <c r="N878" s="46">
        <f t="shared" si="97"/>
        <v>1.011205709470713</v>
      </c>
      <c r="O878" s="46">
        <f t="shared" si="97"/>
        <v>1.092902202867307</v>
      </c>
      <c r="P878" s="38">
        <f t="shared" si="98"/>
        <v>-2.1742472429400195E-3</v>
      </c>
      <c r="Q878" s="38">
        <f t="shared" si="99"/>
        <v>-2.9836444901851777E-3</v>
      </c>
      <c r="R878" s="38">
        <f t="shared" si="99"/>
        <v>-3.370652409373176E-3</v>
      </c>
      <c r="S878" s="34">
        <f>MAX(M$6:M878)</f>
        <v>1.5715176881679187</v>
      </c>
      <c r="T878" s="34">
        <f>MAX(N$6:N878)</f>
        <v>1.37911001835863</v>
      </c>
      <c r="U878" s="34">
        <f>MAX(O$6:O878)</f>
        <v>1.34291332477861</v>
      </c>
      <c r="V878" s="35">
        <f t="shared" si="100"/>
        <v>-0.1761219601722035</v>
      </c>
      <c r="W878" s="35">
        <f t="shared" si="101"/>
        <v>-0.26676936864383327</v>
      </c>
      <c r="X878" s="35">
        <f t="shared" si="101"/>
        <v>-0.18617070610459496</v>
      </c>
    </row>
    <row r="879" spans="1:24">
      <c r="A879" s="357">
        <v>45147</v>
      </c>
      <c r="B879" s="132">
        <f>[1]!thsiFinD("ths_adjustment_nvg_ratio_fund",B$2,$A$6,$A879,101)/100</f>
        <v>0.19173593350383999</v>
      </c>
      <c r="C879" s="132">
        <f>[1]!thsiFinD("ths_adjustment_nvg_ratio_fund",C$2,$A$6,$A879,101)/100</f>
        <v>0.16280079923551</v>
      </c>
      <c r="D879" s="132">
        <f>[1]!thsiFinD("ths_adjustment_nvg_ratio_fund",D$2,$A$6,$A879,101)/100</f>
        <v>0.40246824826264005</v>
      </c>
      <c r="E879" s="132">
        <f>[1]!thsiFinD("ths_adjustment_nvg_ratio_fund",E$2,$A$6,$A879,101)/100</f>
        <v>0.51583835245621001</v>
      </c>
      <c r="F879" s="135">
        <f>(1+F$831)*(1+[1]!thsiFinD("ths_adjustment_nvg_ratio_fund",F$2,$A$832,$A879,101)/100)-1</f>
        <v>0.20294215306788921</v>
      </c>
      <c r="G879" s="135">
        <f>(1+G$831)*(1+[1]!thsiFinD("ths_adjustment_nvg_ratio_fund",G$2,$A$832,$A879,101)/100)-1</f>
        <v>0.19268912689506168</v>
      </c>
      <c r="H879" s="132">
        <f>[1]!thsiFinD("ths_int_chg_ratio_index",H$1,$A$6,$A879,101)/100</f>
        <v>0.30348956782372999</v>
      </c>
      <c r="I879" s="132">
        <f>[1]!thsiFinD("ths_int_chg_ratio_index",I$1,$A$6,$A879,101)/100</f>
        <v>0.30348956782372999</v>
      </c>
      <c r="J879" s="32">
        <f t="shared" si="95"/>
        <v>0.28443171863357636</v>
      </c>
      <c r="K879" s="32">
        <f>[1]!thsiFinD("ths_int_chg_ratio_index",K$2,$A$6,$A879,101)/100</f>
        <v>6.9979122751695003E-3</v>
      </c>
      <c r="L879" s="32">
        <f>[1]!thsiFinD("ths_int_chg_ratio_index",L$2,$A$6,$A879,101)/100</f>
        <v>8.6504937261976E-2</v>
      </c>
      <c r="M879" s="46">
        <f t="shared" si="96"/>
        <v>1.2844317186335763</v>
      </c>
      <c r="N879" s="46">
        <f t="shared" si="97"/>
        <v>1.0069979122751695</v>
      </c>
      <c r="O879" s="46">
        <f t="shared" si="97"/>
        <v>1.0865049372619759</v>
      </c>
      <c r="P879" s="38">
        <f t="shared" si="98"/>
        <v>-7.9608280476843873E-3</v>
      </c>
      <c r="Q879" s="38">
        <f t="shared" si="99"/>
        <v>-4.1611683519329201E-3</v>
      </c>
      <c r="R879" s="38">
        <f t="shared" si="99"/>
        <v>-5.8534657433642057E-3</v>
      </c>
      <c r="S879" s="34">
        <f>MAX(M$6:M879)</f>
        <v>1.5715176881679187</v>
      </c>
      <c r="T879" s="34">
        <f>MAX(N$6:N879)</f>
        <v>1.37911001835863</v>
      </c>
      <c r="U879" s="34">
        <f>MAX(O$6:O879)</f>
        <v>1.34291332477861</v>
      </c>
      <c r="V879" s="35">
        <f t="shared" si="100"/>
        <v>-0.1826807115795358</v>
      </c>
      <c r="W879" s="35">
        <f t="shared" si="101"/>
        <v>-0.26982046474170041</v>
      </c>
      <c r="X879" s="35">
        <f t="shared" si="101"/>
        <v>-0.19093442799735794</v>
      </c>
    </row>
    <row r="880" spans="1:24">
      <c r="A880" s="357">
        <v>45148</v>
      </c>
      <c r="B880" s="132">
        <f>[1]!thsiFinD("ths_adjustment_nvg_ratio_fund",B$2,$A$6,$A880,101)/100</f>
        <v>0.19469309462916001</v>
      </c>
      <c r="C880" s="132">
        <f>[1]!thsiFinD("ths_adjustment_nvg_ratio_fund",C$2,$A$6,$A880,101)/100</f>
        <v>0.16549387542350999</v>
      </c>
      <c r="D880" s="132">
        <f>[1]!thsiFinD("ths_adjustment_nvg_ratio_fund",D$2,$A$6,$A880,101)/100</f>
        <v>0.40618260244428001</v>
      </c>
      <c r="E880" s="132">
        <f>[1]!thsiFinD("ths_adjustment_nvg_ratio_fund",E$2,$A$6,$A880,101)/100</f>
        <v>0.51854171094990997</v>
      </c>
      <c r="F880" s="135">
        <f>(1+F$831)*(1+[1]!thsiFinD("ths_adjustment_nvg_ratio_fund",F$2,$A$832,$A880,101)/100)-1</f>
        <v>0.20211708986276733</v>
      </c>
      <c r="G880" s="135">
        <f>(1+G$831)*(1+[1]!thsiFinD("ths_adjustment_nvg_ratio_fund",G$2,$A$832,$A880,101)/100)-1</f>
        <v>0.19376815807138414</v>
      </c>
      <c r="H880" s="132">
        <f>[1]!thsiFinD("ths_int_chg_ratio_index",H$1,$A$6,$A880,101)/100</f>
        <v>0.30594744647575001</v>
      </c>
      <c r="I880" s="132">
        <f>[1]!thsiFinD("ths_int_chg_ratio_index",I$1,$A$6,$A880,101)/100</f>
        <v>0.30594744647575001</v>
      </c>
      <c r="J880" s="32">
        <f t="shared" si="95"/>
        <v>0.28658642804156392</v>
      </c>
      <c r="K880" s="32">
        <f>[1]!thsiFinD("ths_int_chg_ratio_index",K$2,$A$6,$A880,101)/100</f>
        <v>8.9624874244285998E-3</v>
      </c>
      <c r="L880" s="32">
        <f>[1]!thsiFinD("ths_int_chg_ratio_index",L$2,$A$6,$A880,101)/100</f>
        <v>8.8597145439801003E-2</v>
      </c>
      <c r="M880" s="46">
        <f t="shared" si="96"/>
        <v>1.286586428041564</v>
      </c>
      <c r="N880" s="46">
        <f t="shared" si="97"/>
        <v>1.0089624874244285</v>
      </c>
      <c r="O880" s="46">
        <f t="shared" si="97"/>
        <v>1.0885971454398009</v>
      </c>
      <c r="P880" s="38">
        <f t="shared" si="98"/>
        <v>1.677558547277247E-3</v>
      </c>
      <c r="Q880" s="38">
        <f t="shared" si="99"/>
        <v>1.9509227629084247E-3</v>
      </c>
      <c r="R880" s="38">
        <f t="shared" si="99"/>
        <v>1.9256315420870251E-3</v>
      </c>
      <c r="S880" s="34">
        <f>MAX(M$6:M880)</f>
        <v>1.5715176881679187</v>
      </c>
      <c r="T880" s="34">
        <f>MAX(N$6:N880)</f>
        <v>1.37911001835863</v>
      </c>
      <c r="U880" s="34">
        <f>MAX(O$6:O880)</f>
        <v>1.34291332477861</v>
      </c>
      <c r="V880" s="35">
        <f t="shared" si="100"/>
        <v>-0.1813096106213915</v>
      </c>
      <c r="W880" s="35">
        <f t="shared" si="101"/>
        <v>-0.26839594086535501</v>
      </c>
      <c r="X880" s="35">
        <f t="shared" si="101"/>
        <v>-0.18937646581229295</v>
      </c>
    </row>
    <row r="881" spans="1:24">
      <c r="A881" s="357">
        <v>45149</v>
      </c>
      <c r="B881" s="132">
        <f>[1]!thsiFinD("ths_adjustment_nvg_ratio_fund",B$2,$A$6,$A881,101)/100</f>
        <v>0.17087595907928002</v>
      </c>
      <c r="C881" s="132">
        <f>[1]!thsiFinD("ths_adjustment_nvg_ratio_fund",C$2,$A$6,$A881,101)/100</f>
        <v>0.14255929111285001</v>
      </c>
      <c r="D881" s="132">
        <f>[1]!thsiFinD("ths_adjustment_nvg_ratio_fund",D$2,$A$6,$A881,101)/100</f>
        <v>0.38090103043374002</v>
      </c>
      <c r="E881" s="132">
        <f>[1]!thsiFinD("ths_adjustment_nvg_ratio_fund",E$2,$A$6,$A881,101)/100</f>
        <v>0.49355894980960996</v>
      </c>
      <c r="F881" s="135">
        <f>(1+F$831)*(1+[1]!thsiFinD("ths_adjustment_nvg_ratio_fund",F$2,$A$832,$A881,101)/100)-1</f>
        <v>0.18490862872736535</v>
      </c>
      <c r="G881" s="135">
        <f>(1+G$831)*(1+[1]!thsiFinD("ths_adjustment_nvg_ratio_fund",G$2,$A$832,$A881,101)/100)-1</f>
        <v>0.17278699630955896</v>
      </c>
      <c r="H881" s="132">
        <f>[1]!thsiFinD("ths_int_chg_ratio_index",H$1,$A$6,$A881,101)/100</f>
        <v>0.28487049974232997</v>
      </c>
      <c r="I881" s="132">
        <f>[1]!thsiFinD("ths_int_chg_ratio_index",I$1,$A$6,$A881,101)/100</f>
        <v>0.28487049974232997</v>
      </c>
      <c r="J881" s="32">
        <f t="shared" si="95"/>
        <v>0.26441648186963301</v>
      </c>
      <c r="K881" s="32">
        <f>[1]!thsiFinD("ths_int_chg_ratio_index",K$2,$A$6,$A881,101)/100</f>
        <v>-1.3366566841178E-2</v>
      </c>
      <c r="L881" s="32">
        <f>[1]!thsiFinD("ths_int_chg_ratio_index",L$2,$A$6,$A881,101)/100</f>
        <v>6.6321901489953997E-2</v>
      </c>
      <c r="M881" s="46">
        <f t="shared" si="96"/>
        <v>1.2644164818696331</v>
      </c>
      <c r="N881" s="46">
        <f t="shared" si="97"/>
        <v>0.98663343315882202</v>
      </c>
      <c r="O881" s="46">
        <f t="shared" si="97"/>
        <v>1.0663219014899541</v>
      </c>
      <c r="P881" s="38">
        <f t="shared" si="98"/>
        <v>-1.72316027036582E-2</v>
      </c>
      <c r="Q881" s="38">
        <f t="shared" si="99"/>
        <v>-2.2130708072810257E-2</v>
      </c>
      <c r="R881" s="38">
        <f t="shared" si="99"/>
        <v>-2.0462339115217332E-2</v>
      </c>
      <c r="S881" s="34">
        <f>MAX(M$6:M881)</f>
        <v>1.5715176881679187</v>
      </c>
      <c r="T881" s="34">
        <f>MAX(N$6:N881)</f>
        <v>1.37911001835863</v>
      </c>
      <c r="U881" s="34">
        <f>MAX(O$6:O881)</f>
        <v>1.34291332477861</v>
      </c>
      <c r="V881" s="35">
        <f t="shared" si="100"/>
        <v>-0.19541695814846693</v>
      </c>
      <c r="W881" s="35">
        <f t="shared" si="101"/>
        <v>-0.28458685672294681</v>
      </c>
      <c r="X881" s="35">
        <f t="shared" si="101"/>
        <v>-0.2059637194636178</v>
      </c>
    </row>
    <row r="882" spans="1:24">
      <c r="A882" s="357">
        <v>45152</v>
      </c>
      <c r="B882" s="132">
        <f>[1]!thsiFinD("ths_adjustment_nvg_ratio_fund",B$2,$A$6,$A882,101)/100</f>
        <v>0.16464194373402002</v>
      </c>
      <c r="C882" s="132">
        <f>[1]!thsiFinD("ths_adjustment_nvg_ratio_fund",C$2,$A$6,$A882,101)/100</f>
        <v>0.13830249326731001</v>
      </c>
      <c r="D882" s="132">
        <f>[1]!thsiFinD("ths_adjustment_nvg_ratio_fund",D$2,$A$6,$A882,101)/100</f>
        <v>0.38245866283249003</v>
      </c>
      <c r="E882" s="132">
        <f>[1]!thsiFinD("ths_adjustment_nvg_ratio_fund",E$2,$A$6,$A882,101)/100</f>
        <v>0.49644874678817996</v>
      </c>
      <c r="F882" s="135">
        <f>(1+F$831)*(1+[1]!thsiFinD("ths_adjustment_nvg_ratio_fund",F$2,$A$832,$A882,101)/100)-1</f>
        <v>0.18938754326945628</v>
      </c>
      <c r="G882" s="135">
        <f>(1+G$831)*(1+[1]!thsiFinD("ths_adjustment_nvg_ratio_fund",G$2,$A$832,$A882,101)/100)-1</f>
        <v>0.17746279807362275</v>
      </c>
      <c r="H882" s="132">
        <f>[1]!thsiFinD("ths_int_chg_ratio_index",H$1,$A$6,$A882,101)/100</f>
        <v>0.29422023222388999</v>
      </c>
      <c r="I882" s="132">
        <f>[1]!thsiFinD("ths_int_chg_ratio_index",I$1,$A$6,$A882,101)/100</f>
        <v>0.29422023222388999</v>
      </c>
      <c r="J882" s="32">
        <f t="shared" si="95"/>
        <v>0.2671428315516074</v>
      </c>
      <c r="K882" s="32">
        <f>[1]!thsiFinD("ths_int_chg_ratio_index",K$2,$A$6,$A882,101)/100</f>
        <v>-1.8550983781076998E-2</v>
      </c>
      <c r="L882" s="32">
        <f>[1]!thsiFinD("ths_int_chg_ratio_index",L$2,$A$6,$A882,101)/100</f>
        <v>6.4195849813799E-2</v>
      </c>
      <c r="M882" s="46">
        <f t="shared" si="96"/>
        <v>1.2671428315516073</v>
      </c>
      <c r="N882" s="46">
        <f t="shared" si="97"/>
        <v>0.981449016218923</v>
      </c>
      <c r="O882" s="46">
        <f t="shared" si="97"/>
        <v>1.0641958498137991</v>
      </c>
      <c r="P882" s="38">
        <f t="shared" si="98"/>
        <v>2.1562117554358995E-3</v>
      </c>
      <c r="Q882" s="38">
        <f t="shared" si="99"/>
        <v>-5.2546536187209059E-3</v>
      </c>
      <c r="R882" s="38">
        <f t="shared" si="99"/>
        <v>-1.993817882934068E-3</v>
      </c>
      <c r="S882" s="34">
        <f>MAX(M$6:M882)</f>
        <v>1.5715176881679187</v>
      </c>
      <c r="T882" s="34">
        <f>MAX(N$6:N882)</f>
        <v>1.37911001835863</v>
      </c>
      <c r="U882" s="34">
        <f>MAX(O$6:O882)</f>
        <v>1.34291332477861</v>
      </c>
      <c r="V882" s="35">
        <f t="shared" si="100"/>
        <v>-0.1936821067354022</v>
      </c>
      <c r="W882" s="35">
        <f t="shared" si="101"/>
        <v>-0.28834610498514812</v>
      </c>
      <c r="X882" s="35">
        <f t="shared" si="101"/>
        <v>-0.20754688319944981</v>
      </c>
    </row>
    <row r="883" spans="1:24">
      <c r="A883" s="357">
        <v>45153</v>
      </c>
      <c r="B883" s="132">
        <f>[1]!thsiFinD("ths_adjustment_nvg_ratio_fund",B$2,$A$6,$A883,101)/100</f>
        <v>0.16072570332481001</v>
      </c>
      <c r="C883" s="132">
        <f>[1]!thsiFinD("ths_adjustment_nvg_ratio_fund",C$2,$A$6,$A883,101)/100</f>
        <v>0.13812874641646999</v>
      </c>
      <c r="D883" s="132">
        <f>[1]!thsiFinD("ths_adjustment_nvg_ratio_fund",D$2,$A$6,$A883,101)/100</f>
        <v>0.37634795111431002</v>
      </c>
      <c r="E883" s="132">
        <f>[1]!thsiFinD("ths_adjustment_nvg_ratio_fund",E$2,$A$6,$A883,101)/100</f>
        <v>0.49225388018399002</v>
      </c>
      <c r="F883" s="135">
        <f>(1+F$831)*(1+[1]!thsiFinD("ths_adjustment_nvg_ratio_fund",F$2,$A$832,$A883,101)/100)-1</f>
        <v>0.18255130528415964</v>
      </c>
      <c r="G883" s="135">
        <f>(1+G$831)*(1+[1]!thsiFinD("ths_adjustment_nvg_ratio_fund",G$2,$A$832,$A883,101)/100)-1</f>
        <v>0.16931011807474228</v>
      </c>
      <c r="H883" s="132">
        <f>[1]!thsiFinD("ths_int_chg_ratio_index",H$1,$A$6,$A883,101)/100</f>
        <v>0.28359858403443</v>
      </c>
      <c r="I883" s="132">
        <f>[1]!thsiFinD("ths_int_chg_ratio_index",I$1,$A$6,$A883,101)/100</f>
        <v>0.28359858403443</v>
      </c>
      <c r="J883" s="32">
        <f t="shared" si="95"/>
        <v>0.26081435905841777</v>
      </c>
      <c r="K883" s="32">
        <f>[1]!thsiFinD("ths_int_chg_ratio_index",K$2,$A$6,$A883,101)/100</f>
        <v>-2.1915477949312E-2</v>
      </c>
      <c r="L883" s="32">
        <f>[1]!thsiFinD("ths_int_chg_ratio_index",L$2,$A$6,$A883,101)/100</f>
        <v>5.8852532522535E-2</v>
      </c>
      <c r="M883" s="46">
        <f t="shared" si="96"/>
        <v>1.2608143590584178</v>
      </c>
      <c r="N883" s="46">
        <f t="shared" si="97"/>
        <v>0.97808452205068797</v>
      </c>
      <c r="O883" s="46">
        <f t="shared" si="97"/>
        <v>1.0588525325225351</v>
      </c>
      <c r="P883" s="38">
        <f t="shared" si="98"/>
        <v>-4.9942850447572962E-3</v>
      </c>
      <c r="Q883" s="38">
        <f t="shared" si="99"/>
        <v>-3.428088583956046E-3</v>
      </c>
      <c r="R883" s="38">
        <f t="shared" si="99"/>
        <v>-5.0209905368442387E-3</v>
      </c>
      <c r="S883" s="34">
        <f>MAX(M$6:M883)</f>
        <v>1.5715176881679187</v>
      </c>
      <c r="T883" s="34">
        <f>MAX(N$6:N883)</f>
        <v>1.37911001835863</v>
      </c>
      <c r="U883" s="34">
        <f>MAX(O$6:O883)</f>
        <v>1.34291332477861</v>
      </c>
      <c r="V883" s="35">
        <f t="shared" si="100"/>
        <v>-0.19770908813105381</v>
      </c>
      <c r="W883" s="35">
        <f t="shared" si="101"/>
        <v>-0.29078571757837635</v>
      </c>
      <c r="X883" s="35">
        <f t="shared" si="101"/>
        <v>-0.21152578279979806</v>
      </c>
    </row>
    <row r="884" spans="1:24">
      <c r="A884" s="357">
        <v>45154</v>
      </c>
      <c r="B884" s="132">
        <f>[1]!thsiFinD("ths_adjustment_nvg_ratio_fund",B$2,$A$6,$A884,101)/100</f>
        <v>0.15273337595907999</v>
      </c>
      <c r="C884" s="132">
        <f>[1]!thsiFinD("ths_adjustment_nvg_ratio_fund",C$2,$A$6,$A884,101)/100</f>
        <v>0.13065763183042001</v>
      </c>
      <c r="D884" s="132">
        <f>[1]!thsiFinD("ths_adjustment_nvg_ratio_fund",D$2,$A$6,$A884,101)/100</f>
        <v>0.36364725617061999</v>
      </c>
      <c r="E884" s="132">
        <f>[1]!thsiFinD("ths_adjustment_nvg_ratio_fund",E$2,$A$6,$A884,101)/100</f>
        <v>0.48078791151216005</v>
      </c>
      <c r="F884" s="135">
        <f>(1+F$831)*(1+[1]!thsiFinD("ths_adjustment_nvg_ratio_fund",F$2,$A$832,$A884,101)/100)-1</f>
        <v>0.17288627916701604</v>
      </c>
      <c r="G884" s="135">
        <f>(1+G$831)*(1+[1]!thsiFinD("ths_adjustment_nvg_ratio_fund",G$2,$A$832,$A884,101)/100)-1</f>
        <v>0.15816012925274436</v>
      </c>
      <c r="H884" s="132">
        <f>[1]!thsiFinD("ths_int_chg_ratio_index",H$1,$A$6,$A884,101)/100</f>
        <v>0.26796351484927</v>
      </c>
      <c r="I884" s="132">
        <f>[1]!thsiFinD("ths_int_chg_ratio_index",I$1,$A$6,$A884,101)/100</f>
        <v>0.26796351484927</v>
      </c>
      <c r="J884" s="32">
        <f t="shared" si="95"/>
        <v>0.24934995169882257</v>
      </c>
      <c r="K884" s="32">
        <f>[1]!thsiFinD("ths_int_chg_ratio_index",K$2,$A$6,$A884,101)/100</f>
        <v>-2.9235907296453999E-2</v>
      </c>
      <c r="L884" s="32">
        <f>[1]!thsiFinD("ths_int_chg_ratio_index",L$2,$A$6,$A884,101)/100</f>
        <v>4.9485794374903996E-2</v>
      </c>
      <c r="M884" s="46">
        <f t="shared" si="96"/>
        <v>1.2493499516988225</v>
      </c>
      <c r="N884" s="46">
        <f t="shared" si="97"/>
        <v>0.97076409270354602</v>
      </c>
      <c r="O884" s="46">
        <f t="shared" si="97"/>
        <v>1.0494857943749041</v>
      </c>
      <c r="P884" s="38">
        <f t="shared" si="98"/>
        <v>-9.0928591328520714E-3</v>
      </c>
      <c r="Q884" s="38">
        <f t="shared" si="99"/>
        <v>-7.4844547501822234E-3</v>
      </c>
      <c r="R884" s="38">
        <f t="shared" si="99"/>
        <v>-8.8461214946677913E-3</v>
      </c>
      <c r="S884" s="34">
        <f>MAX(M$6:M884)</f>
        <v>1.5715176881679187</v>
      </c>
      <c r="T884" s="34">
        <f>MAX(N$6:N884)</f>
        <v>1.37911001835863</v>
      </c>
      <c r="U884" s="34">
        <f>MAX(O$6:O884)</f>
        <v>1.34291332477861</v>
      </c>
      <c r="V884" s="35">
        <f t="shared" si="100"/>
        <v>-0.2050042063762455</v>
      </c>
      <c r="W884" s="35">
        <f t="shared" si="101"/>
        <v>-0.29609379978334394</v>
      </c>
      <c r="X884" s="35">
        <f t="shared" si="101"/>
        <v>-0.2185007215205641</v>
      </c>
    </row>
    <row r="885" spans="1:24">
      <c r="A885" s="357">
        <v>45155</v>
      </c>
      <c r="B885" s="132">
        <f>[1]!thsiFinD("ths_adjustment_nvg_ratio_fund",B$2,$A$6,$A885,101)/100</f>
        <v>0.15872762148337999</v>
      </c>
      <c r="C885" s="132">
        <f>[1]!thsiFinD("ths_adjustment_nvg_ratio_fund",C$2,$A$6,$A885,101)/100</f>
        <v>0.13587003735556999</v>
      </c>
      <c r="D885" s="132">
        <f>[1]!thsiFinD("ths_adjustment_nvg_ratio_fund",D$2,$A$6,$A885,101)/100</f>
        <v>0.37023723939611997</v>
      </c>
      <c r="E885" s="132">
        <f>[1]!thsiFinD("ths_adjustment_nvg_ratio_fund",E$2,$A$6,$A885,101)/100</f>
        <v>0.49122846836283995</v>
      </c>
      <c r="F885" s="135">
        <f>(1+F$831)*(1+[1]!thsiFinD("ths_adjustment_nvg_ratio_fund",F$2,$A$832,$A885,101)/100)-1</f>
        <v>0.18549795958816673</v>
      </c>
      <c r="G885" s="135">
        <f>(1+G$831)*(1+[1]!thsiFinD("ths_adjustment_nvg_ratio_fund",G$2,$A$832,$A885,101)/100)-1</f>
        <v>0.16990957983936594</v>
      </c>
      <c r="H885" s="132">
        <f>[1]!thsiFinD("ths_int_chg_ratio_index",H$1,$A$6,$A885,101)/100</f>
        <v>0.28737876261899997</v>
      </c>
      <c r="I885" s="132">
        <f>[1]!thsiFinD("ths_int_chg_ratio_index",I$1,$A$6,$A885,101)/100</f>
        <v>0.28737876261899997</v>
      </c>
      <c r="J885" s="32">
        <f t="shared" si="95"/>
        <v>0.26077855390793031</v>
      </c>
      <c r="K885" s="32">
        <f>[1]!thsiFinD("ths_int_chg_ratio_index",K$2,$A$6,$A885,101)/100</f>
        <v>-2.5054170433922999E-2</v>
      </c>
      <c r="L885" s="32">
        <f>[1]!thsiFinD("ths_int_chg_ratio_index",L$2,$A$6,$A885,101)/100</f>
        <v>5.6768346342673005E-2</v>
      </c>
      <c r="M885" s="46">
        <f t="shared" si="96"/>
        <v>1.2607785539079304</v>
      </c>
      <c r="N885" s="46">
        <f t="shared" si="97"/>
        <v>0.974945829566077</v>
      </c>
      <c r="O885" s="46">
        <f t="shared" si="97"/>
        <v>1.0567683463426729</v>
      </c>
      <c r="P885" s="38">
        <f t="shared" si="98"/>
        <v>9.1476388929840891E-3</v>
      </c>
      <c r="Q885" s="38">
        <f t="shared" si="99"/>
        <v>4.3076756690545448E-3</v>
      </c>
      <c r="R885" s="38">
        <f t="shared" si="99"/>
        <v>6.939162022775669E-3</v>
      </c>
      <c r="S885" s="34">
        <f>MAX(M$6:M885)</f>
        <v>1.5715176881679187</v>
      </c>
      <c r="T885" s="34">
        <f>MAX(N$6:N885)</f>
        <v>1.37911001835863</v>
      </c>
      <c r="U885" s="34">
        <f>MAX(O$6:O885)</f>
        <v>1.34291332477861</v>
      </c>
      <c r="V885" s="35">
        <f t="shared" si="100"/>
        <v>-0.19773187193473407</v>
      </c>
      <c r="W885" s="35">
        <f t="shared" si="101"/>
        <v>-0.29306160017137395</v>
      </c>
      <c r="X885" s="35">
        <f t="shared" si="101"/>
        <v>-0.21307777140651307</v>
      </c>
    </row>
    <row r="886" spans="1:24">
      <c r="A886" s="357">
        <v>45156</v>
      </c>
      <c r="B886" s="132">
        <f>[1]!thsiFinD("ths_adjustment_nvg_ratio_fund",B$2,$A$6,$A886,101)/100</f>
        <v>0.14641943734015</v>
      </c>
      <c r="C886" s="132">
        <f>[1]!thsiFinD("ths_adjustment_nvg_ratio_fund",C$2,$A$6,$A886,101)/100</f>
        <v>0.1242289983494</v>
      </c>
      <c r="D886" s="132">
        <f>[1]!thsiFinD("ths_adjustment_nvg_ratio_fund",D$2,$A$6,$A886,101)/100</f>
        <v>0.34962856458184</v>
      </c>
      <c r="E886" s="132">
        <f>[1]!thsiFinD("ths_adjustment_nvg_ratio_fund",E$2,$A$6,$A886,101)/100</f>
        <v>0.47118632792058002</v>
      </c>
      <c r="F886" s="135">
        <f>(1+F$831)*(1+[1]!thsiFinD("ths_adjustment_nvg_ratio_fund",F$2,$A$832,$A886,101)/100)-1</f>
        <v>0.16675723821468114</v>
      </c>
      <c r="G886" s="135">
        <f>(1+G$831)*(1+[1]!thsiFinD("ths_adjustment_nvg_ratio_fund",G$2,$A$832,$A886,101)/100)-1</f>
        <v>0.14832895631291754</v>
      </c>
      <c r="H886" s="132">
        <f>[1]!thsiFinD("ths_int_chg_ratio_index",H$1,$A$6,$A886,101)/100</f>
        <v>0.26491486073719001</v>
      </c>
      <c r="I886" s="132">
        <f>[1]!thsiFinD("ths_int_chg_ratio_index",I$1,$A$6,$A886,101)/100</f>
        <v>0.26491486073719001</v>
      </c>
      <c r="J886" s="32">
        <f t="shared" si="95"/>
        <v>0.24204740552424361</v>
      </c>
      <c r="K886" s="32">
        <f>[1]!thsiFinD("ths_int_chg_ratio_index",K$2,$A$6,$A886,101)/100</f>
        <v>-3.8092447196622997E-2</v>
      </c>
      <c r="L886" s="32">
        <f>[1]!thsiFinD("ths_int_chg_ratio_index",L$2,$A$6,$A886,101)/100</f>
        <v>4.0790193020826003E-2</v>
      </c>
      <c r="M886" s="46">
        <f t="shared" si="96"/>
        <v>1.2420474055242436</v>
      </c>
      <c r="N886" s="46">
        <f t="shared" si="97"/>
        <v>0.96190755280337703</v>
      </c>
      <c r="O886" s="46">
        <f t="shared" si="97"/>
        <v>1.0407901930208261</v>
      </c>
      <c r="P886" s="38">
        <f t="shared" si="98"/>
        <v>-1.4856810758421712E-2</v>
      </c>
      <c r="Q886" s="38">
        <f t="shared" si="99"/>
        <v>-1.3373334566191164E-2</v>
      </c>
      <c r="R886" s="38">
        <f t="shared" si="99"/>
        <v>-1.5119825813429189E-2</v>
      </c>
      <c r="S886" s="34">
        <f>MAX(M$6:M886)</f>
        <v>1.5715176881679187</v>
      </c>
      <c r="T886" s="34">
        <f>MAX(N$6:N886)</f>
        <v>1.37911001835863</v>
      </c>
      <c r="U886" s="34">
        <f>MAX(O$6:O886)</f>
        <v>1.34291332477861</v>
      </c>
      <c r="V886" s="35">
        <f t="shared" si="100"/>
        <v>-0.20965101769091299</v>
      </c>
      <c r="W886" s="35">
        <f t="shared" si="101"/>
        <v>-0.30251572390997006</v>
      </c>
      <c r="X886" s="35">
        <f t="shared" si="101"/>
        <v>-0.22497589843156207</v>
      </c>
    </row>
    <row r="887" spans="1:24">
      <c r="A887" s="357">
        <v>45159</v>
      </c>
      <c r="B887" s="132">
        <f>[1]!thsiFinD("ths_adjustment_nvg_ratio_fund",B$2,$A$6,$A887,101)/100</f>
        <v>0.13395140664961999</v>
      </c>
      <c r="C887" s="132">
        <f>[1]!thsiFinD("ths_adjustment_nvg_ratio_fund",C$2,$A$6,$A887,101)/100</f>
        <v>0.11058987055859999</v>
      </c>
      <c r="D887" s="132">
        <f>[1]!thsiFinD("ths_adjustment_nvg_ratio_fund",D$2,$A$6,$A887,101)/100</f>
        <v>0.33285406182602001</v>
      </c>
      <c r="E887" s="132">
        <f>[1]!thsiFinD("ths_adjustment_nvg_ratio_fund",E$2,$A$6,$A887,101)/100</f>
        <v>0.45841528962311995</v>
      </c>
      <c r="F887" s="135">
        <f>(1+F$831)*(1+[1]!thsiFinD("ths_adjustment_nvg_ratio_fund",F$2,$A$832,$A887,101)/100)-1</f>
        <v>0.15791727530265964</v>
      </c>
      <c r="G887" s="135">
        <f>(1+G$831)*(1+[1]!thsiFinD("ths_adjustment_nvg_ratio_fund",G$2,$A$832,$A887,101)/100)-1</f>
        <v>0.13873756807894022</v>
      </c>
      <c r="H887" s="132">
        <f>[1]!thsiFinD("ths_int_chg_ratio_index",H$1,$A$6,$A887,101)/100</f>
        <v>0.25909202398115</v>
      </c>
      <c r="I887" s="132">
        <f>[1]!thsiFinD("ths_int_chg_ratio_index",I$1,$A$6,$A887,101)/100</f>
        <v>0.25909202398115</v>
      </c>
      <c r="J887" s="32">
        <f t="shared" si="95"/>
        <v>0.2313311900001575</v>
      </c>
      <c r="K887" s="32">
        <f>[1]!thsiFinD("ths_int_chg_ratio_index",K$2,$A$6,$A887,101)/100</f>
        <v>-5.1236461131117995E-2</v>
      </c>
      <c r="L887" s="32">
        <f>[1]!thsiFinD("ths_int_chg_ratio_index",L$2,$A$6,$A887,101)/100</f>
        <v>2.8873948368288001E-2</v>
      </c>
      <c r="M887" s="46">
        <f t="shared" si="96"/>
        <v>1.2313311900001576</v>
      </c>
      <c r="N887" s="46">
        <f t="shared" si="97"/>
        <v>0.94876353886888198</v>
      </c>
      <c r="O887" s="46">
        <f t="shared" si="97"/>
        <v>1.028873948368288</v>
      </c>
      <c r="P887" s="38">
        <f t="shared" si="98"/>
        <v>-8.6278635392044167E-3</v>
      </c>
      <c r="Q887" s="38">
        <f t="shared" si="99"/>
        <v>-1.3664529295136729E-2</v>
      </c>
      <c r="R887" s="38">
        <f t="shared" si="99"/>
        <v>-1.1449228415529089E-2</v>
      </c>
      <c r="S887" s="34">
        <f>MAX(M$6:M887)</f>
        <v>1.5715176881679187</v>
      </c>
      <c r="T887" s="34">
        <f>MAX(N$6:N887)</f>
        <v>1.37911001835863</v>
      </c>
      <c r="U887" s="34">
        <f>MAX(O$6:O887)</f>
        <v>1.34291332477861</v>
      </c>
      <c r="V887" s="35">
        <f t="shared" si="100"/>
        <v>-0.21647004085862487</v>
      </c>
      <c r="W887" s="35">
        <f t="shared" si="101"/>
        <v>-0.31204651823349949</v>
      </c>
      <c r="X887" s="35">
        <f t="shared" si="101"/>
        <v>-0.23384932639795941</v>
      </c>
    </row>
    <row r="888" spans="1:24">
      <c r="A888" s="357">
        <v>45160</v>
      </c>
      <c r="B888" s="132">
        <f>[1]!thsiFinD("ths_adjustment_nvg_ratio_fund",B$2,$A$6,$A888,101)/100</f>
        <v>0.14186381074168999</v>
      </c>
      <c r="C888" s="132">
        <f>[1]!thsiFinD("ths_adjustment_nvg_ratio_fund",C$2,$A$6,$A888,101)/100</f>
        <v>0.11597602293457999</v>
      </c>
      <c r="D888" s="132">
        <f>[1]!thsiFinD("ths_adjustment_nvg_ratio_fund",D$2,$A$6,$A888,101)/100</f>
        <v>0.34112149532710001</v>
      </c>
      <c r="E888" s="132">
        <f>[1]!thsiFinD("ths_adjustment_nvg_ratio_fund",E$2,$A$6,$A888,101)/100</f>
        <v>0.46605926873766995</v>
      </c>
      <c r="F888" s="135">
        <f>(1+F$831)*(1+[1]!thsiFinD("ths_adjustment_nvg_ratio_fund",F$2,$A$832,$A888,101)/100)-1</f>
        <v>0.16581430883739867</v>
      </c>
      <c r="G888" s="135">
        <f>(1+G$831)*(1+[1]!thsiFinD("ths_adjustment_nvg_ratio_fund",G$2,$A$832,$A888,101)/100)-1</f>
        <v>0.14641067866612212</v>
      </c>
      <c r="H888" s="132">
        <f>[1]!thsiFinD("ths_int_chg_ratio_index",H$1,$A$6,$A888,101)/100</f>
        <v>0.26833935393044001</v>
      </c>
      <c r="I888" s="132">
        <f>[1]!thsiFinD("ths_int_chg_ratio_index",I$1,$A$6,$A888,101)/100</f>
        <v>0.26833935393044001</v>
      </c>
      <c r="J888" s="32">
        <f t="shared" si="95"/>
        <v>0.23924053663818007</v>
      </c>
      <c r="K888" s="32">
        <f>[1]!thsiFinD("ths_int_chg_ratio_index",K$2,$A$6,$A888,101)/100</f>
        <v>-4.4531593210495997E-2</v>
      </c>
      <c r="L888" s="32">
        <f>[1]!thsiFinD("ths_int_chg_ratio_index",L$2,$A$6,$A888,101)/100</f>
        <v>3.5837153708013998E-2</v>
      </c>
      <c r="M888" s="46">
        <f t="shared" si="96"/>
        <v>1.23924053663818</v>
      </c>
      <c r="N888" s="46">
        <f t="shared" si="97"/>
        <v>0.95546840678950395</v>
      </c>
      <c r="O888" s="46">
        <f t="shared" si="97"/>
        <v>1.035837153708014</v>
      </c>
      <c r="P888" s="38">
        <f t="shared" si="98"/>
        <v>6.4234112659986575E-3</v>
      </c>
      <c r="Q888" s="38">
        <f t="shared" si="99"/>
        <v>7.0669536148233458E-3</v>
      </c>
      <c r="R888" s="38">
        <f t="shared" si="99"/>
        <v>6.7677924499585096E-3</v>
      </c>
      <c r="S888" s="34">
        <f>MAX(M$6:M888)</f>
        <v>1.5715176881679187</v>
      </c>
      <c r="T888" s="34">
        <f>MAX(N$6:N888)</f>
        <v>1.37911001835863</v>
      </c>
      <c r="U888" s="34">
        <f>MAX(O$6:O888)</f>
        <v>1.34291332477861</v>
      </c>
      <c r="V888" s="35">
        <f t="shared" si="100"/>
        <v>-0.21143710569182883</v>
      </c>
      <c r="W888" s="35">
        <f t="shared" si="101"/>
        <v>-0.30718478288869944</v>
      </c>
      <c r="X888" s="35">
        <f t="shared" si="101"/>
        <v>-0.22866417765362479</v>
      </c>
    </row>
    <row r="889" spans="1:24">
      <c r="A889" s="357">
        <v>45161</v>
      </c>
      <c r="B889" s="132">
        <f>[1]!thsiFinD("ths_adjustment_nvg_ratio_fund",B$2,$A$6,$A889,101)/100</f>
        <v>0.1255594629156</v>
      </c>
      <c r="C889" s="132">
        <f>[1]!thsiFinD("ths_adjustment_nvg_ratio_fund",C$2,$A$6,$A889,101)/100</f>
        <v>9.7732603596559997E-2</v>
      </c>
      <c r="D889" s="132">
        <f>[1]!thsiFinD("ths_adjustment_nvg_ratio_fund",D$2,$A$6,$A889,101)/100</f>
        <v>0.32015336688234003</v>
      </c>
      <c r="E889" s="132">
        <f>[1]!thsiFinD("ths_adjustment_nvg_ratio_fund",E$2,$A$6,$A889,101)/100</f>
        <v>0.44573747049092999</v>
      </c>
      <c r="F889" s="135">
        <f>(1+F$831)*(1+[1]!thsiFinD("ths_adjustment_nvg_ratio_fund",F$2,$A$832,$A889,101)/100)-1</f>
        <v>0.14848798152983655</v>
      </c>
      <c r="G889" s="135">
        <f>(1+G$831)*(1+[1]!thsiFinD("ths_adjustment_nvg_ratio_fund",G$2,$A$832,$A889,101)/100)-1</f>
        <v>0.12686822513939355</v>
      </c>
      <c r="H889" s="132">
        <f>[1]!thsiFinD("ths_int_chg_ratio_index",H$1,$A$6,$A889,101)/100</f>
        <v>0.24715640968225</v>
      </c>
      <c r="I889" s="132">
        <f>[1]!thsiFinD("ths_int_chg_ratio_index",I$1,$A$6,$A889,101)/100</f>
        <v>0.24715640968225</v>
      </c>
      <c r="J889" s="32">
        <f t="shared" si="95"/>
        <v>0.21985649123989504</v>
      </c>
      <c r="K889" s="32">
        <f>[1]!thsiFinD("ths_int_chg_ratio_index",K$2,$A$6,$A889,101)/100</f>
        <v>-6.0946237369386001E-2</v>
      </c>
      <c r="L889" s="32">
        <f>[1]!thsiFinD("ths_int_chg_ratio_index",L$2,$A$6,$A889,101)/100</f>
        <v>1.7631729317433998E-2</v>
      </c>
      <c r="M889" s="46">
        <f t="shared" si="96"/>
        <v>1.219856491239895</v>
      </c>
      <c r="N889" s="46">
        <f t="shared" si="97"/>
        <v>0.93905376263061402</v>
      </c>
      <c r="O889" s="46">
        <f t="shared" si="97"/>
        <v>1.017631729317434</v>
      </c>
      <c r="P889" s="38">
        <f t="shared" si="98"/>
        <v>-1.5641874862220129E-2</v>
      </c>
      <c r="Q889" s="38">
        <f t="shared" si="99"/>
        <v>-1.7179682805049779E-2</v>
      </c>
      <c r="R889" s="38">
        <f t="shared" si="99"/>
        <v>-1.7575566125823561E-2</v>
      </c>
      <c r="S889" s="34">
        <f>MAX(M$6:M889)</f>
        <v>1.5715176881679187</v>
      </c>
      <c r="T889" s="34">
        <f>MAX(N$6:N889)</f>
        <v>1.37911001835863</v>
      </c>
      <c r="U889" s="34">
        <f>MAX(O$6:O889)</f>
        <v>1.34291332477861</v>
      </c>
      <c r="V889" s="35">
        <f t="shared" si="100"/>
        <v>-0.22377170780558742</v>
      </c>
      <c r="W889" s="35">
        <f t="shared" si="101"/>
        <v>-0.31908712856118326</v>
      </c>
      <c r="X889" s="35">
        <f t="shared" si="101"/>
        <v>-0.24222084140448996</v>
      </c>
    </row>
    <row r="890" spans="1:24">
      <c r="A890" s="357">
        <v>45162</v>
      </c>
      <c r="B890" s="132">
        <f>[1]!thsiFinD("ths_adjustment_nvg_ratio_fund",B$2,$A$6,$A890,101)/100</f>
        <v>0.13235294117647001</v>
      </c>
      <c r="C890" s="132">
        <f>[1]!thsiFinD("ths_adjustment_nvg_ratio_fund",C$2,$A$6,$A890,101)/100</f>
        <v>0.10372686995048</v>
      </c>
      <c r="D890" s="132">
        <f>[1]!thsiFinD("ths_adjustment_nvg_ratio_fund",D$2,$A$6,$A890,101)/100</f>
        <v>0.33117661155043998</v>
      </c>
      <c r="E890" s="132">
        <f>[1]!thsiFinD("ths_adjustment_nvg_ratio_fund",E$2,$A$6,$A890,101)/100</f>
        <v>0.45142384528279</v>
      </c>
      <c r="F890" s="135">
        <f>(1+F$831)*(1+[1]!thsiFinD("ths_adjustment_nvg_ratio_fund",F$2,$A$832,$A890,101)/100)-1</f>
        <v>0.14907731239063793</v>
      </c>
      <c r="G890" s="135">
        <f>(1+G$831)*(1+[1]!thsiFinD("ths_adjustment_nvg_ratio_fund",G$2,$A$832,$A890,101)/100)-1</f>
        <v>0.12830693337448995</v>
      </c>
      <c r="H890" s="132">
        <f>[1]!thsiFinD("ths_int_chg_ratio_index",H$1,$A$6,$A890,101)/100</f>
        <v>0.24748496929640001</v>
      </c>
      <c r="I890" s="132">
        <f>[1]!thsiFinD("ths_int_chg_ratio_index",I$1,$A$6,$A890,101)/100</f>
        <v>0.24748496929640001</v>
      </c>
      <c r="J890" s="32">
        <f t="shared" si="95"/>
        <v>0.22387930653976351</v>
      </c>
      <c r="K890" s="32">
        <f>[1]!thsiFinD("ths_int_chg_ratio_index",K$2,$A$6,$A890,101)/100</f>
        <v>-5.4901969675028001E-2</v>
      </c>
      <c r="L890" s="32">
        <f>[1]!thsiFinD("ths_int_chg_ratio_index",L$2,$A$6,$A890,101)/100</f>
        <v>2.2265155342991002E-2</v>
      </c>
      <c r="M890" s="46">
        <f t="shared" si="96"/>
        <v>1.2238793065397635</v>
      </c>
      <c r="N890" s="46">
        <f t="shared" si="97"/>
        <v>0.94509803032497197</v>
      </c>
      <c r="O890" s="46">
        <f t="shared" si="97"/>
        <v>1.0222651553429909</v>
      </c>
      <c r="P890" s="38">
        <f t="shared" si="98"/>
        <v>3.2977775080571536E-3</v>
      </c>
      <c r="Q890" s="38">
        <f t="shared" si="99"/>
        <v>6.4365512762825094E-3</v>
      </c>
      <c r="R890" s="38">
        <f t="shared" si="99"/>
        <v>4.5531461844892096E-3</v>
      </c>
      <c r="S890" s="34">
        <f>MAX(M$6:M890)</f>
        <v>1.5715176881679187</v>
      </c>
      <c r="T890" s="34">
        <f>MAX(N$6:N890)</f>
        <v>1.37911001835863</v>
      </c>
      <c r="U890" s="34">
        <f>MAX(O$6:O890)</f>
        <v>1.34291332477861</v>
      </c>
      <c r="V890" s="35">
        <f t="shared" si="100"/>
        <v>-0.22121187960247102</v>
      </c>
      <c r="W890" s="35">
        <f t="shared" si="101"/>
        <v>-0.31470439794948657</v>
      </c>
      <c r="X890" s="35">
        <f t="shared" si="101"/>
        <v>-0.23877056211984538</v>
      </c>
    </row>
    <row r="891" spans="1:24">
      <c r="A891" s="357">
        <v>45163</v>
      </c>
      <c r="B891" s="132">
        <f>[1]!thsiFinD("ths_adjustment_nvg_ratio_fund",B$2,$A$6,$A891,101)/100</f>
        <v>0.12835677749360999</v>
      </c>
      <c r="C891" s="132">
        <f>[1]!thsiFinD("ths_adjustment_nvg_ratio_fund",C$2,$A$6,$A891,101)/100</f>
        <v>9.6863869342368E-2</v>
      </c>
      <c r="D891" s="132">
        <f>[1]!thsiFinD("ths_adjustment_nvg_ratio_fund",D$2,$A$6,$A891,101)/100</f>
        <v>0.31452192667146001</v>
      </c>
      <c r="E891" s="132">
        <f>[1]!thsiFinD("ths_adjustment_nvg_ratio_fund",E$2,$A$6,$A891,101)/100</f>
        <v>0.43688164099319005</v>
      </c>
      <c r="F891" s="135">
        <f>(1+F$831)*(1+[1]!thsiFinD("ths_adjustment_nvg_ratio_fund",F$2,$A$832,$A891,101)/100)-1</f>
        <v>0.13010085867283183</v>
      </c>
      <c r="G891" s="135">
        <f>(1+G$831)*(1+[1]!thsiFinD("ths_adjustment_nvg_ratio_fund",G$2,$A$832,$A891,101)/100)-1</f>
        <v>0.10984351102408385</v>
      </c>
      <c r="H891" s="132">
        <f>[1]!thsiFinD("ths_int_chg_ratio_index",H$1,$A$6,$A891,101)/100</f>
        <v>0.21858506826191001</v>
      </c>
      <c r="I891" s="132">
        <f>[1]!thsiFinD("ths_int_chg_ratio_index",I$1,$A$6,$A891,101)/100</f>
        <v>0.21858506826191001</v>
      </c>
      <c r="J891" s="32">
        <f t="shared" si="95"/>
        <v>0.20671734009017043</v>
      </c>
      <c r="K891" s="32">
        <f>[1]!thsiFinD("ths_int_chg_ratio_index",K$2,$A$6,$A891,101)/100</f>
        <v>-6.0679019622892995E-2</v>
      </c>
      <c r="L891" s="32">
        <f>[1]!thsiFinD("ths_int_chg_ratio_index",L$2,$A$6,$A891,101)/100</f>
        <v>1.1086556735813999E-2</v>
      </c>
      <c r="M891" s="46">
        <f t="shared" si="96"/>
        <v>1.2067173400901705</v>
      </c>
      <c r="N891" s="46">
        <f t="shared" si="97"/>
        <v>0.93932098037710698</v>
      </c>
      <c r="O891" s="46">
        <f t="shared" si="97"/>
        <v>1.011086556735814</v>
      </c>
      <c r="P891" s="38">
        <f t="shared" si="98"/>
        <v>-1.4022597128563685E-2</v>
      </c>
      <c r="Q891" s="38">
        <f t="shared" si="99"/>
        <v>-6.1126462678994242E-3</v>
      </c>
      <c r="R891" s="38">
        <f t="shared" si="99"/>
        <v>-1.0935126320945732E-2</v>
      </c>
      <c r="S891" s="34">
        <f>MAX(M$6:M891)</f>
        <v>1.5715176881679187</v>
      </c>
      <c r="T891" s="34">
        <f>MAX(N$6:N891)</f>
        <v>1.37911001835863</v>
      </c>
      <c r="U891" s="34">
        <f>MAX(O$6:O891)</f>
        <v>1.34291332477861</v>
      </c>
      <c r="V891" s="35">
        <f t="shared" si="100"/>
        <v>-0.23213251166331694</v>
      </c>
      <c r="W891" s="35">
        <f t="shared" si="101"/>
        <v>-0.31889336755376851</v>
      </c>
      <c r="X891" s="35">
        <f t="shared" si="101"/>
        <v>-0.24709470218228735</v>
      </c>
    </row>
    <row r="892" spans="1:24">
      <c r="A892" s="357">
        <v>45166</v>
      </c>
      <c r="B892" s="132">
        <f>[1]!thsiFinD("ths_adjustment_nvg_ratio_fund",B$2,$A$6,$A892,101)/100</f>
        <v>0.14050511508951</v>
      </c>
      <c r="C892" s="132">
        <f>[1]!thsiFinD("ths_adjustment_nvg_ratio_fund",C$2,$A$6,$A892,101)/100</f>
        <v>0.10763617409434</v>
      </c>
      <c r="D892" s="132">
        <f>[1]!thsiFinD("ths_adjustment_nvg_ratio_fund",D$2,$A$6,$A892,101)/100</f>
        <v>0.33057752216631003</v>
      </c>
      <c r="E892" s="132">
        <f>[1]!thsiFinD("ths_adjustment_nvg_ratio_fund",E$2,$A$6,$A892,101)/100</f>
        <v>0.45188994157215001</v>
      </c>
      <c r="F892" s="135">
        <f>(1+F$831)*(1+[1]!thsiFinD("ths_adjustment_nvg_ratio_fund",F$2,$A$832,$A892,101)/100)-1</f>
        <v>0.14000161713429593</v>
      </c>
      <c r="G892" s="135">
        <f>(1+G$831)*(1+[1]!thsiFinD("ths_adjustment_nvg_ratio_fund",G$2,$A$832,$A892,101)/100)-1</f>
        <v>0.12075371514023336</v>
      </c>
      <c r="H892" s="132">
        <f>[1]!thsiFinD("ths_int_chg_ratio_index",H$1,$A$6,$A892,101)/100</f>
        <v>0.22911477205006001</v>
      </c>
      <c r="I892" s="132">
        <f>[1]!thsiFinD("ths_int_chg_ratio_index",I$1,$A$6,$A892,101)/100</f>
        <v>0.22911477205006001</v>
      </c>
      <c r="J892" s="32">
        <f t="shared" si="95"/>
        <v>0.2186992036621199</v>
      </c>
      <c r="K892" s="32">
        <f>[1]!thsiFinD("ths_int_chg_ratio_index",K$2,$A$6,$A892,101)/100</f>
        <v>-4.9778251107178005E-2</v>
      </c>
      <c r="L892" s="32">
        <f>[1]!thsiFinD("ths_int_chg_ratio_index",L$2,$A$6,$A892,101)/100</f>
        <v>2.1761436091409E-2</v>
      </c>
      <c r="M892" s="46">
        <f t="shared" si="96"/>
        <v>1.2186992036621198</v>
      </c>
      <c r="N892" s="46">
        <f t="shared" si="97"/>
        <v>0.95022174889282196</v>
      </c>
      <c r="O892" s="46">
        <f t="shared" si="97"/>
        <v>1.0217614360914089</v>
      </c>
      <c r="P892" s="38">
        <f t="shared" si="98"/>
        <v>9.9293042155621514E-3</v>
      </c>
      <c r="Q892" s="38">
        <f t="shared" si="99"/>
        <v>1.1604945214082951E-2</v>
      </c>
      <c r="R892" s="38">
        <f t="shared" si="99"/>
        <v>1.0557829381153683E-2</v>
      </c>
      <c r="S892" s="34">
        <f>MAX(M$6:M892)</f>
        <v>1.5715176881679187</v>
      </c>
      <c r="T892" s="34">
        <f>MAX(N$6:N892)</f>
        <v>1.37911001835863</v>
      </c>
      <c r="U892" s="34">
        <f>MAX(O$6:O892)</f>
        <v>1.34291332477861</v>
      </c>
      <c r="V892" s="35">
        <f t="shared" si="100"/>
        <v>-0.22450812177438229</v>
      </c>
      <c r="W892" s="35">
        <f t="shared" si="101"/>
        <v>-0.31098916239928143</v>
      </c>
      <c r="X892" s="35">
        <f t="shared" si="101"/>
        <v>-0.23914565650776132</v>
      </c>
    </row>
    <row r="893" spans="1:24">
      <c r="A893" s="357">
        <v>45167</v>
      </c>
      <c r="B893" s="132">
        <f>[1]!thsiFinD("ths_adjustment_nvg_ratio_fund",B$2,$A$6,$A893,101)/100</f>
        <v>0.15121483375958999</v>
      </c>
      <c r="C893" s="132">
        <f>[1]!thsiFinD("ths_adjustment_nvg_ratio_fund",C$2,$A$6,$A893,101)/100</f>
        <v>0.12144904873599</v>
      </c>
      <c r="D893" s="132">
        <f>[1]!thsiFinD("ths_adjustment_nvg_ratio_fund",D$2,$A$6,$A893,101)/100</f>
        <v>0.35981308411214996</v>
      </c>
      <c r="E893" s="132">
        <f>[1]!thsiFinD("ths_adjustment_nvg_ratio_fund",E$2,$A$6,$A893,101)/100</f>
        <v>0.48526243584366002</v>
      </c>
      <c r="F893" s="135">
        <f>(1+F$831)*(1+[1]!thsiFinD("ths_adjustment_nvg_ratio_fund",F$2,$A$832,$A893,101)/100)-1</f>
        <v>0.17583293347102313</v>
      </c>
      <c r="G893" s="135">
        <f>(1+G$831)*(1+[1]!thsiFinD("ths_adjustment_nvg_ratio_fund",G$2,$A$832,$A893,101)/100)-1</f>
        <v>0.15264508101820762</v>
      </c>
      <c r="H893" s="132">
        <f>[1]!thsiFinD("ths_int_chg_ratio_index",H$1,$A$6,$A893,101)/100</f>
        <v>0.27519640179289001</v>
      </c>
      <c r="I893" s="132">
        <f>[1]!thsiFinD("ths_int_chg_ratio_index",I$1,$A$6,$A893,101)/100</f>
        <v>0.27519640179289001</v>
      </c>
      <c r="J893" s="32">
        <f t="shared" si="95"/>
        <v>0.24957627756580009</v>
      </c>
      <c r="K893" s="32">
        <f>[1]!thsiFinD("ths_int_chg_ratio_index",K$2,$A$6,$A893,101)/100</f>
        <v>-3.7267631813631998E-2</v>
      </c>
      <c r="L893" s="32">
        <f>[1]!thsiFinD("ths_int_chg_ratio_index",L$2,$A$6,$A893,101)/100</f>
        <v>4.2262929627433998E-2</v>
      </c>
      <c r="M893" s="46">
        <f t="shared" si="96"/>
        <v>1.2495762775658001</v>
      </c>
      <c r="N893" s="46">
        <f t="shared" si="97"/>
        <v>0.96273236818636798</v>
      </c>
      <c r="O893" s="46">
        <f t="shared" si="97"/>
        <v>1.0422629296274339</v>
      </c>
      <c r="P893" s="38">
        <f t="shared" si="98"/>
        <v>2.5336090982004844E-2</v>
      </c>
      <c r="Q893" s="38">
        <f t="shared" si="99"/>
        <v>1.3165999734402023E-2</v>
      </c>
      <c r="R893" s="38">
        <f t="shared" si="99"/>
        <v>2.0064853508711789E-2</v>
      </c>
      <c r="S893" s="34">
        <f>MAX(M$6:M893)</f>
        <v>1.5715176881679187</v>
      </c>
      <c r="T893" s="34">
        <f>MAX(N$6:N893)</f>
        <v>1.37911001835863</v>
      </c>
      <c r="U893" s="34">
        <f>MAX(O$6:O893)</f>
        <v>1.34291332477861</v>
      </c>
      <c r="V893" s="35">
        <f t="shared" si="100"/>
        <v>-0.20486018899185221</v>
      </c>
      <c r="W893" s="35">
        <f t="shared" si="101"/>
        <v>-0.30191764589443026</v>
      </c>
      <c r="X893" s="35">
        <f t="shared" si="101"/>
        <v>-0.22387922556412243</v>
      </c>
    </row>
    <row r="894" spans="1:24">
      <c r="A894" s="357">
        <v>45168</v>
      </c>
      <c r="B894" s="132">
        <f>[1]!thsiFinD("ths_adjustment_nvg_ratio_fund",B$2,$A$6,$A894,101)/100</f>
        <v>0.14865728900256001</v>
      </c>
      <c r="C894" s="132">
        <f>[1]!thsiFinD("ths_adjustment_nvg_ratio_fund",C$2,$A$6,$A894,101)/100</f>
        <v>0.12283902354269999</v>
      </c>
      <c r="D894" s="132">
        <f>[1]!thsiFinD("ths_adjustment_nvg_ratio_fund",D$2,$A$6,$A894,101)/100</f>
        <v>0.36053199137310998</v>
      </c>
      <c r="E894" s="132">
        <f>[1]!thsiFinD("ths_adjustment_nvg_ratio_fund",E$2,$A$6,$A894,101)/100</f>
        <v>0.48516921660123002</v>
      </c>
      <c r="F894" s="135">
        <f>(1+F$831)*(1+[1]!thsiFinD("ths_adjustment_nvg_ratio_fund",F$2,$A$832,$A894,101)/100)-1</f>
        <v>0.18467289638304485</v>
      </c>
      <c r="G894" s="135">
        <f>(1+G$831)*(1+[1]!thsiFinD("ths_adjustment_nvg_ratio_fund",G$2,$A$832,$A894,101)/100)-1</f>
        <v>0.15983862219369027</v>
      </c>
      <c r="H894" s="132">
        <f>[1]!thsiFinD("ths_int_chg_ratio_index",H$1,$A$6,$A894,101)/100</f>
        <v>0.28699126707937</v>
      </c>
      <c r="I894" s="132">
        <f>[1]!thsiFinD("ths_int_chg_ratio_index",I$1,$A$6,$A894,101)/100</f>
        <v>0.28699126707937</v>
      </c>
      <c r="J894" s="32">
        <f t="shared" si="95"/>
        <v>0.25446144665688436</v>
      </c>
      <c r="K894" s="32">
        <f>[1]!thsiFinD("ths_int_chg_ratio_index",K$2,$A$6,$A894,101)/100</f>
        <v>-3.7358901410417998E-2</v>
      </c>
      <c r="L894" s="32">
        <f>[1]!thsiFinD("ths_int_chg_ratio_index",L$2,$A$6,$A894,101)/100</f>
        <v>4.4565509701973004E-2</v>
      </c>
      <c r="M894" s="46">
        <f t="shared" si="96"/>
        <v>1.2544614466568844</v>
      </c>
      <c r="N894" s="46">
        <f t="shared" si="97"/>
        <v>0.96264109858958202</v>
      </c>
      <c r="O894" s="46">
        <f t="shared" si="97"/>
        <v>1.044565509701973</v>
      </c>
      <c r="P894" s="38">
        <f t="shared" si="98"/>
        <v>3.9094604937608413E-3</v>
      </c>
      <c r="Q894" s="38">
        <f t="shared" si="99"/>
        <v>-9.480266770078849E-5</v>
      </c>
      <c r="R894" s="38">
        <f t="shared" si="99"/>
        <v>2.2092122909544987E-3</v>
      </c>
      <c r="S894" s="34">
        <f>MAX(M$6:M894)</f>
        <v>1.5715176881679187</v>
      </c>
      <c r="T894" s="34">
        <f>MAX(N$6:N894)</f>
        <v>1.37911001835863</v>
      </c>
      <c r="U894" s="34">
        <f>MAX(O$6:O894)</f>
        <v>1.34291332477861</v>
      </c>
      <c r="V894" s="35">
        <f t="shared" si="100"/>
        <v>-0.20175162131369939</v>
      </c>
      <c r="W894" s="35">
        <f t="shared" si="101"/>
        <v>-0.3019838259638743</v>
      </c>
      <c r="X894" s="35">
        <f t="shared" si="101"/>
        <v>-0.22216461000997367</v>
      </c>
    </row>
    <row r="895" spans="1:24">
      <c r="A895" s="357">
        <v>45169</v>
      </c>
      <c r="B895" s="132">
        <f>[1]!thsiFinD("ths_adjustment_nvg_ratio_fund",B$2,$A$6,$A895,101)/100</f>
        <v>0.14290281329922999</v>
      </c>
      <c r="C895" s="132">
        <f>[1]!thsiFinD("ths_adjustment_nvg_ratio_fund",C$2,$A$6,$A895,101)/100</f>
        <v>0.11710537746503</v>
      </c>
      <c r="D895" s="132">
        <f>[1]!thsiFinD("ths_adjustment_nvg_ratio_fund",D$2,$A$6,$A895,101)/100</f>
        <v>0.35106637910376004</v>
      </c>
      <c r="E895" s="132">
        <f>[1]!thsiFinD("ths_adjustment_nvg_ratio_fund",E$2,$A$6,$A895,101)/100</f>
        <v>0.47472865975054002</v>
      </c>
      <c r="F895" s="135">
        <f>(1+F$831)*(1+[1]!thsiFinD("ths_adjustment_nvg_ratio_fund",F$2,$A$832,$A895,101)/100)-1</f>
        <v>0.17795452456990835</v>
      </c>
      <c r="G895" s="135">
        <f>(1+G$831)*(1+[1]!thsiFinD("ths_adjustment_nvg_ratio_fund",G$2,$A$832,$A895,101)/100)-1</f>
        <v>0.15324454278283106</v>
      </c>
      <c r="H895" s="132">
        <f>[1]!thsiFinD("ths_int_chg_ratio_index",H$1,$A$6,$A895,101)/100</f>
        <v>0.27962569259925002</v>
      </c>
      <c r="I895" s="132">
        <f>[1]!thsiFinD("ths_int_chg_ratio_index",I$1,$A$6,$A895,101)/100</f>
        <v>0.27962569259925002</v>
      </c>
      <c r="J895" s="32">
        <f t="shared" si="95"/>
        <v>0.24703171027122492</v>
      </c>
      <c r="K895" s="32">
        <f>[1]!thsiFinD("ths_int_chg_ratio_index",K$2,$A$6,$A895,101)/100</f>
        <v>-4.3278640446215995E-2</v>
      </c>
      <c r="L895" s="32">
        <f>[1]!thsiFinD("ths_int_chg_ratio_index",L$2,$A$6,$A895,101)/100</f>
        <v>3.8262397020101001E-2</v>
      </c>
      <c r="M895" s="46">
        <f t="shared" si="96"/>
        <v>1.2470317102712249</v>
      </c>
      <c r="N895" s="46">
        <f t="shared" si="97"/>
        <v>0.95672135955378401</v>
      </c>
      <c r="O895" s="46">
        <f t="shared" si="97"/>
        <v>1.038262397020101</v>
      </c>
      <c r="P895" s="38">
        <f t="shared" si="98"/>
        <v>-5.9226502380440582E-3</v>
      </c>
      <c r="Q895" s="38">
        <f t="shared" si="99"/>
        <v>-6.1494767307060938E-3</v>
      </c>
      <c r="R895" s="38">
        <f t="shared" si="99"/>
        <v>-6.0341956759326631E-3</v>
      </c>
      <c r="S895" s="34">
        <f>MAX(M$6:M895)</f>
        <v>1.5715176881679187</v>
      </c>
      <c r="T895" s="34">
        <f>MAX(N$6:N895)</f>
        <v>1.37911001835863</v>
      </c>
      <c r="U895" s="34">
        <f>MAX(O$6:O895)</f>
        <v>1.34291332477861</v>
      </c>
      <c r="V895" s="35">
        <f t="shared" si="100"/>
        <v>-0.20647936726374405</v>
      </c>
      <c r="W895" s="35">
        <f t="shared" si="101"/>
        <v>-0.30627626018376597</v>
      </c>
      <c r="X895" s="35">
        <f t="shared" si="101"/>
        <v>-0.22685822095683883</v>
      </c>
    </row>
    <row r="896" spans="1:24">
      <c r="A896" s="357">
        <v>45170</v>
      </c>
      <c r="B896" s="132">
        <f>[1]!thsiFinD("ths_adjustment_nvg_ratio_fund",B$2,$A$6,$A896,101)/100</f>
        <v>0.15105498721228</v>
      </c>
      <c r="C896" s="132">
        <f>[1]!thsiFinD("ths_adjustment_nvg_ratio_fund",C$2,$A$6,$A896,101)/100</f>
        <v>0.1246633654765</v>
      </c>
      <c r="D896" s="132">
        <f>[1]!thsiFinD("ths_adjustment_nvg_ratio_fund",D$2,$A$6,$A896,101)/100</f>
        <v>0.35310328300982002</v>
      </c>
      <c r="E896" s="132">
        <f>[1]!thsiFinD("ths_adjustment_nvg_ratio_fund",E$2,$A$6,$A896,101)/100</f>
        <v>0.47705914119732001</v>
      </c>
      <c r="F896" s="135">
        <f>(1+F$831)*(1+[1]!thsiFinD("ths_adjustment_nvg_ratio_fund",F$2,$A$832,$A896,101)/100)-1</f>
        <v>0.17583293347102313</v>
      </c>
      <c r="G896" s="135">
        <f>(1+G$831)*(1+[1]!thsiFinD("ths_adjustment_nvg_ratio_fund",G$2,$A$832,$A896,101)/100)-1</f>
        <v>0.15552249748840019</v>
      </c>
      <c r="H896" s="132">
        <f>[1]!thsiFinD("ths_int_chg_ratio_index",H$1,$A$6,$A896,101)/100</f>
        <v>0.27874840792659</v>
      </c>
      <c r="I896" s="132">
        <f>[1]!thsiFinD("ths_int_chg_ratio_index",I$1,$A$6,$A896,101)/100</f>
        <v>0.27874840792659</v>
      </c>
      <c r="J896" s="32">
        <f t="shared" si="95"/>
        <v>0.24934162796356543</v>
      </c>
      <c r="K896" s="32">
        <f>[1]!thsiFinD("ths_int_chg_ratio_index",K$2,$A$6,$A896,101)/100</f>
        <v>-3.7850962568200003E-2</v>
      </c>
      <c r="L896" s="32">
        <f>[1]!thsiFinD("ths_int_chg_ratio_index",L$2,$A$6,$A896,101)/100</f>
        <v>4.2258040875212996E-2</v>
      </c>
      <c r="M896" s="46">
        <f t="shared" si="96"/>
        <v>1.2493416279635654</v>
      </c>
      <c r="N896" s="46">
        <f t="shared" si="97"/>
        <v>0.96214903743180002</v>
      </c>
      <c r="O896" s="46">
        <f t="shared" si="97"/>
        <v>1.0422580408752129</v>
      </c>
      <c r="P896" s="38">
        <f t="shared" si="98"/>
        <v>1.8523327621220442E-3</v>
      </c>
      <c r="Q896" s="38">
        <f t="shared" si="99"/>
        <v>5.6732065442204327E-3</v>
      </c>
      <c r="R896" s="38">
        <f t="shared" si="99"/>
        <v>3.8483950363412678E-3</v>
      </c>
      <c r="S896" s="34">
        <f>MAX(M$6:M896)</f>
        <v>1.5715176881679187</v>
      </c>
      <c r="T896" s="34">
        <f>MAX(N$6:N896)</f>
        <v>1.37911001835863</v>
      </c>
      <c r="U896" s="34">
        <f>MAX(O$6:O896)</f>
        <v>1.34291332477861</v>
      </c>
      <c r="V896" s="35">
        <f t="shared" si="100"/>
        <v>-0.20500950299830689</v>
      </c>
      <c r="W896" s="35">
        <f t="shared" si="101"/>
        <v>-0.30234062212315937</v>
      </c>
      <c r="X896" s="35">
        <f t="shared" si="101"/>
        <v>-0.22388286597198115</v>
      </c>
    </row>
    <row r="897" spans="1:24">
      <c r="A897" s="357">
        <v>45173</v>
      </c>
      <c r="B897" s="132">
        <f>[1]!thsiFinD("ths_adjustment_nvg_ratio_fund",B$2,$A$6,$A897,101)/100</f>
        <v>0.16496163682864001</v>
      </c>
      <c r="C897" s="132">
        <f>[1]!thsiFinD("ths_adjustment_nvg_ratio_fund",C$2,$A$6,$A897,101)/100</f>
        <v>0.1373468855877</v>
      </c>
      <c r="D897" s="132">
        <f>[1]!thsiFinD("ths_adjustment_nvg_ratio_fund",D$2,$A$6,$A897,101)/100</f>
        <v>0.37071651090343005</v>
      </c>
      <c r="E897" s="132">
        <f>[1]!thsiFinD("ths_adjustment_nvg_ratio_fund",E$2,$A$6,$A897,101)/100</f>
        <v>0.49560977345190999</v>
      </c>
      <c r="F897" s="135">
        <f>(1+F$831)*(1+[1]!thsiFinD("ths_adjustment_nvg_ratio_fund",F$2,$A$832,$A897,101)/100)-1</f>
        <v>0.19256992991778388</v>
      </c>
      <c r="G897" s="135">
        <f>(1+G$831)*(1+[1]!thsiFinD("ths_adjustment_nvg_ratio_fund",G$2,$A$832,$A897,101)/100)-1</f>
        <v>0.17134828807446234</v>
      </c>
      <c r="H897" s="132">
        <f>[1]!thsiFinD("ths_int_chg_ratio_index",H$1,$A$6,$A897,101)/100</f>
        <v>0.29609850164941998</v>
      </c>
      <c r="I897" s="132">
        <f>[1]!thsiFinD("ths_int_chg_ratio_index",I$1,$A$6,$A897,101)/100</f>
        <v>0.29609850164941998</v>
      </c>
      <c r="J897" s="32">
        <f t="shared" si="95"/>
        <v>0.26559375350784575</v>
      </c>
      <c r="K897" s="32">
        <f>[1]!thsiFinD("ths_int_chg_ratio_index",K$2,$A$6,$A897,101)/100</f>
        <v>-2.3622838780355999E-2</v>
      </c>
      <c r="L897" s="32">
        <f>[1]!thsiFinD("ths_int_chg_ratio_index",L$2,$A$6,$A897,101)/100</f>
        <v>5.7720453059335E-2</v>
      </c>
      <c r="M897" s="46">
        <f t="shared" si="96"/>
        <v>1.2655937535078459</v>
      </c>
      <c r="N897" s="46">
        <f t="shared" si="97"/>
        <v>0.97637716121964402</v>
      </c>
      <c r="O897" s="46">
        <f t="shared" si="97"/>
        <v>1.0577204530593349</v>
      </c>
      <c r="P897" s="38">
        <f t="shared" si="98"/>
        <v>1.3008552008926033E-2</v>
      </c>
      <c r="Q897" s="38">
        <f t="shared" si="99"/>
        <v>1.4787858465069137E-2</v>
      </c>
      <c r="R897" s="38">
        <f t="shared" si="99"/>
        <v>1.4835493301771807E-2</v>
      </c>
      <c r="S897" s="34">
        <f>MAX(M$6:M897)</f>
        <v>1.5715176881679187</v>
      </c>
      <c r="T897" s="34">
        <f>MAX(N$6:N897)</f>
        <v>1.37911001835863</v>
      </c>
      <c r="U897" s="34">
        <f>MAX(O$6:O897)</f>
        <v>1.34291332477861</v>
      </c>
      <c r="V897" s="35">
        <f t="shared" si="100"/>
        <v>-0.19466782777145841</v>
      </c>
      <c r="W897" s="35">
        <f t="shared" si="101"/>
        <v>-0.29202373398628845</v>
      </c>
      <c r="X897" s="35">
        <f t="shared" si="101"/>
        <v>-0.21236878542871818</v>
      </c>
    </row>
    <row r="898" spans="1:24">
      <c r="A898" s="357">
        <v>45174</v>
      </c>
      <c r="B898" s="132">
        <f>[1]!thsiFinD("ths_adjustment_nvg_ratio_fund",B$2,$A$6,$A898,101)/100</f>
        <v>0.15808823529412</v>
      </c>
      <c r="C898" s="132">
        <f>[1]!thsiFinD("ths_adjustment_nvg_ratio_fund",C$2,$A$6,$A898,101)/100</f>
        <v>0.13196073321170998</v>
      </c>
      <c r="D898" s="132">
        <f>[1]!thsiFinD("ths_adjustment_nvg_ratio_fund",D$2,$A$6,$A898,101)/100</f>
        <v>0.36173017014138997</v>
      </c>
      <c r="E898" s="132">
        <f>[1]!thsiFinD("ths_adjustment_nvg_ratio_fund",E$2,$A$6,$A898,101)/100</f>
        <v>0.48843189062671</v>
      </c>
      <c r="F898" s="135">
        <f>(1+F$831)*(1+[1]!thsiFinD("ths_adjustment_nvg_ratio_fund",F$2,$A$832,$A898,101)/100)-1</f>
        <v>0.18703021982625057</v>
      </c>
      <c r="G898" s="135">
        <f>(1+G$831)*(1+[1]!thsiFinD("ths_adjustment_nvg_ratio_fund",G$2,$A$832,$A898,101)/100)-1</f>
        <v>0.16511388572237751</v>
      </c>
      <c r="H898" s="132">
        <f>[1]!thsiFinD("ths_int_chg_ratio_index",H$1,$A$6,$A898,101)/100</f>
        <v>0.29081551143446999</v>
      </c>
      <c r="I898" s="132">
        <f>[1]!thsiFinD("ths_int_chg_ratio_index",I$1,$A$6,$A898,101)/100</f>
        <v>0.29081551143446999</v>
      </c>
      <c r="J898" s="32">
        <f t="shared" si="95"/>
        <v>0.25924826971143722</v>
      </c>
      <c r="K898" s="32">
        <f>[1]!thsiFinD("ths_int_chg_ratio_index",K$2,$A$6,$A898,101)/100</f>
        <v>-3.0787093109386002E-2</v>
      </c>
      <c r="L898" s="32">
        <f>[1]!thsiFinD("ths_int_chg_ratio_index",L$2,$A$6,$A898,101)/100</f>
        <v>5.0893955008990993E-2</v>
      </c>
      <c r="M898" s="46">
        <f t="shared" si="96"/>
        <v>1.2592482697114371</v>
      </c>
      <c r="N898" s="46">
        <f t="shared" si="97"/>
        <v>0.96921290689061401</v>
      </c>
      <c r="O898" s="46">
        <f t="shared" si="97"/>
        <v>1.0508939550089911</v>
      </c>
      <c r="P898" s="38">
        <f t="shared" si="98"/>
        <v>-5.0138393768308642E-3</v>
      </c>
      <c r="Q898" s="38">
        <f t="shared" si="99"/>
        <v>-7.3375890112800102E-3</v>
      </c>
      <c r="R898" s="38">
        <f t="shared" si="99"/>
        <v>-6.4539718699766491E-3</v>
      </c>
      <c r="S898" s="34">
        <f>MAX(M$6:M898)</f>
        <v>1.5715176881679187</v>
      </c>
      <c r="T898" s="34">
        <f>MAX(N$6:N898)</f>
        <v>1.37911001835863</v>
      </c>
      <c r="U898" s="34">
        <f>MAX(O$6:O898)</f>
        <v>1.34291332477861</v>
      </c>
      <c r="V898" s="35">
        <f t="shared" si="100"/>
        <v>-0.19870563392800655</v>
      </c>
      <c r="W898" s="35">
        <f t="shared" si="101"/>
        <v>-0.2972185728560377</v>
      </c>
      <c r="X898" s="35">
        <f t="shared" si="101"/>
        <v>-0.21745213513147665</v>
      </c>
    </row>
    <row r="899" spans="1:24">
      <c r="A899" s="357">
        <v>45175</v>
      </c>
      <c r="B899" s="132">
        <f>[1]!thsiFinD("ths_adjustment_nvg_ratio_fund",B$2,$A$6,$A899,101)/100</f>
        <v>0.15561061381073998</v>
      </c>
      <c r="C899" s="132">
        <f>[1]!thsiFinD("ths_adjustment_nvg_ratio_fund",C$2,$A$6,$A899,101)/100</f>
        <v>0.12918078359829999</v>
      </c>
      <c r="D899" s="132">
        <f>[1]!thsiFinD("ths_adjustment_nvg_ratio_fund",D$2,$A$6,$A899,101)/100</f>
        <v>0.35885454109753001</v>
      </c>
      <c r="E899" s="132">
        <f>[1]!thsiFinD("ths_adjustment_nvg_ratio_fund",E$2,$A$6,$A899,101)/100</f>
        <v>0.48610140917994005</v>
      </c>
      <c r="F899" s="135">
        <f>(1+F$831)*(1+[1]!thsiFinD("ths_adjustment_nvg_ratio_fund",F$2,$A$832,$A899,101)/100)-1</f>
        <v>0.19374859163938662</v>
      </c>
      <c r="G899" s="135">
        <f>(1+G$831)*(1+[1]!thsiFinD("ths_adjustment_nvg_ratio_fund",G$2,$A$832,$A899,101)/100)-1</f>
        <v>0.1665525939574739</v>
      </c>
      <c r="H899" s="132">
        <f>[1]!thsiFinD("ths_int_chg_ratio_index",H$1,$A$6,$A899,101)/100</f>
        <v>0.29897219994574004</v>
      </c>
      <c r="I899" s="132">
        <f>[1]!thsiFinD("ths_int_chg_ratio_index",I$1,$A$6,$A899,101)/100</f>
        <v>0.29897219994574004</v>
      </c>
      <c r="J899" s="32">
        <f t="shared" si="95"/>
        <v>0.26099911664685632</v>
      </c>
      <c r="K899" s="32">
        <f>[1]!thsiFinD("ths_int_chg_ratio_index",K$2,$A$6,$A899,101)/100</f>
        <v>-3.2274962830719997E-2</v>
      </c>
      <c r="L899" s="32">
        <f>[1]!thsiFinD("ths_int_chg_ratio_index",L$2,$A$6,$A899,101)/100</f>
        <v>5.1707398935380997E-2</v>
      </c>
      <c r="M899" s="46">
        <f t="shared" si="96"/>
        <v>1.2609991166468564</v>
      </c>
      <c r="N899" s="46">
        <f t="shared" si="97"/>
        <v>0.96772503716928004</v>
      </c>
      <c r="O899" s="46">
        <f t="shared" si="97"/>
        <v>1.0517073989353809</v>
      </c>
      <c r="P899" s="38">
        <f t="shared" si="98"/>
        <v>1.39039058264534E-3</v>
      </c>
      <c r="Q899" s="38">
        <f t="shared" si="99"/>
        <v>-1.5351319723003742E-3</v>
      </c>
      <c r="R899" s="38">
        <f t="shared" si="99"/>
        <v>7.7404948664194784E-4</v>
      </c>
      <c r="S899" s="34">
        <f>MAX(M$6:M899)</f>
        <v>1.5715176881679187</v>
      </c>
      <c r="T899" s="34">
        <f>MAX(N$6:N899)</f>
        <v>1.37911001835863</v>
      </c>
      <c r="U899" s="34">
        <f>MAX(O$6:O899)</f>
        <v>1.34291332477861</v>
      </c>
      <c r="V899" s="35">
        <f t="shared" si="100"/>
        <v>-0.19759152178749328</v>
      </c>
      <c r="W899" s="35">
        <f t="shared" si="101"/>
        <v>-0.29829743509438533</v>
      </c>
      <c r="X899" s="35">
        <f t="shared" si="101"/>
        <v>-0.21684640435840252</v>
      </c>
    </row>
    <row r="900" spans="1:24">
      <c r="A900" s="357">
        <v>45176</v>
      </c>
      <c r="B900" s="132">
        <f>[1]!thsiFinD("ths_adjustment_nvg_ratio_fund",B$2,$A$6,$A900,101)/100</f>
        <v>0.13946611253197</v>
      </c>
      <c r="C900" s="132">
        <f>[1]!thsiFinD("ths_adjustment_nvg_ratio_fund",C$2,$A$6,$A900,101)/100</f>
        <v>0.11449917470246</v>
      </c>
      <c r="D900" s="132">
        <f>[1]!thsiFinD("ths_adjustment_nvg_ratio_fund",D$2,$A$6,$A900,101)/100</f>
        <v>0.33968368080517997</v>
      </c>
      <c r="E900" s="132">
        <f>[1]!thsiFinD("ths_adjustment_nvg_ratio_fund",E$2,$A$6,$A900,101)/100</f>
        <v>0.4667118035119</v>
      </c>
      <c r="F900" s="135">
        <f>(1+F$831)*(1+[1]!thsiFinD("ths_adjustment_nvg_ratio_fund",F$2,$A$832,$A900,101)/100)-1</f>
        <v>0.17547933495454227</v>
      </c>
      <c r="G900" s="135">
        <f>(1+G$831)*(1+[1]!thsiFinD("ths_adjustment_nvg_ratio_fund",G$2,$A$832,$A900,101)/100)-1</f>
        <v>0.14772949454829409</v>
      </c>
      <c r="H900" s="132">
        <f>[1]!thsiFinD("ths_int_chg_ratio_index",H$1,$A$6,$A900,101)/100</f>
        <v>0.27638901000772004</v>
      </c>
      <c r="I900" s="132">
        <f>[1]!thsiFinD("ths_int_chg_ratio_index",I$1,$A$6,$A900,101)/100</f>
        <v>0.27638901000772004</v>
      </c>
      <c r="J900" s="32">
        <f t="shared" si="95"/>
        <v>0.24204345263372329</v>
      </c>
      <c r="K900" s="32">
        <f>[1]!thsiFinD("ths_int_chg_ratio_index",K$2,$A$6,$A900,101)/100</f>
        <v>-4.6143921472901001E-2</v>
      </c>
      <c r="L900" s="32">
        <f>[1]!thsiFinD("ths_int_chg_ratio_index",L$2,$A$6,$A900,101)/100</f>
        <v>3.5594604933043998E-2</v>
      </c>
      <c r="M900" s="46">
        <f t="shared" si="96"/>
        <v>1.2420434526337232</v>
      </c>
      <c r="N900" s="46">
        <f t="shared" si="97"/>
        <v>0.95385607852709897</v>
      </c>
      <c r="O900" s="46">
        <f t="shared" si="97"/>
        <v>1.035594604933044</v>
      </c>
      <c r="P900" s="38">
        <f t="shared" si="98"/>
        <v>-1.503225796346197E-2</v>
      </c>
      <c r="Q900" s="38">
        <f t="shared" si="99"/>
        <v>-1.4331507514520392E-2</v>
      </c>
      <c r="R900" s="38">
        <f t="shared" si="99"/>
        <v>-1.5320605349593897E-2</v>
      </c>
      <c r="S900" s="34">
        <f>MAX(M$6:M900)</f>
        <v>1.5715176881679187</v>
      </c>
      <c r="T900" s="34">
        <f>MAX(N$6:N900)</f>
        <v>1.37911001835863</v>
      </c>
      <c r="U900" s="34">
        <f>MAX(O$6:O900)</f>
        <v>1.34291332477861</v>
      </c>
      <c r="V900" s="35">
        <f t="shared" si="100"/>
        <v>-0.20965353302405254</v>
      </c>
      <c r="W900" s="35">
        <f t="shared" si="101"/>
        <v>-0.30835389067628838</v>
      </c>
      <c r="X900" s="35">
        <f t="shared" si="101"/>
        <v>-0.22884479152534287</v>
      </c>
    </row>
    <row r="901" spans="1:24">
      <c r="A901" s="357">
        <v>45177</v>
      </c>
      <c r="B901" s="132">
        <f>[1]!thsiFinD("ths_adjustment_nvg_ratio_fund",B$2,$A$6,$A901,101)/100</f>
        <v>0.13594948849105001</v>
      </c>
      <c r="C901" s="132">
        <f>[1]!thsiFinD("ths_adjustment_nvg_ratio_fund",C$2,$A$6,$A901,101)/100</f>
        <v>0.11050299713317999</v>
      </c>
      <c r="D901" s="132">
        <f>[1]!thsiFinD("ths_adjustment_nvg_ratio_fund",D$2,$A$6,$A901,101)/100</f>
        <v>0.34100167745028004</v>
      </c>
      <c r="E901" s="132">
        <f>[1]!thsiFinD("ths_adjustment_nvg_ratio_fund",E$2,$A$6,$A901,101)/100</f>
        <v>0.46624570722254999</v>
      </c>
      <c r="F901" s="135">
        <f>(1+F$831)*(1+[1]!thsiFinD("ths_adjustment_nvg_ratio_fund",F$2,$A$832,$A901,101)/100)-1</f>
        <v>0.17630439815966437</v>
      </c>
      <c r="G901" s="135">
        <f>(1+G$831)*(1+[1]!thsiFinD("ths_adjustment_nvg_ratio_fund",G$2,$A$832,$A901,101)/100)-1</f>
        <v>0.14868863337169125</v>
      </c>
      <c r="H901" s="132">
        <f>[1]!thsiFinD("ths_int_chg_ratio_index",H$1,$A$6,$A901,101)/100</f>
        <v>0.28059895241119998</v>
      </c>
      <c r="I901" s="132">
        <f>[1]!thsiFinD("ths_int_chg_ratio_index",I$1,$A$6,$A901,101)/100</f>
        <v>0.28059895241119998</v>
      </c>
      <c r="J901" s="32">
        <f t="shared" si="95"/>
        <v>0.24248635083135198</v>
      </c>
      <c r="K901" s="32">
        <f>[1]!thsiFinD("ths_int_chg_ratio_index",K$2,$A$6,$A901,101)/100</f>
        <v>-4.9365960278163E-2</v>
      </c>
      <c r="L901" s="32">
        <f>[1]!thsiFinD("ths_int_chg_ratio_index",L$2,$A$6,$A901,101)/100</f>
        <v>3.4359106138765999E-2</v>
      </c>
      <c r="M901" s="46">
        <f t="shared" si="96"/>
        <v>1.2424863508313519</v>
      </c>
      <c r="N901" s="46">
        <f t="shared" si="97"/>
        <v>0.95063403972183702</v>
      </c>
      <c r="O901" s="46">
        <f t="shared" si="97"/>
        <v>1.034359106138766</v>
      </c>
      <c r="P901" s="38">
        <f t="shared" si="98"/>
        <v>3.5658832763840742E-4</v>
      </c>
      <c r="Q901" s="38">
        <f t="shared" si="99"/>
        <v>-3.37790876191435E-3</v>
      </c>
      <c r="R901" s="38">
        <f t="shared" si="99"/>
        <v>-1.1930332471729033E-3</v>
      </c>
      <c r="S901" s="34">
        <f>MAX(M$6:M901)</f>
        <v>1.5715176881679187</v>
      </c>
      <c r="T901" s="34">
        <f>MAX(N$6:N901)</f>
        <v>1.37911001835863</v>
      </c>
      <c r="U901" s="34">
        <f>MAX(O$6:O901)</f>
        <v>1.34291332477861</v>
      </c>
      <c r="V901" s="35">
        <f t="shared" si="100"/>
        <v>-0.20937170469913879</v>
      </c>
      <c r="W901" s="35">
        <f t="shared" si="101"/>
        <v>-0.31069020812911685</v>
      </c>
      <c r="X901" s="35">
        <f t="shared" si="101"/>
        <v>-0.22976480532778365</v>
      </c>
    </row>
    <row r="902" spans="1:24">
      <c r="A902" s="357">
        <v>45180</v>
      </c>
      <c r="B902" s="132">
        <f>[1]!thsiFinD("ths_adjustment_nvg_ratio_fund",B$2,$A$6,$A902,101)/100</f>
        <v>0.14450127877238</v>
      </c>
      <c r="C902" s="132">
        <f>[1]!thsiFinD("ths_adjustment_nvg_ratio_fund",C$2,$A$6,$A902,101)/100</f>
        <v>0.12005907392928</v>
      </c>
      <c r="D902" s="132">
        <f>[1]!thsiFinD("ths_adjustment_nvg_ratio_fund",D$2,$A$6,$A902,101)/100</f>
        <v>0.35705727294512002</v>
      </c>
      <c r="E902" s="132">
        <f>[1]!thsiFinD("ths_adjustment_nvg_ratio_fund",E$2,$A$6,$A902,101)/100</f>
        <v>0.48349126992868002</v>
      </c>
      <c r="F902" s="135">
        <f>(1+F$831)*(1+[1]!thsiFinD("ths_adjustment_nvg_ratio_fund",F$2,$A$832,$A902,101)/100)-1</f>
        <v>0.19363072546722648</v>
      </c>
      <c r="G902" s="135">
        <f>(1+G$831)*(1+[1]!thsiFinD("ths_adjustment_nvg_ratio_fund",G$2,$A$832,$A902,101)/100)-1</f>
        <v>0.16439453160482898</v>
      </c>
      <c r="H902" s="132">
        <f>[1]!thsiFinD("ths_int_chg_ratio_index",H$1,$A$6,$A902,101)/100</f>
        <v>0.29403449146058003</v>
      </c>
      <c r="I902" s="132">
        <f>[1]!thsiFinD("ths_int_chg_ratio_index",I$1,$A$6,$A902,101)/100</f>
        <v>0.29403449146058003</v>
      </c>
      <c r="J902" s="32">
        <f t="shared" si="95"/>
        <v>0.25640039194608444</v>
      </c>
      <c r="K902" s="32">
        <f>[1]!thsiFinD("ths_int_chg_ratio_index",K$2,$A$6,$A902,101)/100</f>
        <v>-4.1324232332706996E-2</v>
      </c>
      <c r="L902" s="32">
        <f>[1]!thsiFinD("ths_int_chg_ratio_index",L$2,$A$6,$A902,101)/100</f>
        <v>4.4173054006623996E-2</v>
      </c>
      <c r="M902" s="46">
        <f t="shared" si="96"/>
        <v>1.2564003919460844</v>
      </c>
      <c r="N902" s="46">
        <f t="shared" si="97"/>
        <v>0.95867576766729301</v>
      </c>
      <c r="O902" s="46">
        <f t="shared" si="97"/>
        <v>1.0441730540066241</v>
      </c>
      <c r="P902" s="38">
        <f t="shared" si="98"/>
        <v>1.1198546451172353E-2</v>
      </c>
      <c r="Q902" s="38">
        <f t="shared" si="99"/>
        <v>8.4593309406519879E-3</v>
      </c>
      <c r="R902" s="38">
        <f t="shared" si="99"/>
        <v>9.487950373921139E-3</v>
      </c>
      <c r="S902" s="34">
        <f>MAX(M$6:M902)</f>
        <v>1.5715176881679187</v>
      </c>
      <c r="T902" s="34">
        <f>MAX(N$6:N902)</f>
        <v>1.37911001835863</v>
      </c>
      <c r="U902" s="34">
        <f>MAX(O$6:O902)</f>
        <v>1.34291332477861</v>
      </c>
      <c r="V902" s="35">
        <f t="shared" si="100"/>
        <v>-0.20051781700860094</v>
      </c>
      <c r="W902" s="35">
        <f t="shared" si="101"/>
        <v>-0.30485910847904907</v>
      </c>
      <c r="X902" s="35">
        <f t="shared" si="101"/>
        <v>-0.22245685202448617</v>
      </c>
    </row>
    <row r="903" spans="1:24">
      <c r="A903" s="357">
        <v>45181</v>
      </c>
      <c r="B903" s="132">
        <f>[1]!thsiFinD("ths_adjustment_nvg_ratio_fund",B$2,$A$6,$A903,101)/100</f>
        <v>0.14330242966751999</v>
      </c>
      <c r="C903" s="132">
        <f>[1]!thsiFinD("ths_adjustment_nvg_ratio_fund",C$2,$A$6,$A903,101)/100</f>
        <v>0.11797411171923</v>
      </c>
      <c r="D903" s="132">
        <f>[1]!thsiFinD("ths_adjustment_nvg_ratio_fund",D$2,$A$6,$A903,101)/100</f>
        <v>0.35561945842319997</v>
      </c>
      <c r="E903" s="132">
        <f>[1]!thsiFinD("ths_adjustment_nvg_ratio_fund",E$2,$A$6,$A903,101)/100</f>
        <v>0.48060147295011002</v>
      </c>
      <c r="F903" s="135">
        <f>(1+F$831)*(1+[1]!thsiFinD("ths_adjustment_nvg_ratio_fund",F$2,$A$832,$A903,101)/100)-1</f>
        <v>0.19469152101666909</v>
      </c>
      <c r="G903" s="135">
        <f>(1+G$831)*(1+[1]!thsiFinD("ths_adjustment_nvg_ratio_fund",G$2,$A$832,$A903,101)/100)-1</f>
        <v>0.16631280925162439</v>
      </c>
      <c r="H903" s="132">
        <f>[1]!thsiFinD("ths_int_chg_ratio_index",H$1,$A$6,$A903,101)/100</f>
        <v>0.29403552637979002</v>
      </c>
      <c r="I903" s="132">
        <f>[1]!thsiFinD("ths_int_chg_ratio_index",I$1,$A$6,$A903,101)/100</f>
        <v>0.29403552637979002</v>
      </c>
      <c r="J903" s="32">
        <f t="shared" ref="J903:J966" si="102">SUMPRODUCT(B903:I903,$B$4:$I$4)</f>
        <v>0.25582160697349166</v>
      </c>
      <c r="K903" s="32">
        <f>[1]!thsiFinD("ths_int_chg_ratio_index",K$2,$A$6,$A903,101)/100</f>
        <v>-4.2793263822284003E-2</v>
      </c>
      <c r="L903" s="32">
        <f>[1]!thsiFinD("ths_int_chg_ratio_index",L$2,$A$6,$A903,101)/100</f>
        <v>4.2961132331011995E-2</v>
      </c>
      <c r="M903" s="46">
        <f t="shared" ref="M903:M966" si="103">1+J903</f>
        <v>1.2558216069734915</v>
      </c>
      <c r="N903" s="46">
        <f t="shared" ref="N903:O966" si="104">1+K903</f>
        <v>0.95720673617771601</v>
      </c>
      <c r="O903" s="46">
        <f t="shared" si="104"/>
        <v>1.042961132331012</v>
      </c>
      <c r="P903" s="38">
        <f t="shared" ref="P903:P966" si="105">M903/M902-1</f>
        <v>-4.6066920728704552E-4</v>
      </c>
      <c r="Q903" s="38">
        <f t="shared" ref="Q903:R966" si="106">N903/N902-1</f>
        <v>-1.5323548785962648E-3</v>
      </c>
      <c r="R903" s="38">
        <f t="shared" si="106"/>
        <v>-1.1606521265433711E-3</v>
      </c>
      <c r="S903" s="34">
        <f>MAX(M$6:M903)</f>
        <v>1.5715176881679187</v>
      </c>
      <c r="T903" s="34">
        <f>MAX(N$6:N903)</f>
        <v>1.37911001835863</v>
      </c>
      <c r="U903" s="34">
        <f>MAX(O$6:O903)</f>
        <v>1.34291332477861</v>
      </c>
      <c r="V903" s="35">
        <f t="shared" ref="V903:V966" si="107">M903/S903-1</f>
        <v>-0.20088611383207966</v>
      </c>
      <c r="W903" s="35">
        <f t="shared" ref="W903:X966" si="108">N903/T903-1</f>
        <v>-0.30592431101548301</v>
      </c>
      <c r="X903" s="35">
        <f t="shared" si="108"/>
        <v>-0.22335930913266322</v>
      </c>
    </row>
    <row r="904" spans="1:24">
      <c r="A904" s="357">
        <v>45182</v>
      </c>
      <c r="B904" s="132">
        <f>[1]!thsiFinD("ths_adjustment_nvg_ratio_fund",B$2,$A$6,$A904,101)/100</f>
        <v>0.13562979539642001</v>
      </c>
      <c r="C904" s="132">
        <f>[1]!thsiFinD("ths_adjustment_nvg_ratio_fund",C$2,$A$6,$A904,101)/100</f>
        <v>0.10980800972981999</v>
      </c>
      <c r="D904" s="132">
        <f>[1]!thsiFinD("ths_adjustment_nvg_ratio_fund",D$2,$A$6,$A904,101)/100</f>
        <v>0.34327821710998996</v>
      </c>
      <c r="E904" s="132">
        <f>[1]!thsiFinD("ths_adjustment_nvg_ratio_fund",E$2,$A$6,$A904,101)/100</f>
        <v>0.46829653094201001</v>
      </c>
      <c r="F904" s="135">
        <f>(1+F$831)*(1+[1]!thsiFinD("ths_adjustment_nvg_ratio_fund",F$2,$A$832,$A904,101)/100)-1</f>
        <v>0.17936891863583182</v>
      </c>
      <c r="G904" s="135">
        <f>(1+G$831)*(1+[1]!thsiFinD("ths_adjustment_nvg_ratio_fund",G$2,$A$832,$A904,101)/100)-1</f>
        <v>0.15060691101848667</v>
      </c>
      <c r="H904" s="132">
        <f>[1]!thsiFinD("ths_int_chg_ratio_index",H$1,$A$6,$A904,101)/100</f>
        <v>0.27742752419927003</v>
      </c>
      <c r="I904" s="132">
        <f>[1]!thsiFinD("ths_int_chg_ratio_index",I$1,$A$6,$A904,101)/100</f>
        <v>0.27742752419927003</v>
      </c>
      <c r="J904" s="32">
        <f t="shared" si="102"/>
        <v>0.24273042890388732</v>
      </c>
      <c r="K904" s="32">
        <f>[1]!thsiFinD("ths_int_chg_ratio_index",K$2,$A$6,$A904,101)/100</f>
        <v>-4.9701846417832998E-2</v>
      </c>
      <c r="L904" s="32">
        <f>[1]!thsiFinD("ths_int_chg_ratio_index",L$2,$A$6,$A904,101)/100</f>
        <v>3.3600660674863995E-2</v>
      </c>
      <c r="M904" s="46">
        <f t="shared" si="103"/>
        <v>1.2427304289038874</v>
      </c>
      <c r="N904" s="46">
        <f t="shared" si="104"/>
        <v>0.95029815358216696</v>
      </c>
      <c r="O904" s="46">
        <f t="shared" si="104"/>
        <v>1.033600660674864</v>
      </c>
      <c r="P904" s="38">
        <f t="shared" si="105"/>
        <v>-1.0424393080123551E-2</v>
      </c>
      <c r="Q904" s="38">
        <f t="shared" si="106"/>
        <v>-7.2174404279018445E-3</v>
      </c>
      <c r="R904" s="38">
        <f t="shared" si="106"/>
        <v>-8.9748997982573853E-3</v>
      </c>
      <c r="S904" s="34">
        <f>MAX(M$6:M904)</f>
        <v>1.5715176881679187</v>
      </c>
      <c r="T904" s="34">
        <f>MAX(N$6:N904)</f>
        <v>1.37911001835863</v>
      </c>
      <c r="U904" s="34">
        <f>MAX(O$6:O904)</f>
        <v>1.34291332477861</v>
      </c>
      <c r="V904" s="35">
        <f t="shared" si="107"/>
        <v>-0.20921639109727919</v>
      </c>
      <c r="W904" s="35">
        <f t="shared" si="108"/>
        <v>-0.3109337609531837</v>
      </c>
      <c r="X904" s="35">
        <f t="shared" si="108"/>
        <v>-0.23032958151244698</v>
      </c>
    </row>
    <row r="905" spans="1:24">
      <c r="A905" s="357">
        <v>45183</v>
      </c>
      <c r="B905" s="132">
        <f>[1]!thsiFinD("ths_adjustment_nvg_ratio_fund",B$2,$A$6,$A905,101)/100</f>
        <v>0.1349104859335</v>
      </c>
      <c r="C905" s="132">
        <f>[1]!thsiFinD("ths_adjustment_nvg_ratio_fund",C$2,$A$6,$A905,101)/100</f>
        <v>0.10763617409434</v>
      </c>
      <c r="D905" s="132">
        <f>[1]!thsiFinD("ths_adjustment_nvg_ratio_fund",D$2,$A$6,$A905,101)/100</f>
        <v>0.34136113108076005</v>
      </c>
      <c r="E905" s="132">
        <f>[1]!thsiFinD("ths_adjustment_nvg_ratio_fund",E$2,$A$6,$A905,101)/100</f>
        <v>0.46400844509537997</v>
      </c>
      <c r="F905" s="135">
        <f>(1+F$831)*(1+[1]!thsiFinD("ths_adjustment_nvg_ratio_fund",F$2,$A$832,$A905,101)/100)-1</f>
        <v>0.17206121596189394</v>
      </c>
      <c r="G905" s="135">
        <f>(1+G$831)*(1+[1]!thsiFinD("ths_adjustment_nvg_ratio_fund",G$2,$A$832,$A905,101)/100)-1</f>
        <v>0.14641067866612212</v>
      </c>
      <c r="H905" s="132">
        <f>[1]!thsiFinD("ths_int_chg_ratio_index",H$1,$A$6,$A905,101)/100</f>
        <v>0.26581731028745997</v>
      </c>
      <c r="I905" s="132">
        <f>[1]!thsiFinD("ths_int_chg_ratio_index",I$1,$A$6,$A905,101)/100</f>
        <v>0.26581731028745997</v>
      </c>
      <c r="J905" s="32">
        <f t="shared" si="102"/>
        <v>0.23725284392586449</v>
      </c>
      <c r="K905" s="32">
        <f>[1]!thsiFinD("ths_int_chg_ratio_index",K$2,$A$6,$A905,101)/100</f>
        <v>-5.0868250829513004E-2</v>
      </c>
      <c r="L905" s="32">
        <f>[1]!thsiFinD("ths_int_chg_ratio_index",L$2,$A$6,$A905,101)/100</f>
        <v>3.0384639469411997E-2</v>
      </c>
      <c r="M905" s="46">
        <f t="shared" si="103"/>
        <v>1.2372528439258645</v>
      </c>
      <c r="N905" s="46">
        <f t="shared" si="104"/>
        <v>0.94913174917048704</v>
      </c>
      <c r="O905" s="46">
        <f t="shared" si="104"/>
        <v>1.0303846394694121</v>
      </c>
      <c r="P905" s="38">
        <f t="shared" si="105"/>
        <v>-4.4077016629054944E-3</v>
      </c>
      <c r="Q905" s="38">
        <f t="shared" si="106"/>
        <v>-1.2274089003363464E-3</v>
      </c>
      <c r="R905" s="38">
        <f t="shared" si="106"/>
        <v>-3.1114736356225858E-3</v>
      </c>
      <c r="S905" s="34">
        <f>MAX(M$6:M905)</f>
        <v>1.5715176881679187</v>
      </c>
      <c r="T905" s="34">
        <f>MAX(N$6:N905)</f>
        <v>1.37911001835863</v>
      </c>
      <c r="U905" s="34">
        <f>MAX(O$6:O905)</f>
        <v>1.34291332477861</v>
      </c>
      <c r="V905" s="35">
        <f t="shared" si="107"/>
        <v>-0.21270192932523801</v>
      </c>
      <c r="W905" s="35">
        <f t="shared" si="108"/>
        <v>-0.311779526987911</v>
      </c>
      <c r="X905" s="35">
        <f t="shared" si="108"/>
        <v>-0.23272439072768958</v>
      </c>
    </row>
    <row r="906" spans="1:24">
      <c r="A906" s="357">
        <v>45184</v>
      </c>
      <c r="B906" s="132">
        <f>[1]!thsiFinD("ths_adjustment_nvg_ratio_fund",B$2,$A$6,$A906,101)/100</f>
        <v>0.12787723785166</v>
      </c>
      <c r="C906" s="132">
        <f>[1]!thsiFinD("ths_adjustment_nvg_ratio_fund",C$2,$A$6,$A906,101)/100</f>
        <v>0.10138128746415999</v>
      </c>
      <c r="D906" s="132">
        <f>[1]!thsiFinD("ths_adjustment_nvg_ratio_fund",D$2,$A$6,$A906,101)/100</f>
        <v>0.34339803498682003</v>
      </c>
      <c r="E906" s="132">
        <f>[1]!thsiFinD("ths_adjustment_nvg_ratio_fund",E$2,$A$6,$A906,101)/100</f>
        <v>0.46223727918039997</v>
      </c>
      <c r="F906" s="135">
        <f>(1+F$831)*(1+[1]!thsiFinD("ths_adjustment_nvg_ratio_fund",F$2,$A$832,$A906,101)/100)-1</f>
        <v>0.17453640557726002</v>
      </c>
      <c r="G906" s="135">
        <f>(1+G$831)*(1+[1]!thsiFinD("ths_adjustment_nvg_ratio_fund",G$2,$A$832,$A906,101)/100)-1</f>
        <v>0.14748970984244458</v>
      </c>
      <c r="H906" s="132">
        <f>[1]!thsiFinD("ths_int_chg_ratio_index",H$1,$A$6,$A906,101)/100</f>
        <v>0.26770124453392002</v>
      </c>
      <c r="I906" s="132">
        <f>[1]!thsiFinD("ths_int_chg_ratio_index",I$1,$A$6,$A906,101)/100</f>
        <v>0.26770124453392002</v>
      </c>
      <c r="J906" s="32">
        <f t="shared" si="102"/>
        <v>0.23654030549632307</v>
      </c>
      <c r="K906" s="32">
        <f>[1]!thsiFinD("ths_int_chg_ratio_index",K$2,$A$6,$A906,101)/100</f>
        <v>-5.5411560204791994E-2</v>
      </c>
      <c r="L906" s="32">
        <f>[1]!thsiFinD("ths_int_chg_ratio_index",L$2,$A$6,$A906,101)/100</f>
        <v>2.7779001200365999E-2</v>
      </c>
      <c r="M906" s="46">
        <f t="shared" si="103"/>
        <v>1.2365403054963231</v>
      </c>
      <c r="N906" s="46">
        <f t="shared" si="104"/>
        <v>0.94458843979520801</v>
      </c>
      <c r="O906" s="46">
        <f t="shared" si="104"/>
        <v>1.027779001200366</v>
      </c>
      <c r="P906" s="38">
        <f t="shared" si="105"/>
        <v>-5.7590365060755655E-4</v>
      </c>
      <c r="Q906" s="38">
        <f t="shared" si="106"/>
        <v>-4.7868058141029568E-3</v>
      </c>
      <c r="R906" s="38">
        <f t="shared" si="106"/>
        <v>-2.5288015457876067E-3</v>
      </c>
      <c r="S906" s="34">
        <f>MAX(M$6:M906)</f>
        <v>1.5715176881679187</v>
      </c>
      <c r="T906" s="34">
        <f>MAX(N$6:N906)</f>
        <v>1.37911001835863</v>
      </c>
      <c r="U906" s="34">
        <f>MAX(O$6:O906)</f>
        <v>1.34291332477861</v>
      </c>
      <c r="V906" s="35">
        <f t="shared" si="107"/>
        <v>-0.21315533715825596</v>
      </c>
      <c r="W906" s="35">
        <f t="shared" si="108"/>
        <v>-0.31507390474951003</v>
      </c>
      <c r="X906" s="35">
        <f t="shared" si="108"/>
        <v>-0.23466467847446248</v>
      </c>
    </row>
    <row r="907" spans="1:24">
      <c r="A907" s="357">
        <v>45187</v>
      </c>
      <c r="B907" s="132">
        <f>[1]!thsiFinD("ths_adjustment_nvg_ratio_fund",B$2,$A$6,$A907,101)/100</f>
        <v>0.13163363171355</v>
      </c>
      <c r="C907" s="132">
        <f>[1]!thsiFinD("ths_adjustment_nvg_ratio_fund",C$2,$A$6,$A907,101)/100</f>
        <v>0.10746242724350999</v>
      </c>
      <c r="D907" s="132">
        <f>[1]!thsiFinD("ths_adjustment_nvg_ratio_fund",D$2,$A$6,$A907,101)/100</f>
        <v>0.34471603163191999</v>
      </c>
      <c r="E907" s="132">
        <f>[1]!thsiFinD("ths_adjustment_nvg_ratio_fund",E$2,$A$6,$A907,101)/100</f>
        <v>0.46727111912086</v>
      </c>
      <c r="F907" s="135">
        <f>(1+F$831)*(1+[1]!thsiFinD("ths_adjustment_nvg_ratio_fund",F$2,$A$832,$A907,101)/100)-1</f>
        <v>0.18042971418527443</v>
      </c>
      <c r="G907" s="135">
        <f>(1+G$831)*(1+[1]!thsiFinD("ths_adjustment_nvg_ratio_fund",G$2,$A$832,$A907,101)/100)-1</f>
        <v>0.15144615748895962</v>
      </c>
      <c r="H907" s="132">
        <f>[1]!thsiFinD("ths_int_chg_ratio_index",H$1,$A$6,$A907,101)/100</f>
        <v>0.27531465492988</v>
      </c>
      <c r="I907" s="132">
        <f>[1]!thsiFinD("ths_int_chg_ratio_index",I$1,$A$6,$A907,101)/100</f>
        <v>0.27531465492988</v>
      </c>
      <c r="J907" s="32">
        <f t="shared" si="102"/>
        <v>0.24169854890547923</v>
      </c>
      <c r="K907" s="32">
        <f>[1]!thsiFinD("ths_int_chg_ratio_index",K$2,$A$6,$A907,101)/100</f>
        <v>-5.1198784667605003E-2</v>
      </c>
      <c r="L907" s="32">
        <f>[1]!thsiFinD("ths_int_chg_ratio_index",L$2,$A$6,$A907,101)/100</f>
        <v>3.2121857571182001E-2</v>
      </c>
      <c r="M907" s="46">
        <f t="shared" si="103"/>
        <v>1.2416985489054793</v>
      </c>
      <c r="N907" s="46">
        <f t="shared" si="104"/>
        <v>0.94880121533239503</v>
      </c>
      <c r="O907" s="46">
        <f t="shared" si="104"/>
        <v>1.0321218575711819</v>
      </c>
      <c r="P907" s="38">
        <f t="shared" si="105"/>
        <v>4.1715125550119136E-3</v>
      </c>
      <c r="Q907" s="38">
        <f t="shared" si="106"/>
        <v>4.459905880385806E-3</v>
      </c>
      <c r="R907" s="38">
        <f t="shared" si="106"/>
        <v>4.2254768444809354E-3</v>
      </c>
      <c r="S907" s="34">
        <f>MAX(M$6:M907)</f>
        <v>1.5715176881679187</v>
      </c>
      <c r="T907" s="34">
        <f>MAX(N$6:N907)</f>
        <v>1.37911001835863</v>
      </c>
      <c r="U907" s="34">
        <f>MAX(O$6:O907)</f>
        <v>1.34291332477861</v>
      </c>
      <c r="V907" s="35">
        <f t="shared" si="107"/>
        <v>-0.20987300476836745</v>
      </c>
      <c r="W907" s="35">
        <f t="shared" si="108"/>
        <v>-0.31201919882967277</v>
      </c>
      <c r="X907" s="35">
        <f t="shared" si="108"/>
        <v>-0.23143077179509297</v>
      </c>
    </row>
    <row r="908" spans="1:24">
      <c r="A908" s="357">
        <v>45188</v>
      </c>
      <c r="B908" s="132">
        <f>[1]!thsiFinD("ths_adjustment_nvg_ratio_fund",B$2,$A$6,$A908,101)/100</f>
        <v>0.12771739130435</v>
      </c>
      <c r="C908" s="132">
        <f>[1]!thsiFinD("ths_adjustment_nvg_ratio_fund",C$2,$A$6,$A908,101)/100</f>
        <v>0.10390061680132</v>
      </c>
      <c r="D908" s="132">
        <f>[1]!thsiFinD("ths_adjustment_nvg_ratio_fund",D$2,$A$6,$A908,101)/100</f>
        <v>0.33788641265277003</v>
      </c>
      <c r="E908" s="132">
        <f>[1]!thsiFinD("ths_adjustment_nvg_ratio_fund",E$2,$A$6,$A908,101)/100</f>
        <v>0.46158474432899999</v>
      </c>
      <c r="F908" s="135">
        <f>(1+F$831)*(1+[1]!thsiFinD("ths_adjustment_nvg_ratio_fund",F$2,$A$832,$A908,101)/100)-1</f>
        <v>0.16935029400220736</v>
      </c>
      <c r="G908" s="135">
        <f>(1+G$831)*(1+[1]!thsiFinD("ths_adjustment_nvg_ratio_fund",G$2,$A$832,$A908,101)/100)-1</f>
        <v>0.14209455396083182</v>
      </c>
      <c r="H908" s="132">
        <f>[1]!thsiFinD("ths_int_chg_ratio_index",H$1,$A$6,$A908,101)/100</f>
        <v>0.25892594668280999</v>
      </c>
      <c r="I908" s="132">
        <f>[1]!thsiFinD("ths_int_chg_ratio_index",I$1,$A$6,$A908,101)/100</f>
        <v>0.25892594668280999</v>
      </c>
      <c r="J908" s="32">
        <f t="shared" si="102"/>
        <v>0.23254823830201241</v>
      </c>
      <c r="K908" s="32">
        <f>[1]!thsiFinD("ths_int_chg_ratio_index",K$2,$A$6,$A908,101)/100</f>
        <v>-5.3929884194891996E-2</v>
      </c>
      <c r="L908" s="32">
        <f>[1]!thsiFinD("ths_int_chg_ratio_index",L$2,$A$6,$A908,101)/100</f>
        <v>2.6614544864501002E-2</v>
      </c>
      <c r="M908" s="46">
        <f t="shared" si="103"/>
        <v>1.2325482383020123</v>
      </c>
      <c r="N908" s="46">
        <f t="shared" si="104"/>
        <v>0.94607011580510803</v>
      </c>
      <c r="O908" s="46">
        <f t="shared" si="104"/>
        <v>1.026614544864501</v>
      </c>
      <c r="P908" s="38">
        <f t="shared" si="105"/>
        <v>-7.3691884487846471E-3</v>
      </c>
      <c r="Q908" s="38">
        <f t="shared" si="106"/>
        <v>-2.8784738922685849E-3</v>
      </c>
      <c r="R908" s="38">
        <f t="shared" si="106"/>
        <v>-5.3359132609019921E-3</v>
      </c>
      <c r="S908" s="34">
        <f>MAX(M$6:M908)</f>
        <v>1.5715176881679187</v>
      </c>
      <c r="T908" s="34">
        <f>MAX(N$6:N908)</f>
        <v>1.37911001835863</v>
      </c>
      <c r="U908" s="34">
        <f>MAX(O$6:O908)</f>
        <v>1.34291332477861</v>
      </c>
      <c r="V908" s="35">
        <f t="shared" si="107"/>
        <v>-0.21569559949470141</v>
      </c>
      <c r="W908" s="35">
        <f t="shared" si="108"/>
        <v>-0.3139995336042235</v>
      </c>
      <c r="X908" s="35">
        <f t="shared" si="108"/>
        <v>-0.23553179053179285</v>
      </c>
    </row>
    <row r="909" spans="1:24">
      <c r="A909" s="357">
        <v>45189</v>
      </c>
      <c r="B909" s="132">
        <f>[1]!thsiFinD("ths_adjustment_nvg_ratio_fund",B$2,$A$6,$A909,101)/100</f>
        <v>0.12340153452685</v>
      </c>
      <c r="C909" s="132">
        <f>[1]!thsiFinD("ths_adjustment_nvg_ratio_fund",C$2,$A$6,$A909,101)/100</f>
        <v>0.10172878116584</v>
      </c>
      <c r="D909" s="132">
        <f>[1]!thsiFinD("ths_adjustment_nvg_ratio_fund",D$2,$A$6,$A909,101)/100</f>
        <v>0.33117661155043998</v>
      </c>
      <c r="E909" s="132">
        <f>[1]!thsiFinD("ths_adjustment_nvg_ratio_fund",E$2,$A$6,$A909,101)/100</f>
        <v>0.45356788816753002</v>
      </c>
      <c r="F909" s="135">
        <f>(1+F$831)*(1+[1]!thsiFinD("ths_adjustment_nvg_ratio_fund",F$2,$A$832,$A909,101)/100)-1</f>
        <v>0.16145326046746833</v>
      </c>
      <c r="G909" s="135">
        <f>(1+G$831)*(1+[1]!thsiFinD("ths_adjustment_nvg_ratio_fund",G$2,$A$832,$A909,101)/100)-1</f>
        <v>0.13394187396195201</v>
      </c>
      <c r="H909" s="132">
        <f>[1]!thsiFinD("ths_int_chg_ratio_index",H$1,$A$6,$A909,101)/100</f>
        <v>0.24803325859945999</v>
      </c>
      <c r="I909" s="132">
        <f>[1]!thsiFinD("ths_int_chg_ratio_index",I$1,$A$6,$A909,101)/100</f>
        <v>0.24803325859945999</v>
      </c>
      <c r="J909" s="32">
        <f t="shared" si="102"/>
        <v>0.22516705837987505</v>
      </c>
      <c r="K909" s="32">
        <f>[1]!thsiFinD("ths_int_chg_ratio_index",K$2,$A$6,$A909,101)/100</f>
        <v>-5.8312601150318999E-2</v>
      </c>
      <c r="L909" s="32">
        <f>[1]!thsiFinD("ths_int_chg_ratio_index",L$2,$A$6,$A909,101)/100</f>
        <v>2.0644822862507999E-2</v>
      </c>
      <c r="M909" s="46">
        <f t="shared" si="103"/>
        <v>1.2251670583798751</v>
      </c>
      <c r="N909" s="46">
        <f t="shared" si="104"/>
        <v>0.941687398849681</v>
      </c>
      <c r="O909" s="46">
        <f t="shared" si="104"/>
        <v>1.020644822862508</v>
      </c>
      <c r="P909" s="38">
        <f t="shared" si="105"/>
        <v>-5.9885525716265597E-3</v>
      </c>
      <c r="Q909" s="38">
        <f t="shared" si="106"/>
        <v>-4.6325498313593005E-3</v>
      </c>
      <c r="R909" s="38">
        <f t="shared" si="106"/>
        <v>-5.8149595014561628E-3</v>
      </c>
      <c r="S909" s="34">
        <f>MAX(M$6:M909)</f>
        <v>1.5715176881679187</v>
      </c>
      <c r="T909" s="34">
        <f>MAX(N$6:N909)</f>
        <v>1.37911001835863</v>
      </c>
      <c r="U909" s="34">
        <f>MAX(O$6:O909)</f>
        <v>1.34291332477861</v>
      </c>
      <c r="V909" s="35">
        <f t="shared" si="107"/>
        <v>-0.22039244762928534</v>
      </c>
      <c r="W909" s="35">
        <f t="shared" si="108"/>
        <v>-0.31717746494913768</v>
      </c>
      <c r="X909" s="35">
        <f t="shared" si="108"/>
        <v>-0.23997714221000122</v>
      </c>
    </row>
    <row r="910" spans="1:24">
      <c r="A910" s="357">
        <v>45190</v>
      </c>
      <c r="B910" s="132">
        <f>[1]!thsiFinD("ths_adjustment_nvg_ratio_fund",B$2,$A$6,$A910,101)/100</f>
        <v>0.11365089514066</v>
      </c>
      <c r="C910" s="132">
        <f>[1]!thsiFinD("ths_adjustment_nvg_ratio_fund",C$2,$A$6,$A910,101)/100</f>
        <v>9.4605160281469994E-2</v>
      </c>
      <c r="D910" s="132">
        <f>[1]!thsiFinD("ths_adjustment_nvg_ratio_fund",D$2,$A$6,$A910,101)/100</f>
        <v>0.32302899592619</v>
      </c>
      <c r="E910" s="132">
        <f>[1]!thsiFinD("ths_adjustment_nvg_ratio_fund",E$2,$A$6,$A910,101)/100</f>
        <v>0.44433918162287001</v>
      </c>
      <c r="F910" s="135">
        <f>(1+F$831)*(1+[1]!thsiFinD("ths_adjustment_nvg_ratio_fund",F$2,$A$832,$A910,101)/100)-1</f>
        <v>0.15367409310488922</v>
      </c>
      <c r="G910" s="135">
        <f>(1+G$831)*(1+[1]!thsiFinD("ths_adjustment_nvg_ratio_fund",G$2,$A$832,$A910,101)/100)-1</f>
        <v>0.12590908631599529</v>
      </c>
      <c r="H910" s="132">
        <f>[1]!thsiFinD("ths_int_chg_ratio_index",H$1,$A$6,$A910,101)/100</f>
        <v>0.23979459359294999</v>
      </c>
      <c r="I910" s="132">
        <f>[1]!thsiFinD("ths_int_chg_ratio_index",I$1,$A$6,$A910,101)/100</f>
        <v>0.23979459359294999</v>
      </c>
      <c r="J910" s="32">
        <f t="shared" si="102"/>
        <v>0.21684957494724683</v>
      </c>
      <c r="K910" s="32">
        <f>[1]!thsiFinD("ths_int_chg_ratio_index",K$2,$A$6,$A910,101)/100</f>
        <v>-6.6258782332225E-2</v>
      </c>
      <c r="L910" s="32">
        <f>[1]!thsiFinD("ths_int_chg_ratio_index",L$2,$A$6,$A910,101)/100</f>
        <v>1.2735555081592999E-2</v>
      </c>
      <c r="M910" s="46">
        <f t="shared" si="103"/>
        <v>1.2168495749472468</v>
      </c>
      <c r="N910" s="46">
        <f t="shared" si="104"/>
        <v>0.93374121766777496</v>
      </c>
      <c r="O910" s="46">
        <f t="shared" si="104"/>
        <v>1.0127355550815931</v>
      </c>
      <c r="P910" s="38">
        <f t="shared" si="105"/>
        <v>-6.7888565691825997E-3</v>
      </c>
      <c r="Q910" s="38">
        <f t="shared" si="106"/>
        <v>-8.4382367138104986E-3</v>
      </c>
      <c r="R910" s="38">
        <f t="shared" si="106"/>
        <v>-7.7492851614457958E-3</v>
      </c>
      <c r="S910" s="34">
        <f>MAX(M$6:M910)</f>
        <v>1.5715176881679187</v>
      </c>
      <c r="T910" s="34">
        <f>MAX(N$6:N910)</f>
        <v>1.37911001835863</v>
      </c>
      <c r="U910" s="34">
        <f>MAX(O$6:O910)</f>
        <v>1.34291332477861</v>
      </c>
      <c r="V910" s="35">
        <f t="shared" si="107"/>
        <v>-0.22568509148258165</v>
      </c>
      <c r="W910" s="35">
        <f t="shared" si="108"/>
        <v>-0.32293928313342102</v>
      </c>
      <c r="X910" s="35">
        <f t="shared" si="108"/>
        <v>-0.24586677606423291</v>
      </c>
    </row>
    <row r="911" spans="1:24">
      <c r="A911" s="357">
        <v>45191</v>
      </c>
      <c r="B911" s="132">
        <f>[1]!thsiFinD("ths_adjustment_nvg_ratio_fund",B$2,$A$6,$A911,101)/100</f>
        <v>0.1309942455243</v>
      </c>
      <c r="C911" s="132">
        <f>[1]!thsiFinD("ths_adjustment_nvg_ratio_fund",C$2,$A$6,$A911,101)/100</f>
        <v>0.1124142124924</v>
      </c>
      <c r="D911" s="132">
        <f>[1]!thsiFinD("ths_adjustment_nvg_ratio_fund",D$2,$A$6,$A911,101)/100</f>
        <v>0.34100167745028004</v>
      </c>
      <c r="E911" s="132">
        <f>[1]!thsiFinD("ths_adjustment_nvg_ratio_fund",E$2,$A$6,$A911,101)/100</f>
        <v>0.46885584647380002</v>
      </c>
      <c r="F911" s="135">
        <f>(1+F$831)*(1+[1]!thsiFinD("ths_adjustment_nvg_ratio_fund",F$2,$A$832,$A911,101)/100)-1</f>
        <v>0.17771879222558784</v>
      </c>
      <c r="G911" s="135">
        <f>(1+G$831)*(1+[1]!thsiFinD("ths_adjustment_nvg_ratio_fund",G$2,$A$832,$A911,101)/100)-1</f>
        <v>0.14557143219564894</v>
      </c>
      <c r="H911" s="132">
        <f>[1]!thsiFinD("ths_int_chg_ratio_index",H$1,$A$6,$A911,101)/100</f>
        <v>0.26696607060949001</v>
      </c>
      <c r="I911" s="132">
        <f>[1]!thsiFinD("ths_int_chg_ratio_index",I$1,$A$6,$A911,101)/100</f>
        <v>0.26696607060949001</v>
      </c>
      <c r="J911" s="32">
        <f t="shared" si="102"/>
        <v>0.23881104344762463</v>
      </c>
      <c r="K911" s="32">
        <f>[1]!thsiFinD("ths_int_chg_ratio_index",K$2,$A$6,$A911,101)/100</f>
        <v>-4.9989608588288999E-2</v>
      </c>
      <c r="L911" s="32">
        <f>[1]!thsiFinD("ths_int_chg_ratio_index",L$2,$A$6,$A911,101)/100</f>
        <v>3.1050465300325999E-2</v>
      </c>
      <c r="M911" s="46">
        <f t="shared" si="103"/>
        <v>1.2388110434476247</v>
      </c>
      <c r="N911" s="46">
        <f t="shared" si="104"/>
        <v>0.95001039141171095</v>
      </c>
      <c r="O911" s="46">
        <f t="shared" si="104"/>
        <v>1.0310504653003261</v>
      </c>
      <c r="P911" s="38">
        <f t="shared" si="105"/>
        <v>1.8047808827422296E-2</v>
      </c>
      <c r="Q911" s="38">
        <f t="shared" si="106"/>
        <v>1.7423643120919374E-2</v>
      </c>
      <c r="R911" s="38">
        <f t="shared" si="106"/>
        <v>1.8084592889856088E-2</v>
      </c>
      <c r="S911" s="34">
        <f>MAX(M$6:M911)</f>
        <v>1.5715176881679187</v>
      </c>
      <c r="T911" s="34">
        <f>MAX(N$6:N911)</f>
        <v>1.37911001835863</v>
      </c>
      <c r="U911" s="34">
        <f>MAX(O$6:O911)</f>
        <v>1.34291332477861</v>
      </c>
      <c r="V911" s="35">
        <f t="shared" si="107"/>
        <v>-0.21171040404143626</v>
      </c>
      <c r="W911" s="35">
        <f t="shared" si="108"/>
        <v>-0.31114241883154392</v>
      </c>
      <c r="X911" s="35">
        <f t="shared" si="108"/>
        <v>-0.23222858372463984</v>
      </c>
    </row>
    <row r="912" spans="1:24">
      <c r="A912" s="357">
        <v>45194</v>
      </c>
      <c r="B912" s="132">
        <f>[1]!thsiFinD("ths_adjustment_nvg_ratio_fund",B$2,$A$6,$A912,101)/100</f>
        <v>0.12539961636829</v>
      </c>
      <c r="C912" s="132">
        <f>[1]!thsiFinD("ths_adjustment_nvg_ratio_fund",C$2,$A$6,$A912,101)/100</f>
        <v>0.10546433845887</v>
      </c>
      <c r="D912" s="132">
        <f>[1]!thsiFinD("ths_adjustment_nvg_ratio_fund",D$2,$A$6,$A912,101)/100</f>
        <v>0.33333333333333004</v>
      </c>
      <c r="E912" s="132">
        <f>[1]!thsiFinD("ths_adjustment_nvg_ratio_fund",E$2,$A$6,$A912,101)/100</f>
        <v>0.46372878729089995</v>
      </c>
      <c r="F912" s="135">
        <f>(1+F$831)*(1+[1]!thsiFinD("ths_adjustment_nvg_ratio_fund",F$2,$A$832,$A912,101)/100)-1</f>
        <v>0.16982175869084859</v>
      </c>
      <c r="G912" s="135">
        <f>(1+G$831)*(1+[1]!thsiFinD("ths_adjustment_nvg_ratio_fund",G$2,$A$832,$A912,101)/100)-1</f>
        <v>0.13861767572601602</v>
      </c>
      <c r="H912" s="132">
        <f>[1]!thsiFinD("ths_int_chg_ratio_index",H$1,$A$6,$A912,101)/100</f>
        <v>0.26386387304570003</v>
      </c>
      <c r="I912" s="132">
        <f>[1]!thsiFinD("ths_int_chg_ratio_index",I$1,$A$6,$A912,101)/100</f>
        <v>0.26386387304570003</v>
      </c>
      <c r="J912" s="32">
        <f t="shared" si="102"/>
        <v>0.2330116569949568</v>
      </c>
      <c r="K912" s="32">
        <f>[1]!thsiFinD("ths_int_chg_ratio_index",K$2,$A$6,$A912,101)/100</f>
        <v>-5.5958102650693002E-2</v>
      </c>
      <c r="L912" s="32">
        <f>[1]!thsiFinD("ths_int_chg_ratio_index",L$2,$A$6,$A912,101)/100</f>
        <v>2.5555974457424999E-2</v>
      </c>
      <c r="M912" s="46">
        <f t="shared" si="103"/>
        <v>1.2330116569949567</v>
      </c>
      <c r="N912" s="46">
        <f t="shared" si="104"/>
        <v>0.94404189734930699</v>
      </c>
      <c r="O912" s="46">
        <f t="shared" si="104"/>
        <v>1.025555974457425</v>
      </c>
      <c r="P912" s="38">
        <f t="shared" si="105"/>
        <v>-4.6814132658425933E-3</v>
      </c>
      <c r="Q912" s="38">
        <f t="shared" si="106"/>
        <v>-6.2825566081806672E-3</v>
      </c>
      <c r="R912" s="38">
        <f t="shared" si="106"/>
        <v>-5.3290222232726947E-3</v>
      </c>
      <c r="S912" s="34">
        <f>MAX(M$6:M912)</f>
        <v>1.5715176881679187</v>
      </c>
      <c r="T912" s="34">
        <f>MAX(N$6:N912)</f>
        <v>1.37911001835863</v>
      </c>
      <c r="U912" s="34">
        <f>MAX(O$6:O912)</f>
        <v>1.34291332477861</v>
      </c>
      <c r="V912" s="35">
        <f t="shared" si="107"/>
        <v>-0.21540071341328237</v>
      </c>
      <c r="W912" s="35">
        <f t="shared" si="108"/>
        <v>-0.31547020558020911</v>
      </c>
      <c r="X912" s="35">
        <f t="shared" si="108"/>
        <v>-0.2363200546643649</v>
      </c>
    </row>
    <row r="913" spans="1:24">
      <c r="A913" s="357">
        <v>45195</v>
      </c>
      <c r="B913" s="132">
        <f>[1]!thsiFinD("ths_adjustment_nvg_ratio_fund",B$2,$A$6,$A913,101)/100</f>
        <v>0.12028452685422</v>
      </c>
      <c r="C913" s="132">
        <f>[1]!thsiFinD("ths_adjustment_nvg_ratio_fund",C$2,$A$6,$A913,101)/100</f>
        <v>0.10320562939797</v>
      </c>
      <c r="D913" s="132">
        <f>[1]!thsiFinD("ths_adjustment_nvg_ratio_fund",D$2,$A$6,$A913,101)/100</f>
        <v>0.32830098250659001</v>
      </c>
      <c r="E913" s="132">
        <f>[1]!thsiFinD("ths_adjustment_nvg_ratio_fund",E$2,$A$6,$A913,101)/100</f>
        <v>0.46233049842283003</v>
      </c>
      <c r="F913" s="135">
        <f>(1+F$831)*(1+[1]!thsiFinD("ths_adjustment_nvg_ratio_fund",F$2,$A$832,$A913,101)/100)-1</f>
        <v>0.16498924563227679</v>
      </c>
      <c r="G913" s="135">
        <f>(1+G$831)*(1+[1]!thsiFinD("ths_adjustment_nvg_ratio_fund",G$2,$A$832,$A913,101)/100)-1</f>
        <v>0.1337020892561025</v>
      </c>
      <c r="H913" s="132">
        <f>[1]!thsiFinD("ths_int_chg_ratio_index",H$1,$A$6,$A913,101)/100</f>
        <v>0.26016376452625001</v>
      </c>
      <c r="I913" s="132">
        <f>[1]!thsiFinD("ths_int_chg_ratio_index",I$1,$A$6,$A913,101)/100</f>
        <v>0.26016376452625001</v>
      </c>
      <c r="J913" s="32">
        <f t="shared" si="102"/>
        <v>0.22914256264031116</v>
      </c>
      <c r="K913" s="32">
        <f>[1]!thsiFinD("ths_int_chg_ratio_index",K$2,$A$6,$A913,101)/100</f>
        <v>-6.0908818003329E-2</v>
      </c>
      <c r="L913" s="32">
        <f>[1]!thsiFinD("ths_int_chg_ratio_index",L$2,$A$6,$A913,101)/100</f>
        <v>2.0549958847816997E-2</v>
      </c>
      <c r="M913" s="46">
        <f t="shared" si="103"/>
        <v>1.2291425626403112</v>
      </c>
      <c r="N913" s="46">
        <f t="shared" si="104"/>
        <v>0.93909118199667097</v>
      </c>
      <c r="O913" s="46">
        <f t="shared" si="104"/>
        <v>1.0205499588478171</v>
      </c>
      <c r="P913" s="38">
        <f t="shared" si="105"/>
        <v>-3.1379219593715701E-3</v>
      </c>
      <c r="Q913" s="38">
        <f t="shared" si="106"/>
        <v>-5.244169105774521E-3</v>
      </c>
      <c r="R913" s="38">
        <f t="shared" si="106"/>
        <v>-4.8812699982136998E-3</v>
      </c>
      <c r="S913" s="34">
        <f>MAX(M$6:M913)</f>
        <v>1.5715176881679187</v>
      </c>
      <c r="T913" s="34">
        <f>MAX(N$6:N913)</f>
        <v>1.37911001835863</v>
      </c>
      <c r="U913" s="34">
        <f>MAX(O$6:O913)</f>
        <v>1.34291332477861</v>
      </c>
      <c r="V913" s="35">
        <f t="shared" si="107"/>
        <v>-0.21786272474397006</v>
      </c>
      <c r="W913" s="35">
        <f t="shared" si="108"/>
        <v>-0.31905999558008757</v>
      </c>
      <c r="X913" s="35">
        <f t="shared" si="108"/>
        <v>-0.24004778266976923</v>
      </c>
    </row>
    <row r="914" spans="1:24">
      <c r="A914" s="357">
        <v>45196</v>
      </c>
      <c r="B914" s="132">
        <f>[1]!thsiFinD("ths_adjustment_nvg_ratio_fund",B$2,$A$6,$A914,101)/100</f>
        <v>0.125</v>
      </c>
      <c r="C914" s="132">
        <f>[1]!thsiFinD("ths_adjustment_nvg_ratio_fund",C$2,$A$6,$A914,101)/100</f>
        <v>0.10650681956390001</v>
      </c>
      <c r="D914" s="132">
        <f>[1]!thsiFinD("ths_adjustment_nvg_ratio_fund",D$2,$A$6,$A914,101)/100</f>
        <v>0.33572969086988003</v>
      </c>
      <c r="E914" s="132">
        <f>[1]!thsiFinD("ths_adjustment_nvg_ratio_fund",E$2,$A$6,$A914,101)/100</f>
        <v>0.47109310867814003</v>
      </c>
      <c r="F914" s="135">
        <f>(1+F$831)*(1+[1]!thsiFinD("ths_adjustment_nvg_ratio_fund",F$2,$A$832,$A914,101)/100)-1</f>
        <v>0.17489000409374089</v>
      </c>
      <c r="G914" s="135">
        <f>(1+G$831)*(1+[1]!thsiFinD("ths_adjustment_nvg_ratio_fund",G$2,$A$832,$A914,101)/100)-1</f>
        <v>0.14125530749035886</v>
      </c>
      <c r="H914" s="132">
        <f>[1]!thsiFinD("ths_int_chg_ratio_index",H$1,$A$6,$A914,101)/100</f>
        <v>0.26526722349315002</v>
      </c>
      <c r="I914" s="132">
        <f>[1]!thsiFinD("ths_int_chg_ratio_index",I$1,$A$6,$A914,101)/100</f>
        <v>0.26526722349315002</v>
      </c>
      <c r="J914" s="32">
        <f t="shared" si="102"/>
        <v>0.23562617221028997</v>
      </c>
      <c r="K914" s="32">
        <f>[1]!thsiFinD("ths_int_chg_ratio_index",K$2,$A$6,$A914,101)/100</f>
        <v>-5.8280791183296002E-2</v>
      </c>
      <c r="L914" s="32">
        <f>[1]!thsiFinD("ths_int_chg_ratio_index",L$2,$A$6,$A914,101)/100</f>
        <v>2.4189679319630997E-2</v>
      </c>
      <c r="M914" s="46">
        <f t="shared" si="103"/>
        <v>1.2356261722102899</v>
      </c>
      <c r="N914" s="46">
        <f t="shared" si="104"/>
        <v>0.94171920881670401</v>
      </c>
      <c r="O914" s="46">
        <f t="shared" si="104"/>
        <v>1.024189679319631</v>
      </c>
      <c r="P914" s="38">
        <f t="shared" si="105"/>
        <v>5.2749044472524265E-3</v>
      </c>
      <c r="Q914" s="38">
        <f t="shared" si="106"/>
        <v>2.7984788595771803E-3</v>
      </c>
      <c r="R914" s="38">
        <f t="shared" si="106"/>
        <v>3.5664304723730389E-3</v>
      </c>
      <c r="S914" s="34">
        <f>MAX(M$6:M914)</f>
        <v>1.5715176881679187</v>
      </c>
      <c r="T914" s="34">
        <f>MAX(N$6:N914)</f>
        <v>1.37911001835863</v>
      </c>
      <c r="U914" s="34">
        <f>MAX(O$6:O914)</f>
        <v>1.34291332477861</v>
      </c>
      <c r="V914" s="35">
        <f t="shared" si="107"/>
        <v>-0.21373702535236005</v>
      </c>
      <c r="W914" s="35">
        <f t="shared" si="108"/>
        <v>-0.3171543993730781</v>
      </c>
      <c r="X914" s="35">
        <f t="shared" si="108"/>
        <v>-0.23733746592433513</v>
      </c>
    </row>
    <row r="915" spans="1:24">
      <c r="A915" s="357">
        <v>45197</v>
      </c>
      <c r="B915" s="132">
        <f>[1]!thsiFinD("ths_adjustment_nvg_ratio_fund",B$2,$A$6,$A915,101)/100</f>
        <v>0.12316176470587999</v>
      </c>
      <c r="C915" s="132">
        <f>[1]!thsiFinD("ths_adjustment_nvg_ratio_fund",C$2,$A$6,$A915,101)/100</f>
        <v>0.10668056641472999</v>
      </c>
      <c r="D915" s="132">
        <f>[1]!thsiFinD("ths_adjustment_nvg_ratio_fund",D$2,$A$6,$A915,101)/100</f>
        <v>0.33884495566738998</v>
      </c>
      <c r="E915" s="132">
        <f>[1]!thsiFinD("ths_adjustment_nvg_ratio_fund",E$2,$A$6,$A915,101)/100</f>
        <v>0.47761845672911002</v>
      </c>
      <c r="F915" s="135">
        <f>(1+F$831)*(1+[1]!thsiFinD("ths_adjustment_nvg_ratio_fund",F$2,$A$832,$A915,101)/100)-1</f>
        <v>0.18337636848928152</v>
      </c>
      <c r="G915" s="135">
        <f>(1+G$831)*(1+[1]!thsiFinD("ths_adjustment_nvg_ratio_fund",G$2,$A$832,$A915,101)/100)-1</f>
        <v>0.1495278798421642</v>
      </c>
      <c r="H915" s="132">
        <f>[1]!thsiFinD("ths_int_chg_ratio_index",H$1,$A$6,$A915,101)/100</f>
        <v>0.28230400904280001</v>
      </c>
      <c r="I915" s="132">
        <f>[1]!thsiFinD("ths_int_chg_ratio_index",I$1,$A$6,$A915,101)/100</f>
        <v>0.28230400904280001</v>
      </c>
      <c r="J915" s="32">
        <f t="shared" si="102"/>
        <v>0.24297725124176944</v>
      </c>
      <c r="K915" s="32">
        <f>[1]!thsiFinD("ths_int_chg_ratio_index",K$2,$A$6,$A915,101)/100</f>
        <v>-5.9636162224942002E-2</v>
      </c>
      <c r="L915" s="32">
        <f>[1]!thsiFinD("ths_int_chg_ratio_index",L$2,$A$6,$A915,101)/100</f>
        <v>2.6951468778938999E-2</v>
      </c>
      <c r="M915" s="46">
        <f t="shared" si="103"/>
        <v>1.2429772512417694</v>
      </c>
      <c r="N915" s="46">
        <f t="shared" si="104"/>
        <v>0.94036383777505805</v>
      </c>
      <c r="O915" s="46">
        <f t="shared" si="104"/>
        <v>1.0269514687789389</v>
      </c>
      <c r="P915" s="38">
        <f t="shared" si="105"/>
        <v>5.9492743005999937E-3</v>
      </c>
      <c r="Q915" s="38">
        <f t="shared" si="106"/>
        <v>-1.4392517737309429E-3</v>
      </c>
      <c r="R915" s="38">
        <f t="shared" si="106"/>
        <v>2.6965605249436031E-3</v>
      </c>
      <c r="S915" s="34">
        <f>MAX(M$6:M915)</f>
        <v>1.5715176881679187</v>
      </c>
      <c r="T915" s="34">
        <f>MAX(N$6:N915)</f>
        <v>1.37911001835863</v>
      </c>
      <c r="U915" s="34">
        <f>MAX(O$6:O915)</f>
        <v>1.34291332477861</v>
      </c>
      <c r="V915" s="35">
        <f t="shared" si="107"/>
        <v>-0.20905933124377551</v>
      </c>
      <c r="W915" s="35">
        <f t="shared" si="108"/>
        <v>-0.31813718611496478</v>
      </c>
      <c r="X915" s="35">
        <f t="shared" si="108"/>
        <v>-0.23528090024109327</v>
      </c>
    </row>
    <row r="916" spans="1:24">
      <c r="A916" s="357">
        <v>45208</v>
      </c>
      <c r="B916" s="132">
        <f>[1]!thsiFinD("ths_adjustment_nvg_ratio_fund",B$2,$A$6,$A916,101)/100</f>
        <v>0.12148337595908</v>
      </c>
      <c r="C916" s="132">
        <f>[1]!thsiFinD("ths_adjustment_nvg_ratio_fund",C$2,$A$6,$A916,101)/100</f>
        <v>0.10468247763009</v>
      </c>
      <c r="D916" s="132">
        <f>[1]!thsiFinD("ths_adjustment_nvg_ratio_fund",D$2,$A$6,$A916,101)/100</f>
        <v>0.33225497244189001</v>
      </c>
      <c r="E916" s="132">
        <f>[1]!thsiFinD("ths_adjustment_nvg_ratio_fund",E$2,$A$6,$A916,101)/100</f>
        <v>0.46997447753739002</v>
      </c>
      <c r="F916" s="135">
        <f>(1+F$831)*(1+[1]!thsiFinD("ths_adjustment_nvg_ratio_fund",F$2,$A$832,$A916,101)/100)-1</f>
        <v>0.17712946136478647</v>
      </c>
      <c r="G916" s="135">
        <f>(1+G$831)*(1+[1]!thsiFinD("ths_adjustment_nvg_ratio_fund",G$2,$A$832,$A916,101)/100)-1</f>
        <v>0.14557143219564894</v>
      </c>
      <c r="H916" s="132">
        <f>[1]!thsiFinD("ths_int_chg_ratio_index",H$1,$A$6,$A916,101)/100</f>
        <v>0.27844773666165001</v>
      </c>
      <c r="I916" s="132">
        <f>[1]!thsiFinD("ths_int_chg_ratio_index",I$1,$A$6,$A916,101)/100</f>
        <v>0.27844773666165001</v>
      </c>
      <c r="J916" s="32">
        <f t="shared" si="102"/>
        <v>0.23849895880652319</v>
      </c>
      <c r="K916" s="32">
        <f>[1]!thsiFinD("ths_int_chg_ratio_index",K$2,$A$6,$A916,101)/100</f>
        <v>-6.1951091088881E-2</v>
      </c>
      <c r="L916" s="32">
        <f>[1]!thsiFinD("ths_int_chg_ratio_index",L$2,$A$6,$A916,101)/100</f>
        <v>2.4320075674328999E-2</v>
      </c>
      <c r="M916" s="46">
        <f t="shared" si="103"/>
        <v>1.2384989588065232</v>
      </c>
      <c r="N916" s="46">
        <f t="shared" si="104"/>
        <v>0.93804890891111903</v>
      </c>
      <c r="O916" s="46">
        <f t="shared" si="104"/>
        <v>1.0243200756743289</v>
      </c>
      <c r="P916" s="38">
        <f t="shared" si="105"/>
        <v>-3.6028756204284917E-3</v>
      </c>
      <c r="Q916" s="38">
        <f t="shared" si="106"/>
        <v>-2.4617374370926592E-3</v>
      </c>
      <c r="R916" s="38">
        <f t="shared" si="106"/>
        <v>-2.5623344282654781E-3</v>
      </c>
      <c r="S916" s="34">
        <f>MAX(M$6:M916)</f>
        <v>1.5715176881679187</v>
      </c>
      <c r="T916" s="34">
        <f>MAX(N$6:N916)</f>
        <v>1.37911001835863</v>
      </c>
      <c r="U916" s="34">
        <f>MAX(O$6:O916)</f>
        <v>1.34291332477861</v>
      </c>
      <c r="V916" s="35">
        <f t="shared" si="107"/>
        <v>-0.21190899209644276</v>
      </c>
      <c r="W916" s="35">
        <f t="shared" si="108"/>
        <v>-0.31981575333086698</v>
      </c>
      <c r="X916" s="35">
        <f t="shared" si="108"/>
        <v>-0.23724036631835765</v>
      </c>
    </row>
    <row r="917" spans="1:24">
      <c r="A917" s="357">
        <v>45209</v>
      </c>
      <c r="B917" s="132">
        <f>[1]!thsiFinD("ths_adjustment_nvg_ratio_fund",B$2,$A$6,$A917,101)/100</f>
        <v>0.10997442455243001</v>
      </c>
      <c r="C917" s="132">
        <f>[1]!thsiFinD("ths_adjustment_nvg_ratio_fund",C$2,$A$6,$A917,101)/100</f>
        <v>9.3910172878116996E-2</v>
      </c>
      <c r="D917" s="132">
        <f>[1]!thsiFinD("ths_adjustment_nvg_ratio_fund",D$2,$A$6,$A917,101)/100</f>
        <v>0.32302899592619</v>
      </c>
      <c r="E917" s="132">
        <f>[1]!thsiFinD("ths_adjustment_nvg_ratio_fund",E$2,$A$6,$A917,101)/100</f>
        <v>0.45589836961430003</v>
      </c>
      <c r="F917" s="135">
        <f>(1+F$831)*(1+[1]!thsiFinD("ths_adjustment_nvg_ratio_fund",F$2,$A$832,$A917,101)/100)-1</f>
        <v>0.17217908213405431</v>
      </c>
      <c r="G917" s="135">
        <f>(1+G$831)*(1+[1]!thsiFinD("ths_adjustment_nvg_ratio_fund",G$2,$A$832,$A917,101)/100)-1</f>
        <v>0.13777842925554173</v>
      </c>
      <c r="H917" s="132">
        <f>[1]!thsiFinD("ths_int_chg_ratio_index",H$1,$A$6,$A917,101)/100</f>
        <v>0.27867977644219999</v>
      </c>
      <c r="I917" s="132">
        <f>[1]!thsiFinD("ths_int_chg_ratio_index",I$1,$A$6,$A917,101)/100</f>
        <v>0.27867977644219999</v>
      </c>
      <c r="J917" s="32">
        <f t="shared" si="102"/>
        <v>0.23126612840562913</v>
      </c>
      <c r="K917" s="32">
        <f>[1]!thsiFinD("ths_int_chg_ratio_index",K$2,$A$6,$A917,101)/100</f>
        <v>-6.8343281758336996E-2</v>
      </c>
      <c r="L917" s="32">
        <f>[1]!thsiFinD("ths_int_chg_ratio_index",L$2,$A$6,$A917,101)/100</f>
        <v>1.9364303104593E-2</v>
      </c>
      <c r="M917" s="46">
        <f t="shared" si="103"/>
        <v>1.2312661284056292</v>
      </c>
      <c r="N917" s="46">
        <f t="shared" si="104"/>
        <v>0.93165671824166296</v>
      </c>
      <c r="O917" s="46">
        <f t="shared" si="104"/>
        <v>1.0193643031045929</v>
      </c>
      <c r="P917" s="38">
        <f t="shared" si="105"/>
        <v>-5.8399971590318289E-3</v>
      </c>
      <c r="Q917" s="38">
        <f t="shared" si="106"/>
        <v>-6.8143468946370023E-3</v>
      </c>
      <c r="R917" s="38">
        <f t="shared" si="106"/>
        <v>-4.8381093834107824E-3</v>
      </c>
      <c r="S917" s="34">
        <f>MAX(M$6:M917)</f>
        <v>1.5715176881679187</v>
      </c>
      <c r="T917" s="34">
        <f>MAX(N$6:N917)</f>
        <v>1.37911001835863</v>
      </c>
      <c r="U917" s="34">
        <f>MAX(O$6:O917)</f>
        <v>1.34291332477861</v>
      </c>
      <c r="V917" s="35">
        <f t="shared" si="107"/>
        <v>-0.21651144134365807</v>
      </c>
      <c r="W917" s="35">
        <f t="shared" si="108"/>
        <v>-0.32445076473993772</v>
      </c>
      <c r="X917" s="35">
        <f t="shared" si="108"/>
        <v>-0.24093068085935987</v>
      </c>
    </row>
    <row r="918" spans="1:24">
      <c r="A918" s="357">
        <v>45210</v>
      </c>
      <c r="B918" s="132">
        <f>[1]!thsiFinD("ths_adjustment_nvg_ratio_fund",B$2,$A$6,$A918,101)/100</f>
        <v>0.10941496163683001</v>
      </c>
      <c r="C918" s="132">
        <f>[1]!thsiFinD("ths_adjustment_nvg_ratio_fund",C$2,$A$6,$A918,101)/100</f>
        <v>9.6690122491530014E-2</v>
      </c>
      <c r="D918" s="132">
        <f>[1]!thsiFinD("ths_adjustment_nvg_ratio_fund",D$2,$A$6,$A918,101)/100</f>
        <v>0.32422717469446</v>
      </c>
      <c r="E918" s="132">
        <f>[1]!thsiFinD("ths_adjustment_nvg_ratio_fund",E$2,$A$6,$A918,101)/100</f>
        <v>0.45319501112061</v>
      </c>
      <c r="F918" s="135">
        <f>(1+F$831)*(1+[1]!thsiFinD("ths_adjustment_nvg_ratio_fund",F$2,$A$832,$A918,101)/100)-1</f>
        <v>0.17830812308638921</v>
      </c>
      <c r="G918" s="135">
        <f>(1+G$831)*(1+[1]!thsiFinD("ths_adjustment_nvg_ratio_fund",G$2,$A$832,$A918,101)/100)-1</f>
        <v>0.14113541513743488</v>
      </c>
      <c r="H918" s="132">
        <f>[1]!thsiFinD("ths_int_chg_ratio_index",H$1,$A$6,$A918,101)/100</f>
        <v>0.28311402396688001</v>
      </c>
      <c r="I918" s="132">
        <f>[1]!thsiFinD("ths_int_chg_ratio_index",I$1,$A$6,$A918,101)/100</f>
        <v>0.28311402396688001</v>
      </c>
      <c r="J918" s="32">
        <f t="shared" si="102"/>
        <v>0.23364985701262675</v>
      </c>
      <c r="K918" s="32">
        <f>[1]!thsiFinD("ths_int_chg_ratio_index",K$2,$A$6,$A918,101)/100</f>
        <v>-6.6407291171657001E-2</v>
      </c>
      <c r="L918" s="32">
        <f>[1]!thsiFinD("ths_int_chg_ratio_index",L$2,$A$6,$A918,101)/100</f>
        <v>2.1695660152434001E-2</v>
      </c>
      <c r="M918" s="46">
        <f t="shared" si="103"/>
        <v>1.2336498570126269</v>
      </c>
      <c r="N918" s="46">
        <f t="shared" si="104"/>
        <v>0.933592708828343</v>
      </c>
      <c r="O918" s="46">
        <f t="shared" si="104"/>
        <v>1.0216956601524341</v>
      </c>
      <c r="P918" s="38">
        <f t="shared" si="105"/>
        <v>1.9359978740618455E-3</v>
      </c>
      <c r="Q918" s="38">
        <f t="shared" si="106"/>
        <v>2.0780085076119725E-3</v>
      </c>
      <c r="R918" s="38">
        <f t="shared" si="106"/>
        <v>2.2870695400463159E-3</v>
      </c>
      <c r="S918" s="34">
        <f>MAX(M$6:M918)</f>
        <v>1.5715176881679187</v>
      </c>
      <c r="T918" s="34">
        <f>MAX(N$6:N918)</f>
        <v>1.37911001835863</v>
      </c>
      <c r="U918" s="34">
        <f>MAX(O$6:O918)</f>
        <v>1.34291332477861</v>
      </c>
      <c r="V918" s="35">
        <f t="shared" si="107"/>
        <v>-0.21499460915974766</v>
      </c>
      <c r="W918" s="35">
        <f t="shared" si="108"/>
        <v>-0.32304696768175656</v>
      </c>
      <c r="X918" s="35">
        <f t="shared" si="108"/>
        <v>-0.23919463654076945</v>
      </c>
    </row>
    <row r="919" spans="1:24">
      <c r="A919" s="357">
        <v>45211</v>
      </c>
      <c r="B919" s="132">
        <f>[1]!thsiFinD("ths_adjustment_nvg_ratio_fund",B$2,$A$6,$A919,101)/100</f>
        <v>0.11932544757032999</v>
      </c>
      <c r="C919" s="132">
        <f>[1]!thsiFinD("ths_adjustment_nvg_ratio_fund",C$2,$A$6,$A919,101)/100</f>
        <v>0.10277126227087001</v>
      </c>
      <c r="D919" s="132">
        <f>[1]!thsiFinD("ths_adjustment_nvg_ratio_fund",D$2,$A$6,$A919,101)/100</f>
        <v>0.33309369757967999</v>
      </c>
      <c r="E919" s="132">
        <f>[1]!thsiFinD("ths_adjustment_nvg_ratio_fund",E$2,$A$6,$A919,101)/100</f>
        <v>0.46018645546094</v>
      </c>
      <c r="F919" s="135">
        <f>(1+F$831)*(1+[1]!thsiFinD("ths_adjustment_nvg_ratio_fund",F$2,$A$832,$A919,101)/100)-1</f>
        <v>0.18809101537569295</v>
      </c>
      <c r="G919" s="135">
        <f>(1+G$831)*(1+[1]!thsiFinD("ths_adjustment_nvg_ratio_fund",G$2,$A$832,$A919,101)/100)-1</f>
        <v>0.14892841807754076</v>
      </c>
      <c r="H919" s="132">
        <f>[1]!thsiFinD("ths_int_chg_ratio_index",H$1,$A$6,$A919,101)/100</f>
        <v>0.28891817770771999</v>
      </c>
      <c r="I919" s="132">
        <f>[1]!thsiFinD("ths_int_chg_ratio_index",I$1,$A$6,$A919,101)/100</f>
        <v>0.28891817770771999</v>
      </c>
      <c r="J919" s="32">
        <f t="shared" si="102"/>
        <v>0.24127908146881172</v>
      </c>
      <c r="K919" s="32">
        <f>[1]!thsiFinD("ths_int_chg_ratio_index",K$2,$A$6,$A919,101)/100</f>
        <v>-5.8042555331813003E-2</v>
      </c>
      <c r="L919" s="32">
        <f>[1]!thsiFinD("ths_int_chg_ratio_index",L$2,$A$6,$A919,101)/100</f>
        <v>2.9954340387551001E-2</v>
      </c>
      <c r="M919" s="46">
        <f t="shared" si="103"/>
        <v>1.2412790814688117</v>
      </c>
      <c r="N919" s="46">
        <f t="shared" si="104"/>
        <v>0.94195744466818698</v>
      </c>
      <c r="O919" s="46">
        <f t="shared" si="104"/>
        <v>1.0299543403875511</v>
      </c>
      <c r="P919" s="38">
        <f t="shared" si="105"/>
        <v>6.1842705309103074E-3</v>
      </c>
      <c r="Q919" s="38">
        <f t="shared" si="106"/>
        <v>8.9597270423649178E-3</v>
      </c>
      <c r="R919" s="38">
        <f t="shared" si="106"/>
        <v>8.0833075417827693E-3</v>
      </c>
      <c r="S919" s="34">
        <f>MAX(M$6:M919)</f>
        <v>1.5715176881679187</v>
      </c>
      <c r="T919" s="34">
        <f>MAX(N$6:N919)</f>
        <v>1.37911001835863</v>
      </c>
      <c r="U919" s="34">
        <f>MAX(O$6:O919)</f>
        <v>1.34291332477861</v>
      </c>
      <c r="V919" s="35">
        <f t="shared" si="107"/>
        <v>-0.21013992345456856</v>
      </c>
      <c r="W919" s="35">
        <f t="shared" si="108"/>
        <v>-0.31698165329168382</v>
      </c>
      <c r="X919" s="35">
        <f t="shared" si="108"/>
        <v>-0.23304481280849065</v>
      </c>
    </row>
    <row r="920" spans="1:24">
      <c r="A920" s="357">
        <v>45212</v>
      </c>
      <c r="B920" s="132">
        <f>[1]!thsiFinD("ths_adjustment_nvg_ratio_fund",B$2,$A$6,$A920,101)/100</f>
        <v>0.10829603580563001</v>
      </c>
      <c r="C920" s="132">
        <f>[1]!thsiFinD("ths_adjustment_nvg_ratio_fund",C$2,$A$6,$A920,101)/100</f>
        <v>9.2780818347667007E-2</v>
      </c>
      <c r="D920" s="132">
        <f>[1]!thsiFinD("ths_adjustment_nvg_ratio_fund",D$2,$A$6,$A920,101)/100</f>
        <v>0.32866043613706997</v>
      </c>
      <c r="E920" s="132">
        <f>[1]!thsiFinD("ths_adjustment_nvg_ratio_fund",E$2,$A$6,$A920,101)/100</f>
        <v>0.45235603786150003</v>
      </c>
      <c r="F920" s="135">
        <f>(1+F$831)*(1+[1]!thsiFinD("ths_adjustment_nvg_ratio_fund",F$2,$A$832,$A920,101)/100)-1</f>
        <v>0.18302276997280065</v>
      </c>
      <c r="G920" s="135">
        <f>(1+G$831)*(1+[1]!thsiFinD("ths_adjustment_nvg_ratio_fund",G$2,$A$832,$A920,101)/100)-1</f>
        <v>0.14329347749007981</v>
      </c>
      <c r="H920" s="132">
        <f>[1]!thsiFinD("ths_int_chg_ratio_index",H$1,$A$6,$A920,101)/100</f>
        <v>0.28274956899699999</v>
      </c>
      <c r="I920" s="132">
        <f>[1]!thsiFinD("ths_int_chg_ratio_index",I$1,$A$6,$A920,101)/100</f>
        <v>0.28274956899699999</v>
      </c>
      <c r="J920" s="32">
        <f t="shared" si="102"/>
        <v>0.23423858920109347</v>
      </c>
      <c r="K920" s="32">
        <f>[1]!thsiFinD("ths_int_chg_ratio_index",K$2,$A$6,$A920,101)/100</f>
        <v>-6.7030472031864005E-2</v>
      </c>
      <c r="L920" s="32">
        <f>[1]!thsiFinD("ths_int_chg_ratio_index",L$2,$A$6,$A920,101)/100</f>
        <v>2.2222600977066E-2</v>
      </c>
      <c r="M920" s="46">
        <f t="shared" si="103"/>
        <v>1.2342385892010934</v>
      </c>
      <c r="N920" s="46">
        <f t="shared" si="104"/>
        <v>0.93296952796813604</v>
      </c>
      <c r="O920" s="46">
        <f t="shared" si="104"/>
        <v>1.0222226009770661</v>
      </c>
      <c r="P920" s="38">
        <f t="shared" si="105"/>
        <v>-5.6719656142011354E-3</v>
      </c>
      <c r="Q920" s="38">
        <f t="shared" si="106"/>
        <v>-9.5417438982257075E-3</v>
      </c>
      <c r="R920" s="38">
        <f t="shared" si="106"/>
        <v>-7.5068758946883474E-3</v>
      </c>
      <c r="S920" s="34">
        <f>MAX(M$6:M920)</f>
        <v>1.5715176881679187</v>
      </c>
      <c r="T920" s="34">
        <f>MAX(N$6:N920)</f>
        <v>1.37911001835863</v>
      </c>
      <c r="U920" s="34">
        <f>MAX(O$6:O920)</f>
        <v>1.34291332477861</v>
      </c>
      <c r="V920" s="35">
        <f t="shared" si="107"/>
        <v>-0.21461998264876458</v>
      </c>
      <c r="W920" s="35">
        <f t="shared" si="108"/>
        <v>-0.32349883943376412</v>
      </c>
      <c r="X920" s="35">
        <f t="shared" si="108"/>
        <v>-0.23880225021552481</v>
      </c>
    </row>
    <row r="921" spans="1:24">
      <c r="A921" s="357">
        <v>45215</v>
      </c>
      <c r="B921" s="132">
        <f>[1]!thsiFinD("ths_adjustment_nvg_ratio_fund",B$2,$A$6,$A921,101)/100</f>
        <v>9.9904092071611009E-2</v>
      </c>
      <c r="C921" s="132">
        <f>[1]!thsiFinD("ths_adjustment_nvg_ratio_fund",C$2,$A$6,$A921,101)/100</f>
        <v>8.7134045695422005E-2</v>
      </c>
      <c r="D921" s="132">
        <f>[1]!thsiFinD("ths_adjustment_nvg_ratio_fund",D$2,$A$6,$A921,101)/100</f>
        <v>0.31811646297627999</v>
      </c>
      <c r="E921" s="132">
        <f>[1]!thsiFinD("ths_adjustment_nvg_ratio_fund",E$2,$A$6,$A921,101)/100</f>
        <v>0.44629678609988999</v>
      </c>
      <c r="F921" s="135">
        <f>(1+F$831)*(1+[1]!thsiFinD("ths_adjustment_nvg_ratio_fund",F$2,$A$832,$A921,101)/100)-1</f>
        <v>0.17041108955164996</v>
      </c>
      <c r="G921" s="135">
        <f>(1+G$831)*(1+[1]!thsiFinD("ths_adjustment_nvg_ratio_fund",G$2,$A$832,$A921,101)/100)-1</f>
        <v>0.13190370396223128</v>
      </c>
      <c r="H921" s="132">
        <f>[1]!thsiFinD("ths_int_chg_ratio_index",H$1,$A$6,$A921,101)/100</f>
        <v>0.27547120007761</v>
      </c>
      <c r="I921" s="132">
        <f>[1]!thsiFinD("ths_int_chg_ratio_index",I$1,$A$6,$A921,101)/100</f>
        <v>0.27547120007761</v>
      </c>
      <c r="J921" s="32">
        <f t="shared" si="102"/>
        <v>0.22558857256403805</v>
      </c>
      <c r="K921" s="32">
        <f>[1]!thsiFinD("ths_int_chg_ratio_index",K$2,$A$6,$A921,101)/100</f>
        <v>-7.6237435764201E-2</v>
      </c>
      <c r="L921" s="32">
        <f>[1]!thsiFinD("ths_int_chg_ratio_index",L$2,$A$6,$A921,101)/100</f>
        <v>1.3325405258671E-2</v>
      </c>
      <c r="M921" s="46">
        <f t="shared" si="103"/>
        <v>1.2255885725640381</v>
      </c>
      <c r="N921" s="46">
        <f t="shared" si="104"/>
        <v>0.92376256423579894</v>
      </c>
      <c r="O921" s="46">
        <f t="shared" si="104"/>
        <v>1.0133254052586711</v>
      </c>
      <c r="P921" s="38">
        <f t="shared" si="105"/>
        <v>-7.0083829113254392E-3</v>
      </c>
      <c r="Q921" s="38">
        <f t="shared" si="106"/>
        <v>-9.8684506367410219E-3</v>
      </c>
      <c r="R921" s="38">
        <f t="shared" si="106"/>
        <v>-8.7037751952371289E-3</v>
      </c>
      <c r="S921" s="34">
        <f>MAX(M$6:M921)</f>
        <v>1.5715176881679187</v>
      </c>
      <c r="T921" s="34">
        <f>MAX(N$6:N921)</f>
        <v>1.37911001835863</v>
      </c>
      <c r="U921" s="34">
        <f>MAX(O$6:O921)</f>
        <v>1.34291332477861</v>
      </c>
      <c r="V921" s="35">
        <f t="shared" si="107"/>
        <v>-0.2201242265412654</v>
      </c>
      <c r="W921" s="35">
        <f t="shared" si="108"/>
        <v>-0.33017485774250999</v>
      </c>
      <c r="X921" s="35">
        <f t="shared" si="108"/>
        <v>-0.24542754430876923</v>
      </c>
    </row>
    <row r="922" spans="1:24">
      <c r="A922" s="357">
        <v>45216</v>
      </c>
      <c r="B922" s="132">
        <f>[1]!thsiFinD("ths_adjustment_nvg_ratio_fund",B$2,$A$6,$A922,101)/100</f>
        <v>0.10334079283887</v>
      </c>
      <c r="C922" s="132">
        <f>[1]!thsiFinD("ths_adjustment_nvg_ratio_fund",C$2,$A$6,$A922,101)/100</f>
        <v>9.0522109286769001E-2</v>
      </c>
      <c r="D922" s="132">
        <f>[1]!thsiFinD("ths_adjustment_nvg_ratio_fund",D$2,$A$6,$A922,101)/100</f>
        <v>0.31775700934578999</v>
      </c>
      <c r="E922" s="132">
        <f>[1]!thsiFinD("ths_adjustment_nvg_ratio_fund",E$2,$A$6,$A922,101)/100</f>
        <v>0.45011877565717001</v>
      </c>
      <c r="F922" s="135">
        <f>(1+F$831)*(1+[1]!thsiFinD("ths_adjustment_nvg_ratio_fund",F$2,$A$832,$A922,101)/100)-1</f>
        <v>0.16781803376412374</v>
      </c>
      <c r="G922" s="135">
        <f>(1+G$831)*(1+[1]!thsiFinD("ths_adjustment_nvg_ratio_fund",G$2,$A$832,$A922,101)/100)-1</f>
        <v>0.12854671808033946</v>
      </c>
      <c r="H922" s="132">
        <f>[1]!thsiFinD("ths_int_chg_ratio_index",H$1,$A$6,$A922,101)/100</f>
        <v>0.27167135802807002</v>
      </c>
      <c r="I922" s="132">
        <f>[1]!thsiFinD("ths_int_chg_ratio_index",I$1,$A$6,$A922,101)/100</f>
        <v>0.27167135802807002</v>
      </c>
      <c r="J922" s="32">
        <f t="shared" si="102"/>
        <v>0.22518076937865031</v>
      </c>
      <c r="K922" s="32">
        <f>[1]!thsiFinD("ths_int_chg_ratio_index",K$2,$A$6,$A922,101)/100</f>
        <v>-7.319330839830801E-2</v>
      </c>
      <c r="L922" s="32">
        <f>[1]!thsiFinD("ths_int_chg_ratio_index",L$2,$A$6,$A922,101)/100</f>
        <v>1.4694211437378001E-2</v>
      </c>
      <c r="M922" s="46">
        <f t="shared" si="103"/>
        <v>1.2251807693786503</v>
      </c>
      <c r="N922" s="46">
        <f t="shared" si="104"/>
        <v>0.92680669160169193</v>
      </c>
      <c r="O922" s="46">
        <f t="shared" si="104"/>
        <v>1.014694211437378</v>
      </c>
      <c r="P922" s="38">
        <f t="shared" si="105"/>
        <v>-3.3274068844701965E-4</v>
      </c>
      <c r="Q922" s="38">
        <f t="shared" si="106"/>
        <v>3.2953569280125272E-3</v>
      </c>
      <c r="R922" s="38">
        <f t="shared" si="106"/>
        <v>1.3508061394724713E-3</v>
      </c>
      <c r="S922" s="34">
        <f>MAX(M$6:M922)</f>
        <v>1.5715176881679187</v>
      </c>
      <c r="T922" s="34">
        <f>MAX(N$6:N922)</f>
        <v>1.37911001835863</v>
      </c>
      <c r="U922" s="34">
        <f>MAX(O$6:O922)</f>
        <v>1.34291332477861</v>
      </c>
      <c r="V922" s="35">
        <f t="shared" si="107"/>
        <v>-0.22038372294302921</v>
      </c>
      <c r="W922" s="35">
        <f t="shared" si="108"/>
        <v>-0.32796754481941492</v>
      </c>
      <c r="X922" s="35">
        <f t="shared" si="108"/>
        <v>-0.24440826320294462</v>
      </c>
    </row>
    <row r="923" spans="1:24">
      <c r="A923" s="357">
        <v>45217</v>
      </c>
      <c r="B923" s="132">
        <f>[1]!thsiFinD("ths_adjustment_nvg_ratio_fund",B$2,$A$6,$A923,101)/100</f>
        <v>9.1592071611253004E-2</v>
      </c>
      <c r="C923" s="132">
        <f>[1]!thsiFinD("ths_adjustment_nvg_ratio_fund",C$2,$A$6,$A923,101)/100</f>
        <v>7.8533576578924999E-2</v>
      </c>
      <c r="D923" s="132">
        <f>[1]!thsiFinD("ths_adjustment_nvg_ratio_fund",D$2,$A$6,$A923,101)/100</f>
        <v>0.29966450994487998</v>
      </c>
      <c r="E923" s="132">
        <f>[1]!thsiFinD("ths_adjustment_nvg_ratio_fund",E$2,$A$6,$A923,101)/100</f>
        <v>0.43277999363143005</v>
      </c>
      <c r="F923" s="135">
        <f>(1+F$831)*(1+[1]!thsiFinD("ths_adjustment_nvg_ratio_fund",F$2,$A$832,$A923,101)/100)-1</f>
        <v>0.14660212277527207</v>
      </c>
      <c r="G923" s="135">
        <f>(1+G$831)*(1+[1]!thsiFinD("ths_adjustment_nvg_ratio_fund",G$2,$A$832,$A923,101)/100)-1</f>
        <v>0.10828491043606214</v>
      </c>
      <c r="H923" s="132">
        <f>[1]!thsiFinD("ths_int_chg_ratio_index",H$1,$A$6,$A923,101)/100</f>
        <v>0.24725597980404002</v>
      </c>
      <c r="I923" s="132">
        <f>[1]!thsiFinD("ths_int_chg_ratio_index",I$1,$A$6,$A923,101)/100</f>
        <v>0.24725597980404002</v>
      </c>
      <c r="J923" s="32">
        <f t="shared" si="102"/>
        <v>0.20649614307323777</v>
      </c>
      <c r="K923" s="32">
        <f>[1]!thsiFinD("ths_int_chg_ratio_index",K$2,$A$6,$A923,101)/100</f>
        <v>-8.1676098715325995E-2</v>
      </c>
      <c r="L923" s="32">
        <f>[1]!thsiFinD("ths_int_chg_ratio_index",L$2,$A$6,$A923,101)/100</f>
        <v>2.6167935127503999E-3</v>
      </c>
      <c r="M923" s="46">
        <f t="shared" si="103"/>
        <v>1.2064961430732377</v>
      </c>
      <c r="N923" s="46">
        <f t="shared" si="104"/>
        <v>0.918323901284674</v>
      </c>
      <c r="O923" s="46">
        <f t="shared" si="104"/>
        <v>1.0026167935127503</v>
      </c>
      <c r="P923" s="38">
        <f t="shared" si="105"/>
        <v>-1.5250505698753747E-2</v>
      </c>
      <c r="Q923" s="38">
        <f t="shared" si="106"/>
        <v>-9.1527072407711074E-3</v>
      </c>
      <c r="R923" s="38">
        <f t="shared" si="106"/>
        <v>-1.1902519782308829E-2</v>
      </c>
      <c r="S923" s="34">
        <f>MAX(M$6:M923)</f>
        <v>1.5715176881679187</v>
      </c>
      <c r="T923" s="34">
        <f>MAX(N$6:N923)</f>
        <v>1.37911001835863</v>
      </c>
      <c r="U923" s="34">
        <f>MAX(O$6:O923)</f>
        <v>1.34291332477861</v>
      </c>
      <c r="V923" s="35">
        <f t="shared" si="107"/>
        <v>-0.23227326541912774</v>
      </c>
      <c r="W923" s="35">
        <f t="shared" si="108"/>
        <v>-0.33411846113797938</v>
      </c>
      <c r="X923" s="35">
        <f t="shared" si="108"/>
        <v>-0.25340170879752066</v>
      </c>
    </row>
    <row r="924" spans="1:24">
      <c r="A924" s="357">
        <v>45218</v>
      </c>
      <c r="B924" s="132">
        <f>[1]!thsiFinD("ths_adjustment_nvg_ratio_fund",B$2,$A$6,$A924,101)/100</f>
        <v>7.1291560102302004E-2</v>
      </c>
      <c r="C924" s="132">
        <f>[1]!thsiFinD("ths_adjustment_nvg_ratio_fund",C$2,$A$6,$A924,101)/100</f>
        <v>6.1158891495091995E-2</v>
      </c>
      <c r="D924" s="132">
        <f>[1]!thsiFinD("ths_adjustment_nvg_ratio_fund",D$2,$A$6,$A924,101)/100</f>
        <v>0.28744308650851003</v>
      </c>
      <c r="E924" s="132">
        <f>[1]!thsiFinD("ths_adjustment_nvg_ratio_fund",E$2,$A$6,$A924,101)/100</f>
        <v>0.41534799244041998</v>
      </c>
      <c r="F924" s="135">
        <f>(1+F$831)*(1+[1]!thsiFinD("ths_adjustment_nvg_ratio_fund",F$2,$A$832,$A924,101)/100)-1</f>
        <v>0.13941228627349456</v>
      </c>
      <c r="G924" s="135">
        <f>(1+G$831)*(1+[1]!thsiFinD("ths_adjustment_nvg_ratio_fund",G$2,$A$832,$A924,101)/100)-1</f>
        <v>9.6655352202365208E-2</v>
      </c>
      <c r="H924" s="132">
        <f>[1]!thsiFinD("ths_int_chg_ratio_index",H$1,$A$6,$A924,101)/100</f>
        <v>0.23538954168385001</v>
      </c>
      <c r="I924" s="132">
        <f>[1]!thsiFinD("ths_int_chg_ratio_index",I$1,$A$6,$A924,101)/100</f>
        <v>0.23538954168385001</v>
      </c>
      <c r="J924" s="32">
        <f t="shared" si="102"/>
        <v>0.19276103154873547</v>
      </c>
      <c r="K924" s="32">
        <f>[1]!thsiFinD("ths_int_chg_ratio_index",K$2,$A$6,$A924,101)/100</f>
        <v>-9.8792221595943003E-2</v>
      </c>
      <c r="L924" s="32">
        <f>[1]!thsiFinD("ths_int_chg_ratio_index",L$2,$A$6,$A924,101)/100</f>
        <v>-1.3377559356229E-2</v>
      </c>
      <c r="M924" s="46">
        <f t="shared" si="103"/>
        <v>1.1927610315487356</v>
      </c>
      <c r="N924" s="46">
        <f t="shared" si="104"/>
        <v>0.90120777840405697</v>
      </c>
      <c r="O924" s="46">
        <f t="shared" si="104"/>
        <v>0.98662244064377103</v>
      </c>
      <c r="P924" s="38">
        <f t="shared" si="105"/>
        <v>-1.1384297913721864E-2</v>
      </c>
      <c r="Q924" s="38">
        <f t="shared" si="106"/>
        <v>-1.8638437763269233E-2</v>
      </c>
      <c r="R924" s="38">
        <f t="shared" si="106"/>
        <v>-1.5952608187363215E-2</v>
      </c>
      <c r="S924" s="34">
        <f>MAX(M$6:M924)</f>
        <v>1.5715176881679187</v>
      </c>
      <c r="T924" s="34">
        <f>MAX(N$6:N924)</f>
        <v>1.37911001835863</v>
      </c>
      <c r="U924" s="34">
        <f>MAX(O$6:O924)</f>
        <v>1.34291332477861</v>
      </c>
      <c r="V924" s="35">
        <f t="shared" si="107"/>
        <v>-0.24101329528192528</v>
      </c>
      <c r="W924" s="35">
        <f t="shared" si="108"/>
        <v>-0.34652945275776914</v>
      </c>
      <c r="X924" s="35">
        <f t="shared" si="108"/>
        <v>-0.26531189881042871</v>
      </c>
    </row>
    <row r="925" spans="1:24">
      <c r="A925" s="357">
        <v>45219</v>
      </c>
      <c r="B925" s="132">
        <f>[1]!thsiFinD("ths_adjustment_nvg_ratio_fund",B$2,$A$6,$A925,101)/100</f>
        <v>6.3698849104858998E-2</v>
      </c>
      <c r="C925" s="132">
        <f>[1]!thsiFinD("ths_adjustment_nvg_ratio_fund",C$2,$A$6,$A925,101)/100</f>
        <v>5.3427156632786001E-2</v>
      </c>
      <c r="D925" s="132">
        <f>[1]!thsiFinD("ths_adjustment_nvg_ratio_fund",D$2,$A$6,$A925,101)/100</f>
        <v>0.27737838485501998</v>
      </c>
      <c r="E925" s="132">
        <f>[1]!thsiFinD("ths_adjustment_nvg_ratio_fund",E$2,$A$6,$A925,101)/100</f>
        <v>0.40537353187908998</v>
      </c>
      <c r="F925" s="135">
        <f>(1+F$831)*(1+[1]!thsiFinD("ths_adjustment_nvg_ratio_fund",F$2,$A$832,$A925,101)/100)-1</f>
        <v>0.12904006312338923</v>
      </c>
      <c r="G925" s="135">
        <f>(1+G$831)*(1+[1]!thsiFinD("ths_adjustment_nvg_ratio_fund",G$2,$A$832,$A925,101)/100)-1</f>
        <v>8.4306439851119519E-2</v>
      </c>
      <c r="H925" s="132">
        <f>[1]!thsiFinD("ths_int_chg_ratio_index",H$1,$A$6,$A925,101)/100</f>
        <v>0.21886400622346</v>
      </c>
      <c r="I925" s="132">
        <f>[1]!thsiFinD("ths_int_chg_ratio_index",I$1,$A$6,$A925,101)/100</f>
        <v>0.21886400622346</v>
      </c>
      <c r="J925" s="32">
        <f t="shared" si="102"/>
        <v>0.18136905473664794</v>
      </c>
      <c r="K925" s="32">
        <f>[1]!thsiFinD("ths_int_chg_ratio_index",K$2,$A$6,$A925,101)/100</f>
        <v>-0.10485665975432999</v>
      </c>
      <c r="L925" s="32">
        <f>[1]!thsiFinD("ths_int_chg_ratio_index",L$2,$A$6,$A925,101)/100</f>
        <v>-2.1651105842418999E-2</v>
      </c>
      <c r="M925" s="46">
        <f t="shared" si="103"/>
        <v>1.181369054736648</v>
      </c>
      <c r="N925" s="46">
        <f t="shared" si="104"/>
        <v>0.89514334024566999</v>
      </c>
      <c r="O925" s="46">
        <f t="shared" si="104"/>
        <v>0.97834889415758097</v>
      </c>
      <c r="P925" s="38">
        <f t="shared" si="105"/>
        <v>-9.5509297426457085E-3</v>
      </c>
      <c r="Q925" s="38">
        <f t="shared" si="106"/>
        <v>-6.729234149672414E-3</v>
      </c>
      <c r="R925" s="38">
        <f t="shared" si="106"/>
        <v>-8.3857270475132806E-3</v>
      </c>
      <c r="S925" s="34">
        <f>MAX(M$6:M925)</f>
        <v>1.5715176881679187</v>
      </c>
      <c r="T925" s="34">
        <f>MAX(N$6:N925)</f>
        <v>1.37911001835863</v>
      </c>
      <c r="U925" s="34">
        <f>MAX(O$6:O925)</f>
        <v>1.34291332477861</v>
      </c>
      <c r="V925" s="35">
        <f t="shared" si="107"/>
        <v>-0.24826232397428971</v>
      </c>
      <c r="W925" s="35">
        <f t="shared" si="108"/>
        <v>-0.35092680908007667</v>
      </c>
      <c r="X925" s="35">
        <f t="shared" si="108"/>
        <v>-0.27147279269206026</v>
      </c>
    </row>
    <row r="926" spans="1:24">
      <c r="A926" s="357">
        <v>45222</v>
      </c>
      <c r="B926" s="132">
        <f>[1]!thsiFinD("ths_adjustment_nvg_ratio_fund",B$2,$A$6,$A926,101)/100</f>
        <v>4.7953964194373006E-2</v>
      </c>
      <c r="C926" s="132">
        <f>[1]!thsiFinD("ths_adjustment_nvg_ratio_fund",C$2,$A$6,$A926,101)/100</f>
        <v>4.0656763096169002E-2</v>
      </c>
      <c r="D926" s="132">
        <f>[1]!thsiFinD("ths_adjustment_nvg_ratio_fund",D$2,$A$6,$A926,101)/100</f>
        <v>0.2491013659238</v>
      </c>
      <c r="E926" s="132">
        <f>[1]!thsiFinD("ths_adjustment_nvg_ratio_fund",E$2,$A$6,$A926,101)/100</f>
        <v>0.37684843890883996</v>
      </c>
      <c r="F926" s="135">
        <f>(1+F$831)*(1+[1]!thsiFinD("ths_adjustment_nvg_ratio_fund",F$2,$A$832,$A926,101)/100)-1</f>
        <v>0.1007521818049204</v>
      </c>
      <c r="G926" s="135">
        <f>(1+G$831)*(1+[1]!thsiFinD("ths_adjustment_nvg_ratio_fund",G$2,$A$832,$A926,101)/100)-1</f>
        <v>5.9728507501550787E-2</v>
      </c>
      <c r="H926" s="132">
        <f>[1]!thsiFinD("ths_int_chg_ratio_index",H$1,$A$6,$A926,101)/100</f>
        <v>0.18931815219424</v>
      </c>
      <c r="I926" s="132">
        <f>[1]!thsiFinD("ths_int_chg_ratio_index",I$1,$A$6,$A926,101)/100</f>
        <v>0.18931815219424</v>
      </c>
      <c r="J926" s="32">
        <f t="shared" si="102"/>
        <v>0.15670969072726665</v>
      </c>
      <c r="K926" s="32">
        <f>[1]!thsiFinD("ths_int_chg_ratio_index",K$2,$A$6,$A926,101)/100</f>
        <v>-0.11745866550714</v>
      </c>
      <c r="L926" s="32">
        <f>[1]!thsiFinD("ths_int_chg_ratio_index",L$2,$A$6,$A926,101)/100</f>
        <v>-3.8443147522675997E-2</v>
      </c>
      <c r="M926" s="46">
        <f t="shared" si="103"/>
        <v>1.1567096907272667</v>
      </c>
      <c r="N926" s="46">
        <f t="shared" si="104"/>
        <v>0.88254133449285999</v>
      </c>
      <c r="O926" s="46">
        <f t="shared" si="104"/>
        <v>0.96155685247732403</v>
      </c>
      <c r="P926" s="38">
        <f t="shared" si="105"/>
        <v>-2.0873548287481114E-2</v>
      </c>
      <c r="Q926" s="38">
        <f t="shared" si="106"/>
        <v>-1.4078198637272332E-2</v>
      </c>
      <c r="R926" s="38">
        <f t="shared" si="106"/>
        <v>-1.7163653764555975E-2</v>
      </c>
      <c r="S926" s="34">
        <f>MAX(M$6:M926)</f>
        <v>1.5715176881679187</v>
      </c>
      <c r="T926" s="34">
        <f>MAX(N$6:N926)</f>
        <v>1.37911001835863</v>
      </c>
      <c r="U926" s="34">
        <f>MAX(O$6:O926)</f>
        <v>1.34291332477861</v>
      </c>
      <c r="V926" s="35">
        <f t="shared" si="107"/>
        <v>-0.26395375665433118</v>
      </c>
      <c r="W926" s="35">
        <f t="shared" si="108"/>
        <v>-0.36006459039197558</v>
      </c>
      <c r="X926" s="35">
        <f t="shared" si="108"/>
        <v>-0.28397698143635264</v>
      </c>
    </row>
    <row r="927" spans="1:24">
      <c r="A927" s="357">
        <v>45223</v>
      </c>
      <c r="B927" s="132">
        <f>[1]!thsiFinD("ths_adjustment_nvg_ratio_fund",B$2,$A$6,$A927,101)/100</f>
        <v>5.1790281329922999E-2</v>
      </c>
      <c r="C927" s="132">
        <f>[1]!thsiFinD("ths_adjustment_nvg_ratio_fund",C$2,$A$6,$A927,101)/100</f>
        <v>4.7432890278864E-2</v>
      </c>
      <c r="D927" s="132">
        <f>[1]!thsiFinD("ths_adjustment_nvg_ratio_fund",D$2,$A$6,$A927,101)/100</f>
        <v>0.26048406422238002</v>
      </c>
      <c r="E927" s="132">
        <f>[1]!thsiFinD("ths_adjustment_nvg_ratio_fund",E$2,$A$6,$A927,101)/100</f>
        <v>0.39260249350446996</v>
      </c>
      <c r="F927" s="135">
        <f>(1+F$831)*(1+[1]!thsiFinD("ths_adjustment_nvg_ratio_fund",F$2,$A$832,$A927,101)/100)-1</f>
        <v>0.1205536987278486</v>
      </c>
      <c r="G927" s="135">
        <f>(1+G$831)*(1+[1]!thsiFinD("ths_adjustment_nvg_ratio_fund",G$2,$A$832,$A927,101)/100)-1</f>
        <v>7.5194621028841224E-2</v>
      </c>
      <c r="H927" s="132">
        <f>[1]!thsiFinD("ths_int_chg_ratio_index",H$1,$A$6,$A927,101)/100</f>
        <v>0.22029829530831002</v>
      </c>
      <c r="I927" s="132">
        <f>[1]!thsiFinD("ths_int_chg_ratio_index",I$1,$A$6,$A927,101)/100</f>
        <v>0.22029829530831002</v>
      </c>
      <c r="J927" s="32">
        <f t="shared" si="102"/>
        <v>0.17358182996361837</v>
      </c>
      <c r="K927" s="32">
        <f>[1]!thsiFinD("ths_int_chg_ratio_index",K$2,$A$6,$A927,101)/100</f>
        <v>-0.11236841635353001</v>
      </c>
      <c r="L927" s="32">
        <f>[1]!thsiFinD("ths_int_chg_ratio_index",L$2,$A$6,$A927,101)/100</f>
        <v>-2.8133457957996998E-2</v>
      </c>
      <c r="M927" s="46">
        <f t="shared" si="103"/>
        <v>1.1735818299636183</v>
      </c>
      <c r="N927" s="46">
        <f t="shared" si="104"/>
        <v>0.88763158364646999</v>
      </c>
      <c r="O927" s="46">
        <f t="shared" si="104"/>
        <v>0.97186654204200296</v>
      </c>
      <c r="P927" s="38">
        <f t="shared" si="105"/>
        <v>1.4586321331624186E-2</v>
      </c>
      <c r="Q927" s="38">
        <f t="shared" si="106"/>
        <v>5.7677175613932707E-3</v>
      </c>
      <c r="R927" s="38">
        <f t="shared" si="106"/>
        <v>1.0721872074560546E-2</v>
      </c>
      <c r="S927" s="34">
        <f>MAX(M$6:M927)</f>
        <v>1.5715176881679187</v>
      </c>
      <c r="T927" s="34">
        <f>MAX(N$6:N927)</f>
        <v>1.37911001835863</v>
      </c>
      <c r="U927" s="34">
        <f>MAX(O$6:O927)</f>
        <v>1.34291332477861</v>
      </c>
      <c r="V927" s="35">
        <f t="shared" si="107"/>
        <v>-0.25321754963395648</v>
      </c>
      <c r="W927" s="35">
        <f t="shared" si="108"/>
        <v>-0.35637362369182191</v>
      </c>
      <c r="X927" s="35">
        <f t="shared" si="108"/>
        <v>-0.27629987422887259</v>
      </c>
    </row>
    <row r="928" spans="1:24">
      <c r="A928" s="357">
        <v>45224</v>
      </c>
      <c r="B928" s="132">
        <f>[1]!thsiFinD("ths_adjustment_nvg_ratio_fund",B$2,$A$6,$A928,101)/100</f>
        <v>5.5866368286444999E-2</v>
      </c>
      <c r="C928" s="132">
        <f>[1]!thsiFinD("ths_adjustment_nvg_ratio_fund",C$2,$A$6,$A928,101)/100</f>
        <v>5.3427156632786001E-2</v>
      </c>
      <c r="D928" s="132">
        <f>[1]!thsiFinD("ths_adjustment_nvg_ratio_fund",D$2,$A$6,$A928,101)/100</f>
        <v>0.26431823628084999</v>
      </c>
      <c r="E928" s="132">
        <f>[1]!thsiFinD("ths_adjustment_nvg_ratio_fund",E$2,$A$6,$A928,101)/100</f>
        <v>0.39828886821917003</v>
      </c>
      <c r="F928" s="135">
        <f>(1+F$831)*(1+[1]!thsiFinD("ths_adjustment_nvg_ratio_fund",F$2,$A$832,$A928,101)/100)-1</f>
        <v>0.12998299250067147</v>
      </c>
      <c r="G928" s="135">
        <f>(1+G$831)*(1+[1]!thsiFinD("ths_adjustment_nvg_ratio_fund",G$2,$A$832,$A928,101)/100)-1</f>
        <v>8.5625255733291494E-2</v>
      </c>
      <c r="H928" s="132">
        <f>[1]!thsiFinD("ths_int_chg_ratio_index",H$1,$A$6,$A928,101)/100</f>
        <v>0.24191002292564001</v>
      </c>
      <c r="I928" s="132">
        <f>[1]!thsiFinD("ths_int_chg_ratio_index",I$1,$A$6,$A928,101)/100</f>
        <v>0.24191002292564001</v>
      </c>
      <c r="J928" s="32">
        <f t="shared" si="102"/>
        <v>0.18391611543806174</v>
      </c>
      <c r="K928" s="32">
        <f>[1]!thsiFinD("ths_int_chg_ratio_index",K$2,$A$6,$A928,101)/100</f>
        <v>-0.10807044806851</v>
      </c>
      <c r="L928" s="32">
        <f>[1]!thsiFinD("ths_int_chg_ratio_index",L$2,$A$6,$A928,101)/100</f>
        <v>-2.0133770482593998E-2</v>
      </c>
      <c r="M928" s="46">
        <f t="shared" si="103"/>
        <v>1.1839161154380617</v>
      </c>
      <c r="N928" s="46">
        <f t="shared" si="104"/>
        <v>0.89192955193149004</v>
      </c>
      <c r="O928" s="46">
        <f t="shared" si="104"/>
        <v>0.97986622951740598</v>
      </c>
      <c r="P928" s="38">
        <f t="shared" si="105"/>
        <v>8.8057647200996403E-3</v>
      </c>
      <c r="Q928" s="38">
        <f t="shared" si="106"/>
        <v>4.8420632661172469E-3</v>
      </c>
      <c r="R928" s="38">
        <f t="shared" si="106"/>
        <v>8.2312613196815487E-3</v>
      </c>
      <c r="S928" s="34">
        <f>MAX(M$6:M928)</f>
        <v>1.5715176881679187</v>
      </c>
      <c r="T928" s="34">
        <f>MAX(N$6:N928)</f>
        <v>1.37911001835863</v>
      </c>
      <c r="U928" s="34">
        <f>MAX(O$6:O928)</f>
        <v>1.34291332477861</v>
      </c>
      <c r="V928" s="35">
        <f t="shared" si="107"/>
        <v>-0.2466415590789337</v>
      </c>
      <c r="W928" s="35">
        <f t="shared" si="108"/>
        <v>-0.35325714405799591</v>
      </c>
      <c r="X928" s="35">
        <f t="shared" si="108"/>
        <v>-0.27034290937656402</v>
      </c>
    </row>
    <row r="929" spans="1:24">
      <c r="A929" s="357">
        <v>45225</v>
      </c>
      <c r="B929" s="132">
        <f>[1]!thsiFinD("ths_adjustment_nvg_ratio_fund",B$2,$A$6,$A929,101)/100</f>
        <v>6.0901534526854005E-2</v>
      </c>
      <c r="C929" s="132">
        <f>[1]!thsiFinD("ths_adjustment_nvg_ratio_fund",C$2,$A$6,$A929,101)/100</f>
        <v>5.5685865693684E-2</v>
      </c>
      <c r="D929" s="132">
        <f>[1]!thsiFinD("ths_adjustment_nvg_ratio_fund",D$2,$A$6,$A929,101)/100</f>
        <v>0.27234603402828</v>
      </c>
      <c r="E929" s="132">
        <f>[1]!thsiFinD("ths_adjustment_nvg_ratio_fund",E$2,$A$6,$A929,101)/100</f>
        <v>0.40294983111272004</v>
      </c>
      <c r="F929" s="135">
        <f>(1+F$831)*(1+[1]!thsiFinD("ths_adjustment_nvg_ratio_fund",F$2,$A$832,$A929,101)/100)-1</f>
        <v>0.13351897766548015</v>
      </c>
      <c r="G929" s="135">
        <f>(1+G$831)*(1+[1]!thsiFinD("ths_adjustment_nvg_ratio_fund",G$2,$A$832,$A929,101)/100)-1</f>
        <v>9.4017720438020813E-2</v>
      </c>
      <c r="H929" s="132">
        <f>[1]!thsiFinD("ths_int_chg_ratio_index",H$1,$A$6,$A929,101)/100</f>
        <v>0.24796484499280003</v>
      </c>
      <c r="I929" s="132">
        <f>[1]!thsiFinD("ths_int_chg_ratio_index",I$1,$A$6,$A929,101)/100</f>
        <v>0.24796484499280003</v>
      </c>
      <c r="J929" s="32">
        <f t="shared" si="102"/>
        <v>0.18941870668132987</v>
      </c>
      <c r="K929" s="32">
        <f>[1]!thsiFinD("ths_int_chg_ratio_index",K$2,$A$6,$A929,101)/100</f>
        <v>-0.10525611908305001</v>
      </c>
      <c r="L929" s="32">
        <f>[1]!thsiFinD("ths_int_chg_ratio_index",L$2,$A$6,$A929,101)/100</f>
        <v>-1.6449540143967E-2</v>
      </c>
      <c r="M929" s="46">
        <f t="shared" si="103"/>
        <v>1.1894187066813298</v>
      </c>
      <c r="N929" s="46">
        <f t="shared" si="104"/>
        <v>0.89474388091695001</v>
      </c>
      <c r="O929" s="46">
        <f t="shared" si="104"/>
        <v>0.98355045985603295</v>
      </c>
      <c r="P929" s="38">
        <f t="shared" si="105"/>
        <v>4.6477881088999862E-3</v>
      </c>
      <c r="Q929" s="38">
        <f t="shared" si="106"/>
        <v>3.1553265382513462E-3</v>
      </c>
      <c r="R929" s="38">
        <f t="shared" si="106"/>
        <v>3.7599319454466595E-3</v>
      </c>
      <c r="S929" s="34">
        <f>MAX(M$6:M929)</f>
        <v>1.5715176881679187</v>
      </c>
      <c r="T929" s="34">
        <f>MAX(N$6:N929)</f>
        <v>1.37911001835863</v>
      </c>
      <c r="U929" s="34">
        <f>MAX(O$6:O929)</f>
        <v>1.34291332477861</v>
      </c>
      <c r="V929" s="35">
        <f t="shared" si="107"/>
        <v>-0.2431401086754813</v>
      </c>
      <c r="W929" s="35">
        <f t="shared" si="108"/>
        <v>-0.35121645916121769</v>
      </c>
      <c r="X929" s="35">
        <f t="shared" si="108"/>
        <v>-0.2675994483723072</v>
      </c>
    </row>
    <row r="930" spans="1:24">
      <c r="A930" s="357">
        <v>45226</v>
      </c>
      <c r="B930" s="132">
        <f>[1]!thsiFinD("ths_adjustment_nvg_ratio_fund",B$2,$A$6,$A930,101)/100</f>
        <v>7.3209718670077001E-2</v>
      </c>
      <c r="C930" s="132">
        <f>[1]!thsiFinD("ths_adjustment_nvg_ratio_fund",C$2,$A$6,$A930,101)/100</f>
        <v>6.8543132655720998E-2</v>
      </c>
      <c r="D930" s="132">
        <f>[1]!thsiFinD("ths_adjustment_nvg_ratio_fund",D$2,$A$6,$A930,101)/100</f>
        <v>0.29630960939371997</v>
      </c>
      <c r="E930" s="132">
        <f>[1]!thsiFinD("ths_adjustment_nvg_ratio_fund",E$2,$A$6,$A930,101)/100</f>
        <v>0.42075470942781001</v>
      </c>
      <c r="F930" s="135">
        <f>(1+F$831)*(1+[1]!thsiFinD("ths_adjustment_nvg_ratio_fund",F$2,$A$832,$A930,101)/100)-1</f>
        <v>0.15296689607192748</v>
      </c>
      <c r="G930" s="135">
        <f>(1+G$831)*(1+[1]!thsiFinD("ths_adjustment_nvg_ratio_fund",G$2,$A$832,$A930,101)/100)-1</f>
        <v>0.10996340337700805</v>
      </c>
      <c r="H930" s="132">
        <f>[1]!thsiFinD("ths_int_chg_ratio_index",H$1,$A$6,$A930,101)/100</f>
        <v>0.26225735161669</v>
      </c>
      <c r="I930" s="132">
        <f>[1]!thsiFinD("ths_int_chg_ratio_index",I$1,$A$6,$A930,101)/100</f>
        <v>0.26225735161669</v>
      </c>
      <c r="J930" s="32">
        <f t="shared" si="102"/>
        <v>0.20578277160370542</v>
      </c>
      <c r="K930" s="32">
        <f>[1]!thsiFinD("ths_int_chg_ratio_index",K$2,$A$6,$A930,101)/100</f>
        <v>-9.2153614701412007E-2</v>
      </c>
      <c r="L930" s="32">
        <f>[1]!thsiFinD("ths_int_chg_ratio_index",L$2,$A$6,$A930,101)/100</f>
        <v>-2.2279821599654002E-3</v>
      </c>
      <c r="M930" s="46">
        <f t="shared" si="103"/>
        <v>1.2057827716037055</v>
      </c>
      <c r="N930" s="46">
        <f t="shared" si="104"/>
        <v>0.90784638529858797</v>
      </c>
      <c r="O930" s="46">
        <f t="shared" si="104"/>
        <v>0.99777201784003455</v>
      </c>
      <c r="P930" s="38">
        <f t="shared" si="105"/>
        <v>1.3758035610549779E-2</v>
      </c>
      <c r="Q930" s="38">
        <f t="shared" si="106"/>
        <v>1.4643860283470422E-2</v>
      </c>
      <c r="R930" s="38">
        <f t="shared" si="106"/>
        <v>1.4459408606329438E-2</v>
      </c>
      <c r="S930" s="34">
        <f>MAX(M$6:M930)</f>
        <v>1.5715176881679187</v>
      </c>
      <c r="T930" s="34">
        <f>MAX(N$6:N930)</f>
        <v>1.37911001835863</v>
      </c>
      <c r="U930" s="34">
        <f>MAX(O$6:O930)</f>
        <v>1.34291332477861</v>
      </c>
      <c r="V930" s="35">
        <f t="shared" si="107"/>
        <v>-0.23272720333844177</v>
      </c>
      <c r="W930" s="35">
        <f t="shared" si="108"/>
        <v>-0.34171576363495937</v>
      </c>
      <c r="X930" s="35">
        <f t="shared" si="108"/>
        <v>-0.25700936953282127</v>
      </c>
    </row>
    <row r="931" spans="1:24">
      <c r="A931" s="357">
        <v>45229</v>
      </c>
      <c r="B931" s="132">
        <f>[1]!thsiFinD("ths_adjustment_nvg_ratio_fund",B$2,$A$6,$A931,101)/100</f>
        <v>7.5927109974425006E-2</v>
      </c>
      <c r="C931" s="132">
        <f>[1]!thsiFinD("ths_adjustment_nvg_ratio_fund",C$2,$A$6,$A931,101)/100</f>
        <v>7.2539310225001999E-2</v>
      </c>
      <c r="D931" s="132">
        <f>[1]!thsiFinD("ths_adjustment_nvg_ratio_fund",D$2,$A$6,$A931,101)/100</f>
        <v>0.29882578480708999</v>
      </c>
      <c r="E931" s="132">
        <f>[1]!thsiFinD("ths_adjustment_nvg_ratio_fund",E$2,$A$6,$A931,101)/100</f>
        <v>0.42494957603200001</v>
      </c>
      <c r="F931" s="135">
        <f>(1+F$831)*(1+[1]!thsiFinD("ths_adjustment_nvg_ratio_fund",F$2,$A$832,$A931,101)/100)-1</f>
        <v>0.16817163228060461</v>
      </c>
      <c r="G931" s="135">
        <f>(1+G$831)*(1+[1]!thsiFinD("ths_adjustment_nvg_ratio_fund",G$2,$A$832,$A931,101)/100)-1</f>
        <v>0.12255210043410347</v>
      </c>
      <c r="H931" s="132">
        <f>[1]!thsiFinD("ths_int_chg_ratio_index",H$1,$A$6,$A931,101)/100</f>
        <v>0.28049360852961003</v>
      </c>
      <c r="I931" s="132">
        <f>[1]!thsiFinD("ths_int_chg_ratio_index",I$1,$A$6,$A931,101)/100</f>
        <v>0.28049360852961003</v>
      </c>
      <c r="J931" s="32">
        <f t="shared" si="102"/>
        <v>0.21549409135155567</v>
      </c>
      <c r="K931" s="32">
        <f>[1]!thsiFinD("ths_int_chg_ratio_index",K$2,$A$6,$A931,101)/100</f>
        <v>-8.5779350736368998E-2</v>
      </c>
      <c r="L931" s="32">
        <f>[1]!thsiFinD("ths_int_chg_ratio_index",L$2,$A$6,$A931,101)/100</f>
        <v>7.4415697445614007E-3</v>
      </c>
      <c r="M931" s="46">
        <f t="shared" si="103"/>
        <v>1.2154940913515557</v>
      </c>
      <c r="N931" s="46">
        <f t="shared" si="104"/>
        <v>0.914220649263631</v>
      </c>
      <c r="O931" s="46">
        <f t="shared" si="104"/>
        <v>1.0074415697445613</v>
      </c>
      <c r="P931" s="38">
        <f t="shared" si="105"/>
        <v>8.0539546397184747E-3</v>
      </c>
      <c r="Q931" s="38">
        <f t="shared" si="106"/>
        <v>7.0213023571674693E-3</v>
      </c>
      <c r="R931" s="38">
        <f t="shared" si="106"/>
        <v>9.6911435995763462E-3</v>
      </c>
      <c r="S931" s="34">
        <f>MAX(M$6:M931)</f>
        <v>1.5715176881679187</v>
      </c>
      <c r="T931" s="34">
        <f>MAX(N$6:N931)</f>
        <v>1.37911001835863</v>
      </c>
      <c r="U931" s="34">
        <f>MAX(O$6:O931)</f>
        <v>1.34291332477861</v>
      </c>
      <c r="V931" s="35">
        <f t="shared" si="107"/>
        <v>-0.22654762303783971</v>
      </c>
      <c r="W931" s="35">
        <f t="shared" si="108"/>
        <v>-0.33709375097448324</v>
      </c>
      <c r="X931" s="35">
        <f t="shared" si="108"/>
        <v>-0.24980894063982417</v>
      </c>
    </row>
    <row r="932" spans="1:24">
      <c r="A932" s="357">
        <v>45230</v>
      </c>
      <c r="B932" s="132">
        <f>[1]!thsiFinD("ths_adjustment_nvg_ratio_fund",B$2,$A$6,$A932,101)/100</f>
        <v>7.0092710997441993E-2</v>
      </c>
      <c r="C932" s="132">
        <f>[1]!thsiFinD("ths_adjustment_nvg_ratio_fund",C$2,$A$6,$A932,101)/100</f>
        <v>7.0193727738684999E-2</v>
      </c>
      <c r="D932" s="132">
        <f>[1]!thsiFinD("ths_adjustment_nvg_ratio_fund",D$2,$A$6,$A932,101)/100</f>
        <v>0.29487179487178999</v>
      </c>
      <c r="E932" s="132">
        <f>[1]!thsiFinD("ths_adjustment_nvg_ratio_fund",E$2,$A$6,$A932,101)/100</f>
        <v>0.42112758639756004</v>
      </c>
      <c r="F932" s="135">
        <f>(1+F$831)*(1+[1]!thsiFinD("ths_adjustment_nvg_ratio_fund",F$2,$A$832,$A932,101)/100)-1</f>
        <v>0.16392845008283419</v>
      </c>
      <c r="G932" s="135">
        <f>(1+G$831)*(1+[1]!thsiFinD("ths_adjustment_nvg_ratio_fund",G$2,$A$832,$A932,101)/100)-1</f>
        <v>0.11751662161126575</v>
      </c>
      <c r="H932" s="132">
        <f>[1]!thsiFinD("ths_int_chg_ratio_index",H$1,$A$6,$A932,101)/100</f>
        <v>0.27280230684580997</v>
      </c>
      <c r="I932" s="132">
        <f>[1]!thsiFinD("ths_int_chg_ratio_index",I$1,$A$6,$A932,101)/100</f>
        <v>0.27280230684580997</v>
      </c>
      <c r="J932" s="32">
        <f t="shared" si="102"/>
        <v>0.21041693817389961</v>
      </c>
      <c r="K932" s="32">
        <f>[1]!thsiFinD("ths_int_chg_ratio_index",K$2,$A$6,$A932,101)/100</f>
        <v>-8.8684201398741003E-2</v>
      </c>
      <c r="L932" s="32">
        <f>[1]!thsiFinD("ths_int_chg_ratio_index",L$2,$A$6,$A932,101)/100</f>
        <v>3.3378178005600998E-3</v>
      </c>
      <c r="M932" s="46">
        <f t="shared" si="103"/>
        <v>1.2104169381738996</v>
      </c>
      <c r="N932" s="46">
        <f t="shared" si="104"/>
        <v>0.911315798601259</v>
      </c>
      <c r="O932" s="46">
        <f t="shared" si="104"/>
        <v>1.0033378178005601</v>
      </c>
      <c r="P932" s="38">
        <f t="shared" si="105"/>
        <v>-4.1770282667606962E-3</v>
      </c>
      <c r="Q932" s="38">
        <f t="shared" si="106"/>
        <v>-3.1774065316855227E-3</v>
      </c>
      <c r="R932" s="38">
        <f t="shared" si="106"/>
        <v>-4.0734391623742372E-3</v>
      </c>
      <c r="S932" s="34">
        <f>MAX(M$6:M932)</f>
        <v>1.5715176881679187</v>
      </c>
      <c r="T932" s="34">
        <f>MAX(N$6:N932)</f>
        <v>1.37911001835863</v>
      </c>
      <c r="U932" s="34">
        <f>MAX(O$6:O932)</f>
        <v>1.34291332477861</v>
      </c>
      <c r="V932" s="35">
        <f t="shared" si="107"/>
        <v>-0.22977835547940395</v>
      </c>
      <c r="W932" s="35">
        <f t="shared" si="108"/>
        <v>-0.33920007362003202</v>
      </c>
      <c r="X932" s="35">
        <f t="shared" si="108"/>
        <v>-0.25286479828028485</v>
      </c>
    </row>
    <row r="933" spans="1:24">
      <c r="A933" s="357">
        <v>45231</v>
      </c>
      <c r="B933" s="132">
        <f>[1]!thsiFinD("ths_adjustment_nvg_ratio_fund",B$2,$A$6,$A933,101)/100</f>
        <v>7.0572250639386006E-2</v>
      </c>
      <c r="C933" s="132">
        <f>[1]!thsiFinD("ths_adjustment_nvg_ratio_fund",C$2,$A$6,$A933,101)/100</f>
        <v>7.1931196247068008E-2</v>
      </c>
      <c r="D933" s="132">
        <f>[1]!thsiFinD("ths_adjustment_nvg_ratio_fund",D$2,$A$6,$A933,101)/100</f>
        <v>0.29091780493649999</v>
      </c>
      <c r="E933" s="132">
        <f>[1]!thsiFinD("ths_adjustment_nvg_ratio_fund",E$2,$A$6,$A933,101)/100</f>
        <v>0.41889032427038997</v>
      </c>
      <c r="F933" s="135">
        <f>(1+F$831)*(1+[1]!thsiFinD("ths_adjustment_nvg_ratio_fund",F$2,$A$832,$A933,101)/100)-1</f>
        <v>0.16487137946011643</v>
      </c>
      <c r="G933" s="135">
        <f>(1+G$831)*(1+[1]!thsiFinD("ths_adjustment_nvg_ratio_fund",G$2,$A$832,$A933,101)/100)-1</f>
        <v>0.11823597572881339</v>
      </c>
      <c r="H933" s="132">
        <f>[1]!thsiFinD("ths_int_chg_ratio_index",H$1,$A$6,$A933,101)/100</f>
        <v>0.27646276161871997</v>
      </c>
      <c r="I933" s="132">
        <f>[1]!thsiFinD("ths_int_chg_ratio_index",I$1,$A$6,$A933,101)/100</f>
        <v>0.27646276161871997</v>
      </c>
      <c r="J933" s="32">
        <f t="shared" si="102"/>
        <v>0.21104305681496421</v>
      </c>
      <c r="K933" s="32">
        <f>[1]!thsiFinD("ths_int_chg_ratio_index",K$2,$A$6,$A933,101)/100</f>
        <v>-8.9751927132410994E-2</v>
      </c>
      <c r="L933" s="32">
        <f>[1]!thsiFinD("ths_int_chg_ratio_index",L$2,$A$6,$A933,101)/100</f>
        <v>2.8606533621794001E-3</v>
      </c>
      <c r="M933" s="46">
        <f t="shared" si="103"/>
        <v>1.2110430568149642</v>
      </c>
      <c r="N933" s="46">
        <f t="shared" si="104"/>
        <v>0.91024807286758902</v>
      </c>
      <c r="O933" s="46">
        <f t="shared" si="104"/>
        <v>1.0028606533621793</v>
      </c>
      <c r="P933" s="38">
        <f t="shared" si="105"/>
        <v>5.1727518123567684E-4</v>
      </c>
      <c r="Q933" s="38">
        <f t="shared" si="106"/>
        <v>-1.1716308828495503E-3</v>
      </c>
      <c r="R933" s="38">
        <f t="shared" si="106"/>
        <v>-4.7557704884160223E-4</v>
      </c>
      <c r="S933" s="34">
        <f>MAX(M$6:M933)</f>
        <v>1.5715176881679187</v>
      </c>
      <c r="T933" s="34">
        <f>MAX(N$6:N933)</f>
        <v>1.37911001835863</v>
      </c>
      <c r="U933" s="34">
        <f>MAX(O$6:O933)</f>
        <v>1.34291332477861</v>
      </c>
      <c r="V933" s="35">
        <f t="shared" si="107"/>
        <v>-0.22937993893864295</v>
      </c>
      <c r="W933" s="35">
        <f t="shared" si="108"/>
        <v>-0.33997428722116352</v>
      </c>
      <c r="X933" s="35">
        <f t="shared" si="108"/>
        <v>-0.25322011863460447</v>
      </c>
    </row>
    <row r="934" spans="1:24">
      <c r="A934" s="357">
        <v>45232</v>
      </c>
      <c r="B934" s="132">
        <f>[1]!thsiFinD("ths_adjustment_nvg_ratio_fund",B$2,$A$6,$A934,101)/100</f>
        <v>6.6416240409207003E-2</v>
      </c>
      <c r="C934" s="132">
        <f>[1]!thsiFinD("ths_adjustment_nvg_ratio_fund",C$2,$A$6,$A934,101)/100</f>
        <v>6.6805664147336991E-2</v>
      </c>
      <c r="D934" s="132">
        <f>[1]!thsiFinD("ths_adjustment_nvg_ratio_fund",D$2,$A$6,$A934,101)/100</f>
        <v>0.27833692786963998</v>
      </c>
      <c r="E934" s="132">
        <f>[1]!thsiFinD("ths_adjustment_nvg_ratio_fund",E$2,$A$6,$A934,101)/100</f>
        <v>0.40854298658497001</v>
      </c>
      <c r="F934" s="135">
        <f>(1+F$831)*(1+[1]!thsiFinD("ths_adjustment_nvg_ratio_fund",F$2,$A$832,$A934,101)/100)-1</f>
        <v>0.15390982544920973</v>
      </c>
      <c r="G934" s="135">
        <f>(1+G$831)*(1+[1]!thsiFinD("ths_adjustment_nvg_ratio_fund",G$2,$A$832,$A934,101)/100)-1</f>
        <v>0.10672630984804177</v>
      </c>
      <c r="H934" s="132">
        <f>[1]!thsiFinD("ths_int_chg_ratio_index",H$1,$A$6,$A934,101)/100</f>
        <v>0.26210663469819001</v>
      </c>
      <c r="I934" s="132">
        <f>[1]!thsiFinD("ths_int_chg_ratio_index",I$1,$A$6,$A934,101)/100</f>
        <v>0.26210663469819001</v>
      </c>
      <c r="J934" s="32">
        <f t="shared" si="102"/>
        <v>0.20061890296309817</v>
      </c>
      <c r="K934" s="32">
        <f>[1]!thsiFinD("ths_int_chg_ratio_index",K$2,$A$6,$A934,101)/100</f>
        <v>-9.5103550908521989E-2</v>
      </c>
      <c r="L934" s="32">
        <f>[1]!thsiFinD("ths_int_chg_ratio_index",L$2,$A$6,$A934,101)/100</f>
        <v>-4.9582836106493002E-3</v>
      </c>
      <c r="M934" s="46">
        <f t="shared" si="103"/>
        <v>1.2006189029630983</v>
      </c>
      <c r="N934" s="46">
        <f t="shared" si="104"/>
        <v>0.90489644909147804</v>
      </c>
      <c r="O934" s="46">
        <f t="shared" si="104"/>
        <v>0.99504171638935068</v>
      </c>
      <c r="P934" s="38">
        <f t="shared" si="105"/>
        <v>-8.6075831847641782E-3</v>
      </c>
      <c r="Q934" s="38">
        <f t="shared" si="106"/>
        <v>-5.8793025062404691E-3</v>
      </c>
      <c r="R934" s="38">
        <f t="shared" si="106"/>
        <v>-7.7966335069732384E-3</v>
      </c>
      <c r="S934" s="34">
        <f>MAX(M$6:M934)</f>
        <v>1.5715176881679187</v>
      </c>
      <c r="T934" s="34">
        <f>MAX(N$6:N934)</f>
        <v>1.37911001835863</v>
      </c>
      <c r="U934" s="34">
        <f>MAX(O$6:O934)</f>
        <v>1.34291332477861</v>
      </c>
      <c r="V934" s="35">
        <f t="shared" si="107"/>
        <v>-0.23601311521807666</v>
      </c>
      <c r="W934" s="35">
        <f t="shared" si="108"/>
        <v>-0.3438547780484873</v>
      </c>
      <c r="X934" s="35">
        <f t="shared" si="108"/>
        <v>-0.25904248767999138</v>
      </c>
    </row>
    <row r="935" spans="1:24">
      <c r="A935" s="357">
        <v>45233</v>
      </c>
      <c r="B935" s="132">
        <f>[1]!thsiFinD("ths_adjustment_nvg_ratio_fund",B$2,$A$6,$A935,101)/100</f>
        <v>7.7046035805626009E-2</v>
      </c>
      <c r="C935" s="132">
        <f>[1]!thsiFinD("ths_adjustment_nvg_ratio_fund",C$2,$A$6,$A935,101)/100</f>
        <v>7.5579880114672995E-2</v>
      </c>
      <c r="D935" s="132">
        <f>[1]!thsiFinD("ths_adjustment_nvg_ratio_fund",D$2,$A$6,$A935,101)/100</f>
        <v>0.28840162952311998</v>
      </c>
      <c r="E935" s="132">
        <f>[1]!thsiFinD("ths_adjustment_nvg_ratio_fund",E$2,$A$6,$A935,101)/100</f>
        <v>0.41963607828705002</v>
      </c>
      <c r="F935" s="135">
        <f>(1+F$831)*(1+[1]!thsiFinD("ths_adjustment_nvg_ratio_fund",F$2,$A$832,$A935,101)/100)-1</f>
        <v>0.16887882931356635</v>
      </c>
      <c r="G935" s="135">
        <f>(1+G$831)*(1+[1]!thsiFinD("ths_adjustment_nvg_ratio_fund",G$2,$A$832,$A935,101)/100)-1</f>
        <v>0.12159296161070632</v>
      </c>
      <c r="H935" s="132">
        <f>[1]!thsiFinD("ths_int_chg_ratio_index",H$1,$A$6,$A935,101)/100</f>
        <v>0.2785676238816</v>
      </c>
      <c r="I935" s="132">
        <f>[1]!thsiFinD("ths_int_chg_ratio_index",I$1,$A$6,$A935,101)/100</f>
        <v>0.2785676238816</v>
      </c>
      <c r="J935" s="32">
        <f t="shared" si="102"/>
        <v>0.2135338328022427</v>
      </c>
      <c r="K935" s="32">
        <f>[1]!thsiFinD("ths_int_chg_ratio_index",K$2,$A$6,$A935,101)/100</f>
        <v>-8.7267103595223008E-2</v>
      </c>
      <c r="L935" s="32">
        <f>[1]!thsiFinD("ths_int_chg_ratio_index",L$2,$A$6,$A935,101)/100</f>
        <v>5.231475973405E-3</v>
      </c>
      <c r="M935" s="46">
        <f t="shared" si="103"/>
        <v>1.2135338328022427</v>
      </c>
      <c r="N935" s="46">
        <f t="shared" si="104"/>
        <v>0.91273289640477695</v>
      </c>
      <c r="O935" s="46">
        <f t="shared" si="104"/>
        <v>1.0052314759734049</v>
      </c>
      <c r="P935" s="38">
        <f t="shared" si="105"/>
        <v>1.075689363816501E-2</v>
      </c>
      <c r="Q935" s="38">
        <f t="shared" si="106"/>
        <v>8.6600486952588263E-3</v>
      </c>
      <c r="R935" s="38">
        <f t="shared" si="106"/>
        <v>1.0240535061212475E-2</v>
      </c>
      <c r="S935" s="34">
        <f>MAX(M$6:M935)</f>
        <v>1.5715176881679187</v>
      </c>
      <c r="T935" s="34">
        <f>MAX(N$6:N935)</f>
        <v>1.37911001835863</v>
      </c>
      <c r="U935" s="34">
        <f>MAX(O$6:O935)</f>
        <v>1.34291332477861</v>
      </c>
      <c r="V935" s="35">
        <f t="shared" si="107"/>
        <v>-0.22779498955752442</v>
      </c>
      <c r="W935" s="35">
        <f t="shared" si="108"/>
        <v>-0.33817252847522583</v>
      </c>
      <c r="X935" s="35">
        <f t="shared" si="108"/>
        <v>-0.25145468629620948</v>
      </c>
    </row>
    <row r="936" spans="1:24">
      <c r="A936" s="357">
        <v>45236</v>
      </c>
      <c r="B936" s="132">
        <f>[1]!thsiFinD("ths_adjustment_nvg_ratio_fund",B$2,$A$6,$A936,101)/100</f>
        <v>9.0792838874679996E-2</v>
      </c>
      <c r="C936" s="132">
        <f>[1]!thsiFinD("ths_adjustment_nvg_ratio_fund",C$2,$A$6,$A936,101)/100</f>
        <v>8.9045261054642999E-2</v>
      </c>
      <c r="D936" s="132">
        <f>[1]!thsiFinD("ths_adjustment_nvg_ratio_fund",D$2,$A$6,$A936,101)/100</f>
        <v>0.30709321830816999</v>
      </c>
      <c r="E936" s="132">
        <f>[1]!thsiFinD("ths_adjustment_nvg_ratio_fund",E$2,$A$6,$A936,101)/100</f>
        <v>0.43865280690817005</v>
      </c>
      <c r="F936" s="135">
        <f>(1+F$831)*(1+[1]!thsiFinD("ths_adjustment_nvg_ratio_fund",F$2,$A$832,$A936,101)/100)-1</f>
        <v>0.19528085187747046</v>
      </c>
      <c r="G936" s="135">
        <f>(1+G$831)*(1+[1]!thsiFinD("ths_adjustment_nvg_ratio_fund",G$2,$A$832,$A936,101)/100)-1</f>
        <v>0.1417348769020581</v>
      </c>
      <c r="H936" s="132">
        <f>[1]!thsiFinD("ths_int_chg_ratio_index",H$1,$A$6,$A936,101)/100</f>
        <v>0.30941083084348997</v>
      </c>
      <c r="I936" s="132">
        <f>[1]!thsiFinD("ths_int_chg_ratio_index",I$1,$A$6,$A936,101)/100</f>
        <v>0.30941083084348997</v>
      </c>
      <c r="J936" s="32">
        <f t="shared" si="102"/>
        <v>0.23517768945152145</v>
      </c>
      <c r="K936" s="32">
        <f>[1]!thsiFinD("ths_int_chg_ratio_index",K$2,$A$6,$A936,101)/100</f>
        <v>-7.4051149118114001E-2</v>
      </c>
      <c r="L936" s="32">
        <f>[1]!thsiFinD("ths_int_chg_ratio_index",L$2,$A$6,$A936,101)/100</f>
        <v>2.2417528861082E-2</v>
      </c>
      <c r="M936" s="46">
        <f t="shared" si="103"/>
        <v>1.2351776894515214</v>
      </c>
      <c r="N936" s="46">
        <f t="shared" si="104"/>
        <v>0.92594885088188605</v>
      </c>
      <c r="O936" s="46">
        <f t="shared" si="104"/>
        <v>1.0224175288610819</v>
      </c>
      <c r="P936" s="38">
        <f t="shared" si="105"/>
        <v>1.7835396149854077E-2</v>
      </c>
      <c r="Q936" s="38">
        <f t="shared" si="106"/>
        <v>1.4479542184976824E-2</v>
      </c>
      <c r="R936" s="38">
        <f t="shared" si="106"/>
        <v>1.7096612370832487E-2</v>
      </c>
      <c r="S936" s="34">
        <f>MAX(M$6:M936)</f>
        <v>1.5715176881679187</v>
      </c>
      <c r="T936" s="34">
        <f>MAX(N$6:N936)</f>
        <v>1.37911001835863</v>
      </c>
      <c r="U936" s="34">
        <f>MAX(O$6:O936)</f>
        <v>1.34291332477861</v>
      </c>
      <c r="V936" s="35">
        <f t="shared" si="107"/>
        <v>-0.21402240728738076</v>
      </c>
      <c r="W936" s="35">
        <f t="shared" si="108"/>
        <v>-0.32858956968210629</v>
      </c>
      <c r="X936" s="35">
        <f t="shared" si="108"/>
        <v>-0.23865709722581263</v>
      </c>
    </row>
    <row r="937" spans="1:24">
      <c r="A937" s="357">
        <v>45237</v>
      </c>
      <c r="B937" s="132">
        <f>[1]!thsiFinD("ths_adjustment_nvg_ratio_fund",B$2,$A$6,$A937,101)/100</f>
        <v>9.0393222506393991E-2</v>
      </c>
      <c r="C937" s="132">
        <f>[1]!thsiFinD("ths_adjustment_nvg_ratio_fund",C$2,$A$6,$A937,101)/100</f>
        <v>8.9045261054642999E-2</v>
      </c>
      <c r="D937" s="132">
        <f>[1]!thsiFinD("ths_adjustment_nvg_ratio_fund",D$2,$A$6,$A937,101)/100</f>
        <v>0.30517613227893997</v>
      </c>
      <c r="E937" s="132">
        <f>[1]!thsiFinD("ths_adjustment_nvg_ratio_fund",E$2,$A$6,$A937,101)/100</f>
        <v>0.44051719206558998</v>
      </c>
      <c r="F937" s="135">
        <f>(1+F$831)*(1+[1]!thsiFinD("ths_adjustment_nvg_ratio_fund",F$2,$A$832,$A937,101)/100)-1</f>
        <v>0.20176349134628646</v>
      </c>
      <c r="G937" s="135">
        <f>(1+G$831)*(1+[1]!thsiFinD("ths_adjustment_nvg_ratio_fund",G$2,$A$832,$A937,101)/100)-1</f>
        <v>0.14425261631347697</v>
      </c>
      <c r="H937" s="132">
        <f>[1]!thsiFinD("ths_int_chg_ratio_index",H$1,$A$6,$A937,101)/100</f>
        <v>0.32202290101907005</v>
      </c>
      <c r="I937" s="132">
        <f>[1]!thsiFinD("ths_int_chg_ratio_index",I$1,$A$6,$A937,101)/100</f>
        <v>0.32202290101907005</v>
      </c>
      <c r="J937" s="32">
        <f t="shared" si="102"/>
        <v>0.23939921470043379</v>
      </c>
      <c r="K937" s="32">
        <f>[1]!thsiFinD("ths_int_chg_ratio_index",K$2,$A$6,$A937,101)/100</f>
        <v>-7.6208897946613993E-2</v>
      </c>
      <c r="L937" s="32">
        <f>[1]!thsiFinD("ths_int_chg_ratio_index",L$2,$A$6,$A937,101)/100</f>
        <v>2.2996757112878997E-2</v>
      </c>
      <c r="M937" s="46">
        <f t="shared" si="103"/>
        <v>1.2393992147004338</v>
      </c>
      <c r="N937" s="46">
        <f t="shared" si="104"/>
        <v>0.92379110205338599</v>
      </c>
      <c r="O937" s="46">
        <f t="shared" si="104"/>
        <v>1.0229967571128791</v>
      </c>
      <c r="P937" s="38">
        <f t="shared" si="105"/>
        <v>3.4177473289587201E-3</v>
      </c>
      <c r="Q937" s="38">
        <f t="shared" si="106"/>
        <v>-2.3303110387199455E-3</v>
      </c>
      <c r="R937" s="38">
        <f t="shared" si="106"/>
        <v>5.6652809194535081E-4</v>
      </c>
      <c r="S937" s="34">
        <f>MAX(M$6:M937)</f>
        <v>1.5715176881679187</v>
      </c>
      <c r="T937" s="34">
        <f>MAX(N$6:N937)</f>
        <v>1.37911001835863</v>
      </c>
      <c r="U937" s="34">
        <f>MAX(O$6:O937)</f>
        <v>1.34291332477861</v>
      </c>
      <c r="V937" s="35">
        <f t="shared" si="107"/>
        <v>-0.2113361344692658</v>
      </c>
      <c r="W937" s="35">
        <f t="shared" si="108"/>
        <v>-0.33015416481938775</v>
      </c>
      <c r="X937" s="35">
        <f t="shared" si="108"/>
        <v>-0.23822577508378784</v>
      </c>
    </row>
    <row r="938" spans="1:24">
      <c r="A938" s="357">
        <v>45238</v>
      </c>
      <c r="B938" s="132">
        <f>[1]!thsiFinD("ths_adjustment_nvg_ratio_fund",B$2,$A$6,$A938,101)/100</f>
        <v>8.8634910485932999E-2</v>
      </c>
      <c r="C938" s="132">
        <f>[1]!thsiFinD("ths_adjustment_nvg_ratio_fund",C$2,$A$6,$A938,101)/100</f>
        <v>8.8263400225871008E-2</v>
      </c>
      <c r="D938" s="132">
        <f>[1]!thsiFinD("ths_adjustment_nvg_ratio_fund",D$2,$A$6,$A938,101)/100</f>
        <v>0.30517613227893997</v>
      </c>
      <c r="E938" s="132">
        <f>[1]!thsiFinD("ths_adjustment_nvg_ratio_fund",E$2,$A$6,$A938,101)/100</f>
        <v>0.43678842175075</v>
      </c>
      <c r="F938" s="135">
        <f>(1+F$831)*(1+[1]!thsiFinD("ths_adjustment_nvg_ratio_fund",F$2,$A$832,$A938,101)/100)-1</f>
        <v>0.20624240588837739</v>
      </c>
      <c r="G938" s="135">
        <f>(1+G$831)*(1+[1]!thsiFinD("ths_adjustment_nvg_ratio_fund",G$2,$A$832,$A938,101)/100)-1</f>
        <v>0.14665046337197163</v>
      </c>
      <c r="H938" s="132">
        <f>[1]!thsiFinD("ths_int_chg_ratio_index",H$1,$A$6,$A938,101)/100</f>
        <v>0.32852339197930003</v>
      </c>
      <c r="I938" s="132">
        <f>[1]!thsiFinD("ths_int_chg_ratio_index",I$1,$A$6,$A938,101)/100</f>
        <v>0.32852339197930003</v>
      </c>
      <c r="J938" s="32">
        <f t="shared" si="102"/>
        <v>0.24110031474505539</v>
      </c>
      <c r="K938" s="32">
        <f>[1]!thsiFinD("ths_int_chg_ratio_index",K$2,$A$6,$A938,101)/100</f>
        <v>-7.7977167502170999E-2</v>
      </c>
      <c r="L938" s="32">
        <f>[1]!thsiFinD("ths_int_chg_ratio_index",L$2,$A$6,$A938,101)/100</f>
        <v>2.3141130854609001E-2</v>
      </c>
      <c r="M938" s="46">
        <f t="shared" si="103"/>
        <v>1.2411003147450554</v>
      </c>
      <c r="N938" s="46">
        <f t="shared" si="104"/>
        <v>0.92202283249782901</v>
      </c>
      <c r="O938" s="46">
        <f t="shared" si="104"/>
        <v>1.023141130854609</v>
      </c>
      <c r="P938" s="38">
        <f t="shared" si="105"/>
        <v>1.3725198664360505E-3</v>
      </c>
      <c r="Q938" s="38">
        <f t="shared" si="106"/>
        <v>-1.9141443900320132E-3</v>
      </c>
      <c r="R938" s="38">
        <f t="shared" si="106"/>
        <v>1.4112824965084592E-4</v>
      </c>
      <c r="S938" s="34">
        <f>MAX(M$6:M938)</f>
        <v>1.5715176881679187</v>
      </c>
      <c r="T938" s="34">
        <f>MAX(N$6:N938)</f>
        <v>1.37911001835863</v>
      </c>
      <c r="U938" s="34">
        <f>MAX(O$6:O938)</f>
        <v>1.34291332477861</v>
      </c>
      <c r="V938" s="35">
        <f t="shared" si="107"/>
        <v>-0.21025367764588454</v>
      </c>
      <c r="W938" s="35">
        <f t="shared" si="108"/>
        <v>-0.33143634646698505</v>
      </c>
      <c r="X938" s="35">
        <f t="shared" si="108"/>
        <v>-0.23811826722079621</v>
      </c>
    </row>
    <row r="939" spans="1:24">
      <c r="A939" s="357">
        <v>45239</v>
      </c>
      <c r="B939" s="132">
        <f>[1]!thsiFinD("ths_adjustment_nvg_ratio_fund",B$2,$A$6,$A939,101)/100</f>
        <v>9.0792838874679996E-2</v>
      </c>
      <c r="C939" s="132">
        <f>[1]!thsiFinD("ths_adjustment_nvg_ratio_fund",C$2,$A$6,$A939,101)/100</f>
        <v>9.0956476413865006E-2</v>
      </c>
      <c r="D939" s="132">
        <f>[1]!thsiFinD("ths_adjustment_nvg_ratio_fund",D$2,$A$6,$A939,101)/100</f>
        <v>0.30086268871316002</v>
      </c>
      <c r="E939" s="132">
        <f>[1]!thsiFinD("ths_adjustment_nvg_ratio_fund",E$2,$A$6,$A939,101)/100</f>
        <v>0.43511047507820999</v>
      </c>
      <c r="F939" s="135">
        <f>(1+F$831)*(1+[1]!thsiFinD("ths_adjustment_nvg_ratio_fund",F$2,$A$832,$A939,101)/100)-1</f>
        <v>0.20046696345252313</v>
      </c>
      <c r="G939" s="135">
        <f>(1+G$831)*(1+[1]!thsiFinD("ths_adjustment_nvg_ratio_fund",G$2,$A$832,$A939,101)/100)-1</f>
        <v>0.14077573807865984</v>
      </c>
      <c r="H939" s="132">
        <f>[1]!thsiFinD("ths_int_chg_ratio_index",H$1,$A$6,$A939,101)/100</f>
        <v>0.31756828192680997</v>
      </c>
      <c r="I939" s="132">
        <f>[1]!thsiFinD("ths_int_chg_ratio_index",I$1,$A$6,$A939,101)/100</f>
        <v>0.31756828192680997</v>
      </c>
      <c r="J939" s="32">
        <f t="shared" si="102"/>
        <v>0.23676271805808974</v>
      </c>
      <c r="K939" s="32">
        <f>[1]!thsiFinD("ths_int_chg_ratio_index",K$2,$A$6,$A939,101)/100</f>
        <v>-7.8336636490280998E-2</v>
      </c>
      <c r="L939" s="32">
        <f>[1]!thsiFinD("ths_int_chg_ratio_index",L$2,$A$6,$A939,101)/100</f>
        <v>2.0088149535731001E-2</v>
      </c>
      <c r="M939" s="46">
        <f t="shared" si="103"/>
        <v>1.2367627180580898</v>
      </c>
      <c r="N939" s="46">
        <f t="shared" si="104"/>
        <v>0.921663363509719</v>
      </c>
      <c r="O939" s="46">
        <f t="shared" si="104"/>
        <v>1.020088149535731</v>
      </c>
      <c r="P939" s="38">
        <f t="shared" si="105"/>
        <v>-3.4949605889486035E-3</v>
      </c>
      <c r="Q939" s="38">
        <f t="shared" si="106"/>
        <v>-3.8986994187140134E-4</v>
      </c>
      <c r="R939" s="38">
        <f t="shared" si="106"/>
        <v>-2.9839298087135369E-3</v>
      </c>
      <c r="S939" s="34">
        <f>MAX(M$6:M939)</f>
        <v>1.5715176881679187</v>
      </c>
      <c r="T939" s="34">
        <f>MAX(N$6:N939)</f>
        <v>1.37911001835863</v>
      </c>
      <c r="U939" s="34">
        <f>MAX(O$6:O939)</f>
        <v>1.34291332477861</v>
      </c>
      <c r="V939" s="35">
        <f t="shared" si="107"/>
        <v>-0.2130138099177793</v>
      </c>
      <c r="W939" s="35">
        <f t="shared" si="108"/>
        <v>-0.3316969993397253</v>
      </c>
      <c r="X939" s="35">
        <f t="shared" si="108"/>
        <v>-0.24039166883395047</v>
      </c>
    </row>
    <row r="940" spans="1:24">
      <c r="A940" s="357">
        <v>45240</v>
      </c>
      <c r="B940" s="132">
        <f>[1]!thsiFinD("ths_adjustment_nvg_ratio_fund",B$2,$A$6,$A940,101)/100</f>
        <v>8.3280051150894999E-2</v>
      </c>
      <c r="C940" s="132">
        <f>[1]!thsiFinD("ths_adjustment_nvg_ratio_fund",C$2,$A$6,$A940,101)/100</f>
        <v>8.6004691164972988E-2</v>
      </c>
      <c r="D940" s="132">
        <f>[1]!thsiFinD("ths_adjustment_nvg_ratio_fund",D$2,$A$6,$A940,101)/100</f>
        <v>0.29714833453151002</v>
      </c>
      <c r="E940" s="132">
        <f>[1]!thsiFinD("ths_adjustment_nvg_ratio_fund",E$2,$A$6,$A940,101)/100</f>
        <v>0.43156814332541005</v>
      </c>
      <c r="F940" s="135">
        <f>(1+F$831)*(1+[1]!thsiFinD("ths_adjustment_nvg_ratio_fund",F$2,$A$832,$A940,101)/100)-1</f>
        <v>0.19669524594339416</v>
      </c>
      <c r="G940" s="135">
        <f>(1+G$831)*(1+[1]!thsiFinD("ths_adjustment_nvg_ratio_fund",G$2,$A$832,$A940,101)/100)-1</f>
        <v>0.13705907513799431</v>
      </c>
      <c r="H940" s="132">
        <f>[1]!thsiFinD("ths_int_chg_ratio_index",H$1,$A$6,$A940,101)/100</f>
        <v>0.31408812097399003</v>
      </c>
      <c r="I940" s="132">
        <f>[1]!thsiFinD("ths_int_chg_ratio_index",I$1,$A$6,$A940,101)/100</f>
        <v>0.31408812097399003</v>
      </c>
      <c r="J940" s="32">
        <f t="shared" si="102"/>
        <v>0.23249147290026959</v>
      </c>
      <c r="K940" s="32">
        <f>[1]!thsiFinD("ths_int_chg_ratio_index",K$2,$A$6,$A940,101)/100</f>
        <v>-8.4113125498242999E-2</v>
      </c>
      <c r="L940" s="32">
        <f>[1]!thsiFinD("ths_int_chg_ratio_index",L$2,$A$6,$A940,101)/100</f>
        <v>1.5057490170608001E-2</v>
      </c>
      <c r="M940" s="46">
        <f t="shared" si="103"/>
        <v>1.2324914729002696</v>
      </c>
      <c r="N940" s="46">
        <f t="shared" si="104"/>
        <v>0.91588687450175699</v>
      </c>
      <c r="O940" s="46">
        <f t="shared" si="104"/>
        <v>1.015057490170608</v>
      </c>
      <c r="P940" s="38">
        <f t="shared" si="105"/>
        <v>-3.4535688175713064E-3</v>
      </c>
      <c r="Q940" s="38">
        <f t="shared" si="106"/>
        <v>-6.2674608069099857E-3</v>
      </c>
      <c r="R940" s="38">
        <f t="shared" si="106"/>
        <v>-4.9315927916745439E-3</v>
      </c>
      <c r="S940" s="34">
        <f>MAX(M$6:M940)</f>
        <v>1.5715176881679187</v>
      </c>
      <c r="T940" s="34">
        <f>MAX(N$6:N940)</f>
        <v>1.37911001835863</v>
      </c>
      <c r="U940" s="34">
        <f>MAX(O$6:O940)</f>
        <v>1.34291332477861</v>
      </c>
      <c r="V940" s="35">
        <f t="shared" si="107"/>
        <v>-0.21573172088370651</v>
      </c>
      <c r="W940" s="35">
        <f t="shared" si="108"/>
        <v>-0.33588556220350385</v>
      </c>
      <c r="X940" s="35">
        <f t="shared" si="108"/>
        <v>-0.24413774780442488</v>
      </c>
    </row>
    <row r="941" spans="1:24">
      <c r="A941" s="357">
        <v>45243</v>
      </c>
      <c r="B941" s="132">
        <f>[1]!thsiFinD("ths_adjustment_nvg_ratio_fund",B$2,$A$6,$A941,101)/100</f>
        <v>8.5198209718670009E-2</v>
      </c>
      <c r="C941" s="132">
        <f>[1]!thsiFinD("ths_adjustment_nvg_ratio_fund",C$2,$A$6,$A941,101)/100</f>
        <v>8.5396577187038997E-2</v>
      </c>
      <c r="D941" s="132">
        <f>[1]!thsiFinD("ths_adjustment_nvg_ratio_fund",D$2,$A$6,$A941,101)/100</f>
        <v>0.30242032111191003</v>
      </c>
      <c r="E941" s="132">
        <f>[1]!thsiFinD("ths_adjustment_nvg_ratio_fund",E$2,$A$6,$A941,101)/100</f>
        <v>0.43706807955522997</v>
      </c>
      <c r="F941" s="135">
        <f>(1+F$831)*(1+[1]!thsiFinD("ths_adjustment_nvg_ratio_fund",F$2,$A$832,$A941,101)/100)-1</f>
        <v>0.20930692636454484</v>
      </c>
      <c r="G941" s="135">
        <f>(1+G$831)*(1+[1]!thsiFinD("ths_adjustment_nvg_ratio_fund",G$2,$A$832,$A941,101)/100)-1</f>
        <v>0.14748970984244458</v>
      </c>
      <c r="H941" s="132">
        <f>[1]!thsiFinD("ths_int_chg_ratio_index",H$1,$A$6,$A941,101)/100</f>
        <v>0.33047317976912</v>
      </c>
      <c r="I941" s="132">
        <f>[1]!thsiFinD("ths_int_chg_ratio_index",I$1,$A$6,$A941,101)/100</f>
        <v>0.33047317976912</v>
      </c>
      <c r="J941" s="32">
        <f t="shared" si="102"/>
        <v>0.24097827291475982</v>
      </c>
      <c r="K941" s="32">
        <f>[1]!thsiFinD("ths_int_chg_ratio_index",K$2,$A$6,$A941,101)/100</f>
        <v>-8.4041909503003998E-2</v>
      </c>
      <c r="L941" s="32">
        <f>[1]!thsiFinD("ths_int_chg_ratio_index",L$2,$A$6,$A941,101)/100</f>
        <v>1.8913471263402998E-2</v>
      </c>
      <c r="M941" s="46">
        <f t="shared" si="103"/>
        <v>1.2409782729147598</v>
      </c>
      <c r="N941" s="46">
        <f t="shared" si="104"/>
        <v>0.91595809049699595</v>
      </c>
      <c r="O941" s="46">
        <f t="shared" si="104"/>
        <v>1.0189134712634029</v>
      </c>
      <c r="P941" s="38">
        <f t="shared" si="105"/>
        <v>6.8858894370436019E-3</v>
      </c>
      <c r="Q941" s="38">
        <f t="shared" si="106"/>
        <v>7.7756322556465918E-5</v>
      </c>
      <c r="R941" s="38">
        <f t="shared" si="106"/>
        <v>3.7987809854462817E-3</v>
      </c>
      <c r="S941" s="34">
        <f>MAX(M$6:M941)</f>
        <v>1.5715176881679187</v>
      </c>
      <c r="T941" s="34">
        <f>MAX(N$6:N941)</f>
        <v>1.37911001835863</v>
      </c>
      <c r="U941" s="34">
        <f>MAX(O$6:O941)</f>
        <v>1.34291332477861</v>
      </c>
      <c r="V941" s="35">
        <f t="shared" si="107"/>
        <v>-0.21033133622473121</v>
      </c>
      <c r="W941" s="35">
        <f t="shared" si="108"/>
        <v>-0.33583392310706417</v>
      </c>
      <c r="X941" s="35">
        <f t="shared" si="108"/>
        <v>-0.24126639265316774</v>
      </c>
    </row>
    <row r="942" spans="1:24">
      <c r="A942" s="357">
        <v>45244</v>
      </c>
      <c r="B942" s="132">
        <f>[1]!thsiFinD("ths_adjustment_nvg_ratio_fund",B$2,$A$6,$A942,101)/100</f>
        <v>8.7276214833759996E-2</v>
      </c>
      <c r="C942" s="132">
        <f>[1]!thsiFinD("ths_adjustment_nvg_ratio_fund",C$2,$A$6,$A942,101)/100</f>
        <v>8.591781773955301E-2</v>
      </c>
      <c r="D942" s="132">
        <f>[1]!thsiFinD("ths_adjustment_nvg_ratio_fund",D$2,$A$6,$A942,101)/100</f>
        <v>0.30613467529354998</v>
      </c>
      <c r="E942" s="132">
        <f>[1]!thsiFinD("ths_adjustment_nvg_ratio_fund",E$2,$A$6,$A942,101)/100</f>
        <v>0.44172904244877997</v>
      </c>
      <c r="F942" s="135">
        <f>(1+F$831)*(1+[1]!thsiFinD("ths_adjustment_nvg_ratio_fund",F$2,$A$832,$A942,101)/100)-1</f>
        <v>0.21814688927656634</v>
      </c>
      <c r="G942" s="135">
        <f>(1+G$831)*(1+[1]!thsiFinD("ths_adjustment_nvg_ratio_fund",G$2,$A$832,$A942,101)/100)-1</f>
        <v>0.15552249748840019</v>
      </c>
      <c r="H942" s="132">
        <f>[1]!thsiFinD("ths_int_chg_ratio_index",H$1,$A$6,$A942,101)/100</f>
        <v>0.34116046362419999</v>
      </c>
      <c r="I942" s="132">
        <f>[1]!thsiFinD("ths_int_chg_ratio_index",I$1,$A$6,$A942,101)/100</f>
        <v>0.34116046362419999</v>
      </c>
      <c r="J942" s="32">
        <f t="shared" si="102"/>
        <v>0.2471310080411262</v>
      </c>
      <c r="K942" s="32">
        <f>[1]!thsiFinD("ths_int_chg_ratio_index",K$2,$A$6,$A942,101)/100</f>
        <v>-8.2464639984562993E-2</v>
      </c>
      <c r="L942" s="32">
        <f>[1]!thsiFinD("ths_int_chg_ratio_index",L$2,$A$6,$A942,101)/100</f>
        <v>2.2479682679092998E-2</v>
      </c>
      <c r="M942" s="46">
        <f t="shared" si="103"/>
        <v>1.2471310080411262</v>
      </c>
      <c r="N942" s="46">
        <f t="shared" si="104"/>
        <v>0.91753536001543701</v>
      </c>
      <c r="O942" s="46">
        <f t="shared" si="104"/>
        <v>1.0224796826790929</v>
      </c>
      <c r="P942" s="38">
        <f t="shared" si="105"/>
        <v>4.9579716749714731E-3</v>
      </c>
      <c r="Q942" s="38">
        <f t="shared" si="106"/>
        <v>1.7219887403201461E-3</v>
      </c>
      <c r="R942" s="38">
        <f t="shared" si="106"/>
        <v>3.5000140014520564E-3</v>
      </c>
      <c r="S942" s="34">
        <f>MAX(M$6:M942)</f>
        <v>1.5715176881679187</v>
      </c>
      <c r="T942" s="34">
        <f>MAX(N$6:N942)</f>
        <v>1.37911001835863</v>
      </c>
      <c r="U942" s="34">
        <f>MAX(O$6:O942)</f>
        <v>1.34291332477861</v>
      </c>
      <c r="V942" s="35">
        <f t="shared" si="107"/>
        <v>-0.20641618135712092</v>
      </c>
      <c r="W942" s="35">
        <f t="shared" si="108"/>
        <v>-0.33469023660095187</v>
      </c>
      <c r="X942" s="35">
        <f t="shared" si="108"/>
        <v>-0.23861081440408161</v>
      </c>
    </row>
    <row r="943" spans="1:24">
      <c r="A943" s="357">
        <v>45245</v>
      </c>
      <c r="B943" s="132">
        <f>[1]!thsiFinD("ths_adjustment_nvg_ratio_fund",B$2,$A$6,$A943,101)/100</f>
        <v>9.3190537084399006E-2</v>
      </c>
      <c r="C943" s="132">
        <f>[1]!thsiFinD("ths_adjustment_nvg_ratio_fund",C$2,$A$6,$A943,101)/100</f>
        <v>9.3215185474762999E-2</v>
      </c>
      <c r="D943" s="132">
        <f>[1]!thsiFinD("ths_adjustment_nvg_ratio_fund",D$2,$A$6,$A943,101)/100</f>
        <v>0.31272465851905001</v>
      </c>
      <c r="E943" s="132">
        <f>[1]!thsiFinD("ths_adjustment_nvg_ratio_fund",E$2,$A$6,$A943,101)/100</f>
        <v>0.45151706452522999</v>
      </c>
      <c r="F943" s="135">
        <f>(1+F$831)*(1+[1]!thsiFinD("ths_adjustment_nvg_ratio_fund",F$2,$A$832,$A943,101)/100)-1</f>
        <v>0.22627965515562609</v>
      </c>
      <c r="G943" s="135">
        <f>(1+G$831)*(1+[1]!thsiFinD("ths_adjustment_nvg_ratio_fund",G$2,$A$832,$A943,101)/100)-1</f>
        <v>0.16079776101708743</v>
      </c>
      <c r="H943" s="132">
        <f>[1]!thsiFinD("ths_int_chg_ratio_index",H$1,$A$6,$A943,101)/100</f>
        <v>0.34988733815021</v>
      </c>
      <c r="I943" s="132">
        <f>[1]!thsiFinD("ths_int_chg_ratio_index",I$1,$A$6,$A943,101)/100</f>
        <v>0.34988733815021</v>
      </c>
      <c r="J943" s="32">
        <f t="shared" si="102"/>
        <v>0.25468744225957191</v>
      </c>
      <c r="K943" s="32">
        <f>[1]!thsiFinD("ths_int_chg_ratio_index",K$2,$A$6,$A943,101)/100</f>
        <v>-7.6251856594218001E-2</v>
      </c>
      <c r="L943" s="32">
        <f>[1]!thsiFinD("ths_int_chg_ratio_index",L$2,$A$6,$A943,101)/100</f>
        <v>2.8711597351345E-2</v>
      </c>
      <c r="M943" s="46">
        <f t="shared" si="103"/>
        <v>1.254687442259572</v>
      </c>
      <c r="N943" s="46">
        <f t="shared" si="104"/>
        <v>0.92374814340578204</v>
      </c>
      <c r="O943" s="46">
        <f t="shared" si="104"/>
        <v>1.028711597351345</v>
      </c>
      <c r="P943" s="38">
        <f t="shared" si="105"/>
        <v>6.0590540766960466E-3</v>
      </c>
      <c r="Q943" s="38">
        <f t="shared" si="106"/>
        <v>6.771165081028041E-3</v>
      </c>
      <c r="R943" s="38">
        <f t="shared" si="106"/>
        <v>6.0949031827441935E-3</v>
      </c>
      <c r="S943" s="34">
        <f>MAX(M$6:M943)</f>
        <v>1.5715176881679187</v>
      </c>
      <c r="T943" s="34">
        <f>MAX(N$6:N943)</f>
        <v>1.37911001835863</v>
      </c>
      <c r="U943" s="34">
        <f>MAX(O$6:O943)</f>
        <v>1.34291332477861</v>
      </c>
      <c r="V943" s="35">
        <f t="shared" si="107"/>
        <v>-0.20160781408557271</v>
      </c>
      <c r="W943" s="35">
        <f t="shared" si="108"/>
        <v>-0.33018531436295728</v>
      </c>
      <c r="X943" s="35">
        <f t="shared" si="108"/>
        <v>-0.23397022103348608</v>
      </c>
    </row>
    <row r="944" spans="1:24">
      <c r="A944" s="357">
        <v>45246</v>
      </c>
      <c r="B944" s="132">
        <f>[1]!thsiFinD("ths_adjustment_nvg_ratio_fund",B$2,$A$6,$A944,101)/100</f>
        <v>8.4558823529412006E-2</v>
      </c>
      <c r="C944" s="132">
        <f>[1]!thsiFinD("ths_adjustment_nvg_ratio_fund",C$2,$A$6,$A944,101)/100</f>
        <v>8.5744070888714996E-2</v>
      </c>
      <c r="D944" s="132">
        <f>[1]!thsiFinD("ths_adjustment_nvg_ratio_fund",D$2,$A$6,$A944,101)/100</f>
        <v>0.30110232446681001</v>
      </c>
      <c r="E944" s="132">
        <f>[1]!thsiFinD("ths_adjustment_nvg_ratio_fund",E$2,$A$6,$A944,101)/100</f>
        <v>0.43995787653379997</v>
      </c>
      <c r="F944" s="135">
        <f>(1+F$831)*(1+[1]!thsiFinD("ths_adjustment_nvg_ratio_fund",F$2,$A$832,$A944,101)/100)-1</f>
        <v>0.21331437621799454</v>
      </c>
      <c r="G944" s="135">
        <f>(1+G$831)*(1+[1]!thsiFinD("ths_adjustment_nvg_ratio_fund",G$2,$A$832,$A944,101)/100)-1</f>
        <v>0.15132626513603542</v>
      </c>
      <c r="H944" s="132">
        <f>[1]!thsiFinD("ths_int_chg_ratio_index",H$1,$A$6,$A944,101)/100</f>
        <v>0.34254355144291998</v>
      </c>
      <c r="I944" s="132">
        <f>[1]!thsiFinD("ths_int_chg_ratio_index",I$1,$A$6,$A944,101)/100</f>
        <v>0.34254355144291998</v>
      </c>
      <c r="J944" s="32">
        <f t="shared" si="102"/>
        <v>0.24513635495732589</v>
      </c>
      <c r="K944" s="32">
        <f>[1]!thsiFinD("ths_int_chg_ratio_index",K$2,$A$6,$A944,101)/100</f>
        <v>-8.5205088510239987E-2</v>
      </c>
      <c r="L944" s="32">
        <f>[1]!thsiFinD("ths_int_chg_ratio_index",L$2,$A$6,$A944,101)/100</f>
        <v>1.9497054948996999E-2</v>
      </c>
      <c r="M944" s="46">
        <f t="shared" si="103"/>
        <v>1.2451363549573258</v>
      </c>
      <c r="N944" s="46">
        <f t="shared" si="104"/>
        <v>0.91479491148976</v>
      </c>
      <c r="O944" s="46">
        <f t="shared" si="104"/>
        <v>1.019497054948997</v>
      </c>
      <c r="P944" s="38">
        <f t="shared" si="105"/>
        <v>-7.6123239785086394E-3</v>
      </c>
      <c r="Q944" s="38">
        <f t="shared" si="106"/>
        <v>-9.6922867774459354E-3</v>
      </c>
      <c r="R944" s="38">
        <f t="shared" si="106"/>
        <v>-8.957362224818799E-3</v>
      </c>
      <c r="S944" s="34">
        <f>MAX(M$6:M944)</f>
        <v>1.5715176881679187</v>
      </c>
      <c r="T944" s="34">
        <f>MAX(N$6:N944)</f>
        <v>1.37911001835863</v>
      </c>
      <c r="U944" s="34">
        <f>MAX(O$6:O944)</f>
        <v>1.34291332477861</v>
      </c>
      <c r="V944" s="35">
        <f t="shared" si="107"/>
        <v>-0.20768543406666296</v>
      </c>
      <c r="W944" s="35">
        <f t="shared" si="108"/>
        <v>-0.33667735038389623</v>
      </c>
      <c r="X944" s="35">
        <f t="shared" si="108"/>
        <v>-0.24083182723868701</v>
      </c>
    </row>
    <row r="945" spans="1:24">
      <c r="A945" s="357">
        <v>45247</v>
      </c>
      <c r="B945" s="132">
        <f>[1]!thsiFinD("ths_adjustment_nvg_ratio_fund",B$2,$A$6,$A945,101)/100</f>
        <v>8.3759590792838998E-2</v>
      </c>
      <c r="C945" s="132">
        <f>[1]!thsiFinD("ths_adjustment_nvg_ratio_fund",C$2,$A$6,$A945,101)/100</f>
        <v>8.5396577187038997E-2</v>
      </c>
      <c r="D945" s="132">
        <f>[1]!thsiFinD("ths_adjustment_nvg_ratio_fund",D$2,$A$6,$A945,101)/100</f>
        <v>0.30577522166306997</v>
      </c>
      <c r="E945" s="132">
        <f>[1]!thsiFinD("ths_adjustment_nvg_ratio_fund",E$2,$A$6,$A945,101)/100</f>
        <v>0.44461883942734998</v>
      </c>
      <c r="F945" s="135">
        <f>(1+F$831)*(1+[1]!thsiFinD("ths_adjustment_nvg_ratio_fund",F$2,$A$832,$A945,101)/100)-1</f>
        <v>0.2219186067856953</v>
      </c>
      <c r="G945" s="135">
        <f>(1+G$831)*(1+[1]!thsiFinD("ths_adjustment_nvg_ratio_fund",G$2,$A$832,$A945,101)/100)-1</f>
        <v>0.15899937572321732</v>
      </c>
      <c r="H945" s="132">
        <f>[1]!thsiFinD("ths_int_chg_ratio_index",H$1,$A$6,$A945,101)/100</f>
        <v>0.35596645358405998</v>
      </c>
      <c r="I945" s="132">
        <f>[1]!thsiFinD("ths_int_chg_ratio_index",I$1,$A$6,$A945,101)/100</f>
        <v>0.35596645358405998</v>
      </c>
      <c r="J945" s="32">
        <f t="shared" si="102"/>
        <v>0.25155013984341634</v>
      </c>
      <c r="K945" s="32">
        <f>[1]!thsiFinD("ths_int_chg_ratio_index",K$2,$A$6,$A945,101)/100</f>
        <v>-8.5060342642661005E-2</v>
      </c>
      <c r="L945" s="32">
        <f>[1]!thsiFinD("ths_int_chg_ratio_index",L$2,$A$6,$A945,101)/100</f>
        <v>2.2773207806768999E-2</v>
      </c>
      <c r="M945" s="46">
        <f t="shared" si="103"/>
        <v>1.2515501398434163</v>
      </c>
      <c r="N945" s="46">
        <f t="shared" si="104"/>
        <v>0.91493965735733895</v>
      </c>
      <c r="O945" s="46">
        <f t="shared" si="104"/>
        <v>1.0227732078067691</v>
      </c>
      <c r="P945" s="38">
        <f t="shared" si="105"/>
        <v>5.1510702908601491E-3</v>
      </c>
      <c r="Q945" s="38">
        <f t="shared" si="106"/>
        <v>1.5822767022521944E-4</v>
      </c>
      <c r="R945" s="38">
        <f t="shared" si="106"/>
        <v>3.2134990894465698E-3</v>
      </c>
      <c r="S945" s="34">
        <f>MAX(M$6:M945)</f>
        <v>1.5715176881679187</v>
      </c>
      <c r="T945" s="34">
        <f>MAX(N$6:N945)</f>
        <v>1.37911001835863</v>
      </c>
      <c r="U945" s="34">
        <f>MAX(O$6:O945)</f>
        <v>1.34291332477861</v>
      </c>
      <c r="V945" s="35">
        <f t="shared" si="107"/>
        <v>-0.20360416604506804</v>
      </c>
      <c r="W945" s="35">
        <f t="shared" si="108"/>
        <v>-0.33657239438643982</v>
      </c>
      <c r="X945" s="35">
        <f t="shared" si="108"/>
        <v>-0.23839224100678169</v>
      </c>
    </row>
    <row r="946" spans="1:24">
      <c r="A946" s="357">
        <v>45250</v>
      </c>
      <c r="B946" s="132">
        <f>[1]!thsiFinD("ths_adjustment_nvg_ratio_fund",B$2,$A$6,$A946,101)/100</f>
        <v>8.8235294117646995E-2</v>
      </c>
      <c r="C946" s="132">
        <f>[1]!thsiFinD("ths_adjustment_nvg_ratio_fund",C$2,$A$6,$A946,101)/100</f>
        <v>8.9219007905481998E-2</v>
      </c>
      <c r="D946" s="132">
        <f>[1]!thsiFinD("ths_adjustment_nvg_ratio_fund",D$2,$A$6,$A946,101)/100</f>
        <v>0.30913012221422997</v>
      </c>
      <c r="E946" s="132">
        <f>[1]!thsiFinD("ths_adjustment_nvg_ratio_fund",E$2,$A$6,$A946,101)/100</f>
        <v>0.45067809118896002</v>
      </c>
      <c r="F946" s="135">
        <f>(1+F$831)*(1+[1]!thsiFinD("ths_adjustment_nvg_ratio_fund",F$2,$A$832,$A946,101)/100)-1</f>
        <v>0.23382309017388425</v>
      </c>
      <c r="G946" s="135">
        <f>(1+G$831)*(1+[1]!thsiFinD("ths_adjustment_nvg_ratio_fund",G$2,$A$832,$A946,101)/100)-1</f>
        <v>0.16835097925134468</v>
      </c>
      <c r="H946" s="132">
        <f>[1]!thsiFinD("ths_int_chg_ratio_index",H$1,$A$6,$A946,101)/100</f>
        <v>0.37018068763408996</v>
      </c>
      <c r="I946" s="132">
        <f>[1]!thsiFinD("ths_int_chg_ratio_index",I$1,$A$6,$A946,101)/100</f>
        <v>0.37018068763408996</v>
      </c>
      <c r="J946" s="32">
        <f t="shared" si="102"/>
        <v>0.25997474501496598</v>
      </c>
      <c r="K946" s="32">
        <f>[1]!thsiFinD("ths_int_chg_ratio_index",K$2,$A$6,$A946,101)/100</f>
        <v>-8.2281609968575004E-2</v>
      </c>
      <c r="L946" s="32">
        <f>[1]!thsiFinD("ths_int_chg_ratio_index",L$2,$A$6,$A946,101)/100</f>
        <v>2.8343585417100997E-2</v>
      </c>
      <c r="M946" s="46">
        <f t="shared" si="103"/>
        <v>1.2599747450149659</v>
      </c>
      <c r="N946" s="46">
        <f t="shared" si="104"/>
        <v>0.91771839003142497</v>
      </c>
      <c r="O946" s="46">
        <f t="shared" si="104"/>
        <v>1.028343585417101</v>
      </c>
      <c r="P946" s="38">
        <f t="shared" si="105"/>
        <v>6.7313365268797387E-3</v>
      </c>
      <c r="Q946" s="38">
        <f t="shared" si="106"/>
        <v>3.0370665996837243E-3</v>
      </c>
      <c r="R946" s="38">
        <f t="shared" si="106"/>
        <v>5.446346822358672E-3</v>
      </c>
      <c r="S946" s="34">
        <f>MAX(M$6:M946)</f>
        <v>1.5715176881679187</v>
      </c>
      <c r="T946" s="34">
        <f>MAX(N$6:N946)</f>
        <v>1.37911001835863</v>
      </c>
      <c r="U946" s="34">
        <f>MAX(O$6:O946)</f>
        <v>1.34291332477861</v>
      </c>
      <c r="V946" s="35">
        <f t="shared" si="107"/>
        <v>-0.1982433576781123</v>
      </c>
      <c r="W946" s="35">
        <f t="shared" si="108"/>
        <v>-0.33455752056412269</v>
      </c>
      <c r="X946" s="35">
        <f t="shared" si="108"/>
        <v>-0.23424426100870532</v>
      </c>
    </row>
    <row r="947" spans="1:24">
      <c r="A947" s="357">
        <v>45251</v>
      </c>
      <c r="B947" s="132">
        <f>[1]!thsiFinD("ths_adjustment_nvg_ratio_fund",B$2,$A$6,$A947,101)/100</f>
        <v>8.9434143222506007E-2</v>
      </c>
      <c r="C947" s="132">
        <f>[1]!thsiFinD("ths_adjustment_nvg_ratio_fund",C$2,$A$6,$A947,101)/100</f>
        <v>8.9305881330900991E-2</v>
      </c>
      <c r="D947" s="132">
        <f>[1]!thsiFinD("ths_adjustment_nvg_ratio_fund",D$2,$A$6,$A947,101)/100</f>
        <v>0.30673376467768998</v>
      </c>
      <c r="E947" s="132">
        <f>[1]!thsiFinD("ths_adjustment_nvg_ratio_fund",E$2,$A$6,$A947,101)/100</f>
        <v>0.44788151345283</v>
      </c>
      <c r="F947" s="135">
        <f>(1+F$831)*(1+[1]!thsiFinD("ths_adjustment_nvg_ratio_fund",F$2,$A$832,$A947,101)/100)-1</f>
        <v>0.23064070352555666</v>
      </c>
      <c r="G947" s="135">
        <f>(1+G$831)*(1+[1]!thsiFinD("ths_adjustment_nvg_ratio_fund",G$2,$A$832,$A947,101)/100)-1</f>
        <v>0.16415474689897924</v>
      </c>
      <c r="H947" s="132">
        <f>[1]!thsiFinD("ths_int_chg_ratio_index",H$1,$A$6,$A947,101)/100</f>
        <v>0.36085040073977998</v>
      </c>
      <c r="I947" s="132">
        <f>[1]!thsiFinD("ths_int_chg_ratio_index",I$1,$A$6,$A947,101)/100</f>
        <v>0.36085040073977998</v>
      </c>
      <c r="J947" s="32">
        <f t="shared" si="102"/>
        <v>0.25623144432350287</v>
      </c>
      <c r="K947" s="32">
        <f>[1]!thsiFinD("ths_int_chg_ratio_index",K$2,$A$6,$A947,101)/100</f>
        <v>-8.2196136750790988E-2</v>
      </c>
      <c r="L947" s="32">
        <f>[1]!thsiFinD("ths_int_chg_ratio_index",L$2,$A$6,$A947,101)/100</f>
        <v>2.6103381376582999E-2</v>
      </c>
      <c r="M947" s="46">
        <f t="shared" si="103"/>
        <v>1.256231444323503</v>
      </c>
      <c r="N947" s="46">
        <f t="shared" si="104"/>
        <v>0.91780386324920904</v>
      </c>
      <c r="O947" s="46">
        <f t="shared" si="104"/>
        <v>1.026103381376583</v>
      </c>
      <c r="P947" s="38">
        <f t="shared" si="105"/>
        <v>-2.9709331129637029E-3</v>
      </c>
      <c r="Q947" s="38">
        <f t="shared" si="106"/>
        <v>9.3136651409198024E-5</v>
      </c>
      <c r="R947" s="38">
        <f t="shared" si="106"/>
        <v>-2.1784587099936692E-3</v>
      </c>
      <c r="S947" s="34">
        <f>MAX(M$6:M947)</f>
        <v>1.5715176881679187</v>
      </c>
      <c r="T947" s="34">
        <f>MAX(N$6:N947)</f>
        <v>1.37911001835863</v>
      </c>
      <c r="U947" s="34">
        <f>MAX(O$6:O947)</f>
        <v>1.34291332477861</v>
      </c>
      <c r="V947" s="35">
        <f t="shared" si="107"/>
        <v>-0.20062532303532499</v>
      </c>
      <c r="W947" s="35">
        <f t="shared" si="108"/>
        <v>-0.33449554347988275</v>
      </c>
      <c r="X947" s="35">
        <f t="shared" si="108"/>
        <v>-0.2359124282680386</v>
      </c>
    </row>
    <row r="948" spans="1:24">
      <c r="A948" s="357">
        <v>45252</v>
      </c>
      <c r="B948" s="132">
        <f>[1]!thsiFinD("ths_adjustment_nvg_ratio_fund",B$2,$A$6,$A948,101)/100</f>
        <v>7.8964194373402005E-2</v>
      </c>
      <c r="C948" s="132">
        <f>[1]!thsiFinD("ths_adjustment_nvg_ratio_fund",C$2,$A$6,$A948,101)/100</f>
        <v>7.9228563982278011E-2</v>
      </c>
      <c r="D948" s="132">
        <f>[1]!thsiFinD("ths_adjustment_nvg_ratio_fund",D$2,$A$6,$A948,101)/100</f>
        <v>0.29163671219746001</v>
      </c>
      <c r="E948" s="132">
        <f>[1]!thsiFinD("ths_adjustment_nvg_ratio_fund",E$2,$A$6,$A948,101)/100</f>
        <v>0.43175458181027998</v>
      </c>
      <c r="F948" s="135">
        <f>(1+F$831)*(1+[1]!thsiFinD("ths_adjustment_nvg_ratio_fund",F$2,$A$832,$A948,101)/100)-1</f>
        <v>0.21979701568681009</v>
      </c>
      <c r="G948" s="135">
        <f>(1+G$831)*(1+[1]!thsiFinD("ths_adjustment_nvg_ratio_fund",G$2,$A$832,$A948,101)/100)-1</f>
        <v>0.15216551160650837</v>
      </c>
      <c r="H948" s="132">
        <f>[1]!thsiFinD("ths_int_chg_ratio_index",H$1,$A$6,$A948,101)/100</f>
        <v>0.34659493332968999</v>
      </c>
      <c r="I948" s="132">
        <f>[1]!thsiFinD("ths_int_chg_ratio_index",I$1,$A$6,$A948,101)/100</f>
        <v>0.34659493332968999</v>
      </c>
      <c r="J948" s="32">
        <f t="shared" si="102"/>
        <v>0.24334205578951482</v>
      </c>
      <c r="K948" s="32">
        <f>[1]!thsiFinD("ths_int_chg_ratio_index",K$2,$A$6,$A948,101)/100</f>
        <v>-9.2041099505784013E-2</v>
      </c>
      <c r="L948" s="32">
        <f>[1]!thsiFinD("ths_int_chg_ratio_index",L$2,$A$6,$A948,101)/100</f>
        <v>1.491491637856E-2</v>
      </c>
      <c r="M948" s="46">
        <f t="shared" si="103"/>
        <v>1.2433420557895147</v>
      </c>
      <c r="N948" s="46">
        <f t="shared" si="104"/>
        <v>0.90795890049421601</v>
      </c>
      <c r="O948" s="46">
        <f t="shared" si="104"/>
        <v>1.01491491637856</v>
      </c>
      <c r="P948" s="38">
        <f t="shared" si="105"/>
        <v>-1.0260361330892587E-2</v>
      </c>
      <c r="Q948" s="38">
        <f t="shared" si="106"/>
        <v>-1.0726652119484315E-2</v>
      </c>
      <c r="R948" s="38">
        <f t="shared" si="106"/>
        <v>-1.0903837957353724E-2</v>
      </c>
      <c r="S948" s="34">
        <f>MAX(M$6:M948)</f>
        <v>1.5715176881679187</v>
      </c>
      <c r="T948" s="34">
        <f>MAX(N$6:N948)</f>
        <v>1.37911001835863</v>
      </c>
      <c r="U948" s="34">
        <f>MAX(O$6:O948)</f>
        <v>1.34291332477861</v>
      </c>
      <c r="V948" s="35">
        <f t="shared" si="107"/>
        <v>-0.20882719605974809</v>
      </c>
      <c r="W948" s="35">
        <f t="shared" si="108"/>
        <v>-0.34163417826894049</v>
      </c>
      <c r="X948" s="35">
        <f t="shared" si="108"/>
        <v>-0.24424391533543177</v>
      </c>
    </row>
    <row r="949" spans="1:24">
      <c r="A949" s="357">
        <v>45253</v>
      </c>
      <c r="B949" s="132">
        <f>[1]!thsiFinD("ths_adjustment_nvg_ratio_fund",B$2,$A$6,$A949,101)/100</f>
        <v>8.5358056265984986E-2</v>
      </c>
      <c r="C949" s="132">
        <f>[1]!thsiFinD("ths_adjustment_nvg_ratio_fund",C$2,$A$6,$A949,101)/100</f>
        <v>8.5396577187038997E-2</v>
      </c>
      <c r="D949" s="132">
        <f>[1]!thsiFinD("ths_adjustment_nvg_ratio_fund",D$2,$A$6,$A949,101)/100</f>
        <v>0.30361849988018003</v>
      </c>
      <c r="E949" s="132">
        <f>[1]!thsiFinD("ths_adjustment_nvg_ratio_fund",E$2,$A$6,$A949,101)/100</f>
        <v>0.44918658307846004</v>
      </c>
      <c r="F949" s="135">
        <f>(1+F$831)*(1+[1]!thsiFinD("ths_adjustment_nvg_ratio_fund",F$2,$A$832,$A949,101)/100)-1</f>
        <v>0.23075856969771702</v>
      </c>
      <c r="G949" s="135">
        <f>(1+G$831)*(1+[1]!thsiFinD("ths_adjustment_nvg_ratio_fund",G$2,$A$832,$A949,101)/100)-1</f>
        <v>0.16187679219340989</v>
      </c>
      <c r="H949" s="132">
        <f>[1]!thsiFinD("ths_int_chg_ratio_index",H$1,$A$6,$A949,101)/100</f>
        <v>0.35833783477797998</v>
      </c>
      <c r="I949" s="132">
        <f>[1]!thsiFinD("ths_int_chg_ratio_index",I$1,$A$6,$A949,101)/100</f>
        <v>0.35833783477797998</v>
      </c>
      <c r="J949" s="32">
        <f t="shared" si="102"/>
        <v>0.25410884348234386</v>
      </c>
      <c r="K949" s="32">
        <f>[1]!thsiFinD("ths_int_chg_ratio_index",K$2,$A$6,$A949,101)/100</f>
        <v>-8.6657408665194002E-2</v>
      </c>
      <c r="L949" s="32">
        <f>[1]!thsiFinD("ths_int_chg_ratio_index",L$2,$A$6,$A949,101)/100</f>
        <v>2.2304687571179E-2</v>
      </c>
      <c r="M949" s="46">
        <f t="shared" si="103"/>
        <v>1.254108843482344</v>
      </c>
      <c r="N949" s="46">
        <f t="shared" si="104"/>
        <v>0.913342591334806</v>
      </c>
      <c r="O949" s="46">
        <f t="shared" si="104"/>
        <v>1.022304687571179</v>
      </c>
      <c r="P949" s="38">
        <f t="shared" si="105"/>
        <v>8.6595540162859308E-3</v>
      </c>
      <c r="Q949" s="38">
        <f t="shared" si="106"/>
        <v>5.9294433235463906E-3</v>
      </c>
      <c r="R949" s="38">
        <f t="shared" si="106"/>
        <v>7.2811731046256156E-3</v>
      </c>
      <c r="S949" s="34">
        <f>MAX(M$6:M949)</f>
        <v>1.5715176881679187</v>
      </c>
      <c r="T949" s="34">
        <f>MAX(N$6:N949)</f>
        <v>1.37911001835863</v>
      </c>
      <c r="U949" s="34">
        <f>MAX(O$6:O949)</f>
        <v>1.34291332477861</v>
      </c>
      <c r="V949" s="35">
        <f t="shared" si="107"/>
        <v>-0.20197599242781106</v>
      </c>
      <c r="W949" s="35">
        <f t="shared" si="108"/>
        <v>-0.3377304354428261</v>
      </c>
      <c r="X949" s="35">
        <f t="shared" si="108"/>
        <v>-0.23874112445811491</v>
      </c>
    </row>
    <row r="950" spans="1:24">
      <c r="A950" s="357">
        <v>45254</v>
      </c>
      <c r="B950" s="132">
        <f>[1]!thsiFinD("ths_adjustment_nvg_ratio_fund",B$2,$A$6,$A950,101)/100</f>
        <v>7.7685421994884998E-2</v>
      </c>
      <c r="C950" s="132">
        <f>[1]!thsiFinD("ths_adjustment_nvg_ratio_fund",C$2,$A$6,$A950,101)/100</f>
        <v>7.9228563982278011E-2</v>
      </c>
      <c r="D950" s="132">
        <f>[1]!thsiFinD("ths_adjustment_nvg_ratio_fund",D$2,$A$6,$A950,101)/100</f>
        <v>0.29307452671938999</v>
      </c>
      <c r="E950" s="132">
        <f>[1]!thsiFinD("ths_adjustment_nvg_ratio_fund",E$2,$A$6,$A950,101)/100</f>
        <v>0.43772061432946002</v>
      </c>
      <c r="F950" s="135">
        <f>(1+F$831)*(1+[1]!thsiFinD("ths_adjustment_nvg_ratio_fund",F$2,$A$832,$A950,101)/100)-1</f>
        <v>0.21449303793959729</v>
      </c>
      <c r="G950" s="135">
        <f>(1+G$831)*(1+[1]!thsiFinD("ths_adjustment_nvg_ratio_fund",G$2,$A$832,$A950,101)/100)-1</f>
        <v>0.14832895631291754</v>
      </c>
      <c r="H950" s="132">
        <f>[1]!thsiFinD("ths_int_chg_ratio_index",H$1,$A$6,$A950,101)/100</f>
        <v>0.34119902798208995</v>
      </c>
      <c r="I950" s="132">
        <f>[1]!thsiFinD("ths_int_chg_ratio_index",I$1,$A$6,$A950,101)/100</f>
        <v>0.34119902798208995</v>
      </c>
      <c r="J950" s="32">
        <f t="shared" si="102"/>
        <v>0.24161614715533847</v>
      </c>
      <c r="K950" s="32">
        <f>[1]!thsiFinD("ths_int_chg_ratio_index",K$2,$A$6,$A950,101)/100</f>
        <v>-9.3354283192193008E-2</v>
      </c>
      <c r="L950" s="32">
        <f>[1]!thsiFinD("ths_int_chg_ratio_index",L$2,$A$6,$A950,101)/100</f>
        <v>1.2900728241864E-2</v>
      </c>
      <c r="M950" s="46">
        <f t="shared" si="103"/>
        <v>1.2416161471553384</v>
      </c>
      <c r="N950" s="46">
        <f t="shared" si="104"/>
        <v>0.90664571680780703</v>
      </c>
      <c r="O950" s="46">
        <f t="shared" si="104"/>
        <v>1.0129007282418641</v>
      </c>
      <c r="P950" s="38">
        <f t="shared" si="105"/>
        <v>-9.9614131516021498E-3</v>
      </c>
      <c r="Q950" s="38">
        <f t="shared" si="106"/>
        <v>-7.3322700490862092E-3</v>
      </c>
      <c r="R950" s="38">
        <f t="shared" si="106"/>
        <v>-9.1987833408619935E-3</v>
      </c>
      <c r="S950" s="34">
        <f>MAX(M$6:M950)</f>
        <v>1.5715176881679187</v>
      </c>
      <c r="T950" s="34">
        <f>MAX(N$6:N950)</f>
        <v>1.37911001835863</v>
      </c>
      <c r="U950" s="34">
        <f>MAX(O$6:O950)</f>
        <v>1.34291332477861</v>
      </c>
      <c r="V950" s="35">
        <f t="shared" si="107"/>
        <v>-0.20992543927213492</v>
      </c>
      <c r="W950" s="35">
        <f t="shared" si="108"/>
        <v>-0.34258637473545006</v>
      </c>
      <c r="X950" s="35">
        <f t="shared" si="108"/>
        <v>-0.24574377992053298</v>
      </c>
    </row>
    <row r="951" spans="1:24">
      <c r="A951" s="357">
        <v>45257</v>
      </c>
      <c r="B951" s="132">
        <f>[1]!thsiFinD("ths_adjustment_nvg_ratio_fund",B$2,$A$6,$A951,101)/100</f>
        <v>7.1211636828643995E-2</v>
      </c>
      <c r="C951" s="132">
        <f>[1]!thsiFinD("ths_adjustment_nvg_ratio_fund",C$2,$A$6,$A951,101)/100</f>
        <v>7.2278689948745006E-2</v>
      </c>
      <c r="D951" s="132">
        <f>[1]!thsiFinD("ths_adjustment_nvg_ratio_fund",D$2,$A$6,$A951,101)/100</f>
        <v>0.29343398034987</v>
      </c>
      <c r="E951" s="132">
        <f>[1]!thsiFinD("ths_adjustment_nvg_ratio_fund",E$2,$A$6,$A951,101)/100</f>
        <v>0.43818671061880998</v>
      </c>
      <c r="F951" s="135">
        <f>(1+F$831)*(1+[1]!thsiFinD("ths_adjustment_nvg_ratio_fund",F$2,$A$832,$A951,101)/100)-1</f>
        <v>0.21331437621799454</v>
      </c>
      <c r="G951" s="135">
        <f>(1+G$831)*(1+[1]!thsiFinD("ths_adjustment_nvg_ratio_fund",G$2,$A$832,$A951,101)/100)-1</f>
        <v>0.14713003278366954</v>
      </c>
      <c r="H951" s="132">
        <f>[1]!thsiFinD("ths_int_chg_ratio_index",H$1,$A$6,$A951,101)/100</f>
        <v>0.34219233254503001</v>
      </c>
      <c r="I951" s="132">
        <f>[1]!thsiFinD("ths_int_chg_ratio_index",I$1,$A$6,$A951,101)/100</f>
        <v>0.34219233254503001</v>
      </c>
      <c r="J951" s="32">
        <f t="shared" si="102"/>
        <v>0.23999251147972414</v>
      </c>
      <c r="K951" s="32">
        <f>[1]!thsiFinD("ths_int_chg_ratio_index",K$2,$A$6,$A951,101)/100</f>
        <v>-9.8429831045836011E-2</v>
      </c>
      <c r="L951" s="32">
        <f>[1]!thsiFinD("ths_int_chg_ratio_index",L$2,$A$6,$A951,101)/100</f>
        <v>9.2072092740164008E-3</v>
      </c>
      <c r="M951" s="46">
        <f t="shared" si="103"/>
        <v>1.2399925114797241</v>
      </c>
      <c r="N951" s="46">
        <f t="shared" si="104"/>
        <v>0.90157016895416398</v>
      </c>
      <c r="O951" s="46">
        <f t="shared" si="104"/>
        <v>1.0092072092740163</v>
      </c>
      <c r="P951" s="38">
        <f t="shared" si="105"/>
        <v>-1.3076792528304848E-3</v>
      </c>
      <c r="Q951" s="38">
        <f t="shared" si="106"/>
        <v>-5.5981600746027871E-3</v>
      </c>
      <c r="R951" s="38">
        <f t="shared" si="106"/>
        <v>-3.6464767620996152E-3</v>
      </c>
      <c r="S951" s="34">
        <f>MAX(M$6:M951)</f>
        <v>1.5715176881679187</v>
      </c>
      <c r="T951" s="34">
        <f>MAX(N$6:N951)</f>
        <v>1.37911001835863</v>
      </c>
      <c r="U951" s="34">
        <f>MAX(O$6:O951)</f>
        <v>1.34291332477861</v>
      </c>
      <c r="V951" s="35">
        <f t="shared" si="107"/>
        <v>-0.2109586033833879</v>
      </c>
      <c r="W951" s="35">
        <f t="shared" si="108"/>
        <v>-0.34626668144490591</v>
      </c>
      <c r="X951" s="35">
        <f t="shared" si="108"/>
        <v>-0.24849415769972183</v>
      </c>
    </row>
    <row r="952" spans="1:24">
      <c r="A952" s="357">
        <v>45258</v>
      </c>
      <c r="B952" s="132">
        <f>[1]!thsiFinD("ths_adjustment_nvg_ratio_fund",B$2,$A$6,$A952,101)/100</f>
        <v>7.1771099744245004E-2</v>
      </c>
      <c r="C952" s="132">
        <f>[1]!thsiFinD("ths_adjustment_nvg_ratio_fund",C$2,$A$6,$A952,101)/100</f>
        <v>7.5579880114672995E-2</v>
      </c>
      <c r="D952" s="132">
        <f>[1]!thsiFinD("ths_adjustment_nvg_ratio_fund",D$2,$A$6,$A952,101)/100</f>
        <v>0.30014378145219001</v>
      </c>
      <c r="E952" s="132">
        <f>[1]!thsiFinD("ths_adjustment_nvg_ratio_fund",E$2,$A$6,$A952,101)/100</f>
        <v>0.44471205866978003</v>
      </c>
      <c r="F952" s="135">
        <f>(1+F$831)*(1+[1]!thsiFinD("ths_adjustment_nvg_ratio_fund",F$2,$A$832,$A952,101)/100)-1</f>
        <v>0.22144714209705429</v>
      </c>
      <c r="G952" s="135">
        <f>(1+G$831)*(1+[1]!thsiFinD("ths_adjustment_nvg_ratio_fund",G$2,$A$832,$A952,101)/100)-1</f>
        <v>0.15336443513575526</v>
      </c>
      <c r="H952" s="132">
        <f>[1]!thsiFinD("ths_int_chg_ratio_index",H$1,$A$6,$A952,101)/100</f>
        <v>0.35178516210185001</v>
      </c>
      <c r="I952" s="132">
        <f>[1]!thsiFinD("ths_int_chg_ratio_index",I$1,$A$6,$A952,101)/100</f>
        <v>0.35178516210185001</v>
      </c>
      <c r="J952" s="32">
        <f t="shared" si="102"/>
        <v>0.2463235901771747</v>
      </c>
      <c r="K952" s="32">
        <f>[1]!thsiFinD("ths_int_chg_ratio_index",K$2,$A$6,$A952,101)/100</f>
        <v>-9.6111396307501012E-2</v>
      </c>
      <c r="L952" s="32">
        <f>[1]!thsiFinD("ths_int_chg_ratio_index",L$2,$A$6,$A952,101)/100</f>
        <v>1.3181164846547E-2</v>
      </c>
      <c r="M952" s="46">
        <f t="shared" si="103"/>
        <v>1.2463235901771748</v>
      </c>
      <c r="N952" s="46">
        <f t="shared" si="104"/>
        <v>0.90388860369249902</v>
      </c>
      <c r="O952" s="46">
        <f t="shared" si="104"/>
        <v>1.013181164846547</v>
      </c>
      <c r="P952" s="38">
        <f t="shared" si="105"/>
        <v>5.1057394611968565E-3</v>
      </c>
      <c r="Q952" s="38">
        <f t="shared" si="106"/>
        <v>2.5715521854769996E-3</v>
      </c>
      <c r="R952" s="38">
        <f t="shared" si="106"/>
        <v>3.9377003414287071E-3</v>
      </c>
      <c r="S952" s="34">
        <f>MAX(M$6:M952)</f>
        <v>1.5715176881679187</v>
      </c>
      <c r="T952" s="34">
        <f>MAX(N$6:N952)</f>
        <v>1.37911001835863</v>
      </c>
      <c r="U952" s="34">
        <f>MAX(O$6:O952)</f>
        <v>1.34291332477861</v>
      </c>
      <c r="V952" s="35">
        <f t="shared" si="107"/>
        <v>-0.20692996358816451</v>
      </c>
      <c r="W952" s="35">
        <f t="shared" si="108"/>
        <v>-0.34458557210085627</v>
      </c>
      <c r="X952" s="35">
        <f t="shared" si="108"/>
        <v>-0.24553495288791038</v>
      </c>
    </row>
    <row r="953" spans="1:24">
      <c r="A953" s="357">
        <v>45259</v>
      </c>
      <c r="B953" s="132">
        <f>[1]!thsiFinD("ths_adjustment_nvg_ratio_fund",B$2,$A$6,$A953,101)/100</f>
        <v>6.2420076726343005E-2</v>
      </c>
      <c r="C953" s="132">
        <f>[1]!thsiFinD("ths_adjustment_nvg_ratio_fund",C$2,$A$6,$A953,101)/100</f>
        <v>6.9151246633655003E-2</v>
      </c>
      <c r="D953" s="132">
        <f>[1]!thsiFinD("ths_adjustment_nvg_ratio_fund",D$2,$A$6,$A953,101)/100</f>
        <v>0.29307452671938999</v>
      </c>
      <c r="E953" s="132">
        <f>[1]!thsiFinD("ths_adjustment_nvg_ratio_fund",E$2,$A$6,$A953,101)/100</f>
        <v>0.43893246471265002</v>
      </c>
      <c r="F953" s="135">
        <f>(1+F$831)*(1+[1]!thsiFinD("ths_adjustment_nvg_ratio_fund",F$2,$A$832,$A953,101)/100)-1</f>
        <v>0.21484663645607815</v>
      </c>
      <c r="G953" s="135">
        <f>(1+G$831)*(1+[1]!thsiFinD("ths_adjustment_nvg_ratio_fund",G$2,$A$832,$A953,101)/100)-1</f>
        <v>0.14569132454857336</v>
      </c>
      <c r="H953" s="132">
        <f>[1]!thsiFinD("ths_int_chg_ratio_index",H$1,$A$6,$A953,101)/100</f>
        <v>0.34477679815715001</v>
      </c>
      <c r="I953" s="132">
        <f>[1]!thsiFinD("ths_int_chg_ratio_index",I$1,$A$6,$A953,101)/100</f>
        <v>0.34477679815715001</v>
      </c>
      <c r="J953" s="32">
        <f t="shared" si="102"/>
        <v>0.23920873401387371</v>
      </c>
      <c r="K953" s="32">
        <f>[1]!thsiFinD("ths_int_chg_ratio_index",K$2,$A$6,$A953,101)/100</f>
        <v>-0.10344776569689999</v>
      </c>
      <c r="L953" s="32">
        <f>[1]!thsiFinD("ths_int_chg_ratio_index",L$2,$A$6,$A953,101)/100</f>
        <v>5.9857215547173999E-3</v>
      </c>
      <c r="M953" s="46">
        <f t="shared" si="103"/>
        <v>1.2392087340138738</v>
      </c>
      <c r="N953" s="46">
        <f t="shared" si="104"/>
        <v>0.89655223430310005</v>
      </c>
      <c r="O953" s="46">
        <f t="shared" si="104"/>
        <v>1.0059857215547174</v>
      </c>
      <c r="P953" s="38">
        <f t="shared" si="105"/>
        <v>-5.708674873344588E-3</v>
      </c>
      <c r="Q953" s="38">
        <f t="shared" si="106"/>
        <v>-8.116453022451009E-3</v>
      </c>
      <c r="R953" s="38">
        <f t="shared" si="106"/>
        <v>-7.1018328621608173E-3</v>
      </c>
      <c r="S953" s="34">
        <f>MAX(M$6:M953)</f>
        <v>1.5715176881679187</v>
      </c>
      <c r="T953" s="34">
        <f>MAX(N$6:N953)</f>
        <v>1.37911001835863</v>
      </c>
      <c r="U953" s="34">
        <f>MAX(O$6:O953)</f>
        <v>1.34291332477861</v>
      </c>
      <c r="V953" s="35">
        <f t="shared" si="107"/>
        <v>-0.21145734257783122</v>
      </c>
      <c r="W953" s="35">
        <f t="shared" si="108"/>
        <v>-0.34990521251513629</v>
      </c>
      <c r="X953" s="35">
        <f t="shared" si="108"/>
        <v>-0.25089303755284265</v>
      </c>
    </row>
    <row r="954" spans="1:24">
      <c r="A954" s="357">
        <v>45260</v>
      </c>
      <c r="B954" s="132">
        <f>[1]!thsiFinD("ths_adjustment_nvg_ratio_fund",B$2,$A$6,$A954,101)/100</f>
        <v>6.4178388746802997E-2</v>
      </c>
      <c r="C954" s="132">
        <f>[1]!thsiFinD("ths_adjustment_nvg_ratio_fund",C$2,$A$6,$A954,101)/100</f>
        <v>6.9933107462426994E-2</v>
      </c>
      <c r="D954" s="132">
        <f>[1]!thsiFinD("ths_adjustment_nvg_ratio_fund",D$2,$A$6,$A954,101)/100</f>
        <v>0.29175653007428998</v>
      </c>
      <c r="E954" s="132">
        <f>[1]!thsiFinD("ths_adjustment_nvg_ratio_fund",E$2,$A$6,$A954,101)/100</f>
        <v>0.43529691364024997</v>
      </c>
      <c r="F954" s="135">
        <f>(1+F$831)*(1+[1]!thsiFinD("ths_adjustment_nvg_ratio_fund",F$2,$A$832,$A954,101)/100)-1</f>
        <v>0.20577094119973594</v>
      </c>
      <c r="G954" s="135">
        <f>(1+G$831)*(1+[1]!thsiFinD("ths_adjustment_nvg_ratio_fund",G$2,$A$832,$A954,101)/100)-1</f>
        <v>0.13861767572601602</v>
      </c>
      <c r="H954" s="132">
        <f>[1]!thsiFinD("ths_int_chg_ratio_index",H$1,$A$6,$A954,101)/100</f>
        <v>0.33650501573594999</v>
      </c>
      <c r="I954" s="132">
        <f>[1]!thsiFinD("ths_int_chg_ratio_index",I$1,$A$6,$A954,101)/100</f>
        <v>0.33650501573594999</v>
      </c>
      <c r="J954" s="32">
        <f t="shared" si="102"/>
        <v>0.23482044854017772</v>
      </c>
      <c r="K954" s="32">
        <f>[1]!thsiFinD("ths_int_chg_ratio_index",K$2,$A$6,$A954,101)/100</f>
        <v>-0.10231957531614</v>
      </c>
      <c r="L954" s="32">
        <f>[1]!thsiFinD("ths_int_chg_ratio_index",L$2,$A$6,$A954,101)/100</f>
        <v>4.8856411969637999E-3</v>
      </c>
      <c r="M954" s="46">
        <f t="shared" si="103"/>
        <v>1.2348204485401777</v>
      </c>
      <c r="N954" s="46">
        <f t="shared" si="104"/>
        <v>0.89768042468386</v>
      </c>
      <c r="O954" s="46">
        <f t="shared" si="104"/>
        <v>1.0048856411969638</v>
      </c>
      <c r="P954" s="38">
        <f t="shared" si="105"/>
        <v>-3.5411996003951174E-3</v>
      </c>
      <c r="Q954" s="38">
        <f t="shared" si="106"/>
        <v>1.2583654778763886E-3</v>
      </c>
      <c r="R954" s="38">
        <f t="shared" si="106"/>
        <v>-1.093534763150994E-3</v>
      </c>
      <c r="S954" s="34">
        <f>MAX(M$6:M954)</f>
        <v>1.5715176881679187</v>
      </c>
      <c r="T954" s="34">
        <f>MAX(N$6:N954)</f>
        <v>1.37911001835863</v>
      </c>
      <c r="U954" s="34">
        <f>MAX(O$6:O954)</f>
        <v>1.34291332477861</v>
      </c>
      <c r="V954" s="35">
        <f t="shared" si="107"/>
        <v>-0.21424972952118915</v>
      </c>
      <c r="W954" s="35">
        <f t="shared" si="108"/>
        <v>-0.34908715567721793</v>
      </c>
      <c r="X954" s="35">
        <f t="shared" si="108"/>
        <v>-0.25171221205759708</v>
      </c>
    </row>
    <row r="955" spans="1:24">
      <c r="A955" s="357">
        <v>45261</v>
      </c>
      <c r="B955" s="132">
        <f>[1]!thsiFinD("ths_adjustment_nvg_ratio_fund",B$2,$A$6,$A955,101)/100</f>
        <v>6.4098465473146002E-2</v>
      </c>
      <c r="C955" s="132">
        <f>[1]!thsiFinD("ths_adjustment_nvg_ratio_fund",C$2,$A$6,$A955,101)/100</f>
        <v>6.7935018677786993E-2</v>
      </c>
      <c r="D955" s="132">
        <f>[1]!thsiFinD("ths_adjustment_nvg_ratio_fund",D$2,$A$6,$A955,101)/100</f>
        <v>0.29235561945842004</v>
      </c>
      <c r="E955" s="132">
        <f>[1]!thsiFinD("ths_adjustment_nvg_ratio_fund",E$2,$A$6,$A955,101)/100</f>
        <v>0.43641554470382998</v>
      </c>
      <c r="F955" s="135">
        <f>(1+F$831)*(1+[1]!thsiFinD("ths_adjustment_nvg_ratio_fund",F$2,$A$832,$A955,101)/100)-1</f>
        <v>0.2166146290384825</v>
      </c>
      <c r="G955" s="135">
        <f>(1+G$831)*(1+[1]!thsiFinD("ths_adjustment_nvg_ratio_fund",G$2,$A$832,$A955,101)/100)-1</f>
        <v>0.14808917160706803</v>
      </c>
      <c r="H955" s="132">
        <f>[1]!thsiFinD("ths_int_chg_ratio_index",H$1,$A$6,$A955,101)/100</f>
        <v>0.34945926288370005</v>
      </c>
      <c r="I955" s="132">
        <f>[1]!thsiFinD("ths_int_chg_ratio_index",I$1,$A$6,$A955,101)/100</f>
        <v>0.34945926288370005</v>
      </c>
      <c r="J955" s="32">
        <f t="shared" si="102"/>
        <v>0.24055337184076672</v>
      </c>
      <c r="K955" s="32">
        <f>[1]!thsiFinD("ths_int_chg_ratio_index",K$2,$A$6,$A955,101)/100</f>
        <v>-0.10388429380424</v>
      </c>
      <c r="L955" s="32">
        <f>[1]!thsiFinD("ths_int_chg_ratio_index",L$2,$A$6,$A955,101)/100</f>
        <v>6.8925406485303995E-3</v>
      </c>
      <c r="M955" s="46">
        <f t="shared" si="103"/>
        <v>1.2405533718407666</v>
      </c>
      <c r="N955" s="46">
        <f t="shared" si="104"/>
        <v>0.89611570619575998</v>
      </c>
      <c r="O955" s="46">
        <f t="shared" si="104"/>
        <v>1.0068925406485305</v>
      </c>
      <c r="P955" s="38">
        <f t="shared" si="105"/>
        <v>4.6427181436512477E-3</v>
      </c>
      <c r="Q955" s="38">
        <f t="shared" si="106"/>
        <v>-1.7430685186781147E-3</v>
      </c>
      <c r="R955" s="38">
        <f t="shared" si="106"/>
        <v>1.9971421316919979E-3</v>
      </c>
      <c r="S955" s="34">
        <f>MAX(M$6:M955)</f>
        <v>1.5715176881679187</v>
      </c>
      <c r="T955" s="34">
        <f>MAX(N$6:N955)</f>
        <v>1.37911001835863</v>
      </c>
      <c r="U955" s="34">
        <f>MAX(O$6:O955)</f>
        <v>1.34291332477861</v>
      </c>
      <c r="V955" s="35">
        <f t="shared" si="107"/>
        <v>-0.21060171248405835</v>
      </c>
      <c r="W955" s="35">
        <f t="shared" si="108"/>
        <v>-0.35022174136456019</v>
      </c>
      <c r="X955" s="35">
        <f t="shared" si="108"/>
        <v>-0.2502177749896668</v>
      </c>
    </row>
    <row r="956" spans="1:24">
      <c r="A956" s="357">
        <v>45264</v>
      </c>
      <c r="B956" s="132">
        <f>[1]!thsiFinD("ths_adjustment_nvg_ratio_fund",B$2,$A$6,$A956,101)/100</f>
        <v>5.9063299232736004E-2</v>
      </c>
      <c r="C956" s="132">
        <f>[1]!thsiFinD("ths_adjustment_nvg_ratio_fund",C$2,$A$6,$A956,101)/100</f>
        <v>6.2375119450959998E-2</v>
      </c>
      <c r="D956" s="132">
        <f>[1]!thsiFinD("ths_adjustment_nvg_ratio_fund",D$2,$A$6,$A956,101)/100</f>
        <v>0.28768272226215996</v>
      </c>
      <c r="E956" s="132">
        <f>[1]!thsiFinD("ths_adjustment_nvg_ratio_fund",E$2,$A$6,$A956,101)/100</f>
        <v>0.43315287067835001</v>
      </c>
      <c r="F956" s="135">
        <f>(1+F$831)*(1+[1]!thsiFinD("ths_adjustment_nvg_ratio_fund",F$2,$A$832,$A956,101)/100)-1</f>
        <v>0.21626103052200163</v>
      </c>
      <c r="G956" s="135">
        <f>(1+G$831)*(1+[1]!thsiFinD("ths_adjustment_nvg_ratio_fund",G$2,$A$832,$A956,101)/100)-1</f>
        <v>0.14880852572461656</v>
      </c>
      <c r="H956" s="132">
        <f>[1]!thsiFinD("ths_int_chg_ratio_index",H$1,$A$6,$A956,101)/100</f>
        <v>0.35157774250457996</v>
      </c>
      <c r="I956" s="132">
        <f>[1]!thsiFinD("ths_int_chg_ratio_index",I$1,$A$6,$A956,101)/100</f>
        <v>0.35157774250457996</v>
      </c>
      <c r="J956" s="32">
        <f t="shared" si="102"/>
        <v>0.23881238160999801</v>
      </c>
      <c r="K956" s="32">
        <f>[1]!thsiFinD("ths_int_chg_ratio_index",K$2,$A$6,$A956,101)/100</f>
        <v>-0.10850213806919</v>
      </c>
      <c r="L956" s="32">
        <f>[1]!thsiFinD("ths_int_chg_ratio_index",L$2,$A$6,$A956,101)/100</f>
        <v>3.5365233567471997E-3</v>
      </c>
      <c r="M956" s="46">
        <f t="shared" si="103"/>
        <v>1.2388123816099981</v>
      </c>
      <c r="N956" s="46">
        <f t="shared" si="104"/>
        <v>0.89149786193081004</v>
      </c>
      <c r="O956" s="46">
        <f t="shared" si="104"/>
        <v>1.0035365233567473</v>
      </c>
      <c r="P956" s="38">
        <f t="shared" si="105"/>
        <v>-1.4033980885362896E-3</v>
      </c>
      <c r="Q956" s="38">
        <f t="shared" si="106"/>
        <v>-5.1531785828795584E-3</v>
      </c>
      <c r="R956" s="38">
        <f t="shared" si="106"/>
        <v>-3.3330441494995311E-3</v>
      </c>
      <c r="S956" s="34">
        <f>MAX(M$6:M956)</f>
        <v>1.5715176881679187</v>
      </c>
      <c r="T956" s="34">
        <f>MAX(N$6:N956)</f>
        <v>1.37911001835863</v>
      </c>
      <c r="U956" s="34">
        <f>MAX(O$6:O956)</f>
        <v>1.34291332477861</v>
      </c>
      <c r="V956" s="35">
        <f t="shared" si="107"/>
        <v>-0.21170955253185197</v>
      </c>
      <c r="W956" s="35">
        <f t="shared" si="108"/>
        <v>-0.35357016477058112</v>
      </c>
      <c r="X956" s="35">
        <f t="shared" si="108"/>
        <v>-0.25271683224813613</v>
      </c>
    </row>
    <row r="957" spans="1:24">
      <c r="A957" s="357">
        <v>45265</v>
      </c>
      <c r="B957" s="132">
        <f>[1]!thsiFinD("ths_adjustment_nvg_ratio_fund",B$2,$A$6,$A957,101)/100</f>
        <v>3.9402173913043001E-2</v>
      </c>
      <c r="C957" s="132">
        <f>[1]!thsiFinD("ths_adjustment_nvg_ratio_fund",C$2,$A$6,$A957,101)/100</f>
        <v>4.4913560941707995E-2</v>
      </c>
      <c r="D957" s="132">
        <f>[1]!thsiFinD("ths_adjustment_nvg_ratio_fund",D$2,$A$6,$A957,101)/100</f>
        <v>0.26743350107836</v>
      </c>
      <c r="E957" s="132">
        <f>[1]!thsiFinD("ths_adjustment_nvg_ratio_fund",E$2,$A$6,$A957,101)/100</f>
        <v>0.41208531841494001</v>
      </c>
      <c r="F957" s="135">
        <f>(1+F$831)*(1+[1]!thsiFinD("ths_adjustment_nvg_ratio_fund",F$2,$A$832,$A957,101)/100)-1</f>
        <v>0.19198059905698273</v>
      </c>
      <c r="G957" s="135">
        <f>(1+G$831)*(1+[1]!thsiFinD("ths_adjustment_nvg_ratio_fund",G$2,$A$832,$A957,101)/100)-1</f>
        <v>0.12650854808061984</v>
      </c>
      <c r="H957" s="132">
        <f>[1]!thsiFinD("ths_int_chg_ratio_index",H$1,$A$6,$A957,101)/100</f>
        <v>0.32608610277259997</v>
      </c>
      <c r="I957" s="132">
        <f>[1]!thsiFinD("ths_int_chg_ratio_index",I$1,$A$6,$A957,101)/100</f>
        <v>0.32608610277259997</v>
      </c>
      <c r="J957" s="32">
        <f t="shared" si="102"/>
        <v>0.21681198837885668</v>
      </c>
      <c r="K957" s="32">
        <f>[1]!thsiFinD("ths_int_chg_ratio_index",K$2,$A$6,$A957,101)/100</f>
        <v>-0.12516569931022001</v>
      </c>
      <c r="L957" s="32">
        <f>[1]!thsiFinD("ths_int_chg_ratio_index",L$2,$A$6,$A957,101)/100</f>
        <v>-1.5302216662476E-2</v>
      </c>
      <c r="M957" s="46">
        <f t="shared" si="103"/>
        <v>1.2168119883788566</v>
      </c>
      <c r="N957" s="46">
        <f t="shared" si="104"/>
        <v>0.87483430068977996</v>
      </c>
      <c r="O957" s="46">
        <f t="shared" si="104"/>
        <v>0.984697783337524</v>
      </c>
      <c r="P957" s="38">
        <f t="shared" si="105"/>
        <v>-1.7759261658774395E-2</v>
      </c>
      <c r="Q957" s="38">
        <f t="shared" si="106"/>
        <v>-1.86916446495341E-2</v>
      </c>
      <c r="R957" s="38">
        <f t="shared" si="106"/>
        <v>-1.8772351160881717E-2</v>
      </c>
      <c r="S957" s="34">
        <f>MAX(M$6:M957)</f>
        <v>1.5715176881679187</v>
      </c>
      <c r="T957" s="34">
        <f>MAX(N$6:N957)</f>
        <v>1.37911001835863</v>
      </c>
      <c r="U957" s="34">
        <f>MAX(O$6:O957)</f>
        <v>1.34291332477861</v>
      </c>
      <c r="V957" s="35">
        <f t="shared" si="107"/>
        <v>-0.22570900885155121</v>
      </c>
      <c r="W957" s="35">
        <f t="shared" si="108"/>
        <v>-0.36565300154154623</v>
      </c>
      <c r="X957" s="35">
        <f t="shared" si="108"/>
        <v>-0.26674509428979021</v>
      </c>
    </row>
    <row r="958" spans="1:24">
      <c r="A958" s="357">
        <v>45266</v>
      </c>
      <c r="B958" s="132">
        <f>[1]!thsiFinD("ths_adjustment_nvg_ratio_fund",B$2,$A$6,$A958,101)/100</f>
        <v>4.0361253196930999E-2</v>
      </c>
      <c r="C958" s="132">
        <f>[1]!thsiFinD("ths_adjustment_nvg_ratio_fund",C$2,$A$6,$A958,101)/100</f>
        <v>4.5521674919642E-2</v>
      </c>
      <c r="D958" s="132">
        <f>[1]!thsiFinD("ths_adjustment_nvg_ratio_fund",D$2,$A$6,$A958,101)/100</f>
        <v>0.27174694464414001</v>
      </c>
      <c r="E958" s="132">
        <f>[1]!thsiFinD("ths_adjustment_nvg_ratio_fund",E$2,$A$6,$A958,101)/100</f>
        <v>0.41814457017655005</v>
      </c>
      <c r="F958" s="135">
        <f>(1+F$831)*(1+[1]!thsiFinD("ths_adjustment_nvg_ratio_fund",F$2,$A$832,$A958,101)/100)-1</f>
        <v>0.19999549876388212</v>
      </c>
      <c r="G958" s="135">
        <f>(1+G$831)*(1+[1]!thsiFinD("ths_adjustment_nvg_ratio_fund",G$2,$A$832,$A958,101)/100)-1</f>
        <v>0.13154402690345735</v>
      </c>
      <c r="H958" s="132">
        <f>[1]!thsiFinD("ths_int_chg_ratio_index",H$1,$A$6,$A958,101)/100</f>
        <v>0.33273202711640998</v>
      </c>
      <c r="I958" s="132">
        <f>[1]!thsiFinD("ths_int_chg_ratio_index",I$1,$A$6,$A958,101)/100</f>
        <v>0.33273202711640998</v>
      </c>
      <c r="J958" s="32">
        <f t="shared" si="102"/>
        <v>0.22159725285467782</v>
      </c>
      <c r="K958" s="32">
        <f>[1]!thsiFinD("ths_int_chg_ratio_index",K$2,$A$6,$A958,101)/100</f>
        <v>-0.12323499090763</v>
      </c>
      <c r="L958" s="32">
        <f>[1]!thsiFinD("ths_int_chg_ratio_index",L$2,$A$6,$A958,101)/100</f>
        <v>-1.2115016873527999E-2</v>
      </c>
      <c r="M958" s="46">
        <f t="shared" si="103"/>
        <v>1.2215972528546779</v>
      </c>
      <c r="N958" s="46">
        <f t="shared" si="104"/>
        <v>0.87676500909236998</v>
      </c>
      <c r="O958" s="46">
        <f t="shared" si="104"/>
        <v>0.98788498312647199</v>
      </c>
      <c r="P958" s="38">
        <f t="shared" si="105"/>
        <v>3.9326243672177519E-3</v>
      </c>
      <c r="Q958" s="38">
        <f t="shared" si="106"/>
        <v>2.2069418186594358E-3</v>
      </c>
      <c r="R958" s="38">
        <f t="shared" si="106"/>
        <v>3.2367289160999402E-3</v>
      </c>
      <c r="S958" s="34">
        <f>MAX(M$6:M958)</f>
        <v>1.5715176881679187</v>
      </c>
      <c r="T958" s="34">
        <f>MAX(N$6:N958)</f>
        <v>1.37911001835863</v>
      </c>
      <c r="U958" s="34">
        <f>MAX(O$6:O958)</f>
        <v>1.34291332477861</v>
      </c>
      <c r="V958" s="35">
        <f t="shared" si="107"/>
        <v>-0.22266401323244367</v>
      </c>
      <c r="W958" s="35">
        <f t="shared" si="108"/>
        <v>-0.36425303462310721</v>
      </c>
      <c r="X958" s="35">
        <f t="shared" si="108"/>
        <v>-0.26437174693360588</v>
      </c>
    </row>
    <row r="959" spans="1:24">
      <c r="A959" s="357">
        <v>45267</v>
      </c>
      <c r="B959" s="132">
        <f>[1]!thsiFinD("ths_adjustment_nvg_ratio_fund",B$2,$A$6,$A959,101)/100</f>
        <v>3.9482097186701003E-2</v>
      </c>
      <c r="C959" s="132">
        <f>[1]!thsiFinD("ths_adjustment_nvg_ratio_fund",C$2,$A$6,$A959,101)/100</f>
        <v>4.3784206411258998E-2</v>
      </c>
      <c r="D959" s="132">
        <f>[1]!thsiFinD("ths_adjustment_nvg_ratio_fund",D$2,$A$6,$A959,101)/100</f>
        <v>0.27210639827462002</v>
      </c>
      <c r="E959" s="132">
        <f>[1]!thsiFinD("ths_adjustment_nvg_ratio_fund",E$2,$A$6,$A959,101)/100</f>
        <v>0.41739881608272</v>
      </c>
      <c r="F959" s="135">
        <f>(1+F$831)*(1+[1]!thsiFinD("ths_adjustment_nvg_ratio_fund",F$2,$A$832,$A959,101)/100)-1</f>
        <v>0.19893470321443951</v>
      </c>
      <c r="G959" s="135">
        <f>(1+G$831)*(1+[1]!thsiFinD("ths_adjustment_nvg_ratio_fund",G$2,$A$832,$A959,101)/100)-1</f>
        <v>0.13178381160930708</v>
      </c>
      <c r="H959" s="132">
        <f>[1]!thsiFinD("ths_int_chg_ratio_index",H$1,$A$6,$A959,101)/100</f>
        <v>0.32870613692383999</v>
      </c>
      <c r="I959" s="132">
        <f>[1]!thsiFinD("ths_int_chg_ratio_index",I$1,$A$6,$A959,101)/100</f>
        <v>0.32870613692383999</v>
      </c>
      <c r="J959" s="32">
        <f t="shared" si="102"/>
        <v>0.22011278832834083</v>
      </c>
      <c r="K959" s="32">
        <f>[1]!thsiFinD("ths_int_chg_ratio_index",K$2,$A$6,$A959,101)/100</f>
        <v>-0.12482983654305001</v>
      </c>
      <c r="L959" s="32">
        <f>[1]!thsiFinD("ths_int_chg_ratio_index",L$2,$A$6,$A959,101)/100</f>
        <v>-1.3830857795130999E-2</v>
      </c>
      <c r="M959" s="46">
        <f t="shared" si="103"/>
        <v>1.2201127883283409</v>
      </c>
      <c r="N959" s="46">
        <f t="shared" si="104"/>
        <v>0.87517016345694998</v>
      </c>
      <c r="O959" s="46">
        <f t="shared" si="104"/>
        <v>0.98616914220486895</v>
      </c>
      <c r="P959" s="38">
        <f t="shared" si="105"/>
        <v>-1.2151832552570463E-3</v>
      </c>
      <c r="Q959" s="38">
        <f t="shared" si="106"/>
        <v>-1.8190115012356456E-3</v>
      </c>
      <c r="R959" s="38">
        <f t="shared" si="106"/>
        <v>-1.7368832919928412E-3</v>
      </c>
      <c r="S959" s="34">
        <f>MAX(M$6:M959)</f>
        <v>1.5715176881679187</v>
      </c>
      <c r="T959" s="34">
        <f>MAX(N$6:N959)</f>
        <v>1.37911001835863</v>
      </c>
      <c r="U959" s="34">
        <f>MAX(O$6:O959)</f>
        <v>1.34291332477861</v>
      </c>
      <c r="V959" s="35">
        <f t="shared" si="107"/>
        <v>-0.22360861890727235</v>
      </c>
      <c r="W959" s="35">
        <f t="shared" si="108"/>
        <v>-0.36540946566500343</v>
      </c>
      <c r="X959" s="35">
        <f t="shared" si="108"/>
        <v>-0.26564944735547491</v>
      </c>
    </row>
    <row r="960" spans="1:24">
      <c r="A960" s="357">
        <v>45268</v>
      </c>
      <c r="B960" s="132">
        <f>[1]!thsiFinD("ths_adjustment_nvg_ratio_fund",B$2,$A$6,$A960,101)/100</f>
        <v>4.2679028132992E-2</v>
      </c>
      <c r="C960" s="132">
        <f>[1]!thsiFinD("ths_adjustment_nvg_ratio_fund",C$2,$A$6,$A960,101)/100</f>
        <v>4.4479193814612003E-2</v>
      </c>
      <c r="D960" s="132">
        <f>[1]!thsiFinD("ths_adjustment_nvg_ratio_fund",D$2,$A$6,$A960,101)/100</f>
        <v>0.27546129882578002</v>
      </c>
      <c r="E960" s="132">
        <f>[1]!thsiFinD("ths_adjustment_nvg_ratio_fund",E$2,$A$6,$A960,101)/100</f>
        <v>0.41739881608272</v>
      </c>
      <c r="F960" s="135">
        <f>(1+F$831)*(1+[1]!thsiFinD("ths_adjustment_nvg_ratio_fund",F$2,$A$832,$A960,101)/100)-1</f>
        <v>0.19068407116321939</v>
      </c>
      <c r="G960" s="135">
        <f>(1+G$831)*(1+[1]!thsiFinD("ths_adjustment_nvg_ratio_fund",G$2,$A$832,$A960,101)/100)-1</f>
        <v>0.12506983984552211</v>
      </c>
      <c r="H960" s="132">
        <f>[1]!thsiFinD("ths_int_chg_ratio_index",H$1,$A$6,$A960,101)/100</f>
        <v>0.31516890344482001</v>
      </c>
      <c r="I960" s="132">
        <f>[1]!thsiFinD("ths_int_chg_ratio_index",I$1,$A$6,$A960,101)/100</f>
        <v>0.31516890344482001</v>
      </c>
      <c r="J960" s="32">
        <f t="shared" si="102"/>
        <v>0.21576375684431068</v>
      </c>
      <c r="K960" s="32">
        <f>[1]!thsiFinD("ths_int_chg_ratio_index",K$2,$A$6,$A960,101)/100</f>
        <v>-0.12256190976852001</v>
      </c>
      <c r="L960" s="32">
        <f>[1]!thsiFinD("ths_int_chg_ratio_index",L$2,$A$6,$A960,101)/100</f>
        <v>-1.4766653856653999E-2</v>
      </c>
      <c r="M960" s="46">
        <f t="shared" si="103"/>
        <v>1.2157637568443107</v>
      </c>
      <c r="N960" s="46">
        <f t="shared" si="104"/>
        <v>0.87743809023148001</v>
      </c>
      <c r="O960" s="46">
        <f t="shared" si="104"/>
        <v>0.98523334614334601</v>
      </c>
      <c r="P960" s="38">
        <f t="shared" si="105"/>
        <v>-3.5644503734680866E-3</v>
      </c>
      <c r="Q960" s="38">
        <f t="shared" si="106"/>
        <v>2.5914123552517321E-3</v>
      </c>
      <c r="R960" s="38">
        <f t="shared" si="106"/>
        <v>-9.4892044526018182E-4</v>
      </c>
      <c r="S960" s="34">
        <f>MAX(M$6:M960)</f>
        <v>1.5715176881679187</v>
      </c>
      <c r="T960" s="34">
        <f>MAX(N$6:N960)</f>
        <v>1.37911001835863</v>
      </c>
      <c r="U960" s="34">
        <f>MAX(O$6:O960)</f>
        <v>1.34291332477861</v>
      </c>
      <c r="V960" s="35">
        <f t="shared" si="107"/>
        <v>-0.22637602745556573</v>
      </c>
      <c r="W960" s="35">
        <f t="shared" si="108"/>
        <v>-0.36376497991380186</v>
      </c>
      <c r="X960" s="35">
        <f t="shared" si="108"/>
        <v>-0.26634628760886736</v>
      </c>
    </row>
    <row r="961" spans="1:24">
      <c r="A961" s="357">
        <v>45271</v>
      </c>
      <c r="B961" s="132">
        <f>[1]!thsiFinD("ths_adjustment_nvg_ratio_fund",B$2,$A$6,$A961,101)/100</f>
        <v>4.6914961636828997E-2</v>
      </c>
      <c r="C961" s="132">
        <f>[1]!thsiFinD("ths_adjustment_nvg_ratio_fund",C$2,$A$6,$A961,101)/100</f>
        <v>5.0994700721049002E-2</v>
      </c>
      <c r="D961" s="132">
        <f>[1]!thsiFinD("ths_adjustment_nvg_ratio_fund",D$2,$A$6,$A961,101)/100</f>
        <v>0.29103762281332002</v>
      </c>
      <c r="E961" s="132">
        <f>[1]!thsiFinD("ths_adjustment_nvg_ratio_fund",E$2,$A$6,$A961,101)/100</f>
        <v>0.43557657136756001</v>
      </c>
      <c r="F961" s="135">
        <f>(1+F$831)*(1+[1]!thsiFinD("ths_adjustment_nvg_ratio_fund",F$2,$A$832,$A961,101)/100)-1</f>
        <v>0.20447441330597305</v>
      </c>
      <c r="G961" s="135">
        <f>(1+G$831)*(1+[1]!thsiFinD("ths_adjustment_nvg_ratio_fund",G$2,$A$832,$A961,101)/100)-1</f>
        <v>0.13993649160818689</v>
      </c>
      <c r="H961" s="132">
        <f>[1]!thsiFinD("ths_int_chg_ratio_index",H$1,$A$6,$A961,101)/100</f>
        <v>0.32924206166582004</v>
      </c>
      <c r="I961" s="132">
        <f>[1]!thsiFinD("ths_int_chg_ratio_index",I$1,$A$6,$A961,101)/100</f>
        <v>0.32924206166582004</v>
      </c>
      <c r="J961" s="32">
        <f t="shared" si="102"/>
        <v>0.22842736059806976</v>
      </c>
      <c r="K961" s="32">
        <f>[1]!thsiFinD("ths_int_chg_ratio_index",K$2,$A$6,$A961,101)/100</f>
        <v>-0.11589637775862</v>
      </c>
      <c r="L961" s="32">
        <f>[1]!thsiFinD("ths_int_chg_ratio_index",L$2,$A$6,$A961,101)/100</f>
        <v>-5.9875215043987996E-3</v>
      </c>
      <c r="M961" s="46">
        <f t="shared" si="103"/>
        <v>1.2284273605980698</v>
      </c>
      <c r="N961" s="46">
        <f t="shared" si="104"/>
        <v>0.88410362224138006</v>
      </c>
      <c r="O961" s="46">
        <f t="shared" si="104"/>
        <v>0.99401247849560115</v>
      </c>
      <c r="P961" s="38">
        <f t="shared" si="105"/>
        <v>1.0416171466263613E-2</v>
      </c>
      <c r="Q961" s="38">
        <f t="shared" si="106"/>
        <v>7.5965838320759538E-3</v>
      </c>
      <c r="R961" s="38">
        <f t="shared" si="106"/>
        <v>8.9107137782340473E-3</v>
      </c>
      <c r="S961" s="34">
        <f>MAX(M$6:M961)</f>
        <v>1.5715176881679187</v>
      </c>
      <c r="T961" s="34">
        <f>MAX(N$6:N961)</f>
        <v>1.37911001835863</v>
      </c>
      <c r="U961" s="34">
        <f>MAX(O$6:O961)</f>
        <v>1.34291332477861</v>
      </c>
      <c r="V961" s="35">
        <f t="shared" si="107"/>
        <v>-0.21831782750713102</v>
      </c>
      <c r="W961" s="35">
        <f t="shared" si="108"/>
        <v>-0.35893176724681453</v>
      </c>
      <c r="X961" s="35">
        <f t="shared" si="108"/>
        <v>-0.25980890936541123</v>
      </c>
    </row>
    <row r="962" spans="1:24">
      <c r="A962" s="357">
        <v>45272</v>
      </c>
      <c r="B962" s="132">
        <f>[1]!thsiFinD("ths_adjustment_nvg_ratio_fund",B$2,$A$6,$A962,101)/100</f>
        <v>5.0351662404092001E-2</v>
      </c>
      <c r="C962" s="132">
        <f>[1]!thsiFinD("ths_adjustment_nvg_ratio_fund",C$2,$A$6,$A962,101)/100</f>
        <v>5.4469637737815997E-2</v>
      </c>
      <c r="D962" s="132">
        <f>[1]!thsiFinD("ths_adjustment_nvg_ratio_fund",D$2,$A$6,$A962,101)/100</f>
        <v>0.29499161274862001</v>
      </c>
      <c r="E962" s="132">
        <f>[1]!thsiFinD("ths_adjustment_nvg_ratio_fund",E$2,$A$6,$A962,101)/100</f>
        <v>0.44023753433826995</v>
      </c>
      <c r="F962" s="135">
        <f>(1+F$831)*(1+[1]!thsiFinD("ths_adjustment_nvg_ratio_fund",F$2,$A$832,$A962,101)/100)-1</f>
        <v>0.20683173674917876</v>
      </c>
      <c r="G962" s="135">
        <f>(1+G$831)*(1+[1]!thsiFinD("ths_adjustment_nvg_ratio_fund",G$2,$A$832,$A962,101)/100)-1</f>
        <v>0.14221444631375735</v>
      </c>
      <c r="H962" s="132">
        <f>[1]!thsiFinD("ths_int_chg_ratio_index",H$1,$A$6,$A962,101)/100</f>
        <v>0.33629329305354999</v>
      </c>
      <c r="I962" s="132">
        <f>[1]!thsiFinD("ths_int_chg_ratio_index",I$1,$A$6,$A962,101)/100</f>
        <v>0.33629329305354999</v>
      </c>
      <c r="J962" s="32">
        <f t="shared" si="102"/>
        <v>0.23271040204985427</v>
      </c>
      <c r="K962" s="32">
        <f>[1]!thsiFinD("ths_int_chg_ratio_index",K$2,$A$6,$A962,101)/100</f>
        <v>-0.11446004439091001</v>
      </c>
      <c r="L962" s="32">
        <f>[1]!thsiFinD("ths_int_chg_ratio_index",L$2,$A$6,$A962,101)/100</f>
        <v>-3.7186071553821998E-3</v>
      </c>
      <c r="M962" s="46">
        <f t="shared" si="103"/>
        <v>1.2327104020498543</v>
      </c>
      <c r="N962" s="46">
        <f t="shared" si="104"/>
        <v>0.88553995560908993</v>
      </c>
      <c r="O962" s="46">
        <f t="shared" si="104"/>
        <v>0.99628139284461781</v>
      </c>
      <c r="P962" s="38">
        <f t="shared" si="105"/>
        <v>3.4866053860109769E-3</v>
      </c>
      <c r="Q962" s="38">
        <f t="shared" si="106"/>
        <v>1.6246210642916203E-3</v>
      </c>
      <c r="R962" s="38">
        <f t="shared" si="106"/>
        <v>2.28258135395909E-3</v>
      </c>
      <c r="S962" s="34">
        <f>MAX(M$6:M962)</f>
        <v>1.5715176881679187</v>
      </c>
      <c r="T962" s="34">
        <f>MAX(N$6:N962)</f>
        <v>1.37911001835863</v>
      </c>
      <c r="U962" s="34">
        <f>MAX(O$6:O962)</f>
        <v>1.34291332477861</v>
      </c>
      <c r="V962" s="35">
        <f t="shared" si="107"/>
        <v>-0.21559241023436859</v>
      </c>
      <c r="W962" s="35">
        <f t="shared" si="108"/>
        <v>-0.35789027429223552</v>
      </c>
      <c r="X962" s="35">
        <f t="shared" si="108"/>
        <v>-0.25811936298356208</v>
      </c>
    </row>
    <row r="963" spans="1:24">
      <c r="A963" s="357">
        <v>45273</v>
      </c>
      <c r="B963" s="132">
        <f>[1]!thsiFinD("ths_adjustment_nvg_ratio_fund",B$2,$A$6,$A963,101)/100</f>
        <v>3.3807544757033001E-2</v>
      </c>
      <c r="C963" s="132">
        <f>[1]!thsiFinD("ths_adjustment_nvg_ratio_fund",C$2,$A$6,$A963,101)/100</f>
        <v>4.0135522543653997E-2</v>
      </c>
      <c r="D963" s="132">
        <f>[1]!thsiFinD("ths_adjustment_nvg_ratio_fund",D$2,$A$6,$A963,101)/100</f>
        <v>0.28193146417444997</v>
      </c>
      <c r="E963" s="132">
        <f>[1]!thsiFinD("ths_adjustment_nvg_ratio_fund",E$2,$A$6,$A963,101)/100</f>
        <v>0.42821225005747998</v>
      </c>
      <c r="F963" s="135">
        <f>(1+F$831)*(1+[1]!thsiFinD("ths_adjustment_nvg_ratio_fund",F$2,$A$832,$A963,101)/100)-1</f>
        <v>0.19740244297635567</v>
      </c>
      <c r="G963" s="135">
        <f>(1+G$831)*(1+[1]!thsiFinD("ths_adjustment_nvg_ratio_fund",G$2,$A$832,$A963,101)/100)-1</f>
        <v>0.13454133572657545</v>
      </c>
      <c r="H963" s="132">
        <f>[1]!thsiFinD("ths_int_chg_ratio_index",H$1,$A$6,$A963,101)/100</f>
        <v>0.33069655890996996</v>
      </c>
      <c r="I963" s="132">
        <f>[1]!thsiFinD("ths_int_chg_ratio_index",I$1,$A$6,$A963,101)/100</f>
        <v>0.33069655890996996</v>
      </c>
      <c r="J963" s="32">
        <f t="shared" si="102"/>
        <v>0.22217795975693599</v>
      </c>
      <c r="K963" s="32">
        <f>[1]!thsiFinD("ths_int_chg_ratio_index",K$2,$A$6,$A963,101)/100</f>
        <v>-0.12774828999807999</v>
      </c>
      <c r="L963" s="32">
        <f>[1]!thsiFinD("ths_int_chg_ratio_index",L$2,$A$6,$A963,101)/100</f>
        <v>-1.5711205228973998E-2</v>
      </c>
      <c r="M963" s="46">
        <f t="shared" si="103"/>
        <v>1.222177959756936</v>
      </c>
      <c r="N963" s="46">
        <f t="shared" si="104"/>
        <v>0.87225171000192003</v>
      </c>
      <c r="O963" s="46">
        <f t="shared" si="104"/>
        <v>0.98428879477102604</v>
      </c>
      <c r="P963" s="38">
        <f t="shared" si="105"/>
        <v>-8.544133541344423E-3</v>
      </c>
      <c r="Q963" s="38">
        <f t="shared" si="106"/>
        <v>-1.5005811452098783E-2</v>
      </c>
      <c r="R963" s="38">
        <f t="shared" si="106"/>
        <v>-1.2037360287689536E-2</v>
      </c>
      <c r="S963" s="34">
        <f>MAX(M$6:M963)</f>
        <v>1.5715176881679187</v>
      </c>
      <c r="T963" s="34">
        <f>MAX(N$6:N963)</f>
        <v>1.37911001835863</v>
      </c>
      <c r="U963" s="34">
        <f>MAX(O$6:O963)</f>
        <v>1.34291332477861</v>
      </c>
      <c r="V963" s="35">
        <f t="shared" si="107"/>
        <v>-0.22229449343217023</v>
      </c>
      <c r="W963" s="35">
        <f t="shared" si="108"/>
        <v>-0.36752565176776508</v>
      </c>
      <c r="X963" s="35">
        <f t="shared" si="108"/>
        <v>-0.2670496475017895</v>
      </c>
    </row>
    <row r="964" spans="1:24">
      <c r="A964" s="357">
        <v>45274</v>
      </c>
      <c r="B964" s="132">
        <f>[1]!thsiFinD("ths_adjustment_nvg_ratio_fund",B$2,$A$6,$A964,101)/100</f>
        <v>2.9012148337596001E-2</v>
      </c>
      <c r="C964" s="132">
        <f>[1]!thsiFinD("ths_adjustment_nvg_ratio_fund",C$2,$A$6,$A964,101)/100</f>
        <v>3.6139344974371997E-2</v>
      </c>
      <c r="D964" s="132">
        <f>[1]!thsiFinD("ths_adjustment_nvg_ratio_fund",D$2,$A$6,$A964,101)/100</f>
        <v>0.27977474239155997</v>
      </c>
      <c r="E964" s="132">
        <f>[1]!thsiFinD("ths_adjustment_nvg_ratio_fund",E$2,$A$6,$A964,101)/100</f>
        <v>0.42560211080623001</v>
      </c>
      <c r="F964" s="135">
        <f>(1+F$831)*(1+[1]!thsiFinD("ths_adjustment_nvg_ratio_fund",F$2,$A$832,$A964,101)/100)-1</f>
        <v>0.19327712695074561</v>
      </c>
      <c r="G964" s="135">
        <f>(1+G$831)*(1+[1]!thsiFinD("ths_adjustment_nvg_ratio_fund",G$2,$A$832,$A964,101)/100)-1</f>
        <v>0.13334241219732768</v>
      </c>
      <c r="H964" s="132">
        <f>[1]!thsiFinD("ths_int_chg_ratio_index",H$1,$A$6,$A964,101)/100</f>
        <v>0.32563406095597996</v>
      </c>
      <c r="I964" s="132">
        <f>[1]!thsiFinD("ths_int_chg_ratio_index",I$1,$A$6,$A964,101)/100</f>
        <v>0.32563406095597996</v>
      </c>
      <c r="J964" s="32">
        <f t="shared" si="102"/>
        <v>0.2185520009462239</v>
      </c>
      <c r="K964" s="32">
        <f>[1]!thsiFinD("ths_int_chg_ratio_index",K$2,$A$6,$A964,101)/100</f>
        <v>-0.13185072398176001</v>
      </c>
      <c r="L964" s="32">
        <f>[1]!thsiFinD("ths_int_chg_ratio_index",L$2,$A$6,$A964,101)/100</f>
        <v>-2.0024173546436999E-2</v>
      </c>
      <c r="M964" s="46">
        <f t="shared" si="103"/>
        <v>1.2185520009462238</v>
      </c>
      <c r="N964" s="46">
        <f t="shared" si="104"/>
        <v>0.86814927601823999</v>
      </c>
      <c r="O964" s="46">
        <f t="shared" si="104"/>
        <v>0.97997582645356296</v>
      </c>
      <c r="P964" s="38">
        <f t="shared" si="105"/>
        <v>-2.9668010143409917E-3</v>
      </c>
      <c r="Q964" s="38">
        <f t="shared" si="106"/>
        <v>-4.7032684907788447E-3</v>
      </c>
      <c r="R964" s="38">
        <f t="shared" si="106"/>
        <v>-4.3818118629160852E-3</v>
      </c>
      <c r="S964" s="34">
        <f>MAX(M$6:M964)</f>
        <v>1.5715176881679187</v>
      </c>
      <c r="T964" s="34">
        <f>MAX(N$6:N964)</f>
        <v>1.37911001835863</v>
      </c>
      <c r="U964" s="34">
        <f>MAX(O$6:O964)</f>
        <v>1.34291332477861</v>
      </c>
      <c r="V964" s="35">
        <f t="shared" si="107"/>
        <v>-0.22460179091791421</v>
      </c>
      <c r="W964" s="35">
        <f t="shared" si="108"/>
        <v>-0.37050034844103164</v>
      </c>
      <c r="X964" s="35">
        <f t="shared" si="108"/>
        <v>-0.27026129805129473</v>
      </c>
    </row>
    <row r="965" spans="1:24">
      <c r="A965" s="357">
        <v>45275</v>
      </c>
      <c r="B965" s="132">
        <f>[1]!thsiFinD("ths_adjustment_nvg_ratio_fund",B$2,$A$6,$A965,101)/100</f>
        <v>2.5735294117646999E-2</v>
      </c>
      <c r="C965" s="132">
        <f>[1]!thsiFinD("ths_adjustment_nvg_ratio_fund",C$2,$A$6,$A965,101)/100</f>
        <v>3.3793762488054997E-2</v>
      </c>
      <c r="D965" s="132">
        <f>[1]!thsiFinD("ths_adjustment_nvg_ratio_fund",D$2,$A$6,$A965,101)/100</f>
        <v>0.26971004073808003</v>
      </c>
      <c r="E965" s="132">
        <f>[1]!thsiFinD("ths_adjustment_nvg_ratio_fund",E$2,$A$6,$A965,101)/100</f>
        <v>0.41590730797222003</v>
      </c>
      <c r="F965" s="135">
        <f>(1+F$831)*(1+[1]!thsiFinD("ths_adjustment_nvg_ratio_fund",F$2,$A$832,$A965,101)/100)-1</f>
        <v>0.1860872904489681</v>
      </c>
      <c r="G965" s="135">
        <f>(1+G$831)*(1+[1]!thsiFinD("ths_adjustment_nvg_ratio_fund",G$2,$A$832,$A965,101)/100)-1</f>
        <v>0.1248300551396726</v>
      </c>
      <c r="H965" s="132">
        <f>[1]!thsiFinD("ths_int_chg_ratio_index",H$1,$A$6,$A965,101)/100</f>
        <v>0.31860292878868002</v>
      </c>
      <c r="I965" s="132">
        <f>[1]!thsiFinD("ths_int_chg_ratio_index",I$1,$A$6,$A965,101)/100</f>
        <v>0.31860292878868002</v>
      </c>
      <c r="J965" s="32">
        <f t="shared" si="102"/>
        <v>0.21165870106025036</v>
      </c>
      <c r="K965" s="32">
        <f>[1]!thsiFinD("ths_int_chg_ratio_index",K$2,$A$6,$A965,101)/100</f>
        <v>-0.13552773179368999</v>
      </c>
      <c r="L965" s="32">
        <f>[1]!thsiFinD("ths_int_chg_ratio_index",L$2,$A$6,$A965,101)/100</f>
        <v>-2.4469360389880998E-2</v>
      </c>
      <c r="M965" s="46">
        <f t="shared" si="103"/>
        <v>1.2116587010602504</v>
      </c>
      <c r="N965" s="46">
        <f t="shared" si="104"/>
        <v>0.86447226820630996</v>
      </c>
      <c r="O965" s="46">
        <f t="shared" si="104"/>
        <v>0.97553063961011899</v>
      </c>
      <c r="P965" s="38">
        <f t="shared" si="105"/>
        <v>-5.6569599661078218E-3</v>
      </c>
      <c r="Q965" s="38">
        <f t="shared" si="106"/>
        <v>-4.2354557142461058E-3</v>
      </c>
      <c r="R965" s="38">
        <f t="shared" si="106"/>
        <v>-4.5360168316913585E-3</v>
      </c>
      <c r="S965" s="34">
        <f>MAX(M$6:M965)</f>
        <v>1.5715176881679187</v>
      </c>
      <c r="T965" s="34">
        <f>MAX(N$6:N965)</f>
        <v>1.37911001835863</v>
      </c>
      <c r="U965" s="34">
        <f>MAX(O$6:O965)</f>
        <v>1.34291332477861</v>
      </c>
      <c r="V965" s="35">
        <f t="shared" si="107"/>
        <v>-0.22898818754448336</v>
      </c>
      <c r="W965" s="35">
        <f t="shared" si="108"/>
        <v>-0.37316656633734302</v>
      </c>
      <c r="X965" s="35">
        <f t="shared" si="108"/>
        <v>-0.27357140508607058</v>
      </c>
    </row>
    <row r="966" spans="1:24">
      <c r="A966" s="357">
        <v>45278</v>
      </c>
      <c r="B966" s="132">
        <f>[1]!thsiFinD("ths_adjustment_nvg_ratio_fund",B$2,$A$6,$A966,101)/100</f>
        <v>1.9101662404091998E-2</v>
      </c>
      <c r="C966" s="132">
        <f>[1]!thsiFinD("ths_adjustment_nvg_ratio_fund",C$2,$A$6,$A966,101)/100</f>
        <v>2.8581356962904998E-2</v>
      </c>
      <c r="D966" s="132">
        <f>[1]!thsiFinD("ths_adjustment_nvg_ratio_fund",D$2,$A$6,$A966,101)/100</f>
        <v>0.25461298825785</v>
      </c>
      <c r="E966" s="132">
        <f>[1]!thsiFinD("ths_adjustment_nvg_ratio_fund",E$2,$A$6,$A966,101)/100</f>
        <v>0.40127188451733997</v>
      </c>
      <c r="F966" s="135">
        <f>(1+F$831)*(1+[1]!thsiFinD("ths_adjustment_nvg_ratio_fund",F$2,$A$832,$A966,101)/100)-1</f>
        <v>0.16781803376412374</v>
      </c>
      <c r="G966" s="135">
        <f>(1+G$831)*(1+[1]!thsiFinD("ths_adjustment_nvg_ratio_fund",G$2,$A$832,$A966,101)/100)-1</f>
        <v>0.10876447984776139</v>
      </c>
      <c r="H966" s="132">
        <f>[1]!thsiFinD("ths_int_chg_ratio_index",H$1,$A$6,$A966,101)/100</f>
        <v>0.29994731171836997</v>
      </c>
      <c r="I966" s="132">
        <f>[1]!thsiFinD("ths_int_chg_ratio_index",I$1,$A$6,$A966,101)/100</f>
        <v>0.29994731171836997</v>
      </c>
      <c r="J966" s="32">
        <f t="shared" si="102"/>
        <v>0.19750562864885149</v>
      </c>
      <c r="K966" s="32">
        <f>[1]!thsiFinD("ths_int_chg_ratio_index",K$2,$A$6,$A966,101)/100</f>
        <v>-0.14062625481088001</v>
      </c>
      <c r="L966" s="32">
        <f>[1]!thsiFinD("ths_int_chg_ratio_index",L$2,$A$6,$A966,101)/100</f>
        <v>-3.3276869726620001E-2</v>
      </c>
      <c r="M966" s="46">
        <f t="shared" si="103"/>
        <v>1.1975056286488515</v>
      </c>
      <c r="N966" s="46">
        <f t="shared" si="104"/>
        <v>0.85937374518912002</v>
      </c>
      <c r="O966" s="46">
        <f t="shared" si="104"/>
        <v>0.96672313027337997</v>
      </c>
      <c r="P966" s="38">
        <f t="shared" si="105"/>
        <v>-1.1680741779029447E-2</v>
      </c>
      <c r="Q966" s="38">
        <f t="shared" si="106"/>
        <v>-5.8978445054910233E-3</v>
      </c>
      <c r="R966" s="38">
        <f t="shared" si="106"/>
        <v>-9.0284292252050813E-3</v>
      </c>
      <c r="S966" s="34">
        <f>MAX(M$6:M966)</f>
        <v>1.5715176881679187</v>
      </c>
      <c r="T966" s="34">
        <f>MAX(N$6:N966)</f>
        <v>1.37911001835863</v>
      </c>
      <c r="U966" s="34">
        <f>MAX(O$6:O966)</f>
        <v>1.34291332477861</v>
      </c>
      <c r="V966" s="35">
        <f t="shared" si="107"/>
        <v>-0.23799417743435769</v>
      </c>
      <c r="W966" s="35">
        <f t="shared" si="108"/>
        <v>-0.37686353245992843</v>
      </c>
      <c r="X966" s="35">
        <f t="shared" si="108"/>
        <v>-0.28012991424241618</v>
      </c>
    </row>
    <row r="967" spans="1:24">
      <c r="A967" s="357">
        <v>45279</v>
      </c>
      <c r="B967" s="132">
        <f>[1]!thsiFinD("ths_adjustment_nvg_ratio_fund",B$2,$A$6,$A967,101)/100</f>
        <v>2.0380434782608998E-2</v>
      </c>
      <c r="C967" s="132">
        <f>[1]!thsiFinD("ths_adjustment_nvg_ratio_fund",C$2,$A$6,$A967,101)/100</f>
        <v>2.9710711493353997E-2</v>
      </c>
      <c r="D967" s="132">
        <f>[1]!thsiFinD("ths_adjustment_nvg_ratio_fund",D$2,$A$6,$A967,101)/100</f>
        <v>0.25389408099687999</v>
      </c>
      <c r="E967" s="132">
        <f>[1]!thsiFinD("ths_adjustment_nvg_ratio_fund",E$2,$A$6,$A967,101)/100</f>
        <v>0.40015325337659002</v>
      </c>
      <c r="F967" s="135">
        <f>(1+F$831)*(1+[1]!thsiFinD("ths_adjustment_nvg_ratio_fund",F$2,$A$832,$A967,101)/100)-1</f>
        <v>0.16899669548572649</v>
      </c>
      <c r="G967" s="135">
        <f>(1+G$831)*(1+[1]!thsiFinD("ths_adjustment_nvg_ratio_fund",G$2,$A$832,$A967,101)/100)-1</f>
        <v>0.10984351102408385</v>
      </c>
      <c r="H967" s="132">
        <f>[1]!thsiFinD("ths_int_chg_ratio_index",H$1,$A$6,$A967,101)/100</f>
        <v>0.30314357799132002</v>
      </c>
      <c r="I967" s="132">
        <f>[1]!thsiFinD("ths_int_chg_ratio_index",I$1,$A$6,$A967,101)/100</f>
        <v>0.30314357799132002</v>
      </c>
      <c r="J967" s="32">
        <f t="shared" ref="J967:J1030" si="109">SUMPRODUCT(B967:I967,$B$4:$I$4)</f>
        <v>0.19865823039273545</v>
      </c>
      <c r="K967" s="32">
        <f>[1]!thsiFinD("ths_int_chg_ratio_index",K$2,$A$6,$A967,101)/100</f>
        <v>-0.13998430583639998</v>
      </c>
      <c r="L967" s="32">
        <f>[1]!thsiFinD("ths_int_chg_ratio_index",L$2,$A$6,$A967,101)/100</f>
        <v>-3.2351428931165001E-2</v>
      </c>
      <c r="M967" s="46">
        <f t="shared" ref="M967:M1030" si="110">1+J967</f>
        <v>1.1986582303927356</v>
      </c>
      <c r="N967" s="46">
        <f t="shared" ref="N967:O1030" si="111">1+K967</f>
        <v>0.86001569416360002</v>
      </c>
      <c r="O967" s="46">
        <f t="shared" si="111"/>
        <v>0.96764857106883495</v>
      </c>
      <c r="P967" s="38">
        <f t="shared" ref="P967:P1030" si="112">M967/M966-1</f>
        <v>9.6250215139659367E-4</v>
      </c>
      <c r="Q967" s="38">
        <f t="shared" ref="Q967:R1030" si="113">N967/N966-1</f>
        <v>7.4699626102581185E-4</v>
      </c>
      <c r="R967" s="38">
        <f t="shared" si="113"/>
        <v>9.5729663072541271E-4</v>
      </c>
      <c r="S967" s="34">
        <f>MAX(M$6:M967)</f>
        <v>1.5715176881679187</v>
      </c>
      <c r="T967" s="34">
        <f>MAX(N$6:N967)</f>
        <v>1.37911001835863</v>
      </c>
      <c r="U967" s="34">
        <f>MAX(O$6:O967)</f>
        <v>1.34291332477861</v>
      </c>
      <c r="V967" s="35">
        <f t="shared" ref="V967:V1030" si="114">M967/S967-1</f>
        <v>-0.23726074519076146</v>
      </c>
      <c r="W967" s="35">
        <f t="shared" ref="W967:X1030" si="115">N967/T967-1</f>
        <v>-0.37639805184856712</v>
      </c>
      <c r="X967" s="35">
        <f t="shared" si="115"/>
        <v>-0.27944078503476055</v>
      </c>
    </row>
    <row r="968" spans="1:24">
      <c r="A968" s="357">
        <v>45280</v>
      </c>
      <c r="B968" s="132">
        <f>[1]!thsiFinD("ths_adjustment_nvg_ratio_fund",B$2,$A$6,$A968,101)/100</f>
        <v>9.9904092071610995E-3</v>
      </c>
      <c r="C968" s="132">
        <f>[1]!thsiFinD("ths_adjustment_nvg_ratio_fund",C$2,$A$6,$A968,101)/100</f>
        <v>2.076274867518E-2</v>
      </c>
      <c r="D968" s="132">
        <f>[1]!thsiFinD("ths_adjustment_nvg_ratio_fund",D$2,$A$6,$A968,101)/100</f>
        <v>0.23915648214714</v>
      </c>
      <c r="E968" s="132">
        <f>[1]!thsiFinD("ths_adjustment_nvg_ratio_fund",E$2,$A$6,$A968,101)/100</f>
        <v>0.38598392621106004</v>
      </c>
      <c r="F968" s="135">
        <f>(1+F$831)*(1+[1]!thsiFinD("ths_adjustment_nvg_ratio_fund",F$2,$A$832,$A968,101)/100)-1</f>
        <v>0.15473488865433183</v>
      </c>
      <c r="G968" s="135">
        <f>(1+G$831)*(1+[1]!thsiFinD("ths_adjustment_nvg_ratio_fund",G$2,$A$832,$A968,101)/100)-1</f>
        <v>9.4257505143870546E-2</v>
      </c>
      <c r="H968" s="132">
        <f>[1]!thsiFinD("ths_int_chg_ratio_index",H$1,$A$6,$A968,101)/100</f>
        <v>0.28710216684302997</v>
      </c>
      <c r="I968" s="132">
        <f>[1]!thsiFinD("ths_int_chg_ratio_index",I$1,$A$6,$A968,101)/100</f>
        <v>0.28710216684302997</v>
      </c>
      <c r="J968" s="32">
        <f t="shared" si="109"/>
        <v>0.18488628671560045</v>
      </c>
      <c r="K968" s="32">
        <f>[1]!thsiFinD("ths_int_chg_ratio_index",K$2,$A$6,$A968,101)/100</f>
        <v>-0.14991635451140001</v>
      </c>
      <c r="L968" s="32">
        <f>[1]!thsiFinD("ths_int_chg_ratio_index",L$2,$A$6,$A968,101)/100</f>
        <v>-4.4416980520856006E-2</v>
      </c>
      <c r="M968" s="46">
        <f t="shared" si="110"/>
        <v>1.1848862867156005</v>
      </c>
      <c r="N968" s="46">
        <f t="shared" si="111"/>
        <v>0.85008364548860005</v>
      </c>
      <c r="O968" s="46">
        <f t="shared" si="111"/>
        <v>0.95558301947914404</v>
      </c>
      <c r="P968" s="38">
        <f t="shared" si="112"/>
        <v>-1.1489466578494811E-2</v>
      </c>
      <c r="Q968" s="38">
        <f t="shared" si="113"/>
        <v>-1.1548683055905506E-2</v>
      </c>
      <c r="R968" s="38">
        <f t="shared" si="113"/>
        <v>-1.2468939603107798E-2</v>
      </c>
      <c r="S968" s="34">
        <f>MAX(M$6:M968)</f>
        <v>1.5715176881679187</v>
      </c>
      <c r="T968" s="34">
        <f>MAX(N$6:N968)</f>
        <v>1.37911001835863</v>
      </c>
      <c r="U968" s="34">
        <f>MAX(O$6:O968)</f>
        <v>1.34291332477861</v>
      </c>
      <c r="V968" s="35">
        <f t="shared" si="114"/>
        <v>-0.24602421236699834</v>
      </c>
      <c r="W968" s="35">
        <f t="shared" si="115"/>
        <v>-0.38359983310081325</v>
      </c>
      <c r="X968" s="35">
        <f t="shared" si="115"/>
        <v>-0.28842539436662484</v>
      </c>
    </row>
    <row r="969" spans="1:24">
      <c r="A969" s="357">
        <v>45281</v>
      </c>
      <c r="B969" s="132">
        <f>[1]!thsiFinD("ths_adjustment_nvg_ratio_fund",B$2,$A$6,$A969,101)/100</f>
        <v>1.9101662404091998E-2</v>
      </c>
      <c r="C969" s="132">
        <f>[1]!thsiFinD("ths_adjustment_nvg_ratio_fund",C$2,$A$6,$A969,101)/100</f>
        <v>3.0492572322127001E-2</v>
      </c>
      <c r="D969" s="132">
        <f>[1]!thsiFinD("ths_adjustment_nvg_ratio_fund",D$2,$A$6,$A969,101)/100</f>
        <v>0.24430865085071002</v>
      </c>
      <c r="E969" s="132">
        <f>[1]!thsiFinD("ths_adjustment_nvg_ratio_fund",E$2,$A$6,$A969,101)/100</f>
        <v>0.39269571274691001</v>
      </c>
      <c r="F969" s="135">
        <f>(1+F$831)*(1+[1]!thsiFinD("ths_adjustment_nvg_ratio_fund",F$2,$A$832,$A969,101)/100)-1</f>
        <v>0.16251405601691071</v>
      </c>
      <c r="G969" s="135">
        <f>(1+G$831)*(1+[1]!thsiFinD("ths_adjustment_nvg_ratio_fund",G$2,$A$832,$A969,101)/100)-1</f>
        <v>9.917309161378407E-2</v>
      </c>
      <c r="H969" s="132">
        <f>[1]!thsiFinD("ths_int_chg_ratio_index",H$1,$A$6,$A969,101)/100</f>
        <v>0.29650152097719001</v>
      </c>
      <c r="I969" s="132">
        <f>[1]!thsiFinD("ths_int_chg_ratio_index",I$1,$A$6,$A969,101)/100</f>
        <v>0.29650152097719001</v>
      </c>
      <c r="J969" s="32">
        <f t="shared" si="109"/>
        <v>0.19266109848861421</v>
      </c>
      <c r="K969" s="32">
        <f>[1]!thsiFinD("ths_int_chg_ratio_index",K$2,$A$6,$A969,101)/100</f>
        <v>-0.14237136222291999</v>
      </c>
      <c r="L969" s="32">
        <f>[1]!thsiFinD("ths_int_chg_ratio_index",L$2,$A$6,$A969,101)/100</f>
        <v>-3.6772105348699E-2</v>
      </c>
      <c r="M969" s="46">
        <f t="shared" si="110"/>
        <v>1.1926610984886141</v>
      </c>
      <c r="N969" s="46">
        <f t="shared" si="111"/>
        <v>0.85762863777707998</v>
      </c>
      <c r="O969" s="46">
        <f t="shared" si="111"/>
        <v>0.96322789465130099</v>
      </c>
      <c r="P969" s="38">
        <f t="shared" si="112"/>
        <v>6.5616522532003785E-3</v>
      </c>
      <c r="Q969" s="38">
        <f t="shared" si="113"/>
        <v>8.8755881006783444E-3</v>
      </c>
      <c r="R969" s="38">
        <f t="shared" si="113"/>
        <v>8.0002208246896522E-3</v>
      </c>
      <c r="S969" s="34">
        <f>MAX(M$6:M969)</f>
        <v>1.5715176881679187</v>
      </c>
      <c r="T969" s="34">
        <f>MAX(N$6:N969)</f>
        <v>1.37911001835863</v>
      </c>
      <c r="U969" s="34">
        <f>MAX(O$6:O969)</f>
        <v>1.34291332477861</v>
      </c>
      <c r="V969" s="35">
        <f t="shared" si="114"/>
        <v>-0.24107688544121764</v>
      </c>
      <c r="W969" s="35">
        <f t="shared" si="115"/>
        <v>-0.37812891911422664</v>
      </c>
      <c r="X969" s="35">
        <f t="shared" si="115"/>
        <v>-0.28273264038831636</v>
      </c>
    </row>
    <row r="970" spans="1:24">
      <c r="A970" s="357">
        <v>45282</v>
      </c>
      <c r="B970" s="132">
        <f>[1]!thsiFinD("ths_adjustment_nvg_ratio_fund",B$2,$A$6,$A970,101)/100</f>
        <v>2.0939897698209999E-2</v>
      </c>
      <c r="C970" s="132">
        <f>[1]!thsiFinD("ths_adjustment_nvg_ratio_fund",C$2,$A$6,$A970,101)/100</f>
        <v>2.9102597515420003E-2</v>
      </c>
      <c r="D970" s="132">
        <f>[1]!thsiFinD("ths_adjustment_nvg_ratio_fund",D$2,$A$6,$A970,101)/100</f>
        <v>0.23783848550203998</v>
      </c>
      <c r="E970" s="132">
        <f>[1]!thsiFinD("ths_adjustment_nvg_ratio_fund",E$2,$A$6,$A970,101)/100</f>
        <v>0.38430597953852003</v>
      </c>
      <c r="F970" s="135">
        <f>(1+F$831)*(1+[1]!thsiFinD("ths_adjustment_nvg_ratio_fund",F$2,$A$832,$A970,101)/100)-1</f>
        <v>0.15225969903896575</v>
      </c>
      <c r="G970" s="135">
        <f>(1+G$831)*(1+[1]!thsiFinD("ths_adjustment_nvg_ratio_fund",G$2,$A$832,$A970,101)/100)-1</f>
        <v>8.5745148086215695E-2</v>
      </c>
      <c r="H970" s="132">
        <f>[1]!thsiFinD("ths_int_chg_ratio_index",H$1,$A$6,$A970,101)/100</f>
        <v>0.27306817214367002</v>
      </c>
      <c r="I970" s="132">
        <f>[1]!thsiFinD("ths_int_chg_ratio_index",I$1,$A$6,$A970,101)/100</f>
        <v>0.27306817214367002</v>
      </c>
      <c r="J970" s="32">
        <f t="shared" si="109"/>
        <v>0.18204101895833893</v>
      </c>
      <c r="K970" s="32">
        <f>[1]!thsiFinD("ths_int_chg_ratio_index",K$2,$A$6,$A970,101)/100</f>
        <v>-0.14235853072262999</v>
      </c>
      <c r="L970" s="32">
        <f>[1]!thsiFinD("ths_int_chg_ratio_index",L$2,$A$6,$A970,101)/100</f>
        <v>-4.2162287996482001E-2</v>
      </c>
      <c r="M970" s="46">
        <f t="shared" si="110"/>
        <v>1.182041018958339</v>
      </c>
      <c r="N970" s="46">
        <f t="shared" si="111"/>
        <v>0.85764146927736995</v>
      </c>
      <c r="O970" s="46">
        <f t="shared" si="111"/>
        <v>0.95783771200351797</v>
      </c>
      <c r="P970" s="38">
        <f t="shared" si="112"/>
        <v>-8.9045241298917333E-3</v>
      </c>
      <c r="Q970" s="38">
        <f t="shared" si="113"/>
        <v>1.4961604271057638E-5</v>
      </c>
      <c r="R970" s="38">
        <f t="shared" si="113"/>
        <v>-5.5959577974372676E-3</v>
      </c>
      <c r="S970" s="34">
        <f>MAX(M$6:M970)</f>
        <v>1.5715176881679187</v>
      </c>
      <c r="T970" s="34">
        <f>MAX(N$6:N970)</f>
        <v>1.37911001835863</v>
      </c>
      <c r="U970" s="34">
        <f>MAX(O$6:O970)</f>
        <v>1.34291332477861</v>
      </c>
      <c r="V970" s="35">
        <f t="shared" si="114"/>
        <v>-0.24783473462753902</v>
      </c>
      <c r="W970" s="35">
        <f t="shared" si="115"/>
        <v>-0.37811961492520685</v>
      </c>
      <c r="X970" s="35">
        <f t="shared" si="115"/>
        <v>-0.2867464382621826</v>
      </c>
    </row>
    <row r="971" spans="1:24">
      <c r="A971" s="357">
        <v>45285</v>
      </c>
      <c r="B971" s="132">
        <f>[1]!thsiFinD("ths_adjustment_nvg_ratio_fund",B$2,$A$6,$A971,101)/100</f>
        <v>2.3017902813298997E-2</v>
      </c>
      <c r="C971" s="132">
        <f>[1]!thsiFinD("ths_adjustment_nvg_ratio_fund",C$2,$A$6,$A971,101)/100</f>
        <v>3.1795673703413997E-2</v>
      </c>
      <c r="D971" s="132">
        <f>[1]!thsiFinD("ths_adjustment_nvg_ratio_fund",D$2,$A$6,$A971,101)/100</f>
        <v>0.23723939611790001</v>
      </c>
      <c r="E971" s="132">
        <f>[1]!thsiFinD("ths_adjustment_nvg_ratio_fund",E$2,$A$6,$A971,101)/100</f>
        <v>0.38533139143683004</v>
      </c>
      <c r="F971" s="135">
        <f>(1+F$831)*(1+[1]!thsiFinD("ths_adjustment_nvg_ratio_fund",F$2,$A$832,$A971,101)/100)-1</f>
        <v>0.1513167696616835</v>
      </c>
      <c r="G971" s="135">
        <f>(1+G$831)*(1+[1]!thsiFinD("ths_adjustment_nvg_ratio_fund",G$2,$A$832,$A971,101)/100)-1</f>
        <v>8.4426332204044829E-2</v>
      </c>
      <c r="H971" s="132">
        <f>[1]!thsiFinD("ths_int_chg_ratio_index",H$1,$A$6,$A971,101)/100</f>
        <v>0.26985638208259</v>
      </c>
      <c r="I971" s="132">
        <f>[1]!thsiFinD("ths_int_chg_ratio_index",I$1,$A$6,$A971,101)/100</f>
        <v>0.26985638208259</v>
      </c>
      <c r="J971" s="32">
        <f t="shared" si="109"/>
        <v>0.18160502876279389</v>
      </c>
      <c r="K971" s="32">
        <f>[1]!thsiFinD("ths_int_chg_ratio_index",K$2,$A$6,$A971,101)/100</f>
        <v>-0.14027999128298999</v>
      </c>
      <c r="L971" s="32">
        <f>[1]!thsiFinD("ths_int_chg_ratio_index",L$2,$A$6,$A971,101)/100</f>
        <v>-4.1240469321990998E-2</v>
      </c>
      <c r="M971" s="46">
        <f t="shared" si="110"/>
        <v>1.1816050287627939</v>
      </c>
      <c r="N971" s="46">
        <f t="shared" si="111"/>
        <v>0.85972000871701004</v>
      </c>
      <c r="O971" s="46">
        <f t="shared" si="111"/>
        <v>0.95875953067800901</v>
      </c>
      <c r="P971" s="38">
        <f t="shared" si="112"/>
        <v>-3.6884523341607078E-4</v>
      </c>
      <c r="Q971" s="38">
        <f t="shared" si="113"/>
        <v>2.4235528645686344E-3</v>
      </c>
      <c r="R971" s="38">
        <f t="shared" si="113"/>
        <v>9.6239546943999166E-4</v>
      </c>
      <c r="S971" s="34">
        <f>MAX(M$6:M971)</f>
        <v>1.5715176881679187</v>
      </c>
      <c r="T971" s="34">
        <f>MAX(N$6:N971)</f>
        <v>1.37911001835863</v>
      </c>
      <c r="U971" s="34">
        <f>MAX(O$6:O971)</f>
        <v>1.34291332477861</v>
      </c>
      <c r="V971" s="35">
        <f t="shared" si="114"/>
        <v>-0.24811216720041274</v>
      </c>
      <c r="W971" s="35">
        <f t="shared" si="115"/>
        <v>-0.37661245493653972</v>
      </c>
      <c r="X971" s="35">
        <f t="shared" si="115"/>
        <v>-0.28606000626580408</v>
      </c>
    </row>
    <row r="972" spans="1:24">
      <c r="A972" s="357">
        <v>45286</v>
      </c>
      <c r="B972" s="132">
        <f>[1]!thsiFinD("ths_adjustment_nvg_ratio_fund",B$2,$A$6,$A972,101)/100</f>
        <v>1.5824808184142999E-2</v>
      </c>
      <c r="C972" s="132">
        <f>[1]!thsiFinD("ths_adjustment_nvg_ratio_fund",C$2,$A$6,$A972,101)/100</f>
        <v>2.5540787073233998E-2</v>
      </c>
      <c r="D972" s="132">
        <f>[1]!thsiFinD("ths_adjustment_nvg_ratio_fund",D$2,$A$6,$A972,101)/100</f>
        <v>0.22537742631200999</v>
      </c>
      <c r="E972" s="132">
        <f>[1]!thsiFinD("ths_adjustment_nvg_ratio_fund",E$2,$A$6,$A972,101)/100</f>
        <v>0.37246713381977004</v>
      </c>
      <c r="F972" s="135">
        <f>(1+F$831)*(1+[1]!thsiFinD("ths_adjustment_nvg_ratio_fund",F$2,$A$832,$A972,101)/100)-1</f>
        <v>0.1352869702478845</v>
      </c>
      <c r="G972" s="135">
        <f>(1+G$831)*(1+[1]!thsiFinD("ths_adjustment_nvg_ratio_fund",G$2,$A$832,$A972,101)/100)-1</f>
        <v>6.9080111029681035E-2</v>
      </c>
      <c r="H972" s="132">
        <f>[1]!thsiFinD("ths_int_chg_ratio_index",H$1,$A$6,$A972,101)/100</f>
        <v>0.25060405238411998</v>
      </c>
      <c r="I972" s="132">
        <f>[1]!thsiFinD("ths_int_chg_ratio_index",I$1,$A$6,$A972,101)/100</f>
        <v>0.25060405238411998</v>
      </c>
      <c r="J972" s="32">
        <f t="shared" si="109"/>
        <v>0.16809816767937033</v>
      </c>
      <c r="K972" s="32">
        <f>[1]!thsiFinD("ths_int_chg_ratio_index",K$2,$A$6,$A972,101)/100</f>
        <v>-0.14701991794757999</v>
      </c>
      <c r="L972" s="32">
        <f>[1]!thsiFinD("ths_int_chg_ratio_index",L$2,$A$6,$A972,101)/100</f>
        <v>-5.1038795404341995E-2</v>
      </c>
      <c r="M972" s="46">
        <f t="shared" si="110"/>
        <v>1.1680981676793702</v>
      </c>
      <c r="N972" s="46">
        <f t="shared" si="111"/>
        <v>0.85298008205242004</v>
      </c>
      <c r="O972" s="46">
        <f t="shared" si="111"/>
        <v>0.94896120459565803</v>
      </c>
      <c r="P972" s="38">
        <f t="shared" si="112"/>
        <v>-1.1430944143464017E-2</v>
      </c>
      <c r="Q972" s="38">
        <f t="shared" si="113"/>
        <v>-7.8396764019116327E-3</v>
      </c>
      <c r="R972" s="38">
        <f t="shared" si="113"/>
        <v>-1.0219795234183371E-2</v>
      </c>
      <c r="S972" s="34">
        <f>MAX(M$6:M972)</f>
        <v>1.5715176881679187</v>
      </c>
      <c r="T972" s="34">
        <f>MAX(N$6:N972)</f>
        <v>1.37911001835863</v>
      </c>
      <c r="U972" s="34">
        <f>MAX(O$6:O972)</f>
        <v>1.34291332477861</v>
      </c>
      <c r="V972" s="35">
        <f t="shared" si="114"/>
        <v>-0.25670695501929508</v>
      </c>
      <c r="W972" s="35">
        <f t="shared" si="115"/>
        <v>-0.38149961156281931</v>
      </c>
      <c r="X972" s="35">
        <f t="shared" si="115"/>
        <v>-0.29335632681126178</v>
      </c>
    </row>
    <row r="973" spans="1:24">
      <c r="A973" s="357">
        <v>45287</v>
      </c>
      <c r="B973" s="132">
        <f>[1]!thsiFinD("ths_adjustment_nvg_ratio_fund",B$2,$A$6,$A973,101)/100</f>
        <v>2.0859974424551998E-2</v>
      </c>
      <c r="C973" s="132">
        <f>[1]!thsiFinD("ths_adjustment_nvg_ratio_fund",C$2,$A$6,$A973,101)/100</f>
        <v>2.9363217791678001E-2</v>
      </c>
      <c r="D973" s="132">
        <f>[1]!thsiFinD("ths_adjustment_nvg_ratio_fund",D$2,$A$6,$A973,101)/100</f>
        <v>0.23352504193626</v>
      </c>
      <c r="E973" s="132">
        <f>[1]!thsiFinD("ths_adjustment_nvg_ratio_fund",E$2,$A$6,$A973,101)/100</f>
        <v>0.38225515589622</v>
      </c>
      <c r="F973" s="135">
        <f>(1+F$831)*(1+[1]!thsiFinD("ths_adjustment_nvg_ratio_fund",F$2,$A$832,$A973,101)/100)-1</f>
        <v>0.1454234610536691</v>
      </c>
      <c r="G973" s="135">
        <f>(1+G$831)*(1+[1]!thsiFinD("ths_adjustment_nvg_ratio_fund",G$2,$A$832,$A973,101)/100)-1</f>
        <v>7.8072037499034908E-2</v>
      </c>
      <c r="H973" s="132">
        <f>[1]!thsiFinD("ths_int_chg_ratio_index",H$1,$A$6,$A973,101)/100</f>
        <v>0.26101038290867001</v>
      </c>
      <c r="I973" s="132">
        <f>[1]!thsiFinD("ths_int_chg_ratio_index",I$1,$A$6,$A973,101)/100</f>
        <v>0.26101038290867001</v>
      </c>
      <c r="J973" s="32">
        <f t="shared" si="109"/>
        <v>0.17643995680234426</v>
      </c>
      <c r="K973" s="32">
        <f>[1]!thsiFinD("ths_int_chg_ratio_index",K$2,$A$6,$A973,101)/100</f>
        <v>-0.14366217843067999</v>
      </c>
      <c r="L973" s="32">
        <f>[1]!thsiFinD("ths_int_chg_ratio_index",L$2,$A$6,$A973,101)/100</f>
        <v>-4.6099422376148003E-2</v>
      </c>
      <c r="M973" s="46">
        <f t="shared" si="110"/>
        <v>1.1764399568023443</v>
      </c>
      <c r="N973" s="46">
        <f t="shared" si="111"/>
        <v>0.85633782156932003</v>
      </c>
      <c r="O973" s="46">
        <f t="shared" si="111"/>
        <v>0.95390057762385205</v>
      </c>
      <c r="P973" s="38">
        <f t="shared" si="112"/>
        <v>7.1413425290671739E-3</v>
      </c>
      <c r="Q973" s="38">
        <f t="shared" si="113"/>
        <v>3.9364805668389291E-3</v>
      </c>
      <c r="R973" s="38">
        <f t="shared" si="113"/>
        <v>5.2050315695451044E-3</v>
      </c>
      <c r="S973" s="34">
        <f>MAX(M$6:M973)</f>
        <v>1.5715176881679187</v>
      </c>
      <c r="T973" s="34">
        <f>MAX(N$6:N973)</f>
        <v>1.37911001835863</v>
      </c>
      <c r="U973" s="34">
        <f>MAX(O$6:O973)</f>
        <v>1.34291332477861</v>
      </c>
      <c r="V973" s="35">
        <f t="shared" si="114"/>
        <v>-0.25139884478561458</v>
      </c>
      <c r="W973" s="35">
        <f t="shared" si="115"/>
        <v>-0.37906489680315403</v>
      </c>
      <c r="X973" s="35">
        <f t="shared" si="115"/>
        <v>-0.28967822418389499</v>
      </c>
    </row>
    <row r="974" spans="1:24">
      <c r="A974" s="357">
        <v>45288</v>
      </c>
      <c r="B974" s="132">
        <f>[1]!thsiFinD("ths_adjustment_nvg_ratio_fund",B$2,$A$6,$A974,101)/100</f>
        <v>4.5796035805626994E-2</v>
      </c>
      <c r="C974" s="132">
        <f>[1]!thsiFinD("ths_adjustment_nvg_ratio_fund",C$2,$A$6,$A974,101)/100</f>
        <v>5.1863434975240999E-2</v>
      </c>
      <c r="D974" s="132">
        <f>[1]!thsiFinD("ths_adjustment_nvg_ratio_fund",D$2,$A$6,$A974,101)/100</f>
        <v>0.25401389887371001</v>
      </c>
      <c r="E974" s="132">
        <f>[1]!thsiFinD("ths_adjustment_nvg_ratio_fund",E$2,$A$6,$A974,101)/100</f>
        <v>0.40089900747042001</v>
      </c>
      <c r="F974" s="135">
        <f>(1+F$831)*(1+[1]!thsiFinD("ths_adjustment_nvg_ratio_fund",F$2,$A$832,$A974,101)/100)-1</f>
        <v>0.17017535720732946</v>
      </c>
      <c r="G974" s="135">
        <f>(1+G$831)*(1+[1]!thsiFinD("ths_adjustment_nvg_ratio_fund",G$2,$A$832,$A974,101)/100)-1</f>
        <v>9.8333845143311116E-2</v>
      </c>
      <c r="H974" s="132">
        <f>[1]!thsiFinD("ths_int_chg_ratio_index",H$1,$A$6,$A974,101)/100</f>
        <v>0.28216968742334997</v>
      </c>
      <c r="I974" s="132">
        <f>[1]!thsiFinD("ths_int_chg_ratio_index",I$1,$A$6,$A974,101)/100</f>
        <v>0.28216968742334997</v>
      </c>
      <c r="J974" s="32">
        <f t="shared" si="109"/>
        <v>0.19817761929029232</v>
      </c>
      <c r="K974" s="32">
        <f>[1]!thsiFinD("ths_int_chg_ratio_index",K$2,$A$6,$A974,101)/100</f>
        <v>-0.12475415640108001</v>
      </c>
      <c r="L974" s="32">
        <f>[1]!thsiFinD("ths_int_chg_ratio_index",L$2,$A$6,$A974,101)/100</f>
        <v>-2.6744496787179002E-2</v>
      </c>
      <c r="M974" s="46">
        <f t="shared" si="110"/>
        <v>1.1981776192902922</v>
      </c>
      <c r="N974" s="46">
        <f t="shared" si="111"/>
        <v>0.87524584359891999</v>
      </c>
      <c r="O974" s="46">
        <f t="shared" si="111"/>
        <v>0.97325550321282095</v>
      </c>
      <c r="P974" s="38">
        <f t="shared" si="112"/>
        <v>1.8477494208061884E-2</v>
      </c>
      <c r="Q974" s="38">
        <f t="shared" si="113"/>
        <v>2.2080096841862185E-2</v>
      </c>
      <c r="R974" s="38">
        <f t="shared" si="113"/>
        <v>2.0290296539269947E-2</v>
      </c>
      <c r="S974" s="34">
        <f>MAX(M$6:M974)</f>
        <v>1.5715176881679187</v>
      </c>
      <c r="T974" s="34">
        <f>MAX(N$6:N974)</f>
        <v>1.37911001835863</v>
      </c>
      <c r="U974" s="34">
        <f>MAX(O$6:O974)</f>
        <v>1.34291332477861</v>
      </c>
      <c r="V974" s="35">
        <f t="shared" si="114"/>
        <v>-0.23756657127599234</v>
      </c>
      <c r="W974" s="35">
        <f t="shared" si="115"/>
        <v>-0.36535458959205591</v>
      </c>
      <c r="X974" s="35">
        <f t="shared" si="115"/>
        <v>-0.27526558471428531</v>
      </c>
    </row>
    <row r="975" spans="1:24">
      <c r="A975" s="357">
        <v>45289</v>
      </c>
      <c r="B975" s="132">
        <f>[1]!thsiFinD("ths_adjustment_nvg_ratio_fund",B$2,$A$6,$A975,101)/100</f>
        <v>5.0991048593349998E-2</v>
      </c>
      <c r="C975" s="132">
        <f>[1]!thsiFinD("ths_adjustment_nvg_ratio_fund",C$2,$A$6,$A975,101)/100</f>
        <v>5.8639562157935997E-2</v>
      </c>
      <c r="D975" s="132">
        <f>[1]!thsiFinD("ths_adjustment_nvg_ratio_fund",D$2,$A$6,$A975,101)/100</f>
        <v>0.26335969326623998</v>
      </c>
      <c r="E975" s="132">
        <f>[1]!thsiFinD("ths_adjustment_nvg_ratio_fund",E$2,$A$6,$A975,101)/100</f>
        <v>0.41506833463594001</v>
      </c>
      <c r="F975" s="135">
        <f>(1+F$831)*(1+[1]!thsiFinD("ths_adjustment_nvg_ratio_fund",F$2,$A$832,$A975,101)/100)-1</f>
        <v>0.18750168451489158</v>
      </c>
      <c r="G975" s="135">
        <f>(1+G$831)*(1+[1]!thsiFinD("ths_adjustment_nvg_ratio_fund",G$2,$A$832,$A975,101)/100)-1</f>
        <v>0.11308060455305147</v>
      </c>
      <c r="H975" s="132">
        <f>[1]!thsiFinD("ths_int_chg_ratio_index",H$1,$A$6,$A975,101)/100</f>
        <v>0.30697838941624001</v>
      </c>
      <c r="I975" s="132">
        <f>[1]!thsiFinD("ths_int_chg_ratio_index",I$1,$A$6,$A975,101)/100</f>
        <v>0.30697838941624001</v>
      </c>
      <c r="J975" s="32">
        <f t="shared" si="109"/>
        <v>0.21282471331923614</v>
      </c>
      <c r="K975" s="32">
        <f>[1]!thsiFinD("ths_int_chg_ratio_index",K$2,$A$6,$A975,101)/100</f>
        <v>-0.11962157965725</v>
      </c>
      <c r="L975" s="32">
        <f>[1]!thsiFinD("ths_int_chg_ratio_index",L$2,$A$6,$A975,101)/100</f>
        <v>-1.7370381068014001E-2</v>
      </c>
      <c r="M975" s="46">
        <f t="shared" si="110"/>
        <v>1.212824713319236</v>
      </c>
      <c r="N975" s="46">
        <f t="shared" si="111"/>
        <v>0.88037842034275005</v>
      </c>
      <c r="O975" s="46">
        <f t="shared" si="111"/>
        <v>0.98262961893198597</v>
      </c>
      <c r="P975" s="38">
        <f t="shared" si="112"/>
        <v>1.2224476399099737E-2</v>
      </c>
      <c r="Q975" s="38">
        <f t="shared" si="113"/>
        <v>5.8641543760156178E-3</v>
      </c>
      <c r="R975" s="38">
        <f t="shared" si="113"/>
        <v>9.6317109825940772E-3</v>
      </c>
      <c r="S975" s="34">
        <f>MAX(M$6:M975)</f>
        <v>1.5715176881679187</v>
      </c>
      <c r="T975" s="34">
        <f>MAX(N$6:N975)</f>
        <v>1.37911001835863</v>
      </c>
      <c r="U975" s="34">
        <f>MAX(O$6:O975)</f>
        <v>1.34291332477861</v>
      </c>
      <c r="V975" s="35">
        <f t="shared" si="114"/>
        <v>-0.22824622182067089</v>
      </c>
      <c r="W975" s="35">
        <f t="shared" si="115"/>
        <v>-0.36163293093139404</v>
      </c>
      <c r="X975" s="35">
        <f t="shared" si="115"/>
        <v>-0.26828515228711403</v>
      </c>
    </row>
    <row r="976" spans="1:24">
      <c r="A976" s="357">
        <v>45293</v>
      </c>
      <c r="B976" s="132">
        <f>[1]!thsiFinD("ths_adjustment_nvg_ratio_fund",B$2,$A$6,$A976,101)/100</f>
        <v>4.0521099744244997E-2</v>
      </c>
      <c r="C976" s="132">
        <f>[1]!thsiFinD("ths_adjustment_nvg_ratio_fund",C$2,$A$6,$A976,101)/100</f>
        <v>4.9344105638085001E-2</v>
      </c>
      <c r="D976" s="132">
        <f>[1]!thsiFinD("ths_adjustment_nvg_ratio_fund",D$2,$A$6,$A976,101)/100</f>
        <v>0.26108315360652001</v>
      </c>
      <c r="E976" s="132">
        <f>[1]!thsiFinD("ths_adjustment_nvg_ratio_fund",E$2,$A$6,$A976,101)/100</f>
        <v>0.41311073023608996</v>
      </c>
      <c r="F976" s="135">
        <f>(1+F$831)*(1+[1]!thsiFinD("ths_adjustment_nvg_ratio_fund",F$2,$A$832,$A976,101)/100)-1</f>
        <v>0.18314063614496101</v>
      </c>
      <c r="G976" s="135">
        <f>(1+G$831)*(1+[1]!thsiFinD("ths_adjustment_nvg_ratio_fund",G$2,$A$832,$A976,101)/100)-1</f>
        <v>0.11320049690597567</v>
      </c>
      <c r="H976" s="132">
        <f>[1]!thsiFinD("ths_int_chg_ratio_index",H$1,$A$6,$A976,101)/100</f>
        <v>0.30837351497944998</v>
      </c>
      <c r="I976" s="132">
        <f>[1]!thsiFinD("ths_int_chg_ratio_index",I$1,$A$6,$A976,101)/100</f>
        <v>0.30837351497944998</v>
      </c>
      <c r="J976" s="32">
        <f t="shared" si="109"/>
        <v>0.20964340652934707</v>
      </c>
      <c r="K976" s="32">
        <f>[1]!thsiFinD("ths_int_chg_ratio_index",K$2,$A$6,$A976,101)/100</f>
        <v>-0.12888071080061</v>
      </c>
      <c r="L976" s="32">
        <f>[1]!thsiFinD("ths_int_chg_ratio_index",L$2,$A$6,$A976,101)/100</f>
        <v>-2.4286721051220001E-2</v>
      </c>
      <c r="M976" s="46">
        <f t="shared" si="110"/>
        <v>1.2096434065293471</v>
      </c>
      <c r="N976" s="46">
        <f t="shared" si="111"/>
        <v>0.87111928919938997</v>
      </c>
      <c r="O976" s="46">
        <f t="shared" si="111"/>
        <v>0.97571327894878002</v>
      </c>
      <c r="P976" s="38">
        <f t="shared" si="112"/>
        <v>-2.6230557103197327E-3</v>
      </c>
      <c r="Q976" s="38">
        <f t="shared" si="113"/>
        <v>-1.0517217289078173E-2</v>
      </c>
      <c r="R976" s="38">
        <f t="shared" si="113"/>
        <v>-7.0386032030290702E-3</v>
      </c>
      <c r="S976" s="34">
        <f>MAX(M$6:M976)</f>
        <v>1.5715176881679187</v>
      </c>
      <c r="T976" s="34">
        <f>MAX(N$6:N976)</f>
        <v>1.37911001835863</v>
      </c>
      <c r="U976" s="34">
        <f>MAX(O$6:O976)</f>
        <v>1.34291332477861</v>
      </c>
      <c r="V976" s="35">
        <f t="shared" si="114"/>
        <v>-0.23027057497548498</v>
      </c>
      <c r="W976" s="35">
        <f t="shared" si="115"/>
        <v>-0.36834677610698052</v>
      </c>
      <c r="X976" s="35">
        <f t="shared" si="115"/>
        <v>-0.27343540275792999</v>
      </c>
    </row>
    <row r="977" spans="1:24">
      <c r="A977" s="357">
        <v>45294</v>
      </c>
      <c r="B977" s="132">
        <f>[1]!thsiFinD("ths_adjustment_nvg_ratio_fund",B$2,$A$6,$A977,101)/100</f>
        <v>4.0201406649616002E-2</v>
      </c>
      <c r="C977" s="132">
        <f>[1]!thsiFinD("ths_adjustment_nvg_ratio_fund",C$2,$A$6,$A977,101)/100</f>
        <v>4.7954130831378998E-2</v>
      </c>
      <c r="D977" s="132">
        <f>[1]!thsiFinD("ths_adjustment_nvg_ratio_fund",D$2,$A$6,$A977,101)/100</f>
        <v>0.26204169662114002</v>
      </c>
      <c r="E977" s="132">
        <f>[1]!thsiFinD("ths_adjustment_nvg_ratio_fund",E$2,$A$6,$A977,101)/100</f>
        <v>0.41143278364071001</v>
      </c>
      <c r="F977" s="135">
        <f>(1+F$831)*(1+[1]!thsiFinD("ths_adjustment_nvg_ratio_fund",F$2,$A$832,$A977,101)/100)-1</f>
        <v>0.17795452456990835</v>
      </c>
      <c r="G977" s="135">
        <f>(1+G$831)*(1+[1]!thsiFinD("ths_adjustment_nvg_ratio_fund",G$2,$A$832,$A977,101)/100)-1</f>
        <v>0.11176178867087949</v>
      </c>
      <c r="H977" s="132">
        <f>[1]!thsiFinD("ths_int_chg_ratio_index",H$1,$A$6,$A977,101)/100</f>
        <v>0.30138938993200998</v>
      </c>
      <c r="I977" s="132">
        <f>[1]!thsiFinD("ths_int_chg_ratio_index",I$1,$A$6,$A977,101)/100</f>
        <v>0.30138938993200998</v>
      </c>
      <c r="J977" s="32">
        <f t="shared" si="109"/>
        <v>0.20676563885595658</v>
      </c>
      <c r="K977" s="32">
        <f>[1]!thsiFinD("ths_int_chg_ratio_index",K$2,$A$6,$A977,101)/100</f>
        <v>-0.13074333512241998</v>
      </c>
      <c r="L977" s="32">
        <f>[1]!thsiFinD("ths_int_chg_ratio_index",L$2,$A$6,$A977,101)/100</f>
        <v>-2.7399434033599998E-2</v>
      </c>
      <c r="M977" s="46">
        <f t="shared" si="110"/>
        <v>1.2067656388559567</v>
      </c>
      <c r="N977" s="46">
        <f t="shared" si="111"/>
        <v>0.86925666487758002</v>
      </c>
      <c r="O977" s="46">
        <f t="shared" si="111"/>
        <v>0.97260056596639999</v>
      </c>
      <c r="P977" s="38">
        <f t="shared" si="112"/>
        <v>-2.379021501590417E-3</v>
      </c>
      <c r="Q977" s="38">
        <f t="shared" si="113"/>
        <v>-2.1381966223269488E-3</v>
      </c>
      <c r="R977" s="38">
        <f t="shared" si="113"/>
        <v>-3.1901922926923509E-3</v>
      </c>
      <c r="S977" s="34">
        <f>MAX(M$6:M977)</f>
        <v>1.5715176881679187</v>
      </c>
      <c r="T977" s="34">
        <f>MAX(N$6:N977)</f>
        <v>1.37911001835863</v>
      </c>
      <c r="U977" s="34">
        <f>MAX(O$6:O977)</f>
        <v>1.34291332477861</v>
      </c>
      <c r="V977" s="35">
        <f t="shared" si="114"/>
        <v>-0.23210177782802521</v>
      </c>
      <c r="W977" s="35">
        <f t="shared" si="115"/>
        <v>-0.36969737489679044</v>
      </c>
      <c r="X977" s="35">
        <f t="shared" si="115"/>
        <v>-0.27575328353619477</v>
      </c>
    </row>
    <row r="978" spans="1:24">
      <c r="A978" s="357">
        <v>45295</v>
      </c>
      <c r="B978" s="132">
        <f>[1]!thsiFinD("ths_adjustment_nvg_ratio_fund",B$2,$A$6,$A978,101)/100</f>
        <v>3.1809462915601001E-2</v>
      </c>
      <c r="C978" s="132">
        <f>[1]!thsiFinD("ths_adjustment_nvg_ratio_fund",C$2,$A$6,$A978,101)/100</f>
        <v>4.0048649118234997E-2</v>
      </c>
      <c r="D978" s="132">
        <f>[1]!thsiFinD("ths_adjustment_nvg_ratio_fund",D$2,$A$6,$A978,101)/100</f>
        <v>0.25473280613467997</v>
      </c>
      <c r="E978" s="132">
        <f>[1]!thsiFinD("ths_adjustment_nvg_ratio_fund",E$2,$A$6,$A978,101)/100</f>
        <v>0.40024647269619001</v>
      </c>
      <c r="F978" s="135">
        <f>(1+F$831)*(1+[1]!thsiFinD("ths_adjustment_nvg_ratio_fund",F$2,$A$832,$A978,101)/100)-1</f>
        <v>0.17088255424029097</v>
      </c>
      <c r="G978" s="135">
        <f>(1+G$831)*(1+[1]!thsiFinD("ths_adjustment_nvg_ratio_fund",G$2,$A$832,$A978,101)/100)-1</f>
        <v>0.10516770926001984</v>
      </c>
      <c r="H978" s="132">
        <f>[1]!thsiFinD("ths_int_chg_ratio_index",H$1,$A$6,$A978,101)/100</f>
        <v>0.29746296092238</v>
      </c>
      <c r="I978" s="132">
        <f>[1]!thsiFinD("ths_int_chg_ratio_index",I$1,$A$6,$A978,101)/100</f>
        <v>0.29746296092238</v>
      </c>
      <c r="J978" s="32">
        <f t="shared" si="109"/>
        <v>0.19972669702622209</v>
      </c>
      <c r="K978" s="32">
        <f>[1]!thsiFinD("ths_int_chg_ratio_index",K$2,$A$6,$A978,101)/100</f>
        <v>-0.13861367255488</v>
      </c>
      <c r="L978" s="32">
        <f>[1]!thsiFinD("ths_int_chg_ratio_index",L$2,$A$6,$A978,101)/100</f>
        <v>-3.4693207909876997E-2</v>
      </c>
      <c r="M978" s="46">
        <f t="shared" si="110"/>
        <v>1.1997266970262221</v>
      </c>
      <c r="N978" s="46">
        <f t="shared" si="111"/>
        <v>0.86138632744512</v>
      </c>
      <c r="O978" s="46">
        <f t="shared" si="111"/>
        <v>0.96530679209012304</v>
      </c>
      <c r="P978" s="38">
        <f t="shared" si="112"/>
        <v>-5.8328987858882186E-3</v>
      </c>
      <c r="Q978" s="38">
        <f t="shared" si="113"/>
        <v>-9.0541007627112924E-3</v>
      </c>
      <c r="R978" s="38">
        <f t="shared" si="113"/>
        <v>-7.4992490560908953E-3</v>
      </c>
      <c r="S978" s="34">
        <f>MAX(M$6:M978)</f>
        <v>1.5715176881679187</v>
      </c>
      <c r="T978" s="34">
        <f>MAX(N$6:N978)</f>
        <v>1.37911001835863</v>
      </c>
      <c r="U978" s="34">
        <f>MAX(O$6:O978)</f>
        <v>1.34291332477861</v>
      </c>
      <c r="V978" s="35">
        <f t="shared" si="114"/>
        <v>-0.23658085043581778</v>
      </c>
      <c r="W978" s="35">
        <f t="shared" si="115"/>
        <v>-0.37540419837547634</v>
      </c>
      <c r="X978" s="35">
        <f t="shared" si="115"/>
        <v>-0.28118459004101282</v>
      </c>
    </row>
    <row r="979" spans="1:24">
      <c r="A979" s="357">
        <v>45296</v>
      </c>
      <c r="B979" s="132">
        <f>[1]!thsiFinD("ths_adjustment_nvg_ratio_fund",B$2,$A$6,$A979,101)/100</f>
        <v>2.6454603580563001E-2</v>
      </c>
      <c r="C979" s="132">
        <f>[1]!thsiFinD("ths_adjustment_nvg_ratio_fund",C$2,$A$6,$A979,101)/100</f>
        <v>3.3793762488054997E-2</v>
      </c>
      <c r="D979" s="132">
        <f>[1]!thsiFinD("ths_adjustment_nvg_ratio_fund",D$2,$A$6,$A979,101)/100</f>
        <v>0.24035466091541</v>
      </c>
      <c r="E979" s="132">
        <f>[1]!thsiFinD("ths_adjustment_nvg_ratio_fund",E$2,$A$6,$A979,101)/100</f>
        <v>0.3840263218112</v>
      </c>
      <c r="F979" s="135">
        <f>(1+F$831)*(1+[1]!thsiFinD("ths_adjustment_nvg_ratio_fund",F$2,$A$832,$A979,101)/100)-1</f>
        <v>0.1521418328668056</v>
      </c>
      <c r="G979" s="135">
        <f>(1+G$831)*(1+[1]!thsiFinD("ths_adjustment_nvg_ratio_fund",G$2,$A$832,$A979,101)/100)-1</f>
        <v>8.7183856321313202E-2</v>
      </c>
      <c r="H979" s="132">
        <f>[1]!thsiFinD("ths_int_chg_ratio_index",H$1,$A$6,$A979,101)/100</f>
        <v>0.27179108183972001</v>
      </c>
      <c r="I979" s="132">
        <f>[1]!thsiFinD("ths_int_chg_ratio_index",I$1,$A$6,$A979,101)/100</f>
        <v>0.27179108183972001</v>
      </c>
      <c r="J979" s="32">
        <f t="shared" si="109"/>
        <v>0.18344215020784835</v>
      </c>
      <c r="K979" s="32">
        <f>[1]!thsiFinD("ths_int_chg_ratio_index",K$2,$A$6,$A979,101)/100</f>
        <v>-0.14518092321919998</v>
      </c>
      <c r="L979" s="32">
        <f>[1]!thsiFinD("ths_int_chg_ratio_index",L$2,$A$6,$A979,101)/100</f>
        <v>-4.6073867534992E-2</v>
      </c>
      <c r="M979" s="46">
        <f t="shared" si="110"/>
        <v>1.1834421502078483</v>
      </c>
      <c r="N979" s="46">
        <f t="shared" si="111"/>
        <v>0.85481907678080005</v>
      </c>
      <c r="O979" s="46">
        <f t="shared" si="111"/>
        <v>0.95392613246500801</v>
      </c>
      <c r="P979" s="38">
        <f t="shared" si="112"/>
        <v>-1.3573547090965477E-2</v>
      </c>
      <c r="Q979" s="38">
        <f t="shared" si="113"/>
        <v>-7.624047950469004E-3</v>
      </c>
      <c r="R979" s="38">
        <f t="shared" si="113"/>
        <v>-1.1789681496463089E-2</v>
      </c>
      <c r="S979" s="34">
        <f>MAX(M$6:M979)</f>
        <v>1.5715176881679187</v>
      </c>
      <c r="T979" s="34">
        <f>MAX(N$6:N979)</f>
        <v>1.37911001835863</v>
      </c>
      <c r="U979" s="34">
        <f>MAX(O$6:O979)</f>
        <v>1.34291332477861</v>
      </c>
      <c r="V979" s="35">
        <f t="shared" si="114"/>
        <v>-0.24694315621257201</v>
      </c>
      <c r="W979" s="35">
        <f t="shared" si="115"/>
        <v>-0.38016614671672333</v>
      </c>
      <c r="X979" s="35">
        <f t="shared" si="115"/>
        <v>-0.28965919477917879</v>
      </c>
    </row>
    <row r="980" spans="1:24">
      <c r="A980" s="357">
        <v>45299</v>
      </c>
      <c r="B980" s="132">
        <f>[1]!thsiFinD("ths_adjustment_nvg_ratio_fund",B$2,$A$6,$A980,101)/100</f>
        <v>1.2787723785166001E-2</v>
      </c>
      <c r="C980" s="132">
        <f>[1]!thsiFinD("ths_adjustment_nvg_ratio_fund",C$2,$A$6,$A980,101)/100</f>
        <v>2.0154634697246002E-2</v>
      </c>
      <c r="D980" s="132">
        <f>[1]!thsiFinD("ths_adjustment_nvg_ratio_fund",D$2,$A$6,$A980,101)/100</f>
        <v>0.21627126767314001</v>
      </c>
      <c r="E980" s="132">
        <f>[1]!thsiFinD("ths_adjustment_nvg_ratio_fund",E$2,$A$6,$A980,101)/100</f>
        <v>0.35764527180285</v>
      </c>
      <c r="F980" s="135">
        <f>(1+F$831)*(1+[1]!thsiFinD("ths_adjustment_nvg_ratio_fund",F$2,$A$832,$A980,101)/100)-1</f>
        <v>0.12668273968018351</v>
      </c>
      <c r="G980" s="135">
        <f>(1+G$831)*(1+[1]!thsiFinD("ths_adjustment_nvg_ratio_fund",G$2,$A$832,$A980,101)/100)-1</f>
        <v>6.3085493383444824E-2</v>
      </c>
      <c r="H980" s="132">
        <f>[1]!thsiFinD("ths_int_chg_ratio_index",H$1,$A$6,$A980,101)/100</f>
        <v>0.24777904976005999</v>
      </c>
      <c r="I980" s="132">
        <f>[1]!thsiFinD("ths_int_chg_ratio_index",I$1,$A$6,$A980,101)/100</f>
        <v>0.24777904976005999</v>
      </c>
      <c r="J980" s="32">
        <f t="shared" si="109"/>
        <v>0.1615231538177688</v>
      </c>
      <c r="K980" s="32">
        <f>[1]!thsiFinD("ths_int_chg_ratio_index",K$2,$A$6,$A980,101)/100</f>
        <v>-0.15823497641668</v>
      </c>
      <c r="L980" s="32">
        <f>[1]!thsiFinD("ths_int_chg_ratio_index",L$2,$A$6,$A980,101)/100</f>
        <v>-6.2443721017755E-2</v>
      </c>
      <c r="M980" s="46">
        <f t="shared" si="110"/>
        <v>1.1615231538177688</v>
      </c>
      <c r="N980" s="46">
        <f t="shared" si="111"/>
        <v>0.84176502358332006</v>
      </c>
      <c r="O980" s="46">
        <f t="shared" si="111"/>
        <v>0.93755627898224503</v>
      </c>
      <c r="P980" s="38">
        <f t="shared" si="112"/>
        <v>-1.8521392352156663E-2</v>
      </c>
      <c r="Q980" s="38">
        <f t="shared" si="113"/>
        <v>-1.5271129940900297E-2</v>
      </c>
      <c r="R980" s="38">
        <f t="shared" si="113"/>
        <v>-1.7160504283976641E-2</v>
      </c>
      <c r="S980" s="34">
        <f>MAX(M$6:M980)</f>
        <v>1.5715176881679187</v>
      </c>
      <c r="T980" s="34">
        <f>MAX(N$6:N980)</f>
        <v>1.37911001835863</v>
      </c>
      <c r="U980" s="34">
        <f>MAX(O$6:O980)</f>
        <v>1.34291332477861</v>
      </c>
      <c r="V980" s="35">
        <f t="shared" si="114"/>
        <v>-0.26089081747983578</v>
      </c>
      <c r="W980" s="35">
        <f t="shared" si="115"/>
        <v>-0.38963171003198116</v>
      </c>
      <c r="X980" s="35">
        <f t="shared" si="115"/>
        <v>-0.30184900121025404</v>
      </c>
    </row>
    <row r="981" spans="1:24">
      <c r="A981" s="357">
        <v>45300</v>
      </c>
      <c r="B981" s="132">
        <f>[1]!thsiFinD("ths_adjustment_nvg_ratio_fund",B$2,$A$6,$A981,101)/100</f>
        <v>1.5265345268542001E-2</v>
      </c>
      <c r="C981" s="132">
        <f>[1]!thsiFinD("ths_adjustment_nvg_ratio_fund",C$2,$A$6,$A981,101)/100</f>
        <v>2.2934584310658999E-2</v>
      </c>
      <c r="D981" s="132">
        <f>[1]!thsiFinD("ths_adjustment_nvg_ratio_fund",D$2,$A$6,$A981,101)/100</f>
        <v>0.21938653247063999</v>
      </c>
      <c r="E981" s="132">
        <f>[1]!thsiFinD("ths_adjustment_nvg_ratio_fund",E$2,$A$6,$A981,101)/100</f>
        <v>0.36314520803267003</v>
      </c>
      <c r="F981" s="135">
        <f>(1+F$831)*(1+[1]!thsiFinD("ths_adjustment_nvg_ratio_fund",F$2,$A$832,$A981,101)/100)-1</f>
        <v>0.13163311891091545</v>
      </c>
      <c r="G981" s="135">
        <f>(1+G$831)*(1+[1]!thsiFinD("ths_adjustment_nvg_ratio_fund",G$2,$A$832,$A981,101)/100)-1</f>
        <v>6.644247926533664E-2</v>
      </c>
      <c r="H981" s="132">
        <f>[1]!thsiFinD("ths_int_chg_ratio_index",H$1,$A$6,$A981,101)/100</f>
        <v>0.25549938365114</v>
      </c>
      <c r="I981" s="132">
        <f>[1]!thsiFinD("ths_int_chg_ratio_index",I$1,$A$6,$A981,101)/100</f>
        <v>0.25549938365114</v>
      </c>
      <c r="J981" s="32">
        <f t="shared" si="109"/>
        <v>0.16622575444513038</v>
      </c>
      <c r="K981" s="32">
        <f>[1]!thsiFinD("ths_int_chg_ratio_index",K$2,$A$6,$A981,101)/100</f>
        <v>-0.15646158828451001</v>
      </c>
      <c r="L981" s="32">
        <f>[1]!thsiFinD("ths_int_chg_ratio_index",L$2,$A$6,$A981,101)/100</f>
        <v>-5.9791350721794999E-2</v>
      </c>
      <c r="M981" s="46">
        <f t="shared" si="110"/>
        <v>1.1662257544451304</v>
      </c>
      <c r="N981" s="46">
        <f t="shared" si="111"/>
        <v>0.84353841171549004</v>
      </c>
      <c r="O981" s="46">
        <f t="shared" si="111"/>
        <v>0.94020864927820502</v>
      </c>
      <c r="P981" s="38">
        <f t="shared" si="112"/>
        <v>4.0486499230814044E-3</v>
      </c>
      <c r="Q981" s="38">
        <f t="shared" si="113"/>
        <v>2.1067496064648417E-3</v>
      </c>
      <c r="R981" s="38">
        <f t="shared" si="113"/>
        <v>2.829025153390452E-3</v>
      </c>
      <c r="S981" s="34">
        <f>MAX(M$6:M981)</f>
        <v>1.5715176881679187</v>
      </c>
      <c r="T981" s="34">
        <f>MAX(N$6:N981)</f>
        <v>1.37911001835863</v>
      </c>
      <c r="U981" s="34">
        <f>MAX(O$6:O981)</f>
        <v>1.34291332477861</v>
      </c>
      <c r="V981" s="35">
        <f t="shared" si="114"/>
        <v>-0.25789842314487665</v>
      </c>
      <c r="W981" s="35">
        <f t="shared" si="115"/>
        <v>-0.38834581687729242</v>
      </c>
      <c r="X981" s="35">
        <f t="shared" si="115"/>
        <v>-0.29987391447381317</v>
      </c>
    </row>
    <row r="982" spans="1:24">
      <c r="A982" s="357">
        <v>45301</v>
      </c>
      <c r="B982" s="132">
        <f>[1]!thsiFinD("ths_adjustment_nvg_ratio_fund",B$2,$A$6,$A982,101)/100</f>
        <v>1.0789641943734002E-2</v>
      </c>
      <c r="C982" s="132">
        <f>[1]!thsiFinD("ths_adjustment_nvg_ratio_fund",C$2,$A$6,$A982,101)/100</f>
        <v>1.9459647293893E-2</v>
      </c>
      <c r="D982" s="132">
        <f>[1]!thsiFinD("ths_adjustment_nvg_ratio_fund",D$2,$A$6,$A982,101)/100</f>
        <v>0.21483345315121</v>
      </c>
      <c r="E982" s="132">
        <f>[1]!thsiFinD("ths_adjustment_nvg_ratio_fund",E$2,$A$6,$A982,101)/100</f>
        <v>0.35801814884975997</v>
      </c>
      <c r="F982" s="135">
        <f>(1+F$831)*(1+[1]!thsiFinD("ths_adjustment_nvg_ratio_fund",F$2,$A$832,$A982,101)/100)-1</f>
        <v>0.12279315599889395</v>
      </c>
      <c r="G982" s="135">
        <f>(1+G$831)*(1+[1]!thsiFinD("ths_adjustment_nvg_ratio_fund",G$2,$A$832,$A982,101)/100)-1</f>
        <v>5.9248938089856429E-2</v>
      </c>
      <c r="H982" s="132">
        <f>[1]!thsiFinD("ths_int_chg_ratio_index",H$1,$A$6,$A982,101)/100</f>
        <v>0.23895500176726001</v>
      </c>
      <c r="I982" s="132">
        <f>[1]!thsiFinD("ths_int_chg_ratio_index",I$1,$A$6,$A982,101)/100</f>
        <v>0.23895500176726001</v>
      </c>
      <c r="J982" s="32">
        <f t="shared" si="109"/>
        <v>0.15788162360773339</v>
      </c>
      <c r="K982" s="32">
        <f>[1]!thsiFinD("ths_int_chg_ratio_index",K$2,$A$6,$A982,101)/100</f>
        <v>-0.16032929229111001</v>
      </c>
      <c r="L982" s="32">
        <f>[1]!thsiFinD("ths_int_chg_ratio_index",L$2,$A$6,$A982,101)/100</f>
        <v>-6.5802849333677998E-2</v>
      </c>
      <c r="M982" s="46">
        <f t="shared" si="110"/>
        <v>1.1578816236077334</v>
      </c>
      <c r="N982" s="46">
        <f t="shared" si="111"/>
        <v>0.83967070770888996</v>
      </c>
      <c r="O982" s="46">
        <f t="shared" si="111"/>
        <v>0.93419715066632203</v>
      </c>
      <c r="P982" s="38">
        <f t="shared" si="112"/>
        <v>-7.1548161285179823E-3</v>
      </c>
      <c r="Q982" s="38">
        <f t="shared" si="113"/>
        <v>-4.5850952996134842E-3</v>
      </c>
      <c r="R982" s="38">
        <f t="shared" si="113"/>
        <v>-6.3937920763630363E-3</v>
      </c>
      <c r="S982" s="34">
        <f>MAX(M$6:M982)</f>
        <v>1.5715176881679187</v>
      </c>
      <c r="T982" s="34">
        <f>MAX(N$6:N982)</f>
        <v>1.37911001835863</v>
      </c>
      <c r="U982" s="34">
        <f>MAX(O$6:O982)</f>
        <v>1.34291332477861</v>
      </c>
      <c r="V982" s="35">
        <f t="shared" si="114"/>
        <v>-0.26320802347595829</v>
      </c>
      <c r="W982" s="35">
        <f t="shared" si="115"/>
        <v>-0.39115030959731723</v>
      </c>
      <c r="X982" s="35">
        <f t="shared" si="115"/>
        <v>-0.30435037509190555</v>
      </c>
    </row>
    <row r="983" spans="1:24">
      <c r="A983" s="357">
        <v>45302</v>
      </c>
      <c r="B983" s="132">
        <f>[1]!thsiFinD("ths_adjustment_nvg_ratio_fund",B$2,$A$6,$A983,101)/100</f>
        <v>1.6863810741687999E-2</v>
      </c>
      <c r="C983" s="132">
        <f>[1]!thsiFinD("ths_adjustment_nvg_ratio_fund",C$2,$A$6,$A983,101)/100</f>
        <v>2.4498305968204001E-2</v>
      </c>
      <c r="D983" s="132">
        <f>[1]!thsiFinD("ths_adjustment_nvg_ratio_fund",D$2,$A$6,$A983,101)/100</f>
        <v>0.22441888329739001</v>
      </c>
      <c r="E983" s="132">
        <f>[1]!thsiFinD("ths_adjustment_nvg_ratio_fund",E$2,$A$6,$A983,101)/100</f>
        <v>0.37153494124105996</v>
      </c>
      <c r="F983" s="135">
        <f>(1+F$831)*(1+[1]!thsiFinD("ths_adjustment_nvg_ratio_fund",F$2,$A$832,$A983,101)/100)-1</f>
        <v>0.14294827143830302</v>
      </c>
      <c r="G983" s="135">
        <f>(1+G$831)*(1+[1]!thsiFinD("ths_adjustment_nvg_ratio_fund",G$2,$A$832,$A983,101)/100)-1</f>
        <v>7.5434405734690735E-2</v>
      </c>
      <c r="H983" s="132">
        <f>[1]!thsiFinD("ths_int_chg_ratio_index",H$1,$A$6,$A983,101)/100</f>
        <v>0.26338334371611</v>
      </c>
      <c r="I983" s="132">
        <f>[1]!thsiFinD("ths_int_chg_ratio_index",I$1,$A$6,$A983,101)/100</f>
        <v>0.26338334371611</v>
      </c>
      <c r="J983" s="32">
        <f t="shared" si="109"/>
        <v>0.17280816323169446</v>
      </c>
      <c r="K983" s="32">
        <f>[1]!thsiFinD("ths_int_chg_ratio_index",K$2,$A$6,$A983,101)/100</f>
        <v>-0.15398323892870999</v>
      </c>
      <c r="L983" s="32">
        <f>[1]!thsiFinD("ths_int_chg_ratio_index",L$2,$A$6,$A983,101)/100</f>
        <v>-5.5099259669584996E-2</v>
      </c>
      <c r="M983" s="46">
        <f t="shared" si="110"/>
        <v>1.1728081632316945</v>
      </c>
      <c r="N983" s="46">
        <f t="shared" si="111"/>
        <v>0.84601676107128998</v>
      </c>
      <c r="O983" s="46">
        <f t="shared" si="111"/>
        <v>0.94490074033041505</v>
      </c>
      <c r="P983" s="38">
        <f t="shared" si="112"/>
        <v>1.2891248396751376E-2</v>
      </c>
      <c r="Q983" s="38">
        <f t="shared" si="113"/>
        <v>7.5577881949886461E-3</v>
      </c>
      <c r="R983" s="38">
        <f t="shared" si="113"/>
        <v>1.1457527628358388E-2</v>
      </c>
      <c r="S983" s="34">
        <f>MAX(M$6:M983)</f>
        <v>1.5715176881679187</v>
      </c>
      <c r="T983" s="34">
        <f>MAX(N$6:N983)</f>
        <v>1.37911001835863</v>
      </c>
      <c r="U983" s="34">
        <f>MAX(O$6:O983)</f>
        <v>1.34291332477861</v>
      </c>
      <c r="V983" s="35">
        <f t="shared" si="114"/>
        <v>-0.25370985508985355</v>
      </c>
      <c r="W983" s="35">
        <f t="shared" si="115"/>
        <v>-0.38654875259466936</v>
      </c>
      <c r="X983" s="35">
        <f t="shared" si="115"/>
        <v>-0.29637995029486397</v>
      </c>
    </row>
    <row r="984" spans="1:24">
      <c r="A984" s="357">
        <v>45303</v>
      </c>
      <c r="B984" s="132">
        <f>[1]!thsiFinD("ths_adjustment_nvg_ratio_fund",B$2,$A$6,$A984,101)/100</f>
        <v>1.3986572890024999E-2</v>
      </c>
      <c r="C984" s="132">
        <f>[1]!thsiFinD("ths_adjustment_nvg_ratio_fund",C$2,$A$6,$A984,101)/100</f>
        <v>2.2760837459821E-2</v>
      </c>
      <c r="D984" s="132">
        <f>[1]!thsiFinD("ths_adjustment_nvg_ratio_fund",D$2,$A$6,$A984,101)/100</f>
        <v>0.22226216151450001</v>
      </c>
      <c r="E984" s="132">
        <f>[1]!thsiFinD("ths_adjustment_nvg_ratio_fund",E$2,$A$6,$A984,101)/100</f>
        <v>0.36761973244134</v>
      </c>
      <c r="F984" s="135">
        <f>(1+F$831)*(1+[1]!thsiFinD("ths_adjustment_nvg_ratio_fund",F$2,$A$832,$A984,101)/100)-1</f>
        <v>0.13505123790356377</v>
      </c>
      <c r="G984" s="135">
        <f>(1+G$831)*(1+[1]!thsiFinD("ths_adjustment_nvg_ratio_fund",G$2,$A$832,$A984,101)/100)-1</f>
        <v>6.8840326323831302E-2</v>
      </c>
      <c r="H984" s="132">
        <f>[1]!thsiFinD("ths_int_chg_ratio_index",H$1,$A$6,$A984,101)/100</f>
        <v>0.25089688005085004</v>
      </c>
      <c r="I984" s="132">
        <f>[1]!thsiFinD("ths_int_chg_ratio_index",I$1,$A$6,$A984,101)/100</f>
        <v>0.25089688005085004</v>
      </c>
      <c r="J984" s="32">
        <f t="shared" si="109"/>
        <v>0.16653932857934764</v>
      </c>
      <c r="K984" s="32">
        <f>[1]!thsiFinD("ths_int_chg_ratio_index",K$2,$A$6,$A984,101)/100</f>
        <v>-0.15691265408434998</v>
      </c>
      <c r="L984" s="32">
        <f>[1]!thsiFinD("ths_int_chg_ratio_index",L$2,$A$6,$A984,101)/100</f>
        <v>-6.0007366905164998E-2</v>
      </c>
      <c r="M984" s="46">
        <f t="shared" si="110"/>
        <v>1.1665393285793477</v>
      </c>
      <c r="N984" s="46">
        <f t="shared" si="111"/>
        <v>0.84308734591565004</v>
      </c>
      <c r="O984" s="46">
        <f t="shared" si="111"/>
        <v>0.93999263309483505</v>
      </c>
      <c r="P984" s="38">
        <f t="shared" si="112"/>
        <v>-5.3451492314590121E-3</v>
      </c>
      <c r="Q984" s="38">
        <f t="shared" si="113"/>
        <v>-3.4625970671438022E-3</v>
      </c>
      <c r="R984" s="38">
        <f t="shared" si="113"/>
        <v>-5.1943098635564011E-3</v>
      </c>
      <c r="S984" s="34">
        <f>MAX(M$6:M984)</f>
        <v>1.5715176881679187</v>
      </c>
      <c r="T984" s="34">
        <f>MAX(N$6:N984)</f>
        <v>1.37911001835863</v>
      </c>
      <c r="U984" s="34">
        <f>MAX(O$6:O984)</f>
        <v>1.34291332477861</v>
      </c>
      <c r="V984" s="35">
        <f t="shared" si="114"/>
        <v>-0.25769888728436541</v>
      </c>
      <c r="W984" s="35">
        <f t="shared" si="115"/>
        <v>-0.38867288708477077</v>
      </c>
      <c r="X984" s="35">
        <f t="shared" si="115"/>
        <v>-0.30003477085924346</v>
      </c>
    </row>
    <row r="985" spans="1:24">
      <c r="A985" s="357">
        <v>45306</v>
      </c>
      <c r="B985" s="132">
        <f>[1]!thsiFinD("ths_adjustment_nvg_ratio_fund",B$2,$A$6,$A985,101)/100</f>
        <v>1.4466112531969E-2</v>
      </c>
      <c r="C985" s="132">
        <f>[1]!thsiFinD("ths_adjustment_nvg_ratio_fund",C$2,$A$6,$A985,101)/100</f>
        <v>2.3021457736078998E-2</v>
      </c>
      <c r="D985" s="132">
        <f>[1]!thsiFinD("ths_adjustment_nvg_ratio_fund",D$2,$A$6,$A985,101)/100</f>
        <v>0.22046489336208999</v>
      </c>
      <c r="E985" s="132">
        <f>[1]!thsiFinD("ths_adjustment_nvg_ratio_fund",E$2,$A$6,$A985,101)/100</f>
        <v>0.36500959319008996</v>
      </c>
      <c r="F985" s="135">
        <f>(1+F$831)*(1+[1]!thsiFinD("ths_adjustment_nvg_ratio_fund",F$2,$A$832,$A985,101)/100)-1</f>
        <v>0.13186885125523617</v>
      </c>
      <c r="G985" s="135">
        <f>(1+G$831)*(1+[1]!thsiFinD("ths_adjustment_nvg_ratio_fund",G$2,$A$832,$A985,101)/100)-1</f>
        <v>6.7401618088735127E-2</v>
      </c>
      <c r="H985" s="132">
        <f>[1]!thsiFinD("ths_int_chg_ratio_index",H$1,$A$6,$A985,101)/100</f>
        <v>0.24913735398719999</v>
      </c>
      <c r="I985" s="132">
        <f>[1]!thsiFinD("ths_int_chg_ratio_index",I$1,$A$6,$A985,101)/100</f>
        <v>0.24913735398719999</v>
      </c>
      <c r="J985" s="32">
        <f t="shared" si="109"/>
        <v>0.16506340426732491</v>
      </c>
      <c r="K985" s="32">
        <f>[1]!thsiFinD("ths_int_chg_ratio_index",K$2,$A$6,$A985,101)/100</f>
        <v>-0.15808333566279001</v>
      </c>
      <c r="L985" s="32">
        <f>[1]!thsiFinD("ths_int_chg_ratio_index",L$2,$A$6,$A985,101)/100</f>
        <v>-6.1501858459156997E-2</v>
      </c>
      <c r="M985" s="46">
        <f t="shared" si="110"/>
        <v>1.1650634042673249</v>
      </c>
      <c r="N985" s="46">
        <f t="shared" si="111"/>
        <v>0.84191666433721002</v>
      </c>
      <c r="O985" s="46">
        <f t="shared" si="111"/>
        <v>0.93849814154084299</v>
      </c>
      <c r="P985" s="38">
        <f t="shared" si="112"/>
        <v>-1.2652160761869036E-3</v>
      </c>
      <c r="Q985" s="38">
        <f t="shared" si="113"/>
        <v>-1.3885649975787784E-3</v>
      </c>
      <c r="R985" s="38">
        <f t="shared" si="113"/>
        <v>-1.5898970921416344E-3</v>
      </c>
      <c r="S985" s="34">
        <f>MAX(M$6:M985)</f>
        <v>1.5715176881679187</v>
      </c>
      <c r="T985" s="34">
        <f>MAX(N$6:N985)</f>
        <v>1.37911001835863</v>
      </c>
      <c r="U985" s="34">
        <f>MAX(O$6:O985)</f>
        <v>1.34291332477861</v>
      </c>
      <c r="V985" s="35">
        <f t="shared" si="114"/>
        <v>-0.25863805858554456</v>
      </c>
      <c r="W985" s="35">
        <f t="shared" si="115"/>
        <v>-0.38952175451583571</v>
      </c>
      <c r="X985" s="35">
        <f t="shared" si="115"/>
        <v>-0.30114764354165457</v>
      </c>
    </row>
    <row r="986" spans="1:24">
      <c r="A986" s="357">
        <v>45307</v>
      </c>
      <c r="B986" s="132">
        <f>[1]!thsiFinD("ths_adjustment_nvg_ratio_fund",B$2,$A$6,$A986,101)/100</f>
        <v>1.9581202046036E-2</v>
      </c>
      <c r="C986" s="132">
        <f>[1]!thsiFinD("ths_adjustment_nvg_ratio_fund",C$2,$A$6,$A986,101)/100</f>
        <v>2.8146989835809003E-2</v>
      </c>
      <c r="D986" s="132">
        <f>[1]!thsiFinD("ths_adjustment_nvg_ratio_fund",D$2,$A$6,$A986,101)/100</f>
        <v>0.22190270788402</v>
      </c>
      <c r="E986" s="132">
        <f>[1]!thsiFinD("ths_adjustment_nvg_ratio_fund",E$2,$A$6,$A986,101)/100</f>
        <v>0.36622144357327996</v>
      </c>
      <c r="F986" s="135">
        <f>(1+F$831)*(1+[1]!thsiFinD("ths_adjustment_nvg_ratio_fund",F$2,$A$832,$A986,101)/100)-1</f>
        <v>0.12668273968018351</v>
      </c>
      <c r="G986" s="135">
        <f>(1+G$831)*(1+[1]!thsiFinD("ths_adjustment_nvg_ratio_fund",G$2,$A$832,$A986,101)/100)-1</f>
        <v>6.1646785148348648E-2</v>
      </c>
      <c r="H986" s="132">
        <f>[1]!thsiFinD("ths_int_chg_ratio_index",H$1,$A$6,$A986,101)/100</f>
        <v>0.24239763328139</v>
      </c>
      <c r="I986" s="132">
        <f>[1]!thsiFinD("ths_int_chg_ratio_index",I$1,$A$6,$A986,101)/100</f>
        <v>0.24239763328139</v>
      </c>
      <c r="J986" s="32">
        <f t="shared" si="109"/>
        <v>0.16362214184130713</v>
      </c>
      <c r="K986" s="32">
        <f>[1]!thsiFinD("ths_int_chg_ratio_index",K$2,$A$6,$A986,101)/100</f>
        <v>-0.15446520316822998</v>
      </c>
      <c r="L986" s="32">
        <f>[1]!thsiFinD("ths_int_chg_ratio_index",L$2,$A$6,$A986,101)/100</f>
        <v>-6.0377556556307999E-2</v>
      </c>
      <c r="M986" s="46">
        <f t="shared" si="110"/>
        <v>1.1636221418413071</v>
      </c>
      <c r="N986" s="46">
        <f t="shared" si="111"/>
        <v>0.84553479683177002</v>
      </c>
      <c r="O986" s="46">
        <f t="shared" si="111"/>
        <v>0.93962244344369195</v>
      </c>
      <c r="P986" s="38">
        <f t="shared" si="112"/>
        <v>-1.237067803124603E-3</v>
      </c>
      <c r="Q986" s="38">
        <f t="shared" si="113"/>
        <v>4.2974948089526954E-3</v>
      </c>
      <c r="R986" s="38">
        <f t="shared" si="113"/>
        <v>1.1979798926431418E-3</v>
      </c>
      <c r="S986" s="34">
        <f>MAX(M$6:M986)</f>
        <v>1.5715176881679187</v>
      </c>
      <c r="T986" s="34">
        <f>MAX(N$6:N986)</f>
        <v>1.37911001835863</v>
      </c>
      <c r="U986" s="34">
        <f>MAX(O$6:O986)</f>
        <v>1.34291332477861</v>
      </c>
      <c r="V986" s="35">
        <f t="shared" si="114"/>
        <v>-0.25955517357373037</v>
      </c>
      <c r="W986" s="35">
        <f t="shared" si="115"/>
        <v>-0.38689822742488889</v>
      </c>
      <c r="X986" s="35">
        <f t="shared" si="115"/>
        <v>-0.30031043247069111</v>
      </c>
    </row>
    <row r="987" spans="1:24">
      <c r="A987" s="357">
        <v>45308</v>
      </c>
      <c r="B987" s="132">
        <f>[1]!thsiFinD("ths_adjustment_nvg_ratio_fund",B$2,$A$6,$A987,101)/100</f>
        <v>-5.5946291560113998E-4</v>
      </c>
      <c r="C987" s="132">
        <f>[1]!thsiFinD("ths_adjustment_nvg_ratio_fund",C$2,$A$6,$A987,101)/100</f>
        <v>7.9054817131439005E-3</v>
      </c>
      <c r="D987" s="132">
        <f>[1]!thsiFinD("ths_adjustment_nvg_ratio_fund",D$2,$A$6,$A987,101)/100</f>
        <v>0.19362568895279</v>
      </c>
      <c r="E987" s="132">
        <f>[1]!thsiFinD("ths_adjustment_nvg_ratio_fund",E$2,$A$6,$A987,101)/100</f>
        <v>0.33657771953943999</v>
      </c>
      <c r="F987" s="135">
        <f>(1+F$831)*(1+[1]!thsiFinD("ths_adjustment_nvg_ratio_fund",F$2,$A$832,$A987,101)/100)-1</f>
        <v>9.9455653911157071E-2</v>
      </c>
      <c r="G987" s="135">
        <f>(1+G$831)*(1+[1]!thsiFinD("ths_adjustment_nvg_ratio_fund",G$2,$A$832,$A987,101)/100)-1</f>
        <v>3.6109713975384095E-2</v>
      </c>
      <c r="H987" s="132">
        <f>[1]!thsiFinD("ths_int_chg_ratio_index",H$1,$A$6,$A987,101)/100</f>
        <v>0.2103394311681</v>
      </c>
      <c r="I987" s="132">
        <f>[1]!thsiFinD("ths_int_chg_ratio_index",I$1,$A$6,$A987,101)/100</f>
        <v>0.2103394311681</v>
      </c>
      <c r="J987" s="32">
        <f t="shared" si="109"/>
        <v>0.13672420718906422</v>
      </c>
      <c r="K987" s="32">
        <f>[1]!thsiFinD("ths_int_chg_ratio_index",K$2,$A$6,$A987,101)/100</f>
        <v>-0.17355146385213999</v>
      </c>
      <c r="L987" s="32">
        <f>[1]!thsiFinD("ths_int_chg_ratio_index",L$2,$A$6,$A987,101)/100</f>
        <v>-8.2820618036945001E-2</v>
      </c>
      <c r="M987" s="46">
        <f t="shared" si="110"/>
        <v>1.1367242071890642</v>
      </c>
      <c r="N987" s="46">
        <f t="shared" si="111"/>
        <v>0.82644853614785996</v>
      </c>
      <c r="O987" s="46">
        <f t="shared" si="111"/>
        <v>0.91717938196305504</v>
      </c>
      <c r="P987" s="38">
        <f t="shared" si="112"/>
        <v>-2.311569510844802E-2</v>
      </c>
      <c r="Q987" s="38">
        <f t="shared" si="113"/>
        <v>-2.2573004393700358E-2</v>
      </c>
      <c r="R987" s="38">
        <f t="shared" si="113"/>
        <v>-2.388519094795527E-2</v>
      </c>
      <c r="S987" s="34">
        <f>MAX(M$6:M987)</f>
        <v>1.5715176881679187</v>
      </c>
      <c r="T987" s="34">
        <f>MAX(N$6:N987)</f>
        <v>1.37911001835863</v>
      </c>
      <c r="U987" s="34">
        <f>MAX(O$6:O987)</f>
        <v>1.34291332477861</v>
      </c>
      <c r="V987" s="35">
        <f t="shared" si="114"/>
        <v>-0.27667107042602768</v>
      </c>
      <c r="W987" s="35">
        <f t="shared" si="115"/>
        <v>-0.40073777643101238</v>
      </c>
      <c r="X987" s="35">
        <f t="shared" si="115"/>
        <v>-0.31702265139542096</v>
      </c>
    </row>
    <row r="988" spans="1:24">
      <c r="A988" s="357">
        <v>45309</v>
      </c>
      <c r="B988" s="132">
        <f>[1]!thsiFinD("ths_adjustment_nvg_ratio_fund",B$2,$A$6,$A988,101)/100</f>
        <v>7.4328644501277996E-3</v>
      </c>
      <c r="C988" s="132">
        <f>[1]!thsiFinD("ths_adjustment_nvg_ratio_fund",C$2,$A$6,$A988,101)/100</f>
        <v>1.5029102597515999E-2</v>
      </c>
      <c r="D988" s="132">
        <f>[1]!thsiFinD("ths_adjustment_nvg_ratio_fund",D$2,$A$6,$A988,101)/100</f>
        <v>0.19110951353941999</v>
      </c>
      <c r="E988" s="132">
        <f>[1]!thsiFinD("ths_adjustment_nvg_ratio_fund",E$2,$A$6,$A988,101)/100</f>
        <v>0.33340826475638996</v>
      </c>
      <c r="F988" s="135">
        <f>(1+F$831)*(1+[1]!thsiFinD("ths_adjustment_nvg_ratio_fund",F$2,$A$832,$A988,101)/100)-1</f>
        <v>8.8965564588891599E-2</v>
      </c>
      <c r="G988" s="135">
        <f>(1+G$831)*(1+[1]!thsiFinD("ths_adjustment_nvg_ratio_fund",G$2,$A$832,$A988,101)/100)-1</f>
        <v>2.6398433388486131E-2</v>
      </c>
      <c r="H988" s="132">
        <f>[1]!thsiFinD("ths_int_chg_ratio_index",H$1,$A$6,$A988,101)/100</f>
        <v>0.20116182209182998</v>
      </c>
      <c r="I988" s="132">
        <f>[1]!thsiFinD("ths_int_chg_ratio_index",I$1,$A$6,$A988,101)/100</f>
        <v>0.20116182209182998</v>
      </c>
      <c r="J988" s="32">
        <f t="shared" si="109"/>
        <v>0.13308342343806143</v>
      </c>
      <c r="K988" s="32">
        <f>[1]!thsiFinD("ths_int_chg_ratio_index",K$2,$A$6,$A988,101)/100</f>
        <v>-0.16475076084485998</v>
      </c>
      <c r="L988" s="32">
        <f>[1]!thsiFinD("ths_int_chg_ratio_index",L$2,$A$6,$A988,101)/100</f>
        <v>-7.8468873025726998E-2</v>
      </c>
      <c r="M988" s="46">
        <f t="shared" si="110"/>
        <v>1.1330834234380613</v>
      </c>
      <c r="N988" s="46">
        <f t="shared" si="111"/>
        <v>0.83524923915514004</v>
      </c>
      <c r="O988" s="46">
        <f t="shared" si="111"/>
        <v>0.92153112697427297</v>
      </c>
      <c r="P988" s="38">
        <f t="shared" si="112"/>
        <v>-3.2028734216946741E-3</v>
      </c>
      <c r="Q988" s="38">
        <f t="shared" si="113"/>
        <v>1.0648821580955037E-2</v>
      </c>
      <c r="R988" s="38">
        <f t="shared" si="113"/>
        <v>4.7447043585997495E-3</v>
      </c>
      <c r="S988" s="34">
        <f>MAX(M$6:M988)</f>
        <v>1.5715176881679187</v>
      </c>
      <c r="T988" s="34">
        <f>MAX(N$6:N988)</f>
        <v>1.37911001835863</v>
      </c>
      <c r="U988" s="34">
        <f>MAX(O$6:O988)</f>
        <v>1.34291332477861</v>
      </c>
      <c r="V988" s="35">
        <f t="shared" si="114"/>
        <v>-0.27898780142970314</v>
      </c>
      <c r="W988" s="35">
        <f t="shared" si="115"/>
        <v>-0.39435633993201979</v>
      </c>
      <c r="X988" s="35">
        <f t="shared" si="115"/>
        <v>-0.31378212579267184</v>
      </c>
    </row>
    <row r="989" spans="1:24">
      <c r="A989" s="357">
        <v>45310</v>
      </c>
      <c r="B989" s="132">
        <f>[1]!thsiFinD("ths_adjustment_nvg_ratio_fund",B$2,$A$6,$A989,101)/100</f>
        <v>5.0351662404092001E-3</v>
      </c>
      <c r="C989" s="132">
        <f>[1]!thsiFinD("ths_adjustment_nvg_ratio_fund",C$2,$A$6,$A989,101)/100</f>
        <v>1.2770393536616999E-2</v>
      </c>
      <c r="D989" s="132">
        <f>[1]!thsiFinD("ths_adjustment_nvg_ratio_fund",D$2,$A$6,$A989,101)/100</f>
        <v>0.18200335490055</v>
      </c>
      <c r="E989" s="132">
        <f>[1]!thsiFinD("ths_adjustment_nvg_ratio_fund",E$2,$A$6,$A989,101)/100</f>
        <v>0.32119654199072001</v>
      </c>
      <c r="F989" s="135">
        <f>(1+F$831)*(1+[1]!thsiFinD("ths_adjustment_nvg_ratio_fund",F$2,$A$832,$A989,101)/100)-1</f>
        <v>7.5882419479099905E-2</v>
      </c>
      <c r="G989" s="135">
        <f>(1+G$831)*(1+[1]!thsiFinD("ths_adjustment_nvg_ratio_fund",G$2,$A$832,$A989,101)/100)-1</f>
        <v>1.5368336919407755E-2</v>
      </c>
      <c r="H989" s="132">
        <f>[1]!thsiFinD("ths_int_chg_ratio_index",H$1,$A$6,$A989,101)/100</f>
        <v>0.18352113394899</v>
      </c>
      <c r="I989" s="132">
        <f>[1]!thsiFinD("ths_int_chg_ratio_index",I$1,$A$6,$A989,101)/100</f>
        <v>0.18352113394899</v>
      </c>
      <c r="J989" s="32">
        <f t="shared" si="109"/>
        <v>0.12241231012059797</v>
      </c>
      <c r="K989" s="32">
        <f>[1]!thsiFinD("ths_int_chg_ratio_index",K$2,$A$6,$A989,101)/100</f>
        <v>-0.16779467785829</v>
      </c>
      <c r="L989" s="32">
        <f>[1]!thsiFinD("ths_int_chg_ratio_index",L$2,$A$6,$A989,101)/100</f>
        <v>-8.4976379993644005E-2</v>
      </c>
      <c r="M989" s="46">
        <f t="shared" si="110"/>
        <v>1.1224123101205981</v>
      </c>
      <c r="N989" s="46">
        <f t="shared" si="111"/>
        <v>0.83220532214171006</v>
      </c>
      <c r="O989" s="46">
        <f t="shared" si="111"/>
        <v>0.91502362000635595</v>
      </c>
      <c r="P989" s="38">
        <f t="shared" si="112"/>
        <v>-9.4177649206838021E-3</v>
      </c>
      <c r="Q989" s="38">
        <f t="shared" si="113"/>
        <v>-3.6443218032846669E-3</v>
      </c>
      <c r="R989" s="38">
        <f t="shared" si="113"/>
        <v>-7.0616246998445042E-3</v>
      </c>
      <c r="S989" s="34">
        <f>MAX(M$6:M989)</f>
        <v>1.5715176881679187</v>
      </c>
      <c r="T989" s="34">
        <f>MAX(N$6:N989)</f>
        <v>1.37911001835863</v>
      </c>
      <c r="U989" s="34">
        <f>MAX(O$6:O989)</f>
        <v>1.34291332477861</v>
      </c>
      <c r="V989" s="35">
        <f t="shared" si="114"/>
        <v>-0.28577812482078357</v>
      </c>
      <c r="W989" s="35">
        <f t="shared" si="115"/>
        <v>-0.3965635003274266</v>
      </c>
      <c r="X989" s="35">
        <f t="shared" si="115"/>
        <v>-0.31862793888264906</v>
      </c>
    </row>
    <row r="990" spans="1:24">
      <c r="A990" s="357">
        <v>45313</v>
      </c>
      <c r="B990" s="132">
        <f>[1]!thsiFinD("ths_adjustment_nvg_ratio_fund",B$2,$A$6,$A990,101)/100</f>
        <v>-1.9501278772379001E-2</v>
      </c>
      <c r="C990" s="132">
        <f>[1]!thsiFinD("ths_adjustment_nvg_ratio_fund",C$2,$A$6,$A990,101)/100</f>
        <v>-1.1380418729910999E-2</v>
      </c>
      <c r="D990" s="132">
        <f>[1]!thsiFinD("ths_adjustment_nvg_ratio_fund",D$2,$A$6,$A990,101)/100</f>
        <v>0.1254493170381</v>
      </c>
      <c r="E990" s="132">
        <f>[1]!thsiFinD("ths_adjustment_nvg_ratio_fund",E$2,$A$6,$A990,101)/100</f>
        <v>0.25836676217024002</v>
      </c>
      <c r="F990" s="135">
        <f>(1+F$831)*(1+[1]!thsiFinD("ths_adjustment_nvg_ratio_fund",F$2,$A$832,$A990,101)/100)-1</f>
        <v>7.2843072818127297E-3</v>
      </c>
      <c r="G990" s="135">
        <f>(1+G$831)*(1+[1]!thsiFinD("ths_adjustment_nvg_ratio_fund",G$2,$A$832,$A990,101)/100)-1</f>
        <v>-4.1580530719835473E-2</v>
      </c>
      <c r="H990" s="132">
        <f>[1]!thsiFinD("ths_int_chg_ratio_index",H$1,$A$6,$A990,101)/100</f>
        <v>0.11032897848408001</v>
      </c>
      <c r="I990" s="132">
        <f>[1]!thsiFinD("ths_int_chg_ratio_index",I$1,$A$6,$A990,101)/100</f>
        <v>0.11032897848408001</v>
      </c>
      <c r="J990" s="32">
        <f t="shared" si="109"/>
        <v>6.7412014404523407E-2</v>
      </c>
      <c r="K990" s="32">
        <f>[1]!thsiFinD("ths_int_chg_ratio_index",K$2,$A$6,$A990,101)/100</f>
        <v>-0.18768873874813</v>
      </c>
      <c r="L990" s="32">
        <f>[1]!thsiFinD("ths_int_chg_ratio_index",L$2,$A$6,$A990,101)/100</f>
        <v>-0.11850519823246</v>
      </c>
      <c r="M990" s="46">
        <f t="shared" si="110"/>
        <v>1.0674120144045234</v>
      </c>
      <c r="N990" s="46">
        <f t="shared" si="111"/>
        <v>0.81231126125187003</v>
      </c>
      <c r="O990" s="46">
        <f t="shared" si="111"/>
        <v>0.88149480176754003</v>
      </c>
      <c r="P990" s="38">
        <f t="shared" si="112"/>
        <v>-4.9001864306143617E-2</v>
      </c>
      <c r="Q990" s="38">
        <f t="shared" si="113"/>
        <v>-2.3905231510226277E-2</v>
      </c>
      <c r="R990" s="38">
        <f t="shared" si="113"/>
        <v>-3.6642571301692795E-2</v>
      </c>
      <c r="S990" s="34">
        <f>MAX(M$6:M990)</f>
        <v>1.5715176881679187</v>
      </c>
      <c r="T990" s="34">
        <f>MAX(N$6:N990)</f>
        <v>1.37911001835863</v>
      </c>
      <c r="U990" s="34">
        <f>MAX(O$6:O990)</f>
        <v>1.34291332477861</v>
      </c>
      <c r="V990" s="35">
        <f t="shared" si="114"/>
        <v>-0.32077632823279489</v>
      </c>
      <c r="W990" s="35">
        <f t="shared" si="115"/>
        <v>-0.41098878955382012</v>
      </c>
      <c r="X990" s="35">
        <f t="shared" si="115"/>
        <v>-0.34359516321512296</v>
      </c>
    </row>
    <row r="991" spans="1:24">
      <c r="A991" s="357">
        <v>45314</v>
      </c>
      <c r="B991" s="132">
        <f>[1]!thsiFinD("ths_adjustment_nvg_ratio_fund",B$2,$A$6,$A991,101)/100</f>
        <v>-1.4226342710997E-2</v>
      </c>
      <c r="C991" s="132">
        <f>[1]!thsiFinD("ths_adjustment_nvg_ratio_fund",C$2,$A$6,$A991,101)/100</f>
        <v>-7.9054817131440011E-3</v>
      </c>
      <c r="D991" s="132">
        <f>[1]!thsiFinD("ths_adjustment_nvg_ratio_fund",D$2,$A$6,$A991,101)/100</f>
        <v>0.14258327342439001</v>
      </c>
      <c r="E991" s="132">
        <f>[1]!thsiFinD("ths_adjustment_nvg_ratio_fund",E$2,$A$6,$A991,101)/100</f>
        <v>0.27440047449318999</v>
      </c>
      <c r="F991" s="135">
        <f>(1+F$831)*(1+[1]!thsiFinD("ths_adjustment_nvg_ratio_fund",F$2,$A$832,$A991,101)/100)-1</f>
        <v>1.5652805505193212E-2</v>
      </c>
      <c r="G991" s="135">
        <f>(1+G$831)*(1+[1]!thsiFinD("ths_adjustment_nvg_ratio_fund",G$2,$A$832,$A991,101)/100)-1</f>
        <v>-3.1269788368304519E-2</v>
      </c>
      <c r="H991" s="132">
        <f>[1]!thsiFinD("ths_int_chg_ratio_index",H$1,$A$6,$A991,101)/100</f>
        <v>0.1131233148179</v>
      </c>
      <c r="I991" s="132">
        <f>[1]!thsiFinD("ths_int_chg_ratio_index",I$1,$A$6,$A991,101)/100</f>
        <v>0.1131233148179</v>
      </c>
      <c r="J991" s="32">
        <f t="shared" si="109"/>
        <v>7.5685196283265962E-2</v>
      </c>
      <c r="K991" s="32">
        <f>[1]!thsiFinD("ths_int_chg_ratio_index",K$2,$A$6,$A991,101)/100</f>
        <v>-0.18154948523013001</v>
      </c>
      <c r="L991" s="32">
        <f>[1]!thsiFinD("ths_int_chg_ratio_index",L$2,$A$6,$A991,101)/100</f>
        <v>-0.11179038594877</v>
      </c>
      <c r="M991" s="46">
        <f t="shared" si="110"/>
        <v>1.0756851962832659</v>
      </c>
      <c r="N991" s="46">
        <f t="shared" si="111"/>
        <v>0.81845051476986996</v>
      </c>
      <c r="O991" s="46">
        <f t="shared" si="111"/>
        <v>0.88820961405123</v>
      </c>
      <c r="P991" s="38">
        <f t="shared" si="112"/>
        <v>7.7506921105416904E-3</v>
      </c>
      <c r="Q991" s="38">
        <f t="shared" si="113"/>
        <v>7.5577599509559779E-3</v>
      </c>
      <c r="R991" s="38">
        <f t="shared" si="113"/>
        <v>7.617529077001528E-3</v>
      </c>
      <c r="S991" s="34">
        <f>MAX(M$6:M991)</f>
        <v>1.5715176881679187</v>
      </c>
      <c r="T991" s="34">
        <f>MAX(N$6:N991)</f>
        <v>1.37911001835863</v>
      </c>
      <c r="U991" s="34">
        <f>MAX(O$6:O991)</f>
        <v>1.34291332477861</v>
      </c>
      <c r="V991" s="35">
        <f t="shared" si="114"/>
        <v>-0.31551187467873576</v>
      </c>
      <c r="W991" s="35">
        <f t="shared" si="115"/>
        <v>-0.40653718421684581</v>
      </c>
      <c r="X991" s="35">
        <f t="shared" si="115"/>
        <v>-0.33859498028462975</v>
      </c>
    </row>
    <row r="992" spans="1:24">
      <c r="A992" s="357">
        <v>45315</v>
      </c>
      <c r="B992" s="132">
        <f>[1]!thsiFinD("ths_adjustment_nvg_ratio_fund",B$2,$A$6,$A992,101)/100</f>
        <v>1.8382352941176E-3</v>
      </c>
      <c r="C992" s="132">
        <f>[1]!thsiFinD("ths_adjustment_nvg_ratio_fund",C$2,$A$6,$A992,101)/100</f>
        <v>5.3861523759882006E-3</v>
      </c>
      <c r="D992" s="132">
        <f>[1]!thsiFinD("ths_adjustment_nvg_ratio_fund",D$2,$A$6,$A992,101)/100</f>
        <v>0.15863886891924001</v>
      </c>
      <c r="E992" s="132">
        <f>[1]!thsiFinD("ths_adjustment_nvg_ratio_fund",E$2,$A$6,$A992,101)/100</f>
        <v>0.29136637947201</v>
      </c>
      <c r="F992" s="135">
        <f>(1+F$831)*(1+[1]!thsiFinD("ths_adjustment_nvg_ratio_fund",F$2,$A$832,$A992,101)/100)-1</f>
        <v>2.7793021237702664E-2</v>
      </c>
      <c r="G992" s="135">
        <f>(1+G$831)*(1+[1]!thsiFinD("ths_adjustment_nvg_ratio_fund",G$2,$A$832,$A992,101)/100)-1</f>
        <v>-1.5803674841014193E-2</v>
      </c>
      <c r="H992" s="132">
        <f>[1]!thsiFinD("ths_int_chg_ratio_index",H$1,$A$6,$A992,101)/100</f>
        <v>0.12908678020892</v>
      </c>
      <c r="I992" s="132">
        <f>[1]!thsiFinD("ths_int_chg_ratio_index",I$1,$A$6,$A992,101)/100</f>
        <v>0.12908678020892</v>
      </c>
      <c r="J992" s="32">
        <f t="shared" si="109"/>
        <v>9.0924067859485536E-2</v>
      </c>
      <c r="K992" s="32">
        <f>[1]!thsiFinD("ths_int_chg_ratio_index",K$2,$A$6,$A992,101)/100</f>
        <v>-0.17011159338439</v>
      </c>
      <c r="L992" s="32">
        <f>[1]!thsiFinD("ths_int_chg_ratio_index",L$2,$A$6,$A992,101)/100</f>
        <v>-9.9383555010840008E-2</v>
      </c>
      <c r="M992" s="46">
        <f t="shared" si="110"/>
        <v>1.0909240678594856</v>
      </c>
      <c r="N992" s="46">
        <f t="shared" si="111"/>
        <v>0.82988840661561003</v>
      </c>
      <c r="O992" s="46">
        <f t="shared" si="111"/>
        <v>0.90061644498916005</v>
      </c>
      <c r="P992" s="38">
        <f t="shared" si="112"/>
        <v>1.416666477225248E-2</v>
      </c>
      <c r="Q992" s="38">
        <f t="shared" si="113"/>
        <v>1.3975056083819659E-2</v>
      </c>
      <c r="R992" s="38">
        <f t="shared" si="113"/>
        <v>1.3968359204468594E-2</v>
      </c>
      <c r="S992" s="34">
        <f>MAX(M$6:M992)</f>
        <v>1.5715176881679187</v>
      </c>
      <c r="T992" s="34">
        <f>MAX(N$6:N992)</f>
        <v>1.37911001835863</v>
      </c>
      <c r="U992" s="34">
        <f>MAX(O$6:O992)</f>
        <v>1.34291332477861</v>
      </c>
      <c r="V992" s="35">
        <f t="shared" si="114"/>
        <v>-0.30581496086672177</v>
      </c>
      <c r="W992" s="35">
        <f t="shared" si="115"/>
        <v>-0.39824350808261466</v>
      </c>
      <c r="X992" s="35">
        <f t="shared" si="115"/>
        <v>-0.32935623738960673</v>
      </c>
    </row>
    <row r="993" spans="1:24">
      <c r="A993" s="357">
        <v>45316</v>
      </c>
      <c r="B993" s="132">
        <f>[1]!thsiFinD("ths_adjustment_nvg_ratio_fund",B$2,$A$6,$A993,101)/100</f>
        <v>2.8772378516624002E-2</v>
      </c>
      <c r="C993" s="132">
        <f>[1]!thsiFinD("ths_adjustment_nvg_ratio_fund",C$2,$A$6,$A993,101)/100</f>
        <v>2.6670141603683001E-2</v>
      </c>
      <c r="D993" s="132">
        <f>[1]!thsiFinD("ths_adjustment_nvg_ratio_fund",D$2,$A$6,$A993,101)/100</f>
        <v>0.19194823867720998</v>
      </c>
      <c r="E993" s="132">
        <f>[1]!thsiFinD("ths_adjustment_nvg_ratio_fund",E$2,$A$6,$A993,101)/100</f>
        <v>0.32912017890976003</v>
      </c>
      <c r="F993" s="135">
        <f>(1+F$831)*(1+[1]!thsiFinD("ths_adjustment_nvg_ratio_fund",F$2,$A$832,$A993,101)/100)-1</f>
        <v>6.657099187843718E-2</v>
      </c>
      <c r="G993" s="135">
        <f>(1+G$831)*(1+[1]!thsiFinD("ths_adjustment_nvg_ratio_fund",G$2,$A$832,$A993,101)/100)-1</f>
        <v>2.4120478682917001E-2</v>
      </c>
      <c r="H993" s="132">
        <f>[1]!thsiFinD("ths_int_chg_ratio_index",H$1,$A$6,$A993,101)/100</f>
        <v>0.17112656021559999</v>
      </c>
      <c r="I993" s="132">
        <f>[1]!thsiFinD("ths_int_chg_ratio_index",I$1,$A$6,$A993,101)/100</f>
        <v>0.17112656021559999</v>
      </c>
      <c r="J993" s="32">
        <f t="shared" si="109"/>
        <v>0.1261819410874789</v>
      </c>
      <c r="K993" s="32">
        <f>[1]!thsiFinD("ths_int_chg_ratio_index",K$2,$A$6,$A993,101)/100</f>
        <v>-0.15168534861433</v>
      </c>
      <c r="L993" s="32">
        <f>[1]!thsiFinD("ths_int_chg_ratio_index",L$2,$A$6,$A993,101)/100</f>
        <v>-7.5185009272406997E-2</v>
      </c>
      <c r="M993" s="46">
        <f t="shared" si="110"/>
        <v>1.1261819410874789</v>
      </c>
      <c r="N993" s="46">
        <f t="shared" si="111"/>
        <v>0.84831465138566997</v>
      </c>
      <c r="O993" s="46">
        <f t="shared" si="111"/>
        <v>0.92481499072759299</v>
      </c>
      <c r="P993" s="38">
        <f t="shared" si="112"/>
        <v>3.2319273418518701E-2</v>
      </c>
      <c r="Q993" s="38">
        <f t="shared" si="113"/>
        <v>2.2203280131607661E-2</v>
      </c>
      <c r="R993" s="38">
        <f t="shared" si="113"/>
        <v>2.6868869509399484E-2</v>
      </c>
      <c r="S993" s="34">
        <f>MAX(M$6:M993)</f>
        <v>1.5715176881679187</v>
      </c>
      <c r="T993" s="34">
        <f>MAX(N$6:N993)</f>
        <v>1.37911001835863</v>
      </c>
      <c r="U993" s="34">
        <f>MAX(O$6:O993)</f>
        <v>1.34291332477861</v>
      </c>
      <c r="V993" s="35">
        <f t="shared" si="114"/>
        <v>-0.2833794047839282</v>
      </c>
      <c r="W993" s="35">
        <f t="shared" si="115"/>
        <v>-0.38488254012155942</v>
      </c>
      <c r="X993" s="35">
        <f t="shared" si="115"/>
        <v>-0.31133679764473543</v>
      </c>
    </row>
    <row r="994" spans="1:24">
      <c r="A994" s="357">
        <v>45317</v>
      </c>
      <c r="B994" s="132">
        <f>[1]!thsiFinD("ths_adjustment_nvg_ratio_fund",B$2,$A$6,$A994,101)/100</f>
        <v>2.6134910485932999E-2</v>
      </c>
      <c r="C994" s="132">
        <f>[1]!thsiFinD("ths_adjustment_nvg_ratio_fund",C$2,$A$6,$A994,101)/100</f>
        <v>2.5888280774911E-2</v>
      </c>
      <c r="D994" s="132">
        <f>[1]!thsiFinD("ths_adjustment_nvg_ratio_fund",D$2,$A$6,$A994,101)/100</f>
        <v>0.18320153366882</v>
      </c>
      <c r="E994" s="132">
        <f>[1]!thsiFinD("ths_adjustment_nvg_ratio_fund",E$2,$A$6,$A994,101)/100</f>
        <v>0.32250161161634999</v>
      </c>
      <c r="F994" s="135">
        <f>(1+F$831)*(1+[1]!thsiFinD("ths_adjustment_nvg_ratio_fund",F$2,$A$832,$A994,101)/100)-1</f>
        <v>6.1620612647705242E-2</v>
      </c>
      <c r="G994" s="135">
        <f>(1+G$831)*(1+[1]!thsiFinD("ths_adjustment_nvg_ratio_fund",G$2,$A$832,$A994,101)/100)-1</f>
        <v>1.9204892212998814E-2</v>
      </c>
      <c r="H994" s="132">
        <f>[1]!thsiFinD("ths_int_chg_ratio_index",H$1,$A$6,$A994,101)/100</f>
        <v>0.16681944434533999</v>
      </c>
      <c r="I994" s="132">
        <f>[1]!thsiFinD("ths_int_chg_ratio_index",I$1,$A$6,$A994,101)/100</f>
        <v>0.16681944434533999</v>
      </c>
      <c r="J994" s="32">
        <f t="shared" si="109"/>
        <v>0.12152384126217476</v>
      </c>
      <c r="K994" s="32">
        <f>[1]!thsiFinD("ths_int_chg_ratio_index",K$2,$A$6,$A994,101)/100</f>
        <v>-0.15540071069215999</v>
      </c>
      <c r="L994" s="32">
        <f>[1]!thsiFinD("ths_int_chg_ratio_index",L$2,$A$6,$A994,101)/100</f>
        <v>-7.9419757554333004E-2</v>
      </c>
      <c r="M994" s="46">
        <f t="shared" si="110"/>
        <v>1.1215238412621749</v>
      </c>
      <c r="N994" s="46">
        <f t="shared" si="111"/>
        <v>0.84459928930784001</v>
      </c>
      <c r="O994" s="46">
        <f t="shared" si="111"/>
        <v>0.92058024244566705</v>
      </c>
      <c r="P994" s="38">
        <f t="shared" si="112"/>
        <v>-4.1361876401658781E-3</v>
      </c>
      <c r="Q994" s="38">
        <f t="shared" si="113"/>
        <v>-4.3796981129126111E-3</v>
      </c>
      <c r="R994" s="38">
        <f t="shared" si="113"/>
        <v>-4.5790221010520993E-3</v>
      </c>
      <c r="S994" s="34">
        <f>MAX(M$6:M994)</f>
        <v>1.5715176881679187</v>
      </c>
      <c r="T994" s="34">
        <f>MAX(N$6:N994)</f>
        <v>1.37911001835863</v>
      </c>
      <c r="U994" s="34">
        <f>MAX(O$6:O994)</f>
        <v>1.34291332477861</v>
      </c>
      <c r="V994" s="35">
        <f t="shared" si="114"/>
        <v>-0.28634348203254933</v>
      </c>
      <c r="W994" s="35">
        <f t="shared" si="115"/>
        <v>-0.38757656889980874</v>
      </c>
      <c r="X994" s="35">
        <f t="shared" si="115"/>
        <v>-0.3144902016685015</v>
      </c>
    </row>
    <row r="995" spans="1:24">
      <c r="A995" s="357">
        <v>45320</v>
      </c>
      <c r="B995" s="132">
        <f>[1]!thsiFinD("ths_adjustment_nvg_ratio_fund",B$2,$A$6,$A995,101)/100</f>
        <v>1.5984654731457999E-2</v>
      </c>
      <c r="C995" s="132">
        <f>[1]!thsiFinD("ths_adjustment_nvg_ratio_fund",C$2,$A$6,$A995,101)/100</f>
        <v>1.6940317956737002E-2</v>
      </c>
      <c r="D995" s="132">
        <f>[1]!thsiFinD("ths_adjustment_nvg_ratio_fund",D$2,$A$6,$A995,101)/100</f>
        <v>0.16582794152888</v>
      </c>
      <c r="E995" s="132">
        <f>[1]!thsiFinD("ths_adjustment_nvg_ratio_fund",E$2,$A$6,$A995,101)/100</f>
        <v>0.29975611268040003</v>
      </c>
      <c r="F995" s="135">
        <f>(1+F$831)*(1+[1]!thsiFinD("ths_adjustment_nvg_ratio_fund",F$2,$A$832,$A995,101)/100)-1</f>
        <v>3.1918337263312724E-2</v>
      </c>
      <c r="G995" s="135">
        <f>(1+G$831)*(1+[1]!thsiFinD("ths_adjustment_nvg_ratio_fund",G$2,$A$832,$A995,101)/100)-1</f>
        <v>-1.5364848429776368E-3</v>
      </c>
      <c r="H995" s="132">
        <f>[1]!thsiFinD("ths_int_chg_ratio_index",H$1,$A$6,$A995,101)/100</f>
        <v>0.12612489590211001</v>
      </c>
      <c r="I995" s="132">
        <f>[1]!thsiFinD("ths_int_chg_ratio_index",I$1,$A$6,$A995,101)/100</f>
        <v>0.12612489590211001</v>
      </c>
      <c r="J995" s="32">
        <f t="shared" si="109"/>
        <v>9.7642583890253765E-2</v>
      </c>
      <c r="K995" s="32">
        <f>[1]!thsiFinD("ths_int_chg_ratio_index",K$2,$A$6,$A995,101)/100</f>
        <v>-0.16532572424587</v>
      </c>
      <c r="L995" s="32">
        <f>[1]!thsiFinD("ths_int_chg_ratio_index",L$2,$A$6,$A995,101)/100</f>
        <v>-9.6487147092643E-2</v>
      </c>
      <c r="M995" s="46">
        <f t="shared" si="110"/>
        <v>1.0976425838902537</v>
      </c>
      <c r="N995" s="46">
        <f t="shared" si="111"/>
        <v>0.83467427575413</v>
      </c>
      <c r="O995" s="46">
        <f t="shared" si="111"/>
        <v>0.90351285290735706</v>
      </c>
      <c r="P995" s="38">
        <f t="shared" si="112"/>
        <v>-2.1293579764693149E-2</v>
      </c>
      <c r="Q995" s="38">
        <f t="shared" si="113"/>
        <v>-1.175115072834565E-2</v>
      </c>
      <c r="R995" s="38">
        <f t="shared" si="113"/>
        <v>-1.8539817336257203E-2</v>
      </c>
      <c r="S995" s="34">
        <f>MAX(M$6:M995)</f>
        <v>1.5715176881679187</v>
      </c>
      <c r="T995" s="34">
        <f>MAX(N$6:N995)</f>
        <v>1.37911001835863</v>
      </c>
      <c r="U995" s="34">
        <f>MAX(O$6:O995)</f>
        <v>1.34291332477861</v>
      </c>
      <c r="V995" s="35">
        <f t="shared" si="114"/>
        <v>-0.30153978402248238</v>
      </c>
      <c r="W995" s="35">
        <f t="shared" si="115"/>
        <v>-0.39477324894823762</v>
      </c>
      <c r="X995" s="35">
        <f t="shared" si="115"/>
        <v>-0.32719942811178204</v>
      </c>
    </row>
    <row r="996" spans="1:24">
      <c r="A996" s="357">
        <v>45321</v>
      </c>
      <c r="B996" s="132">
        <f>[1]!thsiFinD("ths_adjustment_nvg_ratio_fund",B$2,$A$6,$A996,101)/100</f>
        <v>-2.7973145780052001E-3</v>
      </c>
      <c r="C996" s="132">
        <f>[1]!thsiFinD("ths_adjustment_nvg_ratio_fund",C$2,$A$6,$A996,101)/100</f>
        <v>-2.4324559117365001E-3</v>
      </c>
      <c r="D996" s="132">
        <f>[1]!thsiFinD("ths_adjustment_nvg_ratio_fund",D$2,$A$6,$A996,101)/100</f>
        <v>0.13886891924274999</v>
      </c>
      <c r="E996" s="132">
        <f>[1]!thsiFinD("ths_adjustment_nvg_ratio_fund",E$2,$A$6,$A996,101)/100</f>
        <v>0.26871409977849003</v>
      </c>
      <c r="F996" s="135">
        <f>(1+F$831)*(1+[1]!thsiFinD("ths_adjustment_nvg_ratio_fund",F$2,$A$832,$A996,101)/100)-1</f>
        <v>1.3909986737985491E-3</v>
      </c>
      <c r="G996" s="135">
        <f>(1+G$831)*(1+[1]!thsiFinD("ths_adjustment_nvg_ratio_fund",G$2,$A$832,$A996,101)/100)-1</f>
        <v>-2.743323307471357E-2</v>
      </c>
      <c r="H996" s="132">
        <f>[1]!thsiFinD("ths_int_chg_ratio_index",H$1,$A$6,$A996,101)/100</f>
        <v>9.024277625030401E-2</v>
      </c>
      <c r="I996" s="132">
        <f>[1]!thsiFinD("ths_int_chg_ratio_index",I$1,$A$6,$A996,101)/100</f>
        <v>9.024277625030401E-2</v>
      </c>
      <c r="J996" s="32">
        <f t="shared" si="109"/>
        <v>6.9599570828898921E-2</v>
      </c>
      <c r="K996" s="32">
        <f>[1]!thsiFinD("ths_int_chg_ratio_index",K$2,$A$6,$A996,101)/100</f>
        <v>-0.18130227434019003</v>
      </c>
      <c r="L996" s="32">
        <f>[1]!thsiFinD("ths_int_chg_ratio_index",L$2,$A$6,$A996,101)/100</f>
        <v>-0.11746247182690001</v>
      </c>
      <c r="M996" s="46">
        <f t="shared" si="110"/>
        <v>1.069599570828899</v>
      </c>
      <c r="N996" s="46">
        <f t="shared" si="111"/>
        <v>0.81869772565981003</v>
      </c>
      <c r="O996" s="46">
        <f t="shared" si="111"/>
        <v>0.88253752817310005</v>
      </c>
      <c r="P996" s="38">
        <f t="shared" si="112"/>
        <v>-2.5548401158020817E-2</v>
      </c>
      <c r="Q996" s="38">
        <f t="shared" si="113"/>
        <v>-1.9141059642559521E-2</v>
      </c>
      <c r="R996" s="38">
        <f t="shared" si="113"/>
        <v>-2.3215303099188733E-2</v>
      </c>
      <c r="S996" s="34">
        <f>MAX(M$6:M996)</f>
        <v>1.5715176881679187</v>
      </c>
      <c r="T996" s="34">
        <f>MAX(N$6:N996)</f>
        <v>1.37911001835863</v>
      </c>
      <c r="U996" s="34">
        <f>MAX(O$6:O996)</f>
        <v>1.34291332477861</v>
      </c>
      <c r="V996" s="35">
        <f t="shared" si="114"/>
        <v>-0.31938432581319387</v>
      </c>
      <c r="W996" s="35">
        <f t="shared" si="115"/>
        <v>-0.40635793028739198</v>
      </c>
      <c r="X996" s="35">
        <f t="shared" si="115"/>
        <v>-0.34281869731347447</v>
      </c>
    </row>
    <row r="997" spans="1:24" s="85" customFormat="1">
      <c r="A997" s="358">
        <v>45322</v>
      </c>
      <c r="B997" s="132">
        <f>[1]!thsiFinD("ths_adjustment_nvg_ratio_fund",B$2,$A$6,$A997,101)/100</f>
        <v>-1.9661125319692999E-2</v>
      </c>
      <c r="C997" s="132">
        <f>[1]!thsiFinD("ths_adjustment_nvg_ratio_fund",C$2,$A$6,$A997,101)/100</f>
        <v>-1.7722178785509E-2</v>
      </c>
      <c r="D997" s="132">
        <f>[1]!thsiFinD("ths_adjustment_nvg_ratio_fund",D$2,$A$6,$A997,101)/100</f>
        <v>0.11718188353702001</v>
      </c>
      <c r="E997" s="132">
        <f>[1]!thsiFinD("ths_adjustment_nvg_ratio_fund",E$2,$A$6,$A997,101)/100</f>
        <v>0.23357043959199</v>
      </c>
      <c r="F997" s="135">
        <f>(1+F$831)*(1+[1]!thsiFinD("ths_adjustment_nvg_ratio_fund",F$2,$A$832,$A997,101)/100)-1</f>
        <v>-4.6344801051117712E-2</v>
      </c>
      <c r="G997" s="135">
        <f>(1+G$831)*(1+[1]!thsiFinD("ths_adjustment_nvg_ratio_fund",G$2,$A$832,$A997,101)/100)-1</f>
        <v>-6.3400938952127284E-2</v>
      </c>
      <c r="H997" s="132">
        <f>[1]!thsiFinD("ths_int_chg_ratio_index",H$1,$A$6,$A997,101)/100</f>
        <v>3.2936249358010004E-2</v>
      </c>
      <c r="I997" s="132">
        <f>[1]!thsiFinD("ths_int_chg_ratio_index",I$1,$A$6,$A997,101)/100</f>
        <v>3.2936249358010004E-2</v>
      </c>
      <c r="J997" s="32">
        <f t="shared" si="109"/>
        <v>3.3686972217072876E-2</v>
      </c>
      <c r="K997" s="131">
        <f>[1]!thsiFinD("ths_int_chg_ratio_index",K$2,$A$6,$A997,101)/100</f>
        <v>-0.19201533834071999</v>
      </c>
      <c r="L997" s="131">
        <f>[1]!thsiFinD("ths_int_chg_ratio_index",L$2,$A$6,$A997,101)/100</f>
        <v>-0.13899791423609001</v>
      </c>
      <c r="M997" s="46">
        <f t="shared" si="110"/>
        <v>1.033686972217073</v>
      </c>
      <c r="N997" s="46">
        <f t="shared" si="111"/>
        <v>0.80798466165928007</v>
      </c>
      <c r="O997" s="46">
        <f t="shared" si="111"/>
        <v>0.86100208576391002</v>
      </c>
      <c r="P997" s="38">
        <f t="shared" si="112"/>
        <v>-3.3575741418814475E-2</v>
      </c>
      <c r="Q997" s="38">
        <f t="shared" si="113"/>
        <v>-1.3085493784529612E-2</v>
      </c>
      <c r="R997" s="38">
        <f t="shared" si="113"/>
        <v>-2.440172992277112E-2</v>
      </c>
      <c r="S997" s="34">
        <f>MAX(M$6:M997)</f>
        <v>1.5715176881679187</v>
      </c>
      <c r="T997" s="34">
        <f>MAX(N$6:N997)</f>
        <v>1.37911001835863</v>
      </c>
      <c r="U997" s="34">
        <f>MAX(O$6:O997)</f>
        <v>1.34291332477861</v>
      </c>
      <c r="V997" s="35">
        <f t="shared" si="114"/>
        <v>-0.34223650169528208</v>
      </c>
      <c r="W997" s="35">
        <f t="shared" si="115"/>
        <v>-0.41412602990085157</v>
      </c>
      <c r="X997" s="35">
        <f t="shared" si="115"/>
        <v>-0.35885505797192596</v>
      </c>
    </row>
    <row r="998" spans="1:24">
      <c r="A998" s="357">
        <v>45323</v>
      </c>
      <c r="B998" s="132">
        <f>[1]!thsiFinD("ths_adjustment_nvg_ratio_fund",B$2,$A$6,$A998,101)/100</f>
        <v>-1.8702046035806E-2</v>
      </c>
      <c r="C998" s="132">
        <f>[1]!thsiFinD("ths_adjustment_nvg_ratio_fund",C$2,$A$6,$A998,101)/100</f>
        <v>-1.9980887846407999E-2</v>
      </c>
      <c r="D998" s="132">
        <f>[1]!thsiFinD("ths_adjustment_nvg_ratio_fund",D$2,$A$6,$A998,101)/100</f>
        <v>0.10951353942007999</v>
      </c>
      <c r="E998" s="132">
        <f>[1]!thsiFinD("ths_adjustment_nvg_ratio_fund",E$2,$A$6,$A998,101)/100</f>
        <v>0.22760440707282001</v>
      </c>
      <c r="F998" s="135">
        <f>(1+F$831)*(1+[1]!thsiFinD("ths_adjustment_nvg_ratio_fund",F$2,$A$832,$A998,101)/100)-1</f>
        <v>-6.0253009366031618E-2</v>
      </c>
      <c r="G998" s="135">
        <f>(1+G$831)*(1+[1]!thsiFinD("ths_adjustment_nvg_ratio_fund",G$2,$A$832,$A998,101)/100)-1</f>
        <v>-7.215308071563642E-2</v>
      </c>
      <c r="H998" s="136">
        <f>(1+H$997)*(1+[1]!thsiFinD("ths_adjustment_nvg_ratio_fund",H$2,$A$998,$A998,101)/100)-1</f>
        <v>3.2936249358010095E-2</v>
      </c>
      <c r="I998" s="136">
        <f>(1+I$997)*(1+[1]!thsiFinD("ths_adjustment_nvg_ratio_fund",I$2,$A$998,$A998,101)/100)-1</f>
        <v>1.6207555259734718E-2</v>
      </c>
      <c r="J998" s="32">
        <f t="shared" si="109"/>
        <v>2.6896590893345347E-2</v>
      </c>
      <c r="K998" s="32">
        <f>[1]!thsiFinD("ths_int_chg_ratio_index",K$2,$A$6,$A998,101)/100</f>
        <v>-0.19236798256000001</v>
      </c>
      <c r="L998" s="32">
        <f>[1]!thsiFinD("ths_int_chg_ratio_index",L$2,$A$6,$A998,101)/100</f>
        <v>-0.14292111567192001</v>
      </c>
      <c r="M998" s="46">
        <f t="shared" si="110"/>
        <v>1.0268965908933454</v>
      </c>
      <c r="N998" s="46">
        <f t="shared" si="111"/>
        <v>0.80763201744000002</v>
      </c>
      <c r="O998" s="46">
        <f t="shared" si="111"/>
        <v>0.85707888432807999</v>
      </c>
      <c r="P998" s="38">
        <f t="shared" si="112"/>
        <v>-6.5690886179627928E-3</v>
      </c>
      <c r="Q998" s="38">
        <f t="shared" si="113"/>
        <v>-4.3644915060125911E-4</v>
      </c>
      <c r="R998" s="38">
        <f t="shared" si="113"/>
        <v>-4.55655276647704E-3</v>
      </c>
      <c r="S998" s="34">
        <f>MAX(M$6:M998)</f>
        <v>1.5715176881679187</v>
      </c>
      <c r="T998" s="34">
        <f>MAX(N$6:N998)</f>
        <v>1.37911001835863</v>
      </c>
      <c r="U998" s="34">
        <f>MAX(O$6:O998)</f>
        <v>1.34291332477861</v>
      </c>
      <c r="V998" s="35">
        <f t="shared" si="114"/>
        <v>-0.34655740840530702</v>
      </c>
      <c r="W998" s="35">
        <f t="shared" si="115"/>
        <v>-0.41438173409746071</v>
      </c>
      <c r="X998" s="35">
        <f t="shared" si="115"/>
        <v>-0.36177646873123681</v>
      </c>
    </row>
    <row r="999" spans="1:24">
      <c r="A999" s="357">
        <v>45324</v>
      </c>
      <c r="B999" s="132">
        <f>[1]!thsiFinD("ths_adjustment_nvg_ratio_fund",B$2,$A$6,$A999,101)/100</f>
        <v>-3.7963554987212003E-2</v>
      </c>
      <c r="C999" s="132">
        <f>[1]!thsiFinD("ths_adjustment_nvg_ratio_fund",C$2,$A$6,$A999,101)/100</f>
        <v>-3.8398054035270995E-2</v>
      </c>
      <c r="D999" s="132">
        <f>[1]!thsiFinD("ths_adjustment_nvg_ratio_fund",D$2,$A$6,$A999,101)/100</f>
        <v>8.3153606518093004E-2</v>
      </c>
      <c r="E999" s="132">
        <f>[1]!thsiFinD("ths_adjustment_nvg_ratio_fund",E$2,$A$6,$A999,101)/100</f>
        <v>0.18966416907302999</v>
      </c>
      <c r="F999" s="135">
        <f>(1+F$831)*(1+[1]!thsiFinD("ths_adjustment_nvg_ratio_fund",F$2,$A$832,$A999,101)/100)-1</f>
        <v>-0.10350989454885706</v>
      </c>
      <c r="G999" s="135">
        <f>(1+G$831)*(1+[1]!thsiFinD("ths_adjustment_nvg_ratio_fund",G$2,$A$832,$A999,101)/100)-1</f>
        <v>-0.10860035600474438</v>
      </c>
      <c r="H999" s="136">
        <f>(1+H$997)*(1+[1]!thsiFinD("ths_adjustment_nvg_ratio_fund",H$2,$A$998,$A999,101)/100)-1</f>
        <v>-3.469894358153125E-2</v>
      </c>
      <c r="I999" s="136">
        <f>(1+I$997)*(1+[1]!thsiFinD("ths_adjustment_nvg_ratio_fund",I$2,$A$998,$A999,101)/100)-1</f>
        <v>-2.6947626616975584E-2</v>
      </c>
      <c r="J999" s="32">
        <f t="shared" si="109"/>
        <v>-9.6625817729335331E-3</v>
      </c>
      <c r="K999" s="32">
        <f>[1]!thsiFinD("ths_int_chg_ratio_index",K$2,$A$6,$A999,101)/100</f>
        <v>-0.2045472499781</v>
      </c>
      <c r="L999" s="32">
        <f>[1]!thsiFinD("ths_int_chg_ratio_index",L$2,$A$6,$A999,101)/100</f>
        <v>-0.16321001515113001</v>
      </c>
      <c r="M999" s="46">
        <f t="shared" si="110"/>
        <v>0.99033741822706645</v>
      </c>
      <c r="N999" s="46">
        <f t="shared" si="111"/>
        <v>0.79545275002189997</v>
      </c>
      <c r="O999" s="46">
        <f t="shared" si="111"/>
        <v>0.83678998484887002</v>
      </c>
      <c r="P999" s="38">
        <f t="shared" si="112"/>
        <v>-3.5601610707923781E-2</v>
      </c>
      <c r="Q999" s="38">
        <f t="shared" si="113"/>
        <v>-1.5080218657880118E-2</v>
      </c>
      <c r="R999" s="38">
        <f t="shared" si="113"/>
        <v>-2.3672149495452488E-2</v>
      </c>
      <c r="S999" s="34">
        <f>MAX(M$6:M999)</f>
        <v>1.5715176881679187</v>
      </c>
      <c r="T999" s="34">
        <f>MAX(N$6:N999)</f>
        <v>1.37911001835863</v>
      </c>
      <c r="U999" s="34">
        <f>MAX(O$6:O999)</f>
        <v>1.34291332477861</v>
      </c>
      <c r="V999" s="35">
        <f t="shared" si="114"/>
        <v>-0.36982101717123805</v>
      </c>
      <c r="W999" s="35">
        <f t="shared" si="115"/>
        <v>-0.42321298559731957</v>
      </c>
      <c r="X999" s="35">
        <f t="shared" si="115"/>
        <v>-0.37688459157494658</v>
      </c>
    </row>
    <row r="1000" spans="1:24">
      <c r="A1000" s="357">
        <v>45327</v>
      </c>
      <c r="B1000" s="132">
        <f>[1]!thsiFinD("ths_adjustment_nvg_ratio_fund",B$2,$A$6,$A1000,101)/100</f>
        <v>-5.0271739130434999E-2</v>
      </c>
      <c r="C1000" s="132">
        <f>[1]!thsiFinD("ths_adjustment_nvg_ratio_fund",C$2,$A$6,$A1000,101)/100</f>
        <v>-4.7693510555120999E-2</v>
      </c>
      <c r="D1000" s="132">
        <f>[1]!thsiFinD("ths_adjustment_nvg_ratio_fund",D$2,$A$6,$A1000,101)/100</f>
        <v>6.3263838964773E-2</v>
      </c>
      <c r="E1000" s="132">
        <f>[1]!thsiFinD("ths_adjustment_nvg_ratio_fund",E$2,$A$6,$A1000,101)/100</f>
        <v>0.1409104972528</v>
      </c>
      <c r="F1000" s="135">
        <f>(1+F$831)*(1+[1]!thsiFinD("ths_adjustment_nvg_ratio_fund",F$2,$A$832,$A1000,101)/100)-1</f>
        <v>-0.18200876520760823</v>
      </c>
      <c r="G1000" s="135">
        <f>(1+G$831)*(1+[1]!thsiFinD("ths_adjustment_nvg_ratio_fund",G$2,$A$832,$A1000,101)/100)-1</f>
        <v>-0.16411051540889243</v>
      </c>
      <c r="H1000" s="136">
        <f>(1+H$997)*(1+[1]!thsiFinD("ths_adjustment_nvg_ratio_fund",H$2,$A$998,$A1000,101)/100)-1</f>
        <v>-3.469894358153125E-2</v>
      </c>
      <c r="I1000" s="136">
        <f>(1+I$997)*(1+[1]!thsiFinD("ths_adjustment_nvg_ratio_fund",I$2,$A$998,$A1000,101)/100)-1</f>
        <v>-0.11434899215941041</v>
      </c>
      <c r="J1000" s="32">
        <f t="shared" si="109"/>
        <v>-4.8619766228178166E-2</v>
      </c>
      <c r="K1000" s="32">
        <f>[1]!thsiFinD("ths_int_chg_ratio_index",K$2,$A$6,$A1000,101)/100</f>
        <v>-0.20513238041486001</v>
      </c>
      <c r="L1000" s="32">
        <f>[1]!thsiFinD("ths_int_chg_ratio_index",L$2,$A$6,$A1000,101)/100</f>
        <v>-0.18527444277224001</v>
      </c>
      <c r="M1000" s="46">
        <f t="shared" si="110"/>
        <v>0.95138023377182179</v>
      </c>
      <c r="N1000" s="46">
        <f t="shared" si="111"/>
        <v>0.79486761958513996</v>
      </c>
      <c r="O1000" s="46">
        <f t="shared" si="111"/>
        <v>0.81472555722775997</v>
      </c>
      <c r="P1000" s="38">
        <f t="shared" si="112"/>
        <v>-3.9337284180362531E-2</v>
      </c>
      <c r="Q1000" s="38">
        <f t="shared" si="113"/>
        <v>-7.3559420939073306E-4</v>
      </c>
      <c r="R1000" s="38">
        <f t="shared" si="113"/>
        <v>-2.636793941205573E-2</v>
      </c>
      <c r="S1000" s="34">
        <f>MAX(M$6:M1000)</f>
        <v>1.5715176881679187</v>
      </c>
      <c r="T1000" s="34">
        <f>MAX(N$6:N1000)</f>
        <v>1.37911001835863</v>
      </c>
      <c r="U1000" s="34">
        <f>MAX(O$6:O1000)</f>
        <v>1.34291332477861</v>
      </c>
      <c r="V1000" s="35">
        <f t="shared" si="114"/>
        <v>-0.39461054690326491</v>
      </c>
      <c r="W1000" s="35">
        <f t="shared" si="115"/>
        <v>-0.423637266785166</v>
      </c>
      <c r="X1000" s="35">
        <f t="shared" si="115"/>
        <v>-0.39331486091101675</v>
      </c>
    </row>
    <row r="1001" spans="1:24">
      <c r="A1001" s="357">
        <v>45328</v>
      </c>
      <c r="B1001" s="132">
        <f>[1]!thsiFinD("ths_adjustment_nvg_ratio_fund",B$2,$A$6,$A1001,101)/100</f>
        <v>-1.7423273657289001E-2</v>
      </c>
      <c r="C1001" s="132">
        <f>[1]!thsiFinD("ths_adjustment_nvg_ratio_fund",C$2,$A$6,$A1001,101)/100</f>
        <v>-1.3812874641646999E-2</v>
      </c>
      <c r="D1001" s="132">
        <f>[1]!thsiFinD("ths_adjustment_nvg_ratio_fund",D$2,$A$6,$A1001,101)/100</f>
        <v>0.13898873711958001</v>
      </c>
      <c r="E1001" s="132">
        <f>[1]!thsiFinD("ths_adjustment_nvg_ratio_fund",E$2,$A$6,$A1001,101)/100</f>
        <v>0.21483336877536</v>
      </c>
      <c r="F1001" s="135">
        <f>(1+F$831)*(1+[1]!thsiFinD("ths_adjustment_nvg_ratio_fund",F$2,$A$832,$A1001,101)/100)-1</f>
        <v>-0.14782757528112478</v>
      </c>
      <c r="G1001" s="135">
        <f>(1+G$831)*(1+[1]!thsiFinD("ths_adjustment_nvg_ratio_fund",G$2,$A$832,$A1001,101)/100)-1</f>
        <v>-0.11555411247437875</v>
      </c>
      <c r="H1001" s="136">
        <f>(1+H$997)*(1+[1]!thsiFinD("ths_adjustment_nvg_ratio_fund",H$2,$A$998,$A1001,101)/100)-1</f>
        <v>-3.469894358153125E-2</v>
      </c>
      <c r="I1001" s="136">
        <f>(1+I$997)*(1+[1]!thsiFinD("ths_adjustment_nvg_ratio_fund",I$2,$A$998,$A1001,101)/100)-1</f>
        <v>-9.9681079218170821E-2</v>
      </c>
      <c r="J1001" s="32">
        <f t="shared" si="109"/>
        <v>-9.396969119900199E-3</v>
      </c>
      <c r="K1001" s="32">
        <f>[1]!thsiFinD("ths_int_chg_ratio_index",K$2,$A$6,$A1001,101)/100</f>
        <v>-0.16919275045008</v>
      </c>
      <c r="L1001" s="32">
        <f>[1]!thsiFinD("ths_int_chg_ratio_index",L$2,$A$6,$A1001,101)/100</f>
        <v>-0.14940968983577999</v>
      </c>
      <c r="M1001" s="46">
        <f t="shared" si="110"/>
        <v>0.99060303088009982</v>
      </c>
      <c r="N1001" s="46">
        <f t="shared" si="111"/>
        <v>0.83080724954992002</v>
      </c>
      <c r="O1001" s="46">
        <f t="shared" si="111"/>
        <v>0.85059031016422004</v>
      </c>
      <c r="P1001" s="38">
        <f t="shared" si="112"/>
        <v>4.1227256690814507E-2</v>
      </c>
      <c r="Q1001" s="38">
        <f t="shared" si="113"/>
        <v>4.5214610683899537E-2</v>
      </c>
      <c r="R1001" s="38">
        <f t="shared" si="113"/>
        <v>4.4020655321647117E-2</v>
      </c>
      <c r="S1001" s="34">
        <f>MAX(M$6:M1001)</f>
        <v>1.5715176881679187</v>
      </c>
      <c r="T1001" s="34">
        <f>MAX(N$6:N1001)</f>
        <v>1.37911001835863</v>
      </c>
      <c r="U1001" s="34">
        <f>MAX(O$6:O1001)</f>
        <v>1.34291332477861</v>
      </c>
      <c r="V1001" s="35">
        <f t="shared" si="114"/>
        <v>-0.369652000522534</v>
      </c>
      <c r="W1001" s="35">
        <f t="shared" si="115"/>
        <v>-0.397577250190149</v>
      </c>
      <c r="X1001" s="35">
        <f t="shared" si="115"/>
        <v>-0.36660818351441504</v>
      </c>
    </row>
    <row r="1002" spans="1:24">
      <c r="A1002" s="357">
        <v>45329</v>
      </c>
      <c r="B1002" s="132">
        <f>[1]!thsiFinD("ths_adjustment_nvg_ratio_fund",B$2,$A$6,$A1002,101)/100</f>
        <v>-7.992327365728899E-3</v>
      </c>
      <c r="C1002" s="132">
        <f>[1]!thsiFinD("ths_adjustment_nvg_ratio_fund",C$2,$A$6,$A1002,101)/100</f>
        <v>-6.5155069064374007E-3</v>
      </c>
      <c r="D1002" s="132">
        <f>[1]!thsiFinD("ths_adjustment_nvg_ratio_fund",D$2,$A$6,$A1002,101)/100</f>
        <v>0.20908219506350001</v>
      </c>
      <c r="E1002" s="132">
        <f>[1]!thsiFinD("ths_adjustment_nvg_ratio_fund",E$2,$A$6,$A1002,101)/100</f>
        <v>0.27551910563394</v>
      </c>
      <c r="F1002" s="135">
        <f>(1+F$831)*(1+[1]!thsiFinD("ths_adjustment_nvg_ratio_fund",F$2,$A$832,$A1002,101)/100)-1</f>
        <v>-0.12401860850474689</v>
      </c>
      <c r="G1002" s="135">
        <f>(1+G$831)*(1+[1]!thsiFinD("ths_adjustment_nvg_ratio_fund",G$2,$A$832,$A1002,101)/100)-1</f>
        <v>-7.7907913656016792E-2</v>
      </c>
      <c r="H1002" s="136">
        <f>(1+H$997)*(1+[1]!thsiFinD("ths_adjustment_nvg_ratio_fund",H$2,$A$998,$A1002,101)/100)-1</f>
        <v>-3.469894358153125E-2</v>
      </c>
      <c r="I1002" s="136">
        <f>(1+I$997)*(1+[1]!thsiFinD("ths_adjustment_nvg_ratio_fund",I$2,$A$998,$A1002,101)/100)-1</f>
        <v>-0.12234967194554591</v>
      </c>
      <c r="J1002" s="32">
        <f t="shared" si="109"/>
        <v>1.388979109217911E-2</v>
      </c>
      <c r="K1002" s="32">
        <f>[1]!thsiFinD("ths_int_chg_ratio_index",K$2,$A$6,$A1002,101)/100</f>
        <v>-0.14997679578599998</v>
      </c>
      <c r="L1002" s="32">
        <f>[1]!thsiFinD("ths_int_chg_ratio_index",L$2,$A$6,$A1002,101)/100</f>
        <v>-0.13446768532559999</v>
      </c>
      <c r="M1002" s="46">
        <f t="shared" si="110"/>
        <v>1.0138897910921791</v>
      </c>
      <c r="N1002" s="46">
        <f t="shared" si="111"/>
        <v>0.85002320421400002</v>
      </c>
      <c r="O1002" s="46">
        <f t="shared" si="111"/>
        <v>0.86553231467440006</v>
      </c>
      <c r="P1002" s="38">
        <f t="shared" si="112"/>
        <v>2.3507660976355149E-2</v>
      </c>
      <c r="Q1002" s="38">
        <f t="shared" si="113"/>
        <v>2.3129257327123787E-2</v>
      </c>
      <c r="R1002" s="38">
        <f t="shared" si="113"/>
        <v>1.7566629118188848E-2</v>
      </c>
      <c r="S1002" s="34">
        <f>MAX(M$6:M1002)</f>
        <v>1.5715176881679187</v>
      </c>
      <c r="T1002" s="34">
        <f>MAX(N$6:N1002)</f>
        <v>1.37911001835863</v>
      </c>
      <c r="U1002" s="34">
        <f>MAX(O$6:O1002)</f>
        <v>1.34291332477861</v>
      </c>
      <c r="V1002" s="35">
        <f t="shared" si="114"/>
        <v>-0.35483399345369393</v>
      </c>
      <c r="W1002" s="35">
        <f t="shared" si="115"/>
        <v>-0.38364365939008349</v>
      </c>
      <c r="X1002" s="35">
        <f t="shared" si="115"/>
        <v>-0.35548162438771691</v>
      </c>
    </row>
    <row r="1003" spans="1:24">
      <c r="A1003" s="357">
        <v>45330</v>
      </c>
      <c r="B1003" s="132">
        <f>[1]!thsiFinD("ths_adjustment_nvg_ratio_fund",B$2,$A$6,$A1003,101)/100</f>
        <v>2.5575447570331E-3</v>
      </c>
      <c r="C1003" s="132">
        <f>[1]!thsiFinD("ths_adjustment_nvg_ratio_fund",C$2,$A$6,$A1003,101)/100</f>
        <v>1.2596646685779001E-2</v>
      </c>
      <c r="D1003" s="132">
        <f>[1]!thsiFinD("ths_adjustment_nvg_ratio_fund",D$2,$A$6,$A1003,101)/100</f>
        <v>0.21878744308651002</v>
      </c>
      <c r="E1003" s="132">
        <f>[1]!thsiFinD("ths_adjustment_nvg_ratio_fund",E$2,$A$6,$A1003,101)/100</f>
        <v>0.30767974959943001</v>
      </c>
      <c r="F1003" s="135">
        <f>(1+F$831)*(1+[1]!thsiFinD("ths_adjustment_nvg_ratio_fund",F$2,$A$832,$A1003,101)/100)-1</f>
        <v>-6.5321254768924031E-2</v>
      </c>
      <c r="G1003" s="135">
        <f>(1+G$831)*(1+[1]!thsiFinD("ths_adjustment_nvg_ratio_fund",G$2,$A$832,$A1003,101)/100)-1</f>
        <v>-3.7504190720391239E-2</v>
      </c>
      <c r="H1003" s="136">
        <f>(1+H$997)*(1+[1]!thsiFinD("ths_adjustment_nvg_ratio_fund",H$2,$A$998,$A1003,101)/100)-1</f>
        <v>-2.9941728175998161E-2</v>
      </c>
      <c r="I1003" s="136">
        <f>(1+I$997)*(1+[1]!thsiFinD("ths_adjustment_nvg_ratio_fund",I$2,$A$998,$A1003,101)/100)-1</f>
        <v>-4.2100429242225568E-2</v>
      </c>
      <c r="J1003" s="32">
        <f t="shared" si="109"/>
        <v>4.5844222652651645E-2</v>
      </c>
      <c r="K1003" s="32">
        <f>[1]!thsiFinD("ths_int_chg_ratio_index",K$2,$A$6,$A1003,101)/100</f>
        <v>-0.14420883773906001</v>
      </c>
      <c r="L1003" s="32">
        <f>[1]!thsiFinD("ths_int_chg_ratio_index",L$2,$A$6,$A1003,101)/100</f>
        <v>-0.11438113574514</v>
      </c>
      <c r="M1003" s="46">
        <f t="shared" si="110"/>
        <v>1.0458442226526516</v>
      </c>
      <c r="N1003" s="46">
        <f t="shared" si="111"/>
        <v>0.85579116226093999</v>
      </c>
      <c r="O1003" s="46">
        <f t="shared" si="111"/>
        <v>0.88561886425486003</v>
      </c>
      <c r="P1003" s="38">
        <f t="shared" si="112"/>
        <v>3.1516671576356181E-2</v>
      </c>
      <c r="Q1003" s="38">
        <f t="shared" si="113"/>
        <v>6.7856477544909755E-3</v>
      </c>
      <c r="R1003" s="38">
        <f t="shared" si="113"/>
        <v>2.3207163083236448E-2</v>
      </c>
      <c r="S1003" s="34">
        <f>MAX(M$6:M1003)</f>
        <v>1.5715176881679187</v>
      </c>
      <c r="T1003" s="34">
        <f>MAX(N$6:N1003)</f>
        <v>1.37911001835863</v>
      </c>
      <c r="U1003" s="34">
        <f>MAX(O$6:O1003)</f>
        <v>1.34291332477861</v>
      </c>
      <c r="V1003" s="35">
        <f t="shared" si="114"/>
        <v>-0.33450050831314482</v>
      </c>
      <c r="W1003" s="35">
        <f t="shared" si="115"/>
        <v>-0.37946128237145749</v>
      </c>
      <c r="X1003" s="35">
        <f t="shared" si="115"/>
        <v>-0.34052418133474005</v>
      </c>
    </row>
    <row r="1004" spans="1:24">
      <c r="A1004" s="357">
        <v>45341</v>
      </c>
      <c r="B1004" s="132">
        <f>[1]!thsiFinD("ths_adjustment_nvg_ratio_fund",B$2,$A$6,$A1004,101)/100</f>
        <v>1.4066496163683001E-2</v>
      </c>
      <c r="C1004" s="132">
        <f>[1]!thsiFinD("ths_adjustment_nvg_ratio_fund",C$2,$A$6,$A1004,101)/100</f>
        <v>2.8755103813743001E-2</v>
      </c>
      <c r="D1004" s="132">
        <f>[1]!thsiFinD("ths_adjustment_nvg_ratio_fund",D$2,$A$6,$A1004,101)/100</f>
        <v>0.21111909896956998</v>
      </c>
      <c r="E1004" s="132">
        <f>[1]!thsiFinD("ths_adjustment_nvg_ratio_fund",E$2,$A$6,$A1004,101)/100</f>
        <v>0.31336612431412997</v>
      </c>
      <c r="F1004" s="135">
        <f>(1+F$831)*(1+[1]!thsiFinD("ths_adjustment_nvg_ratio_fund",F$2,$A$832,$A1004,101)/100)-1</f>
        <v>-5.4006102241536458E-2</v>
      </c>
      <c r="G1004" s="135">
        <f>(1+G$831)*(1+[1]!thsiFinD("ths_adjustment_nvg_ratio_fund",G$2,$A$832,$A1004,101)/100)-1</f>
        <v>-2.7912802486408039E-2</v>
      </c>
      <c r="H1004" s="136">
        <f>(1+H$997)*(1+[1]!thsiFinD("ths_adjustment_nvg_ratio_fund",H$2,$A$998,$A1004,101)/100)-1</f>
        <v>-2.9941728175998161E-2</v>
      </c>
      <c r="I1004" s="136">
        <f>(1+I$997)*(1+[1]!thsiFinD("ths_adjustment_nvg_ratio_fund",I$2,$A$998,$A1004,101)/100)-1</f>
        <v>-1.0825044623710367E-2</v>
      </c>
      <c r="J1004" s="32">
        <f t="shared" si="109"/>
        <v>5.5577643216684125E-2</v>
      </c>
      <c r="K1004" s="32">
        <f>[1]!thsiFinD("ths_int_chg_ratio_index",K$2,$A$6,$A1004,101)/100</f>
        <v>-0.13728749376071001</v>
      </c>
      <c r="L1004" s="32">
        <f>[1]!thsiFinD("ths_int_chg_ratio_index",L$2,$A$6,$A1004,101)/100</f>
        <v>-0.1019121954324</v>
      </c>
      <c r="M1004" s="46">
        <f t="shared" si="110"/>
        <v>1.0555776432166841</v>
      </c>
      <c r="N1004" s="46">
        <f t="shared" si="111"/>
        <v>0.86271250623928997</v>
      </c>
      <c r="O1004" s="46">
        <f t="shared" si="111"/>
        <v>0.89808780456759996</v>
      </c>
      <c r="P1004" s="38">
        <f t="shared" si="112"/>
        <v>9.3067594133138254E-3</v>
      </c>
      <c r="Q1004" s="38">
        <f t="shared" si="113"/>
        <v>8.0876553574873444E-3</v>
      </c>
      <c r="R1004" s="38">
        <f t="shared" si="113"/>
        <v>1.4079352660617772E-2</v>
      </c>
      <c r="S1004" s="34">
        <f>MAX(M$6:M1004)</f>
        <v>1.5715176881679187</v>
      </c>
      <c r="T1004" s="34">
        <f>MAX(N$6:N1004)</f>
        <v>1.37911001835863</v>
      </c>
      <c r="U1004" s="34">
        <f>MAX(O$6:O1004)</f>
        <v>1.34291332477861</v>
      </c>
      <c r="V1004" s="35">
        <f t="shared" si="114"/>
        <v>-0.32830686465433256</v>
      </c>
      <c r="W1004" s="35">
        <f t="shared" si="115"/>
        <v>-0.37444257908730072</v>
      </c>
      <c r="X1004" s="35">
        <f t="shared" si="115"/>
        <v>-0.33123918871260216</v>
      </c>
    </row>
    <row r="1005" spans="1:24">
      <c r="A1005" s="357">
        <v>45342</v>
      </c>
      <c r="B1005" s="132">
        <f>[1]!thsiFinD("ths_adjustment_nvg_ratio_fund",B$2,$A$6,$A1005,101)/100</f>
        <v>1.9261508951407002E-2</v>
      </c>
      <c r="C1005" s="132">
        <f>[1]!thsiFinD("ths_adjustment_nvg_ratio_fund",C$2,$A$6,$A1005,101)/100</f>
        <v>3.4315003040569995E-2</v>
      </c>
      <c r="D1005" s="132">
        <f>[1]!thsiFinD("ths_adjustment_nvg_ratio_fund",D$2,$A$6,$A1005,101)/100</f>
        <v>0.21183800623052998</v>
      </c>
      <c r="E1005" s="132">
        <f>[1]!thsiFinD("ths_adjustment_nvg_ratio_fund",E$2,$A$6,$A1005,101)/100</f>
        <v>0.31821352569255001</v>
      </c>
      <c r="F1005" s="135">
        <f>(1+F$831)*(1+[1]!thsiFinD("ths_adjustment_nvg_ratio_fund",F$2,$A$832,$A1005,101)/100)-1</f>
        <v>-4.5637604018156086E-2</v>
      </c>
      <c r="G1005" s="135">
        <f>(1+G$831)*(1+[1]!thsiFinD("ths_adjustment_nvg_ratio_fund",G$2,$A$832,$A1005,101)/100)-1</f>
        <v>-2.4196139545743733E-2</v>
      </c>
      <c r="H1005" s="136">
        <f>(1+H$997)*(1+[1]!thsiFinD("ths_adjustment_nvg_ratio_fund",H$2,$A$998,$A1005,101)/100)-1</f>
        <v>-2.9941728175998161E-2</v>
      </c>
      <c r="I1005" s="136">
        <f>(1+I$997)*(1+[1]!thsiFinD("ths_adjustment_nvg_ratio_fund",I$2,$A$998,$A1005,101)/100)-1</f>
        <v>8.1230779248131491E-4</v>
      </c>
      <c r="J1005" s="32">
        <f t="shared" si="109"/>
        <v>6.0583109995955037E-2</v>
      </c>
      <c r="K1005" s="32">
        <f>[1]!thsiFinD("ths_int_chg_ratio_index",K$2,$A$6,$A1005,101)/100</f>
        <v>-0.13599312493356</v>
      </c>
      <c r="L1005" s="32">
        <f>[1]!thsiFinD("ths_int_chg_ratio_index",L$2,$A$6,$A1005,101)/100</f>
        <v>-9.8261519711293002E-2</v>
      </c>
      <c r="M1005" s="46">
        <f t="shared" si="110"/>
        <v>1.0605831099959551</v>
      </c>
      <c r="N1005" s="46">
        <f t="shared" si="111"/>
        <v>0.86400687506644003</v>
      </c>
      <c r="O1005" s="46">
        <f t="shared" si="111"/>
        <v>0.90173848028870696</v>
      </c>
      <c r="P1005" s="38">
        <f t="shared" si="112"/>
        <v>4.7419219338689089E-3</v>
      </c>
      <c r="Q1005" s="38">
        <f t="shared" si="113"/>
        <v>1.5003478189883346E-3</v>
      </c>
      <c r="R1005" s="38">
        <f t="shared" si="113"/>
        <v>4.0649429850176944E-3</v>
      </c>
      <c r="S1005" s="34">
        <f>MAX(M$6:M1005)</f>
        <v>1.5715176881679187</v>
      </c>
      <c r="T1005" s="34">
        <f>MAX(N$6:N1005)</f>
        <v>1.37911001835863</v>
      </c>
      <c r="U1005" s="34">
        <f>MAX(O$6:O1005)</f>
        <v>1.34291332477861</v>
      </c>
      <c r="V1005" s="35">
        <f t="shared" si="114"/>
        <v>-0.32512174824300777</v>
      </c>
      <c r="W1005" s="35">
        <f t="shared" si="115"/>
        <v>-0.37350402537518235</v>
      </c>
      <c r="X1005" s="35">
        <f t="shared" si="115"/>
        <v>-0.32852071414410478</v>
      </c>
    </row>
    <row r="1006" spans="1:24">
      <c r="A1006" s="357">
        <v>45343</v>
      </c>
      <c r="B1006" s="132">
        <f>[1]!thsiFinD("ths_adjustment_nvg_ratio_fund",B$2,$A$6,$A1006,101)/100</f>
        <v>3.4526854219948999E-2</v>
      </c>
      <c r="C1006" s="132">
        <f>[1]!thsiFinD("ths_adjustment_nvg_ratio_fund",C$2,$A$6,$A1006,101)/100</f>
        <v>5.0560333593953996E-2</v>
      </c>
      <c r="D1006" s="132">
        <f>[1]!thsiFinD("ths_adjustment_nvg_ratio_fund",D$2,$A$6,$A1006,101)/100</f>
        <v>0.21315600287563</v>
      </c>
      <c r="E1006" s="132">
        <f>[1]!thsiFinD("ths_adjustment_nvg_ratio_fund",E$2,$A$6,$A1006,101)/100</f>
        <v>0.32753545155681996</v>
      </c>
      <c r="F1006" s="135">
        <f>(1+F$831)*(1+[1]!thsiFinD("ths_adjustment_nvg_ratio_fund",F$2,$A$832,$A1006,101)/100)-1</f>
        <v>-3.3615254457806887E-2</v>
      </c>
      <c r="G1006" s="135">
        <f>(1+G$831)*(1+[1]!thsiFinD("ths_adjustment_nvg_ratio_fund",G$2,$A$832,$A1006,101)/100)-1</f>
        <v>-1.8321414252436607E-2</v>
      </c>
      <c r="H1006" s="136">
        <f>(1+H$997)*(1+[1]!thsiFinD("ths_adjustment_nvg_ratio_fund",H$2,$A$998,$A1006,101)/100)-1</f>
        <v>-2.9941728175998161E-2</v>
      </c>
      <c r="I1006" s="136">
        <f>(1+I$997)*(1+[1]!thsiFinD("ths_adjustment_nvg_ratio_fund",I$2,$A$998,$A1006,101)/100)-1</f>
        <v>1.6450000101738249E-2</v>
      </c>
      <c r="J1006" s="32">
        <f t="shared" si="109"/>
        <v>7.0043780682731191E-2</v>
      </c>
      <c r="K1006" s="32">
        <f>[1]!thsiFinD("ths_int_chg_ratio_index",K$2,$A$6,$A1006,101)/100</f>
        <v>-0.12743993665867001</v>
      </c>
      <c r="L1006" s="32">
        <f>[1]!thsiFinD("ths_int_chg_ratio_index",L$2,$A$6,$A1006,101)/100</f>
        <v>-8.8892403852355001E-2</v>
      </c>
      <c r="M1006" s="46">
        <f t="shared" si="110"/>
        <v>1.0700437806827312</v>
      </c>
      <c r="N1006" s="46">
        <f t="shared" si="111"/>
        <v>0.87256006334132996</v>
      </c>
      <c r="O1006" s="46">
        <f t="shared" si="111"/>
        <v>0.91110759614764503</v>
      </c>
      <c r="P1006" s="38">
        <f t="shared" si="112"/>
        <v>8.9202539599297914E-3</v>
      </c>
      <c r="Q1006" s="38">
        <f t="shared" si="113"/>
        <v>9.8994446939235647E-3</v>
      </c>
      <c r="R1006" s="38">
        <f t="shared" si="113"/>
        <v>1.0390058829405246E-2</v>
      </c>
      <c r="S1006" s="34">
        <f>MAX(M$6:M1006)</f>
        <v>1.5715176881679187</v>
      </c>
      <c r="T1006" s="34">
        <f>MAX(N$6:N1006)</f>
        <v>1.37911001835863</v>
      </c>
      <c r="U1006" s="34">
        <f>MAX(O$6:O1006)</f>
        <v>1.34291332477861</v>
      </c>
      <c r="V1006" s="35">
        <f t="shared" si="114"/>
        <v>-0.31910166284530195</v>
      </c>
      <c r="W1006" s="35">
        <f t="shared" si="115"/>
        <v>-0.36730206312341829</v>
      </c>
      <c r="X1006" s="35">
        <f t="shared" si="115"/>
        <v>-0.32154400486133505</v>
      </c>
    </row>
    <row r="1007" spans="1:24">
      <c r="A1007" s="357">
        <v>45344</v>
      </c>
      <c r="B1007" s="132">
        <f>[1]!thsiFinD("ths_adjustment_nvg_ratio_fund",B$2,$A$6,$A1007,101)/100</f>
        <v>4.5716112531969E-2</v>
      </c>
      <c r="C1007" s="132">
        <f>[1]!thsiFinD("ths_adjustment_nvg_ratio_fund",C$2,$A$6,$A1007,101)/100</f>
        <v>6.2722613152636997E-2</v>
      </c>
      <c r="D1007" s="132">
        <f>[1]!thsiFinD("ths_adjustment_nvg_ratio_fund",D$2,$A$6,$A1007,101)/100</f>
        <v>0.22369997603641997</v>
      </c>
      <c r="E1007" s="132">
        <f>[1]!thsiFinD("ths_adjustment_nvg_ratio_fund",E$2,$A$6,$A1007,101)/100</f>
        <v>0.34245053281616999</v>
      </c>
      <c r="F1007" s="135">
        <f>(1+F$831)*(1+[1]!thsiFinD("ths_adjustment_nvg_ratio_fund",F$2,$A$832,$A1007,101)/100)-1</f>
        <v>-1.3460139018397821E-2</v>
      </c>
      <c r="G1007" s="135">
        <f>(1+G$831)*(1+[1]!thsiFinD("ths_adjustment_nvg_ratio_fund",G$2,$A$832,$A1007,101)/100)-1</f>
        <v>-3.2149777839259874E-3</v>
      </c>
      <c r="H1007" s="136">
        <f>(1+H$997)*(1+[1]!thsiFinD("ths_adjustment_nvg_ratio_fund",H$2,$A$998,$A1007,101)/100)-1</f>
        <v>-2.9941728175998161E-2</v>
      </c>
      <c r="I1007" s="136">
        <f>(1+I$997)*(1+[1]!thsiFinD("ths_adjustment_nvg_ratio_fund",I$2,$A$998,$A1007,101)/100)-1</f>
        <v>4.2149153354161806E-2</v>
      </c>
      <c r="J1007" s="32">
        <f t="shared" si="109"/>
        <v>8.3765192864129479E-2</v>
      </c>
      <c r="K1007" s="32">
        <f>[1]!thsiFinD("ths_int_chg_ratio_index",K$2,$A$6,$A1007,101)/100</f>
        <v>-0.12022197233388</v>
      </c>
      <c r="L1007" s="32">
        <f>[1]!thsiFinD("ths_int_chg_ratio_index",L$2,$A$6,$A1007,101)/100</f>
        <v>-7.7655184661726995E-2</v>
      </c>
      <c r="M1007" s="46">
        <f t="shared" si="110"/>
        <v>1.0837651928641294</v>
      </c>
      <c r="N1007" s="46">
        <f t="shared" si="111"/>
        <v>0.87977802766612001</v>
      </c>
      <c r="O1007" s="46">
        <f t="shared" si="111"/>
        <v>0.92234481533827295</v>
      </c>
      <c r="P1007" s="38">
        <f t="shared" si="112"/>
        <v>1.2823225020422546E-2</v>
      </c>
      <c r="Q1007" s="38">
        <f t="shared" si="113"/>
        <v>8.2721690208351628E-3</v>
      </c>
      <c r="R1007" s="38">
        <f t="shared" si="113"/>
        <v>1.2333580839564151E-2</v>
      </c>
      <c r="S1007" s="34">
        <f>MAX(M$6:M1007)</f>
        <v>1.5715176881679187</v>
      </c>
      <c r="T1007" s="34">
        <f>MAX(N$6:N1007)</f>
        <v>1.37911001835863</v>
      </c>
      <c r="U1007" s="34">
        <f>MAX(O$6:O1007)</f>
        <v>1.34291332477861</v>
      </c>
      <c r="V1007" s="35">
        <f t="shared" si="114"/>
        <v>-0.31037035025193571</v>
      </c>
      <c r="W1007" s="35">
        <f t="shared" si="115"/>
        <v>-0.36206827885044157</v>
      </c>
      <c r="X1007" s="35">
        <f t="shared" si="115"/>
        <v>-0.31317621299920539</v>
      </c>
    </row>
    <row r="1008" spans="1:24">
      <c r="A1008" s="357">
        <v>45345</v>
      </c>
      <c r="B1008" s="132">
        <f>[1]!thsiFinD("ths_adjustment_nvg_ratio_fund",B$2,$A$6,$A1008,101)/100</f>
        <v>5.3069053708440006E-2</v>
      </c>
      <c r="C1008" s="132">
        <f>[1]!thsiFinD("ths_adjustment_nvg_ratio_fund",C$2,$A$6,$A1008,101)/100</f>
        <v>7.123620884371501E-2</v>
      </c>
      <c r="D1008" s="132">
        <f>[1]!thsiFinD("ths_adjustment_nvg_ratio_fund",D$2,$A$6,$A1008,101)/100</f>
        <v>0.22837287323268998</v>
      </c>
      <c r="E1008" s="132">
        <f>[1]!thsiFinD("ths_adjustment_nvg_ratio_fund",E$2,$A$6,$A1008,101)/100</f>
        <v>0.35829780665424005</v>
      </c>
      <c r="F1008" s="135">
        <f>(1+F$831)*(1+[1]!thsiFinD("ths_adjustment_nvg_ratio_fund",F$2,$A$832,$A1008,101)/100)-1</f>
        <v>9.6416307250184463E-3</v>
      </c>
      <c r="G1008" s="135">
        <f>(1+G$831)*(1+[1]!thsiFinD("ths_adjustment_nvg_ratio_fund",G$2,$A$832,$A1008,101)/100)-1</f>
        <v>1.2251135743364561E-2</v>
      </c>
      <c r="H1008" s="136">
        <f>(1+H$997)*(1+[1]!thsiFinD("ths_adjustment_nvg_ratio_fund",H$2,$A$998,$A1008,101)/100)-1</f>
        <v>-1.9289702376651174E-2</v>
      </c>
      <c r="I1008" s="136">
        <f>(1+I$997)*(1+[1]!thsiFinD("ths_adjustment_nvg_ratio_fund",I$2,$A$998,$A1008,101)/100)-1</f>
        <v>7.4879207024701522E-2</v>
      </c>
      <c r="J1008" s="32">
        <f t="shared" si="109"/>
        <v>9.8557276694439797E-2</v>
      </c>
      <c r="K1008" s="32">
        <f>[1]!thsiFinD("ths_int_chg_ratio_index",K$2,$A$6,$A1008,101)/100</f>
        <v>-0.11871598892816999</v>
      </c>
      <c r="L1008" s="32">
        <f>[1]!thsiFinD("ths_int_chg_ratio_index",L$2,$A$6,$A1008,101)/100</f>
        <v>-6.9446080818451994E-2</v>
      </c>
      <c r="M1008" s="46">
        <f t="shared" si="110"/>
        <v>1.0985572766944398</v>
      </c>
      <c r="N1008" s="46">
        <f t="shared" si="111"/>
        <v>0.88128401107182996</v>
      </c>
      <c r="O1008" s="46">
        <f t="shared" si="111"/>
        <v>0.93055391918154795</v>
      </c>
      <c r="P1008" s="38">
        <f t="shared" si="112"/>
        <v>1.3648790280132994E-2</v>
      </c>
      <c r="Q1008" s="38">
        <f t="shared" si="113"/>
        <v>1.7117765599410362E-3</v>
      </c>
      <c r="R1008" s="38">
        <f t="shared" si="113"/>
        <v>8.9002547710579361E-3</v>
      </c>
      <c r="S1008" s="34">
        <f>MAX(M$6:M1008)</f>
        <v>1.5715176881679187</v>
      </c>
      <c r="T1008" s="34">
        <f>MAX(N$6:N1008)</f>
        <v>1.37911001835863</v>
      </c>
      <c r="U1008" s="34">
        <f>MAX(O$6:O1008)</f>
        <v>1.34291332477861</v>
      </c>
      <c r="V1008" s="35">
        <f t="shared" si="114"/>
        <v>-0.30095773979156282</v>
      </c>
      <c r="W1008" s="35">
        <f t="shared" si="115"/>
        <v>-0.36097628228333489</v>
      </c>
      <c r="X1008" s="35">
        <f t="shared" si="115"/>
        <v>-0.30706330631207557</v>
      </c>
    </row>
    <row r="1009" spans="1:24">
      <c r="A1009" s="357">
        <v>45348</v>
      </c>
      <c r="B1009" s="132">
        <f>[1]!thsiFinD("ths_adjustment_nvg_ratio_fund",B$2,$A$6,$A1009,101)/100</f>
        <v>4.9392583120204003E-2</v>
      </c>
      <c r="C1009" s="132">
        <f>[1]!thsiFinD("ths_adjustment_nvg_ratio_fund",C$2,$A$6,$A1009,101)/100</f>
        <v>6.7413778125270996E-2</v>
      </c>
      <c r="D1009" s="132">
        <f>[1]!thsiFinD("ths_adjustment_nvg_ratio_fund",D$2,$A$6,$A1009,101)/100</f>
        <v>0.22657560508027999</v>
      </c>
      <c r="E1009" s="132">
        <f>[1]!thsiFinD("ths_adjustment_nvg_ratio_fund",E$2,$A$6,$A1009,101)/100</f>
        <v>0.36361130432202005</v>
      </c>
      <c r="F1009" s="135">
        <f>(1+F$831)*(1+[1]!thsiFinD("ths_adjustment_nvg_ratio_fund",F$2,$A$832,$A1009,101)/100)-1</f>
        <v>1.7538664259757697E-2</v>
      </c>
      <c r="G1009" s="135">
        <f>(1+G$831)*(1+[1]!thsiFinD("ths_adjustment_nvg_ratio_fund",G$2,$A$832,$A1009,101)/100)-1</f>
        <v>1.680704515450282E-2</v>
      </c>
      <c r="H1009" s="136">
        <f>(1+H$997)*(1+[1]!thsiFinD("ths_adjustment_nvg_ratio_fund",H$2,$A$998,$A1009,101)/100)-1</f>
        <v>-1.9289702376651174E-2</v>
      </c>
      <c r="I1009" s="136">
        <f>(1+I$997)*(1+[1]!thsiFinD("ths_adjustment_nvg_ratio_fund",I$2,$A$998,$A1009,101)/100)-1</f>
        <v>9.4638461648026029E-2</v>
      </c>
      <c r="J1009" s="32">
        <f t="shared" si="109"/>
        <v>0.1020859674166763</v>
      </c>
      <c r="K1009" s="32">
        <f>[1]!thsiFinD("ths_int_chg_ratio_index",K$2,$A$6,$A1009,101)/100</f>
        <v>-0.12564242811064</v>
      </c>
      <c r="L1009" s="32">
        <f>[1]!thsiFinD("ths_int_chg_ratio_index",L$2,$A$6,$A1009,101)/100</f>
        <v>-7.0620314658758995E-2</v>
      </c>
      <c r="M1009" s="46">
        <f t="shared" si="110"/>
        <v>1.1020859674166763</v>
      </c>
      <c r="N1009" s="46">
        <f t="shared" si="111"/>
        <v>0.87435757188936003</v>
      </c>
      <c r="O1009" s="46">
        <f t="shared" si="111"/>
        <v>0.92937968534124105</v>
      </c>
      <c r="P1009" s="38">
        <f t="shared" si="112"/>
        <v>3.2121135575691184E-3</v>
      </c>
      <c r="Q1009" s="38">
        <f t="shared" si="113"/>
        <v>-7.8594858132577938E-3</v>
      </c>
      <c r="R1009" s="38">
        <f t="shared" si="113"/>
        <v>-1.261865450354227E-3</v>
      </c>
      <c r="S1009" s="34">
        <f>MAX(M$6:M1009)</f>
        <v>1.5715176881679187</v>
      </c>
      <c r="T1009" s="34">
        <f>MAX(N$6:N1009)</f>
        <v>1.37911001835863</v>
      </c>
      <c r="U1009" s="34">
        <f>MAX(O$6:O1009)</f>
        <v>1.34291332477861</v>
      </c>
      <c r="V1009" s="35">
        <f t="shared" si="114"/>
        <v>-0.29871233667023356</v>
      </c>
      <c r="W1009" s="35">
        <f t="shared" si="115"/>
        <v>-0.36599868012706427</v>
      </c>
      <c r="X1009" s="35">
        <f t="shared" si="115"/>
        <v>-0.30793769918512304</v>
      </c>
    </row>
    <row r="1010" spans="1:24">
      <c r="A1010" s="357">
        <v>45349</v>
      </c>
      <c r="B1010" s="132">
        <f>[1]!thsiFinD("ths_adjustment_nvg_ratio_fund",B$2,$A$6,$A1010,101)/100</f>
        <v>6.2420076726343005E-2</v>
      </c>
      <c r="C1010" s="132">
        <f>[1]!thsiFinD("ths_adjustment_nvg_ratio_fund",C$2,$A$6,$A1010,101)/100</f>
        <v>8.591781773955301E-2</v>
      </c>
      <c r="D1010" s="132">
        <f>[1]!thsiFinD("ths_adjustment_nvg_ratio_fund",D$2,$A$6,$A1010,101)/100</f>
        <v>0.25077881619938003</v>
      </c>
      <c r="E1010" s="132">
        <f>[1]!thsiFinD("ths_adjustment_nvg_ratio_fund",E$2,$A$6,$A1010,101)/100</f>
        <v>0.39856852602364001</v>
      </c>
      <c r="F1010" s="135">
        <f>(1+F$831)*(1+[1]!thsiFinD("ths_adjustment_nvg_ratio_fund",F$2,$A$832,$A1010,101)/100)-1</f>
        <v>4.2644158929898923E-2</v>
      </c>
      <c r="G1010" s="135">
        <f>(1+G$831)*(1+[1]!thsiFinD("ths_adjustment_nvg_ratio_fund",G$2,$A$832,$A1010,101)/100)-1</f>
        <v>4.4142501621345698E-2</v>
      </c>
      <c r="H1010" s="136">
        <f>(1+H$997)*(1+[1]!thsiFinD("ths_adjustment_nvg_ratio_fund",H$2,$A$998,$A1010,101)/100)-1</f>
        <v>-1.9289702376651174E-2</v>
      </c>
      <c r="I1010" s="136">
        <f>(1+I$997)*(1+[1]!thsiFinD("ths_adjustment_nvg_ratio_fund",I$2,$A$998,$A1010,101)/100)-1</f>
        <v>0.12482284447752301</v>
      </c>
      <c r="J1010" s="32">
        <f t="shared" si="109"/>
        <v>0.12375062991762906</v>
      </c>
      <c r="K1010" s="32">
        <f>[1]!thsiFinD("ths_int_chg_ratio_index",K$2,$A$6,$A1010,101)/100</f>
        <v>-0.11297551693651001</v>
      </c>
      <c r="L1010" s="32">
        <f>[1]!thsiFinD("ths_int_chg_ratio_index",L$2,$A$6,$A1010,101)/100</f>
        <v>-5.2872321924866995E-2</v>
      </c>
      <c r="M1010" s="46">
        <f t="shared" si="110"/>
        <v>1.123750629917629</v>
      </c>
      <c r="N1010" s="46">
        <f t="shared" si="111"/>
        <v>0.88702448306349002</v>
      </c>
      <c r="O1010" s="46">
        <f t="shared" si="111"/>
        <v>0.94712767807513298</v>
      </c>
      <c r="P1010" s="38">
        <f t="shared" si="112"/>
        <v>1.9657869840894016E-2</v>
      </c>
      <c r="Q1010" s="38">
        <f t="shared" si="113"/>
        <v>1.4487106398310967E-2</v>
      </c>
      <c r="R1010" s="38">
        <f t="shared" si="113"/>
        <v>1.9096600683040865E-2</v>
      </c>
      <c r="S1010" s="34">
        <f>MAX(M$6:M1010)</f>
        <v>1.5715176881679187</v>
      </c>
      <c r="T1010" s="34">
        <f>MAX(N$6:N1010)</f>
        <v>1.37911001835863</v>
      </c>
      <c r="U1010" s="34">
        <f>MAX(O$6:O1010)</f>
        <v>1.34291332477861</v>
      </c>
      <c r="V1010" s="35">
        <f t="shared" si="114"/>
        <v>-0.28492651506347233</v>
      </c>
      <c r="W1010" s="35">
        <f t="shared" si="115"/>
        <v>-0.3568138355493955</v>
      </c>
      <c r="X1010" s="35">
        <f t="shared" si="115"/>
        <v>-0.29472166177867476</v>
      </c>
    </row>
    <row r="1011" spans="1:24">
      <c r="A1011" s="357">
        <v>45350</v>
      </c>
      <c r="B1011" s="132">
        <f>[1]!thsiFinD("ths_adjustment_nvg_ratio_fund",B$2,$A$6,$A1011,101)/100</f>
        <v>3.9162404092072001E-2</v>
      </c>
      <c r="C1011" s="132">
        <f>[1]!thsiFinD("ths_adjustment_nvg_ratio_fund",C$2,$A$6,$A1011,101)/100</f>
        <v>6.1593258622187001E-2</v>
      </c>
      <c r="D1011" s="132">
        <f>[1]!thsiFinD("ths_adjustment_nvg_ratio_fund",D$2,$A$6,$A1011,101)/100</f>
        <v>0.22369997603641997</v>
      </c>
      <c r="E1011" s="132">
        <f>[1]!thsiFinD("ths_adjustment_nvg_ratio_fund",E$2,$A$6,$A1011,101)/100</f>
        <v>0.35046738897765001</v>
      </c>
      <c r="F1011" s="135">
        <f>(1+F$831)*(1+[1]!thsiFinD("ths_adjustment_nvg_ratio_fund",F$2,$A$832,$A1011,101)/100)-1</f>
        <v>-6.2703025166203075E-3</v>
      </c>
      <c r="G1011" s="135">
        <f>(1+G$831)*(1+[1]!thsiFinD("ths_adjustment_nvg_ratio_fund",G$2,$A$832,$A1011,101)/100)-1</f>
        <v>-1.0569154312713991E-3</v>
      </c>
      <c r="H1011" s="136">
        <f>(1+H$997)*(1+[1]!thsiFinD("ths_adjustment_nvg_ratio_fund",H$2,$A$998,$A1011,101)/100)-1</f>
        <v>-1.9289702376651174E-2</v>
      </c>
      <c r="I1011" s="136">
        <f>(1+I$997)*(1+[1]!thsiFinD("ths_adjustment_nvg_ratio_fund",I$2,$A$998,$A1011,101)/100)-1</f>
        <v>4.2755265459171854E-2</v>
      </c>
      <c r="J1011" s="32">
        <f t="shared" si="109"/>
        <v>8.6382671607869735E-2</v>
      </c>
      <c r="K1011" s="32">
        <f>[1]!thsiFinD("ths_int_chg_ratio_index",K$2,$A$6,$A1011,101)/100</f>
        <v>-0.12672111554493001</v>
      </c>
      <c r="L1011" s="32">
        <f>[1]!thsiFinD("ths_int_chg_ratio_index",L$2,$A$6,$A1011,101)/100</f>
        <v>-8.0867983735031998E-2</v>
      </c>
      <c r="M1011" s="46">
        <f t="shared" si="110"/>
        <v>1.0863826716078697</v>
      </c>
      <c r="N1011" s="46">
        <f t="shared" si="111"/>
        <v>0.87327888445506996</v>
      </c>
      <c r="O1011" s="46">
        <f t="shared" si="111"/>
        <v>0.91913201626496799</v>
      </c>
      <c r="P1011" s="38">
        <f t="shared" si="112"/>
        <v>-3.325289198057968E-2</v>
      </c>
      <c r="Q1011" s="38">
        <f t="shared" si="113"/>
        <v>-1.5496301253091982E-2</v>
      </c>
      <c r="R1011" s="38">
        <f t="shared" si="113"/>
        <v>-2.9558487686751067E-2</v>
      </c>
      <c r="S1011" s="34">
        <f>MAX(M$6:M1011)</f>
        <v>1.5715176881679187</v>
      </c>
      <c r="T1011" s="34">
        <f>MAX(N$6:N1011)</f>
        <v>1.37911001835863</v>
      </c>
      <c r="U1011" s="34">
        <f>MAX(O$6:O1011)</f>
        <v>1.34291332477861</v>
      </c>
      <c r="V1011" s="35">
        <f t="shared" si="114"/>
        <v>-0.30870477641624339</v>
      </c>
      <c r="W1011" s="35">
        <f t="shared" si="115"/>
        <v>-0.36678084211554285</v>
      </c>
      <c r="X1011" s="35">
        <f t="shared" si="115"/>
        <v>-0.31556862285472209</v>
      </c>
    </row>
    <row r="1012" spans="1:24">
      <c r="A1012" s="357">
        <v>45351</v>
      </c>
      <c r="B1012" s="132">
        <f>[1]!thsiFinD("ths_adjustment_nvg_ratio_fund",B$2,$A$6,$A1012,101)/100</f>
        <v>5.9702685421995E-2</v>
      </c>
      <c r="C1012" s="132">
        <f>[1]!thsiFinD("ths_adjustment_nvg_ratio_fund",C$2,$A$6,$A1012,101)/100</f>
        <v>8.4354096082008001E-2</v>
      </c>
      <c r="D1012" s="132">
        <f>[1]!thsiFinD("ths_adjustment_nvg_ratio_fund",D$2,$A$6,$A1012,101)/100</f>
        <v>0.26096333572968999</v>
      </c>
      <c r="E1012" s="132">
        <f>[1]!thsiFinD("ths_adjustment_nvg_ratio_fund",E$2,$A$6,$A1012,101)/100</f>
        <v>0.39511941351328</v>
      </c>
      <c r="F1012" s="135">
        <f>(1+F$831)*(1+[1]!thsiFinD("ths_adjustment_nvg_ratio_fund",F$2,$A$832,$A1012,101)/100)-1</f>
        <v>2.7085824204740927E-2</v>
      </c>
      <c r="G1012" s="135">
        <f>(1+G$831)*(1+[1]!thsiFinD("ths_adjustment_nvg_ratio_fund",G$2,$A$832,$A1012,101)/100)-1</f>
        <v>3.3472082211035259E-2</v>
      </c>
      <c r="H1012" s="136">
        <f>(1+H$997)*(1+[1]!thsiFinD("ths_adjustment_nvg_ratio_fund",H$2,$A$998,$A1012,101)/100)-1</f>
        <v>-1.9289702376651174E-2</v>
      </c>
      <c r="I1012" s="136">
        <f>(1+I$997)*(1+[1]!thsiFinD("ths_adjustment_nvg_ratio_fund",I$2,$A$998,$A1012,101)/100)-1</f>
        <v>9.1244233859970381E-2</v>
      </c>
      <c r="J1012" s="32">
        <f t="shared" si="109"/>
        <v>0.11658149608075855</v>
      </c>
      <c r="K1012" s="32">
        <f>[1]!thsiFinD("ths_int_chg_ratio_index",K$2,$A$6,$A1012,101)/100</f>
        <v>-0.10728052782201</v>
      </c>
      <c r="L1012" s="32">
        <f>[1]!thsiFinD("ths_int_chg_ratio_index",L$2,$A$6,$A1012,101)/100</f>
        <v>-5.5269343803678005E-2</v>
      </c>
      <c r="M1012" s="46">
        <f t="shared" si="110"/>
        <v>1.1165814960807585</v>
      </c>
      <c r="N1012" s="46">
        <f t="shared" si="111"/>
        <v>0.89271947217798997</v>
      </c>
      <c r="O1012" s="46">
        <f t="shared" si="111"/>
        <v>0.94473065619632202</v>
      </c>
      <c r="P1012" s="38">
        <f t="shared" si="112"/>
        <v>2.7797594035805062E-2</v>
      </c>
      <c r="Q1012" s="38">
        <f t="shared" si="113"/>
        <v>2.2261602872776454E-2</v>
      </c>
      <c r="R1012" s="38">
        <f t="shared" si="113"/>
        <v>2.7850884833038325E-2</v>
      </c>
      <c r="S1012" s="34">
        <f>MAX(M$6:M1012)</f>
        <v>1.5715176881679187</v>
      </c>
      <c r="T1012" s="34">
        <f>MAX(N$6:N1012)</f>
        <v>1.37911001835863</v>
      </c>
      <c r="U1012" s="34">
        <f>MAX(O$6:O1012)</f>
        <v>1.34291332477861</v>
      </c>
      <c r="V1012" s="35">
        <f t="shared" si="114"/>
        <v>-0.28948843243217104</v>
      </c>
      <c r="W1012" s="35">
        <f t="shared" si="115"/>
        <v>-0.35268436869128506</v>
      </c>
      <c r="X1012" s="35">
        <f t="shared" si="115"/>
        <v>-0.29650660339373103</v>
      </c>
    </row>
    <row r="1013" spans="1:24">
      <c r="A1013" s="357">
        <v>45352</v>
      </c>
      <c r="B1013" s="132">
        <f>[1]!thsiFinD("ths_adjustment_nvg_ratio_fund",B$2,$A$6,$A1013,101)/100</f>
        <v>6.5617007672633995E-2</v>
      </c>
      <c r="C1013" s="132">
        <f>[1]!thsiFinD("ths_adjustment_nvg_ratio_fund",C$2,$A$6,$A1013,101)/100</f>
        <v>9.2172704369732988E-2</v>
      </c>
      <c r="D1013" s="132">
        <f>[1]!thsiFinD("ths_adjustment_nvg_ratio_fund",D$2,$A$6,$A1013,101)/100</f>
        <v>0.26635514018691997</v>
      </c>
      <c r="E1013" s="132">
        <f>[1]!thsiFinD("ths_adjustment_nvg_ratio_fund",E$2,$A$6,$A1013,101)/100</f>
        <v>0.40742435552139</v>
      </c>
      <c r="F1013" s="135">
        <f>(1+F$831)*(1+[1]!thsiFinD("ths_adjustment_nvg_ratio_fund",F$2,$A$832,$A1013,101)/100)-1</f>
        <v>3.7340181182685894E-2</v>
      </c>
      <c r="G1013" s="135">
        <f>(1+G$831)*(1+[1]!thsiFinD("ths_adjustment_nvg_ratio_fund",G$2,$A$832,$A1013,101)/100)-1</f>
        <v>4.53414251505877E-2</v>
      </c>
      <c r="H1013" s="136">
        <f>(1+H$997)*(1+[1]!thsiFinD("ths_adjustment_nvg_ratio_fund",H$2,$A$998,$A1013,101)/100)-1</f>
        <v>-1.3808562887666298E-2</v>
      </c>
      <c r="I1013" s="136">
        <f>(1+I$997)*(1+[1]!thsiFinD("ths_adjustment_nvg_ratio_fund",I$2,$A$998,$A1013,101)/100)-1</f>
        <v>0.10954881943127215</v>
      </c>
      <c r="J1013" s="32">
        <f t="shared" si="109"/>
        <v>0.12624888382844454</v>
      </c>
      <c r="K1013" s="32">
        <f>[1]!thsiFinD("ths_int_chg_ratio_index",K$2,$A$6,$A1013,101)/100</f>
        <v>-0.10179935030071001</v>
      </c>
      <c r="L1013" s="32">
        <f>[1]!thsiFinD("ths_int_chg_ratio_index",L$2,$A$6,$A1013,101)/100</f>
        <v>-4.7470228498945E-2</v>
      </c>
      <c r="M1013" s="46">
        <f t="shared" si="110"/>
        <v>1.1262488838284446</v>
      </c>
      <c r="N1013" s="46">
        <f t="shared" si="111"/>
        <v>0.89820064969929003</v>
      </c>
      <c r="O1013" s="46">
        <f t="shared" si="111"/>
        <v>0.952529771501055</v>
      </c>
      <c r="P1013" s="38">
        <f t="shared" si="112"/>
        <v>8.6580225282426593E-3</v>
      </c>
      <c r="Q1013" s="38">
        <f t="shared" si="113"/>
        <v>6.1398655368494204E-3</v>
      </c>
      <c r="R1013" s="38">
        <f t="shared" si="113"/>
        <v>8.2553850174966747E-3</v>
      </c>
      <c r="S1013" s="34">
        <f>MAX(M$6:M1013)</f>
        <v>1.5715176881679187</v>
      </c>
      <c r="T1013" s="34">
        <f>MAX(N$6:N1013)</f>
        <v>1.37911001835863</v>
      </c>
      <c r="U1013" s="34">
        <f>MAX(O$6:O1013)</f>
        <v>1.34291332477861</v>
      </c>
      <c r="V1013" s="35">
        <f t="shared" si="114"/>
        <v>-0.28333680727359178</v>
      </c>
      <c r="W1013" s="35">
        <f t="shared" si="115"/>
        <v>-0.3487099377551488</v>
      </c>
      <c r="X1013" s="35">
        <f t="shared" si="115"/>
        <v>-0.29069899454747972</v>
      </c>
    </row>
    <row r="1014" spans="1:24">
      <c r="A1014" s="357">
        <v>45355</v>
      </c>
      <c r="B1014" s="132">
        <f>[1]!thsiFinD("ths_adjustment_nvg_ratio_fund",B$2,$A$6,$A1014,101)/100</f>
        <v>6.8574168797953999E-2</v>
      </c>
      <c r="C1014" s="132">
        <f>[1]!thsiFinD("ths_adjustment_nvg_ratio_fund",C$2,$A$6,$A1014,101)/100</f>
        <v>8.9566501607157997E-2</v>
      </c>
      <c r="D1014" s="132">
        <f>[1]!thsiFinD("ths_adjustment_nvg_ratio_fund",D$2,$A$6,$A1014,101)/100</f>
        <v>0.26839204409298001</v>
      </c>
      <c r="E1014" s="132">
        <f>[1]!thsiFinD("ths_adjustment_nvg_ratio_fund",E$2,$A$6,$A1014,101)/100</f>
        <v>0.40611928589576002</v>
      </c>
      <c r="F1014" s="135">
        <f>(1+F$831)*(1+[1]!thsiFinD("ths_adjustment_nvg_ratio_fund",F$2,$A$832,$A1014,101)/100)-1</f>
        <v>3.7575913527006399E-2</v>
      </c>
      <c r="G1014" s="135">
        <f>(1+G$831)*(1+[1]!thsiFinD("ths_adjustment_nvg_ratio_fund",G$2,$A$832,$A1014,101)/100)-1</f>
        <v>4.809894926785141E-2</v>
      </c>
      <c r="H1014" s="136">
        <f>(1+H$997)*(1+[1]!thsiFinD("ths_adjustment_nvg_ratio_fund",H$2,$A$998,$A1014,101)/100)-1</f>
        <v>-1.3808562887666298E-2</v>
      </c>
      <c r="I1014" s="136">
        <f>(1+I$997)*(1+[1]!thsiFinD("ths_adjustment_nvg_ratio_fund",I$2,$A$998,$A1014,101)/100)-1</f>
        <v>0.1164584974283851</v>
      </c>
      <c r="J1014" s="32">
        <f t="shared" si="109"/>
        <v>0.12762209971617858</v>
      </c>
      <c r="K1014" s="32">
        <f>[1]!thsiFinD("ths_int_chg_ratio_index",K$2,$A$6,$A1014,101)/100</f>
        <v>-0.1007986101405</v>
      </c>
      <c r="L1014" s="32">
        <f>[1]!thsiFinD("ths_int_chg_ratio_index",L$2,$A$6,$A1014,101)/100</f>
        <v>-4.5159848642452996E-2</v>
      </c>
      <c r="M1014" s="46">
        <f t="shared" si="110"/>
        <v>1.1276220997161785</v>
      </c>
      <c r="N1014" s="46">
        <f t="shared" si="111"/>
        <v>0.89920138985950004</v>
      </c>
      <c r="O1014" s="46">
        <f t="shared" si="111"/>
        <v>0.95484015135754696</v>
      </c>
      <c r="P1014" s="38">
        <f t="shared" si="112"/>
        <v>1.2192827957049346E-3</v>
      </c>
      <c r="Q1014" s="38">
        <f t="shared" si="113"/>
        <v>1.1141610291030002E-3</v>
      </c>
      <c r="R1014" s="38">
        <f t="shared" si="113"/>
        <v>2.4255198374021347E-3</v>
      </c>
      <c r="S1014" s="34">
        <f>MAX(M$6:M1014)</f>
        <v>1.5715176881679187</v>
      </c>
      <c r="T1014" s="34">
        <f>MAX(N$6:N1014)</f>
        <v>1.37911001835863</v>
      </c>
      <c r="U1014" s="34">
        <f>MAX(O$6:O1014)</f>
        <v>1.34291332477861</v>
      </c>
      <c r="V1014" s="35">
        <f t="shared" si="114"/>
        <v>-0.28246299217238546</v>
      </c>
      <c r="W1014" s="35">
        <f t="shared" si="115"/>
        <v>-0.34798429574915346</v>
      </c>
      <c r="X1014" s="35">
        <f t="shared" si="115"/>
        <v>-0.28897857088806533</v>
      </c>
    </row>
    <row r="1015" spans="1:24">
      <c r="A1015" s="357">
        <v>45356</v>
      </c>
      <c r="B1015" s="132">
        <f>[1]!thsiFinD("ths_adjustment_nvg_ratio_fund",B$2,$A$6,$A1015,101)/100</f>
        <v>7.2250639386189003E-2</v>
      </c>
      <c r="C1015" s="132">
        <f>[1]!thsiFinD("ths_adjustment_nvg_ratio_fund",C$2,$A$6,$A1015,101)/100</f>
        <v>9.3736426027277997E-2</v>
      </c>
      <c r="D1015" s="132">
        <f>[1]!thsiFinD("ths_adjustment_nvg_ratio_fund",D$2,$A$6,$A1015,101)/100</f>
        <v>0.26383896477354002</v>
      </c>
      <c r="E1015" s="132">
        <f>[1]!thsiFinD("ths_adjustment_nvg_ratio_fund",E$2,$A$6,$A1015,101)/100</f>
        <v>0.39269571274691001</v>
      </c>
      <c r="F1015" s="135">
        <f>(1+F$831)*(1+[1]!thsiFinD("ths_adjustment_nvg_ratio_fund",F$2,$A$832,$A1015,101)/100)-1</f>
        <v>2.5435697794496948E-2</v>
      </c>
      <c r="G1015" s="135">
        <f>(1+G$831)*(1+[1]!thsiFinD("ths_adjustment_nvg_ratio_fund",G$2,$A$832,$A1015,101)/100)-1</f>
        <v>3.8147883975100383E-2</v>
      </c>
      <c r="H1015" s="136">
        <f>(1+H$997)*(1+[1]!thsiFinD("ths_adjustment_nvg_ratio_fund",H$2,$A$998,$A1015,101)/100)-1</f>
        <v>-1.3808562887666298E-2</v>
      </c>
      <c r="I1015" s="136">
        <f>(1+I$997)*(1+[1]!thsiFinD("ths_adjustment_nvg_ratio_fund",I$2,$A$998,$A1015,101)/100)-1</f>
        <v>9.5487018595040718E-2</v>
      </c>
      <c r="J1015" s="32">
        <f t="shared" si="109"/>
        <v>0.12097297255136111</v>
      </c>
      <c r="K1015" s="32">
        <f>[1]!thsiFinD("ths_int_chg_ratio_index",K$2,$A$6,$A1015,101)/100</f>
        <v>-9.7784376196963993E-2</v>
      </c>
      <c r="L1015" s="32">
        <f>[1]!thsiFinD("ths_int_chg_ratio_index",L$2,$A$6,$A1015,101)/100</f>
        <v>-4.7432296226029999E-2</v>
      </c>
      <c r="M1015" s="46">
        <f t="shared" si="110"/>
        <v>1.1209729725513611</v>
      </c>
      <c r="N1015" s="46">
        <f t="shared" si="111"/>
        <v>0.90221562380303599</v>
      </c>
      <c r="O1015" s="46">
        <f t="shared" si="111"/>
        <v>0.95256770377397004</v>
      </c>
      <c r="P1015" s="38">
        <f t="shared" si="112"/>
        <v>-5.8965917451343497E-3</v>
      </c>
      <c r="Q1015" s="38">
        <f t="shared" si="113"/>
        <v>3.3521233146747154E-3</v>
      </c>
      <c r="R1015" s="38">
        <f t="shared" si="113"/>
        <v>-2.379924619158591E-3</v>
      </c>
      <c r="S1015" s="34">
        <f>MAX(M$6:M1015)</f>
        <v>1.5715176881679187</v>
      </c>
      <c r="T1015" s="34">
        <f>MAX(N$6:N1015)</f>
        <v>1.37911001835863</v>
      </c>
      <c r="U1015" s="34">
        <f>MAX(O$6:O1015)</f>
        <v>1.34291332477861</v>
      </c>
      <c r="V1015" s="35">
        <f t="shared" si="114"/>
        <v>-0.28669401496957014</v>
      </c>
      <c r="W1015" s="35">
        <f t="shared" si="115"/>
        <v>-0.34579865870540016</v>
      </c>
      <c r="X1015" s="35">
        <f t="shared" si="115"/>
        <v>-0.29067074829195816</v>
      </c>
    </row>
    <row r="1016" spans="1:24">
      <c r="A1016" s="357">
        <v>45357</v>
      </c>
      <c r="B1016" s="132">
        <f>[1]!thsiFinD("ths_adjustment_nvg_ratio_fund",B$2,$A$6,$A1016,101)/100</f>
        <v>6.9533248081840998E-2</v>
      </c>
      <c r="C1016" s="132">
        <f>[1]!thsiFinD("ths_adjustment_nvg_ratio_fund",C$2,$A$6,$A1016,101)/100</f>
        <v>8.9827121883415989E-2</v>
      </c>
      <c r="D1016" s="132">
        <f>[1]!thsiFinD("ths_adjustment_nvg_ratio_fund",D$2,$A$6,$A1016,101)/100</f>
        <v>0.26132278936017</v>
      </c>
      <c r="E1016" s="132">
        <f>[1]!thsiFinD("ths_adjustment_nvg_ratio_fund",E$2,$A$6,$A1016,101)/100</f>
        <v>0.39344146684074</v>
      </c>
      <c r="F1016" s="135">
        <f>(1+F$831)*(1+[1]!thsiFinD("ths_adjustment_nvg_ratio_fund",F$2,$A$832,$A1016,101)/100)-1</f>
        <v>2.8264485926343896E-2</v>
      </c>
      <c r="G1016" s="135">
        <f>(1+G$831)*(1+[1]!thsiFinD("ths_adjustment_nvg_ratio_fund",G$2,$A$832,$A1016,101)/100)-1</f>
        <v>3.8747345739733152E-2</v>
      </c>
      <c r="H1016" s="136">
        <f>(1+H$997)*(1+[1]!thsiFinD("ths_adjustment_nvg_ratio_fund",H$2,$A$998,$A1016,101)/100)-1</f>
        <v>-1.3808562887666298E-2</v>
      </c>
      <c r="I1016" s="136">
        <f>(1+I$997)*(1+[1]!thsiFinD("ths_adjustment_nvg_ratio_fund",I$2,$A$998,$A1016,101)/100)-1</f>
        <v>0.10942759701026938</v>
      </c>
      <c r="J1016" s="32">
        <f t="shared" si="109"/>
        <v>0.12209443649435589</v>
      </c>
      <c r="K1016" s="32">
        <f>[1]!thsiFinD("ths_int_chg_ratio_index",K$2,$A$6,$A1016,101)/100</f>
        <v>-0.10057439778661</v>
      </c>
      <c r="L1016" s="32">
        <f>[1]!thsiFinD("ths_int_chg_ratio_index",L$2,$A$6,$A1016,101)/100</f>
        <v>-4.7129749128347005E-2</v>
      </c>
      <c r="M1016" s="46">
        <f t="shared" si="110"/>
        <v>1.1220944364943559</v>
      </c>
      <c r="N1016" s="46">
        <f t="shared" si="111"/>
        <v>0.89942560221338996</v>
      </c>
      <c r="O1016" s="46">
        <f t="shared" si="111"/>
        <v>0.952870250871653</v>
      </c>
      <c r="P1016" s="38">
        <f t="shared" si="112"/>
        <v>1.0004379859778201E-3</v>
      </c>
      <c r="Q1016" s="38">
        <f t="shared" si="113"/>
        <v>-3.0924110778368652E-3</v>
      </c>
      <c r="R1016" s="38">
        <f t="shared" si="113"/>
        <v>3.1761217232562089E-4</v>
      </c>
      <c r="S1016" s="34">
        <f>MAX(M$6:M1016)</f>
        <v>1.5715176881679187</v>
      </c>
      <c r="T1016" s="34">
        <f>MAX(N$6:N1016)</f>
        <v>1.37911001835863</v>
      </c>
      <c r="U1016" s="34">
        <f>MAX(O$6:O1016)</f>
        <v>1.34291332477861</v>
      </c>
      <c r="V1016" s="35">
        <f t="shared" si="114"/>
        <v>-0.28598039656652041</v>
      </c>
      <c r="W1016" s="35">
        <f t="shared" si="115"/>
        <v>-0.34782171818035534</v>
      </c>
      <c r="X1016" s="35">
        <f t="shared" si="115"/>
        <v>-0.29044545668742894</v>
      </c>
    </row>
    <row r="1017" spans="1:24">
      <c r="A1017" s="357">
        <v>45358</v>
      </c>
      <c r="B1017" s="132">
        <f>[1]!thsiFinD("ths_adjustment_nvg_ratio_fund",B$2,$A$6,$A1017,101)/100</f>
        <v>6.4737851662403992E-2</v>
      </c>
      <c r="C1017" s="132">
        <f>[1]!thsiFinD("ths_adjustment_nvg_ratio_fund",C$2,$A$6,$A1017,101)/100</f>
        <v>8.1661019894015002E-2</v>
      </c>
      <c r="D1017" s="132">
        <f>[1]!thsiFinD("ths_adjustment_nvg_ratio_fund",D$2,$A$6,$A1017,101)/100</f>
        <v>0.24658519051041999</v>
      </c>
      <c r="E1017" s="132">
        <f>[1]!thsiFinD("ths_adjustment_nvg_ratio_fund",E$2,$A$6,$A1017,101)/100</f>
        <v>0.37144172199861997</v>
      </c>
      <c r="F1017" s="135">
        <f>(1+F$831)*(1+[1]!thsiFinD("ths_adjustment_nvg_ratio_fund",F$2,$A$832,$A1017,101)/100)-1</f>
        <v>1.518134081655198E-2</v>
      </c>
      <c r="G1017" s="135">
        <f>(1+G$831)*(1+[1]!thsiFinD("ths_adjustment_nvg_ratio_fund",G$2,$A$832,$A1017,101)/100)-1</f>
        <v>2.6158648682633068E-2</v>
      </c>
      <c r="H1017" s="136">
        <f>(1+H$997)*(1+[1]!thsiFinD("ths_adjustment_nvg_ratio_fund",H$2,$A$998,$A1017,101)/100)-1</f>
        <v>-1.3808562887666298E-2</v>
      </c>
      <c r="I1017" s="136">
        <f>(1+I$997)*(1+[1]!thsiFinD("ths_adjustment_nvg_ratio_fund",I$2,$A$998,$A1017,101)/100)-1</f>
        <v>0.10045713785612165</v>
      </c>
      <c r="J1017" s="32">
        <f t="shared" si="109"/>
        <v>0.11155179356663741</v>
      </c>
      <c r="K1017" s="32">
        <f>[1]!thsiFinD("ths_int_chg_ratio_index",K$2,$A$6,$A1017,101)/100</f>
        <v>-0.10774772064407</v>
      </c>
      <c r="L1017" s="32">
        <f>[1]!thsiFinD("ths_int_chg_ratio_index",L$2,$A$6,$A1017,101)/100</f>
        <v>-5.5701931710442E-2</v>
      </c>
      <c r="M1017" s="46">
        <f t="shared" si="110"/>
        <v>1.1115517935666375</v>
      </c>
      <c r="N1017" s="46">
        <f t="shared" si="111"/>
        <v>0.89225227935592999</v>
      </c>
      <c r="O1017" s="46">
        <f t="shared" si="111"/>
        <v>0.94429806828955798</v>
      </c>
      <c r="P1017" s="38">
        <f t="shared" si="112"/>
        <v>-9.3955041437115971E-3</v>
      </c>
      <c r="Q1017" s="38">
        <f t="shared" si="113"/>
        <v>-7.9754488195656892E-3</v>
      </c>
      <c r="R1017" s="38">
        <f t="shared" si="113"/>
        <v>-8.9961698082750008E-3</v>
      </c>
      <c r="S1017" s="34">
        <f>MAX(M$6:M1017)</f>
        <v>1.5715176881679187</v>
      </c>
      <c r="T1017" s="34">
        <f>MAX(N$6:N1017)</f>
        <v>1.37911001835863</v>
      </c>
      <c r="U1017" s="34">
        <f>MAX(O$6:O1017)</f>
        <v>1.34291332477861</v>
      </c>
      <c r="V1017" s="35">
        <f t="shared" si="114"/>
        <v>-0.29268897070927102</v>
      </c>
      <c r="W1017" s="35">
        <f t="shared" si="115"/>
        <v>-0.35302313268824015</v>
      </c>
      <c r="X1017" s="35">
        <f t="shared" si="115"/>
        <v>-0.29682872984730191</v>
      </c>
    </row>
    <row r="1018" spans="1:24">
      <c r="A1018" s="357">
        <v>45359</v>
      </c>
      <c r="B1018" s="132">
        <f>[1]!thsiFinD("ths_adjustment_nvg_ratio_fund",B$2,$A$6,$A1018,101)/100</f>
        <v>6.8414322250638995E-2</v>
      </c>
      <c r="C1018" s="132">
        <f>[1]!thsiFinD("ths_adjustment_nvg_ratio_fund",C$2,$A$6,$A1018,101)/100</f>
        <v>8.4354096082008001E-2</v>
      </c>
      <c r="D1018" s="132">
        <f>[1]!thsiFinD("ths_adjustment_nvg_ratio_fund",D$2,$A$6,$A1018,101)/100</f>
        <v>0.26216151449795999</v>
      </c>
      <c r="E1018" s="132">
        <f>[1]!thsiFinD("ths_adjustment_nvg_ratio_fund",E$2,$A$6,$A1018,101)/100</f>
        <v>0.38728899583668996</v>
      </c>
      <c r="F1018" s="135">
        <f>(1+F$831)*(1+[1]!thsiFinD("ths_adjustment_nvg_ratio_fund",F$2,$A$832,$A1018,101)/100)-1</f>
        <v>2.4846366933695574E-2</v>
      </c>
      <c r="G1018" s="135">
        <f>(1+G$831)*(1+[1]!thsiFinD("ths_adjustment_nvg_ratio_fund",G$2,$A$832,$A1018,101)/100)-1</f>
        <v>3.9466699857280574E-2</v>
      </c>
      <c r="H1018" s="136">
        <f>(1+H$997)*(1+[1]!thsiFinD("ths_adjustment_nvg_ratio_fund",H$2,$A$998,$A1018,101)/100)-1</f>
        <v>-1.5670081959397675E-2</v>
      </c>
      <c r="I1018" s="136">
        <f>(1+I$997)*(1+[1]!thsiFinD("ths_adjustment_nvg_ratio_fund",I$2,$A$998,$A1018,101)/100)-1</f>
        <v>0.11439771627135165</v>
      </c>
      <c r="J1018" s="32">
        <f t="shared" si="109"/>
        <v>0.12065745372127838</v>
      </c>
      <c r="K1018" s="32">
        <f>[1]!thsiFinD("ths_int_chg_ratio_index",K$2,$A$6,$A1018,101)/100</f>
        <v>-0.10174842163197001</v>
      </c>
      <c r="L1018" s="32">
        <f>[1]!thsiFinD("ths_int_chg_ratio_index",L$2,$A$6,$A1018,101)/100</f>
        <v>-4.7666778559834998E-2</v>
      </c>
      <c r="M1018" s="46">
        <f t="shared" si="110"/>
        <v>1.1206574537212783</v>
      </c>
      <c r="N1018" s="46">
        <f t="shared" si="111"/>
        <v>0.89825157836803005</v>
      </c>
      <c r="O1018" s="46">
        <f t="shared" si="111"/>
        <v>0.95233322144016497</v>
      </c>
      <c r="P1018" s="38">
        <f t="shared" si="112"/>
        <v>8.1918451369895617E-3</v>
      </c>
      <c r="Q1018" s="38">
        <f t="shared" si="113"/>
        <v>6.7237698921100986E-3</v>
      </c>
      <c r="R1018" s="38">
        <f t="shared" si="113"/>
        <v>8.5091280184035334E-3</v>
      </c>
      <c r="S1018" s="34">
        <f>MAX(M$6:M1018)</f>
        <v>1.5715176881679187</v>
      </c>
      <c r="T1018" s="34">
        <f>MAX(N$6:N1018)</f>
        <v>1.37911001835863</v>
      </c>
      <c r="U1018" s="34">
        <f>MAX(O$6:O1018)</f>
        <v>1.34291332477861</v>
      </c>
      <c r="V1018" s="35">
        <f t="shared" si="114"/>
        <v>-0.28689478829363668</v>
      </c>
      <c r="W1018" s="35">
        <f t="shared" si="115"/>
        <v>-0.34867300910691768</v>
      </c>
      <c r="X1018" s="35">
        <f t="shared" si="115"/>
        <v>-0.29084535549070922</v>
      </c>
    </row>
    <row r="1019" spans="1:24">
      <c r="A1019" s="357">
        <v>45362</v>
      </c>
      <c r="B1019" s="132">
        <f>[1]!thsiFinD("ths_adjustment_nvg_ratio_fund",B$2,$A$6,$A1019,101)/100</f>
        <v>7.7525575447569994E-2</v>
      </c>
      <c r="C1019" s="132">
        <f>[1]!thsiFinD("ths_adjustment_nvg_ratio_fund",C$2,$A$6,$A1019,101)/100</f>
        <v>0.10242376856919</v>
      </c>
      <c r="D1019" s="132">
        <f>[1]!thsiFinD("ths_adjustment_nvg_ratio_fund",D$2,$A$6,$A1019,101)/100</f>
        <v>0.27869638150011999</v>
      </c>
      <c r="E1019" s="132">
        <f>[1]!thsiFinD("ths_adjustment_nvg_ratio_fund",E$2,$A$6,$A1019,101)/100</f>
        <v>0.41954285904461996</v>
      </c>
      <c r="F1019" s="135">
        <f>(1+F$831)*(1+[1]!thsiFinD("ths_adjustment_nvg_ratio_fund",F$2,$A$832,$A1019,101)/100)-1</f>
        <v>4.3469222135020802E-2</v>
      </c>
      <c r="G1019" s="135">
        <f>(1+G$831)*(1+[1]!thsiFinD("ths_adjustment_nvg_ratio_fund",G$2,$A$832,$A1019,101)/100)-1</f>
        <v>5.5052705737485885E-2</v>
      </c>
      <c r="H1019" s="136">
        <f>(1+H$997)*(1+[1]!thsiFinD("ths_adjustment_nvg_ratio_fund",H$2,$A$998,$A1019,101)/100)-1</f>
        <v>-1.5670081959397675E-2</v>
      </c>
      <c r="I1019" s="136">
        <f>(1+I$997)*(1+[1]!thsiFinD("ths_adjustment_nvg_ratio_fund",I$2,$A$998,$A1019,101)/100)-1</f>
        <v>0.13706630899872119</v>
      </c>
      <c r="J1019" s="32">
        <f t="shared" si="109"/>
        <v>0.13726334243416627</v>
      </c>
      <c r="K1019" s="32">
        <f>[1]!thsiFinD("ths_int_chg_ratio_index",K$2,$A$6,$A1019,101)/100</f>
        <v>-8.9441633875833995E-2</v>
      </c>
      <c r="L1019" s="32">
        <f>[1]!thsiFinD("ths_int_chg_ratio_index",L$2,$A$6,$A1019,101)/100</f>
        <v>-3.288110301272E-2</v>
      </c>
      <c r="M1019" s="46">
        <f t="shared" si="110"/>
        <v>1.1372633424341663</v>
      </c>
      <c r="N1019" s="46">
        <f t="shared" si="111"/>
        <v>0.91055836612416596</v>
      </c>
      <c r="O1019" s="46">
        <f t="shared" si="111"/>
        <v>0.96711889698728004</v>
      </c>
      <c r="P1019" s="38">
        <f t="shared" si="112"/>
        <v>1.4817988010293437E-2</v>
      </c>
      <c r="Q1019" s="38">
        <f t="shared" si="113"/>
        <v>1.3700825083430734E-2</v>
      </c>
      <c r="R1019" s="38">
        <f t="shared" si="113"/>
        <v>1.5525737435427844E-2</v>
      </c>
      <c r="S1019" s="34">
        <f>MAX(M$6:M1019)</f>
        <v>1.5715176881679187</v>
      </c>
      <c r="T1019" s="34">
        <f>MAX(N$6:N1019)</f>
        <v>1.37911001835863</v>
      </c>
      <c r="U1019" s="34">
        <f>MAX(O$6:O1019)</f>
        <v>1.34291332477861</v>
      </c>
      <c r="V1019" s="35">
        <f t="shared" si="114"/>
        <v>-0.27632800381649403</v>
      </c>
      <c r="W1019" s="35">
        <f t="shared" si="115"/>
        <v>-0.3397492919325743</v>
      </c>
      <c r="X1019" s="35">
        <f t="shared" si="115"/>
        <v>-0.2798352066789439</v>
      </c>
    </row>
    <row r="1020" spans="1:24">
      <c r="A1020" s="357">
        <v>45363</v>
      </c>
      <c r="B1020" s="132">
        <f>[1]!thsiFinD("ths_adjustment_nvg_ratio_fund",B$2,$A$6,$A1020,101)/100</f>
        <v>7.7765345268542008E-2</v>
      </c>
      <c r="C1020" s="132">
        <f>[1]!thsiFinD("ths_adjustment_nvg_ratio_fund",C$2,$A$6,$A1020,101)/100</f>
        <v>0.10928676917731001</v>
      </c>
      <c r="D1020" s="132">
        <f>[1]!thsiFinD("ths_adjustment_nvg_ratio_fund",D$2,$A$6,$A1020,101)/100</f>
        <v>0.27450275581117001</v>
      </c>
      <c r="E1020" s="132">
        <f>[1]!thsiFinD("ths_adjustment_nvg_ratio_fund",E$2,$A$6,$A1020,101)/100</f>
        <v>0.42989019665285999</v>
      </c>
      <c r="F1020" s="135">
        <f>(1+F$831)*(1+[1]!thsiFinD("ths_adjustment_nvg_ratio_fund",F$2,$A$832,$A1020,101)/100)-1</f>
        <v>5.160198801408078E-2</v>
      </c>
      <c r="G1020" s="135">
        <f>(1+G$831)*(1+[1]!thsiFinD("ths_adjustment_nvg_ratio_fund",G$2,$A$832,$A1020,101)/100)-1</f>
        <v>6.1407000442499138E-2</v>
      </c>
      <c r="H1020" s="136">
        <f>(1+H$997)*(1+[1]!thsiFinD("ths_adjustment_nvg_ratio_fund",H$2,$A$998,$A1020,101)/100)-1</f>
        <v>-1.5670081959397675E-2</v>
      </c>
      <c r="I1020" s="136">
        <f>(1+I$997)*(1+[1]!thsiFinD("ths_adjustment_nvg_ratio_fund",I$2,$A$998,$A1020,101)/100)-1</f>
        <v>0.15270400130798367</v>
      </c>
      <c r="J1020" s="32">
        <f t="shared" si="109"/>
        <v>0.14268599683938099</v>
      </c>
      <c r="K1020" s="32">
        <f>[1]!thsiFinD("ths_int_chg_ratio_index",K$2,$A$6,$A1020,101)/100</f>
        <v>-8.8651877236806009E-2</v>
      </c>
      <c r="L1020" s="32">
        <f>[1]!thsiFinD("ths_int_chg_ratio_index",L$2,$A$6,$A1020,101)/100</f>
        <v>-2.9274314953595001E-2</v>
      </c>
      <c r="M1020" s="46">
        <f t="shared" si="110"/>
        <v>1.142685996839381</v>
      </c>
      <c r="N1020" s="46">
        <f t="shared" si="111"/>
        <v>0.91134812276319399</v>
      </c>
      <c r="O1020" s="46">
        <f t="shared" si="111"/>
        <v>0.970725685046405</v>
      </c>
      <c r="P1020" s="38">
        <f t="shared" si="112"/>
        <v>4.7681607266161219E-3</v>
      </c>
      <c r="Q1020" s="38">
        <f t="shared" si="113"/>
        <v>8.6733225283475157E-4</v>
      </c>
      <c r="R1020" s="38">
        <f t="shared" si="113"/>
        <v>3.7294153494060733E-3</v>
      </c>
      <c r="S1020" s="34">
        <f>MAX(M$6:M1020)</f>
        <v>1.5715176881679187</v>
      </c>
      <c r="T1020" s="34">
        <f>MAX(N$6:N1020)</f>
        <v>1.37911001835863</v>
      </c>
      <c r="U1020" s="34">
        <f>MAX(O$6:O1020)</f>
        <v>1.34291332477861</v>
      </c>
      <c r="V1020" s="35">
        <f t="shared" si="114"/>
        <v>-0.27287741942533994</v>
      </c>
      <c r="W1020" s="35">
        <f t="shared" si="115"/>
        <v>-0.33917663519851038</v>
      </c>
      <c r="X1020" s="35">
        <f t="shared" si="115"/>
        <v>-0.27714941304463048</v>
      </c>
    </row>
    <row r="1021" spans="1:24">
      <c r="A1021" s="357">
        <v>45364</v>
      </c>
      <c r="B1021" s="132">
        <f>[1]!thsiFinD("ths_adjustment_nvg_ratio_fund",B$2,$A$6,$A1021,101)/100</f>
        <v>7.6086956521738996E-2</v>
      </c>
      <c r="C1021" s="132">
        <f>[1]!thsiFinD("ths_adjustment_nvg_ratio_fund",C$2,$A$6,$A1021,101)/100</f>
        <v>0.10728868039267001</v>
      </c>
      <c r="D1021" s="132">
        <f>[1]!thsiFinD("ths_adjustment_nvg_ratio_fund",D$2,$A$6,$A1021,101)/100</f>
        <v>0.27162712676730999</v>
      </c>
      <c r="E1021" s="132">
        <f>[1]!thsiFinD("ths_adjustment_nvg_ratio_fund",E$2,$A$6,$A1021,101)/100</f>
        <v>0.43147492408297</v>
      </c>
      <c r="F1021" s="135">
        <f>(1+F$831)*(1+[1]!thsiFinD("ths_adjustment_nvg_ratio_fund",F$2,$A$832,$A1021,101)/100)-1</f>
        <v>5.4666508490248233E-2</v>
      </c>
      <c r="G1021" s="135">
        <f>(1+G$831)*(1+[1]!thsiFinD("ths_adjustment_nvg_ratio_fund",G$2,$A$832,$A1021,101)/100)-1</f>
        <v>6.6082802206563152E-2</v>
      </c>
      <c r="H1021" s="136">
        <f>(1+H$997)*(1+[1]!thsiFinD("ths_adjustment_nvg_ratio_fund",H$2,$A$998,$A1021,101)/100)-1</f>
        <v>-1.5670081959397675E-2</v>
      </c>
      <c r="I1021" s="136">
        <f>(1+I$997)*(1+[1]!thsiFinD("ths_adjustment_nvg_ratio_fund",I$2,$A$998,$A1021,101)/100)-1</f>
        <v>0.16046223625211331</v>
      </c>
      <c r="J1021" s="32">
        <f t="shared" si="109"/>
        <v>0.14400239409427701</v>
      </c>
      <c r="K1021" s="32">
        <f>[1]!thsiFinD("ths_int_chg_ratio_index",K$2,$A$6,$A1021,101)/100</f>
        <v>-9.3743365132704995E-2</v>
      </c>
      <c r="L1021" s="32">
        <f>[1]!thsiFinD("ths_int_chg_ratio_index",L$2,$A$6,$A1021,101)/100</f>
        <v>-3.1505652575312001E-2</v>
      </c>
      <c r="M1021" s="46">
        <f t="shared" si="110"/>
        <v>1.144002394094277</v>
      </c>
      <c r="N1021" s="46">
        <f t="shared" si="111"/>
        <v>0.90625663486729502</v>
      </c>
      <c r="O1021" s="46">
        <f t="shared" si="111"/>
        <v>0.96849434742468798</v>
      </c>
      <c r="P1021" s="38">
        <f t="shared" si="112"/>
        <v>1.1520201162322774E-3</v>
      </c>
      <c r="Q1021" s="38">
        <f t="shared" si="113"/>
        <v>-5.5867651106381588E-3</v>
      </c>
      <c r="R1021" s="38">
        <f t="shared" si="113"/>
        <v>-2.2986283932626694E-3</v>
      </c>
      <c r="S1021" s="34">
        <f>MAX(M$6:M1021)</f>
        <v>1.5715176881679187</v>
      </c>
      <c r="T1021" s="34">
        <f>MAX(N$6:N1021)</f>
        <v>1.37911001835863</v>
      </c>
      <c r="U1021" s="34">
        <f>MAX(O$6:O1021)</f>
        <v>1.34291332477861</v>
      </c>
      <c r="V1021" s="35">
        <f t="shared" si="114"/>
        <v>-0.27203975958555116</v>
      </c>
      <c r="W1021" s="35">
        <f t="shared" si="115"/>
        <v>-0.34286850011727787</v>
      </c>
      <c r="X1021" s="35">
        <f t="shared" si="115"/>
        <v>-0.27881097792789267</v>
      </c>
    </row>
    <row r="1022" spans="1:24">
      <c r="A1022" s="357">
        <v>45365</v>
      </c>
      <c r="B1022" s="132">
        <f>[1]!thsiFinD("ths_adjustment_nvg_ratio_fund",B$2,$A$6,$A1022,101)/100</f>
        <v>7.2090792838874998E-2</v>
      </c>
      <c r="C1022" s="132">
        <f>[1]!thsiFinD("ths_adjustment_nvg_ratio_fund",C$2,$A$6,$A1022,101)/100</f>
        <v>0.10659369298931001</v>
      </c>
      <c r="D1022" s="132">
        <f>[1]!thsiFinD("ths_adjustment_nvg_ratio_fund",D$2,$A$6,$A1022,101)/100</f>
        <v>0.26551641504912998</v>
      </c>
      <c r="E1022" s="132">
        <f>[1]!thsiFinD("ths_adjustment_nvg_ratio_fund",E$2,$A$6,$A1022,101)/100</f>
        <v>0.42336484860189005</v>
      </c>
      <c r="F1022" s="135">
        <f>(1+F$831)*(1+[1]!thsiFinD("ths_adjustment_nvg_ratio_fund",F$2,$A$832,$A1022,101)/100)-1</f>
        <v>4.8773199882233831E-2</v>
      </c>
      <c r="G1022" s="135">
        <f>(1+G$831)*(1+[1]!thsiFinD("ths_adjustment_nvg_ratio_fund",G$2,$A$832,$A1022,101)/100)-1</f>
        <v>5.8529583972308785E-2</v>
      </c>
      <c r="H1022" s="136">
        <f>(1+H$997)*(1+[1]!thsiFinD("ths_adjustment_nvg_ratio_fund",H$2,$A$998,$A1022,101)/100)-1</f>
        <v>-1.5670081959397675E-2</v>
      </c>
      <c r="I1022" s="136">
        <f>(1+I$997)*(1+[1]!thsiFinD("ths_adjustment_nvg_ratio_fund",I$2,$A$998,$A1022,101)/100)-1</f>
        <v>0.15403744793900453</v>
      </c>
      <c r="J1022" s="32">
        <f t="shared" si="109"/>
        <v>0.1391544874141693</v>
      </c>
      <c r="K1022" s="32">
        <f>[1]!thsiFinD("ths_int_chg_ratio_index",K$2,$A$6,$A1022,101)/100</f>
        <v>-9.6612198778777997E-2</v>
      </c>
      <c r="L1022" s="32">
        <f>[1]!thsiFinD("ths_int_chg_ratio_index",L$2,$A$6,$A1022,101)/100</f>
        <v>-3.5670247262864996E-2</v>
      </c>
      <c r="M1022" s="46">
        <f t="shared" si="110"/>
        <v>1.1391544874141692</v>
      </c>
      <c r="N1022" s="46">
        <f t="shared" si="111"/>
        <v>0.90338780122122198</v>
      </c>
      <c r="O1022" s="46">
        <f t="shared" si="111"/>
        <v>0.96432975273713506</v>
      </c>
      <c r="P1022" s="38">
        <f t="shared" si="112"/>
        <v>-4.2376717960855848E-3</v>
      </c>
      <c r="Q1022" s="38">
        <f t="shared" si="113"/>
        <v>-3.1655863644993731E-3</v>
      </c>
      <c r="R1022" s="38">
        <f t="shared" si="113"/>
        <v>-4.3000712380273365E-3</v>
      </c>
      <c r="S1022" s="34">
        <f>MAX(M$6:M1022)</f>
        <v>1.5715176881679187</v>
      </c>
      <c r="T1022" s="34">
        <f>MAX(N$6:N1022)</f>
        <v>1.37911001835863</v>
      </c>
      <c r="U1022" s="34">
        <f>MAX(O$6:O1022)</f>
        <v>1.34291332477861</v>
      </c>
      <c r="V1022" s="35">
        <f t="shared" si="114"/>
        <v>-0.27512461616502715</v>
      </c>
      <c r="W1022" s="35">
        <f t="shared" si="115"/>
        <v>-0.3449487066329896</v>
      </c>
      <c r="X1022" s="35">
        <f t="shared" si="115"/>
        <v>-0.28191214209888604</v>
      </c>
    </row>
    <row r="1023" spans="1:24">
      <c r="A1023" s="357">
        <v>45366</v>
      </c>
      <c r="B1023" s="132">
        <f>[1]!thsiFinD("ths_adjustment_nvg_ratio_fund",B$2,$A$6,$A1023,101)/100</f>
        <v>7.9443734015344991E-2</v>
      </c>
      <c r="C1023" s="132">
        <f>[1]!thsiFinD("ths_adjustment_nvg_ratio_fund",C$2,$A$6,$A1023,101)/100</f>
        <v>0.1097211363044</v>
      </c>
      <c r="D1023" s="132">
        <f>[1]!thsiFinD("ths_adjustment_nvg_ratio_fund",D$2,$A$6,$A1023,101)/100</f>
        <v>0.27641984184039997</v>
      </c>
      <c r="E1023" s="132">
        <f>[1]!thsiFinD("ths_adjustment_nvg_ratio_fund",E$2,$A$6,$A1023,101)/100</f>
        <v>0.43585622917203998</v>
      </c>
      <c r="F1023" s="135">
        <f>(1+F$831)*(1+[1]!thsiFinD("ths_adjustment_nvg_ratio_fund",F$2,$A$832,$A1023,101)/100)-1</f>
        <v>6.1738478819865383E-2</v>
      </c>
      <c r="G1023" s="135">
        <f>(1+G$831)*(1+[1]!thsiFinD("ths_adjustment_nvg_ratio_fund",G$2,$A$832,$A1023,101)/100)-1</f>
        <v>7.2916666323271873E-2</v>
      </c>
      <c r="H1023" s="136">
        <f>(1+H$997)*(1+[1]!thsiFinD("ths_adjustment_nvg_ratio_fund",H$2,$A$998,$A1023,101)/100)-1</f>
        <v>-9.1547652083404651E-3</v>
      </c>
      <c r="I1023" s="136">
        <f>(1+I$997)*(1+[1]!thsiFinD("ths_adjustment_nvg_ratio_fund",I$2,$A$998,$A1023,101)/100)-1</f>
        <v>0.17209958866830277</v>
      </c>
      <c r="J1023" s="32">
        <f t="shared" si="109"/>
        <v>0.14988011374191057</v>
      </c>
      <c r="K1023" s="32">
        <f>[1]!thsiFinD("ths_int_chg_ratio_index",K$2,$A$6,$A1023,101)/100</f>
        <v>-9.2487864766364003E-2</v>
      </c>
      <c r="L1023" s="32">
        <f>[1]!thsiFinD("ths_int_chg_ratio_index",L$2,$A$6,$A1023,101)/100</f>
        <v>-2.8466070881841003E-2</v>
      </c>
      <c r="M1023" s="46">
        <f t="shared" si="110"/>
        <v>1.1498801137419106</v>
      </c>
      <c r="N1023" s="46">
        <f t="shared" si="111"/>
        <v>0.90751213523363594</v>
      </c>
      <c r="O1023" s="46">
        <f t="shared" si="111"/>
        <v>0.97153392911815895</v>
      </c>
      <c r="P1023" s="38">
        <f t="shared" si="112"/>
        <v>9.4154273597149007E-3</v>
      </c>
      <c r="Q1023" s="38">
        <f t="shared" si="113"/>
        <v>4.5654081301946814E-3</v>
      </c>
      <c r="R1023" s="38">
        <f t="shared" si="113"/>
        <v>7.4706565472812958E-3</v>
      </c>
      <c r="S1023" s="34">
        <f>MAX(M$6:M1023)</f>
        <v>1.5715176881679187</v>
      </c>
      <c r="T1023" s="34">
        <f>MAX(N$6:N1023)</f>
        <v>1.37911001835863</v>
      </c>
      <c r="U1023" s="34">
        <f>MAX(O$6:O1023)</f>
        <v>1.34291332477861</v>
      </c>
      <c r="V1023" s="35">
        <f t="shared" si="114"/>
        <v>-0.26829960464368352</v>
      </c>
      <c r="W1023" s="35">
        <f t="shared" si="115"/>
        <v>-0.34195813013255738</v>
      </c>
      <c r="X1023" s="35">
        <f t="shared" si="115"/>
        <v>-0.27654755434173384</v>
      </c>
    </row>
    <row r="1024" spans="1:24">
      <c r="A1024" s="357">
        <v>45369</v>
      </c>
      <c r="B1024" s="132">
        <f>[1]!thsiFinD("ths_adjustment_nvg_ratio_fund",B$2,$A$6,$A1024,101)/100</f>
        <v>8.9354219948848998E-2</v>
      </c>
      <c r="C1024" s="132">
        <f>[1]!thsiFinD("ths_adjustment_nvg_ratio_fund",C$2,$A$6,$A1024,101)/100</f>
        <v>0.11806098514464</v>
      </c>
      <c r="D1024" s="132">
        <f>[1]!thsiFinD("ths_adjustment_nvg_ratio_fund",D$2,$A$6,$A1024,101)/100</f>
        <v>0.29163671219746001</v>
      </c>
      <c r="E1024" s="132">
        <f>[1]!thsiFinD("ths_adjustment_nvg_ratio_fund",E$2,$A$6,$A1024,101)/100</f>
        <v>0.45515261559762998</v>
      </c>
      <c r="F1024" s="135">
        <f>(1+F$831)*(1+[1]!thsiFinD("ths_adjustment_nvg_ratio_fund",F$2,$A$832,$A1024,101)/100)-1</f>
        <v>7.8239742922305622E-2</v>
      </c>
      <c r="G1024" s="135">
        <f>(1+G$831)*(1+[1]!thsiFinD("ths_adjustment_nvg_ratio_fund",G$2,$A$832,$A1024,101)/100)-1</f>
        <v>9.1499981026602173E-2</v>
      </c>
      <c r="H1024" s="136">
        <f>(1+H$997)*(1+[1]!thsiFinD("ths_adjustment_nvg_ratio_fund",H$2,$A$998,$A1024,101)/100)-1</f>
        <v>-9.1547652083404651E-3</v>
      </c>
      <c r="I1024" s="136">
        <f>(1+I$997)*(1+[1]!thsiFinD("ths_adjustment_nvg_ratio_fund",I$2,$A$998,$A1024,101)/100)-1</f>
        <v>0.19804118676273363</v>
      </c>
      <c r="J1024" s="32">
        <f t="shared" si="109"/>
        <v>0.16410383479898499</v>
      </c>
      <c r="K1024" s="32">
        <f>[1]!thsiFinD("ths_int_chg_ratio_index",K$2,$A$6,$A1024,101)/100</f>
        <v>-8.2958524197031008E-2</v>
      </c>
      <c r="L1024" s="32">
        <f>[1]!thsiFinD("ths_int_chg_ratio_index",L$2,$A$6,$A1024,101)/100</f>
        <v>-1.5435879592522E-2</v>
      </c>
      <c r="M1024" s="46">
        <f t="shared" si="110"/>
        <v>1.1641038347989849</v>
      </c>
      <c r="N1024" s="46">
        <f t="shared" si="111"/>
        <v>0.91704147580296902</v>
      </c>
      <c r="O1024" s="46">
        <f t="shared" si="111"/>
        <v>0.98456412040747798</v>
      </c>
      <c r="P1024" s="38">
        <f t="shared" si="112"/>
        <v>1.2369742625418567E-2</v>
      </c>
      <c r="Q1024" s="38">
        <f t="shared" si="113"/>
        <v>1.050051035061883E-2</v>
      </c>
      <c r="R1024" s="38">
        <f t="shared" si="113"/>
        <v>1.3411977594180557E-2</v>
      </c>
      <c r="S1024" s="34">
        <f>MAX(M$6:M1024)</f>
        <v>1.5715176881679187</v>
      </c>
      <c r="T1024" s="34">
        <f>MAX(N$6:N1024)</f>
        <v>1.37911001835863</v>
      </c>
      <c r="U1024" s="34">
        <f>MAX(O$6:O1024)</f>
        <v>1.34291332477861</v>
      </c>
      <c r="V1024" s="35">
        <f t="shared" si="114"/>
        <v>-0.25924865907420891</v>
      </c>
      <c r="W1024" s="35">
        <f t="shared" si="115"/>
        <v>-0.33504835466687377</v>
      </c>
      <c r="X1024" s="35">
        <f t="shared" si="115"/>
        <v>-0.26684462635010997</v>
      </c>
    </row>
    <row r="1025" spans="1:24">
      <c r="A1025" s="357">
        <v>45370</v>
      </c>
      <c r="B1025" s="132">
        <f>[1]!thsiFinD("ths_adjustment_nvg_ratio_fund",B$2,$A$6,$A1025,101)/100</f>
        <v>8.4958439897697996E-2</v>
      </c>
      <c r="C1025" s="132">
        <f>[1]!thsiFinD("ths_adjustment_nvg_ratio_fund",C$2,$A$6,$A1025,101)/100</f>
        <v>0.11085049083485</v>
      </c>
      <c r="D1025" s="132">
        <f>[1]!thsiFinD("ths_adjustment_nvg_ratio_fund",D$2,$A$6,$A1025,101)/100</f>
        <v>0.28025401389887</v>
      </c>
      <c r="E1025" s="132">
        <f>[1]!thsiFinD("ths_adjustment_nvg_ratio_fund",E$2,$A$6,$A1025,101)/100</f>
        <v>0.44760185564834998</v>
      </c>
      <c r="F1025" s="135">
        <f>(1+F$831)*(1+[1]!thsiFinD("ths_adjustment_nvg_ratio_fund",F$2,$A$832,$A1025,101)/100)-1</f>
        <v>7.4703757757496936E-2</v>
      </c>
      <c r="G1025" s="135">
        <f>(1+G$831)*(1+[1]!thsiFinD("ths_adjustment_nvg_ratio_fund",G$2,$A$832,$A1025,101)/100)-1</f>
        <v>8.5984932792065427E-2</v>
      </c>
      <c r="H1025" s="136">
        <f>(1+H$997)*(1+[1]!thsiFinD("ths_adjustment_nvg_ratio_fund",H$2,$A$998,$A1025,101)/100)-1</f>
        <v>-9.1547652083404651E-3</v>
      </c>
      <c r="I1025" s="136">
        <f>(1+I$997)*(1+[1]!thsiFinD("ths_adjustment_nvg_ratio_fund",I$2,$A$998,$A1025,101)/100)-1</f>
        <v>0.19476818139567786</v>
      </c>
      <c r="J1025" s="32">
        <f t="shared" si="109"/>
        <v>0.15874586337708346</v>
      </c>
      <c r="K1025" s="32">
        <f>[1]!thsiFinD("ths_int_chg_ratio_index",K$2,$A$6,$A1025,101)/100</f>
        <v>-9.0005939418677003E-2</v>
      </c>
      <c r="L1025" s="32">
        <f>[1]!thsiFinD("ths_int_chg_ratio_index",L$2,$A$6,$A1025,101)/100</f>
        <v>-2.1960830517227001E-2</v>
      </c>
      <c r="M1025" s="46">
        <f t="shared" si="110"/>
        <v>1.1587458633770835</v>
      </c>
      <c r="N1025" s="46">
        <f t="shared" si="111"/>
        <v>0.90999406058132304</v>
      </c>
      <c r="O1025" s="46">
        <f t="shared" si="111"/>
        <v>0.97803916948277303</v>
      </c>
      <c r="P1025" s="38">
        <f t="shared" si="112"/>
        <v>-4.6026576510905803E-3</v>
      </c>
      <c r="Q1025" s="38">
        <f t="shared" si="113"/>
        <v>-7.6849470908337825E-3</v>
      </c>
      <c r="R1025" s="38">
        <f t="shared" si="113"/>
        <v>-6.6272483319872455E-3</v>
      </c>
      <c r="S1025" s="34">
        <f>MAX(M$6:M1025)</f>
        <v>1.5715176881679187</v>
      </c>
      <c r="T1025" s="34">
        <f>MAX(N$6:N1025)</f>
        <v>1.37911001835863</v>
      </c>
      <c r="U1025" s="34">
        <f>MAX(O$6:O1025)</f>
        <v>1.34291332477861</v>
      </c>
      <c r="V1025" s="35">
        <f t="shared" si="114"/>
        <v>-0.26265808390107659</v>
      </c>
      <c r="W1025" s="35">
        <f t="shared" si="115"/>
        <v>-0.34015847287922174</v>
      </c>
      <c r="X1025" s="35">
        <f t="shared" si="115"/>
        <v>-0.27170342907721867</v>
      </c>
    </row>
    <row r="1026" spans="1:24">
      <c r="A1026" s="357">
        <v>45371</v>
      </c>
      <c r="B1026" s="132">
        <f>[1]!thsiFinD("ths_adjustment_nvg_ratio_fund",B$2,$A$6,$A1026,101)/100</f>
        <v>9.0952685421995E-2</v>
      </c>
      <c r="C1026" s="132">
        <f>[1]!thsiFinD("ths_adjustment_nvg_ratio_fund",C$2,$A$6,$A1026,101)/100</f>
        <v>0.11510728868039</v>
      </c>
      <c r="D1026" s="132">
        <f>[1]!thsiFinD("ths_adjustment_nvg_ratio_fund",D$2,$A$6,$A1026,101)/100</f>
        <v>0.28145219266714999</v>
      </c>
      <c r="E1026" s="132">
        <f>[1]!thsiFinD("ths_adjustment_nvg_ratio_fund",E$2,$A$6,$A1026,101)/100</f>
        <v>0.45571193112942998</v>
      </c>
      <c r="F1026" s="135">
        <f>(1+F$831)*(1+[1]!thsiFinD("ths_adjustment_nvg_ratio_fund",F$2,$A$832,$A1026,101)/100)-1</f>
        <v>8.4722382391121398E-2</v>
      </c>
      <c r="G1026" s="135">
        <f>(1+G$831)*(1+[1]!thsiFinD("ths_adjustment_nvg_ratio_fund",G$2,$A$832,$A1026,101)/100)-1</f>
        <v>9.6415567496515475E-2</v>
      </c>
      <c r="H1026" s="136">
        <f>(1+H$997)*(1+[1]!thsiFinD("ths_adjustment_nvg_ratio_fund",H$2,$A$998,$A1026,101)/100)-1</f>
        <v>-9.1547652083404651E-3</v>
      </c>
      <c r="I1026" s="136">
        <f>(1+I$997)*(1+[1]!thsiFinD("ths_adjustment_nvg_ratio_fund",I$2,$A$998,$A1026,101)/100)-1</f>
        <v>0.20955731675792033</v>
      </c>
      <c r="J1026" s="32">
        <f t="shared" si="109"/>
        <v>0.16559557491702273</v>
      </c>
      <c r="K1026" s="32">
        <f>[1]!thsiFinD("ths_int_chg_ratio_index",K$2,$A$6,$A1026,101)/100</f>
        <v>-8.7889326183095001E-2</v>
      </c>
      <c r="L1026" s="32">
        <f>[1]!thsiFinD("ths_int_chg_ratio_index",L$2,$A$6,$A1026,101)/100</f>
        <v>-1.6802596940734001E-2</v>
      </c>
      <c r="M1026" s="46">
        <f t="shared" si="110"/>
        <v>1.1655955749170228</v>
      </c>
      <c r="N1026" s="46">
        <f t="shared" si="111"/>
        <v>0.91211067381690503</v>
      </c>
      <c r="O1026" s="46">
        <f t="shared" si="111"/>
        <v>0.98319740305926595</v>
      </c>
      <c r="P1026" s="38">
        <f t="shared" si="112"/>
        <v>5.9113147726597148E-3</v>
      </c>
      <c r="Q1026" s="38">
        <f t="shared" si="113"/>
        <v>2.325963791708574E-3</v>
      </c>
      <c r="R1026" s="38">
        <f t="shared" si="113"/>
        <v>5.2740562315318762E-3</v>
      </c>
      <c r="S1026" s="34">
        <f>MAX(M$6:M1026)</f>
        <v>1.5715176881679187</v>
      </c>
      <c r="T1026" s="34">
        <f>MAX(N$6:N1026)</f>
        <v>1.37911001835863</v>
      </c>
      <c r="U1026" s="34">
        <f>MAX(O$6:O1026)</f>
        <v>1.34291332477861</v>
      </c>
      <c r="V1026" s="35">
        <f t="shared" si="114"/>
        <v>-0.25829942373993986</v>
      </c>
      <c r="W1026" s="35">
        <f t="shared" si="115"/>
        <v>-0.3386237053788731</v>
      </c>
      <c r="X1026" s="35">
        <f t="shared" si="115"/>
        <v>-0.26786235200894004</v>
      </c>
    </row>
    <row r="1027" spans="1:24">
      <c r="A1027" s="357">
        <v>45372</v>
      </c>
      <c r="B1027" s="132">
        <f>[1]!thsiFinD("ths_adjustment_nvg_ratio_fund",B$2,$A$6,$A1027,101)/100</f>
        <v>9.0792838874679996E-2</v>
      </c>
      <c r="C1027" s="132">
        <f>[1]!thsiFinD("ths_adjustment_nvg_ratio_fund",C$2,$A$6,$A1027,101)/100</f>
        <v>0.11189297193988</v>
      </c>
      <c r="D1027" s="132">
        <f>[1]!thsiFinD("ths_adjustment_nvg_ratio_fund",D$2,$A$6,$A1027,101)/100</f>
        <v>0.27462257368799003</v>
      </c>
      <c r="E1027" s="132">
        <f>[1]!thsiFinD("ths_adjustment_nvg_ratio_fund",E$2,$A$6,$A1027,101)/100</f>
        <v>0.44769507496795002</v>
      </c>
      <c r="F1027" s="135">
        <f>(1+F$831)*(1+[1]!thsiFinD("ths_adjustment_nvg_ratio_fund",F$2,$A$832,$A1027,101)/100)-1</f>
        <v>8.5311713251922772E-2</v>
      </c>
      <c r="G1027" s="135">
        <f>(1+G$831)*(1+[1]!thsiFinD("ths_adjustment_nvg_ratio_fund",G$2,$A$832,$A1027,101)/100)-1</f>
        <v>9.5816105731892254E-2</v>
      </c>
      <c r="H1027" s="136">
        <f>(1+H$997)*(1+[1]!thsiFinD("ths_adjustment_nvg_ratio_fund",H$2,$A$998,$A1027,101)/100)-1</f>
        <v>-9.1547652083404651E-3</v>
      </c>
      <c r="I1027" s="136">
        <f>(1+I$997)*(1+[1]!thsiFinD("ths_adjustment_nvg_ratio_fund",I$2,$A$998,$A1027,101)/100)-1</f>
        <v>0.21464865843999803</v>
      </c>
      <c r="J1027" s="32">
        <f t="shared" si="109"/>
        <v>0.1639531464607466</v>
      </c>
      <c r="K1027" s="32">
        <f>[1]!thsiFinD("ths_int_chg_ratio_index",K$2,$A$6,$A1027,101)/100</f>
        <v>-8.9896556137509992E-2</v>
      </c>
      <c r="L1027" s="32">
        <f>[1]!thsiFinD("ths_int_chg_ratio_index",L$2,$A$6,$A1027,101)/100</f>
        <v>-1.7659306324280998E-2</v>
      </c>
      <c r="M1027" s="46">
        <f t="shared" si="110"/>
        <v>1.1639531464607467</v>
      </c>
      <c r="N1027" s="46">
        <f t="shared" si="111"/>
        <v>0.91010344386248998</v>
      </c>
      <c r="O1027" s="46">
        <f t="shared" si="111"/>
        <v>0.98234069367571897</v>
      </c>
      <c r="P1027" s="38">
        <f t="shared" si="112"/>
        <v>-1.4090894746173754E-3</v>
      </c>
      <c r="Q1027" s="38">
        <f t="shared" si="113"/>
        <v>-2.2006429833951735E-3</v>
      </c>
      <c r="R1027" s="38">
        <f t="shared" si="113"/>
        <v>-8.7135033196927836E-4</v>
      </c>
      <c r="S1027" s="34">
        <f>MAX(M$6:M1027)</f>
        <v>1.5715176881679187</v>
      </c>
      <c r="T1027" s="34">
        <f>MAX(N$6:N1027)</f>
        <v>1.37911001835863</v>
      </c>
      <c r="U1027" s="34">
        <f>MAX(O$6:O1027)</f>
        <v>1.34291332477861</v>
      </c>
      <c r="V1027" s="35">
        <f t="shared" si="114"/>
        <v>-0.25934454621526548</v>
      </c>
      <c r="W1027" s="35">
        <f t="shared" si="115"/>
        <v>-0.340079158481015</v>
      </c>
      <c r="X1027" s="35">
        <f t="shared" si="115"/>
        <v>-0.26850030039156425</v>
      </c>
    </row>
    <row r="1028" spans="1:24">
      <c r="A1028" s="357">
        <v>45373</v>
      </c>
      <c r="B1028" s="132">
        <f>[1]!thsiFinD("ths_adjustment_nvg_ratio_fund",B$2,$A$6,$A1028,101)/100</f>
        <v>7.3929028132992E-2</v>
      </c>
      <c r="C1028" s="132">
        <f>[1]!thsiFinD("ths_adjustment_nvg_ratio_fund",C$2,$A$6,$A1028,101)/100</f>
        <v>0.10077317348622999</v>
      </c>
      <c r="D1028" s="132">
        <f>[1]!thsiFinD("ths_adjustment_nvg_ratio_fund",D$2,$A$6,$A1028,101)/100</f>
        <v>0.25533189551881003</v>
      </c>
      <c r="E1028" s="132">
        <f>[1]!thsiFinD("ths_adjustment_nvg_ratio_fund",E$2,$A$6,$A1028,101)/100</f>
        <v>0.42327162935946</v>
      </c>
      <c r="F1028" s="135">
        <f>(1+F$831)*(1+[1]!thsiFinD("ths_adjustment_nvg_ratio_fund",F$2,$A$832,$A1028,101)/100)-1</f>
        <v>7.364296220805433E-2</v>
      </c>
      <c r="G1028" s="135">
        <f>(1+G$831)*(1+[1]!thsiFinD("ths_adjustment_nvg_ratio_fund",G$2,$A$832,$A1028,101)/100)-1</f>
        <v>8.2148377498474368E-2</v>
      </c>
      <c r="H1028" s="136">
        <f>(1+H$997)*(1+[1]!thsiFinD("ths_adjustment_nvg_ratio_fund",H$2,$A$998,$A1028,101)/100)-1</f>
        <v>-7.5000815890245986E-3</v>
      </c>
      <c r="I1028" s="136">
        <f>(1+I$997)*(1+[1]!thsiFinD("ths_adjustment_nvg_ratio_fund",I$2,$A$998,$A1028,101)/100)-1</f>
        <v>0.2025264163398075</v>
      </c>
      <c r="J1028" s="32">
        <f t="shared" si="109"/>
        <v>0.15051542511935043</v>
      </c>
      <c r="K1028" s="32">
        <f>[1]!thsiFinD("ths_int_chg_ratio_index",K$2,$A$6,$A1028,101)/100</f>
        <v>-0.10020833775463001</v>
      </c>
      <c r="L1028" s="32">
        <f>[1]!thsiFinD("ths_int_chg_ratio_index",L$2,$A$6,$A1028,101)/100</f>
        <v>-2.8727796898478E-2</v>
      </c>
      <c r="M1028" s="46">
        <f t="shared" si="110"/>
        <v>1.1505154251193503</v>
      </c>
      <c r="N1028" s="46">
        <f t="shared" si="111"/>
        <v>0.89979166224536999</v>
      </c>
      <c r="O1028" s="46">
        <f t="shared" si="111"/>
        <v>0.97127220310152196</v>
      </c>
      <c r="P1028" s="38">
        <f t="shared" si="112"/>
        <v>-1.1544898849456864E-2</v>
      </c>
      <c r="Q1028" s="38">
        <f t="shared" si="113"/>
        <v>-1.1330340179086296E-2</v>
      </c>
      <c r="R1028" s="38">
        <f t="shared" si="113"/>
        <v>-1.1267466211524857E-2</v>
      </c>
      <c r="S1028" s="34">
        <f>MAX(M$6:M1028)</f>
        <v>1.5715176881679187</v>
      </c>
      <c r="T1028" s="34">
        <f>MAX(N$6:N1028)</f>
        <v>1.37911001835863</v>
      </c>
      <c r="U1028" s="34">
        <f>MAX(O$6:O1028)</f>
        <v>1.34291332477861</v>
      </c>
      <c r="V1028" s="35">
        <f t="shared" si="114"/>
        <v>-0.26789533851150882</v>
      </c>
      <c r="W1028" s="35">
        <f t="shared" si="115"/>
        <v>-0.34755628610669398</v>
      </c>
      <c r="X1028" s="35">
        <f t="shared" si="115"/>
        <v>-0.27674244854064289</v>
      </c>
    </row>
    <row r="1029" spans="1:24">
      <c r="A1029" s="357">
        <v>45376</v>
      </c>
      <c r="B1029" s="132">
        <f>[1]!thsiFinD("ths_adjustment_nvg_ratio_fund",B$2,$A$6,$A1029,101)/100</f>
        <v>6.6656010230179003E-2</v>
      </c>
      <c r="C1029" s="132">
        <f>[1]!thsiFinD("ths_adjustment_nvg_ratio_fund",C$2,$A$6,$A1029,101)/100</f>
        <v>9.5387021110241998E-2</v>
      </c>
      <c r="D1029" s="132">
        <f>[1]!thsiFinD("ths_adjustment_nvg_ratio_fund",D$2,$A$6,$A1029,101)/100</f>
        <v>0.23951593577762001</v>
      </c>
      <c r="E1029" s="132">
        <f>[1]!thsiFinD("ths_adjustment_nvg_ratio_fund",E$2,$A$6,$A1029,101)/100</f>
        <v>0.40136510375976997</v>
      </c>
      <c r="F1029" s="135">
        <f>(1+F$831)*(1+[1]!thsiFinD("ths_adjustment_nvg_ratio_fund",F$2,$A$832,$A1029,101)/100)-1</f>
        <v>5.2073452702722012E-2</v>
      </c>
      <c r="G1029" s="135">
        <f>(1+G$831)*(1+[1]!thsiFinD("ths_adjustment_nvg_ratio_fund",G$2,$A$832,$A1029,101)/100)-1</f>
        <v>5.8409691619382142E-2</v>
      </c>
      <c r="H1029" s="136">
        <f>(1+H$997)*(1+[1]!thsiFinD("ths_adjustment_nvg_ratio_fund",H$2,$A$998,$A1029,101)/100)-1</f>
        <v>-1.3808562887666298E-2</v>
      </c>
      <c r="I1029" s="136">
        <f>(1+I$997)*(1+[1]!thsiFinD("ths_adjustment_nvg_ratio_fund",I$2,$A$998,$A1029,101)/100)-1</f>
        <v>0.17816070971840303</v>
      </c>
      <c r="J1029" s="32">
        <f t="shared" si="109"/>
        <v>0.13471992025383148</v>
      </c>
      <c r="K1029" s="32">
        <f>[1]!thsiFinD("ths_int_chg_ratio_index",K$2,$A$6,$A1029,101)/100</f>
        <v>-0.10773079895699</v>
      </c>
      <c r="L1029" s="32">
        <f>[1]!thsiFinD("ths_int_chg_ratio_index",L$2,$A$6,$A1029,101)/100</f>
        <v>-4.2459568574726998E-2</v>
      </c>
      <c r="M1029" s="46">
        <f t="shared" si="110"/>
        <v>1.1347199202538314</v>
      </c>
      <c r="N1029" s="46">
        <f t="shared" si="111"/>
        <v>0.89226920104301</v>
      </c>
      <c r="O1029" s="46">
        <f t="shared" si="111"/>
        <v>0.95754043142527301</v>
      </c>
      <c r="P1029" s="38">
        <f t="shared" si="112"/>
        <v>-1.3729068312039683E-2</v>
      </c>
      <c r="Q1029" s="38">
        <f t="shared" si="113"/>
        <v>-8.3602255032995121E-3</v>
      </c>
      <c r="R1029" s="38">
        <f t="shared" si="113"/>
        <v>-1.4137923058438084E-2</v>
      </c>
      <c r="S1029" s="34">
        <f>MAX(M$6:M1029)</f>
        <v>1.5715176881679187</v>
      </c>
      <c r="T1029" s="34">
        <f>MAX(N$6:N1029)</f>
        <v>1.37911001835863</v>
      </c>
      <c r="U1029" s="34">
        <f>MAX(O$6:O1029)</f>
        <v>1.34291332477861</v>
      </c>
      <c r="V1029" s="35">
        <f t="shared" si="114"/>
        <v>-0.27794645342064705</v>
      </c>
      <c r="W1029" s="35">
        <f t="shared" si="115"/>
        <v>-0.35301086268305226</v>
      </c>
      <c r="X1029" s="35">
        <f t="shared" si="115"/>
        <v>-0.28696780815460954</v>
      </c>
    </row>
    <row r="1030" spans="1:24">
      <c r="A1030" s="357">
        <v>45377</v>
      </c>
      <c r="B1030" s="132">
        <f>[1]!thsiFinD("ths_adjustment_nvg_ratio_fund",B$2,$A$6,$A1030,101)/100</f>
        <v>7.049232736572901E-2</v>
      </c>
      <c r="C1030" s="132">
        <f>[1]!thsiFinD("ths_adjustment_nvg_ratio_fund",C$2,$A$6,$A1030,101)/100</f>
        <v>0.101555034315</v>
      </c>
      <c r="D1030" s="132">
        <f>[1]!thsiFinD("ths_adjustment_nvg_ratio_fund",D$2,$A$6,$A1030,101)/100</f>
        <v>0.23580158159597001</v>
      </c>
      <c r="E1030" s="132">
        <f>[1]!thsiFinD("ths_adjustment_nvg_ratio_fund",E$2,$A$6,$A1030,101)/100</f>
        <v>0.40136510375976997</v>
      </c>
      <c r="F1030" s="135">
        <f>(1+F$831)*(1+[1]!thsiFinD("ths_adjustment_nvg_ratio_fund",F$2,$A$832,$A1030,101)/100)-1</f>
        <v>5.1484121841920416E-2</v>
      </c>
      <c r="G1030" s="135">
        <f>(1+G$831)*(1+[1]!thsiFinD("ths_adjustment_nvg_ratio_fund",G$2,$A$832,$A1030,101)/100)-1</f>
        <v>5.5532275149192012E-2</v>
      </c>
      <c r="H1030" s="136">
        <f>(1+H$997)*(1+[1]!thsiFinD("ths_adjustment_nvg_ratio_fund",H$2,$A$998,$A1030,101)/100)-1</f>
        <v>-1.4015398340080809E-2</v>
      </c>
      <c r="I1030" s="136">
        <f>(1+I$997)*(1+[1]!thsiFinD("ths_adjustment_nvg_ratio_fund",I$2,$A$998,$A1030,101)/100)-1</f>
        <v>0.17900926666541261</v>
      </c>
      <c r="J1030" s="32">
        <f t="shared" si="109"/>
        <v>0.13515303904411416</v>
      </c>
      <c r="K1030" s="32">
        <f>[1]!thsiFinD("ths_int_chg_ratio_index",K$2,$A$6,$A1030,101)/100</f>
        <v>-0.10480580120308999</v>
      </c>
      <c r="L1030" s="32">
        <f>[1]!thsiFinD("ths_int_chg_ratio_index",L$2,$A$6,$A1030,101)/100</f>
        <v>-4.1360888177837001E-2</v>
      </c>
      <c r="M1030" s="46">
        <f t="shared" si="110"/>
        <v>1.1351530390441142</v>
      </c>
      <c r="N1030" s="46">
        <f t="shared" si="111"/>
        <v>0.89519419879690998</v>
      </c>
      <c r="O1030" s="46">
        <f t="shared" si="111"/>
        <v>0.95863911182216299</v>
      </c>
      <c r="P1030" s="38">
        <f t="shared" si="112"/>
        <v>3.8169664826703809E-4</v>
      </c>
      <c r="Q1030" s="38">
        <f t="shared" si="113"/>
        <v>3.2781561332395626E-3</v>
      </c>
      <c r="R1030" s="38">
        <f t="shared" si="113"/>
        <v>1.1473984396195291E-3</v>
      </c>
      <c r="S1030" s="34">
        <f>MAX(M$6:M1030)</f>
        <v>1.5715176881679187</v>
      </c>
      <c r="T1030" s="34">
        <f>MAX(N$6:N1030)</f>
        <v>1.37911001835863</v>
      </c>
      <c r="U1030" s="34">
        <f>MAX(O$6:O1030)</f>
        <v>1.34291332477861</v>
      </c>
      <c r="V1030" s="35">
        <f t="shared" si="114"/>
        <v>-0.27767084800204833</v>
      </c>
      <c r="W1030" s="35">
        <f t="shared" si="115"/>
        <v>-0.35088993127441725</v>
      </c>
      <c r="X1030" s="35">
        <f t="shared" si="115"/>
        <v>-0.28614967613028763</v>
      </c>
    </row>
    <row r="1031" spans="1:24">
      <c r="A1031" s="357">
        <v>45378</v>
      </c>
      <c r="B1031" s="132">
        <f>[1]!thsiFinD("ths_adjustment_nvg_ratio_fund",B$2,$A$6,$A1031,101)/100</f>
        <v>5.7624680306904999E-2</v>
      </c>
      <c r="C1031" s="132">
        <f>[1]!thsiFinD("ths_adjustment_nvg_ratio_fund",C$2,$A$6,$A1031,101)/100</f>
        <v>8.9566501607157997E-2</v>
      </c>
      <c r="D1031" s="132">
        <f>[1]!thsiFinD("ths_adjustment_nvg_ratio_fund",D$2,$A$6,$A1031,101)/100</f>
        <v>0.20920201294033</v>
      </c>
      <c r="E1031" s="132">
        <f>[1]!thsiFinD("ths_adjustment_nvg_ratio_fund",E$2,$A$6,$A1031,101)/100</f>
        <v>0.36678075910506996</v>
      </c>
      <c r="F1031" s="135">
        <f>(1+F$831)*(1+[1]!thsiFinD("ths_adjustment_nvg_ratio_fund",F$2,$A$832,$A1031,101)/100)-1</f>
        <v>2.225331114616913E-2</v>
      </c>
      <c r="G1031" s="135">
        <f>(1+G$831)*(1+[1]!thsiFinD("ths_adjustment_nvg_ratio_fund",G$2,$A$832,$A1031,101)/100)-1</f>
        <v>2.1482846918567944E-2</v>
      </c>
      <c r="H1031" s="136">
        <f>(1+H$997)*(1+[1]!thsiFinD("ths_adjustment_nvg_ratio_fund",H$2,$A$998,$A1031,101)/100)-1</f>
        <v>-2.6425525484950807E-2</v>
      </c>
      <c r="I1031" s="136">
        <f>(1+I$997)*(1+[1]!thsiFinD("ths_adjustment_nvg_ratio_fund",I$2,$A$998,$A1031,101)/100)-1</f>
        <v>0.14094542647079122</v>
      </c>
      <c r="J1031" s="32">
        <f t="shared" ref="J1031:J1094" si="116">SUMPRODUCT(B1031:I1031,$B$4:$I$4)</f>
        <v>0.11017875162625507</v>
      </c>
      <c r="K1031" s="32">
        <f>[1]!thsiFinD("ths_int_chg_ratio_index",K$2,$A$6,$A1031,101)/100</f>
        <v>-0.1180559730143</v>
      </c>
      <c r="L1031" s="32">
        <f>[1]!thsiFinD("ths_int_chg_ratio_index",L$2,$A$6,$A1031,101)/100</f>
        <v>-6.1894936359335004E-2</v>
      </c>
      <c r="M1031" s="46">
        <f t="shared" ref="M1031:M1094" si="117">1+J1031</f>
        <v>1.1101787516262551</v>
      </c>
      <c r="N1031" s="46">
        <f t="shared" ref="N1031:O1094" si="118">1+K1031</f>
        <v>0.88194402698569996</v>
      </c>
      <c r="O1031" s="46">
        <f t="shared" si="118"/>
        <v>0.93810506364066504</v>
      </c>
      <c r="P1031" s="38">
        <f t="shared" ref="P1031:P1094" si="119">M1031/M1030-1</f>
        <v>-2.2000810955753902E-2</v>
      </c>
      <c r="Q1031" s="38">
        <f t="shared" ref="Q1031:R1094" si="120">N1031/N1030-1</f>
        <v>-1.4801449594978977E-2</v>
      </c>
      <c r="R1031" s="38">
        <f t="shared" si="120"/>
        <v>-2.1419998337504964E-2</v>
      </c>
      <c r="S1031" s="34">
        <f>MAX(M$6:M1031)</f>
        <v>1.5715176881679187</v>
      </c>
      <c r="T1031" s="34">
        <f>MAX(N$6:N1031)</f>
        <v>1.37911001835863</v>
      </c>
      <c r="U1031" s="34">
        <f>MAX(O$6:O1031)</f>
        <v>1.34291332477861</v>
      </c>
      <c r="V1031" s="35">
        <f t="shared" ref="V1031:V1094" si="121">M1031/S1031-1</f>
        <v>-0.29356267512298528</v>
      </c>
      <c r="W1031" s="35">
        <f t="shared" ref="W1031:X1094" si="122">N1031/T1031-1</f>
        <v>-0.36049770123825231</v>
      </c>
      <c r="X1031" s="35">
        <f t="shared" si="122"/>
        <v>-0.30144034888080429</v>
      </c>
    </row>
    <row r="1032" spans="1:24">
      <c r="A1032" s="357">
        <v>45379</v>
      </c>
      <c r="B1032" s="132">
        <f>[1]!thsiFinD("ths_adjustment_nvg_ratio_fund",B$2,$A$6,$A1032,101)/100</f>
        <v>6.4498081841432006E-2</v>
      </c>
      <c r="C1032" s="132">
        <f>[1]!thsiFinD("ths_adjustment_nvg_ratio_fund",C$2,$A$6,$A1032,101)/100</f>
        <v>9.3302058900182006E-2</v>
      </c>
      <c r="D1032" s="132">
        <f>[1]!thsiFinD("ths_adjustment_nvg_ratio_fund",D$2,$A$6,$A1032,101)/100</f>
        <v>0.22094416486939999</v>
      </c>
      <c r="E1032" s="132">
        <f>[1]!thsiFinD("ths_adjustment_nvg_ratio_fund",E$2,$A$6,$A1032,101)/100</f>
        <v>0.38216193665378001</v>
      </c>
      <c r="F1032" s="135">
        <f>(1+F$831)*(1+[1]!thsiFinD("ths_adjustment_nvg_ratio_fund",F$2,$A$832,$A1032,101)/100)-1</f>
        <v>4.1701229552616681E-2</v>
      </c>
      <c r="G1032" s="135">
        <f>(1+G$831)*(1+[1]!thsiFinD("ths_adjustment_nvg_ratio_fund",G$2,$A$832,$A1032,101)/100)-1</f>
        <v>4.2344116327470926E-2</v>
      </c>
      <c r="H1032" s="136">
        <f>(1+H$997)*(1+[1]!thsiFinD("ths_adjustment_nvg_ratio_fund",H$2,$A$998,$A1032,101)/100)-1</f>
        <v>-1.7635018757335308E-2</v>
      </c>
      <c r="I1032" s="136">
        <f>(1+I$997)*(1+[1]!thsiFinD("ths_adjustment_nvg_ratio_fund",I$2,$A$998,$A1032,101)/100)-1</f>
        <v>0.17173592140529426</v>
      </c>
      <c r="J1032" s="32">
        <f t="shared" si="116"/>
        <v>0.12488156134910508</v>
      </c>
      <c r="K1032" s="32">
        <f>[1]!thsiFinD("ths_int_chg_ratio_index",K$2,$A$6,$A1032,101)/100</f>
        <v>-0.11172053076508</v>
      </c>
      <c r="L1032" s="32">
        <f>[1]!thsiFinD("ths_int_chg_ratio_index",L$2,$A$6,$A1032,101)/100</f>
        <v>-4.9888783109130003E-2</v>
      </c>
      <c r="M1032" s="46">
        <f t="shared" si="117"/>
        <v>1.124881561349105</v>
      </c>
      <c r="N1032" s="46">
        <f t="shared" si="118"/>
        <v>0.88827946923491996</v>
      </c>
      <c r="O1032" s="46">
        <f t="shared" si="118"/>
        <v>0.95011121689086997</v>
      </c>
      <c r="P1032" s="38">
        <f t="shared" si="119"/>
        <v>1.3243641802108241E-2</v>
      </c>
      <c r="Q1032" s="38">
        <f t="shared" si="120"/>
        <v>7.18349697414844E-3</v>
      </c>
      <c r="R1032" s="38">
        <f t="shared" si="120"/>
        <v>1.2798303426282187E-2</v>
      </c>
      <c r="S1032" s="34">
        <f>MAX(M$6:M1032)</f>
        <v>1.5715176881679187</v>
      </c>
      <c r="T1032" s="34">
        <f>MAX(N$6:N1032)</f>
        <v>1.37911001835863</v>
      </c>
      <c r="U1032" s="34">
        <f>MAX(O$6:O1032)</f>
        <v>1.34291332477861</v>
      </c>
      <c r="V1032" s="35">
        <f t="shared" si="121"/>
        <v>-0.28420687223667451</v>
      </c>
      <c r="W1032" s="35">
        <f t="shared" si="122"/>
        <v>-0.3559038384101364</v>
      </c>
      <c r="X1032" s="35">
        <f t="shared" si="122"/>
        <v>-0.292499970504423</v>
      </c>
    </row>
    <row r="1033" spans="1:24">
      <c r="A1033" s="357">
        <v>45380</v>
      </c>
      <c r="B1033" s="132">
        <f>[1]!thsiFinD("ths_adjustment_nvg_ratio_fund",B$2,$A$6,$A1033,101)/100</f>
        <v>7.5207800511508993E-2</v>
      </c>
      <c r="C1033" s="132">
        <f>[1]!thsiFinD("ths_adjustment_nvg_ratio_fund",C$2,$A$6,$A1033,101)/100</f>
        <v>9.9470072104943005E-2</v>
      </c>
      <c r="D1033" s="132">
        <f>[1]!thsiFinD("ths_adjustment_nvg_ratio_fund",D$2,$A$6,$A1033,101)/100</f>
        <v>0.23927630002396</v>
      </c>
      <c r="E1033" s="132">
        <f>[1]!thsiFinD("ths_adjustment_nvg_ratio_fund",E$2,$A$6,$A1033,101)/100</f>
        <v>0.39539907124060003</v>
      </c>
      <c r="F1033" s="135">
        <f>(1+F$831)*(1+[1]!thsiFinD("ths_adjustment_nvg_ratio_fund",F$2,$A$832,$A1033,101)/100)-1</f>
        <v>5.4666508490248233E-2</v>
      </c>
      <c r="G1033" s="135">
        <f>(1+G$831)*(1+[1]!thsiFinD("ths_adjustment_nvg_ratio_fund",G$2,$A$832,$A1033,101)/100)-1</f>
        <v>5.4693028678717948E-2</v>
      </c>
      <c r="H1033" s="136">
        <f>(1+H$997)*(1+[1]!thsiFinD("ths_adjustment_nvg_ratio_fund",H$2,$A$998,$A1033,101)/100)-1</f>
        <v>-1.194704381593592E-2</v>
      </c>
      <c r="I1033" s="136">
        <f>(1+I$997)*(1+[1]!thsiFinD("ths_adjustment_nvg_ratio_fund",I$2,$A$998,$A1033,101)/100)-1</f>
        <v>0.18870706034557738</v>
      </c>
      <c r="J1033" s="32">
        <f t="shared" si="116"/>
        <v>0.13693409969745246</v>
      </c>
      <c r="K1033" s="32">
        <f>[1]!thsiFinD("ths_int_chg_ratio_index",K$2,$A$6,$A1033,101)/100</f>
        <v>-0.10590398129901001</v>
      </c>
      <c r="L1033" s="32">
        <f>[1]!thsiFinD("ths_int_chg_ratio_index",L$2,$A$6,$A1033,101)/100</f>
        <v>-4.2100178621673E-2</v>
      </c>
      <c r="M1033" s="46">
        <f t="shared" si="117"/>
        <v>1.1369340996974524</v>
      </c>
      <c r="N1033" s="46">
        <f t="shared" si="118"/>
        <v>0.89409601870098998</v>
      </c>
      <c r="O1033" s="46">
        <f t="shared" si="118"/>
        <v>0.95789982137832697</v>
      </c>
      <c r="P1033" s="38">
        <f t="shared" si="119"/>
        <v>1.0714495429983151E-2</v>
      </c>
      <c r="Q1033" s="38">
        <f t="shared" si="120"/>
        <v>6.5481075129203425E-3</v>
      </c>
      <c r="R1033" s="38">
        <f t="shared" si="120"/>
        <v>8.1975713463779964E-3</v>
      </c>
      <c r="S1033" s="34">
        <f>MAX(M$6:M1033)</f>
        <v>1.5715176881679187</v>
      </c>
      <c r="T1033" s="34">
        <f>MAX(N$6:N1033)</f>
        <v>1.37911001835863</v>
      </c>
      <c r="U1033" s="34">
        <f>MAX(O$6:O1033)</f>
        <v>1.34291332477861</v>
      </c>
      <c r="V1033" s="35">
        <f t="shared" si="121"/>
        <v>-0.27653751004044091</v>
      </c>
      <c r="W1033" s="35">
        <f t="shared" si="122"/>
        <v>-0.35168622749538669</v>
      </c>
      <c r="X1033" s="35">
        <f t="shared" si="122"/>
        <v>-0.2867001885350684</v>
      </c>
    </row>
    <row r="1034" spans="1:24">
      <c r="A1034" s="357">
        <v>45383</v>
      </c>
      <c r="B1034" s="132">
        <f>[1]!thsiFinD("ths_adjustment_nvg_ratio_fund",B$2,$A$6,$A1034,101)/100</f>
        <v>9.2311381074169002E-2</v>
      </c>
      <c r="C1034" s="132">
        <f>[1]!thsiFinD("ths_adjustment_nvg_ratio_fund",C$2,$A$6,$A1034,101)/100</f>
        <v>0.11945095995135001</v>
      </c>
      <c r="D1034" s="132">
        <f>[1]!thsiFinD("ths_adjustment_nvg_ratio_fund",D$2,$A$6,$A1034,101)/100</f>
        <v>0.26551641504912998</v>
      </c>
      <c r="E1034" s="132">
        <f>[1]!thsiFinD("ths_adjustment_nvg_ratio_fund",E$2,$A$6,$A1034,101)/100</f>
        <v>0.42821225005747998</v>
      </c>
      <c r="F1034" s="135">
        <f>(1+F$831)*(1+[1]!thsiFinD("ths_adjustment_nvg_ratio_fund",F$2,$A$832,$A1034,101)/100)-1</f>
        <v>8.1657861914953722E-2</v>
      </c>
      <c r="G1034" s="135">
        <f>(1+G$831)*(1+[1]!thsiFinD("ths_adjustment_nvg_ratio_fund",G$2,$A$832,$A1034,101)/100)-1</f>
        <v>7.8551606910733041E-2</v>
      </c>
      <c r="H1034" s="136">
        <f>(1+H$997)*(1+[1]!thsiFinD("ths_adjustment_nvg_ratio_fund",H$2,$A$998,$A1034,101)/100)-1</f>
        <v>-9.8476483796838821E-4</v>
      </c>
      <c r="I1034" s="136">
        <f>(1+I$997)*(1+[1]!thsiFinD("ths_adjustment_nvg_ratio_fund",I$2,$A$998,$A1034,101)/100)-1</f>
        <v>0.21307276696697142</v>
      </c>
      <c r="J1034" s="32">
        <f t="shared" si="116"/>
        <v>0.15972355963585236</v>
      </c>
      <c r="K1034" s="32">
        <f>[1]!thsiFinD("ths_int_chg_ratio_index",K$2,$A$6,$A1034,101)/100</f>
        <v>-8.9977051013650999E-2</v>
      </c>
      <c r="L1034" s="32">
        <f>[1]!thsiFinD("ths_int_chg_ratio_index",L$2,$A$6,$A1034,101)/100</f>
        <v>-2.3886598903524001E-2</v>
      </c>
      <c r="M1034" s="46">
        <f t="shared" si="117"/>
        <v>1.1597235596358524</v>
      </c>
      <c r="N1034" s="46">
        <f t="shared" si="118"/>
        <v>0.91002294898634895</v>
      </c>
      <c r="O1034" s="46">
        <f t="shared" si="118"/>
        <v>0.97611340109647604</v>
      </c>
      <c r="P1034" s="38">
        <f t="shared" si="119"/>
        <v>2.0044662170361827E-2</v>
      </c>
      <c r="Q1034" s="38">
        <f t="shared" si="120"/>
        <v>1.7813445035242292E-2</v>
      </c>
      <c r="R1034" s="38">
        <f t="shared" si="120"/>
        <v>1.9014075701508704E-2</v>
      </c>
      <c r="S1034" s="34">
        <f>MAX(M$6:M1034)</f>
        <v>1.5715176881679187</v>
      </c>
      <c r="T1034" s="34">
        <f>MAX(N$6:N1034)</f>
        <v>1.37911001835863</v>
      </c>
      <c r="U1034" s="34">
        <f>MAX(O$6:O1034)</f>
        <v>1.34291332477861</v>
      </c>
      <c r="V1034" s="35">
        <f t="shared" si="121"/>
        <v>-0.26203594883627268</v>
      </c>
      <c r="W1034" s="35">
        <f t="shared" si="122"/>
        <v>-0.34013752574328526</v>
      </c>
      <c r="X1034" s="35">
        <f t="shared" si="122"/>
        <v>-0.27313745192200245</v>
      </c>
    </row>
    <row r="1035" spans="1:24">
      <c r="A1035" s="357">
        <v>45384</v>
      </c>
      <c r="B1035" s="132">
        <f>[1]!thsiFinD("ths_adjustment_nvg_ratio_fund",B$2,$A$6,$A1035,101)/100</f>
        <v>8.855498721227599E-2</v>
      </c>
      <c r="C1035" s="132">
        <f>[1]!thsiFinD("ths_adjustment_nvg_ratio_fund",C$2,$A$6,$A1035,101)/100</f>
        <v>0.11632351663626</v>
      </c>
      <c r="D1035" s="132">
        <f>[1]!thsiFinD("ths_adjustment_nvg_ratio_fund",D$2,$A$6,$A1035,101)/100</f>
        <v>0.26323987538941002</v>
      </c>
      <c r="E1035" s="132">
        <f>[1]!thsiFinD("ths_adjustment_nvg_ratio_fund",E$2,$A$6,$A1035,101)/100</f>
        <v>0.42401738345328999</v>
      </c>
      <c r="F1035" s="135">
        <f>(1+F$831)*(1+[1]!thsiFinD("ths_adjustment_nvg_ratio_fund",F$2,$A$832,$A1035,101)/100)-1</f>
        <v>8.2600791292236186E-2</v>
      </c>
      <c r="G1035" s="135">
        <f>(1+G$831)*(1+[1]!thsiFinD("ths_adjustment_nvg_ratio_fund",G$2,$A$832,$A1035,101)/100)-1</f>
        <v>7.3636020440819516E-2</v>
      </c>
      <c r="H1035" s="136">
        <f>(1+H$997)*(1+[1]!thsiFinD("ths_adjustment_nvg_ratio_fund",H$2,$A$998,$A1035,101)/100)-1</f>
        <v>-2.7428661834913992E-3</v>
      </c>
      <c r="I1035" s="136">
        <f>(1+I$997)*(1+[1]!thsiFinD("ths_adjustment_nvg_ratio_fund",I$2,$A$998,$A1035,101)/100)-1</f>
        <v>0.21004220644193161</v>
      </c>
      <c r="J1035" s="32">
        <f t="shared" si="116"/>
        <v>0.1569589893353415</v>
      </c>
      <c r="K1035" s="32">
        <f>[1]!thsiFinD("ths_int_chg_ratio_index",K$2,$A$6,$A1035,101)/100</f>
        <v>-9.3657377720008997E-2</v>
      </c>
      <c r="L1035" s="32">
        <f>[1]!thsiFinD("ths_int_chg_ratio_index",L$2,$A$6,$A1035,101)/100</f>
        <v>-2.7854354649375003E-2</v>
      </c>
      <c r="M1035" s="46">
        <f t="shared" si="117"/>
        <v>1.1569589893353416</v>
      </c>
      <c r="N1035" s="46">
        <f t="shared" si="118"/>
        <v>0.90634262227999096</v>
      </c>
      <c r="O1035" s="46">
        <f t="shared" si="118"/>
        <v>0.97214564535062498</v>
      </c>
      <c r="P1035" s="38">
        <f t="shared" si="119"/>
        <v>-2.3838183483819719E-3</v>
      </c>
      <c r="Q1035" s="38">
        <f t="shared" si="120"/>
        <v>-4.0442130722718739E-3</v>
      </c>
      <c r="R1035" s="38">
        <f t="shared" si="120"/>
        <v>-4.0648512164611628E-3</v>
      </c>
      <c r="S1035" s="34">
        <f>MAX(M$6:M1035)</f>
        <v>1.5715176881679187</v>
      </c>
      <c r="T1035" s="34">
        <f>MAX(N$6:N1035)</f>
        <v>1.37911001835863</v>
      </c>
      <c r="U1035" s="34">
        <f>MAX(O$6:O1035)</f>
        <v>1.34291332477861</v>
      </c>
      <c r="V1035" s="35">
        <f t="shared" si="121"/>
        <v>-0.26379512108188308</v>
      </c>
      <c r="W1035" s="35">
        <f t="shared" si="122"/>
        <v>-0.34280615018757588</v>
      </c>
      <c r="X1035" s="35">
        <f t="shared" si="122"/>
        <v>-0.27609204003475729</v>
      </c>
    </row>
    <row r="1036" spans="1:24">
      <c r="A1036" s="357">
        <v>45385</v>
      </c>
      <c r="B1036" s="132">
        <f>[1]!thsiFinD("ths_adjustment_nvg_ratio_fund",B$2,$A$6,$A1036,101)/100</f>
        <v>8.6077365728899999E-2</v>
      </c>
      <c r="C1036" s="132">
        <f>[1]!thsiFinD("ths_adjustment_nvg_ratio_fund",C$2,$A$6,$A1036,101)/100</f>
        <v>0.11319607332117</v>
      </c>
      <c r="D1036" s="132">
        <f>[1]!thsiFinD("ths_adjustment_nvg_ratio_fund",D$2,$A$6,$A1036,101)/100</f>
        <v>0.26240115025162003</v>
      </c>
      <c r="E1036" s="132">
        <f>[1]!thsiFinD("ths_adjustment_nvg_ratio_fund",E$2,$A$6,$A1036,101)/100</f>
        <v>0.42224621753831004</v>
      </c>
      <c r="F1036" s="135">
        <f>(1+F$831)*(1+[1]!thsiFinD("ths_adjustment_nvg_ratio_fund",F$2,$A$832,$A1036,101)/100)-1</f>
        <v>7.8711207610946632E-2</v>
      </c>
      <c r="G1036" s="135">
        <f>(1+G$831)*(1+[1]!thsiFinD("ths_adjustment_nvg_ratio_fund",G$2,$A$832,$A1036,101)/100)-1</f>
        <v>6.7641402794584637E-2</v>
      </c>
      <c r="H1036" s="136">
        <f>(1+H$997)*(1+[1]!thsiFinD("ths_adjustment_nvg_ratio_fund",H$2,$A$998,$A1036,101)/100)-1</f>
        <v>-7.7069170414389987E-3</v>
      </c>
      <c r="I1036" s="136">
        <f>(1+I$997)*(1+[1]!thsiFinD("ths_adjustment_nvg_ratio_fund",I$2,$A$998,$A1036,101)/100)-1</f>
        <v>0.19925341097275151</v>
      </c>
      <c r="J1036" s="32">
        <f t="shared" si="116"/>
        <v>0.15272748889710547</v>
      </c>
      <c r="K1036" s="32">
        <f>[1]!thsiFinD("ths_int_chg_ratio_index",K$2,$A$6,$A1036,101)/100</f>
        <v>-9.6361505386940008E-2</v>
      </c>
      <c r="L1036" s="32">
        <f>[1]!thsiFinD("ths_int_chg_ratio_index",L$2,$A$6,$A1036,101)/100</f>
        <v>-3.2529512841619E-2</v>
      </c>
      <c r="M1036" s="46">
        <f t="shared" si="117"/>
        <v>1.1527274888971055</v>
      </c>
      <c r="N1036" s="46">
        <f t="shared" si="118"/>
        <v>0.90363849461306001</v>
      </c>
      <c r="O1036" s="46">
        <f t="shared" si="118"/>
        <v>0.96747048715838102</v>
      </c>
      <c r="P1036" s="38">
        <f t="shared" si="119"/>
        <v>-3.6574333898101719E-3</v>
      </c>
      <c r="Q1036" s="38">
        <f t="shared" si="120"/>
        <v>-2.983560080324188E-3</v>
      </c>
      <c r="R1036" s="38">
        <f t="shared" si="120"/>
        <v>-4.8091129293262869E-3</v>
      </c>
      <c r="S1036" s="34">
        <f>MAX(M$6:M1036)</f>
        <v>1.5715176881679187</v>
      </c>
      <c r="T1036" s="34">
        <f>MAX(N$6:N1036)</f>
        <v>1.37911001835863</v>
      </c>
      <c r="U1036" s="34">
        <f>MAX(O$6:O1036)</f>
        <v>1.34291332477861</v>
      </c>
      <c r="V1036" s="35">
        <f t="shared" si="121"/>
        <v>-0.26648774138777931</v>
      </c>
      <c r="W1036" s="35">
        <f t="shared" si="122"/>
        <v>-0.34476692752291083</v>
      </c>
      <c r="X1036" s="35">
        <f t="shared" si="122"/>
        <v>-0.27957339516466839</v>
      </c>
    </row>
    <row r="1037" spans="1:24">
      <c r="A1037" s="357">
        <v>45390</v>
      </c>
      <c r="B1037" s="132">
        <f>[1]!thsiFinD("ths_adjustment_nvg_ratio_fund",B$2,$A$6,$A1037,101)/100</f>
        <v>7.9523657289002E-2</v>
      </c>
      <c r="C1037" s="132">
        <f>[1]!thsiFinD("ths_adjustment_nvg_ratio_fund",C$2,$A$6,$A1037,101)/100</f>
        <v>0.10259751542003</v>
      </c>
      <c r="D1037" s="132">
        <f>[1]!thsiFinD("ths_adjustment_nvg_ratio_fund",D$2,$A$6,$A1037,101)/100</f>
        <v>0.24622573687993998</v>
      </c>
      <c r="E1037" s="132">
        <f>[1]!thsiFinD("ths_adjustment_nvg_ratio_fund",E$2,$A$6,$A1037,101)/100</f>
        <v>0.39670414086622002</v>
      </c>
      <c r="F1037" s="135">
        <f>(1+F$831)*(1+[1]!thsiFinD("ths_adjustment_nvg_ratio_fund",F$2,$A$832,$A1037,101)/100)-1</f>
        <v>5.749529662209496E-2</v>
      </c>
      <c r="G1037" s="135">
        <f>(1+G$831)*(1+[1]!thsiFinD("ths_adjustment_nvg_ratio_fund",G$2,$A$832,$A1037,101)/100)-1</f>
        <v>5.0257011620506109E-2</v>
      </c>
      <c r="H1037" s="136">
        <f>(1+H$997)*(1+[1]!thsiFinD("ths_adjustment_nvg_ratio_fund",H$2,$A$998,$A1037,101)/100)-1</f>
        <v>-2.1151221448381552E-2</v>
      </c>
      <c r="I1037" s="136">
        <f>(1+I$997)*(1+[1]!thsiFinD("ths_adjustment_nvg_ratio_fund",I$2,$A$998,$A1037,101)/100)-1</f>
        <v>0.17258447835231405</v>
      </c>
      <c r="J1037" s="32">
        <f t="shared" si="116"/>
        <v>0.1355295769502157</v>
      </c>
      <c r="K1037" s="32">
        <f>[1]!thsiFinD("ths_int_chg_ratio_index",K$2,$A$6,$A1037,101)/100</f>
        <v>-0.10556493987238</v>
      </c>
      <c r="L1037" s="32">
        <f>[1]!thsiFinD("ths_int_chg_ratio_index",L$2,$A$6,$A1037,101)/100</f>
        <v>-4.5933138135827001E-2</v>
      </c>
      <c r="M1037" s="46">
        <f t="shared" si="117"/>
        <v>1.1355295769502156</v>
      </c>
      <c r="N1037" s="46">
        <f t="shared" si="118"/>
        <v>0.89443506012761997</v>
      </c>
      <c r="O1037" s="46">
        <f t="shared" si="118"/>
        <v>0.954066861864173</v>
      </c>
      <c r="P1037" s="38">
        <f t="shared" si="119"/>
        <v>-1.4919321446341449E-2</v>
      </c>
      <c r="Q1037" s="38">
        <f t="shared" si="120"/>
        <v>-1.01848632393432E-2</v>
      </c>
      <c r="R1037" s="38">
        <f t="shared" si="120"/>
        <v>-1.3854298887789995E-2</v>
      </c>
      <c r="S1037" s="34">
        <f>MAX(M$6:M1037)</f>
        <v>1.5715176881679187</v>
      </c>
      <c r="T1037" s="34">
        <f>MAX(N$6:N1037)</f>
        <v>1.37911001835863</v>
      </c>
      <c r="U1037" s="34">
        <f>MAX(O$6:O1037)</f>
        <v>1.34291332477861</v>
      </c>
      <c r="V1037" s="35">
        <f t="shared" si="121"/>
        <v>-0.27743124655884699</v>
      </c>
      <c r="W1037" s="35">
        <f t="shared" si="122"/>
        <v>-0.35144038675598466</v>
      </c>
      <c r="X1037" s="35">
        <f t="shared" si="122"/>
        <v>-0.28955440067477289</v>
      </c>
    </row>
    <row r="1038" spans="1:24">
      <c r="A1038" s="357">
        <v>45391</v>
      </c>
      <c r="B1038" s="132">
        <f>[1]!thsiFinD("ths_adjustment_nvg_ratio_fund",B$2,$A$6,$A1038,101)/100</f>
        <v>7.8964194373402005E-2</v>
      </c>
      <c r="C1038" s="132">
        <f>[1]!thsiFinD("ths_adjustment_nvg_ratio_fund",C$2,$A$6,$A1038,101)/100</f>
        <v>0.10277126227087001</v>
      </c>
      <c r="D1038" s="132">
        <f>[1]!thsiFinD("ths_adjustment_nvg_ratio_fund",D$2,$A$6,$A1038,101)/100</f>
        <v>0.25581116702612</v>
      </c>
      <c r="E1038" s="132">
        <f>[1]!thsiFinD("ths_adjustment_nvg_ratio_fund",E$2,$A$6,$A1038,101)/100</f>
        <v>0.41301751099364997</v>
      </c>
      <c r="F1038" s="135">
        <f>(1+F$831)*(1+[1]!thsiFinD("ths_adjustment_nvg_ratio_fund",F$2,$A$832,$A1038,101)/100)-1</f>
        <v>7.2700032830772088E-2</v>
      </c>
      <c r="G1038" s="135">
        <f>(1+G$831)*(1+[1]!thsiFinD("ths_adjustment_nvg_ratio_fund",G$2,$A$832,$A1038,101)/100)-1</f>
        <v>6.2845708677595313E-2</v>
      </c>
      <c r="H1038" s="136">
        <f>(1+H$997)*(1+[1]!thsiFinD("ths_adjustment_nvg_ratio_fund",H$2,$A$998,$A1038,101)/100)-1</f>
        <v>-1.3601727435251898E-2</v>
      </c>
      <c r="I1038" s="136">
        <f>(1+I$997)*(1+[1]!thsiFinD("ths_adjustment_nvg_ratio_fund",I$2,$A$998,$A1038,101)/100)-1</f>
        <v>0.18846461550357163</v>
      </c>
      <c r="J1038" s="32">
        <f t="shared" si="116"/>
        <v>0.14512159553009113</v>
      </c>
      <c r="K1038" s="32">
        <f>[1]!thsiFinD("ths_int_chg_ratio_index",K$2,$A$6,$A1038,101)/100</f>
        <v>-0.10418105438565001</v>
      </c>
      <c r="L1038" s="32">
        <f>[1]!thsiFinD("ths_int_chg_ratio_index",L$2,$A$6,$A1038,101)/100</f>
        <v>-4.1034097313456995E-2</v>
      </c>
      <c r="M1038" s="46">
        <f t="shared" si="117"/>
        <v>1.1451215955300911</v>
      </c>
      <c r="N1038" s="46">
        <f t="shared" si="118"/>
        <v>0.89581894561434994</v>
      </c>
      <c r="O1038" s="46">
        <f t="shared" si="118"/>
        <v>0.95896590268654303</v>
      </c>
      <c r="P1038" s="38">
        <f t="shared" si="119"/>
        <v>8.4471763436031466E-3</v>
      </c>
      <c r="Q1038" s="38">
        <f t="shared" si="120"/>
        <v>1.5472173983570592E-3</v>
      </c>
      <c r="R1038" s="38">
        <f t="shared" si="120"/>
        <v>5.1349030326843792E-3</v>
      </c>
      <c r="S1038" s="34">
        <f>MAX(M$6:M1038)</f>
        <v>1.5715176881679187</v>
      </c>
      <c r="T1038" s="34">
        <f>MAX(N$6:N1038)</f>
        <v>1.37911001835863</v>
      </c>
      <c r="U1038" s="34">
        <f>MAX(O$6:O1038)</f>
        <v>1.34291332477861</v>
      </c>
      <c r="V1038" s="35">
        <f t="shared" si="121"/>
        <v>-0.27132758087815212</v>
      </c>
      <c r="W1038" s="35">
        <f t="shared" si="122"/>
        <v>-0.3504369240385018</v>
      </c>
      <c r="X1038" s="35">
        <f t="shared" si="122"/>
        <v>-0.28590633141224042</v>
      </c>
    </row>
    <row r="1039" spans="1:24">
      <c r="A1039" s="357">
        <v>45392</v>
      </c>
      <c r="B1039" s="132">
        <f>[1]!thsiFinD("ths_adjustment_nvg_ratio_fund",B$2,$A$6,$A1039,101)/100</f>
        <v>7.0172634271100001E-2</v>
      </c>
      <c r="C1039" s="132">
        <f>[1]!thsiFinD("ths_adjustment_nvg_ratio_fund",C$2,$A$6,$A1039,101)/100</f>
        <v>9.4778907132307993E-2</v>
      </c>
      <c r="D1039" s="132">
        <f>[1]!thsiFinD("ths_adjustment_nvg_ratio_fund",D$2,$A$6,$A1039,101)/100</f>
        <v>0.24562664749581001</v>
      </c>
      <c r="E1039" s="132">
        <f>[1]!thsiFinD("ths_adjustment_nvg_ratio_fund",E$2,$A$6,$A1039,101)/100</f>
        <v>0.39390756313009001</v>
      </c>
      <c r="F1039" s="135">
        <f>(1+F$831)*(1+[1]!thsiFinD("ths_adjustment_nvg_ratio_fund",F$2,$A$832,$A1039,101)/100)-1</f>
        <v>5.2073452702722012E-2</v>
      </c>
      <c r="G1039" s="135">
        <f>(1+G$831)*(1+[1]!thsiFinD("ths_adjustment_nvg_ratio_fund",G$2,$A$832,$A1039,101)/100)-1</f>
        <v>4.3303255150871633E-2</v>
      </c>
      <c r="H1039" s="136">
        <f>(1+H$997)*(1+[1]!thsiFinD("ths_adjustment_nvg_ratio_fund",H$2,$A$998,$A1039,101)/100)-1</f>
        <v>-2.6218690032536407E-2</v>
      </c>
      <c r="I1039" s="136">
        <f>(1+I$997)*(1+[1]!thsiFinD("ths_adjustment_nvg_ratio_fund",I$2,$A$998,$A1039,101)/100)-1</f>
        <v>0.15961367930509351</v>
      </c>
      <c r="J1039" s="32">
        <f t="shared" si="116"/>
        <v>0.12915718114443236</v>
      </c>
      <c r="K1039" s="32">
        <f>[1]!thsiFinD("ths_int_chg_ratio_index",K$2,$A$6,$A1039,101)/100</f>
        <v>-0.11251954291251</v>
      </c>
      <c r="L1039" s="32">
        <f>[1]!thsiFinD("ths_int_chg_ratio_index",L$2,$A$6,$A1039,101)/100</f>
        <v>-5.3694898929269999E-2</v>
      </c>
      <c r="M1039" s="46">
        <f t="shared" si="117"/>
        <v>1.1291571811444323</v>
      </c>
      <c r="N1039" s="46">
        <f t="shared" si="118"/>
        <v>0.88748045708749002</v>
      </c>
      <c r="O1039" s="46">
        <f t="shared" si="118"/>
        <v>0.94630510107072996</v>
      </c>
      <c r="P1039" s="38">
        <f t="shared" si="119"/>
        <v>-1.394123947009196E-2</v>
      </c>
      <c r="Q1039" s="38">
        <f t="shared" si="120"/>
        <v>-9.3082297128036506E-3</v>
      </c>
      <c r="R1039" s="38">
        <f t="shared" si="120"/>
        <v>-1.3202556608471472E-2</v>
      </c>
      <c r="S1039" s="34">
        <f>MAX(M$6:M1039)</f>
        <v>1.5715176881679187</v>
      </c>
      <c r="T1039" s="34">
        <f>MAX(N$6:N1039)</f>
        <v>1.37911001835863</v>
      </c>
      <c r="U1039" s="34">
        <f>MAX(O$6:O1039)</f>
        <v>1.34291332477861</v>
      </c>
      <c r="V1039" s="35">
        <f t="shared" si="121"/>
        <v>-0.28148617756838101</v>
      </c>
      <c r="W1039" s="35">
        <f t="shared" si="122"/>
        <v>-0.35648320636250674</v>
      </c>
      <c r="X1039" s="35">
        <f t="shared" si="122"/>
        <v>-0.29533419349552148</v>
      </c>
    </row>
    <row r="1040" spans="1:24">
      <c r="A1040" s="357">
        <v>45393</v>
      </c>
      <c r="B1040" s="132">
        <f>[1]!thsiFinD("ths_adjustment_nvg_ratio_fund",B$2,$A$6,$A1040,101)/100</f>
        <v>7.0812020460358005E-2</v>
      </c>
      <c r="C1040" s="132">
        <f>[1]!thsiFinD("ths_adjustment_nvg_ratio_fund",C$2,$A$6,$A1040,101)/100</f>
        <v>9.5473894535660991E-2</v>
      </c>
      <c r="D1040" s="132">
        <f>[1]!thsiFinD("ths_adjustment_nvg_ratio_fund",D$2,$A$6,$A1040,101)/100</f>
        <v>0.25425353462736999</v>
      </c>
      <c r="E1040" s="132">
        <f>[1]!thsiFinD("ths_adjustment_nvg_ratio_fund",E$2,$A$6,$A1040,101)/100</f>
        <v>0.39763633344492999</v>
      </c>
      <c r="F1040" s="135">
        <f>(1+F$831)*(1+[1]!thsiFinD("ths_adjustment_nvg_ratio_fund",F$2,$A$832,$A1040,101)/100)-1</f>
        <v>5.7613162794255324E-2</v>
      </c>
      <c r="G1040" s="135">
        <f>(1+G$831)*(1+[1]!thsiFinD("ths_adjustment_nvg_ratio_fund",G$2,$A$832,$A1040,101)/100)-1</f>
        <v>5.0496796326347182E-2</v>
      </c>
      <c r="H1040" s="136">
        <f>(1+H$997)*(1+[1]!thsiFinD("ths_adjustment_nvg_ratio_fund",H$2,$A$998,$A1040,101)/100)-1</f>
        <v>-2.3633246877355352E-2</v>
      </c>
      <c r="I1040" s="136">
        <f>(1+I$997)*(1+[1]!thsiFinD("ths_adjustment_nvg_ratio_fund",I$2,$A$998,$A1040,101)/100)-1</f>
        <v>0.16688702456521209</v>
      </c>
      <c r="J1040" s="32">
        <f t="shared" si="116"/>
        <v>0.13369243998459729</v>
      </c>
      <c r="K1040" s="32">
        <f>[1]!thsiFinD("ths_int_chg_ratio_index",K$2,$A$6,$A1040,101)/100</f>
        <v>-0.11145808100776</v>
      </c>
      <c r="L1040" s="32">
        <f>[1]!thsiFinD("ths_int_chg_ratio_index",L$2,$A$6,$A1040,101)/100</f>
        <v>-5.2164386160048995E-2</v>
      </c>
      <c r="M1040" s="46">
        <f t="shared" si="117"/>
        <v>1.1336924399845973</v>
      </c>
      <c r="N1040" s="46">
        <f t="shared" si="118"/>
        <v>0.88854191899224</v>
      </c>
      <c r="O1040" s="46">
        <f t="shared" si="118"/>
        <v>0.94783561383995096</v>
      </c>
      <c r="P1040" s="38">
        <f t="shared" si="119"/>
        <v>4.0164991339544098E-3</v>
      </c>
      <c r="Q1040" s="38">
        <f t="shared" si="120"/>
        <v>1.1960397508170573E-3</v>
      </c>
      <c r="R1040" s="38">
        <f t="shared" si="120"/>
        <v>1.6173565665971168E-3</v>
      </c>
      <c r="S1040" s="34">
        <f>MAX(M$6:M1040)</f>
        <v>1.5715176881679187</v>
      </c>
      <c r="T1040" s="34">
        <f>MAX(N$6:N1040)</f>
        <v>1.37911001835863</v>
      </c>
      <c r="U1040" s="34">
        <f>MAX(O$6:O1040)</f>
        <v>1.34291332477861</v>
      </c>
      <c r="V1040" s="35">
        <f t="shared" si="121"/>
        <v>-0.27860026742285016</v>
      </c>
      <c r="W1040" s="35">
        <f t="shared" si="122"/>
        <v>-0.35571353469699796</v>
      </c>
      <c r="X1040" s="35">
        <f t="shared" si="122"/>
        <v>-0.29419449762611505</v>
      </c>
    </row>
    <row r="1041" spans="1:24">
      <c r="A1041" s="357">
        <v>45394</v>
      </c>
      <c r="B1041" s="132">
        <f>[1]!thsiFinD("ths_adjustment_nvg_ratio_fund",B$2,$A$6,$A1041,101)/100</f>
        <v>6.7215473145779997E-2</v>
      </c>
      <c r="C1041" s="132">
        <f>[1]!thsiFinD("ths_adjustment_nvg_ratio_fund",C$2,$A$6,$A1041,101)/100</f>
        <v>9.1651463817218004E-2</v>
      </c>
      <c r="D1041" s="132">
        <f>[1]!thsiFinD("ths_adjustment_nvg_ratio_fund",D$2,$A$6,$A1041,101)/100</f>
        <v>0.25269590222860999</v>
      </c>
      <c r="E1041" s="132">
        <f>[1]!thsiFinD("ths_adjustment_nvg_ratio_fund",E$2,$A$6,$A1041,101)/100</f>
        <v>0.39446687866189001</v>
      </c>
      <c r="F1041" s="135">
        <f>(1+F$831)*(1+[1]!thsiFinD("ths_adjustment_nvg_ratio_fund",F$2,$A$832,$A1041,101)/100)-1</f>
        <v>5.1484121841920416E-2</v>
      </c>
      <c r="G1041" s="135">
        <f>(1+G$831)*(1+[1]!thsiFinD("ths_adjustment_nvg_ratio_fund",G$2,$A$832,$A1041,101)/100)-1</f>
        <v>4.5221532797661279E-2</v>
      </c>
      <c r="H1041" s="136">
        <f>(1+H$997)*(1+[1]!thsiFinD("ths_adjustment_nvg_ratio_fund",H$2,$A$998,$A1041,101)/100)-1</f>
        <v>-2.7666538199437762E-2</v>
      </c>
      <c r="I1041" s="136">
        <f>(1+I$997)*(1+[1]!thsiFinD("ths_adjustment_nvg_ratio_fund",I$2,$A$998,$A1041,101)/100)-1</f>
        <v>0.16603846761820229</v>
      </c>
      <c r="J1041" s="32">
        <f t="shared" si="116"/>
        <v>0.13013841273898052</v>
      </c>
      <c r="K1041" s="32">
        <f>[1]!thsiFinD("ths_int_chg_ratio_index",K$2,$A$6,$A1041,101)/100</f>
        <v>-0.11785889612823</v>
      </c>
      <c r="L1041" s="32">
        <f>[1]!thsiFinD("ths_int_chg_ratio_index",L$2,$A$6,$A1041,101)/100</f>
        <v>-5.8831377558378001E-2</v>
      </c>
      <c r="M1041" s="46">
        <f t="shared" si="117"/>
        <v>1.1301384127389804</v>
      </c>
      <c r="N1041" s="46">
        <f t="shared" si="118"/>
        <v>0.88214110387177003</v>
      </c>
      <c r="O1041" s="46">
        <f t="shared" si="118"/>
        <v>0.94116862244162203</v>
      </c>
      <c r="P1041" s="38">
        <f t="shared" si="119"/>
        <v>-3.1349130683673287E-3</v>
      </c>
      <c r="Q1041" s="38">
        <f t="shared" si="120"/>
        <v>-7.2037289222433021E-3</v>
      </c>
      <c r="R1041" s="38">
        <f t="shared" si="120"/>
        <v>-7.0339110505871494E-3</v>
      </c>
      <c r="S1041" s="34">
        <f>MAX(M$6:M1041)</f>
        <v>1.5715176881679187</v>
      </c>
      <c r="T1041" s="34">
        <f>MAX(N$6:N1041)</f>
        <v>1.37911001835863</v>
      </c>
      <c r="U1041" s="34">
        <f>MAX(O$6:O1041)</f>
        <v>1.34291332477861</v>
      </c>
      <c r="V1041" s="35">
        <f t="shared" si="121"/>
        <v>-0.28086179287202295</v>
      </c>
      <c r="W1041" s="35">
        <f t="shared" si="122"/>
        <v>-0.36035479974131113</v>
      </c>
      <c r="X1041" s="35">
        <f t="shared" si="122"/>
        <v>-0.29915907074882797</v>
      </c>
    </row>
    <row r="1042" spans="1:24">
      <c r="A1042" s="357">
        <v>45397</v>
      </c>
      <c r="B1042" s="132">
        <f>[1]!thsiFinD("ths_adjustment_nvg_ratio_fund",B$2,$A$6,$A1042,101)/100</f>
        <v>8.2880434782608994E-2</v>
      </c>
      <c r="C1042" s="132">
        <f>[1]!thsiFinD("ths_adjustment_nvg_ratio_fund",C$2,$A$6,$A1042,101)/100</f>
        <v>0.10746242724350999</v>
      </c>
      <c r="D1042" s="132">
        <f>[1]!thsiFinD("ths_adjustment_nvg_ratio_fund",D$2,$A$6,$A1042,101)/100</f>
        <v>0.27390366642703001</v>
      </c>
      <c r="E1042" s="132">
        <f>[1]!thsiFinD("ths_adjustment_nvg_ratio_fund",E$2,$A$6,$A1042,101)/100</f>
        <v>0.40117866527490004</v>
      </c>
      <c r="F1042" s="135">
        <f>(1+F$831)*(1+[1]!thsiFinD("ths_adjustment_nvg_ratio_fund",F$2,$A$832,$A1042,101)/100)-1</f>
        <v>3.6632984149724157E-2</v>
      </c>
      <c r="G1042" s="135">
        <f>(1+G$831)*(1+[1]!thsiFinD("ths_adjustment_nvg_ratio_fund",G$2,$A$832,$A1042,101)/100)-1</f>
        <v>3.3951651622741608E-2</v>
      </c>
      <c r="H1042" s="136">
        <f>(1+H$997)*(1+[1]!thsiFinD("ths_adjustment_nvg_ratio_fund",H$2,$A$998,$A1042,101)/100)-1</f>
        <v>-5.0211602512618581E-2</v>
      </c>
      <c r="I1042" s="136">
        <f>(1+I$997)*(1+[1]!thsiFinD("ths_adjustment_nvg_ratio_fund",I$2,$A$998,$A1042,101)/100)-1</f>
        <v>0.12506528931952765</v>
      </c>
      <c r="J1042" s="32">
        <f t="shared" si="116"/>
        <v>0.126357939538428</v>
      </c>
      <c r="K1042" s="32">
        <f>[1]!thsiFinD("ths_int_chg_ratio_index",K$2,$A$6,$A1042,101)/100</f>
        <v>-0.1013951463553</v>
      </c>
      <c r="L1042" s="32">
        <f>[1]!thsiFinD("ths_int_chg_ratio_index",L$2,$A$6,$A1042,101)/100</f>
        <v>-5.5713864710181998E-2</v>
      </c>
      <c r="M1042" s="46">
        <f t="shared" si="117"/>
        <v>1.126357939538428</v>
      </c>
      <c r="N1042" s="46">
        <f t="shared" si="118"/>
        <v>0.8986048536447</v>
      </c>
      <c r="O1042" s="46">
        <f t="shared" si="118"/>
        <v>0.94428613528981797</v>
      </c>
      <c r="P1042" s="38">
        <f t="shared" si="119"/>
        <v>-3.3451417613441503E-3</v>
      </c>
      <c r="Q1042" s="38">
        <f t="shared" si="120"/>
        <v>1.8663397160238349E-2</v>
      </c>
      <c r="R1042" s="38">
        <f t="shared" si="120"/>
        <v>3.3123850220466711E-3</v>
      </c>
      <c r="S1042" s="34">
        <f>MAX(M$6:M1042)</f>
        <v>1.5715176881679187</v>
      </c>
      <c r="T1042" s="34">
        <f>MAX(N$6:N1042)</f>
        <v>1.37911001835863</v>
      </c>
      <c r="U1042" s="34">
        <f>MAX(O$6:O1042)</f>
        <v>1.34291332477861</v>
      </c>
      <c r="V1042" s="35">
        <f t="shared" si="121"/>
        <v>-0.28326741212086493</v>
      </c>
      <c r="W1042" s="35">
        <f t="shared" si="122"/>
        <v>-0.34841684732724298</v>
      </c>
      <c r="X1042" s="35">
        <f t="shared" si="122"/>
        <v>-0.29683761575193912</v>
      </c>
    </row>
    <row r="1043" spans="1:24">
      <c r="A1043" s="357">
        <v>45398</v>
      </c>
      <c r="B1043" s="132">
        <f>[1]!thsiFinD("ths_adjustment_nvg_ratio_fund",B$2,$A$6,$A1043,101)/100</f>
        <v>7.4728260869565008E-2</v>
      </c>
      <c r="C1043" s="132">
        <f>[1]!thsiFinD("ths_adjustment_nvg_ratio_fund",C$2,$A$6,$A1043,101)/100</f>
        <v>9.4083919728954996E-2</v>
      </c>
      <c r="D1043" s="132">
        <f>[1]!thsiFinD("ths_adjustment_nvg_ratio_fund",D$2,$A$6,$A1043,101)/100</f>
        <v>0.24730409777138998</v>
      </c>
      <c r="E1043" s="132">
        <f>[1]!thsiFinD("ths_adjustment_nvg_ratio_fund",E$2,$A$6,$A1043,101)/100</f>
        <v>0.36053506878142</v>
      </c>
      <c r="F1043" s="135">
        <f>(1+F$831)*(1+[1]!thsiFinD("ths_adjustment_nvg_ratio_fund",F$2,$A$832,$A1043,101)/100)-1</f>
        <v>-1.5817462461603538E-2</v>
      </c>
      <c r="G1043" s="135">
        <f>(1+G$831)*(1+[1]!thsiFinD("ths_adjustment_nvg_ratio_fund",G$2,$A$832,$A1043,101)/100)-1</f>
        <v>-9.9289495477071776E-3</v>
      </c>
      <c r="H1043" s="136">
        <f>(1+H$997)*(1+[1]!thsiFinD("ths_adjustment_nvg_ratio_fund",H$2,$A$998,$A1043,101)/100)-1</f>
        <v>-8.7959072578269071E-2</v>
      </c>
      <c r="I1043" s="136">
        <f>(1+I$997)*(1+[1]!thsiFinD("ths_adjustment_nvg_ratio_fund",I$2,$A$998,$A1043,101)/100)-1</f>
        <v>4.3118932722177705E-2</v>
      </c>
      <c r="J1043" s="32">
        <f t="shared" si="116"/>
        <v>8.8258099410740976E-2</v>
      </c>
      <c r="K1043" s="32">
        <f>[1]!thsiFinD("ths_int_chg_ratio_index",K$2,$A$6,$A1043,101)/100</f>
        <v>-0.11497737121685001</v>
      </c>
      <c r="L1043" s="32">
        <f>[1]!thsiFinD("ths_int_chg_ratio_index",L$2,$A$6,$A1043,101)/100</f>
        <v>-8.3037345311546995E-2</v>
      </c>
      <c r="M1043" s="46">
        <f t="shared" si="117"/>
        <v>1.0882580994107409</v>
      </c>
      <c r="N1043" s="46">
        <f t="shared" si="118"/>
        <v>0.88502262878314997</v>
      </c>
      <c r="O1043" s="46">
        <f t="shared" si="118"/>
        <v>0.91696265468845306</v>
      </c>
      <c r="P1043" s="38">
        <f t="shared" si="119"/>
        <v>-3.3825695003579459E-2</v>
      </c>
      <c r="Q1043" s="38">
        <f t="shared" si="120"/>
        <v>-1.5114791341779621E-2</v>
      </c>
      <c r="R1043" s="38">
        <f t="shared" si="120"/>
        <v>-2.8935594392666686E-2</v>
      </c>
      <c r="S1043" s="34">
        <f>MAX(M$6:M1043)</f>
        <v>1.5715176881679187</v>
      </c>
      <c r="T1043" s="34">
        <f>MAX(N$6:N1043)</f>
        <v>1.37911001835863</v>
      </c>
      <c r="U1043" s="34">
        <f>MAX(O$6:O1043)</f>
        <v>1.34291332477861</v>
      </c>
      <c r="V1043" s="35">
        <f t="shared" si="121"/>
        <v>-0.30751139003759076</v>
      </c>
      <c r="W1043" s="35">
        <f t="shared" si="122"/>
        <v>-0.3582653907217106</v>
      </c>
      <c r="X1043" s="35">
        <f t="shared" si="122"/>
        <v>-0.31718403729472144</v>
      </c>
    </row>
    <row r="1044" spans="1:24">
      <c r="A1044" s="357">
        <v>45399</v>
      </c>
      <c r="B1044" s="132">
        <f>[1]!thsiFinD("ths_adjustment_nvg_ratio_fund",B$2,$A$6,$A1044,101)/100</f>
        <v>9.1432225063938E-2</v>
      </c>
      <c r="C1044" s="132">
        <f>[1]!thsiFinD("ths_adjustment_nvg_ratio_fund",C$2,$A$6,$A1044,101)/100</f>
        <v>0.11111111111111001</v>
      </c>
      <c r="D1044" s="132">
        <f>[1]!thsiFinD("ths_adjustment_nvg_ratio_fund",D$2,$A$6,$A1044,101)/100</f>
        <v>0.27641984184039997</v>
      </c>
      <c r="E1044" s="132">
        <f>[1]!thsiFinD("ths_adjustment_nvg_ratio_fund",E$2,$A$6,$A1044,101)/100</f>
        <v>0.3968905793511</v>
      </c>
      <c r="F1044" s="135">
        <f>(1+F$831)*(1+[1]!thsiFinD("ths_adjustment_nvg_ratio_fund",F$2,$A$832,$A1044,101)/100)-1</f>
        <v>3.2154069607633451E-2</v>
      </c>
      <c r="G1044" s="135">
        <f>(1+G$831)*(1+[1]!thsiFinD("ths_adjustment_nvg_ratio_fund",G$2,$A$832,$A1044,101)/100)-1</f>
        <v>3.3831759269814965E-2</v>
      </c>
      <c r="H1044" s="136">
        <f>(1+H$997)*(1+[1]!thsiFinD("ths_adjustment_nvg_ratio_fund",H$2,$A$998,$A1044,101)/100)-1</f>
        <v>-5.4244893834700991E-2</v>
      </c>
      <c r="I1044" s="136">
        <f>(1+I$997)*(1+[1]!thsiFinD("ths_adjustment_nvg_ratio_fund",I$2,$A$998,$A1044,101)/100)-1</f>
        <v>0.11948905795343556</v>
      </c>
      <c r="J1044" s="32">
        <f t="shared" si="116"/>
        <v>0.12588546879534135</v>
      </c>
      <c r="K1044" s="32">
        <f>[1]!thsiFinD("ths_int_chg_ratio_index",K$2,$A$6,$A1044,101)/100</f>
        <v>-9.8333886949854996E-2</v>
      </c>
      <c r="L1044" s="32">
        <f>[1]!thsiFinD("ths_int_chg_ratio_index",L$2,$A$6,$A1044,101)/100</f>
        <v>-5.5246077787425005E-2</v>
      </c>
      <c r="M1044" s="46">
        <f t="shared" si="117"/>
        <v>1.1258854687953415</v>
      </c>
      <c r="N1044" s="46">
        <f t="shared" si="118"/>
        <v>0.90166611305014499</v>
      </c>
      <c r="O1044" s="46">
        <f t="shared" si="118"/>
        <v>0.94475392221257504</v>
      </c>
      <c r="P1044" s="38">
        <f t="shared" si="119"/>
        <v>3.4575777019233422E-2</v>
      </c>
      <c r="Q1044" s="38">
        <f t="shared" si="120"/>
        <v>1.8805716063869271E-2</v>
      </c>
      <c r="R1044" s="38">
        <f t="shared" si="120"/>
        <v>3.0307960070156126E-2</v>
      </c>
      <c r="S1044" s="34">
        <f>MAX(M$6:M1044)</f>
        <v>1.5715176881679187</v>
      </c>
      <c r="T1044" s="34">
        <f>MAX(N$6:N1044)</f>
        <v>1.37911001835863</v>
      </c>
      <c r="U1044" s="34">
        <f>MAX(O$6:O1044)</f>
        <v>1.34291332477861</v>
      </c>
      <c r="V1044" s="35">
        <f t="shared" si="121"/>
        <v>-0.2835680582711716</v>
      </c>
      <c r="W1044" s="35">
        <f t="shared" si="122"/>
        <v>-0.34619711187126501</v>
      </c>
      <c r="X1044" s="35">
        <f t="shared" si="122"/>
        <v>-0.29648927836178463</v>
      </c>
    </row>
    <row r="1045" spans="1:24">
      <c r="A1045" s="357">
        <v>45400</v>
      </c>
      <c r="B1045" s="132">
        <f>[1]!thsiFinD("ths_adjustment_nvg_ratio_fund",B$2,$A$6,$A1045,101)/100</f>
        <v>9.3829923273657009E-2</v>
      </c>
      <c r="C1045" s="132">
        <f>[1]!thsiFinD("ths_adjustment_nvg_ratio_fund",C$2,$A$6,$A1045,101)/100</f>
        <v>0.11449917470246</v>
      </c>
      <c r="D1045" s="132">
        <f>[1]!thsiFinD("ths_adjustment_nvg_ratio_fund",D$2,$A$6,$A1045,101)/100</f>
        <v>0.28097292115984002</v>
      </c>
      <c r="E1045" s="132">
        <f>[1]!thsiFinD("ths_adjustment_nvg_ratio_fund",E$2,$A$6,$A1045,101)/100</f>
        <v>0.40145832300221002</v>
      </c>
      <c r="F1045" s="135">
        <f>(1+F$831)*(1+[1]!thsiFinD("ths_adjustment_nvg_ratio_fund",F$2,$A$832,$A1045,101)/100)-1</f>
        <v>3.1564738746831855E-2</v>
      </c>
      <c r="G1045" s="135">
        <f>(1+G$831)*(1+[1]!thsiFinD("ths_adjustment_nvg_ratio_fund",G$2,$A$832,$A1045,101)/100)-1</f>
        <v>3.1074235152551255E-2</v>
      </c>
      <c r="H1045" s="136">
        <f>(1+H$997)*(1+[1]!thsiFinD("ths_adjustment_nvg_ratio_fund",H$2,$A$998,$A1045,101)/100)-1</f>
        <v>-5.5485906549188835E-2</v>
      </c>
      <c r="I1045" s="136">
        <f>(1+I$997)*(1+[1]!thsiFinD("ths_adjustment_nvg_ratio_fund",I$2,$A$998,$A1045,101)/100)-1</f>
        <v>0.12555017900353493</v>
      </c>
      <c r="J1045" s="32">
        <f t="shared" si="116"/>
        <v>0.12793294856148704</v>
      </c>
      <c r="K1045" s="32">
        <f>[1]!thsiFinD("ths_int_chg_ratio_index",K$2,$A$6,$A1045,101)/100</f>
        <v>-9.7068897350147995E-2</v>
      </c>
      <c r="L1045" s="32">
        <f>[1]!thsiFinD("ths_int_chg_ratio_index",L$2,$A$6,$A1045,101)/100</f>
        <v>-5.4842022416351E-2</v>
      </c>
      <c r="M1045" s="46">
        <f t="shared" si="117"/>
        <v>1.1279329485614871</v>
      </c>
      <c r="N1045" s="46">
        <f t="shared" si="118"/>
        <v>0.90293110264985199</v>
      </c>
      <c r="O1045" s="46">
        <f t="shared" si="118"/>
        <v>0.94515797758364894</v>
      </c>
      <c r="P1045" s="38">
        <f t="shared" si="119"/>
        <v>1.818550663360341E-3</v>
      </c>
      <c r="Q1045" s="38">
        <f t="shared" si="120"/>
        <v>1.4029468130145606E-3</v>
      </c>
      <c r="R1045" s="38">
        <f t="shared" si="120"/>
        <v>4.2768318984864884E-4</v>
      </c>
      <c r="S1045" s="34">
        <f>MAX(M$6:M1045)</f>
        <v>1.5715176881679187</v>
      </c>
      <c r="T1045" s="34">
        <f>MAX(N$6:N1045)</f>
        <v>1.37911001835863</v>
      </c>
      <c r="U1045" s="34">
        <f>MAX(O$6:O1045)</f>
        <v>1.34291332477861</v>
      </c>
      <c r="V1045" s="35">
        <f t="shared" si="121"/>
        <v>-0.28226519048828802</v>
      </c>
      <c r="W1045" s="35">
        <f t="shared" si="122"/>
        <v>-0.34527986119302512</v>
      </c>
      <c r="X1045" s="35">
        <f t="shared" si="122"/>
        <v>-0.29618839865226165</v>
      </c>
    </row>
    <row r="1046" spans="1:24">
      <c r="A1046" s="357">
        <v>45401</v>
      </c>
      <c r="B1046" s="132">
        <f>[1]!thsiFinD("ths_adjustment_nvg_ratio_fund",B$2,$A$6,$A1046,101)/100</f>
        <v>9.0792838874679996E-2</v>
      </c>
      <c r="C1046" s="132">
        <f>[1]!thsiFinD("ths_adjustment_nvg_ratio_fund",C$2,$A$6,$A1046,101)/100</f>
        <v>0.11137173138737</v>
      </c>
      <c r="D1046" s="132">
        <f>[1]!thsiFinD("ths_adjustment_nvg_ratio_fund",D$2,$A$6,$A1046,101)/100</f>
        <v>0.27737838485501998</v>
      </c>
      <c r="E1046" s="132">
        <f>[1]!thsiFinD("ths_adjustment_nvg_ratio_fund",E$2,$A$6,$A1046,101)/100</f>
        <v>0.39772955268736998</v>
      </c>
      <c r="F1046" s="135">
        <f>(1+F$831)*(1+[1]!thsiFinD("ths_adjustment_nvg_ratio_fund",F$2,$A$832,$A1046,101)/100)-1</f>
        <v>2.6260760999619048E-2</v>
      </c>
      <c r="G1046" s="135">
        <f>(1+G$831)*(1+[1]!thsiFinD("ths_adjustment_nvg_ratio_fund",G$2,$A$832,$A1046,101)/100)-1</f>
        <v>2.7597356917728133E-2</v>
      </c>
      <c r="H1046" s="136">
        <f>(1+H$997)*(1+[1]!thsiFinD("ths_adjustment_nvg_ratio_fund",H$2,$A$998,$A1046,101)/100)-1</f>
        <v>-6.1070463764379967E-2</v>
      </c>
      <c r="I1046" s="136">
        <f>(1+I$997)*(1+[1]!thsiFinD("ths_adjustment_nvg_ratio_fund",I$2,$A$998,$A1046,101)/100)-1</f>
        <v>0.12142861668946736</v>
      </c>
      <c r="J1046" s="32">
        <f t="shared" si="116"/>
        <v>0.12393609733085931</v>
      </c>
      <c r="K1046" s="32">
        <f>[1]!thsiFinD("ths_int_chg_ratio_index",K$2,$A$6,$A1046,101)/100</f>
        <v>-0.10387270104624</v>
      </c>
      <c r="L1046" s="32">
        <f>[1]!thsiFinD("ths_int_chg_ratio_index",L$2,$A$6,$A1046,101)/100</f>
        <v>-6.0866498443221E-2</v>
      </c>
      <c r="M1046" s="46">
        <f t="shared" si="117"/>
        <v>1.1239360973308594</v>
      </c>
      <c r="N1046" s="46">
        <f t="shared" si="118"/>
        <v>0.89612729895375998</v>
      </c>
      <c r="O1046" s="46">
        <f t="shared" si="118"/>
        <v>0.93913350155677899</v>
      </c>
      <c r="P1046" s="38">
        <f t="shared" si="119"/>
        <v>-3.5435184651047003E-3</v>
      </c>
      <c r="Q1046" s="38">
        <f t="shared" si="120"/>
        <v>-7.5352412560878435E-3</v>
      </c>
      <c r="R1046" s="38">
        <f t="shared" si="120"/>
        <v>-6.3740413452064715E-3</v>
      </c>
      <c r="S1046" s="34">
        <f>MAX(M$6:M1046)</f>
        <v>1.5715176881679187</v>
      </c>
      <c r="T1046" s="34">
        <f>MAX(N$6:N1046)</f>
        <v>1.37911001835863</v>
      </c>
      <c r="U1046" s="34">
        <f>MAX(O$6:O1046)</f>
        <v>1.34291332477861</v>
      </c>
      <c r="V1046" s="35">
        <f t="shared" si="121"/>
        <v>-0.28480849703884126</v>
      </c>
      <c r="W1046" s="35">
        <f t="shared" si="122"/>
        <v>-0.35021333539415489</v>
      </c>
      <c r="X1046" s="35">
        <f t="shared" si="122"/>
        <v>-0.30067452289848817</v>
      </c>
    </row>
    <row r="1047" spans="1:24">
      <c r="A1047" s="357">
        <v>45404</v>
      </c>
      <c r="B1047" s="132">
        <f>[1]!thsiFinD("ths_adjustment_nvg_ratio_fund",B$2,$A$6,$A1047,101)/100</f>
        <v>8.4398976982097001E-2</v>
      </c>
      <c r="C1047" s="132">
        <f>[1]!thsiFinD("ths_adjustment_nvg_ratio_fund",C$2,$A$6,$A1047,101)/100</f>
        <v>0.10633307271306</v>
      </c>
      <c r="D1047" s="132">
        <f>[1]!thsiFinD("ths_adjustment_nvg_ratio_fund",D$2,$A$6,$A1047,101)/100</f>
        <v>0.26707404744787999</v>
      </c>
      <c r="E1047" s="132">
        <f>[1]!thsiFinD("ths_adjustment_nvg_ratio_fund",E$2,$A$6,$A1047,101)/100</f>
        <v>0.38999235433038004</v>
      </c>
      <c r="F1047" s="135">
        <f>(1+F$831)*(1+[1]!thsiFinD("ths_adjustment_nvg_ratio_fund",F$2,$A$832,$A1047,101)/100)-1</f>
        <v>2.5435697794496948E-2</v>
      </c>
      <c r="G1047" s="135">
        <f>(1+G$831)*(1+[1]!thsiFinD("ths_adjustment_nvg_ratio_fund",G$2,$A$832,$A1047,101)/100)-1</f>
        <v>2.5199509859232361E-2</v>
      </c>
      <c r="H1047" s="136">
        <f>(1+H$997)*(1+[1]!thsiFinD("ths_adjustment_nvg_ratio_fund",H$2,$A$998,$A1047,101)/100)-1</f>
        <v>-6.7275527336814522E-2</v>
      </c>
      <c r="I1047" s="136">
        <f>(1+I$997)*(1+[1]!thsiFinD("ths_adjustment_nvg_ratio_fund",I$2,$A$998,$A1047,101)/100)-1</f>
        <v>0.1157311629023734</v>
      </c>
      <c r="J1047" s="32">
        <f t="shared" si="116"/>
        <v>0.11836116183658815</v>
      </c>
      <c r="K1047" s="32">
        <f>[1]!thsiFinD("ths_int_chg_ratio_index",K$2,$A$6,$A1047,101)/100</f>
        <v>-0.10795148206399001</v>
      </c>
      <c r="L1047" s="32">
        <f>[1]!thsiFinD("ths_int_chg_ratio_index",L$2,$A$6,$A1047,101)/100</f>
        <v>-6.5714429583279999E-2</v>
      </c>
      <c r="M1047" s="46">
        <f t="shared" si="117"/>
        <v>1.1183611618365881</v>
      </c>
      <c r="N1047" s="46">
        <f t="shared" si="118"/>
        <v>0.89204851793601003</v>
      </c>
      <c r="O1047" s="46">
        <f t="shared" si="118"/>
        <v>0.93428557041672</v>
      </c>
      <c r="P1047" s="38">
        <f t="shared" si="119"/>
        <v>-4.9601890245457581E-3</v>
      </c>
      <c r="Q1047" s="38">
        <f t="shared" si="120"/>
        <v>-4.5515642950638702E-3</v>
      </c>
      <c r="R1047" s="38">
        <f t="shared" si="120"/>
        <v>-5.1621320419542593E-3</v>
      </c>
      <c r="S1047" s="34">
        <f>MAX(M$6:M1047)</f>
        <v>1.5715176881679187</v>
      </c>
      <c r="T1047" s="34">
        <f>MAX(N$6:N1047)</f>
        <v>1.37911001835863</v>
      </c>
      <c r="U1047" s="34">
        <f>MAX(O$6:O1047)</f>
        <v>1.34291332477861</v>
      </c>
      <c r="V1047" s="35">
        <f t="shared" si="121"/>
        <v>-0.28835598208227753</v>
      </c>
      <c r="W1047" s="35">
        <f t="shared" si="122"/>
        <v>-0.35317088117618356</v>
      </c>
      <c r="X1047" s="35">
        <f t="shared" si="122"/>
        <v>-0.30428453335158889</v>
      </c>
    </row>
    <row r="1048" spans="1:24">
      <c r="A1048" s="357">
        <v>45405</v>
      </c>
      <c r="B1048" s="132">
        <f>[1]!thsiFinD("ths_adjustment_nvg_ratio_fund",B$2,$A$6,$A1048,101)/100</f>
        <v>7.6406649616367991E-2</v>
      </c>
      <c r="C1048" s="132">
        <f>[1]!thsiFinD("ths_adjustment_nvg_ratio_fund",C$2,$A$6,$A1048,101)/100</f>
        <v>9.7211363044044999E-2</v>
      </c>
      <c r="D1048" s="132">
        <f>[1]!thsiFinD("ths_adjustment_nvg_ratio_fund",D$2,$A$6,$A1048,101)/100</f>
        <v>0.24946081955427998</v>
      </c>
      <c r="E1048" s="132">
        <f>[1]!thsiFinD("ths_adjustment_nvg_ratio_fund",E$2,$A$6,$A1048,101)/100</f>
        <v>0.37843316633893997</v>
      </c>
      <c r="F1048" s="135">
        <f>(1+F$831)*(1+[1]!thsiFinD("ths_adjustment_nvg_ratio_fund",F$2,$A$832,$A1048,101)/100)-1</f>
        <v>2.225331114616913E-2</v>
      </c>
      <c r="G1048" s="135">
        <f>(1+G$831)*(1+[1]!thsiFinD("ths_adjustment_nvg_ratio_fund",G$2,$A$832,$A1048,101)/100)-1</f>
        <v>2.0044138683472879E-2</v>
      </c>
      <c r="H1048" s="136">
        <f>(1+H$997)*(1+[1]!thsiFinD("ths_adjustment_nvg_ratio_fund",H$2,$A$998,$A1048,101)/100)-1</f>
        <v>-6.0760210585758201E-2</v>
      </c>
      <c r="I1048" s="136">
        <f>(1+I$997)*(1+[1]!thsiFinD("ths_adjustment_nvg_ratio_fund",I$2,$A$998,$A1048,101)/100)-1</f>
        <v>0.12276206332048933</v>
      </c>
      <c r="J1048" s="32">
        <f t="shared" si="116"/>
        <v>0.11322641263975076</v>
      </c>
      <c r="K1048" s="32">
        <f>[1]!thsiFinD("ths_int_chg_ratio_index",K$2,$A$6,$A1048,101)/100</f>
        <v>-0.11516650145428001</v>
      </c>
      <c r="L1048" s="32">
        <f>[1]!thsiFinD("ths_int_chg_ratio_index",L$2,$A$6,$A1048,101)/100</f>
        <v>-7.0315900946591001E-2</v>
      </c>
      <c r="M1048" s="46">
        <f t="shared" si="117"/>
        <v>1.1132264126397509</v>
      </c>
      <c r="N1048" s="46">
        <f t="shared" si="118"/>
        <v>0.88483349854572002</v>
      </c>
      <c r="O1048" s="46">
        <f t="shared" si="118"/>
        <v>0.92968409905340899</v>
      </c>
      <c r="P1048" s="38">
        <f t="shared" si="119"/>
        <v>-4.5913157323925757E-3</v>
      </c>
      <c r="Q1048" s="38">
        <f t="shared" si="120"/>
        <v>-8.0881468274661694E-3</v>
      </c>
      <c r="R1048" s="38">
        <f t="shared" si="120"/>
        <v>-4.9251230127193013E-3</v>
      </c>
      <c r="S1048" s="34">
        <f>MAX(M$6:M1048)</f>
        <v>1.5715176881679187</v>
      </c>
      <c r="T1048" s="34">
        <f>MAX(N$6:N1048)</f>
        <v>1.37911001835863</v>
      </c>
      <c r="U1048" s="34">
        <f>MAX(O$6:O1048)</f>
        <v>1.34291332477861</v>
      </c>
      <c r="V1048" s="35">
        <f t="shared" si="121"/>
        <v>-0.29162336445760628</v>
      </c>
      <c r="W1048" s="35">
        <f t="shared" si="122"/>
        <v>-0.35840253006151113</v>
      </c>
      <c r="X1048" s="35">
        <f t="shared" si="122"/>
        <v>-0.30771101760668373</v>
      </c>
    </row>
    <row r="1049" spans="1:24">
      <c r="A1049" s="357">
        <v>45406</v>
      </c>
      <c r="B1049" s="132">
        <f>[1]!thsiFinD("ths_adjustment_nvg_ratio_fund",B$2,$A$6,$A1049,101)/100</f>
        <v>8.3359974424552008E-2</v>
      </c>
      <c r="C1049" s="132">
        <f>[1]!thsiFinD("ths_adjustment_nvg_ratio_fund",C$2,$A$6,$A1049,101)/100</f>
        <v>0.10424811050300001</v>
      </c>
      <c r="D1049" s="132">
        <f>[1]!thsiFinD("ths_adjustment_nvg_ratio_fund",D$2,$A$6,$A1049,101)/100</f>
        <v>0.26276060388209999</v>
      </c>
      <c r="E1049" s="132">
        <f>[1]!thsiFinD("ths_adjustment_nvg_ratio_fund",E$2,$A$6,$A1049,101)/100</f>
        <v>0.39530585199816004</v>
      </c>
      <c r="F1049" s="135">
        <f>(1+F$831)*(1+[1]!thsiFinD("ths_adjustment_nvg_ratio_fund",F$2,$A$832,$A1049,101)/100)-1</f>
        <v>3.9461772281571106E-2</v>
      </c>
      <c r="G1049" s="135">
        <f>(1+G$831)*(1+[1]!thsiFinD("ths_adjustment_nvg_ratio_fund",G$2,$A$832,$A1049,101)/100)-1</f>
        <v>3.6229606328310737E-2</v>
      </c>
      <c r="H1049" s="136">
        <f>(1+H$997)*(1+[1]!thsiFinD("ths_adjustment_nvg_ratio_fund",H$2,$A$998,$A1049,101)/100)-1</f>
        <v>-4.8556918893302714E-2</v>
      </c>
      <c r="I1049" s="136">
        <f>(1+I$997)*(1+[1]!thsiFinD("ths_adjustment_nvg_ratio_fund",I$2,$A$998,$A1049,101)/100)-1</f>
        <v>0.1462792129948749</v>
      </c>
      <c r="J1049" s="32">
        <f t="shared" si="116"/>
        <v>0.12738602668990825</v>
      </c>
      <c r="K1049" s="32">
        <f>[1]!thsiFinD("ths_int_chg_ratio_index",K$2,$A$6,$A1049,101)/100</f>
        <v>-0.10989116550504001</v>
      </c>
      <c r="L1049" s="32">
        <f>[1]!thsiFinD("ths_int_chg_ratio_index",L$2,$A$6,$A1049,101)/100</f>
        <v>-6.0770545570081998E-2</v>
      </c>
      <c r="M1049" s="46">
        <f t="shared" si="117"/>
        <v>1.1273860266899083</v>
      </c>
      <c r="N1049" s="46">
        <f t="shared" si="118"/>
        <v>0.89010883449496003</v>
      </c>
      <c r="O1049" s="46">
        <f t="shared" si="118"/>
        <v>0.93922945442991801</v>
      </c>
      <c r="P1049" s="38">
        <f t="shared" si="119"/>
        <v>1.2719437743649253E-2</v>
      </c>
      <c r="Q1049" s="38">
        <f t="shared" si="120"/>
        <v>5.9619532464698644E-3</v>
      </c>
      <c r="R1049" s="38">
        <f t="shared" si="120"/>
        <v>1.026731056950192E-2</v>
      </c>
      <c r="S1049" s="34">
        <f>MAX(M$6:M1049)</f>
        <v>1.5715176881679187</v>
      </c>
      <c r="T1049" s="34">
        <f>MAX(N$6:N1049)</f>
        <v>1.37911001835863</v>
      </c>
      <c r="U1049" s="34">
        <f>MAX(O$6:O1049)</f>
        <v>1.34291332477861</v>
      </c>
      <c r="V1049" s="35">
        <f t="shared" si="121"/>
        <v>-0.282613211942769</v>
      </c>
      <c r="W1049" s="35">
        <f t="shared" si="122"/>
        <v>-0.35457735594268436</v>
      </c>
      <c r="X1049" s="35">
        <f t="shared" si="122"/>
        <v>-0.30060307162060707</v>
      </c>
    </row>
    <row r="1050" spans="1:24">
      <c r="A1050" s="357">
        <v>45407</v>
      </c>
      <c r="B1050" s="132">
        <f>[1]!thsiFinD("ths_adjustment_nvg_ratio_fund",B$2,$A$6,$A1050,101)/100</f>
        <v>8.6796675191815997E-2</v>
      </c>
      <c r="C1050" s="132">
        <f>[1]!thsiFinD("ths_adjustment_nvg_ratio_fund",C$2,$A$6,$A1050,101)/100</f>
        <v>0.1078967943706</v>
      </c>
      <c r="D1050" s="132">
        <f>[1]!thsiFinD("ths_adjustment_nvg_ratio_fund",D$2,$A$6,$A1050,101)/100</f>
        <v>0.26252096812844</v>
      </c>
      <c r="E1050" s="132">
        <f>[1]!thsiFinD("ths_adjustment_nvg_ratio_fund",E$2,$A$6,$A1050,101)/100</f>
        <v>0.39549229048304002</v>
      </c>
      <c r="F1050" s="135">
        <f>(1+F$831)*(1+[1]!thsiFinD("ths_adjustment_nvg_ratio_fund",F$2,$A$832,$A1050,101)/100)-1</f>
        <v>4.2408426585578196E-2</v>
      </c>
      <c r="G1050" s="135">
        <f>(1+G$831)*(1+[1]!thsiFinD("ths_adjustment_nvg_ratio_fund",G$2,$A$832,$A1050,101)/100)-1</f>
        <v>3.8507561033879867E-2</v>
      </c>
      <c r="H1050" s="136">
        <f>(1+H$997)*(1+[1]!thsiFinD("ths_adjustment_nvg_ratio_fund",H$2,$A$998,$A1050,101)/100)-1</f>
        <v>-4.5557804833292637E-2</v>
      </c>
      <c r="I1050" s="136">
        <f>(1+I$997)*(1+[1]!thsiFinD("ths_adjustment_nvg_ratio_fund",I$2,$A$998,$A1050,101)/100)-1</f>
        <v>0.14930977351992492</v>
      </c>
      <c r="J1050" s="32">
        <f t="shared" si="116"/>
        <v>0.12967183555999828</v>
      </c>
      <c r="K1050" s="32">
        <f>[1]!thsiFinD("ths_int_chg_ratio_index",K$2,$A$6,$A1050,101)/100</f>
        <v>-0.10842767329700999</v>
      </c>
      <c r="L1050" s="32">
        <f>[1]!thsiFinD("ths_int_chg_ratio_index",L$2,$A$6,$A1050,101)/100</f>
        <v>-5.8990595329579003E-2</v>
      </c>
      <c r="M1050" s="46">
        <f t="shared" si="117"/>
        <v>1.1296718355599982</v>
      </c>
      <c r="N1050" s="46">
        <f t="shared" si="118"/>
        <v>0.89157232670299003</v>
      </c>
      <c r="O1050" s="46">
        <f t="shared" si="118"/>
        <v>0.94100940467042105</v>
      </c>
      <c r="P1050" s="38">
        <f t="shared" si="119"/>
        <v>2.0275298930227947E-3</v>
      </c>
      <c r="Q1050" s="38">
        <f t="shared" si="120"/>
        <v>1.6441722082900512E-3</v>
      </c>
      <c r="R1050" s="38">
        <f t="shared" si="120"/>
        <v>1.8951175690964384E-3</v>
      </c>
      <c r="S1050" s="34">
        <f>MAX(M$6:M1050)</f>
        <v>1.5715176881679187</v>
      </c>
      <c r="T1050" s="34">
        <f>MAX(N$6:N1050)</f>
        <v>1.37911001835863</v>
      </c>
      <c r="U1050" s="34">
        <f>MAX(O$6:O1050)</f>
        <v>1.34291332477861</v>
      </c>
      <c r="V1050" s="35">
        <f t="shared" si="121"/>
        <v>-0.2811586887851234</v>
      </c>
      <c r="W1050" s="35">
        <f t="shared" si="122"/>
        <v>-0.35351616996872437</v>
      </c>
      <c r="X1050" s="35">
        <f t="shared" si="122"/>
        <v>-0.29927763221386317</v>
      </c>
    </row>
    <row r="1051" spans="1:24">
      <c r="A1051" s="357">
        <v>45408</v>
      </c>
      <c r="B1051" s="132">
        <f>[1]!thsiFinD("ths_adjustment_nvg_ratio_fund",B$2,$A$6,$A1051,101)/100</f>
        <v>9.6227621483375991E-2</v>
      </c>
      <c r="C1051" s="132">
        <f>[1]!thsiFinD("ths_adjustment_nvg_ratio_fund",C$2,$A$6,$A1051,101)/100</f>
        <v>0.11780036486839</v>
      </c>
      <c r="D1051" s="132">
        <f>[1]!thsiFinD("ths_adjustment_nvg_ratio_fund",D$2,$A$6,$A1051,101)/100</f>
        <v>0.28384855020368999</v>
      </c>
      <c r="E1051" s="132">
        <f>[1]!thsiFinD("ths_adjustment_nvg_ratio_fund",E$2,$A$6,$A1051,101)/100</f>
        <v>0.41581408872978004</v>
      </c>
      <c r="F1051" s="135">
        <f>(1+F$831)*(1+[1]!thsiFinD("ths_adjustment_nvg_ratio_fund",F$2,$A$832,$A1051,101)/100)-1</f>
        <v>6.1620612647705242E-2</v>
      </c>
      <c r="G1051" s="135">
        <f>(1+G$831)*(1+[1]!thsiFinD("ths_adjustment_nvg_ratio_fund",G$2,$A$832,$A1051,101)/100)-1</f>
        <v>5.8050014560602659E-2</v>
      </c>
      <c r="H1051" s="136">
        <f>(1+H$997)*(1+[1]!thsiFinD("ths_adjustment_nvg_ratio_fund",H$2,$A$998,$A1051,101)/100)-1</f>
        <v>-3.5939956296018205E-2</v>
      </c>
      <c r="I1051" s="136">
        <f>(1+I$997)*(1+[1]!thsiFinD("ths_adjustment_nvg_ratio_fund",I$2,$A$998,$A1051,101)/100)-1</f>
        <v>0.16191690530413694</v>
      </c>
      <c r="J1051" s="32">
        <f t="shared" si="116"/>
        <v>0.14491727518770786</v>
      </c>
      <c r="K1051" s="32">
        <f>[1]!thsiFinD("ths_int_chg_ratio_index",K$2,$A$6,$A1051,101)/100</f>
        <v>-9.3383405322179008E-2</v>
      </c>
      <c r="L1051" s="32">
        <f>[1]!thsiFinD("ths_int_chg_ratio_index",L$2,$A$6,$A1051,101)/100</f>
        <v>-4.328259001115E-2</v>
      </c>
      <c r="M1051" s="46">
        <f t="shared" si="117"/>
        <v>1.1449172751877079</v>
      </c>
      <c r="N1051" s="46">
        <f t="shared" si="118"/>
        <v>0.90661659467782096</v>
      </c>
      <c r="O1051" s="46">
        <f t="shared" si="118"/>
        <v>0.95671740998885002</v>
      </c>
      <c r="P1051" s="38">
        <f t="shared" si="119"/>
        <v>1.3495458723331133E-2</v>
      </c>
      <c r="Q1051" s="38">
        <f t="shared" si="120"/>
        <v>1.6873861518856392E-2</v>
      </c>
      <c r="R1051" s="38">
        <f t="shared" si="120"/>
        <v>1.6692718734230505E-2</v>
      </c>
      <c r="S1051" s="34">
        <f>MAX(M$6:M1051)</f>
        <v>1.5715176881679187</v>
      </c>
      <c r="T1051" s="34">
        <f>MAX(N$6:N1051)</f>
        <v>1.37911001835863</v>
      </c>
      <c r="U1051" s="34">
        <f>MAX(O$6:O1051)</f>
        <v>1.34291332477861</v>
      </c>
      <c r="V1051" s="35">
        <f t="shared" si="121"/>
        <v>-0.2714575955409978</v>
      </c>
      <c r="W1051" s="35">
        <f t="shared" si="122"/>
        <v>-0.34260749134659663</v>
      </c>
      <c r="X1051" s="35">
        <f t="shared" si="122"/>
        <v>-0.28758067081762517</v>
      </c>
    </row>
    <row r="1052" spans="1:24">
      <c r="A1052" s="357">
        <v>45411</v>
      </c>
      <c r="B1052" s="132">
        <f>[1]!thsiFinD("ths_adjustment_nvg_ratio_fund",B$2,$A$6,$A1052,101)/100</f>
        <v>0.1031010230179</v>
      </c>
      <c r="C1052" s="132">
        <f>[1]!thsiFinD("ths_adjustment_nvg_ratio_fund",C$2,$A$6,$A1052,101)/100</f>
        <v>0.12535835287985</v>
      </c>
      <c r="D1052" s="132">
        <f>[1]!thsiFinD("ths_adjustment_nvg_ratio_fund",D$2,$A$6,$A1052,101)/100</f>
        <v>0.30218068535825998</v>
      </c>
      <c r="E1052" s="132">
        <f>[1]!thsiFinD("ths_adjustment_nvg_ratio_fund",E$2,$A$6,$A1052,101)/100</f>
        <v>0.43259355514656</v>
      </c>
      <c r="F1052" s="135">
        <f>(1+F$831)*(1+[1]!thsiFinD("ths_adjustment_nvg_ratio_fund",F$2,$A$832,$A1052,101)/100)-1</f>
        <v>8.1422129570633217E-2</v>
      </c>
      <c r="G1052" s="135">
        <f>(1+G$831)*(1+[1]!thsiFinD("ths_adjustment_nvg_ratio_fund",G$2,$A$832,$A1052,101)/100)-1</f>
        <v>7.9151068675357594E-2</v>
      </c>
      <c r="H1052" s="136">
        <f>(1+H$997)*(1+[1]!thsiFinD("ths_adjustment_nvg_ratio_fund",H$2,$A$998,$A1052,101)/100)-1</f>
        <v>-1.7014512400091886E-2</v>
      </c>
      <c r="I1052" s="136">
        <f>(1+I$997)*(1+[1]!thsiFinD("ths_adjustment_nvg_ratio_fund",I$2,$A$998,$A1052,101)/100)-1</f>
        <v>0.18919195002957845</v>
      </c>
      <c r="J1052" s="32">
        <f t="shared" si="116"/>
        <v>0.16199803153475592</v>
      </c>
      <c r="K1052" s="32">
        <f>[1]!thsiFinD("ths_int_chg_ratio_index",K$2,$A$6,$A1052,101)/100</f>
        <v>-8.1310085428343004E-2</v>
      </c>
      <c r="L1052" s="32">
        <f>[1]!thsiFinD("ths_int_chg_ratio_index",L$2,$A$6,$A1052,101)/100</f>
        <v>-2.6527302858956003E-2</v>
      </c>
      <c r="M1052" s="46">
        <f t="shared" si="117"/>
        <v>1.161998031534756</v>
      </c>
      <c r="N1052" s="46">
        <f t="shared" si="118"/>
        <v>0.91868991457165694</v>
      </c>
      <c r="O1052" s="46">
        <f t="shared" si="118"/>
        <v>0.97347269714104401</v>
      </c>
      <c r="P1052" s="38">
        <f t="shared" si="119"/>
        <v>1.4918768995120457E-2</v>
      </c>
      <c r="Q1052" s="38">
        <f t="shared" si="120"/>
        <v>1.3316897092674918E-2</v>
      </c>
      <c r="R1052" s="38">
        <f t="shared" si="120"/>
        <v>1.7513308503907421E-2</v>
      </c>
      <c r="S1052" s="34">
        <f>MAX(M$6:M1052)</f>
        <v>1.5715176881679187</v>
      </c>
      <c r="T1052" s="34">
        <f>MAX(N$6:N1052)</f>
        <v>1.37911001835863</v>
      </c>
      <c r="U1052" s="34">
        <f>MAX(O$6:O1052)</f>
        <v>1.34291332477861</v>
      </c>
      <c r="V1052" s="35">
        <f t="shared" si="121"/>
        <v>-0.26058863970572443</v>
      </c>
      <c r="W1052" s="35">
        <f t="shared" si="122"/>
        <v>-0.33385306295936379</v>
      </c>
      <c r="X1052" s="35">
        <f t="shared" si="122"/>
        <v>-0.2751038513215075</v>
      </c>
    </row>
    <row r="1053" spans="1:24">
      <c r="A1053" s="357">
        <v>45412</v>
      </c>
      <c r="B1053" s="132">
        <f>[1]!thsiFinD("ths_adjustment_nvg_ratio_fund",B$2,$A$6,$A1053,101)/100</f>
        <v>9.9264705882353005E-2</v>
      </c>
      <c r="C1053" s="132">
        <f>[1]!thsiFinD("ths_adjustment_nvg_ratio_fund",C$2,$A$6,$A1053,101)/100</f>
        <v>0.12692207453740001</v>
      </c>
      <c r="D1053" s="132">
        <f>[1]!thsiFinD("ths_adjustment_nvg_ratio_fund",D$2,$A$6,$A1053,101)/100</f>
        <v>0.29702851665468</v>
      </c>
      <c r="E1053" s="132">
        <f>[1]!thsiFinD("ths_adjustment_nvg_ratio_fund",E$2,$A$6,$A1053,101)/100</f>
        <v>0.42821225005747998</v>
      </c>
      <c r="F1053" s="135">
        <f>(1+F$831)*(1+[1]!thsiFinD("ths_adjustment_nvg_ratio_fund",F$2,$A$832,$A1053,101)/100)-1</f>
        <v>7.8239742922305622E-2</v>
      </c>
      <c r="G1053" s="135">
        <f>(1+G$831)*(1+[1]!thsiFinD("ths_adjustment_nvg_ratio_fund",G$2,$A$832,$A1053,101)/100)-1</f>
        <v>7.2556989264498162E-2</v>
      </c>
      <c r="H1053" s="136">
        <f>(1+H$997)*(1+[1]!thsiFinD("ths_adjustment_nvg_ratio_fund",H$2,$A$998,$A1053,101)/100)-1</f>
        <v>-1.9806791007687341E-2</v>
      </c>
      <c r="I1053" s="136">
        <f>(1+I$997)*(1+[1]!thsiFinD("ths_adjustment_nvg_ratio_fund",I$2,$A$998,$A1053,101)/100)-1</f>
        <v>0.18325205140048073</v>
      </c>
      <c r="J1053" s="32">
        <f t="shared" si="116"/>
        <v>0.15820869246393879</v>
      </c>
      <c r="K1053" s="32">
        <f>[1]!thsiFinD("ths_int_chg_ratio_index",K$2,$A$6,$A1053,101)/100</f>
        <v>-8.6599772090117003E-2</v>
      </c>
      <c r="L1053" s="32">
        <f>[1]!thsiFinD("ths_int_chg_ratio_index",L$2,$A$6,$A1053,101)/100</f>
        <v>-3.2497802616985004E-2</v>
      </c>
      <c r="M1053" s="46">
        <f t="shared" si="117"/>
        <v>1.1582086924639388</v>
      </c>
      <c r="N1053" s="46">
        <f t="shared" si="118"/>
        <v>0.91340022790988296</v>
      </c>
      <c r="O1053" s="46">
        <f t="shared" si="118"/>
        <v>0.96750219738301502</v>
      </c>
      <c r="P1053" s="38">
        <f t="shared" si="119"/>
        <v>-3.2610546386316885E-3</v>
      </c>
      <c r="Q1053" s="38">
        <f t="shared" si="120"/>
        <v>-5.7578586396480613E-3</v>
      </c>
      <c r="R1053" s="38">
        <f t="shared" si="120"/>
        <v>-6.1331969304979639E-3</v>
      </c>
      <c r="S1053" s="34">
        <f>MAX(M$6:M1053)</f>
        <v>1.5715176881679187</v>
      </c>
      <c r="T1053" s="34">
        <f>MAX(N$6:N1053)</f>
        <v>1.37911001835863</v>
      </c>
      <c r="U1053" s="34">
        <f>MAX(O$6:O1053)</f>
        <v>1.34291332477861</v>
      </c>
      <c r="V1053" s="35">
        <f t="shared" si="121"/>
        <v>-0.26299990055206901</v>
      </c>
      <c r="W1053" s="35">
        <f t="shared" si="122"/>
        <v>-0.33768864285607836</v>
      </c>
      <c r="X1053" s="35">
        <f t="shared" si="122"/>
        <v>-0.27954978215551218</v>
      </c>
    </row>
    <row r="1054" spans="1:24">
      <c r="A1054" s="357">
        <v>45418</v>
      </c>
      <c r="B1054" s="132">
        <f>[1]!thsiFinD("ths_adjustment_nvg_ratio_fund",B$2,$A$6,$A1054,101)/100</f>
        <v>0.11045396419436999</v>
      </c>
      <c r="C1054" s="132">
        <f>[1]!thsiFinD("ths_adjustment_nvg_ratio_fund",C$2,$A$6,$A1054,101)/100</f>
        <v>0.14099556945530001</v>
      </c>
      <c r="D1054" s="132">
        <f>[1]!thsiFinD("ths_adjustment_nvg_ratio_fund",D$2,$A$6,$A1054,101)/100</f>
        <v>0.31895518811407003</v>
      </c>
      <c r="E1054" s="132">
        <f>[1]!thsiFinD("ths_adjustment_nvg_ratio_fund",E$2,$A$6,$A1054,101)/100</f>
        <v>0.45328823044020999</v>
      </c>
      <c r="F1054" s="135">
        <f>(1+F$831)*(1+[1]!thsiFinD("ths_adjustment_nvg_ratio_fund",F$2,$A$832,$A1054,101)/100)-1</f>
        <v>0.10157724501004228</v>
      </c>
      <c r="G1054" s="135">
        <f>(1+G$831)*(1+[1]!thsiFinD("ths_adjustment_nvg_ratio_fund",G$2,$A$832,$A1054,101)/100)-1</f>
        <v>9.4856966908495099E-2</v>
      </c>
      <c r="H1054" s="136">
        <f>(1+H$997)*(1+[1]!thsiFinD("ths_adjustment_nvg_ratio_fund",H$2,$A$998,$A1054,101)/100)-1</f>
        <v>-1.1016284280070843E-2</v>
      </c>
      <c r="I1054" s="136">
        <f>(1+I$997)*(1+[1]!thsiFinD("ths_adjustment_nvg_ratio_fund",I$2,$A$998,$A1054,101)/100)-1</f>
        <v>0.2076177580218852</v>
      </c>
      <c r="J1054" s="32">
        <f t="shared" si="116"/>
        <v>0.17709107973303773</v>
      </c>
      <c r="K1054" s="32">
        <f>[1]!thsiFinD("ths_int_chg_ratio_index",K$2,$A$6,$A1054,101)/100</f>
        <v>-7.2753554886519994E-2</v>
      </c>
      <c r="L1054" s="32">
        <f>[1]!thsiFinD("ths_int_chg_ratio_index",L$2,$A$6,$A1054,101)/100</f>
        <v>-1.5989508559961001E-2</v>
      </c>
      <c r="M1054" s="46">
        <f t="shared" si="117"/>
        <v>1.1770910797330378</v>
      </c>
      <c r="N1054" s="46">
        <f t="shared" si="118"/>
        <v>0.92724644511347998</v>
      </c>
      <c r="O1054" s="46">
        <f t="shared" si="118"/>
        <v>0.98401049144003905</v>
      </c>
      <c r="P1054" s="38">
        <f t="shared" si="119"/>
        <v>1.6303095799539591E-2</v>
      </c>
      <c r="Q1054" s="38">
        <f t="shared" si="120"/>
        <v>1.51589815510349E-2</v>
      </c>
      <c r="R1054" s="38">
        <f t="shared" si="120"/>
        <v>1.7062797481677272E-2</v>
      </c>
      <c r="S1054" s="34">
        <f>MAX(M$6:M1054)</f>
        <v>1.5715176881679187</v>
      </c>
      <c r="T1054" s="34">
        <f>MAX(N$6:N1054)</f>
        <v>1.37911001835863</v>
      </c>
      <c r="U1054" s="34">
        <f>MAX(O$6:O1054)</f>
        <v>1.34291332477861</v>
      </c>
      <c r="V1054" s="35">
        <f t="shared" si="121"/>
        <v>-0.25098451732649918</v>
      </c>
      <c r="W1054" s="35">
        <f t="shared" si="122"/>
        <v>-0.32764867721209268</v>
      </c>
      <c r="X1054" s="35">
        <f t="shared" si="122"/>
        <v>-0.26725688599280151</v>
      </c>
    </row>
    <row r="1055" spans="1:24">
      <c r="A1055" s="357">
        <v>45419</v>
      </c>
      <c r="B1055" s="132">
        <f>[1]!thsiFinD("ths_adjustment_nvg_ratio_fund",B$2,$A$6,$A1055,101)/100</f>
        <v>0.10933503836316999</v>
      </c>
      <c r="C1055" s="132">
        <f>[1]!thsiFinD("ths_adjustment_nvg_ratio_fund",C$2,$A$6,$A1055,101)/100</f>
        <v>0.14186430370949998</v>
      </c>
      <c r="D1055" s="132">
        <f>[1]!thsiFinD("ths_adjustment_nvg_ratio_fund",D$2,$A$6,$A1055,101)/100</f>
        <v>0.32123172777378001</v>
      </c>
      <c r="E1055" s="132">
        <f>[1]!thsiFinD("ths_adjustment_nvg_ratio_fund",E$2,$A$6,$A1055,101)/100</f>
        <v>0.45627124666121999</v>
      </c>
      <c r="F1055" s="135">
        <f>(1+F$831)*(1+[1]!thsiFinD("ths_adjustment_nvg_ratio_fund",F$2,$A$832,$A1055,101)/100)-1</f>
        <v>0.10723482127373618</v>
      </c>
      <c r="G1055" s="135">
        <f>(1+G$831)*(1+[1]!thsiFinD("ths_adjustment_nvg_ratio_fund",G$2,$A$832,$A1055,101)/100)-1</f>
        <v>9.8693522202084827E-2</v>
      </c>
      <c r="H1055" s="136">
        <f>(1+H$997)*(1+[1]!thsiFinD("ths_adjustment_nvg_ratio_fund",H$2,$A$998,$A1055,101)/100)-1</f>
        <v>-8.0171702200607653E-3</v>
      </c>
      <c r="I1055" s="136">
        <f>(1+I$997)*(1+[1]!thsiFinD("ths_adjustment_nvg_ratio_fund",I$2,$A$998,$A1055,101)/100)-1</f>
        <v>0.21113320823094672</v>
      </c>
      <c r="J1055" s="32">
        <f t="shared" si="116"/>
        <v>0.17971833724929712</v>
      </c>
      <c r="K1055" s="32">
        <f>[1]!thsiFinD("ths_int_chg_ratio_index",K$2,$A$6,$A1055,101)/100</f>
        <v>-7.2607546904158993E-2</v>
      </c>
      <c r="L1055" s="32">
        <f>[1]!thsiFinD("ths_int_chg_ratio_index",L$2,$A$6,$A1055,101)/100</f>
        <v>-1.4343576795120001E-2</v>
      </c>
      <c r="M1055" s="46">
        <f t="shared" si="117"/>
        <v>1.1797183372492972</v>
      </c>
      <c r="N1055" s="46">
        <f t="shared" si="118"/>
        <v>0.92739245309584106</v>
      </c>
      <c r="O1055" s="46">
        <f t="shared" si="118"/>
        <v>0.98565642320488001</v>
      </c>
      <c r="P1055" s="38">
        <f t="shared" si="119"/>
        <v>2.2319916967301623E-3</v>
      </c>
      <c r="Q1055" s="38">
        <f t="shared" si="120"/>
        <v>1.5746405190397716E-4</v>
      </c>
      <c r="R1055" s="38">
        <f t="shared" si="120"/>
        <v>1.6726770488313392E-3</v>
      </c>
      <c r="S1055" s="34">
        <f>MAX(M$6:M1055)</f>
        <v>1.5715176881679187</v>
      </c>
      <c r="T1055" s="34">
        <f>MAX(N$6:N1055)</f>
        <v>1.37911001835863</v>
      </c>
      <c r="U1055" s="34">
        <f>MAX(O$6:O1055)</f>
        <v>1.34291332477861</v>
      </c>
      <c r="V1055" s="35">
        <f t="shared" si="121"/>
        <v>-0.24931272098844948</v>
      </c>
      <c r="W1055" s="35">
        <f t="shared" si="122"/>
        <v>-0.32754280604850361</v>
      </c>
      <c r="X1055" s="35">
        <f t="shared" si="122"/>
        <v>-0.26603124340331252</v>
      </c>
    </row>
    <row r="1056" spans="1:24">
      <c r="A1056" s="357">
        <v>45420</v>
      </c>
      <c r="B1056" s="132">
        <f>[1]!thsiFinD("ths_adjustment_nvg_ratio_fund",B$2,$A$6,$A1056,101)/100</f>
        <v>0.10414002557545</v>
      </c>
      <c r="C1056" s="132">
        <f>[1]!thsiFinD("ths_adjustment_nvg_ratio_fund",C$2,$A$6,$A1056,101)/100</f>
        <v>0.1350881765268</v>
      </c>
      <c r="D1056" s="132">
        <f>[1]!thsiFinD("ths_adjustment_nvg_ratio_fund",D$2,$A$6,$A1056,101)/100</f>
        <v>0.30541576803259002</v>
      </c>
      <c r="E1056" s="132">
        <f>[1]!thsiFinD("ths_adjustment_nvg_ratio_fund",E$2,$A$6,$A1056,101)/100</f>
        <v>0.43883924547021003</v>
      </c>
      <c r="F1056" s="135">
        <f>(1+F$831)*(1+[1]!thsiFinD("ths_adjustment_nvg_ratio_fund",F$2,$A$832,$A1056,101)/100)-1</f>
        <v>9.1205021859937174E-2</v>
      </c>
      <c r="G1056" s="135">
        <f>(1+G$831)*(1+[1]!thsiFinD("ths_adjustment_nvg_ratio_fund",G$2,$A$832,$A1056,101)/100)-1</f>
        <v>8.2148377498474368E-2</v>
      </c>
      <c r="H1056" s="136">
        <f>(1+H$997)*(1+[1]!thsiFinD("ths_adjustment_nvg_ratio_fund",H$2,$A$998,$A1056,101)/100)-1</f>
        <v>-1.8669196019407752E-2</v>
      </c>
      <c r="I1056" s="136">
        <f>(1+I$997)*(1+[1]!thsiFinD("ths_adjustment_nvg_ratio_fund",I$2,$A$998,$A1056,101)/100)-1</f>
        <v>0.19525307107967871</v>
      </c>
      <c r="J1056" s="32">
        <f t="shared" si="116"/>
        <v>0.16667756125296657</v>
      </c>
      <c r="K1056" s="32">
        <f>[1]!thsiFinD("ths_int_chg_ratio_index",K$2,$A$6,$A1056,101)/100</f>
        <v>-8.0985862164164008E-2</v>
      </c>
      <c r="L1056" s="32">
        <f>[1]!thsiFinD("ths_int_chg_ratio_index",L$2,$A$6,$A1056,101)/100</f>
        <v>-2.4945080424195999E-2</v>
      </c>
      <c r="M1056" s="46">
        <f t="shared" si="117"/>
        <v>1.1666775612529665</v>
      </c>
      <c r="N1056" s="46">
        <f t="shared" si="118"/>
        <v>0.91901413783583596</v>
      </c>
      <c r="O1056" s="46">
        <f t="shared" si="118"/>
        <v>0.97505491957580404</v>
      </c>
      <c r="P1056" s="38">
        <f t="shared" si="119"/>
        <v>-1.1054143675292338E-2</v>
      </c>
      <c r="Q1056" s="38">
        <f t="shared" si="120"/>
        <v>-9.0342715557328868E-3</v>
      </c>
      <c r="R1056" s="38">
        <f t="shared" si="120"/>
        <v>-1.0755779985286318E-2</v>
      </c>
      <c r="S1056" s="34">
        <f>MAX(M$6:M1056)</f>
        <v>1.5715176881679187</v>
      </c>
      <c r="T1056" s="34">
        <f>MAX(N$6:N1056)</f>
        <v>1.37911001835863</v>
      </c>
      <c r="U1056" s="34">
        <f>MAX(O$6:O1056)</f>
        <v>1.34291332477861</v>
      </c>
      <c r="V1056" s="35">
        <f t="shared" si="121"/>
        <v>-0.25761092602585745</v>
      </c>
      <c r="W1056" s="35">
        <f t="shared" si="122"/>
        <v>-0.33361796694826751</v>
      </c>
      <c r="X1056" s="35">
        <f t="shared" si="122"/>
        <v>-0.27392564986534063</v>
      </c>
    </row>
    <row r="1057" spans="1:24">
      <c r="A1057" s="357">
        <v>45421</v>
      </c>
      <c r="B1057" s="132">
        <f>[1]!thsiFinD("ths_adjustment_nvg_ratio_fund",B$2,$A$6,$A1057,101)/100</f>
        <v>0.11125319693095</v>
      </c>
      <c r="C1057" s="132">
        <f>[1]!thsiFinD("ths_adjustment_nvg_ratio_fund",C$2,$A$6,$A1057,101)/100</f>
        <v>0.14299365823994001</v>
      </c>
      <c r="D1057" s="132">
        <f>[1]!thsiFinD("ths_adjustment_nvg_ratio_fund",D$2,$A$6,$A1057,101)/100</f>
        <v>0.32878025401389999</v>
      </c>
      <c r="E1057" s="132">
        <f>[1]!thsiFinD("ths_adjustment_nvg_ratio_fund",E$2,$A$6,$A1057,101)/100</f>
        <v>0.46382200653334005</v>
      </c>
      <c r="F1057" s="135">
        <f>(1+F$831)*(1+[1]!thsiFinD("ths_adjustment_nvg_ratio_fund",F$2,$A$832,$A1057,101)/100)-1</f>
        <v>0.10817775065101842</v>
      </c>
      <c r="G1057" s="135">
        <f>(1+G$831)*(1+[1]!thsiFinD("ths_adjustment_nvg_ratio_fund",G$2,$A$832,$A1057,101)/100)-1</f>
        <v>9.8213952790386916E-2</v>
      </c>
      <c r="H1057" s="136">
        <f>(1+H$997)*(1+[1]!thsiFinD("ths_adjustment_nvg_ratio_fund",H$2,$A$998,$A1057,101)/100)-1</f>
        <v>-1.0809448827656221E-2</v>
      </c>
      <c r="I1057" s="136">
        <f>(1+I$997)*(1+[1]!thsiFinD("ths_adjustment_nvg_ratio_fund",I$2,$A$998,$A1057,101)/100)-1</f>
        <v>0.20870875981090031</v>
      </c>
      <c r="J1057" s="32">
        <f t="shared" si="116"/>
        <v>0.18139251626784744</v>
      </c>
      <c r="K1057" s="32">
        <f>[1]!thsiFinD("ths_int_chg_ratio_index",K$2,$A$6,$A1057,101)/100</f>
        <v>-7.027195675377701E-2</v>
      </c>
      <c r="L1057" s="32">
        <f>[1]!thsiFinD("ths_int_chg_ratio_index",L$2,$A$6,$A1057,101)/100</f>
        <v>-1.2998014411064001E-2</v>
      </c>
      <c r="M1057" s="46">
        <f t="shared" si="117"/>
        <v>1.1813925162678474</v>
      </c>
      <c r="N1057" s="46">
        <f t="shared" si="118"/>
        <v>0.92972804324622293</v>
      </c>
      <c r="O1057" s="46">
        <f t="shared" si="118"/>
        <v>0.98700198558893604</v>
      </c>
      <c r="P1057" s="38">
        <f t="shared" si="119"/>
        <v>1.2612700804048638E-2</v>
      </c>
      <c r="Q1057" s="38">
        <f t="shared" si="120"/>
        <v>1.1658041992277601E-2</v>
      </c>
      <c r="R1057" s="38">
        <f t="shared" si="120"/>
        <v>1.2252710871229144E-2</v>
      </c>
      <c r="S1057" s="34">
        <f>MAX(M$6:M1057)</f>
        <v>1.5715176881679187</v>
      </c>
      <c r="T1057" s="34">
        <f>MAX(N$6:N1057)</f>
        <v>1.37911001835863</v>
      </c>
      <c r="U1057" s="34">
        <f>MAX(O$6:O1057)</f>
        <v>1.34291332477861</v>
      </c>
      <c r="V1057" s="35">
        <f t="shared" si="121"/>
        <v>-0.24824739475562685</v>
      </c>
      <c r="W1057" s="35">
        <f t="shared" si="122"/>
        <v>-0.32584925722405111</v>
      </c>
      <c r="X1057" s="35">
        <f t="shared" si="122"/>
        <v>-0.26502927078212501</v>
      </c>
    </row>
    <row r="1058" spans="1:24">
      <c r="A1058" s="357">
        <v>45422</v>
      </c>
      <c r="B1058" s="132">
        <f>[1]!thsiFinD("ths_adjustment_nvg_ratio_fund",B$2,$A$6,$A1058,101)/100</f>
        <v>0.11029411764706</v>
      </c>
      <c r="C1058" s="132">
        <f>[1]!thsiFinD("ths_adjustment_nvg_ratio_fund",C$2,$A$6,$A1058,101)/100</f>
        <v>0.14308053166536</v>
      </c>
      <c r="D1058" s="132">
        <f>[1]!thsiFinD("ths_adjustment_nvg_ratio_fund",D$2,$A$6,$A1058,101)/100</f>
        <v>0.32866043613706997</v>
      </c>
      <c r="E1058" s="132">
        <f>[1]!thsiFinD("ths_adjustment_nvg_ratio_fund",E$2,$A$6,$A1058,101)/100</f>
        <v>0.46139830584412</v>
      </c>
      <c r="F1058" s="135">
        <f>(1+F$831)*(1+[1]!thsiFinD("ths_adjustment_nvg_ratio_fund",F$2,$A$832,$A1058,101)/100)-1</f>
        <v>0.10216657587084388</v>
      </c>
      <c r="G1058" s="135">
        <f>(1+G$831)*(1+[1]!thsiFinD("ths_adjustment_nvg_ratio_fund",G$2,$A$832,$A1058,101)/100)-1</f>
        <v>8.9821488085656265E-2</v>
      </c>
      <c r="H1058" s="136">
        <f>(1+H$997)*(1+[1]!thsiFinD("ths_adjustment_nvg_ratio_fund",H$2,$A$998,$A1058,101)/100)-1</f>
        <v>-2.0944385995967041E-2</v>
      </c>
      <c r="I1058" s="136">
        <f>(1+I$997)*(1+[1]!thsiFinD("ths_adjustment_nvg_ratio_fund",I$2,$A$998,$A1058,101)/100)-1</f>
        <v>0.19658651771071001</v>
      </c>
      <c r="J1058" s="32">
        <f t="shared" si="116"/>
        <v>0.17638294837060664</v>
      </c>
      <c r="K1058" s="32">
        <f>[1]!thsiFinD("ths_int_chg_ratio_index",K$2,$A$6,$A1058,101)/100</f>
        <v>-7.0881417958846005E-2</v>
      </c>
      <c r="L1058" s="32">
        <f>[1]!thsiFinD("ths_int_chg_ratio_index",L$2,$A$6,$A1058,101)/100</f>
        <v>-1.6681689209665999E-2</v>
      </c>
      <c r="M1058" s="46">
        <f t="shared" si="117"/>
        <v>1.1763829483706068</v>
      </c>
      <c r="N1058" s="46">
        <f t="shared" si="118"/>
        <v>0.92911858204115405</v>
      </c>
      <c r="O1058" s="46">
        <f t="shared" si="118"/>
        <v>0.98331831079033405</v>
      </c>
      <c r="P1058" s="38">
        <f t="shared" si="119"/>
        <v>-4.2403924421887673E-3</v>
      </c>
      <c r="Q1058" s="38">
        <f t="shared" si="120"/>
        <v>-6.5552632245113873E-4</v>
      </c>
      <c r="R1058" s="38">
        <f t="shared" si="120"/>
        <v>-3.7321858034601307E-3</v>
      </c>
      <c r="S1058" s="34">
        <f>MAX(M$6:M1058)</f>
        <v>1.5715176881679187</v>
      </c>
      <c r="T1058" s="34">
        <f>MAX(N$6:N1058)</f>
        <v>1.37911001835863</v>
      </c>
      <c r="U1058" s="34">
        <f>MAX(O$6:O1058)</f>
        <v>1.34291332477861</v>
      </c>
      <c r="V1058" s="35">
        <f t="shared" si="121"/>
        <v>-0.25143512082130082</v>
      </c>
      <c r="W1058" s="35">
        <f t="shared" si="122"/>
        <v>-0.32629118078124075</v>
      </c>
      <c r="X1058" s="35">
        <f t="shared" si="122"/>
        <v>-0.26777231810367064</v>
      </c>
    </row>
    <row r="1059" spans="1:24">
      <c r="A1059" s="357">
        <v>45425</v>
      </c>
      <c r="B1059" s="132">
        <f>[1]!thsiFinD("ths_adjustment_nvg_ratio_fund",B$2,$A$6,$A1059,101)/100</f>
        <v>0.10669757033248001</v>
      </c>
      <c r="C1059" s="132">
        <f>[1]!thsiFinD("ths_adjustment_nvg_ratio_fund",C$2,$A$6,$A1059,101)/100</f>
        <v>0.14316740509077999</v>
      </c>
      <c r="D1059" s="132">
        <f>[1]!thsiFinD("ths_adjustment_nvg_ratio_fund",D$2,$A$6,$A1059,101)/100</f>
        <v>0.32518571770907995</v>
      </c>
      <c r="E1059" s="132">
        <f>[1]!thsiFinD("ths_adjustment_nvg_ratio_fund",E$2,$A$6,$A1059,101)/100</f>
        <v>0.45496617703558995</v>
      </c>
      <c r="F1059" s="135">
        <f>(1+F$831)*(1+[1]!thsiFinD("ths_adjustment_nvg_ratio_fund",F$2,$A$832,$A1059,101)/100)-1</f>
        <v>9.4151676163944265E-2</v>
      </c>
      <c r="G1059" s="135">
        <f>(1+G$831)*(1+[1]!thsiFinD("ths_adjustment_nvg_ratio_fund",G$2,$A$832,$A1059,101)/100)-1</f>
        <v>7.9630638087055505E-2</v>
      </c>
      <c r="H1059" s="136">
        <f>(1+H$997)*(1+[1]!thsiFinD("ths_adjustment_nvg_ratio_fund",H$2,$A$998,$A1059,101)/100)-1</f>
        <v>-3.5629703117396438E-2</v>
      </c>
      <c r="I1059" s="136">
        <f>(1+I$997)*(1+[1]!thsiFinD("ths_adjustment_nvg_ratio_fund",I$2,$A$998,$A1059,101)/100)-1</f>
        <v>0.18325205140048073</v>
      </c>
      <c r="J1059" s="32">
        <f t="shared" si="116"/>
        <v>0.16892769158775175</v>
      </c>
      <c r="K1059" s="32">
        <f>[1]!thsiFinD("ths_int_chg_ratio_index",K$2,$A$6,$A1059,101)/100</f>
        <v>-7.2492250381508999E-2</v>
      </c>
      <c r="L1059" s="32">
        <f>[1]!thsiFinD("ths_int_chg_ratio_index",L$2,$A$6,$A1059,101)/100</f>
        <v>-2.2197579454334E-2</v>
      </c>
      <c r="M1059" s="46">
        <f t="shared" si="117"/>
        <v>1.1689276915877518</v>
      </c>
      <c r="N1059" s="46">
        <f t="shared" si="118"/>
        <v>0.92750774961849103</v>
      </c>
      <c r="O1059" s="46">
        <f t="shared" si="118"/>
        <v>0.97780242054566602</v>
      </c>
      <c r="P1059" s="38">
        <f t="shared" si="119"/>
        <v>-6.3374403659804956E-3</v>
      </c>
      <c r="Q1059" s="38">
        <f t="shared" si="120"/>
        <v>-1.7337210274325221E-3</v>
      </c>
      <c r="R1059" s="38">
        <f t="shared" si="120"/>
        <v>-5.6094656065487358E-3</v>
      </c>
      <c r="S1059" s="34">
        <f>MAX(M$6:M1059)</f>
        <v>1.5715176881679187</v>
      </c>
      <c r="T1059" s="34">
        <f>MAX(N$6:N1059)</f>
        <v>1.37911001835863</v>
      </c>
      <c r="U1059" s="34">
        <f>MAX(O$6:O1059)</f>
        <v>1.34291332477861</v>
      </c>
      <c r="V1059" s="35">
        <f t="shared" si="121"/>
        <v>-0.25617910610316319</v>
      </c>
      <c r="W1059" s="35">
        <f t="shared" si="122"/>
        <v>-0.32745920392748706</v>
      </c>
      <c r="X1059" s="35">
        <f t="shared" si="122"/>
        <v>-0.27187972410143113</v>
      </c>
    </row>
    <row r="1060" spans="1:24">
      <c r="A1060" s="357">
        <v>45426</v>
      </c>
      <c r="B1060" s="132">
        <f>[1]!thsiFinD("ths_adjustment_nvg_ratio_fund",B$2,$A$6,$A1060,101)/100</f>
        <v>0.10613810741688001</v>
      </c>
      <c r="C1060" s="132">
        <f>[1]!thsiFinD("ths_adjustment_nvg_ratio_fund",C$2,$A$6,$A1060,101)/100</f>
        <v>0.14229867083659001</v>
      </c>
      <c r="D1060" s="132">
        <f>[1]!thsiFinD("ths_adjustment_nvg_ratio_fund",D$2,$A$6,$A1060,101)/100</f>
        <v>0.32590462497005002</v>
      </c>
      <c r="E1060" s="132">
        <f>[1]!thsiFinD("ths_adjustment_nvg_ratio_fund",E$2,$A$6,$A1060,101)/100</f>
        <v>0.45627124666121999</v>
      </c>
      <c r="F1060" s="135">
        <f>(1+F$831)*(1+[1]!thsiFinD("ths_adjustment_nvg_ratio_fund",F$2,$A$832,$A1060,101)/100)-1</f>
        <v>0.10110578032140127</v>
      </c>
      <c r="G1060" s="135">
        <f>(1+G$831)*(1+[1]!thsiFinD("ths_adjustment_nvg_ratio_fund",G$2,$A$832,$A1060,101)/100)-1</f>
        <v>8.8742456909333578E-2</v>
      </c>
      <c r="H1060" s="136">
        <f>(1+H$997)*(1+[1]!thsiFinD("ths_adjustment_nvg_ratio_fund",H$2,$A$998,$A1060,101)/100)-1</f>
        <v>-2.7769955925645018E-2</v>
      </c>
      <c r="I1060" s="136">
        <f>(1+I$997)*(1+[1]!thsiFinD("ths_adjustment_nvg_ratio_fund",I$2,$A$998,$A1060,101)/100)-1</f>
        <v>0.19695018497370809</v>
      </c>
      <c r="J1060" s="32">
        <f t="shared" si="116"/>
        <v>0.17370513952044223</v>
      </c>
      <c r="K1060" s="32">
        <f>[1]!thsiFinD("ths_int_chg_ratio_index",K$2,$A$6,$A1060,101)/100</f>
        <v>-7.4123790835606995E-2</v>
      </c>
      <c r="L1060" s="32">
        <f>[1]!thsiFinD("ths_int_chg_ratio_index",L$2,$A$6,$A1060,101)/100</f>
        <v>-2.0992635361438E-2</v>
      </c>
      <c r="M1060" s="46">
        <f t="shared" si="117"/>
        <v>1.1737051395204423</v>
      </c>
      <c r="N1060" s="46">
        <f t="shared" si="118"/>
        <v>0.92587620916439306</v>
      </c>
      <c r="O1060" s="46">
        <f t="shared" si="118"/>
        <v>0.97900736463856197</v>
      </c>
      <c r="P1060" s="38">
        <f t="shared" si="119"/>
        <v>4.0870346104995292E-3</v>
      </c>
      <c r="Q1060" s="38">
        <f t="shared" si="120"/>
        <v>-1.7590585682643045E-3</v>
      </c>
      <c r="R1060" s="38">
        <f t="shared" si="120"/>
        <v>1.232298128515108E-3</v>
      </c>
      <c r="S1060" s="34">
        <f>MAX(M$6:M1060)</f>
        <v>1.5715176881679187</v>
      </c>
      <c r="T1060" s="34">
        <f>MAX(N$6:N1060)</f>
        <v>1.37911001835863</v>
      </c>
      <c r="U1060" s="34">
        <f>MAX(O$6:O1060)</f>
        <v>1.34291332477861</v>
      </c>
      <c r="V1060" s="35">
        <f t="shared" si="121"/>
        <v>-0.25313908436579402</v>
      </c>
      <c r="W1060" s="35">
        <f t="shared" si="122"/>
        <v>-0.32864224257732566</v>
      </c>
      <c r="X1060" s="35">
        <f t="shared" si="122"/>
        <v>-0.27098246284810734</v>
      </c>
    </row>
    <row r="1061" spans="1:24">
      <c r="A1061" s="357">
        <v>45427</v>
      </c>
      <c r="B1061" s="132">
        <f>[1]!thsiFinD("ths_adjustment_nvg_ratio_fund",B$2,$A$6,$A1061,101)/100</f>
        <v>9.9824168797953999E-2</v>
      </c>
      <c r="C1061" s="132">
        <f>[1]!thsiFinD("ths_adjustment_nvg_ratio_fund",C$2,$A$6,$A1061,101)/100</f>
        <v>0.13587003735556999</v>
      </c>
      <c r="D1061" s="132">
        <f>[1]!thsiFinD("ths_adjustment_nvg_ratio_fund",D$2,$A$6,$A1061,101)/100</f>
        <v>0.31116702612030001</v>
      </c>
      <c r="E1061" s="132">
        <f>[1]!thsiFinD("ths_adjustment_nvg_ratio_fund",E$2,$A$6,$A1061,101)/100</f>
        <v>0.44377986609106995</v>
      </c>
      <c r="F1061" s="135">
        <f>(1+F$831)*(1+[1]!thsiFinD("ths_adjustment_nvg_ratio_fund",F$2,$A$832,$A1061,101)/100)-1</f>
        <v>9.1440754204257679E-2</v>
      </c>
      <c r="G1061" s="135">
        <f>(1+G$831)*(1+[1]!thsiFinD("ths_adjustment_nvg_ratio_fund",G$2,$A$832,$A1061,101)/100)-1</f>
        <v>7.9390853381205773E-2</v>
      </c>
      <c r="H1061" s="136">
        <f>(1+H$997)*(1+[1]!thsiFinD("ths_adjustment_nvg_ratio_fund",H$2,$A$998,$A1061,101)/100)-1</f>
        <v>-3.3871601771873316E-2</v>
      </c>
      <c r="I1061" s="136">
        <f>(1+I$997)*(1+[1]!thsiFinD("ths_adjustment_nvg_ratio_fund",I$2,$A$998,$A1061,101)/100)-1</f>
        <v>0.18919195002957845</v>
      </c>
      <c r="J1061" s="32">
        <f t="shared" si="116"/>
        <v>0.1645991317760078</v>
      </c>
      <c r="K1061" s="32">
        <f>[1]!thsiFinD("ths_int_chg_ratio_index",K$2,$A$6,$A1061,101)/100</f>
        <v>-8.2295049153761013E-2</v>
      </c>
      <c r="L1061" s="32">
        <f>[1]!thsiFinD("ths_int_chg_ratio_index",L$2,$A$6,$A1061,101)/100</f>
        <v>-2.9661526351108001E-2</v>
      </c>
      <c r="M1061" s="46">
        <f t="shared" si="117"/>
        <v>1.1645991317760078</v>
      </c>
      <c r="N1061" s="46">
        <f t="shared" si="118"/>
        <v>0.91770495084623893</v>
      </c>
      <c r="O1061" s="46">
        <f t="shared" si="118"/>
        <v>0.97033847364889203</v>
      </c>
      <c r="P1061" s="38">
        <f t="shared" si="119"/>
        <v>-7.7583435888805008E-3</v>
      </c>
      <c r="Q1061" s="38">
        <f t="shared" si="120"/>
        <v>-8.8254328573025287E-3</v>
      </c>
      <c r="R1061" s="38">
        <f t="shared" si="120"/>
        <v>-8.8547760750200544E-3</v>
      </c>
      <c r="S1061" s="34">
        <f>MAX(M$6:M1061)</f>
        <v>1.5715176881679187</v>
      </c>
      <c r="T1061" s="34">
        <f>MAX(N$6:N1061)</f>
        <v>1.37911001835863</v>
      </c>
      <c r="U1061" s="34">
        <f>MAX(O$6:O1061)</f>
        <v>1.34291332477861</v>
      </c>
      <c r="V1061" s="35">
        <f t="shared" si="121"/>
        <v>-0.25893348796239013</v>
      </c>
      <c r="W1061" s="35">
        <f t="shared" si="122"/>
        <v>-0.33456726538868864</v>
      </c>
      <c r="X1061" s="35">
        <f t="shared" si="122"/>
        <v>-0.27743774989434999</v>
      </c>
    </row>
    <row r="1062" spans="1:24">
      <c r="A1062" s="357">
        <v>45428</v>
      </c>
      <c r="B1062" s="132">
        <f>[1]!thsiFinD("ths_adjustment_nvg_ratio_fund",B$2,$A$6,$A1062,101)/100</f>
        <v>0.10278132992327001</v>
      </c>
      <c r="C1062" s="132">
        <f>[1]!thsiFinD("ths_adjustment_nvg_ratio_fund",C$2,$A$6,$A1062,101)/100</f>
        <v>0.13752063243853999</v>
      </c>
      <c r="D1062" s="132">
        <f>[1]!thsiFinD("ths_adjustment_nvg_ratio_fund",D$2,$A$6,$A1062,101)/100</f>
        <v>0.30577522166306997</v>
      </c>
      <c r="E1062" s="132">
        <f>[1]!thsiFinD("ths_adjustment_nvg_ratio_fund",E$2,$A$6,$A1062,101)/100</f>
        <v>0.43800027213394005</v>
      </c>
      <c r="F1062" s="135">
        <f>(1+F$831)*(1+[1]!thsiFinD("ths_adjustment_nvg_ratio_fund",F$2,$A$832,$A1062,101)/100)-1</f>
        <v>9.1558620376418043E-2</v>
      </c>
      <c r="G1062" s="135">
        <f>(1+G$831)*(1+[1]!thsiFinD("ths_adjustment_nvg_ratio_fund",G$2,$A$832,$A1062,101)/100)-1</f>
        <v>7.8791391616582551E-2</v>
      </c>
      <c r="H1062" s="136">
        <f>(1+H$997)*(1+[1]!thsiFinD("ths_adjustment_nvg_ratio_fund",H$2,$A$998,$A1062,101)/100)-1</f>
        <v>-3.0562234533241583E-2</v>
      </c>
      <c r="I1062" s="136">
        <f>(1+I$997)*(1+[1]!thsiFinD("ths_adjustment_nvg_ratio_fund",I$2,$A$998,$A1062,101)/100)-1</f>
        <v>0.19149517602862187</v>
      </c>
      <c r="J1062" s="32">
        <f t="shared" si="116"/>
        <v>0.16442005120590011</v>
      </c>
      <c r="K1062" s="32">
        <f>[1]!thsiFinD("ths_int_chg_ratio_index",K$2,$A$6,$A1062,101)/100</f>
        <v>-8.0569527893343998E-2</v>
      </c>
      <c r="L1062" s="32">
        <f>[1]!thsiFinD("ths_int_chg_ratio_index",L$2,$A$6,$A1062,101)/100</f>
        <v>-2.777177918004E-2</v>
      </c>
      <c r="M1062" s="46">
        <f t="shared" si="117"/>
        <v>1.1644200512059002</v>
      </c>
      <c r="N1062" s="46">
        <f t="shared" si="118"/>
        <v>0.91943047210665596</v>
      </c>
      <c r="O1062" s="46">
        <f t="shared" si="118"/>
        <v>0.97222822081995997</v>
      </c>
      <c r="P1062" s="38">
        <f t="shared" si="119"/>
        <v>-1.5377013877260204E-4</v>
      </c>
      <c r="Q1062" s="38">
        <f t="shared" si="120"/>
        <v>1.8802571118592404E-3</v>
      </c>
      <c r="R1062" s="38">
        <f t="shared" si="120"/>
        <v>1.9475133908291031E-3</v>
      </c>
      <c r="S1062" s="34">
        <f>MAX(M$6:M1062)</f>
        <v>1.5715176881679187</v>
      </c>
      <c r="T1062" s="34">
        <f>MAX(N$6:N1062)</f>
        <v>1.37911001835863</v>
      </c>
      <c r="U1062" s="34">
        <f>MAX(O$6:O1062)</f>
        <v>1.34291332477861</v>
      </c>
      <c r="V1062" s="35">
        <f t="shared" si="121"/>
        <v>-0.25904744186278583</v>
      </c>
      <c r="W1062" s="35">
        <f t="shared" si="122"/>
        <v>-0.33331608075697183</v>
      </c>
      <c r="X1062" s="35">
        <f t="shared" si="122"/>
        <v>-0.27603055023656153</v>
      </c>
    </row>
    <row r="1063" spans="1:24">
      <c r="A1063" s="357">
        <v>45429</v>
      </c>
      <c r="B1063" s="132">
        <f>[1]!thsiFinD("ths_adjustment_nvg_ratio_fund",B$2,$A$6,$A1063,101)/100</f>
        <v>0.1150895140665</v>
      </c>
      <c r="C1063" s="132">
        <f>[1]!thsiFinD("ths_adjustment_nvg_ratio_fund",C$2,$A$6,$A1063,101)/100</f>
        <v>0.14533924072626001</v>
      </c>
      <c r="D1063" s="132">
        <f>[1]!thsiFinD("ths_adjustment_nvg_ratio_fund",D$2,$A$6,$A1063,101)/100</f>
        <v>0.32290917804937003</v>
      </c>
      <c r="E1063" s="132">
        <f>[1]!thsiFinD("ths_adjustment_nvg_ratio_fund",E$2,$A$6,$A1063,101)/100</f>
        <v>0.45282213415085998</v>
      </c>
      <c r="F1063" s="135">
        <f>(1+F$831)*(1+[1]!thsiFinD("ths_adjustment_nvg_ratio_fund",F$2,$A$832,$A1063,101)/100)-1</f>
        <v>0.10523109634701133</v>
      </c>
      <c r="G1063" s="135">
        <f>(1+G$831)*(1+[1]!thsiFinD("ths_adjustment_nvg_ratio_fund",G$2,$A$832,$A1063,101)/100)-1</f>
        <v>9.0900519261978729E-2</v>
      </c>
      <c r="H1063" s="136">
        <f>(1+H$997)*(1+[1]!thsiFinD("ths_adjustment_nvg_ratio_fund",H$2,$A$998,$A1063,101)/100)-1</f>
        <v>-2.187514553183223E-2</v>
      </c>
      <c r="I1063" s="136">
        <f>(1+I$997)*(1+[1]!thsiFinD("ths_adjustment_nvg_ratio_fund",I$2,$A$998,$A1063,101)/100)-1</f>
        <v>0.20034441276176684</v>
      </c>
      <c r="J1063" s="32">
        <f t="shared" si="116"/>
        <v>0.17634511872898934</v>
      </c>
      <c r="K1063" s="32">
        <f>[1]!thsiFinD("ths_int_chg_ratio_index",K$2,$A$6,$A1063,101)/100</f>
        <v>-7.0583068047712999E-2</v>
      </c>
      <c r="L1063" s="32">
        <f>[1]!thsiFinD("ths_int_chg_ratio_index",L$2,$A$6,$A1063,101)/100</f>
        <v>-1.6735732143309999E-2</v>
      </c>
      <c r="M1063" s="46">
        <f t="shared" si="117"/>
        <v>1.1763451187289893</v>
      </c>
      <c r="N1063" s="46">
        <f t="shared" si="118"/>
        <v>0.92941693195228703</v>
      </c>
      <c r="O1063" s="46">
        <f t="shared" si="118"/>
        <v>0.98326426785668997</v>
      </c>
      <c r="P1063" s="38">
        <f t="shared" si="119"/>
        <v>1.0241207638720384E-2</v>
      </c>
      <c r="Q1063" s="38">
        <f t="shared" si="120"/>
        <v>1.0861571536507242E-2</v>
      </c>
      <c r="R1063" s="38">
        <f t="shared" si="120"/>
        <v>1.1351292629031562E-2</v>
      </c>
      <c r="S1063" s="34">
        <f>MAX(M$6:M1063)</f>
        <v>1.5715176881679187</v>
      </c>
      <c r="T1063" s="34">
        <f>MAX(N$6:N1063)</f>
        <v>1.37911001835863</v>
      </c>
      <c r="U1063" s="34">
        <f>MAX(O$6:O1063)</f>
        <v>1.34291332477861</v>
      </c>
      <c r="V1063" s="35">
        <f t="shared" si="121"/>
        <v>-0.2514591928644615</v>
      </c>
      <c r="W1063" s="35">
        <f t="shared" si="122"/>
        <v>-0.32607484567587464</v>
      </c>
      <c r="X1063" s="35">
        <f t="shared" si="122"/>
        <v>-0.26781256115781793</v>
      </c>
    </row>
    <row r="1064" spans="1:24">
      <c r="A1064" s="357">
        <v>45432</v>
      </c>
      <c r="B1064" s="132">
        <f>[1]!thsiFinD("ths_adjustment_nvg_ratio_fund",B$2,$A$6,$A1064,101)/100</f>
        <v>0.12076406649616001</v>
      </c>
      <c r="C1064" s="132">
        <f>[1]!thsiFinD("ths_adjustment_nvg_ratio_fund",C$2,$A$6,$A1064,101)/100</f>
        <v>0.1500304056989</v>
      </c>
      <c r="D1064" s="132">
        <f>[1]!thsiFinD("ths_adjustment_nvg_ratio_fund",D$2,$A$6,$A1064,101)/100</f>
        <v>0.330098250659</v>
      </c>
      <c r="E1064" s="132">
        <f>[1]!thsiFinD("ths_adjustment_nvg_ratio_fund",E$2,$A$6,$A1064,101)/100</f>
        <v>0.46167796364860003</v>
      </c>
      <c r="F1064" s="135">
        <f>(1+F$831)*(1+[1]!thsiFinD("ths_adjustment_nvg_ratio_fund",F$2,$A$832,$A1064,101)/100)-1</f>
        <v>0.11077080643854487</v>
      </c>
      <c r="G1064" s="135">
        <f>(1+G$831)*(1+[1]!thsiFinD("ths_adjustment_nvg_ratio_fund",G$2,$A$832,$A1064,101)/100)-1</f>
        <v>9.7614491025763472E-2</v>
      </c>
      <c r="H1064" s="136">
        <f>(1+H$997)*(1+[1]!thsiFinD("ths_adjustment_nvg_ratio_fund",H$2,$A$998,$A1064,101)/100)-1</f>
        <v>-2.2702487341490163E-2</v>
      </c>
      <c r="I1064" s="136">
        <f>(1+I$997)*(1+[1]!thsiFinD("ths_adjustment_nvg_ratio_fund",I$2,$A$998,$A1064,101)/100)-1</f>
        <v>0.2032537508658141</v>
      </c>
      <c r="J1064" s="32">
        <f t="shared" si="116"/>
        <v>0.18143840593641153</v>
      </c>
      <c r="K1064" s="32">
        <f>[1]!thsiFinD("ths_int_chg_ratio_index",K$2,$A$6,$A1064,101)/100</f>
        <v>-6.6767952157061994E-2</v>
      </c>
      <c r="L1064" s="32">
        <f>[1]!thsiFinD("ths_int_chg_ratio_index",L$2,$A$6,$A1064,101)/100</f>
        <v>-1.2442052175519001E-2</v>
      </c>
      <c r="M1064" s="46">
        <f t="shared" si="117"/>
        <v>1.1814384059364116</v>
      </c>
      <c r="N1064" s="46">
        <f t="shared" si="118"/>
        <v>0.93323204784293801</v>
      </c>
      <c r="O1064" s="46">
        <f t="shared" si="118"/>
        <v>0.98755794782448103</v>
      </c>
      <c r="P1064" s="38">
        <f t="shared" si="119"/>
        <v>4.3297558907928746E-3</v>
      </c>
      <c r="Q1064" s="38">
        <f t="shared" si="120"/>
        <v>4.104848706206754E-3</v>
      </c>
      <c r="R1064" s="38">
        <f t="shared" si="120"/>
        <v>4.3667609086928127E-3</v>
      </c>
      <c r="S1064" s="34">
        <f>MAX(M$6:M1064)</f>
        <v>1.5715176881679187</v>
      </c>
      <c r="T1064" s="34">
        <f>MAX(N$6:N1064)</f>
        <v>1.37911001835863</v>
      </c>
      <c r="U1064" s="34">
        <f>MAX(O$6:O1064)</f>
        <v>1.34291332477861</v>
      </c>
      <c r="V1064" s="35">
        <f t="shared" si="121"/>
        <v>-0.24821819389526756</v>
      </c>
      <c r="W1064" s="35">
        <f t="shared" si="122"/>
        <v>-0.32330848487806707</v>
      </c>
      <c r="X1064" s="35">
        <f t="shared" si="122"/>
        <v>-0.26461527367204596</v>
      </c>
    </row>
    <row r="1065" spans="1:24">
      <c r="A1065" s="357">
        <v>45433</v>
      </c>
      <c r="B1065" s="132">
        <f>[1]!thsiFinD("ths_adjustment_nvg_ratio_fund",B$2,$A$6,$A1065,101)/100</f>
        <v>0.11588874680307</v>
      </c>
      <c r="C1065" s="132">
        <f>[1]!thsiFinD("ths_adjustment_nvg_ratio_fund",C$2,$A$6,$A1065,101)/100</f>
        <v>0.14672921553297</v>
      </c>
      <c r="D1065" s="132">
        <f>[1]!thsiFinD("ths_adjustment_nvg_ratio_fund",D$2,$A$6,$A1065,101)/100</f>
        <v>0.32135154565061003</v>
      </c>
      <c r="E1065" s="132">
        <f>[1]!thsiFinD("ths_adjustment_nvg_ratio_fund",E$2,$A$6,$A1065,101)/100</f>
        <v>0.45254247634638001</v>
      </c>
      <c r="F1065" s="135">
        <f>(1+F$831)*(1+[1]!thsiFinD("ths_adjustment_nvg_ratio_fund",F$2,$A$832,$A1065,101)/100)-1</f>
        <v>0.10087004797708055</v>
      </c>
      <c r="G1065" s="135">
        <f>(1+G$831)*(1+[1]!thsiFinD("ths_adjustment_nvg_ratio_fund",G$2,$A$832,$A1065,101)/100)-1</f>
        <v>8.9222026321032821E-2</v>
      </c>
      <c r="H1065" s="136">
        <f>(1+H$997)*(1+[1]!thsiFinD("ths_adjustment_nvg_ratio_fund",H$2,$A$998,$A1065,101)/100)-1</f>
        <v>-3.0665652259448839E-2</v>
      </c>
      <c r="I1065" s="136">
        <f>(1+I$997)*(1+[1]!thsiFinD("ths_adjustment_nvg_ratio_fund",I$2,$A$998,$A1065,101)/100)-1</f>
        <v>0.19598040560569574</v>
      </c>
      <c r="J1065" s="32">
        <f t="shared" si="116"/>
        <v>0.1739898514971738</v>
      </c>
      <c r="K1065" s="32">
        <f>[1]!thsiFinD("ths_int_chg_ratio_index",K$2,$A$6,$A1065,101)/100</f>
        <v>-7.1488051091901997E-2</v>
      </c>
      <c r="L1065" s="32">
        <f>[1]!thsiFinD("ths_int_chg_ratio_index",L$2,$A$6,$A1065,101)/100</f>
        <v>-1.9014712877582E-2</v>
      </c>
      <c r="M1065" s="46">
        <f t="shared" si="117"/>
        <v>1.1739898514971738</v>
      </c>
      <c r="N1065" s="46">
        <f t="shared" si="118"/>
        <v>0.92851194890809796</v>
      </c>
      <c r="O1065" s="46">
        <f t="shared" si="118"/>
        <v>0.98098528712241795</v>
      </c>
      <c r="P1065" s="38">
        <f t="shared" si="119"/>
        <v>-6.3046489785762994E-3</v>
      </c>
      <c r="Q1065" s="38">
        <f t="shared" si="120"/>
        <v>-5.0577977318181366E-3</v>
      </c>
      <c r="R1065" s="38">
        <f t="shared" si="120"/>
        <v>-6.6554683869864961E-3</v>
      </c>
      <c r="S1065" s="34">
        <f>MAX(M$6:M1065)</f>
        <v>1.5715176881679187</v>
      </c>
      <c r="T1065" s="34">
        <f>MAX(N$6:N1065)</f>
        <v>1.37911001835863</v>
      </c>
      <c r="U1065" s="34">
        <f>MAX(O$6:O1065)</f>
        <v>1.34291332477861</v>
      </c>
      <c r="V1065" s="35">
        <f t="shared" si="121"/>
        <v>-0.25295791429123804</v>
      </c>
      <c r="W1065" s="35">
        <f t="shared" si="122"/>
        <v>-0.32673105368839139</v>
      </c>
      <c r="X1065" s="35">
        <f t="shared" si="122"/>
        <v>-0.26950960347039432</v>
      </c>
    </row>
    <row r="1066" spans="1:24">
      <c r="A1066" s="357">
        <v>45434</v>
      </c>
      <c r="B1066" s="132">
        <f>[1]!thsiFinD("ths_adjustment_nvg_ratio_fund",B$2,$A$6,$A1066,101)/100</f>
        <v>0.11804667519182001</v>
      </c>
      <c r="C1066" s="132">
        <f>[1]!thsiFinD("ths_adjustment_nvg_ratio_fund",C$2,$A$6,$A1066,101)/100</f>
        <v>0.14612110155503</v>
      </c>
      <c r="D1066" s="132">
        <f>[1]!thsiFinD("ths_adjustment_nvg_ratio_fund",D$2,$A$6,$A1066,101)/100</f>
        <v>0.31715791996165998</v>
      </c>
      <c r="E1066" s="132">
        <f>[1]!thsiFinD("ths_adjustment_nvg_ratio_fund",E$2,$A$6,$A1066,101)/100</f>
        <v>0.44853404822705994</v>
      </c>
      <c r="F1066" s="135">
        <f>(1+F$831)*(1+[1]!thsiFinD("ths_adjustment_nvg_ratio_fund",F$2,$A$832,$A1066,101)/100)-1</f>
        <v>0.10287377290380562</v>
      </c>
      <c r="G1066" s="135">
        <f>(1+G$831)*(1+[1]!thsiFinD("ths_adjustment_nvg_ratio_fund",G$2,$A$832,$A1066,101)/100)-1</f>
        <v>8.9581703379806754E-2</v>
      </c>
      <c r="H1066" s="136">
        <f>(1+H$997)*(1+[1]!thsiFinD("ths_adjustment_nvg_ratio_fund",H$2,$A$998,$A1066,101)/100)-1</f>
        <v>-2.6942614115987085E-2</v>
      </c>
      <c r="I1066" s="136">
        <f>(1+I$997)*(1+[1]!thsiFinD("ths_adjustment_nvg_ratio_fund",I$2,$A$998,$A1066,101)/100)-1</f>
        <v>0.1985260764467347</v>
      </c>
      <c r="J1066" s="32">
        <f t="shared" si="116"/>
        <v>0.17423733544374123</v>
      </c>
      <c r="K1066" s="32">
        <f>[1]!thsiFinD("ths_int_chg_ratio_index",K$2,$A$6,$A1066,101)/100</f>
        <v>-7.0381690622384002E-2</v>
      </c>
      <c r="L1066" s="32">
        <f>[1]!thsiFinD("ths_int_chg_ratio_index",L$2,$A$6,$A1066,101)/100</f>
        <v>-1.7655417544105E-2</v>
      </c>
      <c r="M1066" s="46">
        <f t="shared" si="117"/>
        <v>1.1742373354437412</v>
      </c>
      <c r="N1066" s="46">
        <f t="shared" si="118"/>
        <v>0.92961830937761603</v>
      </c>
      <c r="O1066" s="46">
        <f t="shared" si="118"/>
        <v>0.98234458245589495</v>
      </c>
      <c r="P1066" s="38">
        <f t="shared" si="119"/>
        <v>2.1080586535893175E-4</v>
      </c>
      <c r="Q1066" s="38">
        <f t="shared" si="120"/>
        <v>1.1915414452330353E-3</v>
      </c>
      <c r="R1066" s="38">
        <f t="shared" si="120"/>
        <v>1.3856429360570299E-3</v>
      </c>
      <c r="S1066" s="34">
        <f>MAX(M$6:M1066)</f>
        <v>1.5715176881679187</v>
      </c>
      <c r="T1066" s="34">
        <f>MAX(N$6:N1066)</f>
        <v>1.37911001835863</v>
      </c>
      <c r="U1066" s="34">
        <f>MAX(O$6:O1066)</f>
        <v>1.34291332477861</v>
      </c>
      <c r="V1066" s="35">
        <f t="shared" si="121"/>
        <v>-0.25280043343790071</v>
      </c>
      <c r="W1066" s="35">
        <f t="shared" si="122"/>
        <v>-0.32592882583507277</v>
      </c>
      <c r="X1066" s="35">
        <f t="shared" si="122"/>
        <v>-0.26849740461258564</v>
      </c>
    </row>
    <row r="1067" spans="1:24">
      <c r="A1067" s="357">
        <v>45435</v>
      </c>
      <c r="B1067" s="132">
        <f>[1]!thsiFinD("ths_adjustment_nvg_ratio_fund",B$2,$A$6,$A1067,101)/100</f>
        <v>0.10517902813298999</v>
      </c>
      <c r="C1067" s="132">
        <f>[1]!thsiFinD("ths_adjustment_nvg_ratio_fund",C$2,$A$6,$A1067,101)/100</f>
        <v>0.13665189818435</v>
      </c>
      <c r="D1067" s="132">
        <f>[1]!thsiFinD("ths_adjustment_nvg_ratio_fund",D$2,$A$6,$A1067,101)/100</f>
        <v>0.29319434459621002</v>
      </c>
      <c r="E1067" s="132">
        <f>[1]!thsiFinD("ths_adjustment_nvg_ratio_fund",E$2,$A$6,$A1067,101)/100</f>
        <v>0.42476313746995997</v>
      </c>
      <c r="F1067" s="135">
        <f>(1+F$831)*(1+[1]!thsiFinD("ths_adjustment_nvg_ratio_fund",F$2,$A$832,$A1067,101)/100)-1</f>
        <v>8.1068531054152349E-2</v>
      </c>
      <c r="G1067" s="135">
        <f>(1+G$831)*(1+[1]!thsiFinD("ths_adjustment_nvg_ratio_fund",G$2,$A$832,$A1067,101)/100)-1</f>
        <v>6.6562371618262173E-2</v>
      </c>
      <c r="H1067" s="136">
        <f>(1+H$997)*(1+[1]!thsiFinD("ths_adjustment_nvg_ratio_fund",H$2,$A$998,$A1067,101)/100)-1</f>
        <v>-4.2662108499489815E-2</v>
      </c>
      <c r="I1067" s="136">
        <f>(1+I$997)*(1+[1]!thsiFinD("ths_adjustment_nvg_ratio_fund",I$2,$A$998,$A1067,101)/100)-1</f>
        <v>0.17585748371935983</v>
      </c>
      <c r="J1067" s="32">
        <f t="shared" si="116"/>
        <v>0.15507683578447432</v>
      </c>
      <c r="K1067" s="32">
        <f>[1]!thsiFinD("ths_int_chg_ratio_index",K$2,$A$6,$A1067,101)/100</f>
        <v>-8.301821755175301E-2</v>
      </c>
      <c r="L1067" s="32">
        <f>[1]!thsiFinD("ths_int_chg_ratio_index",L$2,$A$6,$A1067,101)/100</f>
        <v>-3.3749300963986005E-2</v>
      </c>
      <c r="M1067" s="46">
        <f t="shared" si="117"/>
        <v>1.1550768357844743</v>
      </c>
      <c r="N1067" s="46">
        <f t="shared" si="118"/>
        <v>0.91698178244824702</v>
      </c>
      <c r="O1067" s="46">
        <f t="shared" si="118"/>
        <v>0.96625069903601402</v>
      </c>
      <c r="P1067" s="38">
        <f t="shared" si="119"/>
        <v>-1.6317399456581061E-2</v>
      </c>
      <c r="Q1067" s="38">
        <f t="shared" si="120"/>
        <v>-1.3593242303746367E-2</v>
      </c>
      <c r="R1067" s="38">
        <f t="shared" si="120"/>
        <v>-1.6383134500162488E-2</v>
      </c>
      <c r="S1067" s="34">
        <f>MAX(M$6:M1067)</f>
        <v>1.5715176881679187</v>
      </c>
      <c r="T1067" s="34">
        <f>MAX(N$6:N1067)</f>
        <v>1.37911001835863</v>
      </c>
      <c r="U1067" s="34">
        <f>MAX(O$6:O1067)</f>
        <v>1.34291332477861</v>
      </c>
      <c r="V1067" s="35">
        <f t="shared" si="121"/>
        <v>-0.26499278723927866</v>
      </c>
      <c r="W1067" s="35">
        <f t="shared" si="122"/>
        <v>-0.33509163863546754</v>
      </c>
      <c r="X1067" s="35">
        <f t="shared" si="122"/>
        <v>-0.28048171002003564</v>
      </c>
    </row>
    <row r="1068" spans="1:24">
      <c r="A1068" s="357">
        <v>45436</v>
      </c>
      <c r="B1068" s="132">
        <f>[1]!thsiFinD("ths_adjustment_nvg_ratio_fund",B$2,$A$6,$A1068,101)/100</f>
        <v>9.5668158567775011E-2</v>
      </c>
      <c r="C1068" s="132">
        <f>[1]!thsiFinD("ths_adjustment_nvg_ratio_fund",C$2,$A$6,$A1068,101)/100</f>
        <v>0.12865954304578001</v>
      </c>
      <c r="D1068" s="132">
        <f>[1]!thsiFinD("ths_adjustment_nvg_ratio_fund",D$2,$A$6,$A1068,101)/100</f>
        <v>0.28576563623293</v>
      </c>
      <c r="E1068" s="132">
        <f>[1]!thsiFinD("ths_adjustment_nvg_ratio_fund",E$2,$A$6,$A1068,101)/100</f>
        <v>0.41842422798103002</v>
      </c>
      <c r="F1068" s="135">
        <f>(1+F$831)*(1+[1]!thsiFinD("ths_adjustment_nvg_ratio_fund",F$2,$A$832,$A1068,101)/100)-1</f>
        <v>7.4468025413176431E-2</v>
      </c>
      <c r="G1068" s="135">
        <f>(1+G$831)*(1+[1]!thsiFinD("ths_adjustment_nvg_ratio_fund",G$2,$A$832,$A1068,101)/100)-1</f>
        <v>5.7210768090128372E-2</v>
      </c>
      <c r="H1068" s="136">
        <f>(1+H$997)*(1+[1]!thsiFinD("ths_adjustment_nvg_ratio_fund",H$2,$A$998,$A1068,101)/100)-1</f>
        <v>-4.8246665714680947E-2</v>
      </c>
      <c r="I1068" s="136">
        <f>(1+I$997)*(1+[1]!thsiFinD("ths_adjustment_nvg_ratio_fund",I$2,$A$998,$A1068,101)/100)-1</f>
        <v>0.17222081108930576</v>
      </c>
      <c r="J1068" s="32">
        <f t="shared" si="116"/>
        <v>0.14802131308818059</v>
      </c>
      <c r="K1068" s="32">
        <f>[1]!thsiFinD("ths_int_chg_ratio_index",K$2,$A$6,$A1068,101)/100</f>
        <v>-9.2711492807862006E-2</v>
      </c>
      <c r="L1068" s="32">
        <f>[1]!thsiFinD("ths_int_chg_ratio_index",L$2,$A$6,$A1068,101)/100</f>
        <v>-4.3997214477870999E-2</v>
      </c>
      <c r="M1068" s="46">
        <f t="shared" si="117"/>
        <v>1.1480213130881807</v>
      </c>
      <c r="N1068" s="46">
        <f t="shared" si="118"/>
        <v>0.90728850719213794</v>
      </c>
      <c r="O1068" s="46">
        <f t="shared" si="118"/>
        <v>0.95600278552212903</v>
      </c>
      <c r="P1068" s="38">
        <f t="shared" si="119"/>
        <v>-6.1082713095028662E-3</v>
      </c>
      <c r="Q1068" s="38">
        <f t="shared" si="120"/>
        <v>-1.0570848234551677E-2</v>
      </c>
      <c r="R1068" s="38">
        <f t="shared" si="120"/>
        <v>-1.0605853661072473E-2</v>
      </c>
      <c r="S1068" s="34">
        <f>MAX(M$6:M1068)</f>
        <v>1.5715176881679187</v>
      </c>
      <c r="T1068" s="34">
        <f>MAX(N$6:N1068)</f>
        <v>1.37911001835863</v>
      </c>
      <c r="U1068" s="34">
        <f>MAX(O$6:O1068)</f>
        <v>1.34291332477861</v>
      </c>
      <c r="V1068" s="35">
        <f t="shared" si="121"/>
        <v>-0.26948241070926271</v>
      </c>
      <c r="W1068" s="35">
        <f t="shared" si="122"/>
        <v>-0.34212028401333638</v>
      </c>
      <c r="X1068" s="35">
        <f t="shared" si="122"/>
        <v>-0.28811281571002822</v>
      </c>
    </row>
    <row r="1069" spans="1:24">
      <c r="A1069" s="357">
        <v>45439</v>
      </c>
      <c r="B1069" s="132">
        <f>[1]!thsiFinD("ths_adjustment_nvg_ratio_fund",B$2,$A$6,$A1069,101)/100</f>
        <v>0.10821611253197</v>
      </c>
      <c r="C1069" s="132">
        <f>[1]!thsiFinD("ths_adjustment_nvg_ratio_fund",C$2,$A$6,$A1069,101)/100</f>
        <v>0.14064807575363</v>
      </c>
      <c r="D1069" s="132">
        <f>[1]!thsiFinD("ths_adjustment_nvg_ratio_fund",D$2,$A$6,$A1069,101)/100</f>
        <v>0.29882578480708999</v>
      </c>
      <c r="E1069" s="132">
        <f>[1]!thsiFinD("ths_adjustment_nvg_ratio_fund",E$2,$A$6,$A1069,101)/100</f>
        <v>0.43389862477218005</v>
      </c>
      <c r="F1069" s="135">
        <f>(1+F$831)*(1+[1]!thsiFinD("ths_adjustment_nvg_ratio_fund",F$2,$A$832,$A1069,101)/100)-1</f>
        <v>8.3897319185999297E-2</v>
      </c>
      <c r="G1069" s="135">
        <f>(1+G$831)*(1+[1]!thsiFinD("ths_adjustment_nvg_ratio_fund",G$2,$A$832,$A1069,101)/100)-1</f>
        <v>6.8960218676755503E-2</v>
      </c>
      <c r="H1069" s="136">
        <f>(1+H$997)*(1+[1]!thsiFinD("ths_adjustment_nvg_ratio_fund",H$2,$A$998,$A1069,101)/100)-1</f>
        <v>-4.3799703487769515E-2</v>
      </c>
      <c r="I1069" s="136">
        <f>(1+I$997)*(1+[1]!thsiFinD("ths_adjustment_nvg_ratio_fund",I$2,$A$998,$A1069,101)/100)-1</f>
        <v>0.18070638055944199</v>
      </c>
      <c r="J1069" s="32">
        <f t="shared" si="116"/>
        <v>0.15891910159991215</v>
      </c>
      <c r="K1069" s="32">
        <f>[1]!thsiFinD("ths_int_chg_ratio_index",K$2,$A$6,$A1069,101)/100</f>
        <v>-8.3764711700729994E-2</v>
      </c>
      <c r="L1069" s="32">
        <f>[1]!thsiFinD("ths_int_chg_ratio_index",L$2,$A$6,$A1069,101)/100</f>
        <v>-3.4858181075738001E-2</v>
      </c>
      <c r="M1069" s="46">
        <f t="shared" si="117"/>
        <v>1.1589191015999121</v>
      </c>
      <c r="N1069" s="46">
        <f t="shared" si="118"/>
        <v>0.91623528829927003</v>
      </c>
      <c r="O1069" s="46">
        <f t="shared" si="118"/>
        <v>0.96514181892426198</v>
      </c>
      <c r="P1069" s="38">
        <f t="shared" si="119"/>
        <v>9.4926709003479992E-3</v>
      </c>
      <c r="Q1069" s="38">
        <f t="shared" si="120"/>
        <v>9.8610100714495719E-3</v>
      </c>
      <c r="R1069" s="38">
        <f t="shared" si="120"/>
        <v>9.5596305162872763E-3</v>
      </c>
      <c r="S1069" s="34">
        <f>MAX(M$6:M1069)</f>
        <v>1.5715176881679187</v>
      </c>
      <c r="T1069" s="34">
        <f>MAX(N$6:N1069)</f>
        <v>1.37911001835863</v>
      </c>
      <c r="U1069" s="34">
        <f>MAX(O$6:O1069)</f>
        <v>1.34291332477861</v>
      </c>
      <c r="V1069" s="35">
        <f t="shared" si="121"/>
        <v>-0.26254784764721018</v>
      </c>
      <c r="W1069" s="35">
        <f t="shared" si="122"/>
        <v>-0.33563292550818957</v>
      </c>
      <c r="X1069" s="35">
        <f t="shared" si="122"/>
        <v>-0.28130743725893603</v>
      </c>
    </row>
    <row r="1070" spans="1:24">
      <c r="A1070" s="357">
        <v>45440</v>
      </c>
      <c r="B1070" s="132">
        <f>[1]!thsiFinD("ths_adjustment_nvg_ratio_fund",B$2,$A$6,$A1070,101)/100</f>
        <v>0.10238171355499</v>
      </c>
      <c r="C1070" s="132">
        <f>[1]!thsiFinD("ths_adjustment_nvg_ratio_fund",C$2,$A$6,$A1070,101)/100</f>
        <v>0.13526192337764001</v>
      </c>
      <c r="D1070" s="132">
        <f>[1]!thsiFinD("ths_adjustment_nvg_ratio_fund",D$2,$A$6,$A1070,101)/100</f>
        <v>0.28636472561706</v>
      </c>
      <c r="E1070" s="132">
        <f>[1]!thsiFinD("ths_adjustment_nvg_ratio_fund",E$2,$A$6,$A1070,101)/100</f>
        <v>0.42187334049138997</v>
      </c>
      <c r="F1070" s="135">
        <f>(1+F$831)*(1+[1]!thsiFinD("ths_adjustment_nvg_ratio_fund",F$2,$A$832,$A1070,101)/100)-1</f>
        <v>7.4703757757496936E-2</v>
      </c>
      <c r="G1070" s="135">
        <f>(1+G$831)*(1+[1]!thsiFinD("ths_adjustment_nvg_ratio_fund",G$2,$A$832,$A1070,101)/100)-1</f>
        <v>5.9248938089856429E-2</v>
      </c>
      <c r="H1070" s="136">
        <f>(1+H$997)*(1+[1]!thsiFinD("ths_adjustment_nvg_ratio_fund",H$2,$A$998,$A1070,101)/100)-1</f>
        <v>-5.0935526596069258E-2</v>
      </c>
      <c r="I1070" s="136">
        <f>(1+I$997)*(1+[1]!thsiFinD("ths_adjustment_nvg_ratio_fund",I$2,$A$998,$A1070,101)/100)-1</f>
        <v>0.16797802635423742</v>
      </c>
      <c r="J1070" s="32">
        <f t="shared" si="116"/>
        <v>0.14960961233082518</v>
      </c>
      <c r="K1070" s="32">
        <f>[1]!thsiFinD("ths_int_chg_ratio_index",K$2,$A$6,$A1070,101)/100</f>
        <v>-9.1150794389068007E-2</v>
      </c>
      <c r="L1070" s="32">
        <f>[1]!thsiFinD("ths_int_chg_ratio_index",L$2,$A$6,$A1070,101)/100</f>
        <v>-4.3274234689171999E-2</v>
      </c>
      <c r="M1070" s="46">
        <f t="shared" si="117"/>
        <v>1.1496096123308253</v>
      </c>
      <c r="N1070" s="46">
        <f t="shared" si="118"/>
        <v>0.90884920561093197</v>
      </c>
      <c r="O1070" s="46">
        <f t="shared" si="118"/>
        <v>0.95672576531082798</v>
      </c>
      <c r="P1070" s="38">
        <f t="shared" si="119"/>
        <v>-8.0329069183818769E-3</v>
      </c>
      <c r="Q1070" s="38">
        <f t="shared" si="120"/>
        <v>-8.061338373081206E-3</v>
      </c>
      <c r="R1070" s="38">
        <f t="shared" si="120"/>
        <v>-8.7200175646875433E-3</v>
      </c>
      <c r="S1070" s="34">
        <f>MAX(M$6:M1070)</f>
        <v>1.5715176881679187</v>
      </c>
      <c r="T1070" s="34">
        <f>MAX(N$6:N1070)</f>
        <v>1.37911001835863</v>
      </c>
      <c r="U1070" s="34">
        <f>MAX(O$6:O1070)</f>
        <v>1.34291332477861</v>
      </c>
      <c r="V1070" s="35">
        <f t="shared" si="121"/>
        <v>-0.26847173214382047</v>
      </c>
      <c r="W1070" s="35">
        <f t="shared" si="122"/>
        <v>-0.34098861329960206</v>
      </c>
      <c r="X1070" s="35">
        <f t="shared" si="122"/>
        <v>-0.28757444902964835</v>
      </c>
    </row>
    <row r="1071" spans="1:24">
      <c r="A1071" s="357">
        <v>45441</v>
      </c>
      <c r="B1071" s="132">
        <f>[1]!thsiFinD("ths_adjustment_nvg_ratio_fund",B$2,$A$6,$A1071,101)/100</f>
        <v>0.10254156010230001</v>
      </c>
      <c r="C1071" s="132">
        <f>[1]!thsiFinD("ths_adjustment_nvg_ratio_fund",C$2,$A$6,$A1071,101)/100</f>
        <v>0.13578316393015</v>
      </c>
      <c r="D1071" s="132">
        <f>[1]!thsiFinD("ths_adjustment_nvg_ratio_fund",D$2,$A$6,$A1071,101)/100</f>
        <v>0.28900071890725998</v>
      </c>
      <c r="E1071" s="132">
        <f>[1]!thsiFinD("ths_adjustment_nvg_ratio_fund",E$2,$A$6,$A1071,101)/100</f>
        <v>0.42662752262738002</v>
      </c>
      <c r="F1071" s="135">
        <f>(1+F$831)*(1+[1]!thsiFinD("ths_adjustment_nvg_ratio_fund",F$2,$A$832,$A1071,101)/100)-1</f>
        <v>7.6236017995580774E-2</v>
      </c>
      <c r="G1071" s="135">
        <f>(1+G$831)*(1+[1]!thsiFinD("ths_adjustment_nvg_ratio_fund",G$2,$A$832,$A1071,101)/100)-1</f>
        <v>6.1407000442499138E-2</v>
      </c>
      <c r="H1071" s="136">
        <f>(1+H$997)*(1+[1]!thsiFinD("ths_adjustment_nvg_ratio_fund",H$2,$A$998,$A1071,101)/100)-1</f>
        <v>-4.9797931607789558E-2</v>
      </c>
      <c r="I1071" s="136">
        <f>(1+I$997)*(1+[1]!thsiFinD("ths_adjustment_nvg_ratio_fund",I$2,$A$998,$A1071,101)/100)-1</f>
        <v>0.16955391782726381</v>
      </c>
      <c r="J1071" s="32">
        <f t="shared" si="116"/>
        <v>0.1514189962780805</v>
      </c>
      <c r="K1071" s="32">
        <f>[1]!thsiFinD("ths_int_chg_ratio_index",K$2,$A$6,$A1071,101)/100</f>
        <v>-8.9803930935956996E-2</v>
      </c>
      <c r="L1071" s="32">
        <f>[1]!thsiFinD("ths_int_chg_ratio_index",L$2,$A$6,$A1071,101)/100</f>
        <v>-4.1976715406488993E-2</v>
      </c>
      <c r="M1071" s="46">
        <f t="shared" si="117"/>
        <v>1.1514189962780805</v>
      </c>
      <c r="N1071" s="46">
        <f t="shared" si="118"/>
        <v>0.91019606906404305</v>
      </c>
      <c r="O1071" s="46">
        <f t="shared" si="118"/>
        <v>0.95802328459351105</v>
      </c>
      <c r="P1071" s="38">
        <f t="shared" si="119"/>
        <v>1.5739116373485462E-3</v>
      </c>
      <c r="Q1071" s="38">
        <f t="shared" si="120"/>
        <v>1.4819438084954228E-3</v>
      </c>
      <c r="R1071" s="38">
        <f t="shared" si="120"/>
        <v>1.3562081525644309E-3</v>
      </c>
      <c r="S1071" s="34">
        <f>MAX(M$6:M1071)</f>
        <v>1.5715176881679187</v>
      </c>
      <c r="T1071" s="34">
        <f>MAX(N$6:N1071)</f>
        <v>1.37911001835863</v>
      </c>
      <c r="U1071" s="34">
        <f>MAX(O$6:O1071)</f>
        <v>1.34291332477861</v>
      </c>
      <c r="V1071" s="35">
        <f t="shared" si="121"/>
        <v>-0.2673203712899922</v>
      </c>
      <c r="W1071" s="35">
        <f t="shared" si="122"/>
        <v>-0.34001199545535343</v>
      </c>
      <c r="X1071" s="35">
        <f t="shared" si="122"/>
        <v>-0.28660825168932713</v>
      </c>
    </row>
    <row r="1072" spans="1:24">
      <c r="A1072" s="357">
        <v>45442</v>
      </c>
      <c r="B1072" s="132">
        <f>[1]!thsiFinD("ths_adjustment_nvg_ratio_fund",B$2,$A$6,$A1072,101)/100</f>
        <v>9.8785166240409006E-2</v>
      </c>
      <c r="C1072" s="132">
        <f>[1]!thsiFinD("ths_adjustment_nvg_ratio_fund",C$2,$A$6,$A1072,101)/100</f>
        <v>0.12926765702372001</v>
      </c>
      <c r="D1072" s="132">
        <f>[1]!thsiFinD("ths_adjustment_nvg_ratio_fund",D$2,$A$6,$A1072,101)/100</f>
        <v>0.28780254013898998</v>
      </c>
      <c r="E1072" s="132">
        <f>[1]!thsiFinD("ths_adjustment_nvg_ratio_fund",E$2,$A$6,$A1072,101)/100</f>
        <v>0.42429704118060002</v>
      </c>
      <c r="F1072" s="135">
        <f>(1+F$831)*(1+[1]!thsiFinD("ths_adjustment_nvg_ratio_fund",F$2,$A$832,$A1072,101)/100)-1</f>
        <v>7.4114426896695562E-2</v>
      </c>
      <c r="G1072" s="135">
        <f>(1+G$831)*(1+[1]!thsiFinD("ths_adjustment_nvg_ratio_fund",G$2,$A$832,$A1072,101)/100)-1</f>
        <v>5.9608615148624366E-2</v>
      </c>
      <c r="H1072" s="136">
        <f>(1+H$997)*(1+[1]!thsiFinD("ths_adjustment_nvg_ratio_fund",H$2,$A$998,$A1072,101)/100)-1</f>
        <v>-5.2279957036763469E-2</v>
      </c>
      <c r="I1072" s="136">
        <f>(1+I$997)*(1+[1]!thsiFinD("ths_adjustment_nvg_ratio_fund",I$2,$A$998,$A1072,101)/100)-1</f>
        <v>0.16373524161915887</v>
      </c>
      <c r="J1072" s="32">
        <f t="shared" si="116"/>
        <v>0.14816634140142931</v>
      </c>
      <c r="K1072" s="32">
        <f>[1]!thsiFinD("ths_int_chg_ratio_index",K$2,$A$6,$A1072,101)/100</f>
        <v>-9.4264478302984997E-2</v>
      </c>
      <c r="L1072" s="32">
        <f>[1]!thsiFinD("ths_int_chg_ratio_index",L$2,$A$6,$A1072,101)/100</f>
        <v>-4.7031996305524994E-2</v>
      </c>
      <c r="M1072" s="46">
        <f t="shared" si="117"/>
        <v>1.1481663414014294</v>
      </c>
      <c r="N1072" s="46">
        <f t="shared" si="118"/>
        <v>0.90573552169701499</v>
      </c>
      <c r="O1072" s="46">
        <f t="shared" si="118"/>
        <v>0.95296800369447499</v>
      </c>
      <c r="P1072" s="38">
        <f t="shared" si="119"/>
        <v>-2.8249098609326451E-3</v>
      </c>
      <c r="Q1072" s="38">
        <f t="shared" si="120"/>
        <v>-4.9006445079627925E-3</v>
      </c>
      <c r="R1072" s="38">
        <f t="shared" si="120"/>
        <v>-5.2767829136648459E-3</v>
      </c>
      <c r="S1072" s="34">
        <f>MAX(M$6:M1072)</f>
        <v>1.5715176881679187</v>
      </c>
      <c r="T1072" s="34">
        <f>MAX(N$6:N1072)</f>
        <v>1.37911001835863</v>
      </c>
      <c r="U1072" s="34">
        <f>MAX(O$6:O1072)</f>
        <v>1.34291332477861</v>
      </c>
      <c r="V1072" s="35">
        <f t="shared" si="121"/>
        <v>-0.26939012519803962</v>
      </c>
      <c r="W1072" s="35">
        <f t="shared" si="122"/>
        <v>-0.34324636204514658</v>
      </c>
      <c r="X1072" s="35">
        <f t="shared" si="122"/>
        <v>-0.29037266507756232</v>
      </c>
    </row>
    <row r="1073" spans="1:24">
      <c r="A1073" s="357">
        <v>45443</v>
      </c>
      <c r="B1073" s="132">
        <f>[1]!thsiFinD("ths_adjustment_nvg_ratio_fund",B$2,$A$6,$A1073,101)/100</f>
        <v>9.7906010230178989E-2</v>
      </c>
      <c r="C1073" s="132">
        <f>[1]!thsiFinD("ths_adjustment_nvg_ratio_fund",C$2,$A$6,$A1073,101)/100</f>
        <v>0.12640083398488</v>
      </c>
      <c r="D1073" s="132">
        <f>[1]!thsiFinD("ths_adjustment_nvg_ratio_fund",D$2,$A$6,$A1073,101)/100</f>
        <v>0.29079798705967003</v>
      </c>
      <c r="E1073" s="132">
        <f>[1]!thsiFinD("ths_adjustment_nvg_ratio_fund",E$2,$A$6,$A1073,101)/100</f>
        <v>0.42625464558046</v>
      </c>
      <c r="F1073" s="135">
        <f>(1+F$831)*(1+[1]!thsiFinD("ths_adjustment_nvg_ratio_fund",F$2,$A$832,$A1073,101)/100)-1</f>
        <v>7.776827823366439E-2</v>
      </c>
      <c r="G1073" s="135">
        <f>(1+G$831)*(1+[1]!thsiFinD("ths_adjustment_nvg_ratio_fund",G$2,$A$832,$A1073,101)/100)-1</f>
        <v>6.7281725735809816E-2</v>
      </c>
      <c r="H1073" s="136">
        <f>(1+H$997)*(1+[1]!thsiFinD("ths_adjustment_nvg_ratio_fund",H$2,$A$998,$A1073,101)/100)-1</f>
        <v>-4.4316792118805792E-2</v>
      </c>
      <c r="I1073" s="136">
        <f>(1+I$997)*(1+[1]!thsiFinD("ths_adjustment_nvg_ratio_fund",I$2,$A$998,$A1073,101)/100)-1</f>
        <v>0.1735542577203264</v>
      </c>
      <c r="J1073" s="32">
        <f t="shared" si="116"/>
        <v>0.15195586830327298</v>
      </c>
      <c r="K1073" s="32">
        <f>[1]!thsiFinD("ths_int_chg_ratio_index",K$2,$A$6,$A1073,101)/100</f>
        <v>-9.6969166909818993E-2</v>
      </c>
      <c r="L1073" s="32">
        <f>[1]!thsiFinD("ths_int_chg_ratio_index",L$2,$A$6,$A1073,101)/100</f>
        <v>-4.7113238478800001E-2</v>
      </c>
      <c r="M1073" s="46">
        <f t="shared" si="117"/>
        <v>1.1519558683032729</v>
      </c>
      <c r="N1073" s="46">
        <f t="shared" si="118"/>
        <v>0.90303083309018106</v>
      </c>
      <c r="O1073" s="46">
        <f t="shared" si="118"/>
        <v>0.9528867615212</v>
      </c>
      <c r="P1073" s="38">
        <f t="shared" si="119"/>
        <v>3.3005033897945957E-3</v>
      </c>
      <c r="Q1073" s="38">
        <f t="shared" si="120"/>
        <v>-2.9861792344926252E-3</v>
      </c>
      <c r="R1073" s="38">
        <f t="shared" si="120"/>
        <v>-8.5251732440116967E-5</v>
      </c>
      <c r="S1073" s="34">
        <f>MAX(M$6:M1073)</f>
        <v>1.5715176881679187</v>
      </c>
      <c r="T1073" s="34">
        <f>MAX(N$6:N1073)</f>
        <v>1.37911001835863</v>
      </c>
      <c r="U1073" s="34">
        <f>MAX(O$6:O1073)</f>
        <v>1.34291332477861</v>
      </c>
      <c r="V1073" s="35">
        <f t="shared" si="121"/>
        <v>-0.26697874482963824</v>
      </c>
      <c r="W1073" s="35">
        <f t="shared" si="122"/>
        <v>-0.34520754612098481</v>
      </c>
      <c r="X1073" s="35">
        <f t="shared" si="122"/>
        <v>-0.29043316203725134</v>
      </c>
    </row>
    <row r="1074" spans="1:24">
      <c r="A1074" s="357">
        <v>45446</v>
      </c>
      <c r="B1074" s="132">
        <f>[1]!thsiFinD("ths_adjustment_nvg_ratio_fund",B$2,$A$6,$A1074,101)/100</f>
        <v>9.7026854219948999E-2</v>
      </c>
      <c r="C1074" s="132">
        <f>[1]!thsiFinD("ths_adjustment_nvg_ratio_fund",C$2,$A$6,$A1074,101)/100</f>
        <v>0.12883328989661999</v>
      </c>
      <c r="D1074" s="132">
        <f>[1]!thsiFinD("ths_adjustment_nvg_ratio_fund",D$2,$A$6,$A1074,101)/100</f>
        <v>0.28205128205127999</v>
      </c>
      <c r="E1074" s="132">
        <f>[1]!thsiFinD("ths_adjustment_nvg_ratio_fund",E$2,$A$6,$A1074,101)/100</f>
        <v>0.41767847388719997</v>
      </c>
      <c r="F1074" s="135">
        <f>(1+F$831)*(1+[1]!thsiFinD("ths_adjustment_nvg_ratio_fund",F$2,$A$832,$A1074,101)/100)-1</f>
        <v>6.2799274369307989E-2</v>
      </c>
      <c r="G1074" s="135">
        <f>(1+G$831)*(1+[1]!thsiFinD("ths_adjustment_nvg_ratio_fund",G$2,$A$832,$A1074,101)/100)-1</f>
        <v>5.3494105149464177E-2</v>
      </c>
      <c r="H1074" s="136">
        <f>(1+H$997)*(1+[1]!thsiFinD("ths_adjustment_nvg_ratio_fund",H$2,$A$998,$A1074,101)/100)-1</f>
        <v>-6.0863628311965456E-2</v>
      </c>
      <c r="I1074" s="136">
        <f>(1+I$997)*(1+[1]!thsiFinD("ths_adjustment_nvg_ratio_fund",I$2,$A$998,$A1074,101)/100)-1</f>
        <v>0.15415867036000752</v>
      </c>
      <c r="J1074" s="32">
        <f t="shared" si="116"/>
        <v>0.1418972902027329</v>
      </c>
      <c r="K1074" s="32">
        <f>[1]!thsiFinD("ths_int_chg_ratio_index",K$2,$A$6,$A1074,101)/100</f>
        <v>-9.681581996371999E-2</v>
      </c>
      <c r="L1074" s="32">
        <f>[1]!thsiFinD("ths_int_chg_ratio_index",L$2,$A$6,$A1074,101)/100</f>
        <v>-5.2352069802137996E-2</v>
      </c>
      <c r="M1074" s="46">
        <f t="shared" si="117"/>
        <v>1.1418972902027329</v>
      </c>
      <c r="N1074" s="46">
        <f t="shared" si="118"/>
        <v>0.90318418003627998</v>
      </c>
      <c r="O1074" s="46">
        <f t="shared" si="118"/>
        <v>0.94764793019786198</v>
      </c>
      <c r="P1074" s="38">
        <f t="shared" si="119"/>
        <v>-8.7317391033003844E-3</v>
      </c>
      <c r="Q1074" s="38">
        <f t="shared" si="120"/>
        <v>1.6981363258006255E-4</v>
      </c>
      <c r="R1074" s="38">
        <f t="shared" si="120"/>
        <v>-5.4978529820003397E-3</v>
      </c>
      <c r="S1074" s="34">
        <f>MAX(M$6:M1074)</f>
        <v>1.5715176881679187</v>
      </c>
      <c r="T1074" s="34">
        <f>MAX(N$6:N1074)</f>
        <v>1.37911001835863</v>
      </c>
      <c r="U1074" s="34">
        <f>MAX(O$6:O1074)</f>
        <v>1.34291332477861</v>
      </c>
      <c r="V1074" s="35">
        <f t="shared" si="121"/>
        <v>-0.27337929518695958</v>
      </c>
      <c r="W1074" s="35">
        <f t="shared" si="122"/>
        <v>-0.34509635343580547</v>
      </c>
      <c r="X1074" s="35">
        <f t="shared" si="122"/>
        <v>-0.29433425619327347</v>
      </c>
    </row>
    <row r="1075" spans="1:24">
      <c r="A1075" s="357">
        <v>45447</v>
      </c>
      <c r="B1075" s="132">
        <f>[1]!thsiFinD("ths_adjustment_nvg_ratio_fund",B$2,$A$6,$A1075,101)/100</f>
        <v>0.10150255754475999</v>
      </c>
      <c r="C1075" s="132">
        <f>[1]!thsiFinD("ths_adjustment_nvg_ratio_fund",C$2,$A$6,$A1075,101)/100</f>
        <v>0.13378507514551</v>
      </c>
      <c r="D1075" s="132">
        <f>[1]!thsiFinD("ths_adjustment_nvg_ratio_fund",D$2,$A$6,$A1075,101)/100</f>
        <v>0.3019410496046</v>
      </c>
      <c r="E1075" s="132">
        <f>[1]!thsiFinD("ths_adjustment_nvg_ratio_fund",E$2,$A$6,$A1075,101)/100</f>
        <v>0.43016985445734002</v>
      </c>
      <c r="F1075" s="135">
        <f>(1+F$831)*(1+[1]!thsiFinD("ths_adjustment_nvg_ratio_fund",F$2,$A$832,$A1075,101)/100)-1</f>
        <v>6.3860069918750595E-2</v>
      </c>
      <c r="G1075" s="135">
        <f>(1+G$831)*(1+[1]!thsiFinD("ths_adjustment_nvg_ratio_fund",G$2,$A$832,$A1075,101)/100)-1</f>
        <v>5.601184456088637E-2</v>
      </c>
      <c r="H1075" s="136">
        <f>(1+H$997)*(1+[1]!thsiFinD("ths_adjustment_nvg_ratio_fund",H$2,$A$998,$A1075,101)/100)-1</f>
        <v>-7.1929325016141465E-2</v>
      </c>
      <c r="I1075" s="136">
        <f>(1+I$997)*(1+[1]!thsiFinD("ths_adjustment_nvg_ratio_fund",I$2,$A$998,$A1075,101)/100)-1</f>
        <v>0.14276376278582359</v>
      </c>
      <c r="J1075" s="32">
        <f t="shared" si="116"/>
        <v>0.14476311112519114</v>
      </c>
      <c r="K1075" s="32">
        <f>[1]!thsiFinD("ths_int_chg_ratio_index",K$2,$A$6,$A1075,101)/100</f>
        <v>-8.8806159082744002E-2</v>
      </c>
      <c r="L1075" s="32">
        <f>[1]!thsiFinD("ths_int_chg_ratio_index",L$2,$A$6,$A1075,101)/100</f>
        <v>-4.7602313695319004E-2</v>
      </c>
      <c r="M1075" s="46">
        <f t="shared" si="117"/>
        <v>1.144763111125191</v>
      </c>
      <c r="N1075" s="46">
        <f t="shared" si="118"/>
        <v>0.91119384091725597</v>
      </c>
      <c r="O1075" s="46">
        <f t="shared" si="118"/>
        <v>0.95239768630468102</v>
      </c>
      <c r="P1075" s="38">
        <f t="shared" si="119"/>
        <v>2.5097011325330154E-3</v>
      </c>
      <c r="Q1075" s="38">
        <f t="shared" si="120"/>
        <v>8.8682475380095216E-3</v>
      </c>
      <c r="R1075" s="38">
        <f t="shared" si="120"/>
        <v>5.0121526734379085E-3</v>
      </c>
      <c r="S1075" s="34">
        <f>MAX(M$6:M1075)</f>
        <v>1.5715176881679187</v>
      </c>
      <c r="T1075" s="34">
        <f>MAX(N$6:N1075)</f>
        <v>1.37911001835863</v>
      </c>
      <c r="U1075" s="34">
        <f>MAX(O$6:O1075)</f>
        <v>1.34291332477861</v>
      </c>
      <c r="V1075" s="35">
        <f t="shared" si="121"/>
        <v>-0.27155569438116844</v>
      </c>
      <c r="W1075" s="35">
        <f t="shared" si="122"/>
        <v>-0.33928850578452907</v>
      </c>
      <c r="X1075" s="35">
        <f t="shared" si="122"/>
        <v>-0.29079735174889909</v>
      </c>
    </row>
    <row r="1076" spans="1:24">
      <c r="A1076" s="357">
        <v>45448</v>
      </c>
      <c r="B1076" s="132">
        <f>[1]!thsiFinD("ths_adjustment_nvg_ratio_fund",B$2,$A$6,$A1076,101)/100</f>
        <v>9.3590153452684996E-2</v>
      </c>
      <c r="C1076" s="132">
        <f>[1]!thsiFinD("ths_adjustment_nvg_ratio_fund",C$2,$A$6,$A1076,101)/100</f>
        <v>0.12640083398488</v>
      </c>
      <c r="D1076" s="132">
        <f>[1]!thsiFinD("ths_adjustment_nvg_ratio_fund",D$2,$A$6,$A1076,101)/100</f>
        <v>0.28959980829140003</v>
      </c>
      <c r="E1076" s="132">
        <f>[1]!thsiFinD("ths_adjustment_nvg_ratio_fund",E$2,$A$6,$A1076,101)/100</f>
        <v>0.41376326508748001</v>
      </c>
      <c r="F1076" s="135">
        <f>(1+F$831)*(1+[1]!thsiFinD("ths_adjustment_nvg_ratio_fund",F$2,$A$832,$A1076,101)/100)-1</f>
        <v>4.7712404332791225E-2</v>
      </c>
      <c r="G1076" s="135">
        <f>(1+G$831)*(1+[1]!thsiFinD("ths_adjustment_nvg_ratio_fund",G$2,$A$832,$A1076,101)/100)-1</f>
        <v>4.2823685739165507E-2</v>
      </c>
      <c r="H1076" s="136">
        <f>(1+H$997)*(1+[1]!thsiFinD("ths_adjustment_nvg_ratio_fund",H$2,$A$998,$A1076,101)/100)-1</f>
        <v>-8.4753123065837377E-2</v>
      </c>
      <c r="I1076" s="136">
        <f>(1+I$997)*(1+[1]!thsiFinD("ths_adjustment_nvg_ratio_fund",I$2,$A$998,$A1076,101)/100)-1</f>
        <v>0.1176707216384052</v>
      </c>
      <c r="J1076" s="32">
        <f t="shared" si="116"/>
        <v>0.13085096868262119</v>
      </c>
      <c r="K1076" s="32">
        <f>[1]!thsiFinD("ths_int_chg_ratio_index",K$2,$A$6,$A1076,101)/100</f>
        <v>-9.5512826685556995E-2</v>
      </c>
      <c r="L1076" s="32">
        <f>[1]!thsiFinD("ths_int_chg_ratio_index",L$2,$A$6,$A1076,101)/100</f>
        <v>-5.7784273497420997E-2</v>
      </c>
      <c r="M1076" s="46">
        <f t="shared" si="117"/>
        <v>1.1308509686826211</v>
      </c>
      <c r="N1076" s="46">
        <f t="shared" si="118"/>
        <v>0.90448717331444306</v>
      </c>
      <c r="O1076" s="46">
        <f t="shared" si="118"/>
        <v>0.94221572650257901</v>
      </c>
      <c r="P1076" s="38">
        <f t="shared" si="119"/>
        <v>-1.2152857047337595E-2</v>
      </c>
      <c r="Q1076" s="38">
        <f t="shared" si="120"/>
        <v>-7.3603083138288339E-3</v>
      </c>
      <c r="R1076" s="38">
        <f t="shared" si="120"/>
        <v>-1.0690869946994752E-2</v>
      </c>
      <c r="S1076" s="34">
        <f>MAX(M$6:M1076)</f>
        <v>1.5715176881679187</v>
      </c>
      <c r="T1076" s="34">
        <f>MAX(N$6:N1076)</f>
        <v>1.37911001835863</v>
      </c>
      <c r="U1076" s="34">
        <f>MAX(O$6:O1076)</f>
        <v>1.34291332477861</v>
      </c>
      <c r="V1076" s="35">
        <f t="shared" si="121"/>
        <v>-0.28040837389430118</v>
      </c>
      <c r="W1076" s="35">
        <f t="shared" si="122"/>
        <v>-0.34415154608844545</v>
      </c>
      <c r="X1076" s="35">
        <f t="shared" si="122"/>
        <v>-0.29837934502741581</v>
      </c>
    </row>
    <row r="1077" spans="1:24">
      <c r="A1077" s="357">
        <v>45449</v>
      </c>
      <c r="B1077" s="132">
        <f>[1]!thsiFinD("ths_adjustment_nvg_ratio_fund",B$2,$A$6,$A1077,101)/100</f>
        <v>9.2231457800510994E-2</v>
      </c>
      <c r="C1077" s="132">
        <f>[1]!thsiFinD("ths_adjustment_nvg_ratio_fund",C$2,$A$6,$A1077,101)/100</f>
        <v>0.12579272000694999</v>
      </c>
      <c r="D1077" s="132">
        <f>[1]!thsiFinD("ths_adjustment_nvg_ratio_fund",D$2,$A$6,$A1077,101)/100</f>
        <v>0.28133237479032003</v>
      </c>
      <c r="E1077" s="132">
        <f>[1]!thsiFinD("ths_adjustment_nvg_ratio_fund",E$2,$A$6,$A1077,101)/100</f>
        <v>0.40192441929156997</v>
      </c>
      <c r="F1077" s="135">
        <f>(1+F$831)*(1+[1]!thsiFinD("ths_adjustment_nvg_ratio_fund",F$2,$A$832,$A1077,101)/100)-1</f>
        <v>2.5082099278016079E-2</v>
      </c>
      <c r="G1077" s="135">
        <f>(1+G$831)*(1+[1]!thsiFinD("ths_adjustment_nvg_ratio_fund",G$2,$A$832,$A1077,101)/100)-1</f>
        <v>1.9444676918851878E-2</v>
      </c>
      <c r="H1077" s="136">
        <f>(1+H$997)*(1+[1]!thsiFinD("ths_adjustment_nvg_ratio_fund",H$2,$A$998,$A1077,101)/100)-1</f>
        <v>-0.11391692185628366</v>
      </c>
      <c r="I1077" s="136">
        <f>(1+I$997)*(1+[1]!thsiFinD("ths_adjustment_nvg_ratio_fund",I$2,$A$998,$A1077,101)/100)-1</f>
        <v>7.6212653655723273E-2</v>
      </c>
      <c r="J1077" s="32">
        <f t="shared" si="116"/>
        <v>0.11351293498570732</v>
      </c>
      <c r="K1077" s="32">
        <f>[1]!thsiFinD("ths_int_chg_ratio_index",K$2,$A$6,$A1077,101)/100</f>
        <v>-9.8132369289549992E-2</v>
      </c>
      <c r="L1077" s="32">
        <f>[1]!thsiFinD("ths_int_chg_ratio_index",L$2,$A$6,$A1077,101)/100</f>
        <v>-6.8869496937174993E-2</v>
      </c>
      <c r="M1077" s="46">
        <f t="shared" si="117"/>
        <v>1.1135129349857074</v>
      </c>
      <c r="N1077" s="46">
        <f t="shared" si="118"/>
        <v>0.90186763071045006</v>
      </c>
      <c r="O1077" s="46">
        <f t="shared" si="118"/>
        <v>0.93113050306282497</v>
      </c>
      <c r="P1077" s="38">
        <f t="shared" si="119"/>
        <v>-1.5331846704001673E-2</v>
      </c>
      <c r="Q1077" s="38">
        <f t="shared" si="120"/>
        <v>-2.8961633523157948E-3</v>
      </c>
      <c r="R1077" s="38">
        <f t="shared" si="120"/>
        <v>-1.1765058816096574E-2</v>
      </c>
      <c r="S1077" s="34">
        <f>MAX(M$6:M1077)</f>
        <v>1.5715176881679187</v>
      </c>
      <c r="T1077" s="34">
        <f>MAX(N$6:N1077)</f>
        <v>1.37911001835863</v>
      </c>
      <c r="U1077" s="34">
        <f>MAX(O$6:O1077)</f>
        <v>1.34291332477861</v>
      </c>
      <c r="V1077" s="35">
        <f t="shared" si="121"/>
        <v>-0.29144104239523705</v>
      </c>
      <c r="W1077" s="35">
        <f t="shared" si="122"/>
        <v>-0.34605099034533715</v>
      </c>
      <c r="X1077" s="35">
        <f t="shared" si="122"/>
        <v>-0.30663395329975651</v>
      </c>
    </row>
    <row r="1078" spans="1:24">
      <c r="A1078" s="357">
        <v>45450</v>
      </c>
      <c r="B1078" s="132">
        <f>[1]!thsiFinD("ths_adjustment_nvg_ratio_fund",B$2,$A$6,$A1078,101)/100</f>
        <v>9.3430306905371005E-2</v>
      </c>
      <c r="C1078" s="132">
        <f>[1]!thsiFinD("ths_adjustment_nvg_ratio_fund",C$2,$A$6,$A1078,101)/100</f>
        <v>0.1242289983494</v>
      </c>
      <c r="D1078" s="132">
        <f>[1]!thsiFinD("ths_adjustment_nvg_ratio_fund",D$2,$A$6,$A1078,101)/100</f>
        <v>0.27989456026838999</v>
      </c>
      <c r="E1078" s="132">
        <f>[1]!thsiFinD("ths_adjustment_nvg_ratio_fund",E$2,$A$6,$A1078,101)/100</f>
        <v>0.40201763853400996</v>
      </c>
      <c r="F1078" s="135">
        <f>(1+F$831)*(1+[1]!thsiFinD("ths_adjustment_nvg_ratio_fund",F$2,$A$832,$A1078,101)/100)-1</f>
        <v>3.5100723911640541E-2</v>
      </c>
      <c r="G1078" s="135">
        <f>(1+G$831)*(1+[1]!thsiFinD("ths_adjustment_nvg_ratio_fund",G$2,$A$832,$A1078,101)/100)-1</f>
        <v>2.6518325741412774E-2</v>
      </c>
      <c r="H1078" s="136">
        <f>(1+H$997)*(1+[1]!thsiFinD("ths_adjustment_nvg_ratio_fund",H$2,$A$998,$A1078,101)/100)-1</f>
        <v>-9.6129072948633931E-2</v>
      </c>
      <c r="I1078" s="136">
        <f>(1+I$997)*(1+[1]!thsiFinD("ths_adjustment_nvg_ratio_fund",I$2,$A$998,$A1078,101)/100)-1</f>
        <v>9.7184132489067876E-2</v>
      </c>
      <c r="J1078" s="32">
        <f t="shared" si="116"/>
        <v>0.12028070165633228</v>
      </c>
      <c r="K1078" s="32">
        <f>[1]!thsiFinD("ths_int_chg_ratio_index",K$2,$A$6,$A1078,101)/100</f>
        <v>-0.10239801341263</v>
      </c>
      <c r="L1078" s="32">
        <f>[1]!thsiFinD("ths_int_chg_ratio_index",L$2,$A$6,$A1078,101)/100</f>
        <v>-6.8287290990843005E-2</v>
      </c>
      <c r="M1078" s="46">
        <f t="shared" si="117"/>
        <v>1.1202807016563323</v>
      </c>
      <c r="N1078" s="46">
        <f t="shared" si="118"/>
        <v>0.89760198658737</v>
      </c>
      <c r="O1078" s="46">
        <f t="shared" si="118"/>
        <v>0.93171270900915704</v>
      </c>
      <c r="P1078" s="38">
        <f t="shared" si="119"/>
        <v>6.077851866814532E-3</v>
      </c>
      <c r="Q1078" s="38">
        <f t="shared" si="120"/>
        <v>-4.7297895808942059E-3</v>
      </c>
      <c r="R1078" s="38">
        <f t="shared" si="120"/>
        <v>6.2526782703065109E-4</v>
      </c>
      <c r="S1078" s="34">
        <f>MAX(M$6:M1078)</f>
        <v>1.5715176881679187</v>
      </c>
      <c r="T1078" s="34">
        <f>MAX(N$6:N1078)</f>
        <v>1.37911001835863</v>
      </c>
      <c r="U1078" s="34">
        <f>MAX(O$6:O1078)</f>
        <v>1.34291332477861</v>
      </c>
      <c r="V1078" s="35">
        <f t="shared" si="121"/>
        <v>-0.28713452601201084</v>
      </c>
      <c r="W1078" s="35">
        <f t="shared" si="122"/>
        <v>-0.34914403155763785</v>
      </c>
      <c r="X1078" s="35">
        <f t="shared" si="122"/>
        <v>-0.30620041381839935</v>
      </c>
    </row>
    <row r="1079" spans="1:24">
      <c r="A1079" s="357">
        <v>45454</v>
      </c>
      <c r="B1079" s="132">
        <f>[1]!thsiFinD("ths_adjustment_nvg_ratio_fund",B$2,$A$6,$A1079,101)/100</f>
        <v>8.2560741687979E-2</v>
      </c>
      <c r="C1079" s="132">
        <f>[1]!thsiFinD("ths_adjustment_nvg_ratio_fund",C$2,$A$6,$A1079,101)/100</f>
        <v>0.11571540265833001</v>
      </c>
      <c r="D1079" s="132">
        <f>[1]!thsiFinD("ths_adjustment_nvg_ratio_fund",D$2,$A$6,$A1079,101)/100</f>
        <v>0.27749820273185</v>
      </c>
      <c r="E1079" s="132">
        <f>[1]!thsiFinD("ths_adjustment_nvg_ratio_fund",E$2,$A$6,$A1079,101)/100</f>
        <v>0.40239051558091998</v>
      </c>
      <c r="F1079" s="135">
        <f>(1+F$831)*(1+[1]!thsiFinD("ths_adjustment_nvg_ratio_fund",F$2,$A$832,$A1079,101)/100)-1</f>
        <v>4.1583363380456317E-2</v>
      </c>
      <c r="G1079" s="135">
        <f>(1+G$831)*(1+[1]!thsiFinD("ths_adjustment_nvg_ratio_fund",G$2,$A$832,$A1079,101)/100)-1</f>
        <v>3.4910790446142093E-2</v>
      </c>
      <c r="H1079" s="136">
        <f>(1+H$997)*(1+[1]!thsiFinD("ths_adjustment_nvg_ratio_fund",H$2,$A$998,$A1079,101)/100)-1</f>
        <v>-9.3233376614835328E-2</v>
      </c>
      <c r="I1079" s="136">
        <f>(1+I$997)*(1+[1]!thsiFinD("ths_adjustment_nvg_ratio_fund",I$2,$A$998,$A1079,101)/100)-1</f>
        <v>0.10385136564417841</v>
      </c>
      <c r="J1079" s="32">
        <f t="shared" si="116"/>
        <v>0.12065962568937756</v>
      </c>
      <c r="K1079" s="32">
        <f>[1]!thsiFinD("ths_int_chg_ratio_index",K$2,$A$6,$A1079,101)/100</f>
        <v>-0.10788900738224999</v>
      </c>
      <c r="L1079" s="32">
        <f>[1]!thsiFinD("ths_int_chg_ratio_index",L$2,$A$6,$A1079,101)/100</f>
        <v>-7.0087796212274997E-2</v>
      </c>
      <c r="M1079" s="46">
        <f t="shared" si="117"/>
        <v>1.1206596256893775</v>
      </c>
      <c r="N1079" s="46">
        <f t="shared" si="118"/>
        <v>0.89211099261774995</v>
      </c>
      <c r="O1079" s="46">
        <f t="shared" si="118"/>
        <v>0.92991220378772499</v>
      </c>
      <c r="P1079" s="38">
        <f t="shared" si="119"/>
        <v>3.3824025753981246E-4</v>
      </c>
      <c r="Q1079" s="38">
        <f t="shared" si="120"/>
        <v>-6.1174039849182238E-3</v>
      </c>
      <c r="R1079" s="38">
        <f t="shared" si="120"/>
        <v>-1.9324682426483664E-3</v>
      </c>
      <c r="S1079" s="34">
        <f>MAX(M$6:M1079)</f>
        <v>1.5715176881679187</v>
      </c>
      <c r="T1079" s="34">
        <f>MAX(N$6:N1079)</f>
        <v>1.37911001835863</v>
      </c>
      <c r="U1079" s="34">
        <f>MAX(O$6:O1079)</f>
        <v>1.34291332477861</v>
      </c>
      <c r="V1079" s="35">
        <f t="shared" si="121"/>
        <v>-0.28689340621049786</v>
      </c>
      <c r="W1079" s="35">
        <f t="shared" si="122"/>
        <v>-0.3531255804525949</v>
      </c>
      <c r="X1079" s="35">
        <f t="shared" si="122"/>
        <v>-0.3075411594854579</v>
      </c>
    </row>
    <row r="1080" spans="1:24">
      <c r="A1080" s="357">
        <v>45455</v>
      </c>
      <c r="B1080" s="132">
        <f>[1]!thsiFinD("ths_adjustment_nvg_ratio_fund",B$2,$A$6,$A1080,101)/100</f>
        <v>8.6796675191815997E-2</v>
      </c>
      <c r="C1080" s="132">
        <f>[1]!thsiFinD("ths_adjustment_nvg_ratio_fund",C$2,$A$6,$A1080,101)/100</f>
        <v>0.11780036486839</v>
      </c>
      <c r="D1080" s="132">
        <f>[1]!thsiFinD("ths_adjustment_nvg_ratio_fund",D$2,$A$6,$A1080,101)/100</f>
        <v>0.28277018931225001</v>
      </c>
      <c r="E1080" s="132">
        <f>[1]!thsiFinD("ths_adjustment_nvg_ratio_fund",E$2,$A$6,$A1080,101)/100</f>
        <v>0.40947517916367998</v>
      </c>
      <c r="F1080" s="135">
        <f>(1+F$831)*(1+[1]!thsiFinD("ths_adjustment_nvg_ratio_fund",F$2,$A$832,$A1080,101)/100)-1</f>
        <v>4.5472947061745872E-2</v>
      </c>
      <c r="G1080" s="135">
        <f>(1+G$831)*(1+[1]!thsiFinD("ths_adjustment_nvg_ratio_fund",G$2,$A$832,$A1080,101)/100)-1</f>
        <v>4.0905408092375861E-2</v>
      </c>
      <c r="H1080" s="136">
        <f>(1+H$997)*(1+[1]!thsiFinD("ths_adjustment_nvg_ratio_fund",H$2,$A$998,$A1080,101)/100)-1</f>
        <v>-8.1960844458242921E-2</v>
      </c>
      <c r="I1080" s="136">
        <f>(1+I$997)*(1+[1]!thsiFinD("ths_adjustment_nvg_ratio_fund",I$2,$A$998,$A1080,101)/100)-1</f>
        <v>0.11900416826942717</v>
      </c>
      <c r="J1080" s="32">
        <f t="shared" si="116"/>
        <v>0.12753301093768024</v>
      </c>
      <c r="K1080" s="32">
        <f>[1]!thsiFinD("ths_int_chg_ratio_index",K$2,$A$6,$A1080,101)/100</f>
        <v>-0.10698058858114999</v>
      </c>
      <c r="L1080" s="32">
        <f>[1]!thsiFinD("ths_int_chg_ratio_index",L$2,$A$6,$A1080,101)/100</f>
        <v>-6.6430631783671007E-2</v>
      </c>
      <c r="M1080" s="46">
        <f t="shared" si="117"/>
        <v>1.1275330109376802</v>
      </c>
      <c r="N1080" s="46">
        <f t="shared" si="118"/>
        <v>0.89301941141885</v>
      </c>
      <c r="O1080" s="46">
        <f t="shared" si="118"/>
        <v>0.93356936821632897</v>
      </c>
      <c r="P1080" s="38">
        <f t="shared" si="119"/>
        <v>6.1333388753739282E-3</v>
      </c>
      <c r="Q1080" s="38">
        <f t="shared" si="120"/>
        <v>1.0182800219000754E-3</v>
      </c>
      <c r="R1080" s="38">
        <f t="shared" si="120"/>
        <v>3.9328061441796791E-3</v>
      </c>
      <c r="S1080" s="34">
        <f>MAX(M$6:M1080)</f>
        <v>1.5715176881679187</v>
      </c>
      <c r="T1080" s="34">
        <f>MAX(N$6:N1080)</f>
        <v>1.37911001835863</v>
      </c>
      <c r="U1080" s="34">
        <f>MAX(O$6:O1080)</f>
        <v>1.34291332477861</v>
      </c>
      <c r="V1080" s="35">
        <f t="shared" si="121"/>
        <v>-0.2825196818165232</v>
      </c>
      <c r="W1080" s="35">
        <f t="shared" si="122"/>
        <v>-0.35246688115449165</v>
      </c>
      <c r="X1080" s="35">
        <f t="shared" si="122"/>
        <v>-0.30481785310289078</v>
      </c>
    </row>
    <row r="1081" spans="1:24">
      <c r="A1081" s="357">
        <v>45456</v>
      </c>
      <c r="B1081" s="132">
        <f>[1]!thsiFinD("ths_adjustment_nvg_ratio_fund",B$2,$A$6,$A1081,101)/100</f>
        <v>8.2480818414321991E-2</v>
      </c>
      <c r="C1081" s="132">
        <f>[1]!thsiFinD("ths_adjustment_nvg_ratio_fund",C$2,$A$6,$A1081,101)/100</f>
        <v>0.11458604812787999</v>
      </c>
      <c r="D1081" s="132">
        <f>[1]!thsiFinD("ths_adjustment_nvg_ratio_fund",D$2,$A$6,$A1081,101)/100</f>
        <v>0.27294512341241001</v>
      </c>
      <c r="E1081" s="132">
        <f>[1]!thsiFinD("ths_adjustment_nvg_ratio_fund",E$2,$A$6,$A1081,101)/100</f>
        <v>0.40173798080669004</v>
      </c>
      <c r="F1081" s="135">
        <f>(1+F$831)*(1+[1]!thsiFinD("ths_adjustment_nvg_ratio_fund",F$2,$A$832,$A1081,101)/100)-1</f>
        <v>4.0051103142372479E-2</v>
      </c>
      <c r="G1081" s="135">
        <f>(1+G$831)*(1+[1]!thsiFinD("ths_adjustment_nvg_ratio_fund",G$2,$A$832,$A1081,101)/100)-1</f>
        <v>3.515057515198361E-2</v>
      </c>
      <c r="H1081" s="136">
        <f>(1+H$997)*(1+[1]!thsiFinD("ths_adjustment_nvg_ratio_fund",H$2,$A$998,$A1081,101)/100)-1</f>
        <v>-8.847616120930013E-2</v>
      </c>
      <c r="I1081" s="136">
        <f>(1+I$997)*(1+[1]!thsiFinD("ths_adjustment_nvg_ratio_fund",I$2,$A$998,$A1081,101)/100)-1</f>
        <v>0.11512505079736335</v>
      </c>
      <c r="J1081" s="32">
        <f t="shared" si="116"/>
        <v>0.12170006733046518</v>
      </c>
      <c r="K1081" s="32">
        <f>[1]!thsiFinD("ths_int_chg_ratio_index",K$2,$A$6,$A1081,101)/100</f>
        <v>-0.1120282063021</v>
      </c>
      <c r="L1081" s="32">
        <f>[1]!thsiFinD("ths_int_chg_ratio_index",L$2,$A$6,$A1081,101)/100</f>
        <v>-7.1863902115802999E-2</v>
      </c>
      <c r="M1081" s="46">
        <f t="shared" si="117"/>
        <v>1.1217000673304651</v>
      </c>
      <c r="N1081" s="46">
        <f t="shared" si="118"/>
        <v>0.88797179369790002</v>
      </c>
      <c r="O1081" s="46">
        <f t="shared" si="118"/>
        <v>0.92813609788419704</v>
      </c>
      <c r="P1081" s="38">
        <f t="shared" si="119"/>
        <v>-5.1731909847715363E-3</v>
      </c>
      <c r="Q1081" s="38">
        <f t="shared" si="120"/>
        <v>-5.6523045931669014E-3</v>
      </c>
      <c r="R1081" s="38">
        <f t="shared" si="120"/>
        <v>-5.8198892520571199E-3</v>
      </c>
      <c r="S1081" s="34">
        <f>MAX(M$6:M1081)</f>
        <v>1.5715176881679187</v>
      </c>
      <c r="T1081" s="34">
        <f>MAX(N$6:N1081)</f>
        <v>1.37911001835863</v>
      </c>
      <c r="U1081" s="34">
        <f>MAX(O$6:O1081)</f>
        <v>1.34291332477861</v>
      </c>
      <c r="V1081" s="35">
        <f t="shared" si="121"/>
        <v>-0.28623134453030097</v>
      </c>
      <c r="W1081" s="35">
        <f t="shared" si="122"/>
        <v>-0.35612693557636976</v>
      </c>
      <c r="X1081" s="35">
        <f t="shared" si="122"/>
        <v>-0.30886373620783925</v>
      </c>
    </row>
    <row r="1082" spans="1:24">
      <c r="A1082" s="357">
        <v>45457</v>
      </c>
      <c r="B1082" s="132">
        <f>[1]!thsiFinD("ths_adjustment_nvg_ratio_fund",B$2,$A$6,$A1082,101)/100</f>
        <v>8.7276214833759996E-2</v>
      </c>
      <c r="C1082" s="132">
        <f>[1]!thsiFinD("ths_adjustment_nvg_ratio_fund",C$2,$A$6,$A1082,101)/100</f>
        <v>0.12040656763096001</v>
      </c>
      <c r="D1082" s="132">
        <f>[1]!thsiFinD("ths_adjustment_nvg_ratio_fund",D$2,$A$6,$A1082,101)/100</f>
        <v>0.27737838485501998</v>
      </c>
      <c r="E1082" s="132">
        <f>[1]!thsiFinD("ths_adjustment_nvg_ratio_fund",E$2,$A$6,$A1082,101)/100</f>
        <v>0.40742435552139</v>
      </c>
      <c r="F1082" s="135">
        <f>(1+F$831)*(1+[1]!thsiFinD("ths_adjustment_nvg_ratio_fund",F$2,$A$832,$A1082,101)/100)-1</f>
        <v>4.2408426585578196E-2</v>
      </c>
      <c r="G1082" s="135">
        <f>(1+G$831)*(1+[1]!thsiFinD("ths_adjustment_nvg_ratio_fund",G$2,$A$832,$A1082,101)/100)-1</f>
        <v>3.8027991622185509E-2</v>
      </c>
      <c r="H1082" s="136">
        <f>(1+H$997)*(1+[1]!thsiFinD("ths_adjustment_nvg_ratio_fund",H$2,$A$998,$A1082,101)/100)-1</f>
        <v>-8.6924895316196626E-2</v>
      </c>
      <c r="I1082" s="136">
        <f>(1+I$997)*(1+[1]!thsiFinD("ths_adjustment_nvg_ratio_fund",I$2,$A$998,$A1082,101)/100)-1</f>
        <v>0.11839805616441712</v>
      </c>
      <c r="J1082" s="32">
        <f t="shared" si="116"/>
        <v>0.12554938773713925</v>
      </c>
      <c r="K1082" s="32">
        <f>[1]!thsiFinD("ths_int_chg_ratio_index",K$2,$A$6,$A1082,101)/100</f>
        <v>-0.10833193955348999</v>
      </c>
      <c r="L1082" s="32">
        <f>[1]!thsiFinD("ths_int_chg_ratio_index",L$2,$A$6,$A1082,101)/100</f>
        <v>-6.9185488103466003E-2</v>
      </c>
      <c r="M1082" s="46">
        <f t="shared" si="117"/>
        <v>1.1255493877371392</v>
      </c>
      <c r="N1082" s="46">
        <f t="shared" si="118"/>
        <v>0.89166806044651004</v>
      </c>
      <c r="O1082" s="46">
        <f t="shared" si="118"/>
        <v>0.93081451189653397</v>
      </c>
      <c r="P1082" s="38">
        <f t="shared" si="119"/>
        <v>3.4316842075574616E-3</v>
      </c>
      <c r="Q1082" s="38">
        <f t="shared" si="120"/>
        <v>4.1625947747925274E-3</v>
      </c>
      <c r="R1082" s="38">
        <f t="shared" si="120"/>
        <v>2.8857987728767576E-3</v>
      </c>
      <c r="S1082" s="34">
        <f>MAX(M$6:M1082)</f>
        <v>1.5715176881679187</v>
      </c>
      <c r="T1082" s="34">
        <f>MAX(N$6:N1082)</f>
        <v>1.37911001835863</v>
      </c>
      <c r="U1082" s="34">
        <f>MAX(O$6:O1082)</f>
        <v>1.34291332477861</v>
      </c>
      <c r="V1082" s="35">
        <f t="shared" si="121"/>
        <v>-0.28378191590747603</v>
      </c>
      <c r="W1082" s="35">
        <f t="shared" si="122"/>
        <v>-0.35344675292277039</v>
      </c>
      <c r="X1082" s="35">
        <f t="shared" si="122"/>
        <v>-0.30686925602589721</v>
      </c>
    </row>
    <row r="1083" spans="1:24">
      <c r="A1083" s="357">
        <v>45460</v>
      </c>
      <c r="B1083" s="132">
        <f>[1]!thsiFinD("ths_adjustment_nvg_ratio_fund",B$2,$A$6,$A1083,101)/100</f>
        <v>7.9843350383632009E-2</v>
      </c>
      <c r="C1083" s="132">
        <f>[1]!thsiFinD("ths_adjustment_nvg_ratio_fund",C$2,$A$6,$A1083,101)/100</f>
        <v>0.11623664321084</v>
      </c>
      <c r="D1083" s="132">
        <f>[1]!thsiFinD("ths_adjustment_nvg_ratio_fund",D$2,$A$6,$A1083,101)/100</f>
        <v>0.27618020608674998</v>
      </c>
      <c r="E1083" s="132">
        <f>[1]!thsiFinD("ths_adjustment_nvg_ratio_fund",E$2,$A$6,$A1083,101)/100</f>
        <v>0.40434811998077996</v>
      </c>
      <c r="F1083" s="135">
        <f>(1+F$831)*(1+[1]!thsiFinD("ths_adjustment_nvg_ratio_fund",F$2,$A$832,$A1083,101)/100)-1</f>
        <v>4.040470165885357E-2</v>
      </c>
      <c r="G1083" s="135">
        <f>(1+G$831)*(1+[1]!thsiFinD("ths_adjustment_nvg_ratio_fund",G$2,$A$832,$A1083,101)/100)-1</f>
        <v>3.8507561033879867E-2</v>
      </c>
      <c r="H1083" s="136">
        <f>(1+H$997)*(1+[1]!thsiFinD("ths_adjustment_nvg_ratio_fund",H$2,$A$998,$A1083,101)/100)-1</f>
        <v>-9.250945253138565E-2</v>
      </c>
      <c r="I1083" s="136">
        <f>(1+I$997)*(1+[1]!thsiFinD("ths_adjustment_nvg_ratio_fund",I$2,$A$998,$A1083,101)/100)-1</f>
        <v>0.1117308230093077</v>
      </c>
      <c r="J1083" s="32">
        <f t="shared" si="116"/>
        <v>0.12184274410408219</v>
      </c>
      <c r="K1083" s="32">
        <f>[1]!thsiFinD("ths_int_chg_ratio_index",K$2,$A$6,$A1083,101)/100</f>
        <v>-0.10959230139899001</v>
      </c>
      <c r="L1083" s="32">
        <f>[1]!thsiFinD("ths_int_chg_ratio_index",L$2,$A$6,$A1083,101)/100</f>
        <v>-7.0658824693301009E-2</v>
      </c>
      <c r="M1083" s="46">
        <f t="shared" si="117"/>
        <v>1.1218427441040821</v>
      </c>
      <c r="N1083" s="46">
        <f t="shared" si="118"/>
        <v>0.89040769860100999</v>
      </c>
      <c r="O1083" s="46">
        <f t="shared" si="118"/>
        <v>0.92934117530669902</v>
      </c>
      <c r="P1083" s="38">
        <f t="shared" si="119"/>
        <v>-3.2931861306495502E-3</v>
      </c>
      <c r="Q1083" s="38">
        <f t="shared" si="120"/>
        <v>-1.4134877107394583E-3</v>
      </c>
      <c r="R1083" s="38">
        <f t="shared" si="120"/>
        <v>-1.5828466047795864E-3</v>
      </c>
      <c r="S1083" s="34">
        <f>MAX(M$6:M1083)</f>
        <v>1.5715176881679187</v>
      </c>
      <c r="T1083" s="34">
        <f>MAX(N$6:N1083)</f>
        <v>1.37911001835863</v>
      </c>
      <c r="U1083" s="34">
        <f>MAX(O$6:O1083)</f>
        <v>1.34291332477861</v>
      </c>
      <c r="V1083" s="35">
        <f t="shared" si="121"/>
        <v>-0.28614055536853</v>
      </c>
      <c r="W1083" s="35">
        <f t="shared" si="122"/>
        <v>-0.35436064799185274</v>
      </c>
      <c r="X1083" s="35">
        <f t="shared" si="122"/>
        <v>-0.30796637567066487</v>
      </c>
    </row>
    <row r="1084" spans="1:24">
      <c r="A1084" s="357">
        <v>45461</v>
      </c>
      <c r="B1084" s="132">
        <f>[1]!thsiFinD("ths_adjustment_nvg_ratio_fund",B$2,$A$6,$A1084,101)/100</f>
        <v>8.6157289002556994E-2</v>
      </c>
      <c r="C1084" s="132">
        <f>[1]!thsiFinD("ths_adjustment_nvg_ratio_fund",C$2,$A$6,$A1084,101)/100</f>
        <v>0.12023282078012</v>
      </c>
      <c r="D1084" s="132">
        <f>[1]!thsiFinD("ths_adjustment_nvg_ratio_fund",D$2,$A$6,$A1084,101)/100</f>
        <v>0.27977474239155997</v>
      </c>
      <c r="E1084" s="132">
        <f>[1]!thsiFinD("ths_adjustment_nvg_ratio_fund",E$2,$A$6,$A1084,101)/100</f>
        <v>0.41460223834658999</v>
      </c>
      <c r="F1084" s="135">
        <f>(1+F$831)*(1+[1]!thsiFinD("ths_adjustment_nvg_ratio_fund",F$2,$A$832,$A1084,101)/100)-1</f>
        <v>4.8183869021432235E-2</v>
      </c>
      <c r="G1084" s="135">
        <f>(1+G$831)*(1+[1]!thsiFinD("ths_adjustment_nvg_ratio_fund",G$2,$A$832,$A1084,101)/100)-1</f>
        <v>4.8578518679557536E-2</v>
      </c>
      <c r="H1084" s="136">
        <f>(1+H$997)*(1+[1]!thsiFinD("ths_adjustment_nvg_ratio_fund",H$2,$A$998,$A1084,101)/100)-1</f>
        <v>-8.0099325386516651E-2</v>
      </c>
      <c r="I1084" s="136">
        <f>(1+I$997)*(1+[1]!thsiFinD("ths_adjustment_nvg_ratio_fund",I$2,$A$998,$A1084,101)/100)-1</f>
        <v>0.12894440679159147</v>
      </c>
      <c r="J1084" s="32">
        <f t="shared" si="116"/>
        <v>0.13079681995336145</v>
      </c>
      <c r="K1084" s="32">
        <f>[1]!thsiFinD("ths_int_chg_ratio_index",K$2,$A$6,$A1084,101)/100</f>
        <v>-0.10679218289109001</v>
      </c>
      <c r="L1084" s="32">
        <f>[1]!thsiFinD("ths_int_chg_ratio_index",L$2,$A$6,$A1084,101)/100</f>
        <v>-6.4993894170691999E-2</v>
      </c>
      <c r="M1084" s="46">
        <f t="shared" si="117"/>
        <v>1.1307968199533613</v>
      </c>
      <c r="N1084" s="46">
        <f t="shared" si="118"/>
        <v>0.89320781710890995</v>
      </c>
      <c r="O1084" s="46">
        <f t="shared" si="118"/>
        <v>0.93500610582930799</v>
      </c>
      <c r="P1084" s="38">
        <f t="shared" si="119"/>
        <v>7.9815784309680282E-3</v>
      </c>
      <c r="Q1084" s="38">
        <f t="shared" si="120"/>
        <v>3.1447599928655645E-3</v>
      </c>
      <c r="R1084" s="38">
        <f t="shared" si="120"/>
        <v>6.0956413781401153E-3</v>
      </c>
      <c r="S1084" s="34">
        <f>MAX(M$6:M1084)</f>
        <v>1.5715176881679187</v>
      </c>
      <c r="T1084" s="34">
        <f>MAX(N$6:N1084)</f>
        <v>1.37911001835863</v>
      </c>
      <c r="U1084" s="34">
        <f>MAX(O$6:O1084)</f>
        <v>1.34291332477861</v>
      </c>
      <c r="V1084" s="35">
        <f t="shared" si="121"/>
        <v>-0.28044283022251659</v>
      </c>
      <c r="W1084" s="35">
        <f t="shared" si="122"/>
        <v>-0.35233026718783789</v>
      </c>
      <c r="X1084" s="35">
        <f t="shared" si="122"/>
        <v>-0.3037479868751386</v>
      </c>
    </row>
    <row r="1085" spans="1:24">
      <c r="A1085" s="357">
        <v>45462</v>
      </c>
      <c r="B1085" s="132">
        <f>[1]!thsiFinD("ths_adjustment_nvg_ratio_fund",B$2,$A$6,$A1085,101)/100</f>
        <v>8.6397058823528994E-2</v>
      </c>
      <c r="C1085" s="132">
        <f>[1]!thsiFinD("ths_adjustment_nvg_ratio_fund",C$2,$A$6,$A1085,101)/100</f>
        <v>0.11910346624967</v>
      </c>
      <c r="D1085" s="132">
        <f>[1]!thsiFinD("ths_adjustment_nvg_ratio_fund",D$2,$A$6,$A1085,101)/100</f>
        <v>0.26611550443325999</v>
      </c>
      <c r="E1085" s="132">
        <f>[1]!thsiFinD("ths_adjustment_nvg_ratio_fund",E$2,$A$6,$A1085,101)/100</f>
        <v>0.40257695414296002</v>
      </c>
      <c r="F1085" s="135">
        <f>(1+F$831)*(1+[1]!thsiFinD("ths_adjustment_nvg_ratio_fund",F$2,$A$832,$A1085,101)/100)-1</f>
        <v>3.8165244387807995E-2</v>
      </c>
      <c r="G1085" s="135">
        <f>(1+G$831)*(1+[1]!thsiFinD("ths_adjustment_nvg_ratio_fund",G$2,$A$832,$A1085,101)/100)-1</f>
        <v>3.6829068092931738E-2</v>
      </c>
      <c r="H1085" s="136">
        <f>(1+H$997)*(1+[1]!thsiFinD("ths_adjustment_nvg_ratio_fund",H$2,$A$998,$A1085,101)/100)-1</f>
        <v>-8.2167679910661429E-2</v>
      </c>
      <c r="I1085" s="136">
        <f>(1+I$997)*(1+[1]!thsiFinD("ths_adjustment_nvg_ratio_fund",I$2,$A$998,$A1085,101)/100)-1</f>
        <v>0.12542895658253284</v>
      </c>
      <c r="J1085" s="32">
        <f t="shared" si="116"/>
        <v>0.12405607160025377</v>
      </c>
      <c r="K1085" s="32">
        <f>[1]!thsiFinD("ths_int_chg_ratio_index",K$2,$A$6,$A1085,101)/100</f>
        <v>-0.11266613520727001</v>
      </c>
      <c r="L1085" s="32">
        <f>[1]!thsiFinD("ths_int_chg_ratio_index",L$2,$A$6,$A1085,101)/100</f>
        <v>-7.167790731539099E-2</v>
      </c>
      <c r="M1085" s="46">
        <f t="shared" si="117"/>
        <v>1.1240560716002537</v>
      </c>
      <c r="N1085" s="46">
        <f t="shared" si="118"/>
        <v>0.88733386479273002</v>
      </c>
      <c r="O1085" s="46">
        <f t="shared" si="118"/>
        <v>0.92832209268460897</v>
      </c>
      <c r="P1085" s="38">
        <f t="shared" si="119"/>
        <v>-5.9610605850356491E-3</v>
      </c>
      <c r="Q1085" s="38">
        <f t="shared" si="120"/>
        <v>-6.576243740446075E-3</v>
      </c>
      <c r="R1085" s="38">
        <f t="shared" si="120"/>
        <v>-7.1486304774134313E-3</v>
      </c>
      <c r="S1085" s="34">
        <f>MAX(M$6:M1085)</f>
        <v>1.5715176881679187</v>
      </c>
      <c r="T1085" s="34">
        <f>MAX(N$6:N1085)</f>
        <v>1.37911001835863</v>
      </c>
      <c r="U1085" s="34">
        <f>MAX(O$6:O1085)</f>
        <v>1.34291332477861</v>
      </c>
      <c r="V1085" s="35">
        <f t="shared" si="121"/>
        <v>-0.28473215410595698</v>
      </c>
      <c r="W1085" s="35">
        <f t="shared" si="122"/>
        <v>-0.35658950121412014</v>
      </c>
      <c r="X1085" s="35">
        <f t="shared" si="122"/>
        <v>-0.3087252352361235</v>
      </c>
    </row>
    <row r="1086" spans="1:24">
      <c r="A1086" s="357">
        <v>45463</v>
      </c>
      <c r="B1086" s="132">
        <f>[1]!thsiFinD("ths_adjustment_nvg_ratio_fund",B$2,$A$6,$A1086,101)/100</f>
        <v>8.1281969309463006E-2</v>
      </c>
      <c r="C1086" s="132">
        <f>[1]!thsiFinD("ths_adjustment_nvg_ratio_fund",C$2,$A$6,$A1086,101)/100</f>
        <v>0.11389106072452</v>
      </c>
      <c r="D1086" s="132">
        <f>[1]!thsiFinD("ths_adjustment_nvg_ratio_fund",D$2,$A$6,$A1086,101)/100</f>
        <v>0.25029954469207</v>
      </c>
      <c r="E1086" s="132">
        <f>[1]!thsiFinD("ths_adjustment_nvg_ratio_fund",E$2,$A$6,$A1086,101)/100</f>
        <v>0.38514495287479</v>
      </c>
      <c r="F1086" s="135">
        <f>(1+F$831)*(1+[1]!thsiFinD("ths_adjustment_nvg_ratio_fund",F$2,$A$832,$A1086,101)/100)-1</f>
        <v>1.7892262776238566E-2</v>
      </c>
      <c r="G1086" s="135">
        <f>(1+G$831)*(1+[1]!thsiFinD("ths_adjustment_nvg_ratio_fund",G$2,$A$832,$A1086,101)/100)-1</f>
        <v>1.5728013978187461E-2</v>
      </c>
      <c r="H1086" s="136">
        <f>(1+H$997)*(1+[1]!thsiFinD("ths_adjustment_nvg_ratio_fund",H$2,$A$998,$A1086,101)/100)-1</f>
        <v>-9.9955528818300832E-2</v>
      </c>
      <c r="I1086" s="136">
        <f>(1+I$997)*(1+[1]!thsiFinD("ths_adjustment_nvg_ratio_fund",I$2,$A$998,$A1086,101)/100)-1</f>
        <v>0.10215425175015014</v>
      </c>
      <c r="J1086" s="32">
        <f t="shared" si="116"/>
        <v>0.10830456591088979</v>
      </c>
      <c r="K1086" s="32">
        <f>[1]!thsiFinD("ths_int_chg_ratio_index",K$2,$A$6,$A1086,101)/100</f>
        <v>-0.12068939888091</v>
      </c>
      <c r="L1086" s="32">
        <f>[1]!thsiFinD("ths_int_chg_ratio_index",L$2,$A$6,$A1086,101)/100</f>
        <v>-8.3580419018508004E-2</v>
      </c>
      <c r="M1086" s="46">
        <f t="shared" si="117"/>
        <v>1.1083045659108899</v>
      </c>
      <c r="N1086" s="46">
        <f t="shared" si="118"/>
        <v>0.87931060111908999</v>
      </c>
      <c r="O1086" s="46">
        <f t="shared" si="118"/>
        <v>0.91641958098149201</v>
      </c>
      <c r="P1086" s="38">
        <f t="shared" si="119"/>
        <v>-1.4013096043277717E-2</v>
      </c>
      <c r="Q1086" s="38">
        <f t="shared" si="120"/>
        <v>-9.0419897087036238E-3</v>
      </c>
      <c r="R1086" s="38">
        <f t="shared" si="120"/>
        <v>-1.2821532307494832E-2</v>
      </c>
      <c r="S1086" s="34">
        <f>MAX(M$6:M1086)</f>
        <v>1.5715176881679187</v>
      </c>
      <c r="T1086" s="34">
        <f>MAX(N$6:N1086)</f>
        <v>1.37911001835863</v>
      </c>
      <c r="U1086" s="34">
        <f>MAX(O$6:O1086)</f>
        <v>1.34291332477861</v>
      </c>
      <c r="V1086" s="35">
        <f t="shared" si="121"/>
        <v>-0.29475527112713851</v>
      </c>
      <c r="W1086" s="35">
        <f t="shared" si="122"/>
        <v>-0.36240721232261397</v>
      </c>
      <c r="X1086" s="35">
        <f t="shared" si="122"/>
        <v>-0.31758843696589945</v>
      </c>
    </row>
    <row r="1087" spans="1:24">
      <c r="A1087" s="357">
        <v>45464</v>
      </c>
      <c r="B1087" s="132">
        <f>[1]!thsiFinD("ths_adjustment_nvg_ratio_fund",B$2,$A$6,$A1087,101)/100</f>
        <v>8.0402813299232989E-2</v>
      </c>
      <c r="C1087" s="132">
        <f>[1]!thsiFinD("ths_adjustment_nvg_ratio_fund",C$2,$A$6,$A1087,101)/100</f>
        <v>0.11041612370776001</v>
      </c>
      <c r="D1087" s="132">
        <f>[1]!thsiFinD("ths_adjustment_nvg_ratio_fund",D$2,$A$6,$A1087,101)/100</f>
        <v>0.25784807093217998</v>
      </c>
      <c r="E1087" s="132">
        <f>[1]!thsiFinD("ths_adjustment_nvg_ratio_fund",E$2,$A$6,$A1087,101)/100</f>
        <v>0.38822118841539999</v>
      </c>
      <c r="F1087" s="135">
        <f>(1+F$831)*(1+[1]!thsiFinD("ths_adjustment_nvg_ratio_fund",F$2,$A$832,$A1087,101)/100)-1</f>
        <v>1.9424523014322403E-2</v>
      </c>
      <c r="G1087" s="135">
        <f>(1+G$831)*(1+[1]!thsiFinD("ths_adjustment_nvg_ratio_fund",G$2,$A$832,$A1087,101)/100)-1</f>
        <v>1.7766183977903527E-2</v>
      </c>
      <c r="H1087" s="136">
        <f>(1+H$997)*(1+[1]!thsiFinD("ths_adjustment_nvg_ratio_fund",H$2,$A$998,$A1087,101)/100)-1</f>
        <v>-0.10067945290176095</v>
      </c>
      <c r="I1087" s="136">
        <f>(1+I$997)*(1+[1]!thsiFinD("ths_adjustment_nvg_ratio_fund",I$2,$A$998,$A1087,101)/100)-1</f>
        <v>0.10542725711720391</v>
      </c>
      <c r="J1087" s="32">
        <f t="shared" si="116"/>
        <v>0.10985333844528022</v>
      </c>
      <c r="K1087" s="32">
        <f>[1]!thsiFinD("ths_int_chg_ratio_index",K$2,$A$6,$A1087,101)/100</f>
        <v>-0.12178400298495</v>
      </c>
      <c r="L1087" s="32">
        <f>[1]!thsiFinD("ths_int_chg_ratio_index",L$2,$A$6,$A1087,101)/100</f>
        <v>-8.4654033449464997E-2</v>
      </c>
      <c r="M1087" s="46">
        <f t="shared" si="117"/>
        <v>1.1098533384452802</v>
      </c>
      <c r="N1087" s="46">
        <f t="shared" si="118"/>
        <v>0.87821599701505004</v>
      </c>
      <c r="O1087" s="46">
        <f t="shared" si="118"/>
        <v>0.91534596655053502</v>
      </c>
      <c r="P1087" s="38">
        <f t="shared" si="119"/>
        <v>1.3974250237951402E-3</v>
      </c>
      <c r="Q1087" s="38">
        <f t="shared" si="120"/>
        <v>-1.2448435201928287E-3</v>
      </c>
      <c r="R1087" s="38">
        <f t="shared" si="120"/>
        <v>-1.1715315268657767E-3</v>
      </c>
      <c r="S1087" s="34">
        <f>MAX(M$6:M1087)</f>
        <v>1.5715176881679187</v>
      </c>
      <c r="T1087" s="34">
        <f>MAX(N$6:N1087)</f>
        <v>1.37911001835863</v>
      </c>
      <c r="U1087" s="34">
        <f>MAX(O$6:O1087)</f>
        <v>1.34291332477861</v>
      </c>
      <c r="V1087" s="35">
        <f t="shared" si="121"/>
        <v>-0.29376974449511195</v>
      </c>
      <c r="W1087" s="35">
        <f t="shared" si="122"/>
        <v>-0.36320091557287582</v>
      </c>
      <c r="X1087" s="35">
        <f t="shared" si="122"/>
        <v>-0.31838790362629166</v>
      </c>
    </row>
    <row r="1088" spans="1:24">
      <c r="A1088" s="357">
        <v>45467</v>
      </c>
      <c r="B1088" s="132">
        <f>[1]!thsiFinD("ths_adjustment_nvg_ratio_fund",B$2,$A$6,$A1088,101)/100</f>
        <v>7.2090792838874998E-2</v>
      </c>
      <c r="C1088" s="132">
        <f>[1]!thsiFinD("ths_adjustment_nvg_ratio_fund",C$2,$A$6,$A1088,101)/100</f>
        <v>0.10407436365216</v>
      </c>
      <c r="D1088" s="132">
        <f>[1]!thsiFinD("ths_adjustment_nvg_ratio_fund",D$2,$A$6,$A1088,101)/100</f>
        <v>0.23616103522646001</v>
      </c>
      <c r="E1088" s="132">
        <f>[1]!thsiFinD("ths_adjustment_nvg_ratio_fund",E$2,$A$6,$A1088,101)/100</f>
        <v>0.36314520803267003</v>
      </c>
      <c r="F1088" s="135">
        <f>(1+F$831)*(1+[1]!thsiFinD("ths_adjustment_nvg_ratio_fund",F$2,$A$832,$A1088,101)/100)-1</f>
        <v>-1.3106540501916841E-2</v>
      </c>
      <c r="G1088" s="135">
        <f>(1+G$831)*(1+[1]!thsiFinD("ths_adjustment_nvg_ratio_fund",G$2,$A$832,$A1088,101)/100)-1</f>
        <v>-1.4844536017625365E-2</v>
      </c>
      <c r="H1088" s="136">
        <f>(1+H$997)*(1+[1]!thsiFinD("ths_adjustment_nvg_ratio_fund",H$2,$A$998,$A1088,101)/100)-1</f>
        <v>-0.13005008714461552</v>
      </c>
      <c r="I1088" s="136">
        <f>(1+I$997)*(1+[1]!thsiFinD("ths_adjustment_nvg_ratio_fund",I$2,$A$998,$A1088,101)/100)-1</f>
        <v>6.6514859975562501E-2</v>
      </c>
      <c r="J1088" s="32">
        <f t="shared" si="116"/>
        <v>8.549813700769622E-2</v>
      </c>
      <c r="K1088" s="32">
        <f>[1]!thsiFinD("ths_int_chg_ratio_index",K$2,$A$6,$A1088,101)/100</f>
        <v>-0.13010150301042001</v>
      </c>
      <c r="L1088" s="32">
        <f>[1]!thsiFinD("ths_int_chg_ratio_index",L$2,$A$6,$A1088,101)/100</f>
        <v>-0.10108181864605</v>
      </c>
      <c r="M1088" s="46">
        <f t="shared" si="117"/>
        <v>1.0854981370076962</v>
      </c>
      <c r="N1088" s="46">
        <f t="shared" si="118"/>
        <v>0.86989849698957999</v>
      </c>
      <c r="O1088" s="46">
        <f t="shared" si="118"/>
        <v>0.89891818135394996</v>
      </c>
      <c r="P1088" s="38">
        <f t="shared" si="119"/>
        <v>-2.194452239221234E-2</v>
      </c>
      <c r="Q1088" s="38">
        <f t="shared" si="120"/>
        <v>-9.4709047133509916E-3</v>
      </c>
      <c r="R1088" s="38">
        <f t="shared" si="120"/>
        <v>-1.7947077713678983E-2</v>
      </c>
      <c r="S1088" s="34">
        <f>MAX(M$6:M1088)</f>
        <v>1.5715176881679187</v>
      </c>
      <c r="T1088" s="34">
        <f>MAX(N$6:N1088)</f>
        <v>1.37911001835863</v>
      </c>
      <c r="U1088" s="34">
        <f>MAX(O$6:O1088)</f>
        <v>1.34291332477861</v>
      </c>
      <c r="V1088" s="35">
        <f t="shared" si="121"/>
        <v>-0.30926763015109682</v>
      </c>
      <c r="W1088" s="35">
        <f t="shared" si="122"/>
        <v>-0.36923197902303417</v>
      </c>
      <c r="X1088" s="35">
        <f t="shared" si="122"/>
        <v>-0.33062084889049426</v>
      </c>
    </row>
    <row r="1089" spans="1:24">
      <c r="A1089" s="357">
        <v>45468</v>
      </c>
      <c r="B1089" s="132">
        <f>[1]!thsiFinD("ths_adjustment_nvg_ratio_fund",B$2,$A$6,$A1089,101)/100</f>
        <v>7.0412404092071001E-2</v>
      </c>
      <c r="C1089" s="132">
        <f>[1]!thsiFinD("ths_adjustment_nvg_ratio_fund",C$2,$A$6,$A1089,101)/100</f>
        <v>0.10251064199461001</v>
      </c>
      <c r="D1089" s="132">
        <f>[1]!thsiFinD("ths_adjustment_nvg_ratio_fund",D$2,$A$6,$A1089,101)/100</f>
        <v>0.22945123412413002</v>
      </c>
      <c r="E1089" s="132">
        <f>[1]!thsiFinD("ths_adjustment_nvg_ratio_fund",E$2,$A$6,$A1089,101)/100</f>
        <v>0.3587639029436</v>
      </c>
      <c r="F1089" s="135">
        <f>(1+F$831)*(1+[1]!thsiFinD("ths_adjustment_nvg_ratio_fund",F$2,$A$832,$A1089,101)/100)-1</f>
        <v>-1.593532863376379E-2</v>
      </c>
      <c r="G1089" s="135">
        <f>(1+G$831)*(1+[1]!thsiFinD("ths_adjustment_nvg_ratio_fund",G$2,$A$832,$A1089,101)/100)-1</f>
        <v>-1.9880014840458315E-2</v>
      </c>
      <c r="H1089" s="136">
        <f>(1+H$997)*(1+[1]!thsiFinD("ths_adjustment_nvg_ratio_fund",H$2,$A$998,$A1089,101)/100)-1</f>
        <v>-0.12674071990597957</v>
      </c>
      <c r="I1089" s="136">
        <f>(1+I$997)*(1+[1]!thsiFinD("ths_adjustment_nvg_ratio_fund",I$2,$A$998,$A1089,101)/100)-1</f>
        <v>7.1242534394641233E-2</v>
      </c>
      <c r="J1089" s="32">
        <f t="shared" si="116"/>
        <v>8.3728081771106327E-2</v>
      </c>
      <c r="K1089" s="32">
        <f>[1]!thsiFinD("ths_int_chg_ratio_index",K$2,$A$6,$A1089,101)/100</f>
        <v>-0.13558261041424</v>
      </c>
      <c r="L1089" s="32">
        <f>[1]!thsiFinD("ths_int_chg_ratio_index",L$2,$A$6,$A1089,101)/100</f>
        <v>-0.10610374492197999</v>
      </c>
      <c r="M1089" s="46">
        <f t="shared" si="117"/>
        <v>1.0837280817711064</v>
      </c>
      <c r="N1089" s="46">
        <f t="shared" si="118"/>
        <v>0.86441738958575998</v>
      </c>
      <c r="O1089" s="46">
        <f t="shared" si="118"/>
        <v>0.89389625507802006</v>
      </c>
      <c r="P1089" s="38">
        <f t="shared" si="119"/>
        <v>-1.6306386683160312E-3</v>
      </c>
      <c r="Q1089" s="38">
        <f t="shared" si="120"/>
        <v>-6.3008585746362478E-3</v>
      </c>
      <c r="R1089" s="38">
        <f t="shared" si="120"/>
        <v>-5.5866333333761675E-3</v>
      </c>
      <c r="S1089" s="34">
        <f>MAX(M$6:M1089)</f>
        <v>1.5715176881679187</v>
      </c>
      <c r="T1089" s="34">
        <f>MAX(N$6:N1089)</f>
        <v>1.37911001835863</v>
      </c>
      <c r="U1089" s="34">
        <f>MAX(O$6:O1089)</f>
        <v>1.34291332477861</v>
      </c>
      <c r="V1089" s="35">
        <f t="shared" si="121"/>
        <v>-0.31039396506283001</v>
      </c>
      <c r="W1089" s="35">
        <f t="shared" si="122"/>
        <v>-0.37320635911661326</v>
      </c>
      <c r="X1089" s="35">
        <f t="shared" si="122"/>
        <v>-0.33436042476874972</v>
      </c>
    </row>
    <row r="1090" spans="1:24">
      <c r="A1090" s="357">
        <v>45469</v>
      </c>
      <c r="B1090" s="132">
        <f>[1]!thsiFinD("ths_adjustment_nvg_ratio_fund",B$2,$A$6,$A1090,101)/100</f>
        <v>7.8724424552430006E-2</v>
      </c>
      <c r="C1090" s="132">
        <f>[1]!thsiFinD("ths_adjustment_nvg_ratio_fund",C$2,$A$6,$A1090,101)/100</f>
        <v>0.10989488315524</v>
      </c>
      <c r="D1090" s="132">
        <f>[1]!thsiFinD("ths_adjustment_nvg_ratio_fund",D$2,$A$6,$A1090,101)/100</f>
        <v>0.24790318715552001</v>
      </c>
      <c r="E1090" s="132">
        <f>[1]!thsiFinD("ths_adjustment_nvg_ratio_fund",E$2,$A$6,$A1090,101)/100</f>
        <v>0.37992467444944999</v>
      </c>
      <c r="F1090" s="135">
        <f>(1+F$831)*(1+[1]!thsiFinD("ths_adjustment_nvg_ratio_fund",F$2,$A$832,$A1090,101)/100)-1</f>
        <v>1.1173890963102284E-2</v>
      </c>
      <c r="G1090" s="135">
        <f>(1+G$831)*(1+[1]!thsiFinD("ths_adjustment_nvg_ratio_fund",G$2,$A$832,$A1090,101)/100)-1</f>
        <v>9.6135039790272714E-3</v>
      </c>
      <c r="H1090" s="136">
        <f>(1+H$997)*(1+[1]!thsiFinD("ths_adjustment_nvg_ratio_fund",H$2,$A$998,$A1090,101)/100)-1</f>
        <v>-9.9748693365892538E-2</v>
      </c>
      <c r="I1090" s="136">
        <f>(1+I$997)*(1+[1]!thsiFinD("ths_adjustment_nvg_ratio_fund",I$2,$A$998,$A1090,101)/100)-1</f>
        <v>0.10348769838117189</v>
      </c>
      <c r="J1090" s="32">
        <f t="shared" si="116"/>
        <v>0.10512169615875612</v>
      </c>
      <c r="K1090" s="32">
        <f>[1]!thsiFinD("ths_int_chg_ratio_index",K$2,$A$6,$A1090,101)/100</f>
        <v>-0.12824846141196</v>
      </c>
      <c r="L1090" s="32">
        <f>[1]!thsiFinD("ths_int_chg_ratio_index",L$2,$A$6,$A1090,101)/100</f>
        <v>-9.2928357691689001E-2</v>
      </c>
      <c r="M1090" s="46">
        <f t="shared" si="117"/>
        <v>1.1051216961587562</v>
      </c>
      <c r="N1090" s="46">
        <f t="shared" si="118"/>
        <v>0.87175153858804</v>
      </c>
      <c r="O1090" s="46">
        <f t="shared" si="118"/>
        <v>0.90707164230831094</v>
      </c>
      <c r="P1090" s="38">
        <f t="shared" si="119"/>
        <v>1.9740758542204473E-2</v>
      </c>
      <c r="Q1090" s="38">
        <f t="shared" si="120"/>
        <v>8.4844996070643219E-3</v>
      </c>
      <c r="R1090" s="38">
        <f t="shared" si="120"/>
        <v>1.4739280039987257E-2</v>
      </c>
      <c r="S1090" s="34">
        <f>MAX(M$6:M1090)</f>
        <v>1.5715176881679187</v>
      </c>
      <c r="T1090" s="34">
        <f>MAX(N$6:N1090)</f>
        <v>1.37911001835863</v>
      </c>
      <c r="U1090" s="34">
        <f>MAX(O$6:O1090)</f>
        <v>1.34291332477861</v>
      </c>
      <c r="V1090" s="35">
        <f t="shared" si="121"/>
        <v>-0.29678061883788831</v>
      </c>
      <c r="W1090" s="35">
        <f t="shared" si="122"/>
        <v>-0.36788832871682775</v>
      </c>
      <c r="X1090" s="35">
        <f t="shared" si="122"/>
        <v>-0.32454937666371808</v>
      </c>
    </row>
    <row r="1091" spans="1:24">
      <c r="A1091" s="357">
        <v>45470</v>
      </c>
      <c r="B1091" s="132">
        <f>[1]!thsiFinD("ths_adjustment_nvg_ratio_fund",B$2,$A$6,$A1091,101)/100</f>
        <v>7.2010869565217003E-2</v>
      </c>
      <c r="C1091" s="132">
        <f>[1]!thsiFinD("ths_adjustment_nvg_ratio_fund",C$2,$A$6,$A1091,101)/100</f>
        <v>0.10285813569628999</v>
      </c>
      <c r="D1091" s="132">
        <f>[1]!thsiFinD("ths_adjustment_nvg_ratio_fund",D$2,$A$6,$A1091,101)/100</f>
        <v>0.22657560508027999</v>
      </c>
      <c r="E1091" s="132">
        <f>[1]!thsiFinD("ths_adjustment_nvg_ratio_fund",E$2,$A$6,$A1091,101)/100</f>
        <v>0.35745883331797002</v>
      </c>
      <c r="F1091" s="135">
        <f>(1+F$831)*(1+[1]!thsiFinD("ths_adjustment_nvg_ratio_fund",F$2,$A$832,$A1091,101)/100)-1</f>
        <v>-1.0277752370070004E-2</v>
      </c>
      <c r="G1091" s="135">
        <f>(1+G$831)*(1+[1]!thsiFinD("ths_adjustment_nvg_ratio_fund",G$2,$A$832,$A1091,101)/100)-1</f>
        <v>-1.2087011900349776E-2</v>
      </c>
      <c r="H1091" s="136">
        <f>(1+H$997)*(1+[1]!thsiFinD("ths_adjustment_nvg_ratio_fund",H$2,$A$998,$A1091,101)/100)-1</f>
        <v>-0.11474426366593748</v>
      </c>
      <c r="I1091" s="136">
        <f>(1+I$997)*(1+[1]!thsiFinD("ths_adjustment_nvg_ratio_fund",I$2,$A$998,$A1091,101)/100)-1</f>
        <v>8.2394997126824299E-2</v>
      </c>
      <c r="J1091" s="32">
        <f t="shared" si="116"/>
        <v>8.8023676606278009E-2</v>
      </c>
      <c r="K1091" s="32">
        <f>[1]!thsiFinD("ths_int_chg_ratio_index",K$2,$A$6,$A1091,101)/100</f>
        <v>-0.13719339609191</v>
      </c>
      <c r="L1091" s="32">
        <f>[1]!thsiFinD("ths_int_chg_ratio_index",L$2,$A$6,$A1091,101)/100</f>
        <v>-0.10560762545794</v>
      </c>
      <c r="M1091" s="46">
        <f t="shared" si="117"/>
        <v>1.0880236766062781</v>
      </c>
      <c r="N1091" s="46">
        <f t="shared" si="118"/>
        <v>0.86280660390808994</v>
      </c>
      <c r="O1091" s="46">
        <f t="shared" si="118"/>
        <v>0.89439237454206</v>
      </c>
      <c r="P1091" s="38">
        <f t="shared" si="119"/>
        <v>-1.5471616937671517E-2</v>
      </c>
      <c r="Q1091" s="38">
        <f t="shared" si="120"/>
        <v>-1.0260876274950981E-2</v>
      </c>
      <c r="R1091" s="38">
        <f t="shared" si="120"/>
        <v>-1.3978242924654549E-2</v>
      </c>
      <c r="S1091" s="34">
        <f>MAX(M$6:M1091)</f>
        <v>1.5715176881679187</v>
      </c>
      <c r="T1091" s="34">
        <f>MAX(N$6:N1091)</f>
        <v>1.37911001835863</v>
      </c>
      <c r="U1091" s="34">
        <f>MAX(O$6:O1091)</f>
        <v>1.34291332477861</v>
      </c>
      <c r="V1091" s="35">
        <f t="shared" si="121"/>
        <v>-0.30766055972637496</v>
      </c>
      <c r="W1091" s="35">
        <f t="shared" si="122"/>
        <v>-0.37437434836781691</v>
      </c>
      <c r="X1091" s="35">
        <f t="shared" si="122"/>
        <v>-0.33399098956032203</v>
      </c>
    </row>
    <row r="1092" spans="1:24">
      <c r="A1092" s="357">
        <v>45471</v>
      </c>
      <c r="B1092" s="132">
        <f>[1]!thsiFinD("ths_adjustment_nvg_ratio_fund",B$2,$A$6,$A1092,101)/100</f>
        <v>8.3040281329922999E-2</v>
      </c>
      <c r="C1092" s="132">
        <f>[1]!thsiFinD("ths_adjustment_nvg_ratio_fund",C$2,$A$6,$A1092,101)/100</f>
        <v>0.10850490834854</v>
      </c>
      <c r="D1092" s="132">
        <f>[1]!thsiFinD("ths_adjustment_nvg_ratio_fund",D$2,$A$6,$A1092,101)/100</f>
        <v>0.23580158159597001</v>
      </c>
      <c r="E1092" s="132">
        <f>[1]!thsiFinD("ths_adjustment_nvg_ratio_fund",E$2,$A$6,$A1092,101)/100</f>
        <v>0.36519603167496001</v>
      </c>
      <c r="F1092" s="135">
        <f>(1+F$831)*(1+[1]!thsiFinD("ths_adjustment_nvg_ratio_fund",F$2,$A$832,$A1092,101)/100)-1</f>
        <v>-3.2057820404527426E-3</v>
      </c>
      <c r="G1092" s="135">
        <f>(1+G$831)*(1+[1]!thsiFinD("ths_adjustment_nvg_ratio_fund",G$2,$A$832,$A1092,101)/100)-1</f>
        <v>-2.8553007251461704E-3</v>
      </c>
      <c r="H1092" s="136">
        <f>(1+H$997)*(1+[1]!thsiFinD("ths_adjustment_nvg_ratio_fund",H$2,$A$998,$A1092,101)/100)-1</f>
        <v>-0.10957337735557549</v>
      </c>
      <c r="I1092" s="136">
        <f>(1+I$997)*(1+[1]!thsiFinD("ths_adjustment_nvg_ratio_fund",I$2,$A$998,$A1092,101)/100)-1</f>
        <v>9.0032009649950284E-2</v>
      </c>
      <c r="J1092" s="32">
        <f t="shared" si="116"/>
        <v>9.5867544059771118E-2</v>
      </c>
      <c r="K1092" s="32">
        <f>[1]!thsiFinD("ths_int_chg_ratio_index",K$2,$A$6,$A1092,101)/100</f>
        <v>-0.13513596201614</v>
      </c>
      <c r="L1092" s="32">
        <f>[1]!thsiFinD("ths_int_chg_ratio_index",L$2,$A$6,$A1092,101)/100</f>
        <v>-0.10225454141748999</v>
      </c>
      <c r="M1092" s="46">
        <f t="shared" si="117"/>
        <v>1.0958675440597712</v>
      </c>
      <c r="N1092" s="46">
        <f t="shared" si="118"/>
        <v>0.86486403798386002</v>
      </c>
      <c r="O1092" s="46">
        <f t="shared" si="118"/>
        <v>0.89774545858250998</v>
      </c>
      <c r="P1092" s="38">
        <f t="shared" si="119"/>
        <v>7.2092801123220251E-3</v>
      </c>
      <c r="Q1092" s="38">
        <f t="shared" si="120"/>
        <v>2.3845831342168555E-3</v>
      </c>
      <c r="R1092" s="38">
        <f t="shared" si="120"/>
        <v>3.7490078581750019E-3</v>
      </c>
      <c r="S1092" s="34">
        <f>MAX(M$6:M1092)</f>
        <v>1.5715176881679187</v>
      </c>
      <c r="T1092" s="34">
        <f>MAX(N$6:N1092)</f>
        <v>1.37911001835863</v>
      </c>
      <c r="U1092" s="34">
        <f>MAX(O$6:O1092)</f>
        <v>1.34291332477861</v>
      </c>
      <c r="V1092" s="35">
        <f t="shared" si="121"/>
        <v>-0.30266929076863414</v>
      </c>
      <c r="W1092" s="35">
        <f t="shared" si="122"/>
        <v>-0.37288249199060142</v>
      </c>
      <c r="X1092" s="35">
        <f t="shared" si="122"/>
        <v>-0.33149411654656824</v>
      </c>
    </row>
    <row r="1093" spans="1:24">
      <c r="A1093" s="357">
        <v>45474</v>
      </c>
      <c r="B1093" s="132">
        <f>[1]!thsiFinD("ths_adjustment_nvg_ratio_fund",B$2,$A$6,$A1093,101)/100</f>
        <v>9.031329923273701E-2</v>
      </c>
      <c r="C1093" s="132">
        <f>[1]!thsiFinD("ths_adjustment_nvg_ratio_fund",C$2,$A$6,$A1093,101)/100</f>
        <v>0.11380418729911</v>
      </c>
      <c r="D1093" s="132">
        <f>[1]!thsiFinD("ths_adjustment_nvg_ratio_fund",D$2,$A$6,$A1093,101)/100</f>
        <v>0.25173735921398999</v>
      </c>
      <c r="E1093" s="132">
        <f>[1]!thsiFinD("ths_adjustment_nvg_ratio_fund",E$2,$A$6,$A1093,101)/100</f>
        <v>0.38234837513865999</v>
      </c>
      <c r="F1093" s="135">
        <f>(1+F$831)*(1+[1]!thsiFinD("ths_adjustment_nvg_ratio_fund",F$2,$A$832,$A1093,101)/100)-1</f>
        <v>5.9877793880496188E-3</v>
      </c>
      <c r="G1093" s="135">
        <f>(1+G$831)*(1+[1]!thsiFinD("ths_adjustment_nvg_ratio_fund",G$2,$A$832,$A1093,101)/100)-1</f>
        <v>5.8968410383510861E-3</v>
      </c>
      <c r="H1093" s="136">
        <f>(1+H$997)*(1+[1]!thsiFinD("ths_adjustment_nvg_ratio_fund",H$2,$A$998,$A1093,101)/100)-1</f>
        <v>-0.10181704789003743</v>
      </c>
      <c r="I1093" s="136">
        <f>(1+I$997)*(1+[1]!thsiFinD("ths_adjustment_nvg_ratio_fund",I$2,$A$998,$A1093,101)/100)-1</f>
        <v>9.8275134278086096E-2</v>
      </c>
      <c r="J1093" s="32">
        <f t="shared" si="116"/>
        <v>0.10581824096236829</v>
      </c>
      <c r="K1093" s="32">
        <f>[1]!thsiFinD("ths_int_chg_ratio_index",K$2,$A$6,$A1093,101)/100</f>
        <v>-0.12939523292702002</v>
      </c>
      <c r="L1093" s="32">
        <f>[1]!thsiFinD("ths_int_chg_ratio_index",L$2,$A$6,$A1093,101)/100</f>
        <v>-9.5483775142464006E-2</v>
      </c>
      <c r="M1093" s="46">
        <f t="shared" si="117"/>
        <v>1.1058182409623682</v>
      </c>
      <c r="N1093" s="46">
        <f t="shared" si="118"/>
        <v>0.87060476707297996</v>
      </c>
      <c r="O1093" s="46">
        <f t="shared" si="118"/>
        <v>0.90451622485753602</v>
      </c>
      <c r="P1093" s="38">
        <f t="shared" si="119"/>
        <v>9.0802003914940421E-3</v>
      </c>
      <c r="Q1093" s="38">
        <f t="shared" si="120"/>
        <v>6.6377243554980314E-3</v>
      </c>
      <c r="R1093" s="38">
        <f t="shared" si="120"/>
        <v>7.5419666123588414E-3</v>
      </c>
      <c r="S1093" s="34">
        <f>MAX(M$6:M1093)</f>
        <v>1.5715176881679187</v>
      </c>
      <c r="T1093" s="34">
        <f>MAX(N$6:N1093)</f>
        <v>1.37911001835863</v>
      </c>
      <c r="U1093" s="34">
        <f>MAX(O$6:O1093)</f>
        <v>1.34291332477861</v>
      </c>
      <c r="V1093" s="35">
        <f t="shared" si="121"/>
        <v>-0.2963373881896707</v>
      </c>
      <c r="W1093" s="35">
        <f t="shared" si="122"/>
        <v>-0.3687198588339281</v>
      </c>
      <c r="X1093" s="35">
        <f t="shared" si="122"/>
        <v>-0.32645226749339706</v>
      </c>
    </row>
    <row r="1094" spans="1:24">
      <c r="A1094" s="357">
        <v>45475</v>
      </c>
      <c r="B1094" s="132">
        <f>[1]!thsiFinD("ths_adjustment_nvg_ratio_fund",B$2,$A$6,$A1094,101)/100</f>
        <v>8.9114450127876998E-2</v>
      </c>
      <c r="C1094" s="132">
        <f>[1]!thsiFinD("ths_adjustment_nvg_ratio_fund",C$2,$A$6,$A1094,101)/100</f>
        <v>0.11267483276866001</v>
      </c>
      <c r="D1094" s="132">
        <f>[1]!thsiFinD("ths_adjustment_nvg_ratio_fund",D$2,$A$6,$A1094,101)/100</f>
        <v>0.23783848550203998</v>
      </c>
      <c r="E1094" s="132">
        <f>[1]!thsiFinD("ths_adjustment_nvg_ratio_fund",E$2,$A$6,$A1094,101)/100</f>
        <v>0.36976377532607996</v>
      </c>
      <c r="F1094" s="135">
        <f>(1+F$831)*(1+[1]!thsiFinD("ths_adjustment_nvg_ratio_fund",F$2,$A$832,$A1094,101)/100)-1</f>
        <v>3.2768574283630336E-3</v>
      </c>
      <c r="G1094" s="135">
        <f>(1+G$831)*(1+[1]!thsiFinD("ths_adjustment_nvg_ratio_fund",G$2,$A$832,$A1094,101)/100)-1</f>
        <v>-1.2967001371245734E-3</v>
      </c>
      <c r="H1094" s="136">
        <f>(1+H$997)*(1+[1]!thsiFinD("ths_adjustment_nvg_ratio_fund",H$2,$A$998,$A1094,101)/100)-1</f>
        <v>-0.10057603517554636</v>
      </c>
      <c r="I1094" s="136">
        <f>(1+I$997)*(1+[1]!thsiFinD("ths_adjustment_nvg_ratio_fund",I$2,$A$998,$A1094,101)/100)-1</f>
        <v>9.7426577331072517E-2</v>
      </c>
      <c r="J1094" s="32">
        <f t="shared" si="116"/>
        <v>0.10102778039642769</v>
      </c>
      <c r="K1094" s="32">
        <f>[1]!thsiFinD("ths_int_chg_ratio_index",K$2,$A$6,$A1094,101)/100</f>
        <v>-0.13294558518326</v>
      </c>
      <c r="L1094" s="32">
        <f>[1]!thsiFinD("ths_int_chg_ratio_index",L$2,$A$6,$A1094,101)/100</f>
        <v>-9.8765705616496002E-2</v>
      </c>
      <c r="M1094" s="46">
        <f t="shared" si="117"/>
        <v>1.1010277803964277</v>
      </c>
      <c r="N1094" s="46">
        <f t="shared" si="118"/>
        <v>0.86705441481674006</v>
      </c>
      <c r="O1094" s="46">
        <f t="shared" si="118"/>
        <v>0.901234294383504</v>
      </c>
      <c r="P1094" s="38">
        <f t="shared" si="119"/>
        <v>-4.3320505924839825E-3</v>
      </c>
      <c r="Q1094" s="38">
        <f t="shared" si="120"/>
        <v>-4.0780298828093642E-3</v>
      </c>
      <c r="R1094" s="38">
        <f t="shared" si="120"/>
        <v>-3.6283820940292699E-3</v>
      </c>
      <c r="S1094" s="34">
        <f>MAX(M$6:M1094)</f>
        <v>1.5715176881679187</v>
      </c>
      <c r="T1094" s="34">
        <f>MAX(N$6:N1094)</f>
        <v>1.37911001835863</v>
      </c>
      <c r="U1094" s="34">
        <f>MAX(O$6:O1094)</f>
        <v>1.34291332477861</v>
      </c>
      <c r="V1094" s="35">
        <f t="shared" si="121"/>
        <v>-0.29938569022407246</v>
      </c>
      <c r="W1094" s="35">
        <f t="shared" si="122"/>
        <v>-0.37129423811402751</v>
      </c>
      <c r="X1094" s="35">
        <f t="shared" si="122"/>
        <v>-0.32889615602549804</v>
      </c>
    </row>
    <row r="1095" spans="1:24">
      <c r="A1095" s="357">
        <v>45476</v>
      </c>
      <c r="B1095" s="132">
        <f>[1]!thsiFinD("ths_adjustment_nvg_ratio_fund",B$2,$A$6,$A1095,101)/100</f>
        <v>8.5517902813299004E-2</v>
      </c>
      <c r="C1095" s="132">
        <f>[1]!thsiFinD("ths_adjustment_nvg_ratio_fund",C$2,$A$6,$A1095,101)/100</f>
        <v>0.10685431326556999</v>
      </c>
      <c r="D1095" s="132">
        <f>[1]!thsiFinD("ths_adjustment_nvg_ratio_fund",D$2,$A$6,$A1095,101)/100</f>
        <v>0.22945123412413002</v>
      </c>
      <c r="E1095" s="132">
        <f>[1]!thsiFinD("ths_adjustment_nvg_ratio_fund",E$2,$A$6,$A1095,101)/100</f>
        <v>0.35661985998170004</v>
      </c>
      <c r="F1095" s="135">
        <f>(1+F$831)*(1+[1]!thsiFinD("ths_adjustment_nvg_ratio_fund",F$2,$A$832,$A1095,101)/100)-1</f>
        <v>-3.5593805569337222E-3</v>
      </c>
      <c r="G1095" s="135">
        <f>(1+G$831)*(1+[1]!thsiFinD("ths_adjustment_nvg_ratio_fund",G$2,$A$832,$A1095,101)/100)-1</f>
        <v>-9.4493801360125973E-3</v>
      </c>
      <c r="H1095" s="136">
        <f>(1+H$997)*(1+[1]!thsiFinD("ths_adjustment_nvg_ratio_fund",H$2,$A$998,$A1095,101)/100)-1</f>
        <v>-0.11029730143903538</v>
      </c>
      <c r="I1095" s="136">
        <f>(1+I$997)*(1+[1]!thsiFinD("ths_adjustment_nvg_ratio_fund",I$2,$A$998,$A1095,101)/100)-1</f>
        <v>8.3607221336844395E-2</v>
      </c>
      <c r="J1095" s="32">
        <f t="shared" ref="J1095:J1158" si="123">SUMPRODUCT(B1095:I1095,$B$4:$I$4)</f>
        <v>9.2343058673695216E-2</v>
      </c>
      <c r="K1095" s="32">
        <f>[1]!thsiFinD("ths_int_chg_ratio_index",K$2,$A$6,$A1095,101)/100</f>
        <v>-0.136202612615</v>
      </c>
      <c r="L1095" s="32">
        <f>[1]!thsiFinD("ths_int_chg_ratio_index",L$2,$A$6,$A1095,101)/100</f>
        <v>-0.10383485279456001</v>
      </c>
      <c r="M1095" s="46">
        <f t="shared" ref="M1095:M1158" si="124">1+J1095</f>
        <v>1.0923430586736953</v>
      </c>
      <c r="N1095" s="46">
        <f t="shared" ref="N1095:O1158" si="125">1+K1095</f>
        <v>0.863797387385</v>
      </c>
      <c r="O1095" s="46">
        <f t="shared" si="125"/>
        <v>0.89616514720543994</v>
      </c>
      <c r="P1095" s="38">
        <f t="shared" ref="P1095:P1158" si="126">M1095/M1094-1</f>
        <v>-7.8878316036725682E-3</v>
      </c>
      <c r="Q1095" s="38">
        <f t="shared" ref="Q1095:R1158" si="127">N1095/N1094-1</f>
        <v>-3.7564279427935166E-3</v>
      </c>
      <c r="R1095" s="38">
        <f t="shared" si="127"/>
        <v>-5.6246718635265536E-3</v>
      </c>
      <c r="S1095" s="34">
        <f>MAX(M$6:M1095)</f>
        <v>1.5715176881679187</v>
      </c>
      <c r="T1095" s="34">
        <f>MAX(N$6:N1095)</f>
        <v>1.37911001835863</v>
      </c>
      <c r="U1095" s="34">
        <f>MAX(O$6:O1095)</f>
        <v>1.34291332477861</v>
      </c>
      <c r="V1095" s="35">
        <f t="shared" ref="V1095:V1158" si="128">M1095/S1095-1</f>
        <v>-0.30491201791870826</v>
      </c>
      <c r="W1095" s="35">
        <f t="shared" ref="W1095:X1158" si="129">N1095/T1095-1</f>
        <v>-0.37365592600577124</v>
      </c>
      <c r="X1095" s="35">
        <f t="shared" si="129"/>
        <v>-0.33267089493420587</v>
      </c>
    </row>
    <row r="1096" spans="1:24">
      <c r="A1096" s="357">
        <v>45477</v>
      </c>
      <c r="B1096" s="132">
        <f>[1]!thsiFinD("ths_adjustment_nvg_ratio_fund",B$2,$A$6,$A1096,101)/100</f>
        <v>7.9923273657289004E-2</v>
      </c>
      <c r="C1096" s="132">
        <f>[1]!thsiFinD("ths_adjustment_nvg_ratio_fund",C$2,$A$6,$A1096,101)/100</f>
        <v>0.10190252801668001</v>
      </c>
      <c r="D1096" s="132">
        <f>[1]!thsiFinD("ths_adjustment_nvg_ratio_fund",D$2,$A$6,$A1096,101)/100</f>
        <v>0.21099928109273999</v>
      </c>
      <c r="E1096" s="132">
        <f>[1]!thsiFinD("ths_adjustment_nvg_ratio_fund",E$2,$A$6,$A1096,101)/100</f>
        <v>0.33508621142892997</v>
      </c>
      <c r="F1096" s="135">
        <f>(1+F$831)*(1+[1]!thsiFinD("ths_adjustment_nvg_ratio_fund",F$2,$A$832,$A1096,101)/100)-1</f>
        <v>-2.4539559201464667E-2</v>
      </c>
      <c r="G1096" s="135">
        <f>(1+G$831)*(1+[1]!thsiFinD("ths_adjustment_nvg_ratio_fund",G$2,$A$832,$A1096,101)/100)-1</f>
        <v>-2.9471403074429747E-2</v>
      </c>
      <c r="H1096" s="136">
        <f>(1+H$997)*(1+[1]!thsiFinD("ths_adjustment_nvg_ratio_fund",H$2,$A$998,$A1096,101)/100)-1</f>
        <v>-0.13408337846670093</v>
      </c>
      <c r="I1096" s="136">
        <f>(1+I$997)*(1+[1]!thsiFinD("ths_adjustment_nvg_ratio_fund",I$2,$A$998,$A1096,101)/100)-1</f>
        <v>5.5847286927387607E-2</v>
      </c>
      <c r="J1096" s="32">
        <f t="shared" si="123"/>
        <v>7.44580300475539E-2</v>
      </c>
      <c r="K1096" s="32">
        <f>[1]!thsiFinD("ths_int_chg_ratio_index",K$2,$A$6,$A1096,101)/100</f>
        <v>-0.14284767031841999</v>
      </c>
      <c r="L1096" s="32">
        <f>[1]!thsiFinD("ths_int_chg_ratio_index",L$2,$A$6,$A1096,101)/100</f>
        <v>-0.11559836838339001</v>
      </c>
      <c r="M1096" s="46">
        <f t="shared" si="124"/>
        <v>1.0744580300475539</v>
      </c>
      <c r="N1096" s="46">
        <f t="shared" si="125"/>
        <v>0.85715232968157995</v>
      </c>
      <c r="O1096" s="46">
        <f t="shared" si="125"/>
        <v>0.88440163161661001</v>
      </c>
      <c r="P1096" s="38">
        <f t="shared" si="126"/>
        <v>-1.6373087634078187E-2</v>
      </c>
      <c r="Q1096" s="38">
        <f t="shared" si="127"/>
        <v>-7.6928430213674126E-3</v>
      </c>
      <c r="R1096" s="38">
        <f t="shared" si="127"/>
        <v>-1.3126504222478075E-2</v>
      </c>
      <c r="S1096" s="34">
        <f>MAX(M$6:M1096)</f>
        <v>1.5715176881679187</v>
      </c>
      <c r="T1096" s="34">
        <f>MAX(N$6:N1096)</f>
        <v>1.37911001835863</v>
      </c>
      <c r="U1096" s="34">
        <f>MAX(O$6:O1096)</f>
        <v>1.34291332477861</v>
      </c>
      <c r="V1096" s="35">
        <f t="shared" si="128"/>
        <v>-0.31629275436271975</v>
      </c>
      <c r="W1096" s="35">
        <f t="shared" si="129"/>
        <v>-0.37847429264437249</v>
      </c>
      <c r="X1096" s="35">
        <f t="shared" si="129"/>
        <v>-0.34143059324963454</v>
      </c>
    </row>
    <row r="1097" spans="1:24">
      <c r="A1097" s="357">
        <v>45478</v>
      </c>
      <c r="B1097" s="132">
        <f>[1]!thsiFinD("ths_adjustment_nvg_ratio_fund",B$2,$A$6,$A1097,101)/100</f>
        <v>7.6646419437340005E-2</v>
      </c>
      <c r="C1097" s="132">
        <f>[1]!thsiFinD("ths_adjustment_nvg_ratio_fund",C$2,$A$6,$A1097,101)/100</f>
        <v>9.7558856745721997E-2</v>
      </c>
      <c r="D1097" s="132">
        <f>[1]!thsiFinD("ths_adjustment_nvg_ratio_fund",D$2,$A$6,$A1097,101)/100</f>
        <v>0.21974598610113</v>
      </c>
      <c r="E1097" s="132">
        <f>[1]!thsiFinD("ths_adjustment_nvg_ratio_fund",E$2,$A$6,$A1097,101)/100</f>
        <v>0.34338272539488002</v>
      </c>
      <c r="F1097" s="135">
        <f>(1+F$831)*(1+[1]!thsiFinD("ths_adjustment_nvg_ratio_fund",F$2,$A$832,$A1097,101)/100)-1</f>
        <v>-1.5345997772962305E-2</v>
      </c>
      <c r="G1097" s="135">
        <f>(1+G$831)*(1+[1]!thsiFinD("ths_adjustment_nvg_ratio_fund",G$2,$A$832,$A1097,101)/100)-1</f>
        <v>-1.8800983664130966E-2</v>
      </c>
      <c r="H1097" s="136">
        <f>(1+H$997)*(1+[1]!thsiFinD("ths_adjustment_nvg_ratio_fund",H$2,$A$998,$A1097,101)/100)-1</f>
        <v>-0.12477578310804927</v>
      </c>
      <c r="I1097" s="136">
        <f>(1+I$997)*(1+[1]!thsiFinD("ths_adjustment_nvg_ratio_fund",I$2,$A$998,$A1097,101)/100)-1</f>
        <v>6.9060530816604793E-2</v>
      </c>
      <c r="J1097" s="32">
        <f t="shared" si="123"/>
        <v>8.0933969243816781E-2</v>
      </c>
      <c r="K1097" s="32">
        <f>[1]!thsiFinD("ths_int_chg_ratio_index",K$2,$A$6,$A1097,101)/100</f>
        <v>-0.14421853732488998</v>
      </c>
      <c r="L1097" s="32">
        <f>[1]!thsiFinD("ths_int_chg_ratio_index",L$2,$A$6,$A1097,101)/100</f>
        <v>-0.11348153867164999</v>
      </c>
      <c r="M1097" s="46">
        <f t="shared" si="124"/>
        <v>1.0809339692438167</v>
      </c>
      <c r="N1097" s="46">
        <f t="shared" si="125"/>
        <v>0.85578146267511002</v>
      </c>
      <c r="O1097" s="46">
        <f t="shared" si="125"/>
        <v>0.88651846132834999</v>
      </c>
      <c r="P1097" s="38">
        <f t="shared" si="126"/>
        <v>6.0271681305004154E-3</v>
      </c>
      <c r="Q1097" s="38">
        <f t="shared" si="127"/>
        <v>-1.5993271662450015E-3</v>
      </c>
      <c r="R1097" s="38">
        <f t="shared" si="127"/>
        <v>2.3935162895059037E-3</v>
      </c>
      <c r="S1097" s="34">
        <f>MAX(M$6:M1097)</f>
        <v>1.5715176881679187</v>
      </c>
      <c r="T1097" s="34">
        <f>MAX(N$6:N1097)</f>
        <v>1.37911001835863</v>
      </c>
      <c r="U1097" s="34">
        <f>MAX(O$6:O1097)</f>
        <v>1.34291332477861</v>
      </c>
      <c r="V1097" s="35">
        <f t="shared" si="128"/>
        <v>-0.3121719358412226</v>
      </c>
      <c r="W1097" s="35">
        <f t="shared" si="129"/>
        <v>-0.37946831559266603</v>
      </c>
      <c r="X1097" s="35">
        <f t="shared" si="129"/>
        <v>-0.33985429664680733</v>
      </c>
    </row>
    <row r="1098" spans="1:24">
      <c r="A1098" s="357">
        <v>45481</v>
      </c>
      <c r="B1098" s="132">
        <f>[1]!thsiFinD("ths_adjustment_nvg_ratio_fund",B$2,$A$6,$A1098,101)/100</f>
        <v>7.0652173913043001E-2</v>
      </c>
      <c r="C1098" s="132">
        <f>[1]!thsiFinD("ths_adjustment_nvg_ratio_fund",C$2,$A$6,$A1098,101)/100</f>
        <v>8.8610893927547993E-2</v>
      </c>
      <c r="D1098" s="132">
        <f>[1]!thsiFinD("ths_adjustment_nvg_ratio_fund",D$2,$A$6,$A1098,101)/100</f>
        <v>0.20045530793194</v>
      </c>
      <c r="E1098" s="132">
        <f>[1]!thsiFinD("ths_adjustment_nvg_ratio_fund",E$2,$A$6,$A1098,101)/100</f>
        <v>0.32389990048440997</v>
      </c>
      <c r="F1098" s="135">
        <f>(1+F$831)*(1+[1]!thsiFinD("ths_adjustment_nvg_ratio_fund",F$2,$A$832,$A1098,101)/100)-1</f>
        <v>-3.832990134421832E-2</v>
      </c>
      <c r="G1098" s="135">
        <f>(1+G$831)*(1+[1]!thsiFinD("ths_adjustment_nvg_ratio_fund",G$2,$A$832,$A1098,101)/100)-1</f>
        <v>-4.146063836690872E-2</v>
      </c>
      <c r="H1098" s="136">
        <f>(1+H$997)*(1+[1]!thsiFinD("ths_adjustment_nvg_ratio_fund",H$2,$A$998,$A1098,101)/100)-1</f>
        <v>-0.14845844240951078</v>
      </c>
      <c r="I1098" s="136">
        <f>(1+I$997)*(1+[1]!thsiFinD("ths_adjustment_nvg_ratio_fund",I$2,$A$998,$A1098,101)/100)-1</f>
        <v>4.2755265459171854E-2</v>
      </c>
      <c r="J1098" s="32">
        <f t="shared" si="123"/>
        <v>6.2265569949434371E-2</v>
      </c>
      <c r="K1098" s="32">
        <f>[1]!thsiFinD("ths_int_chg_ratio_index",K$2,$A$6,$A1098,101)/100</f>
        <v>-0.15332712622167</v>
      </c>
      <c r="L1098" s="32">
        <f>[1]!thsiFinD("ths_int_chg_ratio_index",L$2,$A$6,$A1098,101)/100</f>
        <v>-0.12710222456448</v>
      </c>
      <c r="M1098" s="46">
        <f t="shared" si="124"/>
        <v>1.0622655699494343</v>
      </c>
      <c r="N1098" s="46">
        <f t="shared" si="125"/>
        <v>0.84667287377833</v>
      </c>
      <c r="O1098" s="46">
        <f t="shared" si="125"/>
        <v>0.87289777543552005</v>
      </c>
      <c r="P1098" s="38">
        <f t="shared" si="126"/>
        <v>-1.7270619506427498E-2</v>
      </c>
      <c r="Q1098" s="38">
        <f t="shared" si="127"/>
        <v>-1.0643592195029861E-2</v>
      </c>
      <c r="R1098" s="38">
        <f t="shared" si="127"/>
        <v>-1.5364243935113153E-2</v>
      </c>
      <c r="S1098" s="34">
        <f>MAX(M$6:M1098)</f>
        <v>1.5715176881679187</v>
      </c>
      <c r="T1098" s="34">
        <f>MAX(N$6:N1098)</f>
        <v>1.37911001835863</v>
      </c>
      <c r="U1098" s="34">
        <f>MAX(O$6:O1098)</f>
        <v>1.34291332477861</v>
      </c>
      <c r="V1098" s="35">
        <f t="shared" si="128"/>
        <v>-0.32405115262315143</v>
      </c>
      <c r="W1098" s="35">
        <f t="shared" si="129"/>
        <v>-0.38607300178559256</v>
      </c>
      <c r="X1098" s="35">
        <f t="shared" si="129"/>
        <v>-0.34999693626584261</v>
      </c>
    </row>
    <row r="1099" spans="1:24">
      <c r="A1099" s="357">
        <v>45482</v>
      </c>
      <c r="B1099" s="132">
        <f>[1]!thsiFinD("ths_adjustment_nvg_ratio_fund",B$2,$A$6,$A1099,101)/100</f>
        <v>8.3919437340153002E-2</v>
      </c>
      <c r="C1099" s="132">
        <f>[1]!thsiFinD("ths_adjustment_nvg_ratio_fund",C$2,$A$6,$A1099,101)/100</f>
        <v>0.10120754061333001</v>
      </c>
      <c r="D1099" s="132">
        <f>[1]!thsiFinD("ths_adjustment_nvg_ratio_fund",D$2,$A$6,$A1099,101)/100</f>
        <v>0.22573687994249</v>
      </c>
      <c r="E1099" s="132">
        <f>[1]!thsiFinD("ths_adjustment_nvg_ratio_fund",E$2,$A$6,$A1099,101)/100</f>
        <v>0.34823012677331</v>
      </c>
      <c r="F1099" s="135">
        <f>(1+F$831)*(1+[1]!thsiFinD("ths_adjustment_nvg_ratio_fund",F$2,$A$832,$A1099,101)/100)-1</f>
        <v>-1.9353447626412112E-2</v>
      </c>
      <c r="G1099" s="135">
        <f>(1+G$831)*(1+[1]!thsiFinD("ths_adjustment_nvg_ratio_fund",G$2,$A$832,$A1099,101)/100)-1</f>
        <v>-1.9640230134605141E-2</v>
      </c>
      <c r="H1099" s="136">
        <f>(1+H$997)*(1+[1]!thsiFinD("ths_adjustment_nvg_ratio_fund",H$2,$A$998,$A1099,101)/100)-1</f>
        <v>-0.13108426440668797</v>
      </c>
      <c r="I1099" s="136">
        <f>(1+I$997)*(1+[1]!thsiFinD("ths_adjustment_nvg_ratio_fund",I$2,$A$998,$A1099,101)/100)-1</f>
        <v>6.5181413344540973E-2</v>
      </c>
      <c r="J1099" s="32">
        <f t="shared" si="123"/>
        <v>8.1774681980764846E-2</v>
      </c>
      <c r="K1099" s="32">
        <f>[1]!thsiFinD("ths_int_chg_ratio_index",K$2,$A$6,$A1099,101)/100</f>
        <v>-0.14211379731727</v>
      </c>
      <c r="L1099" s="32">
        <f>[1]!thsiFinD("ths_int_chg_ratio_index",L$2,$A$6,$A1099,101)/100</f>
        <v>-0.11356386970338</v>
      </c>
      <c r="M1099" s="46">
        <f t="shared" si="124"/>
        <v>1.0817746819807648</v>
      </c>
      <c r="N1099" s="46">
        <f t="shared" si="125"/>
        <v>0.85788620268272997</v>
      </c>
      <c r="O1099" s="46">
        <f t="shared" si="125"/>
        <v>0.88643613029661994</v>
      </c>
      <c r="P1099" s="38">
        <f t="shared" si="126"/>
        <v>1.8365569386061376E-2</v>
      </c>
      <c r="Q1099" s="38">
        <f t="shared" si="127"/>
        <v>1.3243992162356388E-2</v>
      </c>
      <c r="R1099" s="38">
        <f t="shared" si="127"/>
        <v>1.5509668190350379E-2</v>
      </c>
      <c r="S1099" s="34">
        <f>MAX(M$6:M1099)</f>
        <v>1.5715176881679187</v>
      </c>
      <c r="T1099" s="34">
        <f>MAX(N$6:N1099)</f>
        <v>1.37911001835863</v>
      </c>
      <c r="U1099" s="34">
        <f>MAX(O$6:O1099)</f>
        <v>1.34291332477861</v>
      </c>
      <c r="V1099" s="35">
        <f t="shared" si="128"/>
        <v>-0.31163696716522371</v>
      </c>
      <c r="W1099" s="35">
        <f t="shared" si="129"/>
        <v>-0.37794215743298198</v>
      </c>
      <c r="X1099" s="35">
        <f t="shared" si="129"/>
        <v>-0.33991560442461466</v>
      </c>
    </row>
    <row r="1100" spans="1:24">
      <c r="A1100" s="357">
        <v>45483</v>
      </c>
      <c r="B1100" s="132">
        <f>[1]!thsiFinD("ths_adjustment_nvg_ratio_fund",B$2,$A$6,$A1100,101)/100</f>
        <v>8.1761508951406991E-2</v>
      </c>
      <c r="C1100" s="132">
        <f>[1]!thsiFinD("ths_adjustment_nvg_ratio_fund",C$2,$A$6,$A1100,101)/100</f>
        <v>9.9643818955781005E-2</v>
      </c>
      <c r="D1100" s="132">
        <f>[1]!thsiFinD("ths_adjustment_nvg_ratio_fund",D$2,$A$6,$A1100,101)/100</f>
        <v>0.21447399952072999</v>
      </c>
      <c r="E1100" s="132">
        <f>[1]!thsiFinD("ths_adjustment_nvg_ratio_fund",E$2,$A$6,$A1100,101)/100</f>
        <v>0.34114546319055</v>
      </c>
      <c r="F1100" s="135">
        <f>(1+F$831)*(1+[1]!thsiFinD("ths_adjustment_nvg_ratio_fund",F$2,$A$832,$A1100,101)/100)-1</f>
        <v>-2.2771566619060435E-2</v>
      </c>
      <c r="G1100" s="135">
        <f>(1+G$831)*(1+[1]!thsiFinD("ths_adjustment_nvg_ratio_fund",G$2,$A$832,$A1100,101)/100)-1</f>
        <v>-2.1198830722626849E-2</v>
      </c>
      <c r="H1100" s="136">
        <f>(1+H$997)*(1+[1]!thsiFinD("ths_adjustment_nvg_ratio_fund",H$2,$A$998,$A1100,101)/100)-1</f>
        <v>-0.13522097345497752</v>
      </c>
      <c r="I1100" s="136">
        <f>(1+I$997)*(1+[1]!thsiFinD("ths_adjustment_nvg_ratio_fund",I$2,$A$998,$A1100,101)/100)-1</f>
        <v>5.9120292294441601E-2</v>
      </c>
      <c r="J1100" s="32">
        <f t="shared" si="123"/>
        <v>7.711921401453059E-2</v>
      </c>
      <c r="K1100" s="32">
        <f>[1]!thsiFinD("ths_int_chg_ratio_index",K$2,$A$6,$A1100,101)/100</f>
        <v>-0.14557928404060999</v>
      </c>
      <c r="L1100" s="32">
        <f>[1]!thsiFinD("ths_int_chg_ratio_index",L$2,$A$6,$A1100,101)/100</f>
        <v>-0.11784961655961</v>
      </c>
      <c r="M1100" s="46">
        <f t="shared" si="124"/>
        <v>1.0771192140145307</v>
      </c>
      <c r="N1100" s="46">
        <f t="shared" si="125"/>
        <v>0.85442071595938995</v>
      </c>
      <c r="O1100" s="46">
        <f t="shared" si="125"/>
        <v>0.88215038344038998</v>
      </c>
      <c r="P1100" s="38">
        <f t="shared" si="126"/>
        <v>-4.3035467956319406E-3</v>
      </c>
      <c r="Q1100" s="38">
        <f t="shared" si="127"/>
        <v>-4.0395645861921459E-3</v>
      </c>
      <c r="R1100" s="38">
        <f t="shared" si="127"/>
        <v>-4.8348061521317209E-3</v>
      </c>
      <c r="S1100" s="34">
        <f>MAX(M$6:M1100)</f>
        <v>1.5715176881679187</v>
      </c>
      <c r="T1100" s="34">
        <f>MAX(N$6:N1100)</f>
        <v>1.37911001835863</v>
      </c>
      <c r="U1100" s="34">
        <f>MAX(O$6:O1100)</f>
        <v>1.34291332477861</v>
      </c>
      <c r="V1100" s="35">
        <f t="shared" si="128"/>
        <v>-0.31459936968941127</v>
      </c>
      <c r="W1100" s="35">
        <f t="shared" si="129"/>
        <v>-0.38045500026437884</v>
      </c>
      <c r="X1100" s="35">
        <f t="shared" si="129"/>
        <v>-0.34310698452126875</v>
      </c>
    </row>
    <row r="1101" spans="1:24">
      <c r="A1101" s="357">
        <v>45484</v>
      </c>
      <c r="B1101" s="132">
        <f>[1]!thsiFinD("ths_adjustment_nvg_ratio_fund",B$2,$A$6,$A1101,101)/100</f>
        <v>9.6707161125320004E-2</v>
      </c>
      <c r="C1101" s="132">
        <f>[1]!thsiFinD("ths_adjustment_nvg_ratio_fund",C$2,$A$6,$A1101,101)/100</f>
        <v>0.11293545304491</v>
      </c>
      <c r="D1101" s="132">
        <f>[1]!thsiFinD("ths_adjustment_nvg_ratio_fund",D$2,$A$6,$A1101,101)/100</f>
        <v>0.23628085310328001</v>
      </c>
      <c r="E1101" s="132">
        <f>[1]!thsiFinD("ths_adjustment_nvg_ratio_fund",E$2,$A$6,$A1101,101)/100</f>
        <v>0.36389096212650002</v>
      </c>
      <c r="F1101" s="135">
        <f>(1+F$831)*(1+[1]!thsiFinD("ths_adjustment_nvg_ratio_fund",F$2,$A$832,$A1101,101)/100)-1</f>
        <v>3.6304559448439022E-3</v>
      </c>
      <c r="G1101" s="135">
        <f>(1+G$831)*(1+[1]!thsiFinD("ths_adjustment_nvg_ratio_fund",G$2,$A$832,$A1101,101)/100)-1</f>
        <v>4.4581328032560208E-3</v>
      </c>
      <c r="H1101" s="136">
        <f>(1+H$997)*(1+[1]!thsiFinD("ths_adjustment_nvg_ratio_fund",H$2,$A$998,$A1101,101)/100)-1</f>
        <v>-0.10833236464109464</v>
      </c>
      <c r="I1101" s="136">
        <f>(1+I$997)*(1+[1]!thsiFinD("ths_adjustment_nvg_ratio_fund",I$2,$A$998,$A1101,101)/100)-1</f>
        <v>9.451723922702393E-2</v>
      </c>
      <c r="J1101" s="32">
        <f t="shared" si="123"/>
        <v>0.10051098659175491</v>
      </c>
      <c r="K1101" s="32">
        <f>[1]!thsiFinD("ths_int_chg_ratio_index",K$2,$A$6,$A1101,101)/100</f>
        <v>-0.13404988887312999</v>
      </c>
      <c r="L1101" s="32">
        <f>[1]!thsiFinD("ths_int_chg_ratio_index",L$2,$A$6,$A1101,101)/100</f>
        <v>-0.10185006383598999</v>
      </c>
      <c r="M1101" s="46">
        <f t="shared" si="124"/>
        <v>1.1005109865917548</v>
      </c>
      <c r="N1101" s="46">
        <f t="shared" si="125"/>
        <v>0.86595011112687004</v>
      </c>
      <c r="O1101" s="46">
        <f t="shared" si="125"/>
        <v>0.89814993616400995</v>
      </c>
      <c r="P1101" s="38">
        <f t="shared" si="126"/>
        <v>2.1716976424587919E-2</v>
      </c>
      <c r="Q1101" s="38">
        <f t="shared" si="127"/>
        <v>1.3493815110199314E-2</v>
      </c>
      <c r="R1101" s="38">
        <f t="shared" si="127"/>
        <v>1.8136990046098145E-2</v>
      </c>
      <c r="S1101" s="34">
        <f>MAX(M$6:M1101)</f>
        <v>1.5715176881679187</v>
      </c>
      <c r="T1101" s="34">
        <f>MAX(N$6:N1101)</f>
        <v>1.37911001835863</v>
      </c>
      <c r="U1101" s="34">
        <f>MAX(O$6:O1101)</f>
        <v>1.34291332477861</v>
      </c>
      <c r="V1101" s="35">
        <f t="shared" si="128"/>
        <v>-0.29971454035955858</v>
      </c>
      <c r="W1101" s="35">
        <f t="shared" si="129"/>
        <v>-0.3720949745854979</v>
      </c>
      <c r="X1101" s="35">
        <f t="shared" si="129"/>
        <v>-0.33119292243817955</v>
      </c>
    </row>
    <row r="1102" spans="1:24">
      <c r="A1102" s="357">
        <v>45485</v>
      </c>
      <c r="B1102" s="132">
        <f>[1]!thsiFinD("ths_adjustment_nvg_ratio_fund",B$2,$A$6,$A1102,101)/100</f>
        <v>9.8545396419437006E-2</v>
      </c>
      <c r="C1102" s="132">
        <f>[1]!thsiFinD("ths_adjustment_nvg_ratio_fund",C$2,$A$6,$A1102,101)/100</f>
        <v>0.11493354182955001</v>
      </c>
      <c r="D1102" s="132">
        <f>[1]!thsiFinD("ths_adjustment_nvg_ratio_fund",D$2,$A$6,$A1102,101)/100</f>
        <v>0.23160795590702002</v>
      </c>
      <c r="E1102" s="132">
        <f>[1]!thsiFinD("ths_adjustment_nvg_ratio_fund",E$2,$A$6,$A1102,101)/100</f>
        <v>0.35587410588787</v>
      </c>
      <c r="F1102" s="135">
        <f>(1+F$831)*(1+[1]!thsiFinD("ths_adjustment_nvg_ratio_fund",F$2,$A$832,$A1102,101)/100)-1</f>
        <v>2.0981957067600643E-3</v>
      </c>
      <c r="G1102" s="135">
        <f>(1+G$831)*(1+[1]!thsiFinD("ths_adjustment_nvg_ratio_fund",G$2,$A$832,$A1102,101)/100)-1</f>
        <v>9.8125456844466719E-4</v>
      </c>
      <c r="H1102" s="136">
        <f>(1+H$997)*(1+[1]!thsiFinD("ths_adjustment_nvg_ratio_fund",H$2,$A$998,$A1102,101)/100)-1</f>
        <v>-0.11195198505834292</v>
      </c>
      <c r="I1102" s="136">
        <f>(1+I$997)*(1+[1]!thsiFinD("ths_adjustment_nvg_ratio_fund",I$2,$A$998,$A1102,101)/100)-1</f>
        <v>9.0274454491953815E-2</v>
      </c>
      <c r="J1102" s="32">
        <f t="shared" si="123"/>
        <v>9.7795364969086571E-2</v>
      </c>
      <c r="K1102" s="32">
        <f>[1]!thsiFinD("ths_int_chg_ratio_index",K$2,$A$6,$A1102,101)/100</f>
        <v>-0.13414978292092999</v>
      </c>
      <c r="L1102" s="32">
        <f>[1]!thsiFinD("ths_int_chg_ratio_index",L$2,$A$6,$A1102,101)/100</f>
        <v>-0.10295023308015</v>
      </c>
      <c r="M1102" s="46">
        <f t="shared" si="124"/>
        <v>1.0977953649690866</v>
      </c>
      <c r="N1102" s="46">
        <f t="shared" si="125"/>
        <v>0.86585021707907006</v>
      </c>
      <c r="O1102" s="46">
        <f t="shared" si="125"/>
        <v>0.89704976691985006</v>
      </c>
      <c r="P1102" s="38">
        <f t="shared" si="126"/>
        <v>-2.4676006471124889E-3</v>
      </c>
      <c r="Q1102" s="38">
        <f t="shared" si="127"/>
        <v>-1.1535774003190724E-4</v>
      </c>
      <c r="R1102" s="38">
        <f t="shared" si="127"/>
        <v>-1.2249282662745165E-3</v>
      </c>
      <c r="S1102" s="34">
        <f>MAX(M$6:M1102)</f>
        <v>1.5715176881679187</v>
      </c>
      <c r="T1102" s="34">
        <f>MAX(N$6:N1102)</f>
        <v>1.37911001835863</v>
      </c>
      <c r="U1102" s="34">
        <f>MAX(O$6:O1102)</f>
        <v>1.34291332477861</v>
      </c>
      <c r="V1102" s="35">
        <f t="shared" si="128"/>
        <v>-0.30144256521293078</v>
      </c>
      <c r="W1102" s="35">
        <f t="shared" si="129"/>
        <v>-0.37216740829018435</v>
      </c>
      <c r="X1102" s="35">
        <f t="shared" si="129"/>
        <v>-0.33201216313216952</v>
      </c>
    </row>
    <row r="1103" spans="1:24">
      <c r="A1103" s="357">
        <v>45488</v>
      </c>
      <c r="B1103" s="132">
        <f>[1]!thsiFinD("ths_adjustment_nvg_ratio_fund",B$2,$A$6,$A1103,101)/100</f>
        <v>9.8145780051151002E-2</v>
      </c>
      <c r="C1103" s="132">
        <f>[1]!thsiFinD("ths_adjustment_nvg_ratio_fund",C$2,$A$6,$A1103,101)/100</f>
        <v>0.11545478238207001</v>
      </c>
      <c r="D1103" s="132">
        <f>[1]!thsiFinD("ths_adjustment_nvg_ratio_fund",D$2,$A$6,$A1103,101)/100</f>
        <v>0.22369997603641997</v>
      </c>
      <c r="E1103" s="132">
        <f>[1]!thsiFinD("ths_adjustment_nvg_ratio_fund",E$2,$A$6,$A1103,101)/100</f>
        <v>0.34804368828843002</v>
      </c>
      <c r="F1103" s="135">
        <f>(1+F$831)*(1+[1]!thsiFinD("ths_adjustment_nvg_ratio_fund",F$2,$A$832,$A1103,101)/100)-1</f>
        <v>-1.2752941985435973E-2</v>
      </c>
      <c r="G1103" s="135">
        <f>(1+G$831)*(1+[1]!thsiFinD("ths_adjustment_nvg_ratio_fund",G$2,$A$832,$A1103,101)/100)-1</f>
        <v>-9.8090571947805349E-3</v>
      </c>
      <c r="H1103" s="136">
        <f>(1+H$997)*(1+[1]!thsiFinD("ths_adjustment_nvg_ratio_fund",H$2,$A$998,$A1103,101)/100)-1</f>
        <v>-0.12674071990597957</v>
      </c>
      <c r="I1103" s="136">
        <f>(1+I$997)*(1+[1]!thsiFinD("ths_adjustment_nvg_ratio_fund",I$2,$A$998,$A1103,101)/100)-1</f>
        <v>6.7969529027587239E-2</v>
      </c>
      <c r="J1103" s="32">
        <f t="shared" si="123"/>
        <v>8.8001379587432774E-2</v>
      </c>
      <c r="K1103" s="32">
        <f>[1]!thsiFinD("ths_int_chg_ratio_index",K$2,$A$6,$A1103,101)/100</f>
        <v>-0.13498376032235002</v>
      </c>
      <c r="L1103" s="32">
        <f>[1]!thsiFinD("ths_int_chg_ratio_index",L$2,$A$6,$A1103,101)/100</f>
        <v>-0.1075216830605</v>
      </c>
      <c r="M1103" s="46">
        <f t="shared" si="124"/>
        <v>1.0880013795874328</v>
      </c>
      <c r="N1103" s="46">
        <f t="shared" si="125"/>
        <v>0.86501623967764996</v>
      </c>
      <c r="O1103" s="46">
        <f t="shared" si="125"/>
        <v>0.89247831693949997</v>
      </c>
      <c r="P1103" s="38">
        <f t="shared" si="126"/>
        <v>-8.9215036738012898E-3</v>
      </c>
      <c r="Q1103" s="38">
        <f t="shared" si="127"/>
        <v>-9.6318899616787412E-4</v>
      </c>
      <c r="R1103" s="38">
        <f t="shared" si="127"/>
        <v>-5.0960940506643571E-3</v>
      </c>
      <c r="S1103" s="34">
        <f>MAX(M$6:M1103)</f>
        <v>1.5715176881679187</v>
      </c>
      <c r="T1103" s="34">
        <f>MAX(N$6:N1103)</f>
        <v>1.37911001835863</v>
      </c>
      <c r="U1103" s="34">
        <f>MAX(O$6:O1103)</f>
        <v>1.34291332477861</v>
      </c>
      <c r="V1103" s="35">
        <f t="shared" si="128"/>
        <v>-0.30767474793374494</v>
      </c>
      <c r="W1103" s="35">
        <f t="shared" si="129"/>
        <v>-0.37277212973395479</v>
      </c>
      <c r="X1103" s="35">
        <f t="shared" si="129"/>
        <v>-0.33541629197354783</v>
      </c>
    </row>
    <row r="1104" spans="1:24">
      <c r="A1104" s="357">
        <v>45489</v>
      </c>
      <c r="B1104" s="132">
        <f>[1]!thsiFinD("ths_adjustment_nvg_ratio_fund",B$2,$A$6,$A1104,101)/100</f>
        <v>0.10070332480817999</v>
      </c>
      <c r="C1104" s="132">
        <f>[1]!thsiFinD("ths_adjustment_nvg_ratio_fund",C$2,$A$6,$A1104,101)/100</f>
        <v>0.11736599774128999</v>
      </c>
      <c r="D1104" s="132">
        <f>[1]!thsiFinD("ths_adjustment_nvg_ratio_fund",D$2,$A$6,$A1104,101)/100</f>
        <v>0.22813323747903</v>
      </c>
      <c r="E1104" s="132">
        <f>[1]!thsiFinD("ths_adjustment_nvg_ratio_fund",E$2,$A$6,$A1104,101)/100</f>
        <v>0.35046738897765001</v>
      </c>
      <c r="F1104" s="135">
        <f>(1+F$831)*(1+[1]!thsiFinD("ths_adjustment_nvg_ratio_fund",F$2,$A$832,$A1104,101)/100)-1</f>
        <v>-1.4167336051359447E-2</v>
      </c>
      <c r="G1104" s="135">
        <f>(1+G$831)*(1+[1]!thsiFinD("ths_adjustment_nvg_ratio_fund",G$2,$A$832,$A1104,101)/100)-1</f>
        <v>-7.650994842137826E-3</v>
      </c>
      <c r="H1104" s="136">
        <f>(1+H$997)*(1+[1]!thsiFinD("ths_adjustment_nvg_ratio_fund",H$2,$A$998,$A1104,101)/100)-1</f>
        <v>-0.12880907443012435</v>
      </c>
      <c r="I1104" s="136">
        <f>(1+I$997)*(1+[1]!thsiFinD("ths_adjustment_nvg_ratio_fund",I$2,$A$998,$A1104,101)/100)-1</f>
        <v>6.5908747870552675E-2</v>
      </c>
      <c r="J1104" s="32">
        <f t="shared" si="123"/>
        <v>8.8993911444135126E-2</v>
      </c>
      <c r="K1104" s="32">
        <f>[1]!thsiFinD("ths_int_chg_ratio_index",K$2,$A$6,$A1104,101)/100</f>
        <v>-0.13022313347948</v>
      </c>
      <c r="L1104" s="32">
        <f>[1]!thsiFinD("ths_int_chg_ratio_index",L$2,$A$6,$A1104,101)/100</f>
        <v>-0.10379089846777</v>
      </c>
      <c r="M1104" s="46">
        <f t="shared" si="124"/>
        <v>1.0889939114441352</v>
      </c>
      <c r="N1104" s="46">
        <f t="shared" si="125"/>
        <v>0.86977686652052</v>
      </c>
      <c r="O1104" s="46">
        <f t="shared" si="125"/>
        <v>0.89620910153222999</v>
      </c>
      <c r="P1104" s="38">
        <f t="shared" si="126"/>
        <v>9.1225238802428166E-4</v>
      </c>
      <c r="Q1104" s="38">
        <f t="shared" si="127"/>
        <v>5.5035115232566767E-3</v>
      </c>
      <c r="R1104" s="38">
        <f t="shared" si="127"/>
        <v>4.1802523623473142E-3</v>
      </c>
      <c r="S1104" s="34">
        <f>MAX(M$6:M1104)</f>
        <v>1.5715176881679187</v>
      </c>
      <c r="T1104" s="34">
        <f>MAX(N$6:N1104)</f>
        <v>1.37911001835863</v>
      </c>
      <c r="U1104" s="34">
        <f>MAX(O$6:O1104)</f>
        <v>1.34291332477861</v>
      </c>
      <c r="V1104" s="35">
        <f t="shared" si="128"/>
        <v>-0.30704317256925795</v>
      </c>
      <c r="W1104" s="35">
        <f t="shared" si="129"/>
        <v>-0.36932017392223793</v>
      </c>
      <c r="X1104" s="35">
        <f t="shared" si="129"/>
        <v>-0.33263816435809268</v>
      </c>
    </row>
    <row r="1105" spans="1:24">
      <c r="A1105" s="357">
        <v>45490</v>
      </c>
      <c r="B1105" s="132">
        <f>[1]!thsiFinD("ths_adjustment_nvg_ratio_fund",B$2,$A$6,$A1105,101)/100</f>
        <v>9.6787084398977014E-2</v>
      </c>
      <c r="C1105" s="132">
        <f>[1]!thsiFinD("ths_adjustment_nvg_ratio_fund",C$2,$A$6,$A1105,101)/100</f>
        <v>0.11406480757536</v>
      </c>
      <c r="D1105" s="132">
        <f>[1]!thsiFinD("ths_adjustment_nvg_ratio_fund",D$2,$A$6,$A1105,101)/100</f>
        <v>0.21459381739756</v>
      </c>
      <c r="E1105" s="132">
        <f>[1]!thsiFinD("ths_adjustment_nvg_ratio_fund",E$2,$A$6,$A1105,101)/100</f>
        <v>0.33443367657754003</v>
      </c>
      <c r="F1105" s="135">
        <f>(1+F$831)*(1+[1]!thsiFinD("ths_adjustment_nvg_ratio_fund",F$2,$A$832,$A1105,101)/100)-1</f>
        <v>-2.2064369586098698E-2</v>
      </c>
      <c r="G1105" s="135">
        <f>(1+G$831)*(1+[1]!thsiFinD("ths_adjustment_nvg_ratio_fund",G$2,$A$832,$A1105,101)/100)-1</f>
        <v>-1.7961737193656901E-2</v>
      </c>
      <c r="H1105" s="136">
        <f>(1+H$997)*(1+[1]!thsiFinD("ths_adjustment_nvg_ratio_fund",H$2,$A$998,$A1105,101)/100)-1</f>
        <v>-0.1407021129439624</v>
      </c>
      <c r="I1105" s="136">
        <f>(1+I$997)*(1+[1]!thsiFinD("ths_adjustment_nvg_ratio_fund",I$2,$A$998,$A1105,101)/100)-1</f>
        <v>4.7119272615243624E-2</v>
      </c>
      <c r="J1105" s="32">
        <f t="shared" si="123"/>
        <v>7.8283804855120334E-2</v>
      </c>
      <c r="K1105" s="32">
        <f>[1]!thsiFinD("ths_int_chg_ratio_index",K$2,$A$6,$A1105,101)/100</f>
        <v>-0.13143581543319999</v>
      </c>
      <c r="L1105" s="32">
        <f>[1]!thsiFinD("ths_int_chg_ratio_index",L$2,$A$6,$A1105,101)/100</f>
        <v>-0.10808793389730999</v>
      </c>
      <c r="M1105" s="46">
        <f t="shared" si="124"/>
        <v>1.0782838048551204</v>
      </c>
      <c r="N1105" s="46">
        <f t="shared" si="125"/>
        <v>0.86856418456679996</v>
      </c>
      <c r="O1105" s="46">
        <f t="shared" si="125"/>
        <v>0.89191206610269003</v>
      </c>
      <c r="P1105" s="38">
        <f t="shared" si="126"/>
        <v>-9.8348636080176632E-3</v>
      </c>
      <c r="Q1105" s="38">
        <f t="shared" si="127"/>
        <v>-1.3942448924529893E-3</v>
      </c>
      <c r="R1105" s="38">
        <f t="shared" si="127"/>
        <v>-4.7946795253400731E-3</v>
      </c>
      <c r="S1105" s="34">
        <f>MAX(M$6:M1105)</f>
        <v>1.5715176881679187</v>
      </c>
      <c r="T1105" s="34">
        <f>MAX(N$6:N1105)</f>
        <v>1.37911001835863</v>
      </c>
      <c r="U1105" s="34">
        <f>MAX(O$6:O1105)</f>
        <v>1.34291332477861</v>
      </c>
      <c r="V1105" s="35">
        <f t="shared" si="128"/>
        <v>-0.31385830845328389</v>
      </c>
      <c r="W1105" s="35">
        <f t="shared" si="129"/>
        <v>-0.37019949604852009</v>
      </c>
      <c r="X1105" s="35">
        <f t="shared" si="129"/>
        <v>-0.33583795048743836</v>
      </c>
    </row>
    <row r="1106" spans="1:24">
      <c r="A1106" s="357">
        <v>45491</v>
      </c>
      <c r="B1106" s="132">
        <f>[1]!thsiFinD("ths_adjustment_nvg_ratio_fund",B$2,$A$6,$A1106,101)/100</f>
        <v>0.10318094629156001</v>
      </c>
      <c r="C1106" s="132">
        <f>[1]!thsiFinD("ths_adjustment_nvg_ratio_fund",C$2,$A$6,$A1106,101)/100</f>
        <v>0.11858222569716</v>
      </c>
      <c r="D1106" s="132">
        <f>[1]!thsiFinD("ths_adjustment_nvg_ratio_fund",D$2,$A$6,$A1106,101)/100</f>
        <v>0.21854780733285001</v>
      </c>
      <c r="E1106" s="132">
        <f>[1]!thsiFinD("ths_adjustment_nvg_ratio_fund",E$2,$A$6,$A1106,101)/100</f>
        <v>0.33909463947109003</v>
      </c>
      <c r="F1106" s="135">
        <f>(1+F$831)*(1+[1]!thsiFinD("ths_adjustment_nvg_ratio_fund",F$2,$A$832,$A1106,101)/100)-1</f>
        <v>-2.1357172553136961E-2</v>
      </c>
      <c r="G1106" s="135">
        <f>(1+G$831)*(1+[1]!thsiFinD("ths_adjustment_nvg_ratio_fund",G$2,$A$832,$A1106,101)/100)-1</f>
        <v>-1.8081629546583433E-2</v>
      </c>
      <c r="H1106" s="136">
        <f>(1+H$997)*(1+[1]!thsiFinD("ths_adjustment_nvg_ratio_fund",H$2,$A$998,$A1106,101)/100)-1</f>
        <v>-0.14308072064672994</v>
      </c>
      <c r="I1106" s="136">
        <f>(1+I$997)*(1+[1]!thsiFinD("ths_adjustment_nvg_ratio_fund",I$2,$A$998,$A1106,101)/100)-1</f>
        <v>4.4209934511196147E-2</v>
      </c>
      <c r="J1106" s="32">
        <f t="shared" si="123"/>
        <v>8.0137003819675742E-2</v>
      </c>
      <c r="K1106" s="32">
        <f>[1]!thsiFinD("ths_int_chg_ratio_index",K$2,$A$6,$A1106,101)/100</f>
        <v>-0.12688745759879</v>
      </c>
      <c r="L1106" s="32">
        <f>[1]!thsiFinD("ths_int_chg_ratio_index",L$2,$A$6,$A1106,101)/100</f>
        <v>-0.10470889502689</v>
      </c>
      <c r="M1106" s="46">
        <f t="shared" si="124"/>
        <v>1.0801370038196758</v>
      </c>
      <c r="N1106" s="46">
        <f t="shared" si="125"/>
        <v>0.87311254240121006</v>
      </c>
      <c r="O1106" s="46">
        <f t="shared" si="125"/>
        <v>0.89529110497311004</v>
      </c>
      <c r="P1106" s="38">
        <f t="shared" si="126"/>
        <v>1.7186560311961419E-3</v>
      </c>
      <c r="Q1106" s="38">
        <f t="shared" si="127"/>
        <v>5.2366398652261559E-3</v>
      </c>
      <c r="R1106" s="38">
        <f t="shared" si="127"/>
        <v>3.7885336445611095E-3</v>
      </c>
      <c r="S1106" s="34">
        <f>MAX(M$6:M1106)</f>
        <v>1.5715176881679187</v>
      </c>
      <c r="T1106" s="34">
        <f>MAX(N$6:N1106)</f>
        <v>1.37911001835863</v>
      </c>
      <c r="U1106" s="34">
        <f>MAX(O$6:O1106)</f>
        <v>1.34291332477861</v>
      </c>
      <c r="V1106" s="35">
        <f t="shared" si="128"/>
        <v>-0.31267906689685199</v>
      </c>
      <c r="W1106" s="35">
        <f t="shared" si="129"/>
        <v>-0.36690145762238824</v>
      </c>
      <c r="X1106" s="35">
        <f t="shared" si="129"/>
        <v>-0.33332175021741939</v>
      </c>
    </row>
    <row r="1107" spans="1:24">
      <c r="A1107" s="357">
        <v>45492</v>
      </c>
      <c r="B1107" s="132">
        <f>[1]!thsiFinD("ths_adjustment_nvg_ratio_fund",B$2,$A$6,$A1107,101)/100</f>
        <v>0.10501918158567999</v>
      </c>
      <c r="C1107" s="132">
        <f>[1]!thsiFinD("ths_adjustment_nvg_ratio_fund",C$2,$A$6,$A1107,101)/100</f>
        <v>0.12118842845973</v>
      </c>
      <c r="D1107" s="132">
        <f>[1]!thsiFinD("ths_adjustment_nvg_ratio_fund",D$2,$A$6,$A1107,101)/100</f>
        <v>0.21519290678169001</v>
      </c>
      <c r="E1107" s="132">
        <f>[1]!thsiFinD("ths_adjustment_nvg_ratio_fund",E$2,$A$6,$A1107,101)/100</f>
        <v>0.33434045733509998</v>
      </c>
      <c r="F1107" s="135">
        <f>(1+F$831)*(1+[1]!thsiFinD("ths_adjustment_nvg_ratio_fund",F$2,$A$832,$A1107,101)/100)-1</f>
        <v>-1.8999849109931133E-2</v>
      </c>
      <c r="G1107" s="135">
        <f>(1+G$831)*(1+[1]!thsiFinD("ths_adjustment_nvg_ratio_fund",G$2,$A$832,$A1107,101)/100)-1</f>
        <v>-1.67628136644149E-2</v>
      </c>
      <c r="H1107" s="136">
        <f>(1+H$997)*(1+[1]!thsiFinD("ths_adjustment_nvg_ratio_fund",H$2,$A$998,$A1107,101)/100)-1</f>
        <v>-0.13573806208601891</v>
      </c>
      <c r="I1107" s="136">
        <f>(1+I$997)*(1+[1]!thsiFinD("ths_adjustment_nvg_ratio_fund",I$2,$A$998,$A1107,101)/100)-1</f>
        <v>4.7482939878249919E-2</v>
      </c>
      <c r="J1107" s="32">
        <f t="shared" si="123"/>
        <v>8.1465398647510623E-2</v>
      </c>
      <c r="K1107" s="32">
        <f>[1]!thsiFinD("ths_int_chg_ratio_index",K$2,$A$6,$A1107,101)/100</f>
        <v>-0.12374773672434999</v>
      </c>
      <c r="L1107" s="32">
        <f>[1]!thsiFinD("ths_int_chg_ratio_index",L$2,$A$6,$A1107,101)/100</f>
        <v>-0.10164064746812</v>
      </c>
      <c r="M1107" s="46">
        <f t="shared" si="124"/>
        <v>1.0814653986475107</v>
      </c>
      <c r="N1107" s="46">
        <f t="shared" si="125"/>
        <v>0.87625226327564998</v>
      </c>
      <c r="O1107" s="46">
        <f t="shared" si="125"/>
        <v>0.89835935253188004</v>
      </c>
      <c r="P1107" s="38">
        <f t="shared" si="126"/>
        <v>1.2298391992286994E-3</v>
      </c>
      <c r="Q1107" s="38">
        <f t="shared" si="127"/>
        <v>3.5960093595781562E-3</v>
      </c>
      <c r="R1107" s="38">
        <f t="shared" si="127"/>
        <v>3.4270948764336673E-3</v>
      </c>
      <c r="S1107" s="34">
        <f>MAX(M$6:M1107)</f>
        <v>1.5715176881679187</v>
      </c>
      <c r="T1107" s="34">
        <f>MAX(N$6:N1107)</f>
        <v>1.37911001835863</v>
      </c>
      <c r="U1107" s="34">
        <f>MAX(O$6:O1107)</f>
        <v>1.34291332477861</v>
      </c>
      <c r="V1107" s="35">
        <f t="shared" si="128"/>
        <v>-0.31183377267087131</v>
      </c>
      <c r="W1107" s="35">
        <f t="shared" si="129"/>
        <v>-0.36462482933846296</v>
      </c>
      <c r="X1107" s="35">
        <f t="shared" si="129"/>
        <v>-0.33103698060335973</v>
      </c>
    </row>
    <row r="1108" spans="1:24">
      <c r="A1108" s="357">
        <v>45495</v>
      </c>
      <c r="B1108" s="132">
        <f>[1]!thsiFinD("ths_adjustment_nvg_ratio_fund",B$2,$A$6,$A1108,101)/100</f>
        <v>9.5428388746802997E-2</v>
      </c>
      <c r="C1108" s="132">
        <f>[1]!thsiFinD("ths_adjustment_nvg_ratio_fund",C$2,$A$6,$A1108,101)/100</f>
        <v>0.11458604812787999</v>
      </c>
      <c r="D1108" s="132">
        <f>[1]!thsiFinD("ths_adjustment_nvg_ratio_fund",D$2,$A$6,$A1108,101)/100</f>
        <v>0.21087946321591</v>
      </c>
      <c r="E1108" s="132">
        <f>[1]!thsiFinD("ths_adjustment_nvg_ratio_fund",E$2,$A$6,$A1108,101)/100</f>
        <v>0.33163709884141002</v>
      </c>
      <c r="F1108" s="135">
        <f>(1+F$831)*(1+[1]!thsiFinD("ths_adjustment_nvg_ratio_fund",F$2,$A$832,$A1108,101)/100)-1</f>
        <v>-1.9942778487213486E-2</v>
      </c>
      <c r="G1108" s="135">
        <f>(1+G$831)*(1+[1]!thsiFinD("ths_adjustment_nvg_ratio_fund",G$2,$A$832,$A1108,101)/100)-1</f>
        <v>-1.8920876017057608E-2</v>
      </c>
      <c r="H1108" s="136">
        <f>(1+H$997)*(1+[1]!thsiFinD("ths_adjustment_nvg_ratio_fund",H$2,$A$998,$A1108,101)/100)-1</f>
        <v>-0.13067059350186094</v>
      </c>
      <c r="I1108" s="136">
        <f>(1+I$997)*(1+[1]!thsiFinD("ths_adjustment_nvg_ratio_fund",I$2,$A$998,$A1108,101)/100)-1</f>
        <v>5.0755945245303913E-2</v>
      </c>
      <c r="J1108" s="32">
        <f t="shared" si="123"/>
        <v>7.9219087021396864E-2</v>
      </c>
      <c r="K1108" s="32">
        <f>[1]!thsiFinD("ths_int_chg_ratio_index",K$2,$A$6,$A1108,101)/100</f>
        <v>-0.12852551897926001</v>
      </c>
      <c r="L1108" s="32">
        <f>[1]!thsiFinD("ths_int_chg_ratio_index",L$2,$A$6,$A1108,101)/100</f>
        <v>-0.10383409726012999</v>
      </c>
      <c r="M1108" s="46">
        <f t="shared" si="124"/>
        <v>1.0792190870213969</v>
      </c>
      <c r="N1108" s="46">
        <f t="shared" si="125"/>
        <v>0.87147448102073999</v>
      </c>
      <c r="O1108" s="46">
        <f t="shared" si="125"/>
        <v>0.89616590273987007</v>
      </c>
      <c r="P1108" s="38">
        <f t="shared" si="126"/>
        <v>-2.0770998581397526E-3</v>
      </c>
      <c r="Q1108" s="38">
        <f t="shared" si="127"/>
        <v>-5.4525191604635204E-3</v>
      </c>
      <c r="R1108" s="38">
        <f t="shared" si="127"/>
        <v>-2.4416173615025016E-3</v>
      </c>
      <c r="S1108" s="34">
        <f>MAX(M$6:M1108)</f>
        <v>1.5715176881679187</v>
      </c>
      <c r="T1108" s="34">
        <f>MAX(N$6:N1108)</f>
        <v>1.37911001835863</v>
      </c>
      <c r="U1108" s="34">
        <f>MAX(O$6:O1108)</f>
        <v>1.34291332477861</v>
      </c>
      <c r="V1108" s="35">
        <f t="shared" si="128"/>
        <v>-0.3132631626440332</v>
      </c>
      <c r="W1108" s="35">
        <f t="shared" si="129"/>
        <v>-0.3680892246305778</v>
      </c>
      <c r="X1108" s="35">
        <f t="shared" si="129"/>
        <v>-0.33267033232572163</v>
      </c>
    </row>
    <row r="1109" spans="1:24">
      <c r="A1109" s="357">
        <v>45496</v>
      </c>
      <c r="B1109" s="132">
        <f>[1]!thsiFinD("ths_adjustment_nvg_ratio_fund",B$2,$A$6,$A1109,101)/100</f>
        <v>7.4728260869565008E-2</v>
      </c>
      <c r="C1109" s="132">
        <f>[1]!thsiFinD("ths_adjustment_nvg_ratio_fund",C$2,$A$6,$A1109,101)/100</f>
        <v>9.3736426027277997E-2</v>
      </c>
      <c r="D1109" s="132">
        <f>[1]!thsiFinD("ths_adjustment_nvg_ratio_fund",D$2,$A$6,$A1109,101)/100</f>
        <v>0.17709082195063999</v>
      </c>
      <c r="E1109" s="132">
        <f>[1]!thsiFinD("ths_adjustment_nvg_ratio_fund",E$2,$A$6,$A1109,101)/100</f>
        <v>0.29369686091878</v>
      </c>
      <c r="F1109" s="135">
        <f>(1+F$831)*(1+[1]!thsiFinD("ths_adjustment_nvg_ratio_fund",F$2,$A$832,$A1109,101)/100)-1</f>
        <v>-4.163015416470639E-2</v>
      </c>
      <c r="G1109" s="135">
        <f>(1+G$831)*(1+[1]!thsiFinD("ths_adjustment_nvg_ratio_fund",G$2,$A$832,$A1109,101)/100)-1</f>
        <v>-4.4457947190025604E-2</v>
      </c>
      <c r="H1109" s="136">
        <f>(1+H$997)*(1+[1]!thsiFinD("ths_adjustment_nvg_ratio_fund",H$2,$A$998,$A1109,101)/100)-1</f>
        <v>-0.14856186013571482</v>
      </c>
      <c r="I1109" s="136">
        <f>(1+I$997)*(1+[1]!thsiFinD("ths_adjustment_nvg_ratio_fund",I$2,$A$998,$A1109,101)/100)-1</f>
        <v>3.0026911253962174E-2</v>
      </c>
      <c r="J1109" s="32">
        <f t="shared" si="123"/>
        <v>5.4328664941222293E-2</v>
      </c>
      <c r="K1109" s="32">
        <f>[1]!thsiFinD("ths_int_chg_ratio_index",K$2,$A$6,$A1109,101)/100</f>
        <v>-0.14885374735435</v>
      </c>
      <c r="L1109" s="32">
        <f>[1]!thsiFinD("ths_int_chg_ratio_index",L$2,$A$6,$A1109,101)/100</f>
        <v>-0.12457889510555001</v>
      </c>
      <c r="M1109" s="46">
        <f t="shared" si="124"/>
        <v>1.0543286649412222</v>
      </c>
      <c r="N1109" s="46">
        <f t="shared" si="125"/>
        <v>0.85114625264565003</v>
      </c>
      <c r="O1109" s="46">
        <f t="shared" si="125"/>
        <v>0.87542110489445002</v>
      </c>
      <c r="P1109" s="38">
        <f t="shared" si="126"/>
        <v>-2.3063363481525601E-2</v>
      </c>
      <c r="Q1109" s="38">
        <f t="shared" si="127"/>
        <v>-2.3326246284664509E-2</v>
      </c>
      <c r="R1109" s="38">
        <f t="shared" si="127"/>
        <v>-2.3148390026887289E-2</v>
      </c>
      <c r="S1109" s="34">
        <f>MAX(M$6:M1109)</f>
        <v>1.5715176881679187</v>
      </c>
      <c r="T1109" s="34">
        <f>MAX(N$6:N1109)</f>
        <v>1.37911001835863</v>
      </c>
      <c r="U1109" s="34">
        <f>MAX(O$6:O1109)</f>
        <v>1.34291332477861</v>
      </c>
      <c r="V1109" s="35">
        <f t="shared" si="128"/>
        <v>-0.32910162394012721</v>
      </c>
      <c r="W1109" s="35">
        <f t="shared" si="129"/>
        <v>-0.3828293310067783</v>
      </c>
      <c r="X1109" s="35">
        <f t="shared" si="129"/>
        <v>-0.34811793974955896</v>
      </c>
    </row>
    <row r="1110" spans="1:24">
      <c r="A1110" s="357">
        <v>45497</v>
      </c>
      <c r="B1110" s="132">
        <f>[1]!thsiFinD("ths_adjustment_nvg_ratio_fund",B$2,$A$6,$A1110,101)/100</f>
        <v>6.9533248081840998E-2</v>
      </c>
      <c r="C1110" s="132">
        <f>[1]!thsiFinD("ths_adjustment_nvg_ratio_fund",C$2,$A$6,$A1110,101)/100</f>
        <v>8.6265311441229994E-2</v>
      </c>
      <c r="D1110" s="132">
        <f>[1]!thsiFinD("ths_adjustment_nvg_ratio_fund",D$2,$A$6,$A1110,101)/100</f>
        <v>0.16798466331177</v>
      </c>
      <c r="E1110" s="132">
        <f>[1]!thsiFinD("ths_adjustment_nvg_ratio_fund",E$2,$A$6,$A1110,101)/100</f>
        <v>0.28120548034864001</v>
      </c>
      <c r="F1110" s="135">
        <f>(1+F$831)*(1+[1]!thsiFinD("ths_adjustment_nvg_ratio_fund",F$2,$A$832,$A1110,101)/100)-1</f>
        <v>-5.4595433102337831E-2</v>
      </c>
      <c r="G1110" s="135">
        <f>(1+G$831)*(1+[1]!thsiFinD("ths_adjustment_nvg_ratio_fund",G$2,$A$832,$A1110,101)/100)-1</f>
        <v>-5.9444491305609692E-2</v>
      </c>
      <c r="H1110" s="136">
        <f>(1+H$997)*(1+[1]!thsiFinD("ths_adjustment_nvg_ratio_fund",H$2,$A$998,$A1110,101)/100)-1</f>
        <v>-0.16024806319713425</v>
      </c>
      <c r="I1110" s="136">
        <f>(1+I$997)*(1+[1]!thsiFinD("ths_adjustment_nvg_ratio_fund",I$2,$A$998,$A1110,101)/100)-1</f>
        <v>1.1964770524664381E-2</v>
      </c>
      <c r="J1110" s="32">
        <f t="shared" si="123"/>
        <v>4.2833185762882947E-2</v>
      </c>
      <c r="K1110" s="32">
        <f>[1]!thsiFinD("ths_int_chg_ratio_index",K$2,$A$6,$A1110,101)/100</f>
        <v>-0.15531827589885</v>
      </c>
      <c r="L1110" s="32">
        <f>[1]!thsiFinD("ths_int_chg_ratio_index",L$2,$A$6,$A1110,101)/100</f>
        <v>-0.13336969379834002</v>
      </c>
      <c r="M1110" s="46">
        <f t="shared" si="124"/>
        <v>1.042833185762883</v>
      </c>
      <c r="N1110" s="46">
        <f t="shared" si="125"/>
        <v>0.84468172410114994</v>
      </c>
      <c r="O1110" s="46">
        <f t="shared" si="125"/>
        <v>0.86663030620166004</v>
      </c>
      <c r="P1110" s="38">
        <f t="shared" si="126"/>
        <v>-1.090312685274486E-2</v>
      </c>
      <c r="Q1110" s="38">
        <f t="shared" si="127"/>
        <v>-7.5950854796178469E-3</v>
      </c>
      <c r="R1110" s="38">
        <f t="shared" si="127"/>
        <v>-1.0041794336052567E-2</v>
      </c>
      <c r="S1110" s="34">
        <f>MAX(M$6:M1110)</f>
        <v>1.5715176881679187</v>
      </c>
      <c r="T1110" s="34">
        <f>MAX(N$6:N1110)</f>
        <v>1.37911001835863</v>
      </c>
      <c r="U1110" s="34">
        <f>MAX(O$6:O1110)</f>
        <v>1.34291332477861</v>
      </c>
      <c r="V1110" s="35">
        <f t="shared" si="128"/>
        <v>-0.33641651403960848</v>
      </c>
      <c r="W1110" s="35">
        <f t="shared" si="129"/>
        <v>-0.38751679499329461</v>
      </c>
      <c r="X1110" s="35">
        <f t="shared" si="129"/>
        <v>-0.35466400532995612</v>
      </c>
    </row>
    <row r="1111" spans="1:24">
      <c r="A1111" s="357">
        <v>45498</v>
      </c>
      <c r="B1111" s="132">
        <f>[1]!thsiFinD("ths_adjustment_nvg_ratio_fund",B$2,$A$6,$A1111,101)/100</f>
        <v>6.1860613810742003E-2</v>
      </c>
      <c r="C1111" s="132">
        <f>[1]!thsiFinD("ths_adjustment_nvg_ratio_fund",C$2,$A$6,$A1111,101)/100</f>
        <v>7.9923551385631009E-2</v>
      </c>
      <c r="D1111" s="132">
        <f>[1]!thsiFinD("ths_adjustment_nvg_ratio_fund",D$2,$A$6,$A1111,101)/100</f>
        <v>0.16570812365205001</v>
      </c>
      <c r="E1111" s="132">
        <f>[1]!thsiFinD("ths_adjustment_nvg_ratio_fund",E$2,$A$6,$A1111,101)/100</f>
        <v>0.27421403600831001</v>
      </c>
      <c r="F1111" s="135">
        <f>(1+F$831)*(1+[1]!thsiFinD("ths_adjustment_nvg_ratio_fund",F$2,$A$832,$A1111,101)/100)-1</f>
        <v>-5.0116518560246903E-2</v>
      </c>
      <c r="G1111" s="135">
        <f>(1+G$831)*(1+[1]!thsiFinD("ths_adjustment_nvg_ratio_fund",G$2,$A$832,$A1111,101)/100)-1</f>
        <v>-5.9084814246841755E-2</v>
      </c>
      <c r="H1111" s="136">
        <f>(1+H$997)*(1+[1]!thsiFinD("ths_adjustment_nvg_ratio_fund",H$2,$A$998,$A1111,101)/100)-1</f>
        <v>-0.15673186050609</v>
      </c>
      <c r="I1111" s="136">
        <f>(1+I$997)*(1+[1]!thsiFinD("ths_adjustment_nvg_ratio_fund",I$2,$A$998,$A1111,101)/100)-1</f>
        <v>1.6086332838732842E-2</v>
      </c>
      <c r="J1111" s="32">
        <f t="shared" si="123"/>
        <v>4.1482433047785913E-2</v>
      </c>
      <c r="K1111" s="32">
        <f>[1]!thsiFinD("ths_int_chg_ratio_index",K$2,$A$6,$A1111,101)/100</f>
        <v>-0.15897123341242</v>
      </c>
      <c r="L1111" s="32">
        <f>[1]!thsiFinD("ths_int_chg_ratio_index",L$2,$A$6,$A1111,101)/100</f>
        <v>-0.1353345722024</v>
      </c>
      <c r="M1111" s="46">
        <f t="shared" si="124"/>
        <v>1.0414824330477859</v>
      </c>
      <c r="N1111" s="46">
        <f t="shared" si="125"/>
        <v>0.84102876658757997</v>
      </c>
      <c r="O1111" s="46">
        <f t="shared" si="125"/>
        <v>0.86466542779760003</v>
      </c>
      <c r="P1111" s="38">
        <f t="shared" si="126"/>
        <v>-1.2952720852558164E-3</v>
      </c>
      <c r="Q1111" s="38">
        <f t="shared" si="127"/>
        <v>-4.3246555588226654E-3</v>
      </c>
      <c r="R1111" s="38">
        <f t="shared" si="127"/>
        <v>-2.2672625108990374E-3</v>
      </c>
      <c r="S1111" s="34">
        <f>MAX(M$6:M1111)</f>
        <v>1.5715176881679187</v>
      </c>
      <c r="T1111" s="34">
        <f>MAX(N$6:N1111)</f>
        <v>1.37911001835863</v>
      </c>
      <c r="U1111" s="34">
        <f>MAX(O$6:O1111)</f>
        <v>1.34291332477861</v>
      </c>
      <c r="V1111" s="35">
        <f t="shared" si="128"/>
        <v>-0.33727603520520977</v>
      </c>
      <c r="W1111" s="35">
        <f t="shared" si="129"/>
        <v>-0.39016557389051243</v>
      </c>
      <c r="X1111" s="35">
        <f t="shared" si="129"/>
        <v>-0.3561271514376052</v>
      </c>
    </row>
    <row r="1112" spans="1:24">
      <c r="A1112" s="357">
        <v>45499</v>
      </c>
      <c r="B1112" s="132">
        <f>[1]!thsiFinD("ths_adjustment_nvg_ratio_fund",B$2,$A$6,$A1112,101)/100</f>
        <v>6.8014705882352991E-2</v>
      </c>
      <c r="C1112" s="132">
        <f>[1]!thsiFinD("ths_adjustment_nvg_ratio_fund",C$2,$A$6,$A1112,101)/100</f>
        <v>8.6091564590391995E-2</v>
      </c>
      <c r="D1112" s="132">
        <f>[1]!thsiFinD("ths_adjustment_nvg_ratio_fund",D$2,$A$6,$A1112,101)/100</f>
        <v>0.18224299065421001</v>
      </c>
      <c r="E1112" s="132">
        <f>[1]!thsiFinD("ths_adjustment_nvg_ratio_fund",E$2,$A$6,$A1112,101)/100</f>
        <v>0.29537480751416001</v>
      </c>
      <c r="F1112" s="135">
        <f>(1+F$831)*(1+[1]!thsiFinD("ths_adjustment_nvg_ratio_fund",F$2,$A$832,$A1112,101)/100)-1</f>
        <v>-3.502964852373025E-2</v>
      </c>
      <c r="G1112" s="135">
        <f>(1+G$831)*(1+[1]!thsiFinD("ths_adjustment_nvg_ratio_fund",G$2,$A$832,$A1112,101)/100)-1</f>
        <v>-4.3259023660771723E-2</v>
      </c>
      <c r="H1112" s="136">
        <f>(1+H$997)*(1+[1]!thsiFinD("ths_adjustment_nvg_ratio_fund",H$2,$A$998,$A1112,101)/100)-1</f>
        <v>-0.13997818886051272</v>
      </c>
      <c r="I1112" s="136">
        <f>(1+I$997)*(1+[1]!thsiFinD("ths_adjustment_nvg_ratio_fund",I$2,$A$998,$A1112,101)/100)-1</f>
        <v>3.6936589251076013E-2</v>
      </c>
      <c r="J1112" s="32">
        <f t="shared" si="123"/>
        <v>5.6299224605897036E-2</v>
      </c>
      <c r="K1112" s="32">
        <f>[1]!thsiFinD("ths_int_chg_ratio_index",K$2,$A$6,$A1112,101)/100</f>
        <v>-0.15398637084317002</v>
      </c>
      <c r="L1112" s="32">
        <f>[1]!thsiFinD("ths_int_chg_ratio_index",L$2,$A$6,$A1112,101)/100</f>
        <v>-0.12721897685615999</v>
      </c>
      <c r="M1112" s="46">
        <f t="shared" si="124"/>
        <v>1.0562992246058971</v>
      </c>
      <c r="N1112" s="46">
        <f t="shared" si="125"/>
        <v>0.84601362915682998</v>
      </c>
      <c r="O1112" s="46">
        <f t="shared" si="125"/>
        <v>0.87278102314383998</v>
      </c>
      <c r="P1112" s="38">
        <f t="shared" si="126"/>
        <v>1.4226636079450294E-2</v>
      </c>
      <c r="Q1112" s="38">
        <f t="shared" si="127"/>
        <v>5.9271011495549697E-3</v>
      </c>
      <c r="R1112" s="38">
        <f t="shared" si="127"/>
        <v>9.3858214811610718E-3</v>
      </c>
      <c r="S1112" s="34">
        <f>MAX(M$6:M1112)</f>
        <v>1.5715176881679187</v>
      </c>
      <c r="T1112" s="34">
        <f>MAX(N$6:N1112)</f>
        <v>1.37911001835863</v>
      </c>
      <c r="U1112" s="34">
        <f>MAX(O$6:O1112)</f>
        <v>1.34291332477861</v>
      </c>
      <c r="V1112" s="35">
        <f t="shared" si="128"/>
        <v>-0.32784770253694395</v>
      </c>
      <c r="W1112" s="35">
        <f t="shared" si="129"/>
        <v>-0.38655102356248072</v>
      </c>
      <c r="X1112" s="35">
        <f t="shared" si="129"/>
        <v>-0.35008387582443201</v>
      </c>
    </row>
    <row r="1113" spans="1:24">
      <c r="A1113" s="357">
        <v>45502</v>
      </c>
      <c r="B1113" s="132">
        <f>[1]!thsiFinD("ths_adjustment_nvg_ratio_fund",B$2,$A$6,$A1113,101)/100</f>
        <v>6.8893861892582994E-2</v>
      </c>
      <c r="C1113" s="132">
        <f>[1]!thsiFinD("ths_adjustment_nvg_ratio_fund",C$2,$A$6,$A1113,101)/100</f>
        <v>8.4701589783685E-2</v>
      </c>
      <c r="D1113" s="132">
        <f>[1]!thsiFinD("ths_adjustment_nvg_ratio_fund",D$2,$A$6,$A1113,101)/100</f>
        <v>0.17325664989216003</v>
      </c>
      <c r="E1113" s="132">
        <f>[1]!thsiFinD("ths_adjustment_nvg_ratio_fund",E$2,$A$6,$A1113,101)/100</f>
        <v>0.28884945946319002</v>
      </c>
      <c r="F1113" s="135">
        <f>(1+F$831)*(1+[1]!thsiFinD("ths_adjustment_nvg_ratio_fund",F$2,$A$832,$A1113,101)/100)-1</f>
        <v>-3.7151239622615462E-2</v>
      </c>
      <c r="G1113" s="135">
        <f>(1+G$831)*(1+[1]!thsiFinD("ths_adjustment_nvg_ratio_fund",G$2,$A$832,$A1113,101)/100)-1</f>
        <v>-4.5776763072194249E-2</v>
      </c>
      <c r="H1113" s="136">
        <f>(1+H$997)*(1+[1]!thsiFinD("ths_adjustment_nvg_ratio_fund",H$2,$A$998,$A1113,101)/100)-1</f>
        <v>-0.13956451795568581</v>
      </c>
      <c r="I1113" s="136">
        <f>(1+I$997)*(1+[1]!thsiFinD("ths_adjustment_nvg_ratio_fund",I$2,$A$998,$A1113,101)/100)-1</f>
        <v>3.7663923777087938E-2</v>
      </c>
      <c r="J1113" s="32">
        <f t="shared" si="123"/>
        <v>5.3859120519776316E-2</v>
      </c>
      <c r="K1113" s="32">
        <f>[1]!thsiFinD("ths_int_chg_ratio_index",K$2,$A$6,$A1113,101)/100</f>
        <v>-0.15866697025981</v>
      </c>
      <c r="L1113" s="32">
        <f>[1]!thsiFinD("ths_int_chg_ratio_index",L$2,$A$6,$A1113,101)/100</f>
        <v>-0.13014933938068998</v>
      </c>
      <c r="M1113" s="46">
        <f t="shared" si="124"/>
        <v>1.0538591205197763</v>
      </c>
      <c r="N1113" s="46">
        <f t="shared" si="125"/>
        <v>0.84133302974018997</v>
      </c>
      <c r="O1113" s="46">
        <f t="shared" si="125"/>
        <v>0.86985066061931005</v>
      </c>
      <c r="P1113" s="38">
        <f t="shared" si="126"/>
        <v>-2.3100500589984252E-3</v>
      </c>
      <c r="Q1113" s="38">
        <f t="shared" si="127"/>
        <v>-5.5325342941636713E-3</v>
      </c>
      <c r="R1113" s="38">
        <f t="shared" si="127"/>
        <v>-3.3575002742091131E-3</v>
      </c>
      <c r="S1113" s="34">
        <f>MAX(M$6:M1113)</f>
        <v>1.5715176881679187</v>
      </c>
      <c r="T1113" s="34">
        <f>MAX(N$6:N1113)</f>
        <v>1.37911001835863</v>
      </c>
      <c r="U1113" s="34">
        <f>MAX(O$6:O1113)</f>
        <v>1.34291332477861</v>
      </c>
      <c r="V1113" s="35">
        <f t="shared" si="128"/>
        <v>-0.32940040799135439</v>
      </c>
      <c r="W1113" s="35">
        <f t="shared" si="129"/>
        <v>-0.38994495106234095</v>
      </c>
      <c r="X1113" s="35">
        <f t="shared" si="129"/>
        <v>-0.35226596938956434</v>
      </c>
    </row>
    <row r="1114" spans="1:24">
      <c r="A1114" s="357">
        <v>45503</v>
      </c>
      <c r="B1114" s="132">
        <f>[1]!thsiFinD("ths_adjustment_nvg_ratio_fund",B$2,$A$6,$A1114,101)/100</f>
        <v>6.0981457800511001E-2</v>
      </c>
      <c r="C1114" s="132">
        <f>[1]!thsiFinD("ths_adjustment_nvg_ratio_fund",C$2,$A$6,$A1114,101)/100</f>
        <v>7.5666753540092002E-2</v>
      </c>
      <c r="D1114" s="132">
        <f>[1]!thsiFinD("ths_adjustment_nvg_ratio_fund",D$2,$A$6,$A1114,101)/100</f>
        <v>0.16858375269589998</v>
      </c>
      <c r="E1114" s="132">
        <f>[1]!thsiFinD("ths_adjustment_nvg_ratio_fund",E$2,$A$6,$A1114,101)/100</f>
        <v>0.28176479588043002</v>
      </c>
      <c r="F1114" s="135">
        <f>(1+F$831)*(1+[1]!thsiFinD("ths_adjustment_nvg_ratio_fund",F$2,$A$832,$A1114,101)/100)-1</f>
        <v>-3.3143789769165655E-2</v>
      </c>
      <c r="G1114" s="135">
        <f>(1+G$831)*(1+[1]!thsiFinD("ths_adjustment_nvg_ratio_fund",G$2,$A$832,$A1114,101)/100)-1</f>
        <v>-4.2179992484456474E-2</v>
      </c>
      <c r="H1114" s="136">
        <f>(1+H$997)*(1+[1]!thsiFinD("ths_adjustment_nvg_ratio_fund",H$2,$A$998,$A1114,101)/100)-1</f>
        <v>-0.1368756570742955</v>
      </c>
      <c r="I1114" s="136">
        <f>(1+I$997)*(1+[1]!thsiFinD("ths_adjustment_nvg_ratio_fund",I$2,$A$998,$A1114,101)/100)-1</f>
        <v>4.1543041249151758E-2</v>
      </c>
      <c r="J1114" s="32">
        <f t="shared" si="123"/>
        <v>5.2042545229770892E-2</v>
      </c>
      <c r="K1114" s="32">
        <f>[1]!thsiFinD("ths_int_chg_ratio_index",K$2,$A$6,$A1114,101)/100</f>
        <v>-0.16308607819147</v>
      </c>
      <c r="L1114" s="32">
        <f>[1]!thsiFinD("ths_int_chg_ratio_index",L$2,$A$6,$A1114,101)/100</f>
        <v>-0.13192397865854999</v>
      </c>
      <c r="M1114" s="46">
        <f t="shared" si="124"/>
        <v>1.0520425452297708</v>
      </c>
      <c r="N1114" s="46">
        <f t="shared" si="125"/>
        <v>0.83691392180852997</v>
      </c>
      <c r="O1114" s="46">
        <f t="shared" si="125"/>
        <v>0.86807602134145001</v>
      </c>
      <c r="P1114" s="38">
        <f t="shared" si="126"/>
        <v>-1.7237363653592741E-3</v>
      </c>
      <c r="Q1114" s="38">
        <f t="shared" si="127"/>
        <v>-5.2525073608777895E-3</v>
      </c>
      <c r="R1114" s="38">
        <f t="shared" si="127"/>
        <v>-2.0401654654105261E-3</v>
      </c>
      <c r="S1114" s="34">
        <f>MAX(M$6:M1114)</f>
        <v>1.5715176881679187</v>
      </c>
      <c r="T1114" s="34">
        <f>MAX(N$6:N1114)</f>
        <v>1.37911001835863</v>
      </c>
      <c r="U1114" s="34">
        <f>MAX(O$6:O1114)</f>
        <v>1.34291332477861</v>
      </c>
      <c r="V1114" s="35">
        <f t="shared" si="128"/>
        <v>-0.33055634489469476</v>
      </c>
      <c r="W1114" s="35">
        <f t="shared" si="129"/>
        <v>-0.3931492696974267</v>
      </c>
      <c r="X1114" s="35">
        <f t="shared" si="129"/>
        <v>-0.35358745398958691</v>
      </c>
    </row>
    <row r="1115" spans="1:24">
      <c r="A1115" s="357">
        <v>45504</v>
      </c>
      <c r="B1115" s="132">
        <f>[1]!thsiFinD("ths_adjustment_nvg_ratio_fund",B$2,$A$6,$A1115,101)/100</f>
        <v>8.3439897698210003E-2</v>
      </c>
      <c r="C1115" s="132">
        <f>[1]!thsiFinD("ths_adjustment_nvg_ratio_fund",C$2,$A$6,$A1115,101)/100</f>
        <v>9.6516375640691002E-2</v>
      </c>
      <c r="D1115" s="132">
        <f>[1]!thsiFinD("ths_adjustment_nvg_ratio_fund",D$2,$A$6,$A1115,101)/100</f>
        <v>0.21159837047688002</v>
      </c>
      <c r="E1115" s="132">
        <f>[1]!thsiFinD("ths_adjustment_nvg_ratio_fund",E$2,$A$6,$A1115,101)/100</f>
        <v>0.32623038193119003</v>
      </c>
      <c r="F1115" s="135">
        <f>(1+F$831)*(1+[1]!thsiFinD("ths_adjustment_nvg_ratio_fund",F$2,$A$832,$A1115,101)/100)-1</f>
        <v>2.4517942232411549E-3</v>
      </c>
      <c r="G1115" s="135">
        <f>(1+G$831)*(1+[1]!thsiFinD("ths_adjustment_nvg_ratio_fund",G$2,$A$832,$A1115,101)/100)-1</f>
        <v>-5.4929324894952281E-3</v>
      </c>
      <c r="H1115" s="136">
        <f>(1+H$997)*(1+[1]!thsiFinD("ths_adjustment_nvg_ratio_fund",H$2,$A$998,$A1115,101)/100)-1</f>
        <v>-0.10750502283143049</v>
      </c>
      <c r="I1115" s="136">
        <f>(1+I$997)*(1+[1]!thsiFinD("ths_adjustment_nvg_ratio_fund",I$2,$A$998,$A1115,101)/100)-1</f>
        <v>7.8394657233758824E-2</v>
      </c>
      <c r="J1115" s="32">
        <f t="shared" si="123"/>
        <v>8.5704190235380673E-2</v>
      </c>
      <c r="K1115" s="32">
        <f>[1]!thsiFinD("ths_int_chg_ratio_index",K$2,$A$6,$A1115,101)/100</f>
        <v>-0.14127084487739999</v>
      </c>
      <c r="L1115" s="32">
        <f>[1]!thsiFinD("ths_int_chg_ratio_index",L$2,$A$6,$A1115,101)/100</f>
        <v>-0.10656217655071</v>
      </c>
      <c r="M1115" s="46">
        <f t="shared" si="124"/>
        <v>1.0857041902353806</v>
      </c>
      <c r="N1115" s="46">
        <f t="shared" si="125"/>
        <v>0.85872915512259995</v>
      </c>
      <c r="O1115" s="46">
        <f t="shared" si="125"/>
        <v>0.89343782344929001</v>
      </c>
      <c r="P1115" s="38">
        <f t="shared" si="126"/>
        <v>3.1996467403566653E-2</v>
      </c>
      <c r="Q1115" s="38">
        <f t="shared" si="127"/>
        <v>2.6066280827218513E-2</v>
      </c>
      <c r="R1115" s="38">
        <f t="shared" si="127"/>
        <v>2.9216107212186371E-2</v>
      </c>
      <c r="S1115" s="34">
        <f>MAX(M$6:M1115)</f>
        <v>1.5715176881679187</v>
      </c>
      <c r="T1115" s="34">
        <f>MAX(N$6:N1115)</f>
        <v>1.37911001835863</v>
      </c>
      <c r="U1115" s="34">
        <f>MAX(O$6:O1115)</f>
        <v>1.34291332477861</v>
      </c>
      <c r="V1115" s="35">
        <f t="shared" si="128"/>
        <v>-0.30913651280559329</v>
      </c>
      <c r="W1115" s="35">
        <f t="shared" si="129"/>
        <v>-0.3773309281411571</v>
      </c>
      <c r="X1115" s="35">
        <f t="shared" si="129"/>
        <v>-0.33470179574204439</v>
      </c>
    </row>
    <row r="1116" spans="1:24">
      <c r="A1116" s="357">
        <v>45505</v>
      </c>
      <c r="B1116" s="132">
        <f>[1]!thsiFinD("ths_adjustment_nvg_ratio_fund",B$2,$A$6,$A1116,101)/100</f>
        <v>8.0163043478261004E-2</v>
      </c>
      <c r="C1116" s="132">
        <f>[1]!thsiFinD("ths_adjustment_nvg_ratio_fund",C$2,$A$6,$A1116,101)/100</f>
        <v>9.1477716966379991E-2</v>
      </c>
      <c r="D1116" s="132">
        <f>[1]!thsiFinD("ths_adjustment_nvg_ratio_fund",D$2,$A$6,$A1116,101)/100</f>
        <v>0.20357057272945001</v>
      </c>
      <c r="E1116" s="132">
        <f>[1]!thsiFinD("ths_adjustment_nvg_ratio_fund",E$2,$A$6,$A1116,101)/100</f>
        <v>0.32017113016957999</v>
      </c>
      <c r="F1116" s="135">
        <f>(1+F$831)*(1+[1]!thsiFinD("ths_adjustment_nvg_ratio_fund",F$2,$A$832,$A1116,101)/100)-1</f>
        <v>1.0374001573174585E-3</v>
      </c>
      <c r="G1116" s="135">
        <f>(1+G$831)*(1+[1]!thsiFinD("ths_adjustment_nvg_ratio_fund",G$2,$A$832,$A1116,101)/100)-1</f>
        <v>-6.3321789599692924E-3</v>
      </c>
      <c r="H1116" s="136">
        <f>(1+H$997)*(1+[1]!thsiFinD("ths_adjustment_nvg_ratio_fund",H$2,$A$998,$A1116,101)/100)-1</f>
        <v>-0.10636742784315401</v>
      </c>
      <c r="I1116" s="136">
        <f>(1+I$997)*(1+[1]!thsiFinD("ths_adjustment_nvg_ratio_fund",I$2,$A$998,$A1116,101)/100)-1</f>
        <v>7.9606881443778921E-2</v>
      </c>
      <c r="J1116" s="32">
        <f t="shared" si="123"/>
        <v>8.2915892267705502E-2</v>
      </c>
      <c r="K1116" s="32">
        <f>[1]!thsiFinD("ths_int_chg_ratio_index",K$2,$A$6,$A1116,101)/100</f>
        <v>-0.14700933020689999</v>
      </c>
      <c r="L1116" s="32">
        <f>[1]!thsiFinD("ths_int_chg_ratio_index",L$2,$A$6,$A1116,101)/100</f>
        <v>-0.11041706878505</v>
      </c>
      <c r="M1116" s="46">
        <f t="shared" si="124"/>
        <v>1.0829158922677056</v>
      </c>
      <c r="N1116" s="46">
        <f t="shared" si="125"/>
        <v>0.85299066979310001</v>
      </c>
      <c r="O1116" s="46">
        <f t="shared" si="125"/>
        <v>0.88958293121495002</v>
      </c>
      <c r="P1116" s="38">
        <f t="shared" si="126"/>
        <v>-2.5681930610127468E-3</v>
      </c>
      <c r="Q1116" s="38">
        <f t="shared" si="127"/>
        <v>-6.682532315652745E-3</v>
      </c>
      <c r="R1116" s="38">
        <f t="shared" si="127"/>
        <v>-4.3146732018322087E-3</v>
      </c>
      <c r="S1116" s="34">
        <f>MAX(M$6:M1116)</f>
        <v>1.5715176881679187</v>
      </c>
      <c r="T1116" s="34">
        <f>MAX(N$6:N1116)</f>
        <v>1.37911001835863</v>
      </c>
      <c r="U1116" s="34">
        <f>MAX(O$6:O1116)</f>
        <v>1.34291332477861</v>
      </c>
      <c r="V1116" s="35">
        <f t="shared" si="128"/>
        <v>-0.31091078361951308</v>
      </c>
      <c r="W1116" s="35">
        <f t="shared" si="129"/>
        <v>-0.3814919343358113</v>
      </c>
      <c r="X1116" s="35">
        <f t="shared" si="129"/>
        <v>-0.33757234007518333</v>
      </c>
    </row>
    <row r="1117" spans="1:24">
      <c r="A1117" s="357">
        <v>45506</v>
      </c>
      <c r="B1117" s="132">
        <f>[1]!thsiFinD("ths_adjustment_nvg_ratio_fund",B$2,$A$6,$A1117,101)/100</f>
        <v>6.809462915601E-2</v>
      </c>
      <c r="C1117" s="132">
        <f>[1]!thsiFinD("ths_adjustment_nvg_ratio_fund",C$2,$A$6,$A1117,101)/100</f>
        <v>8.0792285639822992E-2</v>
      </c>
      <c r="D1117" s="132">
        <f>[1]!thsiFinD("ths_adjustment_nvg_ratio_fund",D$2,$A$6,$A1117,101)/100</f>
        <v>0.18823388449557002</v>
      </c>
      <c r="E1117" s="132">
        <f>[1]!thsiFinD("ths_adjustment_nvg_ratio_fund",E$2,$A$6,$A1117,101)/100</f>
        <v>0.30190015556513</v>
      </c>
      <c r="F1117" s="135">
        <f>(1+F$831)*(1+[1]!thsiFinD("ths_adjustment_nvg_ratio_fund",F$2,$A$832,$A1117,101)/100)-1</f>
        <v>-1.1927878780313983E-2</v>
      </c>
      <c r="G1117" s="135">
        <f>(1+G$831)*(1+[1]!thsiFinD("ths_adjustment_nvg_ratio_fund",G$2,$A$832,$A1117,101)/100)-1</f>
        <v>-1.8441306605363139E-2</v>
      </c>
      <c r="H1117" s="136">
        <f>(1+H$997)*(1+[1]!thsiFinD("ths_adjustment_nvg_ratio_fund",H$2,$A$998,$A1117,101)/100)-1</f>
        <v>-0.11836388408319609</v>
      </c>
      <c r="I1117" s="136">
        <f>(1+I$997)*(1+[1]!thsiFinD("ths_adjustment_nvg_ratio_fund",I$2,$A$998,$A1117,101)/100)-1</f>
        <v>6.4211633976525295E-2</v>
      </c>
      <c r="J1117" s="32">
        <f t="shared" si="123"/>
        <v>6.9312439920523147E-2</v>
      </c>
      <c r="K1117" s="32">
        <f>[1]!thsiFinD("ths_int_chg_ratio_index",K$2,$A$6,$A1117,101)/100</f>
        <v>-0.15636038537693001</v>
      </c>
      <c r="L1117" s="32">
        <f>[1]!thsiFinD("ths_int_chg_ratio_index",L$2,$A$6,$A1117,101)/100</f>
        <v>-0.12088784273542</v>
      </c>
      <c r="M1117" s="46">
        <f t="shared" si="124"/>
        <v>1.0693124399205232</v>
      </c>
      <c r="N1117" s="46">
        <f t="shared" si="125"/>
        <v>0.84363961462307002</v>
      </c>
      <c r="O1117" s="46">
        <f t="shared" si="125"/>
        <v>0.87911215726458003</v>
      </c>
      <c r="P1117" s="38">
        <f t="shared" si="126"/>
        <v>-1.2561873405233515E-2</v>
      </c>
      <c r="Q1117" s="38">
        <f t="shared" si="127"/>
        <v>-1.0962669934359459E-2</v>
      </c>
      <c r="R1117" s="38">
        <f t="shared" si="127"/>
        <v>-1.1770430370184326E-2</v>
      </c>
      <c r="S1117" s="34">
        <f>MAX(M$6:M1117)</f>
        <v>1.5715176881679187</v>
      </c>
      <c r="T1117" s="34">
        <f>MAX(N$6:N1117)</f>
        <v>1.37911001835863</v>
      </c>
      <c r="U1117" s="34">
        <f>MAX(O$6:O1117)</f>
        <v>1.34291332477861</v>
      </c>
      <c r="V1117" s="35">
        <f t="shared" si="128"/>
        <v>-0.31956703512059625</v>
      </c>
      <c r="W1117" s="35">
        <f t="shared" si="129"/>
        <v>-0.38827243411142698</v>
      </c>
      <c r="X1117" s="35">
        <f t="shared" si="129"/>
        <v>-0.34536939872161243</v>
      </c>
    </row>
    <row r="1118" spans="1:24">
      <c r="A1118" s="357">
        <v>45509</v>
      </c>
      <c r="B1118" s="132">
        <f>[1]!thsiFinD("ths_adjustment_nvg_ratio_fund",B$2,$A$6,$A1118,101)/100</f>
        <v>5.1870204603580994E-2</v>
      </c>
      <c r="C1118" s="132">
        <f>[1]!thsiFinD("ths_adjustment_nvg_ratio_fund",C$2,$A$6,$A1118,101)/100</f>
        <v>6.7326904699852003E-2</v>
      </c>
      <c r="D1118" s="132">
        <f>[1]!thsiFinD("ths_adjustment_nvg_ratio_fund",D$2,$A$6,$A1118,101)/100</f>
        <v>0.16379103762281003</v>
      </c>
      <c r="E1118" s="132">
        <f>[1]!thsiFinD("ths_adjustment_nvg_ratio_fund",E$2,$A$6,$A1118,101)/100</f>
        <v>0.27663773669752001</v>
      </c>
      <c r="F1118" s="135">
        <f>(1+F$831)*(1+[1]!thsiFinD("ths_adjustment_nvg_ratio_fund",F$2,$A$832,$A1118,101)/100)-1</f>
        <v>-3.5618979384531624E-2</v>
      </c>
      <c r="G1118" s="135">
        <f>(1+G$831)*(1+[1]!thsiFinD("ths_adjustment_nvg_ratio_fund",G$2,$A$832,$A1118,101)/100)-1</f>
        <v>-4.4338054837099072E-2</v>
      </c>
      <c r="H1118" s="136">
        <f>(1+H$997)*(1+[1]!thsiFinD("ths_adjustment_nvg_ratio_fund",H$2,$A$998,$A1118,101)/100)-1</f>
        <v>-0.14266704974190314</v>
      </c>
      <c r="I1118" s="136">
        <f>(1+I$997)*(1+[1]!thsiFinD("ths_adjustment_nvg_ratio_fund",I$2,$A$998,$A1118,101)/100)-1</f>
        <v>3.7785146198089814E-2</v>
      </c>
      <c r="J1118" s="32">
        <f t="shared" si="123"/>
        <v>4.6848368232289883E-2</v>
      </c>
      <c r="K1118" s="32">
        <f>[1]!thsiFinD("ths_int_chg_ratio_index",K$2,$A$6,$A1118,101)/100</f>
        <v>-0.16820435096775999</v>
      </c>
      <c r="L1118" s="32">
        <f>[1]!thsiFinD("ths_int_chg_ratio_index",L$2,$A$6,$A1118,101)/100</f>
        <v>-0.13691995010451</v>
      </c>
      <c r="M1118" s="46">
        <f t="shared" si="124"/>
        <v>1.0468483682322898</v>
      </c>
      <c r="N1118" s="46">
        <f t="shared" si="125"/>
        <v>0.83179564903224001</v>
      </c>
      <c r="O1118" s="46">
        <f t="shared" si="125"/>
        <v>0.86308004989549003</v>
      </c>
      <c r="P1118" s="38">
        <f t="shared" si="126"/>
        <v>-2.1007958805663085E-2</v>
      </c>
      <c r="Q1118" s="38">
        <f t="shared" si="127"/>
        <v>-1.403912925084938E-2</v>
      </c>
      <c r="R1118" s="38">
        <f t="shared" si="127"/>
        <v>-1.8236703060705017E-2</v>
      </c>
      <c r="S1118" s="34">
        <f>MAX(M$6:M1118)</f>
        <v>1.5715176881679187</v>
      </c>
      <c r="T1118" s="34">
        <f>MAX(N$6:N1118)</f>
        <v>1.37911001835863</v>
      </c>
      <c r="U1118" s="34">
        <f>MAX(O$6:O1118)</f>
        <v>1.34291332477861</v>
      </c>
      <c r="V1118" s="35">
        <f t="shared" si="128"/>
        <v>-0.33386154281679792</v>
      </c>
      <c r="W1118" s="35">
        <f t="shared" si="129"/>
        <v>-0.3968605564752441</v>
      </c>
      <c r="X1118" s="35">
        <f t="shared" si="129"/>
        <v>-0.35730770261157718</v>
      </c>
    </row>
    <row r="1119" spans="1:24">
      <c r="A1119" s="357">
        <v>45510</v>
      </c>
      <c r="B1119" s="132">
        <f>[1]!thsiFinD("ths_adjustment_nvg_ratio_fund",B$2,$A$6,$A1119,101)/100</f>
        <v>5.2030051150894999E-2</v>
      </c>
      <c r="C1119" s="132">
        <f>[1]!thsiFinD("ths_adjustment_nvg_ratio_fund",C$2,$A$6,$A1119,101)/100</f>
        <v>6.6805664147336991E-2</v>
      </c>
      <c r="D1119" s="132">
        <f>[1]!thsiFinD("ths_adjustment_nvg_ratio_fund",D$2,$A$6,$A1119,101)/100</f>
        <v>0.17565300742870998</v>
      </c>
      <c r="E1119" s="132">
        <f>[1]!thsiFinD("ths_adjustment_nvg_ratio_fund",E$2,$A$6,$A1119,101)/100</f>
        <v>0.28950199431459001</v>
      </c>
      <c r="F1119" s="135">
        <f>(1+F$831)*(1+[1]!thsiFinD("ths_adjustment_nvg_ratio_fund",F$2,$A$832,$A1119,101)/100)-1</f>
        <v>-2.1710771069617829E-2</v>
      </c>
      <c r="G1119" s="135">
        <f>(1+G$831)*(1+[1]!thsiFinD("ths_adjustment_nvg_ratio_fund",G$2,$A$832,$A1119,101)/100)-1</f>
        <v>-2.7792910133493276E-2</v>
      </c>
      <c r="H1119" s="136">
        <f>(1+H$997)*(1+[1]!thsiFinD("ths_adjustment_nvg_ratio_fund",H$2,$A$998,$A1119,101)/100)-1</f>
        <v>-0.1271543908108167</v>
      </c>
      <c r="I1119" s="136">
        <f>(1+I$997)*(1+[1]!thsiFinD("ths_adjustment_nvg_ratio_fund",I$2,$A$998,$A1119,101)/100)-1</f>
        <v>5.9847626820453304E-2</v>
      </c>
      <c r="J1119" s="32">
        <f t="shared" si="123"/>
        <v>5.839753398100718E-2</v>
      </c>
      <c r="K1119" s="32">
        <f>[1]!thsiFinD("ths_int_chg_ratio_index",K$2,$A$6,$A1119,101)/100</f>
        <v>-0.16577365813125</v>
      </c>
      <c r="L1119" s="32">
        <f>[1]!thsiFinD("ths_int_chg_ratio_index",L$2,$A$6,$A1119,101)/100</f>
        <v>-0.13053772852306</v>
      </c>
      <c r="M1119" s="46">
        <f t="shared" si="124"/>
        <v>1.0583975339810072</v>
      </c>
      <c r="N1119" s="46">
        <f t="shared" si="125"/>
        <v>0.83422634186875</v>
      </c>
      <c r="O1119" s="46">
        <f t="shared" si="125"/>
        <v>0.86946227147694</v>
      </c>
      <c r="P1119" s="38">
        <f t="shared" si="126"/>
        <v>1.1032319578641037E-2</v>
      </c>
      <c r="Q1119" s="38">
        <f t="shared" si="127"/>
        <v>2.9222235525492302E-3</v>
      </c>
      <c r="R1119" s="38">
        <f t="shared" si="127"/>
        <v>7.3947040975199663E-3</v>
      </c>
      <c r="S1119" s="34">
        <f>MAX(M$6:M1119)</f>
        <v>1.5715176881679187</v>
      </c>
      <c r="T1119" s="34">
        <f>MAX(N$6:N1119)</f>
        <v>1.37911001835863</v>
      </c>
      <c r="U1119" s="34">
        <f>MAX(O$6:O1119)</f>
        <v>1.34291332477861</v>
      </c>
      <c r="V1119" s="35">
        <f t="shared" si="128"/>
        <v>-0.32651249047353004</v>
      </c>
      <c r="W1119" s="35">
        <f t="shared" si="129"/>
        <v>-0.39509804818790462</v>
      </c>
      <c r="X1119" s="35">
        <f t="shared" si="129"/>
        <v>-0.35255518324663448</v>
      </c>
    </row>
    <row r="1120" spans="1:24">
      <c r="A1120" s="357">
        <v>45511</v>
      </c>
      <c r="B1120" s="132">
        <f>[1]!thsiFinD("ths_adjustment_nvg_ratio_fund",B$2,$A$6,$A1120,101)/100</f>
        <v>5.3708439897698003E-2</v>
      </c>
      <c r="C1120" s="132">
        <f>[1]!thsiFinD("ths_adjustment_nvg_ratio_fund",C$2,$A$6,$A1120,101)/100</f>
        <v>7.0280601164104006E-2</v>
      </c>
      <c r="D1120" s="132">
        <f>[1]!thsiFinD("ths_adjustment_nvg_ratio_fund",D$2,$A$6,$A1120,101)/100</f>
        <v>0.17649173256649997</v>
      </c>
      <c r="E1120" s="132">
        <f>[1]!thsiFinD("ths_adjustment_nvg_ratio_fund",E$2,$A$6,$A1120,101)/100</f>
        <v>0.29379008016121999</v>
      </c>
      <c r="F1120" s="135">
        <f>(1+F$831)*(1+[1]!thsiFinD("ths_adjustment_nvg_ratio_fund",F$2,$A$832,$A1120,101)/100)-1</f>
        <v>-2.1828637241778193E-2</v>
      </c>
      <c r="G1120" s="135">
        <f>(1+G$831)*(1+[1]!thsiFinD("ths_adjustment_nvg_ratio_fund",G$2,$A$832,$A1120,101)/100)-1</f>
        <v>-2.9711187780282811E-2</v>
      </c>
      <c r="H1120" s="136">
        <f>(1+H$997)*(1+[1]!thsiFinD("ths_adjustment_nvg_ratio_fund",H$2,$A$998,$A1120,101)/100)-1</f>
        <v>-0.12467236538183479</v>
      </c>
      <c r="I1120" s="136">
        <f>(1+I$997)*(1+[1]!thsiFinD("ths_adjustment_nvg_ratio_fund",I$2,$A$998,$A1120,101)/100)-1</f>
        <v>6.0574961346465228E-2</v>
      </c>
      <c r="J1120" s="32">
        <f t="shared" si="123"/>
        <v>5.9829203091511421E-2</v>
      </c>
      <c r="K1120" s="32">
        <f>[1]!thsiFinD("ths_int_chg_ratio_index",K$2,$A$6,$A1120,101)/100</f>
        <v>-0.166001633457</v>
      </c>
      <c r="L1120" s="32">
        <f>[1]!thsiFinD("ths_int_chg_ratio_index",L$2,$A$6,$A1120,101)/100</f>
        <v>-0.13065981399898</v>
      </c>
      <c r="M1120" s="46">
        <f t="shared" si="124"/>
        <v>1.0598292030915115</v>
      </c>
      <c r="N1120" s="46">
        <f t="shared" si="125"/>
        <v>0.83399836654299997</v>
      </c>
      <c r="O1120" s="46">
        <f t="shared" si="125"/>
        <v>0.86934018600102003</v>
      </c>
      <c r="P1120" s="38">
        <f t="shared" si="126"/>
        <v>1.3526761585689329E-3</v>
      </c>
      <c r="Q1120" s="38">
        <f t="shared" si="127"/>
        <v>-2.7327754388495329E-4</v>
      </c>
      <c r="R1120" s="38">
        <f t="shared" si="127"/>
        <v>-1.404149207216987E-4</v>
      </c>
      <c r="S1120" s="34">
        <f>MAX(M$6:M1120)</f>
        <v>1.5715176881679187</v>
      </c>
      <c r="T1120" s="34">
        <f>MAX(N$6:N1120)</f>
        <v>1.37911001835863</v>
      </c>
      <c r="U1120" s="34">
        <f>MAX(O$6:O1120)</f>
        <v>1.34291332477861</v>
      </c>
      <c r="V1120" s="35">
        <f t="shared" si="128"/>
        <v>-0.32560147997629962</v>
      </c>
      <c r="W1120" s="35">
        <f t="shared" si="129"/>
        <v>-0.39526335430758708</v>
      </c>
      <c r="X1120" s="35">
        <f t="shared" si="129"/>
        <v>-0.35264609415925063</v>
      </c>
    </row>
    <row r="1121" spans="1:24">
      <c r="A1121" s="357">
        <v>45512</v>
      </c>
      <c r="B1121" s="132">
        <f>[1]!thsiFinD("ths_adjustment_nvg_ratio_fund",B$2,$A$6,$A1121,101)/100</f>
        <v>5.3069053708440006E-2</v>
      </c>
      <c r="C1121" s="132">
        <f>[1]!thsiFinD("ths_adjustment_nvg_ratio_fund",C$2,$A$6,$A1121,101)/100</f>
        <v>7.0019980887846001E-2</v>
      </c>
      <c r="D1121" s="132">
        <f>[1]!thsiFinD("ths_adjustment_nvg_ratio_fund",D$2,$A$6,$A1121,101)/100</f>
        <v>0.17709082195063999</v>
      </c>
      <c r="E1121" s="132">
        <f>[1]!thsiFinD("ths_adjustment_nvg_ratio_fund",E$2,$A$6,$A1121,101)/100</f>
        <v>0.29472227273993001</v>
      </c>
      <c r="F1121" s="135">
        <f>(1+F$831)*(1+[1]!thsiFinD("ths_adjustment_nvg_ratio_fund",F$2,$A$832,$A1121,101)/100)-1</f>
        <v>-2.0649975520175334E-2</v>
      </c>
      <c r="G1121" s="135">
        <f>(1+G$831)*(1+[1]!thsiFinD("ths_adjustment_nvg_ratio_fund",G$2,$A$832,$A1121,101)/100)-1</f>
        <v>-2.911172601566181E-2</v>
      </c>
      <c r="H1121" s="136">
        <f>(1+H$997)*(1+[1]!thsiFinD("ths_adjustment_nvg_ratio_fund",H$2,$A$998,$A1121,101)/100)-1</f>
        <v>-0.12767147944184787</v>
      </c>
      <c r="I1121" s="136">
        <f>(1+I$997)*(1+[1]!thsiFinD("ths_adjustment_nvg_ratio_fund",I$2,$A$998,$A1121,101)/100)-1</f>
        <v>5.6695843874401186E-2</v>
      </c>
      <c r="J1121" s="32">
        <f t="shared" si="123"/>
        <v>5.9270599022946527E-2</v>
      </c>
      <c r="K1121" s="32">
        <f>[1]!thsiFinD("ths_int_chg_ratio_index",K$2,$A$6,$A1121,101)/100</f>
        <v>-0.16556071132041</v>
      </c>
      <c r="L1121" s="32">
        <f>[1]!thsiFinD("ths_int_chg_ratio_index",L$2,$A$6,$A1121,101)/100</f>
        <v>-0.13126348601188001</v>
      </c>
      <c r="M1121" s="46">
        <f t="shared" si="124"/>
        <v>1.0592705990229465</v>
      </c>
      <c r="N1121" s="46">
        <f t="shared" si="125"/>
        <v>0.83443928867958994</v>
      </c>
      <c r="O1121" s="46">
        <f t="shared" si="125"/>
        <v>0.86873651398812002</v>
      </c>
      <c r="P1121" s="38">
        <f t="shared" si="126"/>
        <v>-5.2706989667350435E-4</v>
      </c>
      <c r="Q1121" s="38">
        <f t="shared" si="127"/>
        <v>5.2868465248634422E-4</v>
      </c>
      <c r="R1121" s="38">
        <f t="shared" si="127"/>
        <v>-6.94402516553283E-4</v>
      </c>
      <c r="S1121" s="34">
        <f>MAX(M$6:M1121)</f>
        <v>1.5715176881679187</v>
      </c>
      <c r="T1121" s="34">
        <f>MAX(N$6:N1121)</f>
        <v>1.37911001835863</v>
      </c>
      <c r="U1121" s="34">
        <f>MAX(O$6:O1121)</f>
        <v>1.34291332477861</v>
      </c>
      <c r="V1121" s="35">
        <f t="shared" si="128"/>
        <v>-0.32595693513456525</v>
      </c>
      <c r="W1121" s="35">
        <f t="shared" si="129"/>
        <v>-0.39494363932421339</v>
      </c>
      <c r="X1121" s="35">
        <f t="shared" si="129"/>
        <v>-0.35309561834056702</v>
      </c>
    </row>
    <row r="1122" spans="1:24">
      <c r="A1122" s="357">
        <v>45513</v>
      </c>
      <c r="B1122" s="132">
        <f>[1]!thsiFinD("ths_adjustment_nvg_ratio_fund",B$2,$A$6,$A1122,101)/100</f>
        <v>5.1790281329922999E-2</v>
      </c>
      <c r="C1122" s="132">
        <f>[1]!thsiFinD("ths_adjustment_nvg_ratio_fund",C$2,$A$6,$A1122,101)/100</f>
        <v>6.8282512379462992E-2</v>
      </c>
      <c r="D1122" s="132">
        <f>[1]!thsiFinD("ths_adjustment_nvg_ratio_fund",D$2,$A$6,$A1122,101)/100</f>
        <v>0.16858375269589998</v>
      </c>
      <c r="E1122" s="132">
        <f>[1]!thsiFinD("ths_adjustment_nvg_ratio_fund",E$2,$A$6,$A1122,101)/100</f>
        <v>0.28978165204189998</v>
      </c>
      <c r="F1122" s="135">
        <f>(1+F$831)*(1+[1]!thsiFinD("ths_adjustment_nvg_ratio_fund",F$2,$A$832,$A1122,101)/100)-1</f>
        <v>-2.7486213505471868E-2</v>
      </c>
      <c r="G1122" s="135">
        <f>(1+G$831)*(1+[1]!thsiFinD("ths_adjustment_nvg_ratio_fund",G$2,$A$832,$A1122,101)/100)-1</f>
        <v>-3.4866558956042404E-2</v>
      </c>
      <c r="H1122" s="136">
        <f>(1+H$997)*(1+[1]!thsiFinD("ths_adjustment_nvg_ratio_fund",H$2,$A$998,$A1122,101)/100)-1</f>
        <v>-0.13149793531151477</v>
      </c>
      <c r="I1122" s="136">
        <f>(1+I$997)*(1+[1]!thsiFinD("ths_adjustment_nvg_ratio_fund",I$2,$A$998,$A1122,101)/100)-1</f>
        <v>5.0634722824301814E-2</v>
      </c>
      <c r="J1122" s="32">
        <f t="shared" si="123"/>
        <v>5.440277668730735E-2</v>
      </c>
      <c r="K1122" s="32">
        <f>[1]!thsiFinD("ths_int_chg_ratio_index",K$2,$A$6,$A1122,101)/100</f>
        <v>-0.1692344937279</v>
      </c>
      <c r="L1122" s="32">
        <f>[1]!thsiFinD("ths_int_chg_ratio_index",L$2,$A$6,$A1122,101)/100</f>
        <v>-0.1358518910738</v>
      </c>
      <c r="M1122" s="46">
        <f t="shared" si="124"/>
        <v>1.0544027766873074</v>
      </c>
      <c r="N1122" s="46">
        <f t="shared" si="125"/>
        <v>0.8307655062721</v>
      </c>
      <c r="O1122" s="46">
        <f t="shared" si="125"/>
        <v>0.86414810892619998</v>
      </c>
      <c r="P1122" s="38">
        <f t="shared" si="126"/>
        <v>-4.5954474145974977E-3</v>
      </c>
      <c r="Q1122" s="38">
        <f t="shared" si="127"/>
        <v>-4.4026958669495242E-3</v>
      </c>
      <c r="R1122" s="38">
        <f t="shared" si="127"/>
        <v>-5.2816993277466917E-3</v>
      </c>
      <c r="S1122" s="34">
        <f>MAX(M$6:M1122)</f>
        <v>1.5715176881679187</v>
      </c>
      <c r="T1122" s="34">
        <f>MAX(N$6:N1122)</f>
        <v>1.37911001835863</v>
      </c>
      <c r="U1122" s="34">
        <f>MAX(O$6:O1122)</f>
        <v>1.34291332477861</v>
      </c>
      <c r="V1122" s="35">
        <f t="shared" si="128"/>
        <v>-0.32905446459432841</v>
      </c>
      <c r="W1122" s="35">
        <f t="shared" si="129"/>
        <v>-0.3976075184626322</v>
      </c>
      <c r="X1122" s="35">
        <f t="shared" si="129"/>
        <v>-0.35651237277829406</v>
      </c>
    </row>
    <row r="1123" spans="1:24">
      <c r="A1123" s="357">
        <v>45516</v>
      </c>
      <c r="B1123" s="132">
        <f>[1]!thsiFinD("ths_adjustment_nvg_ratio_fund",B$2,$A$6,$A1123,101)/100</f>
        <v>5.1150895140664995E-2</v>
      </c>
      <c r="C1123" s="132">
        <f>[1]!thsiFinD("ths_adjustment_nvg_ratio_fund",C$2,$A$6,$A1123,101)/100</f>
        <v>6.8630006081139991E-2</v>
      </c>
      <c r="D1123" s="132">
        <f>[1]!thsiFinD("ths_adjustment_nvg_ratio_fund",D$2,$A$6,$A1123,101)/100</f>
        <v>0.16906302420321001</v>
      </c>
      <c r="E1123" s="132">
        <f>[1]!thsiFinD("ths_adjustment_nvg_ratio_fund",E$2,$A$6,$A1123,101)/100</f>
        <v>0.29351042235674002</v>
      </c>
      <c r="F1123" s="135">
        <f>(1+F$831)*(1+[1]!thsiFinD("ths_adjustment_nvg_ratio_fund",F$2,$A$832,$A1123,101)/100)-1</f>
        <v>-3.0197135465158564E-2</v>
      </c>
      <c r="G1123" s="135">
        <f>(1+G$831)*(1+[1]!thsiFinD("ths_adjustment_nvg_ratio_fund",G$2,$A$832,$A1123,101)/100)-1</f>
        <v>-3.7863867779159177E-2</v>
      </c>
      <c r="H1123" s="136">
        <f>(1+H$997)*(1+[1]!thsiFinD("ths_adjustment_nvg_ratio_fund",H$2,$A$998,$A1123,101)/100)-1</f>
        <v>-0.13677223934809135</v>
      </c>
      <c r="I1123" s="136">
        <f>(1+I$997)*(1+[1]!thsiFinD("ths_adjustment_nvg_ratio_fund",I$2,$A$998,$A1123,101)/100)-1</f>
        <v>4.5907048405223527E-2</v>
      </c>
      <c r="J1123" s="32">
        <f t="shared" si="123"/>
        <v>5.2928519199321178E-2</v>
      </c>
      <c r="K1123" s="32">
        <f>[1]!thsiFinD("ths_int_chg_ratio_index",K$2,$A$6,$A1123,101)/100</f>
        <v>-0.17058329709816999</v>
      </c>
      <c r="L1123" s="32">
        <f>[1]!thsiFinD("ths_int_chg_ratio_index",L$2,$A$6,$A1123,101)/100</f>
        <v>-0.13885014058939998</v>
      </c>
      <c r="M1123" s="46">
        <f t="shared" si="124"/>
        <v>1.0529285191993212</v>
      </c>
      <c r="N1123" s="46">
        <f t="shared" si="125"/>
        <v>0.82941670290183001</v>
      </c>
      <c r="O1123" s="46">
        <f t="shared" si="125"/>
        <v>0.86114985941059996</v>
      </c>
      <c r="P1123" s="38">
        <f t="shared" si="126"/>
        <v>-1.3981919628645034E-3</v>
      </c>
      <c r="Q1123" s="38">
        <f t="shared" si="127"/>
        <v>-1.6235668911225298E-3</v>
      </c>
      <c r="R1123" s="38">
        <f t="shared" si="127"/>
        <v>-3.4696014313168044E-3</v>
      </c>
      <c r="S1123" s="34">
        <f>MAX(M$6:M1123)</f>
        <v>1.5715176881679187</v>
      </c>
      <c r="T1123" s="34">
        <f>MAX(N$6:N1123)</f>
        <v>1.37911001835863</v>
      </c>
      <c r="U1123" s="34">
        <f>MAX(O$6:O1123)</f>
        <v>1.34291332477861</v>
      </c>
      <c r="V1123" s="35">
        <f t="shared" si="128"/>
        <v>-0.32999257524945247</v>
      </c>
      <c r="W1123" s="35">
        <f t="shared" si="129"/>
        <v>-0.39858554295111737</v>
      </c>
      <c r="X1123" s="35">
        <f t="shared" si="129"/>
        <v>-0.35874501837073713</v>
      </c>
    </row>
    <row r="1124" spans="1:24">
      <c r="A1124" s="357">
        <v>45517</v>
      </c>
      <c r="B1124" s="132">
        <f>[1]!thsiFinD("ths_adjustment_nvg_ratio_fund",B$2,$A$6,$A1124,101)/100</f>
        <v>5.6505754475702996E-2</v>
      </c>
      <c r="C1124" s="132">
        <f>[1]!thsiFinD("ths_adjustment_nvg_ratio_fund",C$2,$A$6,$A1124,101)/100</f>
        <v>7.2452436799582992E-2</v>
      </c>
      <c r="D1124" s="132">
        <f>[1]!thsiFinD("ths_adjustment_nvg_ratio_fund",D$2,$A$6,$A1124,101)/100</f>
        <v>0.17421519290678</v>
      </c>
      <c r="E1124" s="132">
        <f>[1]!thsiFinD("ths_adjustment_nvg_ratio_fund",E$2,$A$6,$A1124,101)/100</f>
        <v>0.30022220896974999</v>
      </c>
      <c r="F1124" s="135">
        <f>(1+F$831)*(1+[1]!thsiFinD("ths_adjustment_nvg_ratio_fund",F$2,$A$832,$A1124,101)/100)-1</f>
        <v>-2.4775291545785283E-2</v>
      </c>
      <c r="G1124" s="135">
        <f>(1+G$831)*(1+[1]!thsiFinD("ths_adjustment_nvg_ratio_fund",G$2,$A$832,$A1124,101)/100)-1</f>
        <v>-3.3307958368020585E-2</v>
      </c>
      <c r="H1124" s="136">
        <f>(1+H$997)*(1+[1]!thsiFinD("ths_adjustment_nvg_ratio_fund",H$2,$A$998,$A1124,101)/100)-1</f>
        <v>-0.12994666941841126</v>
      </c>
      <c r="I1124" s="136">
        <f>(1+I$997)*(1+[1]!thsiFinD("ths_adjustment_nvg_ratio_fund",I$2,$A$998,$A1124,101)/100)-1</f>
        <v>5.2937948823339243E-2</v>
      </c>
      <c r="J1124" s="32">
        <f t="shared" si="123"/>
        <v>5.8537952830367265E-2</v>
      </c>
      <c r="K1124" s="32">
        <f>[1]!thsiFinD("ths_int_chg_ratio_index",K$2,$A$6,$A1124,101)/100</f>
        <v>-0.16821204051893002</v>
      </c>
      <c r="L1124" s="32">
        <f>[1]!thsiFinD("ths_int_chg_ratio_index",L$2,$A$6,$A1124,101)/100</f>
        <v>-0.13543234724683001</v>
      </c>
      <c r="M1124" s="46">
        <f t="shared" si="124"/>
        <v>1.0585379528303673</v>
      </c>
      <c r="N1124" s="46">
        <f t="shared" si="125"/>
        <v>0.83178795948106998</v>
      </c>
      <c r="O1124" s="46">
        <f t="shared" si="125"/>
        <v>0.86456765275317005</v>
      </c>
      <c r="P1124" s="38">
        <f t="shared" si="126"/>
        <v>5.3274591092962176E-3</v>
      </c>
      <c r="Q1124" s="38">
        <f t="shared" si="127"/>
        <v>2.8589448113882643E-3</v>
      </c>
      <c r="R1124" s="38">
        <f t="shared" si="127"/>
        <v>3.9688717419164021E-3</v>
      </c>
      <c r="S1124" s="34">
        <f>MAX(M$6:M1124)</f>
        <v>1.5715176881679187</v>
      </c>
      <c r="T1124" s="34">
        <f>MAX(N$6:N1124)</f>
        <v>1.37911001835863</v>
      </c>
      <c r="U1124" s="34">
        <f>MAX(O$6:O1124)</f>
        <v>1.34291332477861</v>
      </c>
      <c r="V1124" s="35">
        <f t="shared" si="128"/>
        <v>-0.32642313809116907</v>
      </c>
      <c r="W1124" s="35">
        <f t="shared" si="129"/>
        <v>-0.39686613220964362</v>
      </c>
      <c r="X1124" s="35">
        <f t="shared" si="129"/>
        <v>-0.35619995959478556</v>
      </c>
    </row>
    <row r="1125" spans="1:24">
      <c r="A1125" s="357">
        <v>45518</v>
      </c>
      <c r="B1125" s="132">
        <f>[1]!thsiFinD("ths_adjustment_nvg_ratio_fund",B$2,$A$6,$A1125,101)/100</f>
        <v>4.9712276214833998E-2</v>
      </c>
      <c r="C1125" s="132">
        <f>[1]!thsiFinD("ths_adjustment_nvg_ratio_fund",C$2,$A$6,$A1125,101)/100</f>
        <v>6.6805664147336991E-2</v>
      </c>
      <c r="D1125" s="132">
        <f>[1]!thsiFinD("ths_adjustment_nvg_ratio_fund",D$2,$A$6,$A1125,101)/100</f>
        <v>0.15959741193386001</v>
      </c>
      <c r="E1125" s="132">
        <f>[1]!thsiFinD("ths_adjustment_nvg_ratio_fund",E$2,$A$6,$A1125,101)/100</f>
        <v>0.28670541657845999</v>
      </c>
      <c r="F1125" s="135">
        <f>(1+F$831)*(1+[1]!thsiFinD("ths_adjustment_nvg_ratio_fund",F$2,$A$832,$A1125,101)/100)-1</f>
        <v>-3.2554458908364281E-2</v>
      </c>
      <c r="G1125" s="135">
        <f>(1+G$831)*(1+[1]!thsiFinD("ths_adjustment_nvg_ratio_fund",G$2,$A$832,$A1125,101)/100)-1</f>
        <v>-4.1100961308129125E-2</v>
      </c>
      <c r="H1125" s="136">
        <f>(1+H$997)*(1+[1]!thsiFinD("ths_adjustment_nvg_ratio_fund",H$2,$A$998,$A1125,101)/100)-1</f>
        <v>-0.13170477076393339</v>
      </c>
      <c r="I1125" s="136">
        <f>(1+I$997)*(1+[1]!thsiFinD("ths_adjustment_nvg_ratio_fund",I$2,$A$998,$A1125,101)/100)-1</f>
        <v>4.7240495036245278E-2</v>
      </c>
      <c r="J1125" s="32">
        <f t="shared" si="123"/>
        <v>5.0587634116288693E-2</v>
      </c>
      <c r="K1125" s="32">
        <f>[1]!thsiFinD("ths_int_chg_ratio_index",K$2,$A$6,$A1125,101)/100</f>
        <v>-0.17576011797688001</v>
      </c>
      <c r="L1125" s="32">
        <f>[1]!thsiFinD("ths_int_chg_ratio_index",L$2,$A$6,$A1125,101)/100</f>
        <v>-0.14257219209294</v>
      </c>
      <c r="M1125" s="46">
        <f t="shared" si="124"/>
        <v>1.0505876341162887</v>
      </c>
      <c r="N1125" s="46">
        <f t="shared" si="125"/>
        <v>0.82423988202312004</v>
      </c>
      <c r="O1125" s="46">
        <f t="shared" si="125"/>
        <v>0.85742780790705997</v>
      </c>
      <c r="P1125" s="38">
        <f t="shared" si="126"/>
        <v>-7.5106600503276333E-3</v>
      </c>
      <c r="Q1125" s="38">
        <f t="shared" si="127"/>
        <v>-9.0745211828492378E-3</v>
      </c>
      <c r="R1125" s="38">
        <f t="shared" si="127"/>
        <v>-8.2582835748870043E-3</v>
      </c>
      <c r="S1125" s="34">
        <f>MAX(M$6:M1125)</f>
        <v>1.5715176881679187</v>
      </c>
      <c r="T1125" s="34">
        <f>MAX(N$6:N1125)</f>
        <v>1.37911001835863</v>
      </c>
      <c r="U1125" s="34">
        <f>MAX(O$6:O1125)</f>
        <v>1.34291332477861</v>
      </c>
      <c r="V1125" s="35">
        <f t="shared" si="128"/>
        <v>-0.33148214491873274</v>
      </c>
      <c r="W1125" s="35">
        <f t="shared" si="129"/>
        <v>-0.40233928326900092</v>
      </c>
      <c r="X1125" s="35">
        <f t="shared" si="129"/>
        <v>-0.36151664289397545</v>
      </c>
    </row>
    <row r="1126" spans="1:24">
      <c r="A1126" s="357">
        <v>45519</v>
      </c>
      <c r="B1126" s="132">
        <f>[1]!thsiFinD("ths_adjustment_nvg_ratio_fund",B$2,$A$6,$A1126,101)/100</f>
        <v>5.9143222506394005E-2</v>
      </c>
      <c r="C1126" s="132">
        <f>[1]!thsiFinD("ths_adjustment_nvg_ratio_fund",C$2,$A$6,$A1126,101)/100</f>
        <v>7.4450525584224006E-2</v>
      </c>
      <c r="D1126" s="132">
        <f>[1]!thsiFinD("ths_adjustment_nvg_ratio_fund",D$2,$A$6,$A1126,101)/100</f>
        <v>0.16690630242032001</v>
      </c>
      <c r="E1126" s="132">
        <f>[1]!thsiFinD("ths_adjustment_nvg_ratio_fund",E$2,$A$6,$A1126,101)/100</f>
        <v>0.29267144909762999</v>
      </c>
      <c r="F1126" s="135">
        <f>(1+F$831)*(1+[1]!thsiFinD("ths_adjustment_nvg_ratio_fund",F$2,$A$832,$A1126,101)/100)-1</f>
        <v>-2.5600354750907273E-2</v>
      </c>
      <c r="G1126" s="135">
        <f>(1+G$831)*(1+[1]!thsiFinD("ths_adjustment_nvg_ratio_fund",G$2,$A$832,$A1126,101)/100)-1</f>
        <v>-3.2228927191705337E-2</v>
      </c>
      <c r="H1126" s="136">
        <f>(1+H$997)*(1+[1]!thsiFinD("ths_adjustment_nvg_ratio_fund",H$2,$A$998,$A1126,101)/100)-1</f>
        <v>-0.12436211220321192</v>
      </c>
      <c r="I1126" s="136">
        <f>(1+I$997)*(1+[1]!thsiFinD("ths_adjustment_nvg_ratio_fund",I$2,$A$998,$A1126,101)/100)-1</f>
        <v>5.7059511137407704E-2</v>
      </c>
      <c r="J1126" s="32">
        <f t="shared" si="123"/>
        <v>5.8504952075018893E-2</v>
      </c>
      <c r="K1126" s="32">
        <f>[1]!thsiFinD("ths_int_chg_ratio_index",K$2,$A$6,$A1126,101)/100</f>
        <v>-0.16826203428782999</v>
      </c>
      <c r="L1126" s="32">
        <f>[1]!thsiFinD("ths_int_chg_ratio_index",L$2,$A$6,$A1126,101)/100</f>
        <v>-0.13460048161319998</v>
      </c>
      <c r="M1126" s="46">
        <f t="shared" si="124"/>
        <v>1.0585049520750189</v>
      </c>
      <c r="N1126" s="46">
        <f t="shared" si="125"/>
        <v>0.83173796571216996</v>
      </c>
      <c r="O1126" s="46">
        <f t="shared" si="125"/>
        <v>0.86539951838679996</v>
      </c>
      <c r="P1126" s="38">
        <f t="shared" si="126"/>
        <v>7.5360852361354702E-3</v>
      </c>
      <c r="Q1126" s="38">
        <f t="shared" si="127"/>
        <v>9.0969678276737742E-3</v>
      </c>
      <c r="R1126" s="38">
        <f t="shared" si="127"/>
        <v>9.2972380954130518E-3</v>
      </c>
      <c r="S1126" s="34">
        <f>MAX(M$6:M1126)</f>
        <v>1.5715176881679187</v>
      </c>
      <c r="T1126" s="34">
        <f>MAX(N$6:N1126)</f>
        <v>1.37911001835863</v>
      </c>
      <c r="U1126" s="34">
        <f>MAX(O$6:O1126)</f>
        <v>1.34291332477861</v>
      </c>
      <c r="V1126" s="35">
        <f t="shared" si="128"/>
        <v>-0.3264441373809619</v>
      </c>
      <c r="W1126" s="35">
        <f t="shared" si="129"/>
        <v>-0.39690238295703462</v>
      </c>
      <c r="X1126" s="35">
        <f t="shared" si="129"/>
        <v>-0.35558051110300215</v>
      </c>
    </row>
    <row r="1127" spans="1:24">
      <c r="A1127" s="357">
        <v>45520</v>
      </c>
      <c r="B1127" s="132">
        <f>[1]!thsiFinD("ths_adjustment_nvg_ratio_fund",B$2,$A$6,$A1127,101)/100</f>
        <v>6.1460997442455007E-2</v>
      </c>
      <c r="C1127" s="132">
        <f>[1]!thsiFinD("ths_adjustment_nvg_ratio_fund",C$2,$A$6,$A1127,101)/100</f>
        <v>7.8186082877248E-2</v>
      </c>
      <c r="D1127" s="132">
        <f>[1]!thsiFinD("ths_adjustment_nvg_ratio_fund",D$2,$A$6,$A1127,101)/100</f>
        <v>0.15971722981069</v>
      </c>
      <c r="E1127" s="132">
        <f>[1]!thsiFinD("ths_adjustment_nvg_ratio_fund",E$2,$A$6,$A1127,101)/100</f>
        <v>0.28903589802523</v>
      </c>
      <c r="F1127" s="135">
        <f>(1+F$831)*(1+[1]!thsiFinD("ths_adjustment_nvg_ratio_fund",F$2,$A$832,$A1127,101)/100)-1</f>
        <v>-2.9136339915715959E-2</v>
      </c>
      <c r="G1127" s="135">
        <f>(1+G$831)*(1+[1]!thsiFinD("ths_adjustment_nvg_ratio_fund",G$2,$A$832,$A1127,101)/100)-1</f>
        <v>-3.7144513661611644E-2</v>
      </c>
      <c r="H1127" s="136">
        <f>(1+H$997)*(1+[1]!thsiFinD("ths_adjustment_nvg_ratio_fund",H$2,$A$998,$A1127,101)/100)-1</f>
        <v>-0.12322451721493544</v>
      </c>
      <c r="I1127" s="136">
        <f>(1+I$997)*(1+[1]!thsiFinD("ths_adjustment_nvg_ratio_fund",I$2,$A$998,$A1127,101)/100)-1</f>
        <v>5.6332176611394891E-2</v>
      </c>
      <c r="J1127" s="32">
        <f t="shared" si="123"/>
        <v>5.6903376746844356E-2</v>
      </c>
      <c r="K1127" s="32">
        <f>[1]!thsiFinD("ths_int_chg_ratio_index",K$2,$A$6,$A1127,101)/100</f>
        <v>-0.16879953157778002</v>
      </c>
      <c r="L1127" s="32">
        <f>[1]!thsiFinD("ths_int_chg_ratio_index",L$2,$A$6,$A1127,101)/100</f>
        <v>-0.13632627781206</v>
      </c>
      <c r="M1127" s="46">
        <f t="shared" si="124"/>
        <v>1.0569033767468443</v>
      </c>
      <c r="N1127" s="46">
        <f t="shared" si="125"/>
        <v>0.83120046842221995</v>
      </c>
      <c r="O1127" s="46">
        <f t="shared" si="125"/>
        <v>0.86367372218794003</v>
      </c>
      <c r="P1127" s="38">
        <f t="shared" si="126"/>
        <v>-1.5130541666669162E-3</v>
      </c>
      <c r="Q1127" s="38">
        <f t="shared" si="127"/>
        <v>-6.462339247551574E-4</v>
      </c>
      <c r="R1127" s="38">
        <f t="shared" si="127"/>
        <v>-1.9942190424105943E-3</v>
      </c>
      <c r="S1127" s="34">
        <f>MAX(M$6:M1127)</f>
        <v>1.5715176881679187</v>
      </c>
      <c r="T1127" s="34">
        <f>MAX(N$6:N1127)</f>
        <v>1.37911001835863</v>
      </c>
      <c r="U1127" s="34">
        <f>MAX(O$6:O1127)</f>
        <v>1.34291332477861</v>
      </c>
      <c r="V1127" s="35">
        <f t="shared" si="128"/>
        <v>-0.32746326388538061</v>
      </c>
      <c r="W1127" s="35">
        <f t="shared" si="129"/>
        <v>-0.39729212509710676</v>
      </c>
      <c r="X1127" s="35">
        <f t="shared" si="129"/>
        <v>-0.35686562471906103</v>
      </c>
    </row>
    <row r="1128" spans="1:24">
      <c r="A1128" s="357">
        <v>45523</v>
      </c>
      <c r="B1128" s="132">
        <f>[1]!thsiFinD("ths_adjustment_nvg_ratio_fund",B$2,$A$6,$A1128,101)/100</f>
        <v>6.9613171355499007E-2</v>
      </c>
      <c r="C1128" s="132">
        <f>[1]!thsiFinD("ths_adjustment_nvg_ratio_fund",C$2,$A$6,$A1128,101)/100</f>
        <v>8.3137868126139991E-2</v>
      </c>
      <c r="D1128" s="132">
        <f>[1]!thsiFinD("ths_adjustment_nvg_ratio_fund",D$2,$A$6,$A1128,101)/100</f>
        <v>0.16582794152888</v>
      </c>
      <c r="E1128" s="132">
        <f>[1]!thsiFinD("ths_adjustment_nvg_ratio_fund",E$2,$A$6,$A1128,101)/100</f>
        <v>0.29649343865491001</v>
      </c>
      <c r="F1128" s="135">
        <f>(1+F$831)*(1+[1]!thsiFinD("ths_adjustment_nvg_ratio_fund",F$2,$A$832,$A1128,101)/100)-1</f>
        <v>-2.9254206087876211E-2</v>
      </c>
      <c r="G1128" s="135">
        <f>(1+G$831)*(1+[1]!thsiFinD("ths_adjustment_nvg_ratio_fund",G$2,$A$832,$A1128,101)/100)-1</f>
        <v>-3.7983760132085709E-2</v>
      </c>
      <c r="H1128" s="136">
        <f>(1+H$997)*(1+[1]!thsiFinD("ths_adjustment_nvg_ratio_fund",H$2,$A$998,$A1128,101)/100)-1</f>
        <v>-0.12870565670392031</v>
      </c>
      <c r="I1128" s="136">
        <f>(1+I$997)*(1+[1]!thsiFinD("ths_adjustment_nvg_ratio_fund",I$2,$A$998,$A1128,101)/100)-1</f>
        <v>5.0877167666305567E-2</v>
      </c>
      <c r="J1128" s="32">
        <f t="shared" si="123"/>
        <v>5.8750745550981531E-2</v>
      </c>
      <c r="K1128" s="32">
        <f>[1]!thsiFinD("ths_int_chg_ratio_index",K$2,$A$6,$A1128,101)/100</f>
        <v>-0.16612564792065002</v>
      </c>
      <c r="L1128" s="32">
        <f>[1]!thsiFinD("ths_int_chg_ratio_index",L$2,$A$6,$A1128,101)/100</f>
        <v>-0.13503831381779999</v>
      </c>
      <c r="M1128" s="46">
        <f t="shared" si="124"/>
        <v>1.0587507455509815</v>
      </c>
      <c r="N1128" s="46">
        <f t="shared" si="125"/>
        <v>0.83387435207935001</v>
      </c>
      <c r="O1128" s="46">
        <f t="shared" si="125"/>
        <v>0.86496168618220004</v>
      </c>
      <c r="P1128" s="38">
        <f t="shared" si="126"/>
        <v>1.7479069939423386E-3</v>
      </c>
      <c r="Q1128" s="38">
        <f t="shared" si="127"/>
        <v>3.2168938285195292E-3</v>
      </c>
      <c r="R1128" s="38">
        <f t="shared" si="127"/>
        <v>1.4912622222629235E-3</v>
      </c>
      <c r="S1128" s="34">
        <f>MAX(M$6:M1128)</f>
        <v>1.5715176881679187</v>
      </c>
      <c r="T1128" s="34">
        <f>MAX(N$6:N1128)</f>
        <v>1.37911001835863</v>
      </c>
      <c r="U1128" s="34">
        <f>MAX(O$6:O1128)</f>
        <v>1.34291332477861</v>
      </c>
      <c r="V1128" s="35">
        <f t="shared" si="128"/>
        <v>-0.32628773222064267</v>
      </c>
      <c r="W1128" s="35">
        <f t="shared" si="129"/>
        <v>-0.39535327785393148</v>
      </c>
      <c r="X1128" s="35">
        <f t="shared" si="129"/>
        <v>-0.35590654272136601</v>
      </c>
    </row>
    <row r="1129" spans="1:24">
      <c r="A1129" s="357">
        <v>45524</v>
      </c>
      <c r="B1129" s="132">
        <f>[1]!thsiFinD("ths_adjustment_nvg_ratio_fund",B$2,$A$6,$A1129,101)/100</f>
        <v>6.1141304347826005E-2</v>
      </c>
      <c r="C1129" s="132">
        <f>[1]!thsiFinD("ths_adjustment_nvg_ratio_fund",C$2,$A$6,$A1129,101)/100</f>
        <v>7.5493006689254002E-2</v>
      </c>
      <c r="D1129" s="132">
        <f>[1]!thsiFinD("ths_adjustment_nvg_ratio_fund",D$2,$A$6,$A1129,101)/100</f>
        <v>0.14641744548287</v>
      </c>
      <c r="E1129" s="132">
        <f>[1]!thsiFinD("ths_adjustment_nvg_ratio_fund",E$2,$A$6,$A1129,101)/100</f>
        <v>0.27607842116573</v>
      </c>
      <c r="F1129" s="135">
        <f>(1+F$831)*(1+[1]!thsiFinD("ths_adjustment_nvg_ratio_fund",F$2,$A$832,$A1129,101)/100)-1</f>
        <v>-4.5048273157354601E-2</v>
      </c>
      <c r="G1129" s="135">
        <f>(1+G$831)*(1+[1]!thsiFinD("ths_adjustment_nvg_ratio_fund",G$2,$A$832,$A1129,101)/100)-1</f>
        <v>-5.428912012985021E-2</v>
      </c>
      <c r="H1129" s="136">
        <f>(1+H$997)*(1+[1]!thsiFinD("ths_adjustment_nvg_ratio_fund",H$2,$A$998,$A1129,101)/100)-1</f>
        <v>-0.14380464473017962</v>
      </c>
      <c r="I1129" s="136">
        <f>(1+I$997)*(1+[1]!thsiFinD("ths_adjustment_nvg_ratio_fund",I$2,$A$998,$A1129,101)/100)-1</f>
        <v>3.1117913042980172E-2</v>
      </c>
      <c r="J1129" s="32">
        <f t="shared" si="123"/>
        <v>4.3388256588909477E-2</v>
      </c>
      <c r="K1129" s="32">
        <f>[1]!thsiFinD("ths_int_chg_ratio_index",K$2,$A$6,$A1129,101)/100</f>
        <v>-0.17421755661496</v>
      </c>
      <c r="L1129" s="32">
        <f>[1]!thsiFinD("ths_int_chg_ratio_index",L$2,$A$6,$A1129,101)/100</f>
        <v>-0.14552995385150999</v>
      </c>
      <c r="M1129" s="46">
        <f t="shared" si="124"/>
        <v>1.0433882565889094</v>
      </c>
      <c r="N1129" s="46">
        <f t="shared" si="125"/>
        <v>0.82578244338504003</v>
      </c>
      <c r="O1129" s="46">
        <f t="shared" si="125"/>
        <v>0.85447004614848998</v>
      </c>
      <c r="P1129" s="38">
        <f t="shared" si="126"/>
        <v>-1.4510014776024871E-2</v>
      </c>
      <c r="Q1129" s="38">
        <f t="shared" si="127"/>
        <v>-9.7039903843211262E-3</v>
      </c>
      <c r="R1129" s="38">
        <f t="shared" si="127"/>
        <v>-1.2129600884425829E-2</v>
      </c>
      <c r="S1129" s="34">
        <f>MAX(M$6:M1129)</f>
        <v>1.5715176881679187</v>
      </c>
      <c r="T1129" s="34">
        <f>MAX(N$6:N1129)</f>
        <v>1.37911001835863</v>
      </c>
      <c r="U1129" s="34">
        <f>MAX(O$6:O1129)</f>
        <v>1.34291332477861</v>
      </c>
      <c r="V1129" s="35">
        <f t="shared" si="128"/>
        <v>-0.33606330718091026</v>
      </c>
      <c r="W1129" s="35">
        <f t="shared" si="129"/>
        <v>-0.40122076383154814</v>
      </c>
      <c r="X1129" s="35">
        <f t="shared" si="129"/>
        <v>-0.36371913929042576</v>
      </c>
    </row>
    <row r="1130" spans="1:24">
      <c r="A1130" s="357">
        <v>45525</v>
      </c>
      <c r="B1130" s="132">
        <f>[1]!thsiFinD("ths_adjustment_nvg_ratio_fund",B$2,$A$6,$A1130,101)/100</f>
        <v>5.8583759590793004E-2</v>
      </c>
      <c r="C1130" s="132">
        <f>[1]!thsiFinD("ths_adjustment_nvg_ratio_fund",C$2,$A$6,$A1130,101)/100</f>
        <v>7.4276778733385007E-2</v>
      </c>
      <c r="D1130" s="132">
        <f>[1]!thsiFinD("ths_adjustment_nvg_ratio_fund",D$2,$A$6,$A1130,101)/100</f>
        <v>0.14162473040977999</v>
      </c>
      <c r="E1130" s="132">
        <f>[1]!thsiFinD("ths_adjustment_nvg_ratio_fund",E$2,$A$6,$A1130,101)/100</f>
        <v>0.27169711607665997</v>
      </c>
      <c r="F1130" s="135">
        <f>(1+F$831)*(1+[1]!thsiFinD("ths_adjustment_nvg_ratio_fund",F$2,$A$832,$A1130,101)/100)-1</f>
        <v>-4.9055723010804408E-2</v>
      </c>
      <c r="G1130" s="135">
        <f>(1+G$831)*(1+[1]!thsiFinD("ths_adjustment_nvg_ratio_fund",G$2,$A$832,$A1130,101)/100)-1</f>
        <v>-5.7166536600040452E-2</v>
      </c>
      <c r="H1130" s="136">
        <f>(1+H$997)*(1+[1]!thsiFinD("ths_adjustment_nvg_ratio_fund",H$2,$A$998,$A1130,101)/100)-1</f>
        <v>-0.14380464473017962</v>
      </c>
      <c r="I1130" s="136">
        <f>(1+I$997)*(1+[1]!thsiFinD("ths_adjustment_nvg_ratio_fund",I$2,$A$998,$A1130,101)/100)-1</f>
        <v>3.1117913042980172E-2</v>
      </c>
      <c r="J1130" s="32">
        <f t="shared" si="123"/>
        <v>4.0909174189071709E-2</v>
      </c>
      <c r="K1130" s="32">
        <f>[1]!thsiFinD("ths_int_chg_ratio_index",K$2,$A$6,$A1130,101)/100</f>
        <v>-0.17694271952826998</v>
      </c>
      <c r="L1130" s="32">
        <f>[1]!thsiFinD("ths_int_chg_ratio_index",L$2,$A$6,$A1130,101)/100</f>
        <v>-0.14857522427483999</v>
      </c>
      <c r="M1130" s="46">
        <f t="shared" si="124"/>
        <v>1.0409091741890717</v>
      </c>
      <c r="N1130" s="46">
        <f t="shared" si="125"/>
        <v>0.82305728047172999</v>
      </c>
      <c r="O1130" s="46">
        <f t="shared" si="125"/>
        <v>0.85142477572516007</v>
      </c>
      <c r="P1130" s="38">
        <f t="shared" si="126"/>
        <v>-2.3759922389221533E-3</v>
      </c>
      <c r="Q1130" s="38">
        <f t="shared" si="127"/>
        <v>-3.3000979073121162E-3</v>
      </c>
      <c r="R1130" s="38">
        <f t="shared" si="127"/>
        <v>-3.5639288200404184E-3</v>
      </c>
      <c r="S1130" s="34">
        <f>MAX(M$6:M1130)</f>
        <v>1.5715176881679187</v>
      </c>
      <c r="T1130" s="34">
        <f>MAX(N$6:N1130)</f>
        <v>1.37911001835863</v>
      </c>
      <c r="U1130" s="34">
        <f>MAX(O$6:O1130)</f>
        <v>1.34291332477861</v>
      </c>
      <c r="V1130" s="35">
        <f t="shared" si="128"/>
        <v>-0.33764081561018411</v>
      </c>
      <c r="W1130" s="35">
        <f t="shared" si="129"/>
        <v>-0.40319679393576968</v>
      </c>
      <c r="X1130" s="35">
        <f t="shared" si="129"/>
        <v>-0.36598679898754882</v>
      </c>
    </row>
    <row r="1131" spans="1:24">
      <c r="A1131" s="357">
        <v>45526</v>
      </c>
      <c r="B1131" s="132">
        <f>[1]!thsiFinD("ths_adjustment_nvg_ratio_fund",B$2,$A$6,$A1131,101)/100</f>
        <v>5.8104219948848998E-2</v>
      </c>
      <c r="C1131" s="132">
        <f>[1]!thsiFinD("ths_adjustment_nvg_ratio_fund",C$2,$A$6,$A1131,101)/100</f>
        <v>7.4103031882546994E-2</v>
      </c>
      <c r="D1131" s="132">
        <f>[1]!thsiFinD("ths_adjustment_nvg_ratio_fund",D$2,$A$6,$A1131,101)/100</f>
        <v>0.12868439971244</v>
      </c>
      <c r="E1131" s="132">
        <f>[1]!thsiFinD("ths_adjustment_nvg_ratio_fund",E$2,$A$6,$A1131,101)/100</f>
        <v>0.26302772506379002</v>
      </c>
      <c r="F1131" s="135">
        <f>(1+F$831)*(1+[1]!thsiFinD("ths_adjustment_nvg_ratio_fund",F$2,$A$832,$A1131,101)/100)-1</f>
        <v>-5.9310079988749376E-2</v>
      </c>
      <c r="G1131" s="135">
        <f>(1+G$831)*(1+[1]!thsiFinD("ths_adjustment_nvg_ratio_fund",G$2,$A$832,$A1131,101)/100)-1</f>
        <v>-7.0474587774688069E-2</v>
      </c>
      <c r="H1131" s="136">
        <f>(1+H$997)*(1+[1]!thsiFinD("ths_adjustment_nvg_ratio_fund",H$2,$A$998,$A1131,101)/100)-1</f>
        <v>-0.15569768324401767</v>
      </c>
      <c r="I1131" s="136">
        <f>(1+I$997)*(1+[1]!thsiFinD("ths_adjustment_nvg_ratio_fund",I$2,$A$998,$A1131,101)/100)-1</f>
        <v>1.8632003679774911E-2</v>
      </c>
      <c r="J1131" s="32">
        <f t="shared" si="123"/>
        <v>3.2133628659993224E-2</v>
      </c>
      <c r="K1131" s="32">
        <f>[1]!thsiFinD("ths_int_chg_ratio_index",K$2,$A$6,$A1131,101)/100</f>
        <v>-0.18089019386364</v>
      </c>
      <c r="L1131" s="32">
        <f>[1]!thsiFinD("ths_int_chg_ratio_index",L$2,$A$6,$A1131,101)/100</f>
        <v>-0.15538623386927999</v>
      </c>
      <c r="M1131" s="46">
        <f t="shared" si="124"/>
        <v>1.0321336286599931</v>
      </c>
      <c r="N1131" s="46">
        <f t="shared" si="125"/>
        <v>0.81910980613635997</v>
      </c>
      <c r="O1131" s="46">
        <f t="shared" si="125"/>
        <v>0.84461376613072003</v>
      </c>
      <c r="P1131" s="38">
        <f t="shared" si="126"/>
        <v>-8.430654418926764E-3</v>
      </c>
      <c r="Q1131" s="38">
        <f t="shared" si="127"/>
        <v>-4.7961113145218448E-3</v>
      </c>
      <c r="R1131" s="38">
        <f t="shared" si="127"/>
        <v>-7.9995435752254762E-3</v>
      </c>
      <c r="S1131" s="34">
        <f>MAX(M$6:M1131)</f>
        <v>1.5715176881679187</v>
      </c>
      <c r="T1131" s="34">
        <f>MAX(N$6:N1131)</f>
        <v>1.37911001835863</v>
      </c>
      <c r="U1131" s="34">
        <f>MAX(O$6:O1131)</f>
        <v>1.34291332477861</v>
      </c>
      <c r="V1131" s="35">
        <f t="shared" si="128"/>
        <v>-0.3432249369949768</v>
      </c>
      <c r="W1131" s="35">
        <f t="shared" si="129"/>
        <v>-0.40605912854491721</v>
      </c>
      <c r="X1131" s="35">
        <f t="shared" si="129"/>
        <v>-0.37105861521631611</v>
      </c>
    </row>
    <row r="1132" spans="1:24">
      <c r="A1132" s="357">
        <v>45527</v>
      </c>
      <c r="B1132" s="132">
        <f>[1]!thsiFinD("ths_adjustment_nvg_ratio_fund",B$2,$A$6,$A1132,101)/100</f>
        <v>6.2100383631713003E-2</v>
      </c>
      <c r="C1132" s="132">
        <f>[1]!thsiFinD("ths_adjustment_nvg_ratio_fund",C$2,$A$6,$A1132,101)/100</f>
        <v>7.9228563982278011E-2</v>
      </c>
      <c r="D1132" s="132">
        <f>[1]!thsiFinD("ths_adjustment_nvg_ratio_fund",D$2,$A$6,$A1132,101)/100</f>
        <v>0.13191948238677001</v>
      </c>
      <c r="E1132" s="132">
        <f>[1]!thsiFinD("ths_adjustment_nvg_ratio_fund",E$2,$A$6,$A1132,101)/100</f>
        <v>0.26535820651057002</v>
      </c>
      <c r="F1132" s="135">
        <f>(1+F$831)*(1+[1]!thsiFinD("ths_adjustment_nvg_ratio_fund",F$2,$A$832,$A1132,101)/100)-1</f>
        <v>-6.0370875538191981E-2</v>
      </c>
      <c r="G1132" s="135">
        <f>(1+G$831)*(1+[1]!thsiFinD("ths_adjustment_nvg_ratio_fund",G$2,$A$832,$A1132,101)/100)-1</f>
        <v>-7.0114910715908363E-2</v>
      </c>
      <c r="H1132" s="136">
        <f>(1+H$997)*(1+[1]!thsiFinD("ths_adjustment_nvg_ratio_fund",H$2,$A$998,$A1132,101)/100)-1</f>
        <v>-0.16086856955437967</v>
      </c>
      <c r="I1132" s="136">
        <f>(1+I$997)*(1+[1]!thsiFinD("ths_adjustment_nvg_ratio_fund",I$2,$A$998,$A1132,101)/100)-1</f>
        <v>1.4874108628712746E-2</v>
      </c>
      <c r="J1132" s="32">
        <f t="shared" si="123"/>
        <v>3.2765798666445481E-2</v>
      </c>
      <c r="K1132" s="32">
        <f>[1]!thsiFinD("ths_int_chg_ratio_index",K$2,$A$6,$A1132,101)/100</f>
        <v>-0.17809535753982</v>
      </c>
      <c r="L1132" s="32">
        <f>[1]!thsiFinD("ths_int_chg_ratio_index",L$2,$A$6,$A1132,101)/100</f>
        <v>-0.15404016038841001</v>
      </c>
      <c r="M1132" s="46">
        <f t="shared" si="124"/>
        <v>1.0327657986664456</v>
      </c>
      <c r="N1132" s="46">
        <f t="shared" si="125"/>
        <v>0.82190464246018002</v>
      </c>
      <c r="O1132" s="46">
        <f t="shared" si="125"/>
        <v>0.84595983961158994</v>
      </c>
      <c r="P1132" s="38">
        <f t="shared" si="126"/>
        <v>6.1248852754958172E-4</v>
      </c>
      <c r="Q1132" s="38">
        <f t="shared" si="127"/>
        <v>3.4120410998410566E-3</v>
      </c>
      <c r="R1132" s="38">
        <f t="shared" si="127"/>
        <v>1.5937148254596689E-3</v>
      </c>
      <c r="S1132" s="34">
        <f>MAX(M$6:M1132)</f>
        <v>1.5715176881679187</v>
      </c>
      <c r="T1132" s="34">
        <f>MAX(N$6:N1132)</f>
        <v>1.37911001835863</v>
      </c>
      <c r="U1132" s="34">
        <f>MAX(O$6:O1132)</f>
        <v>1.34291332477861</v>
      </c>
      <c r="V1132" s="35">
        <f t="shared" si="128"/>
        <v>-0.34282266980370557</v>
      </c>
      <c r="W1132" s="35">
        <f t="shared" si="129"/>
        <v>-0.40403257788063707</v>
      </c>
      <c r="X1132" s="35">
        <f t="shared" si="129"/>
        <v>-0.37005626200704123</v>
      </c>
    </row>
    <row r="1133" spans="1:24">
      <c r="A1133" s="357">
        <v>45530</v>
      </c>
      <c r="B1133" s="132">
        <f>[1]!thsiFinD("ths_adjustment_nvg_ratio_fund",B$2,$A$6,$A1133,101)/100</f>
        <v>6.3379156010230003E-2</v>
      </c>
      <c r="C1133" s="132">
        <f>[1]!thsiFinD("ths_adjustment_nvg_ratio_fund",C$2,$A$6,$A1133,101)/100</f>
        <v>7.9402310833115997E-2</v>
      </c>
      <c r="D1133" s="132">
        <f>[1]!thsiFinD("ths_adjustment_nvg_ratio_fund",D$2,$A$6,$A1133,101)/100</f>
        <v>0.13239875389408001</v>
      </c>
      <c r="E1133" s="132">
        <f>[1]!thsiFinD("ths_adjustment_nvg_ratio_fund",E$2,$A$6,$A1133,101)/100</f>
        <v>0.26190909400021001</v>
      </c>
      <c r="F1133" s="135">
        <f>(1+F$831)*(1+[1]!thsiFinD("ths_adjustment_nvg_ratio_fund",F$2,$A$832,$A1133,101)/100)-1</f>
        <v>-5.3063172864254216E-2</v>
      </c>
      <c r="G1133" s="135">
        <f>(1+G$831)*(1+[1]!thsiFinD("ths_adjustment_nvg_ratio_fund",G$2,$A$832,$A1133,101)/100)-1</f>
        <v>-6.4120293069674816E-2</v>
      </c>
      <c r="H1133" s="136">
        <f>(1+H$997)*(1+[1]!thsiFinD("ths_adjustment_nvg_ratio_fund",H$2,$A$998,$A1133,101)/100)-1</f>
        <v>-0.1483550246832962</v>
      </c>
      <c r="I1133" s="136">
        <f>(1+I$997)*(1+[1]!thsiFinD("ths_adjustment_nvg_ratio_fund",I$2,$A$998,$A1133,101)/100)-1</f>
        <v>2.9057131885946275E-2</v>
      </c>
      <c r="J1133" s="32">
        <f t="shared" si="123"/>
        <v>3.7575994500794629E-2</v>
      </c>
      <c r="K1133" s="32">
        <f>[1]!thsiFinD("ths_int_chg_ratio_index",K$2,$A$6,$A1133,101)/100</f>
        <v>-0.17833230790403001</v>
      </c>
      <c r="L1133" s="32">
        <f>[1]!thsiFinD("ths_int_chg_ratio_index",L$2,$A$6,$A1133,101)/100</f>
        <v>-0.15225265480356001</v>
      </c>
      <c r="M1133" s="46">
        <f t="shared" si="124"/>
        <v>1.0375759945007945</v>
      </c>
      <c r="N1133" s="46">
        <f t="shared" si="125"/>
        <v>0.82166769209597001</v>
      </c>
      <c r="O1133" s="46">
        <f t="shared" si="125"/>
        <v>0.84774734519644002</v>
      </c>
      <c r="P1133" s="38">
        <f t="shared" si="126"/>
        <v>4.6575862993913919E-3</v>
      </c>
      <c r="Q1133" s="38">
        <f t="shared" si="127"/>
        <v>-2.8829422778386959E-4</v>
      </c>
      <c r="R1133" s="38">
        <f t="shared" si="127"/>
        <v>2.1129910678392427E-3</v>
      </c>
      <c r="S1133" s="34">
        <f>MAX(M$6:M1133)</f>
        <v>1.5715176881679187</v>
      </c>
      <c r="T1133" s="34">
        <f>MAX(N$6:N1133)</f>
        <v>1.37911001835863</v>
      </c>
      <c r="U1133" s="34">
        <f>MAX(O$6:O1133)</f>
        <v>1.34291332477861</v>
      </c>
      <c r="V1133" s="35">
        <f t="shared" si="128"/>
        <v>-0.33976180967431269</v>
      </c>
      <c r="W1133" s="35">
        <f t="shared" si="129"/>
        <v>-0.40420439184838131</v>
      </c>
      <c r="X1133" s="35">
        <f t="shared" si="129"/>
        <v>-0.36872519651542068</v>
      </c>
    </row>
    <row r="1134" spans="1:24">
      <c r="A1134" s="357">
        <v>45531</v>
      </c>
      <c r="B1134" s="132">
        <f>[1]!thsiFinD("ths_adjustment_nvg_ratio_fund",B$2,$A$6,$A1134,101)/100</f>
        <v>5.8184143222506E-2</v>
      </c>
      <c r="C1134" s="132">
        <f>[1]!thsiFinD("ths_adjustment_nvg_ratio_fund",C$2,$A$6,$A1134,101)/100</f>
        <v>7.6274867518025993E-2</v>
      </c>
      <c r="D1134" s="132">
        <f>[1]!thsiFinD("ths_adjustment_nvg_ratio_fund",D$2,$A$6,$A1134,101)/100</f>
        <v>0.11802060867481</v>
      </c>
      <c r="E1134" s="132">
        <f>[1]!thsiFinD("ths_adjustment_nvg_ratio_fund",E$2,$A$6,$A1134,101)/100</f>
        <v>0.25407867632361003</v>
      </c>
      <c r="F1134" s="135">
        <f>(1+F$831)*(1+[1]!thsiFinD("ths_adjustment_nvg_ratio_fund",F$2,$A$832,$A1134,101)/100)-1</f>
        <v>-6.3317529842199183E-2</v>
      </c>
      <c r="G1134" s="135">
        <f>(1+G$831)*(1+[1]!thsiFinD("ths_adjustment_nvg_ratio_fund",G$2,$A$832,$A1134,101)/100)-1</f>
        <v>-7.5510066597521019E-2</v>
      </c>
      <c r="H1134" s="136">
        <f>(1+H$997)*(1+[1]!thsiFinD("ths_adjustment_nvg_ratio_fund",H$2,$A$998,$A1134,101)/100)-1</f>
        <v>-0.16241983544748317</v>
      </c>
      <c r="I1134" s="136">
        <f>(1+I$997)*(1+[1]!thsiFinD("ths_adjustment_nvg_ratio_fund",I$2,$A$998,$A1134,101)/100)-1</f>
        <v>1.2934549892680947E-2</v>
      </c>
      <c r="J1134" s="32">
        <f t="shared" si="123"/>
        <v>2.7280676718053704E-2</v>
      </c>
      <c r="K1134" s="32">
        <f>[1]!thsiFinD("ths_int_chg_ratio_index",K$2,$A$6,$A1134,101)/100</f>
        <v>-0.18402035538722</v>
      </c>
      <c r="L1134" s="32">
        <f>[1]!thsiFinD("ths_int_chg_ratio_index",L$2,$A$6,$A1134,101)/100</f>
        <v>-0.16026289753943998</v>
      </c>
      <c r="M1134" s="46">
        <f t="shared" si="124"/>
        <v>1.0272806767180538</v>
      </c>
      <c r="N1134" s="46">
        <f t="shared" si="125"/>
        <v>0.81597964461278005</v>
      </c>
      <c r="O1134" s="46">
        <f t="shared" si="125"/>
        <v>0.83973710246055999</v>
      </c>
      <c r="P1134" s="38">
        <f t="shared" si="126"/>
        <v>-9.92247106458366E-3</v>
      </c>
      <c r="Q1134" s="38">
        <f t="shared" si="127"/>
        <v>-6.9225643625836497E-3</v>
      </c>
      <c r="R1134" s="38">
        <f t="shared" si="127"/>
        <v>-9.4488561730899923E-3</v>
      </c>
      <c r="S1134" s="34">
        <f>MAX(M$6:M1134)</f>
        <v>1.5715176881679187</v>
      </c>
      <c r="T1134" s="34">
        <f>MAX(N$6:N1134)</f>
        <v>1.37911001835863</v>
      </c>
      <c r="U1134" s="34">
        <f>MAX(O$6:O1134)</f>
        <v>1.34291332477861</v>
      </c>
      <c r="V1134" s="35">
        <f t="shared" si="128"/>
        <v>-0.34631300401355236</v>
      </c>
      <c r="W1134" s="35">
        <f t="shared" si="129"/>
        <v>-0.4083288252927556</v>
      </c>
      <c r="X1134" s="35">
        <f t="shared" si="129"/>
        <v>-0.37469002133924212</v>
      </c>
    </row>
    <row r="1135" spans="1:24">
      <c r="A1135" s="357">
        <v>45532</v>
      </c>
      <c r="B1135" s="132">
        <f>[1]!thsiFinD("ths_adjustment_nvg_ratio_fund",B$2,$A$6,$A1135,101)/100</f>
        <v>5.3308823529411999E-2</v>
      </c>
      <c r="C1135" s="132">
        <f>[1]!thsiFinD("ths_adjustment_nvg_ratio_fund",C$2,$A$6,$A1135,101)/100</f>
        <v>7.0019980887846001E-2</v>
      </c>
      <c r="D1135" s="132">
        <f>[1]!thsiFinD("ths_adjustment_nvg_ratio_fund",D$2,$A$6,$A1135,101)/100</f>
        <v>0.11754133716750999</v>
      </c>
      <c r="E1135" s="132">
        <f>[1]!thsiFinD("ths_adjustment_nvg_ratio_fund",E$2,$A$6,$A1135,101)/100</f>
        <v>0.25482443034028002</v>
      </c>
      <c r="F1135" s="135">
        <f>(1+F$831)*(1+[1]!thsiFinD("ths_adjustment_nvg_ratio_fund",F$2,$A$832,$A1135,101)/100)-1</f>
        <v>-5.8956481472268507E-2</v>
      </c>
      <c r="G1135" s="135">
        <f>(1+G$831)*(1+[1]!thsiFinD("ths_adjustment_nvg_ratio_fund",G$2,$A$832,$A1135,101)/100)-1</f>
        <v>-7.2872434833183952E-2</v>
      </c>
      <c r="H1135" s="136">
        <f>(1+H$997)*(1+[1]!thsiFinD("ths_adjustment_nvg_ratio_fund",H$2,$A$998,$A1135,101)/100)-1</f>
        <v>-0.1569386959584983</v>
      </c>
      <c r="I1135" s="136">
        <f>(1+I$997)*(1+[1]!thsiFinD("ths_adjustment_nvg_ratio_fund",I$2,$A$998,$A1135,101)/100)-1</f>
        <v>1.9238115784784959E-2</v>
      </c>
      <c r="J1135" s="32">
        <f t="shared" si="123"/>
        <v>2.8270634430735277E-2</v>
      </c>
      <c r="K1135" s="32">
        <f>[1]!thsiFinD("ths_int_chg_ratio_index",K$2,$A$6,$A1135,101)/100</f>
        <v>-0.18734097938049998</v>
      </c>
      <c r="L1135" s="32">
        <f>[1]!thsiFinD("ths_int_chg_ratio_index",L$2,$A$6,$A1135,101)/100</f>
        <v>-0.16180094343139997</v>
      </c>
      <c r="M1135" s="46">
        <f t="shared" si="124"/>
        <v>1.0282706344307353</v>
      </c>
      <c r="N1135" s="46">
        <f t="shared" si="125"/>
        <v>0.81265902061950002</v>
      </c>
      <c r="O1135" s="46">
        <f t="shared" si="125"/>
        <v>0.83819905656860005</v>
      </c>
      <c r="P1135" s="38">
        <f t="shared" si="126"/>
        <v>9.636681922648993E-4</v>
      </c>
      <c r="Q1135" s="38">
        <f t="shared" si="127"/>
        <v>-4.0694936634796397E-3</v>
      </c>
      <c r="R1135" s="38">
        <f t="shared" si="127"/>
        <v>-1.8315802498820588E-3</v>
      </c>
      <c r="S1135" s="34">
        <f>MAX(M$6:M1135)</f>
        <v>1.5715176881679187</v>
      </c>
      <c r="T1135" s="34">
        <f>MAX(N$6:N1135)</f>
        <v>1.37911001835863</v>
      </c>
      <c r="U1135" s="34">
        <f>MAX(O$6:O1135)</f>
        <v>1.34291332477861</v>
      </c>
      <c r="V1135" s="35">
        <f t="shared" si="128"/>
        <v>-0.345683066647823</v>
      </c>
      <c r="W1135" s="35">
        <f t="shared" si="129"/>
        <v>-0.41073662738909023</v>
      </c>
      <c r="X1135" s="35">
        <f t="shared" si="129"/>
        <v>-0.37583532674621134</v>
      </c>
    </row>
    <row r="1136" spans="1:24">
      <c r="A1136" s="357">
        <v>45533</v>
      </c>
      <c r="B1136" s="132">
        <f>[1]!thsiFinD("ths_adjustment_nvg_ratio_fund",B$2,$A$6,$A1136,101)/100</f>
        <v>4.7234654731457999E-2</v>
      </c>
      <c r="C1136" s="132">
        <f>[1]!thsiFinD("ths_adjustment_nvg_ratio_fund",C$2,$A$6,$A1136,101)/100</f>
        <v>6.4807575362697004E-2</v>
      </c>
      <c r="D1136" s="132">
        <f>[1]!thsiFinD("ths_adjustment_nvg_ratio_fund",D$2,$A$6,$A1136,101)/100</f>
        <v>0.13156002875629</v>
      </c>
      <c r="E1136" s="132">
        <f>[1]!thsiFinD("ths_adjustment_nvg_ratio_fund",E$2,$A$6,$A1136,101)/100</f>
        <v>0.26228197096995998</v>
      </c>
      <c r="F1136" s="135">
        <f>(1+F$831)*(1+[1]!thsiFinD("ths_adjustment_nvg_ratio_fund",F$2,$A$832,$A1136,101)/100)-1</f>
        <v>-4.6344801051117712E-2</v>
      </c>
      <c r="G1136" s="135">
        <f>(1+G$831)*(1+[1]!thsiFinD("ths_adjustment_nvg_ratio_fund",G$2,$A$832,$A1136,101)/100)-1</f>
        <v>-5.7406321305893626E-2</v>
      </c>
      <c r="H1136" s="136">
        <f>(1+H$997)*(1+[1]!thsiFinD("ths_adjustment_nvg_ratio_fund",H$2,$A$998,$A1136,101)/100)-1</f>
        <v>-0.14525249289707898</v>
      </c>
      <c r="I1136" s="136">
        <f>(1+I$997)*(1+[1]!thsiFinD("ths_adjustment_nvg_ratio_fund",I$2,$A$998,$A1136,101)/100)-1</f>
        <v>3.8512480724101961E-2</v>
      </c>
      <c r="J1136" s="32">
        <f t="shared" si="123"/>
        <v>3.6924136911302072E-2</v>
      </c>
      <c r="K1136" s="32">
        <f>[1]!thsiFinD("ths_int_chg_ratio_index",K$2,$A$6,$A1136,101)/100</f>
        <v>-0.18645422688318</v>
      </c>
      <c r="L1136" s="32">
        <f>[1]!thsiFinD("ths_int_chg_ratio_index",L$2,$A$6,$A1136,101)/100</f>
        <v>-0.15713400723153001</v>
      </c>
      <c r="M1136" s="46">
        <f t="shared" si="124"/>
        <v>1.036924136911302</v>
      </c>
      <c r="N1136" s="46">
        <f t="shared" si="125"/>
        <v>0.81354577311681997</v>
      </c>
      <c r="O1136" s="46">
        <f t="shared" si="125"/>
        <v>0.84286599276846996</v>
      </c>
      <c r="P1136" s="38">
        <f t="shared" si="126"/>
        <v>8.4155884558130278E-3</v>
      </c>
      <c r="Q1136" s="38">
        <f t="shared" si="127"/>
        <v>1.091174126934602E-3</v>
      </c>
      <c r="R1136" s="38">
        <f t="shared" si="127"/>
        <v>5.567813711190972E-3</v>
      </c>
      <c r="S1136" s="34">
        <f>MAX(M$6:M1136)</f>
        <v>1.5715176881679187</v>
      </c>
      <c r="T1136" s="34">
        <f>MAX(N$6:N1136)</f>
        <v>1.37911001835863</v>
      </c>
      <c r="U1136" s="34">
        <f>MAX(O$6:O1136)</f>
        <v>1.34291332477861</v>
      </c>
      <c r="V1136" s="35">
        <f t="shared" si="128"/>
        <v>-0.34017660461706156</v>
      </c>
      <c r="W1136" s="35">
        <f t="shared" si="129"/>
        <v>-0.41009363844294699</v>
      </c>
      <c r="X1136" s="35">
        <f t="shared" si="129"/>
        <v>-0.37236009412042792</v>
      </c>
    </row>
    <row r="1137" spans="1:24">
      <c r="A1137" s="357">
        <v>45534</v>
      </c>
      <c r="B1137" s="132">
        <f>[1]!thsiFinD("ths_adjustment_nvg_ratio_fund",B$2,$A$6,$A1137,101)/100</f>
        <v>5.5226982097187002E-2</v>
      </c>
      <c r="C1137" s="132">
        <f>[1]!thsiFinD("ths_adjustment_nvg_ratio_fund",C$2,$A$6,$A1137,101)/100</f>
        <v>7.6882981495959998E-2</v>
      </c>
      <c r="D1137" s="132">
        <f>[1]!thsiFinD("ths_adjustment_nvg_ratio_fund",D$2,$A$6,$A1137,101)/100</f>
        <v>0.14653726335969</v>
      </c>
      <c r="E1137" s="132">
        <f>[1]!thsiFinD("ths_adjustment_nvg_ratio_fund",E$2,$A$6,$A1137,101)/100</f>
        <v>0.28223089216977998</v>
      </c>
      <c r="F1137" s="135">
        <f>(1+F$831)*(1+[1]!thsiFinD("ths_adjustment_nvg_ratio_fund",F$2,$A$832,$A1137,101)/100)-1</f>
        <v>-3.5383247040211119E-2</v>
      </c>
      <c r="G1137" s="135">
        <f>(1+G$831)*(1+[1]!thsiFinD("ths_adjustment_nvg_ratio_fund",G$2,$A$832,$A1137,101)/100)-1</f>
        <v>-4.146063836690872E-2</v>
      </c>
      <c r="H1137" s="136">
        <f>(1+H$997)*(1+[1]!thsiFinD("ths_adjustment_nvg_ratio_fund",H$2,$A$998,$A1137,101)/100)-1</f>
        <v>-0.12880907443012435</v>
      </c>
      <c r="I1137" s="136">
        <f>(1+I$997)*(1+[1]!thsiFinD("ths_adjustment_nvg_ratio_fund",I$2,$A$998,$A1137,101)/100)-1</f>
        <v>5.7908068084421283E-2</v>
      </c>
      <c r="J1137" s="32">
        <f t="shared" si="123"/>
        <v>5.164165342122426E-2</v>
      </c>
      <c r="K1137" s="32">
        <f>[1]!thsiFinD("ths_int_chg_ratio_index",K$2,$A$6,$A1137,101)/100</f>
        <v>-0.17470190484907</v>
      </c>
      <c r="L1137" s="32">
        <f>[1]!thsiFinD("ths_int_chg_ratio_index",L$2,$A$6,$A1137,101)/100</f>
        <v>-0.14341407966861999</v>
      </c>
      <c r="M1137" s="46">
        <f t="shared" si="124"/>
        <v>1.0516416534212243</v>
      </c>
      <c r="N1137" s="46">
        <f t="shared" si="125"/>
        <v>0.82529809515093</v>
      </c>
      <c r="O1137" s="46">
        <f t="shared" si="125"/>
        <v>0.85658592033138004</v>
      </c>
      <c r="P1137" s="38">
        <f t="shared" si="126"/>
        <v>1.4193436130980119E-2</v>
      </c>
      <c r="Q1137" s="38">
        <f t="shared" si="127"/>
        <v>1.4445803078891428E-2</v>
      </c>
      <c r="R1137" s="38">
        <f t="shared" si="127"/>
        <v>1.6277709245150263E-2</v>
      </c>
      <c r="S1137" s="34">
        <f>MAX(M$6:M1137)</f>
        <v>1.5715176881679187</v>
      </c>
      <c r="T1137" s="34">
        <f>MAX(N$6:N1137)</f>
        <v>1.37911001835863</v>
      </c>
      <c r="U1137" s="34">
        <f>MAX(O$6:O1137)</f>
        <v>1.34291332477861</v>
      </c>
      <c r="V1137" s="35">
        <f t="shared" si="128"/>
        <v>-0.33081144339696733</v>
      </c>
      <c r="W1137" s="35">
        <f t="shared" si="129"/>
        <v>-0.40157196730890854</v>
      </c>
      <c r="X1137" s="35">
        <f t="shared" si="129"/>
        <v>-0.36214355422186684</v>
      </c>
    </row>
    <row r="1138" spans="1:24">
      <c r="A1138" s="357">
        <v>45537</v>
      </c>
      <c r="B1138" s="132">
        <f>[1]!thsiFinD("ths_adjustment_nvg_ratio_fund",B$2,$A$6,$A1138,101)/100</f>
        <v>4.0601023017902999E-2</v>
      </c>
      <c r="C1138" s="132">
        <f>[1]!thsiFinD("ths_adjustment_nvg_ratio_fund",C$2,$A$6,$A1138,101)/100</f>
        <v>6.3504473981409001E-2</v>
      </c>
      <c r="D1138" s="132">
        <f>[1]!thsiFinD("ths_adjustment_nvg_ratio_fund",D$2,$A$6,$A1138,101)/100</f>
        <v>0.12580877066857998</v>
      </c>
      <c r="E1138" s="132">
        <f>[1]!thsiFinD("ths_adjustment_nvg_ratio_fund",E$2,$A$6,$A1138,101)/100</f>
        <v>0.26573108355747999</v>
      </c>
      <c r="F1138" s="135">
        <f>(1+F$831)*(1+[1]!thsiFinD("ths_adjustment_nvg_ratio_fund",F$2,$A$832,$A1138,101)/100)-1</f>
        <v>-5.0941581765369004E-2</v>
      </c>
      <c r="G1138" s="135">
        <f>(1+G$831)*(1+[1]!thsiFinD("ths_adjustment_nvg_ratio_fund",G$2,$A$832,$A1138,101)/100)-1</f>
        <v>-5.7885890717587984E-2</v>
      </c>
      <c r="H1138" s="136">
        <f>(1+H$997)*(1+[1]!thsiFinD("ths_adjustment_nvg_ratio_fund",H$2,$A$998,$A1138,101)/100)-1</f>
        <v>-0.143597809277761</v>
      </c>
      <c r="I1138" s="136">
        <f>(1+I$997)*(1+[1]!thsiFinD("ths_adjustment_nvg_ratio_fund",I$2,$A$998,$A1138,101)/100)-1</f>
        <v>4.2997710301175829E-2</v>
      </c>
      <c r="J1138" s="32">
        <f t="shared" si="123"/>
        <v>3.5777222470728724E-2</v>
      </c>
      <c r="K1138" s="32">
        <f>[1]!thsiFinD("ths_int_chg_ratio_index",K$2,$A$6,$A1138,101)/100</f>
        <v>-0.18930973820653998</v>
      </c>
      <c r="L1138" s="32">
        <f>[1]!thsiFinD("ths_int_chg_ratio_index",L$2,$A$6,$A1138,101)/100</f>
        <v>-0.15869043038752001</v>
      </c>
      <c r="M1138" s="46">
        <f t="shared" si="124"/>
        <v>1.0357772224707287</v>
      </c>
      <c r="N1138" s="46">
        <f t="shared" si="125"/>
        <v>0.81069026179346004</v>
      </c>
      <c r="O1138" s="46">
        <f t="shared" si="125"/>
        <v>0.84130956961247993</v>
      </c>
      <c r="P1138" s="38">
        <f t="shared" si="126"/>
        <v>-1.5085396150756325E-2</v>
      </c>
      <c r="Q1138" s="38">
        <f t="shared" si="127"/>
        <v>-1.7700069154768183E-2</v>
      </c>
      <c r="R1138" s="38">
        <f t="shared" si="127"/>
        <v>-1.7833996983035005E-2</v>
      </c>
      <c r="S1138" s="34">
        <f>MAX(M$6:M1138)</f>
        <v>1.5715176881679187</v>
      </c>
      <c r="T1138" s="34">
        <f>MAX(N$6:N1138)</f>
        <v>1.37911001835863</v>
      </c>
      <c r="U1138" s="34">
        <f>MAX(O$6:O1138)</f>
        <v>1.34291332477861</v>
      </c>
      <c r="V1138" s="35">
        <f t="shared" si="128"/>
        <v>-0.3409064178728769</v>
      </c>
      <c r="W1138" s="35">
        <f t="shared" si="129"/>
        <v>-0.41216418487169271</v>
      </c>
      <c r="X1138" s="35">
        <f t="shared" si="129"/>
        <v>-0.37351908415148349</v>
      </c>
    </row>
    <row r="1139" spans="1:24">
      <c r="A1139" s="357">
        <v>45538</v>
      </c>
      <c r="B1139" s="132">
        <f>[1]!thsiFinD("ths_adjustment_nvg_ratio_fund",B$2,$A$6,$A1139,101)/100</f>
        <v>4.2439258312019994E-2</v>
      </c>
      <c r="C1139" s="132">
        <f>[1]!thsiFinD("ths_adjustment_nvg_ratio_fund",C$2,$A$6,$A1139,101)/100</f>
        <v>6.4720701937276998E-2</v>
      </c>
      <c r="D1139" s="132">
        <f>[1]!thsiFinD("ths_adjustment_nvg_ratio_fund",D$2,$A$6,$A1139,101)/100</f>
        <v>0.13395638629283002</v>
      </c>
      <c r="E1139" s="132">
        <f>[1]!thsiFinD("ths_adjustment_nvg_ratio_fund",E$2,$A$6,$A1139,101)/100</f>
        <v>0.27561232487637999</v>
      </c>
      <c r="F1139" s="135">
        <f>(1+F$831)*(1+[1]!thsiFinD("ths_adjustment_nvg_ratio_fund",F$2,$A$832,$A1139,101)/100)-1</f>
        <v>-4.1748020336866642E-2</v>
      </c>
      <c r="G1139" s="135">
        <f>(1+G$831)*(1+[1]!thsiFinD("ths_adjustment_nvg_ratio_fund",G$2,$A$832,$A1139,101)/100)-1</f>
        <v>-4.9373533659932023E-2</v>
      </c>
      <c r="H1139" s="136">
        <f>(1+H$997)*(1+[1]!thsiFinD("ths_adjustment_nvg_ratio_fund",H$2,$A$998,$A1139,101)/100)-1</f>
        <v>-0.13635856844325411</v>
      </c>
      <c r="I1139" s="136">
        <f>(1+I$997)*(1+[1]!thsiFinD("ths_adjustment_nvg_ratio_fund",I$2,$A$998,$A1139,101)/100)-1</f>
        <v>5.6695843874401186E-2</v>
      </c>
      <c r="J1139" s="32">
        <f t="shared" si="123"/>
        <v>4.3243049106606923E-2</v>
      </c>
      <c r="K1139" s="32">
        <f>[1]!thsiFinD("ths_int_chg_ratio_index",K$2,$A$6,$A1139,101)/100</f>
        <v>-0.18555969134469</v>
      </c>
      <c r="L1139" s="32">
        <f>[1]!thsiFinD("ths_int_chg_ratio_index",L$2,$A$6,$A1139,101)/100</f>
        <v>-0.15346886524816999</v>
      </c>
      <c r="M1139" s="46">
        <f t="shared" si="124"/>
        <v>1.0432430491066069</v>
      </c>
      <c r="N1139" s="46">
        <f t="shared" si="125"/>
        <v>0.81444030865531003</v>
      </c>
      <c r="O1139" s="46">
        <f t="shared" si="125"/>
        <v>0.84653113475183006</v>
      </c>
      <c r="P1139" s="38">
        <f t="shared" si="126"/>
        <v>7.2079463362491047E-3</v>
      </c>
      <c r="Q1139" s="38">
        <f t="shared" si="127"/>
        <v>4.6257455388127866E-3</v>
      </c>
      <c r="R1139" s="38">
        <f t="shared" si="127"/>
        <v>6.2064730129662848E-3</v>
      </c>
      <c r="S1139" s="34">
        <f>MAX(M$6:M1139)</f>
        <v>1.5715176881679187</v>
      </c>
      <c r="T1139" s="34">
        <f>MAX(N$6:N1139)</f>
        <v>1.37911001835863</v>
      </c>
      <c r="U1139" s="34">
        <f>MAX(O$6:O1139)</f>
        <v>1.34291332477861</v>
      </c>
      <c r="V1139" s="35">
        <f t="shared" si="128"/>
        <v>-0.33615570670233841</v>
      </c>
      <c r="W1139" s="35">
        <f t="shared" si="129"/>
        <v>-0.40944500597230871</v>
      </c>
      <c r="X1139" s="35">
        <f t="shared" si="129"/>
        <v>-0.36963084725413131</v>
      </c>
    </row>
    <row r="1140" spans="1:24">
      <c r="A1140" s="357">
        <v>45539</v>
      </c>
      <c r="B1140" s="132">
        <f>[1]!thsiFinD("ths_adjustment_nvg_ratio_fund",B$2,$A$6,$A1140,101)/100</f>
        <v>3.5885549872123002E-2</v>
      </c>
      <c r="C1140" s="132">
        <f>[1]!thsiFinD("ths_adjustment_nvg_ratio_fund",C$2,$A$6,$A1140,101)/100</f>
        <v>5.8465815307096998E-2</v>
      </c>
      <c r="D1140" s="132">
        <f>[1]!thsiFinD("ths_adjustment_nvg_ratio_fund",D$2,$A$6,$A1140,101)/100</f>
        <v>0.12952312485023001</v>
      </c>
      <c r="E1140" s="132">
        <f>[1]!thsiFinD("ths_adjustment_nvg_ratio_fund",E$2,$A$6,$A1140,101)/100</f>
        <v>0.26843444205118</v>
      </c>
      <c r="F1140" s="135">
        <f>(1+F$831)*(1+[1]!thsiFinD("ths_adjustment_nvg_ratio_fund",F$2,$A$832,$A1140,101)/100)-1</f>
        <v>-4.5991202534636955E-2</v>
      </c>
      <c r="G1140" s="135">
        <f>(1+G$831)*(1+[1]!thsiFinD("ths_adjustment_nvg_ratio_fund",G$2,$A$832,$A1140,101)/100)-1</f>
        <v>-5.3809550718155741E-2</v>
      </c>
      <c r="H1140" s="136">
        <f>(1+H$997)*(1+[1]!thsiFinD("ths_adjustment_nvg_ratio_fund",H$2,$A$998,$A1140,101)/100)-1</f>
        <v>-0.13863375841981762</v>
      </c>
      <c r="I1140" s="136">
        <f>(1+I$997)*(1+[1]!thsiFinD("ths_adjustment_nvg_ratio_fund",I$2,$A$998,$A1140,101)/100)-1</f>
        <v>4.942249861428194E-2</v>
      </c>
      <c r="J1140" s="32">
        <f t="shared" si="123"/>
        <v>3.79121148777877E-2</v>
      </c>
      <c r="K1140" s="32">
        <f>[1]!thsiFinD("ths_int_chg_ratio_index",K$2,$A$6,$A1140,101)/100</f>
        <v>-0.19017248715049997</v>
      </c>
      <c r="L1140" s="32">
        <f>[1]!thsiFinD("ths_int_chg_ratio_index",L$2,$A$6,$A1140,101)/100</f>
        <v>-0.15838734997142001</v>
      </c>
      <c r="M1140" s="46">
        <f t="shared" si="124"/>
        <v>1.0379121148777877</v>
      </c>
      <c r="N1140" s="46">
        <f t="shared" si="125"/>
        <v>0.80982751284950005</v>
      </c>
      <c r="O1140" s="46">
        <f t="shared" si="125"/>
        <v>0.84161265002857999</v>
      </c>
      <c r="P1140" s="38">
        <f t="shared" si="126"/>
        <v>-5.109963812732321E-3</v>
      </c>
      <c r="Q1140" s="38">
        <f t="shared" si="127"/>
        <v>-5.6637616738616225E-3</v>
      </c>
      <c r="R1140" s="38">
        <f t="shared" si="127"/>
        <v>-5.8101639990972842E-3</v>
      </c>
      <c r="S1140" s="34">
        <f>MAX(M$6:M1140)</f>
        <v>1.5715176881679187</v>
      </c>
      <c r="T1140" s="34">
        <f>MAX(N$6:N1140)</f>
        <v>1.37911001835863</v>
      </c>
      <c r="U1140" s="34">
        <f>MAX(O$6:O1140)</f>
        <v>1.34291332477861</v>
      </c>
      <c r="V1140" s="35">
        <f t="shared" si="128"/>
        <v>-0.33954792701837833</v>
      </c>
      <c r="W1140" s="35">
        <f t="shared" si="129"/>
        <v>-0.41278976871379025</v>
      </c>
      <c r="X1140" s="35">
        <f t="shared" si="129"/>
        <v>-0.37329339541155682</v>
      </c>
    </row>
    <row r="1141" spans="1:24">
      <c r="A1141" s="357">
        <v>45540</v>
      </c>
      <c r="B1141" s="132">
        <f>[1]!thsiFinD("ths_adjustment_nvg_ratio_fund",B$2,$A$6,$A1141,101)/100</f>
        <v>3.5805626598465E-2</v>
      </c>
      <c r="C1141" s="132">
        <f>[1]!thsiFinD("ths_adjustment_nvg_ratio_fund",C$2,$A$6,$A1141,101)/100</f>
        <v>5.9247676135870002E-2</v>
      </c>
      <c r="D1141" s="132">
        <f>[1]!thsiFinD("ths_adjustment_nvg_ratio_fund",D$2,$A$6,$A1141,101)/100</f>
        <v>0.13539420081476</v>
      </c>
      <c r="E1141" s="132">
        <f>[1]!thsiFinD("ths_adjustment_nvg_ratio_fund",E$2,$A$6,$A1141,101)/100</f>
        <v>0.26908697682541</v>
      </c>
      <c r="F1141" s="135">
        <f>(1+F$831)*(1+[1]!thsiFinD("ths_adjustment_nvg_ratio_fund",F$2,$A$832,$A1141,101)/100)-1</f>
        <v>-3.915496454934031E-2</v>
      </c>
      <c r="G1141" s="135">
        <f>(1+G$831)*(1+[1]!thsiFinD("ths_adjustment_nvg_ratio_fund",G$2,$A$832,$A1141,101)/100)-1</f>
        <v>-4.6855794248521487E-2</v>
      </c>
      <c r="H1141" s="136">
        <f>(1+H$997)*(1+[1]!thsiFinD("ths_adjustment_nvg_ratio_fund",H$2,$A$998,$A1141,101)/100)-1</f>
        <v>-0.13139451758531073</v>
      </c>
      <c r="I1141" s="136">
        <f>(1+I$997)*(1+[1]!thsiFinD("ths_adjustment_nvg_ratio_fund",I$2,$A$998,$A1141,101)/100)-1</f>
        <v>5.9120292294441601E-2</v>
      </c>
      <c r="J1141" s="32">
        <f t="shared" si="123"/>
        <v>4.2656187035721757E-2</v>
      </c>
      <c r="K1141" s="32">
        <f>[1]!thsiFinD("ths_int_chg_ratio_index",K$2,$A$6,$A1141,101)/100</f>
        <v>-0.18829209973175001</v>
      </c>
      <c r="L1141" s="32">
        <f>[1]!thsiFinD("ths_int_chg_ratio_index",L$2,$A$6,$A1141,101)/100</f>
        <v>-0.15464961001756999</v>
      </c>
      <c r="M1141" s="46">
        <f t="shared" si="124"/>
        <v>1.0426561870357218</v>
      </c>
      <c r="N1141" s="46">
        <f t="shared" si="125"/>
        <v>0.81170790026825002</v>
      </c>
      <c r="O1141" s="46">
        <f t="shared" si="125"/>
        <v>0.84535038998242995</v>
      </c>
      <c r="P1141" s="38">
        <f t="shared" si="126"/>
        <v>4.5707840672932765E-3</v>
      </c>
      <c r="Q1141" s="38">
        <f t="shared" si="127"/>
        <v>2.3219604038069441E-3</v>
      </c>
      <c r="R1141" s="38">
        <f t="shared" si="127"/>
        <v>4.44116417894036E-3</v>
      </c>
      <c r="S1141" s="34">
        <f>MAX(M$6:M1141)</f>
        <v>1.5715176881679187</v>
      </c>
      <c r="T1141" s="34">
        <f>MAX(N$6:N1141)</f>
        <v>1.37911001835863</v>
      </c>
      <c r="U1141" s="34">
        <f>MAX(O$6:O1141)</f>
        <v>1.34291332477861</v>
      </c>
      <c r="V1141" s="35">
        <f t="shared" si="128"/>
        <v>-0.33652914320598304</v>
      </c>
      <c r="W1141" s="35">
        <f t="shared" si="129"/>
        <v>-0.41142628980803342</v>
      </c>
      <c r="X1141" s="35">
        <f t="shared" si="129"/>
        <v>-0.37051008848855327</v>
      </c>
    </row>
    <row r="1142" spans="1:24">
      <c r="A1142" s="357">
        <v>45541</v>
      </c>
      <c r="B1142" s="132">
        <f>[1]!thsiFinD("ths_adjustment_nvg_ratio_fund",B$2,$A$6,$A1142,101)/100</f>
        <v>2.6854219948849001E-2</v>
      </c>
      <c r="C1142" s="132">
        <f>[1]!thsiFinD("ths_adjustment_nvg_ratio_fund",C$2,$A$6,$A1142,101)/100</f>
        <v>5.0299713317695997E-2</v>
      </c>
      <c r="D1142" s="132">
        <f>[1]!thsiFinD("ths_adjustment_nvg_ratio_fund",D$2,$A$6,$A1142,101)/100</f>
        <v>0.12005751258088</v>
      </c>
      <c r="E1142" s="132">
        <f>[1]!thsiFinD("ths_adjustment_nvg_ratio_fund",E$2,$A$6,$A1142,101)/100</f>
        <v>0.25305326450246002</v>
      </c>
      <c r="F1142" s="135">
        <f>(1+F$831)*(1+[1]!thsiFinD("ths_adjustment_nvg_ratio_fund",F$2,$A$832,$A1142,101)/100)-1</f>
        <v>-5.36525037250557E-2</v>
      </c>
      <c r="G1142" s="135">
        <f>(1+G$831)*(1+[1]!thsiFinD("ths_adjustment_nvg_ratio_fund",G$2,$A$832,$A1142,101)/100)-1</f>
        <v>-6.3760616010906879E-2</v>
      </c>
      <c r="H1142" s="136">
        <f>(1+H$997)*(1+[1]!thsiFinD("ths_adjustment_nvg_ratio_fund",H$2,$A$998,$A1142,101)/100)-1</f>
        <v>-0.14639008788536578</v>
      </c>
      <c r="I1142" s="136">
        <f>(1+I$997)*(1+[1]!thsiFinD("ths_adjustment_nvg_ratio_fund",I$2,$A$998,$A1142,101)/100)-1</f>
        <v>3.8270035882097986E-2</v>
      </c>
      <c r="J1142" s="32">
        <f t="shared" si="123"/>
        <v>2.8091442326331831E-2</v>
      </c>
      <c r="K1142" s="32">
        <f>[1]!thsiFinD("ths_int_chg_ratio_index",K$2,$A$6,$A1142,101)/100</f>
        <v>-0.19602715715750002</v>
      </c>
      <c r="L1142" s="32">
        <f>[1]!thsiFinD("ths_int_chg_ratio_index",L$2,$A$6,$A1142,101)/100</f>
        <v>-0.16487134648546997</v>
      </c>
      <c r="M1142" s="46">
        <f t="shared" si="124"/>
        <v>1.0280914423263319</v>
      </c>
      <c r="N1142" s="46">
        <f t="shared" si="125"/>
        <v>0.80397284284249992</v>
      </c>
      <c r="O1142" s="46">
        <f t="shared" si="125"/>
        <v>0.83512865351453003</v>
      </c>
      <c r="P1142" s="38">
        <f t="shared" si="126"/>
        <v>-1.3968885324315394E-2</v>
      </c>
      <c r="Q1142" s="38">
        <f t="shared" si="127"/>
        <v>-9.5293607752170439E-3</v>
      </c>
      <c r="R1142" s="38">
        <f t="shared" si="127"/>
        <v>-1.2091715564373717E-2</v>
      </c>
      <c r="S1142" s="34">
        <f>MAX(M$6:M1142)</f>
        <v>1.5715176881679187</v>
      </c>
      <c r="T1142" s="34">
        <f>MAX(N$6:N1142)</f>
        <v>1.37911001835863</v>
      </c>
      <c r="U1142" s="34">
        <f>MAX(O$6:O1142)</f>
        <v>1.34291332477861</v>
      </c>
      <c r="V1142" s="35">
        <f t="shared" si="128"/>
        <v>-0.34579709152056393</v>
      </c>
      <c r="W1142" s="35">
        <f t="shared" si="129"/>
        <v>-0.41703502103526069</v>
      </c>
      <c r="X1142" s="35">
        <f t="shared" si="129"/>
        <v>-0.37812170144919244</v>
      </c>
    </row>
    <row r="1143" spans="1:24">
      <c r="A1143" s="357">
        <v>45544</v>
      </c>
      <c r="B1143" s="132">
        <f>[1]!thsiFinD("ths_adjustment_nvg_ratio_fund",B$2,$A$6,$A1143,101)/100</f>
        <v>1.3826726342710999E-2</v>
      </c>
      <c r="C1143" s="132">
        <f>[1]!thsiFinD("ths_adjustment_nvg_ratio_fund",C$2,$A$6,$A1143,101)/100</f>
        <v>3.8484927460690002E-2</v>
      </c>
      <c r="D1143" s="132">
        <f>[1]!thsiFinD("ths_adjustment_nvg_ratio_fund",D$2,$A$6,$A1143,101)/100</f>
        <v>0.11190989695662999</v>
      </c>
      <c r="E1143" s="132">
        <f>[1]!thsiFinD("ths_adjustment_nvg_ratio_fund",E$2,$A$6,$A1143,101)/100</f>
        <v>0.24373133871536001</v>
      </c>
      <c r="F1143" s="135">
        <f>(1+F$831)*(1+[1]!thsiFinD("ths_adjustment_nvg_ratio_fund",F$2,$A$832,$A1143,101)/100)-1</f>
        <v>-5.8013552094986154E-2</v>
      </c>
      <c r="G1143" s="135">
        <f>(1+G$831)*(1+[1]!thsiFinD("ths_adjustment_nvg_ratio_fund",G$2,$A$832,$A1143,101)/100)-1</f>
        <v>-6.8076740716192297E-2</v>
      </c>
      <c r="H1143" s="136">
        <f>(1+H$997)*(1+[1]!thsiFinD("ths_adjustment_nvg_ratio_fund",H$2,$A$998,$A1143,101)/100)-1</f>
        <v>-0.14659692333777419</v>
      </c>
      <c r="I1143" s="136">
        <f>(1+I$997)*(1+[1]!thsiFinD("ths_adjustment_nvg_ratio_fund",I$2,$A$998,$A1143,101)/100)-1</f>
        <v>3.4997030515044214E-2</v>
      </c>
      <c r="J1143" s="32">
        <f t="shared" si="123"/>
        <v>2.1282837980185321E-2</v>
      </c>
      <c r="K1143" s="32">
        <f>[1]!thsiFinD("ths_int_chg_ratio_index",K$2,$A$6,$A1143,101)/100</f>
        <v>-0.20454339351626</v>
      </c>
      <c r="L1143" s="32">
        <f>[1]!thsiFinD("ths_int_chg_ratio_index",L$2,$A$6,$A1143,101)/100</f>
        <v>-0.17206887860778999</v>
      </c>
      <c r="M1143" s="46">
        <f t="shared" si="124"/>
        <v>1.0212828379801853</v>
      </c>
      <c r="N1143" s="46">
        <f t="shared" si="125"/>
        <v>0.79545660648374006</v>
      </c>
      <c r="O1143" s="46">
        <f t="shared" si="125"/>
        <v>0.82793112139221003</v>
      </c>
      <c r="P1143" s="38">
        <f t="shared" si="126"/>
        <v>-6.6225668902956114E-3</v>
      </c>
      <c r="Q1143" s="38">
        <f t="shared" si="127"/>
        <v>-1.059269157481757E-2</v>
      </c>
      <c r="R1143" s="38">
        <f t="shared" si="127"/>
        <v>-8.6184710487781091E-3</v>
      </c>
      <c r="S1143" s="34">
        <f>MAX(M$6:M1143)</f>
        <v>1.5715176881679187</v>
      </c>
      <c r="T1143" s="34">
        <f>MAX(N$6:N1143)</f>
        <v>1.37911001835863</v>
      </c>
      <c r="U1143" s="34">
        <f>MAX(O$6:O1143)</f>
        <v>1.34291332477861</v>
      </c>
      <c r="V1143" s="35">
        <f t="shared" si="128"/>
        <v>-0.35012959404179489</v>
      </c>
      <c r="W1143" s="35">
        <f t="shared" si="129"/>
        <v>-0.42321018925635423</v>
      </c>
      <c r="X1143" s="35">
        <f t="shared" si="129"/>
        <v>-0.38348134156111591</v>
      </c>
    </row>
    <row r="1144" spans="1:24">
      <c r="A1144" s="357">
        <v>45545</v>
      </c>
      <c r="B1144" s="132">
        <f>[1]!thsiFinD("ths_adjustment_nvg_ratio_fund",B$2,$A$6,$A1144,101)/100</f>
        <v>1.5984654731457999E-2</v>
      </c>
      <c r="C1144" s="132">
        <f>[1]!thsiFinD("ths_adjustment_nvg_ratio_fund",C$2,$A$6,$A1144,101)/100</f>
        <v>4.2307358179132996E-2</v>
      </c>
      <c r="D1144" s="132">
        <f>[1]!thsiFinD("ths_adjustment_nvg_ratio_fund",D$2,$A$6,$A1144,101)/100</f>
        <v>0.11358734723220999</v>
      </c>
      <c r="E1144" s="132">
        <f>[1]!thsiFinD("ths_adjustment_nvg_ratio_fund",E$2,$A$6,$A1144,101)/100</f>
        <v>0.24559572387278</v>
      </c>
      <c r="F1144" s="135">
        <f>(1+F$831)*(1+[1]!thsiFinD("ths_adjustment_nvg_ratio_fund",F$2,$A$832,$A1144,101)/100)-1</f>
        <v>-5.5066897790978953E-2</v>
      </c>
      <c r="G1144" s="135">
        <f>(1+G$831)*(1+[1]!thsiFinD("ths_adjustment_nvg_ratio_fund",G$2,$A$832,$A1144,101)/100)-1</f>
        <v>-6.3760616010906879E-2</v>
      </c>
      <c r="H1144" s="136">
        <f>(1+H$997)*(1+[1]!thsiFinD("ths_adjustment_nvg_ratio_fund",H$2,$A$998,$A1144,101)/100)-1</f>
        <v>-0.14018502431292101</v>
      </c>
      <c r="I1144" s="136">
        <f>(1+I$997)*(1+[1]!thsiFinD("ths_adjustment_nvg_ratio_fund",I$2,$A$998,$A1144,101)/100)-1</f>
        <v>4.2270375775163682E-2</v>
      </c>
      <c r="J1144" s="32">
        <f t="shared" si="123"/>
        <v>2.5091615209492227E-2</v>
      </c>
      <c r="K1144" s="32">
        <f>[1]!thsiFinD("ths_int_chg_ratio_index",K$2,$A$6,$A1144,101)/100</f>
        <v>-0.20399556558307999</v>
      </c>
      <c r="L1144" s="32">
        <f>[1]!thsiFinD("ths_int_chg_ratio_index",L$2,$A$6,$A1144,101)/100</f>
        <v>-0.17047476761649999</v>
      </c>
      <c r="M1144" s="46">
        <f t="shared" si="124"/>
        <v>1.0250916152094922</v>
      </c>
      <c r="N1144" s="46">
        <f t="shared" si="125"/>
        <v>0.79600443441692004</v>
      </c>
      <c r="O1144" s="46">
        <f t="shared" si="125"/>
        <v>0.82952523238350007</v>
      </c>
      <c r="P1144" s="38">
        <f t="shared" si="126"/>
        <v>3.7294049088689718E-3</v>
      </c>
      <c r="Q1144" s="38">
        <f t="shared" si="127"/>
        <v>6.8869618872313687E-4</v>
      </c>
      <c r="R1144" s="38">
        <f t="shared" si="127"/>
        <v>1.9254149893646044E-3</v>
      </c>
      <c r="S1144" s="34">
        <f>MAX(M$6:M1144)</f>
        <v>1.5715176881679187</v>
      </c>
      <c r="T1144" s="34">
        <f>MAX(N$6:N1144)</f>
        <v>1.37911001835863</v>
      </c>
      <c r="U1144" s="34">
        <f>MAX(O$6:O1144)</f>
        <v>1.34291332477861</v>
      </c>
      <c r="V1144" s="35">
        <f t="shared" si="128"/>
        <v>-0.34770596415968569</v>
      </c>
      <c r="W1144" s="35">
        <f t="shared" si="129"/>
        <v>-0.42281295631200078</v>
      </c>
      <c r="X1144" s="35">
        <f t="shared" si="129"/>
        <v>-0.38229428729493475</v>
      </c>
    </row>
    <row r="1145" spans="1:24">
      <c r="A1145" s="357">
        <v>45546</v>
      </c>
      <c r="B1145" s="132">
        <f>[1]!thsiFinD("ths_adjustment_nvg_ratio_fund",B$2,$A$6,$A1145,101)/100</f>
        <v>1.0390025575447E-2</v>
      </c>
      <c r="C1145" s="132">
        <f>[1]!thsiFinD("ths_adjustment_nvg_ratio_fund",C$2,$A$6,$A1145,101)/100</f>
        <v>3.6573712101468002E-2</v>
      </c>
      <c r="D1145" s="132">
        <f>[1]!thsiFinD("ths_adjustment_nvg_ratio_fund",D$2,$A$6,$A1145,101)/100</f>
        <v>0.11334771147855</v>
      </c>
      <c r="E1145" s="132">
        <f>[1]!thsiFinD("ths_adjustment_nvg_ratio_fund",E$2,$A$6,$A1145,101)/100</f>
        <v>0.24270592681705</v>
      </c>
      <c r="F1145" s="135">
        <f>(1+F$831)*(1+[1]!thsiFinD("ths_adjustment_nvg_ratio_fund",F$2,$A$832,$A1145,101)/100)-1</f>
        <v>-5.7659953578505396E-2</v>
      </c>
      <c r="G1145" s="135">
        <f>(1+G$831)*(1+[1]!thsiFinD("ths_adjustment_nvg_ratio_fund",G$2,$A$832,$A1145,101)/100)-1</f>
        <v>-6.6398247775244057E-2</v>
      </c>
      <c r="H1145" s="136">
        <f>(1+H$997)*(1+[1]!thsiFinD("ths_adjustment_nvg_ratio_fund",H$2,$A$998,$A1145,101)/100)-1</f>
        <v>-0.14514907517087483</v>
      </c>
      <c r="I1145" s="136">
        <f>(1+I$997)*(1+[1]!thsiFinD("ths_adjustment_nvg_ratio_fund",I$2,$A$998,$A1145,101)/100)-1</f>
        <v>4.0573261881135858E-2</v>
      </c>
      <c r="J1145" s="32">
        <f t="shared" si="123"/>
        <v>2.1797920166128318E-2</v>
      </c>
      <c r="K1145" s="32">
        <f>[1]!thsiFinD("ths_int_chg_ratio_index",K$2,$A$6,$A1145,101)/100</f>
        <v>-0.20548203295466</v>
      </c>
      <c r="L1145" s="32">
        <f>[1]!thsiFinD("ths_int_chg_ratio_index",L$2,$A$6,$A1145,101)/100</f>
        <v>-0.17248215594327998</v>
      </c>
      <c r="M1145" s="46">
        <f t="shared" si="124"/>
        <v>1.0217979201661282</v>
      </c>
      <c r="N1145" s="46">
        <f t="shared" si="125"/>
        <v>0.79451796704533995</v>
      </c>
      <c r="O1145" s="46">
        <f t="shared" si="125"/>
        <v>0.82751784405672002</v>
      </c>
      <c r="P1145" s="38">
        <f t="shared" si="126"/>
        <v>-3.2130738311529905E-3</v>
      </c>
      <c r="Q1145" s="38">
        <f t="shared" si="127"/>
        <v>-1.8674109179667164E-3</v>
      </c>
      <c r="R1145" s="38">
        <f t="shared" si="127"/>
        <v>-2.4199243716941377E-3</v>
      </c>
      <c r="S1145" s="34">
        <f>MAX(M$6:M1145)</f>
        <v>1.5715176881679187</v>
      </c>
      <c r="T1145" s="34">
        <f>MAX(N$6:N1145)</f>
        <v>1.37911001835863</v>
      </c>
      <c r="U1145" s="34">
        <f>MAX(O$6:O1145)</f>
        <v>1.34291332477861</v>
      </c>
      <c r="V1145" s="35">
        <f t="shared" si="128"/>
        <v>-0.3498018330564614</v>
      </c>
      <c r="W1145" s="35">
        <f t="shared" si="129"/>
        <v>-0.42389080169909266</v>
      </c>
      <c r="X1145" s="35">
        <f t="shared" si="129"/>
        <v>-0.38378908840364445</v>
      </c>
    </row>
    <row r="1146" spans="1:24">
      <c r="A1146" s="357">
        <v>45547</v>
      </c>
      <c r="B1146" s="132">
        <f>[1]!thsiFinD("ths_adjustment_nvg_ratio_fund",B$2,$A$6,$A1146,101)/100</f>
        <v>7.9124040920716E-3</v>
      </c>
      <c r="C1146" s="132">
        <f>[1]!thsiFinD("ths_adjustment_nvg_ratio_fund",C$2,$A$6,$A1146,101)/100</f>
        <v>3.3011901659282E-2</v>
      </c>
      <c r="D1146" s="132">
        <f>[1]!thsiFinD("ths_adjustment_nvg_ratio_fund",D$2,$A$6,$A1146,101)/100</f>
        <v>0.10915408578959999</v>
      </c>
      <c r="E1146" s="132">
        <f>[1]!thsiFinD("ths_adjustment_nvg_ratio_fund",E$2,$A$6,$A1146,101)/100</f>
        <v>0.23925681430669002</v>
      </c>
      <c r="F1146" s="135">
        <f>(1+F$831)*(1+[1]!thsiFinD("ths_adjustment_nvg_ratio_fund",F$2,$A$832,$A1146,101)/100)-1</f>
        <v>-6.0253009366031618E-2</v>
      </c>
      <c r="G1146" s="135">
        <f>(1+G$831)*(1+[1]!thsiFinD("ths_adjustment_nvg_ratio_fund",G$2,$A$832,$A1146,101)/100)-1</f>
        <v>-6.7956848363265654E-2</v>
      </c>
      <c r="H1146" s="136">
        <f>(1+H$997)*(1+[1]!thsiFinD("ths_adjustment_nvg_ratio_fund",H$2,$A$998,$A1146,101)/100)-1</f>
        <v>-0.1458729992543244</v>
      </c>
      <c r="I1146" s="136">
        <f>(1+I$997)*(1+[1]!thsiFinD("ths_adjustment_nvg_ratio_fund",I$2,$A$998,$A1146,101)/100)-1</f>
        <v>4.045203946013376E-2</v>
      </c>
      <c r="J1146" s="32">
        <f t="shared" si="123"/>
        <v>1.9463048540519459E-2</v>
      </c>
      <c r="K1146" s="32">
        <f>[1]!thsiFinD("ths_int_chg_ratio_index",K$2,$A$6,$A1146,101)/100</f>
        <v>-0.20884220321114</v>
      </c>
      <c r="L1146" s="32">
        <f>[1]!thsiFinD("ths_int_chg_ratio_index",L$2,$A$6,$A1146,101)/100</f>
        <v>-0.17551895993663</v>
      </c>
      <c r="M1146" s="46">
        <f t="shared" si="124"/>
        <v>1.0194630485405194</v>
      </c>
      <c r="N1146" s="46">
        <f t="shared" si="125"/>
        <v>0.79115779678886</v>
      </c>
      <c r="O1146" s="46">
        <f t="shared" si="125"/>
        <v>0.82448104006336997</v>
      </c>
      <c r="P1146" s="38">
        <f t="shared" si="126"/>
        <v>-2.2850620259916576E-3</v>
      </c>
      <c r="Q1146" s="38">
        <f t="shared" si="127"/>
        <v>-4.2291935435717631E-3</v>
      </c>
      <c r="R1146" s="38">
        <f t="shared" si="127"/>
        <v>-3.6697746340583759E-3</v>
      </c>
      <c r="S1146" s="34">
        <f>MAX(M$6:M1146)</f>
        <v>1.5715176881679187</v>
      </c>
      <c r="T1146" s="34">
        <f>MAX(N$6:N1146)</f>
        <v>1.37911001835863</v>
      </c>
      <c r="U1146" s="34">
        <f>MAX(O$6:O1146)</f>
        <v>1.34291332477861</v>
      </c>
      <c r="V1146" s="35">
        <f t="shared" si="128"/>
        <v>-0.35128757619711348</v>
      </c>
      <c r="W1146" s="35">
        <f t="shared" si="129"/>
        <v>-0.42632727900093914</v>
      </c>
      <c r="X1146" s="35">
        <f t="shared" si="129"/>
        <v>-0.38605044357625073</v>
      </c>
    </row>
    <row r="1147" spans="1:24">
      <c r="A1147" s="357">
        <v>45548</v>
      </c>
      <c r="B1147" s="132">
        <f>[1]!thsiFinD("ths_adjustment_nvg_ratio_fund",B$2,$A$6,$A1147,101)/100</f>
        <v>3.0370843989767997E-3</v>
      </c>
      <c r="C1147" s="132">
        <f>[1]!thsiFinD("ths_adjustment_nvg_ratio_fund",C$2,$A$6,$A1147,101)/100</f>
        <v>3.0666319172965001E-2</v>
      </c>
      <c r="D1147" s="132">
        <f>[1]!thsiFinD("ths_adjustment_nvg_ratio_fund",D$2,$A$6,$A1147,101)/100</f>
        <v>9.8250658998321999E-2</v>
      </c>
      <c r="E1147" s="132">
        <f>[1]!thsiFinD("ths_adjustment_nvg_ratio_fund",E$2,$A$6,$A1147,101)/100</f>
        <v>0.23207893148149</v>
      </c>
      <c r="F1147" s="135">
        <f>(1+F$831)*(1+[1]!thsiFinD("ths_adjustment_nvg_ratio_fund",F$2,$A$832,$A1147,101)/100)-1</f>
        <v>-6.9328704622373838E-2</v>
      </c>
      <c r="G1147" s="135">
        <f>(1+G$831)*(1+[1]!thsiFinD("ths_adjustment_nvg_ratio_fund",G$2,$A$832,$A1147,101)/100)-1</f>
        <v>-7.898694483234403E-2</v>
      </c>
      <c r="H1147" s="136">
        <f>(1+H$997)*(1+[1]!thsiFinD("ths_adjustment_nvg_ratio_fund",H$2,$A$998,$A1147,101)/100)-1</f>
        <v>-0.15776603776816245</v>
      </c>
      <c r="I1147" s="136">
        <f>(1+I$997)*(1+[1]!thsiFinD("ths_adjustment_nvg_ratio_fund",I$2,$A$998,$A1147,101)/100)-1</f>
        <v>2.5056791992880356E-2</v>
      </c>
      <c r="J1147" s="32">
        <f t="shared" si="123"/>
        <v>1.0376012352719233E-2</v>
      </c>
      <c r="K1147" s="32">
        <f>[1]!thsiFinD("ths_int_chg_ratio_index",K$2,$A$6,$A1147,101)/100</f>
        <v>-0.21331932167781001</v>
      </c>
      <c r="L1147" s="32">
        <f>[1]!thsiFinD("ths_int_chg_ratio_index",L$2,$A$6,$A1147,101)/100</f>
        <v>-0.18192540306318</v>
      </c>
      <c r="M1147" s="46">
        <f t="shared" si="124"/>
        <v>1.0103760123527192</v>
      </c>
      <c r="N1147" s="46">
        <f t="shared" si="125"/>
        <v>0.78668067832219002</v>
      </c>
      <c r="O1147" s="46">
        <f t="shared" si="125"/>
        <v>0.81807459693681994</v>
      </c>
      <c r="P1147" s="38">
        <f t="shared" si="126"/>
        <v>-8.9135513060618621E-3</v>
      </c>
      <c r="Q1147" s="38">
        <f t="shared" si="127"/>
        <v>-5.6589450105170025E-3</v>
      </c>
      <c r="R1147" s="38">
        <f t="shared" si="127"/>
        <v>-7.7702734389836214E-3</v>
      </c>
      <c r="S1147" s="34">
        <f>MAX(M$6:M1147)</f>
        <v>1.5715176881679187</v>
      </c>
      <c r="T1147" s="34">
        <f>MAX(N$6:N1147)</f>
        <v>1.37911001835863</v>
      </c>
      <c r="U1147" s="34">
        <f>MAX(O$6:O1147)</f>
        <v>1.34291332477861</v>
      </c>
      <c r="V1147" s="35">
        <f t="shared" si="128"/>
        <v>-0.35706990766956026</v>
      </c>
      <c r="W1147" s="35">
        <f t="shared" si="129"/>
        <v>-0.4295736613831066</v>
      </c>
      <c r="X1147" s="35">
        <f t="shared" si="129"/>
        <v>-0.39082099950740601</v>
      </c>
    </row>
    <row r="1148" spans="1:24">
      <c r="A1148" s="357">
        <v>45553</v>
      </c>
      <c r="B1148" s="132">
        <f>[1]!thsiFinD("ths_adjustment_nvg_ratio_fund",B$2,$A$6,$A1148,101)/100</f>
        <v>8.6317135549871006E-3</v>
      </c>
      <c r="C1148" s="132">
        <f>[1]!thsiFinD("ths_adjustment_nvg_ratio_fund",C$2,$A$6,$A1148,101)/100</f>
        <v>3.6573712101468002E-2</v>
      </c>
      <c r="D1148" s="132">
        <f>[1]!thsiFinD("ths_adjustment_nvg_ratio_fund",D$2,$A$6,$A1148,101)/100</f>
        <v>0.10256410256409999</v>
      </c>
      <c r="E1148" s="132">
        <f>[1]!thsiFinD("ths_adjustment_nvg_ratio_fund",E$2,$A$6,$A1148,101)/100</f>
        <v>0.23879071801734</v>
      </c>
      <c r="F1148" s="135">
        <f>(1+F$831)*(1+[1]!thsiFinD("ths_adjustment_nvg_ratio_fund",F$2,$A$832,$A1148,101)/100)-1</f>
        <v>-7.2982555959342665E-2</v>
      </c>
      <c r="G1148" s="135">
        <f>(1+G$831)*(1+[1]!thsiFinD("ths_adjustment_nvg_ratio_fund",G$2,$A$832,$A1148,101)/100)-1</f>
        <v>-8.2583715420082027E-2</v>
      </c>
      <c r="H1148" s="136">
        <f>(1+H$997)*(1+[1]!thsiFinD("ths_adjustment_nvg_ratio_fund",H$2,$A$998,$A1148,101)/100)-1</f>
        <v>-0.16252325317368732</v>
      </c>
      <c r="I1148" s="136">
        <f>(1+I$997)*(1+[1]!thsiFinD("ths_adjustment_nvg_ratio_fund",I$2,$A$998,$A1148,101)/100)-1</f>
        <v>2.2026231467830559E-2</v>
      </c>
      <c r="J1148" s="32">
        <f t="shared" si="123"/>
        <v>1.1312119144076704E-2</v>
      </c>
      <c r="K1148" s="32">
        <f>[1]!thsiFinD("ths_int_chg_ratio_index",K$2,$A$6,$A1148,101)/100</f>
        <v>-0.21059450935194002</v>
      </c>
      <c r="L1148" s="32">
        <f>[1]!thsiFinD("ths_int_chg_ratio_index",L$2,$A$6,$A1148,101)/100</f>
        <v>-0.18132026442461002</v>
      </c>
      <c r="M1148" s="46">
        <f t="shared" si="124"/>
        <v>1.0113121191440766</v>
      </c>
      <c r="N1148" s="46">
        <f t="shared" si="125"/>
        <v>0.78940549064805998</v>
      </c>
      <c r="O1148" s="46">
        <f t="shared" si="125"/>
        <v>0.81867973557538998</v>
      </c>
      <c r="P1148" s="38">
        <f t="shared" si="126"/>
        <v>9.2649348352757954E-4</v>
      </c>
      <c r="Q1148" s="38">
        <f t="shared" si="127"/>
        <v>3.4636827889067412E-3</v>
      </c>
      <c r="R1148" s="38">
        <f t="shared" si="127"/>
        <v>7.3971082934964905E-4</v>
      </c>
      <c r="S1148" s="34">
        <f>MAX(M$6:M1148)</f>
        <v>1.5715176881679187</v>
      </c>
      <c r="T1148" s="34">
        <f>MAX(N$6:N1148)</f>
        <v>1.37911001835863</v>
      </c>
      <c r="U1148" s="34">
        <f>MAX(O$6:O1148)</f>
        <v>1.34291332477861</v>
      </c>
      <c r="V1148" s="35">
        <f t="shared" si="128"/>
        <v>-0.35647423712865234</v>
      </c>
      <c r="W1148" s="35">
        <f t="shared" si="129"/>
        <v>-0.42759788549170019</v>
      </c>
      <c r="X1148" s="35">
        <f t="shared" si="129"/>
        <v>-0.39037038320372919</v>
      </c>
    </row>
    <row r="1149" spans="1:24">
      <c r="A1149" s="357">
        <v>45554</v>
      </c>
      <c r="B1149" s="132">
        <f>[1]!thsiFinD("ths_adjustment_nvg_ratio_fund",B$2,$A$6,$A1149,101)/100</f>
        <v>1.5664961636829001E-2</v>
      </c>
      <c r="C1149" s="132">
        <f>[1]!thsiFinD("ths_adjustment_nvg_ratio_fund",C$2,$A$6,$A1149,101)/100</f>
        <v>4.3523586135000999E-2</v>
      </c>
      <c r="D1149" s="132">
        <f>[1]!thsiFinD("ths_adjustment_nvg_ratio_fund",D$2,$A$6,$A1149,101)/100</f>
        <v>0.1196980589504</v>
      </c>
      <c r="E1149" s="132">
        <f>[1]!thsiFinD("ths_adjustment_nvg_ratio_fund",E$2,$A$6,$A1149,101)/100</f>
        <v>0.25174819487684003</v>
      </c>
      <c r="F1149" s="135">
        <f>(1+F$831)*(1+[1]!thsiFinD("ths_adjustment_nvg_ratio_fund",F$2,$A$832,$A1149,101)/100)-1</f>
        <v>-5.4006102241536458E-2</v>
      </c>
      <c r="G1149" s="135">
        <f>(1+G$831)*(1+[1]!thsiFinD("ths_adjustment_nvg_ratio_fund",G$2,$A$832,$A1149,101)/100)-1</f>
        <v>-6.2441800128726466E-2</v>
      </c>
      <c r="H1149" s="136">
        <f>(1+H$997)*(1+[1]!thsiFinD("ths_adjustment_nvg_ratio_fund",H$2,$A$998,$A1149,101)/100)-1</f>
        <v>-0.14246021428948441</v>
      </c>
      <c r="I1149" s="136">
        <f>(1+I$997)*(1+[1]!thsiFinD("ths_adjustment_nvg_ratio_fund",I$2,$A$998,$A1149,101)/100)-1</f>
        <v>4.6755605352237994E-2</v>
      </c>
      <c r="J1149" s="32">
        <f t="shared" si="123"/>
        <v>2.7310286286445086E-2</v>
      </c>
      <c r="K1149" s="32">
        <f>[1]!thsiFinD("ths_int_chg_ratio_index",K$2,$A$6,$A1149,101)/100</f>
        <v>-0.20338699253285999</v>
      </c>
      <c r="L1149" s="32">
        <f>[1]!thsiFinD("ths_int_chg_ratio_index",L$2,$A$6,$A1149,101)/100</f>
        <v>-0.17079580308622</v>
      </c>
      <c r="M1149" s="46">
        <f t="shared" si="124"/>
        <v>1.0273102862864452</v>
      </c>
      <c r="N1149" s="46">
        <f t="shared" si="125"/>
        <v>0.79661300746714003</v>
      </c>
      <c r="O1149" s="46">
        <f t="shared" si="125"/>
        <v>0.82920419691378</v>
      </c>
      <c r="P1149" s="38">
        <f t="shared" si="126"/>
        <v>1.5819218260638035E-2</v>
      </c>
      <c r="Q1149" s="38">
        <f t="shared" si="127"/>
        <v>9.1303099667612297E-3</v>
      </c>
      <c r="R1149" s="38">
        <f t="shared" si="127"/>
        <v>1.285540716479705E-2</v>
      </c>
      <c r="S1149" s="34">
        <f>MAX(M$6:M1149)</f>
        <v>1.5715176881679187</v>
      </c>
      <c r="T1149" s="34">
        <f>MAX(N$6:N1149)</f>
        <v>1.37911001835863</v>
      </c>
      <c r="U1149" s="34">
        <f>MAX(O$6:O1149)</f>
        <v>1.34291332477861</v>
      </c>
      <c r="V1149" s="35">
        <f t="shared" si="128"/>
        <v>-0.34629416262944679</v>
      </c>
      <c r="W1149" s="35">
        <f t="shared" si="129"/>
        <v>-0.42237167676060983</v>
      </c>
      <c r="X1149" s="35">
        <f t="shared" si="129"/>
        <v>-0.38253334626009394</v>
      </c>
    </row>
    <row r="1150" spans="1:24">
      <c r="A1150" s="357">
        <v>45555</v>
      </c>
      <c r="B1150" s="132">
        <f>[1]!thsiFinD("ths_adjustment_nvg_ratio_fund",B$2,$A$6,$A1150,101)/100</f>
        <v>1.8382352941175999E-2</v>
      </c>
      <c r="C1150" s="132">
        <f>[1]!thsiFinD("ths_adjustment_nvg_ratio_fund",C$2,$A$6,$A1150,101)/100</f>
        <v>4.4913560941707995E-2</v>
      </c>
      <c r="D1150" s="132">
        <f>[1]!thsiFinD("ths_adjustment_nvg_ratio_fund",D$2,$A$6,$A1150,101)/100</f>
        <v>0.11550443326144</v>
      </c>
      <c r="E1150" s="132">
        <f>[1]!thsiFinD("ths_adjustment_nvg_ratio_fund",E$2,$A$6,$A1150,101)/100</f>
        <v>0.24960415191494001</v>
      </c>
      <c r="F1150" s="135">
        <f>(1+F$831)*(1+[1]!thsiFinD("ths_adjustment_nvg_ratio_fund",F$2,$A$832,$A1150,101)/100)-1</f>
        <v>-5.659915802906279E-2</v>
      </c>
      <c r="G1150" s="135">
        <f>(1+G$831)*(1+[1]!thsiFinD("ths_adjustment_nvg_ratio_fund",G$2,$A$832,$A1150,101)/100)-1</f>
        <v>-6.5079431893075523E-2</v>
      </c>
      <c r="H1150" s="136">
        <f>(1+H$997)*(1+[1]!thsiFinD("ths_adjustment_nvg_ratio_fund",H$2,$A$998,$A1150,101)/100)-1</f>
        <v>-0.14494223971845621</v>
      </c>
      <c r="I1150" s="136">
        <f>(1+I$997)*(1+[1]!thsiFinD("ths_adjustment_nvg_ratio_fund",I$2,$A$998,$A1150,101)/100)-1</f>
        <v>4.2755265459171854E-2</v>
      </c>
      <c r="J1150" s="32">
        <f t="shared" si="123"/>
        <v>2.556736685973017E-2</v>
      </c>
      <c r="K1150" s="32">
        <f>[1]!thsiFinD("ths_int_chg_ratio_index",K$2,$A$6,$A1150,101)/100</f>
        <v>-0.20341251529846999</v>
      </c>
      <c r="L1150" s="32">
        <f>[1]!thsiFinD("ths_int_chg_ratio_index",L$2,$A$6,$A1150,101)/100</f>
        <v>-0.17162062447231999</v>
      </c>
      <c r="M1150" s="46">
        <f t="shared" si="124"/>
        <v>1.0255673668597303</v>
      </c>
      <c r="N1150" s="46">
        <f t="shared" si="125"/>
        <v>0.79658748470152996</v>
      </c>
      <c r="O1150" s="46">
        <f t="shared" si="125"/>
        <v>0.82837937552768004</v>
      </c>
      <c r="P1150" s="38">
        <f t="shared" si="126"/>
        <v>-1.6965851992150061E-3</v>
      </c>
      <c r="Q1150" s="38">
        <f t="shared" si="127"/>
        <v>-3.2039102262793051E-5</v>
      </c>
      <c r="R1150" s="38">
        <f t="shared" si="127"/>
        <v>-9.9471443725185349E-4</v>
      </c>
      <c r="S1150" s="34">
        <f>MAX(M$6:M1150)</f>
        <v>1.5715176881679187</v>
      </c>
      <c r="T1150" s="34">
        <f>MAX(N$6:N1150)</f>
        <v>1.37911001835863</v>
      </c>
      <c r="U1150" s="34">
        <f>MAX(O$6:O1150)</f>
        <v>1.34291332477861</v>
      </c>
      <c r="V1150" s="35">
        <f t="shared" si="128"/>
        <v>-0.34740323027777009</v>
      </c>
      <c r="W1150" s="35">
        <f t="shared" si="129"/>
        <v>-0.42239018345352797</v>
      </c>
      <c r="X1150" s="35">
        <f t="shared" si="129"/>
        <v>-0.38314754925509065</v>
      </c>
    </row>
    <row r="1151" spans="1:24">
      <c r="A1151" s="357">
        <v>45558</v>
      </c>
      <c r="B1151" s="132">
        <f>[1]!thsiFinD("ths_adjustment_nvg_ratio_fund",B$2,$A$6,$A1151,101)/100</f>
        <v>2.4056905370843998E-2</v>
      </c>
      <c r="C1151" s="132">
        <f>[1]!thsiFinD("ths_adjustment_nvg_ratio_fund",C$2,$A$6,$A1151,101)/100</f>
        <v>4.8822865085569996E-2</v>
      </c>
      <c r="D1151" s="132">
        <f>[1]!thsiFinD("ths_adjustment_nvg_ratio_fund",D$2,$A$6,$A1151,101)/100</f>
        <v>0.11646297627606</v>
      </c>
      <c r="E1151" s="132">
        <f>[1]!thsiFinD("ths_adjustment_nvg_ratio_fund",E$2,$A$6,$A1151,101)/100</f>
        <v>0.25230751040863003</v>
      </c>
      <c r="F1151" s="135">
        <f>(1+F$831)*(1+[1]!thsiFinD("ths_adjustment_nvg_ratio_fund",F$2,$A$832,$A1151,101)/100)-1</f>
        <v>-5.6009827168261417E-2</v>
      </c>
      <c r="G1151" s="135">
        <f>(1+G$831)*(1+[1]!thsiFinD("ths_adjustment_nvg_ratio_fund",G$2,$A$832,$A1151,101)/100)-1</f>
        <v>-6.3161154246274109E-2</v>
      </c>
      <c r="H1151" s="136">
        <f>(1+H$997)*(1+[1]!thsiFinD("ths_adjustment_nvg_ratio_fund",H$2,$A$998,$A1151,101)/100)-1</f>
        <v>-0.14152945475361622</v>
      </c>
      <c r="I1151" s="136">
        <f>(1+I$997)*(1+[1]!thsiFinD("ths_adjustment_nvg_ratio_fund",I$2,$A$998,$A1151,101)/100)-1</f>
        <v>4.6270715668230045E-2</v>
      </c>
      <c r="J1151" s="32">
        <f t="shared" si="123"/>
        <v>2.8402567080147795E-2</v>
      </c>
      <c r="K1151" s="32">
        <f>[1]!thsiFinD("ths_int_chg_ratio_index",K$2,$A$6,$A1151,101)/100</f>
        <v>-0.2013812116732</v>
      </c>
      <c r="L1151" s="32">
        <f>[1]!thsiFinD("ths_int_chg_ratio_index",L$2,$A$6,$A1151,101)/100</f>
        <v>-0.16967407888907998</v>
      </c>
      <c r="M1151" s="46">
        <f t="shared" si="124"/>
        <v>1.0284025670801478</v>
      </c>
      <c r="N1151" s="46">
        <f t="shared" si="125"/>
        <v>0.7986187883268</v>
      </c>
      <c r="O1151" s="46">
        <f t="shared" si="125"/>
        <v>0.83032592111091996</v>
      </c>
      <c r="P1151" s="38">
        <f t="shared" si="126"/>
        <v>2.7645187552123307E-3</v>
      </c>
      <c r="Q1151" s="38">
        <f t="shared" si="127"/>
        <v>2.5500069537636172E-3</v>
      </c>
      <c r="R1151" s="38">
        <f t="shared" si="127"/>
        <v>2.3498238135153393E-3</v>
      </c>
      <c r="S1151" s="34">
        <f>MAX(M$6:M1151)</f>
        <v>1.5715176881679187</v>
      </c>
      <c r="T1151" s="34">
        <f>MAX(N$6:N1151)</f>
        <v>1.37911001835863</v>
      </c>
      <c r="U1151" s="34">
        <f>MAX(O$6:O1151)</f>
        <v>1.34291332477861</v>
      </c>
      <c r="V1151" s="35">
        <f t="shared" si="128"/>
        <v>-0.34559911426828205</v>
      </c>
      <c r="W1151" s="35">
        <f t="shared" si="129"/>
        <v>-0.42091727440477233</v>
      </c>
      <c r="X1151" s="35">
        <f t="shared" si="129"/>
        <v>-0.38169805467690487</v>
      </c>
    </row>
    <row r="1152" spans="1:24">
      <c r="A1152" s="357">
        <v>45559</v>
      </c>
      <c r="B1152" s="132">
        <f>[1]!thsiFinD("ths_adjustment_nvg_ratio_fund",B$2,$A$6,$A1152,101)/100</f>
        <v>6.7934782608695995E-2</v>
      </c>
      <c r="C1152" s="132">
        <f>[1]!thsiFinD("ths_adjustment_nvg_ratio_fund",C$2,$A$6,$A1152,101)/100</f>
        <v>8.7829033098775003E-2</v>
      </c>
      <c r="D1152" s="132">
        <f>[1]!thsiFinD("ths_adjustment_nvg_ratio_fund",D$2,$A$6,$A1152,101)/100</f>
        <v>0.15803977953511</v>
      </c>
      <c r="E1152" s="132">
        <f>[1]!thsiFinD("ths_adjustment_nvg_ratio_fund",E$2,$A$6,$A1152,101)/100</f>
        <v>0.30227303261205002</v>
      </c>
      <c r="F1152" s="135">
        <f>(1+F$831)*(1+[1]!thsiFinD("ths_adjustment_nvg_ratio_fund",F$2,$A$832,$A1152,101)/100)-1</f>
        <v>-2.1475038725297213E-2</v>
      </c>
      <c r="G1152" s="135">
        <f>(1+G$831)*(1+[1]!thsiFinD("ths_adjustment_nvg_ratio_fund",G$2,$A$832,$A1152,101)/100)-1</f>
        <v>-2.9711187780282811E-2</v>
      </c>
      <c r="H1152" s="136">
        <f>(1+H$997)*(1+[1]!thsiFinD("ths_adjustment_nvg_ratio_fund",H$2,$A$998,$A1152,101)/100)-1</f>
        <v>-0.11598527638042844</v>
      </c>
      <c r="I1152" s="136">
        <f>(1+I$997)*(1+[1]!thsiFinD("ths_adjustment_nvg_ratio_fund",I$2,$A$998,$A1152,101)/100)-1</f>
        <v>7.6455098497727025E-2</v>
      </c>
      <c r="J1152" s="32">
        <f t="shared" si="123"/>
        <v>6.5670027933293698E-2</v>
      </c>
      <c r="K1152" s="32">
        <f>[1]!thsiFinD("ths_int_chg_ratio_index",K$2,$A$6,$A1152,101)/100</f>
        <v>-0.16678229819509</v>
      </c>
      <c r="L1152" s="32">
        <f>[1]!thsiFinD("ths_int_chg_ratio_index",L$2,$A$6,$A1152,101)/100</f>
        <v>-0.13598079858122999</v>
      </c>
      <c r="M1152" s="46">
        <f t="shared" si="124"/>
        <v>1.0656700279332938</v>
      </c>
      <c r="N1152" s="46">
        <f t="shared" si="125"/>
        <v>0.83321770180491006</v>
      </c>
      <c r="O1152" s="46">
        <f t="shared" si="125"/>
        <v>0.86401920141876998</v>
      </c>
      <c r="P1152" s="38">
        <f t="shared" si="126"/>
        <v>3.6238202865397584E-2</v>
      </c>
      <c r="Q1152" s="38">
        <f t="shared" si="127"/>
        <v>4.3323440399641644E-2</v>
      </c>
      <c r="R1152" s="38">
        <f t="shared" si="127"/>
        <v>4.0578379466668535E-2</v>
      </c>
      <c r="S1152" s="34">
        <f>MAX(M$6:M1152)</f>
        <v>1.5715176881679187</v>
      </c>
      <c r="T1152" s="34">
        <f>MAX(N$6:N1152)</f>
        <v>1.37911001835863</v>
      </c>
      <c r="U1152" s="34">
        <f>MAX(O$6:O1152)</f>
        <v>1.34291332477861</v>
      </c>
      <c r="V1152" s="35">
        <f t="shared" si="128"/>
        <v>-0.32188480221584015</v>
      </c>
      <c r="W1152" s="35">
        <f t="shared" si="129"/>
        <v>-0.3958294184559854</v>
      </c>
      <c r="X1152" s="35">
        <f t="shared" si="129"/>
        <v>-0.35660836371460503</v>
      </c>
    </row>
    <row r="1153" spans="1:24">
      <c r="A1153" s="357">
        <v>45560</v>
      </c>
      <c r="B1153" s="132">
        <f>[1]!thsiFinD("ths_adjustment_nvg_ratio_fund",B$2,$A$6,$A1153,101)/100</f>
        <v>8.1841432225064001E-2</v>
      </c>
      <c r="C1153" s="132">
        <f>[1]!thsiFinD("ths_adjustment_nvg_ratio_fund",C$2,$A$6,$A1153,101)/100</f>
        <v>0.10077317348622999</v>
      </c>
      <c r="D1153" s="132">
        <f>[1]!thsiFinD("ths_adjustment_nvg_ratio_fund",D$2,$A$6,$A1153,101)/100</f>
        <v>0.16618739515935999</v>
      </c>
      <c r="E1153" s="132">
        <f>[1]!thsiFinD("ths_adjustment_nvg_ratio_fund",E$2,$A$6,$A1153,101)/100</f>
        <v>0.31234071249298001</v>
      </c>
      <c r="F1153" s="135">
        <f>(1+F$831)*(1+[1]!thsiFinD("ths_adjustment_nvg_ratio_fund",F$2,$A$832,$A1153,101)/100)-1</f>
        <v>-1.29886743297567E-2</v>
      </c>
      <c r="G1153" s="135">
        <f>(1+G$831)*(1+[1]!thsiFinD("ths_adjustment_nvg_ratio_fund",G$2,$A$832,$A1153,101)/100)-1</f>
        <v>-2.1438615428479912E-2</v>
      </c>
      <c r="H1153" s="136">
        <f>(1+H$997)*(1+[1]!thsiFinD("ths_adjustment_nvg_ratio_fund",H$2,$A$998,$A1153,101)/100)-1</f>
        <v>-0.10709135192660368</v>
      </c>
      <c r="I1153" s="136">
        <f>(1+I$997)*(1+[1]!thsiFinD("ths_adjustment_nvg_ratio_fund",I$2,$A$998,$A1153,101)/100)-1</f>
        <v>8.5910447335882711E-2</v>
      </c>
      <c r="J1153" s="32">
        <f t="shared" si="123"/>
        <v>7.5691814876834559E-2</v>
      </c>
      <c r="K1153" s="32">
        <f>[1]!thsiFinD("ths_int_chg_ratio_index",K$2,$A$6,$A1153,101)/100</f>
        <v>-0.15565425552851</v>
      </c>
      <c r="L1153" s="32">
        <f>[1]!thsiFinD("ths_int_chg_ratio_index",L$2,$A$6,$A1153,101)/100</f>
        <v>-0.12500957195463</v>
      </c>
      <c r="M1153" s="46">
        <f t="shared" si="124"/>
        <v>1.0756918148768346</v>
      </c>
      <c r="N1153" s="46">
        <f t="shared" si="125"/>
        <v>0.84434574447149002</v>
      </c>
      <c r="O1153" s="46">
        <f t="shared" si="125"/>
        <v>0.87499042804536997</v>
      </c>
      <c r="P1153" s="38">
        <f t="shared" si="126"/>
        <v>9.4042120739536994E-3</v>
      </c>
      <c r="Q1153" s="38">
        <f t="shared" si="127"/>
        <v>1.3355504380757166E-2</v>
      </c>
      <c r="R1153" s="38">
        <f t="shared" si="127"/>
        <v>1.2697896769637396E-2</v>
      </c>
      <c r="S1153" s="34">
        <f>MAX(M$6:M1153)</f>
        <v>1.5715176881679187</v>
      </c>
      <c r="T1153" s="34">
        <f>MAX(N$6:N1153)</f>
        <v>1.37911001835863</v>
      </c>
      <c r="U1153" s="34">
        <f>MAX(O$6:O1153)</f>
        <v>1.34291332477861</v>
      </c>
      <c r="V1153" s="35">
        <f t="shared" si="128"/>
        <v>-0.31550766308530687</v>
      </c>
      <c r="W1153" s="35">
        <f t="shared" si="129"/>
        <v>-0.38776041560744967</v>
      </c>
      <c r="X1153" s="35">
        <f t="shared" si="129"/>
        <v>-0.34843864313460504</v>
      </c>
    </row>
    <row r="1154" spans="1:24">
      <c r="A1154" s="357">
        <v>45561</v>
      </c>
      <c r="B1154" s="132">
        <f>[1]!thsiFinD("ths_adjustment_nvg_ratio_fund",B$2,$A$6,$A1154,101)/100</f>
        <v>0.12260230179027999</v>
      </c>
      <c r="C1154" s="132">
        <f>[1]!thsiFinD("ths_adjustment_nvg_ratio_fund",C$2,$A$6,$A1154,101)/100</f>
        <v>0.14186430370949998</v>
      </c>
      <c r="D1154" s="132">
        <f>[1]!thsiFinD("ths_adjustment_nvg_ratio_fund",D$2,$A$6,$A1154,101)/100</f>
        <v>0.21363527438294</v>
      </c>
      <c r="E1154" s="132">
        <f>[1]!thsiFinD("ths_adjustment_nvg_ratio_fund",E$2,$A$6,$A1154,101)/100</f>
        <v>0.36137404211769003</v>
      </c>
      <c r="F1154" s="135">
        <f>(1+F$831)*(1+[1]!thsiFinD("ths_adjustment_nvg_ratio_fund",F$2,$A$832,$A1154,101)/100)-1</f>
        <v>2.1546114113207615E-2</v>
      </c>
      <c r="G1154" s="135">
        <f>(1+G$831)*(1+[1]!thsiFinD("ths_adjustment_nvg_ratio_fund",G$2,$A$832,$A1154,101)/100)-1</f>
        <v>1.2371028096290981E-2</v>
      </c>
      <c r="H1154" s="136">
        <f>(1+H$997)*(1+[1]!thsiFinD("ths_adjustment_nvg_ratio_fund",H$2,$A$998,$A1154,101)/100)-1</f>
        <v>-8.1443755827211861E-2</v>
      </c>
      <c r="I1154" s="136">
        <f>(1+I$997)*(1+[1]!thsiFinD("ths_adjustment_nvg_ratio_fund",I$2,$A$998,$A1154,101)/100)-1</f>
        <v>0.11439771627135165</v>
      </c>
      <c r="J1154" s="32">
        <f t="shared" si="123"/>
        <v>0.11329337808175605</v>
      </c>
      <c r="K1154" s="32">
        <f>[1]!thsiFinD("ths_int_chg_ratio_index",K$2,$A$6,$A1154,101)/100</f>
        <v>-0.11966883884412001</v>
      </c>
      <c r="L1154" s="32">
        <f>[1]!thsiFinD("ths_int_chg_ratio_index",L$2,$A$6,$A1154,101)/100</f>
        <v>-8.974917990070401E-2</v>
      </c>
      <c r="M1154" s="46">
        <f t="shared" si="124"/>
        <v>1.113293378081756</v>
      </c>
      <c r="N1154" s="46">
        <f t="shared" si="125"/>
        <v>0.88033116115587995</v>
      </c>
      <c r="O1154" s="46">
        <f t="shared" si="125"/>
        <v>0.91025082009929603</v>
      </c>
      <c r="P1154" s="38">
        <f t="shared" si="126"/>
        <v>3.4955702632381458E-2</v>
      </c>
      <c r="Q1154" s="38">
        <f t="shared" si="127"/>
        <v>4.2619290640133034E-2</v>
      </c>
      <c r="R1154" s="38">
        <f t="shared" si="127"/>
        <v>4.0298031754123054E-2</v>
      </c>
      <c r="S1154" s="34">
        <f>MAX(M$6:M1154)</f>
        <v>1.5715176881679187</v>
      </c>
      <c r="T1154" s="34">
        <f>MAX(N$6:N1154)</f>
        <v>1.37911001835863</v>
      </c>
      <c r="U1154" s="34">
        <f>MAX(O$6:O1154)</f>
        <v>1.34291332477861</v>
      </c>
      <c r="V1154" s="35">
        <f t="shared" si="128"/>
        <v>-0.29158075250197302</v>
      </c>
      <c r="W1154" s="35">
        <f t="shared" si="129"/>
        <v>-0.36166719881882936</v>
      </c>
      <c r="X1154" s="35">
        <f t="shared" si="129"/>
        <v>-0.32218200288588383</v>
      </c>
    </row>
    <row r="1155" spans="1:24">
      <c r="A1155" s="357">
        <v>45562</v>
      </c>
      <c r="B1155" s="132">
        <f>[1]!thsiFinD("ths_adjustment_nvg_ratio_fund",B$2,$A$6,$A1155,101)/100</f>
        <v>0.16152493606137999</v>
      </c>
      <c r="C1155" s="132">
        <f>[1]!thsiFinD("ths_adjustment_nvg_ratio_fund",C$2,$A$6,$A1155,101)/100</f>
        <v>0.18208669967857</v>
      </c>
      <c r="D1155" s="132">
        <f>[1]!thsiFinD("ths_adjustment_nvg_ratio_fund",D$2,$A$6,$A1155,101)/100</f>
        <v>0.27054876587587001</v>
      </c>
      <c r="E1155" s="132">
        <f>[1]!thsiFinD("ths_adjustment_nvg_ratio_fund",E$2,$A$6,$A1155,101)/100</f>
        <v>0.42066149010819998</v>
      </c>
      <c r="F1155" s="135">
        <f>(1+F$831)*(1+[1]!thsiFinD("ths_adjustment_nvg_ratio_fund",F$2,$A$832,$A1155,101)/100)-1</f>
        <v>6.5156597812513706E-2</v>
      </c>
      <c r="G1155" s="135">
        <f>(1+G$831)*(1+[1]!thsiFinD("ths_adjustment_nvg_ratio_fund",G$2,$A$832,$A1155,101)/100)-1</f>
        <v>6.1167215736649405E-2</v>
      </c>
      <c r="H1155" s="136">
        <f>(1+H$997)*(1+[1]!thsiFinD("ths_adjustment_nvg_ratio_fund",H$2,$A$998,$A1155,101)/100)-1</f>
        <v>-4.142109578500297E-2</v>
      </c>
      <c r="I1155" s="136">
        <f>(1+I$997)*(1+[1]!thsiFinD("ths_adjustment_nvg_ratio_fund",I$2,$A$998,$A1155,101)/100)-1</f>
        <v>0.16082590351511161</v>
      </c>
      <c r="J1155" s="32">
        <f t="shared" si="123"/>
        <v>0.16006881412541146</v>
      </c>
      <c r="K1155" s="32">
        <f>[1]!thsiFinD("ths_int_chg_ratio_index",K$2,$A$6,$A1155,101)/100</f>
        <v>-7.8465348825621006E-2</v>
      </c>
      <c r="L1155" s="32">
        <f>[1]!thsiFinD("ths_int_chg_ratio_index",L$2,$A$6,$A1155,101)/100</f>
        <v>-4.6002180650150007E-2</v>
      </c>
      <c r="M1155" s="46">
        <f t="shared" si="124"/>
        <v>1.1600688141254114</v>
      </c>
      <c r="N1155" s="46">
        <f t="shared" si="125"/>
        <v>0.92153465117437894</v>
      </c>
      <c r="O1155" s="46">
        <f t="shared" si="125"/>
        <v>0.95399781934984995</v>
      </c>
      <c r="P1155" s="38">
        <f t="shared" si="126"/>
        <v>4.2015372555481489E-2</v>
      </c>
      <c r="Q1155" s="38">
        <f t="shared" si="127"/>
        <v>4.6804534289571764E-2</v>
      </c>
      <c r="R1155" s="38">
        <f t="shared" si="127"/>
        <v>4.806037883688119E-2</v>
      </c>
      <c r="S1155" s="34">
        <f>MAX(M$6:M1155)</f>
        <v>1.5715176881679187</v>
      </c>
      <c r="T1155" s="34">
        <f>MAX(N$6:N1155)</f>
        <v>1.37911001835863</v>
      </c>
      <c r="U1155" s="34">
        <f>MAX(O$6:O1155)</f>
        <v>1.34291332477861</v>
      </c>
      <c r="V1155" s="35">
        <f t="shared" si="128"/>
        <v>-0.26181625389286967</v>
      </c>
      <c r="W1155" s="35">
        <f t="shared" si="129"/>
        <v>-0.33179032933778685</v>
      </c>
      <c r="X1155" s="35">
        <f t="shared" si="129"/>
        <v>-0.28960581316212342</v>
      </c>
    </row>
    <row r="1156" spans="1:24">
      <c r="A1156" s="357">
        <v>45565</v>
      </c>
      <c r="B1156" s="132">
        <f>[1]!thsiFinD("ths_adjustment_nvg_ratio_fund",B$2,$A$6,$A1156,101)/100</f>
        <v>0.24840153452685002</v>
      </c>
      <c r="C1156" s="132">
        <f>[1]!thsiFinD("ths_adjustment_nvg_ratio_fund",C$2,$A$6,$A1156,101)/100</f>
        <v>0.26974198592651</v>
      </c>
      <c r="D1156" s="132">
        <f>[1]!thsiFinD("ths_adjustment_nvg_ratio_fund",D$2,$A$6,$A1156,101)/100</f>
        <v>0.39456026839204</v>
      </c>
      <c r="E1156" s="132">
        <f>[1]!thsiFinD("ths_adjustment_nvg_ratio_fund",E$2,$A$6,$A1156,101)/100</f>
        <v>0.54930406604733006</v>
      </c>
      <c r="F1156" s="135">
        <f>(1+F$831)*(1+[1]!thsiFinD("ths_adjustment_nvg_ratio_fund",F$2,$A$832,$A1156,101)/100)-1</f>
        <v>0.16463564711579592</v>
      </c>
      <c r="G1156" s="135">
        <f>(1+G$831)*(1+[1]!thsiFinD("ths_adjustment_nvg_ratio_fund",G$2,$A$832,$A1156,101)/100)-1</f>
        <v>0.16595313219285046</v>
      </c>
      <c r="H1156" s="136">
        <f>(1+H$997)*(1+[1]!thsiFinD("ths_adjustment_nvg_ratio_fund",H$2,$A$998,$A1156,101)/100)-1</f>
        <v>5.7135997290506779E-2</v>
      </c>
      <c r="I1156" s="136">
        <f>(1+I$997)*(1+[1]!thsiFinD("ths_adjustment_nvg_ratio_fund",I$2,$A$998,$A1156,101)/100)-1</f>
        <v>0.26810774610188615</v>
      </c>
      <c r="J1156" s="32">
        <f t="shared" si="123"/>
        <v>0.26473004719922116</v>
      </c>
      <c r="K1156" s="32">
        <f>[1]!thsiFinD("ths_int_chg_ratio_index",K$2,$A$6,$A1156,101)/100</f>
        <v>4.1017561813007E-3</v>
      </c>
      <c r="L1156" s="32">
        <f>[1]!thsiFinD("ths_int_chg_ratio_index",L$2,$A$6,$A1156,101)/100</f>
        <v>4.5920294050445995E-2</v>
      </c>
      <c r="M1156" s="46">
        <f t="shared" si="124"/>
        <v>1.2647300471992211</v>
      </c>
      <c r="N1156" s="46">
        <f t="shared" si="125"/>
        <v>1.0041017561813006</v>
      </c>
      <c r="O1156" s="46">
        <f t="shared" si="125"/>
        <v>1.045920294050446</v>
      </c>
      <c r="P1156" s="38">
        <f t="shared" si="126"/>
        <v>9.0219848856737839E-2</v>
      </c>
      <c r="Q1156" s="38">
        <f t="shared" si="127"/>
        <v>8.9597395932643931E-2</v>
      </c>
      <c r="R1156" s="38">
        <f t="shared" si="127"/>
        <v>9.6355015531630173E-2</v>
      </c>
      <c r="S1156" s="34">
        <f>MAX(M$6:M1156)</f>
        <v>1.5715176881679187</v>
      </c>
      <c r="T1156" s="34">
        <f>MAX(N$6:N1156)</f>
        <v>1.37911001835863</v>
      </c>
      <c r="U1156" s="34">
        <f>MAX(O$6:O1156)</f>
        <v>1.34291332477861</v>
      </c>
      <c r="V1156" s="35">
        <f t="shared" si="128"/>
        <v>-0.19521742789058383</v>
      </c>
      <c r="W1156" s="35">
        <f t="shared" si="129"/>
        <v>-0.27192048290944293</v>
      </c>
      <c r="X1156" s="35">
        <f t="shared" si="129"/>
        <v>-0.22115577025578015</v>
      </c>
    </row>
    <row r="1157" spans="1:24">
      <c r="A1157" s="357">
        <v>45573</v>
      </c>
      <c r="B1157" s="132">
        <f>[1]!thsiFinD("ths_adjustment_nvg_ratio_fund",B$2,$A$6,$A1157,101)/100</f>
        <v>0.30578644501279001</v>
      </c>
      <c r="C1157" s="132">
        <f>[1]!thsiFinD("ths_adjustment_nvg_ratio_fund",C$2,$A$6,$A1157,101)/100</f>
        <v>0.32803405438276001</v>
      </c>
      <c r="D1157" s="132">
        <f>[1]!thsiFinD("ths_adjustment_nvg_ratio_fund",D$2,$A$6,$A1157,101)/100</f>
        <v>0.48777857656362</v>
      </c>
      <c r="E1157" s="132">
        <f>[1]!thsiFinD("ths_adjustment_nvg_ratio_fund",E$2,$A$6,$A1157,101)/100</f>
        <v>0.62593029598642003</v>
      </c>
      <c r="F1157" s="135">
        <f>(1+F$831)*(1+[1]!thsiFinD("ths_adjustment_nvg_ratio_fund",F$2,$A$832,$A1157,101)/100)-1</f>
        <v>0.24195585605294423</v>
      </c>
      <c r="G1157" s="135">
        <f>(1+G$831)*(1+[1]!thsiFinD("ths_adjustment_nvg_ratio_fund",G$2,$A$832,$A1157,101)/100)-1</f>
        <v>0.25874981335657954</v>
      </c>
      <c r="H1157" s="136">
        <f>(1+H$997)*(1+[1]!thsiFinD("ths_adjustment_nvg_ratio_fund",H$2,$A$998,$A1157,101)/100)-1</f>
        <v>0.14617865955494502</v>
      </c>
      <c r="I1157" s="136">
        <f>(1+I$997)*(1+[1]!thsiFinD("ths_adjustment_nvg_ratio_fund",I$2,$A$998,$A1157,101)/100)-1</f>
        <v>0.35720622553834924</v>
      </c>
      <c r="J1157" s="32">
        <f t="shared" si="123"/>
        <v>0.34395249080605106</v>
      </c>
      <c r="K1157" s="32">
        <f>[1]!thsiFinD("ths_int_chg_ratio_index",K$2,$A$6,$A1157,101)/100</f>
        <v>6.6788473208529001E-2</v>
      </c>
      <c r="L1157" s="32">
        <f>[1]!thsiFinD("ths_int_chg_ratio_index",L$2,$A$6,$A1157,101)/100</f>
        <v>0.11930457588540999</v>
      </c>
      <c r="M1157" s="46">
        <f t="shared" si="124"/>
        <v>1.3439524908060512</v>
      </c>
      <c r="N1157" s="46">
        <f t="shared" si="125"/>
        <v>1.0667884732085291</v>
      </c>
      <c r="O1157" s="46">
        <f t="shared" si="125"/>
        <v>1.1193045758854101</v>
      </c>
      <c r="P1157" s="38">
        <f t="shared" si="126"/>
        <v>6.2639805057427278E-2</v>
      </c>
      <c r="Q1157" s="38">
        <f t="shared" si="127"/>
        <v>6.2430641756501259E-2</v>
      </c>
      <c r="R1157" s="38">
        <f t="shared" si="127"/>
        <v>7.0162403629032921E-2</v>
      </c>
      <c r="S1157" s="34">
        <f>MAX(M$6:M1157)</f>
        <v>1.5715176881679187</v>
      </c>
      <c r="T1157" s="34">
        <f>MAX(N$6:N1157)</f>
        <v>1.37911001835863</v>
      </c>
      <c r="U1157" s="34">
        <f>MAX(O$6:O1157)</f>
        <v>1.34291332477861</v>
      </c>
      <c r="V1157" s="35">
        <f t="shared" si="128"/>
        <v>-0.144806004460035</v>
      </c>
      <c r="W1157" s="35">
        <f t="shared" si="129"/>
        <v>-0.22646601140771594</v>
      </c>
      <c r="X1157" s="35">
        <f t="shared" si="129"/>
        <v>-0.16651018704432297</v>
      </c>
    </row>
    <row r="1158" spans="1:24">
      <c r="A1158" s="357">
        <v>45574</v>
      </c>
      <c r="B1158" s="132">
        <f>[1]!thsiFinD("ths_adjustment_nvg_ratio_fund",B$2,$A$6,$A1158,101)/100</f>
        <v>0.21882992327366002</v>
      </c>
      <c r="C1158" s="132">
        <f>[1]!thsiFinD("ths_adjustment_nvg_ratio_fund",C$2,$A$6,$A1158,101)/100</f>
        <v>0.23794631222309001</v>
      </c>
      <c r="D1158" s="132">
        <f>[1]!thsiFinD("ths_adjustment_nvg_ratio_fund",D$2,$A$6,$A1158,101)/100</f>
        <v>0.39228372873232997</v>
      </c>
      <c r="E1158" s="132">
        <f>[1]!thsiFinD("ths_adjustment_nvg_ratio_fund",E$2,$A$6,$A1158,101)/100</f>
        <v>0.5112706088051</v>
      </c>
      <c r="F1158" s="135">
        <f>(1+F$831)*(1+[1]!thsiFinD("ths_adjustment_nvg_ratio_fund",F$2,$A$832,$A1158,101)/100)-1</f>
        <v>0.14471626402070736</v>
      </c>
      <c r="G1158" s="135">
        <f>(1+G$831)*(1+[1]!thsiFinD("ths_adjustment_nvg_ratio_fund",G$2,$A$832,$A1158,101)/100)-1</f>
        <v>0.15839991395859276</v>
      </c>
      <c r="H1158" s="136">
        <f>(1+H$997)*(1+[1]!thsiFinD("ths_adjustment_nvg_ratio_fund",H$2,$A$998,$A1158,101)/100)-1</f>
        <v>2.9833717571792651E-2</v>
      </c>
      <c r="I1158" s="136">
        <f>(1+I$997)*(1+[1]!thsiFinD("ths_adjustment_nvg_ratio_fund",I$2,$A$998,$A1158,101)/100)-1</f>
        <v>0.24119636863944294</v>
      </c>
      <c r="J1158" s="32">
        <f t="shared" si="123"/>
        <v>0.24180960465308945</v>
      </c>
      <c r="K1158" s="32">
        <f>[1]!thsiFinD("ths_int_chg_ratio_index",K$2,$A$6,$A1158,101)/100</f>
        <v>-7.8160431243118993E-3</v>
      </c>
      <c r="L1158" s="32">
        <f>[1]!thsiFinD("ths_int_chg_ratio_index",L$2,$A$6,$A1158,101)/100</f>
        <v>3.5906529546352005E-2</v>
      </c>
      <c r="M1158" s="46">
        <f t="shared" si="124"/>
        <v>1.2418096046530895</v>
      </c>
      <c r="N1158" s="46">
        <f t="shared" si="125"/>
        <v>0.99218395687568806</v>
      </c>
      <c r="O1158" s="46">
        <f t="shared" si="125"/>
        <v>1.0359065295463521</v>
      </c>
      <c r="P1158" s="38">
        <f t="shared" si="126"/>
        <v>-7.6001857842236897E-2</v>
      </c>
      <c r="Q1158" s="38">
        <f t="shared" si="127"/>
        <v>-6.9933748073277013E-2</v>
      </c>
      <c r="R1158" s="38">
        <f t="shared" si="127"/>
        <v>-7.450880496319523E-2</v>
      </c>
      <c r="S1158" s="34">
        <f>MAX(M$6:M1158)</f>
        <v>1.5715176881679187</v>
      </c>
      <c r="T1158" s="34">
        <f>MAX(N$6:N1158)</f>
        <v>1.37911001835863</v>
      </c>
      <c r="U1158" s="34">
        <f>MAX(O$6:O1158)</f>
        <v>1.34291332477861</v>
      </c>
      <c r="V1158" s="35">
        <f t="shared" si="128"/>
        <v>-0.209802336936598</v>
      </c>
      <c r="W1158" s="35">
        <f t="shared" si="129"/>
        <v>-0.28056214249204592</v>
      </c>
      <c r="X1158" s="35">
        <f t="shared" si="129"/>
        <v>-0.22861251695664753</v>
      </c>
    </row>
    <row r="1159" spans="1:24">
      <c r="A1159" s="357">
        <v>45575</v>
      </c>
      <c r="B1159" s="132">
        <f>[1]!thsiFinD("ths_adjustment_nvg_ratio_fund",B$2,$A$6,$A1159,101)/100</f>
        <v>0.24480498721228</v>
      </c>
      <c r="C1159" s="132">
        <f>[1]!thsiFinD("ths_adjustment_nvg_ratio_fund",C$2,$A$6,$A1159,101)/100</f>
        <v>0.26313960559464999</v>
      </c>
      <c r="D1159" s="132">
        <f>[1]!thsiFinD("ths_adjustment_nvg_ratio_fund",D$2,$A$6,$A1159,101)/100</f>
        <v>0.39096573208723001</v>
      </c>
      <c r="E1159" s="132">
        <f>[1]!thsiFinD("ths_adjustment_nvg_ratio_fund",E$2,$A$6,$A1159,101)/100</f>
        <v>0.52711788264317005</v>
      </c>
      <c r="F1159" s="135">
        <f>(1+F$831)*(1+[1]!thsiFinD("ths_adjustment_nvg_ratio_fund",F$2,$A$832,$A1159,101)/100)-1</f>
        <v>0.13823362455189159</v>
      </c>
      <c r="G1159" s="135">
        <f>(1+G$831)*(1+[1]!thsiFinD("ths_adjustment_nvg_ratio_fund",G$2,$A$832,$A1159,101)/100)-1</f>
        <v>0.14988755690093813</v>
      </c>
      <c r="H1159" s="136">
        <f>(1+H$997)*(1+[1]!thsiFinD("ths_adjustment_nvg_ratio_fund",H$2,$A$998,$A1159,101)/100)-1</f>
        <v>3.5314857060777083E-2</v>
      </c>
      <c r="I1159" s="136">
        <f>(1+I$997)*(1+[1]!thsiFinD("ths_adjustment_nvg_ratio_fund",I$2,$A$998,$A1159,101)/100)-1</f>
        <v>0.24834849147855853</v>
      </c>
      <c r="J1159" s="32">
        <f t="shared" ref="J1159:J1222" si="130">SUMPRODUCT(B1159:I1159,$B$4:$I$4)</f>
        <v>0.24972659219118692</v>
      </c>
      <c r="K1159" s="32">
        <f>[1]!thsiFinD("ths_int_chg_ratio_index",K$2,$A$6,$A1159,101)/100</f>
        <v>-1.9497336143142999E-3</v>
      </c>
      <c r="L1159" s="32">
        <f>[1]!thsiFinD("ths_int_chg_ratio_index",L$2,$A$6,$A1159,101)/100</f>
        <v>3.7828609146881999E-2</v>
      </c>
      <c r="M1159" s="46">
        <f t="shared" ref="M1159:M1222" si="131">1+J1159</f>
        <v>1.2497265921911869</v>
      </c>
      <c r="N1159" s="46">
        <f t="shared" ref="N1159:O1222" si="132">1+K1159</f>
        <v>0.99805026638568572</v>
      </c>
      <c r="O1159" s="46">
        <f t="shared" si="132"/>
        <v>1.037828609146882</v>
      </c>
      <c r="P1159" s="38">
        <f t="shared" ref="P1159:P1222" si="133">M1159/M1158-1</f>
        <v>6.3753634280425686E-3</v>
      </c>
      <c r="Q1159" s="38">
        <f t="shared" ref="Q1159:R1222" si="134">N1159/N1158-1</f>
        <v>5.9125220372140408E-3</v>
      </c>
      <c r="R1159" s="38">
        <f t="shared" si="134"/>
        <v>1.8554565935322564E-3</v>
      </c>
      <c r="S1159" s="34">
        <f>MAX(M$6:M1159)</f>
        <v>1.5715176881679187</v>
      </c>
      <c r="T1159" s="34">
        <f>MAX(N$6:N1159)</f>
        <v>1.37911001835863</v>
      </c>
      <c r="U1159" s="34">
        <f>MAX(O$6:O1159)</f>
        <v>1.34291332477861</v>
      </c>
      <c r="V1159" s="35">
        <f t="shared" ref="V1159:V1222" si="135">M1159/S1159-1</f>
        <v>-0.20476453965457886</v>
      </c>
      <c r="W1159" s="35">
        <f t="shared" ref="W1159:X1222" si="136">N1159/T1159-1</f>
        <v>-0.27630845030512408</v>
      </c>
      <c r="X1159" s="35">
        <f t="shared" si="136"/>
        <v>-0.22718124096506653</v>
      </c>
    </row>
    <row r="1160" spans="1:24">
      <c r="A1160" s="357">
        <v>45576</v>
      </c>
      <c r="B1160" s="132">
        <f>[1]!thsiFinD("ths_adjustment_nvg_ratio_fund",B$2,$A$6,$A1160,101)/100</f>
        <v>0.21387468030691001</v>
      </c>
      <c r="C1160" s="132">
        <f>[1]!thsiFinD("ths_adjustment_nvg_ratio_fund",C$2,$A$6,$A1160,101)/100</f>
        <v>0.23507948918426</v>
      </c>
      <c r="D1160" s="132">
        <f>[1]!thsiFinD("ths_adjustment_nvg_ratio_fund",D$2,$A$6,$A1160,101)/100</f>
        <v>0.34219985621855004</v>
      </c>
      <c r="E1160" s="132">
        <f>[1]!thsiFinD("ths_adjustment_nvg_ratio_fund",E$2,$A$6,$A1160,101)/100</f>
        <v>0.48460990106943003</v>
      </c>
      <c r="F1160" s="135">
        <f>(1+F$831)*(1+[1]!thsiFinD("ths_adjustment_nvg_ratio_fund",F$2,$A$832,$A1160,101)/100)-1</f>
        <v>9.6155401090669113E-2</v>
      </c>
      <c r="G1160" s="135">
        <f>(1+G$831)*(1+[1]!thsiFinD("ths_adjustment_nvg_ratio_fund",G$2,$A$832,$A1160,101)/100)-1</f>
        <v>0.10384889337784786</v>
      </c>
      <c r="H1160" s="136">
        <f>(1+H$997)*(1+[1]!thsiFinD("ths_adjustment_nvg_ratio_fund",H$2,$A$998,$A1160,101)/100)-1</f>
        <v>-5.22489161246531E-3</v>
      </c>
      <c r="I1160" s="136">
        <f>(1+I$997)*(1+[1]!thsiFinD("ths_adjustment_nvg_ratio_fund",I$2,$A$998,$A1160,101)/100)-1</f>
        <v>0.2076177580218852</v>
      </c>
      <c r="J1160" s="32">
        <f t="shared" si="130"/>
        <v>0.20977013595713587</v>
      </c>
      <c r="K1160" s="32">
        <f>[1]!thsiFinD("ths_int_chg_ratio_index",K$2,$A$6,$A1160,101)/100</f>
        <v>-3.2310068319675998E-2</v>
      </c>
      <c r="L1160" s="32">
        <f>[1]!thsiFinD("ths_int_chg_ratio_index",L$2,$A$6,$A1160,101)/100</f>
        <v>3.1260681645833999E-3</v>
      </c>
      <c r="M1160" s="46">
        <f t="shared" si="131"/>
        <v>1.2097701359571358</v>
      </c>
      <c r="N1160" s="46">
        <f t="shared" si="132"/>
        <v>0.96768993168032402</v>
      </c>
      <c r="O1160" s="46">
        <f t="shared" si="132"/>
        <v>1.0031260681645835</v>
      </c>
      <c r="P1160" s="38">
        <f t="shared" si="133"/>
        <v>-3.1972158137400397E-2</v>
      </c>
      <c r="Q1160" s="38">
        <f t="shared" si="134"/>
        <v>-3.0419644909577381E-2</v>
      </c>
      <c r="R1160" s="38">
        <f t="shared" si="134"/>
        <v>-3.3437641510793203E-2</v>
      </c>
      <c r="S1160" s="34">
        <f>MAX(M$6:M1160)</f>
        <v>1.5715176881679187</v>
      </c>
      <c r="T1160" s="34">
        <f>MAX(N$6:N1160)</f>
        <v>1.37911001835863</v>
      </c>
      <c r="U1160" s="34">
        <f>MAX(O$6:O1160)</f>
        <v>1.34291332477861</v>
      </c>
      <c r="V1160" s="35">
        <f t="shared" si="135"/>
        <v>-0.23018993354921102</v>
      </c>
      <c r="W1160" s="35">
        <f t="shared" si="136"/>
        <v>-0.29832289027090397</v>
      </c>
      <c r="X1160" s="35">
        <f t="shared" si="136"/>
        <v>-0.25302247758249263</v>
      </c>
    </row>
    <row r="1161" spans="1:24">
      <c r="A1161" s="357">
        <v>45579</v>
      </c>
      <c r="B1161" s="132">
        <f>[1]!thsiFinD("ths_adjustment_nvg_ratio_fund",B$2,$A$6,$A1161,101)/100</f>
        <v>0.23905051150895001</v>
      </c>
      <c r="C1161" s="132">
        <f>[1]!thsiFinD("ths_adjustment_nvg_ratio_fund",C$2,$A$6,$A1161,101)/100</f>
        <v>0.25705846581531</v>
      </c>
      <c r="D1161" s="132">
        <f>[1]!thsiFinD("ths_adjustment_nvg_ratio_fund",D$2,$A$6,$A1161,101)/100</f>
        <v>0.37275341480949004</v>
      </c>
      <c r="E1161" s="132">
        <f>[1]!thsiFinD("ths_adjustment_nvg_ratio_fund",E$2,$A$6,$A1161,101)/100</f>
        <v>0.51611801018352998</v>
      </c>
      <c r="F1161" s="135">
        <f>(1+F$831)*(1+[1]!thsiFinD("ths_adjustment_nvg_ratio_fund",F$2,$A$832,$A1161,101)/100)-1</f>
        <v>0.12632914116370264</v>
      </c>
      <c r="G1161" s="135">
        <f>(1+G$831)*(1+[1]!thsiFinD("ths_adjustment_nvg_ratio_fund",G$2,$A$832,$A1161,101)/100)-1</f>
        <v>0.13885746043186442</v>
      </c>
      <c r="H1161" s="136">
        <f>(1+H$997)*(1+[1]!thsiFinD("ths_adjustment_nvg_ratio_fund",H$2,$A$998,$A1161,101)/100)-1</f>
        <v>2.3318400820735885E-2</v>
      </c>
      <c r="I1161" s="136">
        <f>(1+I$997)*(1+[1]!thsiFinD("ths_adjustment_nvg_ratio_fund",I$2,$A$998,$A1161,101)/100)-1</f>
        <v>0.2472574896895432</v>
      </c>
      <c r="J1161" s="32">
        <f t="shared" si="130"/>
        <v>0.24009286180289077</v>
      </c>
      <c r="K1161" s="32">
        <f>[1]!thsiFinD("ths_int_chg_ratio_index",K$2,$A$6,$A1161,101)/100</f>
        <v>-1.2400488092507999E-2</v>
      </c>
      <c r="L1161" s="32">
        <f>[1]!thsiFinD("ths_int_chg_ratio_index",L$2,$A$6,$A1161,101)/100</f>
        <v>2.8750596261108999E-2</v>
      </c>
      <c r="M1161" s="46">
        <f t="shared" si="131"/>
        <v>1.2400928618028908</v>
      </c>
      <c r="N1161" s="46">
        <f t="shared" si="132"/>
        <v>0.98759951190749196</v>
      </c>
      <c r="O1161" s="46">
        <f t="shared" si="132"/>
        <v>1.028750596261109</v>
      </c>
      <c r="P1161" s="38">
        <f t="shared" si="133"/>
        <v>2.5064865584373708E-2</v>
      </c>
      <c r="Q1161" s="38">
        <f t="shared" si="134"/>
        <v>2.0574338510060075E-2</v>
      </c>
      <c r="R1161" s="38">
        <f t="shared" si="134"/>
        <v>2.5544673705280685E-2</v>
      </c>
      <c r="S1161" s="34">
        <f>MAX(M$6:M1161)</f>
        <v>1.5715176881679187</v>
      </c>
      <c r="T1161" s="34">
        <f>MAX(N$6:N1161)</f>
        <v>1.37911001835863</v>
      </c>
      <c r="U1161" s="34">
        <f>MAX(O$6:O1161)</f>
        <v>1.34291332477861</v>
      </c>
      <c r="V1161" s="35">
        <f t="shared" si="135"/>
        <v>-0.21089474770812422</v>
      </c>
      <c r="W1161" s="35">
        <f t="shared" si="136"/>
        <v>-0.28388634789057698</v>
      </c>
      <c r="X1161" s="35">
        <f t="shared" si="136"/>
        <v>-0.2339411805071584</v>
      </c>
    </row>
    <row r="1162" spans="1:24">
      <c r="A1162" s="357">
        <v>45580</v>
      </c>
      <c r="B1162" s="132">
        <f>[1]!thsiFinD("ths_adjustment_nvg_ratio_fund",B$2,$A$6,$A1162,101)/100</f>
        <v>0.20955882352940999</v>
      </c>
      <c r="C1162" s="132">
        <f>[1]!thsiFinD("ths_adjustment_nvg_ratio_fund",C$2,$A$6,$A1162,101)/100</f>
        <v>0.22743462774737</v>
      </c>
      <c r="D1162" s="132">
        <f>[1]!thsiFinD("ths_adjustment_nvg_ratio_fund",D$2,$A$6,$A1162,101)/100</f>
        <v>0.34723220704529001</v>
      </c>
      <c r="E1162" s="132">
        <f>[1]!thsiFinD("ths_adjustment_nvg_ratio_fund",E$2,$A$6,$A1162,101)/100</f>
        <v>0.48339805068624003</v>
      </c>
      <c r="F1162" s="135">
        <f>(1+F$831)*(1+[1]!thsiFinD("ths_adjustment_nvg_ratio_fund",F$2,$A$832,$A1162,101)/100)-1</f>
        <v>0.10310950524812612</v>
      </c>
      <c r="G1162" s="135">
        <f>(1+G$831)*(1+[1]!thsiFinD("ths_adjustment_nvg_ratio_fund",G$2,$A$832,$A1162,101)/100)-1</f>
        <v>0.11943489925806117</v>
      </c>
      <c r="H1162" s="136">
        <f>(1+H$997)*(1+[1]!thsiFinD("ths_adjustment_nvg_ratio_fund",H$2,$A$998,$A1162,101)/100)-1</f>
        <v>9.5638432351714542E-3</v>
      </c>
      <c r="I1162" s="136">
        <f>(1+I$997)*(1+[1]!thsiFinD("ths_adjustment_nvg_ratio_fund",I$2,$A$998,$A1162,101)/100)-1</f>
        <v>0.23331691127431031</v>
      </c>
      <c r="J1162" s="32">
        <f t="shared" si="130"/>
        <v>0.21663110850299738</v>
      </c>
      <c r="K1162" s="32">
        <f>[1]!thsiFinD("ths_int_chg_ratio_index",K$2,$A$6,$A1162,101)/100</f>
        <v>-3.8070710775366001E-2</v>
      </c>
      <c r="L1162" s="32">
        <f>[1]!thsiFinD("ths_int_chg_ratio_index",L$2,$A$6,$A1162,101)/100</f>
        <v>5.4550475011166995E-3</v>
      </c>
      <c r="M1162" s="46">
        <f t="shared" si="131"/>
        <v>1.2166311085029973</v>
      </c>
      <c r="N1162" s="46">
        <f t="shared" si="132"/>
        <v>0.96192928922463405</v>
      </c>
      <c r="O1162" s="46">
        <f t="shared" si="132"/>
        <v>1.0054550475011168</v>
      </c>
      <c r="P1162" s="38">
        <f t="shared" si="133"/>
        <v>-1.8919351947388807E-2</v>
      </c>
      <c r="Q1162" s="38">
        <f t="shared" si="134"/>
        <v>-2.5992542901603244E-2</v>
      </c>
      <c r="R1162" s="38">
        <f t="shared" si="134"/>
        <v>-2.2644505718545926E-2</v>
      </c>
      <c r="S1162" s="34">
        <f>MAX(M$6:M1162)</f>
        <v>1.5715176881679187</v>
      </c>
      <c r="T1162" s="34">
        <f>MAX(N$6:N1162)</f>
        <v>1.37911001835863</v>
      </c>
      <c r="U1162" s="34">
        <f>MAX(O$6:O1162)</f>
        <v>1.34291332477861</v>
      </c>
      <c r="V1162" s="35">
        <f t="shared" si="135"/>
        <v>-0.22582410769976735</v>
      </c>
      <c r="W1162" s="35">
        <f t="shared" si="136"/>
        <v>-0.30249996271545498</v>
      </c>
      <c r="X1162" s="35">
        <f t="shared" si="136"/>
        <v>-0.25128820382590655</v>
      </c>
    </row>
    <row r="1163" spans="1:24">
      <c r="A1163" s="357">
        <v>45581</v>
      </c>
      <c r="B1163" s="132">
        <f>[1]!thsiFinD("ths_adjustment_nvg_ratio_fund",B$2,$A$6,$A1163,101)/100</f>
        <v>0.20628196930945999</v>
      </c>
      <c r="C1163" s="132">
        <f>[1]!thsiFinD("ths_adjustment_nvg_ratio_fund",C$2,$A$6,$A1163,101)/100</f>
        <v>0.22291720962557998</v>
      </c>
      <c r="D1163" s="132">
        <f>[1]!thsiFinD("ths_adjustment_nvg_ratio_fund",D$2,$A$6,$A1163,101)/100</f>
        <v>0.34363767074046997</v>
      </c>
      <c r="E1163" s="132">
        <f>[1]!thsiFinD("ths_adjustment_nvg_ratio_fund",E$2,$A$6,$A1163,101)/100</f>
        <v>0.48488955879674994</v>
      </c>
      <c r="F1163" s="135">
        <f>(1+F$831)*(1+[1]!thsiFinD("ths_adjustment_nvg_ratio_fund",F$2,$A$832,$A1163,101)/100)-1</f>
        <v>0.10534896251917147</v>
      </c>
      <c r="G1163" s="135">
        <f>(1+G$831)*(1+[1]!thsiFinD("ths_adjustment_nvg_ratio_fund",G$2,$A$832,$A1163,101)/100)-1</f>
        <v>0.12171285396363052</v>
      </c>
      <c r="H1163" s="136">
        <f>(1+H$997)*(1+[1]!thsiFinD("ths_adjustment_nvg_ratio_fund",H$2,$A$998,$A1163,101)/100)-1</f>
        <v>1.7527008153130019E-2</v>
      </c>
      <c r="I1163" s="136">
        <f>(1+I$997)*(1+[1]!thsiFinD("ths_adjustment_nvg_ratio_fund",I$2,$A$998,$A1163,101)/100)-1</f>
        <v>0.23743847358837566</v>
      </c>
      <c r="J1163" s="32">
        <f t="shared" si="130"/>
        <v>0.21746921333707095</v>
      </c>
      <c r="K1163" s="32">
        <f>[1]!thsiFinD("ths_int_chg_ratio_index",K$2,$A$6,$A1163,101)/100</f>
        <v>-4.3143407184499993E-2</v>
      </c>
      <c r="L1163" s="32">
        <f>[1]!thsiFinD("ths_int_chg_ratio_index",L$2,$A$6,$A1163,101)/100</f>
        <v>3.4017493466517003E-3</v>
      </c>
      <c r="M1163" s="46">
        <f t="shared" si="131"/>
        <v>1.217469213337071</v>
      </c>
      <c r="N1163" s="46">
        <f t="shared" si="132"/>
        <v>0.95685659281549995</v>
      </c>
      <c r="O1163" s="46">
        <f t="shared" si="132"/>
        <v>1.0034017493466516</v>
      </c>
      <c r="P1163" s="38">
        <f t="shared" si="133"/>
        <v>6.8887342121715101E-4</v>
      </c>
      <c r="Q1163" s="38">
        <f t="shared" si="134"/>
        <v>-5.2734608104333391E-3</v>
      </c>
      <c r="R1163" s="38">
        <f t="shared" si="134"/>
        <v>-2.042158085106105E-3</v>
      </c>
      <c r="S1163" s="34">
        <f>MAX(M$6:M1163)</f>
        <v>1.5715176881679187</v>
      </c>
      <c r="T1163" s="34">
        <f>MAX(N$6:N1163)</f>
        <v>1.37911001835863</v>
      </c>
      <c r="U1163" s="34">
        <f>MAX(O$6:O1163)</f>
        <v>1.34291332477861</v>
      </c>
      <c r="V1163" s="35">
        <f t="shared" si="135"/>
        <v>-0.22529079850421452</v>
      </c>
      <c r="W1163" s="35">
        <f t="shared" si="136"/>
        <v>-0.30617820182735078</v>
      </c>
      <c r="X1163" s="35">
        <f t="shared" si="136"/>
        <v>-0.25281719167387784</v>
      </c>
    </row>
    <row r="1164" spans="1:24">
      <c r="A1164" s="357">
        <v>45582</v>
      </c>
      <c r="B1164" s="132">
        <f>[1]!thsiFinD("ths_adjustment_nvg_ratio_fund",B$2,$A$6,$A1164,101)/100</f>
        <v>0.19261508951407</v>
      </c>
      <c r="C1164" s="132">
        <f>[1]!thsiFinD("ths_adjustment_nvg_ratio_fund",C$2,$A$6,$A1164,101)/100</f>
        <v>0.20936495526019003</v>
      </c>
      <c r="D1164" s="132">
        <f>[1]!thsiFinD("ths_adjustment_nvg_ratio_fund",D$2,$A$6,$A1164,101)/100</f>
        <v>0.33549005511621999</v>
      </c>
      <c r="E1164" s="132">
        <f>[1]!thsiFinD("ths_adjustment_nvg_ratio_fund",E$2,$A$6,$A1164,101)/100</f>
        <v>0.47230495898416003</v>
      </c>
      <c r="F1164" s="135">
        <f>(1+F$831)*(1+[1]!thsiFinD("ths_adjustment_nvg_ratio_fund",F$2,$A$832,$A1164,101)/100)-1</f>
        <v>9.9573520083317657E-2</v>
      </c>
      <c r="G1164" s="135">
        <f>(1+G$831)*(1+[1]!thsiFinD("ths_adjustment_nvg_ratio_fund",G$2,$A$832,$A1164,101)/100)-1</f>
        <v>0.11679726749371699</v>
      </c>
      <c r="H1164" s="136">
        <f>(1+H$997)*(1+[1]!thsiFinD("ths_adjustment_nvg_ratio_fund",H$2,$A$998,$A1164,101)/100)-1</f>
        <v>1.4527894093119942E-2</v>
      </c>
      <c r="I1164" s="136">
        <f>(1+I$997)*(1+[1]!thsiFinD("ths_adjustment_nvg_ratio_fund",I$2,$A$998,$A1164,101)/100)-1</f>
        <v>0.23683236148337183</v>
      </c>
      <c r="J1164" s="32">
        <f t="shared" si="130"/>
        <v>0.20968826275352079</v>
      </c>
      <c r="K1164" s="32">
        <f>[1]!thsiFinD("ths_int_chg_ratio_index",K$2,$A$6,$A1164,101)/100</f>
        <v>-5.3109205743688E-2</v>
      </c>
      <c r="L1164" s="32">
        <f>[1]!thsiFinD("ths_int_chg_ratio_index",L$2,$A$6,$A1164,101)/100</f>
        <v>-4.2783915062995E-3</v>
      </c>
      <c r="M1164" s="46">
        <f t="shared" si="131"/>
        <v>1.2096882627535208</v>
      </c>
      <c r="N1164" s="46">
        <f t="shared" si="132"/>
        <v>0.94689079425631195</v>
      </c>
      <c r="O1164" s="46">
        <f t="shared" si="132"/>
        <v>0.99572160849370051</v>
      </c>
      <c r="P1164" s="38">
        <f t="shared" si="133"/>
        <v>-6.3910861139746533E-3</v>
      </c>
      <c r="Q1164" s="38">
        <f t="shared" si="134"/>
        <v>-1.0415143328703191E-2</v>
      </c>
      <c r="R1164" s="38">
        <f t="shared" si="134"/>
        <v>-7.654103511332222E-3</v>
      </c>
      <c r="S1164" s="34">
        <f>MAX(M$6:M1164)</f>
        <v>1.5715176881679187</v>
      </c>
      <c r="T1164" s="34">
        <f>MAX(N$6:N1164)</f>
        <v>1.37911001835863</v>
      </c>
      <c r="U1164" s="34">
        <f>MAX(O$6:O1164)</f>
        <v>1.34291332477861</v>
      </c>
      <c r="V1164" s="35">
        <f t="shared" si="135"/>
        <v>-0.23024203172426272</v>
      </c>
      <c r="W1164" s="35">
        <f t="shared" si="136"/>
        <v>-0.31340445529989747</v>
      </c>
      <c r="X1164" s="35">
        <f t="shared" si="136"/>
        <v>-0.25853620623069384</v>
      </c>
    </row>
    <row r="1165" spans="1:24">
      <c r="A1165" s="357">
        <v>45583</v>
      </c>
      <c r="B1165" s="132">
        <f>[1]!thsiFinD("ths_adjustment_nvg_ratio_fund",B$2,$A$6,$A1165,101)/100</f>
        <v>0.22330562659847</v>
      </c>
      <c r="C1165" s="132">
        <f>[1]!thsiFinD("ths_adjustment_nvg_ratio_fund",C$2,$A$6,$A1165,101)/100</f>
        <v>0.23768569194683001</v>
      </c>
      <c r="D1165" s="132">
        <f>[1]!thsiFinD("ths_adjustment_nvg_ratio_fund",D$2,$A$6,$A1165,101)/100</f>
        <v>0.38473520249220994</v>
      </c>
      <c r="E1165" s="132">
        <f>[1]!thsiFinD("ths_adjustment_nvg_ratio_fund",E$2,$A$6,$A1165,101)/100</f>
        <v>0.51294855547765006</v>
      </c>
      <c r="F1165" s="135">
        <f>(1+F$831)*(1+[1]!thsiFinD("ths_adjustment_nvg_ratio_fund",F$2,$A$832,$A1165,101)/100)-1</f>
        <v>0.13729069517460935</v>
      </c>
      <c r="G1165" s="135">
        <f>(1+G$831)*(1+[1]!thsiFinD("ths_adjustment_nvg_ratio_fund",G$2,$A$832,$A1165,101)/100)-1</f>
        <v>0.15684131337057239</v>
      </c>
      <c r="H1165" s="136">
        <f>(1+H$997)*(1+[1]!thsiFinD("ths_adjustment_nvg_ratio_fund",H$2,$A$998,$A1165,101)/100)-1</f>
        <v>4.1933591538040771E-2</v>
      </c>
      <c r="I1165" s="136">
        <f>(1+I$997)*(1+[1]!thsiFinD("ths_adjustment_nvg_ratio_fund",I$2,$A$998,$A1165,101)/100)-1</f>
        <v>0.27077463936392787</v>
      </c>
      <c r="J1165" s="32">
        <f t="shared" si="130"/>
        <v>0.2456894144952888</v>
      </c>
      <c r="K1165" s="32">
        <f>[1]!thsiFinD("ths_int_chg_ratio_index",K$2,$A$6,$A1165,101)/100</f>
        <v>-1.7764312311518E-2</v>
      </c>
      <c r="L1165" s="32">
        <f>[1]!thsiFinD("ths_int_chg_ratio_index",L$2,$A$6,$A1165,101)/100</f>
        <v>3.2703685750296002E-2</v>
      </c>
      <c r="M1165" s="46">
        <f t="shared" si="131"/>
        <v>1.2456894144952888</v>
      </c>
      <c r="N1165" s="46">
        <f t="shared" si="132"/>
        <v>0.98223568768848202</v>
      </c>
      <c r="O1165" s="46">
        <f t="shared" si="132"/>
        <v>1.032703685750296</v>
      </c>
      <c r="P1165" s="38">
        <f t="shared" si="133"/>
        <v>2.9760685335427972E-2</v>
      </c>
      <c r="Q1165" s="38">
        <f t="shared" si="134"/>
        <v>3.7327317623707446E-2</v>
      </c>
      <c r="R1165" s="38">
        <f t="shared" si="134"/>
        <v>3.7140980913872967E-2</v>
      </c>
      <c r="S1165" s="34">
        <f>MAX(M$6:M1165)</f>
        <v>1.5715176881679187</v>
      </c>
      <c r="T1165" s="34">
        <f>MAX(N$6:N1165)</f>
        <v>1.37911001835863</v>
      </c>
      <c r="U1165" s="34">
        <f>MAX(O$6:O1165)</f>
        <v>1.34291332477861</v>
      </c>
      <c r="V1165" s="35">
        <f t="shared" si="135"/>
        <v>-0.2073335070459702</v>
      </c>
      <c r="W1165" s="35">
        <f t="shared" si="136"/>
        <v>-0.28777568532385422</v>
      </c>
      <c r="X1165" s="35">
        <f t="shared" si="136"/>
        <v>-0.23099751361798015</v>
      </c>
    </row>
    <row r="1166" spans="1:24">
      <c r="A1166" s="357">
        <v>45586</v>
      </c>
      <c r="B1166" s="132">
        <f>[1]!thsiFinD("ths_adjustment_nvg_ratio_fund",B$2,$A$6,$A1166,101)/100</f>
        <v>0.22850063938619003</v>
      </c>
      <c r="C1166" s="132">
        <f>[1]!thsiFinD("ths_adjustment_nvg_ratio_fund",C$2,$A$6,$A1166,101)/100</f>
        <v>0.23725132481974001</v>
      </c>
      <c r="D1166" s="132">
        <f>[1]!thsiFinD("ths_adjustment_nvg_ratio_fund",D$2,$A$6,$A1166,101)/100</f>
        <v>0.40486460579918998</v>
      </c>
      <c r="E1166" s="132">
        <f>[1]!thsiFinD("ths_adjustment_nvg_ratio_fund",E$2,$A$6,$A1166,101)/100</f>
        <v>0.52152472717091003</v>
      </c>
      <c r="F1166" s="135">
        <f>(1+F$831)*(1+[1]!thsiFinD("ths_adjustment_nvg_ratio_fund",F$2,$A$832,$A1166,101)/100)-1</f>
        <v>0.14931304473495866</v>
      </c>
      <c r="G1166" s="135">
        <f>(1+G$831)*(1+[1]!thsiFinD("ths_adjustment_nvg_ratio_fund",G$2,$A$832,$A1166,101)/100)-1</f>
        <v>0.17602408983852635</v>
      </c>
      <c r="H1166" s="136">
        <f>(1+H$997)*(1+[1]!thsiFinD("ths_adjustment_nvg_ratio_fund",H$2,$A$998,$A1166,101)/100)-1</f>
        <v>5.9514604993273323E-2</v>
      </c>
      <c r="I1166" s="136">
        <f>(1+I$997)*(1+[1]!thsiFinD("ths_adjustment_nvg_ratio_fund",I$2,$A$998,$A1166,101)/100)-1</f>
        <v>0.28944289219822994</v>
      </c>
      <c r="J1166" s="32">
        <f t="shared" si="130"/>
        <v>0.25830449111762732</v>
      </c>
      <c r="K1166" s="32">
        <f>[1]!thsiFinD("ths_int_chg_ratio_index",K$2,$A$6,$A1166,101)/100</f>
        <v>-1.3083689522380999E-2</v>
      </c>
      <c r="L1166" s="32">
        <f>[1]!thsiFinD("ths_int_chg_ratio_index",L$2,$A$6,$A1166,101)/100</f>
        <v>4.3704289333422998E-2</v>
      </c>
      <c r="M1166" s="46">
        <f t="shared" si="131"/>
        <v>1.2583044911176273</v>
      </c>
      <c r="N1166" s="46">
        <f t="shared" si="132"/>
        <v>0.98691631047761896</v>
      </c>
      <c r="O1166" s="46">
        <f t="shared" si="132"/>
        <v>1.043704289333423</v>
      </c>
      <c r="P1166" s="38">
        <f t="shared" si="133"/>
        <v>1.0126983881812768E-2</v>
      </c>
      <c r="Q1166" s="38">
        <f t="shared" si="134"/>
        <v>4.7652746156596759E-3</v>
      </c>
      <c r="R1166" s="38">
        <f t="shared" si="134"/>
        <v>1.0652236197970621E-2</v>
      </c>
      <c r="S1166" s="34">
        <f>MAX(M$6:M1166)</f>
        <v>1.5715176881679187</v>
      </c>
      <c r="T1166" s="34">
        <f>MAX(N$6:N1166)</f>
        <v>1.37911001835863</v>
      </c>
      <c r="U1166" s="34">
        <f>MAX(O$6:O1166)</f>
        <v>1.34291332477861</v>
      </c>
      <c r="V1166" s="35">
        <f t="shared" si="135"/>
        <v>-0.19930618624817165</v>
      </c>
      <c r="W1166" s="35">
        <f t="shared" si="136"/>
        <v>-0.28438174087647239</v>
      </c>
      <c r="X1166" s="35">
        <f t="shared" si="136"/>
        <v>-0.22280591749621226</v>
      </c>
    </row>
    <row r="1167" spans="1:24">
      <c r="A1167" s="357">
        <v>45587</v>
      </c>
      <c r="B1167" s="132">
        <f>[1]!thsiFinD("ths_adjustment_nvg_ratio_fund",B$2,$A$6,$A1167,101)/100</f>
        <v>0.23905051150895001</v>
      </c>
      <c r="C1167" s="132">
        <f>[1]!thsiFinD("ths_adjustment_nvg_ratio_fund",C$2,$A$6,$A1167,101)/100</f>
        <v>0.24541742680913997</v>
      </c>
      <c r="D1167" s="132">
        <f>[1]!thsiFinD("ths_adjustment_nvg_ratio_fund",D$2,$A$6,$A1167,101)/100</f>
        <v>0.41073568176372</v>
      </c>
      <c r="E1167" s="132">
        <f>[1]!thsiFinD("ths_adjustment_nvg_ratio_fund",E$2,$A$6,$A1167,101)/100</f>
        <v>0.53299069591991</v>
      </c>
      <c r="F1167" s="135">
        <f>(1+F$831)*(1+[1]!thsiFinD("ths_adjustment_nvg_ratio_fund",F$2,$A$832,$A1167,101)/100)-1</f>
        <v>0.16168899281178883</v>
      </c>
      <c r="G1167" s="135">
        <f>(1+G$831)*(1+[1]!thsiFinD("ths_adjustment_nvg_ratio_fund",G$2,$A$832,$A1167,101)/100)-1</f>
        <v>0.18261816924938579</v>
      </c>
      <c r="H1167" s="136">
        <f>(1+H$997)*(1+[1]!thsiFinD("ths_adjustment_nvg_ratio_fund",H$2,$A$998,$A1167,101)/100)-1</f>
        <v>7.5440934829189787E-2</v>
      </c>
      <c r="I1167" s="136">
        <f>(1+I$997)*(1+[1]!thsiFinD("ths_adjustment_nvg_ratio_fund",I$2,$A$998,$A1167,101)/100)-1</f>
        <v>0.30447447240247816</v>
      </c>
      <c r="J1167" s="32">
        <f t="shared" si="130"/>
        <v>0.26905211066182033</v>
      </c>
      <c r="K1167" s="32">
        <f>[1]!thsiFinD("ths_int_chg_ratio_index",K$2,$A$6,$A1167,101)/100</f>
        <v>-6.6804202898320996E-3</v>
      </c>
      <c r="L1167" s="32">
        <f>[1]!thsiFinD("ths_int_chg_ratio_index",L$2,$A$6,$A1167,101)/100</f>
        <v>5.0734492800178999E-2</v>
      </c>
      <c r="M1167" s="46">
        <f t="shared" si="131"/>
        <v>1.2690521106618204</v>
      </c>
      <c r="N1167" s="46">
        <f t="shared" si="132"/>
        <v>0.99331957971016793</v>
      </c>
      <c r="O1167" s="46">
        <f t="shared" si="132"/>
        <v>1.0507344928001789</v>
      </c>
      <c r="P1167" s="38">
        <f t="shared" si="133"/>
        <v>8.541350380659507E-3</v>
      </c>
      <c r="Q1167" s="38">
        <f t="shared" si="134"/>
        <v>6.4881582810705218E-3</v>
      </c>
      <c r="R1167" s="38">
        <f t="shared" si="134"/>
        <v>6.7358192723783183E-3</v>
      </c>
      <c r="S1167" s="34">
        <f>MAX(M$6:M1167)</f>
        <v>1.5715176881679187</v>
      </c>
      <c r="T1167" s="34">
        <f>MAX(N$6:N1167)</f>
        <v>1.37911001835863</v>
      </c>
      <c r="U1167" s="34">
        <f>MAX(O$6:O1167)</f>
        <v>1.34291332477861</v>
      </c>
      <c r="V1167" s="35">
        <f t="shared" si="135"/>
        <v>-0.19246717983729078</v>
      </c>
      <c r="W1167" s="35">
        <f t="shared" si="136"/>
        <v>-0.27973869634245485</v>
      </c>
      <c r="X1167" s="35">
        <f t="shared" si="136"/>
        <v>-0.21757087861690483</v>
      </c>
    </row>
    <row r="1168" spans="1:24">
      <c r="A1168" s="357">
        <v>45588</v>
      </c>
      <c r="B1168" s="132">
        <f>[1]!thsiFinD("ths_adjustment_nvg_ratio_fund",B$2,$A$6,$A1168,101)/100</f>
        <v>0.24432544757033001</v>
      </c>
      <c r="C1168" s="132">
        <f>[1]!thsiFinD("ths_adjustment_nvg_ratio_fund",C$2,$A$6,$A1168,101)/100</f>
        <v>0.24906611067674</v>
      </c>
      <c r="D1168" s="132">
        <f>[1]!thsiFinD("ths_adjustment_nvg_ratio_fund",D$2,$A$6,$A1168,101)/100</f>
        <v>0.41397076443804998</v>
      </c>
      <c r="E1168" s="132">
        <f>[1]!thsiFinD("ths_adjustment_nvg_ratio_fund",E$2,$A$6,$A1168,101)/100</f>
        <v>0.53466864251529</v>
      </c>
      <c r="F1168" s="135">
        <f>(1+F$831)*(1+[1]!thsiFinD("ths_adjustment_nvg_ratio_fund",F$2,$A$832,$A1168,101)/100)-1</f>
        <v>0.16463564711579592</v>
      </c>
      <c r="G1168" s="135">
        <f>(1+G$831)*(1+[1]!thsiFinD("ths_adjustment_nvg_ratio_fund",G$2,$A$832,$A1168,101)/100)-1</f>
        <v>0.1859751551312776</v>
      </c>
      <c r="H1168" s="136">
        <f>(1+H$997)*(1+[1]!thsiFinD("ths_adjustment_nvg_ratio_fund",H$2,$A$998,$A1168,101)/100)-1</f>
        <v>7.6164858912640243E-2</v>
      </c>
      <c r="I1168" s="136">
        <f>(1+I$997)*(1+[1]!thsiFinD("ths_adjustment_nvg_ratio_fund",I$2,$A$998,$A1168,101)/100)-1</f>
        <v>0.30568669661250647</v>
      </c>
      <c r="J1168" s="32">
        <f t="shared" si="130"/>
        <v>0.27181166537157875</v>
      </c>
      <c r="K1168" s="32">
        <f>[1]!thsiFinD("ths_int_chg_ratio_index",K$2,$A$6,$A1168,101)/100</f>
        <v>-2.8027595999487996E-3</v>
      </c>
      <c r="L1168" s="32">
        <f>[1]!thsiFinD("ths_int_chg_ratio_index",L$2,$A$6,$A1168,101)/100</f>
        <v>5.4370191162211999E-2</v>
      </c>
      <c r="M1168" s="46">
        <f t="shared" si="131"/>
        <v>1.2718116653715787</v>
      </c>
      <c r="N1168" s="46">
        <f t="shared" si="132"/>
        <v>0.9971972404000512</v>
      </c>
      <c r="O1168" s="46">
        <f t="shared" si="132"/>
        <v>1.0543701911622121</v>
      </c>
      <c r="P1168" s="38">
        <f t="shared" si="133"/>
        <v>2.1745007053486365E-3</v>
      </c>
      <c r="Q1168" s="38">
        <f t="shared" si="134"/>
        <v>3.9037393091705397E-3</v>
      </c>
      <c r="R1168" s="38">
        <f t="shared" si="134"/>
        <v>3.4601494354145057E-3</v>
      </c>
      <c r="S1168" s="34">
        <f>MAX(M$6:M1168)</f>
        <v>1.5715176881679187</v>
      </c>
      <c r="T1168" s="34">
        <f>MAX(N$6:N1168)</f>
        <v>1.37911001835863</v>
      </c>
      <c r="U1168" s="34">
        <f>MAX(O$6:O1168)</f>
        <v>1.34291332477861</v>
      </c>
      <c r="V1168" s="35">
        <f t="shared" si="135"/>
        <v>-0.19071119915025481</v>
      </c>
      <c r="W1168" s="35">
        <f t="shared" si="136"/>
        <v>-0.27692698397849247</v>
      </c>
      <c r="X1168" s="35">
        <f t="shared" si="136"/>
        <v>-0.21486355693429926</v>
      </c>
    </row>
    <row r="1169" spans="1:24">
      <c r="A1169" s="357">
        <v>45589</v>
      </c>
      <c r="B1169" s="132">
        <f>[1]!thsiFinD("ths_adjustment_nvg_ratio_fund",B$2,$A$6,$A1169,101)/100</f>
        <v>0.23385549872123002</v>
      </c>
      <c r="C1169" s="132">
        <f>[1]!thsiFinD("ths_adjustment_nvg_ratio_fund",C$2,$A$6,$A1169,101)/100</f>
        <v>0.23846755277561002</v>
      </c>
      <c r="D1169" s="132">
        <f>[1]!thsiFinD("ths_adjustment_nvg_ratio_fund",D$2,$A$6,$A1169,101)/100</f>
        <v>0.40234843038580997</v>
      </c>
      <c r="E1169" s="132">
        <f>[1]!thsiFinD("ths_adjustment_nvg_ratio_fund",E$2,$A$6,$A1169,101)/100</f>
        <v>0.52599925157957994</v>
      </c>
      <c r="F1169" s="135">
        <f>(1+F$831)*(1+[1]!thsiFinD("ths_adjustment_nvg_ratio_fund",F$2,$A$832,$A1169,101)/100)-1</f>
        <v>0.16168899281178883</v>
      </c>
      <c r="G1169" s="135">
        <f>(1+G$831)*(1+[1]!thsiFinD("ths_adjustment_nvg_ratio_fund",G$2,$A$832,$A1169,101)/100)-1</f>
        <v>0.17902139866164424</v>
      </c>
      <c r="H1169" s="136">
        <f>(1+H$997)*(1+[1]!thsiFinD("ths_adjustment_nvg_ratio_fund",H$2,$A$998,$A1169,101)/100)-1</f>
        <v>7.6578529817469043E-2</v>
      </c>
      <c r="I1169" s="136">
        <f>(1+I$997)*(1+[1]!thsiFinD("ths_adjustment_nvg_ratio_fund",I$2,$A$998,$A1169,101)/100)-1</f>
        <v>0.29962557556240621</v>
      </c>
      <c r="J1169" s="32">
        <f t="shared" si="130"/>
        <v>0.26469815378944228</v>
      </c>
      <c r="K1169" s="32">
        <f>[1]!thsiFinD("ths_int_chg_ratio_index",K$2,$A$6,$A1169,101)/100</f>
        <v>-1.3289671329417002E-2</v>
      </c>
      <c r="L1169" s="32">
        <f>[1]!thsiFinD("ths_int_chg_ratio_index",L$2,$A$6,$A1169,101)/100</f>
        <v>4.5744143419279994E-2</v>
      </c>
      <c r="M1169" s="46">
        <f t="shared" si="131"/>
        <v>1.2646981537894422</v>
      </c>
      <c r="N1169" s="46">
        <f t="shared" si="132"/>
        <v>0.98671032867058295</v>
      </c>
      <c r="O1169" s="46">
        <f t="shared" si="132"/>
        <v>1.04574414341928</v>
      </c>
      <c r="P1169" s="38">
        <f t="shared" si="133"/>
        <v>-5.593211460329095E-3</v>
      </c>
      <c r="Q1169" s="38">
        <f t="shared" si="134"/>
        <v>-1.051638663306087E-2</v>
      </c>
      <c r="R1169" s="38">
        <f t="shared" si="134"/>
        <v>-8.181232564459906E-3</v>
      </c>
      <c r="S1169" s="34">
        <f>MAX(M$6:M1169)</f>
        <v>1.5715176881679187</v>
      </c>
      <c r="T1169" s="34">
        <f>MAX(N$6:N1169)</f>
        <v>1.37911001835863</v>
      </c>
      <c r="U1169" s="34">
        <f>MAX(O$6:O1169)</f>
        <v>1.34291332477861</v>
      </c>
      <c r="V1169" s="35">
        <f t="shared" si="135"/>
        <v>-0.19523772254588356</v>
      </c>
      <c r="W1169" s="35">
        <f t="shared" si="136"/>
        <v>-0.28453109937890808</v>
      </c>
      <c r="X1169" s="35">
        <f t="shared" si="136"/>
        <v>-0.22128694076985256</v>
      </c>
    </row>
    <row r="1170" spans="1:24">
      <c r="A1170" s="357">
        <v>45590</v>
      </c>
      <c r="B1170" s="132">
        <f>[1]!thsiFinD("ths_adjustment_nvg_ratio_fund",B$2,$A$6,$A1170,101)/100</f>
        <v>0.23865089514065999</v>
      </c>
      <c r="C1170" s="132">
        <f>[1]!thsiFinD("ths_adjustment_nvg_ratio_fund",C$2,$A$6,$A1170,101)/100</f>
        <v>0.24263747719573001</v>
      </c>
      <c r="D1170" s="132">
        <f>[1]!thsiFinD("ths_adjustment_nvg_ratio_fund",D$2,$A$6,$A1170,101)/100</f>
        <v>0.41948238677211003</v>
      </c>
      <c r="E1170" s="132">
        <f>[1]!thsiFinD("ths_adjustment_nvg_ratio_fund",E$2,$A$6,$A1170,101)/100</f>
        <v>0.54054145579203006</v>
      </c>
      <c r="F1170" s="135">
        <f>(1+F$831)*(1+[1]!thsiFinD("ths_adjustment_nvg_ratio_fund",F$2,$A$832,$A1170,101)/100)-1</f>
        <v>0.17984038332447283</v>
      </c>
      <c r="G1170" s="135">
        <f>(1+G$831)*(1+[1]!thsiFinD("ths_adjustment_nvg_ratio_fund",G$2,$A$832,$A1170,101)/100)-1</f>
        <v>0.19952299101177062</v>
      </c>
      <c r="H1170" s="136">
        <f>(1+H$997)*(1+[1]!thsiFinD("ths_adjustment_nvg_ratio_fund",H$2,$A$998,$A1170,101)/100)-1</f>
        <v>9.8089416868577528E-2</v>
      </c>
      <c r="I1170" s="136">
        <f>(1+I$997)*(1+[1]!thsiFinD("ths_adjustment_nvg_ratio_fund",I$2,$A$998,$A1170,101)/100)-1</f>
        <v>0.31902116292272509</v>
      </c>
      <c r="J1170" s="32">
        <f t="shared" si="130"/>
        <v>0.27972327112850953</v>
      </c>
      <c r="K1170" s="32">
        <f>[1]!thsiFinD("ths_int_chg_ratio_index",K$2,$A$6,$A1170,101)/100</f>
        <v>-4.4858597801695002E-3</v>
      </c>
      <c r="L1170" s="32">
        <f>[1]!thsiFinD("ths_int_chg_ratio_index",L$2,$A$6,$A1170,101)/100</f>
        <v>5.9400361652112002E-2</v>
      </c>
      <c r="M1170" s="46">
        <f t="shared" si="131"/>
        <v>1.2797232711285096</v>
      </c>
      <c r="N1170" s="46">
        <f t="shared" si="132"/>
        <v>0.99551414021983053</v>
      </c>
      <c r="O1170" s="46">
        <f t="shared" si="132"/>
        <v>1.0594003616521119</v>
      </c>
      <c r="P1170" s="38">
        <f t="shared" si="133"/>
        <v>1.1880397938470511E-2</v>
      </c>
      <c r="Q1170" s="38">
        <f t="shared" si="134"/>
        <v>8.9223871418364631E-3</v>
      </c>
      <c r="R1170" s="38">
        <f t="shared" si="134"/>
        <v>1.3058852223814643E-2</v>
      </c>
      <c r="S1170" s="34">
        <f>MAX(M$6:M1170)</f>
        <v>1.5715176881679187</v>
      </c>
      <c r="T1170" s="34">
        <f>MAX(N$6:N1170)</f>
        <v>1.37911001835863</v>
      </c>
      <c r="U1170" s="34">
        <f>MAX(O$6:O1170)</f>
        <v>1.34291332477861</v>
      </c>
      <c r="V1170" s="35">
        <f t="shared" si="135"/>
        <v>-0.18567682644385897</v>
      </c>
      <c r="W1170" s="35">
        <f t="shared" si="136"/>
        <v>-0.27814740885962264</v>
      </c>
      <c r="X1170" s="35">
        <f t="shared" si="136"/>
        <v>-0.21111784200461148</v>
      </c>
    </row>
    <row r="1171" spans="1:24">
      <c r="A1171" s="357">
        <v>45593</v>
      </c>
      <c r="B1171" s="132">
        <f>[1]!thsiFinD("ths_adjustment_nvg_ratio_fund",B$2,$A$6,$A1171,101)/100</f>
        <v>0.24328644501279001</v>
      </c>
      <c r="C1171" s="132">
        <f>[1]!thsiFinD("ths_adjustment_nvg_ratio_fund",C$2,$A$6,$A1171,101)/100</f>
        <v>0.24333246459908001</v>
      </c>
      <c r="D1171" s="132">
        <f>[1]!thsiFinD("ths_adjustment_nvg_ratio_fund",D$2,$A$6,$A1171,101)/100</f>
        <v>0.43817397555714999</v>
      </c>
      <c r="E1171" s="132">
        <f>[1]!thsiFinD("ths_adjustment_nvg_ratio_fund",E$2,$A$6,$A1171,101)/100</f>
        <v>0.55275317855769002</v>
      </c>
      <c r="F1171" s="135">
        <f>(1+F$831)*(1+[1]!thsiFinD("ths_adjustment_nvg_ratio_fund",F$2,$A$832,$A1171,101)/100)-1</f>
        <v>0.19693097828771466</v>
      </c>
      <c r="G1171" s="135">
        <f>(1+G$831)*(1+[1]!thsiFinD("ths_adjustment_nvg_ratio_fund",G$2,$A$832,$A1171,101)/100)-1</f>
        <v>0.22314178453793976</v>
      </c>
      <c r="H1171" s="136">
        <f>(1+H$997)*(1+[1]!thsiFinD("ths_adjustment_nvg_ratio_fund",H$2,$A$998,$A1171,101)/100)-1</f>
        <v>0.12570194976591331</v>
      </c>
      <c r="I1171" s="136">
        <f>(1+I$997)*(1+[1]!thsiFinD("ths_adjustment_nvg_ratio_fund",I$2,$A$998,$A1171,101)/100)-1</f>
        <v>0.34884187848921577</v>
      </c>
      <c r="J1171" s="32">
        <f t="shared" si="130"/>
        <v>0.29652033185093668</v>
      </c>
      <c r="K1171" s="32">
        <f>[1]!thsiFinD("ths_int_chg_ratio_index",K$2,$A$6,$A1171,101)/100</f>
        <v>2.0850603660152E-4</v>
      </c>
      <c r="L1171" s="32">
        <f>[1]!thsiFinD("ths_int_chg_ratio_index",L$2,$A$6,$A1171,101)/100</f>
        <v>7.1633597442987001E-2</v>
      </c>
      <c r="M1171" s="46">
        <f t="shared" si="131"/>
        <v>1.2965203318509366</v>
      </c>
      <c r="N1171" s="46">
        <f t="shared" si="132"/>
        <v>1.0002085060366015</v>
      </c>
      <c r="O1171" s="46">
        <f t="shared" si="132"/>
        <v>1.0716335974429869</v>
      </c>
      <c r="P1171" s="38">
        <f t="shared" si="133"/>
        <v>1.3125541358339765E-2</v>
      </c>
      <c r="Q1171" s="38">
        <f t="shared" si="134"/>
        <v>4.7155189736776126E-3</v>
      </c>
      <c r="R1171" s="38">
        <f t="shared" si="134"/>
        <v>1.1547320761527313E-2</v>
      </c>
      <c r="S1171" s="34">
        <f>MAX(M$6:M1171)</f>
        <v>1.5715176881679187</v>
      </c>
      <c r="T1171" s="34">
        <f>MAX(N$6:N1171)</f>
        <v>1.37911001835863</v>
      </c>
      <c r="U1171" s="34">
        <f>MAX(O$6:O1171)</f>
        <v>1.34291332477861</v>
      </c>
      <c r="V1171" s="35">
        <f t="shared" si="135"/>
        <v>-0.17498839395029342</v>
      </c>
      <c r="W1171" s="35">
        <f t="shared" si="136"/>
        <v>-0.27474349926990183</v>
      </c>
      <c r="X1171" s="35">
        <f t="shared" si="136"/>
        <v>-0.20200836668319289</v>
      </c>
    </row>
    <row r="1172" spans="1:24">
      <c r="A1172" s="357">
        <v>45594</v>
      </c>
      <c r="B1172" s="132">
        <f>[1]!thsiFinD("ths_adjustment_nvg_ratio_fund",B$2,$A$6,$A1172,101)/100</f>
        <v>0.23193734015345002</v>
      </c>
      <c r="C1172" s="132">
        <f>[1]!thsiFinD("ths_adjustment_nvg_ratio_fund",C$2,$A$6,$A1172,101)/100</f>
        <v>0.23386326122839002</v>
      </c>
      <c r="D1172" s="132">
        <f>[1]!thsiFinD("ths_adjustment_nvg_ratio_fund",D$2,$A$6,$A1172,101)/100</f>
        <v>0.42175892643182</v>
      </c>
      <c r="E1172" s="132">
        <f>[1]!thsiFinD("ths_adjustment_nvg_ratio_fund",E$2,$A$6,$A1172,101)/100</f>
        <v>0.53532117736667995</v>
      </c>
      <c r="F1172" s="135">
        <f>(1+F$831)*(1+[1]!thsiFinD("ths_adjustment_nvg_ratio_fund",F$2,$A$832,$A1172,101)/100)-1</f>
        <v>0.17665799667614523</v>
      </c>
      <c r="G1172" s="135">
        <f>(1+G$831)*(1+[1]!thsiFinD("ths_adjustment_nvg_ratio_fund",G$2,$A$832,$A1172,101)/100)-1</f>
        <v>0.20575739336385634</v>
      </c>
      <c r="H1172" s="136">
        <f>(1+H$997)*(1+[1]!thsiFinD("ths_adjustment_nvg_ratio_fund",H$2,$A$998,$A1172,101)/100)-1</f>
        <v>0.10170903728583114</v>
      </c>
      <c r="I1172" s="136">
        <f>(1+I$997)*(1+[1]!thsiFinD("ths_adjustment_nvg_ratio_fund",I$2,$A$998,$A1172,101)/100)-1</f>
        <v>0.32168805618476681</v>
      </c>
      <c r="J1172" s="32">
        <f t="shared" si="130"/>
        <v>0.27858664858636745</v>
      </c>
      <c r="K1172" s="32">
        <f>[1]!thsiFinD("ths_int_chg_ratio_index",K$2,$A$6,$A1172,101)/100</f>
        <v>-1.0310215659890001E-2</v>
      </c>
      <c r="L1172" s="32">
        <f>[1]!thsiFinD("ths_int_chg_ratio_index",L$2,$A$6,$A1172,101)/100</f>
        <v>5.8594873058881995E-2</v>
      </c>
      <c r="M1172" s="46">
        <f t="shared" si="131"/>
        <v>1.2785866485863675</v>
      </c>
      <c r="N1172" s="46">
        <f t="shared" si="132"/>
        <v>0.98968978434011001</v>
      </c>
      <c r="O1172" s="46">
        <f t="shared" si="132"/>
        <v>1.0585948730588819</v>
      </c>
      <c r="P1172" s="38">
        <f t="shared" si="133"/>
        <v>-1.3832165083725756E-2</v>
      </c>
      <c r="Q1172" s="38">
        <f t="shared" si="134"/>
        <v>-1.0516528936724057E-2</v>
      </c>
      <c r="R1172" s="38">
        <f t="shared" si="134"/>
        <v>-1.2167147815462798E-2</v>
      </c>
      <c r="S1172" s="34">
        <f>MAX(M$6:M1172)</f>
        <v>1.5715176881679187</v>
      </c>
      <c r="T1172" s="34">
        <f>MAX(N$6:N1172)</f>
        <v>1.37911001835863</v>
      </c>
      <c r="U1172" s="34">
        <f>MAX(O$6:O1172)</f>
        <v>1.34291332477861</v>
      </c>
      <c r="V1172" s="35">
        <f t="shared" si="135"/>
        <v>-0.1864000906811627</v>
      </c>
      <c r="W1172" s="35">
        <f t="shared" si="136"/>
        <v>-0.28237068024637713</v>
      </c>
      <c r="X1172" s="35">
        <f t="shared" si="136"/>
        <v>-0.2117176488412611</v>
      </c>
    </row>
    <row r="1173" spans="1:24">
      <c r="A1173" s="357">
        <v>45595</v>
      </c>
      <c r="B1173" s="132">
        <f>[1]!thsiFinD("ths_adjustment_nvg_ratio_fund",B$2,$A$6,$A1173,101)/100</f>
        <v>0.2253037084399</v>
      </c>
      <c r="C1173" s="132">
        <f>[1]!thsiFinD("ths_adjustment_nvg_ratio_fund",C$2,$A$6,$A1173,101)/100</f>
        <v>0.22482842498479999</v>
      </c>
      <c r="D1173" s="132">
        <f>[1]!thsiFinD("ths_adjustment_nvg_ratio_fund",D$2,$A$6,$A1173,101)/100</f>
        <v>0.41876347951114001</v>
      </c>
      <c r="E1173" s="132">
        <f>[1]!thsiFinD("ths_adjustment_nvg_ratio_fund",E$2,$A$6,$A1173,101)/100</f>
        <v>0.53606693138334993</v>
      </c>
      <c r="F1173" s="135">
        <f>(1+F$831)*(1+[1]!thsiFinD("ths_adjustment_nvg_ratio_fund",F$2,$A$832,$A1173,101)/100)-1</f>
        <v>0.17276841299485568</v>
      </c>
      <c r="G1173" s="135">
        <f>(1+G$831)*(1+[1]!thsiFinD("ths_adjustment_nvg_ratio_fund",G$2,$A$832,$A1173,101)/100)-1</f>
        <v>0.21139233395131729</v>
      </c>
      <c r="H1173" s="136">
        <f>(1+H$997)*(1+[1]!thsiFinD("ths_adjustment_nvg_ratio_fund",H$2,$A$998,$A1173,101)/100)-1</f>
        <v>0.10574232860791355</v>
      </c>
      <c r="I1173" s="136">
        <f>(1+I$997)*(1+[1]!thsiFinD("ths_adjustment_nvg_ratio_fund",I$2,$A$998,$A1173,101)/100)-1</f>
        <v>0.32374883734179449</v>
      </c>
      <c r="J1173" s="32">
        <f t="shared" si="130"/>
        <v>0.27732680715188385</v>
      </c>
      <c r="K1173" s="32">
        <f>[1]!thsiFinD("ths_int_chg_ratio_index",K$2,$A$6,$A1173,101)/100</f>
        <v>-1.5787186131919997E-2</v>
      </c>
      <c r="L1173" s="32">
        <f>[1]!thsiFinD("ths_int_chg_ratio_index",L$2,$A$6,$A1173,101)/100</f>
        <v>5.6852366216072994E-2</v>
      </c>
      <c r="M1173" s="46">
        <f t="shared" si="131"/>
        <v>1.277326807151884</v>
      </c>
      <c r="N1173" s="46">
        <f t="shared" si="132"/>
        <v>0.98421281386808002</v>
      </c>
      <c r="O1173" s="46">
        <f t="shared" si="132"/>
        <v>1.0568523662160729</v>
      </c>
      <c r="P1173" s="38">
        <f t="shared" si="133"/>
        <v>-9.8533911321263545E-4</v>
      </c>
      <c r="Q1173" s="38">
        <f t="shared" si="134"/>
        <v>-5.5340274889084107E-3</v>
      </c>
      <c r="R1173" s="38">
        <f t="shared" si="134"/>
        <v>-1.646056378276084E-3</v>
      </c>
      <c r="S1173" s="34">
        <f>MAX(M$6:M1173)</f>
        <v>1.5715176881679187</v>
      </c>
      <c r="T1173" s="34">
        <f>MAX(N$6:N1173)</f>
        <v>1.37911001835863</v>
      </c>
      <c r="U1173" s="34">
        <f>MAX(O$6:O1173)</f>
        <v>1.34291332477861</v>
      </c>
      <c r="V1173" s="35">
        <f t="shared" si="135"/>
        <v>-0.18720176249432074</v>
      </c>
      <c r="W1173" s="35">
        <f t="shared" si="136"/>
        <v>-0.28634206062874035</v>
      </c>
      <c r="X1173" s="35">
        <f t="shared" si="136"/>
        <v>-0.2130152060332684</v>
      </c>
    </row>
    <row r="1174" spans="1:24">
      <c r="A1174" s="357">
        <v>45596</v>
      </c>
      <c r="B1174" s="132">
        <f>[1]!thsiFinD("ths_adjustment_nvg_ratio_fund",B$2,$A$6,$A1174,101)/100</f>
        <v>0.22730179028133002</v>
      </c>
      <c r="C1174" s="132">
        <f>[1]!thsiFinD("ths_adjustment_nvg_ratio_fund",C$2,$A$6,$A1174,101)/100</f>
        <v>0.22317782990183002</v>
      </c>
      <c r="D1174" s="132">
        <f>[1]!thsiFinD("ths_adjustment_nvg_ratio_fund",D$2,$A$6,$A1174,101)/100</f>
        <v>0.42846872753415</v>
      </c>
      <c r="E1174" s="132">
        <f>[1]!thsiFinD("ths_adjustment_nvg_ratio_fund",E$2,$A$6,$A1174,101)/100</f>
        <v>0.54240584094944999</v>
      </c>
      <c r="F1174" s="135">
        <f>(1+F$831)*(1+[1]!thsiFinD("ths_adjustment_nvg_ratio_fund",F$2,$A$832,$A1174,101)/100)-1</f>
        <v>0.18361210083360202</v>
      </c>
      <c r="G1174" s="135">
        <f>(1+G$831)*(1+[1]!thsiFinD("ths_adjustment_nvg_ratio_fund",G$2,$A$832,$A1174,101)/100)-1</f>
        <v>0.22757780159615404</v>
      </c>
      <c r="H1174" s="136">
        <f>(1+H$997)*(1+[1]!thsiFinD("ths_adjustment_nvg_ratio_fund",H$2,$A$998,$A1174,101)/100)-1</f>
        <v>0.12135840526520902</v>
      </c>
      <c r="I1174" s="136">
        <f>(1+I$997)*(1+[1]!thsiFinD("ths_adjustment_nvg_ratio_fund",I$2,$A$998,$A1174,101)/100)-1</f>
        <v>0.34205342291309848</v>
      </c>
      <c r="J1174" s="32">
        <f t="shared" si="130"/>
        <v>0.28699448990935295</v>
      </c>
      <c r="K1174" s="32">
        <f>[1]!thsiFinD("ths_int_chg_ratio_index",K$2,$A$6,$A1174,101)/100</f>
        <v>-1.2711459151468001E-2</v>
      </c>
      <c r="L1174" s="32">
        <f>[1]!thsiFinD("ths_int_chg_ratio_index",L$2,$A$6,$A1174,101)/100</f>
        <v>6.5334884638114002E-2</v>
      </c>
      <c r="M1174" s="46">
        <f t="shared" si="131"/>
        <v>1.2869944899093531</v>
      </c>
      <c r="N1174" s="46">
        <f t="shared" si="132"/>
        <v>0.98728854084853201</v>
      </c>
      <c r="O1174" s="46">
        <f t="shared" si="132"/>
        <v>1.0653348846381141</v>
      </c>
      <c r="P1174" s="38">
        <f t="shared" si="133"/>
        <v>7.5686838351303187E-3</v>
      </c>
      <c r="Q1174" s="38">
        <f t="shared" si="134"/>
        <v>3.125062930611433E-3</v>
      </c>
      <c r="R1174" s="38">
        <f t="shared" si="134"/>
        <v>8.026209424511821E-3</v>
      </c>
      <c r="S1174" s="34">
        <f>MAX(M$6:M1174)</f>
        <v>1.5715176881679187</v>
      </c>
      <c r="T1174" s="34">
        <f>MAX(N$6:N1174)</f>
        <v>1.37911001835863</v>
      </c>
      <c r="U1174" s="34">
        <f>MAX(O$6:O1174)</f>
        <v>1.34291332477861</v>
      </c>
      <c r="V1174" s="35">
        <f t="shared" si="135"/>
        <v>-0.18104994961288912</v>
      </c>
      <c r="W1174" s="35">
        <f t="shared" si="136"/>
        <v>-0.28411183465727452</v>
      </c>
      <c r="X1174" s="35">
        <f t="shared" si="136"/>
        <v>-0.20669870126298506</v>
      </c>
    </row>
    <row r="1175" spans="1:24">
      <c r="A1175" s="357">
        <v>45597</v>
      </c>
      <c r="B1175" s="132">
        <f>[1]!thsiFinD("ths_adjustment_nvg_ratio_fund",B$2,$A$6,$A1175,101)/100</f>
        <v>0.22570332480818001</v>
      </c>
      <c r="C1175" s="132">
        <f>[1]!thsiFinD("ths_adjustment_nvg_ratio_fund",C$2,$A$6,$A1175,101)/100</f>
        <v>0.22517591868646999</v>
      </c>
      <c r="D1175" s="132">
        <f>[1]!thsiFinD("ths_adjustment_nvg_ratio_fund",D$2,$A$6,$A1175,101)/100</f>
        <v>0.40606278456745998</v>
      </c>
      <c r="E1175" s="132">
        <f>[1]!thsiFinD("ths_adjustment_nvg_ratio_fund",E$2,$A$6,$A1175,101)/100</f>
        <v>0.52954158333237999</v>
      </c>
      <c r="F1175" s="135">
        <f>(1+F$831)*(1+[1]!thsiFinD("ths_adjustment_nvg_ratio_fund",F$2,$A$832,$A1175,101)/100)-1</f>
        <v>0.15838873999130065</v>
      </c>
      <c r="G1175" s="135">
        <f>(1+G$831)*(1+[1]!thsiFinD("ths_adjustment_nvg_ratio_fund",G$2,$A$832,$A1175,101)/100)-1</f>
        <v>0.19220955748336266</v>
      </c>
      <c r="H1175" s="136">
        <f>(1+H$997)*(1+[1]!thsiFinD("ths_adjustment_nvg_ratio_fund",H$2,$A$998,$A1175,101)/100)-1</f>
        <v>8.257675793749053E-2</v>
      </c>
      <c r="I1175" s="136">
        <f>(1+I$997)*(1+[1]!thsiFinD("ths_adjustment_nvg_ratio_fund",I$2,$A$998,$A1175,101)/100)-1</f>
        <v>0.29756479440536809</v>
      </c>
      <c r="J1175" s="32">
        <f t="shared" si="130"/>
        <v>0.26465293265150147</v>
      </c>
      <c r="K1175" s="32">
        <f>[1]!thsiFinD("ths_int_chg_ratio_index",K$2,$A$6,$A1175,101)/100</f>
        <v>-1.5948129139210999E-2</v>
      </c>
      <c r="L1175" s="32">
        <f>[1]!thsiFinD("ths_int_chg_ratio_index",L$2,$A$6,$A1175,101)/100</f>
        <v>4.9601613359341996E-2</v>
      </c>
      <c r="M1175" s="46">
        <f t="shared" si="131"/>
        <v>1.2646529326515015</v>
      </c>
      <c r="N1175" s="46">
        <f t="shared" si="132"/>
        <v>0.98405187086078905</v>
      </c>
      <c r="O1175" s="46">
        <f t="shared" si="132"/>
        <v>1.049601613359342</v>
      </c>
      <c r="P1175" s="38">
        <f t="shared" si="133"/>
        <v>-1.735948167068313E-2</v>
      </c>
      <c r="Q1175" s="38">
        <f t="shared" si="134"/>
        <v>-3.2783425045743719E-3</v>
      </c>
      <c r="R1175" s="38">
        <f t="shared" si="134"/>
        <v>-1.4768380821507221E-2</v>
      </c>
      <c r="S1175" s="34">
        <f>MAX(M$6:M1175)</f>
        <v>1.5715176881679187</v>
      </c>
      <c r="T1175" s="34">
        <f>MAX(N$6:N1175)</f>
        <v>1.37911001835863</v>
      </c>
      <c r="U1175" s="34">
        <f>MAX(O$6:O1175)</f>
        <v>1.34291332477861</v>
      </c>
      <c r="V1175" s="35">
        <f t="shared" si="135"/>
        <v>-0.19526649800178919</v>
      </c>
      <c r="W1175" s="35">
        <f t="shared" si="136"/>
        <v>-0.28645876125823944</v>
      </c>
      <c r="X1175" s="35">
        <f t="shared" si="136"/>
        <v>-0.21841447694892957</v>
      </c>
    </row>
    <row r="1176" spans="1:24">
      <c r="A1176" s="357">
        <v>45600</v>
      </c>
      <c r="B1176" s="132">
        <f>[1]!thsiFinD("ths_adjustment_nvg_ratio_fund",B$2,$A$6,$A1176,101)/100</f>
        <v>0.24144820971866998</v>
      </c>
      <c r="C1176" s="132">
        <f>[1]!thsiFinD("ths_adjustment_nvg_ratio_fund",C$2,$A$6,$A1176,101)/100</f>
        <v>0.24046564156024999</v>
      </c>
      <c r="D1176" s="132">
        <f>[1]!thsiFinD("ths_adjustment_nvg_ratio_fund",D$2,$A$6,$A1176,101)/100</f>
        <v>0.42774982027318004</v>
      </c>
      <c r="E1176" s="132">
        <f>[1]!thsiFinD("ths_adjustment_nvg_ratio_fund",E$2,$A$6,$A1176,101)/100</f>
        <v>0.55489722151958998</v>
      </c>
      <c r="F1176" s="135">
        <f>(1+F$831)*(1+[1]!thsiFinD("ths_adjustment_nvg_ratio_fund",F$2,$A$832,$A1176,101)/100)-1</f>
        <v>0.18160837590687717</v>
      </c>
      <c r="G1176" s="135">
        <f>(1+G$831)*(1+[1]!thsiFinD("ths_adjustment_nvg_ratio_fund",G$2,$A$832,$A1176,101)/100)-1</f>
        <v>0.21738695159755328</v>
      </c>
      <c r="H1176" s="136">
        <f>(1+H$997)*(1+[1]!thsiFinD("ths_adjustment_nvg_ratio_fund",H$2,$A$998,$A1176,101)/100)-1</f>
        <v>0.10822435403688835</v>
      </c>
      <c r="I1176" s="136">
        <f>(1+I$997)*(1+[1]!thsiFinD("ths_adjustment_nvg_ratio_fund",I$2,$A$998,$A1176,101)/100)-1</f>
        <v>0.33381029828496778</v>
      </c>
      <c r="J1176" s="32">
        <f t="shared" si="130"/>
        <v>0.28819885911224707</v>
      </c>
      <c r="K1176" s="32">
        <f>[1]!thsiFinD("ths_int_chg_ratio_index",K$2,$A$6,$A1176,101)/100</f>
        <v>-1.4417090417809001E-3</v>
      </c>
      <c r="L1176" s="32">
        <f>[1]!thsiFinD("ths_int_chg_ratio_index",L$2,$A$6,$A1176,101)/100</f>
        <v>6.7305362885633005E-2</v>
      </c>
      <c r="M1176" s="46">
        <f t="shared" si="131"/>
        <v>1.2881988591122471</v>
      </c>
      <c r="N1176" s="46">
        <f t="shared" si="132"/>
        <v>0.99855829095821913</v>
      </c>
      <c r="O1176" s="46">
        <f t="shared" si="132"/>
        <v>1.067305362885633</v>
      </c>
      <c r="P1176" s="38">
        <f t="shared" si="133"/>
        <v>1.8618488798645139E-2</v>
      </c>
      <c r="Q1176" s="38">
        <f t="shared" si="134"/>
        <v>1.4741519758242783E-2</v>
      </c>
      <c r="R1176" s="38">
        <f t="shared" si="134"/>
        <v>1.6867113484733132E-2</v>
      </c>
      <c r="S1176" s="34">
        <f>MAX(M$6:M1176)</f>
        <v>1.5715176881679187</v>
      </c>
      <c r="T1176" s="34">
        <f>MAX(N$6:N1176)</f>
        <v>1.37911001835863</v>
      </c>
      <c r="U1176" s="34">
        <f>MAX(O$6:O1176)</f>
        <v>1.34291332477861</v>
      </c>
      <c r="V1176" s="35">
        <f t="shared" si="135"/>
        <v>-0.1802835763089411</v>
      </c>
      <c r="W1176" s="35">
        <f t="shared" si="136"/>
        <v>-0.27594007898900674</v>
      </c>
      <c r="X1176" s="35">
        <f t="shared" si="136"/>
        <v>-0.20523138523360263</v>
      </c>
    </row>
    <row r="1177" spans="1:24">
      <c r="A1177" s="357">
        <v>45601</v>
      </c>
      <c r="B1177" s="132">
        <f>[1]!thsiFinD("ths_adjustment_nvg_ratio_fund",B$2,$A$6,$A1177,101)/100</f>
        <v>0.26822250639385997</v>
      </c>
      <c r="C1177" s="132">
        <f>[1]!thsiFinD("ths_adjustment_nvg_ratio_fund",C$2,$A$6,$A1177,101)/100</f>
        <v>0.26461645382676996</v>
      </c>
      <c r="D1177" s="132">
        <f>[1]!thsiFinD("ths_adjustment_nvg_ratio_fund",D$2,$A$6,$A1177,101)/100</f>
        <v>0.46968607716271005</v>
      </c>
      <c r="E1177" s="132">
        <f>[1]!thsiFinD("ths_adjustment_nvg_ratio_fund",E$2,$A$6,$A1177,101)/100</f>
        <v>0.59143917057415007</v>
      </c>
      <c r="F1177" s="135">
        <f>(1+F$831)*(1+[1]!thsiFinD("ths_adjustment_nvg_ratio_fund",F$2,$A$832,$A1177,101)/100)-1</f>
        <v>0.21531810114471917</v>
      </c>
      <c r="G1177" s="135">
        <f>(1+G$831)*(1+[1]!thsiFinD("ths_adjustment_nvg_ratio_fund",G$2,$A$832,$A1177,101)/100)-1</f>
        <v>0.25563261218053746</v>
      </c>
      <c r="H1177" s="136">
        <f>(1+H$997)*(1+[1]!thsiFinD("ths_adjustment_nvg_ratio_fund",H$2,$A$998,$A1177,101)/100)-1</f>
        <v>0.13594030466043128</v>
      </c>
      <c r="I1177" s="136">
        <f>(1+I$997)*(1+[1]!thsiFinD("ths_adjustment_nvg_ratio_fund",I$2,$A$998,$A1177,101)/100)-1</f>
        <v>0.36666157437650826</v>
      </c>
      <c r="J1177" s="32">
        <f t="shared" si="130"/>
        <v>0.3209396000399608</v>
      </c>
      <c r="K1177" s="32">
        <f>[1]!thsiFinD("ths_int_chg_ratio_index",K$2,$A$6,$A1177,101)/100</f>
        <v>2.5272866878769999E-2</v>
      </c>
      <c r="L1177" s="32">
        <f>[1]!thsiFinD("ths_int_chg_ratio_index",L$2,$A$6,$A1177,101)/100</f>
        <v>9.8461403012333998E-2</v>
      </c>
      <c r="M1177" s="46">
        <f t="shared" si="131"/>
        <v>1.3209396000399609</v>
      </c>
      <c r="N1177" s="46">
        <f t="shared" si="132"/>
        <v>1.0252728668787701</v>
      </c>
      <c r="O1177" s="46">
        <f t="shared" si="132"/>
        <v>1.0984614030123341</v>
      </c>
      <c r="P1177" s="38">
        <f t="shared" si="133"/>
        <v>2.5415905856551513E-2</v>
      </c>
      <c r="Q1177" s="38">
        <f t="shared" si="134"/>
        <v>2.6753146173285058E-2</v>
      </c>
      <c r="R1177" s="38">
        <f t="shared" si="134"/>
        <v>2.9191308514056047E-2</v>
      </c>
      <c r="S1177" s="34">
        <f>MAX(M$6:M1177)</f>
        <v>1.5715176881679187</v>
      </c>
      <c r="T1177" s="34">
        <f>MAX(N$6:N1177)</f>
        <v>1.37911001835863</v>
      </c>
      <c r="U1177" s="34">
        <f>MAX(O$6:O1177)</f>
        <v>1.34291332477861</v>
      </c>
      <c r="V1177" s="35">
        <f t="shared" si="135"/>
        <v>-0.15944974085534014</v>
      </c>
      <c r="W1177" s="35">
        <f t="shared" si="136"/>
        <v>-0.25656919808398237</v>
      </c>
      <c r="X1177" s="35">
        <f t="shared" si="136"/>
        <v>-0.18203104940266779</v>
      </c>
    </row>
    <row r="1178" spans="1:24">
      <c r="A1178" s="357">
        <v>45602</v>
      </c>
      <c r="B1178" s="132">
        <f>[1]!thsiFinD("ths_adjustment_nvg_ratio_fund",B$2,$A$6,$A1178,101)/100</f>
        <v>0.26110933503836004</v>
      </c>
      <c r="C1178" s="132">
        <f>[1]!thsiFinD("ths_adjustment_nvg_ratio_fund",C$2,$A$6,$A1178,101)/100</f>
        <v>0.25723221266614998</v>
      </c>
      <c r="D1178" s="132">
        <f>[1]!thsiFinD("ths_adjustment_nvg_ratio_fund",D$2,$A$6,$A1178,101)/100</f>
        <v>0.47352024922117997</v>
      </c>
      <c r="E1178" s="132">
        <f>[1]!thsiFinD("ths_adjustment_nvg_ratio_fund",E$2,$A$6,$A1178,101)/100</f>
        <v>0.59432896755272002</v>
      </c>
      <c r="F1178" s="135">
        <f>(1+F$831)*(1+[1]!thsiFinD("ths_adjustment_nvg_ratio_fund",F$2,$A$832,$A1178,101)/100)-1</f>
        <v>0.21956128334248959</v>
      </c>
      <c r="G1178" s="135">
        <f>(1+G$831)*(1+[1]!thsiFinD("ths_adjustment_nvg_ratio_fund",G$2,$A$832,$A1178,101)/100)-1</f>
        <v>0.26678260100253537</v>
      </c>
      <c r="H1178" s="136">
        <f>(1+H$997)*(1+[1]!thsiFinD("ths_adjustment_nvg_ratio_fund",H$2,$A$998,$A1178,101)/100)-1</f>
        <v>0.14142144414940994</v>
      </c>
      <c r="I1178" s="136">
        <f>(1+I$997)*(1+[1]!thsiFinD("ths_adjustment_nvg_ratio_fund",I$2,$A$998,$A1178,101)/100)-1</f>
        <v>0.3740561420576296</v>
      </c>
      <c r="J1178" s="32">
        <f t="shared" si="130"/>
        <v>0.32350152937880933</v>
      </c>
      <c r="K1178" s="32">
        <f>[1]!thsiFinD("ths_int_chg_ratio_index",K$2,$A$6,$A1178,101)/100</f>
        <v>2.2079763223527001E-2</v>
      </c>
      <c r="L1178" s="32">
        <f>[1]!thsiFinD("ths_int_chg_ratio_index",L$2,$A$6,$A1178,101)/100</f>
        <v>9.9221426209906996E-2</v>
      </c>
      <c r="M1178" s="46">
        <f t="shared" si="131"/>
        <v>1.3235015293788093</v>
      </c>
      <c r="N1178" s="46">
        <f t="shared" si="132"/>
        <v>1.022079763223527</v>
      </c>
      <c r="O1178" s="46">
        <f t="shared" si="132"/>
        <v>1.0992214262099069</v>
      </c>
      <c r="P1178" s="38">
        <f t="shared" si="133"/>
        <v>1.9394750061023647E-3</v>
      </c>
      <c r="Q1178" s="38">
        <f t="shared" si="134"/>
        <v>-3.1143939905128315E-3</v>
      </c>
      <c r="R1178" s="38">
        <f t="shared" si="134"/>
        <v>6.918979542553938E-4</v>
      </c>
      <c r="S1178" s="34">
        <f>MAX(M$6:M1178)</f>
        <v>1.5715176881679187</v>
      </c>
      <c r="T1178" s="34">
        <f>MAX(N$6:N1178)</f>
        <v>1.37911001835863</v>
      </c>
      <c r="U1178" s="34">
        <f>MAX(O$6:O1178)</f>
        <v>1.34291332477861</v>
      </c>
      <c r="V1178" s="35">
        <f t="shared" si="135"/>
        <v>-0.15781951463635613</v>
      </c>
      <c r="W1178" s="35">
        <f t="shared" si="136"/>
        <v>-0.25888453450583171</v>
      </c>
      <c r="X1178" s="35">
        <f t="shared" si="136"/>
        <v>-0.18146509835910496</v>
      </c>
    </row>
    <row r="1179" spans="1:24">
      <c r="A1179" s="357">
        <v>45603</v>
      </c>
      <c r="B1179" s="132">
        <f>[1]!thsiFinD("ths_adjustment_nvg_ratio_fund",B$2,$A$6,$A1179,101)/100</f>
        <v>0.29411764705881999</v>
      </c>
      <c r="C1179" s="132">
        <f>[1]!thsiFinD("ths_adjustment_nvg_ratio_fund",C$2,$A$6,$A1179,101)/100</f>
        <v>0.28920163322039999</v>
      </c>
      <c r="D1179" s="132">
        <f>[1]!thsiFinD("ths_adjustment_nvg_ratio_fund",D$2,$A$6,$A1179,101)/100</f>
        <v>0.49832254972442003</v>
      </c>
      <c r="E1179" s="132">
        <f>[1]!thsiFinD("ths_adjustment_nvg_ratio_fund",E$2,$A$6,$A1179,101)/100</f>
        <v>0.62555741893950001</v>
      </c>
      <c r="F1179" s="135">
        <f>(1+F$831)*(1+[1]!thsiFinD("ths_adjustment_nvg_ratio_fund",F$2,$A$832,$A1179,101)/100)-1</f>
        <v>0.24549184121775269</v>
      </c>
      <c r="G1179" s="135">
        <f>(1+G$831)*(1+[1]!thsiFinD("ths_adjustment_nvg_ratio_fund",G$2,$A$832,$A1179,101)/100)-1</f>
        <v>0.29195999511672577</v>
      </c>
      <c r="H1179" s="136">
        <f>(1+H$997)*(1+[1]!thsiFinD("ths_adjustment_nvg_ratio_fund",H$2,$A$998,$A1179,101)/100)-1</f>
        <v>0.16820663523708879</v>
      </c>
      <c r="I1179" s="136">
        <f>(1+I$997)*(1+[1]!thsiFinD("ths_adjustment_nvg_ratio_fund",I$2,$A$998,$A1179,101)/100)-1</f>
        <v>0.40278585583510496</v>
      </c>
      <c r="J1179" s="32">
        <f t="shared" si="130"/>
        <v>0.3519554470437265</v>
      </c>
      <c r="K1179" s="32">
        <f>[1]!thsiFinD("ths_int_chg_ratio_index",K$2,$A$6,$A1179,101)/100</f>
        <v>4.9800875683283001E-2</v>
      </c>
      <c r="L1179" s="32">
        <f>[1]!thsiFinD("ths_int_chg_ratio_index",L$2,$A$6,$A1179,101)/100</f>
        <v>0.12702158237442998</v>
      </c>
      <c r="M1179" s="46">
        <f t="shared" si="131"/>
        <v>1.3519554470437265</v>
      </c>
      <c r="N1179" s="46">
        <f t="shared" si="132"/>
        <v>1.0498008756832831</v>
      </c>
      <c r="O1179" s="46">
        <f t="shared" si="132"/>
        <v>1.1270215823744301</v>
      </c>
      <c r="P1179" s="38">
        <f t="shared" si="133"/>
        <v>2.1498968481186598E-2</v>
      </c>
      <c r="Q1179" s="38">
        <f t="shared" si="134"/>
        <v>2.7122259394244175E-2</v>
      </c>
      <c r="R1179" s="38">
        <f t="shared" si="134"/>
        <v>2.5290769904638299E-2</v>
      </c>
      <c r="S1179" s="34">
        <f>MAX(M$6:M1179)</f>
        <v>1.5715176881679187</v>
      </c>
      <c r="T1179" s="34">
        <f>MAX(N$6:N1179)</f>
        <v>1.37911001835863</v>
      </c>
      <c r="U1179" s="34">
        <f>MAX(O$6:O1179)</f>
        <v>1.34291332477861</v>
      </c>
      <c r="V1179" s="35">
        <f t="shared" si="135"/>
        <v>-0.13971350292605278</v>
      </c>
      <c r="W1179" s="35">
        <f t="shared" si="136"/>
        <v>-0.23878380860961301</v>
      </c>
      <c r="X1179" s="35">
        <f t="shared" si="136"/>
        <v>-0.16076372050278931</v>
      </c>
    </row>
    <row r="1180" spans="1:24">
      <c r="A1180" s="357">
        <v>45604</v>
      </c>
      <c r="B1180" s="132">
        <f>[1]!thsiFinD("ths_adjustment_nvg_ratio_fund",B$2,$A$6,$A1180,101)/100</f>
        <v>0.28093030690536996</v>
      </c>
      <c r="C1180" s="132">
        <f>[1]!thsiFinD("ths_adjustment_nvg_ratio_fund",C$2,$A$6,$A1180,101)/100</f>
        <v>0.27686560681088002</v>
      </c>
      <c r="D1180" s="132">
        <f>[1]!thsiFinD("ths_adjustment_nvg_ratio_fund",D$2,$A$6,$A1180,101)/100</f>
        <v>0.48837766594776</v>
      </c>
      <c r="E1180" s="132">
        <f>[1]!thsiFinD("ths_adjustment_nvg_ratio_fund",E$2,$A$6,$A1180,101)/100</f>
        <v>0.61679480876135995</v>
      </c>
      <c r="F1180" s="135">
        <f>(1+F$831)*(1+[1]!thsiFinD("ths_adjustment_nvg_ratio_fund",F$2,$A$832,$A1180,101)/100)-1</f>
        <v>0.24242732074158546</v>
      </c>
      <c r="G1180" s="135">
        <f>(1+G$831)*(1+[1]!thsiFinD("ths_adjustment_nvg_ratio_fund",G$2,$A$832,$A1180,101)/100)-1</f>
        <v>0.29651590452786447</v>
      </c>
      <c r="H1180" s="136">
        <f>(1+H$997)*(1+[1]!thsiFinD("ths_adjustment_nvg_ratio_fund",H$2,$A$998,$A1180,101)/100)-1</f>
        <v>0.17192967338055154</v>
      </c>
      <c r="I1180" s="136">
        <f>(1+I$997)*(1+[1]!thsiFinD("ths_adjustment_nvg_ratio_fund",I$2,$A$998,$A1180,101)/100)-1</f>
        <v>0.40605886120215051</v>
      </c>
      <c r="J1180" s="32">
        <f t="shared" si="130"/>
        <v>0.34748751853469029</v>
      </c>
      <c r="K1180" s="32">
        <f>[1]!thsiFinD("ths_int_chg_ratio_index",K$2,$A$6,$A1180,101)/100</f>
        <v>4.1252455397565002E-2</v>
      </c>
      <c r="L1180" s="32">
        <f>[1]!thsiFinD("ths_int_chg_ratio_index",L$2,$A$6,$A1180,101)/100</f>
        <v>0.12206800974319</v>
      </c>
      <c r="M1180" s="46">
        <f t="shared" si="131"/>
        <v>1.3474875185346904</v>
      </c>
      <c r="N1180" s="46">
        <f t="shared" si="132"/>
        <v>1.0412524553975651</v>
      </c>
      <c r="O1180" s="46">
        <f t="shared" si="132"/>
        <v>1.1220680097431901</v>
      </c>
      <c r="P1180" s="38">
        <f t="shared" si="133"/>
        <v>-3.3047897538384108E-3</v>
      </c>
      <c r="Q1180" s="38">
        <f t="shared" si="134"/>
        <v>-8.1428968899974752E-3</v>
      </c>
      <c r="R1180" s="38">
        <f t="shared" si="134"/>
        <v>-4.3952775250352127E-3</v>
      </c>
      <c r="S1180" s="34">
        <f>MAX(M$6:M1180)</f>
        <v>1.5715176881679187</v>
      </c>
      <c r="T1180" s="34">
        <f>MAX(N$6:N1180)</f>
        <v>1.37911001835863</v>
      </c>
      <c r="U1180" s="34">
        <f>MAX(O$6:O1180)</f>
        <v>1.34291332477861</v>
      </c>
      <c r="V1180" s="35">
        <f t="shared" si="135"/>
        <v>-0.14255656892694824</v>
      </c>
      <c r="W1180" s="35">
        <f t="shared" si="136"/>
        <v>-0.24498231356710143</v>
      </c>
      <c r="X1180" s="35">
        <f t="shared" si="136"/>
        <v>-0.16445239686025759</v>
      </c>
    </row>
    <row r="1181" spans="1:24">
      <c r="A1181" s="357">
        <v>45607</v>
      </c>
      <c r="B1181" s="132">
        <f>[1]!thsiFinD("ths_adjustment_nvg_ratio_fund",B$2,$A$6,$A1181,101)/100</f>
        <v>0.28244884910486001</v>
      </c>
      <c r="C1181" s="132">
        <f>[1]!thsiFinD("ths_adjustment_nvg_ratio_fund",C$2,$A$6,$A1181,101)/100</f>
        <v>0.27842932846842</v>
      </c>
      <c r="D1181" s="132">
        <f>[1]!thsiFinD("ths_adjustment_nvg_ratio_fund",D$2,$A$6,$A1181,101)/100</f>
        <v>0.51413850946561002</v>
      </c>
      <c r="E1181" s="132">
        <f>[1]!thsiFinD("ths_adjustment_nvg_ratio_fund",E$2,$A$6,$A1181,101)/100</f>
        <v>0.62993872410574003</v>
      </c>
      <c r="F1181" s="135">
        <f>(1+F$831)*(1+[1]!thsiFinD("ths_adjustment_nvg_ratio_fund",F$2,$A$832,$A1181,101)/100)-1</f>
        <v>0.263996830246918</v>
      </c>
      <c r="G1181" s="135">
        <f>(1+G$831)*(1+[1]!thsiFinD("ths_adjustment_nvg_ratio_fund",G$2,$A$832,$A1181,101)/100)-1</f>
        <v>0.33008576334677997</v>
      </c>
      <c r="H1181" s="136">
        <f>(1+H$997)*(1+[1]!thsiFinD("ths_adjustment_nvg_ratio_fund",H$2,$A$998,$A1181,101)/100)-1</f>
        <v>0.20336866214756122</v>
      </c>
      <c r="I1181" s="136">
        <f>(1+I$997)*(1+[1]!thsiFinD("ths_adjustment_nvg_ratio_fund",I$2,$A$998,$A1181,101)/100)-1</f>
        <v>0.4343036852956248</v>
      </c>
      <c r="J1181" s="32">
        <f t="shared" si="130"/>
        <v>0.36708879402268924</v>
      </c>
      <c r="K1181" s="32">
        <f>[1]!thsiFinD("ths_int_chg_ratio_index",K$2,$A$6,$A1181,101)/100</f>
        <v>5.1066075635453997E-2</v>
      </c>
      <c r="L1181" s="32">
        <f>[1]!thsiFinD("ths_int_chg_ratio_index",L$2,$A$6,$A1181,101)/100</f>
        <v>0.13736444878941001</v>
      </c>
      <c r="M1181" s="46">
        <f t="shared" si="131"/>
        <v>1.3670887940226892</v>
      </c>
      <c r="N1181" s="46">
        <f t="shared" si="132"/>
        <v>1.051066075635454</v>
      </c>
      <c r="O1181" s="46">
        <f t="shared" si="132"/>
        <v>1.1373644487894099</v>
      </c>
      <c r="P1181" s="38">
        <f t="shared" si="133"/>
        <v>1.454653584421628E-2</v>
      </c>
      <c r="Q1181" s="38">
        <f t="shared" si="134"/>
        <v>9.4248231416096395E-3</v>
      </c>
      <c r="R1181" s="38">
        <f t="shared" si="134"/>
        <v>1.3632363558534033E-2</v>
      </c>
      <c r="S1181" s="34">
        <f>MAX(M$6:M1181)</f>
        <v>1.5715176881679187</v>
      </c>
      <c r="T1181" s="34">
        <f>MAX(N$6:N1181)</f>
        <v>1.37911001835863</v>
      </c>
      <c r="U1181" s="34">
        <f>MAX(O$6:O1181)</f>
        <v>1.34291332477861</v>
      </c>
      <c r="V1181" s="35">
        <f t="shared" si="135"/>
        <v>-0.13008373732245637</v>
      </c>
      <c r="W1181" s="35">
        <f t="shared" si="136"/>
        <v>-0.23786640540368409</v>
      </c>
      <c r="X1181" s="35">
        <f t="shared" si="136"/>
        <v>-0.15306190816379495</v>
      </c>
    </row>
    <row r="1182" spans="1:24">
      <c r="A1182" s="357">
        <v>45608</v>
      </c>
      <c r="B1182" s="132">
        <f>[1]!thsiFinD("ths_adjustment_nvg_ratio_fund",B$2,$A$6,$A1182,101)/100</f>
        <v>0.26814258312020001</v>
      </c>
      <c r="C1182" s="132">
        <f>[1]!thsiFinD("ths_adjustment_nvg_ratio_fund",C$2,$A$6,$A1182,101)/100</f>
        <v>0.26826513769438004</v>
      </c>
      <c r="D1182" s="132">
        <f>[1]!thsiFinD("ths_adjustment_nvg_ratio_fund",D$2,$A$6,$A1182,101)/100</f>
        <v>0.50167745027557997</v>
      </c>
      <c r="E1182" s="132">
        <f>[1]!thsiFinD("ths_adjustment_nvg_ratio_fund",E$2,$A$6,$A1182,101)/100</f>
        <v>0.61539651989330002</v>
      </c>
      <c r="F1182" s="135">
        <f>(1+F$831)*(1+[1]!thsiFinD("ths_adjustment_nvg_ratio_fund",F$2,$A$832,$A1182,101)/100)-1</f>
        <v>0.2522102130308892</v>
      </c>
      <c r="G1182" s="135">
        <f>(1+G$831)*(1+[1]!thsiFinD("ths_adjustment_nvg_ratio_fund",G$2,$A$832,$A1182,101)/100)-1</f>
        <v>0.31246158746684682</v>
      </c>
      <c r="H1182" s="136">
        <f>(1+H$997)*(1+[1]!thsiFinD("ths_adjustment_nvg_ratio_fund",H$2,$A$998,$A1182,101)/100)-1</f>
        <v>0.19168245908614168</v>
      </c>
      <c r="I1182" s="136">
        <f>(1+I$997)*(1+[1]!thsiFinD("ths_adjustment_nvg_ratio_fund",I$2,$A$998,$A1182,101)/100)-1</f>
        <v>0.421696553511413</v>
      </c>
      <c r="J1182" s="32">
        <f t="shared" si="130"/>
        <v>0.35394156300984386</v>
      </c>
      <c r="K1182" s="32">
        <f>[1]!thsiFinD("ths_int_chg_ratio_index",K$2,$A$6,$A1182,101)/100</f>
        <v>3.9641833327365997E-2</v>
      </c>
      <c r="L1182" s="32">
        <f>[1]!thsiFinD("ths_int_chg_ratio_index",L$2,$A$6,$A1182,101)/100</f>
        <v>0.12421488305948999</v>
      </c>
      <c r="M1182" s="46">
        <f t="shared" si="131"/>
        <v>1.3539415630098439</v>
      </c>
      <c r="N1182" s="46">
        <f t="shared" si="132"/>
        <v>1.039641833327366</v>
      </c>
      <c r="O1182" s="46">
        <f t="shared" si="132"/>
        <v>1.12421488305949</v>
      </c>
      <c r="P1182" s="38">
        <f t="shared" si="133"/>
        <v>-9.6169547072061379E-3</v>
      </c>
      <c r="Q1182" s="38">
        <f t="shared" si="134"/>
        <v>-1.086919516566176E-2</v>
      </c>
      <c r="R1182" s="38">
        <f t="shared" si="134"/>
        <v>-1.1561435513406493E-2</v>
      </c>
      <c r="S1182" s="34">
        <f>MAX(M$6:M1182)</f>
        <v>1.5715176881679187</v>
      </c>
      <c r="T1182" s="34">
        <f>MAX(N$6:N1182)</f>
        <v>1.37911001835863</v>
      </c>
      <c r="U1182" s="34">
        <f>MAX(O$6:O1182)</f>
        <v>1.34291332477861</v>
      </c>
      <c r="V1182" s="35">
        <f t="shared" si="135"/>
        <v>-0.13844968261968837</v>
      </c>
      <c r="W1182" s="35">
        <f t="shared" si="136"/>
        <v>-0.2461501841856587</v>
      </c>
      <c r="X1182" s="35">
        <f t="shared" si="136"/>
        <v>-0.16285372829640676</v>
      </c>
    </row>
    <row r="1183" spans="1:24">
      <c r="A1183" s="357">
        <v>45609</v>
      </c>
      <c r="B1183" s="132">
        <f>[1]!thsiFinD("ths_adjustment_nvg_ratio_fund",B$2,$A$6,$A1183,101)/100</f>
        <v>0.27733375959079004</v>
      </c>
      <c r="C1183" s="132">
        <f>[1]!thsiFinD("ths_adjustment_nvg_ratio_fund",C$2,$A$6,$A1183,101)/100</f>
        <v>0.27625749283293999</v>
      </c>
      <c r="D1183" s="132">
        <f>[1]!thsiFinD("ths_adjustment_nvg_ratio_fund",D$2,$A$6,$A1183,101)/100</f>
        <v>0.50227653965972008</v>
      </c>
      <c r="E1183" s="132">
        <f>[1]!thsiFinD("ths_adjustment_nvg_ratio_fund",E$2,$A$6,$A1183,101)/100</f>
        <v>0.62117611385043003</v>
      </c>
      <c r="F1183" s="135">
        <f>(1+F$831)*(1+[1]!thsiFinD("ths_adjustment_nvg_ratio_fund",F$2,$A$832,$A1183,101)/100)-1</f>
        <v>0.25539259967921679</v>
      </c>
      <c r="G1183" s="135">
        <f>(1+G$831)*(1+[1]!thsiFinD("ths_adjustment_nvg_ratio_fund",G$2,$A$832,$A1183,101)/100)-1</f>
        <v>0.31258147981977347</v>
      </c>
      <c r="H1183" s="136">
        <f>(1+H$997)*(1+[1]!thsiFinD("ths_adjustment_nvg_ratio_fund",H$2,$A$998,$A1183,101)/100)-1</f>
        <v>0.19654309221788124</v>
      </c>
      <c r="I1183" s="136">
        <f>(1+I$997)*(1+[1]!thsiFinD("ths_adjustment_nvg_ratio_fund",I$2,$A$998,$A1183,101)/100)-1</f>
        <v>0.42460589161546003</v>
      </c>
      <c r="J1183" s="32">
        <f t="shared" si="130"/>
        <v>0.35827087115827649</v>
      </c>
      <c r="K1183" s="32">
        <f>[1]!thsiFinD("ths_int_chg_ratio_index",K$2,$A$6,$A1183,101)/100</f>
        <v>4.4173269474688005E-2</v>
      </c>
      <c r="L1183" s="32">
        <f>[1]!thsiFinD("ths_int_chg_ratio_index",L$2,$A$6,$A1183,101)/100</f>
        <v>0.12715904519825</v>
      </c>
      <c r="M1183" s="46">
        <f t="shared" si="131"/>
        <v>1.3582708711582765</v>
      </c>
      <c r="N1183" s="46">
        <f t="shared" si="132"/>
        <v>1.0441732694746879</v>
      </c>
      <c r="O1183" s="46">
        <f t="shared" si="132"/>
        <v>1.1271590451982501</v>
      </c>
      <c r="P1183" s="38">
        <f t="shared" si="133"/>
        <v>3.1975590872683757E-3</v>
      </c>
      <c r="Q1183" s="38">
        <f t="shared" si="134"/>
        <v>4.3586512220454843E-3</v>
      </c>
      <c r="R1183" s="38">
        <f t="shared" si="134"/>
        <v>2.6188606672308268E-3</v>
      </c>
      <c r="S1183" s="34">
        <f>MAX(M$6:M1183)</f>
        <v>1.5715176881679187</v>
      </c>
      <c r="T1183" s="34">
        <f>MAX(N$6:N1183)</f>
        <v>1.37911001835863</v>
      </c>
      <c r="U1183" s="34">
        <f>MAX(O$6:O1183)</f>
        <v>1.34291332477861</v>
      </c>
      <c r="V1183" s="35">
        <f t="shared" si="135"/>
        <v>-0.13569482457320992</v>
      </c>
      <c r="W1183" s="35">
        <f t="shared" si="136"/>
        <v>-0.24286441576472084</v>
      </c>
      <c r="X1183" s="35">
        <f t="shared" si="136"/>
        <v>-0.16066135885272326</v>
      </c>
    </row>
    <row r="1184" spans="1:24">
      <c r="A1184" s="357">
        <v>45610</v>
      </c>
      <c r="B1184" s="132">
        <f>[1]!thsiFinD("ths_adjustment_nvg_ratio_fund",B$2,$A$6,$A1184,101)/100</f>
        <v>0.26182864450128002</v>
      </c>
      <c r="C1184" s="132">
        <f>[1]!thsiFinD("ths_adjustment_nvg_ratio_fund",C$2,$A$6,$A1184,101)/100</f>
        <v>0.26035965598124</v>
      </c>
      <c r="D1184" s="132">
        <f>[1]!thsiFinD("ths_adjustment_nvg_ratio_fund",D$2,$A$6,$A1184,101)/100</f>
        <v>0.46069973640066997</v>
      </c>
      <c r="E1184" s="132">
        <f>[1]!thsiFinD("ths_adjustment_nvg_ratio_fund",E$2,$A$6,$A1184,101)/100</f>
        <v>0.58696464624264</v>
      </c>
      <c r="F1184" s="135">
        <f>(1+F$831)*(1+[1]!thsiFinD("ths_adjustment_nvg_ratio_fund",F$2,$A$832,$A1184,101)/100)-1</f>
        <v>0.22062207889193242</v>
      </c>
      <c r="G1184" s="135">
        <f>(1+G$831)*(1+[1]!thsiFinD("ths_adjustment_nvg_ratio_fund",G$2,$A$832,$A1184,101)/100)-1</f>
        <v>0.27421592688386753</v>
      </c>
      <c r="H1184" s="136">
        <f>(1+H$997)*(1+[1]!thsiFinD("ths_adjustment_nvg_ratio_fund",H$2,$A$998,$A1184,101)/100)-1</f>
        <v>0.16448359709363625</v>
      </c>
      <c r="I1184" s="136">
        <f>(1+I$997)*(1+[1]!thsiFinD("ths_adjustment_nvg_ratio_fund",I$2,$A$998,$A1184,101)/100)-1</f>
        <v>0.38714816352584269</v>
      </c>
      <c r="J1184" s="32">
        <f t="shared" si="130"/>
        <v>0.32704030619013857</v>
      </c>
      <c r="K1184" s="32">
        <f>[1]!thsiFinD("ths_int_chg_ratio_index",K$2,$A$6,$A1184,101)/100</f>
        <v>2.2869543235051002E-2</v>
      </c>
      <c r="L1184" s="32">
        <f>[1]!thsiFinD("ths_int_chg_ratio_index",L$2,$A$6,$A1184,101)/100</f>
        <v>9.9802898843405999E-2</v>
      </c>
      <c r="M1184" s="46">
        <f t="shared" si="131"/>
        <v>1.3270403061901386</v>
      </c>
      <c r="N1184" s="46">
        <f t="shared" si="132"/>
        <v>1.022869543235051</v>
      </c>
      <c r="O1184" s="46">
        <f t="shared" si="132"/>
        <v>1.0998028988434061</v>
      </c>
      <c r="P1184" s="38">
        <f t="shared" si="133"/>
        <v>-2.2992884284933401E-2</v>
      </c>
      <c r="Q1184" s="38">
        <f t="shared" si="134"/>
        <v>-2.0402481908347037E-2</v>
      </c>
      <c r="R1184" s="38">
        <f t="shared" si="134"/>
        <v>-2.4269996742147804E-2</v>
      </c>
      <c r="S1184" s="34">
        <f>MAX(M$6:M1184)</f>
        <v>1.5715176881679187</v>
      </c>
      <c r="T1184" s="34">
        <f>MAX(N$6:N1184)</f>
        <v>1.37911001835863</v>
      </c>
      <c r="U1184" s="34">
        <f>MAX(O$6:O1184)</f>
        <v>1.34291332477861</v>
      </c>
      <c r="V1184" s="35">
        <f t="shared" si="135"/>
        <v>-0.15556769345866717</v>
      </c>
      <c r="W1184" s="35">
        <f t="shared" si="136"/>
        <v>-0.25831186082424695</v>
      </c>
      <c r="X1184" s="35">
        <f t="shared" si="136"/>
        <v>-0.18103210493892641</v>
      </c>
    </row>
    <row r="1185" spans="1:24">
      <c r="A1185" s="357">
        <v>45611</v>
      </c>
      <c r="B1185" s="132">
        <f>[1]!thsiFinD("ths_adjustment_nvg_ratio_fund",B$2,$A$6,$A1185,101)/100</f>
        <v>0.24768222506394</v>
      </c>
      <c r="C1185" s="132">
        <f>[1]!thsiFinD("ths_adjustment_nvg_ratio_fund",C$2,$A$6,$A1185,101)/100</f>
        <v>0.24350621144992002</v>
      </c>
      <c r="D1185" s="132">
        <f>[1]!thsiFinD("ths_adjustment_nvg_ratio_fund",D$2,$A$6,$A1185,101)/100</f>
        <v>0.42715073088905003</v>
      </c>
      <c r="E1185" s="132">
        <f>[1]!thsiFinD("ths_adjustment_nvg_ratio_fund",E$2,$A$6,$A1185,101)/100</f>
        <v>0.55955818441313998</v>
      </c>
      <c r="F1185" s="135">
        <f>(1+F$831)*(1+[1]!thsiFinD("ths_adjustment_nvg_ratio_fund",F$2,$A$832,$A1185,101)/100)-1</f>
        <v>0.19928830173092038</v>
      </c>
      <c r="G1185" s="135">
        <f>(1+G$831)*(1+[1]!thsiFinD("ths_adjustment_nvg_ratio_fund",G$2,$A$832,$A1185,101)/100)-1</f>
        <v>0.24819928629920507</v>
      </c>
      <c r="H1185" s="136">
        <f>(1+H$997)*(1+[1]!thsiFinD("ths_adjustment_nvg_ratio_fund",H$2,$A$998,$A1185,101)/100)-1</f>
        <v>0.14979827997220374</v>
      </c>
      <c r="I1185" s="136">
        <f>(1+I$997)*(1+[1]!thsiFinD("ths_adjustment_nvg_ratio_fund",I$2,$A$998,$A1185,101)/100)-1</f>
        <v>0.36823746584953487</v>
      </c>
      <c r="J1185" s="32">
        <f t="shared" si="130"/>
        <v>0.30542758570848927</v>
      </c>
      <c r="K1185" s="32">
        <f>[1]!thsiFinD("ths_int_chg_ratio_index",K$2,$A$6,$A1185,101)/100</f>
        <v>2.8718954430457999E-3</v>
      </c>
      <c r="L1185" s="32">
        <f>[1]!thsiFinD("ths_int_chg_ratio_index",L$2,$A$6,$A1185,101)/100</f>
        <v>7.7220730140478006E-2</v>
      </c>
      <c r="M1185" s="46">
        <f t="shared" si="131"/>
        <v>1.3054275857084892</v>
      </c>
      <c r="N1185" s="46">
        <f t="shared" si="132"/>
        <v>1.0028718954430458</v>
      </c>
      <c r="O1185" s="46">
        <f t="shared" si="132"/>
        <v>1.0772207301404779</v>
      </c>
      <c r="P1185" s="38">
        <f t="shared" si="133"/>
        <v>-1.6286408469158187E-2</v>
      </c>
      <c r="Q1185" s="38">
        <f t="shared" si="134"/>
        <v>-1.955053596449674E-2</v>
      </c>
      <c r="R1185" s="38">
        <f t="shared" si="134"/>
        <v>-2.0532923423530192E-2</v>
      </c>
      <c r="S1185" s="34">
        <f>MAX(M$6:M1185)</f>
        <v>1.5715176881679187</v>
      </c>
      <c r="T1185" s="34">
        <f>MAX(N$6:N1185)</f>
        <v>1.37911001835863</v>
      </c>
      <c r="U1185" s="34">
        <f>MAX(O$6:O1185)</f>
        <v>1.34291332477861</v>
      </c>
      <c r="V1185" s="35">
        <f t="shared" si="135"/>
        <v>-0.16932046292755276</v>
      </c>
      <c r="W1185" s="35">
        <f t="shared" si="136"/>
        <v>-0.27281226146364312</v>
      </c>
      <c r="X1185" s="35">
        <f t="shared" si="136"/>
        <v>-0.19784791001454516</v>
      </c>
    </row>
    <row r="1186" spans="1:24">
      <c r="A1186" s="357">
        <v>45614</v>
      </c>
      <c r="B1186" s="132">
        <f>[1]!thsiFinD("ths_adjustment_nvg_ratio_fund",B$2,$A$6,$A1186,101)/100</f>
        <v>0.24696291560102002</v>
      </c>
      <c r="C1186" s="132">
        <f>[1]!thsiFinD("ths_adjustment_nvg_ratio_fund",C$2,$A$6,$A1186,101)/100</f>
        <v>0.23777256537225</v>
      </c>
      <c r="D1186" s="132">
        <f>[1]!thsiFinD("ths_adjustment_nvg_ratio_fund",D$2,$A$6,$A1186,101)/100</f>
        <v>0.40426551641504999</v>
      </c>
      <c r="E1186" s="132">
        <f>[1]!thsiFinD("ths_adjustment_nvg_ratio_fund",E$2,$A$6,$A1186,101)/100</f>
        <v>0.54995660082155995</v>
      </c>
      <c r="F1186" s="135">
        <f>(1+F$831)*(1+[1]!thsiFinD("ths_adjustment_nvg_ratio_fund",F$2,$A$832,$A1186,101)/100)-1</f>
        <v>0.17866172160287008</v>
      </c>
      <c r="G1186" s="135">
        <f>(1+G$831)*(1+[1]!thsiFinD("ths_adjustment_nvg_ratio_fund",G$2,$A$832,$A1186,101)/100)-1</f>
        <v>0.21678748983292895</v>
      </c>
      <c r="H1186" s="136">
        <f>(1+H$997)*(1+[1]!thsiFinD("ths_adjustment_nvg_ratio_fund",H$2,$A$998,$A1186,101)/100)-1</f>
        <v>0.11991055709830656</v>
      </c>
      <c r="I1186" s="136">
        <f>(1+I$997)*(1+[1]!thsiFinD("ths_adjustment_nvg_ratio_fund",I$2,$A$998,$A1186,101)/100)-1</f>
        <v>0.33284051891694499</v>
      </c>
      <c r="J1186" s="32">
        <f t="shared" si="130"/>
        <v>0.28589473570761631</v>
      </c>
      <c r="K1186" s="32">
        <f>[1]!thsiFinD("ths_int_chg_ratio_index",K$2,$A$6,$A1186,101)/100</f>
        <v>-4.5910827570533001E-3</v>
      </c>
      <c r="L1186" s="32">
        <f>[1]!thsiFinD("ths_int_chg_ratio_index",L$2,$A$6,$A1186,101)/100</f>
        <v>6.2339901697859003E-2</v>
      </c>
      <c r="M1186" s="46">
        <f t="shared" si="131"/>
        <v>1.2858947357076163</v>
      </c>
      <c r="N1186" s="46">
        <f t="shared" si="132"/>
        <v>0.99540891724294667</v>
      </c>
      <c r="O1186" s="46">
        <f t="shared" si="132"/>
        <v>1.062339901697859</v>
      </c>
      <c r="P1186" s="38">
        <f t="shared" si="133"/>
        <v>-1.496279856095728E-2</v>
      </c>
      <c r="Q1186" s="38">
        <f t="shared" si="134"/>
        <v>-7.4416066837750261E-3</v>
      </c>
      <c r="R1186" s="38">
        <f t="shared" si="134"/>
        <v>-1.3814094016440182E-2</v>
      </c>
      <c r="S1186" s="34">
        <f>MAX(M$6:M1186)</f>
        <v>1.5715176881679187</v>
      </c>
      <c r="T1186" s="34">
        <f>MAX(N$6:N1186)</f>
        <v>1.37911001835863</v>
      </c>
      <c r="U1186" s="34">
        <f>MAX(O$6:O1186)</f>
        <v>1.34291332477861</v>
      </c>
      <c r="V1186" s="35">
        <f t="shared" si="135"/>
        <v>-0.18174975350947709</v>
      </c>
      <c r="W1186" s="35">
        <f t="shared" si="136"/>
        <v>-0.27822370659909457</v>
      </c>
      <c r="X1186" s="35">
        <f t="shared" si="136"/>
        <v>-0.20892891440108829</v>
      </c>
    </row>
    <row r="1187" spans="1:24">
      <c r="A1187" s="357">
        <v>45615</v>
      </c>
      <c r="B1187" s="132">
        <f>[1]!thsiFinD("ths_adjustment_nvg_ratio_fund",B$2,$A$6,$A1187,101)/100</f>
        <v>0.25247762148337999</v>
      </c>
      <c r="C1187" s="132">
        <f>[1]!thsiFinD("ths_adjustment_nvg_ratio_fund",C$2,$A$6,$A1187,101)/100</f>
        <v>0.24619928763790999</v>
      </c>
      <c r="D1187" s="132">
        <f>[1]!thsiFinD("ths_adjustment_nvg_ratio_fund",D$2,$A$6,$A1187,101)/100</f>
        <v>0.42667145938174</v>
      </c>
      <c r="E1187" s="132">
        <f>[1]!thsiFinD("ths_adjustment_nvg_ratio_fund",E$2,$A$6,$A1187,101)/100</f>
        <v>0.56766825981704994</v>
      </c>
      <c r="F1187" s="135">
        <f>(1+F$831)*(1+[1]!thsiFinD("ths_adjustment_nvg_ratio_fund",F$2,$A$832,$A1187,101)/100)-1</f>
        <v>0.20777466612646101</v>
      </c>
      <c r="G1187" s="135">
        <f>(1+G$831)*(1+[1]!thsiFinD("ths_adjustment_nvg_ratio_fund",G$2,$A$832,$A1187,101)/100)-1</f>
        <v>0.24736003982873211</v>
      </c>
      <c r="H1187" s="136">
        <f>(1+H$997)*(1+[1]!thsiFinD("ths_adjustment_nvg_ratio_fund",H$2,$A$998,$A1187,101)/100)-1</f>
        <v>0.15300422948462522</v>
      </c>
      <c r="I1187" s="136">
        <f>(1+I$997)*(1+[1]!thsiFinD("ths_adjustment_nvg_ratio_fund",I$2,$A$998,$A1187,101)/100)-1</f>
        <v>0.37466225416263366</v>
      </c>
      <c r="J1187" s="32">
        <f t="shared" si="130"/>
        <v>0.30947722724031645</v>
      </c>
      <c r="K1187" s="32">
        <f>[1]!thsiFinD("ths_int_chg_ratio_index",K$2,$A$6,$A1187,101)/100</f>
        <v>4.9124078317307005E-3</v>
      </c>
      <c r="L1187" s="32">
        <f>[1]!thsiFinD("ths_int_chg_ratio_index",L$2,$A$6,$A1187,101)/100</f>
        <v>7.8725110306915994E-2</v>
      </c>
      <c r="M1187" s="46">
        <f t="shared" si="131"/>
        <v>1.3094772272403166</v>
      </c>
      <c r="N1187" s="46">
        <f t="shared" si="132"/>
        <v>1.0049124078317306</v>
      </c>
      <c r="O1187" s="46">
        <f t="shared" si="132"/>
        <v>1.078725110306916</v>
      </c>
      <c r="P1187" s="38">
        <f t="shared" si="133"/>
        <v>1.8339363929134489E-2</v>
      </c>
      <c r="Q1187" s="38">
        <f t="shared" si="134"/>
        <v>9.5473231394254121E-3</v>
      </c>
      <c r="R1187" s="38">
        <f t="shared" si="134"/>
        <v>1.5423696862811642E-2</v>
      </c>
      <c r="S1187" s="34">
        <f>MAX(M$6:M1187)</f>
        <v>1.5715176881679187</v>
      </c>
      <c r="T1187" s="34">
        <f>MAX(N$6:N1187)</f>
        <v>1.37911001835863</v>
      </c>
      <c r="U1187" s="34">
        <f>MAX(O$6:O1187)</f>
        <v>1.34291332477861</v>
      </c>
      <c r="V1187" s="35">
        <f t="shared" si="135"/>
        <v>-0.16674356445398331</v>
      </c>
      <c r="W1187" s="35">
        <f t="shared" si="136"/>
        <v>-0.2713326750916194</v>
      </c>
      <c r="X1187" s="35">
        <f t="shared" si="136"/>
        <v>-0.19672767377987521</v>
      </c>
    </row>
    <row r="1188" spans="1:24">
      <c r="A1188" s="357">
        <v>45616</v>
      </c>
      <c r="B1188" s="132">
        <f>[1]!thsiFinD("ths_adjustment_nvg_ratio_fund",B$2,$A$6,$A1188,101)/100</f>
        <v>0.25607416879794997</v>
      </c>
      <c r="C1188" s="132">
        <f>[1]!thsiFinD("ths_adjustment_nvg_ratio_fund",C$2,$A$6,$A1188,101)/100</f>
        <v>0.24932673095300001</v>
      </c>
      <c r="D1188" s="132">
        <f>[1]!thsiFinD("ths_adjustment_nvg_ratio_fund",D$2,$A$6,$A1188,101)/100</f>
        <v>0.43817397555714999</v>
      </c>
      <c r="E1188" s="132">
        <f>[1]!thsiFinD("ths_adjustment_nvg_ratio_fund",E$2,$A$6,$A1188,101)/100</f>
        <v>0.58006642114476004</v>
      </c>
      <c r="F1188" s="135">
        <f>(1+F$831)*(1+[1]!thsiFinD("ths_adjustment_nvg_ratio_fund",F$2,$A$832,$A1188,101)/100)-1</f>
        <v>0.22792978156587007</v>
      </c>
      <c r="G1188" s="135">
        <f>(1+G$831)*(1+[1]!thsiFinD("ths_adjustment_nvg_ratio_fund",G$2,$A$832,$A1188,101)/100)-1</f>
        <v>0.27277721864877114</v>
      </c>
      <c r="H1188" s="136">
        <f>(1+H$997)*(1+[1]!thsiFinD("ths_adjustment_nvg_ratio_fund",H$2,$A$998,$A1188,101)/100)-1</f>
        <v>0.18030650920334512</v>
      </c>
      <c r="I1188" s="136">
        <f>(1+I$997)*(1+[1]!thsiFinD("ths_adjustment_nvg_ratio_fund",I$2,$A$998,$A1188,101)/100)-1</f>
        <v>0.40363441278211454</v>
      </c>
      <c r="J1188" s="32">
        <f t="shared" si="130"/>
        <v>0.32603615233162009</v>
      </c>
      <c r="K1188" s="32">
        <f>[1]!thsiFinD("ths_int_chg_ratio_index",K$2,$A$6,$A1188,101)/100</f>
        <v>9.0206849394086994E-3</v>
      </c>
      <c r="L1188" s="32">
        <f>[1]!thsiFinD("ths_int_chg_ratio_index",L$2,$A$6,$A1188,101)/100</f>
        <v>9.0370606972809991E-2</v>
      </c>
      <c r="M1188" s="46">
        <f t="shared" si="131"/>
        <v>1.32603615233162</v>
      </c>
      <c r="N1188" s="46">
        <f t="shared" si="132"/>
        <v>1.0090206849394088</v>
      </c>
      <c r="O1188" s="46">
        <f t="shared" si="132"/>
        <v>1.0903706069728101</v>
      </c>
      <c r="P1188" s="38">
        <f t="shared" si="133"/>
        <v>1.2645447165355428E-2</v>
      </c>
      <c r="Q1188" s="38">
        <f t="shared" si="134"/>
        <v>4.088194230323472E-3</v>
      </c>
      <c r="R1188" s="38">
        <f t="shared" si="134"/>
        <v>1.0795610999155159E-2</v>
      </c>
      <c r="S1188" s="34">
        <f>MAX(M$6:M1188)</f>
        <v>1.5715176881679187</v>
      </c>
      <c r="T1188" s="34">
        <f>MAX(N$6:N1188)</f>
        <v>1.37911001835863</v>
      </c>
      <c r="U1188" s="34">
        <f>MAX(O$6:O1188)</f>
        <v>1.34291332477861</v>
      </c>
      <c r="V1188" s="35">
        <f t="shared" si="135"/>
        <v>-0.15620666422309382</v>
      </c>
      <c r="W1188" s="35">
        <f t="shared" si="136"/>
        <v>-0.26835374153810365</v>
      </c>
      <c r="X1188" s="35">
        <f t="shared" si="136"/>
        <v>-0.18805585821961635</v>
      </c>
    </row>
    <row r="1189" spans="1:24">
      <c r="A1189" s="357">
        <v>45617</v>
      </c>
      <c r="B1189" s="132">
        <f>[1]!thsiFinD("ths_adjustment_nvg_ratio_fund",B$2,$A$6,$A1189,101)/100</f>
        <v>0.25671355498720999</v>
      </c>
      <c r="C1189" s="132">
        <f>[1]!thsiFinD("ths_adjustment_nvg_ratio_fund",C$2,$A$6,$A1189,101)/100</f>
        <v>0.24906611067674</v>
      </c>
      <c r="D1189" s="132">
        <f>[1]!thsiFinD("ths_adjustment_nvg_ratio_fund",D$2,$A$6,$A1189,101)/100</f>
        <v>0.43541816439012998</v>
      </c>
      <c r="E1189" s="132">
        <f>[1]!thsiFinD("ths_adjustment_nvg_ratio_fund",E$2,$A$6,$A1189,101)/100</f>
        <v>0.57885457076156999</v>
      </c>
      <c r="F1189" s="135">
        <f>(1+F$831)*(1+[1]!thsiFinD("ths_adjustment_nvg_ratio_fund",F$2,$A$832,$A1189,101)/100)-1</f>
        <v>0.23229082993580086</v>
      </c>
      <c r="G1189" s="135">
        <f>(1+G$831)*(1+[1]!thsiFinD("ths_adjustment_nvg_ratio_fund",G$2,$A$832,$A1189,101)/100)-1</f>
        <v>0.2767336662952864</v>
      </c>
      <c r="H1189" s="136">
        <f>(1+H$997)*(1+[1]!thsiFinD("ths_adjustment_nvg_ratio_fund",H$2,$A$998,$A1189,101)/100)-1</f>
        <v>0.193026889526837</v>
      </c>
      <c r="I1189" s="136">
        <f>(1+I$997)*(1+[1]!thsiFinD("ths_adjustment_nvg_ratio_fund",I$2,$A$998,$A1189,101)/100)-1</f>
        <v>0.41478687551430293</v>
      </c>
      <c r="J1189" s="32">
        <f t="shared" si="130"/>
        <v>0.32961133276098464</v>
      </c>
      <c r="K1189" s="32">
        <f>[1]!thsiFinD("ths_int_chg_ratio_index",K$2,$A$6,$A1189,101)/100</f>
        <v>9.3706413216567003E-3</v>
      </c>
      <c r="L1189" s="32">
        <f>[1]!thsiFinD("ths_int_chg_ratio_index",L$2,$A$6,$A1189,101)/100</f>
        <v>9.1673948314955997E-2</v>
      </c>
      <c r="M1189" s="46">
        <f t="shared" si="131"/>
        <v>1.3296113327609846</v>
      </c>
      <c r="N1189" s="46">
        <f t="shared" si="132"/>
        <v>1.0093706413216568</v>
      </c>
      <c r="O1189" s="46">
        <f t="shared" si="132"/>
        <v>1.091673948314956</v>
      </c>
      <c r="P1189" s="38">
        <f t="shared" si="133"/>
        <v>2.6961409936510083E-3</v>
      </c>
      <c r="Q1189" s="38">
        <f t="shared" si="134"/>
        <v>3.468277583120738E-4</v>
      </c>
      <c r="R1189" s="38">
        <f t="shared" si="134"/>
        <v>1.1953195856631016E-3</v>
      </c>
      <c r="S1189" s="34">
        <f>MAX(M$6:M1189)</f>
        <v>1.5715176881679187</v>
      </c>
      <c r="T1189" s="34">
        <f>MAX(N$6:N1189)</f>
        <v>1.37911001835863</v>
      </c>
      <c r="U1189" s="34">
        <f>MAX(O$6:O1189)</f>
        <v>1.34291332477861</v>
      </c>
      <c r="V1189" s="35">
        <f t="shared" si="135"/>
        <v>-0.15393167842033606</v>
      </c>
      <c r="W1189" s="35">
        <f t="shared" si="136"/>
        <v>-0.26809998630640397</v>
      </c>
      <c r="X1189" s="35">
        <f t="shared" si="136"/>
        <v>-0.18708532548448187</v>
      </c>
    </row>
    <row r="1190" spans="1:24">
      <c r="A1190" s="357">
        <v>45618</v>
      </c>
      <c r="B1190" s="132">
        <f>[1]!thsiFinD("ths_adjustment_nvg_ratio_fund",B$2,$A$6,$A1190,101)/100</f>
        <v>0.22146739130435</v>
      </c>
      <c r="C1190" s="132">
        <f>[1]!thsiFinD("ths_adjustment_nvg_ratio_fund",C$2,$A$6,$A1190,101)/100</f>
        <v>0.21388237338197999</v>
      </c>
      <c r="D1190" s="132">
        <f>[1]!thsiFinD("ths_adjustment_nvg_ratio_fund",D$2,$A$6,$A1190,101)/100</f>
        <v>0.38030194104960002</v>
      </c>
      <c r="E1190" s="132">
        <f>[1]!thsiFinD("ths_adjustment_nvg_ratio_fund",E$2,$A$6,$A1190,101)/100</f>
        <v>0.52553315529023004</v>
      </c>
      <c r="F1190" s="135">
        <f>(1+F$831)*(1+[1]!thsiFinD("ths_adjustment_nvg_ratio_fund",F$2,$A$832,$A1190,101)/100)-1</f>
        <v>0.19068407116321939</v>
      </c>
      <c r="G1190" s="135">
        <f>(1+G$831)*(1+[1]!thsiFinD("ths_adjustment_nvg_ratio_fund",G$2,$A$832,$A1190,101)/100)-1</f>
        <v>0.23489123512456112</v>
      </c>
      <c r="H1190" s="136">
        <f>(1+H$997)*(1+[1]!thsiFinD("ths_adjustment_nvg_ratio_fund",H$2,$A$998,$A1190,101)/100)-1</f>
        <v>0.15931271078327391</v>
      </c>
      <c r="I1190" s="136">
        <f>(1+I$997)*(1+[1]!thsiFinD("ths_adjustment_nvg_ratio_fund",I$2,$A$998,$A1190,101)/100)-1</f>
        <v>0.37635936805666281</v>
      </c>
      <c r="J1190" s="32">
        <f t="shared" si="130"/>
        <v>0.28780403076923466</v>
      </c>
      <c r="K1190" s="32">
        <f>[1]!thsiFinD("ths_int_chg_ratio_index",K$2,$A$6,$A1190,101)/100</f>
        <v>-2.4077340337104E-2</v>
      </c>
      <c r="L1190" s="32">
        <f>[1]!thsiFinD("ths_int_chg_ratio_index",L$2,$A$6,$A1190,101)/100</f>
        <v>5.4719448065208003E-2</v>
      </c>
      <c r="M1190" s="46">
        <f t="shared" si="131"/>
        <v>1.2878040307692347</v>
      </c>
      <c r="N1190" s="46">
        <f t="shared" si="132"/>
        <v>0.97592265966289604</v>
      </c>
      <c r="O1190" s="46">
        <f t="shared" si="132"/>
        <v>1.054719448065208</v>
      </c>
      <c r="P1190" s="38">
        <f t="shared" si="133"/>
        <v>-3.1443250340635776E-2</v>
      </c>
      <c r="Q1190" s="38">
        <f t="shared" si="134"/>
        <v>-3.3137462384446148E-2</v>
      </c>
      <c r="R1190" s="38">
        <f t="shared" si="134"/>
        <v>-3.3851224815604319E-2</v>
      </c>
      <c r="S1190" s="34">
        <f>MAX(M$6:M1190)</f>
        <v>1.5715176881679187</v>
      </c>
      <c r="T1190" s="34">
        <f>MAX(N$6:N1190)</f>
        <v>1.37911001835863</v>
      </c>
      <c r="U1190" s="34">
        <f>MAX(O$6:O1190)</f>
        <v>1.34291332477861</v>
      </c>
      <c r="V1190" s="35">
        <f t="shared" si="135"/>
        <v>-0.18053481646104697</v>
      </c>
      <c r="W1190" s="35">
        <f t="shared" si="136"/>
        <v>-0.29235329547935118</v>
      </c>
      <c r="X1190" s="35">
        <f t="shared" si="136"/>
        <v>-0.21460348288741049</v>
      </c>
    </row>
    <row r="1191" spans="1:24">
      <c r="A1191" s="357">
        <v>45621</v>
      </c>
      <c r="B1191" s="132">
        <f>[1]!thsiFinD("ths_adjustment_nvg_ratio_fund",B$2,$A$6,$A1191,101)/100</f>
        <v>0.21930946291560002</v>
      </c>
      <c r="C1191" s="132">
        <f>[1]!thsiFinD("ths_adjustment_nvg_ratio_fund",C$2,$A$6,$A1191,101)/100</f>
        <v>0.21162366432108001</v>
      </c>
      <c r="D1191" s="132">
        <f>[1]!thsiFinD("ths_adjustment_nvg_ratio_fund",D$2,$A$6,$A1191,101)/100</f>
        <v>0.38150011981787996</v>
      </c>
      <c r="E1191" s="132">
        <f>[1]!thsiFinD("ths_adjustment_nvg_ratio_fund",E$2,$A$6,$A1191,101)/100</f>
        <v>0.52637212854934001</v>
      </c>
      <c r="F1191" s="135">
        <f>(1+F$831)*(1+[1]!thsiFinD("ths_adjustment_nvg_ratio_fund",F$2,$A$832,$A1191,101)/100)-1</f>
        <v>0.20046696345252313</v>
      </c>
      <c r="G1191" s="135">
        <f>(1+G$831)*(1+[1]!thsiFinD("ths_adjustment_nvg_ratio_fund",G$2,$A$832,$A1191,101)/100)-1</f>
        <v>0.24520197747608696</v>
      </c>
      <c r="H1191" s="136">
        <f>(1+H$997)*(1+[1]!thsiFinD("ths_adjustment_nvg_ratio_fund",H$2,$A$998,$A1191,101)/100)-1</f>
        <v>0.18309878781093958</v>
      </c>
      <c r="I1191" s="136">
        <f>(1+I$997)*(1+[1]!thsiFinD("ths_adjustment_nvg_ratio_fund",I$2,$A$998,$A1191,101)/100)-1</f>
        <v>0.4058164163601552</v>
      </c>
      <c r="J1191" s="32">
        <f t="shared" si="130"/>
        <v>0.29667369008795064</v>
      </c>
      <c r="K1191" s="32">
        <f>[1]!thsiFinD("ths_int_chg_ratio_index",K$2,$A$6,$A1191,101)/100</f>
        <v>-2.8014390539262003E-2</v>
      </c>
      <c r="L1191" s="32">
        <f>[1]!thsiFinD("ths_int_chg_ratio_index",L$2,$A$6,$A1191,101)/100</f>
        <v>5.5334586424227998E-2</v>
      </c>
      <c r="M1191" s="46">
        <f t="shared" si="131"/>
        <v>1.2966736900879505</v>
      </c>
      <c r="N1191" s="46">
        <f t="shared" si="132"/>
        <v>0.97198560946073798</v>
      </c>
      <c r="O1191" s="46">
        <f t="shared" si="132"/>
        <v>1.0553345864242281</v>
      </c>
      <c r="P1191" s="38">
        <f t="shared" si="133"/>
        <v>6.8874293811751475E-3</v>
      </c>
      <c r="Q1191" s="38">
        <f t="shared" si="134"/>
        <v>-4.0341825893437377E-3</v>
      </c>
      <c r="R1191" s="38">
        <f t="shared" si="134"/>
        <v>5.8322462921145402E-4</v>
      </c>
      <c r="S1191" s="34">
        <f>MAX(M$6:M1191)</f>
        <v>1.5715176881679187</v>
      </c>
      <c r="T1191" s="34">
        <f>MAX(N$6:N1191)</f>
        <v>1.37911001835863</v>
      </c>
      <c r="U1191" s="34">
        <f>MAX(O$6:O1191)</f>
        <v>1.34291332477861</v>
      </c>
      <c r="V1191" s="35">
        <f t="shared" si="135"/>
        <v>-0.17489080787909062</v>
      </c>
      <c r="W1191" s="35">
        <f t="shared" si="136"/>
        <v>-0.29520807149413486</v>
      </c>
      <c r="X1191" s="35">
        <f t="shared" si="136"/>
        <v>-0.21414542029493344</v>
      </c>
    </row>
    <row r="1192" spans="1:24">
      <c r="A1192" s="357">
        <v>45622</v>
      </c>
      <c r="B1192" s="132">
        <f>[1]!thsiFinD("ths_adjustment_nvg_ratio_fund",B$2,$A$6,$A1192,101)/100</f>
        <v>0.22026854219949002</v>
      </c>
      <c r="C1192" s="132">
        <f>[1]!thsiFinD("ths_adjustment_nvg_ratio_fund",C$2,$A$6,$A1192,101)/100</f>
        <v>0.21275301885152997</v>
      </c>
      <c r="D1192" s="132">
        <f>[1]!thsiFinD("ths_adjustment_nvg_ratio_fund",D$2,$A$6,$A1192,101)/100</f>
        <v>0.36951833213515001</v>
      </c>
      <c r="E1192" s="132">
        <f>[1]!thsiFinD("ths_adjustment_nvg_ratio_fund",E$2,$A$6,$A1192,101)/100</f>
        <v>0.52282979679653996</v>
      </c>
      <c r="F1192" s="135">
        <f>(1+F$831)*(1+[1]!thsiFinD("ths_adjustment_nvg_ratio_fund",F$2,$A$832,$A1192,101)/100)-1</f>
        <v>0.19386645781154699</v>
      </c>
      <c r="G1192" s="135">
        <f>(1+G$831)*(1+[1]!thsiFinD("ths_adjustment_nvg_ratio_fund",G$2,$A$832,$A1192,101)/100)-1</f>
        <v>0.23632994335965707</v>
      </c>
      <c r="H1192" s="136">
        <f>(1+H$997)*(1+[1]!thsiFinD("ths_adjustment_nvg_ratio_fund",H$2,$A$998,$A1192,101)/100)-1</f>
        <v>0.17927233194127279</v>
      </c>
      <c r="I1192" s="136">
        <f>(1+I$997)*(1+[1]!thsiFinD("ths_adjustment_nvg_ratio_fund",I$2,$A$998,$A1192,101)/100)-1</f>
        <v>0.3946639536279668</v>
      </c>
      <c r="J1192" s="32">
        <f t="shared" si="130"/>
        <v>0.29118779709039422</v>
      </c>
      <c r="K1192" s="32">
        <f>[1]!thsiFinD("ths_int_chg_ratio_index",K$2,$A$6,$A1192,101)/100</f>
        <v>-3.1474618451014999E-2</v>
      </c>
      <c r="L1192" s="32">
        <f>[1]!thsiFinD("ths_int_chg_ratio_index",L$2,$A$6,$A1192,101)/100</f>
        <v>4.8604796781459E-2</v>
      </c>
      <c r="M1192" s="46">
        <f t="shared" si="131"/>
        <v>1.2911877970903942</v>
      </c>
      <c r="N1192" s="46">
        <f t="shared" si="132"/>
        <v>0.96852538154898504</v>
      </c>
      <c r="O1192" s="46">
        <f t="shared" si="132"/>
        <v>1.0486047967814589</v>
      </c>
      <c r="P1192" s="38">
        <f t="shared" si="133"/>
        <v>-4.2307428919794443E-3</v>
      </c>
      <c r="Q1192" s="38">
        <f t="shared" si="134"/>
        <v>-3.5599579644730595E-3</v>
      </c>
      <c r="R1192" s="38">
        <f t="shared" si="134"/>
        <v>-6.3769251281450279E-3</v>
      </c>
      <c r="S1192" s="34">
        <f>MAX(M$6:M1192)</f>
        <v>1.5715176881679187</v>
      </c>
      <c r="T1192" s="34">
        <f>MAX(N$6:N1192)</f>
        <v>1.37911001835863</v>
      </c>
      <c r="U1192" s="34">
        <f>MAX(O$6:O1192)</f>
        <v>1.34291332477861</v>
      </c>
      <c r="V1192" s="35">
        <f t="shared" si="135"/>
        <v>-0.17838163272876306</v>
      </c>
      <c r="W1192" s="35">
        <f t="shared" si="136"/>
        <v>-0.29771710113331562</v>
      </c>
      <c r="X1192" s="35">
        <f t="shared" si="136"/>
        <v>-0.21915675611132257</v>
      </c>
    </row>
    <row r="1193" spans="1:24">
      <c r="A1193" s="357">
        <v>45623</v>
      </c>
      <c r="B1193" s="132">
        <f>[1]!thsiFinD("ths_adjustment_nvg_ratio_fund",B$2,$A$6,$A1193,101)/100</f>
        <v>0.23897058823529002</v>
      </c>
      <c r="C1193" s="132">
        <f>[1]!thsiFinD("ths_adjustment_nvg_ratio_fund",C$2,$A$6,$A1193,101)/100</f>
        <v>0.22951958995742999</v>
      </c>
      <c r="D1193" s="132">
        <f>[1]!thsiFinD("ths_adjustment_nvg_ratio_fund",D$2,$A$6,$A1193,101)/100</f>
        <v>0.39527917565301002</v>
      </c>
      <c r="E1193" s="132">
        <f>[1]!thsiFinD("ths_adjustment_nvg_ratio_fund",E$2,$A$6,$A1193,101)/100</f>
        <v>0.54911762748529003</v>
      </c>
      <c r="F1193" s="135">
        <f>(1+F$831)*(1+[1]!thsiFinD("ths_adjustment_nvg_ratio_fund",F$2,$A$832,$A1193,101)/100)-1</f>
        <v>0.21767542458792488</v>
      </c>
      <c r="G1193" s="135">
        <f>(1+G$831)*(1+[1]!thsiFinD("ths_adjustment_nvg_ratio_fund",G$2,$A$832,$A1193,101)/100)-1</f>
        <v>0.25958905982705249</v>
      </c>
      <c r="H1193" s="136">
        <f>(1+H$997)*(1+[1]!thsiFinD("ths_adjustment_nvg_ratio_fund",H$2,$A$998,$A1193,101)/100)-1</f>
        <v>0.20047296581375229</v>
      </c>
      <c r="I1193" s="136">
        <f>(1+I$997)*(1+[1]!thsiFinD("ths_adjustment_nvg_ratio_fund",I$2,$A$998,$A1193,101)/100)-1</f>
        <v>0.41757499119734764</v>
      </c>
      <c r="J1193" s="32">
        <f t="shared" si="130"/>
        <v>0.31352492784463715</v>
      </c>
      <c r="K1193" s="32">
        <f>[1]!thsiFinD("ths_int_chg_ratio_index",K$2,$A$6,$A1193,101)/100</f>
        <v>-1.3937814015326001E-2</v>
      </c>
      <c r="L1193" s="32">
        <f>[1]!thsiFinD("ths_int_chg_ratio_index",L$2,$A$6,$A1193,101)/100</f>
        <v>6.8110918143666002E-2</v>
      </c>
      <c r="M1193" s="46">
        <f t="shared" si="131"/>
        <v>1.3135249278446373</v>
      </c>
      <c r="N1193" s="46">
        <f t="shared" si="132"/>
        <v>0.98606218598467399</v>
      </c>
      <c r="O1193" s="46">
        <f t="shared" si="132"/>
        <v>1.0681109181436661</v>
      </c>
      <c r="P1193" s="38">
        <f t="shared" si="133"/>
        <v>1.7299676162195965E-2</v>
      </c>
      <c r="Q1193" s="38">
        <f t="shared" si="134"/>
        <v>1.8106706101642889E-2</v>
      </c>
      <c r="R1193" s="38">
        <f t="shared" si="134"/>
        <v>1.860197609440517E-2</v>
      </c>
      <c r="S1193" s="34">
        <f>MAX(M$6:M1193)</f>
        <v>1.5715176881679187</v>
      </c>
      <c r="T1193" s="34">
        <f>MAX(N$6:N1193)</f>
        <v>1.37911001835863</v>
      </c>
      <c r="U1193" s="34">
        <f>MAX(O$6:O1193)</f>
        <v>1.34291332477861</v>
      </c>
      <c r="V1193" s="35">
        <f t="shared" si="135"/>
        <v>-0.1641679010460585</v>
      </c>
      <c r="W1193" s="35">
        <f t="shared" si="136"/>
        <v>-0.28500107108332684</v>
      </c>
      <c r="X1193" s="35">
        <f t="shared" si="136"/>
        <v>-0.20463152875502766</v>
      </c>
    </row>
    <row r="1194" spans="1:24">
      <c r="A1194" s="357">
        <v>45624</v>
      </c>
      <c r="B1194" s="132">
        <f>[1]!thsiFinD("ths_adjustment_nvg_ratio_fund",B$2,$A$6,$A1194,101)/100</f>
        <v>0.23065856777494001</v>
      </c>
      <c r="C1194" s="132">
        <f>[1]!thsiFinD("ths_adjustment_nvg_ratio_fund",C$2,$A$6,$A1194,101)/100</f>
        <v>0.22005038658674</v>
      </c>
      <c r="D1194" s="132">
        <f>[1]!thsiFinD("ths_adjustment_nvg_ratio_fund",D$2,$A$6,$A1194,101)/100</f>
        <v>0.38389647735441995</v>
      </c>
      <c r="E1194" s="132">
        <f>[1]!thsiFinD("ths_adjustment_nvg_ratio_fund",E$2,$A$6,$A1194,101)/100</f>
        <v>0.53970248245575003</v>
      </c>
      <c r="F1194" s="135">
        <f>(1+F$831)*(1+[1]!thsiFinD("ths_adjustment_nvg_ratio_fund",F$2,$A$832,$A1194,101)/100)-1</f>
        <v>0.21626103052200163</v>
      </c>
      <c r="G1194" s="135">
        <f>(1+G$831)*(1+[1]!thsiFinD("ths_adjustment_nvg_ratio_fund",G$2,$A$832,$A1194,101)/100)-1</f>
        <v>0.25515304276883799</v>
      </c>
      <c r="H1194" s="136">
        <f>(1+H$997)*(1+[1]!thsiFinD("ths_adjustment_nvg_ratio_fund",H$2,$A$998,$A1194,101)/100)-1</f>
        <v>0.20709170029101354</v>
      </c>
      <c r="I1194" s="136">
        <f>(1+I$997)*(1+[1]!thsiFinD("ths_adjustment_nvg_ratio_fund",I$2,$A$998,$A1194,101)/100)-1</f>
        <v>0.41563543246131229</v>
      </c>
      <c r="J1194" s="32">
        <f t="shared" si="130"/>
        <v>0.30855614002687692</v>
      </c>
      <c r="K1194" s="32">
        <f>[1]!thsiFinD("ths_int_chg_ratio_index",K$2,$A$6,$A1194,101)/100</f>
        <v>-2.2472117313474999E-2</v>
      </c>
      <c r="L1194" s="32">
        <f>[1]!thsiFinD("ths_int_chg_ratio_index",L$2,$A$6,$A1194,101)/100</f>
        <v>6.1962601134395001E-2</v>
      </c>
      <c r="M1194" s="46">
        <f t="shared" si="131"/>
        <v>1.308556140026877</v>
      </c>
      <c r="N1194" s="46">
        <f t="shared" si="132"/>
        <v>0.97752788268652502</v>
      </c>
      <c r="O1194" s="46">
        <f t="shared" si="132"/>
        <v>1.061962601134395</v>
      </c>
      <c r="P1194" s="38">
        <f t="shared" si="133"/>
        <v>-3.78278912902974E-3</v>
      </c>
      <c r="Q1194" s="38">
        <f t="shared" si="134"/>
        <v>-8.6549341607971009E-3</v>
      </c>
      <c r="R1194" s="38">
        <f t="shared" si="134"/>
        <v>-5.756253311179127E-3</v>
      </c>
      <c r="S1194" s="34">
        <f>MAX(M$6:M1194)</f>
        <v>1.5715176881679187</v>
      </c>
      <c r="T1194" s="34">
        <f>MAX(N$6:N1194)</f>
        <v>1.37911001835863</v>
      </c>
      <c r="U1194" s="34">
        <f>MAX(O$6:O1194)</f>
        <v>1.34291332477861</v>
      </c>
      <c r="V1194" s="35">
        <f t="shared" si="135"/>
        <v>-0.16732967762367557</v>
      </c>
      <c r="W1194" s="35">
        <f t="shared" si="136"/>
        <v>-0.29118933973814098</v>
      </c>
      <c r="X1194" s="35">
        <f t="shared" si="136"/>
        <v>-0.20920987115123901</v>
      </c>
    </row>
    <row r="1195" spans="1:24">
      <c r="A1195" s="357">
        <v>45625</v>
      </c>
      <c r="B1195" s="132">
        <f>[1]!thsiFinD("ths_adjustment_nvg_ratio_fund",B$2,$A$6,$A1195,101)/100</f>
        <v>0.24072890025575</v>
      </c>
      <c r="C1195" s="132">
        <f>[1]!thsiFinD("ths_adjustment_nvg_ratio_fund",C$2,$A$6,$A1195,101)/100</f>
        <v>0.23038832421161998</v>
      </c>
      <c r="D1195" s="132">
        <f>[1]!thsiFinD("ths_adjustment_nvg_ratio_fund",D$2,$A$6,$A1195,101)/100</f>
        <v>0.40378624490774001</v>
      </c>
      <c r="E1195" s="132">
        <f>[1]!thsiFinD("ths_adjustment_nvg_ratio_fund",E$2,$A$6,$A1195,101)/100</f>
        <v>0.56021071918736998</v>
      </c>
      <c r="F1195" s="135">
        <f>(1+F$831)*(1+[1]!thsiFinD("ths_adjustment_nvg_ratio_fund",F$2,$A$832,$A1195,101)/100)-1</f>
        <v>0.2374769415108533</v>
      </c>
      <c r="G1195" s="135">
        <f>(1+G$831)*(1+[1]!thsiFinD("ths_adjustment_nvg_ratio_fund",G$2,$A$832,$A1195,101)/100)-1</f>
        <v>0.27733312805990984</v>
      </c>
      <c r="H1195" s="136">
        <f>(1+H$997)*(1+[1]!thsiFinD("ths_adjustment_nvg_ratio_fund",H$2,$A$998,$A1195,101)/100)-1</f>
        <v>0.22363853648418264</v>
      </c>
      <c r="I1195" s="136">
        <f>(1+I$997)*(1+[1]!thsiFinD("ths_adjustment_nvg_ratio_fund",I$2,$A$998,$A1195,101)/100)-1</f>
        <v>0.43515224224263438</v>
      </c>
      <c r="J1195" s="32">
        <f t="shared" si="130"/>
        <v>0.3260893796075075</v>
      </c>
      <c r="K1195" s="32">
        <f>[1]!thsiFinD("ths_int_chg_ratio_index",K$2,$A$6,$A1195,101)/100</f>
        <v>-1.0091636077523001E-2</v>
      </c>
      <c r="L1195" s="32">
        <f>[1]!thsiFinD("ths_int_chg_ratio_index",L$2,$A$6,$A1195,101)/100</f>
        <v>7.6836229778287995E-2</v>
      </c>
      <c r="M1195" s="46">
        <f t="shared" si="131"/>
        <v>1.3260893796075075</v>
      </c>
      <c r="N1195" s="46">
        <f t="shared" si="132"/>
        <v>0.98990836392247705</v>
      </c>
      <c r="O1195" s="46">
        <f t="shared" si="132"/>
        <v>1.0768362297782881</v>
      </c>
      <c r="P1195" s="38">
        <f t="shared" si="133"/>
        <v>1.3398920416414439E-2</v>
      </c>
      <c r="Q1195" s="38">
        <f t="shared" si="134"/>
        <v>1.2665092684545076E-2</v>
      </c>
      <c r="R1195" s="38">
        <f t="shared" si="134"/>
        <v>1.4005793262404032E-2</v>
      </c>
      <c r="S1195" s="34">
        <f>MAX(M$6:M1195)</f>
        <v>1.5715176881679187</v>
      </c>
      <c r="T1195" s="34">
        <f>MAX(N$6:N1195)</f>
        <v>1.37911001835863</v>
      </c>
      <c r="U1195" s="34">
        <f>MAX(O$6:O1195)</f>
        <v>1.34291332477861</v>
      </c>
      <c r="V1195" s="35">
        <f t="shared" si="135"/>
        <v>-0.15617279424104502</v>
      </c>
      <c r="W1195" s="35">
        <f t="shared" si="136"/>
        <v>-0.28221218703013096</v>
      </c>
      <c r="X1195" s="35">
        <f t="shared" si="136"/>
        <v>-0.19813422809263348</v>
      </c>
    </row>
    <row r="1196" spans="1:24">
      <c r="A1196" s="357">
        <v>45628</v>
      </c>
      <c r="B1196" s="132">
        <f>[1]!thsiFinD("ths_adjustment_nvg_ratio_fund",B$2,$A$6,$A1196,101)/100</f>
        <v>0.2505594629156</v>
      </c>
      <c r="C1196" s="132">
        <f>[1]!thsiFinD("ths_adjustment_nvg_ratio_fund",C$2,$A$6,$A1196,101)/100</f>
        <v>0.24011814785857</v>
      </c>
      <c r="D1196" s="132">
        <f>[1]!thsiFinD("ths_adjustment_nvg_ratio_fund",D$2,$A$6,$A1196,101)/100</f>
        <v>0.42247783369278996</v>
      </c>
      <c r="E1196" s="132">
        <f>[1]!thsiFinD("ths_adjustment_nvg_ratio_fund",E$2,$A$6,$A1196,101)/100</f>
        <v>0.58081217516143002</v>
      </c>
      <c r="F1196" s="135">
        <f>(1+F$831)*(1+[1]!thsiFinD("ths_adjustment_nvg_ratio_fund",F$2,$A$832,$A1196,101)/100)-1</f>
        <v>0.25975364804914758</v>
      </c>
      <c r="G1196" s="135">
        <f>(1+G$831)*(1+[1]!thsiFinD("ths_adjustment_nvg_ratio_fund",G$2,$A$832,$A1196,101)/100)-1</f>
        <v>0.30706643158523406</v>
      </c>
      <c r="H1196" s="136">
        <f>(1+H$997)*(1+[1]!thsiFinD("ths_adjustment_nvg_ratio_fund",H$2,$A$998,$A1196,101)/100)-1</f>
        <v>0.25280233527461871</v>
      </c>
      <c r="I1196" s="136">
        <f>(1+I$997)*(1+[1]!thsiFinD("ths_adjustment_nvg_ratio_fund",I$2,$A$998,$A1196,101)/100)-1</f>
        <v>0.46533662507213358</v>
      </c>
      <c r="J1196" s="32">
        <f t="shared" si="130"/>
        <v>0.34736583245119046</v>
      </c>
      <c r="K1196" s="32">
        <f>[1]!thsiFinD("ths_int_chg_ratio_index",K$2,$A$6,$A1196,101)/100</f>
        <v>-2.5896725541365E-4</v>
      </c>
      <c r="L1196" s="32">
        <f>[1]!thsiFinD("ths_int_chg_ratio_index",L$2,$A$6,$A1196,101)/100</f>
        <v>9.2704275067154993E-2</v>
      </c>
      <c r="M1196" s="46">
        <f t="shared" si="131"/>
        <v>1.3473658324511906</v>
      </c>
      <c r="N1196" s="46">
        <f t="shared" si="132"/>
        <v>0.99974103274458637</v>
      </c>
      <c r="O1196" s="46">
        <f t="shared" si="132"/>
        <v>1.092704275067155</v>
      </c>
      <c r="P1196" s="38">
        <f t="shared" si="133"/>
        <v>1.6044508892741671E-2</v>
      </c>
      <c r="Q1196" s="38">
        <f t="shared" si="134"/>
        <v>9.932908116007555E-3</v>
      </c>
      <c r="R1196" s="38">
        <f t="shared" si="134"/>
        <v>1.4735801833240636E-2</v>
      </c>
      <c r="S1196" s="34">
        <f>MAX(M$6:M1196)</f>
        <v>1.5715176881679187</v>
      </c>
      <c r="T1196" s="34">
        <f>MAX(N$6:N1196)</f>
        <v>1.37911001835863</v>
      </c>
      <c r="U1196" s="34">
        <f>MAX(O$6:O1196)</f>
        <v>1.34291332477861</v>
      </c>
      <c r="V1196" s="35">
        <f t="shared" si="135"/>
        <v>-0.14263400113430813</v>
      </c>
      <c r="W1196" s="35">
        <f t="shared" si="136"/>
        <v>-0.27508246663711122</v>
      </c>
      <c r="X1196" s="35">
        <f t="shared" si="136"/>
        <v>-0.18631809298094804</v>
      </c>
    </row>
    <row r="1197" spans="1:24">
      <c r="A1197" s="357">
        <v>45629</v>
      </c>
      <c r="B1197" s="132">
        <f>[1]!thsiFinD("ths_adjustment_nvg_ratio_fund",B$2,$A$6,$A1197,101)/100</f>
        <v>0.25551470588234998</v>
      </c>
      <c r="C1197" s="132">
        <f>[1]!thsiFinD("ths_adjustment_nvg_ratio_fund",C$2,$A$6,$A1197,101)/100</f>
        <v>0.24411432542785</v>
      </c>
      <c r="D1197" s="132">
        <f>[1]!thsiFinD("ths_adjustment_nvg_ratio_fund",D$2,$A$6,$A1197,101)/100</f>
        <v>0.41696621135873002</v>
      </c>
      <c r="E1197" s="132">
        <f>[1]!thsiFinD("ths_adjustment_nvg_ratio_fund",E$2,$A$6,$A1197,101)/100</f>
        <v>0.58015964038720003</v>
      </c>
      <c r="F1197" s="135">
        <f>(1+F$831)*(1+[1]!thsiFinD("ths_adjustment_nvg_ratio_fund",F$2,$A$832,$A1197,101)/100)-1</f>
        <v>0.26010724656562823</v>
      </c>
      <c r="G1197" s="135">
        <f>(1+G$831)*(1+[1]!thsiFinD("ths_adjustment_nvg_ratio_fund",G$2,$A$832,$A1197,101)/100)-1</f>
        <v>0.30706643158523406</v>
      </c>
      <c r="H1197" s="136">
        <f>(1+H$997)*(1+[1]!thsiFinD("ths_adjustment_nvg_ratio_fund",H$2,$A$998,$A1197,101)/100)-1</f>
        <v>0.25818005703739932</v>
      </c>
      <c r="I1197" s="136">
        <f>(1+I$997)*(1+[1]!thsiFinD("ths_adjustment_nvg_ratio_fund",I$2,$A$998,$A1197,101)/100)-1</f>
        <v>0.46812474075517785</v>
      </c>
      <c r="J1197" s="32">
        <f t="shared" si="130"/>
        <v>0.34877916987494617</v>
      </c>
      <c r="K1197" s="32">
        <f>[1]!thsiFinD("ths_int_chg_ratio_index",K$2,$A$6,$A1197,101)/100</f>
        <v>3.4451059068521998E-5</v>
      </c>
      <c r="L1197" s="32">
        <f>[1]!thsiFinD("ths_int_chg_ratio_index",L$2,$A$6,$A1197,101)/100</f>
        <v>9.3552206918305E-2</v>
      </c>
      <c r="M1197" s="46">
        <f t="shared" si="131"/>
        <v>1.3487791698749461</v>
      </c>
      <c r="N1197" s="46">
        <f t="shared" si="132"/>
        <v>1.0000344510590686</v>
      </c>
      <c r="O1197" s="46">
        <f t="shared" si="132"/>
        <v>1.093552206918305</v>
      </c>
      <c r="P1197" s="38">
        <f t="shared" si="133"/>
        <v>1.0489633844910085E-3</v>
      </c>
      <c r="Q1197" s="38">
        <f t="shared" si="134"/>
        <v>2.9349431990066677E-4</v>
      </c>
      <c r="R1197" s="38">
        <f t="shared" si="134"/>
        <v>7.7599389926241713E-4</v>
      </c>
      <c r="S1197" s="34">
        <f>MAX(M$6:M1197)</f>
        <v>1.5715176881679187</v>
      </c>
      <c r="T1197" s="34">
        <f>MAX(N$6:N1197)</f>
        <v>1.37911001835863</v>
      </c>
      <c r="U1197" s="34">
        <f>MAX(O$6:O1197)</f>
        <v>1.34291332477861</v>
      </c>
      <c r="V1197" s="35">
        <f t="shared" si="135"/>
        <v>-0.14173465559439047</v>
      </c>
      <c r="W1197" s="35">
        <f t="shared" si="136"/>
        <v>-0.27486970745867267</v>
      </c>
      <c r="X1197" s="35">
        <f t="shared" si="136"/>
        <v>-0.18568668078516104</v>
      </c>
    </row>
    <row r="1198" spans="1:24">
      <c r="A1198" s="357">
        <v>45630</v>
      </c>
      <c r="B1198" s="132">
        <f>[1]!thsiFinD("ths_adjustment_nvg_ratio_fund",B$2,$A$6,$A1198,101)/100</f>
        <v>0.25103900255753997</v>
      </c>
      <c r="C1198" s="132">
        <f>[1]!thsiFinD("ths_adjustment_nvg_ratio_fund",C$2,$A$6,$A1198,101)/100</f>
        <v>0.24029189470940998</v>
      </c>
      <c r="D1198" s="132">
        <f>[1]!thsiFinD("ths_adjustment_nvg_ratio_fund",D$2,$A$6,$A1198,101)/100</f>
        <v>0.40127006949437005</v>
      </c>
      <c r="E1198" s="132">
        <f>[1]!thsiFinD("ths_adjustment_nvg_ratio_fund",E$2,$A$6,$A1198,101)/100</f>
        <v>0.56645640951102993</v>
      </c>
      <c r="F1198" s="135">
        <f>(1+F$831)*(1+[1]!thsiFinD("ths_adjustment_nvg_ratio_fund",F$2,$A$832,$A1198,101)/100)-1</f>
        <v>0.24325238394670734</v>
      </c>
      <c r="G1198" s="135">
        <f>(1+G$831)*(1+[1]!thsiFinD("ths_adjustment_nvg_ratio_fund",G$2,$A$832,$A1198,101)/100)-1</f>
        <v>0.28764387041143591</v>
      </c>
      <c r="H1198" s="136">
        <f>(1+H$997)*(1+[1]!thsiFinD("ths_adjustment_nvg_ratio_fund",H$2,$A$998,$A1198,101)/100)-1</f>
        <v>0.24401182854700831</v>
      </c>
      <c r="I1198" s="136">
        <f>(1+I$997)*(1+[1]!thsiFinD("ths_adjustment_nvg_ratio_fund",I$2,$A$998,$A1198,101)/100)-1</f>
        <v>0.44448636865979063</v>
      </c>
      <c r="J1198" s="32">
        <f t="shared" si="130"/>
        <v>0.3348064784796615</v>
      </c>
      <c r="K1198" s="32">
        <f>[1]!thsiFinD("ths_int_chg_ratio_index",K$2,$A$6,$A1198,101)/100</f>
        <v>-6.2769642642950992E-3</v>
      </c>
      <c r="L1198" s="32">
        <f>[1]!thsiFinD("ths_int_chg_ratio_index",L$2,$A$6,$A1198,101)/100</f>
        <v>8.3326603891828999E-2</v>
      </c>
      <c r="M1198" s="46">
        <f t="shared" si="131"/>
        <v>1.3348064784796616</v>
      </c>
      <c r="N1198" s="46">
        <f t="shared" si="132"/>
        <v>0.99372303573570486</v>
      </c>
      <c r="O1198" s="46">
        <f t="shared" si="132"/>
        <v>1.083326603891829</v>
      </c>
      <c r="P1198" s="38">
        <f t="shared" si="133"/>
        <v>-1.0359510072045386E-2</v>
      </c>
      <c r="Q1198" s="38">
        <f t="shared" si="134"/>
        <v>-6.3111978959122794E-3</v>
      </c>
      <c r="R1198" s="38">
        <f t="shared" si="134"/>
        <v>-9.3508137625110122E-3</v>
      </c>
      <c r="S1198" s="34">
        <f>MAX(M$6:M1198)</f>
        <v>1.5715176881679187</v>
      </c>
      <c r="T1198" s="34">
        <f>MAX(N$6:N1198)</f>
        <v>1.37911001835863</v>
      </c>
      <c r="U1198" s="34">
        <f>MAX(O$6:O1198)</f>
        <v>1.34291332477861</v>
      </c>
      <c r="V1198" s="35">
        <f t="shared" si="135"/>
        <v>-0.15062586407424783</v>
      </c>
      <c r="W1198" s="35">
        <f t="shared" si="136"/>
        <v>-0.27944614823522174</v>
      </c>
      <c r="X1198" s="35">
        <f t="shared" si="136"/>
        <v>-0.19330117297747118</v>
      </c>
    </row>
    <row r="1199" spans="1:24">
      <c r="A1199" s="357">
        <v>45631</v>
      </c>
      <c r="B1199" s="132">
        <f>[1]!thsiFinD("ths_adjustment_nvg_ratio_fund",B$2,$A$6,$A1199,101)/100</f>
        <v>0.24840153452685002</v>
      </c>
      <c r="C1199" s="132">
        <f>[1]!thsiFinD("ths_adjustment_nvg_ratio_fund",C$2,$A$6,$A1199,101)/100</f>
        <v>0.23603509686387</v>
      </c>
      <c r="D1199" s="132">
        <f>[1]!thsiFinD("ths_adjustment_nvg_ratio_fund",D$2,$A$6,$A1199,101)/100</f>
        <v>0.40881859573447998</v>
      </c>
      <c r="E1199" s="132">
        <f>[1]!thsiFinD("ths_adjustment_nvg_ratio_fund",E$2,$A$6,$A1199,101)/100</f>
        <v>0.57037161831074001</v>
      </c>
      <c r="F1199" s="135">
        <f>(1+F$831)*(1+[1]!thsiFinD("ths_adjustment_nvg_ratio_fund",F$2,$A$832,$A1199,101)/100)-1</f>
        <v>0.25633552905649926</v>
      </c>
      <c r="G1199" s="135">
        <f>(1+G$831)*(1+[1]!thsiFinD("ths_adjustment_nvg_ratio_fund",G$2,$A$832,$A1199,101)/100)-1</f>
        <v>0.30766589334986705</v>
      </c>
      <c r="H1199" s="136">
        <f>(1+H$997)*(1+[1]!thsiFinD("ths_adjustment_nvg_ratio_fund",H$2,$A$998,$A1199,101)/100)-1</f>
        <v>0.26148942427603528</v>
      </c>
      <c r="I1199" s="136">
        <f>(1+I$997)*(1+[1]!thsiFinD("ths_adjustment_nvg_ratio_fund",I$2,$A$998,$A1199,101)/100)-1</f>
        <v>0.46545784749313635</v>
      </c>
      <c r="J1199" s="32">
        <f t="shared" si="130"/>
        <v>0.34432194245143477</v>
      </c>
      <c r="K1199" s="32">
        <f>[1]!thsiFinD("ths_int_chg_ratio_index",K$2,$A$6,$A1199,101)/100</f>
        <v>-6.9609837315274007E-3</v>
      </c>
      <c r="L1199" s="32">
        <f>[1]!thsiFinD("ths_int_chg_ratio_index",L$2,$A$6,$A1199,101)/100</f>
        <v>8.8454638312555997E-2</v>
      </c>
      <c r="M1199" s="46">
        <f t="shared" si="131"/>
        <v>1.3443219424514348</v>
      </c>
      <c r="N1199" s="46">
        <f t="shared" si="132"/>
        <v>0.99303901626847257</v>
      </c>
      <c r="O1199" s="46">
        <f t="shared" si="132"/>
        <v>1.088454638312556</v>
      </c>
      <c r="P1199" s="38">
        <f t="shared" si="133"/>
        <v>7.1287217474484965E-3</v>
      </c>
      <c r="Q1199" s="38">
        <f t="shared" si="134"/>
        <v>-6.883401537792766E-4</v>
      </c>
      <c r="R1199" s="38">
        <f t="shared" si="134"/>
        <v>4.7335996386543844E-3</v>
      </c>
      <c r="S1199" s="34">
        <f>MAX(M$6:M1199)</f>
        <v>1.5715176881679187</v>
      </c>
      <c r="T1199" s="34">
        <f>MAX(N$6:N1199)</f>
        <v>1.37911001835863</v>
      </c>
      <c r="U1199" s="34">
        <f>MAX(O$6:O1199)</f>
        <v>1.34291332477861</v>
      </c>
      <c r="V1199" s="35">
        <f t="shared" si="135"/>
        <v>-0.1445709121997536</v>
      </c>
      <c r="W1199" s="35">
        <f t="shared" si="136"/>
        <v>-0.27994213438435178</v>
      </c>
      <c r="X1199" s="35">
        <f t="shared" si="136"/>
        <v>-0.1894825837013745</v>
      </c>
    </row>
    <row r="1200" spans="1:24">
      <c r="A1200" s="357">
        <v>45632</v>
      </c>
      <c r="B1200" s="132">
        <f>[1]!thsiFinD("ths_adjustment_nvg_ratio_fund",B$2,$A$6,$A1200,101)/100</f>
        <v>0.26470588235294001</v>
      </c>
      <c r="C1200" s="132">
        <f>[1]!thsiFinD("ths_adjustment_nvg_ratio_fund",C$2,$A$6,$A1200,101)/100</f>
        <v>0.25219355399183002</v>
      </c>
      <c r="D1200" s="132">
        <f>[1]!thsiFinD("ths_adjustment_nvg_ratio_fund",D$2,$A$6,$A1200,101)/100</f>
        <v>0.42810927390366998</v>
      </c>
      <c r="E1200" s="132">
        <f>[1]!thsiFinD("ths_adjustment_nvg_ratio_fund",E$2,$A$6,$A1200,101)/100</f>
        <v>0.59190526686350997</v>
      </c>
      <c r="F1200" s="135">
        <f>(1+F$831)*(1+[1]!thsiFinD("ths_adjustment_nvg_ratio_fund",F$2,$A$832,$A1200,101)/100)-1</f>
        <v>0.26977227268277182</v>
      </c>
      <c r="G1200" s="135">
        <f>(1+G$831)*(1+[1]!thsiFinD("ths_adjustment_nvg_ratio_fund",G$2,$A$832,$A1200,101)/100)-1</f>
        <v>0.32529006922980019</v>
      </c>
      <c r="H1200" s="136">
        <f>(1+H$997)*(1+[1]!thsiFinD("ths_adjustment_nvg_ratio_fund",H$2,$A$998,$A1200,101)/100)-1</f>
        <v>0.27400296914710842</v>
      </c>
      <c r="I1200" s="136">
        <f>(1+I$997)*(1+[1]!thsiFinD("ths_adjustment_nvg_ratio_fund",I$2,$A$998,$A1200,101)/100)-1</f>
        <v>0.47745886717233432</v>
      </c>
      <c r="J1200" s="32">
        <f t="shared" si="130"/>
        <v>0.36042976941799565</v>
      </c>
      <c r="K1200" s="32">
        <f>[1]!thsiFinD("ths_int_chg_ratio_index",K$2,$A$6,$A1200,101)/100</f>
        <v>6.0768255812529001E-3</v>
      </c>
      <c r="L1200" s="32">
        <f>[1]!thsiFinD("ths_int_chg_ratio_index",L$2,$A$6,$A1200,101)/100</f>
        <v>0.10142898671855001</v>
      </c>
      <c r="M1200" s="46">
        <f t="shared" si="131"/>
        <v>1.3604297694179956</v>
      </c>
      <c r="N1200" s="46">
        <f t="shared" si="132"/>
        <v>1.0060768255812529</v>
      </c>
      <c r="O1200" s="46">
        <f t="shared" si="132"/>
        <v>1.1014289867185501</v>
      </c>
      <c r="P1200" s="38">
        <f t="shared" si="133"/>
        <v>1.1982120099287785E-2</v>
      </c>
      <c r="Q1200" s="38">
        <f t="shared" si="134"/>
        <v>1.312920147062524E-2</v>
      </c>
      <c r="R1200" s="38">
        <f t="shared" si="134"/>
        <v>1.1919971627029291E-2</v>
      </c>
      <c r="S1200" s="34">
        <f>MAX(M$6:M1200)</f>
        <v>1.5715176881679187</v>
      </c>
      <c r="T1200" s="34">
        <f>MAX(N$6:N1200)</f>
        <v>1.37911001835863</v>
      </c>
      <c r="U1200" s="34">
        <f>MAX(O$6:O1200)</f>
        <v>1.34291332477861</v>
      </c>
      <c r="V1200" s="35">
        <f t="shared" si="135"/>
        <v>-0.13432105813330686</v>
      </c>
      <c r="W1200" s="35">
        <f t="shared" si="136"/>
        <v>-0.27048834959617551</v>
      </c>
      <c r="X1200" s="35">
        <f t="shared" si="136"/>
        <v>-0.17982123909588177</v>
      </c>
    </row>
    <row r="1201" spans="1:24">
      <c r="A1201" s="357">
        <v>45635</v>
      </c>
      <c r="B1201" s="132">
        <f>[1]!thsiFinD("ths_adjustment_nvg_ratio_fund",B$2,$A$6,$A1201,101)/100</f>
        <v>0.26526534526854001</v>
      </c>
      <c r="C1201" s="132">
        <f>[1]!thsiFinD("ths_adjustment_nvg_ratio_fund",C$2,$A$6,$A1201,101)/100</f>
        <v>0.25262792111893001</v>
      </c>
      <c r="D1201" s="132">
        <f>[1]!thsiFinD("ths_adjustment_nvg_ratio_fund",D$2,$A$6,$A1201,101)/100</f>
        <v>0.41960220464893</v>
      </c>
      <c r="E1201" s="132">
        <f>[1]!thsiFinD("ths_adjustment_nvg_ratio_fund",E$2,$A$6,$A1201,101)/100</f>
        <v>0.58799005806379001</v>
      </c>
      <c r="F1201" s="135">
        <f>(1+F$831)*(1+[1]!thsiFinD("ths_adjustment_nvg_ratio_fund",F$2,$A$832,$A1201,101)/100)-1</f>
        <v>0.26588268900148249</v>
      </c>
      <c r="G1201" s="135">
        <f>(1+G$831)*(1+[1]!thsiFinD("ths_adjustment_nvg_ratio_fund",G$2,$A$832,$A1201,101)/100)-1</f>
        <v>0.31833631276016572</v>
      </c>
      <c r="H1201" s="136">
        <f>(1+H$997)*(1+[1]!thsiFinD("ths_adjustment_nvg_ratio_fund",H$2,$A$998,$A1201,101)/100)-1</f>
        <v>0.27224486780158652</v>
      </c>
      <c r="I1201" s="136">
        <f>(1+I$997)*(1+[1]!thsiFinD("ths_adjustment_nvg_ratio_fund",I$2,$A$998,$A1201,101)/100)-1</f>
        <v>0.48497465727445821</v>
      </c>
      <c r="J1201" s="32">
        <f t="shared" si="130"/>
        <v>0.35836550699223535</v>
      </c>
      <c r="K1201" s="32">
        <f>[1]!thsiFinD("ths_int_chg_ratio_index",K$2,$A$6,$A1201,101)/100</f>
        <v>3.4403145451811002E-3</v>
      </c>
      <c r="L1201" s="32">
        <f>[1]!thsiFinD("ths_int_chg_ratio_index",L$2,$A$6,$A1201,101)/100</f>
        <v>9.7801177024874009E-2</v>
      </c>
      <c r="M1201" s="46">
        <f t="shared" si="131"/>
        <v>1.3583655069922353</v>
      </c>
      <c r="N1201" s="46">
        <f t="shared" si="132"/>
        <v>1.0034403145451811</v>
      </c>
      <c r="O1201" s="46">
        <f t="shared" si="132"/>
        <v>1.0978011770248739</v>
      </c>
      <c r="P1201" s="38">
        <f t="shared" si="133"/>
        <v>-1.5173605225086151E-3</v>
      </c>
      <c r="Q1201" s="38">
        <f t="shared" si="134"/>
        <v>-2.6205861908692452E-3</v>
      </c>
      <c r="R1201" s="38">
        <f t="shared" si="134"/>
        <v>-3.2937299975047685E-3</v>
      </c>
      <c r="S1201" s="34">
        <f>MAX(M$6:M1201)</f>
        <v>1.5715176881679187</v>
      </c>
      <c r="T1201" s="34">
        <f>MAX(N$6:N1201)</f>
        <v>1.37911001835863</v>
      </c>
      <c r="U1201" s="34">
        <f>MAX(O$6:O1201)</f>
        <v>1.34291332477861</v>
      </c>
      <c r="V1201" s="35">
        <f t="shared" si="135"/>
        <v>-0.13563460518486237</v>
      </c>
      <c r="W1201" s="35">
        <f t="shared" si="136"/>
        <v>-0.27240009775330198</v>
      </c>
      <c r="X1201" s="35">
        <f t="shared" si="136"/>
        <v>-0.18252268648398795</v>
      </c>
    </row>
    <row r="1202" spans="1:24">
      <c r="A1202" s="357">
        <v>45636</v>
      </c>
      <c r="B1202" s="132">
        <f>[1]!thsiFinD("ths_adjustment_nvg_ratio_fund",B$2,$A$6,$A1202,101)/100</f>
        <v>0.27277813299233</v>
      </c>
      <c r="C1202" s="132">
        <f>[1]!thsiFinD("ths_adjustment_nvg_ratio_fund",C$2,$A$6,$A1202,101)/100</f>
        <v>0.26157588393710002</v>
      </c>
      <c r="D1202" s="132">
        <f>[1]!thsiFinD("ths_adjustment_nvg_ratio_fund",D$2,$A$6,$A1202,101)/100</f>
        <v>0.43218308171578995</v>
      </c>
      <c r="E1202" s="132">
        <f>[1]!thsiFinD("ths_adjustment_nvg_ratio_fund",E$2,$A$6,$A1202,101)/100</f>
        <v>0.59647301051461998</v>
      </c>
      <c r="F1202" s="135">
        <f>(1+F$831)*(1+[1]!thsiFinD("ths_adjustment_nvg_ratio_fund",F$2,$A$832,$A1202,101)/100)-1</f>
        <v>0.27566558129078644</v>
      </c>
      <c r="G1202" s="135">
        <f>(1+G$831)*(1+[1]!thsiFinD("ths_adjustment_nvg_ratio_fund",G$2,$A$832,$A1202,101)/100)-1</f>
        <v>0.33008576334677997</v>
      </c>
      <c r="H1202" s="136">
        <f>(1+H$997)*(1+[1]!thsiFinD("ths_adjustment_nvg_ratio_fund",H$2,$A$998,$A1202,101)/100)-1</f>
        <v>0.27958752636229733</v>
      </c>
      <c r="I1202" s="136">
        <f>(1+I$997)*(1+[1]!thsiFinD("ths_adjustment_nvg_ratio_fund",I$2,$A$998,$A1202,101)/100)-1</f>
        <v>0.49297533706058316</v>
      </c>
      <c r="J1202" s="32">
        <f t="shared" si="130"/>
        <v>0.3676655396525359</v>
      </c>
      <c r="K1202" s="32">
        <f>[1]!thsiFinD("ths_int_chg_ratio_index",K$2,$A$6,$A1202,101)/100</f>
        <v>1.085491167861E-2</v>
      </c>
      <c r="L1202" s="32">
        <f>[1]!thsiFinD("ths_int_chg_ratio_index",L$2,$A$6,$A1202,101)/100</f>
        <v>0.10615292132500001</v>
      </c>
      <c r="M1202" s="46">
        <f t="shared" si="131"/>
        <v>1.3676655396525359</v>
      </c>
      <c r="N1202" s="46">
        <f t="shared" si="132"/>
        <v>1.0108549116786101</v>
      </c>
      <c r="O1202" s="46">
        <f t="shared" si="132"/>
        <v>1.1061529213250001</v>
      </c>
      <c r="P1202" s="38">
        <f t="shared" si="133"/>
        <v>6.8464876444729317E-3</v>
      </c>
      <c r="Q1202" s="38">
        <f t="shared" si="134"/>
        <v>7.3891760436093357E-3</v>
      </c>
      <c r="R1202" s="38">
        <f t="shared" si="134"/>
        <v>7.6077020820473074E-3</v>
      </c>
      <c r="S1202" s="34">
        <f>MAX(M$6:M1202)</f>
        <v>1.5715176881679187</v>
      </c>
      <c r="T1202" s="34">
        <f>MAX(N$6:N1202)</f>
        <v>1.37911001835863</v>
      </c>
      <c r="U1202" s="34">
        <f>MAX(O$6:O1202)</f>
        <v>1.34291332477861</v>
      </c>
      <c r="V1202" s="35">
        <f t="shared" si="135"/>
        <v>-0.12971673818895058</v>
      </c>
      <c r="W1202" s="35">
        <f t="shared" si="136"/>
        <v>-0.2670237339862882</v>
      </c>
      <c r="X1202" s="35">
        <f t="shared" si="136"/>
        <v>-0.17630356262392566</v>
      </c>
    </row>
    <row r="1203" spans="1:24">
      <c r="A1203" s="357">
        <v>45637</v>
      </c>
      <c r="B1203" s="132">
        <f>[1]!thsiFinD("ths_adjustment_nvg_ratio_fund",B$2,$A$6,$A1203,101)/100</f>
        <v>0.27213874680306999</v>
      </c>
      <c r="C1203" s="132">
        <f>[1]!thsiFinD("ths_adjustment_nvg_ratio_fund",C$2,$A$6,$A1203,101)/100</f>
        <v>0.26131526366085001</v>
      </c>
      <c r="D1203" s="132">
        <f>[1]!thsiFinD("ths_adjustment_nvg_ratio_fund",D$2,$A$6,$A1203,101)/100</f>
        <v>0.44931703810208001</v>
      </c>
      <c r="E1203" s="132">
        <f>[1]!thsiFinD("ths_adjustment_nvg_ratio_fund",E$2,$A$6,$A1203,101)/100</f>
        <v>0.61754056277803004</v>
      </c>
      <c r="F1203" s="135">
        <f>(1+F$831)*(1+[1]!thsiFinD("ths_adjustment_nvg_ratio_fund",F$2,$A$832,$A1203,101)/100)-1</f>
        <v>0.29570283055803492</v>
      </c>
      <c r="G1203" s="135">
        <f>(1+G$831)*(1+[1]!thsiFinD("ths_adjustment_nvg_ratio_fund",G$2,$A$832,$A1203,101)/100)-1</f>
        <v>0.35130670981446244</v>
      </c>
      <c r="H1203" s="136">
        <f>(1+H$997)*(1+[1]!thsiFinD("ths_adjustment_nvg_ratio_fund",H$2,$A$998,$A1203,101)/100)-1</f>
        <v>0.29965056524651068</v>
      </c>
      <c r="I1203" s="136">
        <f>(1+I$997)*(1+[1]!thsiFinD("ths_adjustment_nvg_ratio_fund",I$2,$A$998,$A1203,101)/100)-1</f>
        <v>0.509582808737858</v>
      </c>
      <c r="J1203" s="32">
        <f t="shared" si="130"/>
        <v>0.38206931571261205</v>
      </c>
      <c r="K1203" s="32">
        <f>[1]!thsiFinD("ths_int_chg_ratio_index",K$2,$A$6,$A1203,101)/100</f>
        <v>1.1991142197985001E-2</v>
      </c>
      <c r="L1203" s="32">
        <f>[1]!thsiFinD("ths_int_chg_ratio_index",L$2,$A$6,$A1203,101)/100</f>
        <v>0.11256974193921</v>
      </c>
      <c r="M1203" s="46">
        <f t="shared" si="131"/>
        <v>1.382069315712612</v>
      </c>
      <c r="N1203" s="46">
        <f t="shared" si="132"/>
        <v>1.011991142197985</v>
      </c>
      <c r="O1203" s="46">
        <f t="shared" si="132"/>
        <v>1.11256974193921</v>
      </c>
      <c r="P1203" s="38">
        <f t="shared" si="133"/>
        <v>1.0531650935458714E-2</v>
      </c>
      <c r="Q1203" s="38">
        <f t="shared" si="134"/>
        <v>1.1240292808076813E-3</v>
      </c>
      <c r="R1203" s="38">
        <f t="shared" si="134"/>
        <v>5.8010248768529671E-3</v>
      </c>
      <c r="S1203" s="34">
        <f>MAX(M$6:M1203)</f>
        <v>1.5715176881679187</v>
      </c>
      <c r="T1203" s="34">
        <f>MAX(N$6:N1203)</f>
        <v>1.37911001835863</v>
      </c>
      <c r="U1203" s="34">
        <f>MAX(O$6:O1203)</f>
        <v>1.34291332477861</v>
      </c>
      <c r="V1203" s="35">
        <f t="shared" si="135"/>
        <v>-0.12055121866058427</v>
      </c>
      <c r="W1203" s="35">
        <f t="shared" si="136"/>
        <v>-0.26619984720115186</v>
      </c>
      <c r="X1203" s="35">
        <f t="shared" si="136"/>
        <v>-0.17152527909973192</v>
      </c>
    </row>
    <row r="1204" spans="1:24">
      <c r="A1204" s="357">
        <v>45638</v>
      </c>
      <c r="B1204" s="132">
        <f>[1]!thsiFinD("ths_adjustment_nvg_ratio_fund",B$2,$A$6,$A1204,101)/100</f>
        <v>0.28412723785166</v>
      </c>
      <c r="C1204" s="132">
        <f>[1]!thsiFinD("ths_adjustment_nvg_ratio_fund",C$2,$A$6,$A1204,101)/100</f>
        <v>0.2746937711754</v>
      </c>
      <c r="D1204" s="132">
        <f>[1]!thsiFinD("ths_adjustment_nvg_ratio_fund",D$2,$A$6,$A1204,101)/100</f>
        <v>0.46069973640066997</v>
      </c>
      <c r="E1204" s="132">
        <f>[1]!thsiFinD("ths_adjustment_nvg_ratio_fund",E$2,$A$6,$A1204,101)/100</f>
        <v>0.63152345145867994</v>
      </c>
      <c r="F1204" s="135">
        <f>(1+F$831)*(1+[1]!thsiFinD("ths_adjustment_nvg_ratio_fund",F$2,$A$832,$A1204,101)/100)-1</f>
        <v>0.30831451097918583</v>
      </c>
      <c r="G1204" s="135">
        <f>(1+G$831)*(1+[1]!thsiFinD("ths_adjustment_nvg_ratio_fund",G$2,$A$832,$A1204,101)/100)-1</f>
        <v>0.36065831334259268</v>
      </c>
      <c r="H1204" s="136">
        <f>(1+H$997)*(1+[1]!thsiFinD("ths_adjustment_nvg_ratio_fund",H$2,$A$998,$A1204,101)/100)-1</f>
        <v>0.3119572746651651</v>
      </c>
      <c r="I1204" s="136">
        <f>(1+I$997)*(1+[1]!thsiFinD("ths_adjustment_nvg_ratio_fund",I$2,$A$998,$A1204,101)/100)-1</f>
        <v>0.52303849746907938</v>
      </c>
      <c r="J1204" s="32">
        <f t="shared" si="130"/>
        <v>0.39437659916780415</v>
      </c>
      <c r="K1204" s="32">
        <f>[1]!thsiFinD("ths_int_chg_ratio_index",K$2,$A$6,$A1204,101)/100</f>
        <v>2.1756194389235997E-2</v>
      </c>
      <c r="L1204" s="32">
        <f>[1]!thsiFinD("ths_int_chg_ratio_index",L$2,$A$6,$A1204,101)/100</f>
        <v>0.12286418748559999</v>
      </c>
      <c r="M1204" s="46">
        <f t="shared" si="131"/>
        <v>1.3943765991678041</v>
      </c>
      <c r="N1204" s="46">
        <f t="shared" si="132"/>
        <v>1.0217561943892359</v>
      </c>
      <c r="O1204" s="46">
        <f t="shared" si="132"/>
        <v>1.1228641874856</v>
      </c>
      <c r="P1204" s="38">
        <f t="shared" si="133"/>
        <v>8.9049683075022035E-3</v>
      </c>
      <c r="Q1204" s="38">
        <f t="shared" si="134"/>
        <v>9.6493455170385545E-3</v>
      </c>
      <c r="R1204" s="38">
        <f t="shared" si="134"/>
        <v>9.2528541432799205E-3</v>
      </c>
      <c r="S1204" s="34">
        <f>MAX(M$6:M1204)</f>
        <v>1.5715176881679187</v>
      </c>
      <c r="T1204" s="34">
        <f>MAX(N$6:N1204)</f>
        <v>1.37911001835863</v>
      </c>
      <c r="U1204" s="34">
        <f>MAX(O$6:O1204)</f>
        <v>1.34291332477861</v>
      </c>
      <c r="V1204" s="35">
        <f t="shared" si="135"/>
        <v>-0.11271975513468535</v>
      </c>
      <c r="W1204" s="35">
        <f t="shared" si="136"/>
        <v>-0.25911915598634006</v>
      </c>
      <c r="X1204" s="35">
        <f t="shared" si="136"/>
        <v>-0.1638595233458473</v>
      </c>
    </row>
    <row r="1205" spans="1:24">
      <c r="A1205" s="357">
        <v>45639</v>
      </c>
      <c r="B1205" s="132">
        <f>[1]!thsiFinD("ths_adjustment_nvg_ratio_fund",B$2,$A$6,$A1205,101)/100</f>
        <v>0.25983056265985</v>
      </c>
      <c r="C1205" s="132">
        <f>[1]!thsiFinD("ths_adjustment_nvg_ratio_fund",C$2,$A$6,$A1205,101)/100</f>
        <v>0.25036921205803003</v>
      </c>
      <c r="D1205" s="132">
        <f>[1]!thsiFinD("ths_adjustment_nvg_ratio_fund",D$2,$A$6,$A1205,101)/100</f>
        <v>0.43841361131081003</v>
      </c>
      <c r="E1205" s="132">
        <f>[1]!thsiFinD("ths_adjustment_nvg_ratio_fund",E$2,$A$6,$A1205,101)/100</f>
        <v>0.60719322516978003</v>
      </c>
      <c r="F1205" s="135">
        <f>(1+F$831)*(1+[1]!thsiFinD("ths_adjustment_nvg_ratio_fund",F$2,$A$832,$A1205,101)/100)-1</f>
        <v>0.28603780444089155</v>
      </c>
      <c r="G1205" s="135">
        <f>(1+G$831)*(1+[1]!thsiFinD("ths_adjustment_nvg_ratio_fund",G$2,$A$832,$A1205,101)/100)-1</f>
        <v>0.33679973511057293</v>
      </c>
      <c r="H1205" s="136">
        <f>(1+H$997)*(1+[1]!thsiFinD("ths_adjustment_nvg_ratio_fund",H$2,$A$998,$A1205,101)/100)-1</f>
        <v>0.29282499531683048</v>
      </c>
      <c r="I1205" s="136">
        <f>(1+I$997)*(1+[1]!thsiFinD("ths_adjustment_nvg_ratio_fund",I$2,$A$998,$A1205,101)/100)-1</f>
        <v>0.50146090653073006</v>
      </c>
      <c r="J1205" s="32">
        <f t="shared" si="130"/>
        <v>0.37161625657468689</v>
      </c>
      <c r="K1205" s="32">
        <f>[1]!thsiFinD("ths_int_chg_ratio_index",K$2,$A$6,$A1205,101)/100</f>
        <v>-1.0073078315718E-3</v>
      </c>
      <c r="L1205" s="32">
        <f>[1]!thsiFinD("ths_int_chg_ratio_index",L$2,$A$6,$A1205,101)/100</f>
        <v>9.9389621507914014E-2</v>
      </c>
      <c r="M1205" s="46">
        <f t="shared" si="131"/>
        <v>1.3716162565746868</v>
      </c>
      <c r="N1205" s="46">
        <f t="shared" si="132"/>
        <v>0.99899269216842823</v>
      </c>
      <c r="O1205" s="46">
        <f t="shared" si="132"/>
        <v>1.099389621507914</v>
      </c>
      <c r="P1205" s="38">
        <f t="shared" si="133"/>
        <v>-1.6322952211548336E-2</v>
      </c>
      <c r="Q1205" s="38">
        <f t="shared" si="134"/>
        <v>-2.2278800310493674E-2</v>
      </c>
      <c r="R1205" s="38">
        <f t="shared" si="134"/>
        <v>-2.0905970854990019E-2</v>
      </c>
      <c r="S1205" s="34">
        <f>MAX(M$6:M1205)</f>
        <v>1.5715176881679187</v>
      </c>
      <c r="T1205" s="34">
        <f>MAX(N$6:N1205)</f>
        <v>1.37911001835863</v>
      </c>
      <c r="U1205" s="34">
        <f>MAX(O$6:O1205)</f>
        <v>1.34291332477861</v>
      </c>
      <c r="V1205" s="35">
        <f t="shared" si="135"/>
        <v>-0.12720278816987274</v>
      </c>
      <c r="W1205" s="35">
        <f t="shared" si="136"/>
        <v>-0.27562509236399035</v>
      </c>
      <c r="X1205" s="35">
        <f t="shared" si="136"/>
        <v>-0.18133985178145651</v>
      </c>
    </row>
    <row r="1206" spans="1:24">
      <c r="A1206" s="357">
        <v>45642</v>
      </c>
      <c r="B1206" s="132">
        <f>[1]!thsiFinD("ths_adjustment_nvg_ratio_fund",B$2,$A$6,$A1206,101)/100</f>
        <v>0.25879156010229998</v>
      </c>
      <c r="C1206" s="132">
        <f>[1]!thsiFinD("ths_adjustment_nvg_ratio_fund",C$2,$A$6,$A1206,101)/100</f>
        <v>0.24811050299713</v>
      </c>
      <c r="D1206" s="132">
        <f>[1]!thsiFinD("ths_adjustment_nvg_ratio_fund",D$2,$A$6,$A1206,101)/100</f>
        <v>0.42631200575125999</v>
      </c>
      <c r="E1206" s="132">
        <f>[1]!thsiFinD("ths_adjustment_nvg_ratio_fund",E$2,$A$6,$A1206,101)/100</f>
        <v>0.59777808014025002</v>
      </c>
      <c r="F1206" s="135">
        <f>(1+F$831)*(1+[1]!thsiFinD("ths_adjustment_nvg_ratio_fund",F$2,$A$832,$A1206,101)/100)-1</f>
        <v>0.27849436942263317</v>
      </c>
      <c r="G1206" s="135">
        <f>(1+G$831)*(1+[1]!thsiFinD("ths_adjustment_nvg_ratio_fund",G$2,$A$832,$A1206,101)/100)-1</f>
        <v>0.3299658709938651</v>
      </c>
      <c r="H1206" s="136">
        <f>(1+H$997)*(1+[1]!thsiFinD("ths_adjustment_nvg_ratio_fund",H$2,$A$998,$A1206,101)/100)-1</f>
        <v>0.2894122103519905</v>
      </c>
      <c r="I1206" s="136">
        <f>(1+I$997)*(1+[1]!thsiFinD("ths_adjustment_nvg_ratio_fund",I$2,$A$998,$A1206,101)/100)-1</f>
        <v>0.49200555769257104</v>
      </c>
      <c r="J1206" s="32">
        <f t="shared" si="130"/>
        <v>0.36510876968149997</v>
      </c>
      <c r="K1206" s="32">
        <f>[1]!thsiFinD("ths_int_chg_ratio_index",K$2,$A$6,$A1206,101)/100</f>
        <v>-8.3204215874728999E-3</v>
      </c>
      <c r="L1206" s="32">
        <f>[1]!thsiFinD("ths_int_chg_ratio_index",L$2,$A$6,$A1206,101)/100</f>
        <v>9.0772417962181995E-2</v>
      </c>
      <c r="M1206" s="46">
        <f t="shared" si="131"/>
        <v>1.3651087696815001</v>
      </c>
      <c r="N1206" s="46">
        <f t="shared" si="132"/>
        <v>0.99167957841252707</v>
      </c>
      <c r="O1206" s="46">
        <f t="shared" si="132"/>
        <v>1.0907724179621821</v>
      </c>
      <c r="P1206" s="38">
        <f t="shared" si="133"/>
        <v>-4.7443932382645881E-3</v>
      </c>
      <c r="Q1206" s="38">
        <f t="shared" si="134"/>
        <v>-7.3204877405330659E-3</v>
      </c>
      <c r="R1206" s="38">
        <f t="shared" si="134"/>
        <v>-7.8381707241447218E-3</v>
      </c>
      <c r="S1206" s="34">
        <f>MAX(M$6:M1206)</f>
        <v>1.5715176881679187</v>
      </c>
      <c r="T1206" s="34">
        <f>MAX(N$6:N1206)</f>
        <v>1.37911001835863</v>
      </c>
      <c r="U1206" s="34">
        <f>MAX(O$6:O1206)</f>
        <v>1.34291332477861</v>
      </c>
      <c r="V1206" s="35">
        <f t="shared" si="135"/>
        <v>-0.13134368136005581</v>
      </c>
      <c r="W1206" s="35">
        <f t="shared" si="136"/>
        <v>-0.2809278699948895</v>
      </c>
      <c r="X1206" s="35">
        <f t="shared" si="136"/>
        <v>-0.18775664978824702</v>
      </c>
    </row>
    <row r="1207" spans="1:24">
      <c r="A1207" s="357">
        <v>45643</v>
      </c>
      <c r="B1207" s="132">
        <f>[1]!thsiFinD("ths_adjustment_nvg_ratio_fund",B$2,$A$6,$A1207,101)/100</f>
        <v>0.25935102301789997</v>
      </c>
      <c r="C1207" s="132">
        <f>[1]!thsiFinD("ths_adjustment_nvg_ratio_fund",C$2,$A$6,$A1207,101)/100</f>
        <v>0.24880549040049002</v>
      </c>
      <c r="D1207" s="132">
        <f>[1]!thsiFinD("ths_adjustment_nvg_ratio_fund",D$2,$A$6,$A1207,101)/100</f>
        <v>0.41061586388689003</v>
      </c>
      <c r="E1207" s="132">
        <f>[1]!thsiFinD("ths_adjustment_nvg_ratio_fund",E$2,$A$6,$A1207,101)/100</f>
        <v>0.58491382252318003</v>
      </c>
      <c r="F1207" s="135">
        <f>(1+F$831)*(1+[1]!thsiFinD("ths_adjustment_nvg_ratio_fund",F$2,$A$832,$A1207,101)/100)-1</f>
        <v>0.25574619819569766</v>
      </c>
      <c r="G1207" s="135">
        <f>(1+G$831)*(1+[1]!thsiFinD("ths_adjustment_nvg_ratio_fund",G$2,$A$832,$A1207,101)/100)-1</f>
        <v>0.29495730393984387</v>
      </c>
      <c r="H1207" s="136">
        <f>(1+H$997)*(1+[1]!thsiFinD("ths_adjustment_nvg_ratio_fund",H$2,$A$998,$A1207,101)/100)-1</f>
        <v>0.24566651216632596</v>
      </c>
      <c r="I1207" s="136">
        <f>(1+I$997)*(1+[1]!thsiFinD("ths_adjustment_nvg_ratio_fund",I$2,$A$998,$A1207,101)/100)-1</f>
        <v>0.43624324403164949</v>
      </c>
      <c r="J1207" s="32">
        <f t="shared" si="130"/>
        <v>0.34203743227024708</v>
      </c>
      <c r="K1207" s="32">
        <f>[1]!thsiFinD("ths_int_chg_ratio_index",K$2,$A$6,$A1207,101)/100</f>
        <v>-9.2356417848994E-3</v>
      </c>
      <c r="L1207" s="32">
        <f>[1]!thsiFinD("ths_int_chg_ratio_index",L$2,$A$6,$A1207,101)/100</f>
        <v>7.6734477067286005E-2</v>
      </c>
      <c r="M1207" s="46">
        <f t="shared" si="131"/>
        <v>1.3420374322702471</v>
      </c>
      <c r="N1207" s="46">
        <f t="shared" si="132"/>
        <v>0.99076435821510056</v>
      </c>
      <c r="O1207" s="46">
        <f t="shared" si="132"/>
        <v>1.076734477067286</v>
      </c>
      <c r="P1207" s="38">
        <f t="shared" si="133"/>
        <v>-1.6900731958989557E-2</v>
      </c>
      <c r="Q1207" s="38">
        <f t="shared" si="134"/>
        <v>-9.2289910708009959E-4</v>
      </c>
      <c r="R1207" s="38">
        <f t="shared" si="134"/>
        <v>-1.2869724851607645E-2</v>
      </c>
      <c r="S1207" s="34">
        <f>MAX(M$6:M1207)</f>
        <v>1.5715176881679187</v>
      </c>
      <c r="T1207" s="34">
        <f>MAX(N$6:N1207)</f>
        <v>1.37911001835863</v>
      </c>
      <c r="U1207" s="34">
        <f>MAX(O$6:O1207)</f>
        <v>1.34291332477861</v>
      </c>
      <c r="V1207" s="35">
        <f t="shared" si="135"/>
        <v>-0.1460246089658721</v>
      </c>
      <c r="W1207" s="35">
        <f t="shared" si="136"/>
        <v>-0.28159150102159747</v>
      </c>
      <c r="X1207" s="35">
        <f t="shared" si="136"/>
        <v>-0.19820999821802032</v>
      </c>
    </row>
    <row r="1208" spans="1:24">
      <c r="A1208" s="357">
        <v>45644</v>
      </c>
      <c r="B1208" s="132">
        <f>[1]!thsiFinD("ths_adjustment_nvg_ratio_fund",B$2,$A$6,$A1208,101)/100</f>
        <v>0.26414641943734002</v>
      </c>
      <c r="C1208" s="132">
        <f>[1]!thsiFinD("ths_adjustment_nvg_ratio_fund",C$2,$A$6,$A1208,101)/100</f>
        <v>0.25262792111893001</v>
      </c>
      <c r="D1208" s="132">
        <f>[1]!thsiFinD("ths_adjustment_nvg_ratio_fund",D$2,$A$6,$A1208,101)/100</f>
        <v>0.42104001917086004</v>
      </c>
      <c r="E1208" s="132">
        <f>[1]!thsiFinD("ths_adjustment_nvg_ratio_fund",E$2,$A$6,$A1208,101)/100</f>
        <v>0.59479506384208003</v>
      </c>
      <c r="F1208" s="135">
        <f>(1+F$831)*(1+[1]!thsiFinD("ths_adjustment_nvg_ratio_fund",F$2,$A$832,$A1208,101)/100)-1</f>
        <v>0.26175737297587243</v>
      </c>
      <c r="G1208" s="135">
        <f>(1+G$831)*(1+[1]!thsiFinD("ths_adjustment_nvg_ratio_fund",G$2,$A$832,$A1208,101)/100)-1</f>
        <v>0.30718632393816092</v>
      </c>
      <c r="H1208" s="136">
        <f>(1+H$997)*(1+[1]!thsiFinD("ths_adjustment_nvg_ratio_fund",H$2,$A$998,$A1208,101)/100)-1</f>
        <v>0.2600415761091257</v>
      </c>
      <c r="I1208" s="136">
        <f>(1+I$997)*(1+[1]!thsiFinD("ths_adjustment_nvg_ratio_fund",I$2,$A$998,$A1208,101)/100)-1</f>
        <v>0.4489715982368645</v>
      </c>
      <c r="J1208" s="32">
        <f t="shared" si="130"/>
        <v>0.3513207868536542</v>
      </c>
      <c r="K1208" s="32">
        <f>[1]!thsiFinD("ths_int_chg_ratio_index",K$2,$A$6,$A1208,101)/100</f>
        <v>-3.7442738553483002E-3</v>
      </c>
      <c r="L1208" s="32">
        <f>[1]!thsiFinD("ths_int_chg_ratio_index",L$2,$A$6,$A1208,101)/100</f>
        <v>8.352310950951701E-2</v>
      </c>
      <c r="M1208" s="46">
        <f t="shared" si="131"/>
        <v>1.3513207868536541</v>
      </c>
      <c r="N1208" s="46">
        <f t="shared" si="132"/>
        <v>0.99625572614465174</v>
      </c>
      <c r="O1208" s="46">
        <f t="shared" si="132"/>
        <v>1.083523109509517</v>
      </c>
      <c r="P1208" s="38">
        <f t="shared" si="133"/>
        <v>6.9173589053346252E-3</v>
      </c>
      <c r="Q1208" s="38">
        <f t="shared" si="134"/>
        <v>5.5425570005809277E-3</v>
      </c>
      <c r="R1208" s="38">
        <f t="shared" si="134"/>
        <v>6.3048342807052737E-3</v>
      </c>
      <c r="S1208" s="34">
        <f>MAX(M$6:M1208)</f>
        <v>1.5715176881679187</v>
      </c>
      <c r="T1208" s="34">
        <f>MAX(N$6:N1208)</f>
        <v>1.37911001835863</v>
      </c>
      <c r="U1208" s="34">
        <f>MAX(O$6:O1208)</f>
        <v>1.34291332477861</v>
      </c>
      <c r="V1208" s="35">
        <f t="shared" si="135"/>
        <v>-0.14011735468976549</v>
      </c>
      <c r="W1208" s="35">
        <f t="shared" si="136"/>
        <v>-0.27760968096630789</v>
      </c>
      <c r="X1208" s="35">
        <f t="shared" si="136"/>
        <v>-0.19315484512885861</v>
      </c>
    </row>
    <row r="1209" spans="1:24">
      <c r="A1209" s="357">
        <v>45645</v>
      </c>
      <c r="B1209" s="132">
        <f>[1]!thsiFinD("ths_adjustment_nvg_ratio_fund",B$2,$A$6,$A1209,101)/100</f>
        <v>0.26270780051150999</v>
      </c>
      <c r="C1209" s="132">
        <f>[1]!thsiFinD("ths_adjustment_nvg_ratio_fund",C$2,$A$6,$A1209,101)/100</f>
        <v>0.25427851620189001</v>
      </c>
      <c r="D1209" s="132">
        <f>[1]!thsiFinD("ths_adjustment_nvg_ratio_fund",D$2,$A$6,$A1209,101)/100</f>
        <v>0.43062544931703994</v>
      </c>
      <c r="E1209" s="132">
        <f>[1]!thsiFinD("ths_adjustment_nvg_ratio_fund",E$2,$A$6,$A1209,101)/100</f>
        <v>0.60299835856559003</v>
      </c>
      <c r="F1209" s="135">
        <f>(1+F$831)*(1+[1]!thsiFinD("ths_adjustment_nvg_ratio_fund",F$2,$A$832,$A1209,101)/100)-1</f>
        <v>0.26835787861684857</v>
      </c>
      <c r="G1209" s="135">
        <f>(1+G$831)*(1+[1]!thsiFinD("ths_adjustment_nvg_ratio_fund",G$2,$A$832,$A1209,101)/100)-1</f>
        <v>0.3152191115841223</v>
      </c>
      <c r="H1209" s="136">
        <f>(1+H$997)*(1+[1]!thsiFinD("ths_adjustment_nvg_ratio_fund",H$2,$A$998,$A1209,101)/100)-1</f>
        <v>0.2699696778250229</v>
      </c>
      <c r="I1209" s="136">
        <f>(1+I$997)*(1+[1]!thsiFinD("ths_adjustment_nvg_ratio_fund",I$2,$A$998,$A1209,101)/100)-1</f>
        <v>0.46339706633609845</v>
      </c>
      <c r="J1209" s="32">
        <f t="shared" si="130"/>
        <v>0.3584442323697653</v>
      </c>
      <c r="K1209" s="32">
        <f>[1]!thsiFinD("ths_int_chg_ratio_index",K$2,$A$6,$A1209,101)/100</f>
        <v>-2.4922793634043002E-3</v>
      </c>
      <c r="L1209" s="32">
        <f>[1]!thsiFinD("ths_int_chg_ratio_index",L$2,$A$6,$A1209,101)/100</f>
        <v>8.4473282946889994E-2</v>
      </c>
      <c r="M1209" s="46">
        <f t="shared" si="131"/>
        <v>1.3584442323697652</v>
      </c>
      <c r="N1209" s="46">
        <f t="shared" si="132"/>
        <v>0.99750772063659565</v>
      </c>
      <c r="O1209" s="46">
        <f t="shared" si="132"/>
        <v>1.0844732829468899</v>
      </c>
      <c r="P1209" s="38">
        <f t="shared" si="133"/>
        <v>5.2714689105737289E-3</v>
      </c>
      <c r="Q1209" s="38">
        <f t="shared" si="134"/>
        <v>1.2566999206007345E-3</v>
      </c>
      <c r="R1209" s="38">
        <f t="shared" si="134"/>
        <v>8.7692955418638974E-4</v>
      </c>
      <c r="S1209" s="34">
        <f>MAX(M$6:M1209)</f>
        <v>1.5715176881679187</v>
      </c>
      <c r="T1209" s="34">
        <f>MAX(N$6:N1209)</f>
        <v>1.37911001835863</v>
      </c>
      <c r="U1209" s="34">
        <f>MAX(O$6:O1209)</f>
        <v>1.34291332477861</v>
      </c>
      <c r="V1209" s="35">
        <f t="shared" si="135"/>
        <v>-0.13558451005827066</v>
      </c>
      <c r="W1209" s="35">
        <f t="shared" si="136"/>
        <v>-0.27670185310973561</v>
      </c>
      <c r="X1209" s="35">
        <f t="shared" si="136"/>
        <v>-0.19244729876689992</v>
      </c>
    </row>
    <row r="1210" spans="1:24">
      <c r="A1210" s="357">
        <v>45646</v>
      </c>
      <c r="B1210" s="132">
        <f>[1]!thsiFinD("ths_adjustment_nvg_ratio_fund",B$2,$A$6,$A1210,101)/100</f>
        <v>0.25591432225063998</v>
      </c>
      <c r="C1210" s="132">
        <f>[1]!thsiFinD("ths_adjustment_nvg_ratio_fund",C$2,$A$6,$A1210,101)/100</f>
        <v>0.24915298410216</v>
      </c>
      <c r="D1210" s="132">
        <f>[1]!thsiFinD("ths_adjustment_nvg_ratio_fund",D$2,$A$6,$A1210,101)/100</f>
        <v>0.43613707165109</v>
      </c>
      <c r="E1210" s="132">
        <f>[1]!thsiFinD("ths_adjustment_nvg_ratio_fund",E$2,$A$6,$A1210,101)/100</f>
        <v>0.60672712888043001</v>
      </c>
      <c r="F1210" s="135">
        <f>(1+F$831)*(1+[1]!thsiFinD("ths_adjustment_nvg_ratio_fund",F$2,$A$832,$A1210,101)/100)-1</f>
        <v>0.27825863707831267</v>
      </c>
      <c r="G1210" s="135">
        <f>(1+G$831)*(1+[1]!thsiFinD("ths_adjustment_nvg_ratio_fund",G$2,$A$832,$A1210,101)/100)-1</f>
        <v>0.3246906074651672</v>
      </c>
      <c r="H1210" s="136">
        <f>(1+H$997)*(1+[1]!thsiFinD("ths_adjustment_nvg_ratio_fund",H$2,$A$998,$A1210,101)/100)-1</f>
        <v>0.28362081768438285</v>
      </c>
      <c r="I1210" s="136">
        <f>(1+I$997)*(1+[1]!thsiFinD("ths_adjustment_nvg_ratio_fund",I$2,$A$998,$A1210,101)/100)-1</f>
        <v>0.48182287432840543</v>
      </c>
      <c r="J1210" s="32">
        <f t="shared" si="130"/>
        <v>0.36454055543007352</v>
      </c>
      <c r="K1210" s="32">
        <f>[1]!thsiFinD("ths_int_chg_ratio_index",K$2,$A$6,$A1210,101)/100</f>
        <v>-5.1415284097831001E-3</v>
      </c>
      <c r="L1210" s="32">
        <f>[1]!thsiFinD("ths_int_chg_ratio_index",L$2,$A$6,$A1210,101)/100</f>
        <v>8.6979324000231006E-2</v>
      </c>
      <c r="M1210" s="46">
        <f t="shared" si="131"/>
        <v>1.3645405554300736</v>
      </c>
      <c r="N1210" s="46">
        <f t="shared" si="132"/>
        <v>0.9948584715902169</v>
      </c>
      <c r="O1210" s="46">
        <f t="shared" si="132"/>
        <v>1.086979324000231</v>
      </c>
      <c r="P1210" s="38">
        <f t="shared" si="133"/>
        <v>4.4877242032037579E-3</v>
      </c>
      <c r="Q1210" s="38">
        <f t="shared" si="134"/>
        <v>-2.6558682119152133E-3</v>
      </c>
      <c r="R1210" s="38">
        <f t="shared" si="134"/>
        <v>2.3108370604865147E-3</v>
      </c>
      <c r="S1210" s="34">
        <f>MAX(M$6:M1210)</f>
        <v>1.5715176881679187</v>
      </c>
      <c r="T1210" s="34">
        <f>MAX(N$6:N1210)</f>
        <v>1.37911001835863</v>
      </c>
      <c r="U1210" s="34">
        <f>MAX(O$6:O1210)</f>
        <v>1.34291332477861</v>
      </c>
      <c r="V1210" s="35">
        <f t="shared" si="135"/>
        <v>-0.13170525174243497</v>
      </c>
      <c r="W1210" s="35">
        <f t="shared" si="136"/>
        <v>-0.27862283766579865</v>
      </c>
      <c r="X1210" s="35">
        <f t="shared" si="136"/>
        <v>-0.19058117605659453</v>
      </c>
    </row>
    <row r="1211" spans="1:24">
      <c r="A1211" s="357">
        <v>45649</v>
      </c>
      <c r="B1211" s="132">
        <f>[1]!thsiFinD("ths_adjustment_nvg_ratio_fund",B$2,$A$6,$A1211,101)/100</f>
        <v>0.26214833759591</v>
      </c>
      <c r="C1211" s="132">
        <f>[1]!thsiFinD("ths_adjustment_nvg_ratio_fund",C$2,$A$6,$A1211,101)/100</f>
        <v>0.25028233863261001</v>
      </c>
      <c r="D1211" s="132">
        <f>[1]!thsiFinD("ths_adjustment_nvg_ratio_fund",D$2,$A$6,$A1211,101)/100</f>
        <v>0.41540857895998001</v>
      </c>
      <c r="E1211" s="132">
        <f>[1]!thsiFinD("ths_adjustment_nvg_ratio_fund",E$2,$A$6,$A1211,101)/100</f>
        <v>0.58444772623383001</v>
      </c>
      <c r="F1211" s="135">
        <f>(1+F$831)*(1+[1]!thsiFinD("ths_adjustment_nvg_ratio_fund",F$2,$A$832,$A1211,101)/100)-1</f>
        <v>0.24619903825071443</v>
      </c>
      <c r="G1211" s="135">
        <f>(1+G$831)*(1+[1]!thsiFinD("ths_adjustment_nvg_ratio_fund",G$2,$A$832,$A1211,101)/100)-1</f>
        <v>0.28572559276464027</v>
      </c>
      <c r="H1211" s="136">
        <f>(1+H$997)*(1+[1]!thsiFinD("ths_adjustment_nvg_ratio_fund",H$2,$A$998,$A1211,101)/100)-1</f>
        <v>0.22953334687799432</v>
      </c>
      <c r="I1211" s="136">
        <f>(1+I$997)*(1+[1]!thsiFinD("ths_adjustment_nvg_ratio_fund",I$2,$A$998,$A1211,101)/100)-1</f>
        <v>0.42193899835341853</v>
      </c>
      <c r="J1211" s="32">
        <f t="shared" si="130"/>
        <v>0.3369604947086372</v>
      </c>
      <c r="K1211" s="32">
        <f>[1]!thsiFinD("ths_int_chg_ratio_index",K$2,$A$6,$A1211,101)/100</f>
        <v>-8.3730330759148996E-3</v>
      </c>
      <c r="L1211" s="32">
        <f>[1]!thsiFinD("ths_int_chg_ratio_index",L$2,$A$6,$A1211,101)/100</f>
        <v>6.9414726139434002E-2</v>
      </c>
      <c r="M1211" s="46">
        <f t="shared" si="131"/>
        <v>1.3369604947086371</v>
      </c>
      <c r="N1211" s="46">
        <f t="shared" si="132"/>
        <v>0.99162696692408514</v>
      </c>
      <c r="O1211" s="46">
        <f t="shared" si="132"/>
        <v>1.069414726139434</v>
      </c>
      <c r="P1211" s="38">
        <f t="shared" si="133"/>
        <v>-2.021197582708989E-2</v>
      </c>
      <c r="Q1211" s="38">
        <f t="shared" si="134"/>
        <v>-3.2482054065101629E-3</v>
      </c>
      <c r="R1211" s="38">
        <f t="shared" si="134"/>
        <v>-1.6159091045225171E-2</v>
      </c>
      <c r="S1211" s="34">
        <f>MAX(M$6:M1211)</f>
        <v>1.5715176881679187</v>
      </c>
      <c r="T1211" s="34">
        <f>MAX(N$6:N1211)</f>
        <v>1.37911001835863</v>
      </c>
      <c r="U1211" s="34">
        <f>MAX(O$6:O1211)</f>
        <v>1.34291332477861</v>
      </c>
      <c r="V1211" s="35">
        <f t="shared" si="135"/>
        <v>-0.14925520420500593</v>
      </c>
      <c r="W1211" s="35">
        <f t="shared" si="136"/>
        <v>-0.28096601886462547</v>
      </c>
      <c r="X1211" s="35">
        <f t="shared" si="136"/>
        <v>-0.20366064852641508</v>
      </c>
    </row>
    <row r="1212" spans="1:24">
      <c r="A1212" s="357">
        <v>45650</v>
      </c>
      <c r="B1212" s="132">
        <f>[1]!thsiFinD("ths_adjustment_nvg_ratio_fund",B$2,$A$6,$A1212,101)/100</f>
        <v>0.28005115089513999</v>
      </c>
      <c r="C1212" s="132">
        <f>[1]!thsiFinD("ths_adjustment_nvg_ratio_fund",C$2,$A$6,$A1212,101)/100</f>
        <v>0.26678828946224997</v>
      </c>
      <c r="D1212" s="132">
        <f>[1]!thsiFinD("ths_adjustment_nvg_ratio_fund",D$2,$A$6,$A1212,101)/100</f>
        <v>0.43637670740473999</v>
      </c>
      <c r="E1212" s="132">
        <f>[1]!thsiFinD("ths_adjustment_nvg_ratio_fund",E$2,$A$6,$A1212,101)/100</f>
        <v>0.60598137478659997</v>
      </c>
      <c r="F1212" s="135">
        <f>(1+F$831)*(1+[1]!thsiFinD("ths_adjustment_nvg_ratio_fund",F$2,$A$832,$A1212,101)/100)-1</f>
        <v>0.26175737297587243</v>
      </c>
      <c r="G1212" s="135">
        <f>(1+G$831)*(1+[1]!thsiFinD("ths_adjustment_nvg_ratio_fund",G$2,$A$832,$A1212,101)/100)-1</f>
        <v>0.29975299805683187</v>
      </c>
      <c r="H1212" s="136">
        <f>(1+H$997)*(1+[1]!thsiFinD("ths_adjustment_nvg_ratio_fund",H$2,$A$998,$A1212,101)/100)-1</f>
        <v>0.24390841082080406</v>
      </c>
      <c r="I1212" s="136">
        <f>(1+I$997)*(1+[1]!thsiFinD("ths_adjustment_nvg_ratio_fund",I$2,$A$998,$A1212,101)/100)-1</f>
        <v>0.44327414444977253</v>
      </c>
      <c r="J1212" s="32">
        <f t="shared" si="130"/>
        <v>0.35473630610650142</v>
      </c>
      <c r="K1212" s="32">
        <f>[1]!thsiFinD("ths_int_chg_ratio_index",K$2,$A$6,$A1212,101)/100</f>
        <v>4.3738821519487998E-3</v>
      </c>
      <c r="L1212" s="32">
        <f>[1]!thsiFinD("ths_int_chg_ratio_index",L$2,$A$6,$A1212,101)/100</f>
        <v>8.1686849732066996E-2</v>
      </c>
      <c r="M1212" s="46">
        <f t="shared" si="131"/>
        <v>1.3547363061065014</v>
      </c>
      <c r="N1212" s="46">
        <f t="shared" si="132"/>
        <v>1.0043738821519488</v>
      </c>
      <c r="O1212" s="46">
        <f t="shared" si="132"/>
        <v>1.0816868497320671</v>
      </c>
      <c r="P1212" s="38">
        <f t="shared" si="133"/>
        <v>1.3295689340273364E-2</v>
      </c>
      <c r="Q1212" s="38">
        <f t="shared" si="134"/>
        <v>1.2854546773171327E-2</v>
      </c>
      <c r="R1212" s="38">
        <f t="shared" si="134"/>
        <v>1.1475551339128476E-2</v>
      </c>
      <c r="S1212" s="34">
        <f>MAX(M$6:M1212)</f>
        <v>1.5715176881679187</v>
      </c>
      <c r="T1212" s="34">
        <f>MAX(N$6:N1212)</f>
        <v>1.37911001835863</v>
      </c>
      <c r="U1212" s="34">
        <f>MAX(O$6:O1212)</f>
        <v>1.34291332477861</v>
      </c>
      <c r="V1212" s="35">
        <f t="shared" si="135"/>
        <v>-0.13794396569226142</v>
      </c>
      <c r="W1212" s="35">
        <f t="shared" si="136"/>
        <v>-0.27172316292262122</v>
      </c>
      <c r="X1212" s="35">
        <f t="shared" si="136"/>
        <v>-0.19452221541521175</v>
      </c>
    </row>
    <row r="1213" spans="1:24">
      <c r="A1213" s="357">
        <v>45651</v>
      </c>
      <c r="B1213" s="132">
        <f>[1]!thsiFinD("ths_adjustment_nvg_ratio_fund",B$2,$A$6,$A1213,101)/100</f>
        <v>0.28125</v>
      </c>
      <c r="C1213" s="132">
        <f>[1]!thsiFinD("ths_adjustment_nvg_ratio_fund",C$2,$A$6,$A1213,101)/100</f>
        <v>0.26913387194856997</v>
      </c>
      <c r="D1213" s="132">
        <f>[1]!thsiFinD("ths_adjustment_nvg_ratio_fund",D$2,$A$6,$A1213,101)/100</f>
        <v>0.42319674095374998</v>
      </c>
      <c r="E1213" s="132">
        <f>[1]!thsiFinD("ths_adjustment_nvg_ratio_fund",E$2,$A$6,$A1213,101)/100</f>
        <v>0.59535437945102998</v>
      </c>
      <c r="F1213" s="135">
        <f>(1+F$831)*(1+[1]!thsiFinD("ths_adjustment_nvg_ratio_fund",F$2,$A$832,$A1213,101)/100)-1</f>
        <v>0.24973502341552312</v>
      </c>
      <c r="G1213" s="135">
        <f>(1+G$831)*(1+[1]!thsiFinD("ths_adjustment_nvg_ratio_fund",G$2,$A$832,$A1213,101)/100)-1</f>
        <v>0.28560570041171607</v>
      </c>
      <c r="H1213" s="136">
        <f>(1+H$997)*(1+[1]!thsiFinD("ths_adjustment_nvg_ratio_fund",H$2,$A$998,$A1213,101)/100)-1</f>
        <v>0.22012233379312818</v>
      </c>
      <c r="I1213" s="136">
        <f>(1+I$997)*(1+[1]!thsiFinD("ths_adjustment_nvg_ratio_fund",I$2,$A$998,$A1213,101)/100)-1</f>
        <v>0.41442320825129442</v>
      </c>
      <c r="J1213" s="32">
        <f t="shared" si="130"/>
        <v>0.34235265727812647</v>
      </c>
      <c r="K1213" s="32">
        <f>[1]!thsiFinD("ths_int_chg_ratio_index",K$2,$A$6,$A1213,101)/100</f>
        <v>2.3279005992054001E-3</v>
      </c>
      <c r="L1213" s="32">
        <f>[1]!thsiFinD("ths_int_chg_ratio_index",L$2,$A$6,$A1213,101)/100</f>
        <v>7.3249663376076996E-2</v>
      </c>
      <c r="M1213" s="46">
        <f t="shared" si="131"/>
        <v>1.3423526572781266</v>
      </c>
      <c r="N1213" s="46">
        <f t="shared" si="132"/>
        <v>1.0023279005992054</v>
      </c>
      <c r="O1213" s="46">
        <f t="shared" si="132"/>
        <v>1.0732496633760771</v>
      </c>
      <c r="P1213" s="38">
        <f t="shared" si="133"/>
        <v>-9.1410031402829883E-3</v>
      </c>
      <c r="Q1213" s="38">
        <f t="shared" si="134"/>
        <v>-2.0370716414486179E-3</v>
      </c>
      <c r="R1213" s="38">
        <f t="shared" si="134"/>
        <v>-7.800026743488564E-3</v>
      </c>
      <c r="S1213" s="34">
        <f>MAX(M$6:M1213)</f>
        <v>1.5715176881679187</v>
      </c>
      <c r="T1213" s="34">
        <f>MAX(N$6:N1213)</f>
        <v>1.37911001835863</v>
      </c>
      <c r="U1213" s="34">
        <f>MAX(O$6:O1213)</f>
        <v>1.34291332477861</v>
      </c>
      <c r="V1213" s="35">
        <f t="shared" si="135"/>
        <v>-0.14582402260896832</v>
      </c>
      <c r="W1213" s="35">
        <f t="shared" si="136"/>
        <v>-0.27320671501455551</v>
      </c>
      <c r="X1213" s="35">
        <f t="shared" si="136"/>
        <v>-0.200804963676259</v>
      </c>
    </row>
    <row r="1214" spans="1:24">
      <c r="A1214" s="357">
        <v>45652</v>
      </c>
      <c r="B1214" s="132">
        <f>[1]!thsiFinD("ths_adjustment_nvg_ratio_fund",B$2,$A$6,$A1214,101)/100</f>
        <v>0.27773337595907999</v>
      </c>
      <c r="C1214" s="132">
        <f>[1]!thsiFinD("ths_adjustment_nvg_ratio_fund",C$2,$A$6,$A1214,101)/100</f>
        <v>0.26974198592651</v>
      </c>
      <c r="D1214" s="132">
        <f>[1]!thsiFinD("ths_adjustment_nvg_ratio_fund",D$2,$A$6,$A1214,101)/100</f>
        <v>0.43230289959262003</v>
      </c>
      <c r="E1214" s="132">
        <f>[1]!thsiFinD("ths_adjustment_nvg_ratio_fund",E$2,$A$6,$A1214,101)/100</f>
        <v>0.60355767409738004</v>
      </c>
      <c r="F1214" s="135">
        <f>(1+F$831)*(1+[1]!thsiFinD("ths_adjustment_nvg_ratio_fund",F$2,$A$832,$A1214,101)/100)-1</f>
        <v>0.26305390086963576</v>
      </c>
      <c r="G1214" s="135">
        <f>(1+G$831)*(1+[1]!thsiFinD("ths_adjustment_nvg_ratio_fund",G$2,$A$832,$A1214,101)/100)-1</f>
        <v>0.29615622746909076</v>
      </c>
      <c r="H1214" s="136">
        <f>(1+H$997)*(1+[1]!thsiFinD("ths_adjustment_nvg_ratio_fund",H$2,$A$998,$A1214,101)/100)-1</f>
        <v>0.23553157499801025</v>
      </c>
      <c r="I1214" s="136">
        <f>(1+I$997)*(1+[1]!thsiFinD("ths_adjustment_nvg_ratio_fund",I$2,$A$998,$A1214,101)/100)-1</f>
        <v>0.43963747181970825</v>
      </c>
      <c r="J1214" s="32">
        <f t="shared" si="130"/>
        <v>0.35221438884150436</v>
      </c>
      <c r="K1214" s="32">
        <f>[1]!thsiFinD("ths_int_chg_ratio_index",K$2,$A$6,$A1214,101)/100</f>
        <v>4.7245630815721E-3</v>
      </c>
      <c r="L1214" s="32">
        <f>[1]!thsiFinD("ths_int_chg_ratio_index",L$2,$A$6,$A1214,101)/100</f>
        <v>7.9468600633342004E-2</v>
      </c>
      <c r="M1214" s="46">
        <f t="shared" si="131"/>
        <v>1.3522143888415044</v>
      </c>
      <c r="N1214" s="46">
        <f t="shared" si="132"/>
        <v>1.0047245630815722</v>
      </c>
      <c r="O1214" s="46">
        <f t="shared" si="132"/>
        <v>1.079468600633342</v>
      </c>
      <c r="P1214" s="38">
        <f t="shared" si="133"/>
        <v>7.3466026307678067E-3</v>
      </c>
      <c r="Q1214" s="38">
        <f t="shared" si="134"/>
        <v>2.391096247978286E-3</v>
      </c>
      <c r="R1214" s="38">
        <f t="shared" si="134"/>
        <v>5.7944926231816574E-3</v>
      </c>
      <c r="S1214" s="34">
        <f>MAX(M$6:M1214)</f>
        <v>1.5715176881679187</v>
      </c>
      <c r="T1214" s="34">
        <f>MAX(N$6:N1214)</f>
        <v>1.37911001835863</v>
      </c>
      <c r="U1214" s="34">
        <f>MAX(O$6:O1214)</f>
        <v>1.34291332477861</v>
      </c>
      <c r="V1214" s="35">
        <f t="shared" si="135"/>
        <v>-0.1395487311263286</v>
      </c>
      <c r="W1214" s="35">
        <f t="shared" si="136"/>
        <v>-0.27146888231777089</v>
      </c>
      <c r="X1214" s="35">
        <f t="shared" si="136"/>
        <v>-0.19617403393379762</v>
      </c>
    </row>
    <row r="1215" spans="1:24">
      <c r="A1215" s="357">
        <v>45653</v>
      </c>
      <c r="B1215" s="132">
        <f>[1]!thsiFinD("ths_adjustment_nvg_ratio_fund",B$2,$A$6,$A1215,101)/100</f>
        <v>0.27829283887468004</v>
      </c>
      <c r="C1215" s="132">
        <f>[1]!thsiFinD("ths_adjustment_nvg_ratio_fund",C$2,$A$6,$A1215,101)/100</f>
        <v>0.27017635305359999</v>
      </c>
      <c r="D1215" s="132">
        <f>[1]!thsiFinD("ths_adjustment_nvg_ratio_fund",D$2,$A$6,$A1215,101)/100</f>
        <v>0.43817397555714999</v>
      </c>
      <c r="E1215" s="132">
        <f>[1]!thsiFinD("ths_adjustment_nvg_ratio_fund",E$2,$A$6,$A1215,101)/100</f>
        <v>0.61297281912692003</v>
      </c>
      <c r="F1215" s="135">
        <f>(1+F$831)*(1+[1]!thsiFinD("ths_adjustment_nvg_ratio_fund",F$2,$A$832,$A1215,101)/100)-1</f>
        <v>0.27059733588789414</v>
      </c>
      <c r="G1215" s="135">
        <f>(1+G$831)*(1+[1]!thsiFinD("ths_adjustment_nvg_ratio_fund",G$2,$A$832,$A1215,101)/100)-1</f>
        <v>0.30442879982089699</v>
      </c>
      <c r="H1215" s="136">
        <f>(1+H$997)*(1+[1]!thsiFinD("ths_adjustment_nvg_ratio_fund",H$2,$A$998,$A1215,101)/100)-1</f>
        <v>0.25197499346496488</v>
      </c>
      <c r="I1215" s="136">
        <f>(1+I$997)*(1+[1]!thsiFinD("ths_adjustment_nvg_ratio_fund",I$2,$A$998,$A1215,101)/100)-1</f>
        <v>0.44921404307887025</v>
      </c>
      <c r="J1215" s="32">
        <f t="shared" si="130"/>
        <v>0.35947889485812207</v>
      </c>
      <c r="K1215" s="32">
        <f>[1]!thsiFinD("ths_int_chg_ratio_index",K$2,$A$6,$A1215,101)/100</f>
        <v>4.0474852456443998E-3</v>
      </c>
      <c r="L1215" s="32">
        <f>[1]!thsiFinD("ths_int_chg_ratio_index",L$2,$A$6,$A1215,101)/100</f>
        <v>8.0898960646833995E-2</v>
      </c>
      <c r="M1215" s="46">
        <f t="shared" si="131"/>
        <v>1.359478894858122</v>
      </c>
      <c r="N1215" s="46">
        <f t="shared" si="132"/>
        <v>1.0040474852456445</v>
      </c>
      <c r="O1215" s="46">
        <f t="shared" si="132"/>
        <v>1.080898960646834</v>
      </c>
      <c r="P1215" s="38">
        <f t="shared" si="133"/>
        <v>5.3723034428301286E-3</v>
      </c>
      <c r="Q1215" s="38">
        <f t="shared" si="134"/>
        <v>-6.7389398130279776E-4</v>
      </c>
      <c r="R1215" s="38">
        <f t="shared" si="134"/>
        <v>1.3250593974227787E-3</v>
      </c>
      <c r="S1215" s="34">
        <f>MAX(M$6:M1215)</f>
        <v>1.5715176881679187</v>
      </c>
      <c r="T1215" s="34">
        <f>MAX(N$6:N1215)</f>
        <v>1.37911001835863</v>
      </c>
      <c r="U1215" s="34">
        <f>MAX(O$6:O1215)</f>
        <v>1.34291332477861</v>
      </c>
      <c r="V1215" s="35">
        <f t="shared" si="135"/>
        <v>-0.134926125812171</v>
      </c>
      <c r="W1215" s="35">
        <f t="shared" si="136"/>
        <v>-0.27195983505316879</v>
      </c>
      <c r="X1215" s="35">
        <f t="shared" si="136"/>
        <v>-0.19510891678356923</v>
      </c>
    </row>
    <row r="1216" spans="1:24">
      <c r="A1216" s="357">
        <v>45656</v>
      </c>
      <c r="B1216" s="132">
        <f>[1]!thsiFinD("ths_adjustment_nvg_ratio_fund",B$2,$A$6,$A1216,101)/100</f>
        <v>0.28748401534527002</v>
      </c>
      <c r="C1216" s="132">
        <f>[1]!thsiFinD("ths_adjustment_nvg_ratio_fund",C$2,$A$6,$A1216,101)/100</f>
        <v>0.27660498653462001</v>
      </c>
      <c r="D1216" s="132">
        <f>[1]!thsiFinD("ths_adjustment_nvg_ratio_fund",D$2,$A$6,$A1216,101)/100</f>
        <v>0.43889288281812</v>
      </c>
      <c r="E1216" s="132">
        <f>[1]!thsiFinD("ths_adjustment_nvg_ratio_fund",E$2,$A$6,$A1216,101)/100</f>
        <v>0.61940494793544998</v>
      </c>
      <c r="F1216" s="135">
        <f>(1+F$831)*(1+[1]!thsiFinD("ths_adjustment_nvg_ratio_fund",F$2,$A$832,$A1216,101)/100)-1</f>
        <v>0.26953654033845131</v>
      </c>
      <c r="G1216" s="135">
        <f>(1+G$831)*(1+[1]!thsiFinD("ths_adjustment_nvg_ratio_fund",G$2,$A$832,$A1216,101)/100)-1</f>
        <v>0.30167127570363328</v>
      </c>
      <c r="H1216" s="136">
        <f>(1+H$997)*(1+[1]!thsiFinD("ths_adjustment_nvg_ratio_fund",H$2,$A$998,$A1216,101)/100)-1</f>
        <v>0.24256398038010873</v>
      </c>
      <c r="I1216" s="136">
        <f>(1+I$997)*(1+[1]!thsiFinD("ths_adjustment_nvg_ratio_fund",I$2,$A$998,$A1216,101)/100)-1</f>
        <v>0.4373342458206646</v>
      </c>
      <c r="J1216" s="32">
        <f t="shared" si="130"/>
        <v>0.35918660935953972</v>
      </c>
      <c r="K1216" s="32">
        <f>[1]!thsiFinD("ths_int_chg_ratio_index",K$2,$A$6,$A1216,101)/100</f>
        <v>7.4102965941692999E-3</v>
      </c>
      <c r="L1216" s="32">
        <f>[1]!thsiFinD("ths_int_chg_ratio_index",L$2,$A$6,$A1216,101)/100</f>
        <v>7.9923343476309E-2</v>
      </c>
      <c r="M1216" s="46">
        <f t="shared" si="131"/>
        <v>1.3591866093595397</v>
      </c>
      <c r="N1216" s="46">
        <f t="shared" si="132"/>
        <v>1.0074102965941694</v>
      </c>
      <c r="O1216" s="46">
        <f t="shared" si="132"/>
        <v>1.0799233434763089</v>
      </c>
      <c r="P1216" s="38">
        <f t="shared" si="133"/>
        <v>-2.1499818767900525E-4</v>
      </c>
      <c r="Q1216" s="38">
        <f t="shared" si="134"/>
        <v>3.3492552871661196E-3</v>
      </c>
      <c r="R1216" s="38">
        <f t="shared" si="134"/>
        <v>-9.0259793564906321E-4</v>
      </c>
      <c r="S1216" s="34">
        <f>MAX(M$6:M1216)</f>
        <v>1.5715176881679187</v>
      </c>
      <c r="T1216" s="34">
        <f>MAX(N$6:N1216)</f>
        <v>1.37911001835863</v>
      </c>
      <c r="U1216" s="34">
        <f>MAX(O$6:O1216)</f>
        <v>1.34291332477861</v>
      </c>
      <c r="V1216" s="35">
        <f t="shared" si="135"/>
        <v>-0.13511211512732979</v>
      </c>
      <c r="W1216" s="35">
        <f t="shared" si="136"/>
        <v>-0.26952144268145117</v>
      </c>
      <c r="X1216" s="35">
        <f t="shared" si="136"/>
        <v>-0.19583540981370273</v>
      </c>
    </row>
    <row r="1217" spans="1:24">
      <c r="A1217" s="357">
        <v>45657</v>
      </c>
      <c r="B1217" s="132">
        <f>[1]!thsiFinD("ths_adjustment_nvg_ratio_fund",B$2,$A$6,$A1217,101)/100</f>
        <v>0.27181905370844001</v>
      </c>
      <c r="C1217" s="132">
        <f>[1]!thsiFinD("ths_adjustment_nvg_ratio_fund",C$2,$A$6,$A1217,101)/100</f>
        <v>0.26062027625749001</v>
      </c>
      <c r="D1217" s="132">
        <f>[1]!thsiFinD("ths_adjustment_nvg_ratio_fund",D$2,$A$6,$A1217,101)/100</f>
        <v>0.39935298346512998</v>
      </c>
      <c r="E1217" s="132">
        <f>[1]!thsiFinD("ths_adjustment_nvg_ratio_fund",E$2,$A$6,$A1217,101)/100</f>
        <v>0.58370197221716003</v>
      </c>
      <c r="F1217" s="135">
        <f>(1+F$831)*(1+[1]!thsiFinD("ths_adjustment_nvg_ratio_fund",F$2,$A$832,$A1217,101)/100)-1</f>
        <v>0.23735907533869316</v>
      </c>
      <c r="G1217" s="135">
        <f>(1+G$831)*(1+[1]!thsiFinD("ths_adjustment_nvg_ratio_fund",G$2,$A$832,$A1217,101)/100)-1</f>
        <v>0.26366539982649306</v>
      </c>
      <c r="H1217" s="136">
        <f>(1+H$997)*(1+[1]!thsiFinD("ths_adjustment_nvg_ratio_fund",H$2,$A$998,$A1217,101)/100)-1</f>
        <v>0.20719511801722823</v>
      </c>
      <c r="I1217" s="136">
        <f>(1+I$997)*(1+[1]!thsiFinD("ths_adjustment_nvg_ratio_fund",I$2,$A$998,$A1217,101)/100)-1</f>
        <v>0.39890673836303492</v>
      </c>
      <c r="J1217" s="32">
        <f t="shared" si="130"/>
        <v>0.32782757714920874</v>
      </c>
      <c r="K1217" s="32">
        <f>[1]!thsiFinD("ths_int_chg_ratio_index",K$2,$A$6,$A1217,101)/100</f>
        <v>-1.2190626451140002E-2</v>
      </c>
      <c r="L1217" s="32">
        <f>[1]!thsiFinD("ths_int_chg_ratio_index",L$2,$A$6,$A1217,101)/100</f>
        <v>5.5675710221256003E-2</v>
      </c>
      <c r="M1217" s="46">
        <f t="shared" si="131"/>
        <v>1.3278275771492087</v>
      </c>
      <c r="N1217" s="46">
        <f t="shared" si="132"/>
        <v>0.98780937354886</v>
      </c>
      <c r="O1217" s="46">
        <f t="shared" si="132"/>
        <v>1.0556757102212559</v>
      </c>
      <c r="P1217" s="38">
        <f t="shared" si="133"/>
        <v>-2.3071910798994399E-2</v>
      </c>
      <c r="Q1217" s="38">
        <f t="shared" si="134"/>
        <v>-1.9456742810328387E-2</v>
      </c>
      <c r="R1217" s="38">
        <f t="shared" si="134"/>
        <v>-2.2453105955649644E-2</v>
      </c>
      <c r="S1217" s="34">
        <f>MAX(M$6:M1217)</f>
        <v>1.5715176881679187</v>
      </c>
      <c r="T1217" s="34">
        <f>MAX(N$6:N1217)</f>
        <v>1.37911001835863</v>
      </c>
      <c r="U1217" s="34">
        <f>MAX(O$6:O1217)</f>
        <v>1.34291332477861</v>
      </c>
      <c r="V1217" s="35">
        <f t="shared" si="135"/>
        <v>-0.155066731258243</v>
      </c>
      <c r="W1217" s="35">
        <f t="shared" si="136"/>
        <v>-0.2837341760996579</v>
      </c>
      <c r="X1217" s="35">
        <f t="shared" si="136"/>
        <v>-0.21389140256293715</v>
      </c>
    </row>
    <row r="1218" spans="1:24">
      <c r="A1218" s="357">
        <v>45659</v>
      </c>
      <c r="B1218" s="132">
        <f>[1]!thsiFinD("ths_adjustment_nvg_ratio_fund",B$2,$A$6,$A1218,101)/100</f>
        <v>0.23953005115088999</v>
      </c>
      <c r="C1218" s="132">
        <f>[1]!thsiFinD("ths_adjustment_nvg_ratio_fund",C$2,$A$6,$A1218,101)/100</f>
        <v>0.22726088089653002</v>
      </c>
      <c r="D1218" s="132">
        <f>[1]!thsiFinD("ths_adjustment_nvg_ratio_fund",D$2,$A$6,$A1218,101)/100</f>
        <v>0.35657800143781004</v>
      </c>
      <c r="E1218" s="132">
        <f>[1]!thsiFinD("ths_adjustment_nvg_ratio_fund",E$2,$A$6,$A1218,101)/100</f>
        <v>0.54427022610686993</v>
      </c>
      <c r="F1218" s="135">
        <f>(1+F$831)*(1+[1]!thsiFinD("ths_adjustment_nvg_ratio_fund",F$2,$A$832,$A1218,101)/100)-1</f>
        <v>0.20447441330597305</v>
      </c>
      <c r="G1218" s="135">
        <f>(1+G$831)*(1+[1]!thsiFinD("ths_adjustment_nvg_ratio_fund",G$2,$A$832,$A1218,101)/100)-1</f>
        <v>0.23117457218389537</v>
      </c>
      <c r="H1218" s="136">
        <f>(1+H$997)*(1+[1]!thsiFinD("ths_adjustment_nvg_ratio_fund",H$2,$A$998,$A1218,101)/100)-1</f>
        <v>0.18299537008472533</v>
      </c>
      <c r="I1218" s="136">
        <f>(1+I$997)*(1+[1]!thsiFinD("ths_adjustment_nvg_ratio_fund",I$2,$A$998,$A1218,101)/100)-1</f>
        <v>0.37781403710868644</v>
      </c>
      <c r="J1218" s="32">
        <f t="shared" si="130"/>
        <v>0.29551219403442253</v>
      </c>
      <c r="K1218" s="32">
        <f>[1]!thsiFinD("ths_int_chg_ratio_index",K$2,$A$6,$A1218,101)/100</f>
        <v>-4.1520514553913E-2</v>
      </c>
      <c r="L1218" s="32">
        <f>[1]!thsiFinD("ths_int_chg_ratio_index",L$2,$A$6,$A1218,101)/100</f>
        <v>2.7773890232134998E-2</v>
      </c>
      <c r="M1218" s="46">
        <f t="shared" si="131"/>
        <v>1.2955121940344225</v>
      </c>
      <c r="N1218" s="46">
        <f t="shared" si="132"/>
        <v>0.95847948544608697</v>
      </c>
      <c r="O1218" s="46">
        <f t="shared" si="132"/>
        <v>1.0277738902321349</v>
      </c>
      <c r="P1218" s="38">
        <f t="shared" si="133"/>
        <v>-2.4337032662151814E-2</v>
      </c>
      <c r="Q1218" s="38">
        <f t="shared" si="134"/>
        <v>-2.9691850359144567E-2</v>
      </c>
      <c r="R1218" s="38">
        <f t="shared" si="134"/>
        <v>-2.6430294567706958E-2</v>
      </c>
      <c r="S1218" s="34">
        <f>MAX(M$6:M1218)</f>
        <v>1.5715176881679187</v>
      </c>
      <c r="T1218" s="34">
        <f>MAX(N$6:N1218)</f>
        <v>1.37911001835863</v>
      </c>
      <c r="U1218" s="34">
        <f>MAX(O$6:O1218)</f>
        <v>1.34291332477861</v>
      </c>
      <c r="V1218" s="35">
        <f t="shared" si="135"/>
        <v>-0.17562989981694987</v>
      </c>
      <c r="W1218" s="35">
        <f t="shared" si="136"/>
        <v>-0.30500143376027622</v>
      </c>
      <c r="X1218" s="35">
        <f t="shared" si="136"/>
        <v>-0.23466848435540566</v>
      </c>
    </row>
    <row r="1219" spans="1:24">
      <c r="A1219" s="357">
        <v>45660</v>
      </c>
      <c r="B1219" s="132">
        <f>[1]!thsiFinD("ths_adjustment_nvg_ratio_fund",B$2,$A$6,$A1219,101)/100</f>
        <v>0.21771099744246</v>
      </c>
      <c r="C1219" s="132">
        <f>[1]!thsiFinD("ths_adjustment_nvg_ratio_fund",C$2,$A$6,$A1219,101)/100</f>
        <v>0.21449048735992002</v>
      </c>
      <c r="D1219" s="132">
        <f>[1]!thsiFinD("ths_adjustment_nvg_ratio_fund",D$2,$A$6,$A1219,101)/100</f>
        <v>0.33045770428948001</v>
      </c>
      <c r="E1219" s="132">
        <f>[1]!thsiFinD("ths_adjustment_nvg_ratio_fund",E$2,$A$6,$A1219,101)/100</f>
        <v>0.52059253459220001</v>
      </c>
      <c r="F1219" s="135">
        <f>(1+F$831)*(1+[1]!thsiFinD("ths_adjustment_nvg_ratio_fund",F$2,$A$832,$A1219,101)/100)-1</f>
        <v>0.17489000409374089</v>
      </c>
      <c r="G1219" s="135">
        <f>(1+G$831)*(1+[1]!thsiFinD("ths_adjustment_nvg_ratio_fund",G$2,$A$832,$A1219,101)/100)-1</f>
        <v>0.19832406748252396</v>
      </c>
      <c r="H1219" s="136">
        <f>(1+H$997)*(1+[1]!thsiFinD("ths_adjustment_nvg_ratio_fund",H$2,$A$998,$A1219,101)/100)-1</f>
        <v>0.13821549463698868</v>
      </c>
      <c r="I1219" s="136">
        <f>(1+I$997)*(1+[1]!thsiFinD("ths_adjustment_nvg_ratio_fund",I$2,$A$998,$A1219,101)/100)-1</f>
        <v>0.3265369530248492</v>
      </c>
      <c r="J1219" s="32">
        <f t="shared" si="130"/>
        <v>0.26515228036527039</v>
      </c>
      <c r="K1219" s="32">
        <f>[1]!thsiFinD("ths_int_chg_ratio_index",K$2,$A$6,$A1219,101)/100</f>
        <v>-5.5162900220102999E-2</v>
      </c>
      <c r="L1219" s="32">
        <f>[1]!thsiFinD("ths_int_chg_ratio_index",L$2,$A$6,$A1219,101)/100</f>
        <v>5.1104571343315993E-3</v>
      </c>
      <c r="M1219" s="46">
        <f t="shared" si="131"/>
        <v>1.2651522803652704</v>
      </c>
      <c r="N1219" s="46">
        <f t="shared" si="132"/>
        <v>0.94483709977989705</v>
      </c>
      <c r="O1219" s="46">
        <f t="shared" si="132"/>
        <v>1.0051104571343317</v>
      </c>
      <c r="P1219" s="38">
        <f t="shared" si="133"/>
        <v>-2.3434679973645567E-2</v>
      </c>
      <c r="Q1219" s="38">
        <f t="shared" si="134"/>
        <v>-1.4233362188070808E-2</v>
      </c>
      <c r="R1219" s="38">
        <f t="shared" si="134"/>
        <v>-2.2050991286307609E-2</v>
      </c>
      <c r="S1219" s="34">
        <f>MAX(M$6:M1219)</f>
        <v>1.5715176881679187</v>
      </c>
      <c r="T1219" s="34">
        <f>MAX(N$6:N1219)</f>
        <v>1.37911001835863</v>
      </c>
      <c r="U1219" s="34">
        <f>MAX(O$6:O1219)</f>
        <v>1.34291332477861</v>
      </c>
      <c r="V1219" s="35">
        <f t="shared" si="135"/>
        <v>-0.19494874929458172</v>
      </c>
      <c r="W1219" s="35">
        <f t="shared" si="136"/>
        <v>-0.31489360007375611</v>
      </c>
      <c r="X1219" s="35">
        <f t="shared" si="136"/>
        <v>-0.25154480293802117</v>
      </c>
    </row>
    <row r="1220" spans="1:24">
      <c r="A1220" s="357">
        <v>45663</v>
      </c>
      <c r="B1220" s="132">
        <f>[1]!thsiFinD("ths_adjustment_nvg_ratio_fund",B$2,$A$6,$A1220,101)/100</f>
        <v>0.21555306905371002</v>
      </c>
      <c r="C1220" s="132">
        <f>[1]!thsiFinD("ths_adjustment_nvg_ratio_fund",C$2,$A$6,$A1220,101)/100</f>
        <v>0.21344800625488999</v>
      </c>
      <c r="D1220" s="132">
        <f>[1]!thsiFinD("ths_adjustment_nvg_ratio_fund",D$2,$A$6,$A1220,101)/100</f>
        <v>0.33033788641264999</v>
      </c>
      <c r="E1220" s="132">
        <f>[1]!thsiFinD("ths_adjustment_nvg_ratio_fund",E$2,$A$6,$A1220,101)/100</f>
        <v>0.52450774339191997</v>
      </c>
      <c r="F1220" s="135">
        <f>(1+F$831)*(1+[1]!thsiFinD("ths_adjustment_nvg_ratio_fund",F$2,$A$832,$A1220,101)/100)-1</f>
        <v>0.17783665839774798</v>
      </c>
      <c r="G1220" s="135">
        <f>(1+G$831)*(1+[1]!thsiFinD("ths_adjustment_nvg_ratio_fund",G$2,$A$832,$A1220,101)/100)-1</f>
        <v>0.20347943865828588</v>
      </c>
      <c r="H1220" s="136">
        <f>(1+H$997)*(1+[1]!thsiFinD("ths_adjustment_nvg_ratio_fund",H$2,$A$998,$A1220,101)/100)-1</f>
        <v>0.13987017825630632</v>
      </c>
      <c r="I1220" s="136">
        <f>(1+I$997)*(1+[1]!thsiFinD("ths_adjustment_nvg_ratio_fund",I$2,$A$998,$A1220,101)/100)-1</f>
        <v>0.32641573060384643</v>
      </c>
      <c r="J1220" s="32">
        <f t="shared" si="130"/>
        <v>0.26643108887866962</v>
      </c>
      <c r="K1220" s="32">
        <f>[1]!thsiFinD("ths_int_chg_ratio_index",K$2,$A$6,$A1220,101)/100</f>
        <v>-5.6353822380062008E-2</v>
      </c>
      <c r="L1220" s="32">
        <f>[1]!thsiFinD("ths_int_chg_ratio_index",L$2,$A$6,$A1220,101)/100</f>
        <v>2.1788724217443002E-3</v>
      </c>
      <c r="M1220" s="46">
        <f t="shared" si="131"/>
        <v>1.2664310888786696</v>
      </c>
      <c r="N1220" s="46">
        <f t="shared" si="132"/>
        <v>0.94364617761993796</v>
      </c>
      <c r="O1220" s="46">
        <f t="shared" si="132"/>
        <v>1.0021788724217442</v>
      </c>
      <c r="P1220" s="38">
        <f t="shared" si="133"/>
        <v>1.0107941417376587E-3</v>
      </c>
      <c r="Q1220" s="38">
        <f t="shared" si="134"/>
        <v>-1.2604523681770674E-3</v>
      </c>
      <c r="R1220" s="38">
        <f t="shared" si="134"/>
        <v>-2.916679148822765E-3</v>
      </c>
      <c r="S1220" s="34">
        <f>MAX(M$6:M1220)</f>
        <v>1.5715176881679187</v>
      </c>
      <c r="T1220" s="34">
        <f>MAX(N$6:N1220)</f>
        <v>1.37911001835863</v>
      </c>
      <c r="U1220" s="34">
        <f>MAX(O$6:O1220)</f>
        <v>1.34291332477861</v>
      </c>
      <c r="V1220" s="35">
        <f t="shared" si="135"/>
        <v>-0.19413500820657015</v>
      </c>
      <c r="W1220" s="35">
        <f t="shared" si="136"/>
        <v>-0.31575714405799649</v>
      </c>
      <c r="X1220" s="35">
        <f t="shared" si="136"/>
        <v>-0.25372780660511995</v>
      </c>
    </row>
    <row r="1221" spans="1:24">
      <c r="A1221" s="357">
        <v>45664</v>
      </c>
      <c r="B1221" s="132">
        <f>[1]!thsiFinD("ths_adjustment_nvg_ratio_fund",B$2,$A$6,$A1221,101)/100</f>
        <v>0.22858056265985</v>
      </c>
      <c r="C1221" s="132">
        <f>[1]!thsiFinD("ths_adjustment_nvg_ratio_fund",C$2,$A$6,$A1221,101)/100</f>
        <v>0.22222222222222002</v>
      </c>
      <c r="D1221" s="132">
        <f>[1]!thsiFinD("ths_adjustment_nvg_ratio_fund",D$2,$A$6,$A1221,101)/100</f>
        <v>0.34219985621855004</v>
      </c>
      <c r="E1221" s="132">
        <f>[1]!thsiFinD("ths_adjustment_nvg_ratio_fund",E$2,$A$6,$A1221,101)/100</f>
        <v>0.5341093269835</v>
      </c>
      <c r="F1221" s="135">
        <f>(1+F$831)*(1+[1]!thsiFinD("ths_adjustment_nvg_ratio_fund",F$2,$A$832,$A1221,101)/100)-1</f>
        <v>0.19351285929506612</v>
      </c>
      <c r="G1221" s="135">
        <f>(1+G$831)*(1+[1]!thsiFinD("ths_adjustment_nvg_ratio_fund",G$2,$A$832,$A1221,101)/100)-1</f>
        <v>0.21966490630312263</v>
      </c>
      <c r="H1221" s="136">
        <f>(1+H$997)*(1+[1]!thsiFinD("ths_adjustment_nvg_ratio_fund",H$2,$A$998,$A1221,101)/100)-1</f>
        <v>0.16737929342743474</v>
      </c>
      <c r="I1221" s="136">
        <f>(1+I$997)*(1+[1]!thsiFinD("ths_adjustment_nvg_ratio_fund",I$2,$A$998,$A1221,101)/100)-1</f>
        <v>0.36132778785241459</v>
      </c>
      <c r="J1221" s="32">
        <f t="shared" si="130"/>
        <v>0.28362460187026978</v>
      </c>
      <c r="K1221" s="32">
        <f>[1]!thsiFinD("ths_int_chg_ratio_index",K$2,$A$6,$A1221,101)/100</f>
        <v>-4.8748458934477996E-2</v>
      </c>
      <c r="L1221" s="32">
        <f>[1]!thsiFinD("ths_int_chg_ratio_index",L$2,$A$6,$A1221,101)/100</f>
        <v>1.4995914114222998E-2</v>
      </c>
      <c r="M1221" s="46">
        <f t="shared" si="131"/>
        <v>1.2836246018702697</v>
      </c>
      <c r="N1221" s="46">
        <f t="shared" si="132"/>
        <v>0.95125154106552201</v>
      </c>
      <c r="O1221" s="46">
        <f t="shared" si="132"/>
        <v>1.0149959141142231</v>
      </c>
      <c r="P1221" s="38">
        <f t="shared" si="133"/>
        <v>1.3576351009215726E-2</v>
      </c>
      <c r="Q1221" s="38">
        <f t="shared" si="134"/>
        <v>8.0595498884616923E-3</v>
      </c>
      <c r="R1221" s="38">
        <f t="shared" si="134"/>
        <v>1.2789175710226974E-2</v>
      </c>
      <c r="S1221" s="34">
        <f>MAX(M$6:M1221)</f>
        <v>1.5715176881679187</v>
      </c>
      <c r="T1221" s="34">
        <f>MAX(N$6:N1221)</f>
        <v>1.37911001835863</v>
      </c>
      <c r="U1221" s="34">
        <f>MAX(O$6:O1221)</f>
        <v>1.34291332477861</v>
      </c>
      <c r="V1221" s="35">
        <f t="shared" si="135"/>
        <v>-0.18319430221194377</v>
      </c>
      <c r="W1221" s="35">
        <f t="shared" si="136"/>
        <v>-0.31024245462470834</v>
      </c>
      <c r="X1221" s="35">
        <f t="shared" si="136"/>
        <v>-0.24418360039613629</v>
      </c>
    </row>
    <row r="1222" spans="1:24">
      <c r="A1222" s="357">
        <v>45665</v>
      </c>
      <c r="B1222" s="132">
        <f>[1]!thsiFinD("ths_adjustment_nvg_ratio_fund",B$2,$A$6,$A1222,101)/100</f>
        <v>0.23049872122762</v>
      </c>
      <c r="C1222" s="132">
        <f>[1]!thsiFinD("ths_adjustment_nvg_ratio_fund",C$2,$A$6,$A1222,101)/100</f>
        <v>0.22283033620015999</v>
      </c>
      <c r="D1222" s="132">
        <f>[1]!thsiFinD("ths_adjustment_nvg_ratio_fund",D$2,$A$6,$A1222,101)/100</f>
        <v>0.33656841600767001</v>
      </c>
      <c r="E1222" s="132">
        <f>[1]!thsiFinD("ths_adjustment_nvg_ratio_fund",E$2,$A$6,$A1222,101)/100</f>
        <v>0.52963480257481999</v>
      </c>
      <c r="F1222" s="135">
        <f>(1+F$831)*(1+[1]!thsiFinD("ths_adjustment_nvg_ratio_fund",F$2,$A$832,$A1222,101)/100)-1</f>
        <v>0.18714808599841093</v>
      </c>
      <c r="G1222" s="135">
        <f>(1+G$831)*(1+[1]!thsiFinD("ths_adjustment_nvg_ratio_fund",G$2,$A$832,$A1222,101)/100)-1</f>
        <v>0.21391007336273615</v>
      </c>
      <c r="H1222" s="136">
        <f>(1+H$997)*(1+[1]!thsiFinD("ths_adjustment_nvg_ratio_fund",H$2,$A$998,$A1222,101)/100)-1</f>
        <v>0.16334600210534922</v>
      </c>
      <c r="I1222" s="136">
        <f>(1+I$997)*(1+[1]!thsiFinD("ths_adjustment_nvg_ratio_fund",I$2,$A$998,$A1222,101)/100)-1</f>
        <v>0.3644795707984676</v>
      </c>
      <c r="J1222" s="32">
        <f t="shared" si="130"/>
        <v>0.2810520010344042</v>
      </c>
      <c r="K1222" s="32">
        <f>[1]!thsiFinD("ths_int_chg_ratio_index",K$2,$A$6,$A1222,101)/100</f>
        <v>-5.1051117238028999E-2</v>
      </c>
      <c r="L1222" s="32">
        <f>[1]!thsiFinD("ths_int_chg_ratio_index",L$2,$A$6,$A1222,101)/100</f>
        <v>1.3090745152058001E-2</v>
      </c>
      <c r="M1222" s="46">
        <f t="shared" si="131"/>
        <v>1.2810520010344042</v>
      </c>
      <c r="N1222" s="46">
        <f t="shared" si="132"/>
        <v>0.94894888276197098</v>
      </c>
      <c r="O1222" s="46">
        <f t="shared" si="132"/>
        <v>1.0130907451520581</v>
      </c>
      <c r="P1222" s="38">
        <f t="shared" si="133"/>
        <v>-2.0041691567123099E-3</v>
      </c>
      <c r="Q1222" s="38">
        <f t="shared" si="134"/>
        <v>-2.4206618377424771E-3</v>
      </c>
      <c r="R1222" s="38">
        <f t="shared" si="134"/>
        <v>-1.8770213117829115E-3</v>
      </c>
      <c r="S1222" s="34">
        <f>MAX(M$6:M1222)</f>
        <v>1.5715176881679187</v>
      </c>
      <c r="T1222" s="34">
        <f>MAX(N$6:N1222)</f>
        <v>1.37911001835863</v>
      </c>
      <c r="U1222" s="34">
        <f>MAX(O$6:O1222)</f>
        <v>1.34291332477861</v>
      </c>
      <c r="V1222" s="35">
        <f t="shared" si="135"/>
        <v>-0.18483131899847749</v>
      </c>
      <c r="W1222" s="35">
        <f t="shared" si="136"/>
        <v>-0.31191212439209326</v>
      </c>
      <c r="X1222" s="35">
        <f t="shared" si="136"/>
        <v>-0.24560228388598782</v>
      </c>
    </row>
    <row r="1223" spans="1:24">
      <c r="A1223" s="357">
        <v>45666</v>
      </c>
      <c r="B1223" s="132">
        <f>[1]!thsiFinD("ths_adjustment_nvg_ratio_fund",B$2,$A$6,$A1223,101)/100</f>
        <v>0.22993925831202</v>
      </c>
      <c r="C1223" s="132">
        <f>[1]!thsiFinD("ths_adjustment_nvg_ratio_fund",C$2,$A$6,$A1223,101)/100</f>
        <v>0.21848666492919999</v>
      </c>
      <c r="D1223" s="132">
        <f>[1]!thsiFinD("ths_adjustment_nvg_ratio_fund",D$2,$A$6,$A1223,101)/100</f>
        <v>0.33704768751497999</v>
      </c>
      <c r="E1223" s="132">
        <f>[1]!thsiFinD("ths_adjustment_nvg_ratio_fund",E$2,$A$6,$A1223,101)/100</f>
        <v>0.52888904855815</v>
      </c>
      <c r="F1223" s="135">
        <f>(1+F$831)*(1+[1]!thsiFinD("ths_adjustment_nvg_ratio_fund",F$2,$A$832,$A1223,101)/100)-1</f>
        <v>0.18868034623649432</v>
      </c>
      <c r="G1223" s="135">
        <f>(1+G$831)*(1+[1]!thsiFinD("ths_adjustment_nvg_ratio_fund",G$2,$A$832,$A1223,101)/100)-1</f>
        <v>0.2143896427744354</v>
      </c>
      <c r="H1223" s="136">
        <f>(1+H$997)*(1+[1]!thsiFinD("ths_adjustment_nvg_ratio_fund",H$2,$A$998,$A1223,101)/100)-1</f>
        <v>0.16913739477295686</v>
      </c>
      <c r="I1223" s="136">
        <f>(1+I$997)*(1+[1]!thsiFinD("ths_adjustment_nvg_ratio_fund",I$2,$A$998,$A1223,101)/100)-1</f>
        <v>0.37357125237361832</v>
      </c>
      <c r="J1223" s="32">
        <f t="shared" ref="J1223:J1286" si="137">SUMPRODUCT(B1223:I1223,$B$4:$I$4)</f>
        <v>0.28251766193398187</v>
      </c>
      <c r="K1223" s="32">
        <f>[1]!thsiFinD("ths_int_chg_ratio_index",K$2,$A$6,$A1223,101)/100</f>
        <v>-5.3018894419237003E-2</v>
      </c>
      <c r="L1223" s="32">
        <f>[1]!thsiFinD("ths_int_chg_ratio_index",L$2,$A$6,$A1223,101)/100</f>
        <v>1.2974281741189999E-2</v>
      </c>
      <c r="M1223" s="46">
        <f t="shared" ref="M1223:M1286" si="138">1+J1223</f>
        <v>1.2825176619339818</v>
      </c>
      <c r="N1223" s="46">
        <f t="shared" ref="N1223:O1286" si="139">1+K1223</f>
        <v>0.94698110558076298</v>
      </c>
      <c r="O1223" s="46">
        <f t="shared" si="139"/>
        <v>1.01297428174119</v>
      </c>
      <c r="P1223" s="38">
        <f t="shared" ref="P1223:P1286" si="140">M1223/M1222-1</f>
        <v>1.1441072637130567E-3</v>
      </c>
      <c r="Q1223" s="38">
        <f t="shared" ref="Q1223:R1286" si="141">N1223/N1222-1</f>
        <v>-2.0736387564740388E-3</v>
      </c>
      <c r="R1223" s="38">
        <f t="shared" si="141"/>
        <v>-1.1495851820331193E-4</v>
      </c>
      <c r="S1223" s="34">
        <f>MAX(M$6:M1223)</f>
        <v>1.5715176881679187</v>
      </c>
      <c r="T1223" s="34">
        <f>MAX(N$6:N1223)</f>
        <v>1.37911001835863</v>
      </c>
      <c r="U1223" s="34">
        <f>MAX(O$6:O1223)</f>
        <v>1.34291332477861</v>
      </c>
      <c r="V1223" s="35">
        <f t="shared" ref="V1223:V1286" si="142">M1223/S1223-1</f>
        <v>-0.18389867858939235</v>
      </c>
      <c r="W1223" s="35">
        <f t="shared" ref="W1223:X1286" si="143">N1223/T1223-1</f>
        <v>-0.31333897007881373</v>
      </c>
      <c r="X1223" s="35">
        <f t="shared" si="143"/>
        <v>-0.24568900832956819</v>
      </c>
    </row>
    <row r="1224" spans="1:24">
      <c r="A1224" s="357">
        <v>45667</v>
      </c>
      <c r="B1224" s="132">
        <f>[1]!thsiFinD("ths_adjustment_nvg_ratio_fund",B$2,$A$6,$A1224,101)/100</f>
        <v>0.20947890025575</v>
      </c>
      <c r="C1224" s="132">
        <f>[1]!thsiFinD("ths_adjustment_nvg_ratio_fund",C$2,$A$6,$A1224,101)/100</f>
        <v>0.20267570150291001</v>
      </c>
      <c r="D1224" s="132">
        <f>[1]!thsiFinD("ths_adjustment_nvg_ratio_fund",D$2,$A$6,$A1224,101)/100</f>
        <v>0.31991373112867999</v>
      </c>
      <c r="E1224" s="132">
        <f>[1]!thsiFinD("ths_adjustment_nvg_ratio_fund",E$2,$A$6,$A1224,101)/100</f>
        <v>0.51164348585202002</v>
      </c>
      <c r="F1224" s="135">
        <f>(1+F$831)*(1+[1]!thsiFinD("ths_adjustment_nvg_ratio_fund",F$2,$A$832,$A1224,101)/100)-1</f>
        <v>0.16534284414875766</v>
      </c>
      <c r="G1224" s="135">
        <f>(1+G$831)*(1+[1]!thsiFinD("ths_adjustment_nvg_ratio_fund",G$2,$A$832,$A1224,101)/100)-1</f>
        <v>0.18813321748392253</v>
      </c>
      <c r="H1224" s="136">
        <f>(1+H$997)*(1+[1]!thsiFinD("ths_adjustment_nvg_ratio_fund",H$2,$A$998,$A1224,101)/100)-1</f>
        <v>0.1376984060059574</v>
      </c>
      <c r="I1224" s="136">
        <f>(1+I$997)*(1+[1]!thsiFinD("ths_adjustment_nvg_ratio_fund",I$2,$A$998,$A1224,101)/100)-1</f>
        <v>0.33744697091502185</v>
      </c>
      <c r="J1224" s="32">
        <f t="shared" si="137"/>
        <v>0.25904165716162741</v>
      </c>
      <c r="K1224" s="32">
        <f>[1]!thsiFinD("ths_int_chg_ratio_index",K$2,$A$6,$A1224,101)/100</f>
        <v>-6.5721308414762009E-2</v>
      </c>
      <c r="L1224" s="32">
        <f>[1]!thsiFinD("ths_int_chg_ratio_index",L$2,$A$6,$A1224,101)/100</f>
        <v>-5.4472254975625996E-3</v>
      </c>
      <c r="M1224" s="46">
        <f t="shared" si="138"/>
        <v>1.2590416571616274</v>
      </c>
      <c r="N1224" s="46">
        <f t="shared" si="139"/>
        <v>0.93427869158523802</v>
      </c>
      <c r="O1224" s="46">
        <f t="shared" si="139"/>
        <v>0.9945527745024374</v>
      </c>
      <c r="P1224" s="38">
        <f t="shared" si="140"/>
        <v>-1.8304624933549452E-2</v>
      </c>
      <c r="Q1224" s="38">
        <f t="shared" si="141"/>
        <v>-1.3413587579168107E-2</v>
      </c>
      <c r="R1224" s="38">
        <f t="shared" si="141"/>
        <v>-1.8185562625625651E-2</v>
      </c>
      <c r="S1224" s="34">
        <f>MAX(M$6:M1224)</f>
        <v>1.5715176881679187</v>
      </c>
      <c r="T1224" s="34">
        <f>MAX(N$6:N1224)</f>
        <v>1.37911001835863</v>
      </c>
      <c r="U1224" s="34">
        <f>MAX(O$6:O1224)</f>
        <v>1.34291332477861</v>
      </c>
      <c r="V1224" s="35">
        <f t="shared" si="142"/>
        <v>-0.19883710718558756</v>
      </c>
      <c r="W1224" s="35">
        <f t="shared" si="143"/>
        <v>-0.32254955794086326</v>
      </c>
      <c r="X1224" s="35">
        <f t="shared" si="143"/>
        <v>-0.25940657810778867</v>
      </c>
    </row>
    <row r="1225" spans="1:24">
      <c r="A1225" s="357">
        <v>45670</v>
      </c>
      <c r="B1225" s="132">
        <f>[1]!thsiFinD("ths_adjustment_nvg_ratio_fund",B$2,$A$6,$A1225,101)/100</f>
        <v>0.20875959079284001</v>
      </c>
      <c r="C1225" s="132">
        <f>[1]!thsiFinD("ths_adjustment_nvg_ratio_fund",C$2,$A$6,$A1225,101)/100</f>
        <v>0.19781078967944002</v>
      </c>
      <c r="D1225" s="132">
        <f>[1]!thsiFinD("ths_adjustment_nvg_ratio_fund",D$2,$A$6,$A1225,101)/100</f>
        <v>0.32290917804937003</v>
      </c>
      <c r="E1225" s="132">
        <f>[1]!thsiFinD("ths_adjustment_nvg_ratio_fund",E$2,$A$6,$A1225,101)/100</f>
        <v>0.51238923986869001</v>
      </c>
      <c r="F1225" s="135">
        <f>(1+F$831)*(1+[1]!thsiFinD("ths_adjustment_nvg_ratio_fund",F$2,$A$832,$A1225,101)/100)-1</f>
        <v>0.16982175869084859</v>
      </c>
      <c r="G1225" s="135">
        <f>(1+G$831)*(1+[1]!thsiFinD("ths_adjustment_nvg_ratio_fund",G$2,$A$832,$A1225,101)/100)-1</f>
        <v>0.19232944983628797</v>
      </c>
      <c r="H1225" s="136">
        <f>(1+H$997)*(1+[1]!thsiFinD("ths_adjustment_nvg_ratio_fund",H$2,$A$998,$A1225,101)/100)-1</f>
        <v>0.14524790001908716</v>
      </c>
      <c r="I1225" s="136">
        <f>(1+I$997)*(1+[1]!thsiFinD("ths_adjustment_nvg_ratio_fund",I$2,$A$998,$A1225,101)/100)-1</f>
        <v>0.33902286238804824</v>
      </c>
      <c r="J1225" s="32">
        <f t="shared" si="137"/>
        <v>0.26103634616557647</v>
      </c>
      <c r="K1225" s="32">
        <f>[1]!thsiFinD("ths_int_chg_ratio_index",K$2,$A$6,$A1225,101)/100</f>
        <v>-6.7043163297178993E-2</v>
      </c>
      <c r="L1225" s="32">
        <f>[1]!thsiFinD("ths_int_chg_ratio_index",L$2,$A$6,$A1225,101)/100</f>
        <v>-6.1162290174198997E-3</v>
      </c>
      <c r="M1225" s="46">
        <f t="shared" si="138"/>
        <v>1.2610363461655765</v>
      </c>
      <c r="N1225" s="46">
        <f t="shared" si="139"/>
        <v>0.93295683670282104</v>
      </c>
      <c r="O1225" s="46">
        <f t="shared" si="139"/>
        <v>0.99388377098258007</v>
      </c>
      <c r="P1225" s="38">
        <f t="shared" si="140"/>
        <v>1.584291506641522E-3</v>
      </c>
      <c r="Q1225" s="38">
        <f t="shared" si="141"/>
        <v>-1.4148400197099287E-3</v>
      </c>
      <c r="R1225" s="38">
        <f t="shared" si="141"/>
        <v>-6.7266769246310254E-4</v>
      </c>
      <c r="S1225" s="34">
        <f>MAX(M$6:M1225)</f>
        <v>1.5715176881679187</v>
      </c>
      <c r="T1225" s="34">
        <f>MAX(N$6:N1225)</f>
        <v>1.37911001835863</v>
      </c>
      <c r="U1225" s="34">
        <f>MAX(O$6:O1225)</f>
        <v>1.34291332477861</v>
      </c>
      <c r="V1225" s="35">
        <f t="shared" si="142"/>
        <v>-0.19756783161906533</v>
      </c>
      <c r="W1225" s="35">
        <f t="shared" si="143"/>
        <v>-0.3235080419376587</v>
      </c>
      <c r="X1225" s="35">
        <f t="shared" si="143"/>
        <v>-0.25990475137594626</v>
      </c>
    </row>
    <row r="1226" spans="1:24">
      <c r="A1226" s="357">
        <v>45671</v>
      </c>
      <c r="B1226" s="132">
        <f>[1]!thsiFinD("ths_adjustment_nvg_ratio_fund",B$2,$A$6,$A1226,101)/100</f>
        <v>0.24768222506394</v>
      </c>
      <c r="C1226" s="132">
        <f>[1]!thsiFinD("ths_adjustment_nvg_ratio_fund",C$2,$A$6,$A1226,101)/100</f>
        <v>0.22465467813396001</v>
      </c>
      <c r="D1226" s="132">
        <f>[1]!thsiFinD("ths_adjustment_nvg_ratio_fund",D$2,$A$6,$A1226,101)/100</f>
        <v>0.36520488856937</v>
      </c>
      <c r="E1226" s="132">
        <f>[1]!thsiFinD("ths_adjustment_nvg_ratio_fund",E$2,$A$6,$A1226,101)/100</f>
        <v>0.55238030151077999</v>
      </c>
      <c r="F1226" s="135">
        <f>(1+F$831)*(1+[1]!thsiFinD("ths_adjustment_nvg_ratio_fund",F$2,$A$832,$A1226,101)/100)-1</f>
        <v>0.2185004877930472</v>
      </c>
      <c r="G1226" s="135">
        <f>(1+G$831)*(1+[1]!thsiFinD("ths_adjustment_nvg_ratio_fund",G$2,$A$832,$A1226,101)/100)-1</f>
        <v>0.2429240227705165</v>
      </c>
      <c r="H1226" s="136">
        <f>(1+H$997)*(1+[1]!thsiFinD("ths_adjustment_nvg_ratio_fund",H$2,$A$998,$A1226,101)/100)-1</f>
        <v>0.19954220627789443</v>
      </c>
      <c r="I1226" s="136">
        <f>(1+I$997)*(1+[1]!thsiFinD("ths_adjustment_nvg_ratio_fund",I$2,$A$998,$A1226,101)/100)-1</f>
        <v>0.40557397151814945</v>
      </c>
      <c r="J1226" s="32">
        <f t="shared" si="137"/>
        <v>0.30705784770470718</v>
      </c>
      <c r="K1226" s="32">
        <f>[1]!thsiFinD("ths_int_chg_ratio_index",K$2,$A$6,$A1226,101)/100</f>
        <v>-4.0332677563423E-2</v>
      </c>
      <c r="L1226" s="32">
        <f>[1]!thsiFinD("ths_int_chg_ratio_index",L$2,$A$6,$A1226,101)/100</f>
        <v>2.9355557126870001E-2</v>
      </c>
      <c r="M1226" s="46">
        <f t="shared" si="138"/>
        <v>1.3070578477047072</v>
      </c>
      <c r="N1226" s="46">
        <f t="shared" si="139"/>
        <v>0.95966732243657704</v>
      </c>
      <c r="O1226" s="46">
        <f t="shared" si="139"/>
        <v>1.02935555712687</v>
      </c>
      <c r="P1226" s="38">
        <f t="shared" si="140"/>
        <v>3.6494984208082393E-2</v>
      </c>
      <c r="Q1226" s="38">
        <f t="shared" si="141"/>
        <v>2.8629926576404063E-2</v>
      </c>
      <c r="R1226" s="38">
        <f t="shared" si="141"/>
        <v>3.5690074815510453E-2</v>
      </c>
      <c r="S1226" s="34">
        <f>MAX(M$6:M1226)</f>
        <v>1.5715176881679187</v>
      </c>
      <c r="T1226" s="34">
        <f>MAX(N$6:N1226)</f>
        <v>1.37911001835863</v>
      </c>
      <c r="U1226" s="34">
        <f>MAX(O$6:O1226)</f>
        <v>1.34291332477861</v>
      </c>
      <c r="V1226" s="35">
        <f t="shared" si="142"/>
        <v>-0.1682830823059458</v>
      </c>
      <c r="W1226" s="35">
        <f t="shared" si="143"/>
        <v>-0.30414012684880609</v>
      </c>
      <c r="X1226" s="35">
        <f t="shared" si="143"/>
        <v>-0.23349069658194999</v>
      </c>
    </row>
    <row r="1227" spans="1:24">
      <c r="A1227" s="357">
        <v>45672</v>
      </c>
      <c r="B1227" s="132">
        <f>[1]!thsiFinD("ths_adjustment_nvg_ratio_fund",B$2,$A$6,$A1227,101)/100</f>
        <v>0.24392583120205</v>
      </c>
      <c r="C1227" s="132">
        <f>[1]!thsiFinD("ths_adjustment_nvg_ratio_fund",C$2,$A$6,$A1227,101)/100</f>
        <v>0.21744418382417</v>
      </c>
      <c r="D1227" s="132">
        <f>[1]!thsiFinD("ths_adjustment_nvg_ratio_fund",D$2,$A$6,$A1227,101)/100</f>
        <v>0.35693745506829999</v>
      </c>
      <c r="E1227" s="132">
        <f>[1]!thsiFinD("ths_adjustment_nvg_ratio_fund",E$2,$A$6,$A1227,101)/100</f>
        <v>0.54529563792800995</v>
      </c>
      <c r="F1227" s="135">
        <f>(1+F$831)*(1+[1]!thsiFinD("ths_adjustment_nvg_ratio_fund",F$2,$A$832,$A1227,101)/100)-1</f>
        <v>0.21284291152935331</v>
      </c>
      <c r="G1227" s="135">
        <f>(1+G$831)*(1+[1]!thsiFinD("ths_adjustment_nvg_ratio_fund",G$2,$A$832,$A1227,101)/100)-1</f>
        <v>0.23764875924182927</v>
      </c>
      <c r="H1227" s="136">
        <f>(1+H$997)*(1+[1]!thsiFinD("ths_adjustment_nvg_ratio_fund",H$2,$A$998,$A1227,101)/100)-1</f>
        <v>0.19778410493236187</v>
      </c>
      <c r="I1227" s="136">
        <f>(1+I$997)*(1+[1]!thsiFinD("ths_adjustment_nvg_ratio_fund",I$2,$A$998,$A1227,101)/100)-1</f>
        <v>0.4101804235162263</v>
      </c>
      <c r="J1227" s="32">
        <f t="shared" si="137"/>
        <v>0.30275741340528761</v>
      </c>
      <c r="K1227" s="32">
        <f>[1]!thsiFinD("ths_int_chg_ratio_index",K$2,$A$6,$A1227,101)/100</f>
        <v>-4.7106728072135E-2</v>
      </c>
      <c r="L1227" s="32">
        <f>[1]!thsiFinD("ths_int_chg_ratio_index",L$2,$A$6,$A1227,101)/100</f>
        <v>2.3110220607611E-2</v>
      </c>
      <c r="M1227" s="46">
        <f t="shared" si="138"/>
        <v>1.3027574134052875</v>
      </c>
      <c r="N1227" s="46">
        <f t="shared" si="139"/>
        <v>0.95289327192786499</v>
      </c>
      <c r="O1227" s="46">
        <f t="shared" si="139"/>
        <v>1.023110220607611</v>
      </c>
      <c r="P1227" s="38">
        <f t="shared" si="140"/>
        <v>-3.290163711553884E-3</v>
      </c>
      <c r="Q1227" s="38">
        <f t="shared" si="141"/>
        <v>-7.0587487458808607E-3</v>
      </c>
      <c r="R1227" s="38">
        <f t="shared" si="141"/>
        <v>-6.0672296137311843E-3</v>
      </c>
      <c r="S1227" s="34">
        <f>MAX(M$6:M1227)</f>
        <v>1.5715176881679187</v>
      </c>
      <c r="T1227" s="34">
        <f>MAX(N$6:N1227)</f>
        <v>1.37911001835863</v>
      </c>
      <c r="U1227" s="34">
        <f>MAX(O$6:O1227)</f>
        <v>1.34291332477861</v>
      </c>
      <c r="V1227" s="35">
        <f t="shared" si="142"/>
        <v>-0.1710195671268282</v>
      </c>
      <c r="W1227" s="35">
        <f t="shared" si="143"/>
        <v>-0.30905202685572086</v>
      </c>
      <c r="X1227" s="35">
        <f t="shared" si="143"/>
        <v>-0.23814128452684846</v>
      </c>
    </row>
    <row r="1228" spans="1:24">
      <c r="A1228" s="357">
        <v>45673</v>
      </c>
      <c r="B1228" s="132">
        <f>[1]!thsiFinD("ths_adjustment_nvg_ratio_fund",B$2,$A$6,$A1228,101)/100</f>
        <v>0.25183823529411997</v>
      </c>
      <c r="C1228" s="132">
        <f>[1]!thsiFinD("ths_adjustment_nvg_ratio_fund",C$2,$A$6,$A1228,101)/100</f>
        <v>0.22057162713926001</v>
      </c>
      <c r="D1228" s="132">
        <f>[1]!thsiFinD("ths_adjustment_nvg_ratio_fund",D$2,$A$6,$A1228,101)/100</f>
        <v>0.35981308411214996</v>
      </c>
      <c r="E1228" s="132">
        <f>[1]!thsiFinD("ths_adjustment_nvg_ratio_fund",E$2,$A$6,$A1228,101)/100</f>
        <v>0.55284639780013001</v>
      </c>
      <c r="F1228" s="135">
        <f>(1+F$831)*(1+[1]!thsiFinD("ths_adjustment_nvg_ratio_fund",F$2,$A$832,$A1228,101)/100)-1</f>
        <v>0.21897195248168821</v>
      </c>
      <c r="G1228" s="135">
        <f>(1+G$831)*(1+[1]!thsiFinD("ths_adjustment_nvg_ratio_fund",G$2,$A$832,$A1228,101)/100)-1</f>
        <v>0.24316380747636623</v>
      </c>
      <c r="H1228" s="136">
        <f>(1+H$997)*(1+[1]!thsiFinD("ths_adjustment_nvg_ratio_fund",H$2,$A$998,$A1228,101)/100)-1</f>
        <v>0.20822929527930056</v>
      </c>
      <c r="I1228" s="136">
        <f>(1+I$997)*(1+[1]!thsiFinD("ths_adjustment_nvg_ratio_fund",I$2,$A$998,$A1228,101)/100)-1</f>
        <v>0.41539298761930676</v>
      </c>
      <c r="J1228" s="32">
        <f t="shared" si="137"/>
        <v>0.30885342340029021</v>
      </c>
      <c r="K1228" s="32">
        <f>[1]!thsiFinD("ths_int_chg_ratio_index",K$2,$A$6,$A1228,101)/100</f>
        <v>-4.5274581485074995E-2</v>
      </c>
      <c r="L1228" s="32">
        <f>[1]!thsiFinD("ths_int_chg_ratio_index",L$2,$A$6,$A1228,101)/100</f>
        <v>2.6713519875378001E-2</v>
      </c>
      <c r="M1228" s="46">
        <f t="shared" si="138"/>
        <v>1.3088534234002902</v>
      </c>
      <c r="N1228" s="46">
        <f t="shared" si="139"/>
        <v>0.95472541851492498</v>
      </c>
      <c r="O1228" s="46">
        <f t="shared" si="139"/>
        <v>1.0267135198753781</v>
      </c>
      <c r="P1228" s="38">
        <f t="shared" si="140"/>
        <v>4.6793132261426784E-3</v>
      </c>
      <c r="Q1228" s="38">
        <f t="shared" si="141"/>
        <v>1.9227196172277861E-3</v>
      </c>
      <c r="R1228" s="38">
        <f t="shared" si="141"/>
        <v>3.5219072150673991E-3</v>
      </c>
      <c r="S1228" s="34">
        <f>MAX(M$6:M1228)</f>
        <v>1.5715176881679187</v>
      </c>
      <c r="T1228" s="34">
        <f>MAX(N$6:N1228)</f>
        <v>1.37911001835863</v>
      </c>
      <c r="U1228" s="34">
        <f>MAX(O$6:O1228)</f>
        <v>1.34291332477861</v>
      </c>
      <c r="V1228" s="35">
        <f t="shared" si="142"/>
        <v>-0.16714050802307134</v>
      </c>
      <c r="W1228" s="35">
        <f t="shared" si="143"/>
        <v>-0.3077235276332726</v>
      </c>
      <c r="X1228" s="35">
        <f t="shared" si="143"/>
        <v>-0.23545808881996166</v>
      </c>
    </row>
    <row r="1229" spans="1:24">
      <c r="A1229" s="357">
        <v>45674</v>
      </c>
      <c r="B1229" s="132">
        <f>[1]!thsiFinD("ths_adjustment_nvg_ratio_fund",B$2,$A$6,$A1229,101)/100</f>
        <v>0.25271739130435</v>
      </c>
      <c r="C1229" s="132">
        <f>[1]!thsiFinD("ths_adjustment_nvg_ratio_fund",C$2,$A$6,$A1229,101)/100</f>
        <v>0.22387281730518999</v>
      </c>
      <c r="D1229" s="132">
        <f>[1]!thsiFinD("ths_adjustment_nvg_ratio_fund",D$2,$A$6,$A1229,101)/100</f>
        <v>0.37191468967170005</v>
      </c>
      <c r="E1229" s="132">
        <f>[1]!thsiFinD("ths_adjustment_nvg_ratio_fund",E$2,$A$6,$A1229,101)/100</f>
        <v>0.56776147905949004</v>
      </c>
      <c r="F1229" s="135">
        <f>(1+F$831)*(1+[1]!thsiFinD("ths_adjustment_nvg_ratio_fund",F$2,$A$832,$A1229,101)/100)-1</f>
        <v>0.22769404922154957</v>
      </c>
      <c r="G1229" s="135">
        <f>(1+G$831)*(1+[1]!thsiFinD("ths_adjustment_nvg_ratio_fund",G$2,$A$832,$A1229,101)/100)-1</f>
        <v>0.25131648747524715</v>
      </c>
      <c r="H1229" s="136">
        <f>(1+H$997)*(1+[1]!thsiFinD("ths_adjustment_nvg_ratio_fund",H$2,$A$998,$A1229,101)/100)-1</f>
        <v>0.2087463839103314</v>
      </c>
      <c r="I1229" s="136">
        <f>(1+I$997)*(1+[1]!thsiFinD("ths_adjustment_nvg_ratio_fund",I$2,$A$998,$A1229,101)/100)-1</f>
        <v>0.42193899835341853</v>
      </c>
      <c r="J1229" s="32">
        <f t="shared" si="137"/>
        <v>0.31574528703765958</v>
      </c>
      <c r="K1229" s="32">
        <f>[1]!thsiFinD("ths_int_chg_ratio_index",K$2,$A$6,$A1229,101)/100</f>
        <v>-4.1207884047739E-2</v>
      </c>
      <c r="L1229" s="32">
        <f>[1]!thsiFinD("ths_int_chg_ratio_index",L$2,$A$6,$A1229,101)/100</f>
        <v>3.0209555475093998E-2</v>
      </c>
      <c r="M1229" s="46">
        <f t="shared" si="138"/>
        <v>1.3157452870376596</v>
      </c>
      <c r="N1229" s="46">
        <f t="shared" si="139"/>
        <v>0.95879211595226099</v>
      </c>
      <c r="O1229" s="46">
        <f t="shared" si="139"/>
        <v>1.0302095554750941</v>
      </c>
      <c r="P1229" s="38">
        <f t="shared" si="140"/>
        <v>5.2655732980892989E-3</v>
      </c>
      <c r="Q1229" s="38">
        <f t="shared" si="141"/>
        <v>4.2595466282460137E-3</v>
      </c>
      <c r="R1229" s="38">
        <f t="shared" si="141"/>
        <v>3.4050740854569828E-3</v>
      </c>
      <c r="S1229" s="34">
        <f>MAX(M$6:M1229)</f>
        <v>1.5715176881679187</v>
      </c>
      <c r="T1229" s="34">
        <f>MAX(N$6:N1229)</f>
        <v>1.37911001835863</v>
      </c>
      <c r="U1229" s="34">
        <f>MAX(O$6:O1229)</f>
        <v>1.34291332477861</v>
      </c>
      <c r="V1229" s="35">
        <f t="shared" si="142"/>
        <v>-0.16275502532105734</v>
      </c>
      <c r="W1229" s="35">
        <f t="shared" si="143"/>
        <v>-0.3047747437195889</v>
      </c>
      <c r="X1229" s="35">
        <f t="shared" si="143"/>
        <v>-0.23285476697095675</v>
      </c>
    </row>
    <row r="1230" spans="1:24">
      <c r="A1230" s="357">
        <v>45677</v>
      </c>
      <c r="B1230" s="132">
        <f>[1]!thsiFinD("ths_adjustment_nvg_ratio_fund",B$2,$A$6,$A1230,101)/100</f>
        <v>0.25719309462916001</v>
      </c>
      <c r="C1230" s="132">
        <f>[1]!thsiFinD("ths_adjustment_nvg_ratio_fund",C$2,$A$6,$A1230,101)/100</f>
        <v>0.23264703327252001</v>
      </c>
      <c r="D1230" s="132">
        <f>[1]!thsiFinD("ths_adjustment_nvg_ratio_fund",D$2,$A$6,$A1230,101)/100</f>
        <v>0.37898394440451</v>
      </c>
      <c r="E1230" s="132">
        <f>[1]!thsiFinD("ths_adjustment_nvg_ratio_fund",E$2,$A$6,$A1230,101)/100</f>
        <v>0.57568511597852001</v>
      </c>
      <c r="F1230" s="135">
        <f>(1+F$831)*(1+[1]!thsiFinD("ths_adjustment_nvg_ratio_fund",F$2,$A$832,$A1230,101)/100)-1</f>
        <v>0.23735907533869316</v>
      </c>
      <c r="G1230" s="135">
        <f>(1+G$831)*(1+[1]!thsiFinD("ths_adjustment_nvg_ratio_fund",G$2,$A$832,$A1230,101)/100)-1</f>
        <v>0.2581503515919561</v>
      </c>
      <c r="H1230" s="136">
        <f>(1+H$997)*(1+[1]!thsiFinD("ths_adjustment_nvg_ratio_fund",H$2,$A$998,$A1230,101)/100)-1</f>
        <v>0.22157018196003775</v>
      </c>
      <c r="I1230" s="136">
        <f>(1+I$997)*(1+[1]!thsiFinD("ths_adjustment_nvg_ratio_fund",I$2,$A$998,$A1230,101)/100)-1</f>
        <v>0.44630470497481234</v>
      </c>
      <c r="J1230" s="32">
        <f t="shared" si="137"/>
        <v>0.32598668776877615</v>
      </c>
      <c r="K1230" s="32">
        <f>[1]!thsiFinD("ths_int_chg_ratio_index",K$2,$A$6,$A1230,101)/100</f>
        <v>-3.6776879515624999E-2</v>
      </c>
      <c r="L1230" s="32">
        <f>[1]!thsiFinD("ths_int_chg_ratio_index",L$2,$A$6,$A1230,101)/100</f>
        <v>3.6312007099889999E-2</v>
      </c>
      <c r="M1230" s="46">
        <f t="shared" si="138"/>
        <v>1.325986687768776</v>
      </c>
      <c r="N1230" s="46">
        <f t="shared" si="139"/>
        <v>0.96322312048437497</v>
      </c>
      <c r="O1230" s="46">
        <f t="shared" si="139"/>
        <v>1.0363120070998899</v>
      </c>
      <c r="P1230" s="38">
        <f t="shared" si="140"/>
        <v>7.7837259475763698E-3</v>
      </c>
      <c r="Q1230" s="38">
        <f t="shared" si="141"/>
        <v>4.6214444803951427E-3</v>
      </c>
      <c r="R1230" s="38">
        <f t="shared" si="141"/>
        <v>5.9235051668509175E-3</v>
      </c>
      <c r="S1230" s="34">
        <f>MAX(M$6:M1230)</f>
        <v>1.5715176881679187</v>
      </c>
      <c r="T1230" s="34">
        <f>MAX(N$6:N1230)</f>
        <v>1.37911001835863</v>
      </c>
      <c r="U1230" s="34">
        <f>MAX(O$6:O1230)</f>
        <v>1.34291332477861</v>
      </c>
      <c r="V1230" s="35">
        <f t="shared" si="142"/>
        <v>-0.15623813988717083</v>
      </c>
      <c r="W1230" s="35">
        <f t="shared" si="143"/>
        <v>-0.3015617987963205</v>
      </c>
      <c r="X1230" s="35">
        <f t="shared" si="143"/>
        <v>-0.22831057821938416</v>
      </c>
    </row>
    <row r="1231" spans="1:24">
      <c r="A1231" s="357">
        <v>45678</v>
      </c>
      <c r="B1231" s="132">
        <f>[1]!thsiFinD("ths_adjustment_nvg_ratio_fund",B$2,$A$6,$A1231,101)/100</f>
        <v>0.25407608695652001</v>
      </c>
      <c r="C1231" s="132">
        <f>[1]!thsiFinD("ths_adjustment_nvg_ratio_fund",C$2,$A$6,$A1231,101)/100</f>
        <v>0.23360264095213001</v>
      </c>
      <c r="D1231" s="132">
        <f>[1]!thsiFinD("ths_adjustment_nvg_ratio_fund",D$2,$A$6,$A1231,101)/100</f>
        <v>0.38653247064461999</v>
      </c>
      <c r="E1231" s="132">
        <f>[1]!thsiFinD("ths_adjustment_nvg_ratio_fund",E$2,$A$6,$A1231,101)/100</f>
        <v>0.5781088167449</v>
      </c>
      <c r="F1231" s="135">
        <f>(1+F$831)*(1+[1]!thsiFinD("ths_adjustment_nvg_ratio_fund",F$2,$A$832,$A1231,101)/100)-1</f>
        <v>0.23783054002733417</v>
      </c>
      <c r="G1231" s="135">
        <f>(1+G$831)*(1+[1]!thsiFinD("ths_adjustment_nvg_ratio_fund",G$2,$A$832,$A1231,101)/100)-1</f>
        <v>0.2599487368858262</v>
      </c>
      <c r="H1231" s="136">
        <f>(1+H$997)*(1+[1]!thsiFinD("ths_adjustment_nvg_ratio_fund",H$2,$A$998,$A1231,101)/100)-1</f>
        <v>0.21950182743589308</v>
      </c>
      <c r="I1231" s="136">
        <f>(1+I$997)*(1+[1]!thsiFinD("ths_adjustment_nvg_ratio_fund",I$2,$A$998,$A1231,101)/100)-1</f>
        <v>0.44909282065786726</v>
      </c>
      <c r="J1231" s="32">
        <f t="shared" si="137"/>
        <v>0.32733674253813638</v>
      </c>
      <c r="K1231" s="32">
        <f>[1]!thsiFinD("ths_int_chg_ratio_index",K$2,$A$6,$A1231,101)/100</f>
        <v>-3.5367120675843002E-2</v>
      </c>
      <c r="L1231" s="32">
        <f>[1]!thsiFinD("ths_int_chg_ratio_index",L$2,$A$6,$A1231,101)/100</f>
        <v>3.7983627035493003E-2</v>
      </c>
      <c r="M1231" s="46">
        <f t="shared" si="138"/>
        <v>1.3273367425381364</v>
      </c>
      <c r="N1231" s="46">
        <f t="shared" si="139"/>
        <v>0.96463287932415698</v>
      </c>
      <c r="O1231" s="46">
        <f t="shared" si="139"/>
        <v>1.037983627035493</v>
      </c>
      <c r="P1231" s="38">
        <f t="shared" si="140"/>
        <v>1.0181510733204835E-3</v>
      </c>
      <c r="Q1231" s="38">
        <f t="shared" si="141"/>
        <v>1.4635849262765177E-3</v>
      </c>
      <c r="R1231" s="38">
        <f t="shared" si="141"/>
        <v>1.613046962836151E-3</v>
      </c>
      <c r="S1231" s="34">
        <f>MAX(M$6:M1231)</f>
        <v>1.5715176881679187</v>
      </c>
      <c r="T1231" s="34">
        <f>MAX(N$6:N1231)</f>
        <v>1.37911001835863</v>
      </c>
      <c r="U1231" s="34">
        <f>MAX(O$6:O1231)</f>
        <v>1.34291332477861</v>
      </c>
      <c r="V1231" s="35">
        <f t="shared" si="142"/>
        <v>-0.1553790628436702</v>
      </c>
      <c r="W1231" s="35">
        <f t="shared" si="143"/>
        <v>-0.30053957517310304</v>
      </c>
      <c r="X1231" s="35">
        <f t="shared" si="143"/>
        <v>-0.22706580694132827</v>
      </c>
    </row>
    <row r="1232" spans="1:24">
      <c r="A1232" s="357">
        <v>45679</v>
      </c>
      <c r="B1232" s="132">
        <f>[1]!thsiFinD("ths_adjustment_nvg_ratio_fund",B$2,$A$6,$A1232,101)/100</f>
        <v>0.23721227621482999</v>
      </c>
      <c r="C1232" s="132">
        <f>[1]!thsiFinD("ths_adjustment_nvg_ratio_fund",C$2,$A$6,$A1232,101)/100</f>
        <v>0.22361219702892998</v>
      </c>
      <c r="D1232" s="132">
        <f>[1]!thsiFinD("ths_adjustment_nvg_ratio_fund",D$2,$A$6,$A1232,101)/100</f>
        <v>0.37838485502037</v>
      </c>
      <c r="E1232" s="132">
        <f>[1]!thsiFinD("ths_adjustment_nvg_ratio_fund",E$2,$A$6,$A1232,101)/100</f>
        <v>0.56813435610641005</v>
      </c>
      <c r="F1232" s="135">
        <f>(1+F$831)*(1+[1]!thsiFinD("ths_adjustment_nvg_ratio_fund",F$2,$A$832,$A1232,101)/100)-1</f>
        <v>0.23134790055851839</v>
      </c>
      <c r="G1232" s="135">
        <f>(1+G$831)*(1+[1]!thsiFinD("ths_adjustment_nvg_ratio_fund",G$2,$A$832,$A1232,101)/100)-1</f>
        <v>0.25155627218109688</v>
      </c>
      <c r="H1232" s="136">
        <f>(1+H$997)*(1+[1]!thsiFinD("ths_adjustment_nvg_ratio_fund",H$2,$A$998,$A1232,101)/100)-1</f>
        <v>0.20843613073170864</v>
      </c>
      <c r="I1232" s="136">
        <f>(1+I$997)*(1+[1]!thsiFinD("ths_adjustment_nvg_ratio_fund",I$2,$A$998,$A1232,101)/100)-1</f>
        <v>0.43515224224263438</v>
      </c>
      <c r="J1232" s="32">
        <f t="shared" si="137"/>
        <v>0.31672952876056226</v>
      </c>
      <c r="K1232" s="32">
        <f>[1]!thsiFinD("ths_int_chg_ratio_index",K$2,$A$6,$A1232,101)/100</f>
        <v>-4.3209434485631998E-2</v>
      </c>
      <c r="L1232" s="32">
        <f>[1]!thsiFinD("ths_int_chg_ratio_index",L$2,$A$6,$A1232,101)/100</f>
        <v>2.8410227998515E-2</v>
      </c>
      <c r="M1232" s="46">
        <f t="shared" si="138"/>
        <v>1.3167295287605623</v>
      </c>
      <c r="N1232" s="46">
        <f t="shared" si="139"/>
        <v>0.95679056551436803</v>
      </c>
      <c r="O1232" s="46">
        <f t="shared" si="139"/>
        <v>1.028410227998515</v>
      </c>
      <c r="P1232" s="38">
        <f t="shared" si="140"/>
        <v>-7.9913509794741211E-3</v>
      </c>
      <c r="Q1232" s="38">
        <f t="shared" si="141"/>
        <v>-8.1298429463481092E-3</v>
      </c>
      <c r="R1232" s="38">
        <f t="shared" si="141"/>
        <v>-9.2230732620705025E-3</v>
      </c>
      <c r="S1232" s="34">
        <f>MAX(M$6:M1232)</f>
        <v>1.5715176881679187</v>
      </c>
      <c r="T1232" s="34">
        <f>MAX(N$6:N1232)</f>
        <v>1.37911001835863</v>
      </c>
      <c r="U1232" s="34">
        <f>MAX(O$6:O1232)</f>
        <v>1.34291332477861</v>
      </c>
      <c r="V1232" s="35">
        <f t="shared" si="142"/>
        <v>-0.16212872519709876</v>
      </c>
      <c r="W1232" s="35">
        <f t="shared" si="143"/>
        <v>-0.30622607857413164</v>
      </c>
      <c r="X1232" s="35">
        <f t="shared" si="143"/>
        <v>-0.23419463563066767</v>
      </c>
    </row>
    <row r="1233" spans="1:24">
      <c r="A1233" s="357">
        <v>45680</v>
      </c>
      <c r="B1233" s="132">
        <f>[1]!thsiFinD("ths_adjustment_nvg_ratio_fund",B$2,$A$6,$A1233,101)/100</f>
        <v>0.24272698209718999</v>
      </c>
      <c r="C1233" s="132">
        <f>[1]!thsiFinD("ths_adjustment_nvg_ratio_fund",C$2,$A$6,$A1233,101)/100</f>
        <v>0.22821648857614002</v>
      </c>
      <c r="D1233" s="132">
        <f>[1]!thsiFinD("ths_adjustment_nvg_ratio_fund",D$2,$A$6,$A1233,101)/100</f>
        <v>0.37419122933142002</v>
      </c>
      <c r="E1233" s="132">
        <f>[1]!thsiFinD("ths_adjustment_nvg_ratio_fund",E$2,$A$6,$A1233,101)/100</f>
        <v>0.56477846283847999</v>
      </c>
      <c r="F1233" s="135">
        <f>(1+F$831)*(1+[1]!thsiFinD("ths_adjustment_nvg_ratio_fund",F$2,$A$832,$A1233,101)/100)-1</f>
        <v>0.22981564032043478</v>
      </c>
      <c r="G1233" s="135">
        <f>(1+G$831)*(1+[1]!thsiFinD("ths_adjustment_nvg_ratio_fund",G$2,$A$832,$A1233,101)/100)-1</f>
        <v>0.2505971333576984</v>
      </c>
      <c r="H1233" s="136">
        <f>(1+H$997)*(1+[1]!thsiFinD("ths_adjustment_nvg_ratio_fund",H$2,$A$998,$A1233,101)/100)-1</f>
        <v>0.2092634725413729</v>
      </c>
      <c r="I1233" s="136">
        <f>(1+I$997)*(1+[1]!thsiFinD("ths_adjustment_nvg_ratio_fund",I$2,$A$998,$A1233,101)/100)-1</f>
        <v>0.43333390592760224</v>
      </c>
      <c r="J1233" s="32">
        <f t="shared" si="137"/>
        <v>0.31661541437379226</v>
      </c>
      <c r="K1233" s="32">
        <f>[1]!thsiFinD("ths_int_chg_ratio_index",K$2,$A$6,$A1233,101)/100</f>
        <v>-4.2950841190154E-2</v>
      </c>
      <c r="L1233" s="32">
        <f>[1]!thsiFinD("ths_int_chg_ratio_index",L$2,$A$6,$A1233,101)/100</f>
        <v>2.7445566077286002E-2</v>
      </c>
      <c r="M1233" s="46">
        <f t="shared" si="138"/>
        <v>1.3166154143737923</v>
      </c>
      <c r="N1233" s="46">
        <f t="shared" si="139"/>
        <v>0.95704915880984598</v>
      </c>
      <c r="O1233" s="46">
        <f t="shared" si="139"/>
        <v>1.0274455660772861</v>
      </c>
      <c r="P1233" s="38">
        <f t="shared" si="140"/>
        <v>-8.6665016829523545E-5</v>
      </c>
      <c r="Q1233" s="38">
        <f t="shared" si="141"/>
        <v>2.7027157749914821E-4</v>
      </c>
      <c r="R1233" s="38">
        <f t="shared" si="141"/>
        <v>-9.3801276471772166E-4</v>
      </c>
      <c r="S1233" s="34">
        <f>MAX(M$6:M1233)</f>
        <v>1.5715176881679187</v>
      </c>
      <c r="T1233" s="34">
        <f>MAX(N$6:N1233)</f>
        <v>1.37911001835863</v>
      </c>
      <c r="U1233" s="34">
        <f>MAX(O$6:O1233)</f>
        <v>1.34291332477861</v>
      </c>
      <c r="V1233" s="35">
        <f t="shared" si="142"/>
        <v>-0.16220133932523051</v>
      </c>
      <c r="W1233" s="35">
        <f t="shared" si="143"/>
        <v>-0.3060385712019601</v>
      </c>
      <c r="X1233" s="35">
        <f t="shared" si="143"/>
        <v>-0.23491297083773544</v>
      </c>
    </row>
    <row r="1234" spans="1:24">
      <c r="A1234" s="357">
        <v>45681</v>
      </c>
      <c r="B1234" s="132">
        <f>[1]!thsiFinD("ths_adjustment_nvg_ratio_fund",B$2,$A$6,$A1234,101)/100</f>
        <v>0.25575447570331999</v>
      </c>
      <c r="C1234" s="132">
        <f>[1]!thsiFinD("ths_adjustment_nvg_ratio_fund",C$2,$A$6,$A1234,101)/100</f>
        <v>0.23586135001302999</v>
      </c>
      <c r="D1234" s="132">
        <f>[1]!thsiFinD("ths_adjustment_nvg_ratio_fund",D$2,$A$6,$A1234,101)/100</f>
        <v>0.38976755331896001</v>
      </c>
      <c r="E1234" s="132">
        <f>[1]!thsiFinD("ths_adjustment_nvg_ratio_fund",E$2,$A$6,$A1234,101)/100</f>
        <v>0.57941388629335999</v>
      </c>
      <c r="F1234" s="135">
        <f>(1+F$831)*(1+[1]!thsiFinD("ths_adjustment_nvg_ratio_fund",F$2,$A$832,$A1234,101)/100)-1</f>
        <v>0.24572757356207342</v>
      </c>
      <c r="G1234" s="135">
        <f>(1+G$831)*(1+[1]!thsiFinD("ths_adjustment_nvg_ratio_fund",G$2,$A$832,$A1234,101)/100)-1</f>
        <v>0.27229764923707189</v>
      </c>
      <c r="H1234" s="136">
        <f>(1+H$997)*(1+[1]!thsiFinD("ths_adjustment_nvg_ratio_fund",H$2,$A$998,$A1234,101)/100)-1</f>
        <v>0.22498296692487774</v>
      </c>
      <c r="I1234" s="136">
        <f>(1+I$997)*(1+[1]!thsiFinD("ths_adjustment_nvg_ratio_fund",I$2,$A$998,$A1234,101)/100)-1</f>
        <v>0.45576005381297136</v>
      </c>
      <c r="J1234" s="32">
        <f t="shared" si="137"/>
        <v>0.33244568860820811</v>
      </c>
      <c r="K1234" s="32">
        <f>[1]!thsiFinD("ths_int_chg_ratio_index",K$2,$A$6,$A1234,101)/100</f>
        <v>-3.4617284259941997E-2</v>
      </c>
      <c r="L1234" s="32">
        <f>[1]!thsiFinD("ths_int_chg_ratio_index",L$2,$A$6,$A1234,101)/100</f>
        <v>3.8687674020134996E-2</v>
      </c>
      <c r="M1234" s="46">
        <f t="shared" si="138"/>
        <v>1.3324456886082081</v>
      </c>
      <c r="N1234" s="46">
        <f t="shared" si="139"/>
        <v>0.96538271574005796</v>
      </c>
      <c r="O1234" s="46">
        <f t="shared" si="139"/>
        <v>1.038687674020135</v>
      </c>
      <c r="P1234" s="38">
        <f t="shared" si="140"/>
        <v>1.2023461112176781E-2</v>
      </c>
      <c r="Q1234" s="38">
        <f t="shared" si="141"/>
        <v>8.7075536857221802E-3</v>
      </c>
      <c r="R1234" s="38">
        <f t="shared" si="141"/>
        <v>1.0941803939813921E-2</v>
      </c>
      <c r="S1234" s="34">
        <f>MAX(M$6:M1234)</f>
        <v>1.5715176881679187</v>
      </c>
      <c r="T1234" s="34">
        <f>MAX(N$6:N1234)</f>
        <v>1.37911001835863</v>
      </c>
      <c r="U1234" s="34">
        <f>MAX(O$6:O1234)</f>
        <v>1.34291332477861</v>
      </c>
      <c r="V1234" s="35">
        <f t="shared" si="142"/>
        <v>-0.15212809970877361</v>
      </c>
      <c r="W1234" s="35">
        <f t="shared" si="143"/>
        <v>-0.29999586480488061</v>
      </c>
      <c r="X1234" s="35">
        <f t="shared" si="143"/>
        <v>-0.22654153856774717</v>
      </c>
    </row>
    <row r="1235" spans="1:24">
      <c r="A1235" s="357">
        <v>45684</v>
      </c>
      <c r="B1235" s="132">
        <f>[1]!thsiFinD("ths_adjustment_nvg_ratio_fund",B$2,$A$6,$A1235,101)/100</f>
        <v>0.25071930946291998</v>
      </c>
      <c r="C1235" s="132">
        <f>[1]!thsiFinD("ths_adjustment_nvg_ratio_fund",C$2,$A$6,$A1235,101)/100</f>
        <v>0.23681695769264</v>
      </c>
      <c r="D1235" s="132">
        <f>[1]!thsiFinD("ths_adjustment_nvg_ratio_fund",D$2,$A$6,$A1235,101)/100</f>
        <v>0.38389647735441995</v>
      </c>
      <c r="E1235" s="132">
        <f>[1]!thsiFinD("ths_adjustment_nvg_ratio_fund",E$2,$A$6,$A1235,101)/100</f>
        <v>0.57829525522977998</v>
      </c>
      <c r="F1235" s="135">
        <f>(1+F$831)*(1+[1]!thsiFinD("ths_adjustment_nvg_ratio_fund",F$2,$A$832,$A1235,101)/100)-1</f>
        <v>0.23288016079660223</v>
      </c>
      <c r="G1235" s="135">
        <f>(1+G$831)*(1+[1]!thsiFinD("ths_adjustment_nvg_ratio_fund",G$2,$A$832,$A1235,101)/100)-1</f>
        <v>0.2581503515919561</v>
      </c>
      <c r="H1235" s="136">
        <f>(1+H$997)*(1+[1]!thsiFinD("ths_adjustment_nvg_ratio_fund",H$2,$A$998,$A1235,101)/100)-1</f>
        <v>0.21402068794690821</v>
      </c>
      <c r="I1235" s="136">
        <f>(1+I$997)*(1+[1]!thsiFinD("ths_adjustment_nvg_ratio_fund",I$2,$A$998,$A1235,101)/100)-1</f>
        <v>0.4437590341337736</v>
      </c>
      <c r="J1235" s="32">
        <f t="shared" si="137"/>
        <v>0.32481727927612497</v>
      </c>
      <c r="K1235" s="32">
        <f>[1]!thsiFinD("ths_int_chg_ratio_index",K$2,$A$6,$A1235,101)/100</f>
        <v>-4.0231194185895006E-2</v>
      </c>
      <c r="L1235" s="32">
        <f>[1]!thsiFinD("ths_int_chg_ratio_index",L$2,$A$6,$A1235,101)/100</f>
        <v>2.9452732188065E-2</v>
      </c>
      <c r="M1235" s="46">
        <f t="shared" si="138"/>
        <v>1.324817279276125</v>
      </c>
      <c r="N1235" s="46">
        <f t="shared" si="139"/>
        <v>0.95976880581410495</v>
      </c>
      <c r="O1235" s="46">
        <f t="shared" si="139"/>
        <v>1.0294527321880651</v>
      </c>
      <c r="P1235" s="38">
        <f t="shared" si="140"/>
        <v>-5.7251184024252888E-3</v>
      </c>
      <c r="Q1235" s="38">
        <f t="shared" si="141"/>
        <v>-5.815216943934387E-3</v>
      </c>
      <c r="R1235" s="38">
        <f t="shared" si="141"/>
        <v>-8.8909708500987117E-3</v>
      </c>
      <c r="S1235" s="34">
        <f>MAX(M$6:M1235)</f>
        <v>1.5715176881679187</v>
      </c>
      <c r="T1235" s="34">
        <f>MAX(N$6:N1235)</f>
        <v>1.37911001835863</v>
      </c>
      <c r="U1235" s="34">
        <f>MAX(O$6:O1235)</f>
        <v>1.34291332477861</v>
      </c>
      <c r="V1235" s="35">
        <f t="shared" si="142"/>
        <v>-0.15698226672803028</v>
      </c>
      <c r="W1235" s="35">
        <f t="shared" si="143"/>
        <v>-0.30406654071269146</v>
      </c>
      <c r="X1235" s="35">
        <f t="shared" si="143"/>
        <v>-0.23341833520210353</v>
      </c>
    </row>
    <row r="1236" spans="1:24">
      <c r="A1236" s="357">
        <v>45693</v>
      </c>
      <c r="B1236" s="132">
        <f>[1]!thsiFinD("ths_adjustment_nvg_ratio_fund",B$2,$A$6,$A1236,101)/100</f>
        <v>0.25479539641943999</v>
      </c>
      <c r="C1236" s="132">
        <f>[1]!thsiFinD("ths_adjustment_nvg_ratio_fund",C$2,$A$6,$A1236,101)/100</f>
        <v>0.22526279211188999</v>
      </c>
      <c r="D1236" s="132">
        <f>[1]!thsiFinD("ths_adjustment_nvg_ratio_fund",D$2,$A$6,$A1236,101)/100</f>
        <v>0.38497483824586998</v>
      </c>
      <c r="E1236" s="132">
        <f>[1]!thsiFinD("ths_adjustment_nvg_ratio_fund",E$2,$A$6,$A1236,101)/100</f>
        <v>0.57661730855723003</v>
      </c>
      <c r="F1236" s="135">
        <f>(1+F$831)*(1+[1]!thsiFinD("ths_adjustment_nvg_ratio_fund",F$2,$A$832,$A1236,101)/100)-1</f>
        <v>0.23936280026541801</v>
      </c>
      <c r="G1236" s="135">
        <f>(1+G$831)*(1+[1]!thsiFinD("ths_adjustment_nvg_ratio_fund",G$2,$A$832,$A1236,101)/100)-1</f>
        <v>0.2720578645312226</v>
      </c>
      <c r="H1236" s="136">
        <f>(1+H$997)*(1+[1]!thsiFinD("ths_adjustment_nvg_ratio_fund",H$2,$A$998,$A1236,101)/100)-1</f>
        <v>0.23367005592628387</v>
      </c>
      <c r="I1236" s="136">
        <f>(1+I$997)*(1+[1]!thsiFinD("ths_adjustment_nvg_ratio_fund",I$2,$A$998,$A1236,101)/100)-1</f>
        <v>0.45648738833898861</v>
      </c>
      <c r="J1236" s="32">
        <f t="shared" si="137"/>
        <v>0.33040355554954293</v>
      </c>
      <c r="K1236" s="32">
        <f>[1]!thsiFinD("ths_int_chg_ratio_index",K$2,$A$6,$A1236,101)/100</f>
        <v>-4.3249962393654001E-2</v>
      </c>
      <c r="L1236" s="32">
        <f>[1]!thsiFinD("ths_int_chg_ratio_index",L$2,$A$6,$A1236,101)/100</f>
        <v>3.0905447132166999E-2</v>
      </c>
      <c r="M1236" s="46">
        <f t="shared" si="138"/>
        <v>1.3304035555495428</v>
      </c>
      <c r="N1236" s="46">
        <f t="shared" si="139"/>
        <v>0.95675003760634603</v>
      </c>
      <c r="O1236" s="46">
        <f t="shared" si="139"/>
        <v>1.030905447132167</v>
      </c>
      <c r="P1236" s="38">
        <f t="shared" si="140"/>
        <v>4.2166390496281014E-3</v>
      </c>
      <c r="Q1236" s="38">
        <f t="shared" si="141"/>
        <v>-3.1453076923023682E-3</v>
      </c>
      <c r="R1236" s="38">
        <f t="shared" si="141"/>
        <v>1.4111526432245558E-3</v>
      </c>
      <c r="S1236" s="34">
        <f>MAX(M$6:M1236)</f>
        <v>1.5715176881679187</v>
      </c>
      <c r="T1236" s="34">
        <f>MAX(N$6:N1236)</f>
        <v>1.37911001835863</v>
      </c>
      <c r="U1236" s="34">
        <f>MAX(O$6:O1236)</f>
        <v>1.34291332477861</v>
      </c>
      <c r="V1236" s="35">
        <f t="shared" si="142"/>
        <v>-0.15342756523438672</v>
      </c>
      <c r="W1236" s="35">
        <f t="shared" si="143"/>
        <v>-0.30625546557551842</v>
      </c>
      <c r="X1236" s="35">
        <f t="shared" si="143"/>
        <v>-0.23233657145957654</v>
      </c>
    </row>
    <row r="1237" spans="1:24">
      <c r="A1237" s="357">
        <v>45694</v>
      </c>
      <c r="B1237" s="132">
        <f>[1]!thsiFinD("ths_adjustment_nvg_ratio_fund",B$2,$A$6,$A1237,101)/100</f>
        <v>0.27261828644501002</v>
      </c>
      <c r="C1237" s="132">
        <f>[1]!thsiFinD("ths_adjustment_nvg_ratio_fund",C$2,$A$6,$A1237,101)/100</f>
        <v>0.23603509686387</v>
      </c>
      <c r="D1237" s="132">
        <f>[1]!thsiFinD("ths_adjustment_nvg_ratio_fund",D$2,$A$6,$A1237,101)/100</f>
        <v>0.41277258566977998</v>
      </c>
      <c r="E1237" s="132">
        <f>[1]!thsiFinD("ths_adjustment_nvg_ratio_fund",E$2,$A$6,$A1237,101)/100</f>
        <v>0.59684588756154</v>
      </c>
      <c r="F1237" s="135">
        <f>(1+F$831)*(1+[1]!thsiFinD("ths_adjustment_nvg_ratio_fund",F$2,$A$832,$A1237,101)/100)-1</f>
        <v>0.26623628751796335</v>
      </c>
      <c r="G1237" s="135">
        <f>(1+G$831)*(1+[1]!thsiFinD("ths_adjustment_nvg_ratio_fund",G$2,$A$832,$A1237,101)/100)-1</f>
        <v>0.30143149099778022</v>
      </c>
      <c r="H1237" s="136">
        <f>(1+H$997)*(1+[1]!thsiFinD("ths_adjustment_nvg_ratio_fund",H$2,$A$998,$A1237,101)/100)-1</f>
        <v>0.2613860065498208</v>
      </c>
      <c r="I1237" s="136">
        <f>(1+I$997)*(1+[1]!thsiFinD("ths_adjustment_nvg_ratio_fund",I$2,$A$998,$A1237,101)/100)-1</f>
        <v>0.48970233169352739</v>
      </c>
      <c r="J1237" s="32">
        <f t="shared" si="137"/>
        <v>0.35462849666241147</v>
      </c>
      <c r="K1237" s="32">
        <f>[1]!thsiFinD("ths_int_chg_ratio_index",K$2,$A$6,$A1237,101)/100</f>
        <v>-2.8454307658521999E-2</v>
      </c>
      <c r="L1237" s="32">
        <f>[1]!thsiFinD("ths_int_chg_ratio_index",L$2,$A$6,$A1237,101)/100</f>
        <v>5.0765603041586005E-2</v>
      </c>
      <c r="M1237" s="46">
        <f t="shared" si="138"/>
        <v>1.3546284966624116</v>
      </c>
      <c r="N1237" s="46">
        <f t="shared" si="139"/>
        <v>0.97154569234147803</v>
      </c>
      <c r="O1237" s="46">
        <f t="shared" si="139"/>
        <v>1.0507656030415859</v>
      </c>
      <c r="P1237" s="38">
        <f t="shared" si="140"/>
        <v>1.8208716454356066E-2</v>
      </c>
      <c r="Q1237" s="38">
        <f t="shared" si="141"/>
        <v>1.5464493497328258E-2</v>
      </c>
      <c r="R1237" s="38">
        <f t="shared" si="141"/>
        <v>1.9264769591301523E-2</v>
      </c>
      <c r="S1237" s="34">
        <f>MAX(M$6:M1237)</f>
        <v>1.5715176881679187</v>
      </c>
      <c r="T1237" s="34">
        <f>MAX(N$6:N1237)</f>
        <v>1.37911001835863</v>
      </c>
      <c r="U1237" s="34">
        <f>MAX(O$6:O1237)</f>
        <v>1.34291332477861</v>
      </c>
      <c r="V1237" s="35">
        <f t="shared" si="142"/>
        <v>-0.13801256781166582</v>
      </c>
      <c r="W1237" s="35">
        <f t="shared" si="143"/>
        <v>-0.29552705773410393</v>
      </c>
      <c r="X1237" s="35">
        <f t="shared" si="143"/>
        <v>-0.21754771238507664</v>
      </c>
    </row>
    <row r="1238" spans="1:24">
      <c r="A1238" s="357">
        <v>45695</v>
      </c>
      <c r="B1238" s="132">
        <f>[1]!thsiFinD("ths_adjustment_nvg_ratio_fund",B$2,$A$6,$A1238,101)/100</f>
        <v>0.28940217391304002</v>
      </c>
      <c r="C1238" s="132">
        <f>[1]!thsiFinD("ths_adjustment_nvg_ratio_fund",C$2,$A$6,$A1238,101)/100</f>
        <v>0.24993484493094001</v>
      </c>
      <c r="D1238" s="132">
        <f>[1]!thsiFinD("ths_adjustment_nvg_ratio_fund",D$2,$A$6,$A1238,101)/100</f>
        <v>0.43110472082435003</v>
      </c>
      <c r="E1238" s="132">
        <f>[1]!thsiFinD("ths_adjustment_nvg_ratio_fund",E$2,$A$6,$A1238,101)/100</f>
        <v>0.61446432731459</v>
      </c>
      <c r="F1238" s="135">
        <f>(1+F$831)*(1+[1]!thsiFinD("ths_adjustment_nvg_ratio_fund",F$2,$A$832,$A1238,101)/100)-1</f>
        <v>0.28521274123576967</v>
      </c>
      <c r="G1238" s="135">
        <f>(1+G$831)*(1+[1]!thsiFinD("ths_adjustment_nvg_ratio_fund",G$2,$A$832,$A1238,101)/100)-1</f>
        <v>0.31977502099526078</v>
      </c>
      <c r="H1238" s="136">
        <f>(1+H$997)*(1+[1]!thsiFinD("ths_adjustment_nvg_ratio_fund",H$2,$A$998,$A1238,101)/100)-1</f>
        <v>0.27803626046919394</v>
      </c>
      <c r="I1238" s="136">
        <f>(1+I$997)*(1+[1]!thsiFinD("ths_adjustment_nvg_ratio_fund",I$2,$A$998,$A1238,101)/100)-1</f>
        <v>0.50752202758083031</v>
      </c>
      <c r="J1238" s="32">
        <f t="shared" si="137"/>
        <v>0.37193151465799684</v>
      </c>
      <c r="K1238" s="32">
        <f>[1]!thsiFinD("ths_int_chg_ratio_index",K$2,$A$6,$A1238,101)/100</f>
        <v>-1.5341636241129998E-2</v>
      </c>
      <c r="L1238" s="32">
        <f>[1]!thsiFinD("ths_int_chg_ratio_index",L$2,$A$6,$A1238,101)/100</f>
        <v>6.5755895090754996E-2</v>
      </c>
      <c r="M1238" s="46">
        <f t="shared" si="138"/>
        <v>1.3719315146579969</v>
      </c>
      <c r="N1238" s="46">
        <f t="shared" si="139"/>
        <v>0.98465836375886995</v>
      </c>
      <c r="O1238" s="46">
        <f t="shared" si="139"/>
        <v>1.0657558950907551</v>
      </c>
      <c r="P1238" s="38">
        <f t="shared" si="140"/>
        <v>1.2773257050340492E-2</v>
      </c>
      <c r="Q1238" s="38">
        <f t="shared" si="141"/>
        <v>1.3496710984111981E-2</v>
      </c>
      <c r="R1238" s="38">
        <f t="shared" si="141"/>
        <v>1.4266066576387404E-2</v>
      </c>
      <c r="S1238" s="34">
        <f>MAX(M$6:M1238)</f>
        <v>1.5715176881679187</v>
      </c>
      <c r="T1238" s="34">
        <f>MAX(N$6:N1238)</f>
        <v>1.37911001835863</v>
      </c>
      <c r="U1238" s="34">
        <f>MAX(O$6:O1238)</f>
        <v>1.34291332477861</v>
      </c>
      <c r="V1238" s="35">
        <f t="shared" si="142"/>
        <v>-0.12700218076616121</v>
      </c>
      <c r="W1238" s="35">
        <f t="shared" si="143"/>
        <v>-0.28601899003621412</v>
      </c>
      <c r="X1238" s="35">
        <f t="shared" si="143"/>
        <v>-0.20638519595711557</v>
      </c>
    </row>
    <row r="1239" spans="1:24">
      <c r="A1239" s="357">
        <v>45698</v>
      </c>
      <c r="B1239" s="132">
        <f>[1]!thsiFinD("ths_adjustment_nvg_ratio_fund",B$2,$A$6,$A1239,101)/100</f>
        <v>0.30091112531969</v>
      </c>
      <c r="C1239" s="132">
        <f>[1]!thsiFinD("ths_adjustment_nvg_ratio_fund",C$2,$A$6,$A1239,101)/100</f>
        <v>0.25097732603597001</v>
      </c>
      <c r="D1239" s="132">
        <f>[1]!thsiFinD("ths_adjustment_nvg_ratio_fund",D$2,$A$6,$A1239,101)/100</f>
        <v>0.43985142583273001</v>
      </c>
      <c r="E1239" s="132">
        <f>[1]!thsiFinD("ths_adjustment_nvg_ratio_fund",E$2,$A$6,$A1239,101)/100</f>
        <v>0.61865919391877999</v>
      </c>
      <c r="F1239" s="135">
        <f>(1+F$831)*(1+[1]!thsiFinD("ths_adjustment_nvg_ratio_fund",F$2,$A$832,$A1239,101)/100)-1</f>
        <v>0.29853161868988187</v>
      </c>
      <c r="G1239" s="135">
        <f>(1+G$831)*(1+[1]!thsiFinD("ths_adjustment_nvg_ratio_fund",G$2,$A$832,$A1239,101)/100)-1</f>
        <v>0.34135564452171119</v>
      </c>
      <c r="H1239" s="136">
        <f>(1+H$997)*(1+[1]!thsiFinD("ths_adjustment_nvg_ratio_fund",H$2,$A$998,$A1239,101)/100)-1</f>
        <v>0.30378727429480024</v>
      </c>
      <c r="I1239" s="136">
        <f>(1+I$997)*(1+[1]!thsiFinD("ths_adjustment_nvg_ratio_fund",I$2,$A$998,$A1239,101)/100)-1</f>
        <v>0.53370607051725671</v>
      </c>
      <c r="J1239" s="32">
        <f t="shared" si="137"/>
        <v>0.38597245989135243</v>
      </c>
      <c r="K1239" s="32">
        <f>[1]!thsiFinD("ths_int_chg_ratio_index",K$2,$A$6,$A1239,101)/100</f>
        <v>-1.1383059970178999E-2</v>
      </c>
      <c r="L1239" s="32">
        <f>[1]!thsiFinD("ths_int_chg_ratio_index",L$2,$A$6,$A1239,101)/100</f>
        <v>7.5478156632866E-2</v>
      </c>
      <c r="M1239" s="46">
        <f t="shared" si="138"/>
        <v>1.3859724598913523</v>
      </c>
      <c r="N1239" s="46">
        <f t="shared" si="139"/>
        <v>0.98861694002982103</v>
      </c>
      <c r="O1239" s="46">
        <f t="shared" si="139"/>
        <v>1.0754781566328659</v>
      </c>
      <c r="P1239" s="38">
        <f t="shared" si="140"/>
        <v>1.0234435963704547E-2</v>
      </c>
      <c r="Q1239" s="38">
        <f t="shared" si="141"/>
        <v>4.0202535383333515E-3</v>
      </c>
      <c r="R1239" s="38">
        <f t="shared" si="141"/>
        <v>9.1224093499224779E-3</v>
      </c>
      <c r="S1239" s="34">
        <f>MAX(M$6:M1239)</f>
        <v>1.5715176881679187</v>
      </c>
      <c r="T1239" s="34">
        <f>MAX(N$6:N1239)</f>
        <v>1.37911001835863</v>
      </c>
      <c r="U1239" s="34">
        <f>MAX(O$6:O1239)</f>
        <v>1.34291332477861</v>
      </c>
      <c r="V1239" s="35">
        <f t="shared" si="142"/>
        <v>-0.11806754048875878</v>
      </c>
      <c r="W1239" s="35">
        <f t="shared" si="143"/>
        <v>-0.2831486053546044</v>
      </c>
      <c r="X1239" s="35">
        <f t="shared" si="143"/>
        <v>-0.19914551684847781</v>
      </c>
    </row>
    <row r="1240" spans="1:24">
      <c r="A1240" s="357">
        <v>45699</v>
      </c>
      <c r="B1240" s="132">
        <f>[1]!thsiFinD("ths_adjustment_nvg_ratio_fund",B$2,$A$6,$A1240,101)/100</f>
        <v>0.29291879795395998</v>
      </c>
      <c r="C1240" s="132">
        <f>[1]!thsiFinD("ths_adjustment_nvg_ratio_fund",C$2,$A$6,$A1240,101)/100</f>
        <v>0.24984797150552002</v>
      </c>
      <c r="D1240" s="132">
        <f>[1]!thsiFinD("ths_adjustment_nvg_ratio_fund",D$2,$A$6,$A1240,101)/100</f>
        <v>0.43314162473041001</v>
      </c>
      <c r="E1240" s="132">
        <f>[1]!thsiFinD("ths_adjustment_nvg_ratio_fund",E$2,$A$6,$A1240,101)/100</f>
        <v>0.61847275535673996</v>
      </c>
      <c r="F1240" s="135">
        <f>(1+F$831)*(1+[1]!thsiFinD("ths_adjustment_nvg_ratio_fund",F$2,$A$832,$A1240,101)/100)-1</f>
        <v>0.29758868931259963</v>
      </c>
      <c r="G1240" s="135">
        <f>(1+G$831)*(1+[1]!thsiFinD("ths_adjustment_nvg_ratio_fund",G$2,$A$832,$A1240,101)/100)-1</f>
        <v>0.33200404099358138</v>
      </c>
      <c r="H1240" s="136">
        <f>(1+H$997)*(1+[1]!thsiFinD("ths_adjustment_nvg_ratio_fund",H$2,$A$998,$A1240,101)/100)-1</f>
        <v>0.2974787929961511</v>
      </c>
      <c r="I1240" s="136">
        <f>(1+I$997)*(1+[1]!thsiFinD("ths_adjustment_nvg_ratio_fund",I$2,$A$998,$A1240,101)/100)-1</f>
        <v>0.53237262388623563</v>
      </c>
      <c r="J1240" s="32">
        <f t="shared" si="137"/>
        <v>0.38172816209189975</v>
      </c>
      <c r="K1240" s="32">
        <f>[1]!thsiFinD("ths_int_chg_ratio_index",K$2,$A$6,$A1240,101)/100</f>
        <v>-1.6066931536256001E-2</v>
      </c>
      <c r="L1240" s="32">
        <f>[1]!thsiFinD("ths_int_chg_ratio_index",L$2,$A$6,$A1240,101)/100</f>
        <v>7.0959171852485001E-2</v>
      </c>
      <c r="M1240" s="46">
        <f t="shared" si="138"/>
        <v>1.3817281620918997</v>
      </c>
      <c r="N1240" s="46">
        <f t="shared" si="139"/>
        <v>0.98393306846374395</v>
      </c>
      <c r="O1240" s="46">
        <f t="shared" si="139"/>
        <v>1.0709591718524849</v>
      </c>
      <c r="P1240" s="38">
        <f t="shared" si="140"/>
        <v>-3.0623247735999115E-3</v>
      </c>
      <c r="Q1240" s="38">
        <f t="shared" si="141"/>
        <v>-4.7378022532527098E-3</v>
      </c>
      <c r="R1240" s="38">
        <f t="shared" si="141"/>
        <v>-4.2018378081515317E-3</v>
      </c>
      <c r="S1240" s="34">
        <f>MAX(M$6:M1240)</f>
        <v>1.5715176881679187</v>
      </c>
      <c r="T1240" s="34">
        <f>MAX(N$6:N1240)</f>
        <v>1.37911001835863</v>
      </c>
      <c r="U1240" s="34">
        <f>MAX(O$6:O1240)</f>
        <v>1.34291332477861</v>
      </c>
      <c r="V1240" s="35">
        <f t="shared" si="142"/>
        <v>-0.12076830410816208</v>
      </c>
      <c r="W1240" s="35">
        <f t="shared" si="143"/>
        <v>-0.28654490550740275</v>
      </c>
      <c r="X1240" s="35">
        <f t="shared" si="143"/>
        <v>-0.20251057749461154</v>
      </c>
    </row>
    <row r="1241" spans="1:24">
      <c r="A1241" s="357">
        <v>45700</v>
      </c>
      <c r="B1241" s="132">
        <f>[1]!thsiFinD("ths_adjustment_nvg_ratio_fund",B$2,$A$6,$A1241,101)/100</f>
        <v>0.30770460358056001</v>
      </c>
      <c r="C1241" s="132">
        <f>[1]!thsiFinD("ths_adjustment_nvg_ratio_fund",C$2,$A$6,$A1241,101)/100</f>
        <v>0.25818782034575999</v>
      </c>
      <c r="D1241" s="132">
        <f>[1]!thsiFinD("ths_adjustment_nvg_ratio_fund",D$2,$A$6,$A1241,101)/100</f>
        <v>0.44787922358015997</v>
      </c>
      <c r="E1241" s="132">
        <f>[1]!thsiFinD("ths_adjustment_nvg_ratio_fund",E$2,$A$6,$A1241,101)/100</f>
        <v>0.63170989002071998</v>
      </c>
      <c r="F1241" s="135">
        <f>(1+F$831)*(1+[1]!thsiFinD("ths_adjustment_nvg_ratio_fund",F$2,$A$832,$A1241,101)/100)-1</f>
        <v>0.31243982700479567</v>
      </c>
      <c r="G1241" s="135">
        <f>(1+G$831)*(1+[1]!thsiFinD("ths_adjustment_nvg_ratio_fund",G$2,$A$832,$A1241,101)/100)-1</f>
        <v>0.34914864746181995</v>
      </c>
      <c r="H1241" s="136">
        <f>(1+H$997)*(1+[1]!thsiFinD("ths_adjustment_nvg_ratio_fund",H$2,$A$998,$A1241,101)/100)-1</f>
        <v>0.30988892014102043</v>
      </c>
      <c r="I1241" s="136">
        <f>(1+I$997)*(1+[1]!thsiFinD("ths_adjustment_nvg_ratio_fund",I$2,$A$998,$A1241,101)/100)-1</f>
        <v>0.54643442472246129</v>
      </c>
      <c r="J1241" s="32">
        <f t="shared" si="137"/>
        <v>0.39542416960716209</v>
      </c>
      <c r="K1241" s="32">
        <f>[1]!thsiFinD("ths_int_chg_ratio_index",K$2,$A$6,$A1241,101)/100</f>
        <v>-5.5834321912005E-3</v>
      </c>
      <c r="L1241" s="32">
        <f>[1]!thsiFinD("ths_int_chg_ratio_index",L$2,$A$6,$A1241,101)/100</f>
        <v>8.3588174357259001E-2</v>
      </c>
      <c r="M1241" s="46">
        <f t="shared" si="138"/>
        <v>1.3954241696071621</v>
      </c>
      <c r="N1241" s="46">
        <f t="shared" si="139"/>
        <v>0.9944165678087995</v>
      </c>
      <c r="O1241" s="46">
        <f t="shared" si="139"/>
        <v>1.0835881743572591</v>
      </c>
      <c r="P1241" s="38">
        <f t="shared" si="140"/>
        <v>9.9122301267471347E-3</v>
      </c>
      <c r="Q1241" s="38">
        <f t="shared" si="141"/>
        <v>1.0654687479326075E-2</v>
      </c>
      <c r="R1241" s="38">
        <f t="shared" si="141"/>
        <v>1.1792235256671058E-2</v>
      </c>
      <c r="S1241" s="34">
        <f>MAX(M$6:M1241)</f>
        <v>1.5715176881679187</v>
      </c>
      <c r="T1241" s="34">
        <f>MAX(N$6:N1241)</f>
        <v>1.37911001835863</v>
      </c>
      <c r="U1241" s="34">
        <f>MAX(O$6:O1241)</f>
        <v>1.34291332477861</v>
      </c>
      <c r="V1241" s="35">
        <f t="shared" si="142"/>
        <v>-0.11205315720375197</v>
      </c>
      <c r="W1241" s="35">
        <f t="shared" si="143"/>
        <v>-0.27894326444505102</v>
      </c>
      <c r="X1241" s="35">
        <f t="shared" si="143"/>
        <v>-0.19310639460972123</v>
      </c>
    </row>
    <row r="1242" spans="1:24">
      <c r="A1242" s="357">
        <v>45701</v>
      </c>
      <c r="B1242" s="132">
        <f>[1]!thsiFinD("ths_adjustment_nvg_ratio_fund",B$2,$A$6,$A1242,101)/100</f>
        <v>0.30346867007673001</v>
      </c>
      <c r="C1242" s="132">
        <f>[1]!thsiFinD("ths_adjustment_nvg_ratio_fund",C$2,$A$6,$A1242,101)/100</f>
        <v>0.25523412388150002</v>
      </c>
      <c r="D1242" s="132">
        <f>[1]!thsiFinD("ths_adjustment_nvg_ratio_fund",D$2,$A$6,$A1242,101)/100</f>
        <v>0.43362089623771999</v>
      </c>
      <c r="E1242" s="132">
        <f>[1]!thsiFinD("ths_adjustment_nvg_ratio_fund",E$2,$A$6,$A1242,101)/100</f>
        <v>0.62024392127172001</v>
      </c>
      <c r="F1242" s="135">
        <f>(1+F$831)*(1+[1]!thsiFinD("ths_adjustment_nvg_ratio_fund",F$2,$A$832,$A1242,101)/100)-1</f>
        <v>0.29864948486204224</v>
      </c>
      <c r="G1242" s="135">
        <f>(1+G$831)*(1+[1]!thsiFinD("ths_adjustment_nvg_ratio_fund",G$2,$A$832,$A1242,101)/100)-1</f>
        <v>0.33655995040471964</v>
      </c>
      <c r="H1242" s="136">
        <f>(1+H$997)*(1+[1]!thsiFinD("ths_adjustment_nvg_ratio_fund",H$2,$A$998,$A1242,101)/100)-1</f>
        <v>0.29603094482925196</v>
      </c>
      <c r="I1242" s="136">
        <f>(1+I$997)*(1+[1]!thsiFinD("ths_adjustment_nvg_ratio_fund",I$2,$A$998,$A1242,101)/100)-1</f>
        <v>0.52752372704615347</v>
      </c>
      <c r="J1242" s="32">
        <f t="shared" si="137"/>
        <v>0.38391646482622965</v>
      </c>
      <c r="K1242" s="32">
        <f>[1]!thsiFinD("ths_int_chg_ratio_index",K$2,$A$6,$A1242,101)/100</f>
        <v>-1.0193680394953998E-2</v>
      </c>
      <c r="L1242" s="32">
        <f>[1]!thsiFinD("ths_int_chg_ratio_index",L$2,$A$6,$A1242,101)/100</f>
        <v>7.6559704175380994E-2</v>
      </c>
      <c r="M1242" s="46">
        <f t="shared" si="138"/>
        <v>1.3839164648262297</v>
      </c>
      <c r="N1242" s="46">
        <f t="shared" si="139"/>
        <v>0.98980631960504595</v>
      </c>
      <c r="O1242" s="46">
        <f t="shared" si="139"/>
        <v>1.0765597041753809</v>
      </c>
      <c r="P1242" s="38">
        <f t="shared" si="140"/>
        <v>-8.2467431993614726E-3</v>
      </c>
      <c r="Q1242" s="38">
        <f t="shared" si="141"/>
        <v>-4.6361337421321203E-3</v>
      </c>
      <c r="R1242" s="38">
        <f t="shared" si="141"/>
        <v>-6.4862928077330517E-3</v>
      </c>
      <c r="S1242" s="34">
        <f>MAX(M$6:M1242)</f>
        <v>1.5715176881679187</v>
      </c>
      <c r="T1242" s="34">
        <f>MAX(N$6:N1242)</f>
        <v>1.37911001835863</v>
      </c>
      <c r="U1242" s="34">
        <f>MAX(O$6:O1242)</f>
        <v>1.34291332477861</v>
      </c>
      <c r="V1242" s="35">
        <f t="shared" si="142"/>
        <v>-0.11937582679097636</v>
      </c>
      <c r="W1242" s="35">
        <f t="shared" si="143"/>
        <v>-0.28228617990674898</v>
      </c>
      <c r="X1242" s="35">
        <f t="shared" si="143"/>
        <v>-0.19834014279897005</v>
      </c>
    </row>
    <row r="1243" spans="1:24">
      <c r="A1243" s="357">
        <v>45702</v>
      </c>
      <c r="B1243" s="132">
        <f>[1]!thsiFinD("ths_adjustment_nvg_ratio_fund",B$2,$A$6,$A1243,101)/100</f>
        <v>0.31369884910486001</v>
      </c>
      <c r="C1243" s="132">
        <f>[1]!thsiFinD("ths_adjustment_nvg_ratio_fund",C$2,$A$6,$A1243,101)/100</f>
        <v>0.26600642863348001</v>
      </c>
      <c r="D1243" s="132">
        <f>[1]!thsiFinD("ths_adjustment_nvg_ratio_fund",D$2,$A$6,$A1243,101)/100</f>
        <v>0.44632159118140002</v>
      </c>
      <c r="E1243" s="132">
        <f>[1]!thsiFinD("ths_adjustment_nvg_ratio_fund",E$2,$A$6,$A1243,101)/100</f>
        <v>0.62770146190139997</v>
      </c>
      <c r="F1243" s="135">
        <f>(1+F$831)*(1+[1]!thsiFinD("ths_adjustment_nvg_ratio_fund",F$2,$A$832,$A1243,101)/100)-1</f>
        <v>0.30690011691326236</v>
      </c>
      <c r="G1243" s="135">
        <f>(1+G$831)*(1+[1]!thsiFinD("ths_adjustment_nvg_ratio_fund",G$2,$A$832,$A1243,101)/100)-1</f>
        <v>0.34195510628633241</v>
      </c>
      <c r="H1243" s="136">
        <f>(1+H$997)*(1+[1]!thsiFinD("ths_adjustment_nvg_ratio_fund",H$2,$A$998,$A1243,101)/100)-1</f>
        <v>0.29871980571064238</v>
      </c>
      <c r="I1243" s="136">
        <f>(1+I$997)*(1+[1]!thsiFinD("ths_adjustment_nvg_ratio_fund",I$2,$A$998,$A1243,101)/100)-1</f>
        <v>0.53152406693921583</v>
      </c>
      <c r="J1243" s="32">
        <f t="shared" si="137"/>
        <v>0.39160342833382411</v>
      </c>
      <c r="K1243" s="32">
        <f>[1]!thsiFinD("ths_int_chg_ratio_index",K$2,$A$6,$A1243,101)/100</f>
        <v>-1.6802954807035001E-3</v>
      </c>
      <c r="L1243" s="32">
        <f>[1]!thsiFinD("ths_int_chg_ratio_index",L$2,$A$6,$A1243,101)/100</f>
        <v>8.3317870802634003E-2</v>
      </c>
      <c r="M1243" s="46">
        <f t="shared" si="138"/>
        <v>1.3916034283338241</v>
      </c>
      <c r="N1243" s="46">
        <f t="shared" si="139"/>
        <v>0.99831970451929652</v>
      </c>
      <c r="O1243" s="46">
        <f t="shared" si="139"/>
        <v>1.0833178708026341</v>
      </c>
      <c r="P1243" s="38">
        <f t="shared" si="140"/>
        <v>5.5544996413925407E-3</v>
      </c>
      <c r="Q1243" s="38">
        <f t="shared" si="141"/>
        <v>8.6010613850673323E-3</v>
      </c>
      <c r="R1243" s="38">
        <f t="shared" si="141"/>
        <v>6.2775585980432425E-3</v>
      </c>
      <c r="S1243" s="34">
        <f>MAX(M$6:M1243)</f>
        <v>1.5715176881679187</v>
      </c>
      <c r="T1243" s="34">
        <f>MAX(N$6:N1243)</f>
        <v>1.37911001835863</v>
      </c>
      <c r="U1243" s="34">
        <f>MAX(O$6:O1243)</f>
        <v>1.34291332477861</v>
      </c>
      <c r="V1243" s="35">
        <f t="shared" si="142"/>
        <v>-0.11448440013668526</v>
      </c>
      <c r="W1243" s="35">
        <f t="shared" si="143"/>
        <v>-0.27611307928321571</v>
      </c>
      <c r="X1243" s="35">
        <f t="shared" si="143"/>
        <v>-0.19330767606969146</v>
      </c>
    </row>
    <row r="1244" spans="1:24">
      <c r="A1244" s="357">
        <v>45705</v>
      </c>
      <c r="B1244" s="132">
        <f>[1]!thsiFinD("ths_adjustment_nvg_ratio_fund",B$2,$A$6,$A1244,101)/100</f>
        <v>0.31993286445012997</v>
      </c>
      <c r="C1244" s="132">
        <f>[1]!thsiFinD("ths_adjustment_nvg_ratio_fund",C$2,$A$6,$A1244,101)/100</f>
        <v>0.26809139084354</v>
      </c>
      <c r="D1244" s="132">
        <f>[1]!thsiFinD("ths_adjustment_nvg_ratio_fund",D$2,$A$6,$A1244,101)/100</f>
        <v>0.44907740234842997</v>
      </c>
      <c r="E1244" s="132">
        <f>[1]!thsiFinD("ths_adjustment_nvg_ratio_fund",E$2,$A$6,$A1244,101)/100</f>
        <v>0.62704892712716997</v>
      </c>
      <c r="F1244" s="135">
        <f>(1+F$831)*(1+[1]!thsiFinD("ths_adjustment_nvg_ratio_fund",F$2,$A$832,$A1244,101)/100)-1</f>
        <v>0.31255769317695603</v>
      </c>
      <c r="G1244" s="135">
        <f>(1+G$831)*(1+[1]!thsiFinD("ths_adjustment_nvg_ratio_fund",G$2,$A$832,$A1244,101)/100)-1</f>
        <v>0.35058735569691502</v>
      </c>
      <c r="H1244" s="136">
        <f>(1+H$997)*(1+[1]!thsiFinD("ths_adjustment_nvg_ratio_fund",H$2,$A$998,$A1244,101)/100)-1</f>
        <v>0.31754183188036444</v>
      </c>
      <c r="I1244" s="136">
        <f>(1+I$997)*(1+[1]!thsiFinD("ths_adjustment_nvg_ratio_fund",I$2,$A$998,$A1244,101)/100)-1</f>
        <v>0.55346532514058411</v>
      </c>
      <c r="J1244" s="32">
        <f t="shared" si="137"/>
        <v>0.39978784883301122</v>
      </c>
      <c r="K1244" s="32">
        <f>[1]!thsiFinD("ths_int_chg_ratio_index",K$2,$A$6,$A1244,101)/100</f>
        <v>-6.9065725608994998E-5</v>
      </c>
      <c r="L1244" s="32">
        <f>[1]!thsiFinD("ths_int_chg_ratio_index",L$2,$A$6,$A1244,101)/100</f>
        <v>8.8820805853915996E-2</v>
      </c>
      <c r="M1244" s="46">
        <f t="shared" si="138"/>
        <v>1.3997878488330113</v>
      </c>
      <c r="N1244" s="46">
        <f t="shared" si="139"/>
        <v>0.99993093427439106</v>
      </c>
      <c r="O1244" s="46">
        <f t="shared" si="139"/>
        <v>1.0888208058539159</v>
      </c>
      <c r="P1244" s="38">
        <f t="shared" si="140"/>
        <v>5.8812879679281949E-3</v>
      </c>
      <c r="Q1244" s="38">
        <f t="shared" si="141"/>
        <v>1.6139416539617812E-3</v>
      </c>
      <c r="R1244" s="38">
        <f t="shared" si="141"/>
        <v>5.0797048581916471E-3</v>
      </c>
      <c r="S1244" s="34">
        <f>MAX(M$6:M1244)</f>
        <v>1.5715176881679187</v>
      </c>
      <c r="T1244" s="34">
        <f>MAX(N$6:N1244)</f>
        <v>1.37911001835863</v>
      </c>
      <c r="U1244" s="34">
        <f>MAX(O$6:O1244)</f>
        <v>1.34291332477861</v>
      </c>
      <c r="V1244" s="35">
        <f t="shared" si="142"/>
        <v>-0.10927642789379655</v>
      </c>
      <c r="W1244" s="35">
        <f t="shared" si="143"/>
        <v>-0.27494476802911272</v>
      </c>
      <c r="X1244" s="35">
        <f t="shared" si="143"/>
        <v>-0.18920991715275692</v>
      </c>
    </row>
    <row r="1245" spans="1:24">
      <c r="A1245" s="357">
        <v>45706</v>
      </c>
      <c r="B1245" s="132">
        <f>[1]!thsiFinD("ths_adjustment_nvg_ratio_fund",B$2,$A$6,$A1245,101)/100</f>
        <v>0.30210997442455001</v>
      </c>
      <c r="C1245" s="132">
        <f>[1]!thsiFinD("ths_adjustment_nvg_ratio_fund",C$2,$A$6,$A1245,101)/100</f>
        <v>0.26227087134046001</v>
      </c>
      <c r="D1245" s="132">
        <f>[1]!thsiFinD("ths_adjustment_nvg_ratio_fund",D$2,$A$6,$A1245,101)/100</f>
        <v>0.42715073088905003</v>
      </c>
      <c r="E1245" s="132">
        <f>[1]!thsiFinD("ths_adjustment_nvg_ratio_fund",E$2,$A$6,$A1245,101)/100</f>
        <v>0.60374411265941996</v>
      </c>
      <c r="F1245" s="135">
        <f>(1+F$831)*(1+[1]!thsiFinD("ths_adjustment_nvg_ratio_fund",F$2,$A$832,$A1245,101)/100)-1</f>
        <v>0.29039885281082212</v>
      </c>
      <c r="G1245" s="135">
        <f>(1+G$831)*(1+[1]!thsiFinD("ths_adjustment_nvg_ratio_fund",G$2,$A$832,$A1245,101)/100)-1</f>
        <v>0.31665781981921737</v>
      </c>
      <c r="H1245" s="136">
        <f>(1+H$997)*(1+[1]!thsiFinD("ths_adjustment_nvg_ratio_fund",H$2,$A$998,$A1245,101)/100)-1</f>
        <v>0.28413790631542413</v>
      </c>
      <c r="I1245" s="136">
        <f>(1+I$997)*(1+[1]!thsiFinD("ths_adjustment_nvg_ratio_fund",I$2,$A$998,$A1245,101)/100)-1</f>
        <v>0.51297703652591653</v>
      </c>
      <c r="J1245" s="32">
        <f t="shared" si="137"/>
        <v>0.37493091309810755</v>
      </c>
      <c r="K1245" s="32">
        <f>[1]!thsiFinD("ths_int_chg_ratio_index",K$2,$A$6,$A1245,101)/100</f>
        <v>-1.1286765286758E-2</v>
      </c>
      <c r="L1245" s="32">
        <f>[1]!thsiFinD("ths_int_chg_ratio_index",L$2,$A$6,$A1245,101)/100</f>
        <v>7.1124167239947009E-2</v>
      </c>
      <c r="M1245" s="46">
        <f t="shared" si="138"/>
        <v>1.3749309130981076</v>
      </c>
      <c r="N1245" s="46">
        <f t="shared" si="139"/>
        <v>0.98871323471324202</v>
      </c>
      <c r="O1245" s="46">
        <f t="shared" si="139"/>
        <v>1.071124167239947</v>
      </c>
      <c r="P1245" s="38">
        <f t="shared" si="140"/>
        <v>-1.7757645028585345E-2</v>
      </c>
      <c r="Q1245" s="38">
        <f t="shared" si="141"/>
        <v>-1.1218474373221876E-2</v>
      </c>
      <c r="R1245" s="38">
        <f t="shared" si="141"/>
        <v>-1.6253031278264607E-2</v>
      </c>
      <c r="S1245" s="34">
        <f>MAX(M$6:M1245)</f>
        <v>1.5715176881679187</v>
      </c>
      <c r="T1245" s="34">
        <f>MAX(N$6:N1245)</f>
        <v>1.37911001835863</v>
      </c>
      <c r="U1245" s="34">
        <f>MAX(O$6:O1245)</f>
        <v>1.34291332477861</v>
      </c>
      <c r="V1245" s="35">
        <f t="shared" si="142"/>
        <v>-0.1250935809058521</v>
      </c>
      <c r="W1245" s="35">
        <f t="shared" si="143"/>
        <v>-0.28307878156814859</v>
      </c>
      <c r="X1245" s="35">
        <f t="shared" si="143"/>
        <v>-0.20238771372937991</v>
      </c>
    </row>
    <row r="1246" spans="1:24">
      <c r="A1246" s="357">
        <v>45707</v>
      </c>
      <c r="B1246" s="132">
        <f>[1]!thsiFinD("ths_adjustment_nvg_ratio_fund",B$2,$A$6,$A1246,101)/100</f>
        <v>0.31553708439897998</v>
      </c>
      <c r="C1246" s="132">
        <f>[1]!thsiFinD("ths_adjustment_nvg_ratio_fund",C$2,$A$6,$A1246,101)/100</f>
        <v>0.26739640344019</v>
      </c>
      <c r="D1246" s="132">
        <f>[1]!thsiFinD("ths_adjustment_nvg_ratio_fund",D$2,$A$6,$A1246,101)/100</f>
        <v>0.44823867721063998</v>
      </c>
      <c r="E1246" s="132">
        <f>[1]!thsiFinD("ths_adjustment_nvg_ratio_fund",E$2,$A$6,$A1246,101)/100</f>
        <v>0.62154899089734994</v>
      </c>
      <c r="F1246" s="135">
        <f>(1+F$831)*(1+[1]!thsiFinD("ths_adjustment_nvg_ratio_fund",F$2,$A$832,$A1246,101)/100)-1</f>
        <v>0.31503288279232211</v>
      </c>
      <c r="G1246" s="135">
        <f>(1+G$831)*(1+[1]!thsiFinD("ths_adjustment_nvg_ratio_fund",G$2,$A$832,$A1246,101)/100)-1</f>
        <v>0.34267446040387983</v>
      </c>
      <c r="H1246" s="136">
        <f>(1+H$997)*(1+[1]!thsiFinD("ths_adjustment_nvg_ratio_fund",H$2,$A$998,$A1246,101)/100)-1</f>
        <v>0.31123335058171553</v>
      </c>
      <c r="I1246" s="136">
        <f>(1+I$997)*(1+[1]!thsiFinD("ths_adjustment_nvg_ratio_fund",I$2,$A$998,$A1246,101)/100)-1</f>
        <v>0.54728298166948108</v>
      </c>
      <c r="J1246" s="32">
        <f t="shared" si="137"/>
        <v>0.39611810392431979</v>
      </c>
      <c r="K1246" s="32">
        <f>[1]!thsiFinD("ths_int_chg_ratio_index",K$2,$A$6,$A1246,101)/100</f>
        <v>-1.6363318157726001E-3</v>
      </c>
      <c r="L1246" s="32">
        <f>[1]!thsiFinD("ths_int_chg_ratio_index",L$2,$A$6,$A1246,101)/100</f>
        <v>8.7394623501413998E-2</v>
      </c>
      <c r="M1246" s="46">
        <f t="shared" si="138"/>
        <v>1.3961181039243198</v>
      </c>
      <c r="N1246" s="46">
        <f t="shared" si="139"/>
        <v>0.99836366818422739</v>
      </c>
      <c r="O1246" s="46">
        <f t="shared" si="139"/>
        <v>1.087394623501414</v>
      </c>
      <c r="P1246" s="38">
        <f t="shared" si="140"/>
        <v>1.5409640313106099E-2</v>
      </c>
      <c r="Q1246" s="38">
        <f t="shared" si="141"/>
        <v>9.7605990616524974E-3</v>
      </c>
      <c r="R1246" s="38">
        <f t="shared" si="141"/>
        <v>1.5190074838281831E-2</v>
      </c>
      <c r="S1246" s="34">
        <f>MAX(M$6:M1246)</f>
        <v>1.5715176881679187</v>
      </c>
      <c r="T1246" s="34">
        <f>MAX(N$6:N1246)</f>
        <v>1.37911001835863</v>
      </c>
      <c r="U1246" s="34">
        <f>MAX(O$6:O1246)</f>
        <v>1.34291332477861</v>
      </c>
      <c r="V1246" s="35">
        <f t="shared" si="142"/>
        <v>-0.11161158767998369</v>
      </c>
      <c r="W1246" s="35">
        <f t="shared" si="143"/>
        <v>-0.276081200996244</v>
      </c>
      <c r="X1246" s="35">
        <f t="shared" si="143"/>
        <v>-0.19027192340899612</v>
      </c>
    </row>
    <row r="1247" spans="1:24">
      <c r="A1247" s="357">
        <v>45708</v>
      </c>
      <c r="B1247" s="132">
        <f>[1]!thsiFinD("ths_adjustment_nvg_ratio_fund",B$2,$A$6,$A1247,101)/100</f>
        <v>0.31505754475703002</v>
      </c>
      <c r="C1247" s="132">
        <f>[1]!thsiFinD("ths_adjustment_nvg_ratio_fund",C$2,$A$6,$A1247,101)/100</f>
        <v>0.26826513769438004</v>
      </c>
      <c r="D1247" s="132">
        <f>[1]!thsiFinD("ths_adjustment_nvg_ratio_fund",D$2,$A$6,$A1247,101)/100</f>
        <v>0.45267193865325001</v>
      </c>
      <c r="E1247" s="132">
        <f>[1]!thsiFinD("ths_adjustment_nvg_ratio_fund",E$2,$A$6,$A1247,101)/100</f>
        <v>0.62658283083780997</v>
      </c>
      <c r="F1247" s="135">
        <f>(1+F$831)*(1+[1]!thsiFinD("ths_adjustment_nvg_ratio_fund",F$2,$A$832,$A1247,101)/100)-1</f>
        <v>0.32587657063106867</v>
      </c>
      <c r="G1247" s="135">
        <f>(1+G$831)*(1+[1]!thsiFinD("ths_adjustment_nvg_ratio_fund",G$2,$A$832,$A1247,101)/100)-1</f>
        <v>0.35010778628520889</v>
      </c>
      <c r="H1247" s="136">
        <f>(1+H$997)*(1+[1]!thsiFinD("ths_adjustment_nvg_ratio_fund",H$2,$A$998,$A1247,101)/100)-1</f>
        <v>0.32964170584661079</v>
      </c>
      <c r="I1247" s="136">
        <f>(1+I$997)*(1+[1]!thsiFinD("ths_adjustment_nvg_ratio_fund",I$2,$A$998,$A1247,101)/100)-1</f>
        <v>0.56619367934578868</v>
      </c>
      <c r="J1247" s="32">
        <f t="shared" si="137"/>
        <v>0.40429964925639339</v>
      </c>
      <c r="K1247" s="32">
        <f>[1]!thsiFinD("ths_int_chg_ratio_index",K$2,$A$6,$A1247,101)/100</f>
        <v>-3.1459379583639001E-3</v>
      </c>
      <c r="L1247" s="32">
        <f>[1]!thsiFinD("ths_int_chg_ratio_index",L$2,$A$6,$A1247,101)/100</f>
        <v>9.0126524907369998E-2</v>
      </c>
      <c r="M1247" s="46">
        <f t="shared" si="138"/>
        <v>1.4042996492563935</v>
      </c>
      <c r="N1247" s="46">
        <f t="shared" si="139"/>
        <v>0.99685406204163607</v>
      </c>
      <c r="O1247" s="46">
        <f t="shared" si="139"/>
        <v>1.0901265249073699</v>
      </c>
      <c r="P1247" s="38">
        <f t="shared" si="140"/>
        <v>5.8602100417410874E-3</v>
      </c>
      <c r="Q1247" s="38">
        <f t="shared" si="141"/>
        <v>-1.5120804078707639E-3</v>
      </c>
      <c r="R1247" s="38">
        <f t="shared" si="141"/>
        <v>2.5123366870798414E-3</v>
      </c>
      <c r="S1247" s="34">
        <f>MAX(M$6:M1247)</f>
        <v>1.5715176881679187</v>
      </c>
      <c r="T1247" s="34">
        <f>MAX(N$6:N1247)</f>
        <v>1.37911001835863</v>
      </c>
      <c r="U1247" s="34">
        <f>MAX(O$6:O1247)</f>
        <v>1.34291332477861</v>
      </c>
      <c r="V1247" s="35">
        <f t="shared" si="142"/>
        <v>-0.1064054449851396</v>
      </c>
      <c r="W1247" s="35">
        <f t="shared" si="143"/>
        <v>-0.27717582442910682</v>
      </c>
      <c r="X1247" s="35">
        <f t="shared" si="143"/>
        <v>-0.18823761385561799</v>
      </c>
    </row>
    <row r="1248" spans="1:24">
      <c r="A1248" s="357">
        <v>45709</v>
      </c>
      <c r="B1248" s="132">
        <f>[1]!thsiFinD("ths_adjustment_nvg_ratio_fund",B$2,$A$6,$A1248,101)/100</f>
        <v>0.32968350383632</v>
      </c>
      <c r="C1248" s="132">
        <f>[1]!thsiFinD("ths_adjustment_nvg_ratio_fund",C$2,$A$6,$A1248,101)/100</f>
        <v>0.27599687255668004</v>
      </c>
      <c r="D1248" s="132">
        <f>[1]!thsiFinD("ths_adjustment_nvg_ratio_fund",D$2,$A$6,$A1248,101)/100</f>
        <v>0.47196261682242996</v>
      </c>
      <c r="E1248" s="132">
        <f>[1]!thsiFinD("ths_adjustment_nvg_ratio_fund",E$2,$A$6,$A1248,101)/100</f>
        <v>0.64317585869255001</v>
      </c>
      <c r="F1248" s="135">
        <f>(1+F$831)*(1+[1]!thsiFinD("ths_adjustment_nvg_ratio_fund",F$2,$A$832,$A1248,101)/100)-1</f>
        <v>0.34438155966023376</v>
      </c>
      <c r="G1248" s="135">
        <f>(1+G$831)*(1+[1]!thsiFinD("ths_adjustment_nvg_ratio_fund",G$2,$A$832,$A1248,101)/100)-1</f>
        <v>0.37108894804703829</v>
      </c>
      <c r="H1248" s="136">
        <f>(1+H$997)*(1+[1]!thsiFinD("ths_adjustment_nvg_ratio_fund",H$2,$A$998,$A1248,101)/100)-1</f>
        <v>0.33822537712181289</v>
      </c>
      <c r="I1248" s="136">
        <f>(1+I$997)*(1+[1]!thsiFinD("ths_adjustment_nvg_ratio_fund",I$2,$A$998,$A1248,101)/100)-1</f>
        <v>0.58134648197103989</v>
      </c>
      <c r="J1248" s="32">
        <f t="shared" si="137"/>
        <v>0.41948265233851317</v>
      </c>
      <c r="K1248" s="32">
        <f>[1]!thsiFinD("ths_int_chg_ratio_index",K$2,$A$6,$A1248,101)/100</f>
        <v>1.0495115475556E-2</v>
      </c>
      <c r="L1248" s="32">
        <f>[1]!thsiFinD("ths_int_chg_ratio_index",L$2,$A$6,$A1248,101)/100</f>
        <v>0.10510546171842999</v>
      </c>
      <c r="M1248" s="46">
        <f t="shared" si="138"/>
        <v>1.4194826523385131</v>
      </c>
      <c r="N1248" s="46">
        <f t="shared" si="139"/>
        <v>1.0104951154755559</v>
      </c>
      <c r="O1248" s="46">
        <f t="shared" si="139"/>
        <v>1.1051054617184299</v>
      </c>
      <c r="P1248" s="38">
        <f t="shared" si="140"/>
        <v>1.0811797247232358E-2</v>
      </c>
      <c r="Q1248" s="38">
        <f t="shared" si="141"/>
        <v>1.3684102772257178E-2</v>
      </c>
      <c r="R1248" s="38">
        <f t="shared" si="141"/>
        <v>1.3740548889343618E-2</v>
      </c>
      <c r="S1248" s="34">
        <f>MAX(M$6:M1248)</f>
        <v>1.5715176881679187</v>
      </c>
      <c r="T1248" s="34">
        <f>MAX(N$6:N1248)</f>
        <v>1.37911001835863</v>
      </c>
      <c r="U1248" s="34">
        <f>MAX(O$6:O1248)</f>
        <v>1.34291332477861</v>
      </c>
      <c r="V1248" s="35">
        <f t="shared" si="142"/>
        <v>-9.6744081835088092E-2</v>
      </c>
      <c r="W1248" s="35">
        <f t="shared" si="143"/>
        <v>-0.26728462412432263</v>
      </c>
      <c r="X1248" s="35">
        <f t="shared" si="143"/>
        <v>-0.17708355310227086</v>
      </c>
    </row>
    <row r="1249" spans="1:24">
      <c r="A1249" s="357">
        <v>45712</v>
      </c>
      <c r="B1249" s="132">
        <f>[1]!thsiFinD("ths_adjustment_nvg_ratio_fund",B$2,$A$6,$A1249,101)/100</f>
        <v>0.32712595907927999</v>
      </c>
      <c r="C1249" s="132">
        <f>[1]!thsiFinD("ths_adjustment_nvg_ratio_fund",C$2,$A$6,$A1249,101)/100</f>
        <v>0.27165320128573001</v>
      </c>
      <c r="D1249" s="132">
        <f>[1]!thsiFinD("ths_adjustment_nvg_ratio_fund",D$2,$A$6,$A1249,101)/100</f>
        <v>0.46944644140906</v>
      </c>
      <c r="E1249" s="132">
        <f>[1]!thsiFinD("ths_adjustment_nvg_ratio_fund",E$2,$A$6,$A1249,101)/100</f>
        <v>0.63991318466707003</v>
      </c>
      <c r="F1249" s="135">
        <f>(1+F$831)*(1+[1]!thsiFinD("ths_adjustment_nvg_ratio_fund",F$2,$A$832,$A1249,101)/100)-1</f>
        <v>0.34886047420232469</v>
      </c>
      <c r="G1249" s="135">
        <f>(1+G$831)*(1+[1]!thsiFinD("ths_adjustment_nvg_ratio_fund",G$2,$A$832,$A1249,101)/100)-1</f>
        <v>0.37780291981081948</v>
      </c>
      <c r="H1249" s="136">
        <f>(1+H$997)*(1+[1]!thsiFinD("ths_adjustment_nvg_ratio_fund",H$2,$A$998,$A1249,101)/100)-1</f>
        <v>0.3447406938728701</v>
      </c>
      <c r="I1249" s="136">
        <f>(1+I$997)*(1+[1]!thsiFinD("ths_adjustment_nvg_ratio_fund",I$2,$A$998,$A1249,101)/100)-1</f>
        <v>0.5829223734440665</v>
      </c>
      <c r="J1249" s="32">
        <f t="shared" si="137"/>
        <v>0.42030815597140259</v>
      </c>
      <c r="K1249" s="32">
        <f>[1]!thsiFinD("ths_int_chg_ratio_index",K$2,$A$6,$A1249,101)/100</f>
        <v>8.3309158381662998E-3</v>
      </c>
      <c r="L1249" s="32">
        <f>[1]!thsiFinD("ths_int_chg_ratio_index",L$2,$A$6,$A1249,101)/100</f>
        <v>0.10469387322460999</v>
      </c>
      <c r="M1249" s="46">
        <f t="shared" si="138"/>
        <v>1.4203081559714026</v>
      </c>
      <c r="N1249" s="46">
        <f t="shared" si="139"/>
        <v>1.0083309158381664</v>
      </c>
      <c r="O1249" s="46">
        <f t="shared" si="139"/>
        <v>1.1046938732246101</v>
      </c>
      <c r="P1249" s="38">
        <f t="shared" si="140"/>
        <v>5.8155246316649034E-4</v>
      </c>
      <c r="Q1249" s="38">
        <f t="shared" si="141"/>
        <v>-2.1417220174994034E-3</v>
      </c>
      <c r="R1249" s="38">
        <f t="shared" si="141"/>
        <v>-3.7244272884129348E-4</v>
      </c>
      <c r="S1249" s="34">
        <f>MAX(M$6:M1249)</f>
        <v>1.5715176881679187</v>
      </c>
      <c r="T1249" s="34">
        <f>MAX(N$6:N1249)</f>
        <v>1.37911001835863</v>
      </c>
      <c r="U1249" s="34">
        <f>MAX(O$6:O1249)</f>
        <v>1.34291332477861</v>
      </c>
      <c r="V1249" s="35">
        <f t="shared" si="142"/>
        <v>-9.6218791131009618E-2</v>
      </c>
      <c r="W1249" s="35">
        <f t="shared" si="143"/>
        <v>-0.26885389677739591</v>
      </c>
      <c r="X1249" s="35">
        <f t="shared" si="143"/>
        <v>-0.17739004234936184</v>
      </c>
    </row>
    <row r="1250" spans="1:24">
      <c r="A1250" s="357">
        <v>45713</v>
      </c>
      <c r="B1250" s="132">
        <f>[1]!thsiFinD("ths_adjustment_nvg_ratio_fund",B$2,$A$6,$A1250,101)/100</f>
        <v>0.31705562659847003</v>
      </c>
      <c r="C1250" s="132">
        <f>[1]!thsiFinD("ths_adjustment_nvg_ratio_fund",C$2,$A$6,$A1250,101)/100</f>
        <v>0.25888280774910999</v>
      </c>
      <c r="D1250" s="132">
        <f>[1]!thsiFinD("ths_adjustment_nvg_ratio_fund",D$2,$A$6,$A1250,101)/100</f>
        <v>0.45734483584951002</v>
      </c>
      <c r="E1250" s="132">
        <f>[1]!thsiFinD("ths_adjustment_nvg_ratio_fund",E$2,$A$6,$A1250,101)/100</f>
        <v>0.62583707674398004</v>
      </c>
      <c r="F1250" s="135">
        <f>(1+F$831)*(1+[1]!thsiFinD("ths_adjustment_nvg_ratio_fund",F$2,$A$832,$A1250,101)/100)-1</f>
        <v>0.34438155966023376</v>
      </c>
      <c r="G1250" s="135">
        <f>(1+G$831)*(1+[1]!thsiFinD("ths_adjustment_nvg_ratio_fund",G$2,$A$832,$A1250,101)/100)-1</f>
        <v>0.37252765628213336</v>
      </c>
      <c r="H1250" s="136">
        <f>(1+H$997)*(1+[1]!thsiFinD("ths_adjustment_nvg_ratio_fund",H$2,$A$998,$A1250,101)/100)-1</f>
        <v>0.34329284570597074</v>
      </c>
      <c r="I1250" s="136">
        <f>(1+I$997)*(1+[1]!thsiFinD("ths_adjustment_nvg_ratio_fund",I$2,$A$998,$A1250,101)/100)-1</f>
        <v>0.57880081113000115</v>
      </c>
      <c r="J1250" s="32">
        <f t="shared" si="137"/>
        <v>0.4122654024649261</v>
      </c>
      <c r="K1250" s="32">
        <f>[1]!thsiFinD("ths_int_chg_ratio_index",K$2,$A$6,$A1250,101)/100</f>
        <v>-2.7703185755342001E-3</v>
      </c>
      <c r="L1250" s="32">
        <f>[1]!thsiFinD("ths_int_chg_ratio_index",L$2,$A$6,$A1250,101)/100</f>
        <v>9.5590661043297998E-2</v>
      </c>
      <c r="M1250" s="46">
        <f t="shared" si="138"/>
        <v>1.4122654024649262</v>
      </c>
      <c r="N1250" s="46">
        <f t="shared" si="139"/>
        <v>0.99722968142446577</v>
      </c>
      <c r="O1250" s="46">
        <f t="shared" si="139"/>
        <v>1.0955906610432979</v>
      </c>
      <c r="P1250" s="38">
        <f t="shared" si="140"/>
        <v>-5.6626820543571599E-3</v>
      </c>
      <c r="Q1250" s="38">
        <f t="shared" si="141"/>
        <v>-1.1009515070231513E-2</v>
      </c>
      <c r="R1250" s="38">
        <f t="shared" si="141"/>
        <v>-8.2404839946652597E-3</v>
      </c>
      <c r="S1250" s="34">
        <f>MAX(M$6:M1250)</f>
        <v>1.5715176881679187</v>
      </c>
      <c r="T1250" s="34">
        <f>MAX(N$6:N1250)</f>
        <v>1.37911001835863</v>
      </c>
      <c r="U1250" s="34">
        <f>MAX(O$6:O1250)</f>
        <v>1.34291332477861</v>
      </c>
      <c r="V1250" s="35">
        <f t="shared" si="142"/>
        <v>-0.10133661676353733</v>
      </c>
      <c r="W1250" s="35">
        <f t="shared" si="143"/>
        <v>-0.27690346081936612</v>
      </c>
      <c r="X1250" s="35">
        <f t="shared" si="143"/>
        <v>-0.18416874653923421</v>
      </c>
    </row>
    <row r="1251" spans="1:24">
      <c r="A1251" s="357">
        <v>45714</v>
      </c>
      <c r="B1251" s="132">
        <f>[1]!thsiFinD("ths_adjustment_nvg_ratio_fund",B$2,$A$6,$A1251,101)/100</f>
        <v>0.33192135549871998</v>
      </c>
      <c r="C1251" s="132">
        <f>[1]!thsiFinD("ths_adjustment_nvg_ratio_fund",C$2,$A$6,$A1251,101)/100</f>
        <v>0.26539831465555003</v>
      </c>
      <c r="D1251" s="132">
        <f>[1]!thsiFinD("ths_adjustment_nvg_ratio_fund",D$2,$A$6,$A1251,101)/100</f>
        <v>0.47807332854061996</v>
      </c>
      <c r="E1251" s="132">
        <f>[1]!thsiFinD("ths_adjustment_nvg_ratio_fund",E$2,$A$6,$A1251,101)/100</f>
        <v>0.64541312089688996</v>
      </c>
      <c r="F1251" s="135">
        <f>(1+F$831)*(1+[1]!thsiFinD("ths_adjustment_nvg_ratio_fund",F$2,$A$832,$A1251,101)/100)-1</f>
        <v>0.36194361931211638</v>
      </c>
      <c r="G1251" s="135">
        <f>(1+G$831)*(1+[1]!thsiFinD("ths_adjustment_nvg_ratio_fund",G$2,$A$832,$A1251,101)/100)-1</f>
        <v>0.3895523703974455</v>
      </c>
      <c r="H1251" s="136">
        <f>(1+H$997)*(1+[1]!thsiFinD("ths_adjustment_nvg_ratio_fund",H$2,$A$998,$A1251,101)/100)-1</f>
        <v>0.36252854278051982</v>
      </c>
      <c r="I1251" s="136">
        <f>(1+I$997)*(1+[1]!thsiFinD("ths_adjustment_nvg_ratio_fund",I$2,$A$998,$A1251,101)/100)-1</f>
        <v>0.59928740027933514</v>
      </c>
      <c r="J1251" s="32">
        <f t="shared" si="137"/>
        <v>0.42926475654514962</v>
      </c>
      <c r="K1251" s="32">
        <f>[1]!thsiFinD("ths_int_chg_ratio_index",K$2,$A$6,$A1251,101)/100</f>
        <v>6.7975164946717003E-3</v>
      </c>
      <c r="L1251" s="32">
        <f>[1]!thsiFinD("ths_int_chg_ratio_index",L$2,$A$6,$A1251,101)/100</f>
        <v>0.10816684280248</v>
      </c>
      <c r="M1251" s="46">
        <f t="shared" si="138"/>
        <v>1.4292647565451495</v>
      </c>
      <c r="N1251" s="46">
        <f t="shared" si="139"/>
        <v>1.0067975164946716</v>
      </c>
      <c r="O1251" s="46">
        <f t="shared" si="139"/>
        <v>1.10816684280248</v>
      </c>
      <c r="P1251" s="38">
        <f t="shared" si="140"/>
        <v>1.2036940118021144E-2</v>
      </c>
      <c r="Q1251" s="38">
        <f t="shared" si="141"/>
        <v>9.59441465534705E-3</v>
      </c>
      <c r="R1251" s="38">
        <f t="shared" si="141"/>
        <v>1.1478905586148613E-2</v>
      </c>
      <c r="S1251" s="34">
        <f>MAX(M$6:M1251)</f>
        <v>1.5715176881679187</v>
      </c>
      <c r="T1251" s="34">
        <f>MAX(N$6:N1251)</f>
        <v>1.37911001835863</v>
      </c>
      <c r="U1251" s="34">
        <f>MAX(O$6:O1251)</f>
        <v>1.34291332477861</v>
      </c>
      <c r="V1251" s="35">
        <f t="shared" si="142"/>
        <v>-9.0519459433261784E-2</v>
      </c>
      <c r="W1251" s="35">
        <f t="shared" si="143"/>
        <v>-0.26996577278662082</v>
      </c>
      <c r="X1251" s="35">
        <f t="shared" si="143"/>
        <v>-0.17480389660652884</v>
      </c>
    </row>
    <row r="1252" spans="1:24">
      <c r="A1252" s="357">
        <v>45715</v>
      </c>
      <c r="B1252" s="132">
        <f>[1]!thsiFinD("ths_adjustment_nvg_ratio_fund",B$2,$A$6,$A1252,101)/100</f>
        <v>0.33296035805627</v>
      </c>
      <c r="C1252" s="132">
        <f>[1]!thsiFinD("ths_adjustment_nvg_ratio_fund",C$2,$A$6,$A1252,101)/100</f>
        <v>0.2683520111198</v>
      </c>
      <c r="D1252" s="132">
        <f>[1]!thsiFinD("ths_adjustment_nvg_ratio_fund",D$2,$A$6,$A1252,101)/100</f>
        <v>0.47471842798946001</v>
      </c>
      <c r="E1252" s="132">
        <f>[1]!thsiFinD("ths_adjustment_nvg_ratio_fund",E$2,$A$6,$A1252,101)/100</f>
        <v>0.64280298164563998</v>
      </c>
      <c r="F1252" s="135">
        <f>(1+F$831)*(1+[1]!thsiFinD("ths_adjustment_nvg_ratio_fund",F$2,$A$832,$A1252,101)/100)-1</f>
        <v>0.35381085343305663</v>
      </c>
      <c r="G1252" s="135">
        <f>(1+G$831)*(1+[1]!thsiFinD("ths_adjustment_nvg_ratio_fund",G$2,$A$832,$A1252,101)/100)-1</f>
        <v>0.38104001333978932</v>
      </c>
      <c r="H1252" s="136">
        <f>(1+H$997)*(1+[1]!thsiFinD("ths_adjustment_nvg_ratio_fund",H$2,$A$998,$A1252,101)/100)-1</f>
        <v>0.35570297285083985</v>
      </c>
      <c r="I1252" s="136">
        <f>(1+I$997)*(1+[1]!thsiFinD("ths_adjustment_nvg_ratio_fund",I$2,$A$998,$A1252,101)/100)-1</f>
        <v>0.59104427565120443</v>
      </c>
      <c r="J1252" s="32">
        <f t="shared" si="137"/>
        <v>0.42505398676075756</v>
      </c>
      <c r="K1252" s="32">
        <f>[1]!thsiFinD("ths_int_chg_ratio_index",K$2,$A$6,$A1252,101)/100</f>
        <v>7.3299886979958997E-3</v>
      </c>
      <c r="L1252" s="32">
        <f>[1]!thsiFinD("ths_int_chg_ratio_index",L$2,$A$6,$A1252,101)/100</f>
        <v>0.1073380659714</v>
      </c>
      <c r="M1252" s="46">
        <f t="shared" si="138"/>
        <v>1.4250539867607577</v>
      </c>
      <c r="N1252" s="46">
        <f t="shared" si="139"/>
        <v>1.0073299886979958</v>
      </c>
      <c r="O1252" s="46">
        <f t="shared" si="139"/>
        <v>1.1073380659714001</v>
      </c>
      <c r="P1252" s="38">
        <f t="shared" si="140"/>
        <v>-2.9461090152185232E-3</v>
      </c>
      <c r="Q1252" s="38">
        <f t="shared" si="141"/>
        <v>5.2887715215876874E-4</v>
      </c>
      <c r="R1252" s="38">
        <f t="shared" si="141"/>
        <v>-7.4788091383792832E-4</v>
      </c>
      <c r="S1252" s="34">
        <f>MAX(M$6:M1252)</f>
        <v>1.5715176881679187</v>
      </c>
      <c r="T1252" s="34">
        <f>MAX(N$6:N1252)</f>
        <v>1.37911001835863</v>
      </c>
      <c r="U1252" s="34">
        <f>MAX(O$6:O1252)</f>
        <v>1.34291332477861</v>
      </c>
      <c r="V1252" s="35">
        <f t="shared" si="142"/>
        <v>-9.3198888252991274E-2</v>
      </c>
      <c r="W1252" s="35">
        <f t="shared" si="143"/>
        <v>-0.26957967436355379</v>
      </c>
      <c r="X1252" s="35">
        <f t="shared" si="143"/>
        <v>-0.17542104502243017</v>
      </c>
    </row>
    <row r="1253" spans="1:24">
      <c r="A1253" s="357">
        <v>45716</v>
      </c>
      <c r="B1253" s="132">
        <f>[1]!thsiFinD("ths_adjustment_nvg_ratio_fund",B$2,$A$6,$A1253,101)/100</f>
        <v>0.30466751918159002</v>
      </c>
      <c r="C1253" s="132">
        <f>[1]!thsiFinD("ths_adjustment_nvg_ratio_fund",C$2,$A$6,$A1253,101)/100</f>
        <v>0.24767613587004</v>
      </c>
      <c r="D1253" s="132">
        <f>[1]!thsiFinD("ths_adjustment_nvg_ratio_fund",D$2,$A$6,$A1253,101)/100</f>
        <v>0.43565780014377997</v>
      </c>
      <c r="E1253" s="132">
        <f>[1]!thsiFinD("ths_adjustment_nvg_ratio_fund",E$2,$A$6,$A1253,101)/100</f>
        <v>0.60579493630171999</v>
      </c>
      <c r="F1253" s="135">
        <f>(1+F$831)*(1+[1]!thsiFinD("ths_adjustment_nvg_ratio_fund",F$2,$A$832,$A1253,101)/100)-1</f>
        <v>0.31196836231615466</v>
      </c>
      <c r="G1253" s="135">
        <f>(1+G$831)*(1+[1]!thsiFinD("ths_adjustment_nvg_ratio_fund",G$2,$A$832,$A1253,101)/100)-1</f>
        <v>0.33068522511141274</v>
      </c>
      <c r="H1253" s="136">
        <f>(1+H$997)*(1+[1]!thsiFinD("ths_adjustment_nvg_ratio_fund",H$2,$A$998,$A1253,101)/100)-1</f>
        <v>0.30606246427135342</v>
      </c>
      <c r="I1253" s="136">
        <f>(1+I$997)*(1+[1]!thsiFinD("ths_adjustment_nvg_ratio_fund",I$2,$A$998,$A1253,101)/100)-1</f>
        <v>0.53697907588431248</v>
      </c>
      <c r="J1253" s="32">
        <f t="shared" si="137"/>
        <v>0.38493643988504544</v>
      </c>
      <c r="K1253" s="32">
        <f>[1]!thsiFinD("ths_int_chg_ratio_index",K$2,$A$6,$A1253,101)/100</f>
        <v>-1.4702772436124001E-2</v>
      </c>
      <c r="L1253" s="32">
        <f>[1]!thsiFinD("ths_int_chg_ratio_index",L$2,$A$6,$A1253,101)/100</f>
        <v>7.7171398186245993E-2</v>
      </c>
      <c r="M1253" s="46">
        <f t="shared" si="138"/>
        <v>1.3849364398850454</v>
      </c>
      <c r="N1253" s="46">
        <f t="shared" si="139"/>
        <v>0.98529722756387605</v>
      </c>
      <c r="O1253" s="46">
        <f t="shared" si="139"/>
        <v>1.0771713981862461</v>
      </c>
      <c r="P1253" s="38">
        <f t="shared" si="140"/>
        <v>-2.8151597938336437E-2</v>
      </c>
      <c r="Q1253" s="38">
        <f t="shared" si="141"/>
        <v>-2.1872436422346375E-2</v>
      </c>
      <c r="R1253" s="38">
        <f t="shared" si="141"/>
        <v>-2.7242509502904744E-2</v>
      </c>
      <c r="S1253" s="34">
        <f>MAX(M$6:M1253)</f>
        <v>1.5715176881679187</v>
      </c>
      <c r="T1253" s="34">
        <f>MAX(N$6:N1253)</f>
        <v>1.37911001835863</v>
      </c>
      <c r="U1253" s="34">
        <f>MAX(O$6:O1253)</f>
        <v>1.34291332477861</v>
      </c>
      <c r="V1253" s="35">
        <f t="shared" si="142"/>
        <v>-0.11872678856092955</v>
      </c>
      <c r="W1253" s="35">
        <f t="shared" si="143"/>
        <v>-0.28555574649762649</v>
      </c>
      <c r="X1253" s="35">
        <f t="shared" si="143"/>
        <v>-0.19788464503930192</v>
      </c>
    </row>
    <row r="1254" spans="1:24">
      <c r="A1254" s="357">
        <v>45719</v>
      </c>
      <c r="B1254" s="132">
        <f>[1]!thsiFinD("ths_adjustment_nvg_ratio_fund",B$2,$A$6,$A1254,101)/100</f>
        <v>0.30802429667518999</v>
      </c>
      <c r="C1254" s="132">
        <f>[1]!thsiFinD("ths_adjustment_nvg_ratio_fund",C$2,$A$6,$A1254,101)/100</f>
        <v>0.24976109808010002</v>
      </c>
      <c r="D1254" s="132">
        <f>[1]!thsiFinD("ths_adjustment_nvg_ratio_fund",D$2,$A$6,$A1254,101)/100</f>
        <v>0.44260723699975996</v>
      </c>
      <c r="E1254" s="132">
        <f>[1]!thsiFinD("ths_adjustment_nvg_ratio_fund",E$2,$A$6,$A1254,101)/100</f>
        <v>0.61576939686304999</v>
      </c>
      <c r="F1254" s="135">
        <f>(1+F$831)*(1+[1]!thsiFinD("ths_adjustment_nvg_ratio_fund",F$2,$A$832,$A1254,101)/100)-1</f>
        <v>0.31797953709632942</v>
      </c>
      <c r="G1254" s="135">
        <f>(1+G$831)*(1+[1]!thsiFinD("ths_adjustment_nvg_ratio_fund",G$2,$A$832,$A1254,101)/100)-1</f>
        <v>0.33572070393424558</v>
      </c>
      <c r="H1254" s="136">
        <f>(1+H$997)*(1+[1]!thsiFinD("ths_adjustment_nvg_ratio_fund",H$2,$A$998,$A1254,101)/100)-1</f>
        <v>0.31557689508242359</v>
      </c>
      <c r="I1254" s="136">
        <f>(1+I$997)*(1+[1]!thsiFinD("ths_adjustment_nvg_ratio_fund",I$2,$A$998,$A1254,101)/100)-1</f>
        <v>0.54643442472246129</v>
      </c>
      <c r="J1254" s="32">
        <f t="shared" si="137"/>
        <v>0.39148419868169493</v>
      </c>
      <c r="K1254" s="32">
        <f>[1]!thsiFinD("ths_int_chg_ratio_index",K$2,$A$6,$A1254,101)/100</f>
        <v>-1.3861759913421E-2</v>
      </c>
      <c r="L1254" s="32">
        <f>[1]!thsiFinD("ths_int_chg_ratio_index",L$2,$A$6,$A1254,101)/100</f>
        <v>7.8457762225224992E-2</v>
      </c>
      <c r="M1254" s="46">
        <f t="shared" si="138"/>
        <v>1.3914841986816948</v>
      </c>
      <c r="N1254" s="46">
        <f t="shared" si="139"/>
        <v>0.98613824008657902</v>
      </c>
      <c r="O1254" s="46">
        <f t="shared" si="139"/>
        <v>1.0784577622252249</v>
      </c>
      <c r="P1254" s="38">
        <f t="shared" si="140"/>
        <v>4.7278406489130731E-3</v>
      </c>
      <c r="Q1254" s="38">
        <f t="shared" si="141"/>
        <v>8.5356225428778743E-4</v>
      </c>
      <c r="R1254" s="38">
        <f t="shared" si="141"/>
        <v>1.1942055286140452E-3</v>
      </c>
      <c r="S1254" s="34">
        <f>MAX(M$6:M1254)</f>
        <v>1.5715176881679187</v>
      </c>
      <c r="T1254" s="34">
        <f>MAX(N$6:N1254)</f>
        <v>1.37911001835863</v>
      </c>
      <c r="U1254" s="34">
        <f>MAX(O$6:O1254)</f>
        <v>1.34291332477861</v>
      </c>
      <c r="V1254" s="35">
        <f t="shared" si="142"/>
        <v>-0.1145602692490898</v>
      </c>
      <c r="W1254" s="35">
        <f t="shared" si="143"/>
        <v>-0.28494592385004403</v>
      </c>
      <c r="X1254" s="35">
        <f t="shared" si="143"/>
        <v>-0.19692675444782159</v>
      </c>
    </row>
    <row r="1255" spans="1:24">
      <c r="A1255" s="357">
        <v>45720</v>
      </c>
      <c r="B1255" s="132">
        <f>[1]!thsiFinD("ths_adjustment_nvg_ratio_fund",B$2,$A$6,$A1255,101)/100</f>
        <v>0.31050191815857003</v>
      </c>
      <c r="C1255" s="132">
        <f>[1]!thsiFinD("ths_adjustment_nvg_ratio_fund",C$2,$A$6,$A1255,101)/100</f>
        <v>0.24941360437842</v>
      </c>
      <c r="D1255" s="132">
        <f>[1]!thsiFinD("ths_adjustment_nvg_ratio_fund",D$2,$A$6,$A1255,101)/100</f>
        <v>0.45458902468247997</v>
      </c>
      <c r="E1255" s="132">
        <f>[1]!thsiFinD("ths_adjustment_nvg_ratio_fund",E$2,$A$6,$A1255,101)/100</f>
        <v>0.62555741893950001</v>
      </c>
      <c r="F1255" s="135">
        <f>(1+F$831)*(1+[1]!thsiFinD("ths_adjustment_nvg_ratio_fund",F$2,$A$832,$A1255,101)/100)-1</f>
        <v>0.33565946292037241</v>
      </c>
      <c r="G1255" s="135">
        <f>(1+G$831)*(1+[1]!thsiFinD("ths_adjustment_nvg_ratio_fund",G$2,$A$832,$A1255,101)/100)-1</f>
        <v>0.35394434157879973</v>
      </c>
      <c r="H1255" s="136">
        <f>(1+H$997)*(1+[1]!thsiFinD("ths_adjustment_nvg_ratio_fund",H$2,$A$998,$A1255,101)/100)-1</f>
        <v>0.33781170621698609</v>
      </c>
      <c r="I1255" s="136">
        <f>(1+I$997)*(1+[1]!thsiFinD("ths_adjustment_nvg_ratio_fund",I$2,$A$998,$A1255,101)/100)-1</f>
        <v>0.56789079323981828</v>
      </c>
      <c r="J1255" s="32">
        <f t="shared" si="137"/>
        <v>0.40442103376436833</v>
      </c>
      <c r="K1255" s="32">
        <f>[1]!thsiFinD("ths_int_chg_ratio_index",K$2,$A$6,$A1255,101)/100</f>
        <v>-1.2201027211849E-2</v>
      </c>
      <c r="L1255" s="32">
        <f>[1]!thsiFinD("ths_int_chg_ratio_index",L$2,$A$6,$A1255,101)/100</f>
        <v>8.4958180502421002E-2</v>
      </c>
      <c r="M1255" s="46">
        <f t="shared" si="138"/>
        <v>1.4044210337643683</v>
      </c>
      <c r="N1255" s="46">
        <f t="shared" si="139"/>
        <v>0.98779897278815099</v>
      </c>
      <c r="O1255" s="46">
        <f t="shared" si="139"/>
        <v>1.0849581805024211</v>
      </c>
      <c r="P1255" s="38">
        <f t="shared" si="140"/>
        <v>9.2971483937294153E-3</v>
      </c>
      <c r="Q1255" s="38">
        <f t="shared" si="141"/>
        <v>1.6840769722368254E-3</v>
      </c>
      <c r="R1255" s="38">
        <f t="shared" si="141"/>
        <v>6.027513088489922E-3</v>
      </c>
      <c r="S1255" s="34">
        <f>MAX(M$6:M1255)</f>
        <v>1.5715176881679187</v>
      </c>
      <c r="T1255" s="34">
        <f>MAX(N$6:N1255)</f>
        <v>1.37911001835863</v>
      </c>
      <c r="U1255" s="34">
        <f>MAX(O$6:O1255)</f>
        <v>1.34291332477861</v>
      </c>
      <c r="V1255" s="35">
        <f t="shared" si="142"/>
        <v>-0.10632820467859472</v>
      </c>
      <c r="W1255" s="35">
        <f t="shared" si="143"/>
        <v>-0.28374171774649581</v>
      </c>
      <c r="X1255" s="35">
        <f t="shared" si="143"/>
        <v>-0.1920862199492398</v>
      </c>
    </row>
    <row r="1256" spans="1:24">
      <c r="A1256" s="357">
        <v>45721</v>
      </c>
      <c r="B1256" s="132">
        <f>[1]!thsiFinD("ths_adjustment_nvg_ratio_fund",B$2,$A$6,$A1256,101)/100</f>
        <v>0.31369884910486001</v>
      </c>
      <c r="C1256" s="132">
        <f>[1]!thsiFinD("ths_adjustment_nvg_ratio_fund",C$2,$A$6,$A1256,101)/100</f>
        <v>0.2561028581357</v>
      </c>
      <c r="D1256" s="132">
        <f>[1]!thsiFinD("ths_adjustment_nvg_ratio_fund",D$2,$A$6,$A1256,101)/100</f>
        <v>0.45758447160316001</v>
      </c>
      <c r="E1256" s="132">
        <f>[1]!thsiFinD("ths_adjustment_nvg_ratio_fund",E$2,$A$6,$A1256,101)/100</f>
        <v>0.62788790038628006</v>
      </c>
      <c r="F1256" s="135">
        <f>(1+F$831)*(1+[1]!thsiFinD("ths_adjustment_nvg_ratio_fund",F$2,$A$832,$A1256,101)/100)-1</f>
        <v>0.34190637004486768</v>
      </c>
      <c r="G1256" s="135">
        <f>(1+G$831)*(1+[1]!thsiFinD("ths_adjustment_nvg_ratio_fund",G$2,$A$832,$A1256,101)/100)-1</f>
        <v>0.36125777510721346</v>
      </c>
      <c r="H1256" s="136">
        <f>(1+H$997)*(1+[1]!thsiFinD("ths_adjustment_nvg_ratio_fund",H$2,$A$998,$A1256,101)/100)-1</f>
        <v>0.34463727614665562</v>
      </c>
      <c r="I1256" s="136">
        <f>(1+I$997)*(1+[1]!thsiFinD("ths_adjustment_nvg_ratio_fund",I$2,$A$998,$A1256,101)/100)-1</f>
        <v>0.57589147302595367</v>
      </c>
      <c r="J1256" s="32">
        <f t="shared" si="137"/>
        <v>0.40987087169433634</v>
      </c>
      <c r="K1256" s="32">
        <f>[1]!thsiFinD("ths_int_chg_ratio_index",K$2,$A$6,$A1256,101)/100</f>
        <v>-8.3783386325013993E-3</v>
      </c>
      <c r="L1256" s="32">
        <f>[1]!thsiFinD("ths_int_chg_ratio_index",L$2,$A$6,$A1256,101)/100</f>
        <v>8.9975106918122008E-2</v>
      </c>
      <c r="M1256" s="46">
        <f t="shared" si="138"/>
        <v>1.4098708716943364</v>
      </c>
      <c r="N1256" s="46">
        <f t="shared" si="139"/>
        <v>0.99162166136749863</v>
      </c>
      <c r="O1256" s="46">
        <f t="shared" si="139"/>
        <v>1.089975106918122</v>
      </c>
      <c r="P1256" s="38">
        <f t="shared" si="140"/>
        <v>3.8804872605477936E-3</v>
      </c>
      <c r="Q1256" s="38">
        <f t="shared" si="141"/>
        <v>3.86990540044585E-3</v>
      </c>
      <c r="R1256" s="38">
        <f t="shared" si="141"/>
        <v>4.6240735411366973E-3</v>
      </c>
      <c r="S1256" s="34">
        <f>MAX(M$6:M1256)</f>
        <v>1.5715176881679187</v>
      </c>
      <c r="T1256" s="34">
        <f>MAX(N$6:N1256)</f>
        <v>1.37911001835863</v>
      </c>
      <c r="U1256" s="34">
        <f>MAX(O$6:O1256)</f>
        <v>1.34291332477861</v>
      </c>
      <c r="V1256" s="35">
        <f t="shared" si="142"/>
        <v>-0.10286032266173906</v>
      </c>
      <c r="W1256" s="35">
        <f t="shared" si="143"/>
        <v>-0.280969865951889</v>
      </c>
      <c r="X1256" s="35">
        <f t="shared" si="143"/>
        <v>-0.18835036721538734</v>
      </c>
    </row>
    <row r="1257" spans="1:24">
      <c r="A1257" s="357">
        <v>45722</v>
      </c>
      <c r="B1257" s="132">
        <f>[1]!thsiFinD("ths_adjustment_nvg_ratio_fund",B$2,$A$6,$A1257,101)/100</f>
        <v>0.33208120204604002</v>
      </c>
      <c r="C1257" s="132">
        <f>[1]!thsiFinD("ths_adjustment_nvg_ratio_fund",C$2,$A$6,$A1257,101)/100</f>
        <v>0.26852575797063999</v>
      </c>
      <c r="D1257" s="132">
        <f>[1]!thsiFinD("ths_adjustment_nvg_ratio_fund",D$2,$A$6,$A1257,101)/100</f>
        <v>0.48442367601246</v>
      </c>
      <c r="E1257" s="132">
        <f>[1]!thsiFinD("ths_adjustment_nvg_ratio_fund",E$2,$A$6,$A1257,101)/100</f>
        <v>0.65072661856466996</v>
      </c>
      <c r="F1257" s="135">
        <f>(1+F$831)*(1+[1]!thsiFinD("ths_adjustment_nvg_ratio_fund",F$2,$A$832,$A1257,101)/100)-1</f>
        <v>0.36807266026445129</v>
      </c>
      <c r="G1257" s="135">
        <f>(1+G$831)*(1+[1]!thsiFinD("ths_adjustment_nvg_ratio_fund",G$2,$A$832,$A1257,101)/100)-1</f>
        <v>0.38559592275092802</v>
      </c>
      <c r="H1257" s="136">
        <f>(1+H$997)*(1+[1]!thsiFinD("ths_adjustment_nvg_ratio_fund",H$2,$A$998,$A1257,101)/100)-1</f>
        <v>0.37204297359157978</v>
      </c>
      <c r="I1257" s="136">
        <f>(1+I$997)*(1+[1]!thsiFinD("ths_adjustment_nvg_ratio_fund",I$2,$A$998,$A1257,101)/100)-1</f>
        <v>0.60353018501440348</v>
      </c>
      <c r="J1257" s="32">
        <f t="shared" si="137"/>
        <v>0.43312487452689657</v>
      </c>
      <c r="K1257" s="32">
        <f>[1]!thsiFinD("ths_int_chg_ratio_index",K$2,$A$6,$A1257,101)/100</f>
        <v>5.9250445923851999E-3</v>
      </c>
      <c r="L1257" s="32">
        <f>[1]!thsiFinD("ths_int_chg_ratio_index",L$2,$A$6,$A1257,101)/100</f>
        <v>0.10796202630602</v>
      </c>
      <c r="M1257" s="46">
        <f t="shared" si="138"/>
        <v>1.4331248745268965</v>
      </c>
      <c r="N1257" s="46">
        <f t="shared" si="139"/>
        <v>1.0059250445923853</v>
      </c>
      <c r="O1257" s="46">
        <f t="shared" si="139"/>
        <v>1.1079620263060199</v>
      </c>
      <c r="P1257" s="38">
        <f t="shared" si="140"/>
        <v>1.649371109044484E-2</v>
      </c>
      <c r="Q1257" s="38">
        <f t="shared" si="141"/>
        <v>1.4424234344741382E-2</v>
      </c>
      <c r="R1257" s="38">
        <f t="shared" si="141"/>
        <v>1.65021377770318E-2</v>
      </c>
      <c r="S1257" s="34">
        <f>MAX(M$6:M1257)</f>
        <v>1.5715176881679187</v>
      </c>
      <c r="T1257" s="34">
        <f>MAX(N$6:N1257)</f>
        <v>1.37911001835863</v>
      </c>
      <c r="U1257" s="34">
        <f>MAX(O$6:O1257)</f>
        <v>1.34291332477861</v>
      </c>
      <c r="V1257" s="35">
        <f t="shared" si="142"/>
        <v>-8.8063160015946829E-2</v>
      </c>
      <c r="W1257" s="35">
        <f t="shared" si="143"/>
        <v>-0.27059840679744818</v>
      </c>
      <c r="X1257" s="35">
        <f t="shared" si="143"/>
        <v>-0.17495641314849841</v>
      </c>
    </row>
    <row r="1258" spans="1:24">
      <c r="A1258" s="357">
        <v>45723</v>
      </c>
      <c r="B1258" s="132">
        <f>[1]!thsiFinD("ths_adjustment_nvg_ratio_fund",B$2,$A$6,$A1258,101)/100</f>
        <v>0.32416879795395998</v>
      </c>
      <c r="C1258" s="132">
        <f>[1]!thsiFinD("ths_adjustment_nvg_ratio_fund",C$2,$A$6,$A1258,101)/100</f>
        <v>0.26661454261142004</v>
      </c>
      <c r="D1258" s="132">
        <f>[1]!thsiFinD("ths_adjustment_nvg_ratio_fund",D$2,$A$6,$A1258,101)/100</f>
        <v>0.47795351066378999</v>
      </c>
      <c r="E1258" s="132">
        <f>[1]!thsiFinD("ths_adjustment_nvg_ratio_fund",E$2,$A$6,$A1258,101)/100</f>
        <v>0.64802326014814005</v>
      </c>
      <c r="F1258" s="135">
        <f>(1+F$831)*(1+[1]!thsiFinD("ths_adjustment_nvg_ratio_fund",F$2,$A$832,$A1258,101)/100)-1</f>
        <v>0.36701186471500868</v>
      </c>
      <c r="G1258" s="135">
        <f>(1+G$831)*(1+[1]!thsiFinD("ths_adjustment_nvg_ratio_fund",G$2,$A$832,$A1258,101)/100)-1</f>
        <v>0.38247872157488438</v>
      </c>
      <c r="H1258" s="136">
        <f>(1+H$997)*(1+[1]!thsiFinD("ths_adjustment_nvg_ratio_fund",H$2,$A$998,$A1258,101)/100)-1</f>
        <v>0.36542423911431854</v>
      </c>
      <c r="I1258" s="136">
        <f>(1+I$997)*(1+[1]!thsiFinD("ths_adjustment_nvg_ratio_fund",I$2,$A$998,$A1258,101)/100)-1</f>
        <v>0.5972266191223079</v>
      </c>
      <c r="J1258" s="32">
        <f t="shared" si="137"/>
        <v>0.42861269448797867</v>
      </c>
      <c r="K1258" s="32">
        <f>[1]!thsiFinD("ths_int_chg_ratio_index",K$2,$A$6,$A1258,101)/100</f>
        <v>2.1469039903675002E-3</v>
      </c>
      <c r="L1258" s="32">
        <f>[1]!thsiFinD("ths_int_chg_ratio_index",L$2,$A$6,$A1258,101)/100</f>
        <v>0.10325226908101</v>
      </c>
      <c r="M1258" s="46">
        <f t="shared" si="138"/>
        <v>1.4286126944879787</v>
      </c>
      <c r="N1258" s="46">
        <f t="shared" si="139"/>
        <v>1.0021469039903674</v>
      </c>
      <c r="O1258" s="46">
        <f t="shared" si="139"/>
        <v>1.10325226908101</v>
      </c>
      <c r="P1258" s="38">
        <f t="shared" si="140"/>
        <v>-3.1484904903401612E-3</v>
      </c>
      <c r="Q1258" s="38">
        <f t="shared" si="141"/>
        <v>-3.7558868052129935E-3</v>
      </c>
      <c r="R1258" s="38">
        <f t="shared" si="141"/>
        <v>-4.2508291017088196E-3</v>
      </c>
      <c r="S1258" s="34">
        <f>MAX(M$6:M1258)</f>
        <v>1.5715176881679187</v>
      </c>
      <c r="T1258" s="34">
        <f>MAX(N$6:N1258)</f>
        <v>1.37911001835863</v>
      </c>
      <c r="U1258" s="34">
        <f>MAX(O$6:O1258)</f>
        <v>1.34291332477861</v>
      </c>
      <c r="V1258" s="35">
        <f t="shared" si="142"/>
        <v>-9.0934384484427366E-2</v>
      </c>
      <c r="W1258" s="35">
        <f t="shared" si="143"/>
        <v>-0.27333795661705895</v>
      </c>
      <c r="X1258" s="35">
        <f t="shared" si="143"/>
        <v>-0.178463532437665</v>
      </c>
    </row>
    <row r="1259" spans="1:24">
      <c r="A1259" s="357">
        <v>45726</v>
      </c>
      <c r="B1259" s="132">
        <f>[1]!thsiFinD("ths_adjustment_nvg_ratio_fund",B$2,$A$6,$A1259,101)/100</f>
        <v>0.31825447570331999</v>
      </c>
      <c r="C1259" s="132">
        <f>[1]!thsiFinD("ths_adjustment_nvg_ratio_fund",C$2,$A$6,$A1259,101)/100</f>
        <v>0.26209712448962003</v>
      </c>
      <c r="D1259" s="132">
        <f>[1]!thsiFinD("ths_adjustment_nvg_ratio_fund",D$2,$A$6,$A1259,101)/100</f>
        <v>0.47711478552600001</v>
      </c>
      <c r="E1259" s="132">
        <f>[1]!thsiFinD("ths_adjustment_nvg_ratio_fund",E$2,$A$6,$A1259,101)/100</f>
        <v>0.64848935643749994</v>
      </c>
      <c r="F1259" s="135">
        <f>(1+F$831)*(1+[1]!thsiFinD("ths_adjustment_nvg_ratio_fund",F$2,$A$832,$A1259,101)/100)-1</f>
        <v>0.37042998370765723</v>
      </c>
      <c r="G1259" s="135">
        <f>(1+G$831)*(1+[1]!thsiFinD("ths_adjustment_nvg_ratio_fund",G$2,$A$832,$A1259,101)/100)-1</f>
        <v>0.38511635333923322</v>
      </c>
      <c r="H1259" s="136">
        <f>(1+H$997)*(1+[1]!thsiFinD("ths_adjustment_nvg_ratio_fund",H$2,$A$998,$A1259,101)/100)-1</f>
        <v>0.36966436588881235</v>
      </c>
      <c r="I1259" s="136">
        <f>(1+I$997)*(1+[1]!thsiFinD("ths_adjustment_nvg_ratio_fund",I$2,$A$998,$A1259,101)/100)-1</f>
        <v>0.60304529533040263</v>
      </c>
      <c r="J1259" s="32">
        <f t="shared" si="137"/>
        <v>0.42927646755281818</v>
      </c>
      <c r="K1259" s="32">
        <f>[1]!thsiFinD("ths_int_chg_ratio_index",K$2,$A$6,$A1259,101)/100</f>
        <v>-7.0991619277377003E-4</v>
      </c>
      <c r="L1259" s="32">
        <f>[1]!thsiFinD("ths_int_chg_ratio_index",L$2,$A$6,$A1259,101)/100</f>
        <v>0.10254188894008</v>
      </c>
      <c r="M1259" s="46">
        <f t="shared" si="138"/>
        <v>1.4292764675528182</v>
      </c>
      <c r="N1259" s="46">
        <f t="shared" si="139"/>
        <v>0.99929008380722628</v>
      </c>
      <c r="O1259" s="46">
        <f t="shared" si="139"/>
        <v>1.10254188894008</v>
      </c>
      <c r="P1259" s="38">
        <f t="shared" si="140"/>
        <v>4.6462772408539799E-4</v>
      </c>
      <c r="Q1259" s="38">
        <f t="shared" si="141"/>
        <v>-2.8507000039273978E-3</v>
      </c>
      <c r="R1259" s="38">
        <f t="shared" si="141"/>
        <v>-6.4389637876904882E-4</v>
      </c>
      <c r="S1259" s="34">
        <f>MAX(M$6:M1259)</f>
        <v>1.5715176881679187</v>
      </c>
      <c r="T1259" s="34">
        <f>MAX(N$6:N1259)</f>
        <v>1.37911001835863</v>
      </c>
      <c r="U1259" s="34">
        <f>MAX(O$6:O1259)</f>
        <v>1.34291332477861</v>
      </c>
      <c r="V1259" s="35">
        <f t="shared" si="142"/>
        <v>-9.0512007396446048E-2</v>
      </c>
      <c r="W1259" s="35">
        <f t="shared" si="143"/>
        <v>-0.27540945210698453</v>
      </c>
      <c r="X1259" s="35">
        <f t="shared" si="143"/>
        <v>-0.17899251679415507</v>
      </c>
    </row>
    <row r="1260" spans="1:24">
      <c r="A1260" s="357">
        <v>45727</v>
      </c>
      <c r="B1260" s="132">
        <f>[1]!thsiFinD("ths_adjustment_nvg_ratio_fund",B$2,$A$6,$A1260,101)/100</f>
        <v>0.32400895140664998</v>
      </c>
      <c r="C1260" s="132">
        <f>[1]!thsiFinD("ths_adjustment_nvg_ratio_fund",C$2,$A$6,$A1260,101)/100</f>
        <v>0.26565893493179998</v>
      </c>
      <c r="D1260" s="132">
        <f>[1]!thsiFinD("ths_adjustment_nvg_ratio_fund",D$2,$A$6,$A1260,101)/100</f>
        <v>0.48310567936735999</v>
      </c>
      <c r="E1260" s="132">
        <f>[1]!thsiFinD("ths_adjustment_nvg_ratio_fund",E$2,$A$6,$A1260,101)/100</f>
        <v>0.65631977403692998</v>
      </c>
      <c r="F1260" s="135">
        <f>(1+F$831)*(1+[1]!thsiFinD("ths_adjustment_nvg_ratio_fund",F$2,$A$832,$A1260,101)/100)-1</f>
        <v>0.37490889824974816</v>
      </c>
      <c r="G1260" s="135">
        <f>(1+G$831)*(1+[1]!thsiFinD("ths_adjustment_nvg_ratio_fund",G$2,$A$832,$A1260,101)/100)-1</f>
        <v>0.38979215510329857</v>
      </c>
      <c r="H1260" s="136">
        <f>(1+H$997)*(1+[1]!thsiFinD("ths_adjustment_nvg_ratio_fund",H$2,$A$998,$A1260,101)/100)-1</f>
        <v>0.37338740403227511</v>
      </c>
      <c r="I1260" s="136">
        <f>(1+I$997)*(1+[1]!thsiFinD("ths_adjustment_nvg_ratio_fund",I$2,$A$998,$A1260,101)/100)-1</f>
        <v>0.60425751954042028</v>
      </c>
      <c r="J1260" s="32">
        <f t="shared" si="137"/>
        <v>0.43392991458356023</v>
      </c>
      <c r="K1260" s="32">
        <f>[1]!thsiFinD("ths_int_chg_ratio_index",K$2,$A$6,$A1260,101)/100</f>
        <v>3.0259903090152003E-3</v>
      </c>
      <c r="L1260" s="32">
        <f>[1]!thsiFinD("ths_int_chg_ratio_index",L$2,$A$6,$A1260,101)/100</f>
        <v>0.10666535144418</v>
      </c>
      <c r="M1260" s="46">
        <f t="shared" si="138"/>
        <v>1.4339299145835602</v>
      </c>
      <c r="N1260" s="46">
        <f t="shared" si="139"/>
        <v>1.0030259903090153</v>
      </c>
      <c r="O1260" s="46">
        <f t="shared" si="139"/>
        <v>1.10666535144418</v>
      </c>
      <c r="P1260" s="38">
        <f t="shared" si="140"/>
        <v>3.2558060923717491E-3</v>
      </c>
      <c r="Q1260" s="38">
        <f t="shared" si="141"/>
        <v>3.738560566472815E-3</v>
      </c>
      <c r="R1260" s="38">
        <f t="shared" si="141"/>
        <v>3.7399599466139133E-3</v>
      </c>
      <c r="S1260" s="34">
        <f>MAX(M$6:M1260)</f>
        <v>1.5715176881679187</v>
      </c>
      <c r="T1260" s="34">
        <f>MAX(N$6:N1260)</f>
        <v>1.37911001835863</v>
      </c>
      <c r="U1260" s="34">
        <f>MAX(O$6:O1260)</f>
        <v>1.34291332477861</v>
      </c>
      <c r="V1260" s="35">
        <f t="shared" si="142"/>
        <v>-8.7550890849188434E-2</v>
      </c>
      <c r="W1260" s="35">
        <f t="shared" si="143"/>
        <v>-0.27270052645779286</v>
      </c>
      <c r="X1260" s="35">
        <f t="shared" si="143"/>
        <v>-0.17592198169109496</v>
      </c>
    </row>
    <row r="1261" spans="1:24">
      <c r="A1261" s="357">
        <v>45728</v>
      </c>
      <c r="B1261" s="132">
        <f>[1]!thsiFinD("ths_adjustment_nvg_ratio_fund",B$2,$A$6,$A1261,101)/100</f>
        <v>0.32296994884910002</v>
      </c>
      <c r="C1261" s="132">
        <f>[1]!thsiFinD("ths_adjustment_nvg_ratio_fund",C$2,$A$6,$A1261,101)/100</f>
        <v>0.26313960559464999</v>
      </c>
      <c r="D1261" s="132">
        <f>[1]!thsiFinD("ths_adjustment_nvg_ratio_fund",D$2,$A$6,$A1261,101)/100</f>
        <v>0.48154804696860998</v>
      </c>
      <c r="E1261" s="132">
        <f>[1]!thsiFinD("ths_adjustment_nvg_ratio_fund",E$2,$A$6,$A1261,101)/100</f>
        <v>0.65743840517768004</v>
      </c>
      <c r="F1261" s="135">
        <f>(1+F$831)*(1+[1]!thsiFinD("ths_adjustment_nvg_ratio_fund",F$2,$A$832,$A1261,101)/100)-1</f>
        <v>0.38162727006288422</v>
      </c>
      <c r="G1261" s="135">
        <f>(1+G$831)*(1+[1]!thsiFinD("ths_adjustment_nvg_ratio_fund",G$2,$A$832,$A1261,101)/100)-1</f>
        <v>0.39590666510245875</v>
      </c>
      <c r="H1261" s="136">
        <f>(1+H$997)*(1+[1]!thsiFinD("ths_adjustment_nvg_ratio_fund",H$2,$A$998,$A1261,101)/100)-1</f>
        <v>0.38362575892679507</v>
      </c>
      <c r="I1261" s="136">
        <f>(1+I$997)*(1+[1]!thsiFinD("ths_adjustment_nvg_ratio_fund",I$2,$A$998,$A1261,101)/100)-1</f>
        <v>0.61722831858763061</v>
      </c>
      <c r="J1261" s="32">
        <f t="shared" si="137"/>
        <v>0.43793550240872603</v>
      </c>
      <c r="K1261" s="32">
        <f>[1]!thsiFinD("ths_int_chg_ratio_index",K$2,$A$6,$A1261,101)/100</f>
        <v>1.7281623524632002E-4</v>
      </c>
      <c r="L1261" s="32">
        <f>[1]!thsiFinD("ths_int_chg_ratio_index",L$2,$A$6,$A1261,101)/100</f>
        <v>0.10660690863353001</v>
      </c>
      <c r="M1261" s="46">
        <f t="shared" si="138"/>
        <v>1.4379355024087261</v>
      </c>
      <c r="N1261" s="46">
        <f t="shared" si="139"/>
        <v>1.0001728162352463</v>
      </c>
      <c r="O1261" s="46">
        <f t="shared" si="139"/>
        <v>1.10660690863353</v>
      </c>
      <c r="P1261" s="38">
        <f t="shared" si="140"/>
        <v>2.7934334756725132E-3</v>
      </c>
      <c r="Q1261" s="38">
        <f t="shared" si="141"/>
        <v>-2.8445664432782403E-3</v>
      </c>
      <c r="R1261" s="38">
        <f t="shared" si="141"/>
        <v>-5.2809831421751774E-5</v>
      </c>
      <c r="S1261" s="34">
        <f>MAX(M$6:M1261)</f>
        <v>1.5715176881679187</v>
      </c>
      <c r="T1261" s="34">
        <f>MAX(N$6:N1261)</f>
        <v>1.37911001835863</v>
      </c>
      <c r="U1261" s="34">
        <f>MAX(O$6:O1261)</f>
        <v>1.34291332477861</v>
      </c>
      <c r="V1261" s="35">
        <f t="shared" si="142"/>
        <v>-8.500202496283904E-2</v>
      </c>
      <c r="W1261" s="35">
        <f t="shared" si="143"/>
        <v>-0.27476937813444491</v>
      </c>
      <c r="X1261" s="35">
        <f t="shared" si="143"/>
        <v>-0.17596550111232012</v>
      </c>
    </row>
    <row r="1262" spans="1:24">
      <c r="A1262" s="357">
        <v>45729</v>
      </c>
      <c r="B1262" s="132">
        <f>[1]!thsiFinD("ths_adjustment_nvg_ratio_fund",B$2,$A$6,$A1262,101)/100</f>
        <v>0.31473785166239998</v>
      </c>
      <c r="C1262" s="132">
        <f>[1]!thsiFinD("ths_adjustment_nvg_ratio_fund",C$2,$A$6,$A1262,101)/100</f>
        <v>0.26201025106420001</v>
      </c>
      <c r="D1262" s="132">
        <f>[1]!thsiFinD("ths_adjustment_nvg_ratio_fund",D$2,$A$6,$A1262,101)/100</f>
        <v>0.47064462017733</v>
      </c>
      <c r="E1262" s="132">
        <f>[1]!thsiFinD("ths_adjustment_nvg_ratio_fund",E$2,$A$6,$A1262,101)/100</f>
        <v>0.65538758145821996</v>
      </c>
      <c r="F1262" s="135">
        <f>(1+F$831)*(1+[1]!thsiFinD("ths_adjustment_nvg_ratio_fund",F$2,$A$832,$A1262,101)/100)-1</f>
        <v>0.3645366750996426</v>
      </c>
      <c r="G1262" s="135">
        <f>(1+G$831)*(1+[1]!thsiFinD("ths_adjustment_nvg_ratio_fund",G$2,$A$832,$A1262,101)/100)-1</f>
        <v>0.37552496510525013</v>
      </c>
      <c r="H1262" s="136">
        <f>(1+H$997)*(1+[1]!thsiFinD("ths_adjustment_nvg_ratio_fund",H$2,$A$998,$A1262,101)/100)-1</f>
        <v>0.35994309962533366</v>
      </c>
      <c r="I1262" s="136">
        <f>(1+I$997)*(1+[1]!thsiFinD("ths_adjustment_nvg_ratio_fund",I$2,$A$998,$A1262,101)/100)-1</f>
        <v>0.59759028638530598</v>
      </c>
      <c r="J1262" s="32">
        <f t="shared" si="137"/>
        <v>0.42504691632221031</v>
      </c>
      <c r="K1262" s="32">
        <f>[1]!thsiFinD("ths_int_chg_ratio_index",K$2,$A$6,$A1262,101)/100</f>
        <v>-4.7966438591619002E-3</v>
      </c>
      <c r="L1262" s="32">
        <f>[1]!thsiFinD("ths_int_chg_ratio_index",L$2,$A$6,$A1262,101)/100</f>
        <v>9.6850959144298004E-2</v>
      </c>
      <c r="M1262" s="46">
        <f t="shared" si="138"/>
        <v>1.4250469163222104</v>
      </c>
      <c r="N1262" s="46">
        <f t="shared" si="139"/>
        <v>0.9952033561408381</v>
      </c>
      <c r="O1262" s="46">
        <f t="shared" si="139"/>
        <v>1.0968509591442981</v>
      </c>
      <c r="P1262" s="38">
        <f t="shared" si="140"/>
        <v>-8.9632574374342022E-3</v>
      </c>
      <c r="Q1262" s="38">
        <f t="shared" si="141"/>
        <v>-4.9686014394130229E-3</v>
      </c>
      <c r="R1262" s="38">
        <f t="shared" si="141"/>
        <v>-8.8160930616986155E-3</v>
      </c>
      <c r="S1262" s="34">
        <f>MAX(M$6:M1262)</f>
        <v>1.5715176881679187</v>
      </c>
      <c r="T1262" s="34">
        <f>MAX(N$6:N1262)</f>
        <v>1.37911001835863</v>
      </c>
      <c r="U1262" s="34">
        <f>MAX(O$6:O1262)</f>
        <v>1.34291332477861</v>
      </c>
      <c r="V1262" s="35">
        <f t="shared" si="142"/>
        <v>-9.3203387367828183E-2</v>
      </c>
      <c r="W1262" s="35">
        <f t="shared" si="143"/>
        <v>-0.27837276004615252</v>
      </c>
      <c r="X1262" s="35">
        <f t="shared" si="143"/>
        <v>-0.18323026594056413</v>
      </c>
    </row>
    <row r="1263" spans="1:24">
      <c r="A1263" s="357">
        <v>45730</v>
      </c>
      <c r="B1263" s="132">
        <f>[1]!thsiFinD("ths_adjustment_nvg_ratio_fund",B$2,$A$6,$A1263,101)/100</f>
        <v>0.34486892583120005</v>
      </c>
      <c r="C1263" s="132">
        <f>[1]!thsiFinD("ths_adjustment_nvg_ratio_fund",C$2,$A$6,$A1263,101)/100</f>
        <v>0.28772478498826998</v>
      </c>
      <c r="D1263" s="132">
        <f>[1]!thsiFinD("ths_adjustment_nvg_ratio_fund",D$2,$A$6,$A1263,101)/100</f>
        <v>0.49712437095615003</v>
      </c>
      <c r="E1263" s="132">
        <f>[1]!thsiFinD("ths_adjustment_nvg_ratio_fund",E$2,$A$6,$A1263,101)/100</f>
        <v>0.6814889737392601</v>
      </c>
      <c r="F1263" s="135">
        <f>(1+F$831)*(1+[1]!thsiFinD("ths_adjustment_nvg_ratio_fund",F$2,$A$832,$A1263,101)/100)-1</f>
        <v>0.38598831843281478</v>
      </c>
      <c r="G1263" s="135">
        <f>(1+G$831)*(1+[1]!thsiFinD("ths_adjustment_nvg_ratio_fund",G$2,$A$832,$A1263,101)/100)-1</f>
        <v>0.39854429686679582</v>
      </c>
      <c r="H1263" s="136">
        <f>(1+H$997)*(1+[1]!thsiFinD("ths_adjustment_nvg_ratio_fund",H$2,$A$998,$A1263,101)/100)-1</f>
        <v>0.38610778435576676</v>
      </c>
      <c r="I1263" s="136">
        <f>(1+I$997)*(1+[1]!thsiFinD("ths_adjustment_nvg_ratio_fund",I$2,$A$998,$A1263,101)/100)-1</f>
        <v>0.62595633289977259</v>
      </c>
      <c r="J1263" s="32">
        <f t="shared" si="137"/>
        <v>0.45097547350875372</v>
      </c>
      <c r="K1263" s="32">
        <f>[1]!thsiFinD("ths_int_chg_ratio_index",K$2,$A$6,$A1263,101)/100</f>
        <v>1.7637236050896999E-2</v>
      </c>
      <c r="L1263" s="32">
        <f>[1]!thsiFinD("ths_int_chg_ratio_index",L$2,$A$6,$A1263,101)/100</f>
        <v>0.11935697442058001</v>
      </c>
      <c r="M1263" s="46">
        <f t="shared" si="138"/>
        <v>1.4509754735087537</v>
      </c>
      <c r="N1263" s="46">
        <f t="shared" si="139"/>
        <v>1.017637236050897</v>
      </c>
      <c r="O1263" s="46">
        <f t="shared" si="139"/>
        <v>1.11935697442058</v>
      </c>
      <c r="P1263" s="38">
        <f t="shared" si="140"/>
        <v>1.8194879684003906E-2</v>
      </c>
      <c r="Q1263" s="38">
        <f t="shared" si="141"/>
        <v>2.2542005884156335E-2</v>
      </c>
      <c r="R1263" s="38">
        <f t="shared" si="141"/>
        <v>2.051875424701266E-2</v>
      </c>
      <c r="S1263" s="34">
        <f>MAX(M$6:M1263)</f>
        <v>1.5715176881679187</v>
      </c>
      <c r="T1263" s="34">
        <f>MAX(N$6:N1263)</f>
        <v>1.37911001835863</v>
      </c>
      <c r="U1263" s="34">
        <f>MAX(O$6:O1263)</f>
        <v>1.34291332477861</v>
      </c>
      <c r="V1263" s="35">
        <f t="shared" si="142"/>
        <v>-7.6704332103123551E-2</v>
      </c>
      <c r="W1263" s="35">
        <f t="shared" si="143"/>
        <v>-0.26210583455694547</v>
      </c>
      <c r="X1263" s="35">
        <f t="shared" si="143"/>
        <v>-0.16647116849100074</v>
      </c>
    </row>
    <row r="1264" spans="1:24">
      <c r="A1264" s="357">
        <v>45733</v>
      </c>
      <c r="B1264" s="132">
        <f>[1]!thsiFinD("ths_adjustment_nvg_ratio_fund",B$2,$A$6,$A1264,101)/100</f>
        <v>0.34223145780051001</v>
      </c>
      <c r="C1264" s="132">
        <f>[1]!thsiFinD("ths_adjustment_nvg_ratio_fund",C$2,$A$6,$A1264,101)/100</f>
        <v>0.28529232907654001</v>
      </c>
      <c r="D1264" s="132">
        <f>[1]!thsiFinD("ths_adjustment_nvg_ratio_fund",D$2,$A$6,$A1264,101)/100</f>
        <v>0.49808291397075999</v>
      </c>
      <c r="E1264" s="132">
        <f>[1]!thsiFinD("ths_adjustment_nvg_ratio_fund",E$2,$A$6,$A1264,101)/100</f>
        <v>0.68596349807077006</v>
      </c>
      <c r="F1264" s="135">
        <f>(1+F$831)*(1+[1]!thsiFinD("ths_adjustment_nvg_ratio_fund",F$2,$A$832,$A1264,101)/100)-1</f>
        <v>0.3902315006305852</v>
      </c>
      <c r="G1264" s="135">
        <f>(1+G$831)*(1+[1]!thsiFinD("ths_adjustment_nvg_ratio_fund",G$2,$A$832,$A1264,101)/100)-1</f>
        <v>0.40118192863114466</v>
      </c>
      <c r="H1264" s="136">
        <f>(1+H$997)*(1+[1]!thsiFinD("ths_adjustment_nvg_ratio_fund",H$2,$A$998,$A1264,101)/100)-1</f>
        <v>0.39479487335717312</v>
      </c>
      <c r="I1264" s="136">
        <f>(1+I$997)*(1+[1]!thsiFinD("ths_adjustment_nvg_ratio_fund",I$2,$A$998,$A1264,101)/100)-1</f>
        <v>0.63771490773696526</v>
      </c>
      <c r="J1264" s="32">
        <f t="shared" si="137"/>
        <v>0.45443667615930605</v>
      </c>
      <c r="K1264" s="32">
        <f>[1]!thsiFinD("ths_int_chg_ratio_index",K$2,$A$6,$A1264,101)/100</f>
        <v>1.6159112660385999E-2</v>
      </c>
      <c r="L1264" s="32">
        <f>[1]!thsiFinD("ths_int_chg_ratio_index",L$2,$A$6,$A1264,101)/100</f>
        <v>0.12059947301917999</v>
      </c>
      <c r="M1264" s="46">
        <f t="shared" si="138"/>
        <v>1.4544366761593062</v>
      </c>
      <c r="N1264" s="46">
        <f t="shared" si="139"/>
        <v>1.0161591126603859</v>
      </c>
      <c r="O1264" s="46">
        <f t="shared" si="139"/>
        <v>1.1205994730191799</v>
      </c>
      <c r="P1264" s="38">
        <f t="shared" si="140"/>
        <v>2.3854315346782951E-3</v>
      </c>
      <c r="Q1264" s="38">
        <f t="shared" si="141"/>
        <v>-1.4525052132006167E-3</v>
      </c>
      <c r="R1264" s="38">
        <f t="shared" si="141"/>
        <v>1.1100110393675866E-3</v>
      </c>
      <c r="S1264" s="34">
        <f>MAX(M$6:M1264)</f>
        <v>1.5715176881679187</v>
      </c>
      <c r="T1264" s="34">
        <f>MAX(N$6:N1264)</f>
        <v>1.37911001835863</v>
      </c>
      <c r="U1264" s="34">
        <f>MAX(O$6:O1264)</f>
        <v>1.34291332477861</v>
      </c>
      <c r="V1264" s="35">
        <f t="shared" si="142"/>
        <v>-7.4501873501090499E-2</v>
      </c>
      <c r="W1264" s="35">
        <f t="shared" si="143"/>
        <v>-0.26317762967904179</v>
      </c>
      <c r="X1264" s="35">
        <f t="shared" si="143"/>
        <v>-0.16554594228639463</v>
      </c>
    </row>
    <row r="1265" spans="1:24">
      <c r="A1265" s="357">
        <v>45734</v>
      </c>
      <c r="B1265" s="132">
        <f>[1]!thsiFinD("ths_adjustment_nvg_ratio_fund",B$2,$A$6,$A1265,101)/100</f>
        <v>0.34606777493606006</v>
      </c>
      <c r="C1265" s="132">
        <f>[1]!thsiFinD("ths_adjustment_nvg_ratio_fund",C$2,$A$6,$A1265,101)/100</f>
        <v>0.29041786117627</v>
      </c>
      <c r="D1265" s="132">
        <f>[1]!thsiFinD("ths_adjustment_nvg_ratio_fund",D$2,$A$6,$A1265,101)/100</f>
        <v>0.50862688713156001</v>
      </c>
      <c r="E1265" s="132">
        <f>[1]!thsiFinD("ths_adjustment_nvg_ratio_fund",E$2,$A$6,$A1265,101)/100</f>
        <v>0.69565830090478997</v>
      </c>
      <c r="F1265" s="135">
        <f>(1+F$831)*(1+[1]!thsiFinD("ths_adjustment_nvg_ratio_fund",F$2,$A$832,$A1265,101)/100)-1</f>
        <v>0.39836426650964496</v>
      </c>
      <c r="G1265" s="135">
        <f>(1+G$831)*(1+[1]!thsiFinD("ths_adjustment_nvg_ratio_fund",G$2,$A$832,$A1265,101)/100)-1</f>
        <v>0.40885503921832678</v>
      </c>
      <c r="H1265" s="136">
        <f>(1+H$997)*(1+[1]!thsiFinD("ths_adjustment_nvg_ratio_fund",H$2,$A$998,$A1265,101)/100)-1</f>
        <v>0.40596398778756138</v>
      </c>
      <c r="I1265" s="136">
        <f>(1+I$997)*(1+[1]!thsiFinD("ths_adjustment_nvg_ratio_fund",I$2,$A$998,$A1265,101)/100)-1</f>
        <v>0.65359504488823306</v>
      </c>
      <c r="J1265" s="32">
        <f t="shared" si="137"/>
        <v>0.4634436453190558</v>
      </c>
      <c r="K1265" s="32">
        <f>[1]!thsiFinD("ths_int_chg_ratio_index",K$2,$A$6,$A1265,101)/100</f>
        <v>1.9314726832084E-2</v>
      </c>
      <c r="L1265" s="32">
        <f>[1]!thsiFinD("ths_int_chg_ratio_index",L$2,$A$6,$A1265,101)/100</f>
        <v>0.12462124947707</v>
      </c>
      <c r="M1265" s="46">
        <f t="shared" si="138"/>
        <v>1.4634436453190558</v>
      </c>
      <c r="N1265" s="46">
        <f t="shared" si="139"/>
        <v>1.0193147268320839</v>
      </c>
      <c r="O1265" s="46">
        <f t="shared" si="139"/>
        <v>1.12462124947707</v>
      </c>
      <c r="P1265" s="38">
        <f t="shared" si="140"/>
        <v>6.1927544233373322E-3</v>
      </c>
      <c r="Q1265" s="38">
        <f t="shared" si="141"/>
        <v>3.1054331279245506E-3</v>
      </c>
      <c r="R1265" s="38">
        <f t="shared" si="141"/>
        <v>3.5889508738160547E-3</v>
      </c>
      <c r="S1265" s="34">
        <f>MAX(M$6:M1265)</f>
        <v>1.5715176881679187</v>
      </c>
      <c r="T1265" s="34">
        <f>MAX(N$6:N1265)</f>
        <v>1.37911001835863</v>
      </c>
      <c r="U1265" s="34">
        <f>MAX(O$6:O1265)</f>
        <v>1.34291332477861</v>
      </c>
      <c r="V1265" s="35">
        <f t="shared" si="142"/>
        <v>-6.8770490884423996E-2</v>
      </c>
      <c r="W1265" s="35">
        <f t="shared" si="143"/>
        <v>-0.2608894770808512</v>
      </c>
      <c r="X1265" s="35">
        <f t="shared" si="143"/>
        <v>-0.16255112766680402</v>
      </c>
    </row>
    <row r="1266" spans="1:24">
      <c r="A1266" s="357">
        <v>45735</v>
      </c>
      <c r="B1266" s="132">
        <f>[1]!thsiFinD("ths_adjustment_nvg_ratio_fund",B$2,$A$6,$A1266,101)/100</f>
        <v>0.34542838874679999</v>
      </c>
      <c r="C1266" s="132">
        <f>[1]!thsiFinD("ths_adjustment_nvg_ratio_fund",C$2,$A$6,$A1266,101)/100</f>
        <v>0.29250282338632999</v>
      </c>
      <c r="D1266" s="132">
        <f>[1]!thsiFinD("ths_adjustment_nvg_ratio_fund",D$2,$A$6,$A1266,101)/100</f>
        <v>0.50095854301461995</v>
      </c>
      <c r="E1266" s="132">
        <f>[1]!thsiFinD("ths_adjustment_nvg_ratio_fund",E$2,$A$6,$A1266,101)/100</f>
        <v>0.69248884612174</v>
      </c>
      <c r="F1266" s="135">
        <f>(1+F$831)*(1+[1]!thsiFinD("ths_adjustment_nvg_ratio_fund",F$2,$A$832,$A1266,101)/100)-1</f>
        <v>0.39129229618002803</v>
      </c>
      <c r="G1266" s="135">
        <f>(1+G$831)*(1+[1]!thsiFinD("ths_adjustment_nvg_ratio_fund",G$2,$A$832,$A1266,101)/100)-1</f>
        <v>0.39974322039604959</v>
      </c>
      <c r="H1266" s="136">
        <f>(1+H$997)*(1+[1]!thsiFinD("ths_adjustment_nvg_ratio_fund",H$2,$A$998,$A1266,101)/100)-1</f>
        <v>0.40058626602478076</v>
      </c>
      <c r="I1266" s="136">
        <f>(1+I$997)*(1+[1]!thsiFinD("ths_adjustment_nvg_ratio_fund",I$2,$A$998,$A1266,101)/100)-1</f>
        <v>0.64644292204911746</v>
      </c>
      <c r="J1266" s="32">
        <f t="shared" si="137"/>
        <v>0.45868041323993325</v>
      </c>
      <c r="K1266" s="32">
        <f>[1]!thsiFinD("ths_int_chg_ratio_index",K$2,$A$6,$A1266,101)/100</f>
        <v>1.8377489743447998E-2</v>
      </c>
      <c r="L1266" s="32">
        <f>[1]!thsiFinD("ths_int_chg_ratio_index",L$2,$A$6,$A1266,101)/100</f>
        <v>0.12118610106411</v>
      </c>
      <c r="M1266" s="46">
        <f t="shared" si="138"/>
        <v>1.4586804132399331</v>
      </c>
      <c r="N1266" s="46">
        <f t="shared" si="139"/>
        <v>1.0183774897434481</v>
      </c>
      <c r="O1266" s="46">
        <f t="shared" si="139"/>
        <v>1.12118610106411</v>
      </c>
      <c r="P1266" s="38">
        <f t="shared" si="140"/>
        <v>-3.2548107297183382E-3</v>
      </c>
      <c r="Q1266" s="38">
        <f t="shared" si="141"/>
        <v>-9.1947762939581512E-4</v>
      </c>
      <c r="R1266" s="38">
        <f t="shared" si="141"/>
        <v>-3.0544936035641346E-3</v>
      </c>
      <c r="S1266" s="34">
        <f>MAX(M$6:M1266)</f>
        <v>1.5715176881679187</v>
      </c>
      <c r="T1266" s="34">
        <f>MAX(N$6:N1266)</f>
        <v>1.37911001835863</v>
      </c>
      <c r="U1266" s="34">
        <f>MAX(O$6:O1266)</f>
        <v>1.34291332477861</v>
      </c>
      <c r="V1266" s="35">
        <f t="shared" si="142"/>
        <v>-7.180146668252374E-2</v>
      </c>
      <c r="W1266" s="35">
        <f t="shared" si="143"/>
        <v>-0.26156907267232643</v>
      </c>
      <c r="X1266" s="35">
        <f t="shared" si="143"/>
        <v>-0.16510910989065775</v>
      </c>
    </row>
    <row r="1267" spans="1:24">
      <c r="A1267" s="357">
        <v>45736</v>
      </c>
      <c r="B1267" s="132">
        <f>[1]!thsiFinD("ths_adjustment_nvg_ratio_fund",B$2,$A$6,$A1267,101)/100</f>
        <v>0.33703644501279001</v>
      </c>
      <c r="C1267" s="132">
        <f>[1]!thsiFinD("ths_adjustment_nvg_ratio_fund",C$2,$A$6,$A1267,101)/100</f>
        <v>0.28277299973937997</v>
      </c>
      <c r="D1267" s="132">
        <f>[1]!thsiFinD("ths_adjustment_nvg_ratio_fund",D$2,$A$6,$A1267,101)/100</f>
        <v>0.49352983465132999</v>
      </c>
      <c r="E1267" s="132">
        <f>[1]!thsiFinD("ths_adjustment_nvg_ratio_fund",E$2,$A$6,$A1267,101)/100</f>
        <v>0.68605671731320994</v>
      </c>
      <c r="F1267" s="135">
        <f>(1+F$831)*(1+[1]!thsiFinD("ths_adjustment_nvg_ratio_fund",F$2,$A$832,$A1267,101)/100)-1</f>
        <v>0.39117443000786745</v>
      </c>
      <c r="G1267" s="135">
        <f>(1+G$831)*(1+[1]!thsiFinD("ths_adjustment_nvg_ratio_fund",G$2,$A$832,$A1267,101)/100)-1</f>
        <v>0.39710558863170076</v>
      </c>
      <c r="H1267" s="136">
        <f>(1+H$997)*(1+[1]!thsiFinD("ths_adjustment_nvg_ratio_fund",H$2,$A$998,$A1267,101)/100)-1</f>
        <v>0.40027601284615799</v>
      </c>
      <c r="I1267" s="136">
        <f>(1+I$997)*(1+[1]!thsiFinD("ths_adjustment_nvg_ratio_fund",I$2,$A$998,$A1267,101)/100)-1</f>
        <v>0.6502008171001743</v>
      </c>
      <c r="J1267" s="32">
        <f t="shared" si="137"/>
        <v>0.45476910566282625</v>
      </c>
      <c r="K1267" s="32">
        <f>[1]!thsiFinD("ths_int_chg_ratio_index",K$2,$A$6,$A1267,101)/100</f>
        <v>9.9514011016672999E-3</v>
      </c>
      <c r="L1267" s="32">
        <f>[1]!thsiFinD("ths_int_chg_ratio_index",L$2,$A$6,$A1267,101)/100</f>
        <v>0.11446713334103001</v>
      </c>
      <c r="M1267" s="46">
        <f t="shared" si="138"/>
        <v>1.4547691056628262</v>
      </c>
      <c r="N1267" s="46">
        <f t="shared" si="139"/>
        <v>1.0099514011016673</v>
      </c>
      <c r="O1267" s="46">
        <f t="shared" si="139"/>
        <v>1.1144671333410301</v>
      </c>
      <c r="P1267" s="38">
        <f t="shared" si="140"/>
        <v>-2.6814013142325566E-3</v>
      </c>
      <c r="Q1267" s="38">
        <f t="shared" si="141"/>
        <v>-8.2740326908674611E-3</v>
      </c>
      <c r="R1267" s="38">
        <f t="shared" si="141"/>
        <v>-5.9927319083807884E-3</v>
      </c>
      <c r="S1267" s="34">
        <f>MAX(M$6:M1267)</f>
        <v>1.5715176881679187</v>
      </c>
      <c r="T1267" s="34">
        <f>MAX(N$6:N1267)</f>
        <v>1.37911001835863</v>
      </c>
      <c r="U1267" s="34">
        <f>MAX(O$6:O1267)</f>
        <v>1.34291332477861</v>
      </c>
      <c r="V1267" s="35">
        <f t="shared" si="142"/>
        <v>-7.4290339449630038E-2</v>
      </c>
      <c r="W1267" s="35">
        <f t="shared" si="143"/>
        <v>-0.26767887430498316</v>
      </c>
      <c r="X1267" s="35">
        <f t="shared" si="143"/>
        <v>-0.17011238716783239</v>
      </c>
    </row>
    <row r="1268" spans="1:24">
      <c r="A1268" s="357">
        <v>45737</v>
      </c>
      <c r="B1268" s="132">
        <f>[1]!thsiFinD("ths_adjustment_nvg_ratio_fund",B$2,$A$6,$A1268,101)/100</f>
        <v>0.31801470588234998</v>
      </c>
      <c r="C1268" s="132">
        <f>[1]!thsiFinD("ths_adjustment_nvg_ratio_fund",C$2,$A$6,$A1268,101)/100</f>
        <v>0.26383459299799999</v>
      </c>
      <c r="D1268" s="132">
        <f>[1]!thsiFinD("ths_adjustment_nvg_ratio_fund",D$2,$A$6,$A1268,101)/100</f>
        <v>0.47483824586628004</v>
      </c>
      <c r="E1268" s="132">
        <f>[1]!thsiFinD("ths_adjustment_nvg_ratio_fund",E$2,$A$6,$A1268,101)/100</f>
        <v>0.67123485537345007</v>
      </c>
      <c r="F1268" s="135">
        <f>(1+F$831)*(1+[1]!thsiFinD("ths_adjustment_nvg_ratio_fund",F$2,$A$832,$A1268,101)/100)-1</f>
        <v>0.36889772346957339</v>
      </c>
      <c r="G1268" s="135">
        <f>(1+G$831)*(1+[1]!thsiFinD("ths_adjustment_nvg_ratio_fund",G$2,$A$832,$A1268,101)/100)-1</f>
        <v>0.37492550334062913</v>
      </c>
      <c r="H1268" s="136">
        <f>(1+H$997)*(1+[1]!thsiFinD("ths_adjustment_nvg_ratio_fund",H$2,$A$998,$A1268,101)/100)-1</f>
        <v>0.37256006222262128</v>
      </c>
      <c r="I1268" s="136">
        <f>(1+I$997)*(1+[1]!thsiFinD("ths_adjustment_nvg_ratio_fund",I$2,$A$998,$A1268,101)/100)-1</f>
        <v>0.61759198585063912</v>
      </c>
      <c r="J1268" s="32">
        <f t="shared" si="137"/>
        <v>0.4327372093754428</v>
      </c>
      <c r="K1268" s="32">
        <f>[1]!thsiFinD("ths_int_chg_ratio_index",K$2,$A$6,$A1268,101)/100</f>
        <v>-5.1774519360980997E-3</v>
      </c>
      <c r="L1268" s="32">
        <f>[1]!thsiFinD("ths_int_chg_ratio_index",L$2,$A$6,$A1268,101)/100</f>
        <v>9.592834049217E-2</v>
      </c>
      <c r="M1268" s="46">
        <f t="shared" si="138"/>
        <v>1.4327372093754427</v>
      </c>
      <c r="N1268" s="46">
        <f t="shared" si="139"/>
        <v>0.99482254806390191</v>
      </c>
      <c r="O1268" s="46">
        <f t="shared" si="139"/>
        <v>1.09592834049217</v>
      </c>
      <c r="P1268" s="38">
        <f t="shared" si="140"/>
        <v>-1.5144600061702151E-2</v>
      </c>
      <c r="Q1268" s="38">
        <f t="shared" si="141"/>
        <v>-1.4979783206659825E-2</v>
      </c>
      <c r="R1268" s="38">
        <f t="shared" si="141"/>
        <v>-1.6634669874277197E-2</v>
      </c>
      <c r="S1268" s="34">
        <f>MAX(M$6:M1268)</f>
        <v>1.5715176881679187</v>
      </c>
      <c r="T1268" s="34">
        <f>MAX(N$6:N1268)</f>
        <v>1.37911001835863</v>
      </c>
      <c r="U1268" s="34">
        <f>MAX(O$6:O1268)</f>
        <v>1.34291332477861</v>
      </c>
      <c r="V1268" s="35">
        <f t="shared" si="142"/>
        <v>-8.8309842031919383E-2</v>
      </c>
      <c r="W1268" s="35">
        <f t="shared" si="143"/>
        <v>-0.2786488860055516</v>
      </c>
      <c r="X1268" s="35">
        <f t="shared" si="143"/>
        <v>-0.18391729364004739</v>
      </c>
    </row>
    <row r="1269" spans="1:24">
      <c r="A1269" s="357">
        <v>45740</v>
      </c>
      <c r="B1269" s="132">
        <f>[1]!thsiFinD("ths_adjustment_nvg_ratio_fund",B$2,$A$6,$A1269,101)/100</f>
        <v>0.31745524296674998</v>
      </c>
      <c r="C1269" s="132">
        <f>[1]!thsiFinD("ths_adjustment_nvg_ratio_fund",C$2,$A$6,$A1269,101)/100</f>
        <v>0.26896012509773004</v>
      </c>
      <c r="D1269" s="132">
        <f>[1]!thsiFinD("ths_adjustment_nvg_ratio_fund",D$2,$A$6,$A1269,101)/100</f>
        <v>0.47555715312725</v>
      </c>
      <c r="E1269" s="132">
        <f>[1]!thsiFinD("ths_adjustment_nvg_ratio_fund",E$2,$A$6,$A1269,101)/100</f>
        <v>0.67160773234320004</v>
      </c>
      <c r="F1269" s="135">
        <f>(1+F$831)*(1+[1]!thsiFinD("ths_adjustment_nvg_ratio_fund",F$2,$A$832,$A1269,101)/100)-1</f>
        <v>0.36241508400075739</v>
      </c>
      <c r="G1269" s="135">
        <f>(1+G$831)*(1+[1]!thsiFinD("ths_adjustment_nvg_ratio_fund",G$2,$A$832,$A1269,101)/100)-1</f>
        <v>0.36701260804759439</v>
      </c>
      <c r="H1269" s="136">
        <f>(1+H$997)*(1+[1]!thsiFinD("ths_adjustment_nvg_ratio_fund",H$2,$A$998,$A1269,101)/100)-1</f>
        <v>0.35756449192256601</v>
      </c>
      <c r="I1269" s="136">
        <f>(1+I$997)*(1+[1]!thsiFinD("ths_adjustment_nvg_ratio_fund",I$2,$A$998,$A1269,101)/100)-1</f>
        <v>0.59759028638530598</v>
      </c>
      <c r="J1269" s="32">
        <f t="shared" si="137"/>
        <v>0.42727034048639423</v>
      </c>
      <c r="K1269" s="32">
        <f>[1]!thsiFinD("ths_int_chg_ratio_index",K$2,$A$6,$A1269,101)/100</f>
        <v>-1.5279068069401999E-3</v>
      </c>
      <c r="L1269" s="32">
        <f>[1]!thsiFinD("ths_int_chg_ratio_index",L$2,$A$6,$A1269,101)/100</f>
        <v>9.2999555701310008E-2</v>
      </c>
      <c r="M1269" s="46">
        <f t="shared" si="138"/>
        <v>1.4272703404863942</v>
      </c>
      <c r="N1269" s="46">
        <f t="shared" si="139"/>
        <v>0.99847209319305985</v>
      </c>
      <c r="O1269" s="46">
        <f t="shared" si="139"/>
        <v>1.0929995557013099</v>
      </c>
      <c r="P1269" s="38">
        <f t="shared" si="140"/>
        <v>-3.8156815173604475E-3</v>
      </c>
      <c r="Q1269" s="38">
        <f t="shared" si="141"/>
        <v>3.6685388125354823E-3</v>
      </c>
      <c r="R1269" s="38">
        <f t="shared" si="141"/>
        <v>-2.6724236272097635E-3</v>
      </c>
      <c r="S1269" s="34">
        <f>MAX(M$6:M1269)</f>
        <v>1.5715176881679187</v>
      </c>
      <c r="T1269" s="34">
        <f>MAX(N$6:N1269)</f>
        <v>1.37911001835863</v>
      </c>
      <c r="U1269" s="34">
        <f>MAX(O$6:O1269)</f>
        <v>1.34291332477861</v>
      </c>
      <c r="V1269" s="35">
        <f t="shared" si="142"/>
        <v>-9.178856131723756E-2</v>
      </c>
      <c r="W1269" s="35">
        <f t="shared" si="143"/>
        <v>-0.27600258144639722</v>
      </c>
      <c r="X1269" s="35">
        <f t="shared" si="143"/>
        <v>-0.1860982123462811</v>
      </c>
    </row>
    <row r="1270" spans="1:24">
      <c r="A1270" s="357">
        <v>45741</v>
      </c>
      <c r="B1270" s="132">
        <f>[1]!thsiFinD("ths_adjustment_nvg_ratio_fund",B$2,$A$6,$A1270,101)/100</f>
        <v>0.31713554987212</v>
      </c>
      <c r="C1270" s="132">
        <f>[1]!thsiFinD("ths_adjustment_nvg_ratio_fund",C$2,$A$6,$A1270,101)/100</f>
        <v>0.27008947962817997</v>
      </c>
      <c r="D1270" s="132">
        <f>[1]!thsiFinD("ths_adjustment_nvg_ratio_fund",D$2,$A$6,$A1270,101)/100</f>
        <v>0.47196261682242996</v>
      </c>
      <c r="E1270" s="132">
        <f>[1]!thsiFinD("ths_adjustment_nvg_ratio_fund",E$2,$A$6,$A1270,101)/100</f>
        <v>0.67412465235202002</v>
      </c>
      <c r="F1270" s="135">
        <f>(1+F$831)*(1+[1]!thsiFinD("ths_adjustment_nvg_ratio_fund",F$2,$A$832,$A1270,101)/100)-1</f>
        <v>0.35828976797514756</v>
      </c>
      <c r="G1270" s="135">
        <f>(1+G$831)*(1+[1]!thsiFinD("ths_adjustment_nvg_ratio_fund",G$2,$A$832,$A1270,101)/100)-1</f>
        <v>0.36209702157768775</v>
      </c>
      <c r="H1270" s="136">
        <f>(1+H$997)*(1+[1]!thsiFinD("ths_adjustment_nvg_ratio_fund",H$2,$A$998,$A1270,101)/100)-1</f>
        <v>0.34618854203976945</v>
      </c>
      <c r="I1270" s="136">
        <f>(1+I$997)*(1+[1]!thsiFinD("ths_adjustment_nvg_ratio_fund",I$2,$A$998,$A1270,101)/100)-1</f>
        <v>0.58716515817913462</v>
      </c>
      <c r="J1270" s="32">
        <f t="shared" si="137"/>
        <v>0.42338159855581114</v>
      </c>
      <c r="K1270" s="32">
        <f>[1]!thsiFinD("ths_int_chg_ratio_index",K$2,$A$6,$A1270,101)/100</f>
        <v>-2.9755992076910998E-3</v>
      </c>
      <c r="L1270" s="32">
        <f>[1]!thsiFinD("ths_int_chg_ratio_index",L$2,$A$6,$A1270,101)/100</f>
        <v>8.8730519489032988E-2</v>
      </c>
      <c r="M1270" s="46">
        <f t="shared" si="138"/>
        <v>1.4233815985558111</v>
      </c>
      <c r="N1270" s="46">
        <f t="shared" si="139"/>
        <v>0.99702440079230892</v>
      </c>
      <c r="O1270" s="46">
        <f t="shared" si="139"/>
        <v>1.0887305194890331</v>
      </c>
      <c r="P1270" s="38">
        <f t="shared" si="140"/>
        <v>-2.7246008133664512E-3</v>
      </c>
      <c r="Q1270" s="38">
        <f t="shared" si="141"/>
        <v>-1.4499077246328262E-3</v>
      </c>
      <c r="R1270" s="38">
        <f t="shared" si="141"/>
        <v>-3.9057986711967807E-3</v>
      </c>
      <c r="S1270" s="34">
        <f>MAX(M$6:M1270)</f>
        <v>1.5715176881679187</v>
      </c>
      <c r="T1270" s="34">
        <f>MAX(N$6:N1270)</f>
        <v>1.37911001835863</v>
      </c>
      <c r="U1270" s="34">
        <f>MAX(O$6:O1270)</f>
        <v>1.34291332477861</v>
      </c>
      <c r="V1270" s="35">
        <f t="shared" si="142"/>
        <v>-9.4263074941781433E-2</v>
      </c>
      <c r="W1270" s="35">
        <f t="shared" si="143"/>
        <v>-0.27705231089617233</v>
      </c>
      <c r="X1270" s="35">
        <f t="shared" si="143"/>
        <v>-0.18927714886698366</v>
      </c>
    </row>
    <row r="1271" spans="1:24">
      <c r="A1271" s="357">
        <v>45742</v>
      </c>
      <c r="B1271" s="132">
        <f>[1]!thsiFinD("ths_adjustment_nvg_ratio_fund",B$2,$A$6,$A1271,101)/100</f>
        <v>0.31625639386189003</v>
      </c>
      <c r="C1271" s="132">
        <f>[1]!thsiFinD("ths_adjustment_nvg_ratio_fund",C$2,$A$6,$A1271,101)/100</f>
        <v>0.26991573277733999</v>
      </c>
      <c r="D1271" s="132">
        <f>[1]!thsiFinD("ths_adjustment_nvg_ratio_fund",D$2,$A$6,$A1271,101)/100</f>
        <v>0.46980589503954001</v>
      </c>
      <c r="E1271" s="132">
        <f>[1]!thsiFinD("ths_adjustment_nvg_ratio_fund",E$2,$A$6,$A1271,101)/100</f>
        <v>0.67235348643703996</v>
      </c>
      <c r="F1271" s="135">
        <f>(1+F$831)*(1+[1]!thsiFinD("ths_adjustment_nvg_ratio_fund",F$2,$A$832,$A1271,101)/100)-1</f>
        <v>0.36347587955020022</v>
      </c>
      <c r="G1271" s="135">
        <f>(1+G$831)*(1+[1]!thsiFinD("ths_adjustment_nvg_ratio_fund",G$2,$A$832,$A1271,101)/100)-1</f>
        <v>0.36893088569439558</v>
      </c>
      <c r="H1271" s="136">
        <f>(1+H$997)*(1+[1]!thsiFinD("ths_adjustment_nvg_ratio_fund",H$2,$A$998,$A1271,101)/100)-1</f>
        <v>0.36273537823292812</v>
      </c>
      <c r="I1271" s="136">
        <f>(1+I$997)*(1+[1]!thsiFinD("ths_adjustment_nvg_ratio_fund",I$2,$A$998,$A1271,101)/100)-1</f>
        <v>0.61007619574851524</v>
      </c>
      <c r="J1271" s="32">
        <f t="shared" si="137"/>
        <v>0.42919373091773116</v>
      </c>
      <c r="K1271" s="32">
        <f>[1]!thsiFinD("ths_int_chg_ratio_index",K$2,$A$6,$A1271,101)/100</f>
        <v>-5.3310559796519996E-3</v>
      </c>
      <c r="L1271" s="32">
        <f>[1]!thsiFinD("ths_int_chg_ratio_index",L$2,$A$6,$A1271,101)/100</f>
        <v>9.007359305377699E-2</v>
      </c>
      <c r="M1271" s="46">
        <f t="shared" si="138"/>
        <v>1.4291937309177312</v>
      </c>
      <c r="N1271" s="46">
        <f t="shared" si="139"/>
        <v>0.994668944020348</v>
      </c>
      <c r="O1271" s="46">
        <f t="shared" si="139"/>
        <v>1.090073593053777</v>
      </c>
      <c r="P1271" s="38">
        <f t="shared" si="140"/>
        <v>4.0833268940789758E-3</v>
      </c>
      <c r="Q1271" s="38">
        <f t="shared" si="141"/>
        <v>-2.3624865851719079E-3</v>
      </c>
      <c r="R1271" s="38">
        <f t="shared" si="141"/>
        <v>1.2336143248508069E-3</v>
      </c>
      <c r="S1271" s="34">
        <f>MAX(M$6:M1271)</f>
        <v>1.5715176881679187</v>
      </c>
      <c r="T1271" s="34">
        <f>MAX(N$6:N1271)</f>
        <v>1.37911001835863</v>
      </c>
      <c r="U1271" s="34">
        <f>MAX(O$6:O1271)</f>
        <v>1.34291332477861</v>
      </c>
      <c r="V1271" s="35">
        <f t="shared" si="142"/>
        <v>-9.0564654996730831E-2</v>
      </c>
      <c r="W1271" s="35">
        <f t="shared" si="143"/>
        <v>-0.27876026511346119</v>
      </c>
      <c r="X1271" s="35">
        <f t="shared" si="143"/>
        <v>-0.18827702954434211</v>
      </c>
    </row>
    <row r="1272" spans="1:24">
      <c r="A1272" s="357">
        <v>45743</v>
      </c>
      <c r="B1272" s="132">
        <f>[1]!thsiFinD("ths_adjustment_nvg_ratio_fund",B$2,$A$6,$A1272,101)/100</f>
        <v>0.31785485933503999</v>
      </c>
      <c r="C1272" s="132">
        <f>[1]!thsiFinD("ths_adjustment_nvg_ratio_fund",C$2,$A$6,$A1272,101)/100</f>
        <v>0.27443315089914</v>
      </c>
      <c r="D1272" s="132">
        <f>[1]!thsiFinD("ths_adjustment_nvg_ratio_fund",D$2,$A$6,$A1272,101)/100</f>
        <v>0.47184279894559999</v>
      </c>
      <c r="E1272" s="132">
        <f>[1]!thsiFinD("ths_adjustment_nvg_ratio_fund",E$2,$A$6,$A1272,101)/100</f>
        <v>0.67412465235202002</v>
      </c>
      <c r="F1272" s="135">
        <f>(1+F$831)*(1+[1]!thsiFinD("ths_adjustment_nvg_ratio_fund",F$2,$A$832,$A1272,101)/100)-1</f>
        <v>0.36088282376267378</v>
      </c>
      <c r="G1272" s="135">
        <f>(1+G$831)*(1+[1]!thsiFinD("ths_adjustment_nvg_ratio_fund",G$2,$A$832,$A1272,101)/100)-1</f>
        <v>0.36749217745930052</v>
      </c>
      <c r="H1272" s="136">
        <f>(1+H$997)*(1+[1]!thsiFinD("ths_adjustment_nvg_ratio_fund",H$2,$A$998,$A1272,101)/100)-1</f>
        <v>0.35932259326808813</v>
      </c>
      <c r="I1272" s="136">
        <f>(1+I$997)*(1+[1]!thsiFinD("ths_adjustment_nvg_ratio_fund",I$2,$A$998,$A1272,101)/100)-1</f>
        <v>0.59843884333232578</v>
      </c>
      <c r="J1272" s="32">
        <f t="shared" si="137"/>
        <v>0.42804898741927355</v>
      </c>
      <c r="K1272" s="32">
        <f>[1]!thsiFinD("ths_int_chg_ratio_index",K$2,$A$6,$A1272,101)/100</f>
        <v>-2.4871607867854003E-3</v>
      </c>
      <c r="L1272" s="32">
        <f>[1]!thsiFinD("ths_int_chg_ratio_index",L$2,$A$6,$A1272,101)/100</f>
        <v>9.038129556289301E-2</v>
      </c>
      <c r="M1272" s="46">
        <f t="shared" si="138"/>
        <v>1.4280489874192734</v>
      </c>
      <c r="N1272" s="46">
        <f t="shared" si="139"/>
        <v>0.99751283921321465</v>
      </c>
      <c r="O1272" s="46">
        <f t="shared" si="139"/>
        <v>1.0903812955628931</v>
      </c>
      <c r="P1272" s="38">
        <f t="shared" si="140"/>
        <v>-8.0097153639391294E-4</v>
      </c>
      <c r="Q1272" s="38">
        <f t="shared" si="141"/>
        <v>2.8591374144768533E-3</v>
      </c>
      <c r="R1272" s="38">
        <f t="shared" si="141"/>
        <v>2.8227682156223288E-4</v>
      </c>
      <c r="S1272" s="34">
        <f>MAX(M$6:M1272)</f>
        <v>1.5715176881679187</v>
      </c>
      <c r="T1272" s="34">
        <f>MAX(N$6:N1272)</f>
        <v>1.37911001835863</v>
      </c>
      <c r="U1272" s="34">
        <f>MAX(O$6:O1272)</f>
        <v>1.34291332477861</v>
      </c>
      <c r="V1272" s="35">
        <f t="shared" si="142"/>
        <v>-9.1293086822268998E-2</v>
      </c>
      <c r="W1272" s="35">
        <f t="shared" si="143"/>
        <v>-0.27669814160263984</v>
      </c>
      <c r="X1272" s="35">
        <f t="shared" si="143"/>
        <v>-0.18804789896425289</v>
      </c>
    </row>
    <row r="1273" spans="1:24">
      <c r="A1273" s="357">
        <v>45744</v>
      </c>
      <c r="B1273" s="132">
        <f>[1]!thsiFinD("ths_adjustment_nvg_ratio_fund",B$2,$A$6,$A1273,101)/100</f>
        <v>0.31226023017902999</v>
      </c>
      <c r="C1273" s="132">
        <f>[1]!thsiFinD("ths_adjustment_nvg_ratio_fund",C$2,$A$6,$A1273,101)/100</f>
        <v>0.26765702371645</v>
      </c>
      <c r="D1273" s="132">
        <f>[1]!thsiFinD("ths_adjustment_nvg_ratio_fund",D$2,$A$6,$A1273,101)/100</f>
        <v>0.46513299784327999</v>
      </c>
      <c r="E1273" s="132">
        <f>[1]!thsiFinD("ths_adjustment_nvg_ratio_fund",E$2,$A$6,$A1273,101)/100</f>
        <v>0.66321799913481994</v>
      </c>
      <c r="F1273" s="135">
        <f>(1+F$831)*(1+[1]!thsiFinD("ths_adjustment_nvg_ratio_fund",F$2,$A$832,$A1273,101)/100)-1</f>
        <v>0.34921407271880534</v>
      </c>
      <c r="G1273" s="135">
        <f>(1+G$831)*(1+[1]!thsiFinD("ths_adjustment_nvg_ratio_fund",G$2,$A$832,$A1273,101)/100)-1</f>
        <v>0.35502337275512685</v>
      </c>
      <c r="H1273" s="136">
        <f>(1+H$997)*(1+[1]!thsiFinD("ths_adjustment_nvg_ratio_fund",H$2,$A$998,$A1273,101)/100)-1</f>
        <v>0.34412018751562456</v>
      </c>
      <c r="I1273" s="136">
        <f>(1+I$997)*(1+[1]!thsiFinD("ths_adjustment_nvg_ratio_fund",I$2,$A$998,$A1273,101)/100)-1</f>
        <v>0.58352848554908054</v>
      </c>
      <c r="J1273" s="32">
        <f t="shared" si="137"/>
        <v>0.41751929617652717</v>
      </c>
      <c r="K1273" s="32">
        <f>[1]!thsiFinD("ths_int_chg_ratio_index",K$2,$A$6,$A1273,101)/100</f>
        <v>-7.5383077546293999E-3</v>
      </c>
      <c r="L1273" s="32">
        <f>[1]!thsiFinD("ths_int_chg_ratio_index",L$2,$A$6,$A1273,101)/100</f>
        <v>8.1913221181505999E-2</v>
      </c>
      <c r="M1273" s="46">
        <f t="shared" si="138"/>
        <v>1.4175192961765273</v>
      </c>
      <c r="N1273" s="46">
        <f t="shared" si="139"/>
        <v>0.99246169224537062</v>
      </c>
      <c r="O1273" s="46">
        <f t="shared" si="139"/>
        <v>1.0819132211815059</v>
      </c>
      <c r="P1273" s="38">
        <f t="shared" si="140"/>
        <v>-7.3734804166453172E-3</v>
      </c>
      <c r="Q1273" s="38">
        <f t="shared" si="141"/>
        <v>-5.0637413066563219E-3</v>
      </c>
      <c r="R1273" s="38">
        <f t="shared" si="141"/>
        <v>-7.7661588802435677E-3</v>
      </c>
      <c r="S1273" s="34">
        <f>MAX(M$6:M1273)</f>
        <v>1.5715176881679187</v>
      </c>
      <c r="T1273" s="34">
        <f>MAX(N$6:N1273)</f>
        <v>1.37911001835863</v>
      </c>
      <c r="U1273" s="34">
        <f>MAX(O$6:O1273)</f>
        <v>1.34291332477861</v>
      </c>
      <c r="V1273" s="35">
        <f t="shared" si="142"/>
        <v>-9.7993419451055219E-2</v>
      </c>
      <c r="W1273" s="35">
        <f t="shared" si="143"/>
        <v>-0.28036075510018776</v>
      </c>
      <c r="X1273" s="35">
        <f t="shared" si="143"/>
        <v>-0.19435364798404398</v>
      </c>
    </row>
    <row r="1274" spans="1:24">
      <c r="A1274" s="357">
        <v>45747</v>
      </c>
      <c r="B1274" s="132">
        <f>[1]!thsiFinD("ths_adjustment_nvg_ratio_fund",B$2,$A$6,$A1274,101)/100</f>
        <v>0.30171035805627</v>
      </c>
      <c r="C1274" s="132">
        <f>[1]!thsiFinD("ths_adjustment_nvg_ratio_fund",C$2,$A$6,$A1274,101)/100</f>
        <v>0.25992528885414001</v>
      </c>
      <c r="D1274" s="132">
        <f>[1]!thsiFinD("ths_adjustment_nvg_ratio_fund",D$2,$A$6,$A1274,101)/100</f>
        <v>0.45674574646537003</v>
      </c>
      <c r="E1274" s="132">
        <f>[1]!thsiFinD("ths_adjustment_nvg_ratio_fund",E$2,$A$6,$A1274,101)/100</f>
        <v>0.65026052227532005</v>
      </c>
      <c r="F1274" s="135">
        <f>(1+F$831)*(1+[1]!thsiFinD("ths_adjustment_nvg_ratio_fund",F$2,$A$832,$A1274,101)/100)-1</f>
        <v>0.3388418495687</v>
      </c>
      <c r="G1274" s="135">
        <f>(1+G$831)*(1+[1]!thsiFinD("ths_adjustment_nvg_ratio_fund",G$2,$A$832,$A1274,101)/100)-1</f>
        <v>0.3468706927562506</v>
      </c>
      <c r="H1274" s="136">
        <f>(1+H$997)*(1+[1]!thsiFinD("ths_adjustment_nvg_ratio_fund",H$2,$A$998,$A1274,101)/100)-1</f>
        <v>0.3365706935024948</v>
      </c>
      <c r="I1274" s="136">
        <f>(1+I$997)*(1+[1]!thsiFinD("ths_adjustment_nvg_ratio_fund",I$2,$A$998,$A1274,101)/100)-1</f>
        <v>0.56934546229184191</v>
      </c>
      <c r="J1274" s="32">
        <f t="shared" si="137"/>
        <v>0.4075338267212984</v>
      </c>
      <c r="K1274" s="32">
        <f>[1]!thsiFinD("ths_int_chg_ratio_index",K$2,$A$6,$A1274,101)/100</f>
        <v>-1.5308751139292E-2</v>
      </c>
      <c r="L1274" s="32">
        <f>[1]!thsiFinD("ths_int_chg_ratio_index",L$2,$A$6,$A1274,101)/100</f>
        <v>7.2606459134987006E-2</v>
      </c>
      <c r="M1274" s="46">
        <f t="shared" si="138"/>
        <v>1.4075338267212985</v>
      </c>
      <c r="N1274" s="46">
        <f t="shared" si="139"/>
        <v>0.98469124886070802</v>
      </c>
      <c r="O1274" s="46">
        <f t="shared" si="139"/>
        <v>1.0726064591349871</v>
      </c>
      <c r="P1274" s="38">
        <f t="shared" si="140"/>
        <v>-7.0443270029286742E-3</v>
      </c>
      <c r="Q1274" s="38">
        <f t="shared" si="141"/>
        <v>-7.8294642960803351E-3</v>
      </c>
      <c r="R1274" s="38">
        <f t="shared" si="141"/>
        <v>-8.6021335762542783E-3</v>
      </c>
      <c r="S1274" s="34">
        <f>MAX(M$6:M1274)</f>
        <v>1.5715176881679187</v>
      </c>
      <c r="T1274" s="34">
        <f>MAX(N$6:N1274)</f>
        <v>1.37911001835863</v>
      </c>
      <c r="U1274" s="34">
        <f>MAX(O$6:O1274)</f>
        <v>1.34291332477861</v>
      </c>
      <c r="V1274" s="35">
        <f t="shared" si="142"/>
        <v>-0.10434744876323554</v>
      </c>
      <c r="W1274" s="35">
        <f t="shared" si="143"/>
        <v>-0.28599514487418909</v>
      </c>
      <c r="X1274" s="35">
        <f t="shared" si="143"/>
        <v>-0.20128392551930718</v>
      </c>
    </row>
    <row r="1275" spans="1:24">
      <c r="A1275" s="357">
        <v>45748</v>
      </c>
      <c r="B1275" s="132">
        <f>[1]!thsiFinD("ths_adjustment_nvg_ratio_fund",B$2,$A$6,$A1275,101)/100</f>
        <v>0.30171035805627</v>
      </c>
      <c r="C1275" s="132">
        <f>[1]!thsiFinD("ths_adjustment_nvg_ratio_fund",C$2,$A$6,$A1275,101)/100</f>
        <v>0.25949092172703997</v>
      </c>
      <c r="D1275" s="132">
        <f>[1]!thsiFinD("ths_adjustment_nvg_ratio_fund",D$2,$A$6,$A1275,101)/100</f>
        <v>0.46393481907501</v>
      </c>
      <c r="E1275" s="132">
        <f>[1]!thsiFinD("ths_adjustment_nvg_ratio_fund",E$2,$A$6,$A1275,101)/100</f>
        <v>0.66349765693928997</v>
      </c>
      <c r="F1275" s="135">
        <f>(1+F$831)*(1+[1]!thsiFinD("ths_adjustment_nvg_ratio_fund",F$2,$A$832,$A1275,101)/100)-1</f>
        <v>0.34768181248072172</v>
      </c>
      <c r="G1275" s="135">
        <f>(1+G$831)*(1+[1]!thsiFinD("ths_adjustment_nvg_ratio_fund",G$2,$A$832,$A1275,101)/100)-1</f>
        <v>0.35538304981389479</v>
      </c>
      <c r="H1275" s="136">
        <f>(1+H$997)*(1+[1]!thsiFinD("ths_adjustment_nvg_ratio_fund",H$2,$A$998,$A1275,101)/100)-1</f>
        <v>0.34463727614665562</v>
      </c>
      <c r="I1275" s="136">
        <f>(1+I$997)*(1+[1]!thsiFinD("ths_adjustment_nvg_ratio_fund",I$2,$A$998,$A1275,101)/100)-1</f>
        <v>0.57867958870899816</v>
      </c>
      <c r="J1275" s="32">
        <f t="shared" si="137"/>
        <v>0.41437693536848508</v>
      </c>
      <c r="K1275" s="32">
        <f>[1]!thsiFinD("ths_int_chg_ratio_index",K$2,$A$6,$A1275,101)/100</f>
        <v>-1.3701050631089999E-2</v>
      </c>
      <c r="L1275" s="32">
        <f>[1]!thsiFinD("ths_int_chg_ratio_index",L$2,$A$6,$A1275,101)/100</f>
        <v>7.6532638265357E-2</v>
      </c>
      <c r="M1275" s="46">
        <f t="shared" si="138"/>
        <v>1.4143769353684852</v>
      </c>
      <c r="N1275" s="46">
        <f t="shared" si="139"/>
        <v>0.98629894936891005</v>
      </c>
      <c r="O1275" s="46">
        <f t="shared" si="139"/>
        <v>1.0765326382653571</v>
      </c>
      <c r="P1275" s="38">
        <f t="shared" si="140"/>
        <v>4.8617720706058964E-3</v>
      </c>
      <c r="Q1275" s="38">
        <f t="shared" si="141"/>
        <v>1.6326950301042142E-3</v>
      </c>
      <c r="R1275" s="38">
        <f t="shared" si="141"/>
        <v>3.6604097401542468E-3</v>
      </c>
      <c r="S1275" s="34">
        <f>MAX(M$6:M1275)</f>
        <v>1.5715176881679187</v>
      </c>
      <c r="T1275" s="34">
        <f>MAX(N$6:N1275)</f>
        <v>1.37911001835863</v>
      </c>
      <c r="U1275" s="34">
        <f>MAX(O$6:O1275)</f>
        <v>1.34291332477861</v>
      </c>
      <c r="V1275" s="35">
        <f t="shared" si="142"/>
        <v>-9.9992990204665677E-2</v>
      </c>
      <c r="W1275" s="35">
        <f t="shared" si="143"/>
        <v>-0.28482939269575491</v>
      </c>
      <c r="X1275" s="35">
        <f t="shared" si="143"/>
        <v>-0.19836029742066041</v>
      </c>
    </row>
    <row r="1276" spans="1:24">
      <c r="A1276" s="357">
        <v>45749</v>
      </c>
      <c r="B1276" s="132">
        <f>[1]!thsiFinD("ths_adjustment_nvg_ratio_fund",B$2,$A$6,$A1276,101)/100</f>
        <v>0.30402813299233</v>
      </c>
      <c r="C1276" s="132">
        <f>[1]!thsiFinD("ths_adjustment_nvg_ratio_fund",C$2,$A$6,$A1276,101)/100</f>
        <v>0.25975154200329997</v>
      </c>
      <c r="D1276" s="132">
        <f>[1]!thsiFinD("ths_adjustment_nvg_ratio_fund",D$2,$A$6,$A1276,101)/100</f>
        <v>0.46609154085790006</v>
      </c>
      <c r="E1276" s="132">
        <f>[1]!thsiFinD("ths_adjustment_nvg_ratio_fund",E$2,$A$6,$A1276,101)/100</f>
        <v>0.66620101543299004</v>
      </c>
      <c r="F1276" s="135">
        <f>(1+F$831)*(1+[1]!thsiFinD("ths_adjustment_nvg_ratio_fund",F$2,$A$832,$A1276,101)/100)-1</f>
        <v>0.35216072702281265</v>
      </c>
      <c r="G1276" s="135">
        <f>(1+G$831)*(1+[1]!thsiFinD("ths_adjustment_nvg_ratio_fund",G$2,$A$832,$A1276,101)/100)-1</f>
        <v>0.36053842098966604</v>
      </c>
      <c r="H1276" s="136">
        <f>(1+H$997)*(1+[1]!thsiFinD("ths_adjustment_nvg_ratio_fund",H$2,$A$998,$A1276,101)/100)-1</f>
        <v>0.34960132700460944</v>
      </c>
      <c r="I1276" s="136">
        <f>(1+I$997)*(1+[1]!thsiFinD("ths_adjustment_nvg_ratio_fund",I$2,$A$998,$A1276,101)/100)-1</f>
        <v>0.5876500478631459</v>
      </c>
      <c r="J1276" s="32">
        <f t="shared" si="137"/>
        <v>0.4182528442708443</v>
      </c>
      <c r="K1276" s="32">
        <f>[1]!thsiFinD("ths_int_chg_ratio_index",K$2,$A$6,$A1276,101)/100</f>
        <v>-1.4045561221776E-2</v>
      </c>
      <c r="L1276" s="32">
        <f>[1]!thsiFinD("ths_int_chg_ratio_index",L$2,$A$6,$A1276,101)/100</f>
        <v>7.7206508315834005E-2</v>
      </c>
      <c r="M1276" s="46">
        <f t="shared" si="138"/>
        <v>1.4182528442708442</v>
      </c>
      <c r="N1276" s="46">
        <f t="shared" si="139"/>
        <v>0.98595443877822397</v>
      </c>
      <c r="O1276" s="46">
        <f t="shared" si="139"/>
        <v>1.077206508315834</v>
      </c>
      <c r="P1276" s="38">
        <f t="shared" si="140"/>
        <v>2.7403648952668558E-3</v>
      </c>
      <c r="Q1276" s="38">
        <f t="shared" si="141"/>
        <v>-3.4929631721347665E-4</v>
      </c>
      <c r="R1276" s="38">
        <f t="shared" si="141"/>
        <v>6.2596341859433302E-4</v>
      </c>
      <c r="S1276" s="34">
        <f>MAX(M$6:M1276)</f>
        <v>1.5715176881679187</v>
      </c>
      <c r="T1276" s="34">
        <f>MAX(N$6:N1276)</f>
        <v>1.37911001835863</v>
      </c>
      <c r="U1276" s="34">
        <f>MAX(O$6:O1276)</f>
        <v>1.34291332477861</v>
      </c>
      <c r="V1276" s="35">
        <f t="shared" si="142"/>
        <v>-9.7526642589528367E-2</v>
      </c>
      <c r="W1276" s="35">
        <f t="shared" si="143"/>
        <v>-0.28507919915506563</v>
      </c>
      <c r="X1276" s="35">
        <f t="shared" si="143"/>
        <v>-0.19785850029195295</v>
      </c>
    </row>
    <row r="1277" spans="1:24">
      <c r="A1277" s="357">
        <v>45750</v>
      </c>
      <c r="B1277" s="132">
        <f>[1]!thsiFinD("ths_adjustment_nvg_ratio_fund",B$2,$A$6,$A1277,101)/100</f>
        <v>0.30075127877238</v>
      </c>
      <c r="C1277" s="132">
        <f>[1]!thsiFinD("ths_adjustment_nvg_ratio_fund",C$2,$A$6,$A1277,101)/100</f>
        <v>0.25106419946138003</v>
      </c>
      <c r="D1277" s="132">
        <f>[1]!thsiFinD("ths_adjustment_nvg_ratio_fund",D$2,$A$6,$A1277,101)/100</f>
        <v>0.45075485262401005</v>
      </c>
      <c r="E1277" s="132">
        <f>[1]!thsiFinD("ths_adjustment_nvg_ratio_fund",E$2,$A$6,$A1277,101)/100</f>
        <v>0.65044696083735998</v>
      </c>
      <c r="F1277" s="135">
        <f>(1+F$831)*(1+[1]!thsiFinD("ths_adjustment_nvg_ratio_fund",F$2,$A$832,$A1277,101)/100)-1</f>
        <v>0.33754532167493712</v>
      </c>
      <c r="G1277" s="135">
        <f>(1+G$831)*(1+[1]!thsiFinD("ths_adjustment_nvg_ratio_fund",G$2,$A$832,$A1277,101)/100)-1</f>
        <v>0.34675080040332418</v>
      </c>
      <c r="H1277" s="136">
        <f>(1+H$997)*(1+[1]!thsiFinD("ths_adjustment_nvg_ratio_fund",H$2,$A$998,$A1277,101)/100)-1</f>
        <v>0.33357157944248161</v>
      </c>
      <c r="I1277" s="136">
        <f>(1+I$997)*(1+[1]!thsiFinD("ths_adjustment_nvg_ratio_fund",I$2,$A$998,$A1277,101)/100)-1</f>
        <v>0.56207211703172333</v>
      </c>
      <c r="J1277" s="32">
        <f t="shared" si="137"/>
        <v>0.40411963878094959</v>
      </c>
      <c r="K1277" s="32">
        <f>[1]!thsiFinD("ths_int_chg_ratio_index",K$2,$A$6,$A1277,101)/100</f>
        <v>-2.0678722324744003E-2</v>
      </c>
      <c r="L1277" s="32">
        <f>[1]!thsiFinD("ths_int_chg_ratio_index",L$2,$A$6,$A1277,101)/100</f>
        <v>6.8799787774821999E-2</v>
      </c>
      <c r="M1277" s="46">
        <f t="shared" si="138"/>
        <v>1.4041196387809496</v>
      </c>
      <c r="N1277" s="46">
        <f t="shared" si="139"/>
        <v>0.97932127767525601</v>
      </c>
      <c r="O1277" s="46">
        <f t="shared" si="139"/>
        <v>1.0687997877748221</v>
      </c>
      <c r="P1277" s="38">
        <f t="shared" si="140"/>
        <v>-9.9652227365429891E-3</v>
      </c>
      <c r="Q1277" s="38">
        <f t="shared" si="141"/>
        <v>-6.7276547902027639E-3</v>
      </c>
      <c r="R1277" s="38">
        <f t="shared" si="141"/>
        <v>-7.8041865474387517E-3</v>
      </c>
      <c r="S1277" s="34">
        <f>MAX(M$6:M1277)</f>
        <v>1.5715176881679187</v>
      </c>
      <c r="T1277" s="34">
        <f>MAX(N$6:N1277)</f>
        <v>1.37911001835863</v>
      </c>
      <c r="U1277" s="34">
        <f>MAX(O$6:O1277)</f>
        <v>1.34291332477861</v>
      </c>
      <c r="V1277" s="35">
        <f t="shared" si="142"/>
        <v>-0.10651999060991946</v>
      </c>
      <c r="W1277" s="35">
        <f t="shared" si="143"/>
        <v>-0.28988893950548555</v>
      </c>
      <c r="X1277" s="35">
        <f t="shared" si="143"/>
        <v>-0.20411856219311675</v>
      </c>
    </row>
    <row r="1278" spans="1:24">
      <c r="A1278" s="357">
        <v>45754</v>
      </c>
      <c r="B1278" s="132">
        <f>[1]!thsiFinD("ths_adjustment_nvg_ratio_fund",B$2,$A$6,$A1278,101)/100</f>
        <v>0.19940856777494001</v>
      </c>
      <c r="C1278" s="132">
        <f>[1]!thsiFinD("ths_adjustment_nvg_ratio_fund",C$2,$A$6,$A1278,101)/100</f>
        <v>0.15732777343411</v>
      </c>
      <c r="D1278" s="132">
        <f>[1]!thsiFinD("ths_adjustment_nvg_ratio_fund",D$2,$A$6,$A1278,101)/100</f>
        <v>0.31619937694703998</v>
      </c>
      <c r="E1278" s="132">
        <f>[1]!thsiFinD("ths_adjustment_nvg_ratio_fund",E$2,$A$6,$A1278,101)/100</f>
        <v>0.49216066094155003</v>
      </c>
      <c r="F1278" s="135">
        <f>(1+F$831)*(1+[1]!thsiFinD("ths_adjustment_nvg_ratio_fund",F$2,$A$832,$A1278,101)/100)-1</f>
        <v>0.19587018273827184</v>
      </c>
      <c r="G1278" s="135">
        <f>(1+G$831)*(1+[1]!thsiFinD("ths_adjustment_nvg_ratio_fund",G$2,$A$832,$A1278,101)/100)-1</f>
        <v>0.1913703110128897</v>
      </c>
      <c r="H1278" s="136">
        <f>(1+H$997)*(1+[1]!thsiFinD("ths_adjustment_nvg_ratio_fund",H$2,$A$998,$A1278,101)/100)-1</f>
        <v>0.17772106604815918</v>
      </c>
      <c r="I1278" s="136">
        <f>(1+I$997)*(1+[1]!thsiFinD("ths_adjustment_nvg_ratio_fund",I$2,$A$998,$A1278,101)/100)-1</f>
        <v>0.37332880753161257</v>
      </c>
      <c r="J1278" s="32">
        <f t="shared" si="137"/>
        <v>0.2629233433035717</v>
      </c>
      <c r="K1278" s="32">
        <f>[1]!thsiFinD("ths_int_chg_ratio_index",K$2,$A$6,$A1278,101)/100</f>
        <v>-9.6099032257129999E-2</v>
      </c>
      <c r="L1278" s="32">
        <f>[1]!thsiFinD("ths_int_chg_ratio_index",L$2,$A$6,$A1278,101)/100</f>
        <v>-2.9987739453861E-2</v>
      </c>
      <c r="M1278" s="46">
        <f t="shared" si="138"/>
        <v>1.2629233433035716</v>
      </c>
      <c r="N1278" s="46">
        <f t="shared" si="139"/>
        <v>0.90390096774286999</v>
      </c>
      <c r="O1278" s="46">
        <f t="shared" si="139"/>
        <v>0.97001226054613898</v>
      </c>
      <c r="P1278" s="38">
        <f t="shared" si="140"/>
        <v>-0.10055859314094062</v>
      </c>
      <c r="Q1278" s="38">
        <f t="shared" si="141"/>
        <v>-7.7012837004237444E-2</v>
      </c>
      <c r="R1278" s="38">
        <f t="shared" si="141"/>
        <v>-9.2428468230100314E-2</v>
      </c>
      <c r="S1278" s="34">
        <f>MAX(M$6:M1278)</f>
        <v>1.5715176881679187</v>
      </c>
      <c r="T1278" s="34">
        <f>MAX(N$6:N1278)</f>
        <v>1.37911001835863</v>
      </c>
      <c r="U1278" s="34">
        <f>MAX(O$6:O1278)</f>
        <v>1.34291332477861</v>
      </c>
      <c r="V1278" s="35">
        <f t="shared" si="142"/>
        <v>-0.19636708335374042</v>
      </c>
      <c r="W1278" s="35">
        <f t="shared" si="143"/>
        <v>-0.34457660686225577</v>
      </c>
      <c r="X1278" s="35">
        <f t="shared" si="143"/>
        <v>-0.27768066438237682</v>
      </c>
    </row>
    <row r="1279" spans="1:24">
      <c r="A1279" s="357">
        <v>45755</v>
      </c>
      <c r="B1279" s="132">
        <f>[1]!thsiFinD("ths_adjustment_nvg_ratio_fund",B$2,$A$6,$A1279,101)/100</f>
        <v>0.21611253196930999</v>
      </c>
      <c r="C1279" s="132">
        <f>[1]!thsiFinD("ths_adjustment_nvg_ratio_fund",C$2,$A$6,$A1279,101)/100</f>
        <v>0.17861176266179998</v>
      </c>
      <c r="D1279" s="132">
        <f>[1]!thsiFinD("ths_adjustment_nvg_ratio_fund",D$2,$A$6,$A1279,101)/100</f>
        <v>0.32266954229570999</v>
      </c>
      <c r="E1279" s="132">
        <f>[1]!thsiFinD("ths_adjustment_nvg_ratio_fund",E$2,$A$6,$A1279,101)/100</f>
        <v>0.50977910069459997</v>
      </c>
      <c r="F1279" s="135">
        <f>(1+F$831)*(1+[1]!thsiFinD("ths_adjustment_nvg_ratio_fund",F$2,$A$832,$A1279,101)/100)-1</f>
        <v>0.19504511953314996</v>
      </c>
      <c r="G1279" s="135">
        <f>(1+G$831)*(1+[1]!thsiFinD("ths_adjustment_nvg_ratio_fund",G$2,$A$832,$A1279,101)/100)-1</f>
        <v>0.19844395983544816</v>
      </c>
      <c r="H1279" s="136">
        <f>(1+H$997)*(1+[1]!thsiFinD("ths_adjustment_nvg_ratio_fund",H$2,$A$998,$A1279,101)/100)-1</f>
        <v>0.16603486298673964</v>
      </c>
      <c r="I1279" s="136">
        <f>(1+I$997)*(1+[1]!thsiFinD("ths_adjustment_nvg_ratio_fund",I$2,$A$998,$A1279,101)/100)-1</f>
        <v>0.34872065606821279</v>
      </c>
      <c r="J1279" s="32">
        <f t="shared" si="137"/>
        <v>0.26692719200562132</v>
      </c>
      <c r="K1279" s="32">
        <f>[1]!thsiFinD("ths_int_chg_ratio_index",K$2,$A$6,$A1279,101)/100</f>
        <v>-8.2866810522821008E-2</v>
      </c>
      <c r="L1279" s="32">
        <f>[1]!thsiFinD("ths_int_chg_ratio_index",L$2,$A$6,$A1279,101)/100</f>
        <v>-2.0031928885188E-2</v>
      </c>
      <c r="M1279" s="46">
        <f t="shared" si="138"/>
        <v>1.2669271920056213</v>
      </c>
      <c r="N1279" s="46">
        <f t="shared" si="139"/>
        <v>0.91713318947717903</v>
      </c>
      <c r="O1279" s="46">
        <f t="shared" si="139"/>
        <v>0.97996807111481199</v>
      </c>
      <c r="P1279" s="38">
        <f t="shared" si="140"/>
        <v>3.1703022382787438E-3</v>
      </c>
      <c r="Q1279" s="38">
        <f t="shared" si="141"/>
        <v>1.4639017111964359E-2</v>
      </c>
      <c r="R1279" s="38">
        <f t="shared" si="141"/>
        <v>1.0263592506622121E-2</v>
      </c>
      <c r="S1279" s="34">
        <f>MAX(M$6:M1279)</f>
        <v>1.5715176881679187</v>
      </c>
      <c r="T1279" s="34">
        <f>MAX(N$6:N1279)</f>
        <v>1.37911001835863</v>
      </c>
      <c r="U1279" s="34">
        <f>MAX(O$6:O1279)</f>
        <v>1.34291332477861</v>
      </c>
      <c r="V1279" s="35">
        <f t="shared" si="142"/>
        <v>-0.19381932411934233</v>
      </c>
      <c r="W1279" s="35">
        <f t="shared" si="143"/>
        <v>-0.33498185259453062</v>
      </c>
      <c r="X1279" s="35">
        <f t="shared" si="143"/>
        <v>-0.27026707306194353</v>
      </c>
    </row>
    <row r="1280" spans="1:24">
      <c r="A1280" s="357">
        <v>45756</v>
      </c>
      <c r="B1280" s="132">
        <f>[1]!thsiFinD("ths_adjustment_nvg_ratio_fund",B$2,$A$6,$A1280,101)/100</f>
        <v>0.23473465473145999</v>
      </c>
      <c r="C1280" s="132">
        <f>[1]!thsiFinD("ths_adjustment_nvg_ratio_fund",C$2,$A$6,$A1280,101)/100</f>
        <v>0.18721223177830001</v>
      </c>
      <c r="D1280" s="132">
        <f>[1]!thsiFinD("ths_adjustment_nvg_ratio_fund",D$2,$A$6,$A1280,101)/100</f>
        <v>0.34579439252336003</v>
      </c>
      <c r="E1280" s="132">
        <f>[1]!thsiFinD("ths_adjustment_nvg_ratio_fund",E$2,$A$6,$A1280,101)/100</f>
        <v>0.53793131654076998</v>
      </c>
      <c r="F1280" s="135">
        <f>(1+F$831)*(1+[1]!thsiFinD("ths_adjustment_nvg_ratio_fund",F$2,$A$832,$A1280,101)/100)-1</f>
        <v>0.22132927592489393</v>
      </c>
      <c r="G1280" s="135">
        <f>(1+G$831)*(1+[1]!thsiFinD("ths_adjustment_nvg_ratio_fund",G$2,$A$832,$A1280,101)/100)-1</f>
        <v>0.22386113865548718</v>
      </c>
      <c r="H1280" s="136">
        <f>(1+H$997)*(1+[1]!thsiFinD("ths_adjustment_nvg_ratio_fund",H$2,$A$998,$A1280,101)/100)-1</f>
        <v>0.1979909403847806</v>
      </c>
      <c r="I1280" s="136">
        <f>(1+I$997)*(1+[1]!thsiFinD("ths_adjustment_nvg_ratio_fund",I$2,$A$998,$A1280,101)/100)-1</f>
        <v>0.37866259405570624</v>
      </c>
      <c r="J1280" s="32">
        <f t="shared" si="137"/>
        <v>0.29093956807434473</v>
      </c>
      <c r="K1280" s="32">
        <f>[1]!thsiFinD("ths_int_chg_ratio_index",K$2,$A$6,$A1280,101)/100</f>
        <v>-7.1173013218642001E-2</v>
      </c>
      <c r="L1280" s="32">
        <f>[1]!thsiFinD("ths_int_chg_ratio_index",L$2,$A$6,$A1280,101)/100</f>
        <v>-3.0337818556093999E-3</v>
      </c>
      <c r="M1280" s="46">
        <f t="shared" si="138"/>
        <v>1.2909395680743447</v>
      </c>
      <c r="N1280" s="46">
        <f t="shared" si="139"/>
        <v>0.928826986781358</v>
      </c>
      <c r="O1280" s="46">
        <f t="shared" si="139"/>
        <v>0.99696621814439057</v>
      </c>
      <c r="P1280" s="38">
        <f t="shared" si="140"/>
        <v>1.8953240738885935E-2</v>
      </c>
      <c r="Q1280" s="38">
        <f t="shared" si="141"/>
        <v>1.2750380684451113E-2</v>
      </c>
      <c r="R1280" s="38">
        <f t="shared" si="141"/>
        <v>1.7345613118028957E-2</v>
      </c>
      <c r="S1280" s="34">
        <f>MAX(M$6:M1280)</f>
        <v>1.5715176881679187</v>
      </c>
      <c r="T1280" s="34">
        <f>MAX(N$6:N1280)</f>
        <v>1.37911001835863</v>
      </c>
      <c r="U1280" s="34">
        <f>MAX(O$6:O1280)</f>
        <v>1.34291332477861</v>
      </c>
      <c r="V1280" s="35">
        <f t="shared" si="142"/>
        <v>-0.1785395876903384</v>
      </c>
      <c r="W1280" s="35">
        <f t="shared" si="143"/>
        <v>-0.32650261805304237</v>
      </c>
      <c r="X1280" s="35">
        <f t="shared" si="143"/>
        <v>-0.25760940803178911</v>
      </c>
    </row>
    <row r="1281" spans="1:24">
      <c r="A1281" s="357">
        <v>45757</v>
      </c>
      <c r="B1281" s="132">
        <f>[1]!thsiFinD("ths_adjustment_nvg_ratio_fund",B$2,$A$6,$A1281,101)/100</f>
        <v>0.25287723785166</v>
      </c>
      <c r="C1281" s="132">
        <f>[1]!thsiFinD("ths_adjustment_nvg_ratio_fund",C$2,$A$6,$A1281,101)/100</f>
        <v>0.20632438537052</v>
      </c>
      <c r="D1281" s="132">
        <f>[1]!thsiFinD("ths_adjustment_nvg_ratio_fund",D$2,$A$6,$A1281,101)/100</f>
        <v>0.36987778576563995</v>
      </c>
      <c r="E1281" s="132">
        <f>[1]!thsiFinD("ths_adjustment_nvg_ratio_fund",E$2,$A$6,$A1281,101)/100</f>
        <v>0.56766825981704994</v>
      </c>
      <c r="F1281" s="135">
        <f>(1+F$831)*(1+[1]!thsiFinD("ths_adjustment_nvg_ratio_fund",F$2,$A$832,$A1281,101)/100)-1</f>
        <v>0.25008862193200398</v>
      </c>
      <c r="G1281" s="135">
        <f>(1+G$831)*(1+[1]!thsiFinD("ths_adjustment_nvg_ratio_fund",G$2,$A$832,$A1281,101)/100)-1</f>
        <v>0.25227562629864431</v>
      </c>
      <c r="H1281" s="136">
        <f>(1+H$997)*(1+[1]!thsiFinD("ths_adjustment_nvg_ratio_fund",H$2,$A$998,$A1281,101)/100)-1</f>
        <v>0.2333598027476611</v>
      </c>
      <c r="I1281" s="136">
        <f>(1+I$997)*(1+[1]!thsiFinD("ths_adjustment_nvg_ratio_fund",I$2,$A$998,$A1281,101)/100)-1</f>
        <v>0.42036310688039191</v>
      </c>
      <c r="J1281" s="32">
        <f t="shared" si="137"/>
        <v>0.3191043533329464</v>
      </c>
      <c r="K1281" s="32">
        <f>[1]!thsiFinD("ths_int_chg_ratio_index",K$2,$A$6,$A1281,101)/100</f>
        <v>-5.7553602715996001E-2</v>
      </c>
      <c r="L1281" s="32">
        <f>[1]!thsiFinD("ths_int_chg_ratio_index",L$2,$A$6,$A1281,101)/100</f>
        <v>1.5854912322673002E-2</v>
      </c>
      <c r="M1281" s="46">
        <f t="shared" si="138"/>
        <v>1.3191043533329463</v>
      </c>
      <c r="N1281" s="46">
        <f t="shared" si="139"/>
        <v>0.94244639728400403</v>
      </c>
      <c r="O1281" s="46">
        <f t="shared" si="139"/>
        <v>1.015854912322673</v>
      </c>
      <c r="P1281" s="38">
        <f t="shared" si="140"/>
        <v>2.1817276311868028E-2</v>
      </c>
      <c r="Q1281" s="38">
        <f t="shared" si="141"/>
        <v>1.4663021958310152E-2</v>
      </c>
      <c r="R1281" s="38">
        <f t="shared" si="141"/>
        <v>1.8946172733354194E-2</v>
      </c>
      <c r="S1281" s="34">
        <f>MAX(M$6:M1281)</f>
        <v>1.5715176881679187</v>
      </c>
      <c r="T1281" s="34">
        <f>MAX(N$6:N1281)</f>
        <v>1.37911001835863</v>
      </c>
      <c r="U1281" s="34">
        <f>MAX(O$6:O1281)</f>
        <v>1.34291332477861</v>
      </c>
      <c r="V1281" s="35">
        <f t="shared" si="142"/>
        <v>-0.16061755889571749</v>
      </c>
      <c r="W1281" s="35">
        <f t="shared" si="143"/>
        <v>-0.31662711115268982</v>
      </c>
      <c r="X1281" s="35">
        <f t="shared" si="143"/>
        <v>-0.24354394764074239</v>
      </c>
    </row>
    <row r="1282" spans="1:24">
      <c r="A1282" s="357">
        <v>45758</v>
      </c>
      <c r="B1282" s="132">
        <f>[1]!thsiFinD("ths_adjustment_nvg_ratio_fund",B$2,$A$6,$A1282,101)/100</f>
        <v>0.26198849104859001</v>
      </c>
      <c r="C1282" s="132">
        <f>[1]!thsiFinD("ths_adjustment_nvg_ratio_fund",C$2,$A$6,$A1282,101)/100</f>
        <v>0.21240552514986</v>
      </c>
      <c r="D1282" s="132">
        <f>[1]!thsiFinD("ths_adjustment_nvg_ratio_fund",D$2,$A$6,$A1282,101)/100</f>
        <v>0.38090103043374002</v>
      </c>
      <c r="E1282" s="132">
        <f>[1]!thsiFinD("ths_adjustment_nvg_ratio_fund",E$2,$A$6,$A1282,101)/100</f>
        <v>0.57540545825121003</v>
      </c>
      <c r="F1282" s="135">
        <f>(1+F$831)*(1+[1]!thsiFinD("ths_adjustment_nvg_ratio_fund",F$2,$A$832,$A1282,101)/100)-1</f>
        <v>0.26364323173043713</v>
      </c>
      <c r="G1282" s="135">
        <f>(1+G$831)*(1+[1]!thsiFinD("ths_adjustment_nvg_ratio_fund",G$2,$A$832,$A1282,101)/100)-1</f>
        <v>0.26642292394376121</v>
      </c>
      <c r="H1282" s="136">
        <f>(1+H$997)*(1+[1]!thsiFinD("ths_adjustment_nvg_ratio_fund",H$2,$A$998,$A1282,101)/100)-1</f>
        <v>0.25052714529806552</v>
      </c>
      <c r="I1282" s="136">
        <f>(1+I$997)*(1+[1]!thsiFinD("ths_adjustment_nvg_ratio_fund",I$2,$A$998,$A1282,101)/100)-1</f>
        <v>0.43236412655958989</v>
      </c>
      <c r="J1282" s="32">
        <f t="shared" si="137"/>
        <v>0.3304572415519067</v>
      </c>
      <c r="K1282" s="32">
        <f>[1]!thsiFinD("ths_int_chg_ratio_index",K$2,$A$6,$A1282,101)/100</f>
        <v>-5.3036564026194999E-2</v>
      </c>
      <c r="L1282" s="32">
        <f>[1]!thsiFinD("ths_int_chg_ratio_index",L$2,$A$6,$A1282,101)/100</f>
        <v>2.2867494059832998E-2</v>
      </c>
      <c r="M1282" s="46">
        <f t="shared" si="138"/>
        <v>1.3304572415519067</v>
      </c>
      <c r="N1282" s="46">
        <f t="shared" si="139"/>
        <v>0.94696343597380506</v>
      </c>
      <c r="O1282" s="46">
        <f t="shared" si="139"/>
        <v>1.022867494059833</v>
      </c>
      <c r="P1282" s="38">
        <f t="shared" si="140"/>
        <v>8.6065125858127978E-3</v>
      </c>
      <c r="Q1282" s="38">
        <f t="shared" si="141"/>
        <v>4.792886579882305E-3</v>
      </c>
      <c r="R1282" s="38">
        <f t="shared" si="141"/>
        <v>6.9031331660605044E-3</v>
      </c>
      <c r="S1282" s="34">
        <f>MAX(M$6:M1282)</f>
        <v>1.5715176881679187</v>
      </c>
      <c r="T1282" s="34">
        <f>MAX(N$6:N1282)</f>
        <v>1.37911001835863</v>
      </c>
      <c r="U1282" s="34">
        <f>MAX(O$6:O1282)</f>
        <v>1.34291332477861</v>
      </c>
      <c r="V1282" s="35">
        <f t="shared" si="142"/>
        <v>-0.15339340335204321</v>
      </c>
      <c r="W1282" s="35">
        <f t="shared" si="143"/>
        <v>-0.31335178240467798</v>
      </c>
      <c r="X1282" s="35">
        <f t="shared" si="143"/>
        <v>-0.23832203077703407</v>
      </c>
    </row>
    <row r="1283" spans="1:24">
      <c r="A1283" s="357">
        <v>45761</v>
      </c>
      <c r="B1283" s="132">
        <f>[1]!thsiFinD("ths_adjustment_nvg_ratio_fund",B$2,$A$6,$A1283,101)/100</f>
        <v>0.26838235294118001</v>
      </c>
      <c r="C1283" s="132">
        <f>[1]!thsiFinD("ths_adjustment_nvg_ratio_fund",C$2,$A$6,$A1283,101)/100</f>
        <v>0.21900790548170998</v>
      </c>
      <c r="D1283" s="132">
        <f>[1]!thsiFinD("ths_adjustment_nvg_ratio_fund",D$2,$A$6,$A1283,101)/100</f>
        <v>0.39120536784088</v>
      </c>
      <c r="E1283" s="132">
        <f>[1]!thsiFinD("ths_adjustment_nvg_ratio_fund",E$2,$A$6,$A1283,101)/100</f>
        <v>0.58910868912738001</v>
      </c>
      <c r="F1283" s="135">
        <f>(1+F$831)*(1+[1]!thsiFinD("ths_adjustment_nvg_ratio_fund",F$2,$A$832,$A1283,101)/100)-1</f>
        <v>0.28450554420280794</v>
      </c>
      <c r="G1283" s="135">
        <f>(1+G$831)*(1+[1]!thsiFinD("ths_adjustment_nvg_ratio_fund",G$2,$A$832,$A1283,101)/100)-1</f>
        <v>0.28440677688246807</v>
      </c>
      <c r="H1283" s="136">
        <f>(1+H$997)*(1+[1]!thsiFinD("ths_adjustment_nvg_ratio_fund",H$2,$A$998,$A1283,101)/100)-1</f>
        <v>0.27441664005193545</v>
      </c>
      <c r="I1283" s="136">
        <f>(1+I$997)*(1+[1]!thsiFinD("ths_adjustment_nvg_ratio_fund",I$2,$A$998,$A1283,101)/100)-1</f>
        <v>0.4624272869680861</v>
      </c>
      <c r="J1283" s="32">
        <f t="shared" si="137"/>
        <v>0.34668257043705591</v>
      </c>
      <c r="K1283" s="32">
        <f>[1]!thsiFinD("ths_int_chg_ratio_index",K$2,$A$6,$A1283,101)/100</f>
        <v>-4.941296236757E-2</v>
      </c>
      <c r="L1283" s="32">
        <f>[1]!thsiFinD("ths_int_chg_ratio_index",L$2,$A$6,$A1283,101)/100</f>
        <v>3.1765111988646996E-2</v>
      </c>
      <c r="M1283" s="46">
        <f t="shared" si="138"/>
        <v>1.346682570437056</v>
      </c>
      <c r="N1283" s="46">
        <f t="shared" si="139"/>
        <v>0.95058703763243002</v>
      </c>
      <c r="O1283" s="46">
        <f t="shared" si="139"/>
        <v>1.0317651119886471</v>
      </c>
      <c r="P1283" s="38">
        <f t="shared" si="140"/>
        <v>1.2195302771416561E-2</v>
      </c>
      <c r="Q1283" s="38">
        <f t="shared" si="141"/>
        <v>3.8265486511617208E-3</v>
      </c>
      <c r="R1283" s="38">
        <f t="shared" si="141"/>
        <v>8.6987004479912589E-3</v>
      </c>
      <c r="S1283" s="34">
        <f>MAX(M$6:M1283)</f>
        <v>1.5715176881679187</v>
      </c>
      <c r="T1283" s="34">
        <f>MAX(N$6:N1283)</f>
        <v>1.37911001835863</v>
      </c>
      <c r="U1283" s="34">
        <f>MAX(O$6:O1283)</f>
        <v>1.34291332477861</v>
      </c>
      <c r="V1283" s="35">
        <f t="shared" si="142"/>
        <v>-0.14306877957764275</v>
      </c>
      <c r="W1283" s="35">
        <f t="shared" si="143"/>
        <v>-0.31072428959381615</v>
      </c>
      <c r="X1283" s="35">
        <f t="shared" si="143"/>
        <v>-0.23169642228492915</v>
      </c>
    </row>
    <row r="1284" spans="1:24">
      <c r="A1284" s="357">
        <v>45762</v>
      </c>
      <c r="B1284" s="132">
        <f>[1]!thsiFinD("ths_adjustment_nvg_ratio_fund",B$2,$A$6,$A1284,101)/100</f>
        <v>0.26806265984654998</v>
      </c>
      <c r="C1284" s="132">
        <f>[1]!thsiFinD("ths_adjustment_nvg_ratio_fund",C$2,$A$6,$A1284,101)/100</f>
        <v>0.22187472852054999</v>
      </c>
      <c r="D1284" s="132">
        <f>[1]!thsiFinD("ths_adjustment_nvg_ratio_fund",D$2,$A$6,$A1284,101)/100</f>
        <v>0.38653247064461999</v>
      </c>
      <c r="E1284" s="132">
        <f>[1]!thsiFinD("ths_adjustment_nvg_ratio_fund",E$2,$A$6,$A1284,101)/100</f>
        <v>0.58668498843816996</v>
      </c>
      <c r="F1284" s="135">
        <f>(1+F$831)*(1+[1]!thsiFinD("ths_adjustment_nvg_ratio_fund",F$2,$A$832,$A1284,101)/100)-1</f>
        <v>0.28061596052151838</v>
      </c>
      <c r="G1284" s="135">
        <f>(1+G$831)*(1+[1]!thsiFinD("ths_adjustment_nvg_ratio_fund",G$2,$A$832,$A1284,101)/100)-1</f>
        <v>0.27913151335378084</v>
      </c>
      <c r="H1284" s="136">
        <f>(1+H$997)*(1+[1]!thsiFinD("ths_adjustment_nvg_ratio_fund",H$2,$A$998,$A1284,101)/100)-1</f>
        <v>0.27534739958780374</v>
      </c>
      <c r="I1284" s="136">
        <f>(1+I$997)*(1+[1]!thsiFinD("ths_adjustment_nvg_ratio_fund",I$2,$A$998,$A1284,101)/100)-1</f>
        <v>0.46727618380815805</v>
      </c>
      <c r="J1284" s="32">
        <f t="shared" si="137"/>
        <v>0.34569073809014383</v>
      </c>
      <c r="K1284" s="32">
        <f>[1]!thsiFinD("ths_int_chg_ratio_index",K$2,$A$6,$A1284,101)/100</f>
        <v>-5.0099576181855995E-2</v>
      </c>
      <c r="L1284" s="32">
        <f>[1]!thsiFinD("ths_int_chg_ratio_index",L$2,$A$6,$A1284,101)/100</f>
        <v>3.0418460746142004E-2</v>
      </c>
      <c r="M1284" s="46">
        <f t="shared" si="138"/>
        <v>1.3456907380901439</v>
      </c>
      <c r="N1284" s="46">
        <f t="shared" si="139"/>
        <v>0.94990042381814399</v>
      </c>
      <c r="O1284" s="46">
        <f t="shared" si="139"/>
        <v>1.030418460746142</v>
      </c>
      <c r="P1284" s="38">
        <f t="shared" si="140"/>
        <v>-7.3650047062701063E-4</v>
      </c>
      <c r="Q1284" s="38">
        <f t="shared" si="141"/>
        <v>-7.2230504635972803E-4</v>
      </c>
      <c r="R1284" s="38">
        <f t="shared" si="141"/>
        <v>-1.3051916825425058E-3</v>
      </c>
      <c r="S1284" s="34">
        <f>MAX(M$6:M1284)</f>
        <v>1.5715176881679187</v>
      </c>
      <c r="T1284" s="34">
        <f>MAX(N$6:N1284)</f>
        <v>1.37911001835863</v>
      </c>
      <c r="U1284" s="34">
        <f>MAX(O$6:O1284)</f>
        <v>1.34291332477861</v>
      </c>
      <c r="V1284" s="35">
        <f t="shared" si="142"/>
        <v>-0.14369990982477876</v>
      </c>
      <c r="W1284" s="35">
        <f t="shared" si="143"/>
        <v>-0.31122215691777566</v>
      </c>
      <c r="X1284" s="35">
        <f t="shared" si="143"/>
        <v>-0.23269920572423042</v>
      </c>
    </row>
    <row r="1285" spans="1:24">
      <c r="A1285" s="357">
        <v>45763</v>
      </c>
      <c r="B1285" s="132">
        <f>[1]!thsiFinD("ths_adjustment_nvg_ratio_fund",B$2,$A$6,$A1285,101)/100</f>
        <v>0.26398657289003002</v>
      </c>
      <c r="C1285" s="132">
        <f>[1]!thsiFinD("ths_adjustment_nvg_ratio_fund",C$2,$A$6,$A1285,101)/100</f>
        <v>0.21935539918339</v>
      </c>
      <c r="D1285" s="132">
        <f>[1]!thsiFinD("ths_adjustment_nvg_ratio_fund",D$2,$A$6,$A1285,101)/100</f>
        <v>0.37251377905583999</v>
      </c>
      <c r="E1285" s="132">
        <f>[1]!thsiFinD("ths_adjustment_nvg_ratio_fund",E$2,$A$6,$A1285,101)/100</f>
        <v>0.57363429233622998</v>
      </c>
      <c r="F1285" s="135">
        <f>(1+F$831)*(1+[1]!thsiFinD("ths_adjustment_nvg_ratio_fund",F$2,$A$832,$A1285,101)/100)-1</f>
        <v>0.263996830246918</v>
      </c>
      <c r="G1285" s="135">
        <f>(1+G$831)*(1+[1]!thsiFinD("ths_adjustment_nvg_ratio_fund",G$2,$A$832,$A1285,101)/100)-1</f>
        <v>0.26426486159111651</v>
      </c>
      <c r="H1285" s="136">
        <f>(1+H$997)*(1+[1]!thsiFinD("ths_adjustment_nvg_ratio_fund",H$2,$A$998,$A1285,101)/100)-1</f>
        <v>0.25476727207255934</v>
      </c>
      <c r="I1285" s="136">
        <f>(1+I$997)*(1+[1]!thsiFinD("ths_adjustment_nvg_ratio_fund",I$2,$A$998,$A1285,101)/100)-1</f>
        <v>0.43951624939870548</v>
      </c>
      <c r="J1285" s="32">
        <f t="shared" si="137"/>
        <v>0.33150440709684864</v>
      </c>
      <c r="K1285" s="32">
        <f>[1]!thsiFinD("ths_int_chg_ratio_index",K$2,$A$6,$A1285,101)/100</f>
        <v>-4.9931644798269004E-2</v>
      </c>
      <c r="L1285" s="32">
        <f>[1]!thsiFinD("ths_int_chg_ratio_index",L$2,$A$6,$A1285,101)/100</f>
        <v>2.5019145020345999E-2</v>
      </c>
      <c r="M1285" s="46">
        <f t="shared" si="138"/>
        <v>1.3315044070968487</v>
      </c>
      <c r="N1285" s="46">
        <f t="shared" si="139"/>
        <v>0.95006835520173105</v>
      </c>
      <c r="O1285" s="46">
        <f t="shared" si="139"/>
        <v>1.0250191450203461</v>
      </c>
      <c r="P1285" s="38">
        <f t="shared" si="140"/>
        <v>-1.0542044016316088E-2</v>
      </c>
      <c r="Q1285" s="38">
        <f t="shared" si="141"/>
        <v>1.7678840789647765E-4</v>
      </c>
      <c r="R1285" s="38">
        <f t="shared" si="141"/>
        <v>-5.239925264815426E-3</v>
      </c>
      <c r="S1285" s="34">
        <f>MAX(M$6:M1285)</f>
        <v>1.5715176881679187</v>
      </c>
      <c r="T1285" s="34">
        <f>MAX(N$6:N1285)</f>
        <v>1.37911001835863</v>
      </c>
      <c r="U1285" s="34">
        <f>MAX(O$6:O1285)</f>
        <v>1.34291332477861</v>
      </c>
      <c r="V1285" s="35">
        <f t="shared" si="142"/>
        <v>-0.15272706306658146</v>
      </c>
      <c r="W1285" s="35">
        <f t="shared" si="143"/>
        <v>-0.31110038897950276</v>
      </c>
      <c r="X1285" s="35">
        <f t="shared" si="143"/>
        <v>-0.23671980454186892</v>
      </c>
    </row>
    <row r="1286" spans="1:24">
      <c r="A1286" s="357">
        <v>45764</v>
      </c>
      <c r="B1286" s="132">
        <f>[1]!thsiFinD("ths_adjustment_nvg_ratio_fund",B$2,$A$6,$A1286,101)/100</f>
        <v>0.26382672634270998</v>
      </c>
      <c r="C1286" s="132">
        <f>[1]!thsiFinD("ths_adjustment_nvg_ratio_fund",C$2,$A$6,$A1286,101)/100</f>
        <v>0.21779167752584003</v>
      </c>
      <c r="D1286" s="132">
        <f>[1]!thsiFinD("ths_adjustment_nvg_ratio_fund",D$2,$A$6,$A1286,101)/100</f>
        <v>0.37323268631680001</v>
      </c>
      <c r="E1286" s="132">
        <f>[1]!thsiFinD("ths_adjustment_nvg_ratio_fund",E$2,$A$6,$A1286,101)/100</f>
        <v>0.57521901968917</v>
      </c>
      <c r="F1286" s="135">
        <f>(1+F$831)*(1+[1]!thsiFinD("ths_adjustment_nvg_ratio_fund",F$2,$A$832,$A1286,101)/100)-1</f>
        <v>0.26706135072308523</v>
      </c>
      <c r="G1286" s="135">
        <f>(1+G$831)*(1+[1]!thsiFinD("ths_adjustment_nvg_ratio_fund",G$2,$A$832,$A1286,101)/100)-1</f>
        <v>0.2660632468849875</v>
      </c>
      <c r="H1286" s="136">
        <f>(1+H$997)*(1+[1]!thsiFinD("ths_adjustment_nvg_ratio_fund",H$2,$A$998,$A1286,101)/100)-1</f>
        <v>0.26262701926431165</v>
      </c>
      <c r="I1286" s="136">
        <f>(1+I$997)*(1+[1]!thsiFinD("ths_adjustment_nvg_ratio_fund",I$2,$A$998,$A1286,101)/100)-1</f>
        <v>0.44848670855285322</v>
      </c>
      <c r="J1286" s="32">
        <f t="shared" si="137"/>
        <v>0.33428855441246969</v>
      </c>
      <c r="K1286" s="32">
        <f>[1]!thsiFinD("ths_int_chg_ratio_index",K$2,$A$6,$A1286,101)/100</f>
        <v>-5.0037265107584002E-2</v>
      </c>
      <c r="L1286" s="32">
        <f>[1]!thsiFinD("ths_int_chg_ratio_index",L$2,$A$6,$A1286,101)/100</f>
        <v>2.6167268479471997E-2</v>
      </c>
      <c r="M1286" s="46">
        <f t="shared" si="138"/>
        <v>1.3342885544124696</v>
      </c>
      <c r="N1286" s="46">
        <f t="shared" si="139"/>
        <v>0.94996273489241601</v>
      </c>
      <c r="O1286" s="46">
        <f t="shared" si="139"/>
        <v>1.026167268479472</v>
      </c>
      <c r="P1286" s="38">
        <f t="shared" si="140"/>
        <v>2.0909786710292533E-3</v>
      </c>
      <c r="Q1286" s="38">
        <f t="shared" si="141"/>
        <v>-1.1117127387383352E-4</v>
      </c>
      <c r="R1286" s="38">
        <f t="shared" si="141"/>
        <v>1.1200995266318348E-3</v>
      </c>
      <c r="S1286" s="34">
        <f>MAX(M$6:M1286)</f>
        <v>1.5715176881679187</v>
      </c>
      <c r="T1286" s="34">
        <f>MAX(N$6:N1286)</f>
        <v>1.37911001835863</v>
      </c>
      <c r="U1286" s="34">
        <f>MAX(O$6:O1286)</f>
        <v>1.34291332477861</v>
      </c>
      <c r="V1286" s="35">
        <f t="shared" si="142"/>
        <v>-0.15095543342691342</v>
      </c>
      <c r="W1286" s="35">
        <f t="shared" si="143"/>
        <v>-0.31117697482683115</v>
      </c>
      <c r="X1286" s="35">
        <f t="shared" si="143"/>
        <v>-0.23586485475624874</v>
      </c>
    </row>
    <row r="1287" spans="1:24">
      <c r="A1287" s="357">
        <v>45765</v>
      </c>
      <c r="B1287" s="132">
        <f>[1]!thsiFinD("ths_adjustment_nvg_ratio_fund",B$2,$A$6,$A1287,101)/100</f>
        <v>0.26862212276215003</v>
      </c>
      <c r="C1287" s="132">
        <f>[1]!thsiFinD("ths_adjustment_nvg_ratio_fund",C$2,$A$6,$A1287,101)/100</f>
        <v>0.22152723481887002</v>
      </c>
      <c r="D1287" s="132">
        <f>[1]!thsiFinD("ths_adjustment_nvg_ratio_fund",D$2,$A$6,$A1287,101)/100</f>
        <v>0.37622813323748</v>
      </c>
      <c r="E1287" s="132">
        <f>[1]!thsiFinD("ths_adjustment_nvg_ratio_fund",E$2,$A$6,$A1287,101)/100</f>
        <v>0.58099861372346995</v>
      </c>
      <c r="F1287" s="135">
        <f>(1+F$831)*(1+[1]!thsiFinD("ths_adjustment_nvg_ratio_fund",F$2,$A$832,$A1287,101)/100)-1</f>
        <v>0.2690650756498103</v>
      </c>
      <c r="G1287" s="135">
        <f>(1+G$831)*(1+[1]!thsiFinD("ths_adjustment_nvg_ratio_fund",G$2,$A$832,$A1287,101)/100)-1</f>
        <v>0.26714227806130886</v>
      </c>
      <c r="H1287" s="136">
        <f>(1+H$997)*(1+[1]!thsiFinD("ths_adjustment_nvg_ratio_fund",H$2,$A$998,$A1287,101)/100)-1</f>
        <v>0.26335094334776166</v>
      </c>
      <c r="I1287" s="136">
        <f>(1+I$997)*(1+[1]!thsiFinD("ths_adjustment_nvg_ratio_fund",I$2,$A$998,$A1287,101)/100)-1</f>
        <v>0.44933526549986258</v>
      </c>
      <c r="J1287" s="32">
        <f t="shared" ref="J1287:J1350" si="144">SUMPRODUCT(B1287:I1287,$B$4:$I$4)</f>
        <v>0.33703370838758917</v>
      </c>
      <c r="K1287" s="32">
        <f>[1]!thsiFinD("ths_int_chg_ratio_index",K$2,$A$6,$A1287,101)/100</f>
        <v>-4.9818334937776994E-2</v>
      </c>
      <c r="L1287" s="32">
        <f>[1]!thsiFinD("ths_int_chg_ratio_index",L$2,$A$6,$A1287,101)/100</f>
        <v>2.5935230521777999E-2</v>
      </c>
      <c r="M1287" s="46">
        <f t="shared" ref="M1287:M1350" si="145">1+J1287</f>
        <v>1.3370337083875892</v>
      </c>
      <c r="N1287" s="46">
        <f t="shared" ref="N1287:O1350" si="146">1+K1287</f>
        <v>0.95018166506222301</v>
      </c>
      <c r="O1287" s="46">
        <f t="shared" si="146"/>
        <v>1.0259352305217779</v>
      </c>
      <c r="P1287" s="38">
        <f t="shared" ref="P1287:P1350" si="147">M1287/M1286-1</f>
        <v>2.0573915335189152E-3</v>
      </c>
      <c r="Q1287" s="38">
        <f t="shared" ref="Q1287:R1350" si="148">N1287/N1286-1</f>
        <v>2.3046185051867063E-4</v>
      </c>
      <c r="R1287" s="38">
        <f t="shared" si="148"/>
        <v>-2.2612098906438227E-4</v>
      </c>
      <c r="S1287" s="34">
        <f>MAX(M$6:M1287)</f>
        <v>1.5715176881679187</v>
      </c>
      <c r="T1287" s="34">
        <f>MAX(N$6:N1287)</f>
        <v>1.37911001835863</v>
      </c>
      <c r="U1287" s="34">
        <f>MAX(O$6:O1287)</f>
        <v>1.34291332477861</v>
      </c>
      <c r="V1287" s="35">
        <f t="shared" ref="V1287:V1350" si="149">M1287/S1287-1</f>
        <v>-0.14920861632406557</v>
      </c>
      <c r="W1287" s="35">
        <f t="shared" ref="W1287:X1350" si="150">N1287/T1287-1</f>
        <v>-0.31101822739776985</v>
      </c>
      <c r="X1287" s="35">
        <f t="shared" si="150"/>
        <v>-0.23603764175107023</v>
      </c>
    </row>
    <row r="1288" spans="1:24">
      <c r="A1288" s="357">
        <v>45768</v>
      </c>
      <c r="B1288" s="132">
        <f>[1]!thsiFinD("ths_adjustment_nvg_ratio_fund",B$2,$A$6,$A1288,101)/100</f>
        <v>0.28053069053708002</v>
      </c>
      <c r="C1288" s="132">
        <f>[1]!thsiFinD("ths_adjustment_nvg_ratio_fund",C$2,$A$6,$A1288,101)/100</f>
        <v>0.22908522283034</v>
      </c>
      <c r="D1288" s="132">
        <f>[1]!thsiFinD("ths_adjustment_nvg_ratio_fund",D$2,$A$6,$A1288,101)/100</f>
        <v>0.40067098011023</v>
      </c>
      <c r="E1288" s="132">
        <f>[1]!thsiFinD("ths_adjustment_nvg_ratio_fund",E$2,$A$6,$A1288,101)/100</f>
        <v>0.60010856158701997</v>
      </c>
      <c r="F1288" s="135">
        <f>(1+F$831)*(1+[1]!thsiFinD("ths_adjustment_nvg_ratio_fund",F$2,$A$832,$A1288,101)/100)-1</f>
        <v>0.29770655548475999</v>
      </c>
      <c r="G1288" s="135">
        <f>(1+G$831)*(1+[1]!thsiFinD("ths_adjustment_nvg_ratio_fund",G$2,$A$832,$A1288,101)/100)-1</f>
        <v>0.2936384880576719</v>
      </c>
      <c r="H1288" s="136">
        <f>(1+H$997)*(1+[1]!thsiFinD("ths_adjustment_nvg_ratio_fund",H$2,$A$998,$A1288,101)/100)-1</f>
        <v>0.2941694257575258</v>
      </c>
      <c r="I1288" s="136">
        <f>(1+I$997)*(1+[1]!thsiFinD("ths_adjustment_nvg_ratio_fund",I$2,$A$998,$A1288,101)/100)-1</f>
        <v>0.48521710211645375</v>
      </c>
      <c r="J1288" s="32">
        <f t="shared" si="144"/>
        <v>0.36014087831013519</v>
      </c>
      <c r="K1288" s="32">
        <f>[1]!thsiFinD("ths_int_chg_ratio_index",K$2,$A$6,$A1288,101)/100</f>
        <v>-4.3925591134830994E-2</v>
      </c>
      <c r="L1288" s="32">
        <f>[1]!thsiFinD("ths_int_chg_ratio_index",L$2,$A$6,$A1288,101)/100</f>
        <v>3.7506884807530998E-2</v>
      </c>
      <c r="M1288" s="46">
        <f t="shared" si="145"/>
        <v>1.3601408783101352</v>
      </c>
      <c r="N1288" s="46">
        <f t="shared" si="146"/>
        <v>0.95607440886516903</v>
      </c>
      <c r="O1288" s="46">
        <f t="shared" si="146"/>
        <v>1.0375068848075311</v>
      </c>
      <c r="P1288" s="38">
        <f t="shared" si="147"/>
        <v>1.7282413882004688E-2</v>
      </c>
      <c r="Q1288" s="38">
        <f t="shared" si="148"/>
        <v>6.2017022845417547E-3</v>
      </c>
      <c r="R1288" s="38">
        <f t="shared" si="148"/>
        <v>1.1279127513603271E-2</v>
      </c>
      <c r="S1288" s="34">
        <f>MAX(M$6:M1288)</f>
        <v>1.5715176881679187</v>
      </c>
      <c r="T1288" s="34">
        <f>MAX(N$6:N1288)</f>
        <v>1.37911001835863</v>
      </c>
      <c r="U1288" s="34">
        <f>MAX(O$6:O1288)</f>
        <v>1.34291332477861</v>
      </c>
      <c r="V1288" s="35">
        <f t="shared" si="149"/>
        <v>-0.13450488750413458</v>
      </c>
      <c r="W1288" s="35">
        <f t="shared" si="150"/>
        <v>-0.30674536756461501</v>
      </c>
      <c r="X1288" s="35">
        <f t="shared" si="150"/>
        <v>-0.22742081289678739</v>
      </c>
    </row>
    <row r="1289" spans="1:24">
      <c r="A1289" s="357">
        <v>45769</v>
      </c>
      <c r="B1289" s="132">
        <f>[1]!thsiFinD("ths_adjustment_nvg_ratio_fund",B$2,$A$6,$A1289,101)/100</f>
        <v>0.27869245524296998</v>
      </c>
      <c r="C1289" s="132">
        <f>[1]!thsiFinD("ths_adjustment_nvg_ratio_fund",C$2,$A$6,$A1289,101)/100</f>
        <v>0.23151767874206999</v>
      </c>
      <c r="D1289" s="132">
        <f>[1]!thsiFinD("ths_adjustment_nvg_ratio_fund",D$2,$A$6,$A1289,101)/100</f>
        <v>0.39575844716031999</v>
      </c>
      <c r="E1289" s="132">
        <f>[1]!thsiFinD("ths_adjustment_nvg_ratio_fund",E$2,$A$6,$A1289,101)/100</f>
        <v>0.59954924605522997</v>
      </c>
      <c r="F1289" s="135">
        <f>(1+F$831)*(1+[1]!thsiFinD("ths_adjustment_nvg_ratio_fund",F$2,$A$832,$A1289,101)/100)-1</f>
        <v>0.30230333619901106</v>
      </c>
      <c r="G1289" s="135">
        <f>(1+G$831)*(1+[1]!thsiFinD("ths_adjustment_nvg_ratio_fund",G$2,$A$832,$A1289,101)/100)-1</f>
        <v>0.29735515099833609</v>
      </c>
      <c r="H1289" s="136">
        <f>(1+H$997)*(1+[1]!thsiFinD("ths_adjustment_nvg_ratio_fund",H$2,$A$998,$A1289,101)/100)-1</f>
        <v>0.29344550167407624</v>
      </c>
      <c r="I1289" s="136">
        <f>(1+I$997)*(1+[1]!thsiFinD("ths_adjustment_nvg_ratio_fund",I$2,$A$998,$A1289,101)/100)-1</f>
        <v>0.48606565906347354</v>
      </c>
      <c r="J1289" s="32">
        <f t="shared" si="144"/>
        <v>0.36058593439193587</v>
      </c>
      <c r="K1289" s="32">
        <f>[1]!thsiFinD("ths_int_chg_ratio_index",K$2,$A$6,$A1289,101)/100</f>
        <v>-4.4895760070296997E-2</v>
      </c>
      <c r="L1289" s="32">
        <f>[1]!thsiFinD("ths_int_chg_ratio_index",L$2,$A$6,$A1289,101)/100</f>
        <v>3.6698218525357998E-2</v>
      </c>
      <c r="M1289" s="46">
        <f t="shared" si="145"/>
        <v>1.3605859343919358</v>
      </c>
      <c r="N1289" s="46">
        <f t="shared" si="146"/>
        <v>0.95510423992970295</v>
      </c>
      <c r="O1289" s="46">
        <f t="shared" si="146"/>
        <v>1.0366982185253579</v>
      </c>
      <c r="P1289" s="38">
        <f t="shared" si="147"/>
        <v>3.2721322393713947E-4</v>
      </c>
      <c r="Q1289" s="38">
        <f t="shared" si="148"/>
        <v>-1.0147420812336438E-3</v>
      </c>
      <c r="R1289" s="38">
        <f t="shared" si="148"/>
        <v>-7.7943220812759506E-4</v>
      </c>
      <c r="S1289" s="34">
        <f>MAX(M$6:M1289)</f>
        <v>1.5715176881679187</v>
      </c>
      <c r="T1289" s="34">
        <f>MAX(N$6:N1289)</f>
        <v>1.37911001835863</v>
      </c>
      <c r="U1289" s="34">
        <f>MAX(O$6:O1289)</f>
        <v>1.34291332477861</v>
      </c>
      <c r="V1289" s="35">
        <f t="shared" si="149"/>
        <v>-0.13422168605807294</v>
      </c>
      <c r="W1289" s="35">
        <f t="shared" si="150"/>
        <v>-0.30744884221315738</v>
      </c>
      <c r="X1289" s="35">
        <f t="shared" si="150"/>
        <v>-0.22802298599854465</v>
      </c>
    </row>
    <row r="1290" spans="1:24">
      <c r="A1290" s="357">
        <v>45770</v>
      </c>
      <c r="B1290" s="132">
        <f>[1]!thsiFinD("ths_adjustment_nvg_ratio_fund",B$2,$A$6,$A1290,101)/100</f>
        <v>0.28820332480818001</v>
      </c>
      <c r="C1290" s="132">
        <f>[1]!thsiFinD("ths_adjustment_nvg_ratio_fund",C$2,$A$6,$A1290,101)/100</f>
        <v>0.23768569194683001</v>
      </c>
      <c r="D1290" s="132">
        <f>[1]!thsiFinD("ths_adjustment_nvg_ratio_fund",D$2,$A$6,$A1290,101)/100</f>
        <v>0.40198897675532996</v>
      </c>
      <c r="E1290" s="132">
        <f>[1]!thsiFinD("ths_adjustment_nvg_ratio_fund",E$2,$A$6,$A1290,101)/100</f>
        <v>0.60710000592735003</v>
      </c>
      <c r="F1290" s="135">
        <f>(1+F$831)*(1+[1]!thsiFinD("ths_adjustment_nvg_ratio_fund",F$2,$A$832,$A1290,101)/100)-1</f>
        <v>0.31090756676671227</v>
      </c>
      <c r="G1290" s="135">
        <f>(1+G$831)*(1+[1]!thsiFinD("ths_adjustment_nvg_ratio_fund",G$2,$A$832,$A1290,101)/100)-1</f>
        <v>0.30574761570306586</v>
      </c>
      <c r="H1290" s="136">
        <f>(1+H$997)*(1+[1]!thsiFinD("ths_adjustment_nvg_ratio_fund",H$2,$A$998,$A1290,101)/100)-1</f>
        <v>0.3180589205113955</v>
      </c>
      <c r="I1290" s="136">
        <f>(1+I$997)*(1+[1]!thsiFinD("ths_adjustment_nvg_ratio_fund",I$2,$A$998,$A1290,101)/100)-1</f>
        <v>0.51127992263188737</v>
      </c>
      <c r="J1290" s="32">
        <f t="shared" si="144"/>
        <v>0.3726215031313439</v>
      </c>
      <c r="K1290" s="32">
        <f>[1]!thsiFinD("ths_int_chg_ratio_index",K$2,$A$6,$A1290,101)/100</f>
        <v>-4.3876392030802E-2</v>
      </c>
      <c r="L1290" s="32">
        <f>[1]!thsiFinD("ths_int_chg_ratio_index",L$2,$A$6,$A1290,101)/100</f>
        <v>4.0211720303464003E-2</v>
      </c>
      <c r="M1290" s="46">
        <f t="shared" si="145"/>
        <v>1.3726215031313438</v>
      </c>
      <c r="N1290" s="46">
        <f t="shared" si="146"/>
        <v>0.95612360796919804</v>
      </c>
      <c r="O1290" s="46">
        <f t="shared" si="146"/>
        <v>1.040211720303464</v>
      </c>
      <c r="P1290" s="38">
        <f t="shared" si="147"/>
        <v>8.8458717933070918E-3</v>
      </c>
      <c r="Q1290" s="38">
        <f t="shared" si="148"/>
        <v>1.0672845924861729E-3</v>
      </c>
      <c r="R1290" s="38">
        <f t="shared" si="148"/>
        <v>3.3891268599881563E-3</v>
      </c>
      <c r="S1290" s="34">
        <f>MAX(M$6:M1290)</f>
        <v>1.5715176881679187</v>
      </c>
      <c r="T1290" s="34">
        <f>MAX(N$6:N1290)</f>
        <v>1.37911001835863</v>
      </c>
      <c r="U1290" s="34">
        <f>MAX(O$6:O1290)</f>
        <v>1.34291332477861</v>
      </c>
      <c r="V1290" s="35">
        <f t="shared" si="149"/>
        <v>-0.1265631220915171</v>
      </c>
      <c r="W1290" s="35">
        <f t="shared" si="150"/>
        <v>-0.30670969303294315</v>
      </c>
      <c r="X1290" s="35">
        <f t="shared" si="150"/>
        <v>-0.22540665796509896</v>
      </c>
    </row>
    <row r="1291" spans="1:24">
      <c r="A1291" s="357">
        <v>45771</v>
      </c>
      <c r="B1291" s="132">
        <f>[1]!thsiFinD("ths_adjustment_nvg_ratio_fund",B$2,$A$6,$A1291,101)/100</f>
        <v>0.28468670076725999</v>
      </c>
      <c r="C1291" s="132">
        <f>[1]!thsiFinD("ths_adjustment_nvg_ratio_fund",C$2,$A$6,$A1291,101)/100</f>
        <v>0.23829380592477001</v>
      </c>
      <c r="D1291" s="132">
        <f>[1]!thsiFinD("ths_adjustment_nvg_ratio_fund",D$2,$A$6,$A1291,101)/100</f>
        <v>0.39432063263838996</v>
      </c>
      <c r="E1291" s="132">
        <f>[1]!thsiFinD("ths_adjustment_nvg_ratio_fund",E$2,$A$6,$A1291,101)/100</f>
        <v>0.60458308591852994</v>
      </c>
      <c r="F1291" s="135">
        <f>(1+F$831)*(1+[1]!thsiFinD("ths_adjustment_nvg_ratio_fund",F$2,$A$832,$A1291,101)/100)-1</f>
        <v>0.30147827299388918</v>
      </c>
      <c r="G1291" s="135">
        <f>(1+G$831)*(1+[1]!thsiFinD("ths_adjustment_nvg_ratio_fund",G$2,$A$832,$A1291,101)/100)-1</f>
        <v>0.29507719629276807</v>
      </c>
      <c r="H1291" s="136">
        <f>(1+H$997)*(1+[1]!thsiFinD("ths_adjustment_nvg_ratio_fund",H$2,$A$998,$A1291,101)/100)-1</f>
        <v>0.30213259067548237</v>
      </c>
      <c r="I1291" s="136">
        <f>(1+I$997)*(1+[1]!thsiFinD("ths_adjustment_nvg_ratio_fund",I$2,$A$998,$A1291,101)/100)-1</f>
        <v>0.50036990474170451</v>
      </c>
      <c r="J1291" s="32">
        <f t="shared" si="144"/>
        <v>0.36511777374409926</v>
      </c>
      <c r="K1291" s="32">
        <f>[1]!thsiFinD("ths_int_chg_ratio_index",K$2,$A$6,$A1291,101)/100</f>
        <v>-4.5623042027581003E-2</v>
      </c>
      <c r="L1291" s="32">
        <f>[1]!thsiFinD("ths_int_chg_ratio_index",L$2,$A$6,$A1291,101)/100</f>
        <v>3.5210971213294001E-2</v>
      </c>
      <c r="M1291" s="46">
        <f t="shared" si="145"/>
        <v>1.3651177737440991</v>
      </c>
      <c r="N1291" s="46">
        <f t="shared" si="146"/>
        <v>0.95437695797241895</v>
      </c>
      <c r="O1291" s="46">
        <f t="shared" si="146"/>
        <v>1.035210971213294</v>
      </c>
      <c r="P1291" s="38">
        <f t="shared" si="147"/>
        <v>-5.4667141452515722E-3</v>
      </c>
      <c r="Q1291" s="38">
        <f t="shared" si="148"/>
        <v>-1.826803545295741E-3</v>
      </c>
      <c r="R1291" s="38">
        <f t="shared" si="148"/>
        <v>-4.8074339026973334E-3</v>
      </c>
      <c r="S1291" s="34">
        <f>MAX(M$6:M1291)</f>
        <v>1.5715176881679187</v>
      </c>
      <c r="T1291" s="34">
        <f>MAX(N$6:N1291)</f>
        <v>1.37911001835863</v>
      </c>
      <c r="U1291" s="34">
        <f>MAX(O$6:O1291)</f>
        <v>1.34291332477861</v>
      </c>
      <c r="V1291" s="35">
        <f t="shared" si="149"/>
        <v>-0.13133795182696373</v>
      </c>
      <c r="W1291" s="35">
        <f t="shared" si="150"/>
        <v>-0.30797619822362976</v>
      </c>
      <c r="X1291" s="35">
        <f t="shared" si="150"/>
        <v>-0.22913046425840122</v>
      </c>
    </row>
    <row r="1292" spans="1:24">
      <c r="A1292" s="357">
        <v>45772</v>
      </c>
      <c r="B1292" s="132">
        <f>[1]!thsiFinD("ths_adjustment_nvg_ratio_fund",B$2,$A$6,$A1292,101)/100</f>
        <v>0.28820332480818001</v>
      </c>
      <c r="C1292" s="132">
        <f>[1]!thsiFinD("ths_adjustment_nvg_ratio_fund",C$2,$A$6,$A1292,101)/100</f>
        <v>0.24072626183650001</v>
      </c>
      <c r="D1292" s="132">
        <f>[1]!thsiFinD("ths_adjustment_nvg_ratio_fund",D$2,$A$6,$A1292,101)/100</f>
        <v>0.40007189072609994</v>
      </c>
      <c r="E1292" s="132">
        <f>[1]!thsiFinD("ths_adjustment_nvg_ratio_fund",E$2,$A$6,$A1292,101)/100</f>
        <v>0.60943048737411998</v>
      </c>
      <c r="F1292" s="135">
        <f>(1+F$831)*(1+[1]!thsiFinD("ths_adjustment_nvg_ratio_fund",F$2,$A$832,$A1292,101)/100)-1</f>
        <v>0.30489639198653751</v>
      </c>
      <c r="G1292" s="135">
        <f>(1+G$831)*(1+[1]!thsiFinD("ths_adjustment_nvg_ratio_fund",G$2,$A$832,$A1292,101)/100)-1</f>
        <v>0.2995132133509788</v>
      </c>
      <c r="H1292" s="136">
        <f>(1+H$997)*(1+[1]!thsiFinD("ths_adjustment_nvg_ratio_fund",H$2,$A$998,$A1292,101)/100)-1</f>
        <v>0.31071626195068425</v>
      </c>
      <c r="I1292" s="136">
        <f>(1+I$997)*(1+[1]!thsiFinD("ths_adjustment_nvg_ratio_fund",I$2,$A$998,$A1292,101)/100)-1</f>
        <v>0.50727958273882456</v>
      </c>
      <c r="J1292" s="32">
        <f t="shared" si="144"/>
        <v>0.37010467684649073</v>
      </c>
      <c r="K1292" s="32">
        <f>[1]!thsiFinD("ths_int_chg_ratio_index",K$2,$A$6,$A1292,101)/100</f>
        <v>-4.4195940795785003E-2</v>
      </c>
      <c r="L1292" s="32">
        <f>[1]!thsiFinD("ths_int_chg_ratio_index",L$2,$A$6,$A1292,101)/100</f>
        <v>3.7205982108322003E-2</v>
      </c>
      <c r="M1292" s="46">
        <f t="shared" si="145"/>
        <v>1.3701046768464908</v>
      </c>
      <c r="N1292" s="46">
        <f t="shared" si="146"/>
        <v>0.95580405920421496</v>
      </c>
      <c r="O1292" s="46">
        <f t="shared" si="146"/>
        <v>1.0372059821083219</v>
      </c>
      <c r="P1292" s="38">
        <f t="shared" si="147"/>
        <v>3.6530936731664632E-3</v>
      </c>
      <c r="Q1292" s="38">
        <f t="shared" si="148"/>
        <v>1.4953223879461408E-3</v>
      </c>
      <c r="R1292" s="38">
        <f t="shared" si="148"/>
        <v>1.9271539333569621E-3</v>
      </c>
      <c r="S1292" s="34">
        <f>MAX(M$6:M1292)</f>
        <v>1.5715176881679187</v>
      </c>
      <c r="T1292" s="34">
        <f>MAX(N$6:N1292)</f>
        <v>1.37911001835863</v>
      </c>
      <c r="U1292" s="34">
        <f>MAX(O$6:O1292)</f>
        <v>1.34291332477861</v>
      </c>
      <c r="V1292" s="35">
        <f t="shared" si="149"/>
        <v>-0.12816464799466298</v>
      </c>
      <c r="W1292" s="35">
        <f t="shared" si="150"/>
        <v>-0.30694139953984201</v>
      </c>
      <c r="X1292" s="35">
        <f t="shared" si="150"/>
        <v>-0.22764488000049177</v>
      </c>
    </row>
    <row r="1293" spans="1:24">
      <c r="A1293" s="357">
        <v>45775</v>
      </c>
      <c r="B1293" s="132">
        <f>[1]!thsiFinD("ths_adjustment_nvg_ratio_fund",B$2,$A$6,$A1293,101)/100</f>
        <v>0.28396739130435</v>
      </c>
      <c r="C1293" s="132">
        <f>[1]!thsiFinD("ths_adjustment_nvg_ratio_fund",C$2,$A$6,$A1293,101)/100</f>
        <v>0.23872817305186</v>
      </c>
      <c r="D1293" s="132">
        <f>[1]!thsiFinD("ths_adjustment_nvg_ratio_fund",D$2,$A$6,$A1293,101)/100</f>
        <v>0.39072609633356997</v>
      </c>
      <c r="E1293" s="132">
        <f>[1]!thsiFinD("ths_adjustment_nvg_ratio_fund",E$2,$A$6,$A1293,101)/100</f>
        <v>0.60206616598688001</v>
      </c>
      <c r="F1293" s="135">
        <f>(1+F$831)*(1+[1]!thsiFinD("ths_adjustment_nvg_ratio_fund",F$2,$A$832,$A1293,101)/100)-1</f>
        <v>0.29240257773754719</v>
      </c>
      <c r="G1293" s="135">
        <f>(1+G$831)*(1+[1]!thsiFinD("ths_adjustment_nvg_ratio_fund",G$2,$A$832,$A1293,101)/100)-1</f>
        <v>0.28884279394068257</v>
      </c>
      <c r="H1293" s="136">
        <f>(1+H$997)*(1+[1]!thsiFinD("ths_adjustment_nvg_ratio_fund",H$2,$A$998,$A1293,101)/100)-1</f>
        <v>0.29778904617477386</v>
      </c>
      <c r="I1293" s="136">
        <f>(1+I$997)*(1+[1]!thsiFinD("ths_adjustment_nvg_ratio_fund",I$2,$A$998,$A1293,101)/100)-1</f>
        <v>0.48861132990451228</v>
      </c>
      <c r="J1293" s="32">
        <f t="shared" si="144"/>
        <v>0.36039169680427197</v>
      </c>
      <c r="K1293" s="32">
        <f>[1]!thsiFinD("ths_int_chg_ratio_index",K$2,$A$6,$A1293,101)/100</f>
        <v>-4.6468284972054998E-2</v>
      </c>
      <c r="L1293" s="32">
        <f>[1]!thsiFinD("ths_int_chg_ratio_index",L$2,$A$6,$A1293,101)/100</f>
        <v>3.1060642793586002E-2</v>
      </c>
      <c r="M1293" s="46">
        <f t="shared" si="145"/>
        <v>1.360391696804272</v>
      </c>
      <c r="N1293" s="46">
        <f t="shared" si="146"/>
        <v>0.95353171502794498</v>
      </c>
      <c r="O1293" s="46">
        <f t="shared" si="146"/>
        <v>1.031060642793586</v>
      </c>
      <c r="P1293" s="38">
        <f t="shared" si="147"/>
        <v>-7.0892247916231055E-3</v>
      </c>
      <c r="Q1293" s="38">
        <f t="shared" si="148"/>
        <v>-2.3774163275283033E-3</v>
      </c>
      <c r="R1293" s="38">
        <f t="shared" si="148"/>
        <v>-5.9248976777441786E-3</v>
      </c>
      <c r="S1293" s="34">
        <f>MAX(M$6:M1293)</f>
        <v>1.5715176881679187</v>
      </c>
      <c r="T1293" s="34">
        <f>MAX(N$6:N1293)</f>
        <v>1.37911001835863</v>
      </c>
      <c r="U1293" s="34">
        <f>MAX(O$6:O1293)</f>
        <v>1.34291332477861</v>
      </c>
      <c r="V1293" s="35">
        <f t="shared" si="149"/>
        <v>-0.13434528478631269</v>
      </c>
      <c r="W1293" s="35">
        <f t="shared" si="150"/>
        <v>-0.30858908837250987</v>
      </c>
      <c r="X1293" s="35">
        <f t="shared" si="150"/>
        <v>-0.23222100505737064</v>
      </c>
    </row>
    <row r="1294" spans="1:24">
      <c r="A1294" s="357">
        <v>45776</v>
      </c>
      <c r="B1294" s="132">
        <f>[1]!thsiFinD("ths_adjustment_nvg_ratio_fund",B$2,$A$6,$A1294,101)/100</f>
        <v>0.28500639386189003</v>
      </c>
      <c r="C1294" s="132">
        <f>[1]!thsiFinD("ths_adjustment_nvg_ratio_fund",C$2,$A$6,$A1294,101)/100</f>
        <v>0.23612197028929</v>
      </c>
      <c r="D1294" s="132">
        <f>[1]!thsiFinD("ths_adjustment_nvg_ratio_fund",D$2,$A$6,$A1294,101)/100</f>
        <v>0.39372154325425002</v>
      </c>
      <c r="E1294" s="132">
        <f>[1]!thsiFinD("ths_adjustment_nvg_ratio_fund",E$2,$A$6,$A1294,101)/100</f>
        <v>0.60309157780803002</v>
      </c>
      <c r="F1294" s="135">
        <f>(1+F$831)*(1+[1]!thsiFinD("ths_adjustment_nvg_ratio_fund",F$2,$A$832,$A1294,101)/100)-1</f>
        <v>0.30065320978876708</v>
      </c>
      <c r="G1294" s="135">
        <f>(1+G$831)*(1+[1]!thsiFinD("ths_adjustment_nvg_ratio_fund",G$2,$A$832,$A1294,101)/100)-1</f>
        <v>0.29567665805739152</v>
      </c>
      <c r="H1294" s="136">
        <f>(1+H$997)*(1+[1]!thsiFinD("ths_adjustment_nvg_ratio_fund",H$2,$A$998,$A1294,101)/100)-1</f>
        <v>0.31557689508242359</v>
      </c>
      <c r="I1294" s="136">
        <f>(1+I$997)*(1+[1]!thsiFinD("ths_adjustment_nvg_ratio_fund",I$2,$A$998,$A1294,101)/100)-1</f>
        <v>0.5027943531617507</v>
      </c>
      <c r="J1294" s="32">
        <f t="shared" si="144"/>
        <v>0.36658032516297406</v>
      </c>
      <c r="K1294" s="32">
        <f>[1]!thsiFinD("ths_int_chg_ratio_index",K$2,$A$6,$A1294,101)/100</f>
        <v>-4.7403815868484994E-2</v>
      </c>
      <c r="L1294" s="32">
        <f>[1]!thsiFinD("ths_int_chg_ratio_index",L$2,$A$6,$A1294,101)/100</f>
        <v>3.3090097170172E-2</v>
      </c>
      <c r="M1294" s="46">
        <f t="shared" si="145"/>
        <v>1.366580325162974</v>
      </c>
      <c r="N1294" s="46">
        <f t="shared" si="146"/>
        <v>0.95259618413151503</v>
      </c>
      <c r="O1294" s="46">
        <f t="shared" si="146"/>
        <v>1.033090097170172</v>
      </c>
      <c r="P1294" s="38">
        <f t="shared" si="147"/>
        <v>4.5491518165245992E-3</v>
      </c>
      <c r="Q1294" s="38">
        <f t="shared" si="148"/>
        <v>-9.8112195083366327E-4</v>
      </c>
      <c r="R1294" s="38">
        <f t="shared" si="148"/>
        <v>1.9683171797608701E-3</v>
      </c>
      <c r="S1294" s="34">
        <f>MAX(M$6:M1294)</f>
        <v>1.5715176881679187</v>
      </c>
      <c r="T1294" s="34">
        <f>MAX(N$6:N1294)</f>
        <v>1.37911001835863</v>
      </c>
      <c r="U1294" s="34">
        <f>MAX(O$6:O1294)</f>
        <v>1.34291332477861</v>
      </c>
      <c r="V1294" s="35">
        <f t="shared" si="149"/>
        <v>-0.13040729006611529</v>
      </c>
      <c r="W1294" s="35">
        <f t="shared" si="150"/>
        <v>-0.30926744679495355</v>
      </c>
      <c r="X1294" s="35">
        <f t="shared" si="150"/>
        <v>-0.23070977247136548</v>
      </c>
    </row>
    <row r="1295" spans="1:24">
      <c r="A1295" s="357">
        <v>45777</v>
      </c>
      <c r="B1295" s="132">
        <f>[1]!thsiFinD("ths_adjustment_nvg_ratio_fund",B$2,$A$6,$A1295,101)/100</f>
        <v>0.28860294117647001</v>
      </c>
      <c r="C1295" s="132">
        <f>[1]!thsiFinD("ths_adjustment_nvg_ratio_fund",C$2,$A$6,$A1295,101)/100</f>
        <v>0.23377638780297003</v>
      </c>
      <c r="D1295" s="132">
        <f>[1]!thsiFinD("ths_adjustment_nvg_ratio_fund",D$2,$A$6,$A1295,101)/100</f>
        <v>0.40091061586389004</v>
      </c>
      <c r="E1295" s="132">
        <f>[1]!thsiFinD("ths_adjustment_nvg_ratio_fund",E$2,$A$6,$A1295,101)/100</f>
        <v>0.60654069039554992</v>
      </c>
      <c r="F1295" s="135">
        <f>(1+F$831)*(1+[1]!thsiFinD("ths_adjustment_nvg_ratio_fund",F$2,$A$832,$A1295,101)/100)-1</f>
        <v>0.30748944777406373</v>
      </c>
      <c r="G1295" s="135">
        <f>(1+G$831)*(1+[1]!thsiFinD("ths_adjustment_nvg_ratio_fund",G$2,$A$832,$A1295,101)/100)-1</f>
        <v>0.30730621629108712</v>
      </c>
      <c r="H1295" s="136">
        <f>(1+H$997)*(1+[1]!thsiFinD("ths_adjustment_nvg_ratio_fund",H$2,$A$998,$A1295,101)/100)-1</f>
        <v>0.33605360487146374</v>
      </c>
      <c r="I1295" s="136">
        <f>(1+I$997)*(1+[1]!thsiFinD("ths_adjustment_nvg_ratio_fund",I$2,$A$998,$A1295,101)/100)-1</f>
        <v>0.52109893873304447</v>
      </c>
      <c r="J1295" s="32">
        <f t="shared" si="144"/>
        <v>0.37522235536356741</v>
      </c>
      <c r="K1295" s="32">
        <f>[1]!thsiFinD("ths_int_chg_ratio_index",K$2,$A$6,$A1295,101)/100</f>
        <v>-4.7068163453774001E-2</v>
      </c>
      <c r="L1295" s="32">
        <f>[1]!thsiFinD("ths_int_chg_ratio_index",L$2,$A$6,$A1295,101)/100</f>
        <v>3.7036786838269997E-2</v>
      </c>
      <c r="M1295" s="46">
        <f t="shared" si="145"/>
        <v>1.3752223553635674</v>
      </c>
      <c r="N1295" s="46">
        <f t="shared" si="146"/>
        <v>0.95293183654622604</v>
      </c>
      <c r="O1295" s="46">
        <f t="shared" si="146"/>
        <v>1.0370367868382699</v>
      </c>
      <c r="P1295" s="38">
        <f t="shared" si="147"/>
        <v>6.3238362513104995E-3</v>
      </c>
      <c r="Q1295" s="38">
        <f t="shared" si="148"/>
        <v>3.5235540547229327E-4</v>
      </c>
      <c r="R1295" s="38">
        <f t="shared" si="148"/>
        <v>3.8202763523806915E-3</v>
      </c>
      <c r="S1295" s="34">
        <f>MAX(M$6:M1295)</f>
        <v>1.5715176881679187</v>
      </c>
      <c r="T1295" s="34">
        <f>MAX(N$6:N1295)</f>
        <v>1.37911001835863</v>
      </c>
      <c r="U1295" s="34">
        <f>MAX(O$6:O1295)</f>
        <v>1.34291332477861</v>
      </c>
      <c r="V1295" s="35">
        <f t="shared" si="149"/>
        <v>-0.12490812816315999</v>
      </c>
      <c r="W1295" s="35">
        <f t="shared" si="150"/>
        <v>-0.30902406344609601</v>
      </c>
      <c r="X1295" s="35">
        <f t="shared" si="150"/>
        <v>-0.22777087120702022</v>
      </c>
    </row>
    <row r="1296" spans="1:24">
      <c r="A1296" s="357">
        <v>45783</v>
      </c>
      <c r="B1296" s="132">
        <f>[1]!thsiFinD("ths_adjustment_nvg_ratio_fund",B$2,$A$6,$A1296,101)/100</f>
        <v>0.30866368286445001</v>
      </c>
      <c r="C1296" s="132">
        <f>[1]!thsiFinD("ths_adjustment_nvg_ratio_fund",C$2,$A$6,$A1296,101)/100</f>
        <v>0.24559117365997998</v>
      </c>
      <c r="D1296" s="132">
        <f>[1]!thsiFinD("ths_adjustment_nvg_ratio_fund",D$2,$A$6,$A1296,101)/100</f>
        <v>0.42667145938174</v>
      </c>
      <c r="E1296" s="132">
        <f>[1]!thsiFinD("ths_adjustment_nvg_ratio_fund",E$2,$A$6,$A1296,101)/100</f>
        <v>0.63338783661609999</v>
      </c>
      <c r="F1296" s="135">
        <f>(1+F$831)*(1+[1]!thsiFinD("ths_adjustment_nvg_ratio_fund",F$2,$A$832,$A1296,101)/100)-1</f>
        <v>0.33907758191302051</v>
      </c>
      <c r="G1296" s="135">
        <f>(1+G$831)*(1+[1]!thsiFinD("ths_adjustment_nvg_ratio_fund",G$2,$A$832,$A1296,101)/100)-1</f>
        <v>0.3409959674629317</v>
      </c>
      <c r="H1296" s="136">
        <f>(1+H$997)*(1+[1]!thsiFinD("ths_adjustment_nvg_ratio_fund",H$2,$A$998,$A1296,101)/100)-1</f>
        <v>0.37535234083021574</v>
      </c>
      <c r="I1296" s="136">
        <f>(1+I$997)*(1+[1]!thsiFinD("ths_adjustment_nvg_ratio_fund",I$2,$A$998,$A1296,101)/100)-1</f>
        <v>0.56837568292382956</v>
      </c>
      <c r="J1296" s="32">
        <f t="shared" si="144"/>
        <v>0.40476446570653341</v>
      </c>
      <c r="K1296" s="32">
        <f>[1]!thsiFinD("ths_int_chg_ratio_index",K$2,$A$6,$A1296,101)/100</f>
        <v>-3.5202064109261001E-2</v>
      </c>
      <c r="L1296" s="32">
        <f>[1]!thsiFinD("ths_int_chg_ratio_index",L$2,$A$6,$A1296,101)/100</f>
        <v>5.5926547653401E-2</v>
      </c>
      <c r="M1296" s="46">
        <f t="shared" si="145"/>
        <v>1.4047644657065335</v>
      </c>
      <c r="N1296" s="46">
        <f t="shared" si="146"/>
        <v>0.96479793589073903</v>
      </c>
      <c r="O1296" s="46">
        <f t="shared" si="146"/>
        <v>1.055926547653401</v>
      </c>
      <c r="P1296" s="38">
        <f t="shared" si="147"/>
        <v>2.1481697288985746E-2</v>
      </c>
      <c r="Q1296" s="38">
        <f t="shared" si="148"/>
        <v>1.2452201605017255E-2</v>
      </c>
      <c r="R1296" s="38">
        <f t="shared" si="148"/>
        <v>1.8215130894943865E-2</v>
      </c>
      <c r="S1296" s="34">
        <f>MAX(M$6:M1296)</f>
        <v>1.5715176881679187</v>
      </c>
      <c r="T1296" s="34">
        <f>MAX(N$6:N1296)</f>
        <v>1.37911001835863</v>
      </c>
      <c r="U1296" s="34">
        <f>MAX(O$6:O1296)</f>
        <v>1.34291332477861</v>
      </c>
      <c r="V1296" s="35">
        <f t="shared" si="149"/>
        <v>-0.10610966947230915</v>
      </c>
      <c r="W1296" s="35">
        <f t="shared" si="150"/>
        <v>-0.30041989177991124</v>
      </c>
      <c r="X1296" s="35">
        <f t="shared" si="150"/>
        <v>-0.21370461654516759</v>
      </c>
    </row>
    <row r="1297" spans="1:24">
      <c r="A1297" s="357">
        <v>45784</v>
      </c>
      <c r="B1297" s="132">
        <f>[1]!thsiFinD("ths_adjustment_nvg_ratio_fund",B$2,$A$6,$A1297,101)/100</f>
        <v>0.31226023017902999</v>
      </c>
      <c r="C1297" s="132">
        <f>[1]!thsiFinD("ths_adjustment_nvg_ratio_fund",C$2,$A$6,$A1297,101)/100</f>
        <v>0.25453913647815002</v>
      </c>
      <c r="D1297" s="132">
        <f>[1]!thsiFinD("ths_adjustment_nvg_ratio_fund",D$2,$A$6,$A1297,101)/100</f>
        <v>0.42978672417924996</v>
      </c>
      <c r="E1297" s="132">
        <f>[1]!thsiFinD("ths_adjustment_nvg_ratio_fund",E$2,$A$6,$A1297,101)/100</f>
        <v>0.64075215800334007</v>
      </c>
      <c r="F1297" s="135">
        <f>(1+F$831)*(1+[1]!thsiFinD("ths_adjustment_nvg_ratio_fund",F$2,$A$832,$A1297,101)/100)-1</f>
        <v>0.34214210238918819</v>
      </c>
      <c r="G1297" s="135">
        <f>(1+G$831)*(1+[1]!thsiFinD("ths_adjustment_nvg_ratio_fund",G$2,$A$832,$A1297,101)/100)-1</f>
        <v>0.34531209216822867</v>
      </c>
      <c r="H1297" s="136">
        <f>(1+H$997)*(1+[1]!thsiFinD("ths_adjustment_nvg_ratio_fund",H$2,$A$998,$A1297,101)/100)-1</f>
        <v>0.38083348031920061</v>
      </c>
      <c r="I1297" s="136">
        <f>(1+I$997)*(1+[1]!thsiFinD("ths_adjustment_nvg_ratio_fund",I$2,$A$998,$A1297,101)/100)-1</f>
        <v>0.57855836628799517</v>
      </c>
      <c r="J1297" s="32">
        <f t="shared" si="144"/>
        <v>0.41052303625054781</v>
      </c>
      <c r="K1297" s="32">
        <f>[1]!thsiFinD("ths_int_chg_ratio_index",K$2,$A$6,$A1297,101)/100</f>
        <v>-3.0442465656221E-2</v>
      </c>
      <c r="L1297" s="32">
        <f>[1]!thsiFinD("ths_int_chg_ratio_index",L$2,$A$6,$A1297,101)/100</f>
        <v>6.1248665537305999E-2</v>
      </c>
      <c r="M1297" s="46">
        <f t="shared" si="145"/>
        <v>1.4105230362505479</v>
      </c>
      <c r="N1297" s="46">
        <f t="shared" si="146"/>
        <v>0.969557534343779</v>
      </c>
      <c r="O1297" s="46">
        <f t="shared" si="146"/>
        <v>1.0612486655373059</v>
      </c>
      <c r="P1297" s="38">
        <f t="shared" si="147"/>
        <v>4.0993139309786208E-3</v>
      </c>
      <c r="Q1297" s="38">
        <f t="shared" si="148"/>
        <v>4.9332593654916046E-3</v>
      </c>
      <c r="R1297" s="38">
        <f t="shared" si="148"/>
        <v>5.0402349441183159E-3</v>
      </c>
      <c r="S1297" s="34">
        <f>MAX(M$6:M1297)</f>
        <v>1.5715176881679187</v>
      </c>
      <c r="T1297" s="34">
        <f>MAX(N$6:N1297)</f>
        <v>1.37911001835863</v>
      </c>
      <c r="U1297" s="34">
        <f>MAX(O$6:O1297)</f>
        <v>1.34291332477861</v>
      </c>
      <c r="V1297" s="35">
        <f t="shared" si="149"/>
        <v>-0.10244533238761</v>
      </c>
      <c r="W1297" s="35">
        <f t="shared" si="150"/>
        <v>-0.29696868165912282</v>
      </c>
      <c r="X1297" s="35">
        <f t="shared" si="150"/>
        <v>-0.20974150307707962</v>
      </c>
    </row>
    <row r="1298" spans="1:24">
      <c r="A1298" s="357">
        <v>45785</v>
      </c>
      <c r="B1298" s="132">
        <f>[1]!thsiFinD("ths_adjustment_nvg_ratio_fund",B$2,$A$6,$A1298,101)/100</f>
        <v>0.32528772378516996</v>
      </c>
      <c r="C1298" s="132">
        <f>[1]!thsiFinD("ths_adjustment_nvg_ratio_fund",C$2,$A$6,$A1298,101)/100</f>
        <v>0.26409521327426</v>
      </c>
      <c r="D1298" s="132">
        <f>[1]!thsiFinD("ths_adjustment_nvg_ratio_fund",D$2,$A$6,$A1298,101)/100</f>
        <v>0.43601725377425998</v>
      </c>
      <c r="E1298" s="132">
        <f>[1]!thsiFinD("ths_adjustment_nvg_ratio_fund",E$2,$A$6,$A1298,101)/100</f>
        <v>0.64830291787546002</v>
      </c>
      <c r="F1298" s="135">
        <f>(1+F$831)*(1+[1]!thsiFinD("ths_adjustment_nvg_ratio_fund",F$2,$A$832,$A1298,101)/100)-1</f>
        <v>0.35192499467849192</v>
      </c>
      <c r="G1298" s="135">
        <f>(1+G$831)*(1+[1]!thsiFinD("ths_adjustment_nvg_ratio_fund",G$2,$A$832,$A1298,101)/100)-1</f>
        <v>0.35622229628436886</v>
      </c>
      <c r="H1298" s="136">
        <f>(1+H$997)*(1+[1]!thsiFinD("ths_adjustment_nvg_ratio_fund",H$2,$A$998,$A1298,101)/100)-1</f>
        <v>0.39913841785788118</v>
      </c>
      <c r="I1298" s="136">
        <f>(1+I$997)*(1+[1]!thsiFinD("ths_adjustment_nvg_ratio_fund",I$2,$A$998,$A1298,101)/100)-1</f>
        <v>0.59443850343925297</v>
      </c>
      <c r="J1298" s="32">
        <f t="shared" si="144"/>
        <v>0.4219284151211431</v>
      </c>
      <c r="K1298" s="32">
        <f>[1]!thsiFinD("ths_int_chg_ratio_index",K$2,$A$6,$A1298,101)/100</f>
        <v>-2.5428784799425997E-2</v>
      </c>
      <c r="L1298" s="32">
        <f>[1]!thsiFinD("ths_int_chg_ratio_index",L$2,$A$6,$A1298,101)/100</f>
        <v>6.8278157912829998E-2</v>
      </c>
      <c r="M1298" s="46">
        <f t="shared" si="145"/>
        <v>1.4219284151211431</v>
      </c>
      <c r="N1298" s="46">
        <f t="shared" si="146"/>
        <v>0.97457121520057399</v>
      </c>
      <c r="O1298" s="46">
        <f t="shared" si="146"/>
        <v>1.06827815791283</v>
      </c>
      <c r="P1298" s="38">
        <f t="shared" si="147"/>
        <v>8.0859217307878151E-3</v>
      </c>
      <c r="Q1298" s="38">
        <f t="shared" si="148"/>
        <v>5.1711019503224431E-3</v>
      </c>
      <c r="R1298" s="38">
        <f t="shared" si="148"/>
        <v>6.6237938419126952E-3</v>
      </c>
      <c r="S1298" s="34">
        <f>MAX(M$6:M1298)</f>
        <v>1.5715176881679187</v>
      </c>
      <c r="T1298" s="34">
        <f>MAX(N$6:N1298)</f>
        <v>1.37911001835863</v>
      </c>
      <c r="U1298" s="34">
        <f>MAX(O$6:O1298)</f>
        <v>1.34291332477861</v>
      </c>
      <c r="V1298" s="35">
        <f t="shared" si="149"/>
        <v>-9.5187775596192847E-2</v>
      </c>
      <c r="W1298" s="35">
        <f t="shared" si="150"/>
        <v>-0.29333323503771247</v>
      </c>
      <c r="X1298" s="35">
        <f t="shared" si="150"/>
        <v>-0.20450699371164249</v>
      </c>
    </row>
    <row r="1299" spans="1:24">
      <c r="A1299" s="357">
        <v>45786</v>
      </c>
      <c r="B1299" s="132">
        <f>[1]!thsiFinD("ths_adjustment_nvg_ratio_fund",B$2,$A$6,$A1299,101)/100</f>
        <v>0.32033248081841004</v>
      </c>
      <c r="C1299" s="132">
        <f>[1]!thsiFinD("ths_adjustment_nvg_ratio_fund",C$2,$A$6,$A1299,101)/100</f>
        <v>0.26296585874381001</v>
      </c>
      <c r="D1299" s="132">
        <f>[1]!thsiFinD("ths_adjustment_nvg_ratio_fund",D$2,$A$6,$A1299,101)/100</f>
        <v>0.42211838006231001</v>
      </c>
      <c r="E1299" s="132">
        <f>[1]!thsiFinD("ths_adjustment_nvg_ratio_fund",E$2,$A$6,$A1299,101)/100</f>
        <v>0.64187078906693007</v>
      </c>
      <c r="F1299" s="135">
        <f>(1+F$831)*(1+[1]!thsiFinD("ths_adjustment_nvg_ratio_fund",F$2,$A$832,$A1299,101)/100)-1</f>
        <v>0.34060984215110435</v>
      </c>
      <c r="G1299" s="135">
        <f>(1+G$831)*(1+[1]!thsiFinD("ths_adjustment_nvg_ratio_fund",G$2,$A$832,$A1299,101)/100)-1</f>
        <v>0.34231478334510013</v>
      </c>
      <c r="H1299" s="136">
        <f>(1+H$997)*(1+[1]!thsiFinD("ths_adjustment_nvg_ratio_fund",H$2,$A$998,$A1299,101)/100)-1</f>
        <v>0.37804120171160616</v>
      </c>
      <c r="I1299" s="136">
        <f>(1+I$997)*(1+[1]!thsiFinD("ths_adjustment_nvg_ratio_fund",I$2,$A$998,$A1299,101)/100)-1</f>
        <v>0.57395191428991876</v>
      </c>
      <c r="J1299" s="32">
        <f t="shared" si="144"/>
        <v>0.4102756562736487</v>
      </c>
      <c r="K1299" s="32">
        <f>[1]!thsiFinD("ths_int_chg_ratio_index",K$2,$A$6,$A1299,101)/100</f>
        <v>-2.8973200441684003E-2</v>
      </c>
      <c r="L1299" s="32">
        <f>[1]!thsiFinD("ths_int_chg_ratio_index",L$2,$A$6,$A1299,101)/100</f>
        <v>6.0711125008993998E-2</v>
      </c>
      <c r="M1299" s="46">
        <f t="shared" si="145"/>
        <v>1.4102756562736487</v>
      </c>
      <c r="N1299" s="46">
        <f t="shared" si="146"/>
        <v>0.97102679955831595</v>
      </c>
      <c r="O1299" s="46">
        <f t="shared" si="146"/>
        <v>1.060711125008994</v>
      </c>
      <c r="P1299" s="38">
        <f t="shared" si="147"/>
        <v>-8.1950390213572089E-3</v>
      </c>
      <c r="Q1299" s="38">
        <f t="shared" si="148"/>
        <v>-3.6368975268047388E-3</v>
      </c>
      <c r="R1299" s="38">
        <f t="shared" si="148"/>
        <v>-7.0833919497336195E-3</v>
      </c>
      <c r="S1299" s="34">
        <f>MAX(M$6:M1299)</f>
        <v>1.5715176881679187</v>
      </c>
      <c r="T1299" s="34">
        <f>MAX(N$6:N1299)</f>
        <v>1.37911001835863</v>
      </c>
      <c r="U1299" s="34">
        <f>MAX(O$6:O1299)</f>
        <v>1.34291332477861</v>
      </c>
      <c r="V1299" s="35">
        <f t="shared" si="149"/>
        <v>-0.10260274708218309</v>
      </c>
      <c r="W1299" s="35">
        <f t="shared" si="150"/>
        <v>-0.29590330964747891</v>
      </c>
      <c r="X1299" s="35">
        <f t="shared" si="150"/>
        <v>-0.21014178246845472</v>
      </c>
    </row>
    <row r="1300" spans="1:24">
      <c r="A1300" s="357">
        <v>45789</v>
      </c>
      <c r="B1300" s="132">
        <f>[1]!thsiFinD("ths_adjustment_nvg_ratio_fund",B$2,$A$6,$A1300,101)/100</f>
        <v>0.33999360613810997</v>
      </c>
      <c r="C1300" s="132">
        <f>[1]!thsiFinD("ths_adjustment_nvg_ratio_fund",C$2,$A$6,$A1300,101)/100</f>
        <v>0.27495439145165002</v>
      </c>
      <c r="D1300" s="132">
        <f>[1]!thsiFinD("ths_adjustment_nvg_ratio_fund",D$2,$A$6,$A1300,101)/100</f>
        <v>0.44140905823148996</v>
      </c>
      <c r="E1300" s="132">
        <f>[1]!thsiFinD("ths_adjustment_nvg_ratio_fund",E$2,$A$6,$A1300,101)/100</f>
        <v>0.66116717549252002</v>
      </c>
      <c r="F1300" s="135">
        <f>(1+F$831)*(1+[1]!thsiFinD("ths_adjustment_nvg_ratio_fund",F$2,$A$832,$A1300,101)/100)-1</f>
        <v>0.35628604304842271</v>
      </c>
      <c r="G1300" s="135">
        <f>(1+G$831)*(1+[1]!thsiFinD("ths_adjustment_nvg_ratio_fund",G$2,$A$832,$A1300,101)/100)-1</f>
        <v>0.3569416504019165</v>
      </c>
      <c r="H1300" s="136">
        <f>(1+H$997)*(1+[1]!thsiFinD("ths_adjustment_nvg_ratio_fund",H$2,$A$998,$A1300,101)/100)-1</f>
        <v>0.39996575966753523</v>
      </c>
      <c r="I1300" s="136">
        <f>(1+I$997)*(1+[1]!thsiFinD("ths_adjustment_nvg_ratio_fund",I$2,$A$998,$A1300,101)/100)-1</f>
        <v>0.59783273122731151</v>
      </c>
      <c r="J1300" s="32">
        <f t="shared" si="144"/>
        <v>0.42856880195736941</v>
      </c>
      <c r="K1300" s="32">
        <f>[1]!thsiFinD("ths_int_chg_ratio_index",K$2,$A$6,$A1300,101)/100</f>
        <v>-1.7495201392851E-2</v>
      </c>
      <c r="L1300" s="32">
        <f>[1]!thsiFinD("ths_int_chg_ratio_index",L$2,$A$6,$A1300,101)/100</f>
        <v>7.4240635672896002E-2</v>
      </c>
      <c r="M1300" s="46">
        <f t="shared" si="145"/>
        <v>1.4285688019573695</v>
      </c>
      <c r="N1300" s="46">
        <f t="shared" si="146"/>
        <v>0.98250479860714901</v>
      </c>
      <c r="O1300" s="46">
        <f t="shared" si="146"/>
        <v>1.074240635672896</v>
      </c>
      <c r="P1300" s="38">
        <f t="shared" si="147"/>
        <v>1.2971326281031148E-2</v>
      </c>
      <c r="Q1300" s="38">
        <f t="shared" si="148"/>
        <v>1.1820476071364938E-2</v>
      </c>
      <c r="R1300" s="38">
        <f t="shared" si="148"/>
        <v>1.2755132236203615E-2</v>
      </c>
      <c r="S1300" s="34">
        <f>MAX(M$6:M1300)</f>
        <v>1.5715176881679187</v>
      </c>
      <c r="T1300" s="34">
        <f>MAX(N$6:N1300)</f>
        <v>1.37911001835863</v>
      </c>
      <c r="U1300" s="34">
        <f>MAX(O$6:O1300)</f>
        <v>1.34291332477861</v>
      </c>
      <c r="V1300" s="35">
        <f t="shared" si="149"/>
        <v>-9.0962314510885101E-2</v>
      </c>
      <c r="W1300" s="35">
        <f t="shared" si="150"/>
        <v>-0.28758055156723983</v>
      </c>
      <c r="X1300" s="35">
        <f t="shared" si="150"/>
        <v>-0.20006703645598789</v>
      </c>
    </row>
    <row r="1301" spans="1:24">
      <c r="A1301" s="357">
        <v>45790</v>
      </c>
      <c r="B1301" s="132">
        <f>[1]!thsiFinD("ths_adjustment_nvg_ratio_fund",B$2,$A$6,$A1301,101)/100</f>
        <v>0.33959398976982003</v>
      </c>
      <c r="C1301" s="132">
        <f>[1]!thsiFinD("ths_adjustment_nvg_ratio_fund",C$2,$A$6,$A1301,101)/100</f>
        <v>0.27582312570584999</v>
      </c>
      <c r="D1301" s="132">
        <f>[1]!thsiFinD("ths_adjustment_nvg_ratio_fund",D$2,$A$6,$A1301,101)/100</f>
        <v>0.43925233644860001</v>
      </c>
      <c r="E1301" s="132">
        <f>[1]!thsiFinD("ths_adjustment_nvg_ratio_fund",E$2,$A$6,$A1301,101)/100</f>
        <v>0.65799772070947005</v>
      </c>
      <c r="F1301" s="135">
        <f>(1+F$831)*(1+[1]!thsiFinD("ths_adjustment_nvg_ratio_fund",F$2,$A$832,$A1301,101)/100)-1</f>
        <v>0.35392871960521699</v>
      </c>
      <c r="G1301" s="135">
        <f>(1+G$831)*(1+[1]!thsiFinD("ths_adjustment_nvg_ratio_fund",G$2,$A$832,$A1301,101)/100)-1</f>
        <v>0.35274541804955772</v>
      </c>
      <c r="H1301" s="136">
        <f>(1+H$997)*(1+[1]!thsiFinD("ths_adjustment_nvg_ratio_fund",H$2,$A$998,$A1301,101)/100)-1</f>
        <v>0.39500170880959162</v>
      </c>
      <c r="I1301" s="136">
        <f>(1+I$997)*(1+[1]!thsiFinD("ths_adjustment_nvg_ratio_fund",I$2,$A$998,$A1301,101)/100)-1</f>
        <v>0.59759028638530598</v>
      </c>
      <c r="J1301" s="32">
        <f t="shared" si="144"/>
        <v>0.42649166318542653</v>
      </c>
      <c r="K1301" s="32">
        <f>[1]!thsiFinD("ths_int_chg_ratio_index",K$2,$A$6,$A1301,101)/100</f>
        <v>-1.6963406991909999E-2</v>
      </c>
      <c r="L1301" s="32">
        <f>[1]!thsiFinD("ths_int_chg_ratio_index",L$2,$A$6,$A1301,101)/100</f>
        <v>7.3578320854942009E-2</v>
      </c>
      <c r="M1301" s="46">
        <f t="shared" si="145"/>
        <v>1.4264916631854265</v>
      </c>
      <c r="N1301" s="46">
        <f t="shared" si="146"/>
        <v>0.98303659300808999</v>
      </c>
      <c r="O1301" s="46">
        <f t="shared" si="146"/>
        <v>1.0735783208549421</v>
      </c>
      <c r="P1301" s="38">
        <f t="shared" si="147"/>
        <v>-1.4539998137275134E-3</v>
      </c>
      <c r="Q1301" s="38">
        <f t="shared" si="148"/>
        <v>5.4126392226772069E-4</v>
      </c>
      <c r="R1301" s="38">
        <f t="shared" si="148"/>
        <v>-6.1654232390773167E-4</v>
      </c>
      <c r="S1301" s="34">
        <f>MAX(M$6:M1301)</f>
        <v>1.5715176881679187</v>
      </c>
      <c r="T1301" s="34">
        <f>MAX(N$6:N1301)</f>
        <v>1.37911001835863</v>
      </c>
      <c r="U1301" s="34">
        <f>MAX(O$6:O1301)</f>
        <v>1.34291332477861</v>
      </c>
      <c r="V1301" s="35">
        <f t="shared" si="149"/>
        <v>-9.2284055136257481E-2</v>
      </c>
      <c r="W1301" s="35">
        <f t="shared" si="150"/>
        <v>-0.28719494462228123</v>
      </c>
      <c r="X1301" s="35">
        <f t="shared" si="150"/>
        <v>-0.2005602289843017</v>
      </c>
    </row>
    <row r="1302" spans="1:24">
      <c r="A1302" s="357">
        <v>45791</v>
      </c>
      <c r="B1302" s="132">
        <f>[1]!thsiFinD("ths_adjustment_nvg_ratio_fund",B$2,$A$6,$A1302,101)/100</f>
        <v>0.35517902813299002</v>
      </c>
      <c r="C1302" s="132">
        <f>[1]!thsiFinD("ths_adjustment_nvg_ratio_fund",C$2,$A$6,$A1302,101)/100</f>
        <v>0.29093910172878001</v>
      </c>
      <c r="D1302" s="132">
        <f>[1]!thsiFinD("ths_adjustment_nvg_ratio_fund",D$2,$A$6,$A1302,101)/100</f>
        <v>0.44380541576802995</v>
      </c>
      <c r="E1302" s="132">
        <f>[1]!thsiFinD("ths_adjustment_nvg_ratio_fund",E$2,$A$6,$A1302,101)/100</f>
        <v>0.66349765693928997</v>
      </c>
      <c r="F1302" s="135">
        <f>(1+F$831)*(1+[1]!thsiFinD("ths_adjustment_nvg_ratio_fund",F$2,$A$832,$A1302,101)/100)-1</f>
        <v>0.354400184293858</v>
      </c>
      <c r="G1302" s="135">
        <f>(1+G$831)*(1+[1]!thsiFinD("ths_adjustment_nvg_ratio_fund",G$2,$A$832,$A1302,101)/100)-1</f>
        <v>0.35526315746097992</v>
      </c>
      <c r="H1302" s="136">
        <f>(1+H$997)*(1+[1]!thsiFinD("ths_adjustment_nvg_ratio_fund",H$2,$A$998,$A1302,101)/100)-1</f>
        <v>0.39510512653579588</v>
      </c>
      <c r="I1302" s="136">
        <f>(1+I$997)*(1+[1]!thsiFinD("ths_adjustment_nvg_ratio_fund",I$2,$A$998,$A1302,101)/100)-1</f>
        <v>0.59746906396430299</v>
      </c>
      <c r="J1302" s="32">
        <f t="shared" si="144"/>
        <v>0.43195734185300333</v>
      </c>
      <c r="K1302" s="32">
        <f>[1]!thsiFinD("ths_int_chg_ratio_index",K$2,$A$6,$A1302,101)/100</f>
        <v>-7.4054584875023E-3</v>
      </c>
      <c r="L1302" s="32">
        <f>[1]!thsiFinD("ths_int_chg_ratio_index",L$2,$A$6,$A1302,101)/100</f>
        <v>8.0966403205883997E-2</v>
      </c>
      <c r="M1302" s="46">
        <f t="shared" si="145"/>
        <v>1.4319573418530034</v>
      </c>
      <c r="N1302" s="46">
        <f t="shared" si="146"/>
        <v>0.99259454151249771</v>
      </c>
      <c r="O1302" s="46">
        <f t="shared" si="146"/>
        <v>1.0809664032058839</v>
      </c>
      <c r="P1302" s="38">
        <f t="shared" si="147"/>
        <v>3.8315531794779201E-3</v>
      </c>
      <c r="Q1302" s="38">
        <f t="shared" si="148"/>
        <v>9.7228817038850224E-3</v>
      </c>
      <c r="R1302" s="38">
        <f t="shared" si="148"/>
        <v>6.8817357871555629E-3</v>
      </c>
      <c r="S1302" s="34">
        <f>MAX(M$6:M1302)</f>
        <v>1.5715176881679187</v>
      </c>
      <c r="T1302" s="34">
        <f>MAX(N$6:N1302)</f>
        <v>1.37911001835863</v>
      </c>
      <c r="U1302" s="34">
        <f>MAX(O$6:O1302)</f>
        <v>1.34291332477861</v>
      </c>
      <c r="V1302" s="35">
        <f t="shared" si="149"/>
        <v>-8.8806093221652005E-2</v>
      </c>
      <c r="W1302" s="35">
        <f t="shared" si="150"/>
        <v>-0.28026442539091256</v>
      </c>
      <c r="X1302" s="35">
        <f t="shared" si="150"/>
        <v>-0.19505869570242751</v>
      </c>
    </row>
    <row r="1303" spans="1:24">
      <c r="A1303" s="357">
        <v>45792</v>
      </c>
      <c r="B1303" s="132">
        <f>[1]!thsiFinD("ths_adjustment_nvg_ratio_fund",B$2,$A$6,$A1303,101)/100</f>
        <v>0.34047314578005</v>
      </c>
      <c r="C1303" s="132">
        <f>[1]!thsiFinD("ths_adjustment_nvg_ratio_fund",C$2,$A$6,$A1303,101)/100</f>
        <v>0.28233863261227998</v>
      </c>
      <c r="D1303" s="132">
        <f>[1]!thsiFinD("ths_adjustment_nvg_ratio_fund",D$2,$A$6,$A1303,101)/100</f>
        <v>0.42271746944644001</v>
      </c>
      <c r="E1303" s="132">
        <f>[1]!thsiFinD("ths_adjustment_nvg_ratio_fund",E$2,$A$6,$A1303,101)/100</f>
        <v>0.64737072529674999</v>
      </c>
      <c r="F1303" s="135">
        <f>(1+F$831)*(1+[1]!thsiFinD("ths_adjustment_nvg_ratio_fund",F$2,$A$832,$A1303,101)/100)-1</f>
        <v>0.33907758191302051</v>
      </c>
      <c r="G1303" s="135">
        <f>(1+G$831)*(1+[1]!thsiFinD("ths_adjustment_nvg_ratio_fund",G$2,$A$832,$A1303,101)/100)-1</f>
        <v>0.33943736687491</v>
      </c>
      <c r="H1303" s="136">
        <f>(1+H$997)*(1+[1]!thsiFinD("ths_adjustment_nvg_ratio_fund",H$2,$A$998,$A1303,101)/100)-1</f>
        <v>0.37804120171160616</v>
      </c>
      <c r="I1303" s="136">
        <f>(1+I$997)*(1+[1]!thsiFinD("ths_adjustment_nvg_ratio_fund",I$2,$A$998,$A1303,101)/100)-1</f>
        <v>0.5820738164970567</v>
      </c>
      <c r="J1303" s="32">
        <f t="shared" si="144"/>
        <v>0.41644124251651415</v>
      </c>
      <c r="K1303" s="32">
        <f>[1]!thsiFinD("ths_int_chg_ratio_index",K$2,$A$6,$A1303,101)/100</f>
        <v>-1.7822720178961998E-2</v>
      </c>
      <c r="L1303" s="32">
        <f>[1]!thsiFinD("ths_int_chg_ratio_index",L$2,$A$6,$A1303,101)/100</f>
        <v>6.8282068914607003E-2</v>
      </c>
      <c r="M1303" s="46">
        <f t="shared" si="145"/>
        <v>1.4164412425165143</v>
      </c>
      <c r="N1303" s="46">
        <f t="shared" si="146"/>
        <v>0.98217727982103797</v>
      </c>
      <c r="O1303" s="46">
        <f t="shared" si="146"/>
        <v>1.0682820689146071</v>
      </c>
      <c r="P1303" s="38">
        <f t="shared" si="147"/>
        <v>-1.0835587683366787E-2</v>
      </c>
      <c r="Q1303" s="38">
        <f t="shared" si="148"/>
        <v>-1.0494981843831352E-2</v>
      </c>
      <c r="R1303" s="38">
        <f t="shared" si="148"/>
        <v>-1.1734253954293283E-2</v>
      </c>
      <c r="S1303" s="34">
        <f>MAX(M$6:M1303)</f>
        <v>1.5715176881679187</v>
      </c>
      <c r="T1303" s="34">
        <f>MAX(N$6:N1303)</f>
        <v>1.37911001835863</v>
      </c>
      <c r="U1303" s="34">
        <f>MAX(O$6:O1303)</f>
        <v>1.34291332477861</v>
      </c>
      <c r="V1303" s="35">
        <f t="shared" si="149"/>
        <v>-9.8679414695098444E-2</v>
      </c>
      <c r="W1303" s="35">
        <f t="shared" si="150"/>
        <v>-0.28781803717879439</v>
      </c>
      <c r="X1303" s="35">
        <f t="shared" si="150"/>
        <v>-0.20450408138535525</v>
      </c>
    </row>
    <row r="1304" spans="1:24">
      <c r="A1304" s="357">
        <v>45793</v>
      </c>
      <c r="B1304" s="132">
        <f>[1]!thsiFinD("ths_adjustment_nvg_ratio_fund",B$2,$A$6,$A1304,101)/100</f>
        <v>0.33671675191815997</v>
      </c>
      <c r="C1304" s="132">
        <f>[1]!thsiFinD("ths_adjustment_nvg_ratio_fund",C$2,$A$6,$A1304,101)/100</f>
        <v>0.27860307531925999</v>
      </c>
      <c r="D1304" s="132">
        <f>[1]!thsiFinD("ths_adjustment_nvg_ratio_fund",D$2,$A$6,$A1304,101)/100</f>
        <v>0.42559309849028998</v>
      </c>
      <c r="E1304" s="132">
        <f>[1]!thsiFinD("ths_adjustment_nvg_ratio_fund",E$2,$A$6,$A1304,101)/100</f>
        <v>0.64802326014814005</v>
      </c>
      <c r="F1304" s="135">
        <f>(1+F$831)*(1+[1]!thsiFinD("ths_adjustment_nvg_ratio_fund",F$2,$A$832,$A1304,101)/100)-1</f>
        <v>0.34438155966023376</v>
      </c>
      <c r="G1304" s="135">
        <f>(1+G$831)*(1+[1]!thsiFinD("ths_adjustment_nvg_ratio_fund",G$2,$A$832,$A1304,101)/100)-1</f>
        <v>0.34543198452114354</v>
      </c>
      <c r="H1304" s="136">
        <f>(1+H$997)*(1+[1]!thsiFinD("ths_adjustment_nvg_ratio_fund",H$2,$A$998,$A1304,101)/100)-1</f>
        <v>0.38941715159440271</v>
      </c>
      <c r="I1304" s="136">
        <f>(1+I$997)*(1+[1]!thsiFinD("ths_adjustment_nvg_ratio_fund",I$2,$A$998,$A1304,101)/100)-1</f>
        <v>0.59528706038627255</v>
      </c>
      <c r="J1304" s="32">
        <f t="shared" si="144"/>
        <v>0.42043174275473782</v>
      </c>
      <c r="K1304" s="32">
        <f>[1]!thsiFinD("ths_int_chg_ratio_index",K$2,$A$6,$A1304,101)/100</f>
        <v>-2.1190883829065997E-2</v>
      </c>
      <c r="L1304" s="32">
        <f>[1]!thsiFinD("ths_int_chg_ratio_index",L$2,$A$6,$A1304,101)/100</f>
        <v>6.7829659339745996E-2</v>
      </c>
      <c r="M1304" s="46">
        <f t="shared" si="145"/>
        <v>1.4204317427547379</v>
      </c>
      <c r="N1304" s="46">
        <f t="shared" si="146"/>
        <v>0.97880911617093402</v>
      </c>
      <c r="O1304" s="46">
        <f t="shared" si="146"/>
        <v>1.0678296593397461</v>
      </c>
      <c r="P1304" s="38">
        <f t="shared" si="147"/>
        <v>2.817271990142034E-3</v>
      </c>
      <c r="Q1304" s="38">
        <f t="shared" si="148"/>
        <v>-3.4292827978240625E-3</v>
      </c>
      <c r="R1304" s="38">
        <f t="shared" si="148"/>
        <v>-4.2349262243135399E-4</v>
      </c>
      <c r="S1304" s="34">
        <f>MAX(M$6:M1304)</f>
        <v>1.5715176881679187</v>
      </c>
      <c r="T1304" s="34">
        <f>MAX(N$6:N1304)</f>
        <v>1.37911001835863</v>
      </c>
      <c r="U1304" s="34">
        <f>MAX(O$6:O1304)</f>
        <v>1.34291332477861</v>
      </c>
      <c r="V1304" s="35">
        <f t="shared" si="149"/>
        <v>-9.6140149455980595E-2</v>
      </c>
      <c r="W1304" s="35">
        <f t="shared" si="150"/>
        <v>-0.29026031053281776</v>
      </c>
      <c r="X1304" s="35">
        <f t="shared" si="150"/>
        <v>-0.20484096803806284</v>
      </c>
    </row>
    <row r="1305" spans="1:24">
      <c r="A1305" s="357">
        <v>45796</v>
      </c>
      <c r="B1305" s="132">
        <f>[1]!thsiFinD("ths_adjustment_nvg_ratio_fund",B$2,$A$6,$A1305,101)/100</f>
        <v>0.33375959079284001</v>
      </c>
      <c r="C1305" s="132">
        <f>[1]!thsiFinD("ths_adjustment_nvg_ratio_fund",C$2,$A$6,$A1305,101)/100</f>
        <v>0.27643123968377997</v>
      </c>
      <c r="D1305" s="132">
        <f>[1]!thsiFinD("ths_adjustment_nvg_ratio_fund",D$2,$A$6,$A1305,101)/100</f>
        <v>0.43134435657799997</v>
      </c>
      <c r="E1305" s="132">
        <f>[1]!thsiFinD("ths_adjustment_nvg_ratio_fund",E$2,$A$6,$A1305,101)/100</f>
        <v>0.65417573115218997</v>
      </c>
      <c r="F1305" s="135">
        <f>(1+F$831)*(1+[1]!thsiFinD("ths_adjustment_nvg_ratio_fund",F$2,$A$832,$A1305,101)/100)-1</f>
        <v>0.35487164898249901</v>
      </c>
      <c r="G1305" s="135">
        <f>(1+G$831)*(1+[1]!thsiFinD("ths_adjustment_nvg_ratio_fund",G$2,$A$832,$A1305,101)/100)-1</f>
        <v>0.35538304981389479</v>
      </c>
      <c r="H1305" s="136">
        <f>(1+H$997)*(1+[1]!thsiFinD("ths_adjustment_nvg_ratio_fund",H$2,$A$998,$A1305,101)/100)-1</f>
        <v>0.39893158240546289</v>
      </c>
      <c r="I1305" s="136">
        <f>(1+I$997)*(1+[1]!thsiFinD("ths_adjustment_nvg_ratio_fund",I$2,$A$998,$A1305,101)/100)-1</f>
        <v>0.60413629711941752</v>
      </c>
      <c r="J1305" s="32">
        <f t="shared" si="144"/>
        <v>0.42612918706601044</v>
      </c>
      <c r="K1305" s="32">
        <f>[1]!thsiFinD("ths_int_chg_ratio_index",K$2,$A$6,$A1305,101)/100</f>
        <v>-2.3210360971372E-2</v>
      </c>
      <c r="L1305" s="32">
        <f>[1]!thsiFinD("ths_int_chg_ratio_index",L$2,$A$6,$A1305,101)/100</f>
        <v>6.9314662270108005E-2</v>
      </c>
      <c r="M1305" s="46">
        <f t="shared" si="145"/>
        <v>1.4261291870660104</v>
      </c>
      <c r="N1305" s="46">
        <f t="shared" si="146"/>
        <v>0.97678963902862803</v>
      </c>
      <c r="O1305" s="46">
        <f t="shared" si="146"/>
        <v>1.069314662270108</v>
      </c>
      <c r="P1305" s="38">
        <f t="shared" si="147"/>
        <v>4.0110651851690271E-3</v>
      </c>
      <c r="Q1305" s="38">
        <f t="shared" si="148"/>
        <v>-2.0631981342860151E-3</v>
      </c>
      <c r="R1305" s="38">
        <f t="shared" si="148"/>
        <v>1.3906739875346741E-3</v>
      </c>
      <c r="S1305" s="34">
        <f>MAX(M$6:M1305)</f>
        <v>1.5715176881679187</v>
      </c>
      <c r="T1305" s="34">
        <f>MAX(N$6:N1305)</f>
        <v>1.37911001835863</v>
      </c>
      <c r="U1305" s="34">
        <f>MAX(O$6:O1305)</f>
        <v>1.34291332477861</v>
      </c>
      <c r="V1305" s="35">
        <f t="shared" si="149"/>
        <v>-9.251470867719136E-2</v>
      </c>
      <c r="W1305" s="35">
        <f t="shared" si="150"/>
        <v>-0.29172464413595522</v>
      </c>
      <c r="X1305" s="35">
        <f t="shared" si="150"/>
        <v>-0.20373516105636003</v>
      </c>
    </row>
    <row r="1306" spans="1:24">
      <c r="A1306" s="357">
        <v>45797</v>
      </c>
      <c r="B1306" s="132">
        <f>[1]!thsiFinD("ths_adjustment_nvg_ratio_fund",B$2,$A$6,$A1306,101)/100</f>
        <v>0.34167199488491001</v>
      </c>
      <c r="C1306" s="132">
        <f>[1]!thsiFinD("ths_adjustment_nvg_ratio_fund",C$2,$A$6,$A1306,101)/100</f>
        <v>0.28520545565111999</v>
      </c>
      <c r="D1306" s="132">
        <f>[1]!thsiFinD("ths_adjustment_nvg_ratio_fund",D$2,$A$6,$A1306,101)/100</f>
        <v>0.43925233644860001</v>
      </c>
      <c r="E1306" s="132">
        <f>[1]!thsiFinD("ths_adjustment_nvg_ratio_fund",E$2,$A$6,$A1306,101)/100</f>
        <v>0.66191292950919012</v>
      </c>
      <c r="F1306" s="135">
        <f>(1+F$831)*(1+[1]!thsiFinD("ths_adjustment_nvg_ratio_fund",F$2,$A$832,$A1306,101)/100)-1</f>
        <v>0.36347587955020022</v>
      </c>
      <c r="G1306" s="135">
        <f>(1+G$831)*(1+[1]!thsiFinD("ths_adjustment_nvg_ratio_fund",G$2,$A$832,$A1306,101)/100)-1</f>
        <v>0.36509433040080475</v>
      </c>
      <c r="H1306" s="136">
        <f>(1+H$997)*(1+[1]!thsiFinD("ths_adjustment_nvg_ratio_fund",H$2,$A$998,$A1306,101)/100)-1</f>
        <v>0.41847753265863452</v>
      </c>
      <c r="I1306" s="136">
        <f>(1+I$997)*(1+[1]!thsiFinD("ths_adjustment_nvg_ratio_fund",I$2,$A$998,$A1306,101)/100)-1</f>
        <v>0.6243804414267462</v>
      </c>
      <c r="J1306" s="32">
        <f t="shared" si="144"/>
        <v>0.4374338625662757</v>
      </c>
      <c r="K1306" s="32">
        <f>[1]!thsiFinD("ths_int_chg_ratio_index",K$2,$A$6,$A1306,101)/100</f>
        <v>-1.8108378824779999E-2</v>
      </c>
      <c r="L1306" s="32">
        <f>[1]!thsiFinD("ths_int_chg_ratio_index",L$2,$A$6,$A1306,101)/100</f>
        <v>7.6318399810067994E-2</v>
      </c>
      <c r="M1306" s="46">
        <f t="shared" si="145"/>
        <v>1.4374338625662757</v>
      </c>
      <c r="N1306" s="46">
        <f t="shared" si="146"/>
        <v>0.98189162117522</v>
      </c>
      <c r="O1306" s="46">
        <f t="shared" si="146"/>
        <v>1.076318399810068</v>
      </c>
      <c r="P1306" s="38">
        <f t="shared" si="147"/>
        <v>7.9268243037100561E-3</v>
      </c>
      <c r="Q1306" s="38">
        <f t="shared" si="148"/>
        <v>5.2232148486603958E-3</v>
      </c>
      <c r="R1306" s="38">
        <f t="shared" si="148"/>
        <v>6.5497442306565734E-3</v>
      </c>
      <c r="S1306" s="34">
        <f>MAX(M$6:M1306)</f>
        <v>1.5715176881679187</v>
      </c>
      <c r="T1306" s="34">
        <f>MAX(N$6:N1306)</f>
        <v>1.37911001835863</v>
      </c>
      <c r="U1306" s="34">
        <f>MAX(O$6:O1306)</f>
        <v>1.34291332477861</v>
      </c>
      <c r="V1306" s="35">
        <f t="shared" si="149"/>
        <v>-8.5321232214674247E-2</v>
      </c>
      <c r="W1306" s="35">
        <f t="shared" si="150"/>
        <v>-0.28802516978026593</v>
      </c>
      <c r="X1306" s="35">
        <f t="shared" si="150"/>
        <v>-0.19851983002141427</v>
      </c>
    </row>
    <row r="1307" spans="1:24">
      <c r="A1307" s="357">
        <v>45798</v>
      </c>
      <c r="B1307" s="132">
        <f>[1]!thsiFinD("ths_adjustment_nvg_ratio_fund",B$2,$A$6,$A1307,101)/100</f>
        <v>0.34470907928389005</v>
      </c>
      <c r="C1307" s="132">
        <f>[1]!thsiFinD("ths_adjustment_nvg_ratio_fund",C$2,$A$6,$A1307,101)/100</f>
        <v>0.29119972200504002</v>
      </c>
      <c r="D1307" s="132">
        <f>[1]!thsiFinD("ths_adjustment_nvg_ratio_fund",D$2,$A$6,$A1307,101)/100</f>
        <v>0.43937215432542998</v>
      </c>
      <c r="E1307" s="132">
        <f>[1]!thsiFinD("ths_adjustment_nvg_ratio_fund",E$2,$A$6,$A1307,101)/100</f>
        <v>0.66638745391786003</v>
      </c>
      <c r="F1307" s="135">
        <f>(1+F$831)*(1+[1]!thsiFinD("ths_adjustment_nvg_ratio_fund",F$2,$A$832,$A1307,101)/100)-1</f>
        <v>0.36194361931211638</v>
      </c>
      <c r="G1307" s="135">
        <f>(1+G$831)*(1+[1]!thsiFinD("ths_adjustment_nvg_ratio_fund",G$2,$A$832,$A1307,101)/100)-1</f>
        <v>0.36341583745985617</v>
      </c>
      <c r="H1307" s="136">
        <f>(1+H$997)*(1+[1]!thsiFinD("ths_adjustment_nvg_ratio_fund",H$2,$A$998,$A1307,101)/100)-1</f>
        <v>0.40937677275240136</v>
      </c>
      <c r="I1307" s="136">
        <f>(1+I$997)*(1+[1]!thsiFinD("ths_adjustment_nvg_ratio_fund",I$2,$A$998,$A1307,101)/100)-1</f>
        <v>0.61407653564157783</v>
      </c>
      <c r="J1307" s="32">
        <f t="shared" si="144"/>
        <v>0.43631014683727154</v>
      </c>
      <c r="K1307" s="32">
        <f>[1]!thsiFinD("ths_int_chg_ratio_index",K$2,$A$6,$A1307,101)/100</f>
        <v>-1.4235439379084001E-2</v>
      </c>
      <c r="L1307" s="32">
        <f>[1]!thsiFinD("ths_int_chg_ratio_index",L$2,$A$6,$A1307,101)/100</f>
        <v>7.7030335463066008E-2</v>
      </c>
      <c r="M1307" s="46">
        <f t="shared" si="145"/>
        <v>1.4363101468372714</v>
      </c>
      <c r="N1307" s="46">
        <f t="shared" si="146"/>
        <v>0.985764560620916</v>
      </c>
      <c r="O1307" s="46">
        <f t="shared" si="146"/>
        <v>1.0770303354630659</v>
      </c>
      <c r="P1307" s="38">
        <f t="shared" si="147"/>
        <v>-7.8175125706170245E-4</v>
      </c>
      <c r="Q1307" s="38">
        <f t="shared" si="148"/>
        <v>3.9443655105850794E-3</v>
      </c>
      <c r="R1307" s="38">
        <f t="shared" si="148"/>
        <v>6.6145450372623316E-4</v>
      </c>
      <c r="S1307" s="34">
        <f>MAX(M$6:M1307)</f>
        <v>1.5715176881679187</v>
      </c>
      <c r="T1307" s="34">
        <f>MAX(N$6:N1307)</f>
        <v>1.37911001835863</v>
      </c>
      <c r="U1307" s="34">
        <f>MAX(O$6:O1307)</f>
        <v>1.34291332477861</v>
      </c>
      <c r="V1307" s="35">
        <f t="shared" si="149"/>
        <v>-8.6036283491198073E-2</v>
      </c>
      <c r="W1307" s="35">
        <f t="shared" si="150"/>
        <v>-0.28521688081554253</v>
      </c>
      <c r="X1307" s="35">
        <f t="shared" si="150"/>
        <v>-0.19798968735333466</v>
      </c>
    </row>
    <row r="1308" spans="1:24">
      <c r="A1308" s="357">
        <v>45799</v>
      </c>
      <c r="B1308" s="132">
        <f>[1]!thsiFinD("ths_adjustment_nvg_ratio_fund",B$2,$A$6,$A1308,101)/100</f>
        <v>0.34359015345269001</v>
      </c>
      <c r="C1308" s="132">
        <f>[1]!thsiFinD("ths_adjustment_nvg_ratio_fund",C$2,$A$6,$A1308,101)/100</f>
        <v>0.28833289896621001</v>
      </c>
      <c r="D1308" s="132">
        <f>[1]!thsiFinD("ths_adjustment_nvg_ratio_fund",D$2,$A$6,$A1308,101)/100</f>
        <v>0.42774982027318004</v>
      </c>
      <c r="E1308" s="132">
        <f>[1]!thsiFinD("ths_adjustment_nvg_ratio_fund",E$2,$A$6,$A1308,101)/100</f>
        <v>0.65296388076900991</v>
      </c>
      <c r="F1308" s="135">
        <f>(1+F$831)*(1+[1]!thsiFinD("ths_adjustment_nvg_ratio_fund",F$2,$A$832,$A1308,101)/100)-1</f>
        <v>0.34992126975176707</v>
      </c>
      <c r="G1308" s="135">
        <f>(1+G$831)*(1+[1]!thsiFinD("ths_adjustment_nvg_ratio_fund",G$2,$A$832,$A1308,101)/100)-1</f>
        <v>0.35166638687323037</v>
      </c>
      <c r="H1308" s="136">
        <f>(1+H$997)*(1+[1]!thsiFinD("ths_adjustment_nvg_ratio_fund",H$2,$A$998,$A1308,101)/100)-1</f>
        <v>0.39624272152408269</v>
      </c>
      <c r="I1308" s="136">
        <f>(1+I$997)*(1+[1]!thsiFinD("ths_adjustment_nvg_ratio_fund",I$2,$A$998,$A1308,101)/100)-1</f>
        <v>0.5955295052282783</v>
      </c>
      <c r="J1308" s="32">
        <f t="shared" si="144"/>
        <v>0.42574957960480608</v>
      </c>
      <c r="K1308" s="32">
        <f>[1]!thsiFinD("ths_int_chg_ratio_index",K$2,$A$6,$A1308,101)/100</f>
        <v>-1.7100860640744998E-2</v>
      </c>
      <c r="L1308" s="32">
        <f>[1]!thsiFinD("ths_int_chg_ratio_index",L$2,$A$6,$A1308,101)/100</f>
        <v>7.0409564994827992E-2</v>
      </c>
      <c r="M1308" s="46">
        <f t="shared" si="145"/>
        <v>1.4257495796048061</v>
      </c>
      <c r="N1308" s="46">
        <f t="shared" si="146"/>
        <v>0.98289913935925499</v>
      </c>
      <c r="O1308" s="46">
        <f t="shared" si="146"/>
        <v>1.070409564994828</v>
      </c>
      <c r="P1308" s="38">
        <f t="shared" si="147"/>
        <v>-7.3525674491122794E-3</v>
      </c>
      <c r="Q1308" s="38">
        <f t="shared" si="148"/>
        <v>-2.9068008489330222E-3</v>
      </c>
      <c r="R1308" s="38">
        <f t="shared" si="148"/>
        <v>-6.1472460433450449E-3</v>
      </c>
      <c r="S1308" s="34">
        <f>MAX(M$6:M1308)</f>
        <v>1.5715176881679187</v>
      </c>
      <c r="T1308" s="34">
        <f>MAX(N$6:N1308)</f>
        <v>1.37911001835863</v>
      </c>
      <c r="U1308" s="34">
        <f>MAX(O$6:O1308)</f>
        <v>1.34291332477861</v>
      </c>
      <c r="V1308" s="35">
        <f t="shared" si="149"/>
        <v>-9.275626336287035E-2</v>
      </c>
      <c r="W1308" s="35">
        <f t="shared" si="150"/>
        <v>-0.28729461299319092</v>
      </c>
      <c r="X1308" s="35">
        <f t="shared" si="150"/>
        <v>-0.20291984207447378</v>
      </c>
    </row>
    <row r="1309" spans="1:24">
      <c r="A1309" s="357">
        <v>45800</v>
      </c>
      <c r="B1309" s="132">
        <f>[1]!thsiFinD("ths_adjustment_nvg_ratio_fund",B$2,$A$6,$A1309,101)/100</f>
        <v>0.33080242966752005</v>
      </c>
      <c r="C1309" s="132">
        <f>[1]!thsiFinD("ths_adjustment_nvg_ratio_fund",C$2,$A$6,$A1309,101)/100</f>
        <v>0.27756059421423002</v>
      </c>
      <c r="D1309" s="132">
        <f>[1]!thsiFinD("ths_adjustment_nvg_ratio_fund",D$2,$A$6,$A1309,101)/100</f>
        <v>0.41409058231487994</v>
      </c>
      <c r="E1309" s="132">
        <f>[1]!thsiFinD("ths_adjustment_nvg_ratio_fund",E$2,$A$6,$A1309,101)/100</f>
        <v>0.63916743065040005</v>
      </c>
      <c r="F1309" s="135">
        <f>(1+F$831)*(1+[1]!thsiFinD("ths_adjustment_nvg_ratio_fund",F$2,$A$832,$A1309,101)/100)-1</f>
        <v>0.33660239229765465</v>
      </c>
      <c r="G1309" s="135">
        <f>(1+G$831)*(1+[1]!thsiFinD("ths_adjustment_nvg_ratio_fund",G$2,$A$832,$A1309,101)/100)-1</f>
        <v>0.33667984275764629</v>
      </c>
      <c r="H1309" s="136">
        <f>(1+H$997)*(1+[1]!thsiFinD("ths_adjustment_nvg_ratio_fund",H$2,$A$998,$A1309,101)/100)-1</f>
        <v>0.38000613850953635</v>
      </c>
      <c r="I1309" s="136">
        <f>(1+I$997)*(1+[1]!thsiFinD("ths_adjustment_nvg_ratio_fund",I$2,$A$998,$A1309,101)/100)-1</f>
        <v>0.57819469902498688</v>
      </c>
      <c r="J1309" s="32">
        <f t="shared" si="144"/>
        <v>0.41163801367960684</v>
      </c>
      <c r="K1309" s="32">
        <f>[1]!thsiFinD("ths_int_chg_ratio_index",K$2,$A$6,$A1309,101)/100</f>
        <v>-2.5218502453129999E-2</v>
      </c>
      <c r="L1309" s="32">
        <f>[1]!thsiFinD("ths_int_chg_ratio_index",L$2,$A$6,$A1309,101)/100</f>
        <v>6.0331291183015001E-2</v>
      </c>
      <c r="M1309" s="46">
        <f t="shared" si="145"/>
        <v>1.4116380136796067</v>
      </c>
      <c r="N1309" s="46">
        <f t="shared" si="146"/>
        <v>0.97478149754687005</v>
      </c>
      <c r="O1309" s="46">
        <f t="shared" si="146"/>
        <v>1.0603312911830149</v>
      </c>
      <c r="P1309" s="38">
        <f t="shared" si="147"/>
        <v>-9.8976469129388178E-3</v>
      </c>
      <c r="Q1309" s="38">
        <f t="shared" si="148"/>
        <v>-8.2588756946890829E-3</v>
      </c>
      <c r="R1309" s="38">
        <f t="shared" si="148"/>
        <v>-9.4153435669848129E-3</v>
      </c>
      <c r="S1309" s="34">
        <f>MAX(M$6:M1309)</f>
        <v>1.5715176881679187</v>
      </c>
      <c r="T1309" s="34">
        <f>MAX(N$6:N1309)</f>
        <v>1.37911001835863</v>
      </c>
      <c r="U1309" s="34">
        <f>MAX(O$6:O1309)</f>
        <v>1.34291332477861</v>
      </c>
      <c r="V1309" s="35">
        <f t="shared" si="149"/>
        <v>-0.10173584153207993</v>
      </c>
      <c r="W1309" s="35">
        <f t="shared" si="150"/>
        <v>-0.29318075819141542</v>
      </c>
      <c r="X1309" s="35">
        <f t="shared" si="150"/>
        <v>-0.21042462561176911</v>
      </c>
    </row>
    <row r="1310" spans="1:24">
      <c r="A1310" s="357">
        <v>45803</v>
      </c>
      <c r="B1310" s="132">
        <f>[1]!thsiFinD("ths_adjustment_nvg_ratio_fund",B$2,$A$6,$A1310,101)/100</f>
        <v>0.32768542199488004</v>
      </c>
      <c r="C1310" s="132">
        <f>[1]!thsiFinD("ths_adjustment_nvg_ratio_fund",C$2,$A$6,$A1310,101)/100</f>
        <v>0.27182694813656999</v>
      </c>
      <c r="D1310" s="132">
        <f>[1]!thsiFinD("ths_adjustment_nvg_ratio_fund",D$2,$A$6,$A1310,101)/100</f>
        <v>0.41840402588066</v>
      </c>
      <c r="E1310" s="132">
        <f>[1]!thsiFinD("ths_adjustment_nvg_ratio_fund",E$2,$A$6,$A1310,101)/100</f>
        <v>0.64373517422435</v>
      </c>
      <c r="F1310" s="135">
        <f>(1+F$831)*(1+[1]!thsiFinD("ths_adjustment_nvg_ratio_fund",F$2,$A$832,$A1310,101)/100)-1</f>
        <v>0.34603168607047752</v>
      </c>
      <c r="G1310" s="135">
        <f>(1+G$831)*(1+[1]!thsiFinD("ths_adjustment_nvg_ratio_fund",G$2,$A$832,$A1310,101)/100)-1</f>
        <v>0.34699058510916547</v>
      </c>
      <c r="H1310" s="136">
        <f>(1+H$997)*(1+[1]!thsiFinD("ths_adjustment_nvg_ratio_fund",H$2,$A$998,$A1310,101)/100)-1</f>
        <v>0.39541537971441842</v>
      </c>
      <c r="I1310" s="136">
        <f>(1+I$997)*(1+[1]!thsiFinD("ths_adjustment_nvg_ratio_fund",I$2,$A$998,$A1310,101)/100)-1</f>
        <v>0.59759028638530598</v>
      </c>
      <c r="J1310" s="32">
        <f t="shared" si="144"/>
        <v>0.41845993843947843</v>
      </c>
      <c r="K1310" s="32">
        <f>[1]!thsiFinD("ths_int_chg_ratio_index",K$2,$A$6,$A1310,101)/100</f>
        <v>-2.8650706742207998E-2</v>
      </c>
      <c r="L1310" s="32">
        <f>[1]!thsiFinD("ths_int_chg_ratio_index",L$2,$A$6,$A1310,101)/100</f>
        <v>6.1342974011970995E-2</v>
      </c>
      <c r="M1310" s="46">
        <f t="shared" si="145"/>
        <v>1.4184599384394785</v>
      </c>
      <c r="N1310" s="46">
        <f t="shared" si="146"/>
        <v>0.97134929325779196</v>
      </c>
      <c r="O1310" s="46">
        <f t="shared" si="146"/>
        <v>1.0613429740119711</v>
      </c>
      <c r="P1310" s="38">
        <f t="shared" si="147"/>
        <v>4.8326303866594866E-3</v>
      </c>
      <c r="Q1310" s="38">
        <f t="shared" si="148"/>
        <v>-3.520998600933245E-3</v>
      </c>
      <c r="R1310" s="38">
        <f t="shared" si="148"/>
        <v>9.5411956373303575E-4</v>
      </c>
      <c r="S1310" s="34">
        <f>MAX(M$6:M1310)</f>
        <v>1.5715176881679187</v>
      </c>
      <c r="T1310" s="34">
        <f>MAX(N$6:N1310)</f>
        <v>1.37911001835863</v>
      </c>
      <c r="U1310" s="34">
        <f>MAX(O$6:O1310)</f>
        <v>1.34291332477861</v>
      </c>
      <c r="V1310" s="35">
        <f t="shared" si="149"/>
        <v>-9.7394862864620735E-2</v>
      </c>
      <c r="W1310" s="35">
        <f t="shared" si="150"/>
        <v>-0.29566946775293612</v>
      </c>
      <c r="X1310" s="35">
        <f t="shared" si="150"/>
        <v>-0.20967127630002336</v>
      </c>
    </row>
    <row r="1311" spans="1:24">
      <c r="A1311" s="357">
        <v>45804</v>
      </c>
      <c r="B1311" s="132">
        <f>[1]!thsiFinD("ths_adjustment_nvg_ratio_fund",B$2,$A$6,$A1311,101)/100</f>
        <v>0.32121163682864001</v>
      </c>
      <c r="C1311" s="132">
        <f>[1]!thsiFinD("ths_adjustment_nvg_ratio_fund",C$2,$A$6,$A1311,101)/100</f>
        <v>0.26644079576058</v>
      </c>
      <c r="D1311" s="132">
        <f>[1]!thsiFinD("ths_adjustment_nvg_ratio_fund",D$2,$A$6,$A1311,101)/100</f>
        <v>0.41241313203929997</v>
      </c>
      <c r="E1311" s="132">
        <f>[1]!thsiFinD("ths_adjustment_nvg_ratio_fund",E$2,$A$6,$A1311,101)/100</f>
        <v>0.64261654316076</v>
      </c>
      <c r="F1311" s="135">
        <f>(1+F$831)*(1+[1]!thsiFinD("ths_adjustment_nvg_ratio_fund",F$2,$A$832,$A1311,101)/100)-1</f>
        <v>0.34461729200455427</v>
      </c>
      <c r="G1311" s="135">
        <f>(1+G$831)*(1+[1]!thsiFinD("ths_adjustment_nvg_ratio_fund",G$2,$A$832,$A1311,101)/100)-1</f>
        <v>0.34399327628604848</v>
      </c>
      <c r="H1311" s="136">
        <f>(1+H$997)*(1+[1]!thsiFinD("ths_adjustment_nvg_ratio_fund",H$2,$A$998,$A1311,101)/100)-1</f>
        <v>0.39117525293992483</v>
      </c>
      <c r="I1311" s="136">
        <f>(1+I$997)*(1+[1]!thsiFinD("ths_adjustment_nvg_ratio_fund",I$2,$A$998,$A1311,101)/100)-1</f>
        <v>0.59759028638530598</v>
      </c>
      <c r="J1311" s="32">
        <f t="shared" si="144"/>
        <v>0.41500727692563921</v>
      </c>
      <c r="K1311" s="32">
        <f>[1]!thsiFinD("ths_int_chg_ratio_index",K$2,$A$6,$A1311,101)/100</f>
        <v>-3.3287973551309996E-2</v>
      </c>
      <c r="L1311" s="32">
        <f>[1]!thsiFinD("ths_int_chg_ratio_index",L$2,$A$6,$A1311,101)/100</f>
        <v>5.7984890111293999E-2</v>
      </c>
      <c r="M1311" s="46">
        <f t="shared" si="145"/>
        <v>1.4150072769256392</v>
      </c>
      <c r="N1311" s="46">
        <f t="shared" si="146"/>
        <v>0.96671202644869003</v>
      </c>
      <c r="O1311" s="46">
        <f t="shared" si="146"/>
        <v>1.057984890111294</v>
      </c>
      <c r="P1311" s="38">
        <f t="shared" si="147"/>
        <v>-2.4340916653858846E-3</v>
      </c>
      <c r="Q1311" s="38">
        <f t="shared" si="148"/>
        <v>-4.7740466187493613E-3</v>
      </c>
      <c r="R1311" s="38">
        <f t="shared" si="148"/>
        <v>-3.1639950354438451E-3</v>
      </c>
      <c r="S1311" s="34">
        <f>MAX(M$6:M1311)</f>
        <v>1.5715176881679187</v>
      </c>
      <c r="T1311" s="34">
        <f>MAX(N$6:N1311)</f>
        <v>1.37911001835863</v>
      </c>
      <c r="U1311" s="34">
        <f>MAX(O$6:O1311)</f>
        <v>1.34291332477861</v>
      </c>
      <c r="V1311" s="35">
        <f t="shared" si="149"/>
        <v>-9.9591886506056437E-2</v>
      </c>
      <c r="W1311" s="35">
        <f t="shared" si="150"/>
        <v>-0.29903197454889208</v>
      </c>
      <c r="X1311" s="35">
        <f t="shared" si="150"/>
        <v>-0.2121718724581787</v>
      </c>
    </row>
    <row r="1312" spans="1:24">
      <c r="A1312" s="357">
        <v>45805</v>
      </c>
      <c r="B1312" s="132">
        <f>[1]!thsiFinD("ths_adjustment_nvg_ratio_fund",B$2,$A$6,$A1312,101)/100</f>
        <v>0.31753516624041001</v>
      </c>
      <c r="C1312" s="132">
        <f>[1]!thsiFinD("ths_adjustment_nvg_ratio_fund",C$2,$A$6,$A1312,101)/100</f>
        <v>0.26704890973851003</v>
      </c>
      <c r="D1312" s="132">
        <f>[1]!thsiFinD("ths_adjustment_nvg_ratio_fund",D$2,$A$6,$A1312,101)/100</f>
        <v>0.40953750299545</v>
      </c>
      <c r="E1312" s="132">
        <f>[1]!thsiFinD("ths_adjustment_nvg_ratio_fund",E$2,$A$6,$A1312,101)/100</f>
        <v>0.64084537724577995</v>
      </c>
      <c r="F1312" s="135">
        <f>(1+F$831)*(1+[1]!thsiFinD("ths_adjustment_nvg_ratio_fund",F$2,$A$832,$A1312,101)/100)-1</f>
        <v>0.34320289793863079</v>
      </c>
      <c r="G1312" s="135">
        <f>(1+G$831)*(1+[1]!thsiFinD("ths_adjustment_nvg_ratio_fund",G$2,$A$832,$A1312,101)/100)-1</f>
        <v>0.3391975821690687</v>
      </c>
      <c r="H1312" s="136">
        <f>(1+H$997)*(1+[1]!thsiFinD("ths_adjustment_nvg_ratio_fund",H$2,$A$998,$A1312,101)/100)-1</f>
        <v>0.38941715159440271</v>
      </c>
      <c r="I1312" s="136">
        <f>(1+I$997)*(1+[1]!thsiFinD("ths_adjustment_nvg_ratio_fund",I$2,$A$998,$A1312,101)/100)-1</f>
        <v>0.5955295052282783</v>
      </c>
      <c r="J1312" s="32">
        <f t="shared" si="144"/>
        <v>0.4127892616438163</v>
      </c>
      <c r="K1312" s="32">
        <f>[1]!thsiFinD("ths_int_chg_ratio_index",K$2,$A$6,$A1312,101)/100</f>
        <v>-3.4533073156940999E-2</v>
      </c>
      <c r="L1312" s="32">
        <f>[1]!thsiFinD("ths_int_chg_ratio_index",L$2,$A$6,$A1312,101)/100</f>
        <v>5.5750841454253998E-2</v>
      </c>
      <c r="M1312" s="46">
        <f t="shared" si="145"/>
        <v>1.4127892616438162</v>
      </c>
      <c r="N1312" s="46">
        <f t="shared" si="146"/>
        <v>0.96546692684305901</v>
      </c>
      <c r="O1312" s="46">
        <f t="shared" si="146"/>
        <v>1.055750841454254</v>
      </c>
      <c r="P1312" s="38">
        <f t="shared" si="147"/>
        <v>-1.5674939047960468E-3</v>
      </c>
      <c r="Q1312" s="38">
        <f t="shared" si="148"/>
        <v>-1.2879736380284612E-3</v>
      </c>
      <c r="R1312" s="38">
        <f t="shared" si="148"/>
        <v>-2.1116073376105104E-3</v>
      </c>
      <c r="S1312" s="34">
        <f>MAX(M$6:M1312)</f>
        <v>1.5715176881679187</v>
      </c>
      <c r="T1312" s="34">
        <f>MAX(N$6:N1312)</f>
        <v>1.37911001835863</v>
      </c>
      <c r="U1312" s="34">
        <f>MAX(O$6:O1312)</f>
        <v>1.34291332477861</v>
      </c>
      <c r="V1312" s="35">
        <f t="shared" si="149"/>
        <v>-0.10100327073578708</v>
      </c>
      <c r="W1312" s="35">
        <f t="shared" si="150"/>
        <v>-0.29993480288677399</v>
      </c>
      <c r="X1312" s="35">
        <f t="shared" si="150"/>
        <v>-0.21383545611307198</v>
      </c>
    </row>
    <row r="1313" spans="1:24">
      <c r="A1313" s="357">
        <v>45806</v>
      </c>
      <c r="B1313" s="132">
        <f>[1]!thsiFinD("ths_adjustment_nvg_ratio_fund",B$2,$A$6,$A1313,101)/100</f>
        <v>0.32976342710997003</v>
      </c>
      <c r="C1313" s="132">
        <f>[1]!thsiFinD("ths_adjustment_nvg_ratio_fund",C$2,$A$6,$A1313,101)/100</f>
        <v>0.27373816349579</v>
      </c>
      <c r="D1313" s="132">
        <f>[1]!thsiFinD("ths_adjustment_nvg_ratio_fund",D$2,$A$6,$A1313,101)/100</f>
        <v>0.42918763479511002</v>
      </c>
      <c r="E1313" s="132">
        <f>[1]!thsiFinD("ths_adjustment_nvg_ratio_fund",E$2,$A$6,$A1313,101)/100</f>
        <v>0.6612603947349599</v>
      </c>
      <c r="F1313" s="135">
        <f>(1+F$831)*(1+[1]!thsiFinD("ths_adjustment_nvg_ratio_fund",F$2,$A$832,$A1313,101)/100)-1</f>
        <v>0.36654040002636745</v>
      </c>
      <c r="G1313" s="135">
        <f>(1+G$831)*(1+[1]!thsiFinD("ths_adjustment_nvg_ratio_fund",G$2,$A$832,$A1313,101)/100)-1</f>
        <v>0.36401529922447762</v>
      </c>
      <c r="H1313" s="136">
        <f>(1+H$997)*(1+[1]!thsiFinD("ths_adjustment_nvg_ratio_fund",H$2,$A$998,$A1313,101)/100)-1</f>
        <v>0.41030753228825922</v>
      </c>
      <c r="I1313" s="136">
        <f>(1+I$997)*(1+[1]!thsiFinD("ths_adjustment_nvg_ratio_fund",I$2,$A$998,$A1313,101)/100)-1</f>
        <v>0.6269261122677956</v>
      </c>
      <c r="J1313" s="32">
        <f t="shared" si="144"/>
        <v>0.43271737049284115</v>
      </c>
      <c r="K1313" s="32">
        <f>[1]!thsiFinD("ths_int_chg_ratio_index",K$2,$A$6,$A1313,101)/100</f>
        <v>-2.6703614219939002E-2</v>
      </c>
      <c r="L1313" s="32">
        <f>[1]!thsiFinD("ths_int_chg_ratio_index",L$2,$A$6,$A1313,101)/100</f>
        <v>6.7895079733103991E-2</v>
      </c>
      <c r="M1313" s="46">
        <f t="shared" si="145"/>
        <v>1.4327173704928411</v>
      </c>
      <c r="N1313" s="46">
        <f t="shared" si="146"/>
        <v>0.97329638578006095</v>
      </c>
      <c r="O1313" s="46">
        <f t="shared" si="146"/>
        <v>1.0678950797331039</v>
      </c>
      <c r="P1313" s="38">
        <f t="shared" si="147"/>
        <v>1.4105507020798047E-2</v>
      </c>
      <c r="Q1313" s="38">
        <f t="shared" si="148"/>
        <v>8.109505068809808E-3</v>
      </c>
      <c r="R1313" s="38">
        <f t="shared" si="148"/>
        <v>1.150293971077665E-2</v>
      </c>
      <c r="S1313" s="34">
        <f>MAX(M$6:M1313)</f>
        <v>1.5715176881679187</v>
      </c>
      <c r="T1313" s="34">
        <f>MAX(N$6:N1313)</f>
        <v>1.37911001835863</v>
      </c>
      <c r="U1313" s="34">
        <f>MAX(O$6:O1313)</f>
        <v>1.34291332477861</v>
      </c>
      <c r="V1313" s="35">
        <f t="shared" si="149"/>
        <v>-8.8322466059476246E-2</v>
      </c>
      <c r="W1313" s="35">
        <f t="shared" si="150"/>
        <v>-0.294257620622287</v>
      </c>
      <c r="X1313" s="35">
        <f t="shared" si="150"/>
        <v>-0.20479225276199042</v>
      </c>
    </row>
    <row r="1314" spans="1:24">
      <c r="A1314" s="357">
        <v>45807</v>
      </c>
      <c r="B1314" s="132">
        <f>[1]!thsiFinD("ths_adjustment_nvg_ratio_fund",B$2,$A$6,$A1314,101)/100</f>
        <v>0.31913363171355003</v>
      </c>
      <c r="C1314" s="132">
        <f>[1]!thsiFinD("ths_adjustment_nvg_ratio_fund",C$2,$A$6,$A1314,101)/100</f>
        <v>0.26661454261142004</v>
      </c>
      <c r="D1314" s="132">
        <f>[1]!thsiFinD("ths_adjustment_nvg_ratio_fund",D$2,$A$6,$A1314,101)/100</f>
        <v>0.41960220464893</v>
      </c>
      <c r="E1314" s="132">
        <f>[1]!thsiFinD("ths_adjustment_nvg_ratio_fund",E$2,$A$6,$A1314,101)/100</f>
        <v>0.64979442598595993</v>
      </c>
      <c r="F1314" s="135">
        <f>(1+F$831)*(1+[1]!thsiFinD("ths_adjustment_nvg_ratio_fund",F$2,$A$832,$A1314,101)/100)-1</f>
        <v>0.3575825709421856</v>
      </c>
      <c r="G1314" s="135">
        <f>(1+G$831)*(1+[1]!thsiFinD("ths_adjustment_nvg_ratio_fund",G$2,$A$832,$A1314,101)/100)-1</f>
        <v>0.3480696162854926</v>
      </c>
      <c r="H1314" s="136">
        <f>(1+H$997)*(1+[1]!thsiFinD("ths_adjustment_nvg_ratio_fund",H$2,$A$998,$A1314,101)/100)-1</f>
        <v>0.38900348068957591</v>
      </c>
      <c r="I1314" s="136">
        <f>(1+I$997)*(1+[1]!thsiFinD("ths_adjustment_nvg_ratio_fund",I$2,$A$998,$A1314,101)/100)-1</f>
        <v>0.60049962448935346</v>
      </c>
      <c r="J1314" s="32">
        <f t="shared" si="144"/>
        <v>0.41878751217080845</v>
      </c>
      <c r="K1314" s="32">
        <f>[1]!thsiFinD("ths_int_chg_ratio_index",K$2,$A$6,$A1314,101)/100</f>
        <v>-3.2302191788532005E-2</v>
      </c>
      <c r="L1314" s="32">
        <f>[1]!thsiFinD("ths_int_chg_ratio_index",L$2,$A$6,$A1314,101)/100</f>
        <v>5.8771312570861996E-2</v>
      </c>
      <c r="M1314" s="46">
        <f t="shared" si="145"/>
        <v>1.4187875121708085</v>
      </c>
      <c r="N1314" s="46">
        <f t="shared" si="146"/>
        <v>0.967697808211468</v>
      </c>
      <c r="O1314" s="46">
        <f t="shared" si="146"/>
        <v>1.058771312570862</v>
      </c>
      <c r="P1314" s="38">
        <f t="shared" si="147"/>
        <v>-9.7226840470573395E-3</v>
      </c>
      <c r="Q1314" s="38">
        <f t="shared" si="148"/>
        <v>-5.752181607153406E-3</v>
      </c>
      <c r="R1314" s="38">
        <f t="shared" si="148"/>
        <v>-8.5436924800910141E-3</v>
      </c>
      <c r="S1314" s="34">
        <f>MAX(M$6:M1314)</f>
        <v>1.5715176881679187</v>
      </c>
      <c r="T1314" s="34">
        <f>MAX(N$6:N1314)</f>
        <v>1.37911001835863</v>
      </c>
      <c r="U1314" s="34">
        <f>MAX(O$6:O1314)</f>
        <v>1.34291332477861</v>
      </c>
      <c r="V1314" s="35">
        <f t="shared" si="149"/>
        <v>-9.7186418674780395E-2</v>
      </c>
      <c r="W1314" s="35">
        <f t="shared" si="150"/>
        <v>-0.29831717895633214</v>
      </c>
      <c r="X1314" s="35">
        <f t="shared" si="150"/>
        <v>-0.21158626321217799</v>
      </c>
    </row>
    <row r="1315" spans="1:24">
      <c r="A1315" s="357">
        <v>45811</v>
      </c>
      <c r="B1315" s="132">
        <f>[1]!thsiFinD("ths_adjustment_nvg_ratio_fund",B$2,$A$6,$A1315,101)/100</f>
        <v>0.32416879795395998</v>
      </c>
      <c r="C1315" s="132">
        <f>[1]!thsiFinD("ths_adjustment_nvg_ratio_fund",C$2,$A$6,$A1315,101)/100</f>
        <v>0.26956823907567001</v>
      </c>
      <c r="D1315" s="132">
        <f>[1]!thsiFinD("ths_adjustment_nvg_ratio_fund",D$2,$A$6,$A1315,101)/100</f>
        <v>0.42715073088905003</v>
      </c>
      <c r="E1315" s="132">
        <f>[1]!thsiFinD("ths_adjustment_nvg_ratio_fund",E$2,$A$6,$A1315,101)/100</f>
        <v>0.65641299335653003</v>
      </c>
      <c r="F1315" s="135">
        <f>(1+F$831)*(1+[1]!thsiFinD("ths_adjustment_nvg_ratio_fund",F$2,$A$832,$A1315,101)/100)-1</f>
        <v>0.36807266026445129</v>
      </c>
      <c r="G1315" s="135">
        <f>(1+G$831)*(1+[1]!thsiFinD("ths_adjustment_nvg_ratio_fund",G$2,$A$832,$A1315,101)/100)-1</f>
        <v>0.3567018656960752</v>
      </c>
      <c r="H1315" s="136">
        <f>(1+H$997)*(1+[1]!thsiFinD("ths_adjustment_nvg_ratio_fund",H$2,$A$998,$A1315,101)/100)-1</f>
        <v>0.40193069646547586</v>
      </c>
      <c r="I1315" s="136">
        <f>(1+I$997)*(1+[1]!thsiFinD("ths_adjustment_nvg_ratio_fund",I$2,$A$998,$A1315,101)/100)-1</f>
        <v>0.61153086480053886</v>
      </c>
      <c r="J1315" s="32">
        <f t="shared" si="144"/>
        <v>0.42694210606271887</v>
      </c>
      <c r="K1315" s="32">
        <f>[1]!thsiFinD("ths_int_chg_ratio_index",K$2,$A$6,$A1315,101)/100</f>
        <v>-2.9054560100176E-2</v>
      </c>
      <c r="L1315" s="32">
        <f>[1]!thsiFinD("ths_int_chg_ratio_index",L$2,$A$6,$A1315,101)/100</f>
        <v>6.4053276021749997E-2</v>
      </c>
      <c r="M1315" s="46">
        <f t="shared" si="145"/>
        <v>1.426942106062719</v>
      </c>
      <c r="N1315" s="46">
        <f t="shared" si="146"/>
        <v>0.97094543989982396</v>
      </c>
      <c r="O1315" s="46">
        <f t="shared" si="146"/>
        <v>1.06405327602175</v>
      </c>
      <c r="P1315" s="38">
        <f t="shared" si="147"/>
        <v>5.7475794098538202E-3</v>
      </c>
      <c r="Q1315" s="38">
        <f t="shared" si="148"/>
        <v>3.3560391072480211E-3</v>
      </c>
      <c r="R1315" s="38">
        <f t="shared" si="148"/>
        <v>4.9887670625137215E-3</v>
      </c>
      <c r="S1315" s="34">
        <f>MAX(M$6:M1315)</f>
        <v>1.5715176881679187</v>
      </c>
      <c r="T1315" s="34">
        <f>MAX(N$6:N1315)</f>
        <v>1.37911001835863</v>
      </c>
      <c r="U1315" s="34">
        <f>MAX(O$6:O1315)</f>
        <v>1.34291332477861</v>
      </c>
      <c r="V1315" s="35">
        <f t="shared" si="149"/>
        <v>-9.1997425923819209E-2</v>
      </c>
      <c r="W1315" s="35">
        <f t="shared" si="150"/>
        <v>-0.29596230396802548</v>
      </c>
      <c r="X1315" s="35">
        <f t="shared" si="150"/>
        <v>-0.20765305073045748</v>
      </c>
    </row>
    <row r="1316" spans="1:24">
      <c r="A1316" s="357">
        <v>45812</v>
      </c>
      <c r="B1316" s="132">
        <f>[1]!thsiFinD("ths_adjustment_nvg_ratio_fund",B$2,$A$6,$A1316,101)/100</f>
        <v>0.33399936061380997</v>
      </c>
      <c r="C1316" s="132">
        <f>[1]!thsiFinD("ths_adjustment_nvg_ratio_fund",C$2,$A$6,$A1316,101)/100</f>
        <v>0.27582312570584999</v>
      </c>
      <c r="D1316" s="132">
        <f>[1]!thsiFinD("ths_adjustment_nvg_ratio_fund",D$2,$A$6,$A1316,101)/100</f>
        <v>0.43625688952791997</v>
      </c>
      <c r="E1316" s="132">
        <f>[1]!thsiFinD("ths_adjustment_nvg_ratio_fund",E$2,$A$6,$A1316,101)/100</f>
        <v>0.66853149687975999</v>
      </c>
      <c r="F1316" s="135">
        <f>(1+F$831)*(1+[1]!thsiFinD("ths_adjustment_nvg_ratio_fund",F$2,$A$832,$A1316,101)/100)-1</f>
        <v>0.37809128489807575</v>
      </c>
      <c r="G1316" s="135">
        <f>(1+G$831)*(1+[1]!thsiFinD("ths_adjustment_nvg_ratio_fund",G$2,$A$832,$A1316,101)/100)-1</f>
        <v>0.37000991687071116</v>
      </c>
      <c r="H1316" s="136">
        <f>(1+H$997)*(1+[1]!thsiFinD("ths_adjustment_nvg_ratio_fund",H$2,$A$998,$A1316,101)/100)-1</f>
        <v>0.42137322899244367</v>
      </c>
      <c r="I1316" s="136">
        <f>(1+I$997)*(1+[1]!thsiFinD("ths_adjustment_nvg_ratio_fund",I$2,$A$998,$A1316,101)/100)-1</f>
        <v>0.63213867637087606</v>
      </c>
      <c r="J1316" s="32">
        <f t="shared" si="144"/>
        <v>0.43952799748243088</v>
      </c>
      <c r="K1316" s="32">
        <f>[1]!thsiFinD("ths_int_chg_ratio_index",K$2,$A$6,$A1316,101)/100</f>
        <v>-2.3986000622830003E-2</v>
      </c>
      <c r="L1316" s="32">
        <f>[1]!thsiFinD("ths_int_chg_ratio_index",L$2,$A$6,$A1316,101)/100</f>
        <v>7.1328383753182997E-2</v>
      </c>
      <c r="M1316" s="46">
        <f t="shared" si="145"/>
        <v>1.4395279974824309</v>
      </c>
      <c r="N1316" s="46">
        <f t="shared" si="146"/>
        <v>0.97601399937717004</v>
      </c>
      <c r="O1316" s="46">
        <f t="shared" si="146"/>
        <v>1.0713283837531831</v>
      </c>
      <c r="P1316" s="38">
        <f t="shared" si="147"/>
        <v>8.8201836404138145E-3</v>
      </c>
      <c r="Q1316" s="38">
        <f t="shared" si="148"/>
        <v>5.2202309924531676E-3</v>
      </c>
      <c r="R1316" s="38">
        <f t="shared" si="148"/>
        <v>6.8371649196297124E-3</v>
      </c>
      <c r="S1316" s="34">
        <f>MAX(M$6:M1316)</f>
        <v>1.5715176881679187</v>
      </c>
      <c r="T1316" s="34">
        <f>MAX(N$6:N1316)</f>
        <v>1.37911001835863</v>
      </c>
      <c r="U1316" s="34">
        <f>MAX(O$6:O1316)</f>
        <v>1.34291332477861</v>
      </c>
      <c r="V1316" s="35">
        <f t="shared" si="149"/>
        <v>-8.3988676474498924E-2</v>
      </c>
      <c r="W1316" s="35">
        <f t="shared" si="150"/>
        <v>-0.2922870645673441</v>
      </c>
      <c r="X1316" s="35">
        <f t="shared" si="150"/>
        <v>-0.20223564396473603</v>
      </c>
    </row>
    <row r="1317" spans="1:24">
      <c r="A1317" s="357">
        <v>45813</v>
      </c>
      <c r="B1317" s="132">
        <f>[1]!thsiFinD("ths_adjustment_nvg_ratio_fund",B$2,$A$6,$A1317,101)/100</f>
        <v>0.34071291560101996</v>
      </c>
      <c r="C1317" s="132">
        <f>[1]!thsiFinD("ths_adjustment_nvg_ratio_fund",C$2,$A$6,$A1317,101)/100</f>
        <v>0.28068803752931998</v>
      </c>
      <c r="D1317" s="132">
        <f>[1]!thsiFinD("ths_adjustment_nvg_ratio_fund",D$2,$A$6,$A1317,101)/100</f>
        <v>0.44476395878265002</v>
      </c>
      <c r="E1317" s="132">
        <f>[1]!thsiFinD("ths_adjustment_nvg_ratio_fund",E$2,$A$6,$A1317,101)/100</f>
        <v>0.67253992492191006</v>
      </c>
      <c r="F1317" s="135">
        <f>(1+F$831)*(1+[1]!thsiFinD("ths_adjustment_nvg_ratio_fund",F$2,$A$832,$A1317,101)/100)-1</f>
        <v>0.3849275228833724</v>
      </c>
      <c r="G1317" s="135">
        <f>(1+G$831)*(1+[1]!thsiFinD("ths_adjustment_nvg_ratio_fund",G$2,$A$832,$A1317,101)/100)-1</f>
        <v>0.38139969039855726</v>
      </c>
      <c r="H1317" s="136">
        <f>(1+H$997)*(1+[1]!thsiFinD("ths_adjustment_nvg_ratio_fund",H$2,$A$998,$A1317,101)/100)-1</f>
        <v>0.43802348291180659</v>
      </c>
      <c r="I1317" s="136">
        <f>(1+I$997)*(1+[1]!thsiFinD("ths_adjustment_nvg_ratio_fund",I$2,$A$998,$A1317,101)/100)-1</f>
        <v>0.64838248078514193</v>
      </c>
      <c r="J1317" s="32">
        <f t="shared" si="144"/>
        <v>0.44892975172672234</v>
      </c>
      <c r="K1317" s="32">
        <f>[1]!thsiFinD("ths_int_chg_ratio_index",K$2,$A$6,$A1317,101)/100</f>
        <v>-2.0978871918068E-2</v>
      </c>
      <c r="L1317" s="32">
        <f>[1]!thsiFinD("ths_int_chg_ratio_index",L$2,$A$6,$A1317,101)/100</f>
        <v>7.5542910378193995E-2</v>
      </c>
      <c r="M1317" s="46">
        <f t="shared" si="145"/>
        <v>1.4489297517267223</v>
      </c>
      <c r="N1317" s="46">
        <f t="shared" si="146"/>
        <v>0.97902112808193198</v>
      </c>
      <c r="O1317" s="46">
        <f t="shared" si="146"/>
        <v>1.0755429103781939</v>
      </c>
      <c r="P1317" s="38">
        <f t="shared" si="147"/>
        <v>6.5311367758973393E-3</v>
      </c>
      <c r="Q1317" s="38">
        <f t="shared" si="148"/>
        <v>3.0810302994432881E-3</v>
      </c>
      <c r="R1317" s="38">
        <f t="shared" si="148"/>
        <v>3.9339260388548958E-3</v>
      </c>
      <c r="S1317" s="34">
        <f>MAX(M$6:M1317)</f>
        <v>1.5715176881679187</v>
      </c>
      <c r="T1317" s="34">
        <f>MAX(N$6:N1317)</f>
        <v>1.37911001835863</v>
      </c>
      <c r="U1317" s="34">
        <f>MAX(O$6:O1317)</f>
        <v>1.34291332477861</v>
      </c>
      <c r="V1317" s="35">
        <f t="shared" si="149"/>
        <v>-7.8006081232283031E-2</v>
      </c>
      <c r="W1317" s="35">
        <f t="shared" si="150"/>
        <v>-0.2901065795699681</v>
      </c>
      <c r="X1317" s="35">
        <f t="shared" si="150"/>
        <v>-0.19909729799165876</v>
      </c>
    </row>
    <row r="1318" spans="1:24">
      <c r="A1318" s="357">
        <v>45814</v>
      </c>
      <c r="B1318" s="132">
        <f>[1]!thsiFinD("ths_adjustment_nvg_ratio_fund",B$2,$A$6,$A1318,101)/100</f>
        <v>0.33927429667518999</v>
      </c>
      <c r="C1318" s="132">
        <f>[1]!thsiFinD("ths_adjustment_nvg_ratio_fund",C$2,$A$6,$A1318,101)/100</f>
        <v>0.27999305012596998</v>
      </c>
      <c r="D1318" s="132">
        <f>[1]!thsiFinD("ths_adjustment_nvg_ratio_fund",D$2,$A$6,$A1318,101)/100</f>
        <v>0.44476395878265002</v>
      </c>
      <c r="E1318" s="132">
        <f>[1]!thsiFinD("ths_adjustment_nvg_ratio_fund",E$2,$A$6,$A1318,101)/100</f>
        <v>0.67533650265804002</v>
      </c>
      <c r="F1318" s="135">
        <f>(1+F$831)*(1+[1]!thsiFinD("ths_adjustment_nvg_ratio_fund",F$2,$A$832,$A1318,101)/100)-1</f>
        <v>0.38669551546577652</v>
      </c>
      <c r="G1318" s="135">
        <f>(1+G$831)*(1+[1]!thsiFinD("ths_adjustment_nvg_ratio_fund",G$2,$A$832,$A1318,101)/100)-1</f>
        <v>0.38151958275148368</v>
      </c>
      <c r="H1318" s="136">
        <f>(1+H$997)*(1+[1]!thsiFinD("ths_adjustment_nvg_ratio_fund",H$2,$A$998,$A1318,101)/100)-1</f>
        <v>0.43512778657800766</v>
      </c>
      <c r="I1318" s="136">
        <f>(1+I$997)*(1+[1]!thsiFinD("ths_adjustment_nvg_ratio_fund",I$2,$A$998,$A1318,101)/100)-1</f>
        <v>0.65250404309921795</v>
      </c>
      <c r="J1318" s="32">
        <f t="shared" si="144"/>
        <v>0.44940184201704192</v>
      </c>
      <c r="K1318" s="32">
        <f>[1]!thsiFinD("ths_int_chg_ratio_index",K$2,$A$6,$A1318,101)/100</f>
        <v>-2.1993471968384002E-2</v>
      </c>
      <c r="L1318" s="32">
        <f>[1]!thsiFinD("ths_int_chg_ratio_index",L$2,$A$6,$A1318,101)/100</f>
        <v>7.4383853891374002E-2</v>
      </c>
      <c r="M1318" s="46">
        <f t="shared" si="145"/>
        <v>1.4494018420170418</v>
      </c>
      <c r="N1318" s="46">
        <f t="shared" si="146"/>
        <v>0.97800652803161603</v>
      </c>
      <c r="O1318" s="46">
        <f t="shared" si="146"/>
        <v>1.0743838538913739</v>
      </c>
      <c r="P1318" s="38">
        <f t="shared" si="147"/>
        <v>3.2581999904190972E-4</v>
      </c>
      <c r="Q1318" s="38">
        <f t="shared" si="148"/>
        <v>-1.0363413221773365E-3</v>
      </c>
      <c r="R1318" s="38">
        <f t="shared" si="148"/>
        <v>-1.0776478331417927E-3</v>
      </c>
      <c r="S1318" s="34">
        <f>MAX(M$6:M1318)</f>
        <v>1.5715176881679187</v>
      </c>
      <c r="T1318" s="34">
        <f>MAX(N$6:N1318)</f>
        <v>1.37911001835863</v>
      </c>
      <c r="U1318" s="34">
        <f>MAX(O$6:O1318)</f>
        <v>1.34291332477861</v>
      </c>
      <c r="V1318" s="35">
        <f t="shared" si="149"/>
        <v>-7.7705677174553456E-2</v>
      </c>
      <c r="W1318" s="35">
        <f t="shared" si="150"/>
        <v>-0.29084227145590147</v>
      </c>
      <c r="X1318" s="35">
        <f t="shared" si="150"/>
        <v>-0.19996038905303537</v>
      </c>
    </row>
    <row r="1319" spans="1:24">
      <c r="A1319" s="357">
        <v>45817</v>
      </c>
      <c r="B1319" s="132">
        <f>[1]!thsiFinD("ths_adjustment_nvg_ratio_fund",B$2,$A$6,$A1319,101)/100</f>
        <v>0.34375</v>
      </c>
      <c r="C1319" s="132">
        <f>[1]!thsiFinD("ths_adjustment_nvg_ratio_fund",C$2,$A$6,$A1319,101)/100</f>
        <v>0.28268612631396001</v>
      </c>
      <c r="D1319" s="132">
        <f>[1]!thsiFinD("ths_adjustment_nvg_ratio_fund",D$2,$A$6,$A1319,101)/100</f>
        <v>0.45710520009584998</v>
      </c>
      <c r="E1319" s="132">
        <f>[1]!thsiFinD("ths_adjustment_nvg_ratio_fund",E$2,$A$6,$A1319,101)/100</f>
        <v>0.68931939133868991</v>
      </c>
      <c r="F1319" s="135">
        <f>(1+F$831)*(1+[1]!thsiFinD("ths_adjustment_nvg_ratio_fund",F$2,$A$832,$A1319,101)/100)-1</f>
        <v>0.39706773861588185</v>
      </c>
      <c r="G1319" s="135">
        <f>(1+G$831)*(1+[1]!thsiFinD("ths_adjustment_nvg_ratio_fund",G$2,$A$832,$A1319,101)/100)-1</f>
        <v>0.39554698804367905</v>
      </c>
      <c r="H1319" s="136">
        <f>(1+H$997)*(1+[1]!thsiFinD("ths_adjustment_nvg_ratio_fund",H$2,$A$998,$A1319,101)/100)-1</f>
        <v>0.44877892643735739</v>
      </c>
      <c r="I1319" s="136">
        <f>(1+I$997)*(1+[1]!thsiFinD("ths_adjustment_nvg_ratio_fund",I$2,$A$998,$A1319,101)/100)-1</f>
        <v>0.67432407887957302</v>
      </c>
      <c r="J1319" s="32">
        <f t="shared" si="144"/>
        <v>0.46107230621562389</v>
      </c>
      <c r="K1319" s="32">
        <f>[1]!thsiFinD("ths_int_chg_ratio_index",K$2,$A$6,$A1319,101)/100</f>
        <v>-1.7974921872757999E-2</v>
      </c>
      <c r="L1319" s="32">
        <f>[1]!thsiFinD("ths_int_chg_ratio_index",L$2,$A$6,$A1319,101)/100</f>
        <v>8.2286988510410011E-2</v>
      </c>
      <c r="M1319" s="46">
        <f t="shared" si="145"/>
        <v>1.4610723062156239</v>
      </c>
      <c r="N1319" s="46">
        <f t="shared" si="146"/>
        <v>0.98202507812724205</v>
      </c>
      <c r="O1319" s="46">
        <f t="shared" si="146"/>
        <v>1.0822869885104101</v>
      </c>
      <c r="P1319" s="38">
        <f t="shared" si="147"/>
        <v>8.0519175981872415E-3</v>
      </c>
      <c r="Q1319" s="38">
        <f t="shared" si="148"/>
        <v>4.1089195015027169E-3</v>
      </c>
      <c r="R1319" s="38">
        <f t="shared" si="148"/>
        <v>7.3559692752374062E-3</v>
      </c>
      <c r="S1319" s="34">
        <f>MAX(M$6:M1319)</f>
        <v>1.5715176881679187</v>
      </c>
      <c r="T1319" s="34">
        <f>MAX(N$6:N1319)</f>
        <v>1.37911001835863</v>
      </c>
      <c r="U1319" s="34">
        <f>MAX(O$6:O1319)</f>
        <v>1.34291332477861</v>
      </c>
      <c r="V1319" s="35">
        <f t="shared" si="149"/>
        <v>-7.0279439285887091E-2</v>
      </c>
      <c r="W1319" s="35">
        <f t="shared" si="150"/>
        <v>-0.28792839943544535</v>
      </c>
      <c r="X1319" s="35">
        <f t="shared" si="150"/>
        <v>-0.1940753222559366</v>
      </c>
    </row>
    <row r="1320" spans="1:24">
      <c r="A1320" s="357">
        <v>45818</v>
      </c>
      <c r="B1320" s="132">
        <f>[1]!thsiFinD("ths_adjustment_nvg_ratio_fund",B$2,$A$6,$A1320,101)/100</f>
        <v>0.33607736572889996</v>
      </c>
      <c r="C1320" s="132">
        <f>[1]!thsiFinD("ths_adjustment_nvg_ratio_fund",C$2,$A$6,$A1320,101)/100</f>
        <v>0.27686560681088002</v>
      </c>
      <c r="D1320" s="132">
        <f>[1]!thsiFinD("ths_adjustment_nvg_ratio_fund",D$2,$A$6,$A1320,101)/100</f>
        <v>0.44440450515217</v>
      </c>
      <c r="E1320" s="132">
        <f>[1]!thsiFinD("ths_adjustment_nvg_ratio_fund",E$2,$A$6,$A1320,101)/100</f>
        <v>0.67869239600312992</v>
      </c>
      <c r="F1320" s="135">
        <f>(1+F$831)*(1+[1]!thsiFinD("ths_adjustment_nvg_ratio_fund",F$2,$A$832,$A1320,101)/100)-1</f>
        <v>0.38716698015441797</v>
      </c>
      <c r="G1320" s="135">
        <f>(1+G$831)*(1+[1]!thsiFinD("ths_adjustment_nvg_ratio_fund",G$2,$A$832,$A1320,101)/100)-1</f>
        <v>0.38331796804535845</v>
      </c>
      <c r="H1320" s="136">
        <f>(1+H$997)*(1+[1]!thsiFinD("ths_adjustment_nvg_ratio_fund",H$2,$A$998,$A1320,101)/100)-1</f>
        <v>0.43430044476834362</v>
      </c>
      <c r="I1320" s="136">
        <f>(1+I$997)*(1+[1]!thsiFinD("ths_adjustment_nvg_ratio_fund",I$2,$A$998,$A1320,101)/100)-1</f>
        <v>0.65783782962330117</v>
      </c>
      <c r="J1320" s="32">
        <f t="shared" si="144"/>
        <v>0.4498328870358127</v>
      </c>
      <c r="K1320" s="32">
        <f>[1]!thsiFinD("ths_int_chg_ratio_index",K$2,$A$6,$A1320,101)/100</f>
        <v>-2.3767935235375001E-2</v>
      </c>
      <c r="L1320" s="32">
        <f>[1]!thsiFinD("ths_int_chg_ratio_index",L$2,$A$6,$A1320,101)/100</f>
        <v>7.4784909346312003E-2</v>
      </c>
      <c r="M1320" s="46">
        <f t="shared" si="145"/>
        <v>1.4498328870358126</v>
      </c>
      <c r="N1320" s="46">
        <f t="shared" si="146"/>
        <v>0.97623206476462498</v>
      </c>
      <c r="O1320" s="46">
        <f t="shared" si="146"/>
        <v>1.074784909346312</v>
      </c>
      <c r="P1320" s="38">
        <f t="shared" si="147"/>
        <v>-7.6925824492033446E-3</v>
      </c>
      <c r="Q1320" s="38">
        <f t="shared" si="148"/>
        <v>-5.8990482948404477E-3</v>
      </c>
      <c r="R1320" s="38">
        <f t="shared" si="148"/>
        <v>-6.9316911722494545E-3</v>
      </c>
      <c r="S1320" s="34">
        <f>MAX(M$6:M1320)</f>
        <v>1.5715176881679187</v>
      </c>
      <c r="T1320" s="34">
        <f>MAX(N$6:N1320)</f>
        <v>1.37911001835863</v>
      </c>
      <c r="U1320" s="34">
        <f>MAX(O$6:O1320)</f>
        <v>1.34291332477861</v>
      </c>
      <c r="V1320" s="35">
        <f t="shared" si="149"/>
        <v>-7.743139135389987E-2</v>
      </c>
      <c r="W1320" s="35">
        <f t="shared" si="150"/>
        <v>-0.29212894419655999</v>
      </c>
      <c r="X1320" s="35">
        <f t="shared" si="150"/>
        <v>-0.19966174323015307</v>
      </c>
    </row>
    <row r="1321" spans="1:24">
      <c r="A1321" s="357">
        <v>45819</v>
      </c>
      <c r="B1321" s="132">
        <f>[1]!thsiFinD("ths_adjustment_nvg_ratio_fund",B$2,$A$6,$A1321,101)/100</f>
        <v>0.34678708439898004</v>
      </c>
      <c r="C1321" s="132">
        <f>[1]!thsiFinD("ths_adjustment_nvg_ratio_fund",C$2,$A$6,$A1321,101)/100</f>
        <v>0.28729041786117998</v>
      </c>
      <c r="D1321" s="132">
        <f>[1]!thsiFinD("ths_adjustment_nvg_ratio_fund",D$2,$A$6,$A1321,101)/100</f>
        <v>0.45363048166786002</v>
      </c>
      <c r="E1321" s="132">
        <f>[1]!thsiFinD("ths_adjustment_nvg_ratio_fund",E$2,$A$6,$A1321,101)/100</f>
        <v>0.69043802247943997</v>
      </c>
      <c r="F1321" s="135">
        <f>(1+F$831)*(1+[1]!thsiFinD("ths_adjustment_nvg_ratio_fund",F$2,$A$832,$A1321,101)/100)-1</f>
        <v>0.39294242259027179</v>
      </c>
      <c r="G1321" s="135">
        <f>(1+G$831)*(1+[1]!thsiFinD("ths_adjustment_nvg_ratio_fund",G$2,$A$832,$A1321,101)/100)-1</f>
        <v>0.39087118627961392</v>
      </c>
      <c r="H1321" s="136">
        <f>(1+H$997)*(1+[1]!thsiFinD("ths_adjustment_nvg_ratio_fund",H$2,$A$998,$A1321,101)/100)-1</f>
        <v>0.44526272374631337</v>
      </c>
      <c r="I1321" s="136">
        <f>(1+I$997)*(1+[1]!thsiFinD("ths_adjustment_nvg_ratio_fund",I$2,$A$998,$A1321,101)/100)-1</f>
        <v>0.66971762688149639</v>
      </c>
      <c r="J1321" s="32">
        <f t="shared" si="144"/>
        <v>0.45961749573814437</v>
      </c>
      <c r="K1321" s="32">
        <f>[1]!thsiFinD("ths_int_chg_ratio_index",K$2,$A$6,$A1321,101)/100</f>
        <v>-1.6775188281816001E-2</v>
      </c>
      <c r="L1321" s="32">
        <f>[1]!thsiFinD("ths_int_chg_ratio_index",L$2,$A$6,$A1321,101)/100</f>
        <v>8.1376436187627993E-2</v>
      </c>
      <c r="M1321" s="46">
        <f t="shared" si="145"/>
        <v>1.4596174957381445</v>
      </c>
      <c r="N1321" s="46">
        <f t="shared" si="146"/>
        <v>0.98322481171818399</v>
      </c>
      <c r="O1321" s="46">
        <f t="shared" si="146"/>
        <v>1.0813764361876279</v>
      </c>
      <c r="P1321" s="38">
        <f t="shared" si="147"/>
        <v>6.7487838011017764E-3</v>
      </c>
      <c r="Q1321" s="38">
        <f t="shared" si="148"/>
        <v>7.1629965926647277E-3</v>
      </c>
      <c r="R1321" s="38">
        <f t="shared" si="148"/>
        <v>6.1328799688162849E-3</v>
      </c>
      <c r="S1321" s="34">
        <f>MAX(M$6:M1321)</f>
        <v>1.5715176881679187</v>
      </c>
      <c r="T1321" s="34">
        <f>MAX(N$6:N1321)</f>
        <v>1.37911001835863</v>
      </c>
      <c r="U1321" s="34">
        <f>MAX(O$6:O1321)</f>
        <v>1.34291332477861</v>
      </c>
      <c r="V1321" s="35">
        <f t="shared" si="149"/>
        <v>-7.1205175272464061E-2</v>
      </c>
      <c r="W1321" s="35">
        <f t="shared" si="150"/>
        <v>-0.28705846623579401</v>
      </c>
      <c r="X1321" s="35">
        <f t="shared" si="150"/>
        <v>-0.19475336476693206</v>
      </c>
    </row>
    <row r="1322" spans="1:24">
      <c r="A1322" s="357">
        <v>45820</v>
      </c>
      <c r="B1322" s="132">
        <f>[1]!thsiFinD("ths_adjustment_nvg_ratio_fund",B$2,$A$6,$A1322,101)/100</f>
        <v>0.34870524296674998</v>
      </c>
      <c r="C1322" s="132">
        <f>[1]!thsiFinD("ths_adjustment_nvg_ratio_fund",C$2,$A$6,$A1322,101)/100</f>
        <v>0.28815915211537002</v>
      </c>
      <c r="D1322" s="132">
        <f>[1]!thsiFinD("ths_adjustment_nvg_ratio_fund",D$2,$A$6,$A1322,101)/100</f>
        <v>0.45842319674095</v>
      </c>
      <c r="E1322" s="132">
        <f>[1]!thsiFinD("ths_adjustment_nvg_ratio_fund",E$2,$A$6,$A1322,101)/100</f>
        <v>0.69388713498979993</v>
      </c>
      <c r="F1322" s="135">
        <f>(1+F$831)*(1+[1]!thsiFinD("ths_adjustment_nvg_ratio_fund",F$2,$A$832,$A1322,101)/100)-1</f>
        <v>0.39636054158292011</v>
      </c>
      <c r="G1322" s="135">
        <f>(1+G$831)*(1+[1]!thsiFinD("ths_adjustment_nvg_ratio_fund",G$2,$A$832,$A1322,101)/100)-1</f>
        <v>0.39278946392641534</v>
      </c>
      <c r="H1322" s="136">
        <f>(1+H$997)*(1+[1]!thsiFinD("ths_adjustment_nvg_ratio_fund",H$2,$A$998,$A1322,101)/100)-1</f>
        <v>0.45043361005667548</v>
      </c>
      <c r="I1322" s="136">
        <f>(1+I$997)*(1+[1]!thsiFinD("ths_adjustment_nvg_ratio_fund",I$2,$A$998,$A1322,101)/100)-1</f>
        <v>0.67674852729960899</v>
      </c>
      <c r="J1322" s="32">
        <f t="shared" si="144"/>
        <v>0.46318835870981123</v>
      </c>
      <c r="K1322" s="32">
        <f>[1]!thsiFinD("ths_int_chg_ratio_index",K$2,$A$6,$A1322,101)/100</f>
        <v>-1.6923440023791002E-2</v>
      </c>
      <c r="L1322" s="32">
        <f>[1]!thsiFinD("ths_int_chg_ratio_index",L$2,$A$6,$A1322,101)/100</f>
        <v>8.1950997903214001E-2</v>
      </c>
      <c r="M1322" s="46">
        <f t="shared" si="145"/>
        <v>1.4631883587098113</v>
      </c>
      <c r="N1322" s="46">
        <f t="shared" si="146"/>
        <v>0.98307655997620902</v>
      </c>
      <c r="O1322" s="46">
        <f t="shared" si="146"/>
        <v>1.081950997903214</v>
      </c>
      <c r="P1322" s="38">
        <f t="shared" si="147"/>
        <v>2.4464374961887803E-3</v>
      </c>
      <c r="Q1322" s="38">
        <f t="shared" si="148"/>
        <v>-1.5078112371458285E-4</v>
      </c>
      <c r="R1322" s="38">
        <f t="shared" si="148"/>
        <v>5.3132442723802242E-4</v>
      </c>
      <c r="S1322" s="34">
        <f>MAX(M$6:M1322)</f>
        <v>1.5715176881679187</v>
      </c>
      <c r="T1322" s="34">
        <f>MAX(N$6:N1322)</f>
        <v>1.37911001835863</v>
      </c>
      <c r="U1322" s="34">
        <f>MAX(O$6:O1322)</f>
        <v>1.34291332477861</v>
      </c>
      <c r="V1322" s="35">
        <f t="shared" si="149"/>
        <v>-6.8932936786984644E-2</v>
      </c>
      <c r="W1322" s="35">
        <f t="shared" si="150"/>
        <v>-0.28716596436139774</v>
      </c>
      <c r="X1322" s="35">
        <f t="shared" si="150"/>
        <v>-0.19432551755968142</v>
      </c>
    </row>
    <row r="1323" spans="1:24">
      <c r="A1323" s="357">
        <v>45821</v>
      </c>
      <c r="B1323" s="132">
        <f>[1]!thsiFinD("ths_adjustment_nvg_ratio_fund",B$2,$A$6,$A1323,101)/100</f>
        <v>0.33903452685422003</v>
      </c>
      <c r="C1323" s="132">
        <f>[1]!thsiFinD("ths_adjustment_nvg_ratio_fund",C$2,$A$6,$A1323,101)/100</f>
        <v>0.27877682217010002</v>
      </c>
      <c r="D1323" s="132">
        <f>[1]!thsiFinD("ths_adjustment_nvg_ratio_fund",D$2,$A$6,$A1323,101)/100</f>
        <v>0.44608195542774998</v>
      </c>
      <c r="E1323" s="132">
        <f>[1]!thsiFinD("ths_adjustment_nvg_ratio_fund",E$2,$A$6,$A1323,101)/100</f>
        <v>0.6773873263775001</v>
      </c>
      <c r="F1323" s="135">
        <f>(1+F$831)*(1+[1]!thsiFinD("ths_adjustment_nvg_ratio_fund",F$2,$A$832,$A1323,101)/100)-1</f>
        <v>0.37785555255375525</v>
      </c>
      <c r="G1323" s="135">
        <f>(1+G$831)*(1+[1]!thsiFinD("ths_adjustment_nvg_ratio_fund",G$2,$A$832,$A1323,101)/100)-1</f>
        <v>0.37120884039996471</v>
      </c>
      <c r="H1323" s="136">
        <f>(1+H$997)*(1+[1]!thsiFinD("ths_adjustment_nvg_ratio_fund",H$2,$A$998,$A1323,101)/100)-1</f>
        <v>0.42488943168348769</v>
      </c>
      <c r="I1323" s="136">
        <f>(1+I$997)*(1+[1]!thsiFinD("ths_adjustment_nvg_ratio_fund",I$2,$A$998,$A1323,101)/100)-1</f>
        <v>0.64559436510209767</v>
      </c>
      <c r="J1323" s="32">
        <f t="shared" si="144"/>
        <v>0.44510360257110948</v>
      </c>
      <c r="K1323" s="32">
        <f>[1]!thsiFinD("ths_int_chg_ratio_index",K$2,$A$6,$A1323,101)/100</f>
        <v>-2.4786087905079E-2</v>
      </c>
      <c r="L1323" s="32">
        <f>[1]!thsiFinD("ths_int_chg_ratio_index",L$2,$A$6,$A1323,101)/100</f>
        <v>6.9569499590434E-2</v>
      </c>
      <c r="M1323" s="46">
        <f t="shared" si="145"/>
        <v>1.4451036025711095</v>
      </c>
      <c r="N1323" s="46">
        <f t="shared" si="146"/>
        <v>0.97521391209492103</v>
      </c>
      <c r="O1323" s="46">
        <f t="shared" si="146"/>
        <v>1.0695694995904339</v>
      </c>
      <c r="P1323" s="38">
        <f t="shared" si="147"/>
        <v>-1.2359827790489275E-2</v>
      </c>
      <c r="Q1323" s="38">
        <f t="shared" si="148"/>
        <v>-7.9980015813603256E-3</v>
      </c>
      <c r="R1323" s="38">
        <f t="shared" si="148"/>
        <v>-1.1443677520308282E-2</v>
      </c>
      <c r="S1323" s="34">
        <f>MAX(M$6:M1323)</f>
        <v>1.5715176881679187</v>
      </c>
      <c r="T1323" s="34">
        <f>MAX(N$6:N1323)</f>
        <v>1.37911001835863</v>
      </c>
      <c r="U1323" s="34">
        <f>MAX(O$6:O1323)</f>
        <v>1.34291332477861</v>
      </c>
      <c r="V1323" s="35">
        <f t="shared" si="149"/>
        <v>-8.0440765349694021E-2</v>
      </c>
      <c r="W1323" s="35">
        <f t="shared" si="150"/>
        <v>-0.29286721210568278</v>
      </c>
      <c r="X1323" s="35">
        <f t="shared" si="150"/>
        <v>-0.2035453965230698</v>
      </c>
    </row>
    <row r="1324" spans="1:24">
      <c r="A1324" s="357">
        <v>45824</v>
      </c>
      <c r="B1324" s="132">
        <f>[1]!thsiFinD("ths_adjustment_nvg_ratio_fund",B$2,$A$6,$A1324,101)/100</f>
        <v>0.34470907928389005</v>
      </c>
      <c r="C1324" s="132">
        <f>[1]!thsiFinD("ths_adjustment_nvg_ratio_fund",C$2,$A$6,$A1324,101)/100</f>
        <v>0.28312049344105999</v>
      </c>
      <c r="D1324" s="132">
        <f>[1]!thsiFinD("ths_adjustment_nvg_ratio_fund",D$2,$A$6,$A1324,101)/100</f>
        <v>0.44919722022526004</v>
      </c>
      <c r="E1324" s="132">
        <f>[1]!thsiFinD("ths_adjustment_nvg_ratio_fund",E$2,$A$6,$A1324,101)/100</f>
        <v>0.68559062102385004</v>
      </c>
      <c r="F1324" s="135">
        <f>(1+F$831)*(1+[1]!thsiFinD("ths_adjustment_nvg_ratio_fund",F$2,$A$832,$A1324,101)/100)-1</f>
        <v>0.38433819202257102</v>
      </c>
      <c r="G1324" s="135">
        <f>(1+G$831)*(1+[1]!thsiFinD("ths_adjustment_nvg_ratio_fund",G$2,$A$832,$A1324,101)/100)-1</f>
        <v>0.37816259686959897</v>
      </c>
      <c r="H1324" s="136">
        <f>(1+H$997)*(1+[1]!thsiFinD("ths_adjustment_nvg_ratio_fund",H$2,$A$998,$A1324,101)/100)-1</f>
        <v>0.43543803975663042</v>
      </c>
      <c r="I1324" s="136">
        <f>(1+I$997)*(1+[1]!thsiFinD("ths_adjustment_nvg_ratio_fund",I$2,$A$998,$A1324,101)/100)-1</f>
        <v>0.66195939193736653</v>
      </c>
      <c r="J1324" s="32">
        <f t="shared" si="144"/>
        <v>0.45281445432002843</v>
      </c>
      <c r="K1324" s="32">
        <f>[1]!thsiFinD("ths_int_chg_ratio_index",K$2,$A$6,$A1324,101)/100</f>
        <v>-2.1775242973456E-2</v>
      </c>
      <c r="L1324" s="32">
        <f>[1]!thsiFinD("ths_int_chg_ratio_index",L$2,$A$6,$A1324,101)/100</f>
        <v>7.5131366327581009E-2</v>
      </c>
      <c r="M1324" s="46">
        <f t="shared" si="145"/>
        <v>1.4528144543200283</v>
      </c>
      <c r="N1324" s="46">
        <f t="shared" si="146"/>
        <v>0.97822475702654399</v>
      </c>
      <c r="O1324" s="46">
        <f t="shared" si="146"/>
        <v>1.075131366327581</v>
      </c>
      <c r="P1324" s="38">
        <f t="shared" si="147"/>
        <v>5.3358470183035855E-3</v>
      </c>
      <c r="Q1324" s="38">
        <f t="shared" si="148"/>
        <v>3.0873687242167769E-3</v>
      </c>
      <c r="R1324" s="38">
        <f t="shared" si="148"/>
        <v>5.2000984875475442E-3</v>
      </c>
      <c r="S1324" s="34">
        <f>MAX(M$6:M1324)</f>
        <v>1.5715176881679187</v>
      </c>
      <c r="T1324" s="34">
        <f>MAX(N$6:N1324)</f>
        <v>1.37911001835863</v>
      </c>
      <c r="U1324" s="34">
        <f>MAX(O$6:O1324)</f>
        <v>1.34291332477861</v>
      </c>
      <c r="V1324" s="35">
        <f t="shared" si="149"/>
        <v>-7.5534137949331726E-2</v>
      </c>
      <c r="W1324" s="35">
        <f t="shared" si="150"/>
        <v>-0.29068403245246965</v>
      </c>
      <c r="X1324" s="35">
        <f t="shared" si="150"/>
        <v>-0.19940375414412914</v>
      </c>
    </row>
    <row r="1325" spans="1:24">
      <c r="A1325" s="357">
        <v>45825</v>
      </c>
      <c r="B1325" s="132">
        <f>[1]!thsiFinD("ths_adjustment_nvg_ratio_fund",B$2,$A$6,$A1325,101)/100</f>
        <v>0.34494884910486001</v>
      </c>
      <c r="C1325" s="132">
        <f>[1]!thsiFinD("ths_adjustment_nvg_ratio_fund",C$2,$A$6,$A1325,101)/100</f>
        <v>0.28129615150725001</v>
      </c>
      <c r="D1325" s="132">
        <f>[1]!thsiFinD("ths_adjustment_nvg_ratio_fund",D$2,$A$6,$A1325,101)/100</f>
        <v>0.44751976994967996</v>
      </c>
      <c r="E1325" s="132">
        <f>[1]!thsiFinD("ths_adjustment_nvg_ratio_fund",E$2,$A$6,$A1325,101)/100</f>
        <v>0.68176863146656996</v>
      </c>
      <c r="F1325" s="135">
        <f>(1+F$831)*(1+[1]!thsiFinD("ths_adjustment_nvg_ratio_fund",F$2,$A$832,$A1325,101)/100)-1</f>
        <v>0.38728484632657811</v>
      </c>
      <c r="G1325" s="135">
        <f>(1+G$831)*(1+[1]!thsiFinD("ths_adjustment_nvg_ratio_fund",G$2,$A$832,$A1325,101)/100)-1</f>
        <v>0.38044055157516832</v>
      </c>
      <c r="H1325" s="136">
        <f>(1+H$997)*(1+[1]!thsiFinD("ths_adjustment_nvg_ratio_fund",H$2,$A$998,$A1325,101)/100)-1</f>
        <v>0.43078424207729937</v>
      </c>
      <c r="I1325" s="136">
        <f>(1+I$997)*(1+[1]!thsiFinD("ths_adjustment_nvg_ratio_fund",I$2,$A$998,$A1325,101)/100)-1</f>
        <v>0.6566256054132833</v>
      </c>
      <c r="J1325" s="32">
        <f t="shared" si="144"/>
        <v>0.45133358092758613</v>
      </c>
      <c r="K1325" s="32">
        <f>[1]!thsiFinD("ths_int_chg_ratio_index",K$2,$A$6,$A1325,101)/100</f>
        <v>-2.3157679365442E-2</v>
      </c>
      <c r="L1325" s="32">
        <f>[1]!thsiFinD("ths_int_chg_ratio_index",L$2,$A$6,$A1325,101)/100</f>
        <v>7.3759315795126998E-2</v>
      </c>
      <c r="M1325" s="46">
        <f t="shared" si="145"/>
        <v>1.451333580927586</v>
      </c>
      <c r="N1325" s="46">
        <f t="shared" si="146"/>
        <v>0.976842320634558</v>
      </c>
      <c r="O1325" s="46">
        <f t="shared" si="146"/>
        <v>1.0737593157951271</v>
      </c>
      <c r="P1325" s="38">
        <f t="shared" si="147"/>
        <v>-1.0193135042392276E-3</v>
      </c>
      <c r="Q1325" s="38">
        <f t="shared" si="148"/>
        <v>-1.4132093693765002E-3</v>
      </c>
      <c r="R1325" s="38">
        <f t="shared" si="148"/>
        <v>-1.2761701271357673E-3</v>
      </c>
      <c r="S1325" s="34">
        <f>MAX(M$6:M1325)</f>
        <v>1.5715176881679187</v>
      </c>
      <c r="T1325" s="34">
        <f>MAX(N$6:N1325)</f>
        <v>1.37911001835863</v>
      </c>
      <c r="U1325" s="34">
        <f>MAX(O$6:O1325)</f>
        <v>1.34291332477861</v>
      </c>
      <c r="V1325" s="35">
        <f t="shared" si="149"/>
        <v>-7.6476458486728016E-2</v>
      </c>
      <c r="W1325" s="35">
        <f t="shared" si="150"/>
        <v>-0.29168644442365621</v>
      </c>
      <c r="X1325" s="35">
        <f t="shared" si="150"/>
        <v>-0.20042545115698751</v>
      </c>
    </row>
    <row r="1326" spans="1:24">
      <c r="A1326" s="357">
        <v>45826</v>
      </c>
      <c r="B1326" s="132">
        <f>[1]!thsiFinD("ths_adjustment_nvg_ratio_fund",B$2,$A$6,$A1326,101)/100</f>
        <v>0.34638746803068998</v>
      </c>
      <c r="C1326" s="132">
        <f>[1]!thsiFinD("ths_adjustment_nvg_ratio_fund",C$2,$A$6,$A1326,101)/100</f>
        <v>0.28581356962905002</v>
      </c>
      <c r="D1326" s="132">
        <f>[1]!thsiFinD("ths_adjustment_nvg_ratio_fund",D$2,$A$6,$A1326,101)/100</f>
        <v>0.44799904145699004</v>
      </c>
      <c r="E1326" s="132">
        <f>[1]!thsiFinD("ths_adjustment_nvg_ratio_fund",E$2,$A$6,$A1326,101)/100</f>
        <v>0.67878561524557002</v>
      </c>
      <c r="F1326" s="135">
        <f>(1+F$831)*(1+[1]!thsiFinD("ths_adjustment_nvg_ratio_fund",F$2,$A$832,$A1326,101)/100)-1</f>
        <v>0.38634191694929587</v>
      </c>
      <c r="G1326" s="135">
        <f>(1+G$831)*(1+[1]!thsiFinD("ths_adjustment_nvg_ratio_fund",G$2,$A$832,$A1326,101)/100)-1</f>
        <v>0.37648410392865084</v>
      </c>
      <c r="H1326" s="136">
        <f>(1+H$997)*(1+[1]!thsiFinD("ths_adjustment_nvg_ratio_fund",H$2,$A$998,$A1326,101)/100)-1</f>
        <v>0.42871588755315448</v>
      </c>
      <c r="I1326" s="136">
        <f>(1+I$997)*(1+[1]!thsiFinD("ths_adjustment_nvg_ratio_fund",I$2,$A$998,$A1326,101)/100)-1</f>
        <v>0.6549284915192537</v>
      </c>
      <c r="J1326" s="32">
        <f t="shared" si="144"/>
        <v>0.4506820117890819</v>
      </c>
      <c r="K1326" s="32">
        <f>[1]!thsiFinD("ths_int_chg_ratio_index",K$2,$A$6,$A1326,101)/100</f>
        <v>-2.2520778850097001E-2</v>
      </c>
      <c r="L1326" s="32">
        <f>[1]!thsiFinD("ths_int_chg_ratio_index",L$2,$A$6,$A1326,101)/100</f>
        <v>7.3508945016604002E-2</v>
      </c>
      <c r="M1326" s="46">
        <f t="shared" si="145"/>
        <v>1.450682011789082</v>
      </c>
      <c r="N1326" s="46">
        <f t="shared" si="146"/>
        <v>0.97747922114990304</v>
      </c>
      <c r="O1326" s="46">
        <f t="shared" si="146"/>
        <v>1.073508945016604</v>
      </c>
      <c r="P1326" s="38">
        <f t="shared" si="147"/>
        <v>-4.489451267899458E-4</v>
      </c>
      <c r="Q1326" s="38">
        <f t="shared" si="148"/>
        <v>6.5199930622505953E-4</v>
      </c>
      <c r="R1326" s="38">
        <f t="shared" si="148"/>
        <v>-2.3317215957063819E-4</v>
      </c>
      <c r="S1326" s="34">
        <f>MAX(M$6:M1326)</f>
        <v>1.5715176881679187</v>
      </c>
      <c r="T1326" s="34">
        <f>MAX(N$6:N1326)</f>
        <v>1.37911001835863</v>
      </c>
      <c r="U1326" s="34">
        <f>MAX(O$6:O1326)</f>
        <v>1.34291332477861</v>
      </c>
      <c r="V1326" s="35">
        <f t="shared" si="149"/>
        <v>-7.6891069880166252E-2</v>
      </c>
      <c r="W1326" s="35">
        <f t="shared" si="150"/>
        <v>-0.29122462447683062</v>
      </c>
      <c r="X1326" s="35">
        <f t="shared" si="150"/>
        <v>-0.20061188968127897</v>
      </c>
    </row>
    <row r="1327" spans="1:24">
      <c r="A1327" s="357">
        <v>45827</v>
      </c>
      <c r="B1327" s="132">
        <f>[1]!thsiFinD("ths_adjustment_nvg_ratio_fund",B$2,$A$6,$A1327,101)/100</f>
        <v>0.33320012787724002</v>
      </c>
      <c r="C1327" s="132">
        <f>[1]!thsiFinD("ths_adjustment_nvg_ratio_fund",C$2,$A$6,$A1327,101)/100</f>
        <v>0.27530188515332998</v>
      </c>
      <c r="D1327" s="132">
        <f>[1]!thsiFinD("ths_adjustment_nvg_ratio_fund",D$2,$A$6,$A1327,101)/100</f>
        <v>0.43266235322310004</v>
      </c>
      <c r="E1327" s="132">
        <f>[1]!thsiFinD("ths_adjustment_nvg_ratio_fund",E$2,$A$6,$A1327,101)/100</f>
        <v>0.66042142139868998</v>
      </c>
      <c r="F1327" s="135">
        <f>(1+F$831)*(1+[1]!thsiFinD("ths_adjustment_nvg_ratio_fund",F$2,$A$832,$A1327,101)/100)-1</f>
        <v>0.3693691881582144</v>
      </c>
      <c r="G1327" s="135">
        <f>(1+G$831)*(1+[1]!thsiFinD("ths_adjustment_nvg_ratio_fund",G$2,$A$832,$A1327,101)/100)-1</f>
        <v>0.35838035863701156</v>
      </c>
      <c r="H1327" s="136">
        <f>(1+H$997)*(1+[1]!thsiFinD("ths_adjustment_nvg_ratio_fund",H$2,$A$998,$A1327,101)/100)-1</f>
        <v>0.4067913295972152</v>
      </c>
      <c r="I1327" s="136">
        <f>(1+I$997)*(1+[1]!thsiFinD("ths_adjustment_nvg_ratio_fund",I$2,$A$998,$A1327,101)/100)-1</f>
        <v>0.63177500910786755</v>
      </c>
      <c r="J1327" s="32">
        <f t="shared" si="144"/>
        <v>0.43348770914408352</v>
      </c>
      <c r="K1327" s="32">
        <f>[1]!thsiFinD("ths_int_chg_ratio_index",K$2,$A$6,$A1327,101)/100</f>
        <v>-3.1520522033112001E-2</v>
      </c>
      <c r="L1327" s="32">
        <f>[1]!thsiFinD("ths_int_chg_ratio_index",L$2,$A$6,$A1327,101)/100</f>
        <v>6.0446687957034999E-2</v>
      </c>
      <c r="M1327" s="46">
        <f t="shared" si="145"/>
        <v>1.4334877091440834</v>
      </c>
      <c r="N1327" s="46">
        <f t="shared" si="146"/>
        <v>0.96847947796688805</v>
      </c>
      <c r="O1327" s="46">
        <f t="shared" si="146"/>
        <v>1.0604466879570349</v>
      </c>
      <c r="P1327" s="38">
        <f t="shared" si="147"/>
        <v>-1.1852564866226878E-2</v>
      </c>
      <c r="Q1327" s="38">
        <f t="shared" si="148"/>
        <v>-9.2070941133948203E-3</v>
      </c>
      <c r="R1327" s="38">
        <f t="shared" si="148"/>
        <v>-1.2167813896853064E-2</v>
      </c>
      <c r="S1327" s="34">
        <f>MAX(M$6:M1327)</f>
        <v>1.5715176881679187</v>
      </c>
      <c r="T1327" s="34">
        <f>MAX(N$6:N1327)</f>
        <v>1.37911001835863</v>
      </c>
      <c r="U1327" s="34">
        <f>MAX(O$6:O1327)</f>
        <v>1.34291332477861</v>
      </c>
      <c r="V1327" s="35">
        <f t="shared" si="149"/>
        <v>-8.7832278353004889E-2</v>
      </c>
      <c r="W1327" s="35">
        <f t="shared" si="150"/>
        <v>-0.29775038606452919</v>
      </c>
      <c r="X1327" s="35">
        <f t="shared" si="150"/>
        <v>-0.21033869543899419</v>
      </c>
    </row>
    <row r="1328" spans="1:24">
      <c r="A1328" s="357">
        <v>45828</v>
      </c>
      <c r="B1328" s="132">
        <f>[1]!thsiFinD("ths_adjustment_nvg_ratio_fund",B$2,$A$6,$A1328,101)/100</f>
        <v>0.33511828644501002</v>
      </c>
      <c r="C1328" s="132">
        <f>[1]!thsiFinD("ths_adjustment_nvg_ratio_fund",C$2,$A$6,$A1328,101)/100</f>
        <v>0.27729997393797001</v>
      </c>
      <c r="D1328" s="132">
        <f>[1]!thsiFinD("ths_adjustment_nvg_ratio_fund",D$2,$A$6,$A1328,101)/100</f>
        <v>0.42487419122932996</v>
      </c>
      <c r="E1328" s="132">
        <f>[1]!thsiFinD("ths_adjustment_nvg_ratio_fund",E$2,$A$6,$A1328,101)/100</f>
        <v>0.65464182744154997</v>
      </c>
      <c r="F1328" s="135">
        <f>(1+F$831)*(1+[1]!thsiFinD("ths_adjustment_nvg_ratio_fund",F$2,$A$832,$A1328,101)/100)-1</f>
        <v>0.36217935165643689</v>
      </c>
      <c r="G1328" s="135">
        <f>(1+G$831)*(1+[1]!thsiFinD("ths_adjustment_nvg_ratio_fund",G$2,$A$832,$A1328,101)/100)-1</f>
        <v>0.34962821687351431</v>
      </c>
      <c r="H1328" s="136">
        <f>(1+H$997)*(1+[1]!thsiFinD("ths_adjustment_nvg_ratio_fund",H$2,$A$998,$A1328,101)/100)-1</f>
        <v>0.39707006333373651</v>
      </c>
      <c r="I1328" s="136">
        <f>(1+I$997)*(1+[1]!thsiFinD("ths_adjustment_nvg_ratio_fund",I$2,$A$998,$A1328,101)/100)-1</f>
        <v>0.62268332753271705</v>
      </c>
      <c r="J1328" s="32">
        <f t="shared" si="144"/>
        <v>0.42793690480628299</v>
      </c>
      <c r="K1328" s="32">
        <f>[1]!thsiFinD("ths_int_chg_ratio_index",K$2,$A$6,$A1328,101)/100</f>
        <v>-3.2498123422297999E-2</v>
      </c>
      <c r="L1328" s="32">
        <f>[1]!thsiFinD("ths_int_chg_ratio_index",L$2,$A$6,$A1328,101)/100</f>
        <v>5.6598751083802995E-2</v>
      </c>
      <c r="M1328" s="46">
        <f t="shared" si="145"/>
        <v>1.4279369048062831</v>
      </c>
      <c r="N1328" s="46">
        <f t="shared" si="146"/>
        <v>0.96750187657770204</v>
      </c>
      <c r="O1328" s="46">
        <f t="shared" si="146"/>
        <v>1.0565987510838031</v>
      </c>
      <c r="P1328" s="38">
        <f t="shared" si="147"/>
        <v>-3.8722371335255801E-3</v>
      </c>
      <c r="Q1328" s="38">
        <f t="shared" si="148"/>
        <v>-1.0094187966049883E-3</v>
      </c>
      <c r="R1328" s="38">
        <f t="shared" si="148"/>
        <v>-3.6286000200961288E-3</v>
      </c>
      <c r="S1328" s="34">
        <f>MAX(M$6:M1328)</f>
        <v>1.5715176881679187</v>
      </c>
      <c r="T1328" s="34">
        <f>MAX(N$6:N1328)</f>
        <v>1.37911001835863</v>
      </c>
      <c r="U1328" s="34">
        <f>MAX(O$6:O1328)</f>
        <v>1.34291332477861</v>
      </c>
      <c r="V1328" s="35">
        <f t="shared" si="149"/>
        <v>-9.1364408076769821E-2</v>
      </c>
      <c r="W1328" s="35">
        <f t="shared" si="150"/>
        <v>-0.29845925002474427</v>
      </c>
      <c r="X1328" s="35">
        <f t="shared" si="150"/>
        <v>-0.21320406046459339</v>
      </c>
    </row>
    <row r="1329" spans="1:24">
      <c r="A1329" s="357">
        <v>45831</v>
      </c>
      <c r="B1329" s="132">
        <f>[1]!thsiFinD("ths_adjustment_nvg_ratio_fund",B$2,$A$6,$A1329,101)/100</f>
        <v>0.34207161125320001</v>
      </c>
      <c r="C1329" s="132">
        <f>[1]!thsiFinD("ths_adjustment_nvg_ratio_fund",C$2,$A$6,$A1329,101)/100</f>
        <v>0.28338111371731001</v>
      </c>
      <c r="D1329" s="132">
        <f>[1]!thsiFinD("ths_adjustment_nvg_ratio_fund",D$2,$A$6,$A1329,101)/100</f>
        <v>0.43110472082435003</v>
      </c>
      <c r="E1329" s="132">
        <f>[1]!thsiFinD("ths_adjustment_nvg_ratio_fund",E$2,$A$6,$A1329,101)/100</f>
        <v>0.66592135762851001</v>
      </c>
      <c r="F1329" s="135">
        <f>(1+F$831)*(1+[1]!thsiFinD("ths_adjustment_nvg_ratio_fund",F$2,$A$832,$A1329,101)/100)-1</f>
        <v>0.37644115848783155</v>
      </c>
      <c r="G1329" s="135">
        <f>(1+G$831)*(1+[1]!thsiFinD("ths_adjustment_nvg_ratio_fund",G$2,$A$832,$A1329,101)/100)-1</f>
        <v>0.36749217745930052</v>
      </c>
      <c r="H1329" s="136">
        <f>(1+H$997)*(1+[1]!thsiFinD("ths_adjustment_nvg_ratio_fund",H$2,$A$998,$A1329,101)/100)-1</f>
        <v>0.41382373497931391</v>
      </c>
      <c r="I1329" s="136">
        <f>(1+I$997)*(1+[1]!thsiFinD("ths_adjustment_nvg_ratio_fund",I$2,$A$998,$A1329,101)/100)-1</f>
        <v>0.64789759110114109</v>
      </c>
      <c r="J1329" s="32">
        <f t="shared" si="144"/>
        <v>0.44101668318136955</v>
      </c>
      <c r="K1329" s="32">
        <f>[1]!thsiFinD("ths_int_chg_ratio_index",K$2,$A$6,$A1329,101)/100</f>
        <v>-2.8867954092303999E-2</v>
      </c>
      <c r="L1329" s="32">
        <f>[1]!thsiFinD("ths_int_chg_ratio_index",L$2,$A$6,$A1329,101)/100</f>
        <v>6.5334795751710001E-2</v>
      </c>
      <c r="M1329" s="46">
        <f t="shared" si="145"/>
        <v>1.4410166831813696</v>
      </c>
      <c r="N1329" s="46">
        <f t="shared" si="146"/>
        <v>0.97113204590769597</v>
      </c>
      <c r="O1329" s="46">
        <f t="shared" si="146"/>
        <v>1.0653347957517101</v>
      </c>
      <c r="P1329" s="38">
        <f t="shared" si="147"/>
        <v>9.1599133904736174E-3</v>
      </c>
      <c r="Q1329" s="38">
        <f t="shared" si="148"/>
        <v>3.7521057249363388E-3</v>
      </c>
      <c r="R1329" s="38">
        <f t="shared" si="148"/>
        <v>8.2680815768010341E-3</v>
      </c>
      <c r="S1329" s="34">
        <f>MAX(M$6:M1329)</f>
        <v>1.5715176881679187</v>
      </c>
      <c r="T1329" s="34">
        <f>MAX(N$6:N1329)</f>
        <v>1.37911001835863</v>
      </c>
      <c r="U1329" s="34">
        <f>MAX(O$6:O1329)</f>
        <v>1.34291332477861</v>
      </c>
      <c r="V1329" s="35">
        <f t="shared" si="149"/>
        <v>-8.3041384751251335E-2</v>
      </c>
      <c r="W1329" s="35">
        <f t="shared" si="150"/>
        <v>-0.29582699496048592</v>
      </c>
      <c r="X1329" s="35">
        <f t="shared" si="150"/>
        <v>-0.20669876745221882</v>
      </c>
    </row>
    <row r="1330" spans="1:24">
      <c r="A1330" s="357">
        <v>45832</v>
      </c>
      <c r="B1330" s="132">
        <f>[1]!thsiFinD("ths_adjustment_nvg_ratio_fund",B$2,$A$6,$A1330,101)/100</f>
        <v>0.36093350383632</v>
      </c>
      <c r="C1330" s="132">
        <f>[1]!thsiFinD("ths_adjustment_nvg_ratio_fund",C$2,$A$6,$A1330,101)/100</f>
        <v>0.29988706454696001</v>
      </c>
      <c r="D1330" s="132">
        <f>[1]!thsiFinD("ths_adjustment_nvg_ratio_fund",D$2,$A$6,$A1330,101)/100</f>
        <v>0.45722501797268</v>
      </c>
      <c r="E1330" s="132">
        <f>[1]!thsiFinD("ths_adjustment_nvg_ratio_fund",E$2,$A$6,$A1330,101)/100</f>
        <v>0.69649727424106</v>
      </c>
      <c r="F1330" s="135">
        <f>(1+F$831)*(1+[1]!thsiFinD("ths_adjustment_nvg_ratio_fund",F$2,$A$832,$A1330,101)/100)-1</f>
        <v>0.40248958253525502</v>
      </c>
      <c r="G1330" s="135">
        <f>(1+G$831)*(1+[1]!thsiFinD("ths_adjustment_nvg_ratio_fund",G$2,$A$832,$A1330,101)/100)-1</f>
        <v>0.39183032510301463</v>
      </c>
      <c r="H1330" s="136">
        <f>(1+H$997)*(1+[1]!thsiFinD("ths_adjustment_nvg_ratio_fund",H$2,$A$998,$A1330,101)/100)-1</f>
        <v>0.44640031873458996</v>
      </c>
      <c r="I1330" s="136">
        <f>(1+I$997)*(1+[1]!thsiFinD("ths_adjustment_nvg_ratio_fund",I$2,$A$998,$A1330,101)/100)-1</f>
        <v>0.69274988687187977</v>
      </c>
      <c r="J1330" s="32">
        <f t="shared" si="144"/>
        <v>0.46850162173021992</v>
      </c>
      <c r="K1330" s="32">
        <f>[1]!thsiFinD("ths_int_chg_ratio_index",K$2,$A$6,$A1330,101)/100</f>
        <v>-1.6208615606863E-2</v>
      </c>
      <c r="L1330" s="32">
        <f>[1]!thsiFinD("ths_int_chg_ratio_index",L$2,$A$6,$A1330,101)/100</f>
        <v>8.1765447534821997E-2</v>
      </c>
      <c r="M1330" s="46">
        <f t="shared" si="145"/>
        <v>1.46850162173022</v>
      </c>
      <c r="N1330" s="46">
        <f t="shared" si="146"/>
        <v>0.98379138439313696</v>
      </c>
      <c r="O1330" s="46">
        <f t="shared" si="146"/>
        <v>1.081765447534822</v>
      </c>
      <c r="P1330" s="38">
        <f t="shared" si="147"/>
        <v>1.907329656182144E-2</v>
      </c>
      <c r="Q1330" s="38">
        <f t="shared" si="148"/>
        <v>1.3035651061857889E-2</v>
      </c>
      <c r="R1330" s="38">
        <f t="shared" si="148"/>
        <v>1.5422993643531724E-2</v>
      </c>
      <c r="S1330" s="34">
        <f>MAX(M$6:M1330)</f>
        <v>1.5715176881679187</v>
      </c>
      <c r="T1330" s="34">
        <f>MAX(N$6:N1330)</f>
        <v>1.37911001835863</v>
      </c>
      <c r="U1330" s="34">
        <f>MAX(O$6:O1330)</f>
        <v>1.34291332477861</v>
      </c>
      <c r="V1330" s="35">
        <f t="shared" si="149"/>
        <v>-6.5551961147694904E-2</v>
      </c>
      <c r="W1330" s="35">
        <f t="shared" si="150"/>
        <v>-0.28664764137961085</v>
      </c>
      <c r="X1330" s="35">
        <f t="shared" si="150"/>
        <v>-0.19446368758522847</v>
      </c>
    </row>
    <row r="1331" spans="1:24">
      <c r="A1331" s="357">
        <v>45833</v>
      </c>
      <c r="B1331" s="132">
        <f>[1]!thsiFinD("ths_adjustment_nvg_ratio_fund",B$2,$A$6,$A1331,101)/100</f>
        <v>0.38059462915601006</v>
      </c>
      <c r="C1331" s="132">
        <f>[1]!thsiFinD("ths_adjustment_nvg_ratio_fund",C$2,$A$6,$A1331,101)/100</f>
        <v>0.31934671184085001</v>
      </c>
      <c r="D1331" s="132">
        <f>[1]!thsiFinD("ths_adjustment_nvg_ratio_fund",D$2,$A$6,$A1331,101)/100</f>
        <v>0.48298586149053002</v>
      </c>
      <c r="E1331" s="132">
        <f>[1]!thsiFinD("ths_adjustment_nvg_ratio_fund",E$2,$A$6,$A1331,101)/100</f>
        <v>0.72781894487027998</v>
      </c>
      <c r="F1331" s="135">
        <f>(1+F$831)*(1+[1]!thsiFinD("ths_adjustment_nvg_ratio_fund",F$2,$A$832,$A1331,101)/100)-1</f>
        <v>0.41899084663769526</v>
      </c>
      <c r="G1331" s="135">
        <f>(1+G$831)*(1+[1]!thsiFinD("ths_adjustment_nvg_ratio_fund",G$2,$A$832,$A1331,101)/100)-1</f>
        <v>0.40861525451247371</v>
      </c>
      <c r="H1331" s="136">
        <f>(1+H$997)*(1+[1]!thsiFinD("ths_adjustment_nvg_ratio_fund",H$2,$A$998,$A1331,101)/100)-1</f>
        <v>0.4630505726539631</v>
      </c>
      <c r="I1331" s="136">
        <f>(1+I$997)*(1+[1]!thsiFinD("ths_adjustment_nvg_ratio_fund",I$2,$A$998,$A1331,101)/100)-1</f>
        <v>0.71214547423219887</v>
      </c>
      <c r="J1331" s="32">
        <f t="shared" si="144"/>
        <v>0.48919353692425016</v>
      </c>
      <c r="K1331" s="32">
        <f>[1]!thsiFinD("ths_int_chg_ratio_index",K$2,$A$6,$A1331,101)/100</f>
        <v>-1.4753186909945001E-3</v>
      </c>
      <c r="L1331" s="32">
        <f>[1]!thsiFinD("ths_int_chg_ratio_index",L$2,$A$6,$A1331,101)/100</f>
        <v>9.6323596109246998E-2</v>
      </c>
      <c r="M1331" s="46">
        <f t="shared" si="145"/>
        <v>1.4891935369242502</v>
      </c>
      <c r="N1331" s="46">
        <f t="shared" si="146"/>
        <v>0.99852468130900551</v>
      </c>
      <c r="O1331" s="46">
        <f t="shared" si="146"/>
        <v>1.096323596109247</v>
      </c>
      <c r="P1331" s="38">
        <f t="shared" si="147"/>
        <v>1.4090495296593897E-2</v>
      </c>
      <c r="Q1331" s="38">
        <f t="shared" si="148"/>
        <v>1.4976037755155769E-2</v>
      </c>
      <c r="R1331" s="38">
        <f t="shared" si="148"/>
        <v>1.3457768139665482E-2</v>
      </c>
      <c r="S1331" s="34">
        <f>MAX(M$6:M1331)</f>
        <v>1.5715176881679187</v>
      </c>
      <c r="T1331" s="34">
        <f>MAX(N$6:N1331)</f>
        <v>1.37911001835863</v>
      </c>
      <c r="U1331" s="34">
        <f>MAX(O$6:O1331)</f>
        <v>1.34291332477861</v>
      </c>
      <c r="V1331" s="35">
        <f t="shared" si="149"/>
        <v>-5.2385125451335113E-2</v>
      </c>
      <c r="W1331" s="35">
        <f t="shared" si="150"/>
        <v>-0.27596444952418242</v>
      </c>
      <c r="X1331" s="35">
        <f t="shared" si="150"/>
        <v>-0.18362296666466937</v>
      </c>
    </row>
    <row r="1332" spans="1:24">
      <c r="A1332" s="357">
        <v>45834</v>
      </c>
      <c r="B1332" s="132">
        <f>[1]!thsiFinD("ths_adjustment_nvg_ratio_fund",B$2,$A$6,$A1332,101)/100</f>
        <v>0.37843670076725999</v>
      </c>
      <c r="C1332" s="132">
        <f>[1]!thsiFinD("ths_adjustment_nvg_ratio_fund",C$2,$A$6,$A1332,101)/100</f>
        <v>0.31517678742072996</v>
      </c>
      <c r="D1332" s="132">
        <f>[1]!thsiFinD("ths_adjustment_nvg_ratio_fund",D$2,$A$6,$A1332,101)/100</f>
        <v>0.47675533189552</v>
      </c>
      <c r="E1332" s="132">
        <f>[1]!thsiFinD("ths_adjustment_nvg_ratio_fund",E$2,$A$6,$A1332,101)/100</f>
        <v>0.72213257015557997</v>
      </c>
      <c r="F1332" s="135">
        <f>(1+F$831)*(1+[1]!thsiFinD("ths_adjustment_nvg_ratio_fund",F$2,$A$832,$A1332,101)/100)-1</f>
        <v>0.4156905938172073</v>
      </c>
      <c r="G1332" s="135">
        <f>(1+G$831)*(1+[1]!thsiFinD("ths_adjustment_nvg_ratio_fund",G$2,$A$832,$A1332,101)/100)-1</f>
        <v>0.40393945274840837</v>
      </c>
      <c r="H1332" s="136">
        <f>(1+H$997)*(1+[1]!thsiFinD("ths_adjustment_nvg_ratio_fund",H$2,$A$998,$A1332,101)/100)-1</f>
        <v>0.45963778768912311</v>
      </c>
      <c r="I1332" s="136">
        <f>(1+I$997)*(1+[1]!thsiFinD("ths_adjustment_nvg_ratio_fund",I$2,$A$998,$A1332,101)/100)-1</f>
        <v>0.70729657739211671</v>
      </c>
      <c r="J1332" s="32">
        <f t="shared" si="144"/>
        <v>0.48488322523574312</v>
      </c>
      <c r="K1332" s="32">
        <f>[1]!thsiFinD("ths_int_chg_ratio_index",K$2,$A$6,$A1332,101)/100</f>
        <v>-5.1715386946161006E-3</v>
      </c>
      <c r="L1332" s="32">
        <f>[1]!thsiFinD("ths_int_chg_ratio_index",L$2,$A$6,$A1332,101)/100</f>
        <v>9.2539035242081999E-2</v>
      </c>
      <c r="M1332" s="46">
        <f t="shared" si="145"/>
        <v>1.4848832252357431</v>
      </c>
      <c r="N1332" s="46">
        <f t="shared" si="146"/>
        <v>0.99482846130538394</v>
      </c>
      <c r="O1332" s="46">
        <f t="shared" si="146"/>
        <v>1.0925390352420821</v>
      </c>
      <c r="P1332" s="38">
        <f t="shared" si="147"/>
        <v>-2.8943932280349749E-3</v>
      </c>
      <c r="Q1332" s="38">
        <f t="shared" si="148"/>
        <v>-3.701681163029491E-3</v>
      </c>
      <c r="R1332" s="38">
        <f t="shared" si="148"/>
        <v>-3.4520472610423125E-3</v>
      </c>
      <c r="S1332" s="34">
        <f>MAX(M$6:M1332)</f>
        <v>1.5715176881679187</v>
      </c>
      <c r="T1332" s="34">
        <f>MAX(N$6:N1332)</f>
        <v>1.37911001835863</v>
      </c>
      <c r="U1332" s="34">
        <f>MAX(O$6:O1332)</f>
        <v>1.34291332477861</v>
      </c>
      <c r="V1332" s="35">
        <f t="shared" si="149"/>
        <v>-5.5127895527014026E-2</v>
      </c>
      <c r="W1332" s="35">
        <f t="shared" si="150"/>
        <v>-0.27864459828274246</v>
      </c>
      <c r="X1332" s="35">
        <f t="shared" si="150"/>
        <v>-0.18644113876657242</v>
      </c>
    </row>
    <row r="1333" spans="1:24">
      <c r="A1333" s="357">
        <v>45835</v>
      </c>
      <c r="B1333" s="132">
        <f>[1]!thsiFinD("ths_adjustment_nvg_ratio_fund",B$2,$A$6,$A1333,101)/100</f>
        <v>0.37300191815856998</v>
      </c>
      <c r="C1333" s="132">
        <f>[1]!thsiFinD("ths_adjustment_nvg_ratio_fund",C$2,$A$6,$A1333,101)/100</f>
        <v>0.30900877421597001</v>
      </c>
      <c r="D1333" s="132">
        <f>[1]!thsiFinD("ths_adjustment_nvg_ratio_fund",D$2,$A$6,$A1333,101)/100</f>
        <v>0.48346513299784</v>
      </c>
      <c r="E1333" s="132">
        <f>[1]!thsiFinD("ths_adjustment_nvg_ratio_fund",E$2,$A$6,$A1333,101)/100</f>
        <v>0.7276325063854</v>
      </c>
      <c r="F1333" s="135">
        <f>(1+F$831)*(1+[1]!thsiFinD("ths_adjustment_nvg_ratio_fund",F$2,$A$832,$A1333,101)/100)-1</f>
        <v>0.42842014041051812</v>
      </c>
      <c r="G1333" s="135">
        <f>(1+G$831)*(1+[1]!thsiFinD("ths_adjustment_nvg_ratio_fund",G$2,$A$832,$A1333,101)/100)-1</f>
        <v>0.41293137921775891</v>
      </c>
      <c r="H1333" s="136">
        <f>(1+H$997)*(1+[1]!thsiFinD("ths_adjustment_nvg_ratio_fund",H$2,$A$998,$A1333,101)/100)-1</f>
        <v>0.46708386397604862</v>
      </c>
      <c r="I1333" s="136">
        <f>(1+I$997)*(1+[1]!thsiFinD("ths_adjustment_nvg_ratio_fund",I$2,$A$998,$A1333,101)/100)-1</f>
        <v>0.72075226612333809</v>
      </c>
      <c r="J1333" s="32">
        <f t="shared" si="144"/>
        <v>0.49028699768568046</v>
      </c>
      <c r="K1333" s="32">
        <f>[1]!thsiFinD("ths_int_chg_ratio_index",K$2,$A$6,$A1333,101)/100</f>
        <v>-8.5905375234671E-3</v>
      </c>
      <c r="L1333" s="32">
        <f>[1]!thsiFinD("ths_int_chg_ratio_index",L$2,$A$6,$A1333,101)/100</f>
        <v>9.1894808807345005E-2</v>
      </c>
      <c r="M1333" s="46">
        <f t="shared" si="145"/>
        <v>1.4902869976856805</v>
      </c>
      <c r="N1333" s="46">
        <f t="shared" si="146"/>
        <v>0.99140946247653294</v>
      </c>
      <c r="O1333" s="46">
        <f t="shared" si="146"/>
        <v>1.091894808807345</v>
      </c>
      <c r="P1333" s="38">
        <f t="shared" si="147"/>
        <v>3.6391901787964365E-3</v>
      </c>
      <c r="Q1333" s="38">
        <f t="shared" si="148"/>
        <v>-3.4367722294200709E-3</v>
      </c>
      <c r="R1333" s="38">
        <f t="shared" si="148"/>
        <v>-5.8965987846315571E-4</v>
      </c>
      <c r="S1333" s="34">
        <f>MAX(M$6:M1333)</f>
        <v>1.5715176881679187</v>
      </c>
      <c r="T1333" s="34">
        <f>MAX(N$6:N1333)</f>
        <v>1.37911001835863</v>
      </c>
      <c r="U1333" s="34">
        <f>MAX(O$6:O1333)</f>
        <v>1.34291332477861</v>
      </c>
      <c r="V1333" s="35">
        <f t="shared" si="149"/>
        <v>-5.1689326244197198E-2</v>
      </c>
      <c r="W1333" s="35">
        <f t="shared" si="150"/>
        <v>-0.28112373249490652</v>
      </c>
      <c r="X1333" s="35">
        <f t="shared" si="150"/>
        <v>-0.18692086178580991</v>
      </c>
    </row>
    <row r="1334" spans="1:24">
      <c r="A1334" s="357">
        <v>45838</v>
      </c>
      <c r="B1334" s="132">
        <f>[1]!thsiFinD("ths_adjustment_nvg_ratio_fund",B$2,$A$6,$A1334,101)/100</f>
        <v>0.37859654731458003</v>
      </c>
      <c r="C1334" s="132">
        <f>[1]!thsiFinD("ths_adjustment_nvg_ratio_fund",C$2,$A$6,$A1334,101)/100</f>
        <v>0.31352619233776002</v>
      </c>
      <c r="D1334" s="132">
        <f>[1]!thsiFinD("ths_adjustment_nvg_ratio_fund",D$2,$A$6,$A1334,101)/100</f>
        <v>0.49484783129643001</v>
      </c>
      <c r="E1334" s="132">
        <f>[1]!thsiFinD("ths_adjustment_nvg_ratio_fund",E$2,$A$6,$A1334,101)/100</f>
        <v>0.73704765141493989</v>
      </c>
      <c r="F1334" s="135">
        <f>(1+F$831)*(1+[1]!thsiFinD("ths_adjustment_nvg_ratio_fund",F$2,$A$832,$A1334,101)/100)-1</f>
        <v>0.44586433389024083</v>
      </c>
      <c r="G1334" s="135">
        <f>(1+G$831)*(1+[1]!thsiFinD("ths_adjustment_nvg_ratio_fund",G$2,$A$832,$A1334,101)/100)-1</f>
        <v>0.4294765239213767</v>
      </c>
      <c r="H1334" s="136">
        <f>(1+H$997)*(1+[1]!thsiFinD("ths_adjustment_nvg_ratio_fund",H$2,$A$998,$A1334,101)/100)-1</f>
        <v>0.48849133330094641</v>
      </c>
      <c r="I1334" s="136">
        <f>(1+I$997)*(1+[1]!thsiFinD("ths_adjustment_nvg_ratio_fund",I$2,$A$998,$A1334,101)/100)-1</f>
        <v>0.74378452611371149</v>
      </c>
      <c r="J1334" s="32">
        <f t="shared" si="144"/>
        <v>0.50395436744874822</v>
      </c>
      <c r="K1334" s="32">
        <f>[1]!thsiFinD("ths_int_chg_ratio_index",K$2,$A$6,$A1334,101)/100</f>
        <v>-3.6408973056466999E-3</v>
      </c>
      <c r="L1334" s="32">
        <f>[1]!thsiFinD("ths_int_chg_ratio_index",L$2,$A$6,$A1334,101)/100</f>
        <v>0.10090917902784</v>
      </c>
      <c r="M1334" s="46">
        <f t="shared" si="145"/>
        <v>1.5039543674487481</v>
      </c>
      <c r="N1334" s="46">
        <f t="shared" si="146"/>
        <v>0.99635910269435335</v>
      </c>
      <c r="O1334" s="46">
        <f t="shared" si="146"/>
        <v>1.10090917902784</v>
      </c>
      <c r="P1334" s="38">
        <f t="shared" si="147"/>
        <v>9.1709649109816826E-3</v>
      </c>
      <c r="Q1334" s="38">
        <f t="shared" si="148"/>
        <v>4.9925287231535886E-3</v>
      </c>
      <c r="R1334" s="38">
        <f t="shared" si="148"/>
        <v>8.2557130483487118E-3</v>
      </c>
      <c r="S1334" s="34">
        <f>MAX(M$6:M1334)</f>
        <v>1.5715176881679187</v>
      </c>
      <c r="T1334" s="34">
        <f>MAX(N$6:N1334)</f>
        <v>1.37911001835863</v>
      </c>
      <c r="U1334" s="34">
        <f>MAX(O$6:O1334)</f>
        <v>1.34291332477861</v>
      </c>
      <c r="V1334" s="35">
        <f t="shared" si="149"/>
        <v>-4.2992402330473412E-2</v>
      </c>
      <c r="W1334" s="35">
        <f t="shared" si="150"/>
        <v>-0.27753472208099383</v>
      </c>
      <c r="X1334" s="35">
        <f t="shared" si="150"/>
        <v>-0.18020831373511492</v>
      </c>
    </row>
    <row r="1335" spans="1:24">
      <c r="A1335" s="357">
        <v>45839</v>
      </c>
      <c r="B1335" s="132">
        <f>[1]!thsiFinD("ths_adjustment_nvg_ratio_fund",B$2,$A$6,$A1335,101)/100</f>
        <v>0.38395140664962002</v>
      </c>
      <c r="C1335" s="132">
        <f>[1]!thsiFinD("ths_adjustment_nvg_ratio_fund",C$2,$A$6,$A1335,101)/100</f>
        <v>0.31656676222742997</v>
      </c>
      <c r="D1335" s="132">
        <f>[1]!thsiFinD("ths_adjustment_nvg_ratio_fund",D$2,$A$6,$A1335,101)/100</f>
        <v>0.50203690390606004</v>
      </c>
      <c r="E1335" s="132">
        <f>[1]!thsiFinD("ths_adjustment_nvg_ratio_fund",E$2,$A$6,$A1335,101)/100</f>
        <v>0.74282724537207001</v>
      </c>
      <c r="F1335" s="135">
        <f>(1+F$831)*(1+[1]!thsiFinD("ths_adjustment_nvg_ratio_fund",F$2,$A$832,$A1335,101)/100)-1</f>
        <v>0.45364350125281971</v>
      </c>
      <c r="G1335" s="135">
        <f>(1+G$831)*(1+[1]!thsiFinD("ths_adjustment_nvg_ratio_fund",G$2,$A$832,$A1335,101)/100)-1</f>
        <v>0.43774909627317937</v>
      </c>
      <c r="H1335" s="136">
        <f>(1+H$997)*(1+[1]!thsiFinD("ths_adjustment_nvg_ratio_fund",H$2,$A$998,$A1335,101)/100)-1</f>
        <v>0.50017753636236595</v>
      </c>
      <c r="I1335" s="136">
        <f>(1+I$997)*(1+[1]!thsiFinD("ths_adjustment_nvg_ratio_fund",I$2,$A$998,$A1335,101)/100)-1</f>
        <v>0.74584530727074894</v>
      </c>
      <c r="J1335" s="32">
        <f t="shared" si="144"/>
        <v>0.51034971991428679</v>
      </c>
      <c r="K1335" s="32">
        <f>[1]!thsiFinD("ths_int_chg_ratio_index",K$2,$A$6,$A1335,101)/100</f>
        <v>-1.5434495167642001E-3</v>
      </c>
      <c r="L1335" s="32">
        <f>[1]!thsiFinD("ths_int_chg_ratio_index",L$2,$A$6,$A1335,101)/100</f>
        <v>0.10370612305993999</v>
      </c>
      <c r="M1335" s="46">
        <f t="shared" si="145"/>
        <v>1.5103497199142868</v>
      </c>
      <c r="N1335" s="46">
        <f t="shared" si="146"/>
        <v>0.99845655048323578</v>
      </c>
      <c r="O1335" s="46">
        <f t="shared" si="146"/>
        <v>1.1037061230599401</v>
      </c>
      <c r="P1335" s="38">
        <f t="shared" si="147"/>
        <v>4.2523580528492921E-3</v>
      </c>
      <c r="Q1335" s="38">
        <f t="shared" si="148"/>
        <v>2.1051122865345384E-3</v>
      </c>
      <c r="R1335" s="38">
        <f t="shared" si="148"/>
        <v>2.5405765392654267E-3</v>
      </c>
      <c r="S1335" s="34">
        <f>MAX(M$6:M1335)</f>
        <v>1.5715176881679187</v>
      </c>
      <c r="T1335" s="34">
        <f>MAX(N$6:N1335)</f>
        <v>1.37911001835863</v>
      </c>
      <c r="U1335" s="34">
        <f>MAX(O$6:O1335)</f>
        <v>1.34291332477861</v>
      </c>
      <c r="V1335" s="35">
        <f t="shared" si="149"/>
        <v>-3.8922863365885352E-2</v>
      </c>
      <c r="W1335" s="35">
        <f t="shared" si="150"/>
        <v>-0.27601385154785196</v>
      </c>
      <c r="X1335" s="35">
        <f t="shared" si="150"/>
        <v>-0.17812557020990549</v>
      </c>
    </row>
    <row r="1336" spans="1:24">
      <c r="A1336" s="357">
        <v>45840</v>
      </c>
      <c r="B1336" s="132">
        <f>[1]!thsiFinD("ths_adjustment_nvg_ratio_fund",B$2,$A$6,$A1336,101)/100</f>
        <v>0.38419117647058998</v>
      </c>
      <c r="C1336" s="132">
        <f>[1]!thsiFinD("ths_adjustment_nvg_ratio_fund",C$2,$A$6,$A1336,101)/100</f>
        <v>0.31561115454782002</v>
      </c>
      <c r="D1336" s="132">
        <f>[1]!thsiFinD("ths_adjustment_nvg_ratio_fund",D$2,$A$6,$A1336,101)/100</f>
        <v>0.49065420560748002</v>
      </c>
      <c r="E1336" s="132">
        <f>[1]!thsiFinD("ths_adjustment_nvg_ratio_fund",E$2,$A$6,$A1336,101)/100</f>
        <v>0.73835272104056004</v>
      </c>
      <c r="F1336" s="135">
        <f>(1+F$831)*(1+[1]!thsiFinD("ths_adjustment_nvg_ratio_fund",F$2,$A$832,$A1336,101)/100)-1</f>
        <v>0.44668939709536271</v>
      </c>
      <c r="G1336" s="135">
        <f>(1+G$831)*(1+[1]!thsiFinD("ths_adjustment_nvg_ratio_fund",G$2,$A$832,$A1336,101)/100)-1</f>
        <v>0.43067544745061848</v>
      </c>
      <c r="H1336" s="136">
        <f>(1+H$997)*(1+[1]!thsiFinD("ths_adjustment_nvg_ratio_fund",H$2,$A$998,$A1336,101)/100)-1</f>
        <v>0.48683664968162854</v>
      </c>
      <c r="I1336" s="136">
        <f>(1+I$997)*(1+[1]!thsiFinD("ths_adjustment_nvg_ratio_fund",I$2,$A$998,$A1336,101)/100)-1</f>
        <v>0.73384428759155118</v>
      </c>
      <c r="J1336" s="32">
        <f t="shared" si="144"/>
        <v>0.50335687993570144</v>
      </c>
      <c r="K1336" s="32">
        <f>[1]!thsiFinD("ths_int_chg_ratio_index",K$2,$A$6,$A1336,101)/100</f>
        <v>-3.2031304560170997E-3</v>
      </c>
      <c r="L1336" s="32">
        <f>[1]!thsiFinD("ths_int_chg_ratio_index",L$2,$A$6,$A1336,101)/100</f>
        <v>9.933291198215001E-2</v>
      </c>
      <c r="M1336" s="46">
        <f t="shared" si="145"/>
        <v>1.5033568799357013</v>
      </c>
      <c r="N1336" s="46">
        <f t="shared" si="146"/>
        <v>0.99679686954398294</v>
      </c>
      <c r="O1336" s="46">
        <f t="shared" si="146"/>
        <v>1.09933291198215</v>
      </c>
      <c r="P1336" s="38">
        <f t="shared" si="147"/>
        <v>-4.629947545514379E-3</v>
      </c>
      <c r="Q1336" s="38">
        <f t="shared" si="148"/>
        <v>-1.6622465328607339E-3</v>
      </c>
      <c r="R1336" s="38">
        <f t="shared" si="148"/>
        <v>-3.9622966534477166E-3</v>
      </c>
      <c r="S1336" s="34">
        <f>MAX(M$6:M1336)</f>
        <v>1.5715176881679187</v>
      </c>
      <c r="T1336" s="34">
        <f>MAX(N$6:N1336)</f>
        <v>1.37911001835863</v>
      </c>
      <c r="U1336" s="34">
        <f>MAX(O$6:O1336)</f>
        <v>1.34291332477861</v>
      </c>
      <c r="V1336" s="35">
        <f t="shared" si="149"/>
        <v>-4.3372600095694436E-2</v>
      </c>
      <c r="W1336" s="35">
        <f t="shared" si="150"/>
        <v>-0.27721729501295567</v>
      </c>
      <c r="X1336" s="35">
        <f t="shared" si="150"/>
        <v>-0.18138208051261695</v>
      </c>
    </row>
    <row r="1337" spans="1:24">
      <c r="A1337" s="357">
        <v>45841</v>
      </c>
      <c r="B1337" s="132">
        <f>[1]!thsiFinD("ths_adjustment_nvg_ratio_fund",B$2,$A$6,$A1337,101)/100</f>
        <v>0.39266304347826003</v>
      </c>
      <c r="C1337" s="132">
        <f>[1]!thsiFinD("ths_adjustment_nvg_ratio_fund",C$2,$A$6,$A1337,101)/100</f>
        <v>0.32525410476935002</v>
      </c>
      <c r="D1337" s="132">
        <f>[1]!thsiFinD("ths_adjustment_nvg_ratio_fund",D$2,$A$6,$A1337,101)/100</f>
        <v>0.50035945363047996</v>
      </c>
      <c r="E1337" s="132">
        <f>[1]!thsiFinD("ths_adjustment_nvg_ratio_fund",E$2,$A$6,$A1337,101)/100</f>
        <v>0.74870005864880995</v>
      </c>
      <c r="F1337" s="135">
        <f>(1+F$831)*(1+[1]!thsiFinD("ths_adjustment_nvg_ratio_fund",F$2,$A$832,$A1337,101)/100)-1</f>
        <v>0.45694375407330767</v>
      </c>
      <c r="G1337" s="135">
        <f>(1+G$831)*(1+[1]!thsiFinD("ths_adjustment_nvg_ratio_fund",G$2,$A$832,$A1337,101)/100)-1</f>
        <v>0.44026683568460179</v>
      </c>
      <c r="H1337" s="136">
        <f>(1+H$997)*(1+[1]!thsiFinD("ths_adjustment_nvg_ratio_fund",H$2,$A$998,$A1337,101)/100)-1</f>
        <v>0.49655791594510723</v>
      </c>
      <c r="I1337" s="136">
        <f>(1+I$997)*(1+[1]!thsiFinD("ths_adjustment_nvg_ratio_fund",I$2,$A$998,$A1337,101)/100)-1</f>
        <v>0.74984564716381152</v>
      </c>
      <c r="J1337" s="32">
        <f t="shared" si="144"/>
        <v>0.51382385167421596</v>
      </c>
      <c r="K1337" s="32">
        <f>[1]!thsiFinD("ths_int_chg_ratio_index",K$2,$A$6,$A1337,101)/100</f>
        <v>2.6643944237711996E-3</v>
      </c>
      <c r="L1337" s="32">
        <f>[1]!thsiFinD("ths_int_chg_ratio_index",L$2,$A$6,$A1337,101)/100</f>
        <v>0.10589279526363</v>
      </c>
      <c r="M1337" s="46">
        <f t="shared" si="145"/>
        <v>1.513823851674216</v>
      </c>
      <c r="N1337" s="46">
        <f t="shared" si="146"/>
        <v>1.0026643944237712</v>
      </c>
      <c r="O1337" s="46">
        <f t="shared" si="146"/>
        <v>1.1058927952636299</v>
      </c>
      <c r="P1337" s="38">
        <f t="shared" si="147"/>
        <v>6.9623998654013697E-3</v>
      </c>
      <c r="Q1337" s="38">
        <f t="shared" si="148"/>
        <v>5.8863797219512737E-3</v>
      </c>
      <c r="R1337" s="38">
        <f t="shared" si="148"/>
        <v>5.9671489955233081E-3</v>
      </c>
      <c r="S1337" s="34">
        <f>MAX(M$6:M1337)</f>
        <v>1.5715176881679187</v>
      </c>
      <c r="T1337" s="34">
        <f>MAX(N$6:N1337)</f>
        <v>1.37911001835863</v>
      </c>
      <c r="U1337" s="34">
        <f>MAX(O$6:O1337)</f>
        <v>1.34291332477861</v>
      </c>
      <c r="V1337" s="35">
        <f t="shared" si="149"/>
        <v>-3.6712177615361385E-2</v>
      </c>
      <c r="W1337" s="35">
        <f t="shared" si="150"/>
        <v>-0.27296272155494283</v>
      </c>
      <c r="X1337" s="35">
        <f t="shared" si="150"/>
        <v>-0.17649726541663058</v>
      </c>
    </row>
    <row r="1338" spans="1:24">
      <c r="A1338" s="357">
        <v>45842</v>
      </c>
      <c r="B1338" s="132">
        <f>[1]!thsiFinD("ths_adjustment_nvg_ratio_fund",B$2,$A$6,$A1338,101)/100</f>
        <v>0.39562020460357999</v>
      </c>
      <c r="C1338" s="132">
        <f>[1]!thsiFinD("ths_adjustment_nvg_ratio_fund",C$2,$A$6,$A1338,101)/100</f>
        <v>0.32794718095734998</v>
      </c>
      <c r="D1338" s="132">
        <f>[1]!thsiFinD("ths_adjustment_nvg_ratio_fund",D$2,$A$6,$A1338,101)/100</f>
        <v>0.49916127486221001</v>
      </c>
      <c r="E1338" s="132">
        <f>[1]!thsiFinD("ths_adjustment_nvg_ratio_fund",E$2,$A$6,$A1338,101)/100</f>
        <v>0.74459841128704995</v>
      </c>
      <c r="F1338" s="135">
        <f>(1+F$831)*(1+[1]!thsiFinD("ths_adjustment_nvg_ratio_fund",F$2,$A$832,$A1338,101)/100)-1</f>
        <v>0.44869312202208778</v>
      </c>
      <c r="G1338" s="135">
        <f>(1+G$831)*(1+[1]!thsiFinD("ths_adjustment_nvg_ratio_fund",G$2,$A$832,$A1338,101)/100)-1</f>
        <v>0.43547114156761024</v>
      </c>
      <c r="H1338" s="136">
        <f>(1+H$997)*(1+[1]!thsiFinD("ths_adjustment_nvg_ratio_fund",H$2,$A$998,$A1338,101)/100)-1</f>
        <v>0.48301019381196175</v>
      </c>
      <c r="I1338" s="136">
        <f>(1+I$997)*(1+[1]!thsiFinD("ths_adjustment_nvg_ratio_fund",I$2,$A$998,$A1338,101)/100)-1</f>
        <v>0.73287450822353906</v>
      </c>
      <c r="J1338" s="32">
        <f t="shared" si="144"/>
        <v>0.50842200466692367</v>
      </c>
      <c r="K1338" s="32">
        <f>[1]!thsiFinD("ths_int_chg_ratio_index",K$2,$A$6,$A1338,101)/100</f>
        <v>4.8165805982292994E-3</v>
      </c>
      <c r="L1338" s="32">
        <f>[1]!thsiFinD("ths_int_chg_ratio_index",L$2,$A$6,$A1338,101)/100</f>
        <v>0.10423879705762999</v>
      </c>
      <c r="M1338" s="46">
        <f t="shared" si="145"/>
        <v>1.5084220046669237</v>
      </c>
      <c r="N1338" s="46">
        <f t="shared" si="146"/>
        <v>1.0048165805982292</v>
      </c>
      <c r="O1338" s="46">
        <f t="shared" si="146"/>
        <v>1.10423879705763</v>
      </c>
      <c r="P1338" s="38">
        <f t="shared" si="147"/>
        <v>-3.5683458160062909E-3</v>
      </c>
      <c r="Q1338" s="38">
        <f t="shared" si="148"/>
        <v>2.1464671393809365E-3</v>
      </c>
      <c r="R1338" s="38">
        <f t="shared" si="148"/>
        <v>-1.4956225531840284E-3</v>
      </c>
      <c r="S1338" s="34">
        <f>MAX(M$6:M1338)</f>
        <v>1.5715176881679187</v>
      </c>
      <c r="T1338" s="34">
        <f>MAX(N$6:N1338)</f>
        <v>1.37911001835863</v>
      </c>
      <c r="U1338" s="34">
        <f>MAX(O$6:O1338)</f>
        <v>1.34291332477861</v>
      </c>
      <c r="V1338" s="35">
        <f t="shared" si="149"/>
        <v>-4.0149521685977518E-2</v>
      </c>
      <c r="W1338" s="35">
        <f t="shared" si="150"/>
        <v>-0.27140215992765548</v>
      </c>
      <c r="X1338" s="35">
        <f t="shared" si="150"/>
        <v>-0.17772891467908214</v>
      </c>
    </row>
    <row r="1339" spans="1:24">
      <c r="A1339" s="357">
        <v>45845</v>
      </c>
      <c r="B1339" s="132">
        <f>[1]!thsiFinD("ths_adjustment_nvg_ratio_fund",B$2,$A$6,$A1339,101)/100</f>
        <v>0.39434143222506002</v>
      </c>
      <c r="C1339" s="132">
        <f>[1]!thsiFinD("ths_adjustment_nvg_ratio_fund",C$2,$A$6,$A1339,101)/100</f>
        <v>0.32377725653723</v>
      </c>
      <c r="D1339" s="132">
        <f>[1]!thsiFinD("ths_adjustment_nvg_ratio_fund",D$2,$A$6,$A1339,101)/100</f>
        <v>0.49772346034027998</v>
      </c>
      <c r="E1339" s="132">
        <f>[1]!thsiFinD("ths_adjustment_nvg_ratio_fund",E$2,$A$6,$A1339,101)/100</f>
        <v>0.74571704235064007</v>
      </c>
      <c r="F1339" s="135">
        <f>(1+F$831)*(1+[1]!thsiFinD("ths_adjustment_nvg_ratio_fund",F$2,$A$832,$A1339,101)/100)-1</f>
        <v>0.45305417039201834</v>
      </c>
      <c r="G1339" s="135">
        <f>(1+G$831)*(1+[1]!thsiFinD("ths_adjustment_nvg_ratio_fund",G$2,$A$832,$A1339,101)/100)-1</f>
        <v>0.44158565156677021</v>
      </c>
      <c r="H1339" s="136">
        <f>(1+H$997)*(1+[1]!thsiFinD("ths_adjustment_nvg_ratio_fund",H$2,$A$998,$A1339,101)/100)-1</f>
        <v>0.4964544982189032</v>
      </c>
      <c r="I1339" s="136">
        <f>(1+I$997)*(1+[1]!thsiFinD("ths_adjustment_nvg_ratio_fund",I$2,$A$998,$A1339,101)/100)-1</f>
        <v>0.74645141937576343</v>
      </c>
      <c r="J1339" s="32">
        <f t="shared" si="144"/>
        <v>0.51238811637583326</v>
      </c>
      <c r="K1339" s="32">
        <f>[1]!thsiFinD("ths_int_chg_ratio_index",K$2,$A$6,$A1339,101)/100</f>
        <v>1.1456028902614998E-3</v>
      </c>
      <c r="L1339" s="32">
        <f>[1]!thsiFinD("ths_int_chg_ratio_index",L$2,$A$6,$A1339,101)/100</f>
        <v>0.10354612753270001</v>
      </c>
      <c r="M1339" s="46">
        <f t="shared" si="145"/>
        <v>1.5123881163758333</v>
      </c>
      <c r="N1339" s="46">
        <f t="shared" si="146"/>
        <v>1.0011456028902614</v>
      </c>
      <c r="O1339" s="46">
        <f t="shared" si="146"/>
        <v>1.1035461275327001</v>
      </c>
      <c r="P1339" s="38">
        <f t="shared" si="147"/>
        <v>2.6293117553568557E-3</v>
      </c>
      <c r="Q1339" s="38">
        <f t="shared" si="148"/>
        <v>-3.6533809043857168E-3</v>
      </c>
      <c r="R1339" s="38">
        <f t="shared" si="148"/>
        <v>-6.272823657125226E-4</v>
      </c>
      <c r="S1339" s="34">
        <f>MAX(M$6:M1339)</f>
        <v>1.5715176881679187</v>
      </c>
      <c r="T1339" s="34">
        <f>MAX(N$6:N1339)</f>
        <v>1.37911001835863</v>
      </c>
      <c r="U1339" s="34">
        <f>MAX(O$6:O1339)</f>
        <v>1.34291332477861</v>
      </c>
      <c r="V1339" s="35">
        <f t="shared" si="149"/>
        <v>-3.7625775539961603E-2</v>
      </c>
      <c r="W1339" s="35">
        <f t="shared" si="150"/>
        <v>-0.27406400536355247</v>
      </c>
      <c r="X1339" s="35">
        <f t="shared" si="150"/>
        <v>-0.17824471083073923</v>
      </c>
    </row>
    <row r="1340" spans="1:24">
      <c r="A1340" s="357">
        <v>45846</v>
      </c>
      <c r="B1340" s="132">
        <f>[1]!thsiFinD("ths_adjustment_nvg_ratio_fund",B$2,$A$6,$A1340,101)/100</f>
        <v>0.40345268542199003</v>
      </c>
      <c r="C1340" s="132">
        <f>[1]!thsiFinD("ths_adjustment_nvg_ratio_fund",C$2,$A$6,$A1340,101)/100</f>
        <v>0.33498392841629998</v>
      </c>
      <c r="D1340" s="132">
        <f>[1]!thsiFinD("ths_adjustment_nvg_ratio_fund",D$2,$A$6,$A1340,101)/100</f>
        <v>0.51821231727773998</v>
      </c>
      <c r="E1340" s="132">
        <f>[1]!thsiFinD("ths_adjustment_nvg_ratio_fund",E$2,$A$6,$A1340,101)/100</f>
        <v>0.76808966423968006</v>
      </c>
      <c r="F1340" s="135">
        <f>(1+F$831)*(1+[1]!thsiFinD("ths_adjustment_nvg_ratio_fund",F$2,$A$832,$A1340,101)/100)-1</f>
        <v>0.47144129324902306</v>
      </c>
      <c r="G1340" s="135">
        <f>(1+G$831)*(1+[1]!thsiFinD("ths_adjustment_nvg_ratio_fund",G$2,$A$832,$A1340,101)/100)-1</f>
        <v>0.46100821274057813</v>
      </c>
      <c r="H1340" s="136">
        <f>(1+H$997)*(1+[1]!thsiFinD("ths_adjustment_nvg_ratio_fund",H$2,$A$998,$A1340,101)/100)-1</f>
        <v>0.51258766350723506</v>
      </c>
      <c r="I1340" s="136">
        <f>(1+I$997)*(1+[1]!thsiFinD("ths_adjustment_nvg_ratio_fund",I$2,$A$998,$A1340,101)/100)-1</f>
        <v>0.76766534305110445</v>
      </c>
      <c r="J1340" s="32">
        <f t="shared" si="144"/>
        <v>0.52968013848795636</v>
      </c>
      <c r="K1340" s="32">
        <f>[1]!thsiFinD("ths_int_chg_ratio_index",K$2,$A$6,$A1340,101)/100</f>
        <v>1.0769625440794E-2</v>
      </c>
      <c r="L1340" s="32">
        <f>[1]!thsiFinD("ths_int_chg_ratio_index",L$2,$A$6,$A1340,101)/100</f>
        <v>0.11525644460873</v>
      </c>
      <c r="M1340" s="46">
        <f t="shared" si="145"/>
        <v>1.5296801384879564</v>
      </c>
      <c r="N1340" s="46">
        <f t="shared" si="146"/>
        <v>1.0107696254407941</v>
      </c>
      <c r="O1340" s="46">
        <f t="shared" si="146"/>
        <v>1.1152564446087301</v>
      </c>
      <c r="P1340" s="38">
        <f t="shared" si="147"/>
        <v>1.1433587665023559E-2</v>
      </c>
      <c r="Q1340" s="38">
        <f t="shared" si="148"/>
        <v>9.613009858654431E-3</v>
      </c>
      <c r="R1340" s="38">
        <f t="shared" si="148"/>
        <v>1.061153383974256E-2</v>
      </c>
      <c r="S1340" s="34">
        <f>MAX(M$6:M1340)</f>
        <v>1.5715176881679187</v>
      </c>
      <c r="T1340" s="34">
        <f>MAX(N$6:N1340)</f>
        <v>1.37911001835863</v>
      </c>
      <c r="U1340" s="34">
        <f>MAX(O$6:O1340)</f>
        <v>1.34291332477861</v>
      </c>
      <c r="V1340" s="35">
        <f t="shared" si="149"/>
        <v>-2.6622385478038524E-2</v>
      </c>
      <c r="W1340" s="35">
        <f t="shared" si="150"/>
        <v>-0.26708557549036016</v>
      </c>
      <c r="X1340" s="35">
        <f t="shared" si="150"/>
        <v>-0.1695246267717323</v>
      </c>
    </row>
    <row r="1341" spans="1:24">
      <c r="A1341" s="357">
        <v>45847</v>
      </c>
      <c r="B1341" s="132">
        <f>[1]!thsiFinD("ths_adjustment_nvg_ratio_fund",B$2,$A$6,$A1341,101)/100</f>
        <v>0.39857736572889996</v>
      </c>
      <c r="C1341" s="132">
        <f>[1]!thsiFinD("ths_adjustment_nvg_ratio_fund",C$2,$A$6,$A1341,101)/100</f>
        <v>0.33515767526714002</v>
      </c>
      <c r="D1341" s="132">
        <f>[1]!thsiFinD("ths_adjustment_nvg_ratio_fund",D$2,$A$6,$A1341,101)/100</f>
        <v>0.51593577761802001</v>
      </c>
      <c r="E1341" s="132">
        <f>[1]!thsiFinD("ths_adjustment_nvg_ratio_fund",E$2,$A$6,$A1341,101)/100</f>
        <v>0.76286938581434005</v>
      </c>
      <c r="F1341" s="135">
        <f>(1+F$831)*(1+[1]!thsiFinD("ths_adjustment_nvg_ratio_fund",F$2,$A$832,$A1341,101)/100)-1</f>
        <v>0.47014476535525995</v>
      </c>
      <c r="G1341" s="135">
        <f>(1+G$831)*(1+[1]!thsiFinD("ths_adjustment_nvg_ratio_fund",G$2,$A$832,$A1341,101)/100)-1</f>
        <v>0.45813079627037601</v>
      </c>
      <c r="H1341" s="136">
        <f>(1+H$997)*(1+[1]!thsiFinD("ths_adjustment_nvg_ratio_fund",H$2,$A$998,$A1341,101)/100)-1</f>
        <v>0.5115534862451625</v>
      </c>
      <c r="I1341" s="136">
        <f>(1+I$997)*(1+[1]!thsiFinD("ths_adjustment_nvg_ratio_fund",I$2,$A$998,$A1341,101)/100)-1</f>
        <v>0.76984734662914489</v>
      </c>
      <c r="J1341" s="32">
        <f t="shared" si="144"/>
        <v>0.52777707486604286</v>
      </c>
      <c r="K1341" s="32">
        <f>[1]!thsiFinD("ths_int_chg_ratio_index",K$2,$A$6,$A1341,101)/100</f>
        <v>8.3846024614230991E-3</v>
      </c>
      <c r="L1341" s="32">
        <f>[1]!thsiFinD("ths_int_chg_ratio_index",L$2,$A$6,$A1341,101)/100</f>
        <v>0.11296844190445</v>
      </c>
      <c r="M1341" s="46">
        <f t="shared" si="145"/>
        <v>1.5277770748660429</v>
      </c>
      <c r="N1341" s="46">
        <f t="shared" si="146"/>
        <v>1.0083846024614231</v>
      </c>
      <c r="O1341" s="46">
        <f t="shared" si="146"/>
        <v>1.1129684419044501</v>
      </c>
      <c r="P1341" s="38">
        <f t="shared" si="147"/>
        <v>-1.2440925223717869E-3</v>
      </c>
      <c r="Q1341" s="38">
        <f t="shared" si="148"/>
        <v>-2.3596108542842664E-3</v>
      </c>
      <c r="R1341" s="38">
        <f t="shared" si="148"/>
        <v>-2.0515485163438152E-3</v>
      </c>
      <c r="S1341" s="34">
        <f>MAX(M$6:M1341)</f>
        <v>1.5715176881679187</v>
      </c>
      <c r="T1341" s="34">
        <f>MAX(N$6:N1341)</f>
        <v>1.37911001835863</v>
      </c>
      <c r="U1341" s="34">
        <f>MAX(O$6:O1341)</f>
        <v>1.34291332477861</v>
      </c>
      <c r="V1341" s="35">
        <f t="shared" si="149"/>
        <v>-2.7833357289709371E-2</v>
      </c>
      <c r="W1341" s="35">
        <f t="shared" si="150"/>
        <v>-0.26881496832169471</v>
      </c>
      <c r="X1341" s="35">
        <f t="shared" si="150"/>
        <v>-0.17122838729153889</v>
      </c>
    </row>
    <row r="1342" spans="1:24">
      <c r="A1342" s="357">
        <v>45848</v>
      </c>
      <c r="B1342" s="132">
        <f>[1]!thsiFinD("ths_adjustment_nvg_ratio_fund",B$2,$A$6,$A1342,101)/100</f>
        <v>0.40577046035805997</v>
      </c>
      <c r="C1342" s="132">
        <f>[1]!thsiFinD("ths_adjustment_nvg_ratio_fund",C$2,$A$6,$A1342,101)/100</f>
        <v>0.34054382764312002</v>
      </c>
      <c r="D1342" s="132">
        <f>[1]!thsiFinD("ths_adjustment_nvg_ratio_fund",D$2,$A$6,$A1342,101)/100</f>
        <v>0.52588066139467993</v>
      </c>
      <c r="E1342" s="132">
        <f>[1]!thsiFinD("ths_adjustment_nvg_ratio_fund",E$2,$A$6,$A1342,101)/100</f>
        <v>0.77135233826516003</v>
      </c>
      <c r="F1342" s="135">
        <f>(1+F$831)*(1+[1]!thsiFinD("ths_adjustment_nvg_ratio_fund",F$2,$A$832,$A1342,101)/100)-1</f>
        <v>0.47957405912808282</v>
      </c>
      <c r="G1342" s="135">
        <f>(1+G$831)*(1+[1]!thsiFinD("ths_adjustment_nvg_ratio_fund",G$2,$A$832,$A1342,101)/100)-1</f>
        <v>0.46628347626926447</v>
      </c>
      <c r="H1342" s="136">
        <f>(1+H$997)*(1+[1]!thsiFinD("ths_adjustment_nvg_ratio_fund",H$2,$A$998,$A1342,101)/100)-1</f>
        <v>0.51269108123343932</v>
      </c>
      <c r="I1342" s="136">
        <f>(1+I$997)*(1+[1]!thsiFinD("ths_adjustment_nvg_ratio_fund",I$2,$A$998,$A1342,101)/100)-1</f>
        <v>0.77081712599715746</v>
      </c>
      <c r="J1342" s="32">
        <f t="shared" si="144"/>
        <v>0.53411412878612052</v>
      </c>
      <c r="K1342" s="32">
        <f>[1]!thsiFinD("ths_int_chg_ratio_index",K$2,$A$6,$A1342,101)/100</f>
        <v>1.3168064232854E-2</v>
      </c>
      <c r="L1342" s="32">
        <f>[1]!thsiFinD("ths_int_chg_ratio_index",L$2,$A$6,$A1342,101)/100</f>
        <v>0.11696670790848</v>
      </c>
      <c r="M1342" s="46">
        <f t="shared" si="145"/>
        <v>1.5341141287861206</v>
      </c>
      <c r="N1342" s="46">
        <f t="shared" si="146"/>
        <v>1.013168064232854</v>
      </c>
      <c r="O1342" s="46">
        <f t="shared" si="146"/>
        <v>1.11696670790848</v>
      </c>
      <c r="P1342" s="38">
        <f t="shared" si="147"/>
        <v>4.1478917469901511E-3</v>
      </c>
      <c r="Q1342" s="38">
        <f t="shared" si="148"/>
        <v>4.7436878347355549E-3</v>
      </c>
      <c r="R1342" s="38">
        <f t="shared" si="148"/>
        <v>3.5924342986655144E-3</v>
      </c>
      <c r="S1342" s="34">
        <f>MAX(M$6:M1342)</f>
        <v>1.5715176881679187</v>
      </c>
      <c r="T1342" s="34">
        <f>MAX(N$6:N1342)</f>
        <v>1.37911001835863</v>
      </c>
      <c r="U1342" s="34">
        <f>MAX(O$6:O1342)</f>
        <v>1.34291332477861</v>
      </c>
      <c r="V1342" s="35">
        <f t="shared" si="149"/>
        <v>-2.3800915295712155E-2</v>
      </c>
      <c r="W1342" s="35">
        <f t="shared" si="150"/>
        <v>-0.2653464547819816</v>
      </c>
      <c r="X1342" s="35">
        <f t="shared" si="150"/>
        <v>-0.16825107972428466</v>
      </c>
    </row>
    <row r="1343" spans="1:24">
      <c r="A1343" s="357">
        <v>45849</v>
      </c>
      <c r="B1343" s="132">
        <f>[1]!thsiFinD("ths_adjustment_nvg_ratio_fund",B$2,$A$6,$A1343,101)/100</f>
        <v>0.41032608695652001</v>
      </c>
      <c r="C1343" s="132">
        <f>[1]!thsiFinD("ths_adjustment_nvg_ratio_fund",C$2,$A$6,$A1343,101)/100</f>
        <v>0.34514811919034005</v>
      </c>
      <c r="D1343" s="132">
        <f>[1]!thsiFinD("ths_adjustment_nvg_ratio_fund",D$2,$A$6,$A1343,101)/100</f>
        <v>0.53738317757009002</v>
      </c>
      <c r="E1343" s="132">
        <f>[1]!thsiFinD("ths_adjustment_nvg_ratio_fund",E$2,$A$6,$A1343,101)/100</f>
        <v>0.78524200770337005</v>
      </c>
      <c r="F1343" s="135">
        <f>(1+F$831)*(1+[1]!thsiFinD("ths_adjustment_nvg_ratio_fund",F$2,$A$832,$A1343,101)/100)-1</f>
        <v>0.48900335290090591</v>
      </c>
      <c r="G1343" s="135">
        <f>(1+G$831)*(1+[1]!thsiFinD("ths_adjustment_nvg_ratio_fund",G$2,$A$832,$A1343,101)/100)-1</f>
        <v>0.48282862097286983</v>
      </c>
      <c r="H1343" s="136">
        <f>(1+H$997)*(1+[1]!thsiFinD("ths_adjustment_nvg_ratio_fund",H$2,$A$998,$A1343,101)/100)-1</f>
        <v>0.52189525886588672</v>
      </c>
      <c r="I1343" s="136">
        <f>(1+I$997)*(1+[1]!thsiFinD("ths_adjustment_nvg_ratio_fund",I$2,$A$998,$A1343,101)/100)-1</f>
        <v>0.77663580220525175</v>
      </c>
      <c r="J1343" s="32">
        <f t="shared" si="144"/>
        <v>0.54355780329565428</v>
      </c>
      <c r="K1343" s="32">
        <f>[1]!thsiFinD("ths_int_chg_ratio_index",K$2,$A$6,$A1343,101)/100</f>
        <v>1.5996136245945002E-2</v>
      </c>
      <c r="L1343" s="32">
        <f>[1]!thsiFinD("ths_int_chg_ratio_index",L$2,$A$6,$A1343,101)/100</f>
        <v>0.12124974372939</v>
      </c>
      <c r="M1343" s="46">
        <f t="shared" si="145"/>
        <v>1.5435578032956543</v>
      </c>
      <c r="N1343" s="46">
        <f t="shared" si="146"/>
        <v>1.0159961362459451</v>
      </c>
      <c r="O1343" s="46">
        <f t="shared" si="146"/>
        <v>1.12124974372939</v>
      </c>
      <c r="P1343" s="38">
        <f t="shared" si="147"/>
        <v>6.1557835446088838E-3</v>
      </c>
      <c r="Q1343" s="38">
        <f t="shared" si="148"/>
        <v>2.7913157875070205E-3</v>
      </c>
      <c r="R1343" s="38">
        <f t="shared" si="148"/>
        <v>3.834524154197938E-3</v>
      </c>
      <c r="S1343" s="34">
        <f>MAX(M$6:M1343)</f>
        <v>1.5715176881679187</v>
      </c>
      <c r="T1343" s="34">
        <f>MAX(N$6:N1343)</f>
        <v>1.37911001835863</v>
      </c>
      <c r="U1343" s="34">
        <f>MAX(O$6:O1343)</f>
        <v>1.34291332477861</v>
      </c>
      <c r="V1343" s="35">
        <f t="shared" si="149"/>
        <v>-1.7791645033827241E-2</v>
      </c>
      <c r="W1343" s="35">
        <f t="shared" si="150"/>
        <v>-0.26329580474286651</v>
      </c>
      <c r="X1343" s="35">
        <f t="shared" si="150"/>
        <v>-0.16506171839925932</v>
      </c>
    </row>
    <row r="1344" spans="1:24">
      <c r="A1344" s="357">
        <v>45852</v>
      </c>
      <c r="B1344" s="132">
        <f>[1]!thsiFinD("ths_adjustment_nvg_ratio_fund",B$2,$A$6,$A1344,101)/100</f>
        <v>0.41687979539642001</v>
      </c>
      <c r="C1344" s="132">
        <f>[1]!thsiFinD("ths_adjustment_nvg_ratio_fund",C$2,$A$6,$A1344,101)/100</f>
        <v>0.34619060029537002</v>
      </c>
      <c r="D1344" s="132">
        <f>[1]!thsiFinD("ths_adjustment_nvg_ratio_fund",D$2,$A$6,$A1344,101)/100</f>
        <v>0.53738317757009002</v>
      </c>
      <c r="E1344" s="132">
        <f>[1]!thsiFinD("ths_adjustment_nvg_ratio_fund",E$2,$A$6,$A1344,101)/100</f>
        <v>0.78747926990771011</v>
      </c>
      <c r="F1344" s="135">
        <f>(1+F$831)*(1+[1]!thsiFinD("ths_adjustment_nvg_ratio_fund",F$2,$A$832,$A1344,101)/100)-1</f>
        <v>0.49501452768108045</v>
      </c>
      <c r="G1344" s="135">
        <f>(1+G$831)*(1+[1]!thsiFinD("ths_adjustment_nvg_ratio_fund",G$2,$A$832,$A1344,101)/100)-1</f>
        <v>0.48954259273665124</v>
      </c>
      <c r="H1344" s="136">
        <f>(1+H$997)*(1+[1]!thsiFinD("ths_adjustment_nvg_ratio_fund",H$2,$A$998,$A1344,101)/100)-1</f>
        <v>0.53720108234455433</v>
      </c>
      <c r="I1344" s="136">
        <f>(1+I$997)*(1+[1]!thsiFinD("ths_adjustment_nvg_ratio_fund",I$2,$A$998,$A1344,101)/100)-1</f>
        <v>0.79627383440757682</v>
      </c>
      <c r="J1344" s="32">
        <f t="shared" si="144"/>
        <v>0.55074561004243161</v>
      </c>
      <c r="K1344" s="32">
        <f>[1]!thsiFinD("ths_int_chg_ratio_index",K$2,$A$6,$A1344,101)/100</f>
        <v>1.6258469140779001E-2</v>
      </c>
      <c r="L1344" s="32">
        <f>[1]!thsiFinD("ths_int_chg_ratio_index",L$2,$A$6,$A1344,101)/100</f>
        <v>0.12284287697024</v>
      </c>
      <c r="M1344" s="46">
        <f t="shared" si="145"/>
        <v>1.5507456100424317</v>
      </c>
      <c r="N1344" s="46">
        <f t="shared" si="146"/>
        <v>1.016258469140779</v>
      </c>
      <c r="O1344" s="46">
        <f t="shared" si="146"/>
        <v>1.1228428769702401</v>
      </c>
      <c r="P1344" s="38">
        <f t="shared" si="147"/>
        <v>4.6566488999832956E-3</v>
      </c>
      <c r="Q1344" s="38">
        <f t="shared" si="148"/>
        <v>2.5820265006437637E-4</v>
      </c>
      <c r="R1344" s="38">
        <f t="shared" si="148"/>
        <v>1.4208549431200534E-3</v>
      </c>
      <c r="S1344" s="34">
        <f>MAX(M$6:M1344)</f>
        <v>1.5715176881679187</v>
      </c>
      <c r="T1344" s="34">
        <f>MAX(N$6:N1344)</f>
        <v>1.37911001835863</v>
      </c>
      <c r="U1344" s="34">
        <f>MAX(O$6:O1344)</f>
        <v>1.34291332477861</v>
      </c>
      <c r="V1344" s="35">
        <f t="shared" si="149"/>
        <v>-1.3217845578119558E-2</v>
      </c>
      <c r="W1344" s="35">
        <f t="shared" si="150"/>
        <v>-0.26310558576733756</v>
      </c>
      <c r="X1344" s="35">
        <f t="shared" si="150"/>
        <v>-0.16387539221464664</v>
      </c>
    </row>
    <row r="1345" spans="1:24">
      <c r="A1345" s="357">
        <v>45853</v>
      </c>
      <c r="B1345" s="132">
        <f>[1]!thsiFinD("ths_adjustment_nvg_ratio_fund",B$2,$A$6,$A1345,101)/100</f>
        <v>0.41488171355498998</v>
      </c>
      <c r="C1345" s="132">
        <f>[1]!thsiFinD("ths_adjustment_nvg_ratio_fund",C$2,$A$6,$A1345,101)/100</f>
        <v>0.34445313178699005</v>
      </c>
      <c r="D1345" s="132">
        <f>[1]!thsiFinD("ths_adjustment_nvg_ratio_fund",D$2,$A$6,$A1345,101)/100</f>
        <v>0.53894080996884997</v>
      </c>
      <c r="E1345" s="132">
        <f>[1]!thsiFinD("ths_adjustment_nvg_ratio_fund",E$2,$A$6,$A1345,101)/100</f>
        <v>0.78747926990771011</v>
      </c>
      <c r="F1345" s="135">
        <f>(1+F$831)*(1+[1]!thsiFinD("ths_adjustment_nvg_ratio_fund",F$2,$A$832,$A1345,101)/100)-1</f>
        <v>0.49065347931114967</v>
      </c>
      <c r="G1345" s="135">
        <f>(1+G$831)*(1+[1]!thsiFinD("ths_adjustment_nvg_ratio_fund",G$2,$A$832,$A1345,101)/100)-1</f>
        <v>0.48594582214891346</v>
      </c>
      <c r="H1345" s="136">
        <f>(1+H$997)*(1+[1]!thsiFinD("ths_adjustment_nvg_ratio_fund",H$2,$A$998,$A1345,101)/100)-1</f>
        <v>0.53151310740316138</v>
      </c>
      <c r="I1345" s="136">
        <f>(1+I$997)*(1+[1]!thsiFinD("ths_adjustment_nvg_ratio_fund",I$2,$A$998,$A1345,101)/100)-1</f>
        <v>0.79130371514650188</v>
      </c>
      <c r="J1345" s="32">
        <f t="shared" si="144"/>
        <v>0.54814638115353331</v>
      </c>
      <c r="K1345" s="32">
        <f>[1]!thsiFinD("ths_int_chg_ratio_index",K$2,$A$6,$A1345,101)/100</f>
        <v>1.6427662639149E-2</v>
      </c>
      <c r="L1345" s="32">
        <f>[1]!thsiFinD("ths_int_chg_ratio_index",L$2,$A$6,$A1345,101)/100</f>
        <v>0.12055809639811001</v>
      </c>
      <c r="M1345" s="46">
        <f t="shared" si="145"/>
        <v>1.5481463811535332</v>
      </c>
      <c r="N1345" s="46">
        <f t="shared" si="146"/>
        <v>1.0164276626391491</v>
      </c>
      <c r="O1345" s="46">
        <f t="shared" si="146"/>
        <v>1.1205580963981101</v>
      </c>
      <c r="P1345" s="38">
        <f t="shared" si="147"/>
        <v>-1.6761155872802025E-3</v>
      </c>
      <c r="Q1345" s="38">
        <f t="shared" si="148"/>
        <v>1.664866798238851E-4</v>
      </c>
      <c r="R1345" s="38">
        <f t="shared" si="148"/>
        <v>-2.034817710466319E-3</v>
      </c>
      <c r="S1345" s="34">
        <f>MAX(M$6:M1345)</f>
        <v>1.5715176881679187</v>
      </c>
      <c r="T1345" s="34">
        <f>MAX(N$6:N1345)</f>
        <v>1.37911001835863</v>
      </c>
      <c r="U1345" s="34">
        <f>MAX(O$6:O1345)</f>
        <v>1.34291332477861</v>
      </c>
      <c r="V1345" s="35">
        <f t="shared" si="149"/>
        <v>-1.4871806528396037E-2</v>
      </c>
      <c r="W1345" s="35">
        <f t="shared" si="150"/>
        <v>-0.26298290266293123</v>
      </c>
      <c r="X1345" s="35">
        <f t="shared" si="150"/>
        <v>-0.16557675337472499</v>
      </c>
    </row>
    <row r="1346" spans="1:24">
      <c r="A1346" s="357">
        <v>45854</v>
      </c>
      <c r="B1346" s="132">
        <f>[1]!thsiFinD("ths_adjustment_nvg_ratio_fund",B$2,$A$6,$A1346,101)/100</f>
        <v>0.41064578005115004</v>
      </c>
      <c r="C1346" s="132">
        <f>[1]!thsiFinD("ths_adjustment_nvg_ratio_fund",C$2,$A$6,$A1346,101)/100</f>
        <v>0.34271566327859998</v>
      </c>
      <c r="D1346" s="132">
        <f>[1]!thsiFinD("ths_adjustment_nvg_ratio_fund",D$2,$A$6,$A1346,101)/100</f>
        <v>0.54289479990415002</v>
      </c>
      <c r="E1346" s="132">
        <f>[1]!thsiFinD("ths_adjustment_nvg_ratio_fund",E$2,$A$6,$A1346,101)/100</f>
        <v>0.78980975135448006</v>
      </c>
      <c r="F1346" s="135">
        <f>(1+F$831)*(1+[1]!thsiFinD("ths_adjustment_nvg_ratio_fund",F$2,$A$832,$A1346,101)/100)-1</f>
        <v>0.49477879533675972</v>
      </c>
      <c r="G1346" s="135">
        <f>(1+G$831)*(1+[1]!thsiFinD("ths_adjustment_nvg_ratio_fund",G$2,$A$832,$A1346,101)/100)-1</f>
        <v>0.49086140861883165</v>
      </c>
      <c r="H1346" s="136">
        <f>(1+H$997)*(1+[1]!thsiFinD("ths_adjustment_nvg_ratio_fund",H$2,$A$998,$A1346,101)/100)-1</f>
        <v>0.54444032317907176</v>
      </c>
      <c r="I1346" s="136">
        <f>(1+I$997)*(1+[1]!thsiFinD("ths_adjustment_nvg_ratio_fund",I$2,$A$998,$A1346,101)/100)-1</f>
        <v>0.80585040566673882</v>
      </c>
      <c r="J1346" s="32">
        <f t="shared" si="144"/>
        <v>0.55274961592372274</v>
      </c>
      <c r="K1346" s="32">
        <f>[1]!thsiFinD("ths_int_chg_ratio_index",K$2,$A$6,$A1346,101)/100</f>
        <v>1.4138864225712E-2</v>
      </c>
      <c r="L1346" s="32">
        <f>[1]!thsiFinD("ths_int_chg_ratio_index",L$2,$A$6,$A1346,101)/100</f>
        <v>0.12088559835371999</v>
      </c>
      <c r="M1346" s="46">
        <f t="shared" si="145"/>
        <v>1.5527496159237226</v>
      </c>
      <c r="N1346" s="46">
        <f t="shared" si="146"/>
        <v>1.0141388642257121</v>
      </c>
      <c r="O1346" s="46">
        <f t="shared" si="146"/>
        <v>1.12088559835372</v>
      </c>
      <c r="P1346" s="38">
        <f t="shared" si="147"/>
        <v>2.9733847045907424E-3</v>
      </c>
      <c r="Q1346" s="38">
        <f t="shared" si="148"/>
        <v>-2.2518064959922146E-3</v>
      </c>
      <c r="R1346" s="38">
        <f t="shared" si="148"/>
        <v>2.9226682370397938E-4</v>
      </c>
      <c r="S1346" s="34">
        <f>MAX(M$6:M1346)</f>
        <v>1.5715176881679187</v>
      </c>
      <c r="T1346" s="34">
        <f>MAX(N$6:N1346)</f>
        <v>1.37911001835863</v>
      </c>
      <c r="U1346" s="34">
        <f>MAX(O$6:O1346)</f>
        <v>1.34291332477861</v>
      </c>
      <c r="V1346" s="35">
        <f t="shared" si="149"/>
        <v>-1.1942641425866429E-2</v>
      </c>
      <c r="W1346" s="35">
        <f t="shared" si="150"/>
        <v>-0.26464252255037213</v>
      </c>
      <c r="X1346" s="35">
        <f t="shared" si="150"/>
        <v>-0.16533287914280914</v>
      </c>
    </row>
    <row r="1347" spans="1:24">
      <c r="A1347" s="357">
        <v>45855</v>
      </c>
      <c r="B1347" s="132">
        <f>[1]!thsiFinD("ths_adjustment_nvg_ratio_fund",B$2,$A$6,$A1347,101)/100</f>
        <v>0.41815856777493998</v>
      </c>
      <c r="C1347" s="132">
        <f>[1]!thsiFinD("ths_adjustment_nvg_ratio_fund",C$2,$A$6,$A1347,101)/100</f>
        <v>0.34992615758839002</v>
      </c>
      <c r="D1347" s="132">
        <f>[1]!thsiFinD("ths_adjustment_nvg_ratio_fund",D$2,$A$6,$A1347,101)/100</f>
        <v>0.55763239875388992</v>
      </c>
      <c r="E1347" s="132">
        <f>[1]!thsiFinD("ths_adjustment_nvg_ratio_fund",E$2,$A$6,$A1347,101)/100</f>
        <v>0.80341976298822004</v>
      </c>
      <c r="F1347" s="135">
        <f>(1+F$831)*(1+[1]!thsiFinD("ths_adjustment_nvg_ratio_fund",F$2,$A$832,$A1347,101)/100)-1</f>
        <v>0.51069072857839859</v>
      </c>
      <c r="G1347" s="135">
        <f>(1+G$831)*(1+[1]!thsiFinD("ths_adjustment_nvg_ratio_fund",G$2,$A$832,$A1347,101)/100)-1</f>
        <v>0.50872536920460609</v>
      </c>
      <c r="H1347" s="136">
        <f>(1+H$997)*(1+[1]!thsiFinD("ths_adjustment_nvg_ratio_fund",H$2,$A$998,$A1347,101)/100)-1</f>
        <v>0.5607803239198117</v>
      </c>
      <c r="I1347" s="136">
        <f>(1+I$997)*(1+[1]!thsiFinD("ths_adjustment_nvg_ratio_fund",I$2,$A$998,$A1347,101)/100)-1</f>
        <v>0.82063954102898107</v>
      </c>
      <c r="J1347" s="32">
        <f t="shared" si="144"/>
        <v>0.56624660622965473</v>
      </c>
      <c r="K1347" s="32">
        <f>[1]!thsiFinD("ths_int_chg_ratio_index",K$2,$A$6,$A1347,101)/100</f>
        <v>2.2111713425525998E-2</v>
      </c>
      <c r="L1347" s="32">
        <f>[1]!thsiFinD("ths_int_chg_ratio_index",L$2,$A$6,$A1347,101)/100</f>
        <v>0.13126124163017999</v>
      </c>
      <c r="M1347" s="46">
        <f t="shared" si="145"/>
        <v>1.5662466062296547</v>
      </c>
      <c r="N1347" s="46">
        <f t="shared" si="146"/>
        <v>1.022111713425526</v>
      </c>
      <c r="O1347" s="46">
        <f t="shared" si="146"/>
        <v>1.1312612416301799</v>
      </c>
      <c r="P1347" s="38">
        <f t="shared" si="147"/>
        <v>8.6923159841858499E-3</v>
      </c>
      <c r="Q1347" s="38">
        <f t="shared" si="148"/>
        <v>7.861693778890011E-3</v>
      </c>
      <c r="R1347" s="38">
        <f t="shared" si="148"/>
        <v>9.2566478610296432E-3</v>
      </c>
      <c r="S1347" s="34">
        <f>MAX(M$6:M1347)</f>
        <v>1.5715176881679187</v>
      </c>
      <c r="T1347" s="34">
        <f>MAX(N$6:N1347)</f>
        <v>1.37911001835863</v>
      </c>
      <c r="U1347" s="34">
        <f>MAX(O$6:O1347)</f>
        <v>1.34291332477861</v>
      </c>
      <c r="V1347" s="35">
        <f t="shared" si="149"/>
        <v>-3.354134654640184E-3</v>
      </c>
      <c r="W1347" s="35">
        <f t="shared" si="150"/>
        <v>-0.25886136724464615</v>
      </c>
      <c r="X1347" s="35">
        <f t="shared" si="150"/>
        <v>-0.15760665952385466</v>
      </c>
    </row>
    <row r="1348" spans="1:24">
      <c r="A1348" s="357">
        <v>45856</v>
      </c>
      <c r="B1348" s="132">
        <f>[1]!thsiFinD("ths_adjustment_nvg_ratio_fund",B$2,$A$6,$A1348,101)/100</f>
        <v>0.42503196930945997</v>
      </c>
      <c r="C1348" s="132">
        <f>[1]!thsiFinD("ths_adjustment_nvg_ratio_fund",C$2,$A$6,$A1348,101)/100</f>
        <v>0.35791851272696001</v>
      </c>
      <c r="D1348" s="132">
        <f>[1]!thsiFinD("ths_adjustment_nvg_ratio_fund",D$2,$A$6,$A1348,101)/100</f>
        <v>0.56146657081237006</v>
      </c>
      <c r="E1348" s="132">
        <f>[1]!thsiFinD("ths_adjustment_nvg_ratio_fund",E$2,$A$6,$A1348,101)/100</f>
        <v>0.80630956004395005</v>
      </c>
      <c r="F1348" s="135">
        <f>(1+F$831)*(1+[1]!thsiFinD("ths_adjustment_nvg_ratio_fund",F$2,$A$832,$A1348,101)/100)-1</f>
        <v>0.51340165053808517</v>
      </c>
      <c r="G1348" s="135">
        <f>(1+G$831)*(1+[1]!thsiFinD("ths_adjustment_nvg_ratio_fund",G$2,$A$832,$A1348,101)/100)-1</f>
        <v>0.51076353920433393</v>
      </c>
      <c r="H1348" s="136">
        <f>(1+H$997)*(1+[1]!thsiFinD("ths_adjustment_nvg_ratio_fund",H$2,$A$998,$A1348,101)/100)-1</f>
        <v>0.56140083027705723</v>
      </c>
      <c r="I1348" s="136">
        <f>(1+I$997)*(1+[1]!thsiFinD("ths_adjustment_nvg_ratio_fund",I$2,$A$998,$A1348,101)/100)-1</f>
        <v>0.82100320829198958</v>
      </c>
      <c r="J1348" s="32">
        <f t="shared" si="144"/>
        <v>0.56966198015052572</v>
      </c>
      <c r="K1348" s="32">
        <f>[1]!thsiFinD("ths_int_chg_ratio_index",K$2,$A$6,$A1348,101)/100</f>
        <v>2.7366925655736E-2</v>
      </c>
      <c r="L1348" s="32">
        <f>[1]!thsiFinD("ths_int_chg_ratio_index",L$2,$A$6,$A1348,101)/100</f>
        <v>0.13562454187392001</v>
      </c>
      <c r="M1348" s="46">
        <f t="shared" si="145"/>
        <v>1.5696619801505256</v>
      </c>
      <c r="N1348" s="46">
        <f t="shared" si="146"/>
        <v>1.0273669256557361</v>
      </c>
      <c r="O1348" s="46">
        <f t="shared" si="146"/>
        <v>1.1356245418739199</v>
      </c>
      <c r="P1348" s="38">
        <f t="shared" si="147"/>
        <v>2.1806105802792963E-3</v>
      </c>
      <c r="Q1348" s="38">
        <f t="shared" si="148"/>
        <v>5.1415243179218084E-3</v>
      </c>
      <c r="R1348" s="38">
        <f t="shared" si="148"/>
        <v>3.8570226603471536E-3</v>
      </c>
      <c r="S1348" s="34">
        <f>MAX(M$6:M1348)</f>
        <v>1.5715176881679187</v>
      </c>
      <c r="T1348" s="34">
        <f>MAX(N$6:N1348)</f>
        <v>1.37911001835863</v>
      </c>
      <c r="U1348" s="34">
        <f>MAX(O$6:O1348)</f>
        <v>1.34291332477861</v>
      </c>
      <c r="V1348" s="35">
        <f t="shared" si="149"/>
        <v>-1.1808381358764386E-3</v>
      </c>
      <c r="W1348" s="35">
        <f t="shared" si="150"/>
        <v>-0.25505078494138322</v>
      </c>
      <c r="X1348" s="35">
        <f t="shared" si="150"/>
        <v>-0.15435752932071267</v>
      </c>
    </row>
    <row r="1349" spans="1:24">
      <c r="A1349" s="357">
        <v>45859</v>
      </c>
      <c r="B1349" s="132">
        <f>[1]!thsiFinD("ths_adjustment_nvg_ratio_fund",B$2,$A$6,$A1349,101)/100</f>
        <v>0.44237531969309002</v>
      </c>
      <c r="C1349" s="132">
        <f>[1]!thsiFinD("ths_adjustment_nvg_ratio_fund",C$2,$A$6,$A1349,101)/100</f>
        <v>0.36643210841802998</v>
      </c>
      <c r="D1349" s="132">
        <f>[1]!thsiFinD("ths_adjustment_nvg_ratio_fund",D$2,$A$6,$A1349,101)/100</f>
        <v>0.58111670261203008</v>
      </c>
      <c r="E1349" s="132">
        <f>[1]!thsiFinD("ths_adjustment_nvg_ratio_fund",E$2,$A$6,$A1349,101)/100</f>
        <v>0.82047888720947004</v>
      </c>
      <c r="F1349" s="135">
        <f>(1+F$831)*(1+[1]!thsiFinD("ths_adjustment_nvg_ratio_fund",F$2,$A$832,$A1349,101)/100)-1</f>
        <v>0.52990291464052541</v>
      </c>
      <c r="G1349" s="135">
        <f>(1+G$831)*(1+[1]!thsiFinD("ths_adjustment_nvg_ratio_fund",G$2,$A$832,$A1349,101)/100)-1</f>
        <v>0.53006620802520343</v>
      </c>
      <c r="H1349" s="136">
        <f>(1+H$997)*(1+[1]!thsiFinD("ths_adjustment_nvg_ratio_fund",H$2,$A$998,$A1349,101)/100)-1</f>
        <v>0.57846475510125739</v>
      </c>
      <c r="I1349" s="136">
        <f>(1+I$997)*(1+[1]!thsiFinD("ths_adjustment_nvg_ratio_fund",I$2,$A$998,$A1349,101)/100)-1</f>
        <v>0.84742969607042151</v>
      </c>
      <c r="J1349" s="32">
        <f t="shared" si="144"/>
        <v>0.58703332397125352</v>
      </c>
      <c r="K1349" s="32">
        <f>[1]!thsiFinD("ths_int_chg_ratio_index",K$2,$A$6,$A1349,101)/100</f>
        <v>3.5139846524972998E-2</v>
      </c>
      <c r="L1349" s="32">
        <f>[1]!thsiFinD("ths_int_chg_ratio_index",L$2,$A$6,$A1349,101)/100</f>
        <v>0.14590683220455999</v>
      </c>
      <c r="M1349" s="46">
        <f t="shared" si="145"/>
        <v>1.5870333239712535</v>
      </c>
      <c r="N1349" s="46">
        <f t="shared" si="146"/>
        <v>1.035139846524973</v>
      </c>
      <c r="O1349" s="46">
        <f t="shared" si="146"/>
        <v>1.14590683220456</v>
      </c>
      <c r="P1349" s="38">
        <f t="shared" si="147"/>
        <v>1.1066932906830029E-2</v>
      </c>
      <c r="Q1349" s="38">
        <f t="shared" si="148"/>
        <v>7.5658663668540793E-3</v>
      </c>
      <c r="R1349" s="38">
        <f t="shared" si="148"/>
        <v>9.0543044391000471E-3</v>
      </c>
      <c r="S1349" s="34">
        <f>MAX(M$6:M1349)</f>
        <v>1.5870333239712535</v>
      </c>
      <c r="T1349" s="34">
        <f>MAX(N$6:N1349)</f>
        <v>1.37911001835863</v>
      </c>
      <c r="U1349" s="34">
        <f>MAX(O$6:O1349)</f>
        <v>1.34291332477861</v>
      </c>
      <c r="V1349" s="35">
        <f t="shared" si="149"/>
        <v>0</v>
      </c>
      <c r="W1349" s="35">
        <f t="shared" si="150"/>
        <v>-0.24941459873015681</v>
      </c>
      <c r="X1349" s="35">
        <f t="shared" si="150"/>
        <v>-0.14670082494454961</v>
      </c>
    </row>
    <row r="1350" spans="1:24">
      <c r="A1350" s="357">
        <v>45860</v>
      </c>
      <c r="B1350" s="132">
        <f>[1]!thsiFinD("ths_adjustment_nvg_ratio_fund",B$2,$A$6,$A1350,101)/100</f>
        <v>0.45644181585678001</v>
      </c>
      <c r="C1350" s="132">
        <f>[1]!thsiFinD("ths_adjustment_nvg_ratio_fund",C$2,$A$6,$A1350,101)/100</f>
        <v>0.37416384328033997</v>
      </c>
      <c r="D1350" s="132">
        <f>[1]!thsiFinD("ths_adjustment_nvg_ratio_fund",D$2,$A$6,$A1350,101)/100</f>
        <v>0.59657320872274</v>
      </c>
      <c r="E1350" s="132">
        <f>[1]!thsiFinD("ths_adjustment_nvg_ratio_fund",E$2,$A$6,$A1350,101)/100</f>
        <v>0.8363261610475401</v>
      </c>
      <c r="F1350" s="135">
        <f>(1+F$831)*(1+[1]!thsiFinD("ths_adjustment_nvg_ratio_fund",F$2,$A$832,$A1350,101)/100)-1</f>
        <v>0.53815354669174531</v>
      </c>
      <c r="G1350" s="135">
        <f>(1+G$831)*(1+[1]!thsiFinD("ths_adjustment_nvg_ratio_fund",G$2,$A$832,$A1350,101)/100)-1</f>
        <v>0.53761942625947046</v>
      </c>
      <c r="H1350" s="136">
        <f>(1+H$997)*(1+[1]!thsiFinD("ths_adjustment_nvg_ratio_fund",H$2,$A$998,$A1350,101)/100)-1</f>
        <v>0.58115361598263737</v>
      </c>
      <c r="I1350" s="136">
        <f>(1+I$997)*(1+[1]!thsiFinD("ths_adjustment_nvg_ratio_fund",I$2,$A$998,$A1350,101)/100)-1</f>
        <v>0.85130881354249177</v>
      </c>
      <c r="J1350" s="32">
        <f t="shared" si="144"/>
        <v>0.59646755392296824</v>
      </c>
      <c r="K1350" s="32">
        <f>[1]!thsiFinD("ths_int_chg_ratio_index",K$2,$A$6,$A1350,101)/100</f>
        <v>4.3668914384023004E-2</v>
      </c>
      <c r="L1350" s="32">
        <f>[1]!thsiFinD("ths_int_chg_ratio_index",L$2,$A$6,$A1350,101)/100</f>
        <v>0.15291561404795001</v>
      </c>
      <c r="M1350" s="46">
        <f t="shared" si="145"/>
        <v>1.5964675539229682</v>
      </c>
      <c r="N1350" s="46">
        <f t="shared" si="146"/>
        <v>1.043668914384023</v>
      </c>
      <c r="O1350" s="46">
        <f t="shared" si="146"/>
        <v>1.15291561404795</v>
      </c>
      <c r="P1350" s="38">
        <f t="shared" si="147"/>
        <v>5.9445695368938178E-3</v>
      </c>
      <c r="Q1350" s="38">
        <f t="shared" si="148"/>
        <v>8.2395319701802361E-3</v>
      </c>
      <c r="R1350" s="38">
        <f t="shared" si="148"/>
        <v>6.1163627324798409E-3</v>
      </c>
      <c r="S1350" s="34">
        <f>MAX(M$6:M1350)</f>
        <v>1.5964675539229682</v>
      </c>
      <c r="T1350" s="34">
        <f>MAX(N$6:N1350)</f>
        <v>1.37911001835863</v>
      </c>
      <c r="U1350" s="34">
        <f>MAX(O$6:O1350)</f>
        <v>1.34291332477861</v>
      </c>
      <c r="V1350" s="35">
        <f t="shared" si="149"/>
        <v>0</v>
      </c>
      <c r="W1350" s="35">
        <f t="shared" si="150"/>
        <v>-0.24323012632004348</v>
      </c>
      <c r="X1350" s="35">
        <f t="shared" si="150"/>
        <v>-0.1414817376705847</v>
      </c>
    </row>
    <row r="1351" spans="1:24">
      <c r="A1351" s="357">
        <v>45861</v>
      </c>
      <c r="B1351" s="132">
        <f>[1]!thsiFinD("ths_adjustment_nvg_ratio_fund",B$2,$A$6,$A1351,101)/100</f>
        <v>0.45708120204604002</v>
      </c>
      <c r="C1351" s="132">
        <f>[1]!thsiFinD("ths_adjustment_nvg_ratio_fund",C$2,$A$6,$A1351,101)/100</f>
        <v>0.37624880549040002</v>
      </c>
      <c r="D1351" s="132">
        <f>[1]!thsiFinD("ths_adjustment_nvg_ratio_fund",D$2,$A$6,$A1351,101)/100</f>
        <v>0.59633357296908995</v>
      </c>
      <c r="E1351" s="132">
        <f>[1]!thsiFinD("ths_adjustment_nvg_ratio_fund",E$2,$A$6,$A1351,101)/100</f>
        <v>0.82933471670722003</v>
      </c>
      <c r="F1351" s="135">
        <f>(1+F$831)*(1+[1]!thsiFinD("ths_adjustment_nvg_ratio_fund",F$2,$A$832,$A1351,101)/100)-1</f>
        <v>0.53049224550132679</v>
      </c>
      <c r="G1351" s="135">
        <f>(1+G$831)*(1+[1]!thsiFinD("ths_adjustment_nvg_ratio_fund",G$2,$A$832,$A1351,101)/100)-1</f>
        <v>0.52946674626058243</v>
      </c>
      <c r="H1351" s="136">
        <f>(1+H$997)*(1+[1]!thsiFinD("ths_adjustment_nvg_ratio_fund",H$2,$A$998,$A1351,101)/100)-1</f>
        <v>0.56605462795637784</v>
      </c>
      <c r="I1351" s="136">
        <f>(1+I$997)*(1+[1]!thsiFinD("ths_adjustment_nvg_ratio_fund",I$2,$A$998,$A1351,101)/100)-1</f>
        <v>0.84476280280838001</v>
      </c>
      <c r="J1351" s="32">
        <f t="shared" ref="J1351:J1414" si="151">SUMPRODUCT(B1351:I1351,$B$4:$I$4)</f>
        <v>0.59122183996742717</v>
      </c>
      <c r="K1351" s="32">
        <f>[1]!thsiFinD("ths_int_chg_ratio_index",K$2,$A$6,$A1351,101)/100</f>
        <v>4.3089580326267002E-2</v>
      </c>
      <c r="L1351" s="32">
        <f>[1]!thsiFinD("ths_int_chg_ratio_index",L$2,$A$6,$A1351,101)/100</f>
        <v>0.14962701709360998</v>
      </c>
      <c r="M1351" s="46">
        <f t="shared" ref="M1351:M1414" si="152">1+J1351</f>
        <v>1.5912218399674272</v>
      </c>
      <c r="N1351" s="46">
        <f t="shared" ref="N1351:O1414" si="153">1+K1351</f>
        <v>1.043089580326267</v>
      </c>
      <c r="O1351" s="46">
        <f t="shared" si="153"/>
        <v>1.14962701709361</v>
      </c>
      <c r="P1351" s="38">
        <f t="shared" ref="P1351:P1414" si="154">M1351/M1350-1</f>
        <v>-3.2858255983034823E-3</v>
      </c>
      <c r="Q1351" s="38">
        <f t="shared" ref="Q1351:R1414" si="155">N1351/N1350-1</f>
        <v>-5.5509371772166638E-4</v>
      </c>
      <c r="R1351" s="38">
        <f t="shared" si="155"/>
        <v>-2.8524177435619302E-3</v>
      </c>
      <c r="S1351" s="34">
        <f>MAX(M$6:M1351)</f>
        <v>1.5964675539229682</v>
      </c>
      <c r="T1351" s="34">
        <f>MAX(N$6:N1351)</f>
        <v>1.37911001835863</v>
      </c>
      <c r="U1351" s="34">
        <f>MAX(O$6:O1351)</f>
        <v>1.34291332477861</v>
      </c>
      <c r="V1351" s="35">
        <f t="shared" ref="V1351:V1414" si="156">M1351/S1351-1</f>
        <v>-3.2858255983034823E-3</v>
      </c>
      <c r="W1351" s="35">
        <f t="shared" ref="W1351:X1414" si="157">N1351/T1351-1</f>
        <v>-0.24365020452268427</v>
      </c>
      <c r="X1351" s="35">
        <f t="shared" si="157"/>
        <v>-0.14393059039522504</v>
      </c>
    </row>
    <row r="1352" spans="1:24">
      <c r="A1352" s="357">
        <v>45862</v>
      </c>
      <c r="B1352" s="132">
        <f>[1]!thsiFinD("ths_adjustment_nvg_ratio_fund",B$2,$A$6,$A1352,101)/100</f>
        <v>0.46411445012788</v>
      </c>
      <c r="C1352" s="132">
        <f>[1]!thsiFinD("ths_adjustment_nvg_ratio_fund",C$2,$A$6,$A1352,101)/100</f>
        <v>0.38563113543567001</v>
      </c>
      <c r="D1352" s="132">
        <f>[1]!thsiFinD("ths_adjustment_nvg_ratio_fund",D$2,$A$6,$A1352,101)/100</f>
        <v>0.6131080757249</v>
      </c>
      <c r="E1352" s="132">
        <f>[1]!thsiFinD("ths_adjustment_nvg_ratio_fund",E$2,$A$6,$A1352,101)/100</f>
        <v>0.85189377708113001</v>
      </c>
      <c r="F1352" s="135">
        <f>(1+F$831)*(1+[1]!thsiFinD("ths_adjustment_nvg_ratio_fund",F$2,$A$832,$A1352,101)/100)-1</f>
        <v>0.54746497429240804</v>
      </c>
      <c r="G1352" s="135">
        <f>(1+G$831)*(1+[1]!thsiFinD("ths_adjustment_nvg_ratio_fund",G$2,$A$832,$A1352,101)/100)-1</f>
        <v>0.54888930743439035</v>
      </c>
      <c r="H1352" s="136">
        <f>(1+H$997)*(1+[1]!thsiFinD("ths_adjustment_nvg_ratio_fund",H$2,$A$998,$A1352,101)/100)-1</f>
        <v>0.58105019825643311</v>
      </c>
      <c r="I1352" s="136">
        <f>(1+I$997)*(1+[1]!thsiFinD("ths_adjustment_nvg_ratio_fund",I$2,$A$998,$A1352,101)/100)-1</f>
        <v>0.85882460364461566</v>
      </c>
      <c r="J1352" s="32">
        <f t="shared" si="151"/>
        <v>0.60637206524967846</v>
      </c>
      <c r="K1352" s="32">
        <f>[1]!thsiFinD("ths_int_chg_ratio_index",K$2,$A$6,$A1352,101)/100</f>
        <v>5.2817540366404001E-2</v>
      </c>
      <c r="L1352" s="32">
        <f>[1]!thsiFinD("ths_int_chg_ratio_index",L$2,$A$6,$A1352,101)/100</f>
        <v>0.16199073812559001</v>
      </c>
      <c r="M1352" s="46">
        <f t="shared" si="152"/>
        <v>1.6063720652496785</v>
      </c>
      <c r="N1352" s="46">
        <f t="shared" si="153"/>
        <v>1.052817540366404</v>
      </c>
      <c r="O1352" s="46">
        <f t="shared" si="153"/>
        <v>1.1619907381255901</v>
      </c>
      <c r="P1352" s="38">
        <f t="shared" si="154"/>
        <v>9.5211270369199852E-3</v>
      </c>
      <c r="Q1352" s="38">
        <f t="shared" si="155"/>
        <v>9.3261022098352075E-3</v>
      </c>
      <c r="R1352" s="38">
        <f t="shared" si="155"/>
        <v>1.0754549821938797E-2</v>
      </c>
      <c r="S1352" s="34">
        <f>MAX(M$6:M1352)</f>
        <v>1.6063720652496785</v>
      </c>
      <c r="T1352" s="34">
        <f>MAX(N$6:N1352)</f>
        <v>1.37911001835863</v>
      </c>
      <c r="U1352" s="34">
        <f>MAX(O$6:O1352)</f>
        <v>1.34291332477861</v>
      </c>
      <c r="V1352" s="35">
        <f t="shared" si="156"/>
        <v>0</v>
      </c>
      <c r="W1352" s="35">
        <f t="shared" si="157"/>
        <v>-0.23659640902367474</v>
      </c>
      <c r="X1352" s="35">
        <f t="shared" si="157"/>
        <v>-0.13472394927859288</v>
      </c>
    </row>
    <row r="1353" spans="1:24">
      <c r="A1353" s="357">
        <v>45863</v>
      </c>
      <c r="B1353" s="132">
        <f>[1]!thsiFinD("ths_adjustment_nvg_ratio_fund",B$2,$A$6,$A1353,101)/100</f>
        <v>0.45596227621483004</v>
      </c>
      <c r="C1353" s="132">
        <f>[1]!thsiFinD("ths_adjustment_nvg_ratio_fund",C$2,$A$6,$A1353,101)/100</f>
        <v>0.38041872991052</v>
      </c>
      <c r="D1353" s="132">
        <f>[1]!thsiFinD("ths_adjustment_nvg_ratio_fund",D$2,$A$6,$A1353,101)/100</f>
        <v>0.61466570812364996</v>
      </c>
      <c r="E1353" s="132">
        <f>[1]!thsiFinD("ths_adjustment_nvg_ratio_fund",E$2,$A$6,$A1353,101)/100</f>
        <v>0.85347850451124008</v>
      </c>
      <c r="F1353" s="135">
        <f>(1+F$831)*(1+[1]!thsiFinD("ths_adjustment_nvg_ratio_fund",F$2,$A$832,$A1353,101)/100)-1</f>
        <v>0.55088309328505636</v>
      </c>
      <c r="G1353" s="135">
        <f>(1+G$831)*(1+[1]!thsiFinD("ths_adjustment_nvg_ratio_fund",G$2,$A$832,$A1353,101)/100)-1</f>
        <v>0.55176672390458048</v>
      </c>
      <c r="H1353" s="136">
        <f>(1+H$997)*(1+[1]!thsiFinD("ths_adjustment_nvg_ratio_fund",H$2,$A$998,$A1353,101)/100)-1</f>
        <v>0.58932361635301245</v>
      </c>
      <c r="I1353" s="136">
        <f>(1+I$997)*(1+[1]!thsiFinD("ths_adjustment_nvg_ratio_fund",I$2,$A$998,$A1353,101)/100)-1</f>
        <v>0.86355227806368506</v>
      </c>
      <c r="J1353" s="32">
        <f t="shared" si="151"/>
        <v>0.60750636629582178</v>
      </c>
      <c r="K1353" s="32">
        <f>[1]!thsiFinD("ths_int_chg_ratio_index",K$2,$A$6,$A1353,101)/100</f>
        <v>4.8985923493594E-2</v>
      </c>
      <c r="L1353" s="32">
        <f>[1]!thsiFinD("ths_int_chg_ratio_index",L$2,$A$6,$A1353,101)/100</f>
        <v>0.16017869989323</v>
      </c>
      <c r="M1353" s="46">
        <f t="shared" si="152"/>
        <v>1.6075063662958218</v>
      </c>
      <c r="N1353" s="46">
        <f t="shared" si="153"/>
        <v>1.0489859234935941</v>
      </c>
      <c r="O1353" s="46">
        <f t="shared" si="153"/>
        <v>1.16017869989323</v>
      </c>
      <c r="P1353" s="38">
        <f t="shared" si="154"/>
        <v>7.0612597833430435E-4</v>
      </c>
      <c r="Q1353" s="38">
        <f t="shared" si="155"/>
        <v>-3.6393930818025E-3</v>
      </c>
      <c r="R1353" s="38">
        <f t="shared" si="155"/>
        <v>-1.5594257104691867E-3</v>
      </c>
      <c r="S1353" s="34">
        <f>MAX(M$6:M1353)</f>
        <v>1.6075063662958218</v>
      </c>
      <c r="T1353" s="34">
        <f>MAX(N$6:N1353)</f>
        <v>1.37911001835863</v>
      </c>
      <c r="U1353" s="34">
        <f>MAX(O$6:O1353)</f>
        <v>1.34291332477861</v>
      </c>
      <c r="V1353" s="35">
        <f t="shared" si="156"/>
        <v>0</v>
      </c>
      <c r="W1353" s="35">
        <f t="shared" si="157"/>
        <v>-0.23937473477129723</v>
      </c>
      <c r="X1353" s="35">
        <f t="shared" si="157"/>
        <v>-0.13607328299874111</v>
      </c>
    </row>
    <row r="1354" spans="1:24">
      <c r="A1354" s="357">
        <v>45866</v>
      </c>
      <c r="B1354" s="132">
        <f>[1]!thsiFinD("ths_adjustment_nvg_ratio_fund",B$2,$A$6,$A1354,101)/100</f>
        <v>0.45955882352941002</v>
      </c>
      <c r="C1354" s="132">
        <f>[1]!thsiFinD("ths_adjustment_nvg_ratio_fund",C$2,$A$6,$A1354,101)/100</f>
        <v>0.38919294587785996</v>
      </c>
      <c r="D1354" s="132">
        <f>[1]!thsiFinD("ths_adjustment_nvg_ratio_fund",D$2,$A$6,$A1354,101)/100</f>
        <v>0.62341241313203999</v>
      </c>
      <c r="E1354" s="132">
        <f>[1]!thsiFinD("ths_adjustment_nvg_ratio_fund",E$2,$A$6,$A1354,101)/100</f>
        <v>0.86569022727689993</v>
      </c>
      <c r="F1354" s="135">
        <f>(1+F$831)*(1+[1]!thsiFinD("ths_adjustment_nvg_ratio_fund",F$2,$A$832,$A1354,101)/100)-1</f>
        <v>0.557719331270353</v>
      </c>
      <c r="G1354" s="135">
        <f>(1+G$831)*(1+[1]!thsiFinD("ths_adjustment_nvg_ratio_fund",G$2,$A$832,$A1354,101)/100)-1</f>
        <v>0.55692209508033996</v>
      </c>
      <c r="H1354" s="136">
        <f>(1+H$997)*(1+[1]!thsiFinD("ths_adjustment_nvg_ratio_fund",H$2,$A$998,$A1354,101)/100)-1</f>
        <v>0.60411235120064943</v>
      </c>
      <c r="I1354" s="136">
        <f>(1+I$997)*(1+[1]!thsiFinD("ths_adjustment_nvg_ratio_fund",I$2,$A$998,$A1354,101)/100)-1</f>
        <v>0.87615940984789686</v>
      </c>
      <c r="J1354" s="32">
        <f t="shared" si="151"/>
        <v>0.6165959496519311</v>
      </c>
      <c r="K1354" s="32">
        <f>[1]!thsiFinD("ths_int_chg_ratio_index",K$2,$A$6,$A1354,101)/100</f>
        <v>5.1652725284449995E-2</v>
      </c>
      <c r="L1354" s="32">
        <f>[1]!thsiFinD("ths_int_chg_ratio_index",L$2,$A$6,$A1354,101)/100</f>
        <v>0.16414565566145001</v>
      </c>
      <c r="M1354" s="46">
        <f t="shared" si="152"/>
        <v>1.6165959496519311</v>
      </c>
      <c r="N1354" s="46">
        <f t="shared" si="153"/>
        <v>1.0516527252844501</v>
      </c>
      <c r="O1354" s="46">
        <f t="shared" si="153"/>
        <v>1.16414565566145</v>
      </c>
      <c r="P1354" s="38">
        <f t="shared" si="154"/>
        <v>5.6544618091027843E-3</v>
      </c>
      <c r="Q1354" s="38">
        <f t="shared" si="155"/>
        <v>2.5422665177186055E-3</v>
      </c>
      <c r="R1354" s="38">
        <f t="shared" si="155"/>
        <v>3.4192627123605934E-3</v>
      </c>
      <c r="S1354" s="34">
        <f>MAX(M$6:M1354)</f>
        <v>1.6165959496519311</v>
      </c>
      <c r="T1354" s="34">
        <f>MAX(N$6:N1354)</f>
        <v>1.37911001835863</v>
      </c>
      <c r="U1354" s="34">
        <f>MAX(O$6:O1354)</f>
        <v>1.34291332477861</v>
      </c>
      <c r="V1354" s="35">
        <f t="shared" si="156"/>
        <v>0</v>
      </c>
      <c r="W1354" s="35">
        <f t="shared" si="157"/>
        <v>-0.23744102262697542</v>
      </c>
      <c r="X1354" s="35">
        <f t="shared" si="157"/>
        <v>-0.13311929058908645</v>
      </c>
    </row>
    <row r="1355" spans="1:24">
      <c r="A1355" s="357">
        <v>45867</v>
      </c>
      <c r="B1355" s="132">
        <f>[1]!thsiFinD("ths_adjustment_nvg_ratio_fund",B$2,$A$6,$A1355,101)/100</f>
        <v>0.45939897698209997</v>
      </c>
      <c r="C1355" s="132">
        <f>[1]!thsiFinD("ths_adjustment_nvg_ratio_fund",C$2,$A$6,$A1355,101)/100</f>
        <v>0.39275475632004003</v>
      </c>
      <c r="D1355" s="132">
        <f>[1]!thsiFinD("ths_adjustment_nvg_ratio_fund",D$2,$A$6,$A1355,101)/100</f>
        <v>0.63132039300263998</v>
      </c>
      <c r="E1355" s="132">
        <f>[1]!thsiFinD("ths_adjustment_nvg_ratio_fund",E$2,$A$6,$A1355,101)/100</f>
        <v>0.87557146859579005</v>
      </c>
      <c r="F1355" s="135">
        <f>(1+F$831)*(1+[1]!thsiFinD("ths_adjustment_nvg_ratio_fund",F$2,$A$832,$A1355,101)/100)-1</f>
        <v>0.5700952793471834</v>
      </c>
      <c r="G1355" s="135">
        <f>(1+G$831)*(1+[1]!thsiFinD("ths_adjustment_nvg_ratio_fund",G$2,$A$832,$A1355,101)/100)-1</f>
        <v>0.56807208390234498</v>
      </c>
      <c r="H1355" s="136">
        <f>(1+H$997)*(1+[1]!thsiFinD("ths_adjustment_nvg_ratio_fund",H$2,$A$998,$A1355,101)/100)-1</f>
        <v>0.61011057932067536</v>
      </c>
      <c r="I1355" s="136">
        <f>(1+I$997)*(1+[1]!thsiFinD("ths_adjustment_nvg_ratio_fund",I$2,$A$998,$A1355,101)/100)-1</f>
        <v>0.87906874795194434</v>
      </c>
      <c r="J1355" s="32">
        <f t="shared" si="151"/>
        <v>0.62329903567783973</v>
      </c>
      <c r="K1355" s="32">
        <f>[1]!thsiFinD("ths_int_chg_ratio_index",K$2,$A$6,$A1355,101)/100</f>
        <v>5.6120681732701995E-2</v>
      </c>
      <c r="L1355" s="32">
        <f>[1]!thsiFinD("ths_int_chg_ratio_index",L$2,$A$6,$A1355,101)/100</f>
        <v>0.1693715762346</v>
      </c>
      <c r="M1355" s="46">
        <f t="shared" si="152"/>
        <v>1.6232990356778396</v>
      </c>
      <c r="N1355" s="46">
        <f t="shared" si="153"/>
        <v>1.056120681732702</v>
      </c>
      <c r="O1355" s="46">
        <f t="shared" si="153"/>
        <v>1.1693715762346</v>
      </c>
      <c r="P1355" s="38">
        <f t="shared" si="154"/>
        <v>4.146420153626984E-3</v>
      </c>
      <c r="Q1355" s="38">
        <f t="shared" si="155"/>
        <v>4.2485093613420233E-3</v>
      </c>
      <c r="R1355" s="38">
        <f t="shared" si="155"/>
        <v>4.4890607526089088E-3</v>
      </c>
      <c r="S1355" s="34">
        <f>MAX(M$6:M1355)</f>
        <v>1.6232990356778396</v>
      </c>
      <c r="T1355" s="34">
        <f>MAX(N$6:N1355)</f>
        <v>1.37911001835863</v>
      </c>
      <c r="U1355" s="34">
        <f>MAX(O$6:O1355)</f>
        <v>1.34291332477861</v>
      </c>
      <c r="V1355" s="35">
        <f t="shared" si="156"/>
        <v>0</v>
      </c>
      <c r="W1355" s="35">
        <f t="shared" si="157"/>
        <v>-0.23420128367303061</v>
      </c>
      <c r="X1355" s="35">
        <f t="shared" si="157"/>
        <v>-0.12922781041927611</v>
      </c>
    </row>
    <row r="1356" spans="1:24">
      <c r="A1356" s="357">
        <v>45868</v>
      </c>
      <c r="B1356" s="132">
        <f>[1]!thsiFinD("ths_adjustment_nvg_ratio_fund",B$2,$A$6,$A1356,101)/100</f>
        <v>0.46147698209719001</v>
      </c>
      <c r="C1356" s="132">
        <f>[1]!thsiFinD("ths_adjustment_nvg_ratio_fund",C$2,$A$6,$A1356,101)/100</f>
        <v>0.39214664234211</v>
      </c>
      <c r="D1356" s="132">
        <f>[1]!thsiFinD("ths_adjustment_nvg_ratio_fund",D$2,$A$6,$A1356,101)/100</f>
        <v>0.62125569134914993</v>
      </c>
      <c r="E1356" s="132">
        <f>[1]!thsiFinD("ths_adjustment_nvg_ratio_fund",E$2,$A$6,$A1356,101)/100</f>
        <v>0.86634276205112992</v>
      </c>
      <c r="F1356" s="135">
        <f>(1+F$831)*(1+[1]!thsiFinD("ths_adjustment_nvg_ratio_fund",F$2,$A$832,$A1356,101)/100)-1</f>
        <v>0.56243397815676466</v>
      </c>
      <c r="G1356" s="135">
        <f>(1+G$831)*(1+[1]!thsiFinD("ths_adjustment_nvg_ratio_fund",G$2,$A$832,$A1356,101)/100)-1</f>
        <v>0.56003929625638316</v>
      </c>
      <c r="H1356" s="136">
        <f>(1+H$997)*(1+[1]!thsiFinD("ths_adjustment_nvg_ratio_fund",H$2,$A$998,$A1356,101)/100)-1</f>
        <v>0.5998722244261554</v>
      </c>
      <c r="I1356" s="136">
        <f>(1+I$997)*(1+[1]!thsiFinD("ths_adjustment_nvg_ratio_fund",I$2,$A$998,$A1356,101)/100)-1</f>
        <v>0.86706772827274636</v>
      </c>
      <c r="J1356" s="32">
        <f t="shared" si="151"/>
        <v>0.61632941311895373</v>
      </c>
      <c r="K1356" s="32">
        <f>[1]!thsiFinD("ths_int_chg_ratio_index",K$2,$A$6,$A1356,101)/100</f>
        <v>5.4154891213653002E-2</v>
      </c>
      <c r="L1356" s="32">
        <f>[1]!thsiFinD("ths_int_chg_ratio_index",L$2,$A$6,$A1356,101)/100</f>
        <v>0.16470723996205</v>
      </c>
      <c r="M1356" s="46">
        <f t="shared" si="152"/>
        <v>1.6163294131189536</v>
      </c>
      <c r="N1356" s="46">
        <f t="shared" si="153"/>
        <v>1.0541548912136529</v>
      </c>
      <c r="O1356" s="46">
        <f t="shared" si="153"/>
        <v>1.1647072399620499</v>
      </c>
      <c r="P1356" s="38">
        <f t="shared" si="154"/>
        <v>-4.2934926995602529E-3</v>
      </c>
      <c r="Q1356" s="38">
        <f t="shared" si="155"/>
        <v>-1.8613313355666516E-3</v>
      </c>
      <c r="R1356" s="38">
        <f t="shared" si="155"/>
        <v>-3.9887546160214393E-3</v>
      </c>
      <c r="S1356" s="34">
        <f>MAX(M$6:M1356)</f>
        <v>1.6232990356778396</v>
      </c>
      <c r="T1356" s="34">
        <f>MAX(N$6:N1356)</f>
        <v>1.37911001835863</v>
      </c>
      <c r="U1356" s="34">
        <f>MAX(O$6:O1356)</f>
        <v>1.34291332477861</v>
      </c>
      <c r="V1356" s="35">
        <f t="shared" si="156"/>
        <v>-4.2934926995602529E-3</v>
      </c>
      <c r="W1356" s="35">
        <f t="shared" si="157"/>
        <v>-0.23562668882046678</v>
      </c>
      <c r="X1356" s="35">
        <f t="shared" si="157"/>
        <v>-0.1327011070099694</v>
      </c>
    </row>
    <row r="1357" spans="1:24">
      <c r="A1357" s="357">
        <v>45869</v>
      </c>
      <c r="B1357" s="132">
        <f>[1]!thsiFinD("ths_adjustment_nvg_ratio_fund",B$2,$A$6,$A1357,101)/100</f>
        <v>0.43742007672634003</v>
      </c>
      <c r="C1357" s="132">
        <f>[1]!thsiFinD("ths_adjustment_nvg_ratio_fund",C$2,$A$6,$A1357,101)/100</f>
        <v>0.37086265311440997</v>
      </c>
      <c r="D1357" s="132">
        <f>[1]!thsiFinD("ths_adjustment_nvg_ratio_fund",D$2,$A$6,$A1357,101)/100</f>
        <v>0.60100647016535003</v>
      </c>
      <c r="E1357" s="132">
        <f>[1]!thsiFinD("ths_adjustment_nvg_ratio_fund",E$2,$A$6,$A1357,101)/100</f>
        <v>0.83865664249432004</v>
      </c>
      <c r="F1357" s="135">
        <f>(1+F$831)*(1+[1]!thsiFinD("ths_adjustment_nvg_ratio_fund",F$2,$A$832,$A1357,101)/100)-1</f>
        <v>0.5459327140543242</v>
      </c>
      <c r="G1357" s="135">
        <f>(1+G$831)*(1+[1]!thsiFinD("ths_adjustment_nvg_ratio_fund",G$2,$A$832,$A1357,101)/100)-1</f>
        <v>0.54685113743467406</v>
      </c>
      <c r="H1357" s="136">
        <f>(1+H$997)*(1+[1]!thsiFinD("ths_adjustment_nvg_ratio_fund",H$2,$A$998,$A1357,101)/100)-1</f>
        <v>0.5912885531509533</v>
      </c>
      <c r="I1357" s="136">
        <f>(1+I$997)*(1+[1]!thsiFinD("ths_adjustment_nvg_ratio_fund",I$2,$A$998,$A1357,101)/100)-1</f>
        <v>0.85494548617254584</v>
      </c>
      <c r="J1357" s="32">
        <f t="shared" si="151"/>
        <v>0.59837046666411464</v>
      </c>
      <c r="K1357" s="32">
        <f>[1]!thsiFinD("ths_int_chg_ratio_index",K$2,$A$6,$A1357,101)/100</f>
        <v>3.6118055599054004E-2</v>
      </c>
      <c r="L1357" s="32">
        <f>[1]!thsiFinD("ths_int_chg_ratio_index",L$2,$A$6,$A1357,101)/100</f>
        <v>0.14857871306619999</v>
      </c>
      <c r="M1357" s="46">
        <f t="shared" si="152"/>
        <v>1.5983704666641145</v>
      </c>
      <c r="N1357" s="46">
        <f t="shared" si="153"/>
        <v>1.0361180555990539</v>
      </c>
      <c r="O1357" s="46">
        <f t="shared" si="153"/>
        <v>1.1485787130662</v>
      </c>
      <c r="P1357" s="38">
        <f t="shared" si="154"/>
        <v>-1.1110944532144895E-2</v>
      </c>
      <c r="Q1357" s="38">
        <f t="shared" si="155"/>
        <v>-1.7110232817715398E-2</v>
      </c>
      <c r="R1357" s="38">
        <f t="shared" si="155"/>
        <v>-1.3847708971376771E-2</v>
      </c>
      <c r="S1357" s="34">
        <f>MAX(M$6:M1357)</f>
        <v>1.6232990356778396</v>
      </c>
      <c r="T1357" s="34">
        <f>MAX(N$6:N1357)</f>
        <v>1.37911001835863</v>
      </c>
      <c r="U1357" s="34">
        <f>MAX(O$6:O1357)</f>
        <v>1.34291332477861</v>
      </c>
      <c r="V1357" s="35">
        <f t="shared" si="156"/>
        <v>-1.5356732472471268E-2</v>
      </c>
      <c r="W1357" s="35">
        <f t="shared" si="157"/>
        <v>-0.24870529413439657</v>
      </c>
      <c r="X1357" s="35">
        <f t="shared" si="157"/>
        <v>-0.14471120967129258</v>
      </c>
    </row>
    <row r="1358" spans="1:24">
      <c r="A1358" s="357">
        <v>45870</v>
      </c>
      <c r="B1358" s="132">
        <f>[1]!thsiFinD("ths_adjustment_nvg_ratio_fund",B$2,$A$6,$A1358,101)/100</f>
        <v>0.43406329923274001</v>
      </c>
      <c r="C1358" s="132">
        <f>[1]!thsiFinD("ths_adjustment_nvg_ratio_fund",C$2,$A$6,$A1358,101)/100</f>
        <v>0.36686647554513002</v>
      </c>
      <c r="D1358" s="132">
        <f>[1]!thsiFinD("ths_adjustment_nvg_ratio_fund",D$2,$A$6,$A1358,101)/100</f>
        <v>0.60016774502755998</v>
      </c>
      <c r="E1358" s="132">
        <f>[1]!thsiFinD("ths_adjustment_nvg_ratio_fund",E$2,$A$6,$A1358,101)/100</f>
        <v>0.84266507061363005</v>
      </c>
      <c r="F1358" s="135">
        <f>(1+F$831)*(1+[1]!thsiFinD("ths_adjustment_nvg_ratio_fund",F$2,$A$832,$A1358,101)/100)-1</f>
        <v>0.54899723453049187</v>
      </c>
      <c r="G1358" s="135">
        <f>(1+G$831)*(1+[1]!thsiFinD("ths_adjustment_nvg_ratio_fund",G$2,$A$832,$A1358,101)/100)-1</f>
        <v>0.55056780037533848</v>
      </c>
      <c r="H1358" s="136">
        <f>(1+H$997)*(1+[1]!thsiFinD("ths_adjustment_nvg_ratio_fund",H$2,$A$998,$A1358,101)/100)-1</f>
        <v>0.5962526040088969</v>
      </c>
      <c r="I1358" s="136">
        <f>(1+I$997)*(1+[1]!thsiFinD("ths_adjustment_nvg_ratio_fund",I$2,$A$998,$A1358,101)/100)-1</f>
        <v>0.87046195606080512</v>
      </c>
      <c r="J1358" s="32">
        <f t="shared" si="151"/>
        <v>0.60125527317432403</v>
      </c>
      <c r="K1358" s="32">
        <f>[1]!thsiFinD("ths_int_chg_ratio_index",K$2,$A$6,$A1358,101)/100</f>
        <v>3.1673541764265997E-2</v>
      </c>
      <c r="L1358" s="32">
        <f>[1]!thsiFinD("ths_int_chg_ratio_index",L$2,$A$6,$A1358,101)/100</f>
        <v>0.14687753840126</v>
      </c>
      <c r="M1358" s="46">
        <f t="shared" si="152"/>
        <v>1.6012552731743241</v>
      </c>
      <c r="N1358" s="46">
        <f t="shared" si="153"/>
        <v>1.031673541764266</v>
      </c>
      <c r="O1358" s="46">
        <f t="shared" si="153"/>
        <v>1.1468775384012599</v>
      </c>
      <c r="P1358" s="38">
        <f t="shared" si="154"/>
        <v>1.804842225488823E-3</v>
      </c>
      <c r="Q1358" s="38">
        <f t="shared" si="155"/>
        <v>-4.2895824571055341E-3</v>
      </c>
      <c r="R1358" s="38">
        <f t="shared" si="155"/>
        <v>-1.4811128271728924E-3</v>
      </c>
      <c r="S1358" s="34">
        <f>MAX(M$6:M1358)</f>
        <v>1.6232990356778396</v>
      </c>
      <c r="T1358" s="34">
        <f>MAX(N$6:N1358)</f>
        <v>1.37911001835863</v>
      </c>
      <c r="U1358" s="34">
        <f>MAX(O$6:O1358)</f>
        <v>1.34291332477861</v>
      </c>
      <c r="V1358" s="35">
        <f t="shared" si="156"/>
        <v>-1.3579606726194293E-2</v>
      </c>
      <c r="W1358" s="35">
        <f t="shared" si="157"/>
        <v>-0.25192803472479386</v>
      </c>
      <c r="X1358" s="35">
        <f t="shared" si="157"/>
        <v>-0.14597798886958557</v>
      </c>
    </row>
    <row r="1359" spans="1:24">
      <c r="A1359" s="357">
        <v>45873</v>
      </c>
      <c r="B1359" s="132">
        <f>[1]!thsiFinD("ths_adjustment_nvg_ratio_fund",B$2,$A$6,$A1359,101)/100</f>
        <v>0.44093670076725999</v>
      </c>
      <c r="C1359" s="132">
        <f>[1]!thsiFinD("ths_adjustment_nvg_ratio_fund",C$2,$A$6,$A1359,101)/100</f>
        <v>0.37312136217531</v>
      </c>
      <c r="D1359" s="132">
        <f>[1]!thsiFinD("ths_adjustment_nvg_ratio_fund",D$2,$A$6,$A1359,101)/100</f>
        <v>0.60927390366643008</v>
      </c>
      <c r="E1359" s="132">
        <f>[1]!thsiFinD("ths_adjustment_nvg_ratio_fund",E$2,$A$6,$A1359,101)/100</f>
        <v>0.85543610891109001</v>
      </c>
      <c r="F1359" s="135">
        <f>(1+F$831)*(1+[1]!thsiFinD("ths_adjustment_nvg_ratio_fund",F$2,$A$832,$A1359,101)/100)-1</f>
        <v>0.56396623839484827</v>
      </c>
      <c r="G1359" s="135">
        <f>(1+G$831)*(1+[1]!thsiFinD("ths_adjustment_nvg_ratio_fund",G$2,$A$832,$A1359,101)/100)-1</f>
        <v>0.56363606684413314</v>
      </c>
      <c r="H1359" s="136">
        <f>(1+H$997)*(1+[1]!thsiFinD("ths_adjustment_nvg_ratio_fund",H$2,$A$998,$A1359,101)/100)-1</f>
        <v>0.62293437737037149</v>
      </c>
      <c r="I1359" s="136">
        <f>(1+I$997)*(1+[1]!thsiFinD("ths_adjustment_nvg_ratio_fund",I$2,$A$998,$A1359,101)/100)-1</f>
        <v>0.89700966626024004</v>
      </c>
      <c r="J1359" s="32">
        <f t="shared" si="151"/>
        <v>0.61578930304871049</v>
      </c>
      <c r="K1359" s="32">
        <f>[1]!thsiFinD("ths_int_chg_ratio_index",K$2,$A$6,$A1359,101)/100</f>
        <v>3.6755633916782E-2</v>
      </c>
      <c r="L1359" s="32">
        <f>[1]!thsiFinD("ths_int_chg_ratio_index",L$2,$A$6,$A1359,101)/100</f>
        <v>0.15542681051272</v>
      </c>
      <c r="M1359" s="46">
        <f t="shared" si="152"/>
        <v>1.6157893030487105</v>
      </c>
      <c r="N1359" s="46">
        <f t="shared" si="153"/>
        <v>1.036755633916782</v>
      </c>
      <c r="O1359" s="46">
        <f t="shared" si="153"/>
        <v>1.1554268105127199</v>
      </c>
      <c r="P1359" s="38">
        <f t="shared" si="154"/>
        <v>9.0766476263175466E-3</v>
      </c>
      <c r="Q1359" s="38">
        <f t="shared" si="155"/>
        <v>4.9260661893346658E-3</v>
      </c>
      <c r="R1359" s="38">
        <f t="shared" si="155"/>
        <v>7.4543897017789185E-3</v>
      </c>
      <c r="S1359" s="34">
        <f>MAX(M$6:M1359)</f>
        <v>1.6232990356778396</v>
      </c>
      <c r="T1359" s="34">
        <f>MAX(N$6:N1359)</f>
        <v>1.37911001835863</v>
      </c>
      <c r="U1359" s="34">
        <f>MAX(O$6:O1359)</f>
        <v>1.34291332477861</v>
      </c>
      <c r="V1359" s="35">
        <f t="shared" si="156"/>
        <v>-4.6262164050342447E-3</v>
      </c>
      <c r="W1359" s="35">
        <f t="shared" si="157"/>
        <v>-0.24824298270946255</v>
      </c>
      <c r="X1359" s="35">
        <f t="shared" si="157"/>
        <v>-0.13961177598472241</v>
      </c>
    </row>
    <row r="1360" spans="1:24">
      <c r="A1360" s="357">
        <v>45874</v>
      </c>
      <c r="B1360" s="132">
        <f>[1]!thsiFinD("ths_adjustment_nvg_ratio_fund",B$2,$A$6,$A1360,101)/100</f>
        <v>0.45508312020459996</v>
      </c>
      <c r="C1360" s="132">
        <f>[1]!thsiFinD("ths_adjustment_nvg_ratio_fund",C$2,$A$6,$A1360,101)/100</f>
        <v>0.38606550256277006</v>
      </c>
      <c r="D1360" s="132">
        <f>[1]!thsiFinD("ths_adjustment_nvg_ratio_fund",D$2,$A$6,$A1360,101)/100</f>
        <v>0.62125569134914993</v>
      </c>
      <c r="E1360" s="132">
        <f>[1]!thsiFinD("ths_adjustment_nvg_ratio_fund",E$2,$A$6,$A1360,101)/100</f>
        <v>0.87165625979607997</v>
      </c>
      <c r="F1360" s="135">
        <f>(1+F$831)*(1+[1]!thsiFinD("ths_adjustment_nvg_ratio_fund",F$2,$A$832,$A1360,101)/100)-1</f>
        <v>0.58046750249728851</v>
      </c>
      <c r="G1360" s="135">
        <f>(1+G$831)*(1+[1]!thsiFinD("ths_adjustment_nvg_ratio_fund",G$2,$A$832,$A1360,101)/100)-1</f>
        <v>0.57550540978367359</v>
      </c>
      <c r="H1360" s="136">
        <f>(1+H$997)*(1+[1]!thsiFinD("ths_adjustment_nvg_ratio_fund",H$2,$A$998,$A1360,101)/100)-1</f>
        <v>0.63865387175387633</v>
      </c>
      <c r="I1360" s="136">
        <f>(1+I$997)*(1+[1]!thsiFinD("ths_adjustment_nvg_ratio_fund",I$2,$A$998,$A1360,101)/100)-1</f>
        <v>0.91567791909454188</v>
      </c>
      <c r="J1360" s="32">
        <f t="shared" si="151"/>
        <v>0.63054565963024745</v>
      </c>
      <c r="K1360" s="32">
        <f>[1]!thsiFinD("ths_int_chg_ratio_index",K$2,$A$6,$A1360,101)/100</f>
        <v>4.4706863557818999E-2</v>
      </c>
      <c r="L1360" s="32">
        <f>[1]!thsiFinD("ths_int_chg_ratio_index",L$2,$A$6,$A1360,101)/100</f>
        <v>0.16438367122980999</v>
      </c>
      <c r="M1360" s="46">
        <f t="shared" si="152"/>
        <v>1.6305456596302474</v>
      </c>
      <c r="N1360" s="46">
        <f t="shared" si="153"/>
        <v>1.0447068635578189</v>
      </c>
      <c r="O1360" s="46">
        <f t="shared" si="153"/>
        <v>1.1643836712298099</v>
      </c>
      <c r="P1360" s="38">
        <f t="shared" si="154"/>
        <v>9.1325995002531357E-3</v>
      </c>
      <c r="Q1360" s="38">
        <f t="shared" si="155"/>
        <v>7.6693382518673303E-3</v>
      </c>
      <c r="R1360" s="38">
        <f t="shared" si="155"/>
        <v>7.7519931471170533E-3</v>
      </c>
      <c r="S1360" s="34">
        <f>MAX(M$6:M1360)</f>
        <v>1.6305456596302474</v>
      </c>
      <c r="T1360" s="34">
        <f>MAX(N$6:N1360)</f>
        <v>1.37911001835863</v>
      </c>
      <c r="U1360" s="34">
        <f>MAX(O$6:O1360)</f>
        <v>1.34291332477861</v>
      </c>
      <c r="V1360" s="35">
        <f t="shared" si="156"/>
        <v>0</v>
      </c>
      <c r="W1360" s="35">
        <f t="shared" si="157"/>
        <v>-0.24247750386064659</v>
      </c>
      <c r="X1360" s="35">
        <f t="shared" si="157"/>
        <v>-0.1329420523682957</v>
      </c>
    </row>
    <row r="1361" spans="1:24">
      <c r="A1361" s="357">
        <v>45875</v>
      </c>
      <c r="B1361" s="132">
        <f>[1]!thsiFinD("ths_adjustment_nvg_ratio_fund",B$2,$A$6,$A1361,101)/100</f>
        <v>0.46011828644501002</v>
      </c>
      <c r="C1361" s="132">
        <f>[1]!thsiFinD("ths_adjustment_nvg_ratio_fund",C$2,$A$6,$A1361,101)/100</f>
        <v>0.39023542698288999</v>
      </c>
      <c r="D1361" s="132">
        <f>[1]!thsiFinD("ths_adjustment_nvg_ratio_fund",D$2,$A$6,$A1361,101)/100</f>
        <v>0.63036184998802003</v>
      </c>
      <c r="E1361" s="132">
        <f>[1]!thsiFinD("ths_adjustment_nvg_ratio_fund",E$2,$A$6,$A1361,101)/100</f>
        <v>0.88526627142980996</v>
      </c>
      <c r="F1361" s="135">
        <f>(1+F$831)*(1+[1]!thsiFinD("ths_adjustment_nvg_ratio_fund",F$2,$A$832,$A1361,101)/100)-1</f>
        <v>0.59543650636164491</v>
      </c>
      <c r="G1361" s="135">
        <f>(1+G$831)*(1+[1]!thsiFinD("ths_adjustment_nvg_ratio_fund",G$2,$A$832,$A1361,101)/100)-1</f>
        <v>0.59384893978115416</v>
      </c>
      <c r="H1361" s="136">
        <f>(1+H$997)*(1+[1]!thsiFinD("ths_adjustment_nvg_ratio_fund",H$2,$A$998,$A1361,101)/100)-1</f>
        <v>0.6556143788518618</v>
      </c>
      <c r="I1361" s="136">
        <f>(1+I$997)*(1+[1]!thsiFinD("ths_adjustment_nvg_ratio_fund",I$2,$A$998,$A1361,101)/100)-1</f>
        <v>0.93289150287683076</v>
      </c>
      <c r="J1361" s="32">
        <f t="shared" si="151"/>
        <v>0.64297164533965268</v>
      </c>
      <c r="K1361" s="32">
        <f>[1]!thsiFinD("ths_int_chg_ratio_index",K$2,$A$6,$A1361,101)/100</f>
        <v>4.8960985040386998E-2</v>
      </c>
      <c r="L1361" s="32">
        <f>[1]!thsiFinD("ths_int_chg_ratio_index",L$2,$A$6,$A1361,101)/100</f>
        <v>0.17153996006067002</v>
      </c>
      <c r="M1361" s="46">
        <f t="shared" si="152"/>
        <v>1.6429716453396526</v>
      </c>
      <c r="N1361" s="46">
        <f t="shared" si="153"/>
        <v>1.0489609850403869</v>
      </c>
      <c r="O1361" s="46">
        <f t="shared" si="153"/>
        <v>1.17153996006067</v>
      </c>
      <c r="P1361" s="38">
        <f t="shared" si="154"/>
        <v>7.6207529890470749E-3</v>
      </c>
      <c r="Q1361" s="38">
        <f t="shared" si="155"/>
        <v>4.0720719188924726E-3</v>
      </c>
      <c r="R1361" s="38">
        <f t="shared" si="155"/>
        <v>6.1459886527794882E-3</v>
      </c>
      <c r="S1361" s="34">
        <f>MAX(M$6:M1361)</f>
        <v>1.6429716453396526</v>
      </c>
      <c r="T1361" s="34">
        <f>MAX(N$6:N1361)</f>
        <v>1.37911001835863</v>
      </c>
      <c r="U1361" s="34">
        <f>MAX(O$6:O1361)</f>
        <v>1.34291332477861</v>
      </c>
      <c r="V1361" s="35">
        <f t="shared" si="156"/>
        <v>0</v>
      </c>
      <c r="W1361" s="35">
        <f t="shared" si="157"/>
        <v>-0.23939281777618815</v>
      </c>
      <c r="X1361" s="35">
        <f t="shared" si="157"/>
        <v>-0.12761312406084913</v>
      </c>
    </row>
    <row r="1362" spans="1:24">
      <c r="A1362" s="357">
        <v>45876</v>
      </c>
      <c r="B1362" s="132">
        <f>[1]!thsiFinD("ths_adjustment_nvg_ratio_fund",B$2,$A$6,$A1362,101)/100</f>
        <v>0.46123721227620995</v>
      </c>
      <c r="C1362" s="132">
        <f>[1]!thsiFinD("ths_adjustment_nvg_ratio_fund",C$2,$A$6,$A1362,101)/100</f>
        <v>0.38962731300495002</v>
      </c>
      <c r="D1362" s="132">
        <f>[1]!thsiFinD("ths_adjustment_nvg_ratio_fund",D$2,$A$6,$A1362,101)/100</f>
        <v>0.62688713156002995</v>
      </c>
      <c r="E1362" s="132">
        <f>[1]!thsiFinD("ths_adjustment_nvg_ratio_fund",E$2,$A$6,$A1362,101)/100</f>
        <v>0.8767833189789801</v>
      </c>
      <c r="F1362" s="135">
        <f>(1+F$831)*(1+[1]!thsiFinD("ths_adjustment_nvg_ratio_fund",F$2,$A$832,$A1362,101)/100)-1</f>
        <v>0.59248985205763782</v>
      </c>
      <c r="G1362" s="135">
        <f>(1+G$831)*(1+[1]!thsiFinD("ths_adjustment_nvg_ratio_fund",G$2,$A$832,$A1362,101)/100)-1</f>
        <v>0.58881346095832132</v>
      </c>
      <c r="H1362" s="136">
        <f>(1+H$997)*(1+[1]!thsiFinD("ths_adjustment_nvg_ratio_fund",H$2,$A$998,$A1362,101)/100)-1</f>
        <v>0.65913058154290605</v>
      </c>
      <c r="I1362" s="136">
        <f>(1+I$997)*(1+[1]!thsiFinD("ths_adjustment_nvg_ratio_fund",I$2,$A$998,$A1362,101)/100)-1</f>
        <v>0.93083072171979286</v>
      </c>
      <c r="J1362" s="32">
        <f t="shared" si="151"/>
        <v>0.64072494901235355</v>
      </c>
      <c r="K1362" s="32">
        <f>[1]!thsiFinD("ths_int_chg_ratio_index",K$2,$A$6,$A1362,101)/100</f>
        <v>4.8311650357182996E-2</v>
      </c>
      <c r="L1362" s="32">
        <f>[1]!thsiFinD("ths_int_chg_ratio_index",L$2,$A$6,$A1362,101)/100</f>
        <v>0.17132463274692999</v>
      </c>
      <c r="M1362" s="46">
        <f t="shared" si="152"/>
        <v>1.6407249490123537</v>
      </c>
      <c r="N1362" s="46">
        <f t="shared" si="153"/>
        <v>1.048311650357183</v>
      </c>
      <c r="O1362" s="46">
        <f t="shared" si="153"/>
        <v>1.17132463274693</v>
      </c>
      <c r="P1362" s="38">
        <f t="shared" si="154"/>
        <v>-1.3674589781702551E-3</v>
      </c>
      <c r="Q1362" s="38">
        <f t="shared" si="155"/>
        <v>-6.1902653431755716E-4</v>
      </c>
      <c r="R1362" s="38">
        <f t="shared" si="155"/>
        <v>-1.8379852252659035E-4</v>
      </c>
      <c r="S1362" s="34">
        <f>MAX(M$6:M1362)</f>
        <v>1.6429716453396526</v>
      </c>
      <c r="T1362" s="34">
        <f>MAX(N$6:N1362)</f>
        <v>1.37911001835863</v>
      </c>
      <c r="U1362" s="34">
        <f>MAX(O$6:O1362)</f>
        <v>1.34291332477861</v>
      </c>
      <c r="V1362" s="35">
        <f t="shared" si="156"/>
        <v>-1.3674589781702551E-3</v>
      </c>
      <c r="W1362" s="35">
        <f t="shared" si="157"/>
        <v>-0.23986365380417729</v>
      </c>
      <c r="X1362" s="35">
        <f t="shared" si="157"/>
        <v>-0.12777346747971829</v>
      </c>
    </row>
    <row r="1363" spans="1:24">
      <c r="A1363" s="357">
        <v>45877</v>
      </c>
      <c r="B1363" s="132">
        <f>[1]!thsiFinD("ths_adjustment_nvg_ratio_fund",B$2,$A$6,$A1363,101)/100</f>
        <v>0.46259590792839</v>
      </c>
      <c r="C1363" s="132">
        <f>[1]!thsiFinD("ths_adjustment_nvg_ratio_fund",C$2,$A$6,$A1363,101)/100</f>
        <v>0.38867170532533996</v>
      </c>
      <c r="D1363" s="132">
        <f>[1]!thsiFinD("ths_adjustment_nvg_ratio_fund",D$2,$A$6,$A1363,101)/100</f>
        <v>0.62628804217588996</v>
      </c>
      <c r="E1363" s="132">
        <f>[1]!thsiFinD("ths_adjustment_nvg_ratio_fund",E$2,$A$6,$A1363,101)/100</f>
        <v>0.87333420639145998</v>
      </c>
      <c r="F1363" s="135">
        <f>(1+F$831)*(1+[1]!thsiFinD("ths_adjustment_nvg_ratio_fund",F$2,$A$832,$A1363,101)/100)-1</f>
        <v>0.59260771822979796</v>
      </c>
      <c r="G1363" s="135">
        <f>(1+G$831)*(1+[1]!thsiFinD("ths_adjustment_nvg_ratio_fund",G$2,$A$832,$A1363,101)/100)-1</f>
        <v>0.58233927390038165</v>
      </c>
      <c r="H1363" s="136">
        <f>(1+H$997)*(1+[1]!thsiFinD("ths_adjustment_nvg_ratio_fund",H$2,$A$998,$A1363,101)/100)-1</f>
        <v>0.65633830293531137</v>
      </c>
      <c r="I1363" s="136">
        <f>(1+I$997)*(1+[1]!thsiFinD("ths_adjustment_nvg_ratio_fund",I$2,$A$998,$A1363,101)/100)-1</f>
        <v>0.93046705445679456</v>
      </c>
      <c r="J1363" s="32">
        <f t="shared" si="151"/>
        <v>0.63908027641792065</v>
      </c>
      <c r="K1363" s="32">
        <f>[1]!thsiFinD("ths_int_chg_ratio_index",K$2,$A$6,$A1363,101)/100</f>
        <v>4.5879882385861007E-2</v>
      </c>
      <c r="L1363" s="32">
        <f>[1]!thsiFinD("ths_int_chg_ratio_index",L$2,$A$6,$A1363,101)/100</f>
        <v>0.16858575375825999</v>
      </c>
      <c r="M1363" s="46">
        <f t="shared" si="152"/>
        <v>1.6390802764179206</v>
      </c>
      <c r="N1363" s="46">
        <f t="shared" si="153"/>
        <v>1.045879882385861</v>
      </c>
      <c r="O1363" s="46">
        <f t="shared" si="153"/>
        <v>1.16858575375826</v>
      </c>
      <c r="P1363" s="38">
        <f t="shared" si="154"/>
        <v>-1.0024060372965105E-3</v>
      </c>
      <c r="Q1363" s="38">
        <f t="shared" si="155"/>
        <v>-2.3196994619809619E-3</v>
      </c>
      <c r="R1363" s="38">
        <f t="shared" si="155"/>
        <v>-2.3382749001418235E-3</v>
      </c>
      <c r="S1363" s="34">
        <f>MAX(M$6:M1363)</f>
        <v>1.6429716453396526</v>
      </c>
      <c r="T1363" s="34">
        <f>MAX(N$6:N1363)</f>
        <v>1.37911001835863</v>
      </c>
      <c r="U1363" s="34">
        <f>MAX(O$6:O1363)</f>
        <v>1.34291332477861</v>
      </c>
      <c r="V1363" s="35">
        <f t="shared" si="156"/>
        <v>-2.3684942663313446E-3</v>
      </c>
      <c r="W1363" s="35">
        <f t="shared" si="157"/>
        <v>-0.24162694167747989</v>
      </c>
      <c r="X1363" s="35">
        <f t="shared" si="157"/>
        <v>-0.12981297288794813</v>
      </c>
    </row>
    <row r="1364" spans="1:24">
      <c r="A1364" s="357">
        <v>45880</v>
      </c>
      <c r="B1364" s="132">
        <f>[1]!thsiFinD("ths_adjustment_nvg_ratio_fund",B$2,$A$6,$A1364,101)/100</f>
        <v>0.46307544757032998</v>
      </c>
      <c r="C1364" s="132">
        <f>[1]!thsiFinD("ths_adjustment_nvg_ratio_fund",C$2,$A$6,$A1364,101)/100</f>
        <v>0.39449222482842006</v>
      </c>
      <c r="D1364" s="132">
        <f>[1]!thsiFinD("ths_adjustment_nvg_ratio_fund",D$2,$A$6,$A1364,101)/100</f>
        <v>0.63826982985861003</v>
      </c>
      <c r="E1364" s="132">
        <f>[1]!thsiFinD("ths_adjustment_nvg_ratio_fund",E$2,$A$6,$A1364,101)/100</f>
        <v>0.89580004760010001</v>
      </c>
      <c r="F1364" s="135">
        <f>(1+F$831)*(1+[1]!thsiFinD("ths_adjustment_nvg_ratio_fund",F$2,$A$832,$A1364,101)/100)-1</f>
        <v>0.61299856601352776</v>
      </c>
      <c r="G1364" s="135">
        <f>(1+G$831)*(1+[1]!thsiFinD("ths_adjustment_nvg_ratio_fund",G$2,$A$832,$A1364,101)/100)-1</f>
        <v>0.6046392515443797</v>
      </c>
      <c r="H1364" s="136">
        <f>(1+H$997)*(1+[1]!thsiFinD("ths_adjustment_nvg_ratio_fund",H$2,$A$998,$A1364,101)/100)-1</f>
        <v>0.680020962236773</v>
      </c>
      <c r="I1364" s="136">
        <f>(1+I$997)*(1+[1]!thsiFinD("ths_adjustment_nvg_ratio_fund",I$2,$A$998,$A1364,101)/100)-1</f>
        <v>0.95701476465622926</v>
      </c>
      <c r="J1364" s="32">
        <f t="shared" si="151"/>
        <v>0.65578888678854619</v>
      </c>
      <c r="K1364" s="32">
        <f>[1]!thsiFinD("ths_int_chg_ratio_index",K$2,$A$6,$A1364,101)/100</f>
        <v>5.2159160527257005E-2</v>
      </c>
      <c r="L1364" s="32">
        <f>[1]!thsiFinD("ths_int_chg_ratio_index",L$2,$A$6,$A1364,101)/100</f>
        <v>0.18008087685014998</v>
      </c>
      <c r="M1364" s="46">
        <f t="shared" si="152"/>
        <v>1.6557888867885462</v>
      </c>
      <c r="N1364" s="46">
        <f t="shared" si="153"/>
        <v>1.0521591605272571</v>
      </c>
      <c r="O1364" s="46">
        <f t="shared" si="153"/>
        <v>1.1800808768501501</v>
      </c>
      <c r="P1364" s="38">
        <f t="shared" si="154"/>
        <v>1.0193893862929571E-2</v>
      </c>
      <c r="Q1364" s="38">
        <f t="shared" si="155"/>
        <v>6.0038234286252656E-3</v>
      </c>
      <c r="R1364" s="38">
        <f t="shared" si="155"/>
        <v>9.8367818150451036E-3</v>
      </c>
      <c r="S1364" s="34">
        <f>MAX(M$6:M1364)</f>
        <v>1.6557888867885462</v>
      </c>
      <c r="T1364" s="34">
        <f>MAX(N$6:N1364)</f>
        <v>1.37911001835863</v>
      </c>
      <c r="U1364" s="34">
        <f>MAX(O$6:O1364)</f>
        <v>1.34291332477861</v>
      </c>
      <c r="V1364" s="35">
        <f t="shared" si="156"/>
        <v>0</v>
      </c>
      <c r="W1364" s="35">
        <f t="shared" si="157"/>
        <v>-0.23707380374228504</v>
      </c>
      <c r="X1364" s="35">
        <f t="shared" si="157"/>
        <v>-0.12125313296396412</v>
      </c>
    </row>
    <row r="1365" spans="1:24">
      <c r="A1365" s="357">
        <v>45881</v>
      </c>
      <c r="B1365" s="132">
        <f>[1]!thsiFinD("ths_adjustment_nvg_ratio_fund",B$2,$A$6,$A1365,101)/100</f>
        <v>0.46579283887468004</v>
      </c>
      <c r="C1365" s="132">
        <f>[1]!thsiFinD("ths_adjustment_nvg_ratio_fund",C$2,$A$6,$A1365,101)/100</f>
        <v>0.40092085830944002</v>
      </c>
      <c r="D1365" s="132">
        <f>[1]!thsiFinD("ths_adjustment_nvg_ratio_fund",D$2,$A$6,$A1365,101)/100</f>
        <v>0.64306254493170001</v>
      </c>
      <c r="E1365" s="132">
        <f>[1]!thsiFinD("ths_adjustment_nvg_ratio_fund",E$2,$A$6,$A1365,101)/100</f>
        <v>0.89831696753174994</v>
      </c>
      <c r="F1365" s="135">
        <f>(1+F$831)*(1+[1]!thsiFinD("ths_adjustment_nvg_ratio_fund",F$2,$A$832,$A1365,101)/100)-1</f>
        <v>0.61688814969481709</v>
      </c>
      <c r="G1365" s="135">
        <f>(1+G$831)*(1+[1]!thsiFinD("ths_adjustment_nvg_ratio_fund",G$2,$A$832,$A1365,101)/100)-1</f>
        <v>0.6105139768376866</v>
      </c>
      <c r="H1365" s="136">
        <f>(1+H$997)*(1+[1]!thsiFinD("ths_adjustment_nvg_ratio_fund",H$2,$A$998,$A1365,101)/100)-1</f>
        <v>0.68405425355885852</v>
      </c>
      <c r="I1365" s="136">
        <f>(1+I$997)*(1+[1]!thsiFinD("ths_adjustment_nvg_ratio_fund",I$2,$A$998,$A1365,101)/100)-1</f>
        <v>0.95943921307626545</v>
      </c>
      <c r="J1365" s="32">
        <f t="shared" si="151"/>
        <v>0.65987360035189968</v>
      </c>
      <c r="K1365" s="32">
        <f>[1]!thsiFinD("ths_int_chg_ratio_index",K$2,$A$6,$A1365,101)/100</f>
        <v>5.7307443588377999E-2</v>
      </c>
      <c r="L1365" s="32">
        <f>[1]!thsiFinD("ths_int_chg_ratio_index",L$2,$A$6,$A1365,101)/100</f>
        <v>0.18405496575229002</v>
      </c>
      <c r="M1365" s="46">
        <f t="shared" si="152"/>
        <v>1.6598736003518997</v>
      </c>
      <c r="N1365" s="46">
        <f t="shared" si="153"/>
        <v>1.057307443588378</v>
      </c>
      <c r="O1365" s="46">
        <f t="shared" si="153"/>
        <v>1.1840549657522901</v>
      </c>
      <c r="P1365" s="38">
        <f t="shared" si="154"/>
        <v>2.466928964160342E-3</v>
      </c>
      <c r="Q1365" s="38">
        <f t="shared" si="155"/>
        <v>4.8930649033565032E-3</v>
      </c>
      <c r="R1365" s="38">
        <f t="shared" si="155"/>
        <v>3.3676411338412482E-3</v>
      </c>
      <c r="S1365" s="34">
        <f>MAX(M$6:M1365)</f>
        <v>1.6598736003518997</v>
      </c>
      <c r="T1365" s="34">
        <f>MAX(N$6:N1365)</f>
        <v>1.37911001835863</v>
      </c>
      <c r="U1365" s="34">
        <f>MAX(O$6:O1365)</f>
        <v>1.34291332477861</v>
      </c>
      <c r="V1365" s="35">
        <f t="shared" si="156"/>
        <v>0</v>
      </c>
      <c r="W1365" s="35">
        <f t="shared" si="157"/>
        <v>-0.23334075634752516</v>
      </c>
      <c r="X1365" s="35">
        <f t="shared" si="157"/>
        <v>-0.11829382886829942</v>
      </c>
    </row>
    <row r="1366" spans="1:24">
      <c r="A1366" s="357">
        <v>45882</v>
      </c>
      <c r="B1366" s="132">
        <f>[1]!thsiFinD("ths_adjustment_nvg_ratio_fund",B$2,$A$6,$A1366,101)/100</f>
        <v>0.47098785166239998</v>
      </c>
      <c r="C1366" s="132">
        <f>[1]!thsiFinD("ths_adjustment_nvg_ratio_fund",C$2,$A$6,$A1366,101)/100</f>
        <v>0.40743636521588</v>
      </c>
      <c r="D1366" s="132">
        <f>[1]!thsiFinD("ths_adjustment_nvg_ratio_fund",D$2,$A$6,$A1366,101)/100</f>
        <v>0.66630721303619</v>
      </c>
      <c r="E1366" s="132">
        <f>[1]!thsiFinD("ths_adjustment_nvg_ratio_fund",E$2,$A$6,$A1366,101)/100</f>
        <v>0.91761335395733989</v>
      </c>
      <c r="F1366" s="135">
        <f>(1+F$831)*(1+[1]!thsiFinD("ths_adjustment_nvg_ratio_fund",F$2,$A$832,$A1366,101)/100)-1</f>
        <v>0.63574673724046304</v>
      </c>
      <c r="G1366" s="135">
        <f>(1+G$831)*(1+[1]!thsiFinD("ths_adjustment_nvg_ratio_fund",G$2,$A$832,$A1366,101)/100)-1</f>
        <v>0.63077578448196858</v>
      </c>
      <c r="H1366" s="136">
        <f>(1+H$997)*(1+[1]!thsiFinD("ths_adjustment_nvg_ratio_fund",H$2,$A$998,$A1366,101)/100)-1</f>
        <v>0.69636096297751315</v>
      </c>
      <c r="I1366" s="136">
        <f>(1+I$997)*(1+[1]!thsiFinD("ths_adjustment_nvg_ratio_fund",I$2,$A$998,$A1366,101)/100)-1</f>
        <v>0.96974311886143383</v>
      </c>
      <c r="J1366" s="32">
        <f t="shared" si="151"/>
        <v>0.67437142342914858</v>
      </c>
      <c r="K1366" s="32">
        <f>[1]!thsiFinD("ths_int_chg_ratio_index",K$2,$A$6,$A1366,101)/100</f>
        <v>6.7384869188347005E-2</v>
      </c>
      <c r="L1366" s="32">
        <f>[1]!thsiFinD("ths_int_chg_ratio_index",L$2,$A$6,$A1366,101)/100</f>
        <v>0.19604414169933002</v>
      </c>
      <c r="M1366" s="46">
        <f t="shared" si="152"/>
        <v>1.6743714234291485</v>
      </c>
      <c r="N1366" s="46">
        <f t="shared" si="153"/>
        <v>1.067384869188347</v>
      </c>
      <c r="O1366" s="46">
        <f t="shared" si="153"/>
        <v>1.1960441416993299</v>
      </c>
      <c r="P1366" s="38">
        <f t="shared" si="154"/>
        <v>8.7342934270266959E-3</v>
      </c>
      <c r="Q1366" s="38">
        <f t="shared" si="155"/>
        <v>9.5312159779821215E-3</v>
      </c>
      <c r="R1366" s="38">
        <f t="shared" si="155"/>
        <v>1.0125523133482695E-2</v>
      </c>
      <c r="S1366" s="34">
        <f>MAX(M$6:M1366)</f>
        <v>1.6743714234291485</v>
      </c>
      <c r="T1366" s="34">
        <f>MAX(N$6:N1366)</f>
        <v>1.37911001835863</v>
      </c>
      <c r="U1366" s="34">
        <f>MAX(O$6:O1366)</f>
        <v>1.34291332477861</v>
      </c>
      <c r="V1366" s="35">
        <f t="shared" si="156"/>
        <v>0</v>
      </c>
      <c r="W1366" s="35">
        <f t="shared" si="157"/>
        <v>-0.22603356151475695</v>
      </c>
      <c r="X1366" s="35">
        <f t="shared" si="157"/>
        <v>-0.10936609263557096</v>
      </c>
    </row>
    <row r="1367" spans="1:24">
      <c r="A1367" s="357">
        <v>45883</v>
      </c>
      <c r="B1367" s="132">
        <f>[1]!thsiFinD("ths_adjustment_nvg_ratio_fund",B$2,$A$6,$A1367,101)/100</f>
        <v>0.46651214833760002</v>
      </c>
      <c r="C1367" s="132">
        <f>[1]!thsiFinD("ths_adjustment_nvg_ratio_fund",C$2,$A$6,$A1367,101)/100</f>
        <v>0.40196333941446999</v>
      </c>
      <c r="D1367" s="132">
        <f>[1]!thsiFinD("ths_adjustment_nvg_ratio_fund",D$2,$A$6,$A1367,101)/100</f>
        <v>0.64450035945362993</v>
      </c>
      <c r="E1367" s="132">
        <f>[1]!thsiFinD("ths_adjustment_nvg_ratio_fund",E$2,$A$6,$A1367,101)/100</f>
        <v>0.89225771577013002</v>
      </c>
      <c r="F1367" s="135">
        <f>(1+F$831)*(1+[1]!thsiFinD("ths_adjustment_nvg_ratio_fund",F$2,$A$832,$A1367,101)/100)-1</f>
        <v>0.60828391912711632</v>
      </c>
      <c r="G1367" s="135">
        <f>(1+G$831)*(1+[1]!thsiFinD("ths_adjustment_nvg_ratio_fund",G$2,$A$832,$A1367,101)/100)-1</f>
        <v>0.60799623742627595</v>
      </c>
      <c r="H1367" s="136">
        <f>(1+H$997)*(1+[1]!thsiFinD("ths_adjustment_nvg_ratio_fund",H$2,$A$998,$A1367,101)/100)-1</f>
        <v>0.67205779731881621</v>
      </c>
      <c r="I1367" s="136">
        <f>(1+I$997)*(1+[1]!thsiFinD("ths_adjustment_nvg_ratio_fund",I$2,$A$998,$A1367,101)/100)-1</f>
        <v>0.94016484813694889</v>
      </c>
      <c r="J1367" s="32">
        <f t="shared" si="151"/>
        <v>0.65421704562312333</v>
      </c>
      <c r="K1367" s="32">
        <f>[1]!thsiFinD("ths_int_chg_ratio_index",K$2,$A$6,$A1367,101)/100</f>
        <v>6.3340025034748004E-2</v>
      </c>
      <c r="L1367" s="32">
        <f>[1]!thsiFinD("ths_int_chg_ratio_index",L$2,$A$6,$A1367,101)/100</f>
        <v>0.18592969112108002</v>
      </c>
      <c r="M1367" s="46">
        <f t="shared" si="152"/>
        <v>1.6542170456231233</v>
      </c>
      <c r="N1367" s="46">
        <f t="shared" si="153"/>
        <v>1.063340025034748</v>
      </c>
      <c r="O1367" s="46">
        <f t="shared" si="153"/>
        <v>1.1859296911210799</v>
      </c>
      <c r="P1367" s="38">
        <f t="shared" si="154"/>
        <v>-1.2036981474963571E-2</v>
      </c>
      <c r="Q1367" s="38">
        <f t="shared" si="155"/>
        <v>-3.7894898741395178E-3</v>
      </c>
      <c r="R1367" s="38">
        <f t="shared" si="155"/>
        <v>-8.4565863630078342E-3</v>
      </c>
      <c r="S1367" s="34">
        <f>MAX(M$6:M1367)</f>
        <v>1.6743714234291485</v>
      </c>
      <c r="T1367" s="34">
        <f>MAX(N$6:N1367)</f>
        <v>1.37911001835863</v>
      </c>
      <c r="U1367" s="34">
        <f>MAX(O$6:O1367)</f>
        <v>1.34291332477861</v>
      </c>
      <c r="V1367" s="35">
        <f t="shared" si="156"/>
        <v>-1.2036981474963571E-2</v>
      </c>
      <c r="W1367" s="35">
        <f t="shared" si="157"/>
        <v>-0.22896649949632064</v>
      </c>
      <c r="X1367" s="35">
        <f t="shared" si="157"/>
        <v>-0.11689781519102138</v>
      </c>
    </row>
    <row r="1368" spans="1:24">
      <c r="A1368" s="357">
        <v>45884</v>
      </c>
      <c r="B1368" s="132">
        <f>[1]!thsiFinD("ths_adjustment_nvg_ratio_fund",B$2,$A$6,$A1368,101)/100</f>
        <v>0.47810102301790003</v>
      </c>
      <c r="C1368" s="132">
        <f>[1]!thsiFinD("ths_adjustment_nvg_ratio_fund",C$2,$A$6,$A1368,101)/100</f>
        <v>0.41568934063070001</v>
      </c>
      <c r="D1368" s="132">
        <f>[1]!thsiFinD("ths_adjustment_nvg_ratio_fund",D$2,$A$6,$A1368,101)/100</f>
        <v>0.67864845434939003</v>
      </c>
      <c r="E1368" s="132">
        <f>[1]!thsiFinD("ths_adjustment_nvg_ratio_fund",E$2,$A$6,$A1368,101)/100</f>
        <v>0.92796069156559002</v>
      </c>
      <c r="F1368" s="135">
        <f>(1+F$831)*(1+[1]!thsiFinD("ths_adjustment_nvg_ratio_fund",F$2,$A$832,$A1368,101)/100)-1</f>
        <v>0.63904699006095123</v>
      </c>
      <c r="G1368" s="135">
        <f>(1+G$831)*(1+[1]!thsiFinD("ths_adjustment_nvg_ratio_fund",G$2,$A$832,$A1368,101)/100)-1</f>
        <v>0.63629083271650777</v>
      </c>
      <c r="H1368" s="136">
        <f>(1+H$997)*(1+[1]!thsiFinD("ths_adjustment_nvg_ratio_fund",H$2,$A$998,$A1368,101)/100)-1</f>
        <v>0.70153184928787504</v>
      </c>
      <c r="I1368" s="136">
        <f>(1+I$997)*(1+[1]!thsiFinD("ths_adjustment_nvg_ratio_fund",I$2,$A$998,$A1368,101)/100)-1</f>
        <v>0.97362223633350387</v>
      </c>
      <c r="J1368" s="32">
        <f t="shared" si="151"/>
        <v>0.68136142724530224</v>
      </c>
      <c r="K1368" s="32">
        <f>[1]!thsiFinD("ths_int_chg_ratio_index",K$2,$A$6,$A1368,101)/100</f>
        <v>7.4863343353277989E-2</v>
      </c>
      <c r="L1368" s="32">
        <f>[1]!thsiFinD("ths_int_chg_ratio_index",L$2,$A$6,$A1368,101)/100</f>
        <v>0.20263706850151</v>
      </c>
      <c r="M1368" s="46">
        <f t="shared" si="152"/>
        <v>1.6813614272453021</v>
      </c>
      <c r="N1368" s="46">
        <f t="shared" si="153"/>
        <v>1.0748633433532779</v>
      </c>
      <c r="O1368" s="46">
        <f t="shared" si="153"/>
        <v>1.20263706850151</v>
      </c>
      <c r="P1368" s="38">
        <f t="shared" si="154"/>
        <v>1.64092019810822E-2</v>
      </c>
      <c r="Q1368" s="38">
        <f t="shared" si="155"/>
        <v>1.0836908276967483E-2</v>
      </c>
      <c r="R1368" s="38">
        <f t="shared" si="155"/>
        <v>1.408799990886167E-2</v>
      </c>
      <c r="S1368" s="34">
        <f>MAX(M$6:M1368)</f>
        <v>1.6813614272453021</v>
      </c>
      <c r="T1368" s="34">
        <f>MAX(N$6:N1368)</f>
        <v>1.37911001835863</v>
      </c>
      <c r="U1368" s="34">
        <f>MAX(O$6:O1368)</f>
        <v>1.34291332477861</v>
      </c>
      <c r="V1368" s="35">
        <f t="shared" si="156"/>
        <v>0</v>
      </c>
      <c r="W1368" s="35">
        <f t="shared" si="157"/>
        <v>-0.2206108801728931</v>
      </c>
      <c r="X1368" s="35">
        <f t="shared" si="157"/>
        <v>-0.10445667169191708</v>
      </c>
    </row>
    <row r="1369" spans="1:24">
      <c r="A1369" s="357">
        <v>45887</v>
      </c>
      <c r="B1369" s="132">
        <f>[1]!thsiFinD("ths_adjustment_nvg_ratio_fund",B$2,$A$6,$A1369,101)/100</f>
        <v>0.48257672634271004</v>
      </c>
      <c r="C1369" s="132">
        <f>[1]!thsiFinD("ths_adjustment_nvg_ratio_fund",C$2,$A$6,$A1369,101)/100</f>
        <v>0.42793849361480002</v>
      </c>
      <c r="D1369" s="132">
        <f>[1]!thsiFinD("ths_adjustment_nvg_ratio_fund",D$2,$A$6,$A1369,101)/100</f>
        <v>0.70249221183801003</v>
      </c>
      <c r="E1369" s="132">
        <f>[1]!thsiFinD("ths_adjustment_nvg_ratio_fund",E$2,$A$6,$A1369,101)/100</f>
        <v>0.95024009421219002</v>
      </c>
      <c r="F1369" s="135">
        <f>(1+F$831)*(1+[1]!thsiFinD("ths_adjustment_nvg_ratio_fund",F$2,$A$832,$A1369,101)/100)-1</f>
        <v>0.66085223191060427</v>
      </c>
      <c r="G1369" s="135">
        <f>(1+G$831)*(1+[1]!thsiFinD("ths_adjustment_nvg_ratio_fund",G$2,$A$832,$A1369,101)/100)-1</f>
        <v>0.66314671977164452</v>
      </c>
      <c r="H1369" s="136">
        <f>(1+H$997)*(1+[1]!thsiFinD("ths_adjustment_nvg_ratio_fund",H$2,$A$998,$A1369,101)/100)-1</f>
        <v>0.73369476213833451</v>
      </c>
      <c r="I1369" s="136">
        <f>(1+I$997)*(1+[1]!thsiFinD("ths_adjustment_nvg_ratio_fund",I$2,$A$998,$A1369,101)/100)-1</f>
        <v>1.0101101850550989</v>
      </c>
      <c r="J1369" s="32">
        <f t="shared" si="151"/>
        <v>0.70388142811042398</v>
      </c>
      <c r="K1369" s="32">
        <f>[1]!thsiFinD("ths_int_chg_ratio_index",K$2,$A$6,$A1369,101)/100</f>
        <v>8.6171050396429999E-2</v>
      </c>
      <c r="L1369" s="32">
        <f>[1]!thsiFinD("ths_int_chg_ratio_index",L$2,$A$6,$A1369,101)/100</f>
        <v>0.21920276095392999</v>
      </c>
      <c r="M1369" s="46">
        <f t="shared" si="152"/>
        <v>1.703881428110424</v>
      </c>
      <c r="N1369" s="46">
        <f t="shared" si="153"/>
        <v>1.0861710503964299</v>
      </c>
      <c r="O1369" s="46">
        <f t="shared" si="153"/>
        <v>1.21920276095393</v>
      </c>
      <c r="P1369" s="38">
        <f t="shared" si="154"/>
        <v>1.339390835319576E-2</v>
      </c>
      <c r="Q1369" s="38">
        <f t="shared" si="155"/>
        <v>1.052013459485468E-2</v>
      </c>
      <c r="R1369" s="38">
        <f t="shared" si="155"/>
        <v>1.3774473518483044E-2</v>
      </c>
      <c r="S1369" s="34">
        <f>MAX(M$6:M1369)</f>
        <v>1.703881428110424</v>
      </c>
      <c r="T1369" s="34">
        <f>MAX(N$6:N1369)</f>
        <v>1.37911001835863</v>
      </c>
      <c r="U1369" s="34">
        <f>MAX(O$6:O1369)</f>
        <v>1.34291332477861</v>
      </c>
      <c r="V1369" s="35">
        <f t="shared" si="156"/>
        <v>0</v>
      </c>
      <c r="W1369" s="35">
        <f t="shared" si="157"/>
        <v>-0.21241160173054663</v>
      </c>
      <c r="X1369" s="35">
        <f t="shared" si="157"/>
        <v>-9.212103383148329E-2</v>
      </c>
    </row>
    <row r="1370" spans="1:24">
      <c r="A1370" s="357">
        <v>45888</v>
      </c>
      <c r="B1370" s="132">
        <f>[1]!thsiFinD("ths_adjustment_nvg_ratio_fund",B$2,$A$6,$A1370,101)/100</f>
        <v>0.47594309462916001</v>
      </c>
      <c r="C1370" s="132">
        <f>[1]!thsiFinD("ths_adjustment_nvg_ratio_fund",C$2,$A$6,$A1370,101)/100</f>
        <v>0.42211797411172003</v>
      </c>
      <c r="D1370" s="132">
        <f>[1]!thsiFinD("ths_adjustment_nvg_ratio_fund",D$2,$A$6,$A1370,101)/100</f>
        <v>0.69662113587346997</v>
      </c>
      <c r="E1370" s="132">
        <f>[1]!thsiFinD("ths_adjustment_nvg_ratio_fund",E$2,$A$6,$A1370,101)/100</f>
        <v>0.94595200828838999</v>
      </c>
      <c r="F1370" s="135">
        <f>(1+F$831)*(1+[1]!thsiFinD("ths_adjustment_nvg_ratio_fund",F$2,$A$832,$A1370,101)/100)-1</f>
        <v>0.66592047731349657</v>
      </c>
      <c r="G1370" s="135">
        <f>(1+G$831)*(1+[1]!thsiFinD("ths_adjustment_nvg_ratio_fund",G$2,$A$832,$A1370,101)/100)-1</f>
        <v>0.67225853859392126</v>
      </c>
      <c r="H1370" s="136">
        <f>(1+H$997)*(1+[1]!thsiFinD("ths_adjustment_nvg_ratio_fund",H$2,$A$998,$A1370,101)/100)-1</f>
        <v>0.74465704111630426</v>
      </c>
      <c r="I1370" s="136">
        <f>(1+I$997)*(1+[1]!thsiFinD("ths_adjustment_nvg_ratio_fund",I$2,$A$998,$A1370,101)/100)-1</f>
        <v>1.0282935482053999</v>
      </c>
      <c r="J1370" s="32">
        <f t="shared" si="151"/>
        <v>0.70647047726648282</v>
      </c>
      <c r="K1370" s="32">
        <f>[1]!thsiFinD("ths_int_chg_ratio_index",K$2,$A$6,$A1370,101)/100</f>
        <v>8.2604454255491011E-2</v>
      </c>
      <c r="L1370" s="32">
        <f>[1]!thsiFinD("ths_int_chg_ratio_index",L$2,$A$6,$A1370,101)/100</f>
        <v>0.21851080252023</v>
      </c>
      <c r="M1370" s="46">
        <f t="shared" si="152"/>
        <v>1.7064704772664827</v>
      </c>
      <c r="N1370" s="46">
        <f t="shared" si="153"/>
        <v>1.0826044542554909</v>
      </c>
      <c r="O1370" s="46">
        <f t="shared" si="153"/>
        <v>1.21851080252023</v>
      </c>
      <c r="P1370" s="38">
        <f t="shared" si="154"/>
        <v>1.5195007782495829E-3</v>
      </c>
      <c r="Q1370" s="38">
        <f t="shared" si="155"/>
        <v>-3.2836413193274572E-3</v>
      </c>
      <c r="R1370" s="38">
        <f t="shared" si="155"/>
        <v>-5.6754992349139499E-4</v>
      </c>
      <c r="S1370" s="34">
        <f>MAX(M$6:M1370)</f>
        <v>1.7064704772664827</v>
      </c>
      <c r="T1370" s="34">
        <f>MAX(N$6:N1370)</f>
        <v>1.37911001835863</v>
      </c>
      <c r="U1370" s="34">
        <f>MAX(O$6:O1370)</f>
        <v>1.34291332477861</v>
      </c>
      <c r="V1370" s="35">
        <f t="shared" si="156"/>
        <v>0</v>
      </c>
      <c r="W1370" s="35">
        <f t="shared" si="157"/>
        <v>-0.21499775953772704</v>
      </c>
      <c r="X1370" s="35">
        <f t="shared" si="157"/>
        <v>-9.2636300469271737E-2</v>
      </c>
    </row>
    <row r="1371" spans="1:24">
      <c r="A1371" s="357">
        <v>45889</v>
      </c>
      <c r="B1371" s="132">
        <f>[1]!thsiFinD("ths_adjustment_nvg_ratio_fund",B$2,$A$6,$A1371,101)/100</f>
        <v>0.49256713554987003</v>
      </c>
      <c r="C1371" s="132">
        <f>[1]!thsiFinD("ths_adjustment_nvg_ratio_fund",C$2,$A$6,$A1371,101)/100</f>
        <v>0.43749457041091</v>
      </c>
      <c r="D1371" s="132">
        <f>[1]!thsiFinD("ths_adjustment_nvg_ratio_fund",D$2,$A$6,$A1371,101)/100</f>
        <v>0.71603163191947994</v>
      </c>
      <c r="E1371" s="132">
        <f>[1]!thsiFinD("ths_adjustment_nvg_ratio_fund",E$2,$A$6,$A1371,101)/100</f>
        <v>0.96459585986259</v>
      </c>
      <c r="F1371" s="135">
        <f>(1+F$831)*(1+[1]!thsiFinD("ths_adjustment_nvg_ratio_fund",F$2,$A$832,$A1371,101)/100)-1</f>
        <v>0.68501479720346303</v>
      </c>
      <c r="G1371" s="135">
        <f>(1+G$831)*(1+[1]!thsiFinD("ths_adjustment_nvg_ratio_fund",G$2,$A$832,$A1371,101)/100)-1</f>
        <v>0.69455851623791931</v>
      </c>
      <c r="H1371" s="136">
        <f>(1+H$997)*(1+[1]!thsiFinD("ths_adjustment_nvg_ratio_fund",H$2,$A$998,$A1371,101)/100)-1</f>
        <v>0.75737742143979592</v>
      </c>
      <c r="I1371" s="136">
        <f>(1+I$997)*(1+[1]!thsiFinD("ths_adjustment_nvg_ratio_fund",I$2,$A$998,$A1371,101)/100)-1</f>
        <v>1.0450222423036775</v>
      </c>
      <c r="J1371" s="32">
        <f t="shared" si="151"/>
        <v>0.72408277186596326</v>
      </c>
      <c r="K1371" s="32">
        <f>[1]!thsiFinD("ths_int_chg_ratio_index",K$2,$A$6,$A1371,101)/100</f>
        <v>9.4786152413168012E-2</v>
      </c>
      <c r="L1371" s="32">
        <f>[1]!thsiFinD("ths_int_chg_ratio_index",L$2,$A$6,$A1371,101)/100</f>
        <v>0.23028609555759999</v>
      </c>
      <c r="M1371" s="46">
        <f t="shared" si="152"/>
        <v>1.7240827718659633</v>
      </c>
      <c r="N1371" s="46">
        <f t="shared" si="153"/>
        <v>1.0947861524131679</v>
      </c>
      <c r="O1371" s="46">
        <f t="shared" si="153"/>
        <v>1.2302860955576</v>
      </c>
      <c r="P1371" s="38">
        <f t="shared" si="154"/>
        <v>1.0320890302006891E-2</v>
      </c>
      <c r="Q1371" s="38">
        <f t="shared" si="155"/>
        <v>1.1252215072451666E-2</v>
      </c>
      <c r="R1371" s="38">
        <f t="shared" si="155"/>
        <v>9.6636755398600283E-3</v>
      </c>
      <c r="S1371" s="34">
        <f>MAX(M$6:M1371)</f>
        <v>1.7240827718659633</v>
      </c>
      <c r="T1371" s="34">
        <f>MAX(N$6:N1371)</f>
        <v>1.37911001835863</v>
      </c>
      <c r="U1371" s="34">
        <f>MAX(O$6:O1371)</f>
        <v>1.34291332477861</v>
      </c>
      <c r="V1371" s="35">
        <f t="shared" si="156"/>
        <v>0</v>
      </c>
      <c r="W1371" s="35">
        <f t="shared" si="157"/>
        <v>-0.20616474549568908</v>
      </c>
      <c r="X1371" s="35">
        <f t="shared" si="157"/>
        <v>-8.3867832080359639E-2</v>
      </c>
    </row>
    <row r="1372" spans="1:24">
      <c r="A1372" s="357">
        <v>45890</v>
      </c>
      <c r="B1372" s="132">
        <f>[1]!thsiFinD("ths_adjustment_nvg_ratio_fund",B$2,$A$6,$A1372,101)/100</f>
        <v>0.49704283887468004</v>
      </c>
      <c r="C1372" s="132">
        <f>[1]!thsiFinD("ths_adjustment_nvg_ratio_fund",C$2,$A$6,$A1372,101)/100</f>
        <v>0.44123012770393999</v>
      </c>
      <c r="D1372" s="132">
        <f>[1]!thsiFinD("ths_adjustment_nvg_ratio_fund",D$2,$A$6,$A1372,101)/100</f>
        <v>0.71195782410735997</v>
      </c>
      <c r="E1372" s="132">
        <f>[1]!thsiFinD("ths_adjustment_nvg_ratio_fund",E$2,$A$6,$A1372,101)/100</f>
        <v>0.95937558143724999</v>
      </c>
      <c r="F1372" s="135">
        <f>(1+F$831)*(1+[1]!thsiFinD("ths_adjustment_nvg_ratio_fund",F$2,$A$832,$A1372,101)/100)-1</f>
        <v>0.67652843280792263</v>
      </c>
      <c r="G1372" s="135">
        <f>(1+G$831)*(1+[1]!thsiFinD("ths_adjustment_nvg_ratio_fund",G$2,$A$832,$A1372,101)/100)-1</f>
        <v>0.68460745094516828</v>
      </c>
      <c r="H1372" s="136">
        <f>(1+H$997)*(1+[1]!thsiFinD("ths_adjustment_nvg_ratio_fund",H$2,$A$998,$A1372,101)/100)-1</f>
        <v>0.74827666153355255</v>
      </c>
      <c r="I1372" s="136">
        <f>(1+I$997)*(1+[1]!thsiFinD("ths_adjustment_nvg_ratio_fund",I$2,$A$998,$A1372,101)/100)-1</f>
        <v>1.0349607813605144</v>
      </c>
      <c r="J1372" s="32">
        <f t="shared" si="151"/>
        <v>0.71924746234629833</v>
      </c>
      <c r="K1372" s="32">
        <f>[1]!thsiFinD("ths_int_chg_ratio_index",K$2,$A$6,$A1372,101)/100</f>
        <v>9.6856978929133988E-2</v>
      </c>
      <c r="L1372" s="32">
        <f>[1]!thsiFinD("ths_int_chg_ratio_index",L$2,$A$6,$A1372,101)/100</f>
        <v>0.22867914048092</v>
      </c>
      <c r="M1372" s="46">
        <f t="shared" si="152"/>
        <v>1.7192474623462983</v>
      </c>
      <c r="N1372" s="46">
        <f t="shared" si="153"/>
        <v>1.096856978929134</v>
      </c>
      <c r="O1372" s="46">
        <f t="shared" si="153"/>
        <v>1.2286791404809201</v>
      </c>
      <c r="P1372" s="38">
        <f t="shared" si="154"/>
        <v>-2.8045692460760829E-3</v>
      </c>
      <c r="Q1372" s="38">
        <f t="shared" si="155"/>
        <v>1.8915351746107145E-3</v>
      </c>
      <c r="R1372" s="38">
        <f t="shared" si="155"/>
        <v>-1.3061637309260687E-3</v>
      </c>
      <c r="S1372" s="34">
        <f>MAX(M$6:M1372)</f>
        <v>1.7240827718659633</v>
      </c>
      <c r="T1372" s="34">
        <f>MAX(N$6:N1372)</f>
        <v>1.37911001835863</v>
      </c>
      <c r="U1372" s="34">
        <f>MAX(O$6:O1372)</f>
        <v>1.34291332477861</v>
      </c>
      <c r="V1372" s="35">
        <f t="shared" si="156"/>
        <v>-2.8045692460760829E-3</v>
      </c>
      <c r="W1372" s="35">
        <f t="shared" si="157"/>
        <v>-0.20466317818894819</v>
      </c>
      <c r="X1372" s="35">
        <f t="shared" si="157"/>
        <v>-8.5064450690831017E-2</v>
      </c>
    </row>
    <row r="1373" spans="1:24">
      <c r="A1373" s="357">
        <v>45891</v>
      </c>
      <c r="B1373" s="132">
        <f>[1]!thsiFinD("ths_adjustment_nvg_ratio_fund",B$2,$A$6,$A1373,101)/100</f>
        <v>0.51414641943733996</v>
      </c>
      <c r="C1373" s="132">
        <f>[1]!thsiFinD("ths_adjustment_nvg_ratio_fund",C$2,$A$6,$A1373,101)/100</f>
        <v>0.46477282599253</v>
      </c>
      <c r="D1373" s="132">
        <f>[1]!thsiFinD("ths_adjustment_nvg_ratio_fund",D$2,$A$6,$A1373,101)/100</f>
        <v>0.73903666427031001</v>
      </c>
      <c r="E1373" s="132">
        <f>[1]!thsiFinD("ths_adjustment_nvg_ratio_fund",E$2,$A$6,$A1373,101)/100</f>
        <v>0.98668882402430991</v>
      </c>
      <c r="F1373" s="135">
        <f>(1+F$831)*(1+[1]!thsiFinD("ths_adjustment_nvg_ratio_fund",F$2,$A$832,$A1373,101)/100)-1</f>
        <v>0.69715501293597248</v>
      </c>
      <c r="G1373" s="135">
        <f>(1+G$831)*(1+[1]!thsiFinD("ths_adjustment_nvg_ratio_fund",G$2,$A$832,$A1373,101)/100)-1</f>
        <v>0.71014452211812462</v>
      </c>
      <c r="H1373" s="136">
        <f>(1+H$997)*(1+[1]!thsiFinD("ths_adjustment_nvg_ratio_fund",H$2,$A$998,$A1373,101)/100)-1</f>
        <v>0.7592389405115223</v>
      </c>
      <c r="I1373" s="136">
        <f>(1+I$997)*(1+[1]!thsiFinD("ths_adjustment_nvg_ratio_fund",I$2,$A$998,$A1373,101)/100)-1</f>
        <v>1.0401733454635949</v>
      </c>
      <c r="J1373" s="32">
        <f t="shared" si="151"/>
        <v>0.73891956934421299</v>
      </c>
      <c r="K1373" s="32">
        <f>[1]!thsiFinD("ths_int_chg_ratio_index",K$2,$A$6,$A1373,101)/100</f>
        <v>0.11889731275195001</v>
      </c>
      <c r="L1373" s="32">
        <f>[1]!thsiFinD("ths_int_chg_ratio_index",L$2,$A$6,$A1373,101)/100</f>
        <v>0.24894844050803999</v>
      </c>
      <c r="M1373" s="46">
        <f t="shared" si="152"/>
        <v>1.738919569344213</v>
      </c>
      <c r="N1373" s="46">
        <f t="shared" si="153"/>
        <v>1.1188973127519499</v>
      </c>
      <c r="O1373" s="46">
        <f t="shared" si="153"/>
        <v>1.24894844050804</v>
      </c>
      <c r="P1373" s="38">
        <f t="shared" si="154"/>
        <v>1.1442277757425234E-2</v>
      </c>
      <c r="Q1373" s="38">
        <f t="shared" si="155"/>
        <v>2.0094081768375904E-2</v>
      </c>
      <c r="R1373" s="38">
        <f t="shared" si="155"/>
        <v>1.6496821146638974E-2</v>
      </c>
      <c r="S1373" s="34">
        <f>MAX(M$6:M1373)</f>
        <v>1.738919569344213</v>
      </c>
      <c r="T1373" s="34">
        <f>MAX(N$6:N1373)</f>
        <v>1.37911001835863</v>
      </c>
      <c r="U1373" s="34">
        <f>MAX(O$6:O1373)</f>
        <v>1.34291332477861</v>
      </c>
      <c r="V1373" s="35">
        <f t="shared" si="156"/>
        <v>0</v>
      </c>
      <c r="W1373" s="35">
        <f t="shared" si="157"/>
        <v>-0.18868161505807668</v>
      </c>
      <c r="X1373" s="35">
        <f t="shared" si="157"/>
        <v>-6.997092257317572E-2</v>
      </c>
    </row>
    <row r="1374" spans="1:24">
      <c r="A1374" s="357">
        <v>45894</v>
      </c>
      <c r="B1374" s="132">
        <f>[1]!thsiFinD("ths_adjustment_nvg_ratio_fund",B$2,$A$6,$A1374,101)/100</f>
        <v>0.53492647058823994</v>
      </c>
      <c r="C1374" s="132">
        <f>[1]!thsiFinD("ths_adjustment_nvg_ratio_fund",C$2,$A$6,$A1374,101)/100</f>
        <v>0.48249500477803997</v>
      </c>
      <c r="D1374" s="132">
        <f>[1]!thsiFinD("ths_adjustment_nvg_ratio_fund",D$2,$A$6,$A1374,101)/100</f>
        <v>0.76875149772346008</v>
      </c>
      <c r="E1374" s="132">
        <f>[1]!thsiFinD("ths_adjustment_nvg_ratio_fund",E$2,$A$6,$A1374,101)/100</f>
        <v>1.0166122057855</v>
      </c>
      <c r="F1374" s="135">
        <f>(1+F$831)*(1+[1]!thsiFinD("ths_adjustment_nvg_ratio_fund",F$2,$A$832,$A1374,101)/100)-1</f>
        <v>0.72002105033506836</v>
      </c>
      <c r="G1374" s="135">
        <f>(1+G$831)*(1+[1]!thsiFinD("ths_adjustment_nvg_ratio_fund",G$2,$A$832,$A1374,101)/100)-1</f>
        <v>0.73400310035014438</v>
      </c>
      <c r="H1374" s="136">
        <f>(1+H$997)*(1+[1]!thsiFinD("ths_adjustment_nvg_ratio_fund",H$2,$A$998,$A1374,101)/100)-1</f>
        <v>0.77464818171640437</v>
      </c>
      <c r="I1374" s="136">
        <f>(1+I$997)*(1+[1]!thsiFinD("ths_adjustment_nvg_ratio_fund",I$2,$A$998,$A1374,101)/100)-1</f>
        <v>1.0482952476707332</v>
      </c>
      <c r="J1374" s="32">
        <f t="shared" si="151"/>
        <v>0.75996909486844888</v>
      </c>
      <c r="K1374" s="32">
        <f>[1]!thsiFinD("ths_int_chg_ratio_index",K$2,$A$6,$A1374,101)/100</f>
        <v>0.14163561942210001</v>
      </c>
      <c r="L1374" s="32">
        <f>[1]!thsiFinD("ths_int_chg_ratio_index",L$2,$A$6,$A1374,101)/100</f>
        <v>0.27153669792963997</v>
      </c>
      <c r="M1374" s="46">
        <f t="shared" si="152"/>
        <v>1.759969094868449</v>
      </c>
      <c r="N1374" s="46">
        <f t="shared" si="153"/>
        <v>1.1416356194221</v>
      </c>
      <c r="O1374" s="46">
        <f t="shared" si="153"/>
        <v>1.2715366979296401</v>
      </c>
      <c r="P1374" s="38">
        <f t="shared" si="154"/>
        <v>1.2104944872277423E-2</v>
      </c>
      <c r="Q1374" s="38">
        <f t="shared" si="155"/>
        <v>2.0322067459635607E-2</v>
      </c>
      <c r="R1374" s="38">
        <f t="shared" si="155"/>
        <v>1.8085820590329371E-2</v>
      </c>
      <c r="S1374" s="34">
        <f>MAX(M$6:M1374)</f>
        <v>1.759969094868449</v>
      </c>
      <c r="T1374" s="34">
        <f>MAX(N$6:N1374)</f>
        <v>1.37911001835863</v>
      </c>
      <c r="U1374" s="34">
        <f>MAX(O$6:O1374)</f>
        <v>1.34291332477861</v>
      </c>
      <c r="V1374" s="35">
        <f t="shared" si="156"/>
        <v>0</v>
      </c>
      <c r="W1374" s="35">
        <f t="shared" si="157"/>
        <v>-0.17219394810804434</v>
      </c>
      <c r="X1374" s="35">
        <f t="shared" si="157"/>
        <v>-5.3150583535044538E-2</v>
      </c>
    </row>
    <row r="1375" spans="1:24">
      <c r="A1375" s="357">
        <v>45895</v>
      </c>
      <c r="B1375" s="132">
        <f>[1]!thsiFinD("ths_adjustment_nvg_ratio_fund",B$2,$A$6,$A1375,101)/100</f>
        <v>0.53188938618926007</v>
      </c>
      <c r="C1375" s="132">
        <f>[1]!thsiFinD("ths_adjustment_nvg_ratio_fund",C$2,$A$6,$A1375,101)/100</f>
        <v>0.48023629571713999</v>
      </c>
      <c r="D1375" s="132">
        <f>[1]!thsiFinD("ths_adjustment_nvg_ratio_fund",D$2,$A$6,$A1375,101)/100</f>
        <v>0.77294512341241006</v>
      </c>
      <c r="E1375" s="132">
        <f>[1]!thsiFinD("ths_adjustment_nvg_ratio_fund",E$2,$A$6,$A1375,101)/100</f>
        <v>1.0250951582362999</v>
      </c>
      <c r="F1375" s="135">
        <f>(1+F$831)*(1+[1]!thsiFinD("ths_adjustment_nvg_ratio_fund",F$2,$A$832,$A1375,101)/100)-1</f>
        <v>0.72308557081123581</v>
      </c>
      <c r="G1375" s="135">
        <f>(1+G$831)*(1+[1]!thsiFinD("ths_adjustment_nvg_ratio_fund",G$2,$A$832,$A1375,101)/100)-1</f>
        <v>0.73304396152675544</v>
      </c>
      <c r="H1375" s="136">
        <f>(1+H$997)*(1+[1]!thsiFinD("ths_adjustment_nvg_ratio_fund",H$2,$A$998,$A1375,101)/100)-1</f>
        <v>0.77692337169296777</v>
      </c>
      <c r="I1375" s="136">
        <f>(1+I$997)*(1+[1]!thsiFinD("ths_adjustment_nvg_ratio_fund",I$2,$A$998,$A1375,101)/100)-1</f>
        <v>1.0602962673499312</v>
      </c>
      <c r="J1375" s="32">
        <f t="shared" si="151"/>
        <v>0.76293939186699999</v>
      </c>
      <c r="K1375" s="32">
        <f>[1]!thsiFinD("ths_int_chg_ratio_index",K$2,$A$6,$A1375,101)/100</f>
        <v>0.13905744613598001</v>
      </c>
      <c r="L1375" s="32">
        <f>[1]!thsiFinD("ths_int_chg_ratio_index",L$2,$A$6,$A1375,101)/100</f>
        <v>0.27013993697687</v>
      </c>
      <c r="M1375" s="46">
        <f t="shared" si="152"/>
        <v>1.762939391867</v>
      </c>
      <c r="N1375" s="46">
        <f t="shared" si="153"/>
        <v>1.1390574461359799</v>
      </c>
      <c r="O1375" s="46">
        <f t="shared" si="153"/>
        <v>1.27013993697687</v>
      </c>
      <c r="P1375" s="38">
        <f t="shared" si="154"/>
        <v>1.6876983847111671E-3</v>
      </c>
      <c r="Q1375" s="38">
        <f t="shared" si="155"/>
        <v>-2.2583153873783068E-3</v>
      </c>
      <c r="R1375" s="38">
        <f t="shared" si="155"/>
        <v>-1.0984826116653412E-3</v>
      </c>
      <c r="S1375" s="34">
        <f>MAX(M$6:M1375)</f>
        <v>1.762939391867</v>
      </c>
      <c r="T1375" s="34">
        <f>MAX(N$6:N1375)</f>
        <v>1.37911001835863</v>
      </c>
      <c r="U1375" s="34">
        <f>MAX(O$6:O1375)</f>
        <v>1.34291332477861</v>
      </c>
      <c r="V1375" s="35">
        <f t="shared" si="156"/>
        <v>0</v>
      </c>
      <c r="W1375" s="35">
        <f t="shared" si="157"/>
        <v>-0.17406339525279679</v>
      </c>
      <c r="X1375" s="35">
        <f t="shared" si="157"/>
        <v>-5.419068115489678E-2</v>
      </c>
    </row>
    <row r="1376" spans="1:24">
      <c r="A1376" s="357">
        <v>45896</v>
      </c>
      <c r="B1376" s="132">
        <f>[1]!thsiFinD("ths_adjustment_nvg_ratio_fund",B$2,$A$6,$A1376,101)/100</f>
        <v>0.50711317135549994</v>
      </c>
      <c r="C1376" s="132">
        <f>[1]!thsiFinD("ths_adjustment_nvg_ratio_fund",C$2,$A$6,$A1376,101)/100</f>
        <v>0.45617235687602997</v>
      </c>
      <c r="D1376" s="132">
        <f>[1]!thsiFinD("ths_adjustment_nvg_ratio_fund",D$2,$A$6,$A1376,101)/100</f>
        <v>0.75461298825784995</v>
      </c>
      <c r="E1376" s="132">
        <f>[1]!thsiFinD("ths_adjustment_nvg_ratio_fund",E$2,$A$6,$A1376,101)/100</f>
        <v>1.0009513704322999</v>
      </c>
      <c r="F1376" s="135">
        <f>(1+F$831)*(1+[1]!thsiFinD("ths_adjustment_nvg_ratio_fund",F$2,$A$832,$A1376,101)/100)-1</f>
        <v>0.68925797940123346</v>
      </c>
      <c r="G1376" s="135">
        <f>(1+G$831)*(1+[1]!thsiFinD("ths_adjustment_nvg_ratio_fund",G$2,$A$832,$A1376,101)/100)-1</f>
        <v>0.70355044270727007</v>
      </c>
      <c r="H1376" s="136">
        <f>(1+H$997)*(1+[1]!thsiFinD("ths_adjustment_nvg_ratio_fund",H$2,$A$998,$A1376,101)/100)-1</f>
        <v>0.73948615480594215</v>
      </c>
      <c r="I1376" s="136">
        <f>(1+I$997)*(1+[1]!thsiFinD("ths_adjustment_nvg_ratio_fund",I$2,$A$998,$A1376,101)/100)-1</f>
        <v>1.0193230890512521</v>
      </c>
      <c r="J1376" s="32">
        <f t="shared" si="151"/>
        <v>0.73380844411092205</v>
      </c>
      <c r="K1376" s="32">
        <f>[1]!thsiFinD("ths_int_chg_ratio_index",K$2,$A$6,$A1376,101)/100</f>
        <v>0.12216228683232</v>
      </c>
      <c r="L1376" s="32">
        <f>[1]!thsiFinD("ths_int_chg_ratio_index",L$2,$A$6,$A1376,101)/100</f>
        <v>0.2477779843399</v>
      </c>
      <c r="M1376" s="46">
        <f t="shared" si="152"/>
        <v>1.7338084441109221</v>
      </c>
      <c r="N1376" s="46">
        <f t="shared" si="153"/>
        <v>1.12216228683232</v>
      </c>
      <c r="O1376" s="46">
        <f t="shared" si="153"/>
        <v>1.2477779843398999</v>
      </c>
      <c r="P1376" s="38">
        <f t="shared" si="154"/>
        <v>-1.6524077850020413E-2</v>
      </c>
      <c r="Q1376" s="38">
        <f t="shared" si="155"/>
        <v>-1.4832578779036432E-2</v>
      </c>
      <c r="R1376" s="38">
        <f t="shared" si="155"/>
        <v>-1.7605896788187692E-2</v>
      </c>
      <c r="S1376" s="34">
        <f>MAX(M$6:M1376)</f>
        <v>1.762939391867</v>
      </c>
      <c r="T1376" s="34">
        <f>MAX(N$6:N1376)</f>
        <v>1.37911001835863</v>
      </c>
      <c r="U1376" s="34">
        <f>MAX(O$6:O1376)</f>
        <v>1.34291332477861</v>
      </c>
      <c r="V1376" s="35">
        <f t="shared" si="156"/>
        <v>-1.6524077850020413E-2</v>
      </c>
      <c r="W1376" s="35">
        <f t="shared" si="157"/>
        <v>-0.18631416500919951</v>
      </c>
      <c r="X1376" s="35">
        <f t="shared" si="157"/>
        <v>-7.0842502403789864E-2</v>
      </c>
    </row>
    <row r="1377" spans="1:24">
      <c r="A1377" s="357">
        <v>45897</v>
      </c>
      <c r="B1377" s="132">
        <f>[1]!thsiFinD("ths_adjustment_nvg_ratio_fund",B$2,$A$6,$A1377,101)/100</f>
        <v>0.52781329923274001</v>
      </c>
      <c r="C1377" s="132">
        <f>[1]!thsiFinD("ths_adjustment_nvg_ratio_fund",C$2,$A$6,$A1377,101)/100</f>
        <v>0.47615324472243997</v>
      </c>
      <c r="D1377" s="132">
        <f>[1]!thsiFinD("ths_adjustment_nvg_ratio_fund",D$2,$A$6,$A1377,101)/100</f>
        <v>0.78936017253773993</v>
      </c>
      <c r="E1377" s="132">
        <f>[1]!thsiFinD("ths_adjustment_nvg_ratio_fund",E$2,$A$6,$A1377,101)/100</f>
        <v>1.0330187951553</v>
      </c>
      <c r="F1377" s="135">
        <f>(1+F$831)*(1+[1]!thsiFinD("ths_adjustment_nvg_ratio_fund",F$2,$A$832,$A1377,101)/100)-1</f>
        <v>0.70611284202015456</v>
      </c>
      <c r="G1377" s="135">
        <f>(1+G$831)*(1+[1]!thsiFinD("ths_adjustment_nvg_ratio_fund",G$2,$A$832,$A1377,101)/100)-1</f>
        <v>0.72776869799805755</v>
      </c>
      <c r="H1377" s="136">
        <f>(1+H$997)*(1+[1]!thsiFinD("ths_adjustment_nvg_ratio_fund",H$2,$A$998,$A1377,101)/100)-1</f>
        <v>0.75417147192736445</v>
      </c>
      <c r="I1377" s="136">
        <f>(1+I$997)*(1+[1]!thsiFinD("ths_adjustment_nvg_ratio_fund",I$2,$A$998,$A1377,101)/100)-1</f>
        <v>1.0253842101013526</v>
      </c>
      <c r="J1377" s="32">
        <f t="shared" si="151"/>
        <v>0.75497284171189349</v>
      </c>
      <c r="K1377" s="32">
        <f>[1]!thsiFinD("ths_int_chg_ratio_index",K$2,$A$6,$A1377,101)/100</f>
        <v>0.14321983057183998</v>
      </c>
      <c r="L1377" s="32">
        <f>[1]!thsiFinD("ths_int_chg_ratio_index",L$2,$A$6,$A1377,101)/100</f>
        <v>0.26741941303062999</v>
      </c>
      <c r="M1377" s="46">
        <f t="shared" si="152"/>
        <v>1.7549728417118935</v>
      </c>
      <c r="N1377" s="46">
        <f t="shared" si="153"/>
        <v>1.14321983057184</v>
      </c>
      <c r="O1377" s="46">
        <f t="shared" si="153"/>
        <v>1.26741941303063</v>
      </c>
      <c r="P1377" s="38">
        <f t="shared" si="154"/>
        <v>1.2206883449471517E-2</v>
      </c>
      <c r="Q1377" s="38">
        <f t="shared" si="155"/>
        <v>1.876515009158064E-2</v>
      </c>
      <c r="R1377" s="38">
        <f t="shared" si="155"/>
        <v>1.5741124572830723E-2</v>
      </c>
      <c r="S1377" s="34">
        <f>MAX(M$6:M1377)</f>
        <v>1.762939391867</v>
      </c>
      <c r="T1377" s="34">
        <f>MAX(N$6:N1377)</f>
        <v>1.37911001835863</v>
      </c>
      <c r="U1377" s="34">
        <f>MAX(O$6:O1377)</f>
        <v>1.34291332477861</v>
      </c>
      <c r="V1377" s="35">
        <f t="shared" si="156"/>
        <v>-4.5189018929742142E-3</v>
      </c>
      <c r="W1377" s="35">
        <f t="shared" si="157"/>
        <v>-0.171045228188204</v>
      </c>
      <c r="X1377" s="35">
        <f t="shared" si="157"/>
        <v>-5.6216518486348233E-2</v>
      </c>
    </row>
    <row r="1378" spans="1:24">
      <c r="A1378" s="357">
        <v>45898</v>
      </c>
      <c r="B1378" s="132">
        <f>[1]!thsiFinD("ths_adjustment_nvg_ratio_fund",B$2,$A$6,$A1378,101)/100</f>
        <v>0.53668478260870001</v>
      </c>
      <c r="C1378" s="132">
        <f>[1]!thsiFinD("ths_adjustment_nvg_ratio_fund",C$2,$A$6,$A1378,101)/100</f>
        <v>0.48805490400486001</v>
      </c>
      <c r="D1378" s="132">
        <f>[1]!thsiFinD("ths_adjustment_nvg_ratio_fund",D$2,$A$6,$A1378,101)/100</f>
        <v>0.79415288761083003</v>
      </c>
      <c r="E1378" s="132">
        <f>[1]!thsiFinD("ths_adjustment_nvg_ratio_fund",E$2,$A$6,$A1378,101)/100</f>
        <v>1.0426203787468999</v>
      </c>
      <c r="F1378" s="135">
        <f>(1+F$831)*(1+[1]!thsiFinD("ths_adjustment_nvg_ratio_fund",F$2,$A$832,$A1378,101)/100)-1</f>
        <v>0.70469844795423087</v>
      </c>
      <c r="G1378" s="135">
        <f>(1+G$831)*(1+[1]!thsiFinD("ths_adjustment_nvg_ratio_fund",G$2,$A$832,$A1378,101)/100)-1</f>
        <v>0.72225364976353035</v>
      </c>
      <c r="H1378" s="136">
        <f>(1+H$997)*(1+[1]!thsiFinD("ths_adjustment_nvg_ratio_fund",H$2,$A$998,$A1378,101)/100)-1</f>
        <v>0.75841159870186847</v>
      </c>
      <c r="I1378" s="136">
        <f>(1+I$997)*(1+[1]!thsiFinD("ths_adjustment_nvg_ratio_fund",I$2,$A$998,$A1378,101)/100)-1</f>
        <v>1.0250205428383441</v>
      </c>
      <c r="J1378" s="32">
        <f t="shared" si="151"/>
        <v>0.75898714902865794</v>
      </c>
      <c r="K1378" s="32">
        <f>[1]!thsiFinD("ths_int_chg_ratio_index",K$2,$A$6,$A1378,101)/100</f>
        <v>0.15083066318148</v>
      </c>
      <c r="L1378" s="32">
        <f>[1]!thsiFinD("ths_int_chg_ratio_index",L$2,$A$6,$A1378,101)/100</f>
        <v>0.27195361960769998</v>
      </c>
      <c r="M1378" s="46">
        <f t="shared" si="152"/>
        <v>1.7589871490286579</v>
      </c>
      <c r="N1378" s="46">
        <f t="shared" si="153"/>
        <v>1.15083066318148</v>
      </c>
      <c r="O1378" s="46">
        <f t="shared" si="153"/>
        <v>1.2719536196076999</v>
      </c>
      <c r="P1378" s="38">
        <f t="shared" si="154"/>
        <v>2.287389993367972E-3</v>
      </c>
      <c r="Q1378" s="38">
        <f t="shared" si="155"/>
        <v>6.657365806743476E-3</v>
      </c>
      <c r="R1378" s="38">
        <f t="shared" si="155"/>
        <v>3.5775107517312943E-3</v>
      </c>
      <c r="S1378" s="34">
        <f>MAX(M$6:M1378)</f>
        <v>1.762939391867</v>
      </c>
      <c r="T1378" s="34">
        <f>MAX(N$6:N1378)</f>
        <v>1.37911001835863</v>
      </c>
      <c r="U1378" s="34">
        <f>MAX(O$6:O1378)</f>
        <v>1.34291332477861</v>
      </c>
      <c r="V1378" s="35">
        <f t="shared" si="156"/>
        <v>-2.2418483905771724E-3</v>
      </c>
      <c r="W1378" s="35">
        <f t="shared" si="157"/>
        <v>-0.16552657303500729</v>
      </c>
      <c r="X1378" s="35">
        <f t="shared" si="157"/>
        <v>-5.2840122933926814E-2</v>
      </c>
    </row>
    <row r="1379" spans="1:24">
      <c r="A1379" s="357">
        <v>45901</v>
      </c>
      <c r="B1379" s="132">
        <f>[1]!thsiFinD("ths_adjustment_nvg_ratio_fund",B$2,$A$6,$A1379,101)/100</f>
        <v>0.54092071611253001</v>
      </c>
      <c r="C1379" s="132">
        <f>[1]!thsiFinD("ths_adjustment_nvg_ratio_fund",C$2,$A$6,$A1379,101)/100</f>
        <v>0.48961862566241005</v>
      </c>
      <c r="D1379" s="132">
        <f>[1]!thsiFinD("ths_adjustment_nvg_ratio_fund",D$2,$A$6,$A1379,101)/100</f>
        <v>0.80865085070692999</v>
      </c>
      <c r="E1379" s="132">
        <f>[1]!thsiFinD("ths_adjustment_nvg_ratio_fund",E$2,$A$6,$A1379,101)/100</f>
        <v>1.0516626467295001</v>
      </c>
      <c r="F1379" s="135">
        <f>(1+F$831)*(1+[1]!thsiFinD("ths_adjustment_nvg_ratio_fund",F$2,$A$832,$A1379,101)/100)-1</f>
        <v>0.71448134024353505</v>
      </c>
      <c r="G1379" s="135">
        <f>(1+G$831)*(1+[1]!thsiFinD("ths_adjustment_nvg_ratio_fund",G$2,$A$832,$A1379,101)/100)-1</f>
        <v>0.73496223917354508</v>
      </c>
      <c r="H1379" s="136">
        <f>(1+H$997)*(1+[1]!thsiFinD("ths_adjustment_nvg_ratio_fund",H$2,$A$998,$A1379,101)/100)-1</f>
        <v>0.78219767572953391</v>
      </c>
      <c r="I1379" s="136">
        <f>(1+I$997)*(1+[1]!thsiFinD("ths_adjustment_nvg_ratio_fund",I$2,$A$998,$A1379,101)/100)-1</f>
        <v>1.0418704593576242</v>
      </c>
      <c r="J1379" s="32">
        <f t="shared" si="151"/>
        <v>0.77054556921445105</v>
      </c>
      <c r="K1379" s="32">
        <f>[1]!thsiFinD("ths_int_chg_ratio_index",K$2,$A$6,$A1379,101)/100</f>
        <v>0.15878775931901001</v>
      </c>
      <c r="L1379" s="32">
        <f>[1]!thsiFinD("ths_int_chg_ratio_index",L$2,$A$6,$A1379,101)/100</f>
        <v>0.28206427029218001</v>
      </c>
      <c r="M1379" s="46">
        <f t="shared" si="152"/>
        <v>1.7705455692144509</v>
      </c>
      <c r="N1379" s="46">
        <f t="shared" si="153"/>
        <v>1.1587877593190101</v>
      </c>
      <c r="O1379" s="46">
        <f t="shared" si="153"/>
        <v>1.2820642702921801</v>
      </c>
      <c r="P1379" s="38">
        <f t="shared" si="154"/>
        <v>6.5710657364244085E-3</v>
      </c>
      <c r="Q1379" s="38">
        <f t="shared" si="155"/>
        <v>6.9142197823723883E-3</v>
      </c>
      <c r="R1379" s="38">
        <f t="shared" si="155"/>
        <v>7.9489145898248292E-3</v>
      </c>
      <c r="S1379" s="34">
        <f>MAX(M$6:M1379)</f>
        <v>1.7705455692144509</v>
      </c>
      <c r="T1379" s="34">
        <f>MAX(N$6:N1379)</f>
        <v>1.37911001835863</v>
      </c>
      <c r="U1379" s="34">
        <f>MAX(O$6:O1379)</f>
        <v>1.34291332477861</v>
      </c>
      <c r="V1379" s="35">
        <f t="shared" si="156"/>
        <v>0</v>
      </c>
      <c r="W1379" s="35">
        <f t="shared" si="157"/>
        <v>-0.15975684035842186</v>
      </c>
      <c r="X1379" s="35">
        <f t="shared" si="157"/>
        <v>-4.5311229968219568E-2</v>
      </c>
    </row>
    <row r="1380" spans="1:24">
      <c r="A1380" s="357">
        <v>45902</v>
      </c>
      <c r="B1380" s="132">
        <f>[1]!thsiFinD("ths_adjustment_nvg_ratio_fund",B$2,$A$6,$A1380,101)/100</f>
        <v>0.53069053708440006</v>
      </c>
      <c r="C1380" s="132">
        <f>[1]!thsiFinD("ths_adjustment_nvg_ratio_fund",C$2,$A$6,$A1380,101)/100</f>
        <v>0.47328642168361001</v>
      </c>
      <c r="D1380" s="132">
        <f>[1]!thsiFinD("ths_adjustment_nvg_ratio_fund",D$2,$A$6,$A1380,101)/100</f>
        <v>0.76971004073808003</v>
      </c>
      <c r="E1380" s="132">
        <f>[1]!thsiFinD("ths_adjustment_nvg_ratio_fund",E$2,$A$6,$A1380,101)/100</f>
        <v>1.0087817881089001</v>
      </c>
      <c r="F1380" s="135">
        <f>(1+F$831)*(1+[1]!thsiFinD("ths_adjustment_nvg_ratio_fund",F$2,$A$832,$A1380,101)/100)-1</f>
        <v>0.67971081945625023</v>
      </c>
      <c r="G1380" s="135">
        <f>(1+G$831)*(1+[1]!thsiFinD("ths_adjustment_nvg_ratio_fund",G$2,$A$832,$A1380,101)/100)-1</f>
        <v>0.69443862388499289</v>
      </c>
      <c r="H1380" s="136">
        <f>(1+H$997)*(1+[1]!thsiFinD("ths_adjustment_nvg_ratio_fund",H$2,$A$998,$A1380,101)/100)-1</f>
        <v>0.74589805383078467</v>
      </c>
      <c r="I1380" s="136">
        <f>(1+I$997)*(1+[1]!thsiFinD("ths_adjustment_nvg_ratio_fund",I$2,$A$998,$A1380,101)/100)-1</f>
        <v>1.0078069590560657</v>
      </c>
      <c r="J1380" s="32">
        <f t="shared" si="151"/>
        <v>0.73879040548038555</v>
      </c>
      <c r="K1380" s="32">
        <f>[1]!thsiFinD("ths_int_chg_ratio_index",K$2,$A$6,$A1380,101)/100</f>
        <v>0.14603885742899</v>
      </c>
      <c r="L1380" s="32">
        <f>[1]!thsiFinD("ths_int_chg_ratio_index",L$2,$A$6,$A1380,101)/100</f>
        <v>0.26307597889819001</v>
      </c>
      <c r="M1380" s="46">
        <f t="shared" si="152"/>
        <v>1.7387904054803855</v>
      </c>
      <c r="N1380" s="46">
        <f t="shared" si="153"/>
        <v>1.1460388574289899</v>
      </c>
      <c r="O1380" s="46">
        <f t="shared" si="153"/>
        <v>1.26307597889819</v>
      </c>
      <c r="P1380" s="38">
        <f t="shared" si="154"/>
        <v>-1.7935242270072926E-2</v>
      </c>
      <c r="Q1380" s="38">
        <f t="shared" si="155"/>
        <v>-1.1001930066565802E-2</v>
      </c>
      <c r="R1380" s="38">
        <f t="shared" si="155"/>
        <v>-1.4810717242484728E-2</v>
      </c>
      <c r="S1380" s="34">
        <f>MAX(M$6:M1380)</f>
        <v>1.7705455692144509</v>
      </c>
      <c r="T1380" s="34">
        <f>MAX(N$6:N1380)</f>
        <v>1.37911001835863</v>
      </c>
      <c r="U1380" s="34">
        <f>MAX(O$6:O1380)</f>
        <v>1.34291332477861</v>
      </c>
      <c r="V1380" s="35">
        <f t="shared" si="156"/>
        <v>-1.7935242270072926E-2</v>
      </c>
      <c r="W1380" s="35">
        <f t="shared" si="157"/>
        <v>-0.16900113683970874</v>
      </c>
      <c r="X1380" s="35">
        <f t="shared" si="157"/>
        <v>-5.9450855395735913E-2</v>
      </c>
    </row>
    <row r="1381" spans="1:24">
      <c r="A1381" s="357">
        <v>45903</v>
      </c>
      <c r="B1381" s="132">
        <f>[1]!thsiFinD("ths_adjustment_nvg_ratio_fund",B$2,$A$6,$A1381,101)/100</f>
        <v>0.51950127877238006</v>
      </c>
      <c r="C1381" s="132">
        <f>[1]!thsiFinD("ths_adjustment_nvg_ratio_fund",C$2,$A$6,$A1381,101)/100</f>
        <v>0.46468595256710998</v>
      </c>
      <c r="D1381" s="132">
        <f>[1]!thsiFinD("ths_adjustment_nvg_ratio_fund",D$2,$A$6,$A1381,101)/100</f>
        <v>0.74718427989456004</v>
      </c>
      <c r="E1381" s="132">
        <f>[1]!thsiFinD("ths_adjustment_nvg_ratio_fund",E$2,$A$6,$A1381,101)/100</f>
        <v>0.99032437509671001</v>
      </c>
      <c r="F1381" s="135">
        <f>(1+F$831)*(1+[1]!thsiFinD("ths_adjustment_nvg_ratio_fund",F$2,$A$832,$A1381,101)/100)-1</f>
        <v>0.6495370793832167</v>
      </c>
      <c r="G1381" s="135">
        <f>(1+G$831)*(1+[1]!thsiFinD("ths_adjustment_nvg_ratio_fund",G$2,$A$832,$A1381,101)/100)-1</f>
        <v>0.66542467447721365</v>
      </c>
      <c r="H1381" s="136">
        <f>(1+H$997)*(1+[1]!thsiFinD("ths_adjustment_nvg_ratio_fund",H$2,$A$998,$A1381,101)/100)-1</f>
        <v>0.7199402045527703</v>
      </c>
      <c r="I1381" s="136">
        <f>(1+I$997)*(1+[1]!thsiFinD("ths_adjustment_nvg_ratio_fund",I$2,$A$998,$A1381,101)/100)-1</f>
        <v>0.96937945159843575</v>
      </c>
      <c r="J1381" s="32">
        <f t="shared" si="151"/>
        <v>0.71574716204279953</v>
      </c>
      <c r="K1381" s="32">
        <f>[1]!thsiFinD("ths_int_chg_ratio_index",K$2,$A$6,$A1381,101)/100</f>
        <v>0.13621439235297</v>
      </c>
      <c r="L1381" s="32">
        <f>[1]!thsiFinD("ths_int_chg_ratio_index",L$2,$A$6,$A1381,101)/100</f>
        <v>0.24788495912714001</v>
      </c>
      <c r="M1381" s="46">
        <f t="shared" si="152"/>
        <v>1.7157471620427995</v>
      </c>
      <c r="N1381" s="46">
        <f t="shared" si="153"/>
        <v>1.1362143923529699</v>
      </c>
      <c r="O1381" s="46">
        <f t="shared" si="153"/>
        <v>1.2478849591271399</v>
      </c>
      <c r="P1381" s="38">
        <f t="shared" si="154"/>
        <v>-1.3252456055058426E-2</v>
      </c>
      <c r="Q1381" s="38">
        <f t="shared" si="155"/>
        <v>-8.5725409852681622E-3</v>
      </c>
      <c r="R1381" s="38">
        <f t="shared" si="155"/>
        <v>-1.2027003937088221E-2</v>
      </c>
      <c r="S1381" s="34">
        <f>MAX(M$6:M1381)</f>
        <v>1.7705455692144509</v>
      </c>
      <c r="T1381" s="34">
        <f>MAX(N$6:N1381)</f>
        <v>1.37911001835863</v>
      </c>
      <c r="U1381" s="34">
        <f>MAX(O$6:O1381)</f>
        <v>1.34291332477861</v>
      </c>
      <c r="V1381" s="35">
        <f t="shared" si="156"/>
        <v>-3.0950012315110409E-2</v>
      </c>
      <c r="W1381" s="35">
        <f t="shared" si="157"/>
        <v>-0.17612490865286168</v>
      </c>
      <c r="X1381" s="35">
        <f t="shared" si="157"/>
        <v>-7.0762843660916341E-2</v>
      </c>
    </row>
    <row r="1382" spans="1:24">
      <c r="A1382" s="357">
        <v>45904</v>
      </c>
      <c r="B1382" s="132">
        <f>[1]!thsiFinD("ths_adjustment_nvg_ratio_fund",B$2,$A$6,$A1382,101)/100</f>
        <v>0.49680306905370997</v>
      </c>
      <c r="C1382" s="132">
        <f>[1]!thsiFinD("ths_adjustment_nvg_ratio_fund",C$2,$A$6,$A1382,101)/100</f>
        <v>0.4301972026757</v>
      </c>
      <c r="D1382" s="132">
        <f>[1]!thsiFinD("ths_adjustment_nvg_ratio_fund",D$2,$A$6,$A1382,101)/100</f>
        <v>0.70440929786723994</v>
      </c>
      <c r="E1382" s="132">
        <f>[1]!thsiFinD("ths_adjustment_nvg_ratio_fund",E$2,$A$6,$A1382,101)/100</f>
        <v>0.94157070319932001</v>
      </c>
      <c r="F1382" s="135">
        <f>(1+F$831)*(1+[1]!thsiFinD("ths_adjustment_nvg_ratio_fund",F$2,$A$832,$A1382,101)/100)-1</f>
        <v>0.62749610518924315</v>
      </c>
      <c r="G1382" s="135">
        <f>(1+G$831)*(1+[1]!thsiFinD("ths_adjustment_nvg_ratio_fund",G$2,$A$832,$A1382,101)/100)-1</f>
        <v>0.63617094036358113</v>
      </c>
      <c r="H1382" s="136">
        <f>(1+H$997)*(1+[1]!thsiFinD("ths_adjustment_nvg_ratio_fund",H$2,$A$998,$A1382,101)/100)-1</f>
        <v>0.69243108938164188</v>
      </c>
      <c r="I1382" s="136">
        <f>(1+I$997)*(1+[1]!thsiFinD("ths_adjustment_nvg_ratio_fund",I$2,$A$998,$A1382,101)/100)-1</f>
        <v>0.95422664897318477</v>
      </c>
      <c r="J1382" s="32">
        <f t="shared" si="151"/>
        <v>0.68541313208795263</v>
      </c>
      <c r="K1382" s="32">
        <f>[1]!thsiFinD("ths_int_chg_ratio_index",K$2,$A$6,$A1382,101)/100</f>
        <v>0.11104158312947</v>
      </c>
      <c r="L1382" s="32">
        <f>[1]!thsiFinD("ths_int_chg_ratio_index",L$2,$A$6,$A1382,101)/100</f>
        <v>0.22265684217095</v>
      </c>
      <c r="M1382" s="46">
        <f t="shared" si="152"/>
        <v>1.6854131320879526</v>
      </c>
      <c r="N1382" s="46">
        <f t="shared" si="153"/>
        <v>1.11104158312947</v>
      </c>
      <c r="O1382" s="46">
        <f t="shared" si="153"/>
        <v>1.2226568421709501</v>
      </c>
      <c r="P1382" s="38">
        <f t="shared" si="154"/>
        <v>-1.767977859787373E-2</v>
      </c>
      <c r="Q1382" s="38">
        <f t="shared" si="155"/>
        <v>-2.2154981835223908E-2</v>
      </c>
      <c r="R1382" s="38">
        <f t="shared" si="155"/>
        <v>-2.021670088389893E-2</v>
      </c>
      <c r="S1382" s="34">
        <f>MAX(M$6:M1382)</f>
        <v>1.7705455692144509</v>
      </c>
      <c r="T1382" s="34">
        <f>MAX(N$6:N1382)</f>
        <v>1.37911001835863</v>
      </c>
      <c r="U1382" s="34">
        <f>MAX(O$6:O1382)</f>
        <v>1.34291332477861</v>
      </c>
      <c r="V1382" s="35">
        <f t="shared" si="156"/>
        <v>-4.8082601547651538E-2</v>
      </c>
      <c r="W1382" s="35">
        <f t="shared" si="157"/>
        <v>-0.19437784633615085</v>
      </c>
      <c r="X1382" s="35">
        <f t="shared" si="157"/>
        <v>-8.954895330082846E-2</v>
      </c>
    </row>
    <row r="1383" spans="1:24">
      <c r="A1383" s="357">
        <v>45905</v>
      </c>
      <c r="B1383" s="132">
        <f>[1]!thsiFinD("ths_adjustment_nvg_ratio_fund",B$2,$A$6,$A1383,101)/100</f>
        <v>0.52397698209719001</v>
      </c>
      <c r="C1383" s="132">
        <f>[1]!thsiFinD("ths_adjustment_nvg_ratio_fund",C$2,$A$6,$A1383,101)/100</f>
        <v>0.46381721831292</v>
      </c>
      <c r="D1383" s="132">
        <f>[1]!thsiFinD("ths_adjustment_nvg_ratio_fund",D$2,$A$6,$A1383,101)/100</f>
        <v>0.75257608435178991</v>
      </c>
      <c r="E1383" s="132">
        <f>[1]!thsiFinD("ths_adjustment_nvg_ratio_fund",E$2,$A$6,$A1383,101)/100</f>
        <v>1.0044004830197999</v>
      </c>
      <c r="F1383" s="135">
        <f>(1+F$831)*(1+[1]!thsiFinD("ths_adjustment_nvg_ratio_fund",F$2,$A$832,$A1383,101)/100)-1</f>
        <v>0.66981006099478613</v>
      </c>
      <c r="G1383" s="135">
        <f>(1+G$831)*(1+[1]!thsiFinD("ths_adjustment_nvg_ratio_fund",G$2,$A$832,$A1383,101)/100)-1</f>
        <v>0.67765369447553381</v>
      </c>
      <c r="H1383" s="136">
        <f>(1+H$997)*(1+[1]!thsiFinD("ths_adjustment_nvg_ratio_fund",H$2,$A$998,$A1383,101)/100)-1</f>
        <v>0.74217501568733257</v>
      </c>
      <c r="I1383" s="136">
        <f>(1+I$997)*(1+[1]!thsiFinD("ths_adjustment_nvg_ratio_fund",I$2,$A$998,$A1383,101)/100)-1</f>
        <v>1.0057461778990278</v>
      </c>
      <c r="J1383" s="32">
        <f t="shared" si="151"/>
        <v>0.7300194646047975</v>
      </c>
      <c r="K1383" s="32">
        <f>[1]!thsiFinD("ths_int_chg_ratio_index",K$2,$A$6,$A1383,101)/100</f>
        <v>0.13830101867621</v>
      </c>
      <c r="L1383" s="32">
        <f>[1]!thsiFinD("ths_int_chg_ratio_index",L$2,$A$6,$A1383,101)/100</f>
        <v>0.25387470279163998</v>
      </c>
      <c r="M1383" s="46">
        <f t="shared" si="152"/>
        <v>1.7300194646047975</v>
      </c>
      <c r="N1383" s="46">
        <f t="shared" si="153"/>
        <v>1.1383010186762099</v>
      </c>
      <c r="O1383" s="46">
        <f t="shared" si="153"/>
        <v>1.2538747027916399</v>
      </c>
      <c r="P1383" s="38">
        <f t="shared" si="154"/>
        <v>2.6466111879397181E-2</v>
      </c>
      <c r="Q1383" s="38">
        <f t="shared" si="155"/>
        <v>2.453502727589929E-2</v>
      </c>
      <c r="R1383" s="38">
        <f t="shared" si="155"/>
        <v>2.5532806543870024E-2</v>
      </c>
      <c r="S1383" s="34">
        <f>MAX(M$6:M1383)</f>
        <v>1.7705455692144509</v>
      </c>
      <c r="T1383" s="34">
        <f>MAX(N$6:N1383)</f>
        <v>1.37911001835863</v>
      </c>
      <c r="U1383" s="34">
        <f>MAX(O$6:O1383)</f>
        <v>1.34291332477861</v>
      </c>
      <c r="V1383" s="35">
        <f t="shared" si="156"/>
        <v>-2.2889049180267018E-2</v>
      </c>
      <c r="W1383" s="35">
        <f t="shared" si="157"/>
        <v>-0.17461188482193957</v>
      </c>
      <c r="X1383" s="35">
        <f t="shared" si="157"/>
        <v>-6.6302582857794556E-2</v>
      </c>
    </row>
    <row r="1384" spans="1:24">
      <c r="A1384" s="357">
        <v>45908</v>
      </c>
      <c r="B1384" s="132">
        <f>[1]!thsiFinD("ths_adjustment_nvg_ratio_fund",B$2,$A$6,$A1384,101)/100</f>
        <v>0.52869245524297004</v>
      </c>
      <c r="C1384" s="132">
        <f>[1]!thsiFinD("ths_adjustment_nvg_ratio_fund",C$2,$A$6,$A1384,101)/100</f>
        <v>0.46694466162801002</v>
      </c>
      <c r="D1384" s="132">
        <f>[1]!thsiFinD("ths_adjustment_nvg_ratio_fund",D$2,$A$6,$A1384,101)/100</f>
        <v>0.76875149772346008</v>
      </c>
      <c r="E1384" s="132">
        <f>[1]!thsiFinD("ths_adjustment_nvg_ratio_fund",E$2,$A$6,$A1384,101)/100</f>
        <v>1.0270527627133001</v>
      </c>
      <c r="F1384" s="135">
        <f>(1+F$831)*(1+[1]!thsiFinD("ths_adjustment_nvg_ratio_fund",F$2,$A$832,$A1384,101)/100)-1</f>
        <v>0.68949371174555396</v>
      </c>
      <c r="G1384" s="135">
        <f>(1+G$831)*(1+[1]!thsiFinD("ths_adjustment_nvg_ratio_fund",G$2,$A$832,$A1384,101)/100)-1</f>
        <v>0.69120153035602305</v>
      </c>
      <c r="H1384" s="136">
        <f>(1+H$997)*(1+[1]!thsiFinD("ths_adjustment_nvg_ratio_fund",H$2,$A$998,$A1384,101)/100)-1</f>
        <v>0.76482349772671143</v>
      </c>
      <c r="I1384" s="136">
        <f>(1+I$997)*(1+[1]!thsiFinD("ths_adjustment_nvg_ratio_fund",I$2,$A$998,$A1384,101)/100)-1</f>
        <v>1.0373852297805506</v>
      </c>
      <c r="J1384" s="32">
        <f t="shared" si="151"/>
        <v>0.74679316836457232</v>
      </c>
      <c r="K1384" s="32">
        <f>[1]!thsiFinD("ths_int_chg_ratio_index",K$2,$A$6,$A1384,101)/100</f>
        <v>0.14308611652236</v>
      </c>
      <c r="L1384" s="32">
        <f>[1]!thsiFinD("ths_int_chg_ratio_index",L$2,$A$6,$A1384,101)/100</f>
        <v>0.26245944057831</v>
      </c>
      <c r="M1384" s="46">
        <f t="shared" si="152"/>
        <v>1.7467931683645723</v>
      </c>
      <c r="N1384" s="46">
        <f t="shared" si="153"/>
        <v>1.14308611652236</v>
      </c>
      <c r="O1384" s="46">
        <f t="shared" si="153"/>
        <v>1.2624594405783101</v>
      </c>
      <c r="P1384" s="38">
        <f t="shared" si="154"/>
        <v>9.6956734319786353E-3</v>
      </c>
      <c r="Q1384" s="38">
        <f t="shared" si="155"/>
        <v>4.2037191987360778E-3</v>
      </c>
      <c r="R1384" s="38">
        <f t="shared" si="155"/>
        <v>6.8465674979780733E-3</v>
      </c>
      <c r="S1384" s="34">
        <f>MAX(M$6:M1384)</f>
        <v>1.7705455692144509</v>
      </c>
      <c r="T1384" s="34">
        <f>MAX(N$6:N1384)</f>
        <v>1.37911001835863</v>
      </c>
      <c r="U1384" s="34">
        <f>MAX(O$6:O1384)</f>
        <v>1.34291332477861</v>
      </c>
      <c r="V1384" s="35">
        <f t="shared" si="156"/>
        <v>-1.3415300494308613E-2</v>
      </c>
      <c r="W1384" s="35">
        <f t="shared" si="157"/>
        <v>-0.17114218495575695</v>
      </c>
      <c r="X1384" s="35">
        <f t="shared" si="157"/>
        <v>-5.9909960468642609E-2</v>
      </c>
    </row>
    <row r="1385" spans="1:24">
      <c r="A1385" s="357">
        <v>45909</v>
      </c>
      <c r="B1385" s="132">
        <f>[1]!thsiFinD("ths_adjustment_nvg_ratio_fund",B$2,$A$6,$A1385,101)/100</f>
        <v>0.52101982097186994</v>
      </c>
      <c r="C1385" s="132">
        <f>[1]!thsiFinD("ths_adjustment_nvg_ratio_fund",C$2,$A$6,$A1385,101)/100</f>
        <v>0.45938667361653995</v>
      </c>
      <c r="D1385" s="132">
        <f>[1]!thsiFinD("ths_adjustment_nvg_ratio_fund",D$2,$A$6,$A1385,101)/100</f>
        <v>0.75365444524323</v>
      </c>
      <c r="E1385" s="132">
        <f>[1]!thsiFinD("ths_adjustment_nvg_ratio_fund",E$2,$A$6,$A1385,101)/100</f>
        <v>1.0085953496240001</v>
      </c>
      <c r="F1385" s="135">
        <f>(1+F$831)*(1+[1]!thsiFinD("ths_adjustment_nvg_ratio_fund",F$2,$A$832,$A1385,101)/100)-1</f>
        <v>0.67393537702039596</v>
      </c>
      <c r="G1385" s="135">
        <f>(1+G$831)*(1+[1]!thsiFinD("ths_adjustment_nvg_ratio_fund",G$2,$A$832,$A1385,101)/100)-1</f>
        <v>0.67034026094712007</v>
      </c>
      <c r="H1385" s="136">
        <f>(1+H$997)*(1+[1]!thsiFinD("ths_adjustment_nvg_ratio_fund",H$2,$A$998,$A1385,101)/100)-1</f>
        <v>0.74021007888939172</v>
      </c>
      <c r="I1385" s="136">
        <f>(1+I$997)*(1+[1]!thsiFinD("ths_adjustment_nvg_ratio_fund",I$2,$A$998,$A1385,101)/100)-1</f>
        <v>1.0119285213701308</v>
      </c>
      <c r="J1385" s="32">
        <f t="shared" si="151"/>
        <v>0.72988381596033469</v>
      </c>
      <c r="K1385" s="32">
        <f>[1]!thsiFinD("ths_int_chg_ratio_index",K$2,$A$6,$A1385,101)/100</f>
        <v>0.13445357862363</v>
      </c>
      <c r="L1385" s="32">
        <f>[1]!thsiFinD("ths_int_chg_ratio_index",L$2,$A$6,$A1385,101)/100</f>
        <v>0.25102089368257002</v>
      </c>
      <c r="M1385" s="46">
        <f t="shared" si="152"/>
        <v>1.7298838159603347</v>
      </c>
      <c r="N1385" s="46">
        <f t="shared" si="153"/>
        <v>1.1344535786236301</v>
      </c>
      <c r="O1385" s="46">
        <f t="shared" si="153"/>
        <v>1.25102089368257</v>
      </c>
      <c r="P1385" s="38">
        <f t="shared" si="154"/>
        <v>-9.6802258621545567E-3</v>
      </c>
      <c r="Q1385" s="38">
        <f t="shared" si="155"/>
        <v>-7.5519576119015275E-3</v>
      </c>
      <c r="R1385" s="38">
        <f t="shared" si="155"/>
        <v>-9.0605262458969271E-3</v>
      </c>
      <c r="S1385" s="34">
        <f>MAX(M$6:M1385)</f>
        <v>1.7705455692144509</v>
      </c>
      <c r="T1385" s="34">
        <f>MAX(N$6:N1385)</f>
        <v>1.37911001835863</v>
      </c>
      <c r="U1385" s="34">
        <f>MAX(O$6:O1385)</f>
        <v>1.34291332477861</v>
      </c>
      <c r="V1385" s="35">
        <f t="shared" si="156"/>
        <v>-2.2965663217669574E-2</v>
      </c>
      <c r="W1385" s="35">
        <f t="shared" si="157"/>
        <v>-0.17740168404126433</v>
      </c>
      <c r="X1385" s="35">
        <f t="shared" si="157"/>
        <v>-6.8427670945322761E-2</v>
      </c>
    </row>
    <row r="1386" spans="1:24">
      <c r="A1386" s="357">
        <v>45910</v>
      </c>
      <c r="B1386" s="132">
        <f>[1]!thsiFinD("ths_adjustment_nvg_ratio_fund",B$2,$A$6,$A1386,101)/100</f>
        <v>0.52157928388746999</v>
      </c>
      <c r="C1386" s="132">
        <f>[1]!thsiFinD("ths_adjustment_nvg_ratio_fund",C$2,$A$6,$A1386,101)/100</f>
        <v>0.46485969941794997</v>
      </c>
      <c r="D1386" s="132">
        <f>[1]!thsiFinD("ths_adjustment_nvg_ratio_fund",D$2,$A$6,$A1386,101)/100</f>
        <v>0.7566498921639101</v>
      </c>
      <c r="E1386" s="132">
        <f>[1]!thsiFinD("ths_adjustment_nvg_ratio_fund",E$2,$A$6,$A1386,101)/100</f>
        <v>1.0162393287384999</v>
      </c>
      <c r="F1386" s="135">
        <f>(1+F$831)*(1+[1]!thsiFinD("ths_adjustment_nvg_ratio_fund",F$2,$A$832,$A1386,101)/100)-1</f>
        <v>0.67452470788119756</v>
      </c>
      <c r="G1386" s="135">
        <f>(1+G$831)*(1+[1]!thsiFinD("ths_adjustment_nvg_ratio_fund",G$2,$A$832,$A1386,101)/100)-1</f>
        <v>0.67477627800534368</v>
      </c>
      <c r="H1386" s="136">
        <f>(1+H$997)*(1+[1]!thsiFinD("ths_adjustment_nvg_ratio_fund",H$2,$A$998,$A1386,101)/100)-1</f>
        <v>0.74320919294940491</v>
      </c>
      <c r="I1386" s="136">
        <f>(1+I$997)*(1+[1]!thsiFinD("ths_adjustment_nvg_ratio_fund",I$2,$A$998,$A1386,101)/100)-1</f>
        <v>1.0171410854732219</v>
      </c>
      <c r="J1386" s="32">
        <f t="shared" si="151"/>
        <v>0.73362243356462475</v>
      </c>
      <c r="K1386" s="32">
        <f>[1]!thsiFinD("ths_int_chg_ratio_index",K$2,$A$6,$A1386,101)/100</f>
        <v>0.13629640644134999</v>
      </c>
      <c r="L1386" s="32">
        <f>[1]!thsiFinD("ths_int_chg_ratio_index",L$2,$A$6,$A1386,101)/100</f>
        <v>0.25356617808328996</v>
      </c>
      <c r="M1386" s="46">
        <f t="shared" si="152"/>
        <v>1.7336224335646246</v>
      </c>
      <c r="N1386" s="46">
        <f t="shared" si="153"/>
        <v>1.1362964064413501</v>
      </c>
      <c r="O1386" s="46">
        <f t="shared" si="153"/>
        <v>1.2535661780832901</v>
      </c>
      <c r="P1386" s="38">
        <f t="shared" si="154"/>
        <v>2.1611957807781135E-3</v>
      </c>
      <c r="Q1386" s="38">
        <f t="shared" si="155"/>
        <v>1.6244188853948849E-3</v>
      </c>
      <c r="R1386" s="38">
        <f t="shared" si="155"/>
        <v>2.0345658602292094E-3</v>
      </c>
      <c r="S1386" s="34">
        <f>MAX(M$6:M1386)</f>
        <v>1.7705455692144509</v>
      </c>
      <c r="T1386" s="34">
        <f>MAX(N$6:N1386)</f>
        <v>1.37911001835863</v>
      </c>
      <c r="U1386" s="34">
        <f>MAX(O$6:O1386)</f>
        <v>1.34291332477861</v>
      </c>
      <c r="V1386" s="35">
        <f t="shared" si="156"/>
        <v>-2.0854100731340197E-2</v>
      </c>
      <c r="W1386" s="35">
        <f t="shared" si="157"/>
        <v>-0.17606543980172695</v>
      </c>
      <c r="X1386" s="35">
        <f t="shared" si="157"/>
        <v>-6.6532325688293814E-2</v>
      </c>
    </row>
    <row r="1387" spans="1:24">
      <c r="A1387" s="357">
        <v>45911</v>
      </c>
      <c r="B1387" s="132">
        <f>[1]!thsiFinD("ths_adjustment_nvg_ratio_fund",B$2,$A$6,$A1387,101)/100</f>
        <v>0.54987212276214992</v>
      </c>
      <c r="C1387" s="132">
        <f>[1]!thsiFinD("ths_adjustment_nvg_ratio_fund",C$2,$A$6,$A1387,101)/100</f>
        <v>0.49934844930936001</v>
      </c>
      <c r="D1387" s="132">
        <f>[1]!thsiFinD("ths_adjustment_nvg_ratio_fund",D$2,$A$6,$A1387,101)/100</f>
        <v>0.80745267193865</v>
      </c>
      <c r="E1387" s="132">
        <f>[1]!thsiFinD("ths_adjustment_nvg_ratio_fund",E$2,$A$6,$A1387,101)/100</f>
        <v>1.0706793753505999</v>
      </c>
      <c r="F1387" s="135">
        <f>(1+F$831)*(1+[1]!thsiFinD("ths_adjustment_nvg_ratio_fund",F$2,$A$832,$A1387,101)/100)-1</f>
        <v>0.7054056449871926</v>
      </c>
      <c r="G1387" s="135">
        <f>(1+G$831)*(1+[1]!thsiFinD("ths_adjustment_nvg_ratio_fund",G$2,$A$832,$A1387,101)/100)-1</f>
        <v>0.71398107741171546</v>
      </c>
      <c r="H1387" s="136">
        <f>(1+H$997)*(1+[1]!thsiFinD("ths_adjustment_nvg_ratio_fund",H$2,$A$998,$A1387,101)/100)-1</f>
        <v>0.77671653624054948</v>
      </c>
      <c r="I1387" s="136">
        <f>(1+I$997)*(1+[1]!thsiFinD("ths_adjustment_nvg_ratio_fund",I$2,$A$998,$A1387,101)/100)-1</f>
        <v>1.0416280145156187</v>
      </c>
      <c r="J1387" s="32">
        <f t="shared" si="151"/>
        <v>0.77063548656447955</v>
      </c>
      <c r="K1387" s="32">
        <f>[1]!thsiFinD("ths_int_chg_ratio_index",K$2,$A$6,$A1387,101)/100</f>
        <v>0.16387756439520001</v>
      </c>
      <c r="L1387" s="32">
        <f>[1]!thsiFinD("ths_int_chg_ratio_index",L$2,$A$6,$A1387,101)/100</f>
        <v>0.28204349309524002</v>
      </c>
      <c r="M1387" s="46">
        <f t="shared" si="152"/>
        <v>1.7706354865644796</v>
      </c>
      <c r="N1387" s="46">
        <f t="shared" si="153"/>
        <v>1.1638775643952</v>
      </c>
      <c r="O1387" s="46">
        <f t="shared" si="153"/>
        <v>1.28204349309524</v>
      </c>
      <c r="P1387" s="38">
        <f t="shared" si="154"/>
        <v>2.1350123465897708E-2</v>
      </c>
      <c r="Q1387" s="38">
        <f t="shared" si="155"/>
        <v>2.4272855038086849E-2</v>
      </c>
      <c r="R1387" s="38">
        <f t="shared" si="155"/>
        <v>2.2717041596872045E-2</v>
      </c>
      <c r="S1387" s="34">
        <f>MAX(M$6:M1387)</f>
        <v>1.7706354865644796</v>
      </c>
      <c r="T1387" s="34">
        <f>MAX(N$6:N1387)</f>
        <v>1.37911001835863</v>
      </c>
      <c r="U1387" s="34">
        <f>MAX(O$6:O1387)</f>
        <v>1.34291332477861</v>
      </c>
      <c r="V1387" s="35">
        <f t="shared" si="156"/>
        <v>0</v>
      </c>
      <c r="W1387" s="35">
        <f t="shared" si="157"/>
        <v>-0.15606619566116442</v>
      </c>
      <c r="X1387" s="35">
        <f t="shared" si="157"/>
        <v>-4.5326701701619454E-2</v>
      </c>
    </row>
    <row r="1388" spans="1:24">
      <c r="A1388" s="357">
        <v>45912</v>
      </c>
      <c r="B1388" s="132">
        <f>[1]!thsiFinD("ths_adjustment_nvg_ratio_fund",B$2,$A$6,$A1388,101)/100</f>
        <v>0.54084079283886999</v>
      </c>
      <c r="C1388" s="132">
        <f>[1]!thsiFinD("ths_adjustment_nvg_ratio_fund",C$2,$A$6,$A1388,101)/100</f>
        <v>0.49022673964033997</v>
      </c>
      <c r="D1388" s="132">
        <f>[1]!thsiFinD("ths_adjustment_nvg_ratio_fund",D$2,$A$6,$A1388,101)/100</f>
        <v>0.81164629762760998</v>
      </c>
      <c r="E1388" s="132">
        <f>[1]!thsiFinD("ths_adjustment_nvg_ratio_fund",E$2,$A$6,$A1388,101)/100</f>
        <v>1.0712386908824001</v>
      </c>
      <c r="F1388" s="135">
        <f>(1+F$831)*(1+[1]!thsiFinD("ths_adjustment_nvg_ratio_fund",F$2,$A$832,$A1388,101)/100)-1</f>
        <v>0.71047389039008513</v>
      </c>
      <c r="G1388" s="135">
        <f>(1+G$831)*(1+[1]!thsiFinD("ths_adjustment_nvg_ratio_fund",G$2,$A$832,$A1388,101)/100)-1</f>
        <v>0.71673860152899094</v>
      </c>
      <c r="H1388" s="136">
        <f>(1+H$997)*(1+[1]!thsiFinD("ths_adjustment_nvg_ratio_fund",H$2,$A$998,$A1388,101)/100)-1</f>
        <v>0.77640628306192649</v>
      </c>
      <c r="I1388" s="136">
        <f>(1+I$997)*(1+[1]!thsiFinD("ths_adjustment_nvg_ratio_fund",I$2,$A$998,$A1388,101)/100)-1</f>
        <v>1.0361730055705323</v>
      </c>
      <c r="J1388" s="32">
        <f t="shared" si="151"/>
        <v>0.76921803769259434</v>
      </c>
      <c r="K1388" s="32">
        <f>[1]!thsiFinD("ths_int_chg_ratio_index",K$2,$A$6,$A1388,101)/100</f>
        <v>0.16010112998539</v>
      </c>
      <c r="L1388" s="32">
        <f>[1]!thsiFinD("ths_int_chg_ratio_index",L$2,$A$6,$A1388,101)/100</f>
        <v>0.27980564454443002</v>
      </c>
      <c r="M1388" s="46">
        <f t="shared" si="152"/>
        <v>1.7692180376925943</v>
      </c>
      <c r="N1388" s="46">
        <f t="shared" si="153"/>
        <v>1.1601011299853901</v>
      </c>
      <c r="O1388" s="46">
        <f t="shared" si="153"/>
        <v>1.2798056445444299</v>
      </c>
      <c r="P1388" s="38">
        <f t="shared" si="154"/>
        <v>-8.0053115541889319E-4</v>
      </c>
      <c r="Q1388" s="38">
        <f t="shared" si="155"/>
        <v>-3.2447007531863914E-3</v>
      </c>
      <c r="R1388" s="38">
        <f t="shared" si="155"/>
        <v>-1.7455324744148903E-3</v>
      </c>
      <c r="S1388" s="34">
        <f>MAX(M$6:M1388)</f>
        <v>1.7706354865644796</v>
      </c>
      <c r="T1388" s="34">
        <f>MAX(N$6:N1388)</f>
        <v>1.37911001835863</v>
      </c>
      <c r="U1388" s="34">
        <f>MAX(O$6:O1388)</f>
        <v>1.34291332477861</v>
      </c>
      <c r="V1388" s="35">
        <f t="shared" si="156"/>
        <v>-8.0053115541889319E-4</v>
      </c>
      <c r="W1388" s="35">
        <f t="shared" si="157"/>
        <v>-0.1588045083117422</v>
      </c>
      <c r="X1388" s="35">
        <f t="shared" si="157"/>
        <v>-4.699311494625602E-2</v>
      </c>
    </row>
    <row r="1389" spans="1:24">
      <c r="A1389" s="357">
        <v>45915</v>
      </c>
      <c r="B1389" s="132">
        <f>[1]!thsiFinD("ths_adjustment_nvg_ratio_fund",B$2,$A$6,$A1389,101)/100</f>
        <v>0.54036125319692996</v>
      </c>
      <c r="C1389" s="132">
        <f>[1]!thsiFinD("ths_adjustment_nvg_ratio_fund",C$2,$A$6,$A1389,101)/100</f>
        <v>0.49092172704370002</v>
      </c>
      <c r="D1389" s="132">
        <f>[1]!thsiFinD("ths_adjustment_nvg_ratio_fund",D$2,$A$6,$A1389,101)/100</f>
        <v>0.80913012221422997</v>
      </c>
      <c r="E1389" s="132">
        <f>[1]!thsiFinD("ths_adjustment_nvg_ratio_fund",E$2,$A$6,$A1389,101)/100</f>
        <v>1.0647133428315001</v>
      </c>
      <c r="F1389" s="135">
        <f>(1+F$831)*(1+[1]!thsiFinD("ths_adjustment_nvg_ratio_fund",F$2,$A$832,$A1389,101)/100)-1</f>
        <v>0.70363765240478848</v>
      </c>
      <c r="G1389" s="135">
        <f>(1+G$831)*(1+[1]!thsiFinD("ths_adjustment_nvg_ratio_fund",G$2,$A$832,$A1389,101)/100)-1</f>
        <v>0.71098376858859869</v>
      </c>
      <c r="H1389" s="136">
        <f>(1+H$997)*(1+[1]!thsiFinD("ths_adjustment_nvg_ratio_fund",H$2,$A$998,$A1389,101)/100)-1</f>
        <v>0.77009780176328757</v>
      </c>
      <c r="I1389" s="136">
        <f>(1+I$997)*(1+[1]!thsiFinD("ths_adjustment_nvg_ratio_fund",I$2,$A$998,$A1389,101)/100)-1</f>
        <v>1.0349607813605144</v>
      </c>
      <c r="J1389" s="32">
        <f t="shared" si="151"/>
        <v>0.76560080617544357</v>
      </c>
      <c r="K1389" s="32">
        <f>[1]!thsiFinD("ths_int_chg_ratio_index",K$2,$A$6,$A1389,101)/100</f>
        <v>0.16171593573237</v>
      </c>
      <c r="L1389" s="32">
        <f>[1]!thsiFinD("ths_int_chg_ratio_index",L$2,$A$6,$A1389,101)/100</f>
        <v>0.28088896981501998</v>
      </c>
      <c r="M1389" s="46">
        <f t="shared" si="152"/>
        <v>1.7656008061754436</v>
      </c>
      <c r="N1389" s="46">
        <f t="shared" si="153"/>
        <v>1.1617159357323701</v>
      </c>
      <c r="O1389" s="46">
        <f t="shared" si="153"/>
        <v>1.2808889698150199</v>
      </c>
      <c r="P1389" s="38">
        <f t="shared" si="154"/>
        <v>-2.0445368745326542E-3</v>
      </c>
      <c r="Q1389" s="38">
        <f t="shared" si="155"/>
        <v>1.3919525679630951E-3</v>
      </c>
      <c r="R1389" s="38">
        <f t="shared" si="155"/>
        <v>8.4647639679347186E-4</v>
      </c>
      <c r="S1389" s="34">
        <f>MAX(M$6:M1389)</f>
        <v>1.7706354865644796</v>
      </c>
      <c r="T1389" s="34">
        <f>MAX(N$6:N1389)</f>
        <v>1.37911001835863</v>
      </c>
      <c r="U1389" s="34">
        <f>MAX(O$6:O1389)</f>
        <v>1.34291332477861</v>
      </c>
      <c r="V1389" s="35">
        <f t="shared" si="156"/>
        <v>-2.8434313144850565E-3</v>
      </c>
      <c r="W1389" s="35">
        <f t="shared" si="157"/>
        <v>-0.15763360408692773</v>
      </c>
      <c r="X1389" s="35">
        <f t="shared" si="157"/>
        <v>-4.6186417112076383E-2</v>
      </c>
    </row>
    <row r="1390" spans="1:24">
      <c r="A1390" s="357">
        <v>45916</v>
      </c>
      <c r="B1390" s="132">
        <f>[1]!thsiFinD("ths_adjustment_nvg_ratio_fund",B$2,$A$6,$A1390,101)/100</f>
        <v>0.53588554987212</v>
      </c>
      <c r="C1390" s="132">
        <f>[1]!thsiFinD("ths_adjustment_nvg_ratio_fund",C$2,$A$6,$A1390,101)/100</f>
        <v>0.49222482842498005</v>
      </c>
      <c r="D1390" s="132">
        <f>[1]!thsiFinD("ths_adjustment_nvg_ratio_fund",D$2,$A$6,$A1390,101)/100</f>
        <v>0.81811646297628005</v>
      </c>
      <c r="E1390" s="132">
        <f>[1]!thsiFinD("ths_adjustment_nvg_ratio_fund",E$2,$A$6,$A1390,101)/100</f>
        <v>1.0784165737847999</v>
      </c>
      <c r="F1390" s="135">
        <f>(1+F$831)*(1+[1]!thsiFinD("ths_adjustment_nvg_ratio_fund",F$2,$A$832,$A1390,101)/100)-1</f>
        <v>0.71896025478562597</v>
      </c>
      <c r="G1390" s="135">
        <f>(1+G$831)*(1+[1]!thsiFinD("ths_adjustment_nvg_ratio_fund",G$2,$A$832,$A1390,101)/100)-1</f>
        <v>0.73016654505655354</v>
      </c>
      <c r="H1390" s="136">
        <f>(1+H$997)*(1+[1]!thsiFinD("ths_adjustment_nvg_ratio_fund",H$2,$A$998,$A1390,101)/100)-1</f>
        <v>0.79533172695785281</v>
      </c>
      <c r="I1390" s="136">
        <f>(1+I$997)*(1+[1]!thsiFinD("ths_adjustment_nvg_ratio_fund",I$2,$A$998,$A1390,101)/100)-1</f>
        <v>1.0576293740878895</v>
      </c>
      <c r="J1390" s="32">
        <f t="shared" si="151"/>
        <v>0.77834141449326277</v>
      </c>
      <c r="K1390" s="32">
        <f>[1]!thsiFinD("ths_int_chg_ratio_index",K$2,$A$6,$A1390,101)/100</f>
        <v>0.16224824432821999</v>
      </c>
      <c r="L1390" s="32">
        <f>[1]!thsiFinD("ths_int_chg_ratio_index",L$2,$A$6,$A1390,101)/100</f>
        <v>0.28683815905769</v>
      </c>
      <c r="M1390" s="46">
        <f t="shared" si="152"/>
        <v>1.7783414144932628</v>
      </c>
      <c r="N1390" s="46">
        <f t="shared" si="153"/>
        <v>1.16224824432822</v>
      </c>
      <c r="O1390" s="46">
        <f t="shared" si="153"/>
        <v>1.2868381590576901</v>
      </c>
      <c r="P1390" s="38">
        <f t="shared" si="154"/>
        <v>7.2160186341425625E-3</v>
      </c>
      <c r="Q1390" s="38">
        <f t="shared" si="155"/>
        <v>4.5820891276182607E-4</v>
      </c>
      <c r="R1390" s="38">
        <f t="shared" si="155"/>
        <v>4.6445784005224588E-3</v>
      </c>
      <c r="S1390" s="34">
        <f>MAX(M$6:M1390)</f>
        <v>1.7783414144932628</v>
      </c>
      <c r="T1390" s="34">
        <f>MAX(N$6:N1390)</f>
        <v>1.37911001835863</v>
      </c>
      <c r="U1390" s="34">
        <f>MAX(O$6:O1390)</f>
        <v>1.34291332477861</v>
      </c>
      <c r="V1390" s="35">
        <f t="shared" si="156"/>
        <v>0</v>
      </c>
      <c r="W1390" s="35">
        <f t="shared" si="157"/>
        <v>-0.15724762429650929</v>
      </c>
      <c r="X1390" s="35">
        <f t="shared" si="157"/>
        <v>-4.1756355146870261E-2</v>
      </c>
    </row>
    <row r="1391" spans="1:24">
      <c r="A1391" s="357">
        <v>45917</v>
      </c>
      <c r="B1391" s="132">
        <f>[1]!thsiFinD("ths_adjustment_nvg_ratio_fund",B$2,$A$6,$A1391,101)/100</f>
        <v>0.54571611253196994</v>
      </c>
      <c r="C1391" s="132">
        <f>[1]!thsiFinD("ths_adjustment_nvg_ratio_fund",C$2,$A$6,$A1391,101)/100</f>
        <v>0.50256276604987005</v>
      </c>
      <c r="D1391" s="132">
        <f>[1]!thsiFinD("ths_adjustment_nvg_ratio_fund",D$2,$A$6,$A1391,101)/100</f>
        <v>0.83728732326862998</v>
      </c>
      <c r="E1391" s="132">
        <f>[1]!thsiFinD("ths_adjustment_nvg_ratio_fund",E$2,$A$6,$A1391,101)/100</f>
        <v>1.1006027571118</v>
      </c>
      <c r="F1391" s="135">
        <f>(1+F$831)*(1+[1]!thsiFinD("ths_adjustment_nvg_ratio_fund",F$2,$A$832,$A1391,101)/100)-1</f>
        <v>0.73404712482214252</v>
      </c>
      <c r="G1391" s="135">
        <f>(1+G$831)*(1+[1]!thsiFinD("ths_adjustment_nvg_ratio_fund",G$2,$A$832,$A1391,101)/100)-1</f>
        <v>0.74383427328998075</v>
      </c>
      <c r="H1391" s="136">
        <f>(1+H$997)*(1+[1]!thsiFinD("ths_adjustment_nvg_ratio_fund",H$2,$A$998,$A1391,101)/100)-1</f>
        <v>0.80422565141167768</v>
      </c>
      <c r="I1391" s="136">
        <f>(1+I$997)*(1+[1]!thsiFinD("ths_adjustment_nvg_ratio_fund",I$2,$A$998,$A1391,101)/100)-1</f>
        <v>1.0644178296639968</v>
      </c>
      <c r="J1391" s="32">
        <f t="shared" si="151"/>
        <v>0.79158672976875843</v>
      </c>
      <c r="K1391" s="32">
        <f>[1]!thsiFinD("ths_int_chg_ratio_index",K$2,$A$6,$A1391,101)/100</f>
        <v>0.17045970333945001</v>
      </c>
      <c r="L1391" s="32">
        <f>[1]!thsiFinD("ths_int_chg_ratio_index",L$2,$A$6,$A1391,101)/100</f>
        <v>0.29548429512793001</v>
      </c>
      <c r="M1391" s="46">
        <f t="shared" si="152"/>
        <v>1.7915867297687584</v>
      </c>
      <c r="N1391" s="46">
        <f t="shared" si="153"/>
        <v>1.1704597033394499</v>
      </c>
      <c r="O1391" s="46">
        <f t="shared" si="153"/>
        <v>1.29548429512793</v>
      </c>
      <c r="P1391" s="38">
        <f t="shared" si="154"/>
        <v>7.448128445723734E-3</v>
      </c>
      <c r="Q1391" s="38">
        <f t="shared" si="155"/>
        <v>7.0651507122525548E-3</v>
      </c>
      <c r="R1391" s="38">
        <f t="shared" si="155"/>
        <v>6.7188993498383809E-3</v>
      </c>
      <c r="S1391" s="34">
        <f>MAX(M$6:M1391)</f>
        <v>1.7915867297687584</v>
      </c>
      <c r="T1391" s="34">
        <f>MAX(N$6:N1391)</f>
        <v>1.37911001835863</v>
      </c>
      <c r="U1391" s="34">
        <f>MAX(O$6:O1391)</f>
        <v>1.34291332477861</v>
      </c>
      <c r="V1391" s="35">
        <f t="shared" si="156"/>
        <v>0</v>
      </c>
      <c r="W1391" s="35">
        <f t="shared" si="157"/>
        <v>-0.15129345174905529</v>
      </c>
      <c r="X1391" s="35">
        <f t="shared" si="157"/>
        <v>-3.531801254447986E-2</v>
      </c>
    </row>
    <row r="1392" spans="1:24">
      <c r="A1392" s="357">
        <v>45918</v>
      </c>
      <c r="B1392" s="132">
        <f>[1]!thsiFinD("ths_adjustment_nvg_ratio_fund",B$2,$A$6,$A1392,101)/100</f>
        <v>0.52589514066496001</v>
      </c>
      <c r="C1392" s="132">
        <f>[1]!thsiFinD("ths_adjustment_nvg_ratio_fund",C$2,$A$6,$A1392,101)/100</f>
        <v>0.48614368864564</v>
      </c>
      <c r="D1392" s="132">
        <f>[1]!thsiFinD("ths_adjustment_nvg_ratio_fund",D$2,$A$6,$A1392,101)/100</f>
        <v>0.82806134675294008</v>
      </c>
      <c r="E1392" s="132">
        <f>[1]!thsiFinD("ths_adjustment_nvg_ratio_fund",E$2,$A$6,$A1392,101)/100</f>
        <v>1.0850351410782</v>
      </c>
      <c r="F1392" s="135">
        <f>(1+F$831)*(1+[1]!thsiFinD("ths_adjustment_nvg_ratio_fund",F$2,$A$832,$A1392,101)/100)-1</f>
        <v>0.71837092392482416</v>
      </c>
      <c r="G1392" s="135">
        <f>(1+G$831)*(1+[1]!thsiFinD("ths_adjustment_nvg_ratio_fund",G$2,$A$832,$A1392,101)/100)-1</f>
        <v>0.73028643740947996</v>
      </c>
      <c r="H1392" s="136">
        <f>(1+H$997)*(1+[1]!thsiFinD("ths_adjustment_nvg_ratio_fund",H$2,$A$998,$A1392,101)/100)-1</f>
        <v>0.78871299248059157</v>
      </c>
      <c r="I1392" s="136">
        <f>(1+I$997)*(1+[1]!thsiFinD("ths_adjustment_nvg_ratio_fund",I$2,$A$998,$A1392,101)/100)-1</f>
        <v>1.0384762315695659</v>
      </c>
      <c r="J1392" s="32">
        <f t="shared" si="151"/>
        <v>0.77512273781577523</v>
      </c>
      <c r="K1392" s="32">
        <f>[1]!thsiFinD("ths_int_chg_ratio_index",K$2,$A$6,$A1392,101)/100</f>
        <v>0.1579148433393</v>
      </c>
      <c r="L1392" s="32">
        <f>[1]!thsiFinD("ths_int_chg_ratio_index",L$2,$A$6,$A1392,101)/100</f>
        <v>0.28145657616948999</v>
      </c>
      <c r="M1392" s="46">
        <f t="shared" si="152"/>
        <v>1.7751227378157752</v>
      </c>
      <c r="N1392" s="46">
        <f t="shared" si="153"/>
        <v>1.1579148433393001</v>
      </c>
      <c r="O1392" s="46">
        <f t="shared" si="153"/>
        <v>1.28145657616949</v>
      </c>
      <c r="P1392" s="38">
        <f t="shared" si="154"/>
        <v>-9.1896148142982526E-3</v>
      </c>
      <c r="Q1392" s="38">
        <f t="shared" si="155"/>
        <v>-1.0717891409980251E-2</v>
      </c>
      <c r="R1392" s="38">
        <f t="shared" si="155"/>
        <v>-1.082816596943359E-2</v>
      </c>
      <c r="S1392" s="34">
        <f>MAX(M$6:M1392)</f>
        <v>1.7915867297687584</v>
      </c>
      <c r="T1392" s="34">
        <f>MAX(N$6:N1392)</f>
        <v>1.37911001835863</v>
      </c>
      <c r="U1392" s="34">
        <f>MAX(O$6:O1392)</f>
        <v>1.34291332477861</v>
      </c>
      <c r="V1392" s="35">
        <f t="shared" si="156"/>
        <v>-9.1896148142982526E-3</v>
      </c>
      <c r="W1392" s="35">
        <f t="shared" si="157"/>
        <v>-0.16038979637214801</v>
      </c>
      <c r="X1392" s="35">
        <f t="shared" si="157"/>
        <v>-4.5763749212371252E-2</v>
      </c>
    </row>
    <row r="1393" spans="1:24">
      <c r="A1393" s="357">
        <v>45919</v>
      </c>
      <c r="B1393" s="132">
        <f>[1]!thsiFinD("ths_adjustment_nvg_ratio_fund",B$2,$A$6,$A1393,101)/100</f>
        <v>0.52941176470588003</v>
      </c>
      <c r="C1393" s="132">
        <f>[1]!thsiFinD("ths_adjustment_nvg_ratio_fund",C$2,$A$6,$A1393,101)/100</f>
        <v>0.48484058726435997</v>
      </c>
      <c r="D1393" s="132">
        <f>[1]!thsiFinD("ths_adjustment_nvg_ratio_fund",D$2,$A$6,$A1393,101)/100</f>
        <v>0.82494608195542996</v>
      </c>
      <c r="E1393" s="132">
        <f>[1]!thsiFinD("ths_adjustment_nvg_ratio_fund",E$2,$A$6,$A1393,101)/100</f>
        <v>1.0798148626529001</v>
      </c>
      <c r="F1393" s="135">
        <f>(1+F$831)*(1+[1]!thsiFinD("ths_adjustment_nvg_ratio_fund",F$2,$A$832,$A1393,101)/100)-1</f>
        <v>0.70894163015200129</v>
      </c>
      <c r="G1393" s="135">
        <f>(1+G$831)*(1+[1]!thsiFinD("ths_adjustment_nvg_ratio_fund",G$2,$A$832,$A1393,101)/100)-1</f>
        <v>0.72033537211672893</v>
      </c>
      <c r="H1393" s="136">
        <f>(1+H$997)*(1+[1]!thsiFinD("ths_adjustment_nvg_ratio_fund",H$2,$A$998,$A1393,101)/100)-1</f>
        <v>0.77899172621711266</v>
      </c>
      <c r="I1393" s="136">
        <f>(1+I$997)*(1+[1]!thsiFinD("ths_adjustment_nvg_ratio_fund",I$2,$A$998,$A1393,101)/100)-1</f>
        <v>1.0234446513653177</v>
      </c>
      <c r="J1393" s="32">
        <f t="shared" si="151"/>
        <v>0.76884083455371632</v>
      </c>
      <c r="K1393" s="32">
        <f>[1]!thsiFinD("ths_int_chg_ratio_index",K$2,$A$6,$A1393,101)/100</f>
        <v>0.15733331226691999</v>
      </c>
      <c r="L1393" s="32">
        <f>[1]!thsiFinD("ths_int_chg_ratio_index",L$2,$A$6,$A1393,101)/100</f>
        <v>0.27754268558448003</v>
      </c>
      <c r="M1393" s="46">
        <f t="shared" si="152"/>
        <v>1.7688408345537163</v>
      </c>
      <c r="N1393" s="46">
        <f t="shared" si="153"/>
        <v>1.15733331226692</v>
      </c>
      <c r="O1393" s="46">
        <f t="shared" si="153"/>
        <v>1.27754268558448</v>
      </c>
      <c r="P1393" s="38">
        <f t="shared" si="154"/>
        <v>-3.5388557243025698E-3</v>
      </c>
      <c r="Q1393" s="38">
        <f t="shared" si="155"/>
        <v>-5.0222265974497748E-4</v>
      </c>
      <c r="R1393" s="38">
        <f t="shared" si="155"/>
        <v>-3.0542514337156268E-3</v>
      </c>
      <c r="S1393" s="34">
        <f>MAX(M$6:M1393)</f>
        <v>1.7915867297687584</v>
      </c>
      <c r="T1393" s="34">
        <f>MAX(N$6:N1393)</f>
        <v>1.37911001835863</v>
      </c>
      <c r="U1393" s="34">
        <f>MAX(O$6:O1393)</f>
        <v>1.34291332477861</v>
      </c>
      <c r="V1393" s="35">
        <f t="shared" si="156"/>
        <v>-1.269594981761113E-2</v>
      </c>
      <c r="W1393" s="35">
        <f t="shared" si="157"/>
        <v>-0.16081146764176302</v>
      </c>
      <c r="X1393" s="35">
        <f t="shared" si="157"/>
        <v>-4.8678226649442768E-2</v>
      </c>
    </row>
    <row r="1394" spans="1:24">
      <c r="A1394" s="357">
        <v>45922</v>
      </c>
      <c r="B1394" s="132">
        <f>[1]!thsiFinD("ths_adjustment_nvg_ratio_fund",B$2,$A$6,$A1394,101)/100</f>
        <v>0.53172953964194003</v>
      </c>
      <c r="C1394" s="132">
        <f>[1]!thsiFinD("ths_adjustment_nvg_ratio_fund",C$2,$A$6,$A1394,101)/100</f>
        <v>0.48953175223698997</v>
      </c>
      <c r="D1394" s="132">
        <f>[1]!thsiFinD("ths_adjustment_nvg_ratio_fund",D$2,$A$6,$A1394,101)/100</f>
        <v>0.83788641265276997</v>
      </c>
      <c r="E1394" s="132">
        <f>[1]!thsiFinD("ths_adjustment_nvg_ratio_fund",E$2,$A$6,$A1394,101)/100</f>
        <v>1.0902554195035001</v>
      </c>
      <c r="F1394" s="135">
        <f>(1+F$831)*(1+[1]!thsiFinD("ths_adjustment_nvg_ratio_fund",F$2,$A$832,$A1394,101)/100)-1</f>
        <v>0.71224188297248947</v>
      </c>
      <c r="G1394" s="135">
        <f>(1+G$831)*(1+[1]!thsiFinD("ths_adjustment_nvg_ratio_fund",G$2,$A$832,$A1394,101)/100)-1</f>
        <v>0.73280417682090238</v>
      </c>
      <c r="H1394" s="136">
        <f>(1+H$997)*(1+[1]!thsiFinD("ths_adjustment_nvg_ratio_fund",H$2,$A$998,$A1394,101)/100)-1</f>
        <v>0.79119501790956326</v>
      </c>
      <c r="I1394" s="136">
        <f>(1+I$997)*(1+[1]!thsiFinD("ths_adjustment_nvg_ratio_fund",I$2,$A$998,$A1394,101)/100)-1</f>
        <v>1.0309604414674416</v>
      </c>
      <c r="J1394" s="32">
        <f t="shared" si="151"/>
        <v>0.77707558040069957</v>
      </c>
      <c r="K1394" s="32">
        <f>[1]!thsiFinD("ths_int_chg_ratio_index",K$2,$A$6,$A1394,101)/100</f>
        <v>0.16360892092644999</v>
      </c>
      <c r="L1394" s="32">
        <f>[1]!thsiFinD("ths_int_chg_ratio_index",L$2,$A$6,$A1394,101)/100</f>
        <v>0.28402183778951001</v>
      </c>
      <c r="M1394" s="46">
        <f t="shared" si="152"/>
        <v>1.7770755804006995</v>
      </c>
      <c r="N1394" s="46">
        <f t="shared" si="153"/>
        <v>1.16360892092645</v>
      </c>
      <c r="O1394" s="46">
        <f t="shared" si="153"/>
        <v>1.2840218377895101</v>
      </c>
      <c r="P1394" s="38">
        <f t="shared" si="154"/>
        <v>4.6554476163824798E-3</v>
      </c>
      <c r="Q1394" s="38">
        <f t="shared" si="155"/>
        <v>5.4224730188034975E-3</v>
      </c>
      <c r="R1394" s="38">
        <f t="shared" si="155"/>
        <v>5.0715739506315138E-3</v>
      </c>
      <c r="S1394" s="34">
        <f>MAX(M$6:M1394)</f>
        <v>1.7915867297687584</v>
      </c>
      <c r="T1394" s="34">
        <f>MAX(N$6:N1394)</f>
        <v>1.37911001835863</v>
      </c>
      <c r="U1394" s="34">
        <f>MAX(O$6:O1394)</f>
        <v>1.34291332477861</v>
      </c>
      <c r="V1394" s="35">
        <f t="shared" si="156"/>
        <v>-8.0996075305447279E-3</v>
      </c>
      <c r="W1394" s="35">
        <f t="shared" si="157"/>
        <v>-0.15626099046736108</v>
      </c>
      <c r="X1394" s="35">
        <f t="shared" si="157"/>
        <v>-4.3853527925049596E-2</v>
      </c>
    </row>
    <row r="1395" spans="1:24">
      <c r="A1395" s="357">
        <v>45923</v>
      </c>
      <c r="B1395" s="132">
        <f>[1]!thsiFinD("ths_adjustment_nvg_ratio_fund",B$2,$A$6,$A1395,101)/100</f>
        <v>0.53021099744246003</v>
      </c>
      <c r="C1395" s="132">
        <f>[1]!thsiFinD("ths_adjustment_nvg_ratio_fund",C$2,$A$6,$A1395,101)/100</f>
        <v>0.48831552428111996</v>
      </c>
      <c r="D1395" s="132">
        <f>[1]!thsiFinD("ths_adjustment_nvg_ratio_fund",D$2,$A$6,$A1395,101)/100</f>
        <v>0.82530553558590991</v>
      </c>
      <c r="E1395" s="132">
        <f>[1]!thsiFinD("ths_adjustment_nvg_ratio_fund",E$2,$A$6,$A1395,101)/100</f>
        <v>1.0756199960487001</v>
      </c>
      <c r="F1395" s="135">
        <f>(1+F$831)*(1+[1]!thsiFinD("ths_adjustment_nvg_ratio_fund",F$2,$A$832,$A1395,101)/100)-1</f>
        <v>0.69137957050011867</v>
      </c>
      <c r="G1395" s="135">
        <f>(1+G$831)*(1+[1]!thsiFinD("ths_adjustment_nvg_ratio_fund",G$2,$A$832,$A1395,101)/100)-1</f>
        <v>0.71326172329416782</v>
      </c>
      <c r="H1395" s="136">
        <f>(1+H$997)*(1+[1]!thsiFinD("ths_adjustment_nvg_ratio_fund",H$2,$A$998,$A1395,101)/100)-1</f>
        <v>0.76947729540604226</v>
      </c>
      <c r="I1395" s="136">
        <f>(1+I$997)*(1+[1]!thsiFinD("ths_adjustment_nvg_ratio_fund",I$2,$A$998,$A1395,101)/100)-1</f>
        <v>1.0069584021090456</v>
      </c>
      <c r="J1395" s="32">
        <f t="shared" si="151"/>
        <v>0.76256613058344558</v>
      </c>
      <c r="K1395" s="32">
        <f>[1]!thsiFinD("ths_int_chg_ratio_index",K$2,$A$6,$A1395,101)/100</f>
        <v>0.16113162333297001</v>
      </c>
      <c r="L1395" s="32">
        <f>[1]!thsiFinD("ths_int_chg_ratio_index",L$2,$A$6,$A1395,101)/100</f>
        <v>0.27604734960964999</v>
      </c>
      <c r="M1395" s="46">
        <f t="shared" si="152"/>
        <v>1.7625661305834455</v>
      </c>
      <c r="N1395" s="46">
        <f t="shared" si="153"/>
        <v>1.16113162333297</v>
      </c>
      <c r="O1395" s="46">
        <f t="shared" si="153"/>
        <v>1.2760473496096501</v>
      </c>
      <c r="P1395" s="38">
        <f t="shared" si="154"/>
        <v>-8.1647905003467969E-3</v>
      </c>
      <c r="Q1395" s="38">
        <f t="shared" si="155"/>
        <v>-2.1289778283132277E-3</v>
      </c>
      <c r="R1395" s="38">
        <f t="shared" si="155"/>
        <v>-6.2105549494301249E-3</v>
      </c>
      <c r="S1395" s="34">
        <f>MAX(M$6:M1395)</f>
        <v>1.7915867297687584</v>
      </c>
      <c r="T1395" s="34">
        <f>MAX(N$6:N1395)</f>
        <v>1.37911001835863</v>
      </c>
      <c r="U1395" s="34">
        <f>MAX(O$6:O1395)</f>
        <v>1.34291332477861</v>
      </c>
      <c r="V1395" s="35">
        <f t="shared" si="156"/>
        <v>-1.6198266432269626E-2</v>
      </c>
      <c r="W1395" s="35">
        <f t="shared" si="157"/>
        <v>-0.15805729211153907</v>
      </c>
      <c r="X1395" s="35">
        <f t="shared" si="157"/>
        <v>-4.9791728129574886E-2</v>
      </c>
    </row>
    <row r="1396" spans="1:24">
      <c r="A1396" s="357">
        <v>45924</v>
      </c>
      <c r="B1396" s="132">
        <f>[1]!thsiFinD("ths_adjustment_nvg_ratio_fund",B$2,$A$6,$A1396,101)/100</f>
        <v>0.54395780051150999</v>
      </c>
      <c r="C1396" s="132">
        <f>[1]!thsiFinD("ths_adjustment_nvg_ratio_fund",C$2,$A$6,$A1396,101)/100</f>
        <v>0.50073842411606007</v>
      </c>
      <c r="D1396" s="132">
        <f>[1]!thsiFinD("ths_adjustment_nvg_ratio_fund",D$2,$A$6,$A1396,101)/100</f>
        <v>0.86244907740235011</v>
      </c>
      <c r="E1396" s="132">
        <f>[1]!thsiFinD("ths_adjustment_nvg_ratio_fund",E$2,$A$6,$A1396,101)/100</f>
        <v>1.1154246191287001</v>
      </c>
      <c r="F1396" s="135">
        <f>(1+F$831)*(1+[1]!thsiFinD("ths_adjustment_nvg_ratio_fund",F$2,$A$832,$A1396,101)/100)-1</f>
        <v>0.72202477526179321</v>
      </c>
      <c r="G1396" s="135">
        <f>(1+G$831)*(1+[1]!thsiFinD("ths_adjustment_nvg_ratio_fund",G$2,$A$832,$A1396,101)/100)-1</f>
        <v>0.74383427328998075</v>
      </c>
      <c r="H1396" s="136">
        <f>(1+H$997)*(1+[1]!thsiFinD("ths_adjustment_nvg_ratio_fund",H$2,$A$998,$A1396,101)/100)-1</f>
        <v>0.79605565104130238</v>
      </c>
      <c r="I1396" s="136">
        <f>(1+I$997)*(1+[1]!thsiFinD("ths_adjustment_nvg_ratio_fund",I$2,$A$998,$A1396,101)/100)-1</f>
        <v>1.0388398988325744</v>
      </c>
      <c r="J1396" s="32">
        <f t="shared" si="151"/>
        <v>0.790415564948034</v>
      </c>
      <c r="K1396" s="32">
        <f>[1]!thsiFinD("ths_int_chg_ratio_index",K$2,$A$6,$A1396,101)/100</f>
        <v>0.17606935947114</v>
      </c>
      <c r="L1396" s="32">
        <f>[1]!thsiFinD("ths_int_chg_ratio_index",L$2,$A$6,$A1396,101)/100</f>
        <v>0.29372205550343</v>
      </c>
      <c r="M1396" s="46">
        <f t="shared" si="152"/>
        <v>1.790415564948034</v>
      </c>
      <c r="N1396" s="46">
        <f t="shared" si="153"/>
        <v>1.17606935947114</v>
      </c>
      <c r="O1396" s="46">
        <f t="shared" si="153"/>
        <v>1.2937220555034301</v>
      </c>
      <c r="P1396" s="38">
        <f t="shared" si="154"/>
        <v>1.5800504662693005E-2</v>
      </c>
      <c r="Q1396" s="38">
        <f t="shared" si="155"/>
        <v>1.2864808638397118E-2</v>
      </c>
      <c r="R1396" s="38">
        <f t="shared" si="155"/>
        <v>1.3851136401158426E-2</v>
      </c>
      <c r="S1396" s="34">
        <f>MAX(M$6:M1396)</f>
        <v>1.7915867297687584</v>
      </c>
      <c r="T1396" s="34">
        <f>MAX(N$6:N1396)</f>
        <v>1.37911001835863</v>
      </c>
      <c r="U1396" s="34">
        <f>MAX(O$6:O1396)</f>
        <v>1.34291332477861</v>
      </c>
      <c r="V1396" s="35">
        <f t="shared" si="156"/>
        <v>-6.537025538672081E-4</v>
      </c>
      <c r="W1396" s="35">
        <f t="shared" si="157"/>
        <v>-0.14722586029006024</v>
      </c>
      <c r="X1396" s="35">
        <f t="shared" si="157"/>
        <v>-3.6630263746388447E-2</v>
      </c>
    </row>
    <row r="1397" spans="1:24">
      <c r="A1397" s="357">
        <v>45925</v>
      </c>
      <c r="B1397" s="132">
        <f>[1]!thsiFinD("ths_adjustment_nvg_ratio_fund",B$2,$A$6,$A1397,101)/100</f>
        <v>0.55011189258311999</v>
      </c>
      <c r="C1397" s="132">
        <f>[1]!thsiFinD("ths_adjustment_nvg_ratio_fund",C$2,$A$6,$A1397,101)/100</f>
        <v>0.51159760229345996</v>
      </c>
      <c r="D1397" s="132">
        <f>[1]!thsiFinD("ths_adjustment_nvg_ratio_fund",D$2,$A$6,$A1397,101)/100</f>
        <v>0.87131560028755994</v>
      </c>
      <c r="E1397" s="132">
        <f>[1]!thsiFinD("ths_adjustment_nvg_ratio_fund",E$2,$A$6,$A1397,101)/100</f>
        <v>1.1218567479371999</v>
      </c>
      <c r="F1397" s="135">
        <f>(1+F$831)*(1+[1]!thsiFinD("ths_adjustment_nvg_ratio_fund",F$2,$A$832,$A1397,101)/100)-1</f>
        <v>0.71919598712994648</v>
      </c>
      <c r="G1397" s="135">
        <f>(1+G$831)*(1+[1]!thsiFinD("ths_adjustment_nvg_ratio_fund",G$2,$A$832,$A1397,101)/100)-1</f>
        <v>0.74371438093705433</v>
      </c>
      <c r="H1397" s="136">
        <f>(1+H$997)*(1+[1]!thsiFinD("ths_adjustment_nvg_ratio_fund",H$2,$A$998,$A1397,101)/100)-1</f>
        <v>0.78954033429024517</v>
      </c>
      <c r="I1397" s="136">
        <f>(1+I$997)*(1+[1]!thsiFinD("ths_adjustment_nvg_ratio_fund",I$2,$A$998,$A1397,101)/100)-1</f>
        <v>1.0318089984144612</v>
      </c>
      <c r="J1397" s="32">
        <f t="shared" si="151"/>
        <v>0.79239269298413084</v>
      </c>
      <c r="K1397" s="32">
        <f>[1]!thsiFinD("ths_int_chg_ratio_index",K$2,$A$6,$A1397,101)/100</f>
        <v>0.18197516849934001</v>
      </c>
      <c r="L1397" s="32">
        <f>[1]!thsiFinD("ths_int_chg_ratio_index",L$2,$A$6,$A1397,101)/100</f>
        <v>0.29577384258902001</v>
      </c>
      <c r="M1397" s="46">
        <f t="shared" si="152"/>
        <v>1.792392692984131</v>
      </c>
      <c r="N1397" s="46">
        <f t="shared" si="153"/>
        <v>1.18197516849934</v>
      </c>
      <c r="O1397" s="46">
        <f t="shared" si="153"/>
        <v>1.29577384258902</v>
      </c>
      <c r="P1397" s="38">
        <f t="shared" si="154"/>
        <v>1.1042844325106493E-3</v>
      </c>
      <c r="Q1397" s="38">
        <f t="shared" si="155"/>
        <v>5.0216502799254048E-3</v>
      </c>
      <c r="R1397" s="38">
        <f t="shared" si="155"/>
        <v>1.585956641043218E-3</v>
      </c>
      <c r="S1397" s="34">
        <f>MAX(M$6:M1397)</f>
        <v>1.792392692984131</v>
      </c>
      <c r="T1397" s="34">
        <f>MAX(N$6:N1397)</f>
        <v>1.37911001835863</v>
      </c>
      <c r="U1397" s="34">
        <f>MAX(O$6:O1397)</f>
        <v>1.34291332477861</v>
      </c>
      <c r="V1397" s="35">
        <f t="shared" si="156"/>
        <v>0</v>
      </c>
      <c r="W1397" s="35">
        <f t="shared" si="157"/>
        <v>-0.14294352679267253</v>
      </c>
      <c r="X1397" s="35">
        <f t="shared" si="157"/>
        <v>-3.5102401115396975E-2</v>
      </c>
    </row>
    <row r="1398" spans="1:24">
      <c r="A1398" s="357">
        <v>45926</v>
      </c>
      <c r="B1398" s="132">
        <f>[1]!thsiFinD("ths_adjustment_nvg_ratio_fund",B$2,$A$6,$A1398,101)/100</f>
        <v>0.54100063938619003</v>
      </c>
      <c r="C1398" s="132">
        <f>[1]!thsiFinD("ths_adjustment_nvg_ratio_fund",C$2,$A$6,$A1398,101)/100</f>
        <v>0.49752410737555003</v>
      </c>
      <c r="D1398" s="132">
        <f>[1]!thsiFinD("ths_adjustment_nvg_ratio_fund",D$2,$A$6,$A1398,101)/100</f>
        <v>0.84890965732086998</v>
      </c>
      <c r="E1398" s="132">
        <f>[1]!thsiFinD("ths_adjustment_nvg_ratio_fund",E$2,$A$6,$A1398,101)/100</f>
        <v>1.0935180935290001</v>
      </c>
      <c r="F1398" s="135">
        <f>(1+F$831)*(1+[1]!thsiFinD("ths_adjustment_nvg_ratio_fund",F$2,$A$832,$A1398,101)/100)-1</f>
        <v>0.70139819513374291</v>
      </c>
      <c r="G1398" s="135">
        <f>(1+G$831)*(1+[1]!thsiFinD("ths_adjustment_nvg_ratio_fund",G$2,$A$832,$A1398,101)/100)-1</f>
        <v>0.7178176327053063</v>
      </c>
      <c r="H1398" s="136">
        <f>(1+H$997)*(1+[1]!thsiFinD("ths_adjustment_nvg_ratio_fund",H$2,$A$998,$A1398,101)/100)-1</f>
        <v>0.7664781813460293</v>
      </c>
      <c r="I1398" s="136">
        <f>(1+I$997)*(1+[1]!thsiFinD("ths_adjustment_nvg_ratio_fund",I$2,$A$998,$A1398,101)/100)-1</f>
        <v>1.0135044128431576</v>
      </c>
      <c r="J1398" s="32">
        <f t="shared" si="151"/>
        <v>0.77251886495498079</v>
      </c>
      <c r="K1398" s="32">
        <f>[1]!thsiFinD("ths_int_chg_ratio_index",K$2,$A$6,$A1398,101)/100</f>
        <v>0.16943895632269002</v>
      </c>
      <c r="L1398" s="32">
        <f>[1]!thsiFinD("ths_int_chg_ratio_index",L$2,$A$6,$A1398,101)/100</f>
        <v>0.28016372342301998</v>
      </c>
      <c r="M1398" s="46">
        <f t="shared" si="152"/>
        <v>1.7725188649549808</v>
      </c>
      <c r="N1398" s="46">
        <f t="shared" si="153"/>
        <v>1.1694389563226899</v>
      </c>
      <c r="O1398" s="46">
        <f t="shared" si="153"/>
        <v>1.2801637234230201</v>
      </c>
      <c r="P1398" s="38">
        <f t="shared" si="154"/>
        <v>-1.1087876059158952E-2</v>
      </c>
      <c r="Q1398" s="38">
        <f t="shared" si="155"/>
        <v>-1.0606155282065988E-2</v>
      </c>
      <c r="R1398" s="38">
        <f t="shared" si="155"/>
        <v>-1.2046947278091413E-2</v>
      </c>
      <c r="S1398" s="34">
        <f>MAX(M$6:M1398)</f>
        <v>1.792392692984131</v>
      </c>
      <c r="T1398" s="34">
        <f>MAX(N$6:N1398)</f>
        <v>1.37911001835863</v>
      </c>
      <c r="U1398" s="34">
        <f>MAX(O$6:O1398)</f>
        <v>1.34291332477861</v>
      </c>
      <c r="V1398" s="35">
        <f t="shared" si="156"/>
        <v>-1.1087876059158952E-2</v>
      </c>
      <c r="W1398" s="35">
        <f t="shared" si="157"/>
        <v>-0.15203360083300932</v>
      </c>
      <c r="X1398" s="35">
        <f t="shared" si="157"/>
        <v>-4.6726471617916765E-2</v>
      </c>
    </row>
    <row r="1399" spans="1:24">
      <c r="A1399" s="357">
        <v>45929</v>
      </c>
      <c r="B1399" s="132">
        <f>[1]!thsiFinD("ths_adjustment_nvg_ratio_fund",B$2,$A$6,$A1399,101)/100</f>
        <v>0.55946291560102002</v>
      </c>
      <c r="C1399" s="132">
        <f>[1]!thsiFinD("ths_adjustment_nvg_ratio_fund",C$2,$A$6,$A1399,101)/100</f>
        <v>0.51924246373034</v>
      </c>
      <c r="D1399" s="132">
        <f>[1]!thsiFinD("ths_adjustment_nvg_ratio_fund",D$2,$A$6,$A1399,101)/100</f>
        <v>0.87502995446921006</v>
      </c>
      <c r="E1399" s="132">
        <f>[1]!thsiFinD("ths_adjustment_nvg_ratio_fund",E$2,$A$6,$A1399,101)/100</f>
        <v>1.1204584590691999</v>
      </c>
      <c r="F1399" s="135">
        <f>(1+F$831)*(1+[1]!thsiFinD("ths_adjustment_nvg_ratio_fund",F$2,$A$832,$A1399,101)/100)-1</f>
        <v>0.72190690908963306</v>
      </c>
      <c r="G1399" s="135">
        <f>(1+G$831)*(1+[1]!thsiFinD("ths_adjustment_nvg_ratio_fund",G$2,$A$832,$A1399,101)/100)-1</f>
        <v>0.73424288505599744</v>
      </c>
      <c r="H1399" s="136">
        <f>(1+H$997)*(1+[1]!thsiFinD("ths_adjustment_nvg_ratio_fund",H$2,$A$998,$A1399,101)/100)-1</f>
        <v>0.78178400482470711</v>
      </c>
      <c r="I1399" s="136">
        <f>(1+I$997)*(1+[1]!thsiFinD("ths_adjustment_nvg_ratio_fund",I$2,$A$998,$A1399,101)/100)-1</f>
        <v>1.0286572154684084</v>
      </c>
      <c r="J1399" s="32">
        <f t="shared" si="151"/>
        <v>0.79259810091356442</v>
      </c>
      <c r="K1399" s="32">
        <f>[1]!thsiFinD("ths_int_chg_ratio_index",K$2,$A$6,$A1399,101)/100</f>
        <v>0.18735420821323001</v>
      </c>
      <c r="L1399" s="32">
        <f>[1]!thsiFinD("ths_int_chg_ratio_index",L$2,$A$6,$A1399,101)/100</f>
        <v>0.29784145145454</v>
      </c>
      <c r="M1399" s="46">
        <f t="shared" si="152"/>
        <v>1.7925981009135645</v>
      </c>
      <c r="N1399" s="46">
        <f t="shared" si="153"/>
        <v>1.18735420821323</v>
      </c>
      <c r="O1399" s="46">
        <f t="shared" si="153"/>
        <v>1.29784145145454</v>
      </c>
      <c r="P1399" s="38">
        <f t="shared" si="154"/>
        <v>1.1328080256620465E-2</v>
      </c>
      <c r="Q1399" s="38">
        <f t="shared" si="155"/>
        <v>1.531952719180385E-2</v>
      </c>
      <c r="R1399" s="38">
        <f t="shared" si="155"/>
        <v>1.3808958735568311E-2</v>
      </c>
      <c r="S1399" s="34">
        <f>MAX(M$6:M1399)</f>
        <v>1.7925981009135645</v>
      </c>
      <c r="T1399" s="34">
        <f>MAX(N$6:N1399)</f>
        <v>1.37911001835863</v>
      </c>
      <c r="U1399" s="34">
        <f>MAX(O$6:O1399)</f>
        <v>1.34291332477861</v>
      </c>
      <c r="V1399" s="35">
        <f t="shared" si="156"/>
        <v>0</v>
      </c>
      <c r="W1399" s="35">
        <f t="shared" si="157"/>
        <v>-0.13904315652323462</v>
      </c>
      <c r="X1399" s="35">
        <f t="shared" si="157"/>
        <v>-3.3562756800779026E-2</v>
      </c>
    </row>
    <row r="1400" spans="1:24">
      <c r="A1400" s="357">
        <v>45930</v>
      </c>
      <c r="B1400" s="132">
        <f>[1]!thsiFinD("ths_adjustment_nvg_ratio_fund",B$2,$A$6,$A1400,101)/100</f>
        <v>0.56433823529411997</v>
      </c>
      <c r="C1400" s="132">
        <f>[1]!thsiFinD("ths_adjustment_nvg_ratio_fund",C$2,$A$6,$A1400,101)/100</f>
        <v>0.52593171748762002</v>
      </c>
      <c r="D1400" s="132">
        <f>[1]!thsiFinD("ths_adjustment_nvg_ratio_fund",D$2,$A$6,$A1400,101)/100</f>
        <v>0.89575844716031994</v>
      </c>
      <c r="E1400" s="132">
        <f>[1]!thsiFinD("ths_adjustment_nvg_ratio_fund",E$2,$A$6,$A1400,101)/100</f>
        <v>1.1396616261751999</v>
      </c>
      <c r="F1400" s="135">
        <f>(1+F$831)*(1+[1]!thsiFinD("ths_adjustment_nvg_ratio_fund",F$2,$A$832,$A1400,101)/100)-1</f>
        <v>0.73687591295398946</v>
      </c>
      <c r="G1400" s="135">
        <f>(1+G$831)*(1+[1]!thsiFinD("ths_adjustment_nvg_ratio_fund",G$2,$A$832,$A1400,101)/100)-1</f>
        <v>0.75330576917102543</v>
      </c>
      <c r="H1400" s="136">
        <f>(1+H$997)*(1+[1]!thsiFinD("ths_adjustment_nvg_ratio_fund",H$2,$A$998,$A1400,101)/100)-1</f>
        <v>0.78985058746886794</v>
      </c>
      <c r="I1400" s="136">
        <f>(1+I$997)*(1+[1]!thsiFinD("ths_adjustment_nvg_ratio_fund",I$2,$A$998,$A1400,101)/100)-1</f>
        <v>1.039688455779594</v>
      </c>
      <c r="J1400" s="32">
        <f t="shared" si="151"/>
        <v>0.80567634393634213</v>
      </c>
      <c r="K1400" s="32">
        <f>[1]!thsiFinD("ths_int_chg_ratio_index",K$2,$A$6,$A1400,101)/100</f>
        <v>0.19392907831123002</v>
      </c>
      <c r="L1400" s="32">
        <f>[1]!thsiFinD("ths_int_chg_ratio_index",L$2,$A$6,$A1400,101)/100</f>
        <v>0.30562143396079999</v>
      </c>
      <c r="M1400" s="46">
        <f t="shared" si="152"/>
        <v>1.8056763439363421</v>
      </c>
      <c r="N1400" s="46">
        <f t="shared" si="153"/>
        <v>1.19392907831123</v>
      </c>
      <c r="O1400" s="46">
        <f t="shared" si="153"/>
        <v>1.3056214339608001</v>
      </c>
      <c r="P1400" s="38">
        <f t="shared" si="154"/>
        <v>7.2956916645803283E-3</v>
      </c>
      <c r="Q1400" s="38">
        <f t="shared" si="155"/>
        <v>5.537412553490606E-3</v>
      </c>
      <c r="R1400" s="38">
        <f t="shared" si="155"/>
        <v>5.9945554193394646E-3</v>
      </c>
      <c r="S1400" s="34">
        <f>MAX(M$6:M1400)</f>
        <v>1.8056763439363421</v>
      </c>
      <c r="T1400" s="34">
        <f>MAX(N$6:N1400)</f>
        <v>1.37911001835863</v>
      </c>
      <c r="U1400" s="34">
        <f>MAX(O$6:O1400)</f>
        <v>1.34291332477861</v>
      </c>
      <c r="V1400" s="35">
        <f t="shared" si="156"/>
        <v>0</v>
      </c>
      <c r="W1400" s="35">
        <f t="shared" si="157"/>
        <v>-0.13427568329015271</v>
      </c>
      <c r="X1400" s="35">
        <f t="shared" si="157"/>
        <v>-2.7769395187107748E-2</v>
      </c>
    </row>
    <row r="1401" spans="1:24">
      <c r="A1401" s="357">
        <v>45939</v>
      </c>
      <c r="B1401" s="132">
        <f>[1]!thsiFinD("ths_adjustment_nvg_ratio_fund",B$2,$A$6,$A1401,101)/100</f>
        <v>0.58807544757033003</v>
      </c>
      <c r="C1401" s="132">
        <f>[1]!thsiFinD("ths_adjustment_nvg_ratio_fund",C$2,$A$6,$A1401,101)/100</f>
        <v>0.54712883328990003</v>
      </c>
      <c r="D1401" s="132">
        <f>[1]!thsiFinD("ths_adjustment_nvg_ratio_fund",D$2,$A$6,$A1401,101)/100</f>
        <v>0.93194344596213996</v>
      </c>
      <c r="E1401" s="132">
        <f>[1]!thsiFinD("ths_adjustment_nvg_ratio_fund",E$2,$A$6,$A1401,101)/100</f>
        <v>1.1711697353664001</v>
      </c>
      <c r="F1401" s="135">
        <f>(1+F$831)*(1+[1]!thsiFinD("ths_adjustment_nvg_ratio_fund",F$2,$A$832,$A1401,101)/100)-1</f>
        <v>0.7576203592541999</v>
      </c>
      <c r="G1401" s="135">
        <f>(1+G$831)*(1+[1]!thsiFinD("ths_adjustment_nvg_ratio_fund",G$2,$A$832,$A1401,101)/100)-1</f>
        <v>0.77176919152143286</v>
      </c>
      <c r="H1401" s="136">
        <f>(1+H$997)*(1+[1]!thsiFinD("ths_adjustment_nvg_ratio_fund",H$2,$A$998,$A1401,101)/100)-1</f>
        <v>0.79771033466062047</v>
      </c>
      <c r="I1401" s="136">
        <f>(1+I$997)*(1+[1]!thsiFinD("ths_adjustment_nvg_ratio_fund",I$2,$A$998,$A1401,101)/100)-1</f>
        <v>1.050840918511772</v>
      </c>
      <c r="J1401" s="32">
        <f t="shared" si="151"/>
        <v>0.82703228326709932</v>
      </c>
      <c r="K1401" s="32">
        <f>[1]!thsiFinD("ths_int_chg_ratio_index",K$2,$A$6,$A1401,101)/100</f>
        <v>0.21279647894282999</v>
      </c>
      <c r="L1401" s="32">
        <f>[1]!thsiFinD("ths_int_chg_ratio_index",L$2,$A$6,$A1401,101)/100</f>
        <v>0.32281899763779998</v>
      </c>
      <c r="M1401" s="46">
        <f t="shared" si="152"/>
        <v>1.8270322832670993</v>
      </c>
      <c r="N1401" s="46">
        <f t="shared" si="153"/>
        <v>1.21279647894283</v>
      </c>
      <c r="O1401" s="46">
        <f t="shared" si="153"/>
        <v>1.3228189976378</v>
      </c>
      <c r="P1401" s="38">
        <f t="shared" si="154"/>
        <v>1.1827113647732368E-2</v>
      </c>
      <c r="Q1401" s="38">
        <f t="shared" si="155"/>
        <v>1.5802781734981508E-2</v>
      </c>
      <c r="R1401" s="38">
        <f t="shared" si="155"/>
        <v>1.3171937308679382E-2</v>
      </c>
      <c r="S1401" s="34">
        <f>MAX(M$6:M1401)</f>
        <v>1.8270322832670993</v>
      </c>
      <c r="T1401" s="34">
        <f>MAX(N$6:N1401)</f>
        <v>1.37911001835863</v>
      </c>
      <c r="U1401" s="34">
        <f>MAX(O$6:O1401)</f>
        <v>1.34291332477861</v>
      </c>
      <c r="V1401" s="35">
        <f t="shared" si="156"/>
        <v>0</v>
      </c>
      <c r="W1401" s="35">
        <f t="shared" si="157"/>
        <v>-0.12059483087052092</v>
      </c>
      <c r="X1401" s="35">
        <f t="shared" si="157"/>
        <v>-1.4963234610932741E-2</v>
      </c>
    </row>
    <row r="1402" spans="1:24">
      <c r="A1402" s="357">
        <v>45940</v>
      </c>
      <c r="B1402" s="132">
        <f>[1]!thsiFinD("ths_adjustment_nvg_ratio_fund",B$2,$A$6,$A1402,101)/100</f>
        <v>0.56721547314577991</v>
      </c>
      <c r="C1402" s="132">
        <f>[1]!thsiFinD("ths_adjustment_nvg_ratio_fund",C$2,$A$6,$A1402,101)/100</f>
        <v>0.52740856571975003</v>
      </c>
      <c r="D1402" s="132">
        <f>[1]!thsiFinD("ths_adjustment_nvg_ratio_fund",D$2,$A$6,$A1402,101)/100</f>
        <v>0.89779535106637998</v>
      </c>
      <c r="E1402" s="132">
        <f>[1]!thsiFinD("ths_adjustment_nvg_ratio_fund",E$2,$A$6,$A1402,101)/100</f>
        <v>1.1443225890687001</v>
      </c>
      <c r="F1402" s="135">
        <f>(1+F$831)*(1+[1]!thsiFinD("ths_adjustment_nvg_ratio_fund",F$2,$A$832,$A1402,101)/100)-1</f>
        <v>0.7466588052432932</v>
      </c>
      <c r="G1402" s="135">
        <f>(1+G$831)*(1+[1]!thsiFinD("ths_adjustment_nvg_ratio_fund",G$2,$A$832,$A1402,101)/100)-1</f>
        <v>0.74815039799526617</v>
      </c>
      <c r="H1402" s="136">
        <f>(1+H$997)*(1+[1]!thsiFinD("ths_adjustment_nvg_ratio_fund",H$2,$A$998,$A1402,101)/100)-1</f>
        <v>0.7847831188847203</v>
      </c>
      <c r="I1402" s="136">
        <f>(1+I$997)*(1+[1]!thsiFinD("ths_adjustment_nvg_ratio_fund",I$2,$A$998,$A1402,101)/100)-1</f>
        <v>1.0362942279915353</v>
      </c>
      <c r="J1402" s="32">
        <f t="shared" si="151"/>
        <v>0.80657856613942802</v>
      </c>
      <c r="K1402" s="32">
        <f>[1]!thsiFinD("ths_int_chg_ratio_index",K$2,$A$6,$A1402,101)/100</f>
        <v>0.18884149362215999</v>
      </c>
      <c r="L1402" s="32">
        <f>[1]!thsiFinD("ths_int_chg_ratio_index",L$2,$A$6,$A1402,101)/100</f>
        <v>0.30121889036969002</v>
      </c>
      <c r="M1402" s="46">
        <f t="shared" si="152"/>
        <v>1.806578566139428</v>
      </c>
      <c r="N1402" s="46">
        <f t="shared" si="153"/>
        <v>1.1888414936221601</v>
      </c>
      <c r="O1402" s="46">
        <f t="shared" si="153"/>
        <v>1.30121889036969</v>
      </c>
      <c r="P1402" s="38">
        <f t="shared" si="154"/>
        <v>-1.1195049652377276E-2</v>
      </c>
      <c r="Q1402" s="38">
        <f t="shared" si="155"/>
        <v>-1.9751859225012769E-2</v>
      </c>
      <c r="R1402" s="38">
        <f t="shared" si="155"/>
        <v>-1.6328845674791537E-2</v>
      </c>
      <c r="S1402" s="34">
        <f>MAX(M$6:M1402)</f>
        <v>1.8270322832670993</v>
      </c>
      <c r="T1402" s="34">
        <f>MAX(N$6:N1402)</f>
        <v>1.37911001835863</v>
      </c>
      <c r="U1402" s="34">
        <f>MAX(O$6:O1402)</f>
        <v>1.34291332477861</v>
      </c>
      <c r="V1402" s="35">
        <f t="shared" si="156"/>
        <v>-1.1195049652377276E-2</v>
      </c>
      <c r="W1402" s="35">
        <f t="shared" si="157"/>
        <v>-0.13796471797291499</v>
      </c>
      <c r="X1402" s="35">
        <f t="shared" si="157"/>
        <v>-3.104774793696663E-2</v>
      </c>
    </row>
    <row r="1403" spans="1:24">
      <c r="A1403" s="357">
        <v>45943</v>
      </c>
      <c r="B1403" s="132">
        <f>[1]!thsiFinD("ths_adjustment_nvg_ratio_fund",B$2,$A$6,$A1403,101)/100</f>
        <v>0.55970268542198998</v>
      </c>
      <c r="C1403" s="132">
        <f>[1]!thsiFinD("ths_adjustment_nvg_ratio_fund",C$2,$A$6,$A1403,101)/100</f>
        <v>0.52063243853704999</v>
      </c>
      <c r="D1403" s="132">
        <f>[1]!thsiFinD("ths_adjustment_nvg_ratio_fund",D$2,$A$6,$A1403,101)/100</f>
        <v>0.89527917565300996</v>
      </c>
      <c r="E1403" s="132">
        <f>[1]!thsiFinD("ths_adjustment_nvg_ratio_fund",E$2,$A$6,$A1403,101)/100</f>
        <v>1.1332294974438</v>
      </c>
      <c r="F1403" s="135">
        <f>(1+F$831)*(1+[1]!thsiFinD("ths_adjustment_nvg_ratio_fund",F$2,$A$832,$A1403,101)/100)-1</f>
        <v>0.7434764185949656</v>
      </c>
      <c r="G1403" s="135">
        <f>(1+G$831)*(1+[1]!thsiFinD("ths_adjustment_nvg_ratio_fund",G$2,$A$832,$A1403,101)/100)-1</f>
        <v>0.74611222799554988</v>
      </c>
      <c r="H1403" s="136">
        <f>(1+H$997)*(1+[1]!thsiFinD("ths_adjustment_nvg_ratio_fund",H$2,$A$998,$A1403,101)/100)-1</f>
        <v>0.77733704259779479</v>
      </c>
      <c r="I1403" s="136">
        <f>(1+I$997)*(1+[1]!thsiFinD("ths_adjustment_nvg_ratio_fund",I$2,$A$998,$A1403,101)/100)-1</f>
        <v>1.0264752118903675</v>
      </c>
      <c r="J1403" s="32">
        <f t="shared" si="151"/>
        <v>0.80028058726681595</v>
      </c>
      <c r="K1403" s="32">
        <f>[1]!thsiFinD("ths_int_chg_ratio_index",K$2,$A$6,$A1403,101)/100</f>
        <v>0.18361224823497999</v>
      </c>
      <c r="L1403" s="32">
        <f>[1]!thsiFinD("ths_int_chg_ratio_index",L$2,$A$6,$A1403,101)/100</f>
        <v>0.29639869178767997</v>
      </c>
      <c r="M1403" s="46">
        <f t="shared" si="152"/>
        <v>1.8002805872668159</v>
      </c>
      <c r="N1403" s="46">
        <f t="shared" si="153"/>
        <v>1.18361224823498</v>
      </c>
      <c r="O1403" s="46">
        <f t="shared" si="153"/>
        <v>1.29639869178768</v>
      </c>
      <c r="P1403" s="38">
        <f t="shared" si="154"/>
        <v>-3.4861361640476929E-3</v>
      </c>
      <c r="Q1403" s="38">
        <f t="shared" si="155"/>
        <v>-4.3986060507087421E-3</v>
      </c>
      <c r="R1403" s="38">
        <f t="shared" si="155"/>
        <v>-3.7043718145226556E-3</v>
      </c>
      <c r="S1403" s="34">
        <f>MAX(M$6:M1403)</f>
        <v>1.8270322832670993</v>
      </c>
      <c r="T1403" s="34">
        <f>MAX(N$6:N1403)</f>
        <v>1.37911001835863</v>
      </c>
      <c r="U1403" s="34">
        <f>MAX(O$6:O1403)</f>
        <v>1.34291332477861</v>
      </c>
      <c r="V1403" s="35">
        <f t="shared" si="156"/>
        <v>-1.4642158348973422E-2</v>
      </c>
      <c r="W1403" s="35">
        <f t="shared" si="157"/>
        <v>-0.14175647158036375</v>
      </c>
      <c r="X1403" s="35">
        <f t="shared" si="157"/>
        <v>-3.4637107349127172E-2</v>
      </c>
    </row>
    <row r="1404" spans="1:24">
      <c r="A1404" s="357">
        <v>45944</v>
      </c>
      <c r="B1404" s="132">
        <f>[1]!thsiFinD("ths_adjustment_nvg_ratio_fund",B$2,$A$6,$A1404,101)/100</f>
        <v>0.54899296675192</v>
      </c>
      <c r="C1404" s="132">
        <f>[1]!thsiFinD("ths_adjustment_nvg_ratio_fund",C$2,$A$6,$A1404,101)/100</f>
        <v>0.50586395621579006</v>
      </c>
      <c r="D1404" s="132">
        <f>[1]!thsiFinD("ths_adjustment_nvg_ratio_fund",D$2,$A$6,$A1404,101)/100</f>
        <v>0.84855020369038991</v>
      </c>
      <c r="E1404" s="132">
        <f>[1]!thsiFinD("ths_adjustment_nvg_ratio_fund",E$2,$A$6,$A1404,101)/100</f>
        <v>1.0908147350353001</v>
      </c>
      <c r="F1404" s="135">
        <f>(1+F$831)*(1+[1]!thsiFinD("ths_adjustment_nvg_ratio_fund",F$2,$A$832,$A1404,101)/100)-1</f>
        <v>0.71200615062816897</v>
      </c>
      <c r="G1404" s="135">
        <f>(1+G$831)*(1+[1]!thsiFinD("ths_adjustment_nvg_ratio_fund",G$2,$A$832,$A1404,101)/100)-1</f>
        <v>0.71110366094152533</v>
      </c>
      <c r="H1404" s="136">
        <f>(1+H$997)*(1+[1]!thsiFinD("ths_adjustment_nvg_ratio_fund",H$2,$A$998,$A1404,101)/100)-1</f>
        <v>0.74134767387766853</v>
      </c>
      <c r="I1404" s="136">
        <f>(1+I$997)*(1+[1]!thsiFinD("ths_adjustment_nvg_ratio_fund",I$2,$A$998,$A1404,101)/100)-1</f>
        <v>0.99810916537590089</v>
      </c>
      <c r="J1404" s="32">
        <f t="shared" si="151"/>
        <v>0.76959856406458294</v>
      </c>
      <c r="K1404" s="32">
        <f>[1]!thsiFinD("ths_int_chg_ratio_index",K$2,$A$6,$A1404,101)/100</f>
        <v>0.16536276965199001</v>
      </c>
      <c r="L1404" s="32">
        <f>[1]!thsiFinD("ths_int_chg_ratio_index",L$2,$A$6,$A1404,101)/100</f>
        <v>0.27581582274877997</v>
      </c>
      <c r="M1404" s="46">
        <f t="shared" si="152"/>
        <v>1.7695985640645828</v>
      </c>
      <c r="N1404" s="46">
        <f t="shared" si="153"/>
        <v>1.1653627696519899</v>
      </c>
      <c r="O1404" s="46">
        <f t="shared" si="153"/>
        <v>1.2758158227487799</v>
      </c>
      <c r="P1404" s="38">
        <f t="shared" si="154"/>
        <v>-1.7042911765667856E-2</v>
      </c>
      <c r="Q1404" s="38">
        <f t="shared" si="155"/>
        <v>-1.5418460403906709E-2</v>
      </c>
      <c r="R1404" s="38">
        <f t="shared" si="155"/>
        <v>-1.5876959124755952E-2</v>
      </c>
      <c r="S1404" s="34">
        <f>MAX(M$6:M1404)</f>
        <v>1.8270322832670993</v>
      </c>
      <c r="T1404" s="34">
        <f>MAX(N$6:N1404)</f>
        <v>1.37911001835863</v>
      </c>
      <c r="U1404" s="34">
        <f>MAX(O$6:O1404)</f>
        <v>1.34291332477861</v>
      </c>
      <c r="V1404" s="35">
        <f t="shared" si="156"/>
        <v>-3.1435525101840889E-2</v>
      </c>
      <c r="W1404" s="35">
        <f t="shared" si="157"/>
        <v>-0.15498926544021108</v>
      </c>
      <c r="X1404" s="35">
        <f t="shared" si="157"/>
        <v>-4.9964134536301219E-2</v>
      </c>
    </row>
    <row r="1405" spans="1:24">
      <c r="A1405" s="357">
        <v>45945</v>
      </c>
      <c r="B1405" s="132">
        <f>[1]!thsiFinD("ths_adjustment_nvg_ratio_fund",B$2,$A$6,$A1405,101)/100</f>
        <v>0.57105179028133002</v>
      </c>
      <c r="C1405" s="132">
        <f>[1]!thsiFinD("ths_adjustment_nvg_ratio_fund",C$2,$A$6,$A1405,101)/100</f>
        <v>0.52558422378594005</v>
      </c>
      <c r="D1405" s="132">
        <f>[1]!thsiFinD("ths_adjustment_nvg_ratio_fund",D$2,$A$6,$A1405,101)/100</f>
        <v>0.87802540138989005</v>
      </c>
      <c r="E1405" s="132">
        <f>[1]!thsiFinD("ths_adjustment_nvg_ratio_fund",E$2,$A$6,$A1405,101)/100</f>
        <v>1.1208313361161</v>
      </c>
      <c r="F1405" s="135">
        <f>(1+F$831)*(1+[1]!thsiFinD("ths_adjustment_nvg_ratio_fund",F$2,$A$832,$A1405,101)/100)-1</f>
        <v>0.74100122897959952</v>
      </c>
      <c r="G1405" s="135">
        <f>(1+G$831)*(1+[1]!thsiFinD("ths_adjustment_nvg_ratio_fund",G$2,$A$832,$A1405,101)/100)-1</f>
        <v>0.74179610329025292</v>
      </c>
      <c r="H1405" s="136">
        <f>(1+H$997)*(1+[1]!thsiFinD("ths_adjustment_nvg_ratio_fund",H$2,$A$998,$A1405,101)/100)-1</f>
        <v>0.77454476399020011</v>
      </c>
      <c r="I1405" s="136">
        <f>(1+I$997)*(1+[1]!thsiFinD("ths_adjustment_nvg_ratio_fund",I$2,$A$998,$A1405,101)/100)-1</f>
        <v>1.0312028863094471</v>
      </c>
      <c r="J1405" s="32">
        <f t="shared" si="151"/>
        <v>0.79800471676784501</v>
      </c>
      <c r="K1405" s="32">
        <f>[1]!thsiFinD("ths_int_chg_ratio_index",K$2,$A$6,$A1405,101)/100</f>
        <v>0.1822971713764</v>
      </c>
      <c r="L1405" s="32">
        <f>[1]!thsiFinD("ths_int_chg_ratio_index",L$2,$A$6,$A1405,101)/100</f>
        <v>0.29473864930619997</v>
      </c>
      <c r="M1405" s="46">
        <f t="shared" si="152"/>
        <v>1.798004716767845</v>
      </c>
      <c r="N1405" s="46">
        <f t="shared" si="153"/>
        <v>1.1822971713763999</v>
      </c>
      <c r="O1405" s="46">
        <f t="shared" si="153"/>
        <v>1.2947386493062001</v>
      </c>
      <c r="P1405" s="38">
        <f t="shared" si="154"/>
        <v>1.6052314507995602E-2</v>
      </c>
      <c r="Q1405" s="38">
        <f t="shared" si="155"/>
        <v>1.4531442195863997E-2</v>
      </c>
      <c r="R1405" s="38">
        <f t="shared" si="155"/>
        <v>1.4831942212983673E-2</v>
      </c>
      <c r="S1405" s="34">
        <f>MAX(M$6:M1405)</f>
        <v>1.8270322832670993</v>
      </c>
      <c r="T1405" s="34">
        <f>MAX(N$6:N1405)</f>
        <v>1.37911001835863</v>
      </c>
      <c r="U1405" s="34">
        <f>MAX(O$6:O1405)</f>
        <v>1.34291332477861</v>
      </c>
      <c r="V1405" s="35">
        <f t="shared" si="156"/>
        <v>-1.5887823529503908E-2</v>
      </c>
      <c r="W1405" s="35">
        <f t="shared" si="157"/>
        <v>-0.14271004079607086</v>
      </c>
      <c r="X1405" s="35">
        <f t="shared" si="157"/>
        <v>-3.5873257479481779E-2</v>
      </c>
    </row>
    <row r="1406" spans="1:24">
      <c r="A1406" s="357">
        <v>45946</v>
      </c>
      <c r="B1406" s="132">
        <f>[1]!thsiFinD("ths_adjustment_nvg_ratio_fund",B$2,$A$6,$A1406,101)/100</f>
        <v>0.57368925831202</v>
      </c>
      <c r="C1406" s="132">
        <f>[1]!thsiFinD("ths_adjustment_nvg_ratio_fund",C$2,$A$6,$A1406,101)/100</f>
        <v>0.52966727478064002</v>
      </c>
      <c r="D1406" s="132">
        <f>[1]!thsiFinD("ths_adjustment_nvg_ratio_fund",D$2,$A$6,$A1406,101)/100</f>
        <v>0.86424634555475999</v>
      </c>
      <c r="E1406" s="132">
        <f>[1]!thsiFinD("ths_adjustment_nvg_ratio_fund",E$2,$A$6,$A1406,101)/100</f>
        <v>1.1053569393249001</v>
      </c>
      <c r="F1406" s="135">
        <f>(1+F$831)*(1+[1]!thsiFinD("ths_adjustment_nvg_ratio_fund",F$2,$A$832,$A1406,101)/100)-1</f>
        <v>0.71978531799074763</v>
      </c>
      <c r="G1406" s="135">
        <f>(1+G$831)*(1+[1]!thsiFinD("ths_adjustment_nvg_ratio_fund",G$2,$A$832,$A1406,101)/100)-1</f>
        <v>0.72525095858664712</v>
      </c>
      <c r="H1406" s="136">
        <f>(1+H$997)*(1+[1]!thsiFinD("ths_adjustment_nvg_ratio_fund",H$2,$A$998,$A1406,101)/100)-1</f>
        <v>0.75417147192736445</v>
      </c>
      <c r="I1406" s="136">
        <f>(1+I$997)*(1+[1]!thsiFinD("ths_adjustment_nvg_ratio_fund",I$2,$A$998,$A1406,101)/100)-1</f>
        <v>1.0101101850550989</v>
      </c>
      <c r="J1406" s="32">
        <f t="shared" si="151"/>
        <v>0.78528471894152219</v>
      </c>
      <c r="K1406" s="32">
        <f>[1]!thsiFinD("ths_int_chg_ratio_index",K$2,$A$6,$A1406,101)/100</f>
        <v>0.18183100694416002</v>
      </c>
      <c r="L1406" s="32">
        <f>[1]!thsiFinD("ths_int_chg_ratio_index",L$2,$A$6,$A1406,101)/100</f>
        <v>0.28898418795315001</v>
      </c>
      <c r="M1406" s="46">
        <f t="shared" si="152"/>
        <v>1.7852847189415222</v>
      </c>
      <c r="N1406" s="46">
        <f t="shared" si="153"/>
        <v>1.18183100694416</v>
      </c>
      <c r="O1406" s="46">
        <f t="shared" si="153"/>
        <v>1.2889841879531501</v>
      </c>
      <c r="P1406" s="38">
        <f t="shared" si="154"/>
        <v>-7.0745074847127221E-3</v>
      </c>
      <c r="Q1406" s="38">
        <f t="shared" si="155"/>
        <v>-3.9428702320010167E-4</v>
      </c>
      <c r="R1406" s="38">
        <f t="shared" si="155"/>
        <v>-4.4444964674018594E-3</v>
      </c>
      <c r="S1406" s="34">
        <f>MAX(M$6:M1406)</f>
        <v>1.8270322832670993</v>
      </c>
      <c r="T1406" s="34">
        <f>MAX(N$6:N1406)</f>
        <v>1.37911001835863</v>
      </c>
      <c r="U1406" s="34">
        <f>MAX(O$6:O1406)</f>
        <v>1.34291332477861</v>
      </c>
      <c r="V1406" s="35">
        <f t="shared" si="156"/>
        <v>-2.2849932487741365E-2</v>
      </c>
      <c r="W1406" s="35">
        <f t="shared" si="157"/>
        <v>-0.14304805910210472</v>
      </c>
      <c r="X1406" s="35">
        <f t="shared" si="157"/>
        <v>-4.0158315380741771E-2</v>
      </c>
    </row>
    <row r="1407" spans="1:24">
      <c r="A1407" s="357">
        <v>45947</v>
      </c>
      <c r="B1407" s="132">
        <f>[1]!thsiFinD("ths_adjustment_nvg_ratio_fund",B$2,$A$6,$A1407,101)/100</f>
        <v>0.54227941176470995</v>
      </c>
      <c r="C1407" s="132">
        <f>[1]!thsiFinD("ths_adjustment_nvg_ratio_fund",C$2,$A$6,$A1407,101)/100</f>
        <v>0.49908782903310001</v>
      </c>
      <c r="D1407" s="132">
        <f>[1]!thsiFinD("ths_adjustment_nvg_ratio_fund",D$2,$A$6,$A1407,101)/100</f>
        <v>0.81068775461299003</v>
      </c>
      <c r="E1407" s="132">
        <f>[1]!thsiFinD("ths_adjustment_nvg_ratio_fund",E$2,$A$6,$A1407,101)/100</f>
        <v>1.0520355237763999</v>
      </c>
      <c r="F1407" s="135">
        <f>(1+F$831)*(1+[1]!thsiFinD("ths_adjustment_nvg_ratio_fund",F$2,$A$832,$A1407,101)/100)-1</f>
        <v>0.67428897553687706</v>
      </c>
      <c r="G1407" s="135">
        <f>(1+G$831)*(1+[1]!thsiFinD("ths_adjustment_nvg_ratio_fund",G$2,$A$832,$A1407,101)/100)-1</f>
        <v>0.67909240271062932</v>
      </c>
      <c r="H1407" s="136">
        <f>(1+H$997)*(1+[1]!thsiFinD("ths_adjustment_nvg_ratio_fund",H$2,$A$998,$A1407,101)/100)-1</f>
        <v>0.70711640650307439</v>
      </c>
      <c r="I1407" s="136">
        <f>(1+I$997)*(1+[1]!thsiFinD("ths_adjustment_nvg_ratio_fund",I$2,$A$998,$A1407,101)/100)-1</f>
        <v>0.95592376286721414</v>
      </c>
      <c r="J1407" s="32">
        <f t="shared" si="151"/>
        <v>0.74006400835062436</v>
      </c>
      <c r="K1407" s="32">
        <f>[1]!thsiFinD("ths_int_chg_ratio_index",K$2,$A$6,$A1407,101)/100</f>
        <v>0.15287601367684001</v>
      </c>
      <c r="L1407" s="32">
        <f>[1]!thsiFinD("ths_int_chg_ratio_index",L$2,$A$6,$A1407,101)/100</f>
        <v>0.25606770815162999</v>
      </c>
      <c r="M1407" s="46">
        <f t="shared" si="152"/>
        <v>1.7400640083506245</v>
      </c>
      <c r="N1407" s="46">
        <f t="shared" si="153"/>
        <v>1.1528760136768401</v>
      </c>
      <c r="O1407" s="46">
        <f t="shared" si="153"/>
        <v>1.25606770815163</v>
      </c>
      <c r="P1407" s="38">
        <f t="shared" si="154"/>
        <v>-2.5329691175370983E-2</v>
      </c>
      <c r="Q1407" s="38">
        <f t="shared" si="155"/>
        <v>-2.4500113042547733E-2</v>
      </c>
      <c r="R1407" s="38">
        <f t="shared" si="155"/>
        <v>-2.5536759961182987E-2</v>
      </c>
      <c r="S1407" s="34">
        <f>MAX(M$6:M1407)</f>
        <v>1.8270322832670993</v>
      </c>
      <c r="T1407" s="34">
        <f>MAX(N$6:N1407)</f>
        <v>1.37911001835863</v>
      </c>
      <c r="U1407" s="34">
        <f>MAX(O$6:O1407)</f>
        <v>1.34291332477861</v>
      </c>
      <c r="V1407" s="35">
        <f t="shared" si="156"/>
        <v>-4.7600841929819726E-2</v>
      </c>
      <c r="W1407" s="35">
        <f t="shared" si="157"/>
        <v>-0.16404347852613377</v>
      </c>
      <c r="X1407" s="35">
        <f t="shared" si="157"/>
        <v>-6.4669562081601351E-2</v>
      </c>
    </row>
    <row r="1408" spans="1:24">
      <c r="A1408" s="357">
        <v>45950</v>
      </c>
      <c r="B1408" s="132">
        <f>[1]!thsiFinD("ths_adjustment_nvg_ratio_fund",B$2,$A$6,$A1408,101)/100</f>
        <v>0.55139066496164002</v>
      </c>
      <c r="C1408" s="132">
        <f>[1]!thsiFinD("ths_adjustment_nvg_ratio_fund",C$2,$A$6,$A1408,101)/100</f>
        <v>0.50751455129876</v>
      </c>
      <c r="D1408" s="132">
        <f>[1]!thsiFinD("ths_adjustment_nvg_ratio_fund",D$2,$A$6,$A1408,101)/100</f>
        <v>0.82638389647735</v>
      </c>
      <c r="E1408" s="132">
        <f>[1]!thsiFinD("ths_adjustment_nvg_ratio_fund",E$2,$A$6,$A1408,101)/100</f>
        <v>1.0705861561082</v>
      </c>
      <c r="F1408" s="135">
        <f>(1+F$831)*(1+[1]!thsiFinD("ths_adjustment_nvg_ratio_fund",F$2,$A$832,$A1408,101)/100)-1</f>
        <v>0.69137957050011867</v>
      </c>
      <c r="G1408" s="135">
        <f>(1+G$831)*(1+[1]!thsiFinD("ths_adjustment_nvg_ratio_fund",G$2,$A$832,$A1408,101)/100)-1</f>
        <v>0.69515797800254053</v>
      </c>
      <c r="H1408" s="136">
        <f>(1+H$997)*(1+[1]!thsiFinD("ths_adjustment_nvg_ratio_fund",H$2,$A$998,$A1408,101)/100)-1</f>
        <v>0.73514261030523387</v>
      </c>
      <c r="I1408" s="136">
        <f>(1+I$997)*(1+[1]!thsiFinD("ths_adjustment_nvg_ratio_fund",I$2,$A$998,$A1408,101)/100)-1</f>
        <v>0.98780525959073229</v>
      </c>
      <c r="J1408" s="32">
        <f t="shared" si="151"/>
        <v>0.75817008590557178</v>
      </c>
      <c r="K1408" s="32">
        <f>[1]!thsiFinD("ths_int_chg_ratio_index",K$2,$A$6,$A1408,101)/100</f>
        <v>0.15971611485918</v>
      </c>
      <c r="L1408" s="32">
        <f>[1]!thsiFinD("ths_int_chg_ratio_index",L$2,$A$6,$A1408,101)/100</f>
        <v>0.26600007493124</v>
      </c>
      <c r="M1408" s="46">
        <f t="shared" si="152"/>
        <v>1.7581700859055718</v>
      </c>
      <c r="N1408" s="46">
        <f t="shared" si="153"/>
        <v>1.1597161148591799</v>
      </c>
      <c r="O1408" s="46">
        <f t="shared" si="153"/>
        <v>1.2660000749312399</v>
      </c>
      <c r="P1408" s="38">
        <f t="shared" si="154"/>
        <v>1.040540892062336E-2</v>
      </c>
      <c r="Q1408" s="38">
        <f t="shared" si="155"/>
        <v>5.9330761514631014E-3</v>
      </c>
      <c r="R1408" s="38">
        <f t="shared" si="155"/>
        <v>7.9075090579519003E-3</v>
      </c>
      <c r="S1408" s="34">
        <f>MAX(M$6:M1408)</f>
        <v>1.8270322832670993</v>
      </c>
      <c r="T1408" s="34">
        <f>MAX(N$6:N1408)</f>
        <v>1.37911001835863</v>
      </c>
      <c r="U1408" s="34">
        <f>MAX(O$6:O1408)</f>
        <v>1.34291332477861</v>
      </c>
      <c r="V1408" s="35">
        <f t="shared" si="156"/>
        <v>-3.7690739234442105E-2</v>
      </c>
      <c r="W1408" s="35">
        <f t="shared" si="157"/>
        <v>-0.15908368482491719</v>
      </c>
      <c r="X1408" s="35">
        <f t="shared" si="157"/>
        <v>-5.727342817158354E-2</v>
      </c>
    </row>
    <row r="1409" spans="1:24">
      <c r="A1409" s="357">
        <v>45951</v>
      </c>
      <c r="B1409" s="132">
        <f>[1]!thsiFinD("ths_adjustment_nvg_ratio_fund",B$2,$A$6,$A1409,101)/100</f>
        <v>0.57193094629156005</v>
      </c>
      <c r="C1409" s="132">
        <f>[1]!thsiFinD("ths_adjustment_nvg_ratio_fund",C$2,$A$6,$A1409,101)/100</f>
        <v>0.52671357831638999</v>
      </c>
      <c r="D1409" s="132">
        <f>[1]!thsiFinD("ths_adjustment_nvg_ratio_fund",D$2,$A$6,$A1409,101)/100</f>
        <v>0.86244907740235011</v>
      </c>
      <c r="E1409" s="132">
        <f>[1]!thsiFinD("ths_adjustment_nvg_ratio_fund",E$2,$A$6,$A1409,101)/100</f>
        <v>1.1075942014521001</v>
      </c>
      <c r="F1409" s="135">
        <f>(1+F$831)*(1+[1]!thsiFinD("ths_adjustment_nvg_ratio_fund",F$2,$A$832,$A1409,101)/100)-1</f>
        <v>0.72320343698339595</v>
      </c>
      <c r="G1409" s="135">
        <f>(1+G$831)*(1+[1]!thsiFinD("ths_adjustment_nvg_ratio_fund",G$2,$A$832,$A1409,101)/100)-1</f>
        <v>0.72345257329277235</v>
      </c>
      <c r="H1409" s="136">
        <f>(1+H$997)*(1+[1]!thsiFinD("ths_adjustment_nvg_ratio_fund",H$2,$A$998,$A1409,101)/100)-1</f>
        <v>0.7689602067750112</v>
      </c>
      <c r="I1409" s="136">
        <f>(1+I$997)*(1+[1]!thsiFinD("ths_adjustment_nvg_ratio_fund",I$2,$A$998,$A1409,101)/100)-1</f>
        <v>1.0227173168393109</v>
      </c>
      <c r="J1409" s="32">
        <f t="shared" si="151"/>
        <v>0.7883776671691114</v>
      </c>
      <c r="K1409" s="32">
        <f>[1]!thsiFinD("ths_int_chg_ratio_index",K$2,$A$6,$A1409,101)/100</f>
        <v>0.17784307481826001</v>
      </c>
      <c r="L1409" s="32">
        <f>[1]!thsiFinD("ths_int_chg_ratio_index",L$2,$A$6,$A1409,101)/100</f>
        <v>0.28637132766376999</v>
      </c>
      <c r="M1409" s="46">
        <f t="shared" si="152"/>
        <v>1.7883776671691114</v>
      </c>
      <c r="N1409" s="46">
        <f t="shared" si="153"/>
        <v>1.17784307481826</v>
      </c>
      <c r="O1409" s="46">
        <f t="shared" si="153"/>
        <v>1.28637132766377</v>
      </c>
      <c r="P1409" s="38">
        <f t="shared" si="154"/>
        <v>1.7181262214446491E-2</v>
      </c>
      <c r="Q1409" s="38">
        <f t="shared" si="155"/>
        <v>1.5630514853439914E-2</v>
      </c>
      <c r="R1409" s="38">
        <f t="shared" si="155"/>
        <v>1.6091035961144362E-2</v>
      </c>
      <c r="S1409" s="34">
        <f>MAX(M$6:M1409)</f>
        <v>1.8270322832670993</v>
      </c>
      <c r="T1409" s="34">
        <f>MAX(N$6:N1409)</f>
        <v>1.37911001835863</v>
      </c>
      <c r="U1409" s="34">
        <f>MAX(O$6:O1409)</f>
        <v>1.34291332477861</v>
      </c>
      <c r="V1409" s="35">
        <f t="shared" si="156"/>
        <v>-2.1157051493838841E-2</v>
      </c>
      <c r="W1409" s="35">
        <f t="shared" si="157"/>
        <v>-0.14593972987007309</v>
      </c>
      <c r="X1409" s="35">
        <f t="shared" si="157"/>
        <v>-4.2103981002766022E-2</v>
      </c>
    </row>
    <row r="1410" spans="1:24">
      <c r="A1410" s="357">
        <v>45952</v>
      </c>
      <c r="B1410" s="132">
        <f>[1]!thsiFinD("ths_adjustment_nvg_ratio_fund",B$2,$A$6,$A1410,101)/100</f>
        <v>0.56841432225063993</v>
      </c>
      <c r="C1410" s="132">
        <f>[1]!thsiFinD("ths_adjustment_nvg_ratio_fund",C$2,$A$6,$A1410,101)/100</f>
        <v>0.52619233776387997</v>
      </c>
      <c r="D1410" s="132">
        <f>[1]!thsiFinD("ths_adjustment_nvg_ratio_fund",D$2,$A$6,$A1410,101)/100</f>
        <v>0.85058710759644995</v>
      </c>
      <c r="E1410" s="132">
        <f>[1]!thsiFinD("ths_adjustment_nvg_ratio_fund",E$2,$A$6,$A1410,101)/100</f>
        <v>1.0940774090607999</v>
      </c>
      <c r="F1410" s="135">
        <f>(1+F$831)*(1+[1]!thsiFinD("ths_adjustment_nvg_ratio_fund",F$2,$A$832,$A1410,101)/100)-1</f>
        <v>0.71954958564642735</v>
      </c>
      <c r="G1410" s="135">
        <f>(1+G$831)*(1+[1]!thsiFinD("ths_adjustment_nvg_ratio_fund",G$2,$A$832,$A1410,101)/100)-1</f>
        <v>0.71649881682313787</v>
      </c>
      <c r="H1410" s="136">
        <f>(1+H$997)*(1+[1]!thsiFinD("ths_adjustment_nvg_ratio_fund",H$2,$A$998,$A1410,101)/100)-1</f>
        <v>0.76689185225085632</v>
      </c>
      <c r="I1410" s="136">
        <f>(1+I$997)*(1+[1]!thsiFinD("ths_adjustment_nvg_ratio_fund",I$2,$A$998,$A1410,101)/100)-1</f>
        <v>1.0173835303152172</v>
      </c>
      <c r="J1410" s="32">
        <f t="shared" si="151"/>
        <v>0.78244937021342598</v>
      </c>
      <c r="K1410" s="32">
        <f>[1]!thsiFinD("ths_int_chg_ratio_index",K$2,$A$6,$A1410,101)/100</f>
        <v>0.17247244920292001</v>
      </c>
      <c r="L1410" s="32">
        <f>[1]!thsiFinD("ths_int_chg_ratio_index",L$2,$A$6,$A1410,101)/100</f>
        <v>0.28105940949472996</v>
      </c>
      <c r="M1410" s="46">
        <f t="shared" si="152"/>
        <v>1.7824493702134259</v>
      </c>
      <c r="N1410" s="46">
        <f t="shared" si="153"/>
        <v>1.1724724492029199</v>
      </c>
      <c r="O1410" s="46">
        <f t="shared" si="153"/>
        <v>1.2810594094947301</v>
      </c>
      <c r="P1410" s="38">
        <f t="shared" si="154"/>
        <v>-3.3149021398090062E-3</v>
      </c>
      <c r="Q1410" s="38">
        <f t="shared" si="155"/>
        <v>-4.5597123506191384E-3</v>
      </c>
      <c r="R1410" s="38">
        <f t="shared" si="155"/>
        <v>-4.1293816604939249E-3</v>
      </c>
      <c r="S1410" s="34">
        <f>MAX(M$6:M1410)</f>
        <v>1.8270322832670993</v>
      </c>
      <c r="T1410" s="34">
        <f>MAX(N$6:N1410)</f>
        <v>1.37911001835863</v>
      </c>
      <c r="U1410" s="34">
        <f>MAX(O$6:O1410)</f>
        <v>1.34291332477861</v>
      </c>
      <c r="V1410" s="35">
        <f t="shared" si="156"/>
        <v>-2.4401820078378877E-2</v>
      </c>
      <c r="W1410" s="35">
        <f t="shared" si="157"/>
        <v>-0.14983399903195771</v>
      </c>
      <c r="X1410" s="35">
        <f t="shared" si="157"/>
        <v>-4.6059499256273395E-2</v>
      </c>
    </row>
    <row r="1411" spans="1:24">
      <c r="A1411" s="357">
        <v>45953</v>
      </c>
      <c r="B1411" s="132">
        <f>[1]!thsiFinD("ths_adjustment_nvg_ratio_fund",B$2,$A$6,$A1411,101)/100</f>
        <v>0.57408887468031</v>
      </c>
      <c r="C1411" s="132">
        <f>[1]!thsiFinD("ths_adjustment_nvg_ratio_fund",C$2,$A$6,$A1411,101)/100</f>
        <v>0.52819042654852</v>
      </c>
      <c r="D1411" s="132">
        <f>[1]!thsiFinD("ths_adjustment_nvg_ratio_fund",D$2,$A$6,$A1411,101)/100</f>
        <v>0.84950874670500998</v>
      </c>
      <c r="E1411" s="132">
        <f>[1]!thsiFinD("ths_adjustment_nvg_ratio_fund",E$2,$A$6,$A1411,101)/100</f>
        <v>1.0958485749758</v>
      </c>
      <c r="F1411" s="135">
        <f>(1+F$831)*(1+[1]!thsiFinD("ths_adjustment_nvg_ratio_fund",F$2,$A$832,$A1411,101)/100)-1</f>
        <v>0.7260322251152429</v>
      </c>
      <c r="G1411" s="135">
        <f>(1+G$831)*(1+[1]!thsiFinD("ths_adjustment_nvg_ratio_fund",G$2,$A$832,$A1411,101)/100)-1</f>
        <v>0.7178176327053063</v>
      </c>
      <c r="H1411" s="136">
        <f>(1+H$997)*(1+[1]!thsiFinD("ths_adjustment_nvg_ratio_fund",H$2,$A$998,$A1411,101)/100)-1</f>
        <v>0.76368590273843462</v>
      </c>
      <c r="I1411" s="136">
        <f>(1+I$997)*(1+[1]!thsiFinD("ths_adjustment_nvg_ratio_fund",I$2,$A$998,$A1411,101)/100)-1</f>
        <v>1.0193230890512521</v>
      </c>
      <c r="J1411" s="32">
        <f t="shared" si="151"/>
        <v>0.78431193406498445</v>
      </c>
      <c r="K1411" s="32">
        <f>[1]!thsiFinD("ths_int_chg_ratio_index",K$2,$A$6,$A1411,101)/100</f>
        <v>0.17568635437958002</v>
      </c>
      <c r="L1411" s="32">
        <f>[1]!thsiFinD("ths_int_chg_ratio_index",L$2,$A$6,$A1411,101)/100</f>
        <v>0.28280462737286</v>
      </c>
      <c r="M1411" s="46">
        <f t="shared" si="152"/>
        <v>1.7843119340649845</v>
      </c>
      <c r="N1411" s="46">
        <f t="shared" si="153"/>
        <v>1.1756863543795801</v>
      </c>
      <c r="O1411" s="46">
        <f t="shared" si="153"/>
        <v>1.2828046273728599</v>
      </c>
      <c r="P1411" s="38">
        <f t="shared" si="154"/>
        <v>1.0449462872179627E-3</v>
      </c>
      <c r="Q1411" s="38">
        <f t="shared" si="155"/>
        <v>2.7411349229102822E-3</v>
      </c>
      <c r="R1411" s="38">
        <f t="shared" si="155"/>
        <v>1.3623239212756655E-3</v>
      </c>
      <c r="S1411" s="34">
        <f>MAX(M$6:M1411)</f>
        <v>1.8270322832670993</v>
      </c>
      <c r="T1411" s="34">
        <f>MAX(N$6:N1411)</f>
        <v>1.37911001835863</v>
      </c>
      <c r="U1411" s="34">
        <f>MAX(O$6:O1411)</f>
        <v>1.34291332477861</v>
      </c>
      <c r="V1411" s="35">
        <f t="shared" si="156"/>
        <v>-2.3382372382453109E-2</v>
      </c>
      <c r="W1411" s="35">
        <f t="shared" si="157"/>
        <v>-0.14750357931643321</v>
      </c>
      <c r="X1411" s="35">
        <f t="shared" si="157"/>
        <v>-4.4759923292636561E-2</v>
      </c>
    </row>
    <row r="1412" spans="1:24">
      <c r="A1412" s="357">
        <v>45954</v>
      </c>
      <c r="B1412" s="132">
        <f>[1]!thsiFinD("ths_adjustment_nvg_ratio_fund",B$2,$A$6,$A1412,101)/100</f>
        <v>0.58879475703325002</v>
      </c>
      <c r="C1412" s="132">
        <f>[1]!thsiFinD("ths_adjustment_nvg_ratio_fund",C$2,$A$6,$A1412,101)/100</f>
        <v>0.54043957953262001</v>
      </c>
      <c r="D1412" s="132">
        <f>[1]!thsiFinD("ths_adjustment_nvg_ratio_fund",D$2,$A$6,$A1412,101)/100</f>
        <v>0.88305775221662997</v>
      </c>
      <c r="E1412" s="132">
        <f>[1]!thsiFinD("ths_adjustment_nvg_ratio_fund",E$2,$A$6,$A1412,101)/100</f>
        <v>1.1217635286948</v>
      </c>
      <c r="F1412" s="135">
        <f>(1+F$831)*(1+[1]!thsiFinD("ths_adjustment_nvg_ratio_fund",F$2,$A$832,$A1412,101)/100)-1</f>
        <v>0.745008678833049</v>
      </c>
      <c r="G1412" s="135">
        <f>(1+G$831)*(1+[1]!thsiFinD("ths_adjustment_nvg_ratio_fund",G$2,$A$832,$A1412,101)/100)-1</f>
        <v>0.73520202387939815</v>
      </c>
      <c r="H1412" s="136">
        <f>(1+H$997)*(1+[1]!thsiFinD("ths_adjustment_nvg_ratio_fund",H$2,$A$998,$A1412,101)/100)-1</f>
        <v>0.78633438477782391</v>
      </c>
      <c r="I1412" s="136">
        <f>(1+I$997)*(1+[1]!thsiFinD("ths_adjustment_nvg_ratio_fund",I$2,$A$998,$A1412,101)/100)-1</f>
        <v>1.0441736853566681</v>
      </c>
      <c r="J1412" s="32">
        <f t="shared" si="151"/>
        <v>0.80559679879052992</v>
      </c>
      <c r="K1412" s="32">
        <f>[1]!thsiFinD("ths_int_chg_ratio_index",K$2,$A$6,$A1412,101)/100</f>
        <v>0.19092856402283001</v>
      </c>
      <c r="L1412" s="32">
        <f>[1]!thsiFinD("ths_int_chg_ratio_index",L$2,$A$6,$A1412,101)/100</f>
        <v>0.29831323826547002</v>
      </c>
      <c r="M1412" s="46">
        <f t="shared" si="152"/>
        <v>1.8055967987905299</v>
      </c>
      <c r="N1412" s="46">
        <f t="shared" si="153"/>
        <v>1.19092856402283</v>
      </c>
      <c r="O1412" s="46">
        <f t="shared" si="153"/>
        <v>1.2983132382654701</v>
      </c>
      <c r="P1412" s="38">
        <f t="shared" si="154"/>
        <v>1.1928892207235808E-2</v>
      </c>
      <c r="Q1412" s="38">
        <f t="shared" si="155"/>
        <v>1.2964520330163376E-2</v>
      </c>
      <c r="R1412" s="38">
        <f t="shared" si="155"/>
        <v>1.2089612526867244E-2</v>
      </c>
      <c r="S1412" s="34">
        <f>MAX(M$6:M1412)</f>
        <v>1.8270322832670993</v>
      </c>
      <c r="T1412" s="34">
        <f>MAX(N$6:N1412)</f>
        <v>1.37911001835863</v>
      </c>
      <c r="U1412" s="34">
        <f>MAX(O$6:O1412)</f>
        <v>1.34291332477861</v>
      </c>
      <c r="V1412" s="35">
        <f t="shared" si="156"/>
        <v>-1.1732405974917093E-2</v>
      </c>
      <c r="W1412" s="35">
        <f t="shared" si="157"/>
        <v>-0.13645137213908953</v>
      </c>
      <c r="X1412" s="35">
        <f t="shared" si="157"/>
        <v>-3.3211440895109634E-2</v>
      </c>
    </row>
    <row r="1413" spans="1:24">
      <c r="A1413" s="357">
        <v>45957</v>
      </c>
      <c r="B1413" s="132">
        <f>[1]!thsiFinD("ths_adjustment_nvg_ratio_fund",B$2,$A$6,$A1413,101)/100</f>
        <v>0.60477941176470995</v>
      </c>
      <c r="C1413" s="132">
        <f>[1]!thsiFinD("ths_adjustment_nvg_ratio_fund",C$2,$A$6,$A1413,101)/100</f>
        <v>0.55859612544523007</v>
      </c>
      <c r="D1413" s="132">
        <f>[1]!thsiFinD("ths_adjustment_nvg_ratio_fund",D$2,$A$6,$A1413,101)/100</f>
        <v>0.91409058231488005</v>
      </c>
      <c r="E1413" s="132">
        <f>[1]!thsiFinD("ths_adjustment_nvg_ratio_fund",E$2,$A$6,$A1413,101)/100</f>
        <v>1.1497293060561</v>
      </c>
      <c r="F1413" s="135">
        <f>(1+F$831)*(1+[1]!thsiFinD("ths_adjustment_nvg_ratio_fund",F$2,$A$832,$A1413,101)/100)-1</f>
        <v>0.75879902097580265</v>
      </c>
      <c r="G1413" s="135">
        <f>(1+G$831)*(1+[1]!thsiFinD("ths_adjustment_nvg_ratio_fund",G$2,$A$832,$A1413,101)/100)-1</f>
        <v>0.75282619975933107</v>
      </c>
      <c r="H1413" s="136">
        <f>(1+H$997)*(1+[1]!thsiFinD("ths_adjustment_nvg_ratio_fund",H$2,$A$998,$A1413,101)/100)-1</f>
        <v>0.80422565141167768</v>
      </c>
      <c r="I1413" s="136">
        <f>(1+I$997)*(1+[1]!thsiFinD("ths_adjustment_nvg_ratio_fund",I$2,$A$998,$A1413,101)/100)-1</f>
        <v>1.061023601875938</v>
      </c>
      <c r="J1413" s="32">
        <f t="shared" si="151"/>
        <v>0.82550873745045861</v>
      </c>
      <c r="K1413" s="32">
        <f>[1]!thsiFinD("ths_int_chg_ratio_index",K$2,$A$6,$A1413,101)/100</f>
        <v>0.20658881412909999</v>
      </c>
      <c r="L1413" s="32">
        <f>[1]!thsiFinD("ths_int_chg_ratio_index",L$2,$A$6,$A1413,101)/100</f>
        <v>0.31397920031480003</v>
      </c>
      <c r="M1413" s="46">
        <f t="shared" si="152"/>
        <v>1.8255087374504586</v>
      </c>
      <c r="N1413" s="46">
        <f t="shared" si="153"/>
        <v>1.2065888141290999</v>
      </c>
      <c r="O1413" s="46">
        <f t="shared" si="153"/>
        <v>1.3139792003148001</v>
      </c>
      <c r="P1413" s="38">
        <f t="shared" si="154"/>
        <v>1.102789873867005E-2</v>
      </c>
      <c r="Q1413" s="38">
        <f t="shared" si="155"/>
        <v>1.3149613318007347E-2</v>
      </c>
      <c r="R1413" s="38">
        <f t="shared" si="155"/>
        <v>1.2066396296058324E-2</v>
      </c>
      <c r="S1413" s="34">
        <f>MAX(M$6:M1413)</f>
        <v>1.8270322832670993</v>
      </c>
      <c r="T1413" s="34">
        <f>MAX(N$6:N1413)</f>
        <v>1.37911001835863</v>
      </c>
      <c r="U1413" s="34">
        <f>MAX(O$6:O1413)</f>
        <v>1.34291332477861</v>
      </c>
      <c r="V1413" s="35">
        <f t="shared" si="156"/>
        <v>-8.3389102129949322E-4</v>
      </c>
      <c r="W1413" s="35">
        <f t="shared" si="157"/>
        <v>-0.12509604160142274</v>
      </c>
      <c r="X1413" s="35">
        <f t="shared" si="157"/>
        <v>-2.1545787006454709E-2</v>
      </c>
    </row>
    <row r="1414" spans="1:24">
      <c r="A1414" s="357">
        <v>45958</v>
      </c>
      <c r="B1414" s="132">
        <f>[1]!thsiFinD("ths_adjustment_nvg_ratio_fund",B$2,$A$6,$A1414,101)/100</f>
        <v>0.59726662404092001</v>
      </c>
      <c r="C1414" s="132">
        <f>[1]!thsiFinD("ths_adjustment_nvg_ratio_fund",C$2,$A$6,$A1414,101)/100</f>
        <v>0.55025627660498999</v>
      </c>
      <c r="D1414" s="132">
        <f>[1]!thsiFinD("ths_adjustment_nvg_ratio_fund",D$2,$A$6,$A1414,101)/100</f>
        <v>0.90869877785765996</v>
      </c>
      <c r="E1414" s="132">
        <f>[1]!thsiFinD("ths_adjustment_nvg_ratio_fund",E$2,$A$6,$A1414,101)/100</f>
        <v>1.1432971772475999</v>
      </c>
      <c r="F1414" s="135">
        <f>(1+F$831)*(1+[1]!thsiFinD("ths_adjustment_nvg_ratio_fund",F$2,$A$832,$A1414,101)/100)-1</f>
        <v>0.75750249308203932</v>
      </c>
      <c r="G1414" s="135">
        <f>(1+G$831)*(1+[1]!thsiFinD("ths_adjustment_nvg_ratio_fund",G$2,$A$832,$A1414,101)/100)-1</f>
        <v>0.75234663034762495</v>
      </c>
      <c r="H1414" s="136">
        <f>(1+H$997)*(1+[1]!thsiFinD("ths_adjustment_nvg_ratio_fund",H$2,$A$998,$A1414,101)/100)-1</f>
        <v>0.80619058820961831</v>
      </c>
      <c r="I1414" s="136">
        <f>(1+I$997)*(1+[1]!thsiFinD("ths_adjustment_nvg_ratio_fund",I$2,$A$998,$A1414,101)/100)-1</f>
        <v>1.0667210556630713</v>
      </c>
      <c r="J1414" s="32">
        <f t="shared" si="151"/>
        <v>0.82278495288169062</v>
      </c>
      <c r="K1414" s="32">
        <f>[1]!thsiFinD("ths_int_chg_ratio_index",K$2,$A$6,$A1414,101)/100</f>
        <v>0.20040440494887002</v>
      </c>
      <c r="L1414" s="32">
        <f>[1]!thsiFinD("ths_int_chg_ratio_index",L$2,$A$6,$A1414,101)/100</f>
        <v>0.30954936859764998</v>
      </c>
      <c r="M1414" s="46">
        <f t="shared" si="152"/>
        <v>1.8227849528816906</v>
      </c>
      <c r="N1414" s="46">
        <f t="shared" si="153"/>
        <v>1.20040440494887</v>
      </c>
      <c r="O1414" s="46">
        <f t="shared" si="153"/>
        <v>1.30954936859765</v>
      </c>
      <c r="P1414" s="38">
        <f t="shared" si="154"/>
        <v>-1.4920687657579146E-3</v>
      </c>
      <c r="Q1414" s="38">
        <f t="shared" si="155"/>
        <v>-5.1255316706161347E-3</v>
      </c>
      <c r="R1414" s="38">
        <f t="shared" si="155"/>
        <v>-3.3713103800188104E-3</v>
      </c>
      <c r="S1414" s="34">
        <f>MAX(M$6:M1414)</f>
        <v>1.8270322832670993</v>
      </c>
      <c r="T1414" s="34">
        <f>MAX(N$6:N1414)</f>
        <v>1.37911001835863</v>
      </c>
      <c r="U1414" s="34">
        <f>MAX(O$6:O1414)</f>
        <v>1.34291332477861</v>
      </c>
      <c r="V1414" s="35">
        <f t="shared" si="156"/>
        <v>-2.3247155643104644E-3</v>
      </c>
      <c r="W1414" s="35">
        <f t="shared" si="157"/>
        <v>-0.12958038954894213</v>
      </c>
      <c r="X1414" s="35">
        <f t="shared" si="157"/>
        <v>-2.4844459851092959E-2</v>
      </c>
    </row>
    <row r="1415" spans="1:24">
      <c r="A1415" s="357">
        <v>45959</v>
      </c>
      <c r="B1415" s="132">
        <f>[1]!thsiFinD("ths_adjustment_nvg_ratio_fund",B$2,$A$6,$A1415,101)/100</f>
        <v>0.61357097186700993</v>
      </c>
      <c r="C1415" s="132">
        <f>[1]!thsiFinD("ths_adjustment_nvg_ratio_fund",C$2,$A$6,$A1415,101)/100</f>
        <v>0.55955173312483997</v>
      </c>
      <c r="D1415" s="132">
        <f>[1]!thsiFinD("ths_adjustment_nvg_ratio_fund",D$2,$A$6,$A1415,101)/100</f>
        <v>0.94428468727533998</v>
      </c>
      <c r="E1415" s="132">
        <f>[1]!thsiFinD("ths_adjustment_nvg_ratio_fund",E$2,$A$6,$A1415,101)/100</f>
        <v>1.1664155532303999</v>
      </c>
      <c r="F1415" s="135">
        <f>(1+F$831)*(1+[1]!thsiFinD("ths_adjustment_nvg_ratio_fund",F$2,$A$832,$A1415,101)/100)-1</f>
        <v>0.77695041148848709</v>
      </c>
      <c r="G1415" s="135">
        <f>(1+G$831)*(1+[1]!thsiFinD("ths_adjustment_nvg_ratio_fund",G$2,$A$832,$A1415,101)/100)-1</f>
        <v>0.7685320979924628</v>
      </c>
      <c r="H1415" s="136">
        <f>(1+H$997)*(1+[1]!thsiFinD("ths_adjustment_nvg_ratio_fund",H$2,$A$998,$A1415,101)/100)-1</f>
        <v>0.81394691767515615</v>
      </c>
      <c r="I1415" s="136">
        <f>(1+I$997)*(1+[1]!thsiFinD("ths_adjustment_nvg_ratio_fund",I$2,$A$998,$A1415,101)/100)-1</f>
        <v>1.0664786108209832</v>
      </c>
      <c r="J1415" s="32">
        <f t="shared" ref="J1415:J1478" si="158">SUMPRODUCT(B1415:I1415,$B$4:$I$4)</f>
        <v>0.83871637293433488</v>
      </c>
      <c r="K1415" s="32">
        <f>[1]!thsiFinD("ths_int_chg_ratio_index",K$2,$A$6,$A1415,101)/100</f>
        <v>0.21699950814919</v>
      </c>
      <c r="L1415" s="32">
        <f>[1]!thsiFinD("ths_int_chg_ratio_index",L$2,$A$6,$A1415,101)/100</f>
        <v>0.32467272359364002</v>
      </c>
      <c r="M1415" s="46">
        <f t="shared" ref="M1415:M1478" si="159">1+J1415</f>
        <v>1.8387163729343348</v>
      </c>
      <c r="N1415" s="46">
        <f t="shared" ref="N1415:O1478" si="160">1+K1415</f>
        <v>1.21699950814919</v>
      </c>
      <c r="O1415" s="46">
        <f t="shared" si="160"/>
        <v>1.32467272359364</v>
      </c>
      <c r="P1415" s="38">
        <f t="shared" ref="P1415:P1478" si="161">M1415/M1414-1</f>
        <v>8.7401533721560565E-3</v>
      </c>
      <c r="Q1415" s="38">
        <f t="shared" ref="Q1415:R1478" si="162">N1415/N1414-1</f>
        <v>1.3824593721835532E-2</v>
      </c>
      <c r="R1415" s="38">
        <f t="shared" si="162"/>
        <v>1.1548518413005748E-2</v>
      </c>
      <c r="S1415" s="34">
        <f>MAX(M$6:M1415)</f>
        <v>1.8387163729343348</v>
      </c>
      <c r="T1415" s="34">
        <f>MAX(N$6:N1415)</f>
        <v>1.37911001835863</v>
      </c>
      <c r="U1415" s="34">
        <f>MAX(O$6:O1415)</f>
        <v>1.34291332477861</v>
      </c>
      <c r="V1415" s="35">
        <f t="shared" ref="V1415:V1478" si="163">M1415/S1415-1</f>
        <v>0</v>
      </c>
      <c r="W1415" s="35">
        <f t="shared" ref="W1415:X1478" si="164">N1415/T1415-1</f>
        <v>-0.11754719206693776</v>
      </c>
      <c r="X1415" s="35">
        <f t="shared" si="164"/>
        <v>-1.358285814013882E-2</v>
      </c>
    </row>
    <row r="1416" spans="1:24">
      <c r="A1416" s="357">
        <v>45960</v>
      </c>
      <c r="B1416" s="132">
        <f>[1]!thsiFinD("ths_adjustment_nvg_ratio_fund",B$2,$A$6,$A1416,101)/100</f>
        <v>0.60254156010229998</v>
      </c>
      <c r="C1416" s="132">
        <f>[1]!thsiFinD("ths_adjustment_nvg_ratio_fund",C$2,$A$6,$A1416,101)/100</f>
        <v>0.54591260533402997</v>
      </c>
      <c r="D1416" s="132">
        <f>[1]!thsiFinD("ths_adjustment_nvg_ratio_fund",D$2,$A$6,$A1416,101)/100</f>
        <v>0.92199856218548004</v>
      </c>
      <c r="E1416" s="132">
        <f>[1]!thsiFinD("ths_adjustment_nvg_ratio_fund",E$2,$A$6,$A1416,101)/100</f>
        <v>1.1338820322179999</v>
      </c>
      <c r="F1416" s="135">
        <f>(1+F$831)*(1+[1]!thsiFinD("ths_adjustment_nvg_ratio_fund",F$2,$A$832,$A1416,101)/100)-1</f>
        <v>0.76316006934573344</v>
      </c>
      <c r="G1416" s="135">
        <f>(1+G$831)*(1+[1]!thsiFinD("ths_adjustment_nvg_ratio_fund",G$2,$A$832,$A1416,101)/100)-1</f>
        <v>0.75078802975960324</v>
      </c>
      <c r="H1416" s="136">
        <f>(1+H$997)*(1+[1]!thsiFinD("ths_adjustment_nvg_ratio_fund",H$2,$A$998,$A1416,101)/100)-1</f>
        <v>0.7834386884440252</v>
      </c>
      <c r="I1416" s="136">
        <f>(1+I$997)*(1+[1]!thsiFinD("ths_adjustment_nvg_ratio_fund",I$2,$A$998,$A1416,101)/100)-1</f>
        <v>1.0369003400965391</v>
      </c>
      <c r="J1416" s="32">
        <f t="shared" si="158"/>
        <v>0.81732773593571384</v>
      </c>
      <c r="K1416" s="32">
        <f>[1]!thsiFinD("ths_int_chg_ratio_index",K$2,$A$6,$A1416,101)/100</f>
        <v>0.20572195162585</v>
      </c>
      <c r="L1416" s="32">
        <f>[1]!thsiFinD("ths_int_chg_ratio_index",L$2,$A$6,$A1416,101)/100</f>
        <v>0.31083088832761002</v>
      </c>
      <c r="M1416" s="46">
        <f t="shared" si="159"/>
        <v>1.8173277359357138</v>
      </c>
      <c r="N1416" s="46">
        <f t="shared" si="160"/>
        <v>1.2057219516258499</v>
      </c>
      <c r="O1416" s="46">
        <f t="shared" si="160"/>
        <v>1.3108308883276101</v>
      </c>
      <c r="P1416" s="38">
        <f t="shared" si="161"/>
        <v>-1.1632374254919808E-2</v>
      </c>
      <c r="Q1416" s="38">
        <f t="shared" si="162"/>
        <v>-9.2666894668601563E-3</v>
      </c>
      <c r="R1416" s="38">
        <f t="shared" si="162"/>
        <v>-1.0449249100924374E-2</v>
      </c>
      <c r="S1416" s="34">
        <f>MAX(M$6:M1416)</f>
        <v>1.8387163729343348</v>
      </c>
      <c r="T1416" s="34">
        <f>MAX(N$6:N1416)</f>
        <v>1.37911001835863</v>
      </c>
      <c r="U1416" s="34">
        <f>MAX(O$6:O1416)</f>
        <v>1.34291332477861</v>
      </c>
      <c r="V1416" s="35">
        <f t="shared" si="163"/>
        <v>-1.1632374254919808E-2</v>
      </c>
      <c r="W1416" s="35">
        <f t="shared" si="164"/>
        <v>-0.12572460820721221</v>
      </c>
      <c r="X1416" s="35">
        <f t="shared" si="164"/>
        <v>-2.3890176572854416E-2</v>
      </c>
    </row>
    <row r="1417" spans="1:24">
      <c r="A1417" s="357">
        <v>45961</v>
      </c>
      <c r="B1417" s="132">
        <f>[1]!thsiFinD("ths_adjustment_nvg_ratio_fund",B$2,$A$6,$A1417,101)/100</f>
        <v>0.58447890025575</v>
      </c>
      <c r="C1417" s="132">
        <f>[1]!thsiFinD("ths_adjustment_nvg_ratio_fund",C$2,$A$6,$A1417,101)/100</f>
        <v>0.52931978107897004</v>
      </c>
      <c r="D1417" s="132">
        <f>[1]!thsiFinD("ths_adjustment_nvg_ratio_fund",D$2,$A$6,$A1417,101)/100</f>
        <v>0.90594296669063001</v>
      </c>
      <c r="E1417" s="132">
        <f>[1]!thsiFinD("ths_adjustment_nvg_ratio_fund",E$2,$A$6,$A1417,101)/100</f>
        <v>1.1254922990095999</v>
      </c>
      <c r="F1417" s="135">
        <f>(1+F$831)*(1+[1]!thsiFinD("ths_adjustment_nvg_ratio_fund",F$2,$A$832,$A1417,101)/100)-1</f>
        <v>0.76775685005998451</v>
      </c>
      <c r="G1417" s="135">
        <f>(1+G$831)*(1+[1]!thsiFinD("ths_adjustment_nvg_ratio_fund",G$2,$A$832,$A1417,101)/100)-1</f>
        <v>0.75618318564121578</v>
      </c>
      <c r="H1417" s="136">
        <f>(1+H$997)*(1+[1]!thsiFinD("ths_adjustment_nvg_ratio_fund",H$2,$A$998,$A1417,101)/100)-1</f>
        <v>0.79636590421992515</v>
      </c>
      <c r="I1417" s="136">
        <f>(1+I$997)*(1+[1]!thsiFinD("ths_adjustment_nvg_ratio_fund",I$2,$A$998,$A1417,101)/100)-1</f>
        <v>1.060902379454935</v>
      </c>
      <c r="J1417" s="32">
        <f t="shared" si="158"/>
        <v>0.81580528330137647</v>
      </c>
      <c r="K1417" s="32">
        <f>[1]!thsiFinD("ths_int_chg_ratio_index",K$2,$A$6,$A1417,101)/100</f>
        <v>0.19035731684868001</v>
      </c>
      <c r="L1417" s="32">
        <f>[1]!thsiFinD("ths_int_chg_ratio_index",L$2,$A$6,$A1417,101)/100</f>
        <v>0.30366304426423002</v>
      </c>
      <c r="M1417" s="46">
        <f t="shared" si="159"/>
        <v>1.8158052833013765</v>
      </c>
      <c r="N1417" s="46">
        <f t="shared" si="160"/>
        <v>1.1903573168486801</v>
      </c>
      <c r="O1417" s="46">
        <f t="shared" si="160"/>
        <v>1.3036630442642301</v>
      </c>
      <c r="P1417" s="38">
        <f t="shared" si="161"/>
        <v>-8.3774247442136573E-4</v>
      </c>
      <c r="Q1417" s="38">
        <f t="shared" si="162"/>
        <v>-1.2743099481975495E-2</v>
      </c>
      <c r="R1417" s="38">
        <f t="shared" si="162"/>
        <v>-5.4681684168466083E-3</v>
      </c>
      <c r="S1417" s="34">
        <f>MAX(M$6:M1417)</f>
        <v>1.8387163729343348</v>
      </c>
      <c r="T1417" s="34">
        <f>MAX(N$6:N1417)</f>
        <v>1.37911001835863</v>
      </c>
      <c r="U1417" s="34">
        <f>MAX(O$6:O1417)</f>
        <v>1.34291332477861</v>
      </c>
      <c r="V1417" s="35">
        <f t="shared" si="163"/>
        <v>-1.2460371795349534E-2</v>
      </c>
      <c r="W1417" s="35">
        <f t="shared" si="164"/>
        <v>-0.13686558649947089</v>
      </c>
      <c r="X1417" s="35">
        <f t="shared" si="164"/>
        <v>-2.9227709480692421E-2</v>
      </c>
    </row>
    <row r="1418" spans="1:24">
      <c r="A1418" s="357">
        <v>45964</v>
      </c>
      <c r="B1418" s="132">
        <f>[1]!thsiFinD("ths_adjustment_nvg_ratio_fund",B$2,$A$6,$A1418,101)/100</f>
        <v>0.58871483375958999</v>
      </c>
      <c r="C1418" s="132">
        <f>[1]!thsiFinD("ths_adjustment_nvg_ratio_fund",C$2,$A$6,$A1418,101)/100</f>
        <v>0.53131786986360996</v>
      </c>
      <c r="D1418" s="132">
        <f>[1]!thsiFinD("ths_adjustment_nvg_ratio_fund",D$2,$A$6,$A1418,101)/100</f>
        <v>0.90690150970524996</v>
      </c>
      <c r="E1418" s="132">
        <f>[1]!thsiFinD("ths_adjustment_nvg_ratio_fund",E$2,$A$6,$A1418,101)/100</f>
        <v>1.1268905878777</v>
      </c>
      <c r="F1418" s="135">
        <f>(1+F$831)*(1+[1]!thsiFinD("ths_adjustment_nvg_ratio_fund",F$2,$A$832,$A1418,101)/100)-1</f>
        <v>0.77883627024305135</v>
      </c>
      <c r="G1418" s="135">
        <f>(1+G$831)*(1+[1]!thsiFinD("ths_adjustment_nvg_ratio_fund",G$2,$A$832,$A1418,101)/100)-1</f>
        <v>0.76409608093425097</v>
      </c>
      <c r="H1418" s="136">
        <f>(1+H$997)*(1+[1]!thsiFinD("ths_adjustment_nvg_ratio_fund",H$2,$A$998,$A1418,101)/100)-1</f>
        <v>0.80174362598270599</v>
      </c>
      <c r="I1418" s="136">
        <f>(1+I$997)*(1+[1]!thsiFinD("ths_adjustment_nvg_ratio_fund",I$2,$A$998,$A1418,101)/100)-1</f>
        <v>1.0634480502959844</v>
      </c>
      <c r="J1418" s="32">
        <f t="shared" si="158"/>
        <v>0.82024360358276771</v>
      </c>
      <c r="K1418" s="32">
        <f>[1]!thsiFinD("ths_int_chg_ratio_index",K$2,$A$6,$A1418,101)/100</f>
        <v>0.19285623400093999</v>
      </c>
      <c r="L1418" s="32">
        <f>[1]!thsiFinD("ths_int_chg_ratio_index",L$2,$A$6,$A1418,101)/100</f>
        <v>0.30855877406804999</v>
      </c>
      <c r="M1418" s="46">
        <f t="shared" si="159"/>
        <v>1.8202436035827678</v>
      </c>
      <c r="N1418" s="46">
        <f t="shared" si="160"/>
        <v>1.1928562340009399</v>
      </c>
      <c r="O1418" s="46">
        <f t="shared" si="160"/>
        <v>1.30855877406805</v>
      </c>
      <c r="P1418" s="38">
        <f t="shared" si="161"/>
        <v>2.4442710472358797E-3</v>
      </c>
      <c r="Q1418" s="38">
        <f t="shared" si="162"/>
        <v>2.0993000310824961E-3</v>
      </c>
      <c r="R1418" s="38">
        <f t="shared" si="162"/>
        <v>3.7553644136494313E-3</v>
      </c>
      <c r="S1418" s="34">
        <f>MAX(M$6:M1418)</f>
        <v>1.8387163729343348</v>
      </c>
      <c r="T1418" s="34">
        <f>MAX(N$6:N1418)</f>
        <v>1.37911001835863</v>
      </c>
      <c r="U1418" s="34">
        <f>MAX(O$6:O1418)</f>
        <v>1.34291332477861</v>
      </c>
      <c r="V1418" s="35">
        <f t="shared" si="163"/>
        <v>-1.0046557274130841E-2</v>
      </c>
      <c r="W1418" s="35">
        <f t="shared" si="164"/>
        <v>-0.13505360839838076</v>
      </c>
      <c r="X1418" s="35">
        <f t="shared" si="164"/>
        <v>-2.5582105767119168E-2</v>
      </c>
    </row>
    <row r="1419" spans="1:24">
      <c r="A1419" s="357">
        <v>45965</v>
      </c>
      <c r="B1419" s="132">
        <f>[1]!thsiFinD("ths_adjustment_nvg_ratio_fund",B$2,$A$6,$A1419,101)/100</f>
        <v>0.57616687979540004</v>
      </c>
      <c r="C1419" s="132">
        <f>[1]!thsiFinD("ths_adjustment_nvg_ratio_fund",C$2,$A$6,$A1419,101)/100</f>
        <v>0.52002432455911995</v>
      </c>
      <c r="D1419" s="132">
        <f>[1]!thsiFinD("ths_adjustment_nvg_ratio_fund",D$2,$A$6,$A1419,101)/100</f>
        <v>0.87754612988258007</v>
      </c>
      <c r="E1419" s="132">
        <f>[1]!thsiFinD("ths_adjustment_nvg_ratio_fund",E$2,$A$6,$A1419,101)/100</f>
        <v>1.0938909705759001</v>
      </c>
      <c r="F1419" s="135">
        <f>(1+F$831)*(1+[1]!thsiFinD("ths_adjustment_nvg_ratio_fund",F$2,$A$832,$A1419,101)/100)-1</f>
        <v>0.75703102839339831</v>
      </c>
      <c r="G1419" s="135">
        <f>(1+G$831)*(1+[1]!thsiFinD("ths_adjustment_nvg_ratio_fund",G$2,$A$832,$A1419,101)/100)-1</f>
        <v>0.73975793329053685</v>
      </c>
      <c r="H1419" s="136">
        <f>(1+H$997)*(1+[1]!thsiFinD("ths_adjustment_nvg_ratio_fund",H$2,$A$998,$A1419,101)/100)-1</f>
        <v>0.78509337206333285</v>
      </c>
      <c r="I1419" s="136">
        <f>(1+I$997)*(1+[1]!thsiFinD("ths_adjustment_nvg_ratio_fund",I$2,$A$998,$A1419,101)/100)-1</f>
        <v>1.0388398988325744</v>
      </c>
      <c r="J1419" s="32">
        <f t="shared" si="158"/>
        <v>0.79854381717410527</v>
      </c>
      <c r="K1419" s="32">
        <f>[1]!thsiFinD("ths_int_chg_ratio_index",K$2,$A$6,$A1419,101)/100</f>
        <v>0.18097671884374</v>
      </c>
      <c r="L1419" s="32">
        <f>[1]!thsiFinD("ths_int_chg_ratio_index",L$2,$A$6,$A1419,101)/100</f>
        <v>0.29505884035509</v>
      </c>
      <c r="M1419" s="46">
        <f t="shared" si="159"/>
        <v>1.7985438171741053</v>
      </c>
      <c r="N1419" s="46">
        <f t="shared" si="160"/>
        <v>1.1809767188437399</v>
      </c>
      <c r="O1419" s="46">
        <f t="shared" si="160"/>
        <v>1.29505884035509</v>
      </c>
      <c r="P1419" s="38">
        <f t="shared" si="161"/>
        <v>-1.1921363913023009E-2</v>
      </c>
      <c r="Q1419" s="38">
        <f t="shared" si="162"/>
        <v>-9.9588825699096217E-3</v>
      </c>
      <c r="R1419" s="38">
        <f t="shared" si="162"/>
        <v>-1.0316642997235337E-2</v>
      </c>
      <c r="S1419" s="34">
        <f>MAX(M$6:M1419)</f>
        <v>1.8387163729343348</v>
      </c>
      <c r="T1419" s="34">
        <f>MAX(N$6:N1419)</f>
        <v>1.37911001835863</v>
      </c>
      <c r="U1419" s="34">
        <f>MAX(O$6:O1419)</f>
        <v>1.34291332477861</v>
      </c>
      <c r="V1419" s="35">
        <f t="shared" si="163"/>
        <v>-2.1848152521815933E-2</v>
      </c>
      <c r="W1419" s="35">
        <f t="shared" si="164"/>
        <v>-0.14366750794160832</v>
      </c>
      <c r="X1419" s="35">
        <f t="shared" si="164"/>
        <v>-3.5634827312037598E-2</v>
      </c>
    </row>
    <row r="1420" spans="1:24">
      <c r="A1420" s="357">
        <v>45966</v>
      </c>
      <c r="B1420" s="132">
        <f>[1]!thsiFinD("ths_adjustment_nvg_ratio_fund",B$2,$A$6,$A1420,101)/100</f>
        <v>0.57952365728900002</v>
      </c>
      <c r="C1420" s="132">
        <f>[1]!thsiFinD("ths_adjustment_nvg_ratio_fund",C$2,$A$6,$A1420,101)/100</f>
        <v>0.52315176787421003</v>
      </c>
      <c r="D1420" s="132">
        <f>[1]!thsiFinD("ths_adjustment_nvg_ratio_fund",D$2,$A$6,$A1420,101)/100</f>
        <v>0.89060627845675</v>
      </c>
      <c r="E1420" s="132">
        <f>[1]!thsiFinD("ths_adjustment_nvg_ratio_fund",E$2,$A$6,$A1420,101)/100</f>
        <v>1.1006959764313999</v>
      </c>
      <c r="F1420" s="135">
        <f>(1+F$831)*(1+[1]!thsiFinD("ths_adjustment_nvg_ratio_fund",F$2,$A$832,$A1420,101)/100)-1</f>
        <v>0.77093923670831233</v>
      </c>
      <c r="G1420" s="135">
        <f>(1+G$831)*(1+[1]!thsiFinD("ths_adjustment_nvg_ratio_fund",G$2,$A$832,$A1420,101)/100)-1</f>
        <v>0.7445536274075284</v>
      </c>
      <c r="H1420" s="136">
        <f>(1+H$997)*(1+[1]!thsiFinD("ths_adjustment_nvg_ratio_fund",H$2,$A$998,$A1420,101)/100)-1</f>
        <v>0.79677957512475217</v>
      </c>
      <c r="I1420" s="136">
        <f>(1+I$997)*(1+[1]!thsiFinD("ths_adjustment_nvg_ratio_fund",I$2,$A$998,$A1420,101)/100)-1</f>
        <v>1.0521743651427928</v>
      </c>
      <c r="J1420" s="32">
        <f t="shared" si="158"/>
        <v>0.8073030605543432</v>
      </c>
      <c r="K1420" s="32">
        <f>[1]!thsiFinD("ths_int_chg_ratio_index",K$2,$A$6,$A1420,101)/100</f>
        <v>0.18339084058059998</v>
      </c>
      <c r="L1420" s="32">
        <f>[1]!thsiFinD("ths_int_chg_ratio_index",L$2,$A$6,$A1420,101)/100</f>
        <v>0.29950324944249002</v>
      </c>
      <c r="M1420" s="46">
        <f t="shared" si="159"/>
        <v>1.8073030605543432</v>
      </c>
      <c r="N1420" s="46">
        <f t="shared" si="160"/>
        <v>1.1833908405806</v>
      </c>
      <c r="O1420" s="46">
        <f t="shared" si="160"/>
        <v>1.2995032494424901</v>
      </c>
      <c r="P1420" s="38">
        <f t="shared" si="161"/>
        <v>4.8701862565687648E-3</v>
      </c>
      <c r="Q1420" s="38">
        <f t="shared" si="162"/>
        <v>2.0441738590948333E-3</v>
      </c>
      <c r="R1420" s="38">
        <f t="shared" si="162"/>
        <v>3.4318201991359043E-3</v>
      </c>
      <c r="S1420" s="34">
        <f>MAX(M$6:M1420)</f>
        <v>1.8387163729343348</v>
      </c>
      <c r="T1420" s="34">
        <f>MAX(N$6:N1420)</f>
        <v>1.37911001835863</v>
      </c>
      <c r="U1420" s="34">
        <f>MAX(O$6:O1420)</f>
        <v>1.34291332477861</v>
      </c>
      <c r="V1420" s="35">
        <f t="shared" si="163"/>
        <v>-1.7084370837390339E-2</v>
      </c>
      <c r="W1420" s="35">
        <f t="shared" si="164"/>
        <v>-0.14191701544664903</v>
      </c>
      <c r="X1420" s="35">
        <f t="shared" si="164"/>
        <v>-3.2325299433063948E-2</v>
      </c>
    </row>
    <row r="1421" spans="1:24">
      <c r="A1421" s="357">
        <v>45967</v>
      </c>
      <c r="B1421" s="132">
        <f>[1]!thsiFinD("ths_adjustment_nvg_ratio_fund",B$2,$A$6,$A1421,101)/100</f>
        <v>0.59878516624041001</v>
      </c>
      <c r="C1421" s="132">
        <f>[1]!thsiFinD("ths_adjustment_nvg_ratio_fund",C$2,$A$6,$A1421,101)/100</f>
        <v>0.54252454174268006</v>
      </c>
      <c r="D1421" s="132">
        <f>[1]!thsiFinD("ths_adjustment_nvg_ratio_fund",D$2,$A$6,$A1421,101)/100</f>
        <v>0.92020129403306994</v>
      </c>
      <c r="E1421" s="132">
        <f>[1]!thsiFinD("ths_adjustment_nvg_ratio_fund",E$2,$A$6,$A1421,101)/100</f>
        <v>1.1270770263626</v>
      </c>
      <c r="F1421" s="135">
        <f>(1+F$831)*(1+[1]!thsiFinD("ths_adjustment_nvg_ratio_fund",F$2,$A$832,$A1421,101)/100)-1</f>
        <v>0.79121221831988153</v>
      </c>
      <c r="G1421" s="135">
        <f>(1+G$831)*(1+[1]!thsiFinD("ths_adjustment_nvg_ratio_fund",G$2,$A$832,$A1421,101)/100)-1</f>
        <v>0.76289715740500896</v>
      </c>
      <c r="H1421" s="136">
        <f>(1+H$997)*(1+[1]!thsiFinD("ths_adjustment_nvg_ratio_fund",H$2,$A$998,$A1421,101)/100)-1</f>
        <v>0.81043071498411212</v>
      </c>
      <c r="I1421" s="136">
        <f>(1+I$997)*(1+[1]!thsiFinD("ths_adjustment_nvg_ratio_fund",I$2,$A$998,$A1421,101)/100)-1</f>
        <v>1.0596901552449167</v>
      </c>
      <c r="J1421" s="32">
        <f t="shared" si="158"/>
        <v>0.826602284291585</v>
      </c>
      <c r="K1421" s="32">
        <f>[1]!thsiFinD("ths_int_chg_ratio_index",K$2,$A$6,$A1421,101)/100</f>
        <v>0.20087870300971</v>
      </c>
      <c r="L1421" s="32">
        <f>[1]!thsiFinD("ths_int_chg_ratio_index",L$2,$A$6,$A1421,101)/100</f>
        <v>0.31524189834870997</v>
      </c>
      <c r="M1421" s="46">
        <f t="shared" si="159"/>
        <v>1.826602284291585</v>
      </c>
      <c r="N1421" s="46">
        <f t="shared" si="160"/>
        <v>1.2008787030097099</v>
      </c>
      <c r="O1421" s="46">
        <f t="shared" si="160"/>
        <v>1.31524189834871</v>
      </c>
      <c r="P1421" s="38">
        <f t="shared" si="161"/>
        <v>1.0678465697569361E-2</v>
      </c>
      <c r="Q1421" s="38">
        <f t="shared" si="162"/>
        <v>1.4777757127586E-2</v>
      </c>
      <c r="R1421" s="38">
        <f t="shared" si="162"/>
        <v>1.2111280916744294E-2</v>
      </c>
      <c r="S1421" s="34">
        <f>MAX(M$6:M1421)</f>
        <v>1.8387163729343348</v>
      </c>
      <c r="T1421" s="34">
        <f>MAX(N$6:N1421)</f>
        <v>1.37911001835863</v>
      </c>
      <c r="U1421" s="34">
        <f>MAX(O$6:O1421)</f>
        <v>1.34291332477861</v>
      </c>
      <c r="V1421" s="35">
        <f t="shared" si="163"/>
        <v>-6.5883400077725307E-3</v>
      </c>
      <c r="W1421" s="35">
        <f t="shared" si="164"/>
        <v>-0.12923647350560541</v>
      </c>
      <c r="X1421" s="35">
        <f t="shared" si="164"/>
        <v>-2.0605519298471431E-2</v>
      </c>
    </row>
    <row r="1422" spans="1:24">
      <c r="A1422" s="357">
        <v>45968</v>
      </c>
      <c r="B1422" s="132">
        <f>[1]!thsiFinD("ths_adjustment_nvg_ratio_fund",B$2,$A$6,$A1422,101)/100</f>
        <v>0.59351023017903004</v>
      </c>
      <c r="C1422" s="132">
        <f>[1]!thsiFinD("ths_adjustment_nvg_ratio_fund",C$2,$A$6,$A1422,101)/100</f>
        <v>0.53679089566502003</v>
      </c>
      <c r="D1422" s="132">
        <f>[1]!thsiFinD("ths_adjustment_nvg_ratio_fund",D$2,$A$6,$A1422,101)/100</f>
        <v>0.91468967169902005</v>
      </c>
      <c r="E1422" s="132">
        <f>[1]!thsiFinD("ths_adjustment_nvg_ratio_fund",E$2,$A$6,$A1422,101)/100</f>
        <v>1.1172890042861001</v>
      </c>
      <c r="F1422" s="135">
        <f>(1+F$831)*(1+[1]!thsiFinD("ths_adjustment_nvg_ratio_fund",F$2,$A$832,$A1422,101)/100)-1</f>
        <v>0.79227301386932414</v>
      </c>
      <c r="G1422" s="135">
        <f>(1+G$831)*(1+[1]!thsiFinD("ths_adjustment_nvg_ratio_fund",G$2,$A$832,$A1422,101)/100)-1</f>
        <v>0.75810146328801742</v>
      </c>
      <c r="H1422" s="136">
        <f>(1+H$997)*(1+[1]!thsiFinD("ths_adjustment_nvg_ratio_fund",H$2,$A$998,$A1422,101)/100)-1</f>
        <v>0.80650084138824107</v>
      </c>
      <c r="I1422" s="136">
        <f>(1+I$997)*(1+[1]!thsiFinD("ths_adjustment_nvg_ratio_fund",I$2,$A$998,$A1422,101)/100)-1</f>
        <v>1.0516894754587818</v>
      </c>
      <c r="J1422" s="32">
        <f t="shared" si="158"/>
        <v>0.82135557447919183</v>
      </c>
      <c r="K1422" s="32">
        <f>[1]!thsiFinD("ths_int_chg_ratio_index",K$2,$A$6,$A1422,101)/100</f>
        <v>0.19736221750015001</v>
      </c>
      <c r="L1422" s="32">
        <f>[1]!thsiFinD("ths_int_chg_ratio_index",L$2,$A$6,$A1422,101)/100</f>
        <v>0.31186963706658999</v>
      </c>
      <c r="M1422" s="46">
        <f t="shared" si="159"/>
        <v>1.8213555744791918</v>
      </c>
      <c r="N1422" s="46">
        <f t="shared" si="160"/>
        <v>1.1973622175001499</v>
      </c>
      <c r="O1422" s="46">
        <f t="shared" si="160"/>
        <v>1.3118696370665899</v>
      </c>
      <c r="P1422" s="38">
        <f t="shared" si="161"/>
        <v>-2.8723876333199838E-3</v>
      </c>
      <c r="Q1422" s="38">
        <f t="shared" si="162"/>
        <v>-2.9282603653031369E-3</v>
      </c>
      <c r="R1422" s="38">
        <f t="shared" si="162"/>
        <v>-2.5639855956185453E-3</v>
      </c>
      <c r="S1422" s="34">
        <f>MAX(M$6:M1422)</f>
        <v>1.8387163729343348</v>
      </c>
      <c r="T1422" s="34">
        <f>MAX(N$6:N1422)</f>
        <v>1.37911001835863</v>
      </c>
      <c r="U1422" s="34">
        <f>MAX(O$6:O1422)</f>
        <v>1.34291332477861</v>
      </c>
      <c r="V1422" s="35">
        <f t="shared" si="163"/>
        <v>-9.4418033747301067E-3</v>
      </c>
      <c r="W1422" s="35">
        <f t="shared" si="164"/>
        <v>-0.13178629582779056</v>
      </c>
      <c r="X1422" s="35">
        <f t="shared" si="164"/>
        <v>-2.3116672639418412E-2</v>
      </c>
    </row>
    <row r="1423" spans="1:24">
      <c r="A1423" s="357">
        <v>45971</v>
      </c>
      <c r="B1423" s="132">
        <f>[1]!thsiFinD("ths_adjustment_nvg_ratio_fund",B$2,$A$6,$A1423,101)/100</f>
        <v>0.60150255754476001</v>
      </c>
      <c r="C1423" s="132">
        <f>[1]!thsiFinD("ths_adjustment_nvg_ratio_fund",C$2,$A$6,$A1423,101)/100</f>
        <v>0.53939709842758998</v>
      </c>
      <c r="D1423" s="132">
        <f>[1]!thsiFinD("ths_adjustment_nvg_ratio_fund",D$2,$A$6,$A1423,101)/100</f>
        <v>0.9119338605319901</v>
      </c>
      <c r="E1423" s="132">
        <f>[1]!thsiFinD("ths_adjustment_nvg_ratio_fund",E$2,$A$6,$A1423,101)/100</f>
        <v>1.1181279776224</v>
      </c>
      <c r="F1423" s="135">
        <f>(1+F$831)*(1+[1]!thsiFinD("ths_adjustment_nvg_ratio_fund",F$2,$A$832,$A1423,101)/100)-1</f>
        <v>0.79404100645172848</v>
      </c>
      <c r="G1423" s="135">
        <f>(1+G$831)*(1+[1]!thsiFinD("ths_adjustment_nvg_ratio_fund",G$2,$A$832,$A1423,101)/100)-1</f>
        <v>0.76049931034651319</v>
      </c>
      <c r="H1423" s="136">
        <f>(1+H$997)*(1+[1]!thsiFinD("ths_adjustment_nvg_ratio_fund",H$2,$A$998,$A1423,101)/100)-1</f>
        <v>0.81270590496067574</v>
      </c>
      <c r="I1423" s="136">
        <f>(1+I$997)*(1+[1]!thsiFinD("ths_adjustment_nvg_ratio_fund",I$2,$A$998,$A1423,101)/100)-1</f>
        <v>1.0629631606119729</v>
      </c>
      <c r="J1423" s="32">
        <f t="shared" si="158"/>
        <v>0.82514635956220372</v>
      </c>
      <c r="K1423" s="32">
        <f>[1]!thsiFinD("ths_int_chg_ratio_index",K$2,$A$6,$A1423,101)/100</f>
        <v>0.20110305559859001</v>
      </c>
      <c r="L1423" s="32">
        <f>[1]!thsiFinD("ths_int_chg_ratio_index",L$2,$A$6,$A1423,101)/100</f>
        <v>0.31699882701056997</v>
      </c>
      <c r="M1423" s="46">
        <f t="shared" si="159"/>
        <v>1.8251463595622037</v>
      </c>
      <c r="N1423" s="46">
        <f t="shared" si="160"/>
        <v>1.20110305559859</v>
      </c>
      <c r="O1423" s="46">
        <f t="shared" si="160"/>
        <v>1.3169988270105699</v>
      </c>
      <c r="P1423" s="38">
        <f t="shared" si="161"/>
        <v>2.0812987513960657E-3</v>
      </c>
      <c r="Q1423" s="38">
        <f t="shared" si="162"/>
        <v>3.1242326204765636E-3</v>
      </c>
      <c r="R1423" s="38">
        <f t="shared" si="162"/>
        <v>3.9098320435628775E-3</v>
      </c>
      <c r="S1423" s="34">
        <f>MAX(M$6:M1423)</f>
        <v>1.8387163729343348</v>
      </c>
      <c r="T1423" s="34">
        <f>MAX(N$6:N1423)</f>
        <v>1.37911001835863</v>
      </c>
      <c r="U1423" s="34">
        <f>MAX(O$6:O1423)</f>
        <v>1.34291332477861</v>
      </c>
      <c r="V1423" s="35">
        <f t="shared" si="163"/>
        <v>-7.3801558369087639E-3</v>
      </c>
      <c r="W1423" s="35">
        <f t="shared" si="164"/>
        <v>-0.12907379425167098</v>
      </c>
      <c r="X1423" s="35">
        <f t="shared" si="164"/>
        <v>-1.9297222903281841E-2</v>
      </c>
    </row>
    <row r="1424" spans="1:24">
      <c r="A1424" s="357">
        <v>45972</v>
      </c>
      <c r="B1424" s="132">
        <f>[1]!thsiFinD("ths_adjustment_nvg_ratio_fund",B$2,$A$6,$A1424,101)/100</f>
        <v>0.59119245524297004</v>
      </c>
      <c r="C1424" s="132">
        <f>[1]!thsiFinD("ths_adjustment_nvg_ratio_fund",C$2,$A$6,$A1424,101)/100</f>
        <v>0.52845104682478006</v>
      </c>
      <c r="D1424" s="132">
        <f>[1]!thsiFinD("ths_adjustment_nvg_ratio_fund",D$2,$A$6,$A1424,101)/100</f>
        <v>0.8961179007908</v>
      </c>
      <c r="E1424" s="132">
        <f>[1]!thsiFinD("ths_adjustment_nvg_ratio_fund",E$2,$A$6,$A1424,101)/100</f>
        <v>1.1027468000737</v>
      </c>
      <c r="F1424" s="135">
        <f>(1+F$831)*(1+[1]!thsiFinD("ths_adjustment_nvg_ratio_fund",F$2,$A$832,$A1424,101)/100)-1</f>
        <v>0.79415887262388885</v>
      </c>
      <c r="G1424" s="135">
        <f>(1+G$831)*(1+[1]!thsiFinD("ths_adjustment_nvg_ratio_fund",G$2,$A$832,$A1424,101)/100)-1</f>
        <v>0.75762189387632306</v>
      </c>
      <c r="H1424" s="136">
        <f>(1+H$997)*(1+[1]!thsiFinD("ths_adjustment_nvg_ratio_fund",H$2,$A$998,$A1424,101)/100)-1</f>
        <v>0.81694603173516933</v>
      </c>
      <c r="I1424" s="136">
        <f>(1+I$997)*(1+[1]!thsiFinD("ths_adjustment_nvg_ratio_fund",I$2,$A$998,$A1424,101)/100)-1</f>
        <v>1.0613872691389465</v>
      </c>
      <c r="J1424" s="32">
        <f t="shared" si="158"/>
        <v>0.81857778378832224</v>
      </c>
      <c r="K1424" s="32">
        <f>[1]!thsiFinD("ths_int_chg_ratio_index",K$2,$A$6,$A1424,101)/100</f>
        <v>0.19078433235016001</v>
      </c>
      <c r="L1424" s="32">
        <f>[1]!thsiFinD("ths_int_chg_ratio_index",L$2,$A$6,$A1424,101)/100</f>
        <v>0.31010666412926002</v>
      </c>
      <c r="M1424" s="46">
        <f t="shared" si="159"/>
        <v>1.8185777837883221</v>
      </c>
      <c r="N1424" s="46">
        <f t="shared" si="160"/>
        <v>1.1907843323501601</v>
      </c>
      <c r="O1424" s="46">
        <f t="shared" si="160"/>
        <v>1.31010666412926</v>
      </c>
      <c r="P1424" s="38">
        <f t="shared" si="161"/>
        <v>-3.5989309785858792E-3</v>
      </c>
      <c r="Q1424" s="38">
        <f t="shared" si="162"/>
        <v>-8.5910390455941066E-3</v>
      </c>
      <c r="R1424" s="38">
        <f t="shared" si="162"/>
        <v>-5.233233879907262E-3</v>
      </c>
      <c r="S1424" s="34">
        <f>MAX(M$6:M1424)</f>
        <v>1.8387163729343348</v>
      </c>
      <c r="T1424" s="34">
        <f>MAX(N$6:N1424)</f>
        <v>1.37911001835863</v>
      </c>
      <c r="U1424" s="34">
        <f>MAX(O$6:O1424)</f>
        <v>1.34291332477861</v>
      </c>
      <c r="V1424" s="35">
        <f t="shared" si="163"/>
        <v>-1.0952526144026309E-2</v>
      </c>
      <c r="W1424" s="35">
        <f t="shared" si="164"/>
        <v>-0.136555955291086</v>
      </c>
      <c r="X1424" s="35">
        <f t="shared" si="164"/>
        <v>-2.4429469902503498E-2</v>
      </c>
    </row>
    <row r="1425" spans="1:24">
      <c r="A1425" s="357">
        <v>45973</v>
      </c>
      <c r="B1425" s="132">
        <f>[1]!thsiFinD("ths_adjustment_nvg_ratio_fund",B$2,$A$6,$A1425,101)/100</f>
        <v>0.58991368286445001</v>
      </c>
      <c r="C1425" s="132">
        <f>[1]!thsiFinD("ths_adjustment_nvg_ratio_fund",C$2,$A$6,$A1425,101)/100</f>
        <v>0.52984102163148006</v>
      </c>
      <c r="D1425" s="132">
        <f>[1]!thsiFinD("ths_adjustment_nvg_ratio_fund",D$2,$A$6,$A1425,101)/100</f>
        <v>0.88641265276778991</v>
      </c>
      <c r="E1425" s="132">
        <f>[1]!thsiFinD("ths_adjustment_nvg_ratio_fund",E$2,$A$6,$A1425,101)/100</f>
        <v>1.0951028209591001</v>
      </c>
      <c r="F1425" s="135">
        <f>(1+F$831)*(1+[1]!thsiFinD("ths_adjustment_nvg_ratio_fund",F$2,$A$832,$A1425,101)/100)-1</f>
        <v>0.78366878330162337</v>
      </c>
      <c r="G1425" s="135">
        <f>(1+G$831)*(1+[1]!thsiFinD("ths_adjustment_nvg_ratio_fund",G$2,$A$832,$A1425,101)/100)-1</f>
        <v>0.74371438093705433</v>
      </c>
      <c r="H1425" s="136">
        <f>(1+H$997)*(1+[1]!thsiFinD("ths_adjustment_nvg_ratio_fund",H$2,$A$998,$A1425,101)/100)-1</f>
        <v>0.80670767684064937</v>
      </c>
      <c r="I1425" s="136">
        <f>(1+I$997)*(1+[1]!thsiFinD("ths_adjustment_nvg_ratio_fund",I$2,$A$998,$A1425,101)/100)-1</f>
        <v>1.0553261480888461</v>
      </c>
      <c r="J1425" s="32">
        <f t="shared" si="158"/>
        <v>0.81133589592387412</v>
      </c>
      <c r="K1425" s="32">
        <f>[1]!thsiFinD("ths_int_chg_ratio_index",K$2,$A$6,$A1425,101)/100</f>
        <v>0.18749322781928998</v>
      </c>
      <c r="L1425" s="32">
        <f>[1]!thsiFinD("ths_int_chg_ratio_index",L$2,$A$6,$A1425,101)/100</f>
        <v>0.30476916889746003</v>
      </c>
      <c r="M1425" s="46">
        <f t="shared" si="159"/>
        <v>1.8113358959238741</v>
      </c>
      <c r="N1425" s="46">
        <f t="shared" si="160"/>
        <v>1.18749322781929</v>
      </c>
      <c r="O1425" s="46">
        <f t="shared" si="160"/>
        <v>1.3047691688974601</v>
      </c>
      <c r="P1425" s="38">
        <f t="shared" si="161"/>
        <v>-3.9821710839127444E-3</v>
      </c>
      <c r="Q1425" s="38">
        <f t="shared" si="162"/>
        <v>-2.7638124230058292E-3</v>
      </c>
      <c r="R1425" s="38">
        <f t="shared" si="162"/>
        <v>-4.074092116268524E-3</v>
      </c>
      <c r="S1425" s="34">
        <f>MAX(M$6:M1425)</f>
        <v>1.8387163729343348</v>
      </c>
      <c r="T1425" s="34">
        <f>MAX(N$6:N1425)</f>
        <v>1.37911001835863</v>
      </c>
      <c r="U1425" s="34">
        <f>MAX(O$6:O1425)</f>
        <v>1.34291332477861</v>
      </c>
      <c r="V1425" s="35">
        <f t="shared" si="163"/>
        <v>-1.4891082395032562E-2</v>
      </c>
      <c r="W1425" s="35">
        <f t="shared" si="164"/>
        <v>-0.13894235266842292</v>
      </c>
      <c r="X1425" s="35">
        <f t="shared" si="164"/>
        <v>-2.8404034108037712E-2</v>
      </c>
    </row>
    <row r="1426" spans="1:24">
      <c r="A1426" s="357">
        <v>45974</v>
      </c>
      <c r="B1426" s="132">
        <f>[1]!thsiFinD("ths_adjustment_nvg_ratio_fund",B$2,$A$6,$A1426,101)/100</f>
        <v>0.60533887468031</v>
      </c>
      <c r="C1426" s="132">
        <f>[1]!thsiFinD("ths_adjustment_nvg_ratio_fund",C$2,$A$6,$A1426,101)/100</f>
        <v>0.54495699765441996</v>
      </c>
      <c r="D1426" s="132">
        <f>[1]!thsiFinD("ths_adjustment_nvg_ratio_fund",D$2,$A$6,$A1426,101)/100</f>
        <v>0.91397076443805003</v>
      </c>
      <c r="E1426" s="132">
        <f>[1]!thsiFinD("ths_adjustment_nvg_ratio_fund",E$2,$A$6,$A1426,101)/100</f>
        <v>1.1212974324055001</v>
      </c>
      <c r="F1426" s="135">
        <f>(1+F$831)*(1+[1]!thsiFinD("ths_adjustment_nvg_ratio_fund",F$2,$A$832,$A1426,101)/100)-1</f>
        <v>0.81089586907064959</v>
      </c>
      <c r="G1426" s="135">
        <f>(1+G$831)*(1+[1]!thsiFinD("ths_adjustment_nvg_ratio_fund",G$2,$A$832,$A1426,101)/100)-1</f>
        <v>0.77116972975681164</v>
      </c>
      <c r="H1426" s="136">
        <f>(1+H$997)*(1+[1]!thsiFinD("ths_adjustment_nvg_ratio_fund",H$2,$A$998,$A1426,101)/100)-1</f>
        <v>0.82935615888003822</v>
      </c>
      <c r="I1426" s="136">
        <f>(1+I$997)*(1+[1]!thsiFinD("ths_adjustment_nvg_ratio_fund",I$2,$A$998,$A1426,101)/100)-1</f>
        <v>1.0754490699751509</v>
      </c>
      <c r="J1426" s="32">
        <f t="shared" si="158"/>
        <v>0.8340543621076163</v>
      </c>
      <c r="K1426" s="32">
        <f>[1]!thsiFinD("ths_int_chg_ratio_index",K$2,$A$6,$A1426,101)/100</f>
        <v>0.20292180974545002</v>
      </c>
      <c r="L1426" s="32">
        <f>[1]!thsiFinD("ths_int_chg_ratio_index",L$2,$A$6,$A1426,101)/100</f>
        <v>0.32174122776745001</v>
      </c>
      <c r="M1426" s="46">
        <f t="shared" si="159"/>
        <v>1.8340543621076164</v>
      </c>
      <c r="N1426" s="46">
        <f t="shared" si="160"/>
        <v>1.2029218097454499</v>
      </c>
      <c r="O1426" s="46">
        <f t="shared" si="160"/>
        <v>1.3217412277674501</v>
      </c>
      <c r="P1426" s="38">
        <f t="shared" si="161"/>
        <v>1.2542381694564009E-2</v>
      </c>
      <c r="Q1426" s="38">
        <f t="shared" si="162"/>
        <v>1.2992564138233353E-2</v>
      </c>
      <c r="R1426" s="38">
        <f t="shared" si="162"/>
        <v>1.3007709926447397E-2</v>
      </c>
      <c r="S1426" s="34">
        <f>MAX(M$6:M1426)</f>
        <v>1.8387163729343348</v>
      </c>
      <c r="T1426" s="34">
        <f>MAX(N$6:N1426)</f>
        <v>1.37911001835863</v>
      </c>
      <c r="U1426" s="34">
        <f>MAX(O$6:O1426)</f>
        <v>1.34291332477861</v>
      </c>
      <c r="V1426" s="35">
        <f t="shared" si="163"/>
        <v>-2.5354703397122424E-3</v>
      </c>
      <c r="W1426" s="35">
        <f t="shared" si="164"/>
        <v>-0.12775500595875111</v>
      </c>
      <c r="X1426" s="35">
        <f t="shared" si="164"/>
        <v>-1.5765795618008616E-2</v>
      </c>
    </row>
    <row r="1427" spans="1:24">
      <c r="A1427" s="357">
        <v>45975</v>
      </c>
      <c r="B1427" s="132">
        <f>[1]!thsiFinD("ths_adjustment_nvg_ratio_fund",B$2,$A$6,$A1427,101)/100</f>
        <v>0.58567774936061001</v>
      </c>
      <c r="C1427" s="132">
        <f>[1]!thsiFinD("ths_adjustment_nvg_ratio_fund",C$2,$A$6,$A1427,101)/100</f>
        <v>0.52610546433845995</v>
      </c>
      <c r="D1427" s="132">
        <f>[1]!thsiFinD("ths_adjustment_nvg_ratio_fund",D$2,$A$6,$A1427,101)/100</f>
        <v>0.87922358015816005</v>
      </c>
      <c r="E1427" s="132">
        <f>[1]!thsiFinD("ths_adjustment_nvg_ratio_fund",E$2,$A$6,$A1427,101)/100</f>
        <v>1.0951960402016001</v>
      </c>
      <c r="F1427" s="135">
        <f>(1+F$831)*(1+[1]!thsiFinD("ths_adjustment_nvg_ratio_fund",F$2,$A$832,$A1427,101)/100)-1</f>
        <v>0.79628046372277406</v>
      </c>
      <c r="G1427" s="135">
        <f>(1+G$831)*(1+[1]!thsiFinD("ths_adjustment_nvg_ratio_fund",G$2,$A$832,$A1427,101)/100)-1</f>
        <v>0.75138749152423601</v>
      </c>
      <c r="H1427" s="136">
        <f>(1+H$997)*(1+[1]!thsiFinD("ths_adjustment_nvg_ratio_fund",H$2,$A$998,$A1427,101)/100)-1</f>
        <v>0.81715286718758806</v>
      </c>
      <c r="I1427" s="136">
        <f>(1+I$997)*(1+[1]!thsiFinD("ths_adjustment_nvg_ratio_fund",I$2,$A$998,$A1427,101)/100)-1</f>
        <v>1.0647814969270049</v>
      </c>
      <c r="J1427" s="32">
        <f t="shared" si="158"/>
        <v>0.81447564417755403</v>
      </c>
      <c r="K1427" s="32">
        <f>[1]!thsiFinD("ths_int_chg_ratio_index",K$2,$A$6,$A1427,101)/100</f>
        <v>0.18382440038095002</v>
      </c>
      <c r="L1427" s="32">
        <f>[1]!thsiFinD("ths_int_chg_ratio_index",L$2,$A$6,$A1427,101)/100</f>
        <v>0.30488054356168998</v>
      </c>
      <c r="M1427" s="46">
        <f t="shared" si="159"/>
        <v>1.814475644177554</v>
      </c>
      <c r="N1427" s="46">
        <f t="shared" si="160"/>
        <v>1.1838244003809499</v>
      </c>
      <c r="O1427" s="46">
        <f t="shared" si="160"/>
        <v>1.3048805435616899</v>
      </c>
      <c r="P1427" s="38">
        <f t="shared" si="161"/>
        <v>-1.0675102294985028E-2</v>
      </c>
      <c r="Q1427" s="38">
        <f t="shared" si="162"/>
        <v>-1.5875852619665398E-2</v>
      </c>
      <c r="R1427" s="38">
        <f t="shared" si="162"/>
        <v>-1.2756418466449371E-2</v>
      </c>
      <c r="S1427" s="34">
        <f>MAX(M$6:M1427)</f>
        <v>1.8387163729343348</v>
      </c>
      <c r="T1427" s="34">
        <f>MAX(N$6:N1427)</f>
        <v>1.37911001835863</v>
      </c>
      <c r="U1427" s="34">
        <f>MAX(O$6:O1427)</f>
        <v>1.34291332477861</v>
      </c>
      <c r="V1427" s="35">
        <f t="shared" si="163"/>
        <v>-1.3183506229454967E-2</v>
      </c>
      <c r="W1427" s="35">
        <f t="shared" si="164"/>
        <v>-0.14160263893239089</v>
      </c>
      <c r="X1427" s="35">
        <f t="shared" si="164"/>
        <v>-2.8321098998098093E-2</v>
      </c>
    </row>
    <row r="1428" spans="1:24">
      <c r="A1428" s="357">
        <v>45978</v>
      </c>
      <c r="B1428" s="132">
        <f>[1]!thsiFinD("ths_adjustment_nvg_ratio_fund",B$2,$A$6,$A1428,101)/100</f>
        <v>0.57376918158568002</v>
      </c>
      <c r="C1428" s="132">
        <f>[1]!thsiFinD("ths_adjustment_nvg_ratio_fund",C$2,$A$6,$A1428,101)/100</f>
        <v>0.51689688124402999</v>
      </c>
      <c r="D1428" s="132">
        <f>[1]!thsiFinD("ths_adjustment_nvg_ratio_fund",D$2,$A$6,$A1428,101)/100</f>
        <v>0.87730649412892003</v>
      </c>
      <c r="E1428" s="132">
        <f>[1]!thsiFinD("ths_adjustment_nvg_ratio_fund",E$2,$A$6,$A1428,101)/100</f>
        <v>1.0876452803295</v>
      </c>
      <c r="F1428" s="135">
        <f>(1+F$831)*(1+[1]!thsiFinD("ths_adjustment_nvg_ratio_fund",F$2,$A$832,$A1428,101)/100)-1</f>
        <v>0.80087724443702535</v>
      </c>
      <c r="G1428" s="135">
        <f>(1+G$831)*(1+[1]!thsiFinD("ths_adjustment_nvg_ratio_fund",G$2,$A$832,$A1428,101)/100)-1</f>
        <v>0.75762189387632306</v>
      </c>
      <c r="H1428" s="136">
        <f>(1+H$997)*(1+[1]!thsiFinD("ths_adjustment_nvg_ratio_fund",H$2,$A$998,$A1428,101)/100)-1</f>
        <v>0.82387501939105379</v>
      </c>
      <c r="I1428" s="136">
        <f>(1+I$997)*(1+[1]!thsiFinD("ths_adjustment_nvg_ratio_fund",I$2,$A$998,$A1428,101)/100)-1</f>
        <v>1.0600538225079252</v>
      </c>
      <c r="J1428" s="32">
        <f t="shared" si="158"/>
        <v>0.81225572718755701</v>
      </c>
      <c r="K1428" s="32">
        <f>[1]!thsiFinD("ths_int_chg_ratio_index",K$2,$A$6,$A1428,101)/100</f>
        <v>0.17818478070943</v>
      </c>
      <c r="L1428" s="32">
        <f>[1]!thsiFinD("ths_int_chg_ratio_index",L$2,$A$6,$A1428,101)/100</f>
        <v>0.30310265993008001</v>
      </c>
      <c r="M1428" s="46">
        <f t="shared" si="159"/>
        <v>1.812255727187557</v>
      </c>
      <c r="N1428" s="46">
        <f t="shared" si="160"/>
        <v>1.1781847807094299</v>
      </c>
      <c r="O1428" s="46">
        <f t="shared" si="160"/>
        <v>1.3031026599300799</v>
      </c>
      <c r="P1428" s="38">
        <f t="shared" si="161"/>
        <v>-1.2234482160841109E-3</v>
      </c>
      <c r="Q1428" s="38">
        <f t="shared" si="162"/>
        <v>-4.763898826299906E-3</v>
      </c>
      <c r="R1428" s="38">
        <f t="shared" si="162"/>
        <v>-1.3624876548141707E-3</v>
      </c>
      <c r="S1428" s="34">
        <f>MAX(M$6:M1428)</f>
        <v>1.8387163729343348</v>
      </c>
      <c r="T1428" s="34">
        <f>MAX(N$6:N1428)</f>
        <v>1.37911001835863</v>
      </c>
      <c r="U1428" s="34">
        <f>MAX(O$6:O1428)</f>
        <v>1.34291332477861</v>
      </c>
      <c r="V1428" s="35">
        <f t="shared" si="163"/>
        <v>-1.4390825108360872E-2</v>
      </c>
      <c r="W1428" s="35">
        <f t="shared" si="164"/>
        <v>-0.14569195711327987</v>
      </c>
      <c r="X1428" s="35">
        <f t="shared" si="164"/>
        <v>-2.9644999505156644E-2</v>
      </c>
    </row>
    <row r="1429" spans="1:24">
      <c r="A1429" s="357">
        <v>45979</v>
      </c>
      <c r="B1429" s="132">
        <f>[1]!thsiFinD("ths_adjustment_nvg_ratio_fund",B$2,$A$6,$A1429,101)/100</f>
        <v>0.56537723785166005</v>
      </c>
      <c r="C1429" s="132">
        <f>[1]!thsiFinD("ths_adjustment_nvg_ratio_fund",C$2,$A$6,$A1429,101)/100</f>
        <v>0.50820953870210994</v>
      </c>
      <c r="D1429" s="132">
        <f>[1]!thsiFinD("ths_adjustment_nvg_ratio_fund",D$2,$A$6,$A1429,101)/100</f>
        <v>0.86005271986580001</v>
      </c>
      <c r="E1429" s="132">
        <f>[1]!thsiFinD("ths_adjustment_nvg_ratio_fund",E$2,$A$6,$A1429,101)/100</f>
        <v>1.0656455354102001</v>
      </c>
      <c r="F1429" s="135">
        <f>(1+F$831)*(1+[1]!thsiFinD("ths_adjustment_nvg_ratio_fund",F$2,$A$832,$A1429,101)/100)-1</f>
        <v>0.78319731861298236</v>
      </c>
      <c r="G1429" s="135">
        <f>(1+G$831)*(1+[1]!thsiFinD("ths_adjustment_nvg_ratio_fund",G$2,$A$832,$A1429,101)/100)-1</f>
        <v>0.74095685681977885</v>
      </c>
      <c r="H1429" s="136">
        <f>(1+H$997)*(1+[1]!thsiFinD("ths_adjustment_nvg_ratio_fund",H$2,$A$998,$A1429,101)/100)-1</f>
        <v>0.80319147414960534</v>
      </c>
      <c r="I1429" s="136">
        <f>(1+I$997)*(1+[1]!thsiFinD("ths_adjustment_nvg_ratio_fund",I$2,$A$998,$A1429,101)/100)-1</f>
        <v>1.0482952476707332</v>
      </c>
      <c r="J1429" s="32">
        <f t="shared" si="158"/>
        <v>0.79686574113535857</v>
      </c>
      <c r="K1429" s="32">
        <f>[1]!thsiFinD("ths_int_chg_ratio_index",K$2,$A$6,$A1429,101)/100</f>
        <v>0.16889708837598999</v>
      </c>
      <c r="L1429" s="32">
        <f>[1]!thsiFinD("ths_int_chg_ratio_index",L$2,$A$6,$A1429,101)/100</f>
        <v>0.29098555422605998</v>
      </c>
      <c r="M1429" s="46">
        <f t="shared" si="159"/>
        <v>1.7968657411353586</v>
      </c>
      <c r="N1429" s="46">
        <f t="shared" si="160"/>
        <v>1.1688970883759899</v>
      </c>
      <c r="O1429" s="46">
        <f t="shared" si="160"/>
        <v>1.29098555422606</v>
      </c>
      <c r="P1429" s="38">
        <f t="shared" si="161"/>
        <v>-8.4921712875931643E-3</v>
      </c>
      <c r="Q1429" s="38">
        <f t="shared" si="162"/>
        <v>-7.8830523747280834E-3</v>
      </c>
      <c r="R1429" s="38">
        <f t="shared" si="162"/>
        <v>-9.298657793139653E-3</v>
      </c>
      <c r="S1429" s="34">
        <f>MAX(M$6:M1429)</f>
        <v>1.8387163729343348</v>
      </c>
      <c r="T1429" s="34">
        <f>MAX(N$6:N1429)</f>
        <v>1.37911001835863</v>
      </c>
      <c r="U1429" s="34">
        <f>MAX(O$6:O1429)</f>
        <v>1.34291332477861</v>
      </c>
      <c r="V1429" s="35">
        <f t="shared" si="163"/>
        <v>-2.2760787044164066E-2</v>
      </c>
      <c r="W1429" s="35">
        <f t="shared" si="164"/>
        <v>-0.15242651215950731</v>
      </c>
      <c r="X1429" s="35">
        <f t="shared" si="164"/>
        <v>-3.8667998592620045E-2</v>
      </c>
    </row>
    <row r="1430" spans="1:24">
      <c r="A1430" s="357">
        <v>45980</v>
      </c>
      <c r="B1430" s="132">
        <f>[1]!thsiFinD("ths_adjustment_nvg_ratio_fund",B$2,$A$6,$A1430,101)/100</f>
        <v>0.57025255754476001</v>
      </c>
      <c r="C1430" s="132">
        <f>[1]!thsiFinD("ths_adjustment_nvg_ratio_fund",C$2,$A$6,$A1430,101)/100</f>
        <v>0.51281383024933003</v>
      </c>
      <c r="D1430" s="132">
        <f>[1]!thsiFinD("ths_adjustment_nvg_ratio_fund",D$2,$A$6,$A1430,101)/100</f>
        <v>0.85094656122692991</v>
      </c>
      <c r="E1430" s="132">
        <f>[1]!thsiFinD("ths_adjustment_nvg_ratio_fund",E$2,$A$6,$A1430,101)/100</f>
        <v>1.0524084008234</v>
      </c>
      <c r="F1430" s="135">
        <f>(1+F$831)*(1+[1]!thsiFinD("ths_adjustment_nvg_ratio_fund",F$2,$A$832,$A1430,101)/100)-1</f>
        <v>0.76657818833838176</v>
      </c>
      <c r="G1430" s="135">
        <f>(1+G$831)*(1+[1]!thsiFinD("ths_adjustment_nvg_ratio_fund",G$2,$A$832,$A1430,101)/100)-1</f>
        <v>0.72668966682174219</v>
      </c>
      <c r="H1430" s="136">
        <f>(1+H$997)*(1+[1]!thsiFinD("ths_adjustment_nvg_ratio_fund",H$2,$A$998,$A1430,101)/100)-1</f>
        <v>0.77950881484814394</v>
      </c>
      <c r="I1430" s="136">
        <f>(1+I$997)*(1+[1]!thsiFinD("ths_adjustment_nvg_ratio_fund",I$2,$A$998,$A1430,101)/100)-1</f>
        <v>1.0193230890512521</v>
      </c>
      <c r="J1430" s="32">
        <f t="shared" si="158"/>
        <v>0.78481513861299246</v>
      </c>
      <c r="K1430" s="32">
        <f>[1]!thsiFinD("ths_int_chg_ratio_index",K$2,$A$6,$A1430,101)/100</f>
        <v>0.17142243982120001</v>
      </c>
      <c r="L1430" s="32">
        <f>[1]!thsiFinD("ths_int_chg_ratio_index",L$2,$A$6,$A1430,101)/100</f>
        <v>0.28736138887495</v>
      </c>
      <c r="M1430" s="46">
        <f t="shared" si="159"/>
        <v>1.7848151386129925</v>
      </c>
      <c r="N1430" s="46">
        <f t="shared" si="160"/>
        <v>1.1714224398212001</v>
      </c>
      <c r="O1430" s="46">
        <f t="shared" si="160"/>
        <v>1.28736138887495</v>
      </c>
      <c r="P1430" s="38">
        <f t="shared" si="161"/>
        <v>-6.7064568300756466E-3</v>
      </c>
      <c r="Q1430" s="38">
        <f t="shared" si="162"/>
        <v>2.1604566136088632E-3</v>
      </c>
      <c r="R1430" s="38">
        <f t="shared" si="162"/>
        <v>-2.8072857509878757E-3</v>
      </c>
      <c r="S1430" s="34">
        <f>MAX(M$6:M1430)</f>
        <v>1.8387163729343348</v>
      </c>
      <c r="T1430" s="34">
        <f>MAX(N$6:N1430)</f>
        <v>1.37911001835863</v>
      </c>
      <c r="U1430" s="34">
        <f>MAX(O$6:O1430)</f>
        <v>1.34291332477861</v>
      </c>
      <c r="V1430" s="35">
        <f t="shared" si="163"/>
        <v>-2.9314599638509464E-2</v>
      </c>
      <c r="W1430" s="35">
        <f t="shared" si="164"/>
        <v>-0.15059536641218274</v>
      </c>
      <c r="X1430" s="35">
        <f t="shared" si="164"/>
        <v>-4.1366732222139713E-2</v>
      </c>
    </row>
    <row r="1431" spans="1:24">
      <c r="A1431" s="357">
        <v>45981</v>
      </c>
      <c r="B1431" s="132">
        <f>[1]!thsiFinD("ths_adjustment_nvg_ratio_fund",B$2,$A$6,$A1431,101)/100</f>
        <v>0.56593670076725999</v>
      </c>
      <c r="C1431" s="132">
        <f>[1]!thsiFinD("ths_adjustment_nvg_ratio_fund",C$2,$A$6,$A1431,101)/100</f>
        <v>0.50560333593953999</v>
      </c>
      <c r="D1431" s="132">
        <f>[1]!thsiFinD("ths_adjustment_nvg_ratio_fund",D$2,$A$6,$A1431,101)/100</f>
        <v>0.83441169422478001</v>
      </c>
      <c r="E1431" s="132">
        <f>[1]!thsiFinD("ths_adjustment_nvg_ratio_fund",E$2,$A$6,$A1431,101)/100</f>
        <v>1.0418746246531001</v>
      </c>
      <c r="F1431" s="135">
        <f>(1+F$831)*(1+[1]!thsiFinD("ths_adjustment_nvg_ratio_fund",F$2,$A$832,$A1431,101)/100)-1</f>
        <v>0.7565595637047573</v>
      </c>
      <c r="G1431" s="135">
        <f>(1+G$831)*(1+[1]!thsiFinD("ths_adjustment_nvg_ratio_fund",G$2,$A$832,$A1431,101)/100)-1</f>
        <v>0.71506010858804281</v>
      </c>
      <c r="H1431" s="136">
        <f>(1+H$997)*(1+[1]!thsiFinD("ths_adjustment_nvg_ratio_fund",H$2,$A$998,$A1431,101)/100)-1</f>
        <v>0.77030463721569631</v>
      </c>
      <c r="I1431" s="136">
        <f>(1+I$997)*(1+[1]!thsiFinD("ths_adjustment_nvg_ratio_fund",I$2,$A$998,$A1431,101)/100)-1</f>
        <v>1.0055037330570222</v>
      </c>
      <c r="J1431" s="32">
        <f t="shared" si="158"/>
        <v>0.77440679976877491</v>
      </c>
      <c r="K1431" s="32">
        <f>[1]!thsiFinD("ths_int_chg_ratio_index",K$2,$A$6,$A1431,101)/100</f>
        <v>0.16438640700509002</v>
      </c>
      <c r="L1431" s="32">
        <f>[1]!thsiFinD("ths_int_chg_ratio_index",L$2,$A$6,$A1431,101)/100</f>
        <v>0.27902782184445002</v>
      </c>
      <c r="M1431" s="46">
        <f t="shared" si="159"/>
        <v>1.7744067997687749</v>
      </c>
      <c r="N1431" s="46">
        <f t="shared" si="160"/>
        <v>1.16438640700509</v>
      </c>
      <c r="O1431" s="46">
        <f t="shared" si="160"/>
        <v>1.27902782184445</v>
      </c>
      <c r="P1431" s="38">
        <f t="shared" si="161"/>
        <v>-5.8316060969239025E-3</v>
      </c>
      <c r="Q1431" s="38">
        <f t="shared" si="162"/>
        <v>-6.0064009164653154E-3</v>
      </c>
      <c r="R1431" s="38">
        <f t="shared" si="162"/>
        <v>-6.4733703391421926E-3</v>
      </c>
      <c r="S1431" s="34">
        <f>MAX(M$6:M1431)</f>
        <v>1.8387163729343348</v>
      </c>
      <c r="T1431" s="34">
        <f>MAX(N$6:N1431)</f>
        <v>1.37911001835863</v>
      </c>
      <c r="U1431" s="34">
        <f>MAX(O$6:O1431)</f>
        <v>1.34291332477861</v>
      </c>
      <c r="V1431" s="35">
        <f t="shared" si="163"/>
        <v>-3.4975254537452538E-2</v>
      </c>
      <c r="W1431" s="35">
        <f t="shared" si="164"/>
        <v>-0.15569723118181444</v>
      </c>
      <c r="X1431" s="35">
        <f t="shared" si="164"/>
        <v>-4.7572320383887812E-2</v>
      </c>
    </row>
    <row r="1432" spans="1:24">
      <c r="A1432" s="357">
        <v>45982</v>
      </c>
      <c r="B1432" s="132">
        <f>[1]!thsiFinD("ths_adjustment_nvg_ratio_fund",B$2,$A$6,$A1432,101)/100</f>
        <v>0.53364769820972002</v>
      </c>
      <c r="C1432" s="132">
        <f>[1]!thsiFinD("ths_adjustment_nvg_ratio_fund",C$2,$A$6,$A1432,101)/100</f>
        <v>0.47632699157327996</v>
      </c>
      <c r="D1432" s="132">
        <f>[1]!thsiFinD("ths_adjustment_nvg_ratio_fund",D$2,$A$6,$A1432,101)/100</f>
        <v>0.77174694464414006</v>
      </c>
      <c r="E1432" s="132">
        <f>[1]!thsiFinD("ths_adjustment_nvg_ratio_fund",E$2,$A$6,$A1432,101)/100</f>
        <v>0.97913806415218996</v>
      </c>
      <c r="F1432" s="135">
        <f>(1+F$831)*(1+[1]!thsiFinD("ths_adjustment_nvg_ratio_fund",F$2,$A$832,$A1432,101)/100)-1</f>
        <v>0.69291183073820251</v>
      </c>
      <c r="G1432" s="135">
        <f>(1+G$831)*(1+[1]!thsiFinD("ths_adjustment_nvg_ratio_fund",G$2,$A$832,$A1432,101)/100)-1</f>
        <v>0.65247630036134563</v>
      </c>
      <c r="H1432" s="136">
        <f>(1+H$997)*(1+[1]!thsiFinD("ths_adjustment_nvg_ratio_fund",H$2,$A$998,$A1432,101)/100)-1</f>
        <v>0.70091134293063995</v>
      </c>
      <c r="I1432" s="136">
        <f>(1+I$997)*(1+[1]!thsiFinD("ths_adjustment_nvg_ratio_fund",I$2,$A$998,$A1432,101)/100)-1</f>
        <v>0.93604328582288354</v>
      </c>
      <c r="J1432" s="32">
        <f t="shared" si="158"/>
        <v>0.71790030730405019</v>
      </c>
      <c r="K1432" s="32">
        <f>[1]!thsiFinD("ths_int_chg_ratio_index",K$2,$A$6,$A1432,101)/100</f>
        <v>0.13281832194267001</v>
      </c>
      <c r="L1432" s="32">
        <f>[1]!thsiFinD("ths_int_chg_ratio_index",L$2,$A$6,$A1432,101)/100</f>
        <v>0.23896009751550001</v>
      </c>
      <c r="M1432" s="46">
        <f t="shared" si="159"/>
        <v>1.7179003073040502</v>
      </c>
      <c r="N1432" s="46">
        <f t="shared" si="160"/>
        <v>1.13281832194267</v>
      </c>
      <c r="O1432" s="46">
        <f t="shared" si="160"/>
        <v>1.2389600975155</v>
      </c>
      <c r="P1432" s="38">
        <f t="shared" si="161"/>
        <v>-3.1845286251206972E-2</v>
      </c>
      <c r="Q1432" s="38">
        <f t="shared" si="162"/>
        <v>-2.7111347979075218E-2</v>
      </c>
      <c r="R1432" s="38">
        <f t="shared" si="162"/>
        <v>-3.1326702707036858E-2</v>
      </c>
      <c r="S1432" s="34">
        <f>MAX(M$6:M1432)</f>
        <v>1.8387163729343348</v>
      </c>
      <c r="T1432" s="34">
        <f>MAX(N$6:N1432)</f>
        <v>1.37911001835863</v>
      </c>
      <c r="U1432" s="34">
        <f>MAX(O$6:O1432)</f>
        <v>1.34291332477861</v>
      </c>
      <c r="V1432" s="35">
        <f t="shared" si="163"/>
        <v>-6.5706743796205447E-2</v>
      </c>
      <c r="W1432" s="35">
        <f t="shared" si="164"/>
        <v>-0.17858741734694095</v>
      </c>
      <c r="X1432" s="35">
        <f t="shared" si="164"/>
        <v>-7.7408739153174699E-2</v>
      </c>
    </row>
    <row r="1433" spans="1:24">
      <c r="A1433" s="357">
        <v>45985</v>
      </c>
      <c r="B1433" s="132">
        <f>[1]!thsiFinD("ths_adjustment_nvg_ratio_fund",B$2,$A$6,$A1433,101)/100</f>
        <v>0.53308823529411997</v>
      </c>
      <c r="C1433" s="132">
        <f>[1]!thsiFinD("ths_adjustment_nvg_ratio_fund",C$2,$A$6,$A1433,101)/100</f>
        <v>0.47702197897662996</v>
      </c>
      <c r="D1433" s="132">
        <f>[1]!thsiFinD("ths_adjustment_nvg_ratio_fund",D$2,$A$6,$A1433,101)/100</f>
        <v>0.78576563623292994</v>
      </c>
      <c r="E1433" s="132">
        <f>[1]!thsiFinD("ths_adjustment_nvg_ratio_fund",E$2,$A$6,$A1433,101)/100</f>
        <v>0.99442602238131006</v>
      </c>
      <c r="F1433" s="135">
        <f>(1+F$831)*(1+[1]!thsiFinD("ths_adjustment_nvg_ratio_fund",F$2,$A$832,$A1433,101)/100)-1</f>
        <v>0.71129895359520701</v>
      </c>
      <c r="G1433" s="135">
        <f>(1+G$831)*(1+[1]!thsiFinD("ths_adjustment_nvg_ratio_fund",G$2,$A$832,$A1433,101)/100)-1</f>
        <v>0.67861283329893451</v>
      </c>
      <c r="H1433" s="136">
        <f>(1+H$997)*(1+[1]!thsiFinD("ths_adjustment_nvg_ratio_fund",H$2,$A$998,$A1433,101)/100)-1</f>
        <v>0.73131615443556686</v>
      </c>
      <c r="I1433" s="136">
        <f>(1+I$997)*(1+[1]!thsiFinD("ths_adjustment_nvg_ratio_fund",I$2,$A$998,$A1433,101)/100)-1</f>
        <v>0.97931969012059605</v>
      </c>
      <c r="J1433" s="32">
        <f t="shared" si="158"/>
        <v>0.73635618804191183</v>
      </c>
      <c r="K1433" s="32">
        <f>[1]!thsiFinD("ths_int_chg_ratio_index",K$2,$A$6,$A1433,101)/100</f>
        <v>0.13403649643294002</v>
      </c>
      <c r="L1433" s="32">
        <f>[1]!thsiFinD("ths_int_chg_ratio_index",L$2,$A$6,$A1433,101)/100</f>
        <v>0.24633964677164999</v>
      </c>
      <c r="M1433" s="46">
        <f t="shared" si="159"/>
        <v>1.7363561880419118</v>
      </c>
      <c r="N1433" s="46">
        <f t="shared" si="160"/>
        <v>1.1340364964329401</v>
      </c>
      <c r="O1433" s="46">
        <f t="shared" si="160"/>
        <v>1.2463396467716499</v>
      </c>
      <c r="P1433" s="38">
        <f t="shared" si="161"/>
        <v>1.074327809325859E-2</v>
      </c>
      <c r="Q1433" s="38">
        <f t="shared" si="162"/>
        <v>1.0753485061762991E-3</v>
      </c>
      <c r="R1433" s="38">
        <f t="shared" si="162"/>
        <v>5.9562444916088086E-3</v>
      </c>
      <c r="S1433" s="34">
        <f>MAX(M$6:M1433)</f>
        <v>1.8387163729343348</v>
      </c>
      <c r="T1433" s="34">
        <f>MAX(N$6:N1433)</f>
        <v>1.37911001835863</v>
      </c>
      <c r="U1433" s="34">
        <f>MAX(O$6:O1433)</f>
        <v>1.34291332477861</v>
      </c>
      <c r="V1433" s="35">
        <f t="shared" si="163"/>
        <v>-5.5669371524152078E-2</v>
      </c>
      <c r="W1433" s="35">
        <f t="shared" si="164"/>
        <v>-0.1777041125532306</v>
      </c>
      <c r="X1433" s="35">
        <f t="shared" si="164"/>
        <v>-7.1913560037749291E-2</v>
      </c>
    </row>
    <row r="1434" spans="1:24">
      <c r="A1434" s="357">
        <v>45986</v>
      </c>
      <c r="B1434" s="132">
        <f>[1]!thsiFinD("ths_adjustment_nvg_ratio_fund",B$2,$A$6,$A1434,101)/100</f>
        <v>0.54651534526853995</v>
      </c>
      <c r="C1434" s="132">
        <f>[1]!thsiFinD("ths_adjustment_nvg_ratio_fund",C$2,$A$6,$A1434,101)/100</f>
        <v>0.49587351229258997</v>
      </c>
      <c r="D1434" s="132">
        <f>[1]!thsiFinD("ths_adjustment_nvg_ratio_fund",D$2,$A$6,$A1434,101)/100</f>
        <v>0.80889048646058004</v>
      </c>
      <c r="E1434" s="132">
        <f>[1]!thsiFinD("ths_adjustment_nvg_ratio_fund",E$2,$A$6,$A1434,101)/100</f>
        <v>1.0250951582362999</v>
      </c>
      <c r="F1434" s="135">
        <f>(1+F$831)*(1+[1]!thsiFinD("ths_adjustment_nvg_ratio_fund",F$2,$A$832,$A1434,101)/100)-1</f>
        <v>0.73463645568294389</v>
      </c>
      <c r="G1434" s="135">
        <f>(1+G$831)*(1+[1]!thsiFinD("ths_adjustment_nvg_ratio_fund",G$2,$A$832,$A1434,101)/100)-1</f>
        <v>0.70295098094264907</v>
      </c>
      <c r="H1434" s="136">
        <f>(1+H$997)*(1+[1]!thsiFinD("ths_adjustment_nvg_ratio_fund",H$2,$A$998,$A1434,101)/100)-1</f>
        <v>0.7601697000473906</v>
      </c>
      <c r="I1434" s="136">
        <f>(1+I$997)*(1+[1]!thsiFinD("ths_adjustment_nvg_ratio_fund",I$2,$A$998,$A1434,101)/100)-1</f>
        <v>1.0072008469510516</v>
      </c>
      <c r="J1434" s="32">
        <f t="shared" si="158"/>
        <v>0.76016656073525557</v>
      </c>
      <c r="K1434" s="32">
        <f>[1]!thsiFinD("ths_int_chg_ratio_index",K$2,$A$6,$A1434,101)/100</f>
        <v>0.14572185626607001</v>
      </c>
      <c r="L1434" s="32">
        <f>[1]!thsiFinD("ths_int_chg_ratio_index",L$2,$A$6,$A1434,101)/100</f>
        <v>0.26137047102104999</v>
      </c>
      <c r="M1434" s="46">
        <f t="shared" si="159"/>
        <v>1.7601665607352555</v>
      </c>
      <c r="N1434" s="46">
        <f t="shared" si="160"/>
        <v>1.14572185626607</v>
      </c>
      <c r="O1434" s="46">
        <f t="shared" si="160"/>
        <v>1.26137047102105</v>
      </c>
      <c r="P1434" s="38">
        <f t="shared" si="161"/>
        <v>1.3712838907893987E-2</v>
      </c>
      <c r="Q1434" s="38">
        <f t="shared" si="162"/>
        <v>1.0304218488457639E-2</v>
      </c>
      <c r="R1434" s="38">
        <f t="shared" si="162"/>
        <v>1.2059974412540031E-2</v>
      </c>
      <c r="S1434" s="34">
        <f>MAX(M$6:M1434)</f>
        <v>1.8387163729343348</v>
      </c>
      <c r="T1434" s="34">
        <f>MAX(N$6:N1434)</f>
        <v>1.37911001835863</v>
      </c>
      <c r="U1434" s="34">
        <f>MAX(O$6:O1434)</f>
        <v>1.34291332477861</v>
      </c>
      <c r="V1434" s="35">
        <f t="shared" si="163"/>
        <v>-4.2719917740072555E-2</v>
      </c>
      <c r="W1434" s="35">
        <f t="shared" si="164"/>
        <v>-0.16923099606681902</v>
      </c>
      <c r="X1434" s="35">
        <f t="shared" si="164"/>
        <v>-6.0720861319179309E-2</v>
      </c>
    </row>
    <row r="1435" spans="1:24">
      <c r="A1435" s="357">
        <v>45987</v>
      </c>
      <c r="B1435" s="132">
        <f>[1]!thsiFinD("ths_adjustment_nvg_ratio_fund",B$2,$A$6,$A1435,101)/100</f>
        <v>0.55075127877238006</v>
      </c>
      <c r="C1435" s="132">
        <f>[1]!thsiFinD("ths_adjustment_nvg_ratio_fund",C$2,$A$6,$A1435,101)/100</f>
        <v>0.50212839892277006</v>
      </c>
      <c r="D1435" s="132">
        <f>[1]!thsiFinD("ths_adjustment_nvg_ratio_fund",D$2,$A$6,$A1435,101)/100</f>
        <v>0.81176611550443001</v>
      </c>
      <c r="E1435" s="132">
        <f>[1]!thsiFinD("ths_adjustment_nvg_ratio_fund",E$2,$A$6,$A1435,101)/100</f>
        <v>1.0281713937768999</v>
      </c>
      <c r="F1435" s="135">
        <f>(1+F$831)*(1+[1]!thsiFinD("ths_adjustment_nvg_ratio_fund",F$2,$A$832,$A1435,101)/100)-1</f>
        <v>0.73369352630566165</v>
      </c>
      <c r="G1435" s="135">
        <f>(1+G$831)*(1+[1]!thsiFinD("ths_adjustment_nvg_ratio_fund",G$2,$A$832,$A1435,101)/100)-1</f>
        <v>0.7017520574133953</v>
      </c>
      <c r="H1435" s="136">
        <f>(1+H$997)*(1+[1]!thsiFinD("ths_adjustment_nvg_ratio_fund",H$2,$A$998,$A1435,101)/100)-1</f>
        <v>0.75717058598737741</v>
      </c>
      <c r="I1435" s="136">
        <f>(1+I$997)*(1+[1]!thsiFinD("ths_adjustment_nvg_ratio_fund",I$2,$A$998,$A1435,101)/100)-1</f>
        <v>0.99920016716492643</v>
      </c>
      <c r="J1435" s="32">
        <f t="shared" si="158"/>
        <v>0.76057919048097999</v>
      </c>
      <c r="K1435" s="32">
        <f>[1]!thsiFinD("ths_int_chg_ratio_index",K$2,$A$6,$A1435,101)/100</f>
        <v>0.15127726483459</v>
      </c>
      <c r="L1435" s="32">
        <f>[1]!thsiFinD("ths_int_chg_ratio_index",L$2,$A$6,$A1435,101)/100</f>
        <v>0.26442703001769002</v>
      </c>
      <c r="M1435" s="46">
        <f t="shared" si="159"/>
        <v>1.76057919048098</v>
      </c>
      <c r="N1435" s="46">
        <f t="shared" si="160"/>
        <v>1.1512772648345899</v>
      </c>
      <c r="O1435" s="46">
        <f t="shared" si="160"/>
        <v>1.2644270300176901</v>
      </c>
      <c r="P1435" s="38">
        <f t="shared" si="161"/>
        <v>2.3442653378902278E-4</v>
      </c>
      <c r="Q1435" s="38">
        <f t="shared" si="162"/>
        <v>4.8488283069201277E-3</v>
      </c>
      <c r="R1435" s="38">
        <f t="shared" si="162"/>
        <v>2.4232048132264428E-3</v>
      </c>
      <c r="S1435" s="34">
        <f>MAX(M$6:M1435)</f>
        <v>1.8387163729343348</v>
      </c>
      <c r="T1435" s="34">
        <f>MAX(N$6:N1435)</f>
        <v>1.37911001835863</v>
      </c>
      <c r="U1435" s="34">
        <f>MAX(O$6:O1435)</f>
        <v>1.34291332477861</v>
      </c>
      <c r="V1435" s="35">
        <f t="shared" si="163"/>
        <v>-4.2495505888523022E-2</v>
      </c>
      <c r="W1435" s="35">
        <f t="shared" si="164"/>
        <v>-0.16520273980403599</v>
      </c>
      <c r="X1435" s="35">
        <f t="shared" si="164"/>
        <v>-5.8444795589364662E-2</v>
      </c>
    </row>
    <row r="1436" spans="1:24">
      <c r="A1436" s="357">
        <v>45988</v>
      </c>
      <c r="B1436" s="132">
        <f>[1]!thsiFinD("ths_adjustment_nvg_ratio_fund",B$2,$A$6,$A1436,101)/100</f>
        <v>0.55426790281329996</v>
      </c>
      <c r="C1436" s="132">
        <f>[1]!thsiFinD("ths_adjustment_nvg_ratio_fund",C$2,$A$6,$A1436,101)/100</f>
        <v>0.50221527234818997</v>
      </c>
      <c r="D1436" s="132">
        <f>[1]!thsiFinD("ths_adjustment_nvg_ratio_fund",D$2,$A$6,$A1436,101)/100</f>
        <v>0.81080757248981994</v>
      </c>
      <c r="E1436" s="132">
        <f>[1]!thsiFinD("ths_adjustment_nvg_ratio_fund",E$2,$A$6,$A1436,101)/100</f>
        <v>1.0285442708238</v>
      </c>
      <c r="F1436" s="135">
        <f>(1+F$831)*(1+[1]!thsiFinD("ths_adjustment_nvg_ratio_fund",F$2,$A$832,$A1436,101)/100)-1</f>
        <v>0.73864390553639359</v>
      </c>
      <c r="G1436" s="135">
        <f>(1+G$831)*(1+[1]!thsiFinD("ths_adjustment_nvg_ratio_fund",G$2,$A$832,$A1436,101)/100)-1</f>
        <v>0.70786656741255527</v>
      </c>
      <c r="H1436" s="136">
        <f>(1+H$997)*(1+[1]!thsiFinD("ths_adjustment_nvg_ratio_fund",H$2,$A$998,$A1436,101)/100)-1</f>
        <v>0.76854653587017396</v>
      </c>
      <c r="I1436" s="136">
        <f>(1+I$997)*(1+[1]!thsiFinD("ths_adjustment_nvg_ratio_fund",I$2,$A$998,$A1436,101)/100)-1</f>
        <v>1.0109587420021184</v>
      </c>
      <c r="J1436" s="32">
        <f t="shared" si="158"/>
        <v>0.76523134616204391</v>
      </c>
      <c r="K1436" s="32">
        <f>[1]!thsiFinD("ths_int_chg_ratio_index",K$2,$A$6,$A1436,101)/100</f>
        <v>0.15025794354009001</v>
      </c>
      <c r="L1436" s="32">
        <f>[1]!thsiFinD("ths_int_chg_ratio_index",L$2,$A$6,$A1436,101)/100</f>
        <v>0.26441178599939996</v>
      </c>
      <c r="M1436" s="46">
        <f t="shared" si="159"/>
        <v>1.7652313461620439</v>
      </c>
      <c r="N1436" s="46">
        <f t="shared" si="160"/>
        <v>1.1502579435400899</v>
      </c>
      <c r="O1436" s="46">
        <f t="shared" si="160"/>
        <v>1.2644117859994</v>
      </c>
      <c r="P1436" s="38">
        <f t="shared" si="161"/>
        <v>2.6424006975755976E-3</v>
      </c>
      <c r="Q1436" s="38">
        <f t="shared" si="162"/>
        <v>-8.8538297909190877E-4</v>
      </c>
      <c r="R1436" s="38">
        <f t="shared" si="162"/>
        <v>-1.2056068027788136E-5</v>
      </c>
      <c r="S1436" s="34">
        <f>MAX(M$6:M1436)</f>
        <v>1.8387163729343348</v>
      </c>
      <c r="T1436" s="34">
        <f>MAX(N$6:N1436)</f>
        <v>1.37911001835863</v>
      </c>
      <c r="U1436" s="34">
        <f>MAX(O$6:O1436)</f>
        <v>1.34291332477861</v>
      </c>
      <c r="V1436" s="35">
        <f t="shared" si="163"/>
        <v>-3.9965395345351151E-2</v>
      </c>
      <c r="W1436" s="35">
        <f t="shared" si="164"/>
        <v>-0.165941855089206</v>
      </c>
      <c r="X1436" s="35">
        <f t="shared" si="164"/>
        <v>-5.8456147042960982E-2</v>
      </c>
    </row>
    <row r="1437" spans="1:24">
      <c r="A1437" s="357">
        <v>45989</v>
      </c>
      <c r="B1437" s="132">
        <f>[1]!thsiFinD("ths_adjustment_nvg_ratio_fund",B$2,$A$6,$A1437,101)/100</f>
        <v>0.55754475703325002</v>
      </c>
      <c r="C1437" s="132">
        <f>[1]!thsiFinD("ths_adjustment_nvg_ratio_fund",C$2,$A$6,$A1437,101)/100</f>
        <v>0.50716705759708003</v>
      </c>
      <c r="D1437" s="132">
        <f>[1]!thsiFinD("ths_adjustment_nvg_ratio_fund",D$2,$A$6,$A1437,101)/100</f>
        <v>0.83333333333333004</v>
      </c>
      <c r="E1437" s="132">
        <f>[1]!thsiFinD("ths_adjustment_nvg_ratio_fund",E$2,$A$6,$A1437,101)/100</f>
        <v>1.0468152453510999</v>
      </c>
      <c r="F1437" s="135">
        <f>(1+F$831)*(1+[1]!thsiFinD("ths_adjustment_nvg_ratio_fund",F$2,$A$832,$A1437,101)/100)-1</f>
        <v>0.76304220317357307</v>
      </c>
      <c r="G1437" s="135">
        <f>(1+G$831)*(1+[1]!thsiFinD("ths_adjustment_nvg_ratio_fund",G$2,$A$832,$A1437,101)/100)-1</f>
        <v>0.72632998976296248</v>
      </c>
      <c r="H1437" s="136">
        <f>(1+H$997)*(1+[1]!thsiFinD("ths_adjustment_nvg_ratio_fund",H$2,$A$998,$A1437,101)/100)-1</f>
        <v>0.79522830923164878</v>
      </c>
      <c r="I1437" s="136">
        <f>(1+I$997)*(1+[1]!thsiFinD("ths_adjustment_nvg_ratio_fund",I$2,$A$998,$A1437,101)/100)-1</f>
        <v>1.0356881158865212</v>
      </c>
      <c r="J1437" s="32">
        <f t="shared" si="158"/>
        <v>0.78314362642118329</v>
      </c>
      <c r="K1437" s="32">
        <f>[1]!thsiFinD("ths_int_chg_ratio_index",K$2,$A$6,$A1437,101)/100</f>
        <v>0.15588400716395001</v>
      </c>
      <c r="L1437" s="32">
        <f>[1]!thsiFinD("ths_int_chg_ratio_index",L$2,$A$6,$A1437,101)/100</f>
        <v>0.27391338704353996</v>
      </c>
      <c r="M1437" s="46">
        <f t="shared" si="159"/>
        <v>1.7831436264211833</v>
      </c>
      <c r="N1437" s="46">
        <f t="shared" si="160"/>
        <v>1.15588400716395</v>
      </c>
      <c r="O1437" s="46">
        <f t="shared" si="160"/>
        <v>1.27391338704354</v>
      </c>
      <c r="P1437" s="38">
        <f t="shared" si="161"/>
        <v>1.0147270666864161E-2</v>
      </c>
      <c r="Q1437" s="38">
        <f t="shared" si="162"/>
        <v>4.8911321634041993E-3</v>
      </c>
      <c r="R1437" s="38">
        <f t="shared" si="162"/>
        <v>7.5146413133360124E-3</v>
      </c>
      <c r="S1437" s="34">
        <f>MAX(M$6:M1437)</f>
        <v>1.8387163729343348</v>
      </c>
      <c r="T1437" s="34">
        <f>MAX(N$6:N1437)</f>
        <v>1.37911001835863</v>
      </c>
      <c r="U1437" s="34">
        <f>MAX(O$6:O1437)</f>
        <v>1.34291332477861</v>
      </c>
      <c r="V1437" s="35">
        <f t="shared" si="163"/>
        <v>-3.0223664362364455E-2</v>
      </c>
      <c r="W1437" s="35">
        <f t="shared" si="164"/>
        <v>-0.16186236647048369</v>
      </c>
      <c r="X1437" s="35">
        <f t="shared" si="164"/>
        <v>-5.1380782707212469E-2</v>
      </c>
    </row>
    <row r="1438" spans="1:24">
      <c r="A1438" s="357">
        <v>45992</v>
      </c>
      <c r="B1438" s="132">
        <f>[1]!thsiFinD("ths_adjustment_nvg_ratio_fund",B$2,$A$6,$A1438,101)/100</f>
        <v>0.57472826086956996</v>
      </c>
      <c r="C1438" s="132">
        <f>[1]!thsiFinD("ths_adjustment_nvg_ratio_fund",C$2,$A$6,$A1438,101)/100</f>
        <v>0.52245678047084998</v>
      </c>
      <c r="D1438" s="132">
        <f>[1]!thsiFinD("ths_adjustment_nvg_ratio_fund",D$2,$A$6,$A1438,101)/100</f>
        <v>0.85178528636473005</v>
      </c>
      <c r="E1438" s="132">
        <f>[1]!thsiFinD("ths_adjustment_nvg_ratio_fund",E$2,$A$6,$A1438,101)/100</f>
        <v>1.0683488939039001</v>
      </c>
      <c r="F1438" s="135">
        <f>(1+F$831)*(1+[1]!thsiFinD("ths_adjustment_nvg_ratio_fund",F$2,$A$832,$A1438,101)/100)-1</f>
        <v>0.77223576460207544</v>
      </c>
      <c r="G1438" s="135">
        <f>(1+G$831)*(1+[1]!thsiFinD("ths_adjustment_nvg_ratio_fund",G$2,$A$832,$A1438,101)/100)-1</f>
        <v>0.73783965564373521</v>
      </c>
      <c r="H1438" s="136">
        <f>(1+H$997)*(1+[1]!thsiFinD("ths_adjustment_nvg_ratio_fund",H$2,$A$998,$A1438,101)/100)-1</f>
        <v>0.80246755006615555</v>
      </c>
      <c r="I1438" s="136">
        <f>(1+I$997)*(1+[1]!thsiFinD("ths_adjustment_nvg_ratio_fund",I$2,$A$998,$A1438,101)/100)-1</f>
        <v>1.0474466907237137</v>
      </c>
      <c r="J1438" s="32">
        <f t="shared" si="158"/>
        <v>0.79716361033059124</v>
      </c>
      <c r="K1438" s="32">
        <f>[1]!thsiFinD("ths_int_chg_ratio_index",K$2,$A$6,$A1438,101)/100</f>
        <v>0.16829487264467002</v>
      </c>
      <c r="L1438" s="32">
        <f>[1]!thsiFinD("ths_int_chg_ratio_index",L$2,$A$6,$A1438,101)/100</f>
        <v>0.28600340461592999</v>
      </c>
      <c r="M1438" s="46">
        <f t="shared" si="159"/>
        <v>1.7971636103305912</v>
      </c>
      <c r="N1438" s="46">
        <f t="shared" si="160"/>
        <v>1.16829487264467</v>
      </c>
      <c r="O1438" s="46">
        <f t="shared" si="160"/>
        <v>1.2860034046159301</v>
      </c>
      <c r="P1438" s="38">
        <f t="shared" si="161"/>
        <v>7.8625096159787855E-3</v>
      </c>
      <c r="Q1438" s="38">
        <f t="shared" si="162"/>
        <v>1.0737120164133973E-2</v>
      </c>
      <c r="R1438" s="38">
        <f t="shared" si="162"/>
        <v>9.4904549205250266E-3</v>
      </c>
      <c r="S1438" s="34">
        <f>MAX(M$6:M1438)</f>
        <v>1.8387163729343348</v>
      </c>
      <c r="T1438" s="34">
        <f>MAX(N$6:N1438)</f>
        <v>1.37911001835863</v>
      </c>
      <c r="U1438" s="34">
        <f>MAX(O$6:O1438)</f>
        <v>1.34291332477861</v>
      </c>
      <c r="V1438" s="35">
        <f t="shared" si="163"/>
        <v>-2.2598788598064856E-2</v>
      </c>
      <c r="W1438" s="35">
        <f t="shared" si="164"/>
        <v>-0.15286318198519433</v>
      </c>
      <c r="X1438" s="35">
        <f t="shared" si="164"/>
        <v>-4.2377954788751504E-2</v>
      </c>
    </row>
    <row r="1439" spans="1:24">
      <c r="A1439" s="357">
        <v>45993</v>
      </c>
      <c r="B1439" s="132">
        <f>[1]!thsiFinD("ths_adjustment_nvg_ratio_fund",B$2,$A$6,$A1439,101)/100</f>
        <v>0.57185102301790003</v>
      </c>
      <c r="C1439" s="132">
        <f>[1]!thsiFinD("ths_adjustment_nvg_ratio_fund",C$2,$A$6,$A1439,101)/100</f>
        <v>0.51403005820518999</v>
      </c>
      <c r="D1439" s="132">
        <f>[1]!thsiFinD("ths_adjustment_nvg_ratio_fund",D$2,$A$6,$A1439,101)/100</f>
        <v>0.83620896237719</v>
      </c>
      <c r="E1439" s="132">
        <f>[1]!thsiFinD("ths_adjustment_nvg_ratio_fund",E$2,$A$6,$A1439,101)/100</f>
        <v>1.0497050423297001</v>
      </c>
      <c r="F1439" s="135">
        <f>(1+F$831)*(1+[1]!thsiFinD("ths_adjustment_nvg_ratio_fund",F$2,$A$832,$A1439,101)/100)-1</f>
        <v>0.76092061207468786</v>
      </c>
      <c r="G1439" s="135">
        <f>(1+G$831)*(1+[1]!thsiFinD("ths_adjustment_nvg_ratio_fund",G$2,$A$832,$A1439,101)/100)-1</f>
        <v>0.72381225035155206</v>
      </c>
      <c r="H1439" s="136">
        <f>(1+H$997)*(1+[1]!thsiFinD("ths_adjustment_nvg_ratio_fund",H$2,$A$998,$A1439,101)/100)-1</f>
        <v>0.79005742292128667</v>
      </c>
      <c r="I1439" s="136">
        <f>(1+I$997)*(1+[1]!thsiFinD("ths_adjustment_nvg_ratio_fund",I$2,$A$998,$A1439,101)/100)-1</f>
        <v>1.0337485571504859</v>
      </c>
      <c r="J1439" s="32">
        <f t="shared" si="158"/>
        <v>0.785041741053499</v>
      </c>
      <c r="K1439" s="32">
        <f>[1]!thsiFinD("ths_int_chg_ratio_index",K$2,$A$6,$A1439,101)/100</f>
        <v>0.16145021382562</v>
      </c>
      <c r="L1439" s="32">
        <f>[1]!thsiFinD("ths_int_chg_ratio_index",L$2,$A$6,$A1439,101)/100</f>
        <v>0.27783165528394999</v>
      </c>
      <c r="M1439" s="46">
        <f t="shared" si="159"/>
        <v>1.7850417410534991</v>
      </c>
      <c r="N1439" s="46">
        <f t="shared" si="160"/>
        <v>1.16145021382562</v>
      </c>
      <c r="O1439" s="46">
        <f t="shared" si="160"/>
        <v>1.2778316552839499</v>
      </c>
      <c r="P1439" s="38">
        <f t="shared" si="161"/>
        <v>-6.7450004036428979E-3</v>
      </c>
      <c r="Q1439" s="38">
        <f t="shared" si="162"/>
        <v>-5.8586740208452781E-3</v>
      </c>
      <c r="R1439" s="38">
        <f t="shared" si="162"/>
        <v>-6.3543761257931486E-3</v>
      </c>
      <c r="S1439" s="34">
        <f>MAX(M$6:M1439)</f>
        <v>1.8387163729343348</v>
      </c>
      <c r="T1439" s="34">
        <f>MAX(N$6:N1439)</f>
        <v>1.37911001835863</v>
      </c>
      <c r="U1439" s="34">
        <f>MAX(O$6:O1439)</f>
        <v>1.34291332477861</v>
      </c>
      <c r="V1439" s="35">
        <f t="shared" si="163"/>
        <v>-2.9191360163491886E-2</v>
      </c>
      <c r="W1439" s="35">
        <f t="shared" si="164"/>
        <v>-0.15782628045299918</v>
      </c>
      <c r="X1439" s="35">
        <f t="shared" si="164"/>
        <v>-4.8463045450375053E-2</v>
      </c>
    </row>
    <row r="1440" spans="1:24">
      <c r="A1440" s="357">
        <v>45994</v>
      </c>
      <c r="B1440" s="132">
        <f>[1]!thsiFinD("ths_adjustment_nvg_ratio_fund",B$2,$A$6,$A1440,101)/100</f>
        <v>0.56809462915601006</v>
      </c>
      <c r="C1440" s="132">
        <f>[1]!thsiFinD("ths_adjustment_nvg_ratio_fund",C$2,$A$6,$A1440,101)/100</f>
        <v>0.50525584223786002</v>
      </c>
      <c r="D1440" s="132">
        <f>[1]!thsiFinD("ths_adjustment_nvg_ratio_fund",D$2,$A$6,$A1440,101)/100</f>
        <v>0.82434699257128996</v>
      </c>
      <c r="E1440" s="132">
        <f>[1]!thsiFinD("ths_adjustment_nvg_ratio_fund",E$2,$A$6,$A1440,101)/100</f>
        <v>1.0378661966109</v>
      </c>
      <c r="F1440" s="135">
        <f>(1+F$831)*(1+[1]!thsiFinD("ths_adjustment_nvg_ratio_fund",F$2,$A$832,$A1440,101)/100)-1</f>
        <v>0.74783746696489595</v>
      </c>
      <c r="G1440" s="135">
        <f>(1+G$831)*(1+[1]!thsiFinD("ths_adjustment_nvg_ratio_fund",G$2,$A$832,$A1440,101)/100)-1</f>
        <v>0.70714721329500785</v>
      </c>
      <c r="H1440" s="136">
        <f>(1+H$997)*(1+[1]!thsiFinD("ths_adjustment_nvg_ratio_fund",H$2,$A$998,$A1440,101)/100)-1</f>
        <v>0.77351058672812778</v>
      </c>
      <c r="I1440" s="136">
        <f>(1+I$997)*(1+[1]!thsiFinD("ths_adjustment_nvg_ratio_fund",I$2,$A$998,$A1440,101)/100)-1</f>
        <v>1.0178684199992283</v>
      </c>
      <c r="J1440" s="32">
        <f t="shared" si="158"/>
        <v>0.77274091844541481</v>
      </c>
      <c r="K1440" s="32">
        <f>[1]!thsiFinD("ths_int_chg_ratio_index",K$2,$A$6,$A1440,101)/100</f>
        <v>0.155163479858</v>
      </c>
      <c r="L1440" s="32">
        <f>[1]!thsiFinD("ths_int_chg_ratio_index",L$2,$A$6,$A1440,101)/100</f>
        <v>0.26898143603007996</v>
      </c>
      <c r="M1440" s="46">
        <f t="shared" si="159"/>
        <v>1.7727409184454148</v>
      </c>
      <c r="N1440" s="46">
        <f t="shared" si="160"/>
        <v>1.1551634798579999</v>
      </c>
      <c r="O1440" s="46">
        <f t="shared" si="160"/>
        <v>1.26898143603008</v>
      </c>
      <c r="P1440" s="38">
        <f t="shared" si="161"/>
        <v>-6.8910560045640779E-3</v>
      </c>
      <c r="Q1440" s="38">
        <f t="shared" si="162"/>
        <v>-5.412831211173974E-3</v>
      </c>
      <c r="R1440" s="38">
        <f t="shared" si="162"/>
        <v>-6.9259665130954051E-3</v>
      </c>
      <c r="S1440" s="34">
        <f>MAX(M$6:M1440)</f>
        <v>1.8387163729343348</v>
      </c>
      <c r="T1440" s="34">
        <f>MAX(N$6:N1440)</f>
        <v>1.37911001835863</v>
      </c>
      <c r="U1440" s="34">
        <f>MAX(O$6:O1440)</f>
        <v>1.34291332477861</v>
      </c>
      <c r="V1440" s="35">
        <f t="shared" si="163"/>
        <v>-3.5881256870319955E-2</v>
      </c>
      <c r="W1440" s="35">
        <f t="shared" si="164"/>
        <v>-0.16238482464739368</v>
      </c>
      <c r="X1440" s="35">
        <f t="shared" si="164"/>
        <v>-5.5053358533558638E-2</v>
      </c>
    </row>
    <row r="1441" spans="1:24">
      <c r="A1441" s="357">
        <v>45995</v>
      </c>
      <c r="B1441" s="132">
        <f>[1]!thsiFinD("ths_adjustment_nvg_ratio_fund",B$2,$A$6,$A1441,101)/100</f>
        <v>0.56953324808184003</v>
      </c>
      <c r="C1441" s="132">
        <f>[1]!thsiFinD("ths_adjustment_nvg_ratio_fund",C$2,$A$6,$A1441,101)/100</f>
        <v>0.50838328555294998</v>
      </c>
      <c r="D1441" s="132">
        <f>[1]!thsiFinD("ths_adjustment_nvg_ratio_fund",D$2,$A$6,$A1441,101)/100</f>
        <v>0.82698298586148988</v>
      </c>
      <c r="E1441" s="132">
        <f>[1]!thsiFinD("ths_adjustment_nvg_ratio_fund",E$2,$A$6,$A1441,101)/100</f>
        <v>1.0403831165426001</v>
      </c>
      <c r="F1441" s="135">
        <f>(1+F$831)*(1+[1]!thsiFinD("ths_adjustment_nvg_ratio_fund",F$2,$A$832,$A1441,101)/100)-1</f>
        <v>0.74076549663527902</v>
      </c>
      <c r="G1441" s="135">
        <f>(1+G$831)*(1+[1]!thsiFinD("ths_adjustment_nvg_ratio_fund",G$2,$A$832,$A1441,101)/100)-1</f>
        <v>0.70211173447217501</v>
      </c>
      <c r="H1441" s="136">
        <f>(1+H$997)*(1+[1]!thsiFinD("ths_adjustment_nvg_ratio_fund",H$2,$A$998,$A1441,101)/100)-1</f>
        <v>0.76130729503566741</v>
      </c>
      <c r="I1441" s="136">
        <f>(1+I$997)*(1+[1]!thsiFinD("ths_adjustment_nvg_ratio_fund",I$2,$A$998,$A1441,101)/100)-1</f>
        <v>1.0050188433730209</v>
      </c>
      <c r="J1441" s="32">
        <f t="shared" si="158"/>
        <v>0.76931075069437782</v>
      </c>
      <c r="K1441" s="32">
        <f>[1]!thsiFinD("ths_int_chg_ratio_index",K$2,$A$6,$A1441,101)/100</f>
        <v>0.15879058739102</v>
      </c>
      <c r="L1441" s="32">
        <f>[1]!thsiFinD("ths_int_chg_ratio_index",L$2,$A$6,$A1441,101)/100</f>
        <v>0.26925349509118002</v>
      </c>
      <c r="M1441" s="46">
        <f t="shared" si="159"/>
        <v>1.7693107506943777</v>
      </c>
      <c r="N1441" s="46">
        <f t="shared" si="160"/>
        <v>1.15879058739102</v>
      </c>
      <c r="O1441" s="46">
        <f t="shared" si="160"/>
        <v>1.26925349509118</v>
      </c>
      <c r="P1441" s="38">
        <f t="shared" si="161"/>
        <v>-1.9349515292088615E-3</v>
      </c>
      <c r="Q1441" s="38">
        <f t="shared" si="162"/>
        <v>3.1399084166563451E-3</v>
      </c>
      <c r="R1441" s="38">
        <f t="shared" si="162"/>
        <v>2.143916793229117E-4</v>
      </c>
      <c r="S1441" s="34">
        <f>MAX(M$6:M1441)</f>
        <v>1.8387163729343348</v>
      </c>
      <c r="T1441" s="34">
        <f>MAX(N$6:N1441)</f>
        <v>1.37911001835863</v>
      </c>
      <c r="U1441" s="34">
        <f>MAX(O$6:O1441)</f>
        <v>1.34291332477861</v>
      </c>
      <c r="V1441" s="35">
        <f t="shared" si="163"/>
        <v>-3.7746779906677741E-2</v>
      </c>
      <c r="W1441" s="35">
        <f t="shared" si="164"/>
        <v>-0.15975478970838508</v>
      </c>
      <c r="X1441" s="35">
        <f t="shared" si="164"/>
        <v>-5.4850769836224056E-2</v>
      </c>
    </row>
    <row r="1442" spans="1:24">
      <c r="A1442" s="357">
        <v>45996</v>
      </c>
      <c r="B1442" s="132">
        <f>[1]!thsiFinD("ths_adjustment_nvg_ratio_fund",B$2,$A$6,$A1442,101)/100</f>
        <v>0.58232097186700993</v>
      </c>
      <c r="C1442" s="132">
        <f>[1]!thsiFinD("ths_adjustment_nvg_ratio_fund",C$2,$A$6,$A1442,101)/100</f>
        <v>0.52037181826079004</v>
      </c>
      <c r="D1442" s="132">
        <f>[1]!thsiFinD("ths_adjustment_nvg_ratio_fund",D$2,$A$6,$A1442,101)/100</f>
        <v>0.85070692547327997</v>
      </c>
      <c r="E1442" s="132">
        <f>[1]!thsiFinD("ths_adjustment_nvg_ratio_fund",E$2,$A$6,$A1442,101)/100</f>
        <v>1.0662980702615998</v>
      </c>
      <c r="F1442" s="135">
        <f>(1+F$831)*(1+[1]!thsiFinD("ths_adjustment_nvg_ratio_fund",F$2,$A$832,$A1442,101)/100)-1</f>
        <v>0.76799258240430524</v>
      </c>
      <c r="G1442" s="135">
        <f>(1+G$831)*(1+[1]!thsiFinD("ths_adjustment_nvg_ratio_fund",G$2,$A$832,$A1442,101)/100)-1</f>
        <v>0.72968697564485896</v>
      </c>
      <c r="H1442" s="136">
        <f>(1+H$997)*(1+[1]!thsiFinD("ths_adjustment_nvg_ratio_fund",H$2,$A$998,$A1442,101)/100)-1</f>
        <v>0.79119501790956326</v>
      </c>
      <c r="I1442" s="136">
        <f>(1+I$997)*(1+[1]!thsiFinD("ths_adjustment_nvg_ratio_fund",I$2,$A$998,$A1442,101)/100)-1</f>
        <v>1.0364154504125382</v>
      </c>
      <c r="J1442" s="32">
        <f t="shared" si="158"/>
        <v>0.79312347652924309</v>
      </c>
      <c r="K1442" s="32">
        <f>[1]!thsiFinD("ths_int_chg_ratio_index",K$2,$A$6,$A1442,101)/100</f>
        <v>0.16962796969765001</v>
      </c>
      <c r="L1442" s="32">
        <f>[1]!thsiFinD("ths_int_chg_ratio_index",L$2,$A$6,$A1442,101)/100</f>
        <v>0.28370431333274998</v>
      </c>
      <c r="M1442" s="46">
        <f t="shared" si="159"/>
        <v>1.7931234765292432</v>
      </c>
      <c r="N1442" s="46">
        <f t="shared" si="160"/>
        <v>1.1696279696976499</v>
      </c>
      <c r="O1442" s="46">
        <f t="shared" si="160"/>
        <v>1.2837043133327499</v>
      </c>
      <c r="P1442" s="38">
        <f t="shared" si="161"/>
        <v>1.3458758347294264E-2</v>
      </c>
      <c r="Q1442" s="38">
        <f t="shared" si="162"/>
        <v>9.3523216572115597E-3</v>
      </c>
      <c r="R1442" s="38">
        <f t="shared" si="162"/>
        <v>1.1385289303876833E-2</v>
      </c>
      <c r="S1442" s="34">
        <f>MAX(M$6:M1442)</f>
        <v>1.8387163729343348</v>
      </c>
      <c r="T1442" s="34">
        <f>MAX(N$6:N1442)</f>
        <v>1.37911001835863</v>
      </c>
      <c r="U1442" s="34">
        <f>MAX(O$6:O1442)</f>
        <v>1.34291332477861</v>
      </c>
      <c r="V1442" s="35">
        <f t="shared" si="163"/>
        <v>-2.4796046348535938E-2</v>
      </c>
      <c r="W1442" s="35">
        <f t="shared" si="164"/>
        <v>-0.15189654623080651</v>
      </c>
      <c r="X1442" s="35">
        <f t="shared" si="164"/>
        <v>-4.4089972415473078E-2</v>
      </c>
    </row>
    <row r="1443" spans="1:24">
      <c r="A1443" s="357">
        <v>45999</v>
      </c>
      <c r="B1443" s="132">
        <f>[1]!thsiFinD("ths_adjustment_nvg_ratio_fund",B$2,$A$6,$A1443,101)/100</f>
        <v>0.59167199488490996</v>
      </c>
      <c r="C1443" s="132">
        <f>[1]!thsiFinD("ths_adjustment_nvg_ratio_fund",C$2,$A$6,$A1443,101)/100</f>
        <v>0.53574841455999</v>
      </c>
      <c r="D1443" s="132">
        <f>[1]!thsiFinD("ths_adjustment_nvg_ratio_fund",D$2,$A$6,$A1443,101)/100</f>
        <v>0.86556434219986</v>
      </c>
      <c r="E1443" s="132">
        <f>[1]!thsiFinD("ths_adjustment_nvg_ratio_fund",E$2,$A$6,$A1443,101)/100</f>
        <v>1.0924926817078999</v>
      </c>
      <c r="F1443" s="135">
        <f>(1+F$831)*(1+[1]!thsiFinD("ths_adjustment_nvg_ratio_fund",F$2,$A$832,$A1443,101)/100)-1</f>
        <v>0.78626183908914937</v>
      </c>
      <c r="G1443" s="135">
        <f>(1+G$831)*(1+[1]!thsiFinD("ths_adjustment_nvg_ratio_fund",G$2,$A$832,$A1443,101)/100)-1</f>
        <v>0.74479341211336969</v>
      </c>
      <c r="H1443" s="136">
        <f>(1+H$997)*(1+[1]!thsiFinD("ths_adjustment_nvg_ratio_fund",H$2,$A$998,$A1443,101)/100)-1</f>
        <v>0.81446400630619764</v>
      </c>
      <c r="I1443" s="136">
        <f>(1+I$997)*(1+[1]!thsiFinD("ths_adjustment_nvg_ratio_fund",I$2,$A$998,$A1443,101)/100)-1</f>
        <v>1.0583567086138963</v>
      </c>
      <c r="J1443" s="32">
        <f t="shared" si="158"/>
        <v>0.8111691749344091</v>
      </c>
      <c r="K1443" s="32">
        <f>[1]!thsiFinD("ths_int_chg_ratio_index",K$2,$A$6,$A1443,101)/100</f>
        <v>0.17986414129029002</v>
      </c>
      <c r="L1443" s="32">
        <f>[1]!thsiFinD("ths_int_chg_ratio_index",L$2,$A$6,$A1443,101)/100</f>
        <v>0.29675303743731002</v>
      </c>
      <c r="M1443" s="46">
        <f t="shared" si="159"/>
        <v>1.8111691749344092</v>
      </c>
      <c r="N1443" s="46">
        <f t="shared" si="160"/>
        <v>1.1798641412902899</v>
      </c>
      <c r="O1443" s="46">
        <f t="shared" si="160"/>
        <v>1.29675303743731</v>
      </c>
      <c r="P1443" s="38">
        <f t="shared" si="161"/>
        <v>1.0063834778458736E-2</v>
      </c>
      <c r="Q1443" s="38">
        <f t="shared" si="162"/>
        <v>8.7516474108311204E-3</v>
      </c>
      <c r="R1443" s="38">
        <f t="shared" si="162"/>
        <v>1.0164898543250089E-2</v>
      </c>
      <c r="S1443" s="34">
        <f>MAX(M$6:M1443)</f>
        <v>1.8387163729343348</v>
      </c>
      <c r="T1443" s="34">
        <f>MAX(N$6:N1443)</f>
        <v>1.37911001835863</v>
      </c>
      <c r="U1443" s="34">
        <f>MAX(O$6:O1443)</f>
        <v>1.34291332477861</v>
      </c>
      <c r="V1443" s="35">
        <f t="shared" si="163"/>
        <v>-1.4981754883687692E-2</v>
      </c>
      <c r="W1443" s="35">
        <f t="shared" si="164"/>
        <v>-0.14447424383551055</v>
      </c>
      <c r="X1443" s="35">
        <f t="shared" si="164"/>
        <v>-3.4373243968600864E-2</v>
      </c>
    </row>
    <row r="1444" spans="1:24">
      <c r="A1444" s="357">
        <v>46000</v>
      </c>
      <c r="B1444" s="132">
        <f>[1]!thsiFinD("ths_adjustment_nvg_ratio_fund",B$2,$A$6,$A1444,101)/100</f>
        <v>0.58343989769821003</v>
      </c>
      <c r="C1444" s="132">
        <f>[1]!thsiFinD("ths_adjustment_nvg_ratio_fund",C$2,$A$6,$A1444,101)/100</f>
        <v>0.53166536356529004</v>
      </c>
      <c r="D1444" s="132">
        <f>[1]!thsiFinD("ths_adjustment_nvg_ratio_fund",D$2,$A$6,$A1444,101)/100</f>
        <v>0.85621854780732998</v>
      </c>
      <c r="E1444" s="132">
        <f>[1]!thsiFinD("ths_adjustment_nvg_ratio_fund",E$2,$A$6,$A1444,101)/100</f>
        <v>1.0811199322784999</v>
      </c>
      <c r="F1444" s="135">
        <f>(1+F$831)*(1+[1]!thsiFinD("ths_adjustment_nvg_ratio_fund",F$2,$A$832,$A1444,101)/100)-1</f>
        <v>0.77412162335663992</v>
      </c>
      <c r="G1444" s="135">
        <f>(1+G$831)*(1+[1]!thsiFinD("ths_adjustment_nvg_ratio_fund",G$2,$A$832,$A1444,101)/100)-1</f>
        <v>0.73652083976156657</v>
      </c>
      <c r="H1444" s="136">
        <f>(1+H$997)*(1+[1]!thsiFinD("ths_adjustment_nvg_ratio_fund",H$2,$A$998,$A1444,101)/100)-1</f>
        <v>0.80836236045996723</v>
      </c>
      <c r="I1444" s="136">
        <f>(1+I$997)*(1+[1]!thsiFinD("ths_adjustment_nvg_ratio_fund",I$2,$A$998,$A1444,101)/100)-1</f>
        <v>1.050840918511772</v>
      </c>
      <c r="J1444" s="32">
        <f t="shared" si="158"/>
        <v>0.80278618542990943</v>
      </c>
      <c r="K1444" s="32">
        <f>[1]!thsiFinD("ths_int_chg_ratio_index",K$2,$A$6,$A1444,101)/100</f>
        <v>0.17322027558416997</v>
      </c>
      <c r="L1444" s="32">
        <f>[1]!thsiFinD("ths_int_chg_ratio_index",L$2,$A$6,$A1444,101)/100</f>
        <v>0.28948515172619999</v>
      </c>
      <c r="M1444" s="46">
        <f t="shared" si="159"/>
        <v>1.8027861854299094</v>
      </c>
      <c r="N1444" s="46">
        <f t="shared" si="160"/>
        <v>1.1732202755841699</v>
      </c>
      <c r="O1444" s="46">
        <f t="shared" si="160"/>
        <v>1.2894851517262</v>
      </c>
      <c r="P1444" s="38">
        <f t="shared" si="161"/>
        <v>-4.6284961231207733E-3</v>
      </c>
      <c r="Q1444" s="38">
        <f t="shared" si="162"/>
        <v>-5.6310429935215733E-3</v>
      </c>
      <c r="R1444" s="38">
        <f t="shared" si="162"/>
        <v>-5.6046799207604137E-3</v>
      </c>
      <c r="S1444" s="34">
        <f>MAX(M$6:M1444)</f>
        <v>1.8387163729343348</v>
      </c>
      <c r="T1444" s="34">
        <f>MAX(N$6:N1444)</f>
        <v>1.37911001835863</v>
      </c>
      <c r="U1444" s="34">
        <f>MAX(O$6:O1444)</f>
        <v>1.34291332477861</v>
      </c>
      <c r="V1444" s="35">
        <f t="shared" si="163"/>
        <v>-1.9540908012411817E-2</v>
      </c>
      <c r="W1444" s="35">
        <f t="shared" si="164"/>
        <v>-0.14929174615053786</v>
      </c>
      <c r="X1444" s="35">
        <f t="shared" si="164"/>
        <v>-3.9785272859078957E-2</v>
      </c>
    </row>
    <row r="1445" spans="1:24">
      <c r="A1445" s="357">
        <v>46001</v>
      </c>
      <c r="B1445" s="132">
        <f>[1]!thsiFinD("ths_adjustment_nvg_ratio_fund",B$2,$A$6,$A1445,101)/100</f>
        <v>0.58399936061380997</v>
      </c>
      <c r="C1445" s="132">
        <f>[1]!thsiFinD("ths_adjustment_nvg_ratio_fund",C$2,$A$6,$A1445,101)/100</f>
        <v>0.53088350273650997</v>
      </c>
      <c r="D1445" s="132">
        <f>[1]!thsiFinD("ths_adjustment_nvg_ratio_fund",D$2,$A$6,$A1445,101)/100</f>
        <v>0.86544452432302998</v>
      </c>
      <c r="E1445" s="132">
        <f>[1]!thsiFinD("ths_adjustment_nvg_ratio_fund",E$2,$A$6,$A1445,101)/100</f>
        <v>1.0880181572992</v>
      </c>
      <c r="F1445" s="135">
        <f>(1+F$831)*(1+[1]!thsiFinD("ths_adjustment_nvg_ratio_fund",F$2,$A$832,$A1445,101)/100)-1</f>
        <v>0.77977919962033382</v>
      </c>
      <c r="G1445" s="135">
        <f>(1+G$831)*(1+[1]!thsiFinD("ths_adjustment_nvg_ratio_fund",G$2,$A$832,$A1445,101)/100)-1</f>
        <v>0.74191599564317956</v>
      </c>
      <c r="H1445" s="136">
        <f>(1+H$997)*(1+[1]!thsiFinD("ths_adjustment_nvg_ratio_fund",H$2,$A$998,$A1445,101)/100)-1</f>
        <v>0.80588033503099554</v>
      </c>
      <c r="I1445" s="136">
        <f>(1+I$997)*(1+[1]!thsiFinD("ths_adjustment_nvg_ratio_fund",I$2,$A$998,$A1445,101)/100)-1</f>
        <v>1.0481740252497302</v>
      </c>
      <c r="J1445" s="32">
        <f t="shared" si="158"/>
        <v>0.80551188756459857</v>
      </c>
      <c r="K1445" s="32">
        <f>[1]!thsiFinD("ths_int_chg_ratio_index",K$2,$A$6,$A1445,101)/100</f>
        <v>0.17354239532370999</v>
      </c>
      <c r="L1445" s="32">
        <f>[1]!thsiFinD("ths_int_chg_ratio_index",L$2,$A$6,$A1445,101)/100</f>
        <v>0.29093142240601</v>
      </c>
      <c r="M1445" s="46">
        <f t="shared" si="159"/>
        <v>1.8055118875645986</v>
      </c>
      <c r="N1445" s="46">
        <f t="shared" si="160"/>
        <v>1.1735423953237101</v>
      </c>
      <c r="O1445" s="46">
        <f t="shared" si="160"/>
        <v>1.29093142240601</v>
      </c>
      <c r="P1445" s="38">
        <f t="shared" si="161"/>
        <v>1.5119386628976716E-3</v>
      </c>
      <c r="Q1445" s="38">
        <f t="shared" si="162"/>
        <v>2.7456032447092937E-4</v>
      </c>
      <c r="R1445" s="38">
        <f t="shared" si="162"/>
        <v>1.1215876955805726E-3</v>
      </c>
      <c r="S1445" s="34">
        <f>MAX(M$6:M1445)</f>
        <v>1.8387163729343348</v>
      </c>
      <c r="T1445" s="34">
        <f>MAX(N$6:N1445)</f>
        <v>1.37911001835863</v>
      </c>
      <c r="U1445" s="34">
        <f>MAX(O$6:O1445)</f>
        <v>1.34291332477861</v>
      </c>
      <c r="V1445" s="35">
        <f t="shared" si="163"/>
        <v>-1.8058514003846282E-2</v>
      </c>
      <c r="W1445" s="35">
        <f t="shared" si="164"/>
        <v>-0.14905817541633082</v>
      </c>
      <c r="X1445" s="35">
        <f t="shared" si="164"/>
        <v>-3.8708307836002542E-2</v>
      </c>
    </row>
    <row r="1446" spans="1:24">
      <c r="A1446" s="357">
        <v>46002</v>
      </c>
      <c r="B1446" s="132">
        <f>[1]!thsiFinD("ths_adjustment_nvg_ratio_fund",B$2,$A$6,$A1446,101)/100</f>
        <v>0.57344948849105004</v>
      </c>
      <c r="C1446" s="132">
        <f>[1]!thsiFinD("ths_adjustment_nvg_ratio_fund",C$2,$A$6,$A1446,101)/100</f>
        <v>0.51906871687951006</v>
      </c>
      <c r="D1446" s="132">
        <f>[1]!thsiFinD("ths_adjustment_nvg_ratio_fund",D$2,$A$6,$A1446,101)/100</f>
        <v>0.84411694224778</v>
      </c>
      <c r="E1446" s="132">
        <f>[1]!thsiFinD("ths_adjustment_nvg_ratio_fund",E$2,$A$6,$A1446,101)/100</f>
        <v>1.0635947117678999</v>
      </c>
      <c r="F1446" s="135">
        <f>(1+F$831)*(1+[1]!thsiFinD("ths_adjustment_nvg_ratio_fund",F$2,$A$832,$A1446,101)/100)-1</f>
        <v>0.75820969011500128</v>
      </c>
      <c r="G1446" s="135">
        <f>(1+G$831)*(1+[1]!thsiFinD("ths_adjustment_nvg_ratio_fund",G$2,$A$832,$A1446,101)/100)-1</f>
        <v>0.71482032388218952</v>
      </c>
      <c r="H1446" s="136">
        <f>(1+H$997)*(1+[1]!thsiFinD("ths_adjustment_nvg_ratio_fund",H$2,$A$998,$A1446,101)/100)-1</f>
        <v>0.77888830849089841</v>
      </c>
      <c r="I1446" s="136">
        <f>(1+I$997)*(1+[1]!thsiFinD("ths_adjustment_nvg_ratio_fund",I$2,$A$998,$A1446,101)/100)-1</f>
        <v>1.0133831904221546</v>
      </c>
      <c r="J1446" s="32">
        <f t="shared" si="158"/>
        <v>0.78319142153706045</v>
      </c>
      <c r="K1446" s="32">
        <f>[1]!thsiFinD("ths_int_chg_ratio_index",K$2,$A$6,$A1446,101)/100</f>
        <v>0.162914570816</v>
      </c>
      <c r="L1446" s="32">
        <f>[1]!thsiFinD("ths_int_chg_ratio_index",L$2,$A$6,$A1446,101)/100</f>
        <v>0.27664637730794001</v>
      </c>
      <c r="M1446" s="46">
        <f t="shared" si="159"/>
        <v>1.7831914215370603</v>
      </c>
      <c r="N1446" s="46">
        <f t="shared" si="160"/>
        <v>1.162914570816</v>
      </c>
      <c r="O1446" s="46">
        <f t="shared" si="160"/>
        <v>1.27664637730794</v>
      </c>
      <c r="P1446" s="38">
        <f t="shared" si="161"/>
        <v>-1.2362403250440912E-2</v>
      </c>
      <c r="Q1446" s="38">
        <f t="shared" si="162"/>
        <v>-9.0561913656118653E-3</v>
      </c>
      <c r="R1446" s="38">
        <f t="shared" si="162"/>
        <v>-1.1065688579681376E-2</v>
      </c>
      <c r="S1446" s="34">
        <f>MAX(M$6:M1446)</f>
        <v>1.8387163729343348</v>
      </c>
      <c r="T1446" s="34">
        <f>MAX(N$6:N1446)</f>
        <v>1.37911001835863</v>
      </c>
      <c r="U1446" s="34">
        <f>MAX(O$6:O1446)</f>
        <v>1.34291332477861</v>
      </c>
      <c r="V1446" s="35">
        <f t="shared" si="163"/>
        <v>-3.0197670622067907E-2</v>
      </c>
      <c r="W1446" s="35">
        <f t="shared" si="164"/>
        <v>-0.15676446742076344</v>
      </c>
      <c r="X1446" s="35">
        <f t="shared" si="164"/>
        <v>-4.9345662335724239E-2</v>
      </c>
    </row>
    <row r="1447" spans="1:24">
      <c r="A1447" s="357">
        <v>46003</v>
      </c>
      <c r="B1447" s="132">
        <f>[1]!thsiFinD("ths_adjustment_nvg_ratio_fund",B$2,$A$6,$A1447,101)/100</f>
        <v>0.58304028132992003</v>
      </c>
      <c r="C1447" s="132">
        <f>[1]!thsiFinD("ths_adjustment_nvg_ratio_fund",C$2,$A$6,$A1447,101)/100</f>
        <v>0.52931978107897004</v>
      </c>
      <c r="D1447" s="132">
        <f>[1]!thsiFinD("ths_adjustment_nvg_ratio_fund",D$2,$A$6,$A1447,101)/100</f>
        <v>0.86232925952551998</v>
      </c>
      <c r="E1447" s="132">
        <f>[1]!thsiFinD("ths_adjustment_nvg_ratio_fund",E$2,$A$6,$A1447,101)/100</f>
        <v>1.0852215795630999</v>
      </c>
      <c r="F1447" s="135">
        <f>(1+F$831)*(1+[1]!thsiFinD("ths_adjustment_nvg_ratio_fund",F$2,$A$832,$A1447,101)/100)-1</f>
        <v>0.76811044857646538</v>
      </c>
      <c r="G1447" s="135">
        <f>(1+G$831)*(1+[1]!thsiFinD("ths_adjustment_nvg_ratio_fund",G$2,$A$832,$A1447,101)/100)-1</f>
        <v>0.72872783682145825</v>
      </c>
      <c r="H1447" s="136">
        <f>(1+H$997)*(1+[1]!thsiFinD("ths_adjustment_nvg_ratio_fund",H$2,$A$998,$A1447,101)/100)-1</f>
        <v>0.78498995433712859</v>
      </c>
      <c r="I1447" s="136">
        <f>(1+I$997)*(1+[1]!thsiFinD("ths_adjustment_nvg_ratio_fund",I$2,$A$998,$A1447,101)/100)-1</f>
        <v>1.0182320872622368</v>
      </c>
      <c r="J1447" s="32">
        <f t="shared" si="158"/>
        <v>0.79499640356184986</v>
      </c>
      <c r="K1447" s="32">
        <f>[1]!thsiFinD("ths_int_chg_ratio_index",K$2,$A$6,$A1447,101)/100</f>
        <v>0.17211038586775002</v>
      </c>
      <c r="L1447" s="32">
        <f>[1]!thsiFinD("ths_int_chg_ratio_index",L$2,$A$6,$A1447,101)/100</f>
        <v>0.28615600035002997</v>
      </c>
      <c r="M1447" s="46">
        <f t="shared" si="159"/>
        <v>1.79499640356185</v>
      </c>
      <c r="N1447" s="46">
        <f t="shared" si="160"/>
        <v>1.17211038586775</v>
      </c>
      <c r="O1447" s="46">
        <f t="shared" si="160"/>
        <v>1.2861560003500299</v>
      </c>
      <c r="P1447" s="38">
        <f t="shared" si="161"/>
        <v>6.6201428978467369E-3</v>
      </c>
      <c r="Q1447" s="38">
        <f t="shared" si="162"/>
        <v>7.9075585451624519E-3</v>
      </c>
      <c r="R1447" s="38">
        <f t="shared" si="162"/>
        <v>7.4489092759912889E-3</v>
      </c>
      <c r="S1447" s="34">
        <f>MAX(M$6:M1447)</f>
        <v>1.8387163729343348</v>
      </c>
      <c r="T1447" s="34">
        <f>MAX(N$6:N1447)</f>
        <v>1.37911001835863</v>
      </c>
      <c r="U1447" s="34">
        <f>MAX(O$6:O1447)</f>
        <v>1.34291332477861</v>
      </c>
      <c r="V1447" s="35">
        <f t="shared" si="163"/>
        <v>-2.3777440618921508E-2</v>
      </c>
      <c r="W1447" s="35">
        <f t="shared" si="164"/>
        <v>-0.15009653307953197</v>
      </c>
      <c r="X1447" s="35">
        <f t="shared" si="164"/>
        <v>-4.2264324421635413E-2</v>
      </c>
    </row>
    <row r="1448" spans="1:24">
      <c r="A1448" s="357">
        <v>46006</v>
      </c>
      <c r="B1448" s="132">
        <f>[1]!thsiFinD("ths_adjustment_nvg_ratio_fund",B$2,$A$6,$A1448,101)/100</f>
        <v>0.57720588235294001</v>
      </c>
      <c r="C1448" s="132">
        <f>[1]!thsiFinD("ths_adjustment_nvg_ratio_fund",C$2,$A$6,$A1448,101)/100</f>
        <v>0.52263052732169002</v>
      </c>
      <c r="D1448" s="132">
        <f>[1]!thsiFinD("ths_adjustment_nvg_ratio_fund",D$2,$A$6,$A1448,101)/100</f>
        <v>0.85226455787202993</v>
      </c>
      <c r="E1448" s="132">
        <f>[1]!thsiFinD("ths_adjustment_nvg_ratio_fund",E$2,$A$6,$A1448,101)/100</f>
        <v>1.0667641665509</v>
      </c>
      <c r="F1448" s="135">
        <f>(1+F$831)*(1+[1]!thsiFinD("ths_adjustment_nvg_ratio_fund",F$2,$A$832,$A1448,101)/100)-1</f>
        <v>0.76080274590252772</v>
      </c>
      <c r="G1448" s="135">
        <f>(1+G$831)*(1+[1]!thsiFinD("ths_adjustment_nvg_ratio_fund",G$2,$A$832,$A1448,101)/100)-1</f>
        <v>0.71769774035239164</v>
      </c>
      <c r="H1448" s="136">
        <f>(1+H$997)*(1+[1]!thsiFinD("ths_adjustment_nvg_ratio_fund",H$2,$A$998,$A1448,101)/100)-1</f>
        <v>0.78302501753918796</v>
      </c>
      <c r="I1448" s="136">
        <f>(1+I$997)*(1+[1]!thsiFinD("ths_adjustment_nvg_ratio_fund",I$2,$A$998,$A1448,101)/100)-1</f>
        <v>1.009504072950095</v>
      </c>
      <c r="J1448" s="32">
        <f t="shared" si="158"/>
        <v>0.78623683885522033</v>
      </c>
      <c r="K1448" s="32">
        <f>[1]!thsiFinD("ths_int_chg_ratio_index",K$2,$A$6,$A1448,101)/100</f>
        <v>0.16425846596212001</v>
      </c>
      <c r="L1448" s="32">
        <f>[1]!thsiFinD("ths_int_chg_ratio_index",L$2,$A$6,$A1448,101)/100</f>
        <v>0.27808727036031</v>
      </c>
      <c r="M1448" s="46">
        <f t="shared" si="159"/>
        <v>1.7862368388552203</v>
      </c>
      <c r="N1448" s="46">
        <f t="shared" si="160"/>
        <v>1.16425846596212</v>
      </c>
      <c r="O1448" s="46">
        <f t="shared" si="160"/>
        <v>1.2780872703603099</v>
      </c>
      <c r="P1448" s="38">
        <f t="shared" si="161"/>
        <v>-4.8799901154386038E-3</v>
      </c>
      <c r="Q1448" s="38">
        <f t="shared" si="162"/>
        <v>-6.6989594156841026E-3</v>
      </c>
      <c r="R1448" s="38">
        <f t="shared" si="162"/>
        <v>-6.273523575308193E-3</v>
      </c>
      <c r="S1448" s="34">
        <f>MAX(M$6:M1448)</f>
        <v>1.8387163729343348</v>
      </c>
      <c r="T1448" s="34">
        <f>MAX(N$6:N1448)</f>
        <v>1.37911001835863</v>
      </c>
      <c r="U1448" s="34">
        <f>MAX(O$6:O1448)</f>
        <v>1.34291332477861</v>
      </c>
      <c r="V1448" s="35">
        <f t="shared" si="163"/>
        <v>-2.8541397059169249E-2</v>
      </c>
      <c r="W1448" s="35">
        <f t="shared" si="164"/>
        <v>-0.15579000191168146</v>
      </c>
      <c r="X1448" s="35">
        <f t="shared" si="164"/>
        <v>-4.8272701761289949E-2</v>
      </c>
    </row>
    <row r="1449" spans="1:24">
      <c r="A1449" s="357">
        <v>46007</v>
      </c>
      <c r="B1449" s="132">
        <f>[1]!thsiFinD("ths_adjustment_nvg_ratio_fund",B$2,$A$6,$A1449,101)/100</f>
        <v>0.56114130434783005</v>
      </c>
      <c r="C1449" s="132">
        <f>[1]!thsiFinD("ths_adjustment_nvg_ratio_fund",C$2,$A$6,$A1449,101)/100</f>
        <v>0.50490834853617994</v>
      </c>
      <c r="D1449" s="132">
        <f>[1]!thsiFinD("ths_adjustment_nvg_ratio_fund",D$2,$A$6,$A1449,101)/100</f>
        <v>0.82470644620177003</v>
      </c>
      <c r="E1449" s="132">
        <f>[1]!thsiFinD("ths_adjustment_nvg_ratio_fund",E$2,$A$6,$A1449,101)/100</f>
        <v>1.0412220898788001</v>
      </c>
      <c r="F1449" s="135">
        <f>(1+F$831)*(1+[1]!thsiFinD("ths_adjustment_nvg_ratio_fund",F$2,$A$832,$A1449,101)/100)-1</f>
        <v>0.72673942214820486</v>
      </c>
      <c r="G1449" s="135">
        <f>(1+G$831)*(1+[1]!thsiFinD("ths_adjustment_nvg_ratio_fund",G$2,$A$832,$A1449,101)/100)-1</f>
        <v>0.69036228388554899</v>
      </c>
      <c r="H1449" s="136">
        <f>(1+H$997)*(1+[1]!thsiFinD("ths_adjustment_nvg_ratio_fund",H$2,$A$998,$A1449,101)/100)-1</f>
        <v>0.75013818060528892</v>
      </c>
      <c r="I1449" s="136">
        <f>(1+I$997)*(1+[1]!thsiFinD("ths_adjustment_nvg_ratio_fund",I$2,$A$998,$A1449,101)/100)-1</f>
        <v>0.98089558159362245</v>
      </c>
      <c r="J1449" s="32">
        <f t="shared" si="158"/>
        <v>0.76001420714965562</v>
      </c>
      <c r="K1449" s="32">
        <f>[1]!thsiFinD("ths_int_chg_ratio_index",K$2,$A$6,$A1449,101)/100</f>
        <v>0.14912795347714</v>
      </c>
      <c r="L1449" s="32">
        <f>[1]!thsiFinD("ths_int_chg_ratio_index",L$2,$A$6,$A1449,101)/100</f>
        <v>0.25956501038259999</v>
      </c>
      <c r="M1449" s="46">
        <f t="shared" si="159"/>
        <v>1.7600142071496556</v>
      </c>
      <c r="N1449" s="46">
        <f t="shared" si="160"/>
        <v>1.1491279534771399</v>
      </c>
      <c r="O1449" s="46">
        <f t="shared" si="160"/>
        <v>1.2595650103825999</v>
      </c>
      <c r="P1449" s="38">
        <f t="shared" si="161"/>
        <v>-1.4680377839688119E-2</v>
      </c>
      <c r="Q1449" s="38">
        <f t="shared" si="162"/>
        <v>-1.2995836343329903E-2</v>
      </c>
      <c r="R1449" s="38">
        <f t="shared" si="162"/>
        <v>-1.4492171549825628E-2</v>
      </c>
      <c r="S1449" s="34">
        <f>MAX(M$6:M1449)</f>
        <v>1.8387163729343348</v>
      </c>
      <c r="T1449" s="34">
        <f>MAX(N$6:N1449)</f>
        <v>1.37911001835863</v>
      </c>
      <c r="U1449" s="34">
        <f>MAX(O$6:O1449)</f>
        <v>1.34291332477861</v>
      </c>
      <c r="V1449" s="35">
        <f t="shared" si="163"/>
        <v>-4.28027764059562E-2</v>
      </c>
      <c r="W1449" s="35">
        <f t="shared" si="164"/>
        <v>-0.16676121688624013</v>
      </c>
      <c r="X1449" s="35">
        <f t="shared" si="164"/>
        <v>-6.2065297036017375E-2</v>
      </c>
    </row>
    <row r="1450" spans="1:24">
      <c r="A1450" s="357">
        <v>46008</v>
      </c>
      <c r="B1450" s="132">
        <f>[1]!thsiFinD("ths_adjustment_nvg_ratio_fund",B$2,$A$6,$A1450,101)/100</f>
        <v>0.58655690537083993</v>
      </c>
      <c r="C1450" s="132">
        <f>[1]!thsiFinD("ths_adjustment_nvg_ratio_fund",C$2,$A$6,$A1450,101)/100</f>
        <v>0.53705151594126999</v>
      </c>
      <c r="D1450" s="132">
        <f>[1]!thsiFinD("ths_adjustment_nvg_ratio_fund",D$2,$A$6,$A1450,101)/100</f>
        <v>0.86161035226455995</v>
      </c>
      <c r="E1450" s="132">
        <f>[1]!thsiFinD("ths_adjustment_nvg_ratio_fund",E$2,$A$6,$A1450,101)/100</f>
        <v>1.0827978788739001</v>
      </c>
      <c r="F1450" s="135">
        <f>(1+F$831)*(1+[1]!thsiFinD("ths_adjustment_nvg_ratio_fund",F$2,$A$832,$A1450,101)/100)-1</f>
        <v>0.75243424767914746</v>
      </c>
      <c r="G1450" s="135">
        <f>(1+G$831)*(1+[1]!thsiFinD("ths_adjustment_nvg_ratio_fund",G$2,$A$832,$A1450,101)/100)-1</f>
        <v>0.71482032388218952</v>
      </c>
      <c r="H1450" s="136">
        <f>(1+H$997)*(1+[1]!thsiFinD("ths_adjustment_nvg_ratio_fund",H$2,$A$998,$A1450,101)/100)-1</f>
        <v>0.77733704259779479</v>
      </c>
      <c r="I1450" s="136">
        <f>(1+I$997)*(1+[1]!thsiFinD("ths_adjustment_nvg_ratio_fund",I$2,$A$998,$A1450,101)/100)-1</f>
        <v>1.0021095052689737</v>
      </c>
      <c r="J1450" s="32">
        <f t="shared" si="158"/>
        <v>0.78933972148483456</v>
      </c>
      <c r="K1450" s="32">
        <f>[1]!thsiFinD("ths_int_chg_ratio_index",K$2,$A$6,$A1450,101)/100</f>
        <v>0.17052344013597998</v>
      </c>
      <c r="L1450" s="32">
        <f>[1]!thsiFinD("ths_int_chg_ratio_index",L$2,$A$6,$A1450,101)/100</f>
        <v>0.27912670796892003</v>
      </c>
      <c r="M1450" s="46">
        <f t="shared" si="159"/>
        <v>1.7893397214848346</v>
      </c>
      <c r="N1450" s="46">
        <f t="shared" si="160"/>
        <v>1.1705234401359799</v>
      </c>
      <c r="O1450" s="46">
        <f t="shared" si="160"/>
        <v>1.2791267079689201</v>
      </c>
      <c r="P1450" s="38">
        <f t="shared" si="161"/>
        <v>1.6662089553624471E-2</v>
      </c>
      <c r="Q1450" s="38">
        <f t="shared" si="162"/>
        <v>1.8618889736429667E-2</v>
      </c>
      <c r="R1450" s="38">
        <f t="shared" si="162"/>
        <v>1.5530518413160888E-2</v>
      </c>
      <c r="S1450" s="34">
        <f>MAX(M$6:M1450)</f>
        <v>1.8387163729343348</v>
      </c>
      <c r="T1450" s="34">
        <f>MAX(N$6:N1450)</f>
        <v>1.37911001835863</v>
      </c>
      <c r="U1450" s="34">
        <f>MAX(O$6:O1450)</f>
        <v>1.34291332477861</v>
      </c>
      <c r="V1450" s="35">
        <f t="shared" si="163"/>
        <v>-2.6853870545951564E-2</v>
      </c>
      <c r="W1450" s="35">
        <f t="shared" si="164"/>
        <v>-0.1512472358593282</v>
      </c>
      <c r="X1450" s="35">
        <f t="shared" si="164"/>
        <v>-4.7498684861292606E-2</v>
      </c>
    </row>
    <row r="1451" spans="1:24">
      <c r="A1451" s="357">
        <v>46009</v>
      </c>
      <c r="B1451" s="132">
        <f>[1]!thsiFinD("ths_adjustment_nvg_ratio_fund",B$2,$A$6,$A1451,101)/100</f>
        <v>0.58335997442455001</v>
      </c>
      <c r="C1451" s="132">
        <f>[1]!thsiFinD("ths_adjustment_nvg_ratio_fund",C$2,$A$6,$A1451,101)/100</f>
        <v>0.53079662931108995</v>
      </c>
      <c r="D1451" s="132">
        <f>[1]!thsiFinD("ths_adjustment_nvg_ratio_fund",D$2,$A$6,$A1451,101)/100</f>
        <v>0.84914929307452991</v>
      </c>
      <c r="E1451" s="132">
        <f>[1]!thsiFinD("ths_adjustment_nvg_ratio_fund",E$2,$A$6,$A1451,101)/100</f>
        <v>1.0710522523976</v>
      </c>
      <c r="F1451" s="135">
        <f>(1+F$831)*(1+[1]!thsiFinD("ths_adjustment_nvg_ratio_fund",F$2,$A$832,$A1451,101)/100)-1</f>
        <v>0.751491318301865</v>
      </c>
      <c r="G1451" s="135">
        <f>(1+G$831)*(1+[1]!thsiFinD("ths_adjustment_nvg_ratio_fund",G$2,$A$832,$A1451,101)/100)-1</f>
        <v>0.71170312270614611</v>
      </c>
      <c r="H1451" s="136">
        <f>(1+H$997)*(1+[1]!thsiFinD("ths_adjustment_nvg_ratio_fund",H$2,$A$998,$A1451,101)/100)-1</f>
        <v>0.77309691582330098</v>
      </c>
      <c r="I1451" s="136">
        <f>(1+I$997)*(1+[1]!thsiFinD("ths_adjustment_nvg_ratio_fund",I$2,$A$998,$A1451,101)/100)-1</f>
        <v>1.0012609483219541</v>
      </c>
      <c r="J1451" s="32">
        <f t="shared" si="158"/>
        <v>0.7839888067951295</v>
      </c>
      <c r="K1451" s="32">
        <f>[1]!thsiFinD("ths_int_chg_ratio_index",K$2,$A$6,$A1451,101)/100</f>
        <v>0.16382757062631001</v>
      </c>
      <c r="L1451" s="32">
        <f>[1]!thsiFinD("ths_int_chg_ratio_index",L$2,$A$6,$A1451,101)/100</f>
        <v>0.27408667108816998</v>
      </c>
      <c r="M1451" s="46">
        <f t="shared" si="159"/>
        <v>1.7839888067951295</v>
      </c>
      <c r="N1451" s="46">
        <f t="shared" si="160"/>
        <v>1.1638275706263099</v>
      </c>
      <c r="O1451" s="46">
        <f t="shared" si="160"/>
        <v>1.27408667108817</v>
      </c>
      <c r="P1451" s="38">
        <f t="shared" si="161"/>
        <v>-2.99044090144307E-3</v>
      </c>
      <c r="Q1451" s="38">
        <f t="shared" si="162"/>
        <v>-5.7204061705010689E-3</v>
      </c>
      <c r="R1451" s="38">
        <f t="shared" si="162"/>
        <v>-3.9402170632126809E-3</v>
      </c>
      <c r="S1451" s="34">
        <f>MAX(M$6:M1451)</f>
        <v>1.8387163729343348</v>
      </c>
      <c r="T1451" s="34">
        <f>MAX(N$6:N1451)</f>
        <v>1.37911001835863</v>
      </c>
      <c r="U1451" s="34">
        <f>MAX(O$6:O1451)</f>
        <v>1.34291332477861</v>
      </c>
      <c r="V1451" s="35">
        <f t="shared" si="163"/>
        <v>-2.9764006534552023E-2</v>
      </c>
      <c r="W1451" s="35">
        <f t="shared" si="164"/>
        <v>-0.15610244640854831</v>
      </c>
      <c r="X1451" s="35">
        <f t="shared" si="164"/>
        <v>-5.1251746795934583E-2</v>
      </c>
    </row>
    <row r="1452" spans="1:24">
      <c r="A1452" s="357">
        <v>46010</v>
      </c>
      <c r="B1452" s="132">
        <f>[1]!thsiFinD("ths_adjustment_nvg_ratio_fund",B$2,$A$6,$A1452,101)/100</f>
        <v>0.58895460358055995</v>
      </c>
      <c r="C1452" s="132">
        <f>[1]!thsiFinD("ths_adjustment_nvg_ratio_fund",C$2,$A$6,$A1452,101)/100</f>
        <v>0.53401094605159993</v>
      </c>
      <c r="D1452" s="132">
        <f>[1]!thsiFinD("ths_adjustment_nvg_ratio_fund",D$2,$A$6,$A1452,101)/100</f>
        <v>0.86388689192428003</v>
      </c>
      <c r="E1452" s="132">
        <f>[1]!thsiFinD("ths_adjustment_nvg_ratio_fund",E$2,$A$6,$A1452,101)/100</f>
        <v>1.0876452803295</v>
      </c>
      <c r="F1452" s="135">
        <f>(1+F$831)*(1+[1]!thsiFinD("ths_adjustment_nvg_ratio_fund",F$2,$A$832,$A1452,101)/100)-1</f>
        <v>0.76740325154350386</v>
      </c>
      <c r="G1452" s="135">
        <f>(1+G$831)*(1+[1]!thsiFinD("ths_adjustment_nvg_ratio_fund",G$2,$A$832,$A1452,101)/100)-1</f>
        <v>0.72549074329248842</v>
      </c>
      <c r="H1452" s="136">
        <f>(1+H$997)*(1+[1]!thsiFinD("ths_adjustment_nvg_ratio_fund",H$2,$A$998,$A1452,101)/100)-1</f>
        <v>0.79646932194613984</v>
      </c>
      <c r="I1452" s="136">
        <f>(1+I$997)*(1+[1]!thsiFinD("ths_adjustment_nvg_ratio_fund",I$2,$A$998,$A1452,101)/100)-1</f>
        <v>1.0288996603104139</v>
      </c>
      <c r="J1452" s="32">
        <f t="shared" si="158"/>
        <v>0.79909508737231083</v>
      </c>
      <c r="K1452" s="32">
        <f>[1]!thsiFinD("ths_int_chg_ratio_index",K$2,$A$6,$A1452,101)/100</f>
        <v>0.16969867149797999</v>
      </c>
      <c r="L1452" s="32">
        <f>[1]!thsiFinD("ths_int_chg_ratio_index",L$2,$A$6,$A1452,101)/100</f>
        <v>0.28386142005185999</v>
      </c>
      <c r="M1452" s="46">
        <f t="shared" si="159"/>
        <v>1.7990950873723108</v>
      </c>
      <c r="N1452" s="46">
        <f t="shared" si="160"/>
        <v>1.16969867149798</v>
      </c>
      <c r="O1452" s="46">
        <f t="shared" si="160"/>
        <v>1.2838614200518599</v>
      </c>
      <c r="P1452" s="38">
        <f t="shared" si="161"/>
        <v>8.467699191633038E-3</v>
      </c>
      <c r="Q1452" s="38">
        <f t="shared" si="162"/>
        <v>5.0446483825010713E-3</v>
      </c>
      <c r="R1452" s="38">
        <f t="shared" si="162"/>
        <v>7.6719654835895046E-3</v>
      </c>
      <c r="S1452" s="34">
        <f>MAX(M$6:M1452)</f>
        <v>1.8387163729343348</v>
      </c>
      <c r="T1452" s="34">
        <f>MAX(N$6:N1452)</f>
        <v>1.37911001835863</v>
      </c>
      <c r="U1452" s="34">
        <f>MAX(O$6:O1452)</f>
        <v>1.34291332477861</v>
      </c>
      <c r="V1452" s="35">
        <f t="shared" si="163"/>
        <v>-2.1548339996991461E-2</v>
      </c>
      <c r="W1452" s="35">
        <f t="shared" si="164"/>
        <v>-0.15184527997982666</v>
      </c>
      <c r="X1452" s="35">
        <f t="shared" si="164"/>
        <v>-4.3972982944737171E-2</v>
      </c>
    </row>
    <row r="1453" spans="1:24">
      <c r="A1453" s="357">
        <v>46013</v>
      </c>
      <c r="B1453" s="132">
        <f>[1]!thsiFinD("ths_adjustment_nvg_ratio_fund",B$2,$A$6,$A1453,101)/100</f>
        <v>0.59934462915601006</v>
      </c>
      <c r="C1453" s="132">
        <f>[1]!thsiFinD("ths_adjustment_nvg_ratio_fund",C$2,$A$6,$A1453,101)/100</f>
        <v>0.54782382069324997</v>
      </c>
      <c r="D1453" s="132">
        <f>[1]!thsiFinD("ths_adjustment_nvg_ratio_fund",D$2,$A$6,$A1453,101)/100</f>
        <v>0.88820992092020001</v>
      </c>
      <c r="E1453" s="132">
        <f>[1]!thsiFinD("ths_adjustment_nvg_ratio_fund",E$2,$A$6,$A1453,101)/100</f>
        <v>1.1130941376818999</v>
      </c>
      <c r="F1453" s="135">
        <f>(1+F$831)*(1+[1]!thsiFinD("ths_adjustment_nvg_ratio_fund",F$2,$A$832,$A1453,101)/100)-1</f>
        <v>0.78260798775218077</v>
      </c>
      <c r="G1453" s="135">
        <f>(1+G$831)*(1+[1]!thsiFinD("ths_adjustment_nvg_ratio_fund",G$2,$A$832,$A1453,101)/100)-1</f>
        <v>0.74215578034903262</v>
      </c>
      <c r="H1453" s="136">
        <f>(1+H$997)*(1+[1]!thsiFinD("ths_adjustment_nvg_ratio_fund",H$2,$A$998,$A1453,101)/100)-1</f>
        <v>0.81611868992551573</v>
      </c>
      <c r="I1453" s="136">
        <f>(1+I$997)*(1+[1]!thsiFinD("ths_adjustment_nvg_ratio_fund",I$2,$A$998,$A1453,101)/100)-1</f>
        <v>1.045264687145683</v>
      </c>
      <c r="J1453" s="32">
        <f t="shared" si="158"/>
        <v>0.81682745670297152</v>
      </c>
      <c r="K1453" s="32">
        <f>[1]!thsiFinD("ths_int_chg_ratio_index",K$2,$A$6,$A1453,101)/100</f>
        <v>0.18159987633145</v>
      </c>
      <c r="L1453" s="32">
        <f>[1]!thsiFinD("ths_int_chg_ratio_index",L$2,$A$6,$A1453,101)/100</f>
        <v>0.29674941531635002</v>
      </c>
      <c r="M1453" s="46">
        <f t="shared" si="159"/>
        <v>1.8168274567029714</v>
      </c>
      <c r="N1453" s="46">
        <f t="shared" si="160"/>
        <v>1.1815998763314499</v>
      </c>
      <c r="O1453" s="46">
        <f t="shared" si="160"/>
        <v>1.2967494153163499</v>
      </c>
      <c r="P1453" s="38">
        <f t="shared" si="161"/>
        <v>9.8562713305829774E-3</v>
      </c>
      <c r="Q1453" s="38">
        <f t="shared" si="162"/>
        <v>1.0174590365421787E-2</v>
      </c>
      <c r="R1453" s="38">
        <f t="shared" si="162"/>
        <v>1.0038462923801728E-2</v>
      </c>
      <c r="S1453" s="34">
        <f>MAX(M$6:M1453)</f>
        <v>1.8387163729343348</v>
      </c>
      <c r="T1453" s="34">
        <f>MAX(N$6:N1453)</f>
        <v>1.37911001835863</v>
      </c>
      <c r="U1453" s="34">
        <f>MAX(O$6:O1453)</f>
        <v>1.34291332477861</v>
      </c>
      <c r="V1453" s="35">
        <f t="shared" si="163"/>
        <v>-1.1904454952142318E-2</v>
      </c>
      <c r="W1453" s="35">
        <f t="shared" si="164"/>
        <v>-0.14321565313712237</v>
      </c>
      <c r="X1453" s="35">
        <f t="shared" si="164"/>
        <v>-3.4375941179875191E-2</v>
      </c>
    </row>
    <row r="1454" spans="1:24">
      <c r="A1454" s="357">
        <v>46014</v>
      </c>
      <c r="B1454" s="132">
        <f>[1]!thsiFinD("ths_adjustment_nvg_ratio_fund",B$2,$A$6,$A1454,101)/100</f>
        <v>0.60294117647058998</v>
      </c>
      <c r="C1454" s="132">
        <f>[1]!thsiFinD("ths_adjustment_nvg_ratio_fund",C$2,$A$6,$A1454,101)/100</f>
        <v>0.54938754235079001</v>
      </c>
      <c r="D1454" s="132">
        <f>[1]!thsiFinD("ths_adjustment_nvg_ratio_fund",D$2,$A$6,$A1454,101)/100</f>
        <v>0.89336208962376995</v>
      </c>
      <c r="E1454" s="132">
        <f>[1]!thsiFinD("ths_adjustment_nvg_ratio_fund",E$2,$A$6,$A1454,101)/100</f>
        <v>1.1169161272392001</v>
      </c>
      <c r="F1454" s="135">
        <f>(1+F$831)*(1+[1]!thsiFinD("ths_adjustment_nvg_ratio_fund",F$2,$A$832,$A1454,101)/100)-1</f>
        <v>0.78131145985841743</v>
      </c>
      <c r="G1454" s="135">
        <f>(1+G$831)*(1+[1]!thsiFinD("ths_adjustment_nvg_ratio_fund",G$2,$A$832,$A1454,101)/100)-1</f>
        <v>0.74023750270223121</v>
      </c>
      <c r="H1454" s="136">
        <f>(1+H$997)*(1+[1]!thsiFinD("ths_adjustment_nvg_ratio_fund",H$2,$A$998,$A1454,101)/100)-1</f>
        <v>0.82222033577173548</v>
      </c>
      <c r="I1454" s="136">
        <f>(1+I$997)*(1+[1]!thsiFinD("ths_adjustment_nvg_ratio_fund",I$2,$A$998,$A1454,101)/100)-1</f>
        <v>1.0445373526196664</v>
      </c>
      <c r="J1454" s="32">
        <f t="shared" si="158"/>
        <v>0.81886419832955015</v>
      </c>
      <c r="K1454" s="32">
        <f>[1]!thsiFinD("ths_int_chg_ratio_index",K$2,$A$6,$A1454,101)/100</f>
        <v>0.18336174182311002</v>
      </c>
      <c r="L1454" s="32">
        <f>[1]!thsiFinD("ths_int_chg_ratio_index",L$2,$A$6,$A1454,101)/100</f>
        <v>0.29584546280905999</v>
      </c>
      <c r="M1454" s="46">
        <f t="shared" si="159"/>
        <v>1.8188641983295502</v>
      </c>
      <c r="N1454" s="46">
        <f t="shared" si="160"/>
        <v>1.1833617418231099</v>
      </c>
      <c r="O1454" s="46">
        <f t="shared" si="160"/>
        <v>1.2958454628090599</v>
      </c>
      <c r="P1454" s="38">
        <f t="shared" si="161"/>
        <v>1.1210429581876014E-3</v>
      </c>
      <c r="Q1454" s="38">
        <f t="shared" si="162"/>
        <v>1.4910846953795076E-3</v>
      </c>
      <c r="R1454" s="38">
        <f t="shared" si="162"/>
        <v>-6.9709112386184824E-4</v>
      </c>
      <c r="S1454" s="34">
        <f>MAX(M$6:M1454)</f>
        <v>1.8387163729343348</v>
      </c>
      <c r="T1454" s="34">
        <f>MAX(N$6:N1454)</f>
        <v>1.37911001835863</v>
      </c>
      <c r="U1454" s="34">
        <f>MAX(O$6:O1454)</f>
        <v>1.34291332477861</v>
      </c>
      <c r="V1454" s="35">
        <f t="shared" si="163"/>
        <v>-1.0796757399349932E-2</v>
      </c>
      <c r="W1454" s="35">
        <f t="shared" si="164"/>
        <v>-0.14193811511027454</v>
      </c>
      <c r="X1454" s="35">
        <f t="shared" si="164"/>
        <v>-3.5049069140266065E-2</v>
      </c>
    </row>
    <row r="1455" spans="1:24">
      <c r="A1455" s="357">
        <v>46015</v>
      </c>
      <c r="B1455" s="132">
        <f>[1]!thsiFinD("ths_adjustment_nvg_ratio_fund",B$2,$A$6,$A1455,101)/100</f>
        <v>0.61189258312020001</v>
      </c>
      <c r="C1455" s="132">
        <f>[1]!thsiFinD("ths_adjustment_nvg_ratio_fund",C$2,$A$6,$A1455,101)/100</f>
        <v>0.55607679610806993</v>
      </c>
      <c r="D1455" s="132">
        <f>[1]!thsiFinD("ths_adjustment_nvg_ratio_fund",D$2,$A$6,$A1455,101)/100</f>
        <v>0.91648693985142993</v>
      </c>
      <c r="E1455" s="132">
        <f>[1]!thsiFinD("ths_adjustment_nvg_ratio_fund",E$2,$A$6,$A1455,101)/100</f>
        <v>1.1460005357413001</v>
      </c>
      <c r="F1455" s="135">
        <f>(1+F$831)*(1+[1]!thsiFinD("ths_adjustment_nvg_ratio_fund",F$2,$A$832,$A1455,101)/100)-1</f>
        <v>0.80594548983991765</v>
      </c>
      <c r="G1455" s="135">
        <f>(1+G$831)*(1+[1]!thsiFinD("ths_adjustment_nvg_ratio_fund",G$2,$A$832,$A1455,101)/100)-1</f>
        <v>0.76409608093425097</v>
      </c>
      <c r="H1455" s="136">
        <f>(1+H$997)*(1+[1]!thsiFinD("ths_adjustment_nvg_ratio_fund",H$2,$A$998,$A1455,101)/100)-1</f>
        <v>0.84755767869251497</v>
      </c>
      <c r="I1455" s="136">
        <f>(1+I$997)*(1+[1]!thsiFinD("ths_adjustment_nvg_ratio_fund",I$2,$A$998,$A1455,101)/100)-1</f>
        <v>1.070357728293053</v>
      </c>
      <c r="J1455" s="32">
        <f t="shared" si="158"/>
        <v>0.83980172907259198</v>
      </c>
      <c r="K1455" s="32">
        <f>[1]!thsiFinD("ths_int_chg_ratio_index",K$2,$A$6,$A1455,101)/100</f>
        <v>0.18999548723848</v>
      </c>
      <c r="L1455" s="32">
        <f>[1]!thsiFinD("ths_int_chg_ratio_index",L$2,$A$6,$A1455,101)/100</f>
        <v>0.30744404967522998</v>
      </c>
      <c r="M1455" s="46">
        <f t="shared" si="159"/>
        <v>1.8398017290725921</v>
      </c>
      <c r="N1455" s="46">
        <f t="shared" si="160"/>
        <v>1.1899954872384799</v>
      </c>
      <c r="O1455" s="46">
        <f t="shared" si="160"/>
        <v>1.30744404967523</v>
      </c>
      <c r="P1455" s="38">
        <f t="shared" si="161"/>
        <v>1.1511321605137459E-2</v>
      </c>
      <c r="Q1455" s="38">
        <f t="shared" si="162"/>
        <v>5.6058474605997777E-3</v>
      </c>
      <c r="R1455" s="38">
        <f t="shared" si="162"/>
        <v>8.9505941866150351E-3</v>
      </c>
      <c r="S1455" s="34">
        <f>MAX(M$6:M1455)</f>
        <v>1.8398017290725921</v>
      </c>
      <c r="T1455" s="34">
        <f>MAX(N$6:N1455)</f>
        <v>1.37911001835863</v>
      </c>
      <c r="U1455" s="34">
        <f>MAX(O$6:O1455)</f>
        <v>1.34291332477861</v>
      </c>
      <c r="V1455" s="35">
        <f t="shared" si="163"/>
        <v>0</v>
      </c>
      <c r="W1455" s="35">
        <f t="shared" si="164"/>
        <v>-0.13712795107182807</v>
      </c>
      <c r="X1455" s="35">
        <f t="shared" si="164"/>
        <v>-2.6412184948144346E-2</v>
      </c>
    </row>
    <row r="1456" spans="1:24">
      <c r="A1456" s="357">
        <v>46016</v>
      </c>
      <c r="B1456" s="132">
        <f>[1]!thsiFinD("ths_adjustment_nvg_ratio_fund",B$2,$A$6,$A1456,101)/100</f>
        <v>0.61612851662404</v>
      </c>
      <c r="C1456" s="132">
        <f>[1]!thsiFinD("ths_adjustment_nvg_ratio_fund",C$2,$A$6,$A1456,101)/100</f>
        <v>0.56033359395361004</v>
      </c>
      <c r="D1456" s="132">
        <f>[1]!thsiFinD("ths_adjustment_nvg_ratio_fund",D$2,$A$6,$A1456,101)/100</f>
        <v>0.92655164150490998</v>
      </c>
      <c r="E1456" s="132">
        <f>[1]!thsiFinD("ths_adjustment_nvg_ratio_fund",E$2,$A$6,$A1456,101)/100</f>
        <v>1.1598902051794999</v>
      </c>
      <c r="F1456" s="135">
        <f>(1+F$831)*(1+[1]!thsiFinD("ths_adjustment_nvg_ratio_fund",F$2,$A$832,$A1456,101)/100)-1</f>
        <v>0.8229182186309989</v>
      </c>
      <c r="G1456" s="135">
        <f>(1+G$831)*(1+[1]!thsiFinD("ths_adjustment_nvg_ratio_fund",G$2,$A$832,$A1456,101)/100)-1</f>
        <v>0.77992187152030934</v>
      </c>
      <c r="H1456" s="136">
        <f>(1+H$997)*(1+[1]!thsiFinD("ths_adjustment_nvg_ratio_fund",H$2,$A$998,$A1456,101)/100)-1</f>
        <v>0.86824122393396364</v>
      </c>
      <c r="I1456" s="136">
        <f>(1+I$997)*(1+[1]!thsiFinD("ths_adjustment_nvg_ratio_fund",I$2,$A$998,$A1456,101)/100)-1</f>
        <v>1.0906018726004536</v>
      </c>
      <c r="J1456" s="32">
        <f t="shared" si="158"/>
        <v>0.85307339299347307</v>
      </c>
      <c r="K1456" s="32">
        <f>[1]!thsiFinD("ths_int_chg_ratio_index",K$2,$A$6,$A1456,101)/100</f>
        <v>0.19413234890872999</v>
      </c>
      <c r="L1456" s="32">
        <f>[1]!thsiFinD("ths_int_chg_ratio_index",L$2,$A$6,$A1456,101)/100</f>
        <v>0.31520209946131</v>
      </c>
      <c r="M1456" s="46">
        <f t="shared" si="159"/>
        <v>1.8530733929934731</v>
      </c>
      <c r="N1456" s="46">
        <f t="shared" si="160"/>
        <v>1.1941323489087301</v>
      </c>
      <c r="O1456" s="46">
        <f t="shared" si="160"/>
        <v>1.3152020994613101</v>
      </c>
      <c r="P1456" s="38">
        <f t="shared" si="161"/>
        <v>7.2136381389156234E-3</v>
      </c>
      <c r="Q1456" s="38">
        <f t="shared" si="162"/>
        <v>3.4763675279561035E-3</v>
      </c>
      <c r="R1456" s="38">
        <f t="shared" si="162"/>
        <v>5.9337527965401815E-3</v>
      </c>
      <c r="S1456" s="34">
        <f>MAX(M$6:M1456)</f>
        <v>1.8530733929934731</v>
      </c>
      <c r="T1456" s="34">
        <f>MAX(N$6:N1456)</f>
        <v>1.37911001835863</v>
      </c>
      <c r="U1456" s="34">
        <f>MAX(O$6:O1456)</f>
        <v>1.34291332477861</v>
      </c>
      <c r="V1456" s="35">
        <f t="shared" si="163"/>
        <v>0</v>
      </c>
      <c r="W1456" s="35">
        <f t="shared" si="164"/>
        <v>-0.1341282907001532</v>
      </c>
      <c r="X1456" s="35">
        <f t="shared" si="164"/>
        <v>-2.0635155527903071E-2</v>
      </c>
    </row>
    <row r="1457" spans="1:24">
      <c r="A1457" s="357">
        <v>46017</v>
      </c>
      <c r="B1457" s="132">
        <f>[1]!thsiFinD("ths_adjustment_nvg_ratio_fund",B$2,$A$6,$A1457,101)/100</f>
        <v>0.61804667519181999</v>
      </c>
      <c r="C1457" s="132">
        <f>[1]!thsiFinD("ths_adjustment_nvg_ratio_fund",C$2,$A$6,$A1457,101)/100</f>
        <v>0.56267917643993004</v>
      </c>
      <c r="D1457" s="132">
        <f>[1]!thsiFinD("ths_adjustment_nvg_ratio_fund",D$2,$A$6,$A1457,101)/100</f>
        <v>0.93541816439013004</v>
      </c>
      <c r="E1457" s="132">
        <f>[1]!thsiFinD("ths_adjustment_nvg_ratio_fund",E$2,$A$6,$A1457,101)/100</f>
        <v>1.174059532345</v>
      </c>
      <c r="F1457" s="135">
        <f>(1+F$831)*(1+[1]!thsiFinD("ths_adjustment_nvg_ratio_fund",F$2,$A$832,$A1457,101)/100)-1</f>
        <v>0.8277507316895707</v>
      </c>
      <c r="G1457" s="135">
        <f>(1+G$831)*(1+[1]!thsiFinD("ths_adjustment_nvg_ratio_fund",G$2,$A$832,$A1457,101)/100)-1</f>
        <v>0.78136057975541617</v>
      </c>
      <c r="H1457" s="136">
        <f>(1+H$997)*(1+[1]!thsiFinD("ths_adjustment_nvg_ratio_fund",H$2,$A$998,$A1457,101)/100)-1</f>
        <v>0.86731046439810555</v>
      </c>
      <c r="I1457" s="136">
        <f>(1+I$997)*(1+[1]!thsiFinD("ths_adjustment_nvg_ratio_fund",I$2,$A$998,$A1457,101)/100)-1</f>
        <v>1.0839346394453497</v>
      </c>
      <c r="J1457" s="32">
        <f t="shared" si="158"/>
        <v>0.85631999545691517</v>
      </c>
      <c r="K1457" s="32">
        <f>[1]!thsiFinD("ths_int_chg_ratio_index",K$2,$A$6,$A1457,101)/100</f>
        <v>0.19898305335109001</v>
      </c>
      <c r="L1457" s="32">
        <f>[1]!thsiFinD("ths_int_chg_ratio_index",L$2,$A$6,$A1457,101)/100</f>
        <v>0.31958406584989002</v>
      </c>
      <c r="M1457" s="46">
        <f t="shared" si="159"/>
        <v>1.8563199954569152</v>
      </c>
      <c r="N1457" s="46">
        <f t="shared" si="160"/>
        <v>1.1989830533510899</v>
      </c>
      <c r="O1457" s="46">
        <f t="shared" si="160"/>
        <v>1.3195840658498901</v>
      </c>
      <c r="P1457" s="38">
        <f t="shared" si="161"/>
        <v>1.7520096482512848E-3</v>
      </c>
      <c r="Q1457" s="38">
        <f t="shared" si="162"/>
        <v>4.0621162694340907E-3</v>
      </c>
      <c r="R1457" s="38">
        <f t="shared" si="162"/>
        <v>3.3317817773974578E-3</v>
      </c>
      <c r="S1457" s="34">
        <f>MAX(M$6:M1457)</f>
        <v>1.8563199954569152</v>
      </c>
      <c r="T1457" s="34">
        <f>MAX(N$6:N1457)</f>
        <v>1.37911001835863</v>
      </c>
      <c r="U1457" s="34">
        <f>MAX(O$6:O1457)</f>
        <v>1.34291332477861</v>
      </c>
      <c r="V1457" s="35">
        <f t="shared" si="163"/>
        <v>0</v>
      </c>
      <c r="W1457" s="35">
        <f t="shared" si="164"/>
        <v>-0.13061101914256346</v>
      </c>
      <c r="X1457" s="35">
        <f t="shared" si="164"/>
        <v>-1.7372125585667253E-2</v>
      </c>
    </row>
    <row r="1458" spans="1:24">
      <c r="A1458" s="357">
        <v>46020</v>
      </c>
      <c r="B1458" s="132">
        <f>[1]!thsiFinD("ths_adjustment_nvg_ratio_fund",B$2,$A$6,$A1458,101)/100</f>
        <v>0.61141304347825998</v>
      </c>
      <c r="C1458" s="132">
        <f>[1]!thsiFinD("ths_adjustment_nvg_ratio_fund",C$2,$A$6,$A1458,101)/100</f>
        <v>0.55564242898097005</v>
      </c>
      <c r="D1458" s="132">
        <f>[1]!thsiFinD("ths_adjustment_nvg_ratio_fund",D$2,$A$6,$A1458,101)/100</f>
        <v>0.92691109513539005</v>
      </c>
      <c r="E1458" s="132">
        <f>[1]!thsiFinD("ths_adjustment_nvg_ratio_fund",E$2,$A$6,$A1458,101)/100</f>
        <v>1.1574665044903001</v>
      </c>
      <c r="F1458" s="135">
        <f>(1+F$831)*(1+[1]!thsiFinD("ths_adjustment_nvg_ratio_fund",F$2,$A$832,$A1458,101)/100)-1</f>
        <v>0.82621847145148686</v>
      </c>
      <c r="G1458" s="135">
        <f>(1+G$831)*(1+[1]!thsiFinD("ths_adjustment_nvg_ratio_fund",G$2,$A$832,$A1458,101)/100)-1</f>
        <v>0.77788370152059283</v>
      </c>
      <c r="H1458" s="136">
        <f>(1+H$997)*(1+[1]!thsiFinD("ths_adjustment_nvg_ratio_fund",H$2,$A$998,$A1458,101)/100)-1</f>
        <v>0.86420793261188811</v>
      </c>
      <c r="I1458" s="136">
        <f>(1+I$997)*(1+[1]!thsiFinD("ths_adjustment_nvg_ratio_fund",I$2,$A$998,$A1458,101)/100)-1</f>
        <v>1.0857529757603408</v>
      </c>
      <c r="J1458" s="32">
        <f t="shared" si="158"/>
        <v>0.85068701917865375</v>
      </c>
      <c r="K1458" s="32">
        <f>[1]!thsiFinD("ths_int_chg_ratio_index",K$2,$A$6,$A1458,101)/100</f>
        <v>0.19440008085013999</v>
      </c>
      <c r="L1458" s="32">
        <f>[1]!thsiFinD("ths_int_chg_ratio_index",L$2,$A$6,$A1458,101)/100</f>
        <v>0.31576661701323999</v>
      </c>
      <c r="M1458" s="46">
        <f t="shared" si="159"/>
        <v>1.8506870191786537</v>
      </c>
      <c r="N1458" s="46">
        <f t="shared" si="160"/>
        <v>1.19440008085014</v>
      </c>
      <c r="O1458" s="46">
        <f t="shared" si="160"/>
        <v>1.31576661701324</v>
      </c>
      <c r="P1458" s="38">
        <f t="shared" si="161"/>
        <v>-3.0344855908719381E-3</v>
      </c>
      <c r="Q1458" s="38">
        <f t="shared" si="162"/>
        <v>-3.8223830504865441E-3</v>
      </c>
      <c r="R1458" s="38">
        <f t="shared" si="162"/>
        <v>-2.8929182576870049E-3</v>
      </c>
      <c r="S1458" s="34">
        <f>MAX(M$6:M1458)</f>
        <v>1.8563199954569152</v>
      </c>
      <c r="T1458" s="34">
        <f>MAX(N$6:N1458)</f>
        <v>1.37911001835863</v>
      </c>
      <c r="U1458" s="34">
        <f>MAX(O$6:O1458)</f>
        <v>1.34291332477861</v>
      </c>
      <c r="V1458" s="35">
        <f t="shared" si="163"/>
        <v>-3.0344855908719381E-3</v>
      </c>
      <c r="W1458" s="35">
        <f t="shared" si="164"/>
        <v>-0.13393415684727272</v>
      </c>
      <c r="X1458" s="35">
        <f t="shared" si="164"/>
        <v>-2.0214787704072701E-2</v>
      </c>
    </row>
    <row r="1459" spans="1:24">
      <c r="A1459" s="357">
        <v>46021</v>
      </c>
      <c r="B1459" s="132">
        <f>[1]!thsiFinD("ths_adjustment_nvg_ratio_fund",B$2,$A$6,$A1459,101)/100</f>
        <v>0.61429028132992003</v>
      </c>
      <c r="C1459" s="132">
        <f>[1]!thsiFinD("ths_adjustment_nvg_ratio_fund",C$2,$A$6,$A1459,101)/100</f>
        <v>0.55842237859439003</v>
      </c>
      <c r="D1459" s="132">
        <f>[1]!thsiFinD("ths_adjustment_nvg_ratio_fund",D$2,$A$6,$A1459,101)/100</f>
        <v>0.93314162473040996</v>
      </c>
      <c r="E1459" s="132">
        <f>[1]!thsiFinD("ths_adjustment_nvg_ratio_fund",E$2,$A$6,$A1459,101)/100</f>
        <v>1.164364729511</v>
      </c>
      <c r="F1459" s="135">
        <f>(1+F$831)*(1+[1]!thsiFinD("ths_adjustment_nvg_ratio_fund",F$2,$A$832,$A1459,101)/100)-1</f>
        <v>0.82433261269692237</v>
      </c>
      <c r="G1459" s="135">
        <f>(1+G$831)*(1+[1]!thsiFinD("ths_adjustment_nvg_ratio_fund",G$2,$A$832,$A1459,101)/100)-1</f>
        <v>0.77548585446209706</v>
      </c>
      <c r="H1459" s="136">
        <f>(1+H$997)*(1+[1]!thsiFinD("ths_adjustment_nvg_ratio_fund",H$2,$A$998,$A1459,101)/100)-1</f>
        <v>0.86379426170705109</v>
      </c>
      <c r="I1459" s="136">
        <f>(1+I$997)*(1+[1]!thsiFinD("ths_adjustment_nvg_ratio_fund",I$2,$A$998,$A1459,101)/100)-1</f>
        <v>1.085631753339348</v>
      </c>
      <c r="J1459" s="32">
        <f t="shared" si="158"/>
        <v>0.85243293704639234</v>
      </c>
      <c r="K1459" s="32">
        <f>[1]!thsiFinD("ths_int_chg_ratio_index",K$2,$A$6,$A1459,101)/100</f>
        <v>0.19786694655074999</v>
      </c>
      <c r="L1459" s="32">
        <f>[1]!thsiFinD("ths_int_chg_ratio_index",L$2,$A$6,$A1459,101)/100</f>
        <v>0.31750959050967004</v>
      </c>
      <c r="M1459" s="46">
        <f t="shared" si="159"/>
        <v>1.8524329370463923</v>
      </c>
      <c r="N1459" s="46">
        <f t="shared" si="160"/>
        <v>1.1978669465507501</v>
      </c>
      <c r="O1459" s="46">
        <f t="shared" si="160"/>
        <v>1.3175095905096701</v>
      </c>
      <c r="P1459" s="38">
        <f t="shared" si="161"/>
        <v>9.4338904938839896E-4</v>
      </c>
      <c r="Q1459" s="38">
        <f t="shared" si="162"/>
        <v>2.9026000217133863E-3</v>
      </c>
      <c r="R1459" s="38">
        <f t="shared" si="162"/>
        <v>1.3246828684456702E-3</v>
      </c>
      <c r="S1459" s="34">
        <f>MAX(M$6:M1459)</f>
        <v>1.8563199954569152</v>
      </c>
      <c r="T1459" s="34">
        <f>MAX(N$6:N1459)</f>
        <v>1.37911001835863</v>
      </c>
      <c r="U1459" s="34">
        <f>MAX(O$6:O1459)</f>
        <v>1.34291332477861</v>
      </c>
      <c r="V1459" s="35">
        <f t="shared" si="163"/>
        <v>-2.0939592419603192E-3</v>
      </c>
      <c r="W1459" s="35">
        <f t="shared" si="164"/>
        <v>-0.1314203141121324</v>
      </c>
      <c r="X1459" s="35">
        <f t="shared" si="164"/>
        <v>-1.891688301858796E-2</v>
      </c>
    </row>
    <row r="1460" spans="1:24">
      <c r="A1460" s="357">
        <v>46022</v>
      </c>
      <c r="B1460" s="132">
        <f>[1]!thsiFinD("ths_adjustment_nvg_ratio_fund",B$2,$A$6,$A1460,101)/100</f>
        <v>0.60901534526853995</v>
      </c>
      <c r="C1460" s="132">
        <f>[1]!thsiFinD("ths_adjustment_nvg_ratio_fund",C$2,$A$6,$A1460,101)/100</f>
        <v>0.55095126400833994</v>
      </c>
      <c r="D1460" s="132">
        <f>[1]!thsiFinD("ths_adjustment_nvg_ratio_fund",D$2,$A$6,$A1460,101)/100</f>
        <v>0.92978672417925001</v>
      </c>
      <c r="E1460" s="132">
        <f>[1]!thsiFinD("ths_adjustment_nvg_ratio_fund",E$2,$A$6,$A1460,101)/100</f>
        <v>1.1610088362430999</v>
      </c>
      <c r="F1460" s="135">
        <f>(1+F$831)*(1+[1]!thsiFinD("ths_adjustment_nvg_ratio_fund",F$2,$A$832,$A1460,101)/100)-1</f>
        <v>0.82067876135995332</v>
      </c>
      <c r="G1460" s="135">
        <f>(1+G$831)*(1+[1]!thsiFinD("ths_adjustment_nvg_ratio_fund",G$2,$A$832,$A1460,101)/100)-1</f>
        <v>0.77308800740360129</v>
      </c>
      <c r="H1460" s="136">
        <f>(1+H$997)*(1+[1]!thsiFinD("ths_adjustment_nvg_ratio_fund",H$2,$A$998,$A1460,101)/100)-1</f>
        <v>0.86338059080222407</v>
      </c>
      <c r="I1460" s="136">
        <f>(1+I$997)*(1+[1]!thsiFinD("ths_adjustment_nvg_ratio_fund",I$2,$A$998,$A1460,101)/100)-1</f>
        <v>1.0857529757603408</v>
      </c>
      <c r="J1460" s="32">
        <f t="shared" si="158"/>
        <v>0.84920781312816862</v>
      </c>
      <c r="K1460" s="32">
        <f>[1]!thsiFinD("ths_int_chg_ratio_index",K$2,$A$6,$A1460,101)/100</f>
        <v>0.19414160441713998</v>
      </c>
      <c r="L1460" s="32">
        <f>[1]!thsiFinD("ths_int_chg_ratio_index",L$2,$A$6,$A1460,101)/100</f>
        <v>0.31532218499313996</v>
      </c>
      <c r="M1460" s="46">
        <f t="shared" si="159"/>
        <v>1.8492078131281686</v>
      </c>
      <c r="N1460" s="46">
        <f t="shared" si="160"/>
        <v>1.19414160441714</v>
      </c>
      <c r="O1460" s="46">
        <f t="shared" si="160"/>
        <v>1.31532218499314</v>
      </c>
      <c r="P1460" s="38">
        <f t="shared" si="161"/>
        <v>-1.7410206079395696E-3</v>
      </c>
      <c r="Q1460" s="38">
        <f t="shared" si="162"/>
        <v>-3.1099799058127431E-3</v>
      </c>
      <c r="R1460" s="38">
        <f t="shared" si="162"/>
        <v>-1.6602577562140342E-3</v>
      </c>
      <c r="S1460" s="34">
        <f>MAX(M$6:M1460)</f>
        <v>1.8563199954569152</v>
      </c>
      <c r="T1460" s="34">
        <f>MAX(N$6:N1460)</f>
        <v>1.37911001835863</v>
      </c>
      <c r="U1460" s="34">
        <f>MAX(O$6:O1460)</f>
        <v>1.34291332477861</v>
      </c>
      <c r="V1460" s="35">
        <f t="shared" si="163"/>
        <v>-3.8313342237074055E-3</v>
      </c>
      <c r="W1460" s="35">
        <f t="shared" si="164"/>
        <v>-0.13412157948184089</v>
      </c>
      <c r="X1460" s="35">
        <f t="shared" si="164"/>
        <v>-2.0545733873046923E-2</v>
      </c>
    </row>
    <row r="1461" spans="1:24">
      <c r="A1461" s="357">
        <v>46027</v>
      </c>
      <c r="B1461" s="132">
        <f>[1]!thsiFinD("ths_adjustment_nvg_ratio_fund",B$2,$A$6,$A1461,101)/100</f>
        <v>0.63267263427109999</v>
      </c>
      <c r="C1461" s="132">
        <f>[1]!thsiFinD("ths_adjustment_nvg_ratio_fund",C$2,$A$6,$A1461,101)/100</f>
        <v>0.57840326644079998</v>
      </c>
      <c r="D1461" s="132">
        <f>[1]!thsiFinD("ths_adjustment_nvg_ratio_fund",D$2,$A$6,$A1461,101)/100</f>
        <v>0.98250658998323004</v>
      </c>
      <c r="E1461" s="132">
        <f>[1]!thsiFinD("ths_adjustment_nvg_ratio_fund",E$2,$A$6,$A1461,101)/100</f>
        <v>1.216194636949</v>
      </c>
      <c r="F1461" s="135">
        <f>(1+F$831)*(1+[1]!thsiFinD("ths_adjustment_nvg_ratio_fund",F$2,$A$832,$A1461,101)/100)-1</f>
        <v>0.85132396612162808</v>
      </c>
      <c r="G1461" s="135">
        <f>(1+G$831)*(1+[1]!thsiFinD("ths_adjustment_nvg_ratio_fund",G$2,$A$832,$A1461,101)/100)-1</f>
        <v>0.80917560563394142</v>
      </c>
      <c r="H1461" s="136">
        <f>(1+H$997)*(1+[1]!thsiFinD("ths_adjustment_nvg_ratio_fund",H$2,$A$998,$A1461,101)/100)-1</f>
        <v>0.90061097223683118</v>
      </c>
      <c r="I1461" s="136">
        <f>(1+I$997)*(1+[1]!thsiFinD("ths_adjustment_nvg_ratio_fund",I$2,$A$998,$A1461,101)/100)-1</f>
        <v>1.1200589209039049</v>
      </c>
      <c r="J1461" s="32">
        <f t="shared" si="158"/>
        <v>0.88636832406755439</v>
      </c>
      <c r="K1461" s="32">
        <f>[1]!thsiFinD("ths_int_chg_ratio_index",K$2,$A$6,$A1461,101)/100</f>
        <v>0.21869702915943001</v>
      </c>
      <c r="L1461" s="32">
        <f>[1]!thsiFinD("ths_int_chg_ratio_index",L$2,$A$6,$A1461,101)/100</f>
        <v>0.34129221454209002</v>
      </c>
      <c r="M1461" s="46">
        <f t="shared" si="159"/>
        <v>1.8863683240675544</v>
      </c>
      <c r="N1461" s="46">
        <f t="shared" si="160"/>
        <v>1.2186970291594301</v>
      </c>
      <c r="O1461" s="46">
        <f t="shared" si="160"/>
        <v>1.34129221454209</v>
      </c>
      <c r="P1461" s="38">
        <f t="shared" si="161"/>
        <v>2.0095367689650923E-2</v>
      </c>
      <c r="Q1461" s="38">
        <f t="shared" si="162"/>
        <v>2.0563243631625649E-2</v>
      </c>
      <c r="R1461" s="38">
        <f t="shared" si="162"/>
        <v>1.9744234412867767E-2</v>
      </c>
      <c r="S1461" s="34">
        <f>MAX(M$6:M1461)</f>
        <v>1.8863683240675544</v>
      </c>
      <c r="T1461" s="34">
        <f>MAX(N$6:N1461)</f>
        <v>1.37911001835863</v>
      </c>
      <c r="U1461" s="34">
        <f>MAX(O$6:O1461)</f>
        <v>1.34291332477861</v>
      </c>
      <c r="V1461" s="35">
        <f t="shared" si="163"/>
        <v>0</v>
      </c>
      <c r="W1461" s="35">
        <f t="shared" si="164"/>
        <v>-0.11631631056535863</v>
      </c>
      <c r="X1461" s="35">
        <f t="shared" si="164"/>
        <v>-1.2071592459530489E-3</v>
      </c>
    </row>
    <row r="1462" spans="1:24">
      <c r="A1462" s="357">
        <v>46028</v>
      </c>
      <c r="B1462" s="132">
        <f>[1]!thsiFinD("ths_adjustment_nvg_ratio_fund",B$2,$A$6,$A1462,101)/100</f>
        <v>0.65617007672633998</v>
      </c>
      <c r="C1462" s="132">
        <f>[1]!thsiFinD("ths_adjustment_nvg_ratio_fund",C$2,$A$6,$A1462,101)/100</f>
        <v>0.59916601511598</v>
      </c>
      <c r="D1462" s="132">
        <f>[1]!thsiFinD("ths_adjustment_nvg_ratio_fund",D$2,$A$6,$A1462,101)/100</f>
        <v>1.0200095854300999</v>
      </c>
      <c r="E1462" s="132">
        <f>[1]!thsiFinD("ths_adjustment_nvg_ratio_fund",E$2,$A$6,$A1462,101)/100</f>
        <v>1.2547874097230001</v>
      </c>
      <c r="F1462" s="135">
        <f>(1+F$831)*(1+[1]!thsiFinD("ths_adjustment_nvg_ratio_fund",F$2,$A$832,$A1462,101)/100)-1</f>
        <v>0.87831531954633357</v>
      </c>
      <c r="G1462" s="135">
        <f>(1+G$831)*(1+[1]!thsiFinD("ths_adjustment_nvg_ratio_fund",G$2,$A$832,$A1462,101)/100)-1</f>
        <v>0.83099601386624511</v>
      </c>
      <c r="H1462" s="136">
        <f>(1+H$997)*(1+[1]!thsiFinD("ths_adjustment_nvg_ratio_fund",H$2,$A$998,$A1462,101)/100)-1</f>
        <v>0.91963983385897197</v>
      </c>
      <c r="I1462" s="136">
        <f>(1+I$997)*(1+[1]!thsiFinD("ths_adjustment_nvg_ratio_fund",I$2,$A$998,$A1462,101)/100)-1</f>
        <v>1.1378786167912489</v>
      </c>
      <c r="J1462" s="32">
        <f t="shared" si="158"/>
        <v>0.91212035888227738</v>
      </c>
      <c r="K1462" s="32">
        <f>[1]!thsiFinD("ths_int_chg_ratio_index",K$2,$A$6,$A1462,101)/100</f>
        <v>0.23947522482705</v>
      </c>
      <c r="L1462" s="32">
        <f>[1]!thsiFinD("ths_int_chg_ratio_index",L$2,$A$6,$A1462,101)/100</f>
        <v>0.36256050886399999</v>
      </c>
      <c r="M1462" s="46">
        <f t="shared" si="159"/>
        <v>1.9121203588822775</v>
      </c>
      <c r="N1462" s="46">
        <f t="shared" si="160"/>
        <v>1.23947522482705</v>
      </c>
      <c r="O1462" s="46">
        <f t="shared" si="160"/>
        <v>1.362560508864</v>
      </c>
      <c r="P1462" s="38">
        <f t="shared" si="161"/>
        <v>1.3651647181603499E-2</v>
      </c>
      <c r="Q1462" s="38">
        <f t="shared" si="162"/>
        <v>1.7049516959888766E-2</v>
      </c>
      <c r="R1462" s="38">
        <f t="shared" si="162"/>
        <v>1.5856570321755692E-2</v>
      </c>
      <c r="S1462" s="34">
        <f>MAX(M$6:M1462)</f>
        <v>1.9121203588822775</v>
      </c>
      <c r="T1462" s="34">
        <f>MAX(N$6:N1462)</f>
        <v>1.37911001835863</v>
      </c>
      <c r="U1462" s="34">
        <f>MAX(O$6:O1462)</f>
        <v>1.362560508864</v>
      </c>
      <c r="V1462" s="35">
        <f t="shared" si="163"/>
        <v>0</v>
      </c>
      <c r="W1462" s="35">
        <f t="shared" si="164"/>
        <v>-0.10124993051516562</v>
      </c>
      <c r="X1462" s="35">
        <f t="shared" si="164"/>
        <v>0</v>
      </c>
    </row>
    <row r="1463" spans="1:24">
      <c r="A1463" s="357">
        <v>46029</v>
      </c>
      <c r="B1463" s="132">
        <f>[1]!thsiFinD("ths_adjustment_nvg_ratio_fund",B$2,$A$6,$A1463,101)/100</f>
        <v>0.65313299232736999</v>
      </c>
      <c r="C1463" s="132">
        <f>[1]!thsiFinD("ths_adjustment_nvg_ratio_fund",C$2,$A$6,$A1463,101)/100</f>
        <v>0.59595169837547002</v>
      </c>
      <c r="D1463" s="132">
        <f>[1]!thsiFinD("ths_adjustment_nvg_ratio_fund",D$2,$A$6,$A1463,101)/100</f>
        <v>1.035346273664</v>
      </c>
      <c r="E1463" s="132">
        <f>[1]!thsiFinD("ths_adjustment_nvg_ratio_fund",E$2,$A$6,$A1463,101)/100</f>
        <v>1.2710075605308</v>
      </c>
      <c r="F1463" s="135">
        <f>(1+F$831)*(1+[1]!thsiFinD("ths_adjustment_nvg_ratio_fund",F$2,$A$832,$A1463,101)/100)-1</f>
        <v>0.88845181035211818</v>
      </c>
      <c r="G1463" s="135">
        <f>(1+G$831)*(1+[1]!thsiFinD("ths_adjustment_nvg_ratio_fund",G$2,$A$832,$A1463,101)/100)-1</f>
        <v>0.84310514151163907</v>
      </c>
      <c r="H1463" s="136">
        <f>(1+H$997)*(1+[1]!thsiFinD("ths_adjustment_nvg_ratio_fund",H$2,$A$998,$A1463,101)/100)-1</f>
        <v>0.93153287237279958</v>
      </c>
      <c r="I1463" s="136">
        <f>(1+I$997)*(1+[1]!thsiFinD("ths_adjustment_nvg_ratio_fund",I$2,$A$998,$A1463,101)/100)-1</f>
        <v>1.1462429638403515</v>
      </c>
      <c r="J1463" s="32">
        <f t="shared" si="158"/>
        <v>0.92059641412181858</v>
      </c>
      <c r="K1463" s="32">
        <f>[1]!thsiFinD("ths_int_chg_ratio_index",K$2,$A$6,$A1463,101)/100</f>
        <v>0.23947852034897998</v>
      </c>
      <c r="L1463" s="32">
        <f>[1]!thsiFinD("ths_int_chg_ratio_index",L$2,$A$6,$A1463,101)/100</f>
        <v>0.36497641910365997</v>
      </c>
      <c r="M1463" s="46">
        <f t="shared" si="159"/>
        <v>1.9205964141218186</v>
      </c>
      <c r="N1463" s="46">
        <f t="shared" si="160"/>
        <v>1.23947852034898</v>
      </c>
      <c r="O1463" s="46">
        <f t="shared" si="160"/>
        <v>1.36497641910366</v>
      </c>
      <c r="P1463" s="38">
        <f t="shared" si="161"/>
        <v>4.4328042427703718E-3</v>
      </c>
      <c r="Q1463" s="38">
        <f t="shared" si="162"/>
        <v>2.6588041970310172E-6</v>
      </c>
      <c r="R1463" s="38">
        <f t="shared" si="162"/>
        <v>1.7730663878363639E-3</v>
      </c>
      <c r="S1463" s="34">
        <f>MAX(M$6:M1463)</f>
        <v>1.9205964141218186</v>
      </c>
      <c r="T1463" s="34">
        <f>MAX(N$6:N1463)</f>
        <v>1.37911001835863</v>
      </c>
      <c r="U1463" s="34">
        <f>MAX(O$6:O1463)</f>
        <v>1.36497641910366</v>
      </c>
      <c r="V1463" s="35">
        <f t="shared" si="163"/>
        <v>0</v>
      </c>
      <c r="W1463" s="35">
        <f t="shared" si="164"/>
        <v>-0.10124754091470867</v>
      </c>
      <c r="X1463" s="35">
        <f t="shared" si="164"/>
        <v>0</v>
      </c>
    </row>
    <row r="1464" spans="1:24">
      <c r="A1464" s="357">
        <v>46030</v>
      </c>
      <c r="B1464" s="132">
        <f>[1]!thsiFinD("ths_adjustment_nvg_ratio_fund",B$2,$A$6,$A1464,101)/100</f>
        <v>0.64130434782609003</v>
      </c>
      <c r="C1464" s="132">
        <f>[1]!thsiFinD("ths_adjustment_nvg_ratio_fund",C$2,$A$6,$A1464,101)/100</f>
        <v>0.58526626704891005</v>
      </c>
      <c r="D1464" s="132">
        <f>[1]!thsiFinD("ths_adjustment_nvg_ratio_fund",D$2,$A$6,$A1464,101)/100</f>
        <v>1.0387011742152001</v>
      </c>
      <c r="E1464" s="132">
        <f>[1]!thsiFinD("ths_adjustment_nvg_ratio_fund",E$2,$A$6,$A1464,101)/100</f>
        <v>1.2703550257566001</v>
      </c>
      <c r="F1464" s="135">
        <f>(1+F$831)*(1+[1]!thsiFinD("ths_adjustment_nvg_ratio_fund",F$2,$A$832,$A1464,101)/100)-1</f>
        <v>0.90153495546191031</v>
      </c>
      <c r="G1464" s="135">
        <f>(1+G$831)*(1+[1]!thsiFinD("ths_adjustment_nvg_ratio_fund",G$2,$A$832,$A1464,101)/100)-1</f>
        <v>0.85977017856817128</v>
      </c>
      <c r="H1464" s="136">
        <f>(1+H$997)*(1+[1]!thsiFinD("ths_adjustment_nvg_ratio_fund",H$2,$A$998,$A1464,101)/100)-1</f>
        <v>0.94901046810182654</v>
      </c>
      <c r="I1464" s="136">
        <f>(1+I$997)*(1+[1]!thsiFinD("ths_adjustment_nvg_ratio_fund",I$2,$A$998,$A1464,101)/100)-1</f>
        <v>1.1679417771996627</v>
      </c>
      <c r="J1464" s="32">
        <f t="shared" si="158"/>
        <v>0.92673552427229644</v>
      </c>
      <c r="K1464" s="32">
        <f>[1]!thsiFinD("ths_int_chg_ratio_index",K$2,$A$6,$A1464,101)/100</f>
        <v>0.23298603829928999</v>
      </c>
      <c r="L1464" s="32">
        <f>[1]!thsiFinD("ths_int_chg_ratio_index",L$2,$A$6,$A1464,101)/100</f>
        <v>0.36563735618234999</v>
      </c>
      <c r="M1464" s="46">
        <f t="shared" si="159"/>
        <v>1.9267355242722966</v>
      </c>
      <c r="N1464" s="46">
        <f t="shared" si="160"/>
        <v>1.2329860382992899</v>
      </c>
      <c r="O1464" s="46">
        <f t="shared" si="160"/>
        <v>1.36563735618235</v>
      </c>
      <c r="P1464" s="38">
        <f t="shared" si="161"/>
        <v>3.196460279389246E-3</v>
      </c>
      <c r="Q1464" s="38">
        <f t="shared" si="162"/>
        <v>-5.2380754834396859E-3</v>
      </c>
      <c r="R1464" s="38">
        <f t="shared" si="162"/>
        <v>4.8421135298748474E-4</v>
      </c>
      <c r="S1464" s="34">
        <f>MAX(M$6:M1464)</f>
        <v>1.9267355242722966</v>
      </c>
      <c r="T1464" s="34">
        <f>MAX(N$6:N1464)</f>
        <v>1.37911001835863</v>
      </c>
      <c r="U1464" s="34">
        <f>MAX(O$6:O1464)</f>
        <v>1.36563735618235</v>
      </c>
      <c r="V1464" s="35">
        <f t="shared" si="163"/>
        <v>0</v>
      </c>
      <c r="W1464" s="35">
        <f t="shared" si="164"/>
        <v>-0.10595527413632444</v>
      </c>
      <c r="X1464" s="35">
        <f t="shared" si="164"/>
        <v>0</v>
      </c>
    </row>
    <row r="1465" spans="1:24">
      <c r="A1465" s="357">
        <v>46031</v>
      </c>
      <c r="B1465" s="132">
        <f>[1]!thsiFinD("ths_adjustment_nvg_ratio_fund",B$2,$A$6,$A1465,101)/100</f>
        <v>0.64697890025575011</v>
      </c>
      <c r="C1465" s="132">
        <f>[1]!thsiFinD("ths_adjustment_nvg_ratio_fund",C$2,$A$6,$A1465,101)/100</f>
        <v>0.59577795152462998</v>
      </c>
      <c r="D1465" s="132">
        <f>[1]!thsiFinD("ths_adjustment_nvg_ratio_fund",D$2,$A$6,$A1465,101)/100</f>
        <v>1.0760843517853</v>
      </c>
      <c r="E1465" s="132">
        <f>[1]!thsiFinD("ths_adjustment_nvg_ratio_fund",E$2,$A$6,$A1465,101)/100</f>
        <v>1.3157528043089</v>
      </c>
      <c r="F1465" s="135">
        <f>(1+F$831)*(1+[1]!thsiFinD("ths_adjustment_nvg_ratio_fund",F$2,$A$832,$A1465,101)/100)-1</f>
        <v>0.93536254687191267</v>
      </c>
      <c r="G1465" s="135">
        <f>(1+G$831)*(1+[1]!thsiFinD("ths_adjustment_nvg_ratio_fund",G$2,$A$832,$A1465,101)/100)-1</f>
        <v>0.89537820738681684</v>
      </c>
      <c r="H1465" s="136">
        <f>(1+H$997)*(1+[1]!thsiFinD("ths_adjustment_nvg_ratio_fund",H$2,$A$998,$A1465,101)/100)-1</f>
        <v>0.97227945649846115</v>
      </c>
      <c r="I1465" s="136">
        <f>(1+I$997)*(1+[1]!thsiFinD("ths_adjustment_nvg_ratio_fund",I$2,$A$998,$A1465,101)/100)-1</f>
        <v>1.1932772631891617</v>
      </c>
      <c r="J1465" s="32">
        <f t="shared" si="158"/>
        <v>0.95386143522761646</v>
      </c>
      <c r="K1465" s="32">
        <f>[1]!thsiFinD("ths_int_chg_ratio_index",K$2,$A$6,$A1465,101)/100</f>
        <v>0.24401180292349001</v>
      </c>
      <c r="L1465" s="32">
        <f>[1]!thsiFinD("ths_int_chg_ratio_index",L$2,$A$6,$A1465,101)/100</f>
        <v>0.38166826358499001</v>
      </c>
      <c r="M1465" s="46">
        <f t="shared" si="159"/>
        <v>1.9538614352276165</v>
      </c>
      <c r="N1465" s="46">
        <f t="shared" si="160"/>
        <v>1.2440118029234899</v>
      </c>
      <c r="O1465" s="46">
        <f t="shared" si="160"/>
        <v>1.38166826358499</v>
      </c>
      <c r="P1465" s="38">
        <f t="shared" si="161"/>
        <v>1.4078689375681241E-2</v>
      </c>
      <c r="Q1465" s="38">
        <f t="shared" si="162"/>
        <v>8.9423272297619594E-3</v>
      </c>
      <c r="R1465" s="38">
        <f t="shared" si="162"/>
        <v>1.1738773350089327E-2</v>
      </c>
      <c r="S1465" s="34">
        <f>MAX(M$6:M1465)</f>
        <v>1.9538614352276165</v>
      </c>
      <c r="T1465" s="34">
        <f>MAX(N$6:N1465)</f>
        <v>1.37911001835863</v>
      </c>
      <c r="U1465" s="34">
        <f>MAX(O$6:O1465)</f>
        <v>1.38166826358499</v>
      </c>
      <c r="V1465" s="35">
        <f t="shared" si="163"/>
        <v>0</v>
      </c>
      <c r="W1465" s="35">
        <f t="shared" si="164"/>
        <v>-9.7960433639608713E-2</v>
      </c>
      <c r="X1465" s="35">
        <f t="shared" si="164"/>
        <v>0</v>
      </c>
    </row>
    <row r="1466" spans="1:24">
      <c r="A1466" s="357">
        <v>46034</v>
      </c>
      <c r="B1466" s="132">
        <f>[1]!thsiFinD("ths_adjustment_nvg_ratio_fund",B$2,$A$6,$A1466,101)/100</f>
        <v>0.65185421994885007</v>
      </c>
      <c r="C1466" s="132">
        <f>[1]!thsiFinD("ths_adjustment_nvg_ratio_fund",C$2,$A$6,$A1466,101)/100</f>
        <v>0.60820085135957003</v>
      </c>
      <c r="D1466" s="132">
        <f>[1]!thsiFinD("ths_adjustment_nvg_ratio_fund",D$2,$A$6,$A1466,101)/100</f>
        <v>1.1181404265516</v>
      </c>
      <c r="E1466" s="132">
        <f>[1]!thsiFinD("ths_adjustment_nvg_ratio_fund",E$2,$A$6,$A1466,101)/100</f>
        <v>1.3599387325551999</v>
      </c>
      <c r="F1466" s="135">
        <f>(1+F$831)*(1+[1]!thsiFinD("ths_adjustment_nvg_ratio_fund",F$2,$A$832,$A1466,101)/100)-1</f>
        <v>0.97190106024160161</v>
      </c>
      <c r="G1466" s="135">
        <f>(1+G$831)*(1+[1]!thsiFinD("ths_adjustment_nvg_ratio_fund",G$2,$A$832,$A1466,101)/100)-1</f>
        <v>0.9424959020862238</v>
      </c>
      <c r="H1466" s="136">
        <f>(1+H$997)*(1+[1]!thsiFinD("ths_adjustment_nvg_ratio_fund",H$2,$A$998,$A1466,101)/100)-1</f>
        <v>1.0091995847544455</v>
      </c>
      <c r="I1466" s="136">
        <f>(1+I$997)*(1+[1]!thsiFinD("ths_adjustment_nvg_ratio_fund",I$2,$A$998,$A1466,101)/100)-1</f>
        <v>1.2399478952748915</v>
      </c>
      <c r="J1466" s="32">
        <f t="shared" si="158"/>
        <v>0.98770983409654778</v>
      </c>
      <c r="K1466" s="32">
        <f>[1]!thsiFinD("ths_int_chg_ratio_index",K$2,$A$6,$A1466,101)/100</f>
        <v>0.25818432354340998</v>
      </c>
      <c r="L1466" s="32">
        <f>[1]!thsiFinD("ths_int_chg_ratio_index",L$2,$A$6,$A1466,101)/100</f>
        <v>0.40565768183636003</v>
      </c>
      <c r="M1466" s="46">
        <f t="shared" si="159"/>
        <v>1.9877098340965478</v>
      </c>
      <c r="N1466" s="46">
        <f t="shared" si="160"/>
        <v>1.25818432354341</v>
      </c>
      <c r="O1466" s="46">
        <f t="shared" si="160"/>
        <v>1.40565768183636</v>
      </c>
      <c r="P1466" s="38">
        <f t="shared" si="161"/>
        <v>1.7323848180148982E-2</v>
      </c>
      <c r="Q1466" s="38">
        <f t="shared" si="162"/>
        <v>1.1392593371392534E-2</v>
      </c>
      <c r="R1466" s="38">
        <f t="shared" si="162"/>
        <v>1.7362646941839088E-2</v>
      </c>
      <c r="S1466" s="34">
        <f>MAX(M$6:M1466)</f>
        <v>1.9877098340965478</v>
      </c>
      <c r="T1466" s="34">
        <f>MAX(N$6:N1466)</f>
        <v>1.37911001835863</v>
      </c>
      <c r="U1466" s="34">
        <f>MAX(O$6:O1466)</f>
        <v>1.40565768183636</v>
      </c>
      <c r="V1466" s="35">
        <f t="shared" si="163"/>
        <v>0</v>
      </c>
      <c r="W1466" s="35">
        <f t="shared" si="164"/>
        <v>-8.7683863655157568E-2</v>
      </c>
      <c r="X1466" s="35">
        <f t="shared" si="164"/>
        <v>0</v>
      </c>
    </row>
    <row r="1467" spans="1:24">
      <c r="A1467" s="359">
        <v>46035</v>
      </c>
      <c r="B1467" s="132">
        <f>[1]!thsiFinD("ths_adjustment_nvg_ratio_fund",B$2,$A$6,$A1467,101)/100</f>
        <v>0.64929667519181999</v>
      </c>
      <c r="C1467" s="132">
        <f>[1]!thsiFinD("ths_adjustment_nvg_ratio_fund",C$2,$A$6,$A1467,101)/100</f>
        <v>0.60203283815481001</v>
      </c>
      <c r="D1467" s="132">
        <f>[1]!thsiFinD("ths_adjustment_nvg_ratio_fund",D$2,$A$6,$A1467,101)/100</f>
        <v>1.0909417685119001</v>
      </c>
      <c r="E1467" s="132">
        <f>[1]!thsiFinD("ths_adjustment_nvg_ratio_fund",E$2,$A$6,$A1467,101)/100</f>
        <v>1.3265662382836998</v>
      </c>
      <c r="F1467" s="135">
        <f>(1+F$831)*(1+[1]!thsiFinD("ths_adjustment_nvg_ratio_fund",F$2,$A$832,$A1467,101)/100)-1</f>
        <v>0.94927075518682646</v>
      </c>
      <c r="G1467" s="135">
        <f>(1+G$831)*(1+[1]!thsiFinD("ths_adjustment_nvg_ratio_fund",G$2,$A$832,$A1467,101)/100)-1</f>
        <v>0.90772711973806408</v>
      </c>
      <c r="H1467" s="136">
        <f>(1+H$997)*(1+[1]!thsiFinD("ths_adjustment_nvg_ratio_fund",H$2,$A$998,$A1467,101)/100)-1</f>
        <v>0.98737844452472046</v>
      </c>
      <c r="I1467" s="136">
        <f>(1+I$997)*(1+[1]!thsiFinD("ths_adjustment_nvg_ratio_fund",I$2,$A$998,$A1467,101)/100)-1</f>
        <v>1.2203098630725564</v>
      </c>
      <c r="J1467" s="32">
        <f t="shared" si="158"/>
        <v>0.96669046283304971</v>
      </c>
      <c r="K1467" s="32">
        <f>[1]!thsiFinD("ths_int_chg_ratio_index",K$2,$A$6,$A1467,101)/100</f>
        <v>0.24816416055857998</v>
      </c>
      <c r="L1467" s="32">
        <f>[1]!thsiFinD("ths_int_chg_ratio_index",L$2,$A$6,$A1467,101)/100</f>
        <v>0.38916972054425997</v>
      </c>
      <c r="M1467" s="46">
        <f t="shared" si="159"/>
        <v>1.9666904628330497</v>
      </c>
      <c r="N1467" s="46">
        <f t="shared" si="160"/>
        <v>1.24816416055858</v>
      </c>
      <c r="O1467" s="46">
        <f t="shared" si="160"/>
        <v>1.3891697205442599</v>
      </c>
      <c r="P1467" s="38">
        <f t="shared" si="161"/>
        <v>-1.0574667842830121E-2</v>
      </c>
      <c r="Q1467" s="38">
        <f t="shared" si="162"/>
        <v>-7.9639865140032073E-3</v>
      </c>
      <c r="R1467" s="38">
        <f t="shared" si="162"/>
        <v>-1.1729713076771398E-2</v>
      </c>
      <c r="S1467" s="34">
        <f>MAX(M$6:M1467)</f>
        <v>1.9877098340965478</v>
      </c>
      <c r="T1467" s="34">
        <f>MAX(N$6:N1467)</f>
        <v>1.37911001835863</v>
      </c>
      <c r="U1467" s="34">
        <f>MAX(O$6:O1467)</f>
        <v>1.40565768183636</v>
      </c>
      <c r="V1467" s="35">
        <f t="shared" si="163"/>
        <v>-1.0574667842830121E-2</v>
      </c>
      <c r="W1467" s="35">
        <f t="shared" si="164"/>
        <v>-9.4949537061515432E-2</v>
      </c>
      <c r="X1467" s="35">
        <f t="shared" si="164"/>
        <v>-1.1729713076771398E-2</v>
      </c>
    </row>
    <row r="1468" spans="1:24">
      <c r="A1468" s="359">
        <v>46036</v>
      </c>
      <c r="B1468" s="132">
        <f>[1]!thsiFinD("ths_adjustment_nvg_ratio_fund",B$2,$A$6,$A1468,101)/100</f>
        <v>0.64242327365729002</v>
      </c>
      <c r="C1468" s="132">
        <f>[1]!thsiFinD("ths_adjustment_nvg_ratio_fund",C$2,$A$6,$A1468,101)/100</f>
        <v>0.60168534445313004</v>
      </c>
      <c r="D1468" s="132">
        <f>[1]!thsiFinD("ths_adjustment_nvg_ratio_fund",D$2,$A$6,$A1468,101)/100</f>
        <v>1.1098729930506002</v>
      </c>
      <c r="E1468" s="132">
        <f>[1]!thsiFinD("ths_adjustment_nvg_ratio_fund",E$2,$A$6,$A1468,101)/100</f>
        <v>1.3459558438745001</v>
      </c>
      <c r="F1468" s="135">
        <f>(1+F$831)*(1+[1]!thsiFinD("ths_adjustment_nvg_ratio_fund",F$2,$A$832,$A1468,101)/100)-1</f>
        <v>0.96353256201822135</v>
      </c>
      <c r="G1468" s="135">
        <f>(1+G$831)*(1+[1]!thsiFinD("ths_adjustment_nvg_ratio_fund",G$2,$A$832,$A1468,101)/100)-1</f>
        <v>0.92355291032412223</v>
      </c>
      <c r="H1468" s="136">
        <f>(1+H$997)*(1+[1]!thsiFinD("ths_adjustment_nvg_ratio_fund",H$2,$A$998,$A1468,101)/100)-1</f>
        <v>1.0044423693489102</v>
      </c>
      <c r="I1468" s="136">
        <f>(1+I$997)*(1+[1]!thsiFinD("ths_adjustment_nvg_ratio_fund",I$2,$A$998,$A1468,101)/100)-1</f>
        <v>1.2421298988529634</v>
      </c>
      <c r="J1468" s="32">
        <f t="shared" si="158"/>
        <v>0.97919939944746726</v>
      </c>
      <c r="K1468" s="32">
        <f>[1]!thsiFinD("ths_int_chg_ratio_index",K$2,$A$6,$A1468,101)/100</f>
        <v>0.24823530643632999</v>
      </c>
      <c r="L1468" s="32">
        <f>[1]!thsiFinD("ths_int_chg_ratio_index",L$2,$A$6,$A1468,101)/100</f>
        <v>0.39338478048768999</v>
      </c>
      <c r="M1468" s="46">
        <f t="shared" si="159"/>
        <v>1.9791993994474673</v>
      </c>
      <c r="N1468" s="46">
        <f t="shared" si="160"/>
        <v>1.2482353064363301</v>
      </c>
      <c r="O1468" s="46">
        <f t="shared" si="160"/>
        <v>1.39338478048769</v>
      </c>
      <c r="P1468" s="38">
        <f t="shared" si="161"/>
        <v>6.3603992854057712E-3</v>
      </c>
      <c r="Q1468" s="38">
        <f t="shared" si="162"/>
        <v>5.7000417091224165E-5</v>
      </c>
      <c r="R1468" s="38">
        <f t="shared" si="162"/>
        <v>3.0342296417018577E-3</v>
      </c>
      <c r="S1468" s="34">
        <f>MAX(M$6:M1468)</f>
        <v>1.9877098340965478</v>
      </c>
      <c r="T1468" s="34">
        <f>MAX(N$6:N1468)</f>
        <v>1.37911001835863</v>
      </c>
      <c r="U1468" s="34">
        <f>MAX(O$6:O1468)</f>
        <v>1.40565768183636</v>
      </c>
      <c r="V1468" s="35">
        <f t="shared" si="163"/>
        <v>-4.2815276672154567E-3</v>
      </c>
      <c r="W1468" s="35">
        <f t="shared" si="164"/>
        <v>-9.4897948807639465E-2</v>
      </c>
      <c r="X1468" s="35">
        <f t="shared" si="164"/>
        <v>-8.731074078175749E-3</v>
      </c>
    </row>
    <row r="1469" spans="1:24">
      <c r="A1469" s="357">
        <v>46037</v>
      </c>
      <c r="B1469" s="132">
        <f>[1]!thsiFinD("ths_adjustment_nvg_ratio_fund",B$2,$A$6,$A1469,101)/100</f>
        <v>0.64625959079284001</v>
      </c>
      <c r="C1469" s="132">
        <f>[1]!thsiFinD("ths_adjustment_nvg_ratio_fund",C$2,$A$6,$A1469,101)/100</f>
        <v>0.60967769959168994</v>
      </c>
      <c r="D1469" s="132">
        <f>[1]!thsiFinD("ths_adjustment_nvg_ratio_fund",D$2,$A$6,$A1469,101)/100</f>
        <v>1.1152647975078001</v>
      </c>
      <c r="E1469" s="132">
        <f>[1]!thsiFinD("ths_adjustment_nvg_ratio_fund",E$2,$A$6,$A1469,101)/100</f>
        <v>1.3590997592961001</v>
      </c>
      <c r="F1469" s="135">
        <f>(1+F$831)*(1+[1]!thsiFinD("ths_adjustment_nvg_ratio_fund",F$2,$A$832,$A1469,101)/100)-1</f>
        <v>0.96706854718303004</v>
      </c>
      <c r="G1469" s="135">
        <f>(1+G$831)*(1+[1]!thsiFinD("ths_adjustment_nvg_ratio_fund",G$2,$A$832,$A1469,101)/100)-1</f>
        <v>0.92139484797147952</v>
      </c>
      <c r="H1469" s="136">
        <f>(1+H$997)*(1+[1]!thsiFinD("ths_adjustment_nvg_ratio_fund",H$2,$A$998,$A1469,101)/100)-1</f>
        <v>0.99999540712199786</v>
      </c>
      <c r="I1469" s="136">
        <f>(1+I$997)*(1+[1]!thsiFinD("ths_adjustment_nvg_ratio_fund",I$2,$A$998,$A1469,101)/100)-1</f>
        <v>1.2358263329608365</v>
      </c>
      <c r="J1469" s="32">
        <f t="shared" si="158"/>
        <v>0.98182337280322174</v>
      </c>
      <c r="K1469" s="32">
        <f>[1]!thsiFinD("ths_int_chg_ratio_index",K$2,$A$6,$A1469,101)/100</f>
        <v>0.24982858611451</v>
      </c>
      <c r="L1469" s="32">
        <f>[1]!thsiFinD("ths_int_chg_ratio_index",L$2,$A$6,$A1469,101)/100</f>
        <v>0.39103251291330998</v>
      </c>
      <c r="M1469" s="46">
        <f t="shared" si="159"/>
        <v>1.9818233728032217</v>
      </c>
      <c r="N1469" s="46">
        <f t="shared" si="160"/>
        <v>1.24982858611451</v>
      </c>
      <c r="O1469" s="46">
        <f t="shared" si="160"/>
        <v>1.3910325129133101</v>
      </c>
      <c r="P1469" s="38">
        <f t="shared" si="161"/>
        <v>1.3257751374051718E-3</v>
      </c>
      <c r="Q1469" s="38">
        <f t="shared" si="162"/>
        <v>1.2764257427781978E-3</v>
      </c>
      <c r="R1469" s="38">
        <f t="shared" si="162"/>
        <v>-1.6881679829721108E-3</v>
      </c>
      <c r="S1469" s="34">
        <f>MAX(M$6:M1469)</f>
        <v>1.9877098340965478</v>
      </c>
      <c r="T1469" s="34">
        <f>MAX(N$6:N1469)</f>
        <v>1.37911001835863</v>
      </c>
      <c r="U1469" s="34">
        <f>MAX(O$6:O1469)</f>
        <v>1.40565768183636</v>
      </c>
      <c r="V1469" s="35">
        <f t="shared" si="163"/>
        <v>-2.9614288727416449E-3</v>
      </c>
      <c r="W1469" s="35">
        <f t="shared" si="164"/>
        <v>-9.3742653249656138E-2</v>
      </c>
      <c r="X1469" s="35">
        <f t="shared" si="164"/>
        <v>-1.0404502541431992E-2</v>
      </c>
    </row>
    <row r="1470" spans="1:24">
      <c r="A1470" s="357">
        <v>46038</v>
      </c>
      <c r="B1470" s="132">
        <f>[1]!thsiFinD("ths_adjustment_nvg_ratio_fund",B$2,$A$6,$A1470,101)/100</f>
        <v>0.64322250639386003</v>
      </c>
      <c r="C1470" s="132">
        <f>[1]!thsiFinD("ths_adjustment_nvg_ratio_fund",C$2,$A$6,$A1470,101)/100</f>
        <v>0.61045956042047</v>
      </c>
      <c r="D1470" s="132">
        <f>[1]!thsiFinD("ths_adjustment_nvg_ratio_fund",D$2,$A$6,$A1470,101)/100</f>
        <v>1.1208962377187</v>
      </c>
      <c r="E1470" s="132">
        <f>[1]!thsiFinD("ths_adjustment_nvg_ratio_fund",E$2,$A$6,$A1470,101)/100</f>
        <v>1.3734555249465001</v>
      </c>
      <c r="F1470" s="135">
        <f>(1+F$831)*(1+[1]!thsiFinD("ths_adjustment_nvg_ratio_fund",F$2,$A$832,$A1470,101)/100)-1</f>
        <v>0.97803010119393652</v>
      </c>
      <c r="G1470" s="135">
        <f>(1+G$831)*(1+[1]!thsiFinD("ths_adjustment_nvg_ratio_fund",G$2,$A$832,$A1470,101)/100)-1</f>
        <v>0.92103517091270004</v>
      </c>
      <c r="H1470" s="136">
        <f>(1+H$997)*(1+[1]!thsiFinD("ths_adjustment_nvg_ratio_fund",H$2,$A$998,$A1470,101)/100)-1</f>
        <v>1.0083722429447914</v>
      </c>
      <c r="I1470" s="136">
        <f>(1+I$997)*(1+[1]!thsiFinD("ths_adjustment_nvg_ratio_fund",I$2,$A$998,$A1470,101)/100)-1</f>
        <v>1.249888133797</v>
      </c>
      <c r="J1470" s="32">
        <f t="shared" si="158"/>
        <v>0.98816993479099469</v>
      </c>
      <c r="K1470" s="32">
        <f>[1]!thsiFinD("ths_int_chg_ratio_index",K$2,$A$6,$A1470,101)/100</f>
        <v>0.24656071384463998</v>
      </c>
      <c r="L1470" s="32">
        <f>[1]!thsiFinD("ths_int_chg_ratio_index",L$2,$A$6,$A1470,101)/100</f>
        <v>0.38816563750284999</v>
      </c>
      <c r="M1470" s="46">
        <f t="shared" si="159"/>
        <v>1.9881699347909947</v>
      </c>
      <c r="N1470" s="46">
        <f t="shared" si="160"/>
        <v>1.24656071384464</v>
      </c>
      <c r="O1470" s="46">
        <f t="shared" si="160"/>
        <v>1.3881656375028499</v>
      </c>
      <c r="P1470" s="38">
        <f t="shared" si="161"/>
        <v>3.2023852755334037E-3</v>
      </c>
      <c r="Q1470" s="38">
        <f t="shared" si="162"/>
        <v>-2.6146563666216149E-3</v>
      </c>
      <c r="R1470" s="38">
        <f t="shared" si="162"/>
        <v>-2.060969376234012E-3</v>
      </c>
      <c r="S1470" s="34">
        <f>MAX(M$6:M1470)</f>
        <v>1.9881699347909947</v>
      </c>
      <c r="T1470" s="34">
        <f>MAX(N$6:N1470)</f>
        <v>1.37911001835863</v>
      </c>
      <c r="U1470" s="34">
        <f>MAX(O$6:O1470)</f>
        <v>1.40565768183636</v>
      </c>
      <c r="V1470" s="35">
        <f t="shared" si="163"/>
        <v>0</v>
      </c>
      <c r="W1470" s="35">
        <f t="shared" si="164"/>
        <v>-9.6112204791134581E-2</v>
      </c>
      <c r="X1470" s="35">
        <f t="shared" si="164"/>
        <v>-1.2444028556553244E-2</v>
      </c>
    </row>
    <row r="1471" spans="1:24">
      <c r="A1471" s="357">
        <v>46041</v>
      </c>
      <c r="B1471" s="132">
        <f>[1]!thsiFinD("ths_adjustment_nvg_ratio_fund",B$2,$A$6,$A1471,101)/100</f>
        <v>0.64793797953964005</v>
      </c>
      <c r="C1471" s="132">
        <f>[1]!thsiFinD("ths_adjustment_nvg_ratio_fund",C$2,$A$6,$A1471,101)/100</f>
        <v>0.60950395274086</v>
      </c>
      <c r="D1471" s="132">
        <f>[1]!thsiFinD("ths_adjustment_nvg_ratio_fund",D$2,$A$6,$A1471,101)/100</f>
        <v>1.1364725617061999</v>
      </c>
      <c r="E1471" s="132">
        <f>[1]!thsiFinD("ths_adjustment_nvg_ratio_fund",E$2,$A$6,$A1471,101)/100</f>
        <v>1.3865062210484</v>
      </c>
      <c r="F1471" s="135">
        <f>(1+F$831)*(1+[1]!thsiFinD("ths_adjustment_nvg_ratio_fund",F$2,$A$832,$A1471,101)/100)-1</f>
        <v>0.99335270357477401</v>
      </c>
      <c r="G1471" s="135">
        <f>(1+G$831)*(1+[1]!thsiFinD("ths_adjustment_nvg_ratio_fund",G$2,$A$832,$A1471,101)/100)-1</f>
        <v>0.9354222532636749</v>
      </c>
      <c r="H1471" s="136">
        <f>(1+H$997)*(1+[1]!thsiFinD("ths_adjustment_nvg_ratio_fund",H$2,$A$998,$A1471,101)/100)-1</f>
        <v>1.0390873076283413</v>
      </c>
      <c r="I1471" s="136">
        <f>(1+I$997)*(1+[1]!thsiFinD("ths_adjustment_nvg_ratio_fund",I$2,$A$998,$A1471,101)/100)-1</f>
        <v>1.275829731891462</v>
      </c>
      <c r="J1471" s="32">
        <f t="shared" si="158"/>
        <v>1.0030140889241692</v>
      </c>
      <c r="K1471" s="32">
        <f>[1]!thsiFinD("ths_int_chg_ratio_index",K$2,$A$6,$A1471,101)/100</f>
        <v>0.24944396832073001</v>
      </c>
      <c r="L1471" s="32">
        <f>[1]!thsiFinD("ths_int_chg_ratio_index",L$2,$A$6,$A1471,101)/100</f>
        <v>0.39383912334183996</v>
      </c>
      <c r="M1471" s="46">
        <f t="shared" si="159"/>
        <v>2.0030140889241692</v>
      </c>
      <c r="N1471" s="46">
        <f t="shared" si="160"/>
        <v>1.2494439683207301</v>
      </c>
      <c r="O1471" s="46">
        <f t="shared" si="160"/>
        <v>1.3938391233418399</v>
      </c>
      <c r="P1471" s="38">
        <f t="shared" si="161"/>
        <v>7.466240120332035E-3</v>
      </c>
      <c r="Q1471" s="38">
        <f t="shared" si="162"/>
        <v>2.3129675466810884E-3</v>
      </c>
      <c r="R1471" s="38">
        <f t="shared" si="162"/>
        <v>4.0870380923676564E-3</v>
      </c>
      <c r="S1471" s="34">
        <f>MAX(M$6:M1471)</f>
        <v>2.0030140889241692</v>
      </c>
      <c r="T1471" s="34">
        <f>MAX(N$6:N1471)</f>
        <v>1.37911001835863</v>
      </c>
      <c r="U1471" s="34">
        <f>MAX(O$6:O1471)</f>
        <v>1.40565768183636</v>
      </c>
      <c r="V1471" s="35">
        <f t="shared" si="163"/>
        <v>0</v>
      </c>
      <c r="W1471" s="35">
        <f t="shared" si="164"/>
        <v>-9.4021541654975449E-2</v>
      </c>
      <c r="X1471" s="35">
        <f t="shared" si="164"/>
        <v>-8.4078496829187443E-3</v>
      </c>
    </row>
    <row r="1472" spans="1:24">
      <c r="A1472" s="357">
        <v>46042</v>
      </c>
      <c r="B1472" s="132">
        <f>[1]!thsiFinD("ths_adjustment_nvg_ratio_fund",B$2,$A$6,$A1472,101)/100</f>
        <v>0.65081521739129999</v>
      </c>
      <c r="C1472" s="132">
        <f>[1]!thsiFinD("ths_adjustment_nvg_ratio_fund",C$2,$A$6,$A1472,101)/100</f>
        <v>0.60272782555815996</v>
      </c>
      <c r="D1472" s="132">
        <f>[1]!thsiFinD("ths_adjustment_nvg_ratio_fund",D$2,$A$6,$A1472,101)/100</f>
        <v>1.1255691349149</v>
      </c>
      <c r="E1472" s="132">
        <f>[1]!thsiFinD("ths_adjustment_nvg_ratio_fund",E$2,$A$6,$A1472,101)/100</f>
        <v>1.3704725087254999</v>
      </c>
      <c r="F1472" s="135">
        <f>(1+F$831)*(1+[1]!thsiFinD("ths_adjustment_nvg_ratio_fund",F$2,$A$832,$A1472,101)/100)-1</f>
        <v>0.9847484730070728</v>
      </c>
      <c r="G1472" s="135">
        <f>(1+G$831)*(1+[1]!thsiFinD("ths_adjustment_nvg_ratio_fund",G$2,$A$832,$A1472,101)/100)-1</f>
        <v>0.92043570914807882</v>
      </c>
      <c r="H1472" s="136">
        <f>(1+H$997)*(1+[1]!thsiFinD("ths_adjustment_nvg_ratio_fund",H$2,$A$998,$A1472,101)/100)-1</f>
        <v>1.0208857878158648</v>
      </c>
      <c r="I1472" s="136">
        <f>(1+I$997)*(1+[1]!thsiFinD("ths_adjustment_nvg_ratio_fund",I$2,$A$998,$A1472,101)/100)-1</f>
        <v>1.2614042637922172</v>
      </c>
      <c r="J1472" s="32">
        <f t="shared" si="158"/>
        <v>0.9921323650441366</v>
      </c>
      <c r="K1472" s="32">
        <f>[1]!thsiFinD("ths_int_chg_ratio_index",K$2,$A$6,$A1472,101)/100</f>
        <v>0.24477456432966002</v>
      </c>
      <c r="L1472" s="32">
        <f>[1]!thsiFinD("ths_int_chg_ratio_index",L$2,$A$6,$A1472,101)/100</f>
        <v>0.38564415243680999</v>
      </c>
      <c r="M1472" s="46">
        <f t="shared" si="159"/>
        <v>1.9921323650441365</v>
      </c>
      <c r="N1472" s="46">
        <f t="shared" si="160"/>
        <v>1.2447745643296599</v>
      </c>
      <c r="O1472" s="46">
        <f t="shared" si="160"/>
        <v>1.3856441524368099</v>
      </c>
      <c r="P1472" s="38">
        <f t="shared" si="161"/>
        <v>-5.4326746577590956E-3</v>
      </c>
      <c r="Q1472" s="38">
        <f t="shared" si="162"/>
        <v>-3.7371855877186277E-3</v>
      </c>
      <c r="R1472" s="38">
        <f t="shared" si="162"/>
        <v>-5.8794237927415338E-3</v>
      </c>
      <c r="S1472" s="34">
        <f>MAX(M$6:M1472)</f>
        <v>2.0030140889241692</v>
      </c>
      <c r="T1472" s="34">
        <f>MAX(N$6:N1472)</f>
        <v>1.37911001835863</v>
      </c>
      <c r="U1472" s="34">
        <f>MAX(O$6:O1472)</f>
        <v>1.40565768183636</v>
      </c>
      <c r="V1472" s="35">
        <f t="shared" si="163"/>
        <v>-5.4326746577590956E-3</v>
      </c>
      <c r="W1472" s="35">
        <f t="shared" si="164"/>
        <v>-9.7407351292285949E-2</v>
      </c>
      <c r="X1472" s="35">
        <f t="shared" si="164"/>
        <v>-1.4237840164188609E-2</v>
      </c>
    </row>
    <row r="1473" spans="1:24">
      <c r="A1473" s="357">
        <v>46043</v>
      </c>
      <c r="B1473" s="132">
        <f>[1]!thsiFinD("ths_adjustment_nvg_ratio_fund",B$2,$A$6,$A1473,101)/100</f>
        <v>0.65481138107416992</v>
      </c>
      <c r="C1473" s="132">
        <f>[1]!thsiFinD("ths_adjustment_nvg_ratio_fund",C$2,$A$6,$A1473,101)/100</f>
        <v>0.60628963600035002</v>
      </c>
      <c r="D1473" s="132">
        <f>[1]!thsiFinD("ths_adjustment_nvg_ratio_fund",D$2,$A$6,$A1473,101)/100</f>
        <v>1.1557632398753999</v>
      </c>
      <c r="E1473" s="132">
        <f>[1]!thsiFinD("ths_adjustment_nvg_ratio_fund",E$2,$A$6,$A1473,101)/100</f>
        <v>1.4068280192952001</v>
      </c>
      <c r="F1473" s="135">
        <f>(1+F$831)*(1+[1]!thsiFinD("ths_adjustment_nvg_ratio_fund",F$2,$A$832,$A1473,101)/100)-1</f>
        <v>1.0097361015050539</v>
      </c>
      <c r="G1473" s="135">
        <f>(1+G$831)*(1+[1]!thsiFinD("ths_adjustment_nvg_ratio_fund",G$2,$A$832,$A1473,101)/100)-1</f>
        <v>0.94225611738038251</v>
      </c>
      <c r="H1473" s="136">
        <f>(1+H$997)*(1+[1]!thsiFinD("ths_adjustment_nvg_ratio_fund",H$2,$A$998,$A1473,101)/100)-1</f>
        <v>1.0561512324525415</v>
      </c>
      <c r="I1473" s="136">
        <f>(1+I$997)*(1+[1]!thsiFinD("ths_adjustment_nvg_ratio_fund",I$2,$A$998,$A1473,101)/100)-1</f>
        <v>1.2888005309386927</v>
      </c>
      <c r="J1473" s="32">
        <f t="shared" si="158"/>
        <v>1.0150795323152237</v>
      </c>
      <c r="K1473" s="32">
        <f>[1]!thsiFinD("ths_int_chg_ratio_index",K$2,$A$6,$A1473,101)/100</f>
        <v>0.24956674404209001</v>
      </c>
      <c r="L1473" s="32">
        <f>[1]!thsiFinD("ths_int_chg_ratio_index",L$2,$A$6,$A1473,101)/100</f>
        <v>0.39335229250701997</v>
      </c>
      <c r="M1473" s="46">
        <f t="shared" si="159"/>
        <v>2.015079532315224</v>
      </c>
      <c r="N1473" s="46">
        <f t="shared" si="160"/>
        <v>1.2495667440420899</v>
      </c>
      <c r="O1473" s="46">
        <f t="shared" si="160"/>
        <v>1.3933522925070201</v>
      </c>
      <c r="P1473" s="38">
        <f t="shared" si="161"/>
        <v>1.1518896873390805E-2</v>
      </c>
      <c r="Q1473" s="38">
        <f t="shared" si="162"/>
        <v>3.8498374322186724E-3</v>
      </c>
      <c r="R1473" s="38">
        <f t="shared" si="162"/>
        <v>5.5628568537271494E-3</v>
      </c>
      <c r="S1473" s="34">
        <f>MAX(M$6:M1473)</f>
        <v>2.015079532315224</v>
      </c>
      <c r="T1473" s="34">
        <f>MAX(N$6:N1473)</f>
        <v>1.37911001835863</v>
      </c>
      <c r="U1473" s="34">
        <f>MAX(O$6:O1473)</f>
        <v>1.40565768183636</v>
      </c>
      <c r="V1473" s="35">
        <f t="shared" si="163"/>
        <v>0</v>
      </c>
      <c r="W1473" s="35">
        <f t="shared" si="164"/>
        <v>-9.3932516327245641E-2</v>
      </c>
      <c r="X1473" s="35">
        <f t="shared" si="164"/>
        <v>-8.7541863772010453E-3</v>
      </c>
    </row>
    <row r="1474" spans="1:24">
      <c r="A1474" s="357">
        <v>46044</v>
      </c>
      <c r="B1474" s="132">
        <f>[1]!thsiFinD("ths_adjustment_nvg_ratio_fund",B$2,$A$6,$A1474,101)/100</f>
        <v>0.66056585677749002</v>
      </c>
      <c r="C1474" s="132">
        <f>[1]!thsiFinD("ths_adjustment_nvg_ratio_fund",C$2,$A$6,$A1474,101)/100</f>
        <v>0.60863521848665991</v>
      </c>
      <c r="D1474" s="132">
        <f>[1]!thsiFinD("ths_adjustment_nvg_ratio_fund",D$2,$A$6,$A1474,101)/100</f>
        <v>1.1666666666667</v>
      </c>
      <c r="E1474" s="132">
        <f>[1]!thsiFinD("ths_adjustment_nvg_ratio_fund",E$2,$A$6,$A1474,101)/100</f>
        <v>1.4160567258398</v>
      </c>
      <c r="F1474" s="135">
        <f>(1+F$831)*(1+[1]!thsiFinD("ths_adjustment_nvg_ratio_fund",F$2,$A$832,$A1474,101)/100)-1</f>
        <v>1.0263552317796543</v>
      </c>
      <c r="G1474" s="135">
        <f>(1+G$831)*(1+[1]!thsiFinD("ths_adjustment_nvg_ratio_fund",G$2,$A$832,$A1474,101)/100)-1</f>
        <v>0.95556416855501847</v>
      </c>
      <c r="H1474" s="136">
        <f>(1+H$997)*(1+[1]!thsiFinD("ths_adjustment_nvg_ratio_fund",H$2,$A$998,$A1474,101)/100)-1</f>
        <v>1.0705262963953612</v>
      </c>
      <c r="I1474" s="136">
        <f>(1+I$997)*(1+[1]!thsiFinD("ths_adjustment_nvg_ratio_fund",I$2,$A$998,$A1474,101)/100)-1</f>
        <v>1.3012864403018498</v>
      </c>
      <c r="J1474" s="32">
        <f t="shared" si="158"/>
        <v>1.0257070756003168</v>
      </c>
      <c r="K1474" s="32">
        <f>[1]!thsiFinD("ths_int_chg_ratio_index",K$2,$A$6,$A1474,101)/100</f>
        <v>0.25174683697674999</v>
      </c>
      <c r="L1474" s="32">
        <f>[1]!thsiFinD("ths_int_chg_ratio_index",L$2,$A$6,$A1474,101)/100</f>
        <v>0.39952987536481999</v>
      </c>
      <c r="M1474" s="46">
        <f t="shared" si="159"/>
        <v>2.0257070756003168</v>
      </c>
      <c r="N1474" s="46">
        <f t="shared" si="160"/>
        <v>1.2517468369767499</v>
      </c>
      <c r="O1474" s="46">
        <f t="shared" si="160"/>
        <v>1.39952987536482</v>
      </c>
      <c r="P1474" s="38">
        <f t="shared" si="161"/>
        <v>5.2740068640777515E-3</v>
      </c>
      <c r="Q1474" s="38">
        <f t="shared" si="162"/>
        <v>1.7446790618065311E-3</v>
      </c>
      <c r="R1474" s="38">
        <f t="shared" si="162"/>
        <v>4.4336115790821751E-3</v>
      </c>
      <c r="S1474" s="34">
        <f>MAX(M$6:M1474)</f>
        <v>2.0257070756003168</v>
      </c>
      <c r="T1474" s="34">
        <f>MAX(N$6:N1474)</f>
        <v>1.37911001835863</v>
      </c>
      <c r="U1474" s="34">
        <f>MAX(O$6:O1474)</f>
        <v>1.40565768183636</v>
      </c>
      <c r="V1474" s="35">
        <f t="shared" si="163"/>
        <v>0</v>
      </c>
      <c r="W1474" s="35">
        <f t="shared" si="164"/>
        <v>-9.2351719359898055E-2</v>
      </c>
      <c r="X1474" s="35">
        <f t="shared" si="164"/>
        <v>-4.3593874602062543E-3</v>
      </c>
    </row>
    <row r="1475" spans="1:24">
      <c r="A1475" s="357">
        <v>46045</v>
      </c>
      <c r="B1475" s="132">
        <f>[1]!thsiFinD("ths_adjustment_nvg_ratio_fund",B$2,$A$6,$A1475,101)/100</f>
        <v>0.65553069053708002</v>
      </c>
      <c r="C1475" s="132">
        <f>[1]!thsiFinD("ths_adjustment_nvg_ratio_fund",C$2,$A$6,$A1475,101)/100</f>
        <v>0.60559464859698997</v>
      </c>
      <c r="D1475" s="132">
        <f>[1]!thsiFinD("ths_adjustment_nvg_ratio_fund",D$2,$A$6,$A1475,101)/100</f>
        <v>1.2132758207525001</v>
      </c>
      <c r="E1475" s="132">
        <f>[1]!thsiFinD("ths_adjustment_nvg_ratio_fund",E$2,$A$6,$A1475,101)/100</f>
        <v>1.4687256065368999</v>
      </c>
      <c r="F1475" s="135">
        <f>(1+F$831)*(1+[1]!thsiFinD("ths_adjustment_nvg_ratio_fund",F$2,$A$832,$A1475,101)/100)-1</f>
        <v>1.0661939979698314</v>
      </c>
      <c r="G1475" s="135">
        <f>(1+G$831)*(1+[1]!thsiFinD("ths_adjustment_nvg_ratio_fund",G$2,$A$832,$A1475,101)/100)-1</f>
        <v>0.98445822560988283</v>
      </c>
      <c r="H1475" s="136">
        <f>(1+H$997)*(1+[1]!thsiFinD("ths_adjustment_nvg_ratio_fund",H$2,$A$998,$A1475,101)/100)-1</f>
        <v>1.1021721206147381</v>
      </c>
      <c r="I1475" s="136">
        <f>(1+I$997)*(1+[1]!thsiFinD("ths_adjustment_nvg_ratio_fund",I$2,$A$998,$A1475,101)/100)-1</f>
        <v>1.3314708231313599</v>
      </c>
      <c r="J1475" s="32">
        <f t="shared" si="158"/>
        <v>1.0534277417186604</v>
      </c>
      <c r="K1475" s="32">
        <f>[1]!thsiFinD("ths_int_chg_ratio_index",K$2,$A$6,$A1475,101)/100</f>
        <v>0.25654733729774998</v>
      </c>
      <c r="L1475" s="32">
        <f>[1]!thsiFinD("ths_int_chg_ratio_index",L$2,$A$6,$A1475,101)/100</f>
        <v>0.41258713256416002</v>
      </c>
      <c r="M1475" s="46">
        <f t="shared" si="159"/>
        <v>2.0534277417186604</v>
      </c>
      <c r="N1475" s="46">
        <f t="shared" si="160"/>
        <v>1.25654733729775</v>
      </c>
      <c r="O1475" s="46">
        <f t="shared" si="160"/>
        <v>1.4125871325641599</v>
      </c>
      <c r="P1475" s="38">
        <f t="shared" si="161"/>
        <v>1.3684439597530851E-2</v>
      </c>
      <c r="Q1475" s="38">
        <f t="shared" si="162"/>
        <v>3.8350409037934963E-3</v>
      </c>
      <c r="R1475" s="38">
        <f t="shared" si="162"/>
        <v>9.3297452445852969E-3</v>
      </c>
      <c r="S1475" s="34">
        <f>MAX(M$6:M1475)</f>
        <v>2.0534277417186604</v>
      </c>
      <c r="T1475" s="34">
        <f>MAX(N$6:N1475)</f>
        <v>1.37911001835863</v>
      </c>
      <c r="U1475" s="34">
        <f>MAX(O$6:O1475)</f>
        <v>1.4125871325641599</v>
      </c>
      <c r="V1475" s="35">
        <f t="shared" si="163"/>
        <v>0</v>
      </c>
      <c r="W1475" s="35">
        <f t="shared" si="164"/>
        <v>-8.8870851077385349E-2</v>
      </c>
      <c r="X1475" s="35">
        <f t="shared" si="164"/>
        <v>0</v>
      </c>
    </row>
    <row r="1476" spans="1:24">
      <c r="A1476" s="357">
        <v>46048</v>
      </c>
      <c r="B1476" s="132">
        <f>[1]!thsiFinD("ths_adjustment_nvg_ratio_fund",B$2,$A$6,$A1476,101)/100</f>
        <v>0.65968670076725999</v>
      </c>
      <c r="C1476" s="132">
        <f>[1]!thsiFinD("ths_adjustment_nvg_ratio_fund",C$2,$A$6,$A1476,101)/100</f>
        <v>0.60594214229866994</v>
      </c>
      <c r="D1476" s="132">
        <f>[1]!thsiFinD("ths_adjustment_nvg_ratio_fund",D$2,$A$6,$A1476,101)/100</f>
        <v>1.1899113347710999</v>
      </c>
      <c r="E1476" s="132">
        <f>[1]!thsiFinD("ths_adjustment_nvg_ratio_fund",E$2,$A$6,$A1476,101)/100</f>
        <v>1.4607087503754999</v>
      </c>
      <c r="F1476" s="135">
        <f>(1+F$831)*(1+[1]!thsiFinD("ths_adjustment_nvg_ratio_fund",F$2,$A$832,$A1476,101)/100)-1</f>
        <v>1.0452138193253</v>
      </c>
      <c r="G1476" s="135">
        <f>(1+G$831)*(1+[1]!thsiFinD("ths_adjustment_nvg_ratio_fund",G$2,$A$832,$A1476,101)/100)-1</f>
        <v>0.96419641796560085</v>
      </c>
      <c r="H1476" s="136">
        <f>(1+H$997)*(1+[1]!thsiFinD("ths_adjustment_nvg_ratio_fund",H$2,$A$998,$A1476,101)/100)-1</f>
        <v>1.0782826258609304</v>
      </c>
      <c r="I1476" s="136">
        <f>(1+I$997)*(1+[1]!thsiFinD("ths_adjustment_nvg_ratio_fund",I$2,$A$998,$A1476,101)/100)-1</f>
        <v>1.3078324510359622</v>
      </c>
      <c r="J1476" s="32">
        <f t="shared" si="158"/>
        <v>1.0389717803000404</v>
      </c>
      <c r="K1476" s="32">
        <f>[1]!thsiFinD("ths_int_chg_ratio_index",K$2,$A$6,$A1476,101)/100</f>
        <v>0.25376622062907001</v>
      </c>
      <c r="L1476" s="32">
        <f>[1]!thsiFinD("ths_int_chg_ratio_index",L$2,$A$6,$A1476,101)/100</f>
        <v>0.40325446013087002</v>
      </c>
      <c r="M1476" s="46">
        <f t="shared" si="159"/>
        <v>2.0389717803000407</v>
      </c>
      <c r="N1476" s="46">
        <f t="shared" si="160"/>
        <v>1.2537662206290701</v>
      </c>
      <c r="O1476" s="46">
        <f t="shared" si="160"/>
        <v>1.4032544601308701</v>
      </c>
      <c r="P1476" s="38">
        <f t="shared" si="161"/>
        <v>-7.0399172685378097E-3</v>
      </c>
      <c r="Q1476" s="38">
        <f t="shared" si="162"/>
        <v>-2.2133003557676112E-3</v>
      </c>
      <c r="R1476" s="38">
        <f t="shared" si="162"/>
        <v>-6.6067941708833899E-3</v>
      </c>
      <c r="S1476" s="34">
        <f>MAX(M$6:M1476)</f>
        <v>2.0534277417186604</v>
      </c>
      <c r="T1476" s="34">
        <f>MAX(N$6:N1476)</f>
        <v>1.37911001835863</v>
      </c>
      <c r="U1476" s="34">
        <f>MAX(O$6:O1476)</f>
        <v>1.4125871325641599</v>
      </c>
      <c r="V1476" s="35">
        <f t="shared" si="163"/>
        <v>-7.0399172685378097E-3</v>
      </c>
      <c r="W1476" s="35">
        <f t="shared" si="164"/>
        <v>-9.088745354684602E-2</v>
      </c>
      <c r="X1476" s="35">
        <f t="shared" si="164"/>
        <v>-6.6067941708833899E-3</v>
      </c>
    </row>
    <row r="1477" spans="1:24">
      <c r="A1477" s="357">
        <v>46049</v>
      </c>
      <c r="B1477" s="132">
        <f>[1]!thsiFinD("ths_adjustment_nvg_ratio_fund",B$2,$A$6,$A1477,101)/100</f>
        <v>0.65952685421994994</v>
      </c>
      <c r="C1477" s="132">
        <f>[1]!thsiFinD("ths_adjustment_nvg_ratio_fund",C$2,$A$6,$A1477,101)/100</f>
        <v>0.60707149682911998</v>
      </c>
      <c r="D1477" s="132">
        <f>[1]!thsiFinD("ths_adjustment_nvg_ratio_fund",D$2,$A$6,$A1477,101)/100</f>
        <v>1.1932662353223</v>
      </c>
      <c r="E1477" s="132">
        <f>[1]!thsiFinD("ths_adjustment_nvg_ratio_fund",E$2,$A$6,$A1477,101)/100</f>
        <v>1.4702171146474001</v>
      </c>
      <c r="F1477" s="135">
        <f>(1+F$831)*(1+[1]!thsiFinD("ths_adjustment_nvg_ratio_fund",F$2,$A$832,$A1477,101)/100)-1</f>
        <v>1.0462746148747426</v>
      </c>
      <c r="G1477" s="135">
        <f>(1+G$831)*(1+[1]!thsiFinD("ths_adjustment_nvg_ratio_fund",G$2,$A$832,$A1477,101)/100)-1</f>
        <v>0.97031092796476104</v>
      </c>
      <c r="H1477" s="136">
        <f>(1+H$997)*(1+[1]!thsiFinD("ths_adjustment_nvg_ratio_fund",H$2,$A$998,$A1477,101)/100)-1</f>
        <v>1.0858321198740288</v>
      </c>
      <c r="I1477" s="136">
        <f>(1+I$997)*(1+[1]!thsiFinD("ths_adjustment_nvg_ratio_fund",I$2,$A$998,$A1477,101)/100)-1</f>
        <v>1.3094083425090712</v>
      </c>
      <c r="J1477" s="32">
        <f t="shared" si="158"/>
        <v>1.0427384632801717</v>
      </c>
      <c r="K1477" s="32">
        <f>[1]!thsiFinD("ths_int_chg_ratio_index",K$2,$A$6,$A1477,101)/100</f>
        <v>0.25535931332729001</v>
      </c>
      <c r="L1477" s="32">
        <f>[1]!thsiFinD("ths_int_chg_ratio_index",L$2,$A$6,$A1477,101)/100</f>
        <v>0.40524429339286</v>
      </c>
      <c r="M1477" s="46">
        <f t="shared" si="159"/>
        <v>2.0427384632801715</v>
      </c>
      <c r="N1477" s="46">
        <f t="shared" si="160"/>
        <v>1.25535931332729</v>
      </c>
      <c r="O1477" s="46">
        <f t="shared" si="160"/>
        <v>1.4052442933928599</v>
      </c>
      <c r="P1477" s="38">
        <f t="shared" si="161"/>
        <v>1.847344341164181E-3</v>
      </c>
      <c r="Q1477" s="38">
        <f t="shared" si="162"/>
        <v>1.2706457328388598E-3</v>
      </c>
      <c r="R1477" s="38">
        <f t="shared" si="162"/>
        <v>1.4180131391168249E-3</v>
      </c>
      <c r="S1477" s="34">
        <f>MAX(M$6:M1477)</f>
        <v>2.0534277417186604</v>
      </c>
      <c r="T1477" s="34">
        <f>MAX(N$6:N1477)</f>
        <v>1.37911001835863</v>
      </c>
      <c r="U1477" s="34">
        <f>MAX(O$6:O1477)</f>
        <v>1.4125871325641599</v>
      </c>
      <c r="V1477" s="35">
        <f t="shared" si="163"/>
        <v>-5.2055780787018113E-3</v>
      </c>
      <c r="W1477" s="35">
        <f t="shared" si="164"/>
        <v>-8.9732293569025012E-2</v>
      </c>
      <c r="X1477" s="35">
        <f t="shared" si="164"/>
        <v>-5.1981495527083643E-3</v>
      </c>
    </row>
    <row r="1478" spans="1:24">
      <c r="A1478" s="357">
        <v>46050</v>
      </c>
      <c r="B1478" s="132">
        <f>[1]!thsiFinD("ths_adjustment_nvg_ratio_fund",B$2,$A$6,$A1478,101)/100</f>
        <v>0.66192455242966997</v>
      </c>
      <c r="C1478" s="132">
        <f>[1]!thsiFinD("ths_adjustment_nvg_ratio_fund",C$2,$A$6,$A1478,101)/100</f>
        <v>0.61045956042047</v>
      </c>
      <c r="D1478" s="132">
        <f>[1]!thsiFinD("ths_adjustment_nvg_ratio_fund",D$2,$A$6,$A1478,101)/100</f>
        <v>1.2127965492451001</v>
      </c>
      <c r="E1478" s="132">
        <f>[1]!thsiFinD("ths_adjustment_nvg_ratio_fund",E$2,$A$6,$A1478,101)/100</f>
        <v>1.4766492434560001</v>
      </c>
      <c r="F1478" s="135">
        <f>(1+F$831)*(1+[1]!thsiFinD("ths_adjustment_nvg_ratio_fund",F$2,$A$832,$A1478,101)/100)-1</f>
        <v>1.0435636929150562</v>
      </c>
      <c r="G1478" s="135">
        <f>(1+G$831)*(1+[1]!thsiFinD("ths_adjustment_nvg_ratio_fund",G$2,$A$832,$A1478,101)/100)-1</f>
        <v>0.9705507126706141</v>
      </c>
      <c r="H1478" s="136">
        <f>(1+H$997)*(1+[1]!thsiFinD("ths_adjustment_nvg_ratio_fund",H$2,$A$998,$A1478,101)/100)-1</f>
        <v>1.077972372682225</v>
      </c>
      <c r="I1478" s="136">
        <f>(1+I$997)*(1+[1]!thsiFinD("ths_adjustment_nvg_ratio_fund",I$2,$A$998,$A1478,101)/100)-1</f>
        <v>1.2971648779877953</v>
      </c>
      <c r="J1478" s="32">
        <f t="shared" si="158"/>
        <v>1.0438851952258663</v>
      </c>
      <c r="K1478" s="32">
        <f>[1]!thsiFinD("ths_int_chg_ratio_index",K$2,$A$6,$A1478,101)/100</f>
        <v>0.25993698027165002</v>
      </c>
      <c r="L1478" s="32">
        <f>[1]!thsiFinD("ths_int_chg_ratio_index",L$2,$A$6,$A1478,101)/100</f>
        <v>0.40695740105753997</v>
      </c>
      <c r="M1478" s="46">
        <f t="shared" si="159"/>
        <v>2.0438851952258661</v>
      </c>
      <c r="N1478" s="46">
        <f t="shared" si="160"/>
        <v>1.25993698027165</v>
      </c>
      <c r="O1478" s="46">
        <f t="shared" si="160"/>
        <v>1.4069574010575399</v>
      </c>
      <c r="P1478" s="38">
        <f t="shared" si="161"/>
        <v>5.6136992880295722E-4</v>
      </c>
      <c r="Q1478" s="38">
        <f t="shared" si="162"/>
        <v>3.646499369353462E-3</v>
      </c>
      <c r="R1478" s="38">
        <f t="shared" si="162"/>
        <v>1.2190817445298929E-3</v>
      </c>
      <c r="S1478" s="34">
        <f>MAX(M$6:M1478)</f>
        <v>2.0534277417186604</v>
      </c>
      <c r="T1478" s="34">
        <f>MAX(N$6:N1478)</f>
        <v>1.37911001835863</v>
      </c>
      <c r="U1478" s="34">
        <f>MAX(O$6:O1478)</f>
        <v>1.4125871325641599</v>
      </c>
      <c r="V1478" s="35">
        <f t="shared" si="163"/>
        <v>-4.6471304048942841E-3</v>
      </c>
      <c r="W1478" s="35">
        <f t="shared" si="164"/>
        <v>-8.6413002951581608E-2</v>
      </c>
      <c r="X1478" s="35">
        <f t="shared" si="164"/>
        <v>-3.9854047774036117E-3</v>
      </c>
    </row>
    <row r="1479" spans="1:24">
      <c r="A1479" s="357">
        <v>46051</v>
      </c>
      <c r="B1479" s="132">
        <f>[1]!thsiFinD("ths_adjustment_nvg_ratio_fund",B$2,$A$6,$A1479,101)/100</f>
        <v>0.66679987212276004</v>
      </c>
      <c r="C1479" s="132">
        <f>[1]!thsiFinD("ths_adjustment_nvg_ratio_fund",C$2,$A$6,$A1479,101)/100</f>
        <v>0.61506385196767999</v>
      </c>
      <c r="D1479" s="132">
        <f>[1]!thsiFinD("ths_adjustment_nvg_ratio_fund",D$2,$A$6,$A1479,101)/100</f>
        <v>1.1871555236041</v>
      </c>
      <c r="E1479" s="132">
        <f>[1]!thsiFinD("ths_adjustment_nvg_ratio_fund",E$2,$A$6,$A1479,101)/100</f>
        <v>1.4523190171671001</v>
      </c>
      <c r="F1479" s="135">
        <f>(1+F$831)*(1+[1]!thsiFinD("ths_adjustment_nvg_ratio_fund",F$2,$A$832,$A1479,101)/100)-1</f>
        <v>1.0247051053694101</v>
      </c>
      <c r="G1479" s="135">
        <f>(1+G$831)*(1+[1]!thsiFinD("ths_adjustment_nvg_ratio_fund",G$2,$A$832,$A1479,101)/100)-1</f>
        <v>0.95256685973190147</v>
      </c>
      <c r="H1479" s="136">
        <f>(1+H$997)*(1+[1]!thsiFinD("ths_adjustment_nvg_ratio_fund",H$2,$A$998,$A1479,101)/100)-1</f>
        <v>1.0504632575111379</v>
      </c>
      <c r="I1479" s="136">
        <f>(1+I$997)*(1+[1]!thsiFinD("ths_adjustment_nvg_ratio_fund",I$2,$A$998,$A1479,101)/100)-1</f>
        <v>1.2631013776863194</v>
      </c>
      <c r="J1479" s="32">
        <f t="shared" ref="J1479:J1537" si="165">SUMPRODUCT(B1479:I1479,$B$4:$I$4)</f>
        <v>1.0265218581450513</v>
      </c>
      <c r="K1479" s="32">
        <f>[1]!thsiFinD("ths_int_chg_ratio_index",K$2,$A$6,$A1479,101)/100</f>
        <v>0.26306669771780999</v>
      </c>
      <c r="L1479" s="32">
        <f>[1]!thsiFinD("ths_int_chg_ratio_index",L$2,$A$6,$A1479,101)/100</f>
        <v>0.40435476270463</v>
      </c>
      <c r="M1479" s="46">
        <f t="shared" ref="M1479:M1537" si="166">1+J1479</f>
        <v>2.0265218581450513</v>
      </c>
      <c r="N1479" s="46">
        <f t="shared" ref="N1479:O1537" si="167">1+K1479</f>
        <v>1.26306669771781</v>
      </c>
      <c r="O1479" s="46">
        <f t="shared" si="167"/>
        <v>1.40435476270463</v>
      </c>
      <c r="P1479" s="38">
        <f t="shared" ref="P1479:P1536" si="168">M1479/M1478-1</f>
        <v>-8.4952604585484259E-3</v>
      </c>
      <c r="Q1479" s="38">
        <f t="shared" ref="Q1479:R1536" si="169">N1479/N1478-1</f>
        <v>2.4840269752897104E-3</v>
      </c>
      <c r="R1479" s="38">
        <f t="shared" si="169"/>
        <v>-1.8498345088157064E-3</v>
      </c>
      <c r="S1479" s="34">
        <f>MAX(M$6:M1479)</f>
        <v>2.0534277417186604</v>
      </c>
      <c r="T1479" s="34">
        <f>MAX(N$6:N1479)</f>
        <v>1.37911001835863</v>
      </c>
      <c r="U1479" s="34">
        <f>MAX(O$6:O1479)</f>
        <v>1.4125871325641599</v>
      </c>
      <c r="V1479" s="35">
        <f t="shared" ref="V1479:V1536" si="170">M1479/S1479-1</f>
        <v>-1.3102912280268386E-2</v>
      </c>
      <c r="W1479" s="35">
        <f t="shared" ref="W1479:X1537" si="171">N1479/T1479-1</f>
        <v>-8.4143628206639232E-2</v>
      </c>
      <c r="X1479" s="35">
        <f t="shared" si="171"/>
        <v>-5.8278669469303823E-3</v>
      </c>
    </row>
    <row r="1480" spans="1:24">
      <c r="A1480" s="357">
        <v>46052</v>
      </c>
      <c r="B1480" s="132">
        <f>[1]!thsiFinD("ths_adjustment_nvg_ratio_fund",B$2,$A$6,$A1480,101)/100</f>
        <v>0.65832800511509004</v>
      </c>
      <c r="C1480" s="132">
        <f>[1]!thsiFinD("ths_adjustment_nvg_ratio_fund",C$2,$A$6,$A1480,101)/100</f>
        <v>0.60368343323776996</v>
      </c>
      <c r="D1480" s="132">
        <f>[1]!thsiFinD("ths_adjustment_nvg_ratio_fund",D$2,$A$6,$A1480,101)/100</f>
        <v>1.1446201773305</v>
      </c>
      <c r="E1480" s="132">
        <f>[1]!thsiFinD("ths_adjustment_nvg_ratio_fund",E$2,$A$6,$A1480,101)/100</f>
        <v>1.4169889184185001</v>
      </c>
      <c r="F1480" s="135">
        <f>(1+F$831)*(1+[1]!thsiFinD("ths_adjustment_nvg_ratio_fund",F$2,$A$832,$A1480,101)/100)-1</f>
        <v>1.0158651424573888</v>
      </c>
      <c r="G1480" s="135">
        <f>(1+G$831)*(1+[1]!thsiFinD("ths_adjustment_nvg_ratio_fund",G$2,$A$832,$A1480,101)/100)-1</f>
        <v>0.93805988502801196</v>
      </c>
      <c r="H1480" s="136">
        <f>(1+H$997)*(1+[1]!thsiFinD("ths_adjustment_nvg_ratio_fund",H$2,$A$998,$A1480,101)/100)-1</f>
        <v>1.0532555361187326</v>
      </c>
      <c r="I1480" s="136">
        <f>(1+I$997)*(1+[1]!thsiFinD("ths_adjustment_nvg_ratio_fund",I$2,$A$998,$A1480,101)/100)-1</f>
        <v>1.2724355041034654</v>
      </c>
      <c r="J1480" s="32">
        <f t="shared" si="165"/>
        <v>1.0129045752261825</v>
      </c>
      <c r="K1480" s="32">
        <f>[1]!thsiFinD("ths_int_chg_ratio_index",K$2,$A$6,$A1480,101)/100</f>
        <v>0.24774207665374998</v>
      </c>
      <c r="L1480" s="32">
        <f>[1]!thsiFinD("ths_int_chg_ratio_index",L$2,$A$6,$A1480,101)/100</f>
        <v>0.39089042799647999</v>
      </c>
      <c r="M1480" s="46">
        <f t="shared" si="166"/>
        <v>2.0129045752261825</v>
      </c>
      <c r="N1480" s="46">
        <f t="shared" si="167"/>
        <v>1.2477420766537499</v>
      </c>
      <c r="O1480" s="46">
        <f t="shared" si="167"/>
        <v>1.39089042799648</v>
      </c>
      <c r="P1480" s="38">
        <f t="shared" si="168"/>
        <v>-6.7195341930992303E-3</v>
      </c>
      <c r="Q1480" s="38">
        <f t="shared" si="169"/>
        <v>-1.2132867640125111E-2</v>
      </c>
      <c r="R1480" s="38">
        <f t="shared" si="169"/>
        <v>-9.5875594014572796E-3</v>
      </c>
      <c r="S1480" s="34">
        <f>MAX(M$6:M1480)</f>
        <v>2.0534277417186604</v>
      </c>
      <c r="T1480" s="34">
        <f>MAX(N$6:N1480)</f>
        <v>1.37911001835863</v>
      </c>
      <c r="U1480" s="34">
        <f>MAX(O$6:O1480)</f>
        <v>1.4125871325641599</v>
      </c>
      <c r="V1480" s="35">
        <f t="shared" si="170"/>
        <v>-1.9734401006271218E-2</v>
      </c>
      <c r="W1480" s="35">
        <f t="shared" si="171"/>
        <v>-9.5255592342973316E-2</v>
      </c>
      <c r="X1480" s="35">
        <f t="shared" si="171"/>
        <v>-1.5359551327850163E-2</v>
      </c>
    </row>
    <row r="1481" spans="1:24">
      <c r="A1481" s="357">
        <v>46055</v>
      </c>
      <c r="B1481" s="132">
        <f>[1]!thsiFinD("ths_adjustment_nvg_ratio_fund",B$2,$A$6,$A1481,101)/100</f>
        <v>0.62308184143223</v>
      </c>
      <c r="C1481" s="132">
        <f>[1]!thsiFinD("ths_adjustment_nvg_ratio_fund",C$2,$A$6,$A1481,101)/100</f>
        <v>0.56519850577707997</v>
      </c>
      <c r="D1481" s="132">
        <f>[1]!thsiFinD("ths_adjustment_nvg_ratio_fund",D$2,$A$6,$A1481,101)/100</f>
        <v>1.0563144021088</v>
      </c>
      <c r="E1481" s="132">
        <f>[1]!thsiFinD("ths_adjustment_nvg_ratio_fund",E$2,$A$6,$A1481,101)/100</f>
        <v>1.3281509656366</v>
      </c>
      <c r="F1481" s="135">
        <f>(1+F$831)*(1+[1]!thsiFinD("ths_adjustment_nvg_ratio_fund",F$2,$A$832,$A1481,101)/100)-1</f>
        <v>0.95327820504027638</v>
      </c>
      <c r="G1481" s="135">
        <f>(1+G$831)*(1+[1]!thsiFinD("ths_adjustment_nvg_ratio_fund",G$2,$A$832,$A1481,101)/100)-1</f>
        <v>0.87199919856649166</v>
      </c>
      <c r="H1481" s="136">
        <f>(1+H$997)*(1+[1]!thsiFinD("ths_adjustment_nvg_ratio_fund",H$2,$A$998,$A1481,101)/100)-1</f>
        <v>1.0024774325509798</v>
      </c>
      <c r="I1481" s="136">
        <f>(1+I$997)*(1+[1]!thsiFinD("ths_adjustment_nvg_ratio_fund",I$2,$A$998,$A1481,101)/100)-1</f>
        <v>1.2155821886534355</v>
      </c>
      <c r="J1481" s="32">
        <f t="shared" si="165"/>
        <v>0.95201034247073668</v>
      </c>
      <c r="K1481" s="32">
        <f>[1]!thsiFinD("ths_int_chg_ratio_index",K$2,$A$6,$A1481,101)/100</f>
        <v>0.21441205598218002</v>
      </c>
      <c r="L1481" s="32">
        <f>[1]!thsiFinD("ths_int_chg_ratio_index",L$2,$A$6,$A1481,101)/100</f>
        <v>0.35291268968525003</v>
      </c>
      <c r="M1481" s="46">
        <f t="shared" si="166"/>
        <v>1.9520103424707367</v>
      </c>
      <c r="N1481" s="46">
        <f t="shared" si="167"/>
        <v>1.21441205598218</v>
      </c>
      <c r="O1481" s="46">
        <f t="shared" si="167"/>
        <v>1.3529126896852501</v>
      </c>
      <c r="P1481" s="38">
        <f t="shared" si="168"/>
        <v>-3.0251922274359799E-2</v>
      </c>
      <c r="Q1481" s="38">
        <f t="shared" si="169"/>
        <v>-2.6712267939986267E-2</v>
      </c>
      <c r="R1481" s="38">
        <f t="shared" si="169"/>
        <v>-2.7304622669619749E-2</v>
      </c>
      <c r="S1481" s="34">
        <f>MAX(M$6:M1481)</f>
        <v>2.0534277417186604</v>
      </c>
      <c r="T1481" s="34">
        <f>MAX(N$6:N1481)</f>
        <v>1.37911001835863</v>
      </c>
      <c r="U1481" s="34">
        <f>MAX(O$6:O1481)</f>
        <v>1.4125871325641599</v>
      </c>
      <c r="V1481" s="35">
        <f t="shared" si="170"/>
        <v>-4.9389319715258284E-2</v>
      </c>
      <c r="W1481" s="35">
        <f t="shared" si="171"/>
        <v>-0.11942336737751202</v>
      </c>
      <c r="X1481" s="35">
        <f t="shared" si="171"/>
        <v>-4.2244787244088311E-2</v>
      </c>
    </row>
    <row r="1482" spans="1:24">
      <c r="A1482" s="357">
        <v>46056</v>
      </c>
      <c r="B1482" s="132">
        <f>[1]!thsiFinD("ths_adjustment_nvg_ratio_fund",B$2,$A$6,$A1482,101)/100</f>
        <v>0.64274296675192</v>
      </c>
      <c r="C1482" s="132">
        <f>[1]!thsiFinD("ths_adjustment_nvg_ratio_fund",C$2,$A$6,$A1482,101)/100</f>
        <v>0.58639562157935998</v>
      </c>
      <c r="D1482" s="132">
        <f>[1]!thsiFinD("ths_adjustment_nvg_ratio_fund",D$2,$A$6,$A1482,101)/100</f>
        <v>1.1182602444284999</v>
      </c>
      <c r="E1482" s="132">
        <f>[1]!thsiFinD("ths_adjustment_nvg_ratio_fund",E$2,$A$6,$A1482,101)/100</f>
        <v>1.3864130018060001</v>
      </c>
      <c r="F1482" s="135">
        <f>(1+F$831)*(1+[1]!thsiFinD("ths_adjustment_nvg_ratio_fund",F$2,$A$832,$A1482,101)/100)-1</f>
        <v>1.0097361015050539</v>
      </c>
      <c r="G1482" s="135">
        <f>(1+G$831)*(1+[1]!thsiFinD("ths_adjustment_nvg_ratio_fund",G$2,$A$832,$A1482,101)/100)-1</f>
        <v>0.9255910803238383</v>
      </c>
      <c r="H1482" s="136">
        <f>(1+H$997)*(1+[1]!thsiFinD("ths_adjustment_nvg_ratio_fund",H$2,$A$998,$A1482,101)/100)-1</f>
        <v>1.0504632575111379</v>
      </c>
      <c r="I1482" s="136">
        <f>(1+I$997)*(1+[1]!thsiFinD("ths_adjustment_nvg_ratio_fund",I$2,$A$998,$A1482,101)/100)-1</f>
        <v>1.2581312584252133</v>
      </c>
      <c r="J1482" s="32">
        <f t="shared" si="165"/>
        <v>0.99721669154137793</v>
      </c>
      <c r="K1482" s="32">
        <f>[1]!thsiFinD("ths_int_chg_ratio_index",K$2,$A$6,$A1482,101)/100</f>
        <v>0.23541619356839</v>
      </c>
      <c r="L1482" s="32">
        <f>[1]!thsiFinD("ths_int_chg_ratio_index",L$2,$A$6,$A1482,101)/100</f>
        <v>0.38154528924502995</v>
      </c>
      <c r="M1482" s="46">
        <f t="shared" si="166"/>
        <v>1.9972166915413778</v>
      </c>
      <c r="N1482" s="46">
        <f t="shared" si="167"/>
        <v>1.2354161935683901</v>
      </c>
      <c r="O1482" s="46">
        <f t="shared" si="167"/>
        <v>1.38154528924503</v>
      </c>
      <c r="P1482" s="38">
        <f t="shared" si="168"/>
        <v>2.3158867597710353E-2</v>
      </c>
      <c r="Q1482" s="38">
        <f t="shared" si="169"/>
        <v>1.7295725518158278E-2</v>
      </c>
      <c r="R1482" s="38">
        <f t="shared" si="169"/>
        <v>2.1163671372201431E-2</v>
      </c>
      <c r="S1482" s="34">
        <f>MAX(M$6:M1482)</f>
        <v>2.0534277417186604</v>
      </c>
      <c r="T1482" s="34">
        <f>MAX(N$6:N1482)</f>
        <v>1.37911001835863</v>
      </c>
      <c r="U1482" s="34">
        <f>MAX(O$6:O1482)</f>
        <v>1.4125871325641599</v>
      </c>
      <c r="V1482" s="35">
        <f t="shared" si="170"/>
        <v>-2.7374252833574531E-2</v>
      </c>
      <c r="W1482" s="35">
        <f t="shared" si="171"/>
        <v>-0.1041931556419694</v>
      </c>
      <c r="X1482" s="35">
        <f t="shared" si="171"/>
        <v>-2.1975170666309385E-2</v>
      </c>
    </row>
    <row r="1483" spans="1:24">
      <c r="A1483" s="357">
        <v>46057</v>
      </c>
      <c r="B1483" s="132">
        <f>[1]!thsiFinD("ths_adjustment_nvg_ratio_fund",B$2,$A$6,$A1483,101)/100</f>
        <v>0.66120524296674998</v>
      </c>
      <c r="C1483" s="132">
        <f>[1]!thsiFinD("ths_adjustment_nvg_ratio_fund",C$2,$A$6,$A1483,101)/100</f>
        <v>0.60072973677352004</v>
      </c>
      <c r="D1483" s="132">
        <f>[1]!thsiFinD("ths_adjustment_nvg_ratio_fund",D$2,$A$6,$A1483,101)/100</f>
        <v>1.1285645818356</v>
      </c>
      <c r="E1483" s="132">
        <f>[1]!thsiFinD("ths_adjustment_nvg_ratio_fund",E$2,$A$6,$A1483,101)/100</f>
        <v>1.3951756120613001</v>
      </c>
      <c r="F1483" s="135">
        <f>(1+F$831)*(1+[1]!thsiFinD("ths_adjustment_nvg_ratio_fund",F$2,$A$832,$A1483,101)/100)-1</f>
        <v>1.0123291572925801</v>
      </c>
      <c r="G1483" s="135">
        <f>(1+G$831)*(1+[1]!thsiFinD("ths_adjustment_nvg_ratio_fund",G$2,$A$832,$A1483,101)/100)-1</f>
        <v>0.92187441738317411</v>
      </c>
      <c r="H1483" s="136">
        <f>(1+H$997)*(1+[1]!thsiFinD("ths_adjustment_nvg_ratio_fund",H$2,$A$998,$A1483,101)/100)-1</f>
        <v>1.0537726247497741</v>
      </c>
      <c r="I1483" s="136">
        <f>(1+I$997)*(1+[1]!thsiFinD("ths_adjustment_nvg_ratio_fund",I$2,$A$998,$A1483,101)/100)-1</f>
        <v>1.2586161481091835</v>
      </c>
      <c r="J1483" s="32">
        <f t="shared" si="165"/>
        <v>1.0040334401464852</v>
      </c>
      <c r="K1483" s="32">
        <f>[1]!thsiFinD("ths_int_chg_ratio_index",K$2,$A$6,$A1483,101)/100</f>
        <v>0.24320281072027</v>
      </c>
      <c r="L1483" s="32">
        <f>[1]!thsiFinD("ths_int_chg_ratio_index",L$2,$A$6,$A1483,101)/100</f>
        <v>0.38783569117112004</v>
      </c>
      <c r="M1483" s="46">
        <f t="shared" si="166"/>
        <v>2.0040334401464852</v>
      </c>
      <c r="N1483" s="46">
        <f t="shared" si="167"/>
        <v>1.2432028107202699</v>
      </c>
      <c r="O1483" s="46">
        <f t="shared" si="167"/>
        <v>1.38783569117112</v>
      </c>
      <c r="P1483" s="38">
        <f t="shared" si="168"/>
        <v>3.4131241912696009E-3</v>
      </c>
      <c r="Q1483" s="38">
        <f t="shared" si="169"/>
        <v>6.3028291133120362E-3</v>
      </c>
      <c r="R1483" s="38">
        <f t="shared" si="169"/>
        <v>4.5531637471889486E-3</v>
      </c>
      <c r="S1483" s="34">
        <f>MAX(M$6:M1483)</f>
        <v>2.0534277417186604</v>
      </c>
      <c r="T1483" s="34">
        <f>MAX(N$6:N1483)</f>
        <v>1.37911001835863</v>
      </c>
      <c r="U1483" s="34">
        <f>MAX(O$6:O1483)</f>
        <v>1.4125871325641599</v>
      </c>
      <c r="V1483" s="35">
        <f t="shared" si="170"/>
        <v>-2.4054560366869038E-2</v>
      </c>
      <c r="W1483" s="35">
        <f t="shared" si="171"/>
        <v>-9.8547038183445457E-2</v>
      </c>
      <c r="X1483" s="35">
        <f t="shared" si="171"/>
        <v>-1.7522063469536553E-2</v>
      </c>
    </row>
    <row r="1484" spans="1:24">
      <c r="A1484" s="357">
        <v>46058</v>
      </c>
      <c r="B1484" s="132">
        <f>[1]!thsiFinD("ths_adjustment_nvg_ratio_fund",B$2,$A$6,$A1484,101)/100</f>
        <v>0.65601023017903004</v>
      </c>
      <c r="C1484" s="132">
        <f>[1]!thsiFinD("ths_adjustment_nvg_ratio_fund",C$2,$A$6,$A1484,101)/100</f>
        <v>0.59004430544695996</v>
      </c>
      <c r="D1484" s="132">
        <f>[1]!thsiFinD("ths_adjustment_nvg_ratio_fund",D$2,$A$6,$A1484,101)/100</f>
        <v>1.0898634076203999</v>
      </c>
      <c r="E1484" s="132">
        <f>[1]!thsiFinD("ths_adjustment_nvg_ratio_fund",E$2,$A$6,$A1484,101)/100</f>
        <v>1.3549048926147</v>
      </c>
      <c r="F1484" s="135">
        <f>(1+F$831)*(1+[1]!thsiFinD("ths_adjustment_nvg_ratio_fund",F$2,$A$832,$A1484,101)/100)-1</f>
        <v>0.98345194511330969</v>
      </c>
      <c r="G1484" s="135">
        <f>(1+G$831)*(1+[1]!thsiFinD("ths_adjustment_nvg_ratio_fund",G$2,$A$832,$A1484,101)/100)-1</f>
        <v>0.89166154444615264</v>
      </c>
      <c r="H1484" s="136">
        <f>(1+H$997)*(1+[1]!thsiFinD("ths_adjustment_nvg_ratio_fund",H$2,$A$998,$A1484,101)/100)-1</f>
        <v>1.0288489527338216</v>
      </c>
      <c r="I1484" s="136">
        <f>(1+I$997)*(1+[1]!thsiFinD("ths_adjustment_nvg_ratio_fund",I$2,$A$998,$A1484,101)/100)-1</f>
        <v>1.2314623258047961</v>
      </c>
      <c r="J1484" s="32">
        <f t="shared" si="165"/>
        <v>0.97828095049489616</v>
      </c>
      <c r="K1484" s="32">
        <f>[1]!thsiFinD("ths_int_chg_ratio_index",K$2,$A$6,$A1484,101)/100</f>
        <v>0.23125448693492001</v>
      </c>
      <c r="L1484" s="32">
        <f>[1]!thsiFinD("ths_int_chg_ratio_index",L$2,$A$6,$A1484,101)/100</f>
        <v>0.37243509948099995</v>
      </c>
      <c r="M1484" s="46">
        <f t="shared" si="166"/>
        <v>1.9782809504948962</v>
      </c>
      <c r="N1484" s="46">
        <f t="shared" si="167"/>
        <v>1.23125448693492</v>
      </c>
      <c r="O1484" s="46">
        <f t="shared" si="167"/>
        <v>1.372435099481</v>
      </c>
      <c r="P1484" s="38">
        <f t="shared" si="168"/>
        <v>-1.2850329308729869E-2</v>
      </c>
      <c r="Q1484" s="38">
        <f t="shared" si="169"/>
        <v>-9.6109208266891288E-3</v>
      </c>
      <c r="R1484" s="38">
        <f t="shared" si="169"/>
        <v>-1.1096840777400918E-2</v>
      </c>
      <c r="S1484" s="34">
        <f>MAX(M$6:M1484)</f>
        <v>2.0534277417186604</v>
      </c>
      <c r="T1484" s="34">
        <f>MAX(N$6:N1484)</f>
        <v>1.37911001835863</v>
      </c>
      <c r="U1484" s="34">
        <f>MAX(O$6:O1484)</f>
        <v>1.4125871325641599</v>
      </c>
      <c r="V1484" s="35">
        <f t="shared" si="170"/>
        <v>-3.6595780653507881E-2</v>
      </c>
      <c r="W1484" s="35">
        <f t="shared" si="171"/>
        <v>-0.10721083122844877</v>
      </c>
      <c r="X1484" s="35">
        <f t="shared" si="171"/>
        <v>-2.8424464698524554E-2</v>
      </c>
    </row>
    <row r="1485" spans="1:24">
      <c r="A1485" s="357">
        <v>46059</v>
      </c>
      <c r="B1485" s="132">
        <f>[1]!thsiFinD("ths_adjustment_nvg_ratio_fund",B$2,$A$6,$A1485,101)/100</f>
        <v>0.65001598465472998</v>
      </c>
      <c r="C1485" s="132">
        <f>[1]!thsiFinD("ths_adjustment_nvg_ratio_fund",C$2,$A$6,$A1485,101)/100</f>
        <v>0.58439753279471995</v>
      </c>
      <c r="D1485" s="132">
        <f>[1]!thsiFinD("ths_adjustment_nvg_ratio_fund",D$2,$A$6,$A1485,101)/100</f>
        <v>1.0928588545411</v>
      </c>
      <c r="E1485" s="132">
        <f>[1]!thsiFinD("ths_adjustment_nvg_ratio_fund",E$2,$A$6,$A1485,101)/100</f>
        <v>1.3555574274661</v>
      </c>
      <c r="F1485" s="135">
        <f>(1+F$831)*(1+[1]!thsiFinD("ths_adjustment_nvg_ratio_fund",F$2,$A$832,$A1485,101)/100)-1</f>
        <v>0.98604500090083613</v>
      </c>
      <c r="G1485" s="135">
        <f>(1+G$831)*(1+[1]!thsiFinD("ths_adjustment_nvg_ratio_fund",G$2,$A$832,$A1485,101)/100)-1</f>
        <v>0.88938358974058329</v>
      </c>
      <c r="H1485" s="136">
        <f>(1+H$997)*(1+[1]!thsiFinD("ths_adjustment_nvg_ratio_fund",H$2,$A$998,$A1485,101)/100)-1</f>
        <v>1.0366052821993699</v>
      </c>
      <c r="I1485" s="136">
        <f>(1+I$997)*(1+[1]!thsiFinD("ths_adjustment_nvg_ratio_fund",I$2,$A$998,$A1485,101)/100)-1</f>
        <v>1.243705790325969</v>
      </c>
      <c r="J1485" s="32">
        <f t="shared" si="165"/>
        <v>0.97982118282792596</v>
      </c>
      <c r="K1485" s="32">
        <f>[1]!thsiFinD("ths_int_chg_ratio_index",K$2,$A$6,$A1485,101)/100</f>
        <v>0.22622624501312999</v>
      </c>
      <c r="L1485" s="32">
        <f>[1]!thsiFinD("ths_int_chg_ratio_index",L$2,$A$6,$A1485,101)/100</f>
        <v>0.36920905633348999</v>
      </c>
      <c r="M1485" s="46">
        <f t="shared" si="166"/>
        <v>1.979821182827926</v>
      </c>
      <c r="N1485" s="46">
        <f t="shared" si="167"/>
        <v>1.22622624501313</v>
      </c>
      <c r="O1485" s="46">
        <f t="shared" si="167"/>
        <v>1.36920905633349</v>
      </c>
      <c r="P1485" s="38">
        <f t="shared" si="168"/>
        <v>7.7857107841250439E-4</v>
      </c>
      <c r="Q1485" s="38">
        <f t="shared" si="169"/>
        <v>-4.0838364246754688E-3</v>
      </c>
      <c r="R1485" s="38">
        <f t="shared" si="169"/>
        <v>-2.3505979617760575E-3</v>
      </c>
      <c r="S1485" s="34">
        <f>MAX(M$6:M1485)</f>
        <v>2.0534277417186604</v>
      </c>
      <c r="T1485" s="34">
        <f>MAX(N$6:N1485)</f>
        <v>1.37911001835863</v>
      </c>
      <c r="U1485" s="34">
        <f>MAX(O$6:O1485)</f>
        <v>1.4125871325641599</v>
      </c>
      <c r="V1485" s="35">
        <f t="shared" si="170"/>
        <v>-3.5845701991504164E-2</v>
      </c>
      <c r="W1485" s="35">
        <f t="shared" si="171"/>
        <v>-0.11085683615543385</v>
      </c>
      <c r="X1485" s="35">
        <f t="shared" si="171"/>
        <v>-3.0708248171515629E-2</v>
      </c>
    </row>
    <row r="1486" spans="1:24">
      <c r="A1486" s="357">
        <v>46062</v>
      </c>
      <c r="B1486" s="132">
        <f>[1]!thsiFinD("ths_adjustment_nvg_ratio_fund",B$2,$A$6,$A1486,101)/100</f>
        <v>0.67039641943733996</v>
      </c>
      <c r="C1486" s="132">
        <f>[1]!thsiFinD("ths_adjustment_nvg_ratio_fund",C$2,$A$6,$A1486,101)/100</f>
        <v>0.60498653461906005</v>
      </c>
      <c r="D1486" s="132">
        <f>[1]!thsiFinD("ths_adjustment_nvg_ratio_fund",D$2,$A$6,$A1486,101)/100</f>
        <v>1.1368320153367</v>
      </c>
      <c r="E1486" s="132">
        <f>[1]!thsiFinD("ths_adjustment_nvg_ratio_fund",E$2,$A$6,$A1486,101)/100</f>
        <v>1.3924722535676</v>
      </c>
      <c r="F1486" s="135">
        <f>(1+F$831)*(1+[1]!thsiFinD("ths_adjustment_nvg_ratio_fund",F$2,$A$832,$A1486,101)/100)-1</f>
        <v>1.0305984139774242</v>
      </c>
      <c r="G1486" s="135">
        <f>(1+G$831)*(1+[1]!thsiFinD("ths_adjustment_nvg_ratio_fund",G$2,$A$832,$A1486,101)/100)-1</f>
        <v>0.92846849679404042</v>
      </c>
      <c r="H1486" s="136">
        <f>(1+H$997)*(1+[1]!thsiFinD("ths_adjustment_nvg_ratio_fund",H$2,$A$998,$A1486,101)/100)-1</f>
        <v>1.074145916812558</v>
      </c>
      <c r="I1486" s="136">
        <f>(1+I$997)*(1+[1]!thsiFinD("ths_adjustment_nvg_ratio_fund",I$2,$A$998,$A1486,101)/100)-1</f>
        <v>1.2809210735735603</v>
      </c>
      <c r="J1486" s="32">
        <f t="shared" si="165"/>
        <v>1.0148526405147853</v>
      </c>
      <c r="K1486" s="32">
        <f>[1]!thsiFinD("ths_int_chg_ratio_index",K$2,$A$6,$A1486,101)/100</f>
        <v>0.24756238890468002</v>
      </c>
      <c r="L1486" s="32">
        <f>[1]!thsiFinD("ths_int_chg_ratio_index",L$2,$A$6,$A1486,101)/100</f>
        <v>0.39532472625543003</v>
      </c>
      <c r="M1486" s="46">
        <f t="shared" si="166"/>
        <v>2.0148526405147855</v>
      </c>
      <c r="N1486" s="46">
        <f t="shared" si="167"/>
        <v>1.2475623889046801</v>
      </c>
      <c r="O1486" s="46">
        <f t="shared" si="167"/>
        <v>1.39532472625543</v>
      </c>
      <c r="P1486" s="38">
        <f t="shared" si="168"/>
        <v>1.7694253395562409E-2</v>
      </c>
      <c r="Q1486" s="38">
        <f t="shared" si="169"/>
        <v>1.7399842792731546E-2</v>
      </c>
      <c r="R1486" s="38">
        <f t="shared" si="169"/>
        <v>1.9073544541016618E-2</v>
      </c>
      <c r="S1486" s="34">
        <f>MAX(M$6:M1486)</f>
        <v>2.0534277417186604</v>
      </c>
      <c r="T1486" s="34">
        <f>MAX(N$6:N1486)</f>
        <v>1.37911001835863</v>
      </c>
      <c r="U1486" s="34">
        <f>MAX(O$6:O1486)</f>
        <v>1.4125871325641599</v>
      </c>
      <c r="V1486" s="35">
        <f t="shared" si="170"/>
        <v>-1.8785711530121096E-2</v>
      </c>
      <c r="W1486" s="35">
        <f t="shared" si="171"/>
        <v>-9.5385884884306327E-2</v>
      </c>
      <c r="X1486" s="35">
        <f t="shared" si="171"/>
        <v>-1.2220418769775088E-2</v>
      </c>
    </row>
    <row r="1487" spans="1:24">
      <c r="A1487" s="357">
        <v>46063</v>
      </c>
      <c r="B1487" s="132">
        <f>[1]!thsiFinD("ths_adjustment_nvg_ratio_fund",B$2,$A$6,$A1487,101)/100</f>
        <v>0.67175511508951002</v>
      </c>
      <c r="C1487" s="132">
        <f>[1]!thsiFinD("ths_adjustment_nvg_ratio_fund",C$2,$A$6,$A1487,101)/100</f>
        <v>0.60906958561376001</v>
      </c>
      <c r="D1487" s="132">
        <f>[1]!thsiFinD("ths_adjustment_nvg_ratio_fund",D$2,$A$6,$A1487,101)/100</f>
        <v>1.1419841840403</v>
      </c>
      <c r="E1487" s="132">
        <f>[1]!thsiFinD("ths_adjustment_nvg_ratio_fund",E$2,$A$6,$A1487,101)/100</f>
        <v>1.3965739009293001</v>
      </c>
      <c r="F1487" s="135">
        <f>(1+F$831)*(1+[1]!thsiFinD("ths_adjustment_nvg_ratio_fund",F$2,$A$832,$A1487,101)/100)-1</f>
        <v>1.0370810534462405</v>
      </c>
      <c r="G1487" s="135">
        <f>(1+G$831)*(1+[1]!thsiFinD("ths_adjustment_nvg_ratio_fund",G$2,$A$832,$A1487,101)/100)-1</f>
        <v>0.93470289914611526</v>
      </c>
      <c r="H1487" s="136">
        <f>(1+H$997)*(1+[1]!thsiFinD("ths_adjustment_nvg_ratio_fund",H$2,$A$998,$A1487,101)/100)-1</f>
        <v>1.0735254104553538</v>
      </c>
      <c r="I1487" s="136">
        <f>(1+I$997)*(1+[1]!thsiFinD("ths_adjustment_nvg_ratio_fund",I$2,$A$998,$A1487,101)/100)-1</f>
        <v>1.2809210735735603</v>
      </c>
      <c r="J1487" s="32">
        <f t="shared" si="165"/>
        <v>1.0182016527867674</v>
      </c>
      <c r="K1487" s="32">
        <f>[1]!thsiFinD("ths_int_chg_ratio_index",K$2,$A$6,$A1487,101)/100</f>
        <v>0.24833746761623998</v>
      </c>
      <c r="L1487" s="32">
        <f>[1]!thsiFinD("ths_int_chg_ratio_index",L$2,$A$6,$A1487,101)/100</f>
        <v>0.39624085620006</v>
      </c>
      <c r="M1487" s="46">
        <f t="shared" si="166"/>
        <v>2.0182016527867672</v>
      </c>
      <c r="N1487" s="46">
        <f t="shared" si="167"/>
        <v>1.24833746761624</v>
      </c>
      <c r="O1487" s="46">
        <f t="shared" si="167"/>
        <v>1.3962408562000599</v>
      </c>
      <c r="P1487" s="38">
        <f t="shared" si="168"/>
        <v>1.662162385794197E-3</v>
      </c>
      <c r="Q1487" s="38">
        <f t="shared" si="169"/>
        <v>6.2127450975846266E-4</v>
      </c>
      <c r="R1487" s="38">
        <f t="shared" si="169"/>
        <v>6.5657113888351049E-4</v>
      </c>
      <c r="S1487" s="34">
        <f>MAX(M$6:M1487)</f>
        <v>2.0534277417186604</v>
      </c>
      <c r="T1487" s="34">
        <f>MAX(N$6:N1487)</f>
        <v>1.37911001835863</v>
      </c>
      <c r="U1487" s="34">
        <f>MAX(O$6:O1487)</f>
        <v>1.4125871325641599</v>
      </c>
      <c r="V1487" s="35">
        <f t="shared" si="170"/>
        <v>-1.7154774047422716E-2</v>
      </c>
      <c r="W1487" s="35">
        <f t="shared" si="171"/>
        <v>-9.4823871193417286E-2</v>
      </c>
      <c r="X1487" s="35">
        <f t="shared" si="171"/>
        <v>-1.15718712051609E-2</v>
      </c>
    </row>
    <row r="1488" spans="1:24">
      <c r="A1488" s="357">
        <v>46064</v>
      </c>
      <c r="B1488" s="132">
        <f>[1]!thsiFinD("ths_adjustment_nvg_ratio_fund",B$2,$A$6,$A1488,101)/100</f>
        <v>0.67367327365729002</v>
      </c>
      <c r="C1488" s="132">
        <f>[1]!thsiFinD("ths_adjustment_nvg_ratio_fund",C$2,$A$6,$A1488,101)/100</f>
        <v>0.60976457301710996</v>
      </c>
      <c r="D1488" s="132">
        <f>[1]!thsiFinD("ths_adjustment_nvg_ratio_fund",D$2,$A$6,$A1488,101)/100</f>
        <v>1.1465372633597</v>
      </c>
      <c r="E1488" s="132">
        <f>[1]!thsiFinD("ths_adjustment_nvg_ratio_fund",E$2,$A$6,$A1488,101)/100</f>
        <v>1.4082263081631998</v>
      </c>
      <c r="F1488" s="135">
        <f>(1+F$831)*(1+[1]!thsiFinD("ths_adjustment_nvg_ratio_fund",F$2,$A$832,$A1488,101)/100)-1</f>
        <v>1.0381418489956831</v>
      </c>
      <c r="G1488" s="135">
        <f>(1+G$831)*(1+[1]!thsiFinD("ths_adjustment_nvg_ratio_fund",G$2,$A$832,$A1488,101)/100)-1</f>
        <v>0.93590182267536948</v>
      </c>
      <c r="H1488" s="136">
        <f>(1+H$997)*(1+[1]!thsiFinD("ths_adjustment_nvg_ratio_fund",H$2,$A$998,$A1488,101)/100)-1</f>
        <v>1.0705262963953612</v>
      </c>
      <c r="I1488" s="136">
        <f>(1+I$997)*(1+[1]!thsiFinD("ths_adjustment_nvg_ratio_fund",I$2,$A$998,$A1488,101)/100)-1</f>
        <v>1.2806786287315748</v>
      </c>
      <c r="J1488" s="32">
        <f t="shared" si="165"/>
        <v>1.020431251874411</v>
      </c>
      <c r="K1488" s="32">
        <f>[1]!thsiFinD("ths_int_chg_ratio_index",K$2,$A$6,$A1488,101)/100</f>
        <v>0.24720799174820002</v>
      </c>
      <c r="L1488" s="32">
        <f>[1]!thsiFinD("ths_int_chg_ratio_index",L$2,$A$6,$A1488,101)/100</f>
        <v>0.39389801058449997</v>
      </c>
      <c r="M1488" s="46">
        <f t="shared" si="166"/>
        <v>2.020431251874411</v>
      </c>
      <c r="N1488" s="46">
        <f t="shared" si="167"/>
        <v>1.2472079917482</v>
      </c>
      <c r="O1488" s="46">
        <f t="shared" si="167"/>
        <v>1.3938980105845</v>
      </c>
      <c r="P1488" s="38">
        <f t="shared" si="168"/>
        <v>1.1047454472972174E-3</v>
      </c>
      <c r="Q1488" s="38">
        <f t="shared" si="169"/>
        <v>-9.0478408069960548E-4</v>
      </c>
      <c r="R1488" s="38">
        <f t="shared" si="169"/>
        <v>-1.6779666668228499E-3</v>
      </c>
      <c r="S1488" s="34">
        <f>MAX(M$6:M1488)</f>
        <v>2.0534277417186604</v>
      </c>
      <c r="T1488" s="34">
        <f>MAX(N$6:N1488)</f>
        <v>1.37911001835863</v>
      </c>
      <c r="U1488" s="34">
        <f>MAX(O$6:O1488)</f>
        <v>1.4125871325641599</v>
      </c>
      <c r="V1488" s="35">
        <f t="shared" si="170"/>
        <v>-1.6068980258653887E-2</v>
      </c>
      <c r="W1488" s="35">
        <f t="shared" si="171"/>
        <v>-9.5642860144990682E-2</v>
      </c>
      <c r="X1488" s="35">
        <f t="shared" si="171"/>
        <v>-1.3230420657828756E-2</v>
      </c>
    </row>
    <row r="1489" spans="1:24">
      <c r="A1489" s="357">
        <v>46065</v>
      </c>
      <c r="B1489" s="132">
        <f>[1]!thsiFinD("ths_adjustment_nvg_ratio_fund",B$2,$A$6,$A1489,101)/100</f>
        <v>0.67527173913043004</v>
      </c>
      <c r="C1489" s="132">
        <f>[1]!thsiFinD("ths_adjustment_nvg_ratio_fund",C$2,$A$6,$A1489,101)/100</f>
        <v>0.61211015550342995</v>
      </c>
      <c r="D1489" s="132">
        <f>[1]!thsiFinD("ths_adjustment_nvg_ratio_fund",D$2,$A$6,$A1489,101)/100</f>
        <v>1.1715791996166001</v>
      </c>
      <c r="E1489" s="132">
        <f>[1]!thsiFinD("ths_adjustment_nvg_ratio_fund",E$2,$A$6,$A1489,101)/100</f>
        <v>1.4312514648265</v>
      </c>
      <c r="F1489" s="135">
        <f>(1+F$831)*(1+[1]!thsiFinD("ths_adjustment_nvg_ratio_fund",F$2,$A$832,$A1489,101)/100)-1</f>
        <v>1.0559396409918862</v>
      </c>
      <c r="G1489" s="135">
        <f>(1+G$831)*(1+[1]!thsiFinD("ths_adjustment_nvg_ratio_fund",G$2,$A$832,$A1489,101)/100)-1</f>
        <v>0.95736255384889324</v>
      </c>
      <c r="H1489" s="136">
        <f>(1+H$997)*(1+[1]!thsiFinD("ths_adjustment_nvg_ratio_fund",H$2,$A$998,$A1489,101)/100)-1</f>
        <v>1.077558701777388</v>
      </c>
      <c r="I1489" s="136">
        <f>(1+I$997)*(1+[1]!thsiFinD("ths_adjustment_nvg_ratio_fund",I$2,$A$998,$A1489,101)/100)-1</f>
        <v>1.2929220932527477</v>
      </c>
      <c r="J1489" s="32">
        <f t="shared" si="165"/>
        <v>1.0342494436184846</v>
      </c>
      <c r="K1489" s="32">
        <f>[1]!thsiFinD("ths_int_chg_ratio_index",K$2,$A$6,$A1489,101)/100</f>
        <v>0.25253086735426</v>
      </c>
      <c r="L1489" s="32">
        <f>[1]!thsiFinD("ths_int_chg_ratio_index",L$2,$A$6,$A1489,101)/100</f>
        <v>0.39993759730005995</v>
      </c>
      <c r="M1489" s="46">
        <f t="shared" si="166"/>
        <v>2.0342494436184846</v>
      </c>
      <c r="N1489" s="46">
        <f t="shared" si="167"/>
        <v>1.2525308673542601</v>
      </c>
      <c r="O1489" s="46">
        <f t="shared" si="167"/>
        <v>1.3999375973000601</v>
      </c>
      <c r="P1489" s="38">
        <f t="shared" si="168"/>
        <v>6.8392288682201929E-3</v>
      </c>
      <c r="Q1489" s="38">
        <f t="shared" si="169"/>
        <v>4.2678331451349028E-3</v>
      </c>
      <c r="R1489" s="38">
        <f t="shared" si="169"/>
        <v>4.3328756262643875E-3</v>
      </c>
      <c r="S1489" s="34">
        <f>MAX(M$6:M1489)</f>
        <v>2.0534277417186604</v>
      </c>
      <c r="T1489" s="34">
        <f>MAX(N$6:N1489)</f>
        <v>1.37911001835863</v>
      </c>
      <c r="U1489" s="34">
        <f>MAX(O$6:O1489)</f>
        <v>1.4125871325641599</v>
      </c>
      <c r="V1489" s="35">
        <f t="shared" si="170"/>
        <v>-9.3396508241015974E-3</v>
      </c>
      <c r="W1489" s="35">
        <f t="shared" si="171"/>
        <v>-9.1783214768478061E-2</v>
      </c>
      <c r="X1489" s="35">
        <f t="shared" si="171"/>
        <v>-8.9548707987577858E-3</v>
      </c>
    </row>
    <row r="1490" spans="1:24">
      <c r="A1490" s="357">
        <v>46066</v>
      </c>
      <c r="B1490" s="132">
        <f>[1]!thsiFinD("ths_adjustment_nvg_ratio_fund",B$2,$A$6,$A1490,101)/100</f>
        <v>0.65433184143223</v>
      </c>
      <c r="C1490" s="132">
        <f>[1]!thsiFinD("ths_adjustment_nvg_ratio_fund",C$2,$A$6,$A1490,101)/100</f>
        <v>0.58830683693857999</v>
      </c>
      <c r="D1490" s="132">
        <f>[1]!thsiFinD("ths_adjustment_nvg_ratio_fund",D$2,$A$6,$A1490,101)/100</f>
        <v>1.1443805415768</v>
      </c>
      <c r="E1490" s="132">
        <f>[1]!thsiFinD("ths_adjustment_nvg_ratio_fund",E$2,$A$6,$A1490,101)/100</f>
        <v>1.3978789705549999</v>
      </c>
      <c r="F1490" s="135">
        <f>(1+F$831)*(1+[1]!thsiFinD("ths_adjustment_nvg_ratio_fund",F$2,$A$832,$A1490,101)/100)-1</f>
        <v>1.0337808006257521</v>
      </c>
      <c r="G1490" s="135">
        <f>(1+G$831)*(1+[1]!thsiFinD("ths_adjustment_nvg_ratio_fund",G$2,$A$832,$A1490,101)/100)-1</f>
        <v>0.93446311444027397</v>
      </c>
      <c r="H1490" s="136">
        <f>(1+H$997)*(1+[1]!thsiFinD("ths_adjustment_nvg_ratio_fund",H$2,$A$998,$A1490,101)/100)-1</f>
        <v>1.068664777323646</v>
      </c>
      <c r="I1490" s="136">
        <f>(1+I$997)*(1+[1]!thsiFinD("ths_adjustment_nvg_ratio_fund",I$2,$A$998,$A1490,101)/100)-1</f>
        <v>1.2902551999907059</v>
      </c>
      <c r="J1490" s="32">
        <f t="shared" si="165"/>
        <v>1.0140077603603737</v>
      </c>
      <c r="K1490" s="32">
        <f>[1]!thsiFinD("ths_int_chg_ratio_index",K$2,$A$6,$A1490,101)/100</f>
        <v>0.23603016566519</v>
      </c>
      <c r="L1490" s="32">
        <f>[1]!thsiFinD("ths_int_chg_ratio_index",L$2,$A$6,$A1490,101)/100</f>
        <v>0.38385993564891002</v>
      </c>
      <c r="M1490" s="46">
        <f t="shared" si="166"/>
        <v>2.0140077603603737</v>
      </c>
      <c r="N1490" s="46">
        <f t="shared" si="167"/>
        <v>1.23603016566519</v>
      </c>
      <c r="O1490" s="46">
        <f t="shared" si="167"/>
        <v>1.3838599356489101</v>
      </c>
      <c r="P1490" s="38">
        <f t="shared" si="168"/>
        <v>-9.9504430597781024E-3</v>
      </c>
      <c r="Q1490" s="38">
        <f t="shared" si="169"/>
        <v>-1.317388826027488E-2</v>
      </c>
      <c r="R1490" s="38">
        <f t="shared" si="169"/>
        <v>-1.1484555941748797E-2</v>
      </c>
      <c r="S1490" s="34">
        <f>MAX(M$6:M1490)</f>
        <v>2.0534277417186604</v>
      </c>
      <c r="T1490" s="34">
        <f>MAX(N$6:N1490)</f>
        <v>1.37911001835863</v>
      </c>
      <c r="U1490" s="34">
        <f>MAX(O$6:O1490)</f>
        <v>1.4125871325641599</v>
      </c>
      <c r="V1490" s="35">
        <f t="shared" si="170"/>
        <v>-1.9197160220156273E-2</v>
      </c>
      <c r="W1490" s="35">
        <f t="shared" si="171"/>
        <v>-0.10374796121322416</v>
      </c>
      <c r="X1490" s="35">
        <f t="shared" si="171"/>
        <v>-2.0336584025867244E-2</v>
      </c>
    </row>
    <row r="1491" spans="1:24">
      <c r="A1491" s="357">
        <v>46077</v>
      </c>
      <c r="B1491" s="132">
        <f>[1]!thsiFinD("ths_adjustment_nvg_ratio_fund",B$2,$A$6,$A1491,101)/100</f>
        <v>0.67223465473146005</v>
      </c>
      <c r="C1491" s="132">
        <f>[1]!thsiFinD("ths_adjustment_nvg_ratio_fund",C$2,$A$6,$A1491,101)/100</f>
        <v>0.60029536964643004</v>
      </c>
      <c r="D1491" s="132">
        <f>[1]!thsiFinD("ths_adjustment_nvg_ratio_fund",D$2,$A$6,$A1491,101)/100</f>
        <v>1.1618739515935999</v>
      </c>
      <c r="E1491" s="132">
        <f>[1]!thsiFinD("ths_adjustment_nvg_ratio_fund",E$2,$A$6,$A1491,101)/100</f>
        <v>1.4095313777889</v>
      </c>
      <c r="F1491" s="135">
        <f>(1+F$831)*(1+[1]!thsiFinD("ths_adjustment_nvg_ratio_fund",F$2,$A$832,$A1491,101)/100)-1</f>
        <v>1.0578254997464507</v>
      </c>
      <c r="G1491" s="135">
        <f>(1+G$831)*(1+[1]!thsiFinD("ths_adjustment_nvg_ratio_fund",G$2,$A$832,$A1491,101)/100)-1</f>
        <v>0.94920987385001676</v>
      </c>
      <c r="H1491" s="136">
        <f>(1+H$997)*(1+[1]!thsiFinD("ths_adjustment_nvg_ratio_fund",H$2,$A$998,$A1491,101)/100)-1</f>
        <v>1.0934850316133629</v>
      </c>
      <c r="I1491" s="136">
        <f>(1+I$997)*(1+[1]!thsiFinD("ths_adjustment_nvg_ratio_fund",I$2,$A$998,$A1491,101)/100)-1</f>
        <v>1.3144996841910666</v>
      </c>
      <c r="J1491" s="32">
        <f t="shared" si="165"/>
        <v>1.0323694303951609</v>
      </c>
      <c r="K1491" s="32">
        <f>[1]!thsiFinD("ths_int_chg_ratio_index",K$2,$A$6,$A1491,101)/100</f>
        <v>0.24893886531020001</v>
      </c>
      <c r="L1491" s="32">
        <f>[1]!thsiFinD("ths_int_chg_ratio_index",L$2,$A$6,$A1491,101)/100</f>
        <v>0.39891195930567003</v>
      </c>
      <c r="M1491" s="46">
        <f t="shared" si="166"/>
        <v>2.0323694303951609</v>
      </c>
      <c r="N1491" s="46">
        <f t="shared" si="167"/>
        <v>1.2489388653102</v>
      </c>
      <c r="O1491" s="46">
        <f t="shared" si="167"/>
        <v>1.39891195930567</v>
      </c>
      <c r="P1491" s="38">
        <f t="shared" si="168"/>
        <v>9.1169807764304167E-3</v>
      </c>
      <c r="Q1491" s="38">
        <f t="shared" si="169"/>
        <v>1.0443676864523077E-2</v>
      </c>
      <c r="R1491" s="38">
        <f t="shared" si="169"/>
        <v>1.0876840400543708E-2</v>
      </c>
      <c r="S1491" s="34">
        <f>MAX(M$6:M1491)</f>
        <v>2.0534277417186604</v>
      </c>
      <c r="T1491" s="34">
        <f>MAX(N$6:N1491)</f>
        <v>1.37911001835863</v>
      </c>
      <c r="U1491" s="34">
        <f>MAX(O$6:O1491)</f>
        <v>1.4125871325641599</v>
      </c>
      <c r="V1491" s="35">
        <f t="shared" si="170"/>
        <v>-1.0255199584415009E-2</v>
      </c>
      <c r="W1491" s="35">
        <f t="shared" si="171"/>
        <v>-9.438779453096513E-2</v>
      </c>
      <c r="X1491" s="35">
        <f t="shared" si="171"/>
        <v>-9.6809414040650577E-3</v>
      </c>
    </row>
    <row r="1492" spans="1:24">
      <c r="A1492" s="357">
        <v>46078</v>
      </c>
      <c r="B1492" s="132">
        <f>[1]!thsiFinD("ths_adjustment_nvg_ratio_fund",B$2,$A$6,$A1492,101)/100</f>
        <v>0.68198529411764996</v>
      </c>
      <c r="C1492" s="132">
        <f>[1]!thsiFinD("ths_adjustment_nvg_ratio_fund",C$2,$A$6,$A1492,101)/100</f>
        <v>0.61332638345930002</v>
      </c>
      <c r="D1492" s="132">
        <f>[1]!thsiFinD("ths_adjustment_nvg_ratio_fund",D$2,$A$6,$A1492,101)/100</f>
        <v>1.201773304577</v>
      </c>
      <c r="E1492" s="132">
        <f>[1]!thsiFinD("ths_adjustment_nvg_ratio_fund",E$2,$A$6,$A1492,101)/100</f>
        <v>1.4448614765374002</v>
      </c>
      <c r="F1492" s="135">
        <f>(1+F$831)*(1+[1]!thsiFinD("ths_adjustment_nvg_ratio_fund",F$2,$A$832,$A1492,101)/100)-1</f>
        <v>1.0918888235007738</v>
      </c>
      <c r="G1492" s="135">
        <f>(1+G$831)*(1+[1]!thsiFinD("ths_adjustment_nvg_ratio_fund",G$2,$A$832,$A1492,101)/100)-1</f>
        <v>0.97594586855222687</v>
      </c>
      <c r="H1492" s="136">
        <f>(1+H$997)*(1+[1]!thsiFinD("ths_adjustment_nvg_ratio_fund",H$2,$A$998,$A1492,101)/100)-1</f>
        <v>1.1192360454389902</v>
      </c>
      <c r="I1492" s="136">
        <f>(1+I$997)*(1+[1]!thsiFinD("ths_adjustment_nvg_ratio_fund",I$2,$A$998,$A1492,101)/100)-1</f>
        <v>1.3365621648134578</v>
      </c>
      <c r="J1492" s="32">
        <f t="shared" si="165"/>
        <v>1.0581974201245998</v>
      </c>
      <c r="K1492" s="32">
        <f>[1]!thsiFinD("ths_int_chg_ratio_index",K$2,$A$6,$A1492,101)/100</f>
        <v>0.26010617377001999</v>
      </c>
      <c r="L1492" s="32">
        <f>[1]!thsiFinD("ths_int_chg_ratio_index",L$2,$A$6,$A1492,101)/100</f>
        <v>0.41341462054239003</v>
      </c>
      <c r="M1492" s="46">
        <f t="shared" si="166"/>
        <v>2.0581974201245998</v>
      </c>
      <c r="N1492" s="46">
        <f t="shared" si="167"/>
        <v>1.2601061737700201</v>
      </c>
      <c r="O1492" s="46">
        <f t="shared" si="167"/>
        <v>1.4134146205423901</v>
      </c>
      <c r="P1492" s="38">
        <f t="shared" si="168"/>
        <v>1.2708314415267097E-2</v>
      </c>
      <c r="Q1492" s="38">
        <f t="shared" si="169"/>
        <v>8.9414372232274886E-3</v>
      </c>
      <c r="R1492" s="38">
        <f t="shared" si="169"/>
        <v>1.0367100760163783E-2</v>
      </c>
      <c r="S1492" s="34">
        <f>MAX(M$6:M1492)</f>
        <v>2.0581974201245998</v>
      </c>
      <c r="T1492" s="34">
        <f>MAX(N$6:N1492)</f>
        <v>1.37911001835863</v>
      </c>
      <c r="U1492" s="34">
        <f>MAX(O$6:O1492)</f>
        <v>1.4134146205423901</v>
      </c>
      <c r="V1492" s="35">
        <f t="shared" si="170"/>
        <v>0</v>
      </c>
      <c r="W1492" s="35">
        <f t="shared" si="171"/>
        <v>-8.6290319847175279E-2</v>
      </c>
      <c r="X1492" s="35">
        <f t="shared" si="171"/>
        <v>0</v>
      </c>
    </row>
    <row r="1493" spans="1:24">
      <c r="A1493" s="357">
        <v>46079</v>
      </c>
      <c r="B1493" s="132">
        <f>[1]!thsiFinD("ths_adjustment_nvg_ratio_fund",B$2,$A$6,$A1493,101)/100</f>
        <v>0.68134590792839012</v>
      </c>
      <c r="C1493" s="132">
        <f>[1]!thsiFinD("ths_adjustment_nvg_ratio_fund",C$2,$A$6,$A1493,101)/100</f>
        <v>0.60542090174616003</v>
      </c>
      <c r="D1493" s="132">
        <f>[1]!thsiFinD("ths_adjustment_nvg_ratio_fund",D$2,$A$6,$A1493,101)/100</f>
        <v>1.2127965492451001</v>
      </c>
      <c r="E1493" s="132">
        <f>[1]!thsiFinD("ths_adjustment_nvg_ratio_fund",E$2,$A$6,$A1493,101)/100</f>
        <v>1.4504546320095999</v>
      </c>
      <c r="F1493" s="135">
        <f>(1+F$831)*(1+[1]!thsiFinD("ths_adjustment_nvg_ratio_fund",F$2,$A$832,$A1493,101)/100)-1</f>
        <v>1.1096866154969769</v>
      </c>
      <c r="G1493" s="135">
        <f>(1+G$831)*(1+[1]!thsiFinD("ths_adjustment_nvg_ratio_fund",G$2,$A$832,$A1493,101)/100)-1</f>
        <v>0.98949370443271589</v>
      </c>
      <c r="H1493" s="136">
        <f>(1+H$997)*(1+[1]!thsiFinD("ths_adjustment_nvg_ratio_fund",H$2,$A$998,$A1493,101)/100)-1</f>
        <v>1.1285436407975693</v>
      </c>
      <c r="I1493" s="136">
        <f>(1+I$997)*(1+[1]!thsiFinD("ths_adjustment_nvg_ratio_fund",I$2,$A$998,$A1493,101)/100)-1</f>
        <v>1.3520786347017379</v>
      </c>
      <c r="J1493" s="32">
        <f t="shared" si="165"/>
        <v>1.0662275732947812</v>
      </c>
      <c r="K1493" s="32">
        <f>[1]!thsiFinD("ths_int_chg_ratio_index",K$2,$A$6,$A1493,101)/100</f>
        <v>0.25969818348025997</v>
      </c>
      <c r="L1493" s="32">
        <f>[1]!thsiFinD("ths_int_chg_ratio_index",L$2,$A$6,$A1493,101)/100</f>
        <v>0.41634013875789999</v>
      </c>
      <c r="M1493" s="46">
        <f t="shared" si="166"/>
        <v>2.066227573294781</v>
      </c>
      <c r="N1493" s="46">
        <f t="shared" si="167"/>
        <v>1.2596981834802601</v>
      </c>
      <c r="O1493" s="46">
        <f t="shared" si="167"/>
        <v>1.4163401387579</v>
      </c>
      <c r="P1493" s="38">
        <f t="shared" si="168"/>
        <v>3.9015466114493691E-3</v>
      </c>
      <c r="Q1493" s="38">
        <f t="shared" si="169"/>
        <v>-3.2377453444210058E-4</v>
      </c>
      <c r="R1493" s="38">
        <f t="shared" si="169"/>
        <v>2.0698230887035152E-3</v>
      </c>
      <c r="S1493" s="34">
        <f>MAX(M$6:M1493)</f>
        <v>2.066227573294781</v>
      </c>
      <c r="T1493" s="34">
        <f>MAX(N$6:N1493)</f>
        <v>1.37911001835863</v>
      </c>
      <c r="U1493" s="34">
        <f>MAX(O$6:O1493)</f>
        <v>1.4163401387579</v>
      </c>
      <c r="V1493" s="35">
        <f t="shared" si="170"/>
        <v>0</v>
      </c>
      <c r="W1493" s="35">
        <f t="shared" si="171"/>
        <v>-8.6586155773481943E-2</v>
      </c>
      <c r="X1493" s="35">
        <f t="shared" si="171"/>
        <v>0</v>
      </c>
    </row>
    <row r="1494" spans="1:24">
      <c r="A1494" s="357">
        <v>46080</v>
      </c>
      <c r="B1494" s="132">
        <f>[1]!thsiFinD("ths_adjustment_nvg_ratio_fund",B$2,$A$6,$A1494,101)/100</f>
        <v>0.67918797953964005</v>
      </c>
      <c r="C1494" s="132">
        <f>[1]!thsiFinD("ths_adjustment_nvg_ratio_fund",C$2,$A$6,$A1494,101)/100</f>
        <v>0.60298844583442002</v>
      </c>
      <c r="D1494" s="132">
        <f>[1]!thsiFinD("ths_adjustment_nvg_ratio_fund",D$2,$A$6,$A1494,101)/100</f>
        <v>1.2360412173496</v>
      </c>
      <c r="E1494" s="132">
        <f>[1]!thsiFinD("ths_adjustment_nvg_ratio_fund",E$2,$A$6,$A1494,101)/100</f>
        <v>1.4722679382896999</v>
      </c>
      <c r="F1494" s="135">
        <f>(1+F$831)*(1+[1]!thsiFinD("ths_adjustment_nvg_ratio_fund",F$2,$A$832,$A1494,101)/100)-1</f>
        <v>1.1306667941415083</v>
      </c>
      <c r="G1494" s="135">
        <f>(1+G$831)*(1+[1]!thsiFinD("ths_adjustment_nvg_ratio_fund",G$2,$A$832,$A1494,101)/100)-1</f>
        <v>1.0074775573714287</v>
      </c>
      <c r="H1494" s="136">
        <f>(1+H$997)*(1+[1]!thsiFinD("ths_adjustment_nvg_ratio_fund",H$2,$A$998,$A1494,101)/100)-1</f>
        <v>1.1485032619555788</v>
      </c>
      <c r="I1494" s="136">
        <f>(1+I$997)*(1+[1]!thsiFinD("ths_adjustment_nvg_ratio_fund",I$2,$A$998,$A1494,101)/100)-1</f>
        <v>1.3582609781728721</v>
      </c>
      <c r="J1494" s="32">
        <f t="shared" si="165"/>
        <v>1.0794242715818434</v>
      </c>
      <c r="K1494" s="32">
        <f>[1]!thsiFinD("ths_int_chg_ratio_index",K$2,$A$6,$A1494,101)/100</f>
        <v>0.26103794169459998</v>
      </c>
      <c r="L1494" s="32">
        <f>[1]!thsiFinD("ths_int_chg_ratio_index",L$2,$A$6,$A1494,101)/100</f>
        <v>0.42183987389864003</v>
      </c>
      <c r="M1494" s="46">
        <f t="shared" si="166"/>
        <v>2.0794242715818436</v>
      </c>
      <c r="N1494" s="46">
        <f t="shared" si="167"/>
        <v>1.2610379416946</v>
      </c>
      <c r="O1494" s="46">
        <f t="shared" si="167"/>
        <v>1.42183987389864</v>
      </c>
      <c r="P1494" s="38">
        <f t="shared" si="168"/>
        <v>6.3868561515803002E-3</v>
      </c>
      <c r="Q1494" s="38">
        <f t="shared" si="169"/>
        <v>1.0635549307838055E-3</v>
      </c>
      <c r="R1494" s="38">
        <f t="shared" si="169"/>
        <v>3.8830609895466051E-3</v>
      </c>
      <c r="S1494" s="34">
        <f>MAX(M$6:M1494)</f>
        <v>2.0794242715818436</v>
      </c>
      <c r="T1494" s="34">
        <f>MAX(N$6:N1494)</f>
        <v>1.37911001835863</v>
      </c>
      <c r="U1494" s="34">
        <f>MAX(O$6:O1494)</f>
        <v>1.42183987389864</v>
      </c>
      <c r="V1494" s="35">
        <f t="shared" si="170"/>
        <v>0</v>
      </c>
      <c r="W1494" s="35">
        <f t="shared" si="171"/>
        <v>-8.5614689975608615E-2</v>
      </c>
      <c r="X1494" s="35">
        <f t="shared" si="171"/>
        <v>0</v>
      </c>
    </row>
    <row r="1495" spans="1:24">
      <c r="A1495" s="357">
        <v>46083</v>
      </c>
      <c r="B1495" s="132">
        <f>[1]!thsiFinD("ths_adjustment_nvg_ratio_fund",B$2,$A$6,$A1495,101)/100</f>
        <v>0.68390345268542008</v>
      </c>
      <c r="C1495" s="132">
        <f>[1]!thsiFinD("ths_adjustment_nvg_ratio_fund",C$2,$A$6,$A1495,101)/100</f>
        <v>0.60298844583442002</v>
      </c>
      <c r="D1495" s="132">
        <f>[1]!thsiFinD("ths_adjustment_nvg_ratio_fund",D$2,$A$6,$A1495,101)/100</f>
        <v>1.2408339324227</v>
      </c>
      <c r="E1495" s="132">
        <f>[1]!thsiFinD("ths_adjustment_nvg_ratio_fund",E$2,$A$6,$A1495,101)/100</f>
        <v>1.4594968999922999</v>
      </c>
      <c r="F1495" s="135">
        <f>(1+F$831)*(1+[1]!thsiFinD("ths_adjustment_nvg_ratio_fund",F$2,$A$832,$A1495,101)/100)-1</f>
        <v>1.1042647715776037</v>
      </c>
      <c r="G1495" s="135">
        <f>(1+G$831)*(1+[1]!thsiFinD("ths_adjustment_nvg_ratio_fund",G$2,$A$832,$A1495,101)/100)-1</f>
        <v>0.98925391972686261</v>
      </c>
      <c r="H1495" s="136">
        <f>(1+H$997)*(1+[1]!thsiFinD("ths_adjustment_nvg_ratio_fund",H$2,$A$998,$A1495,101)/100)-1</f>
        <v>1.1137549059499743</v>
      </c>
      <c r="I1495" s="136">
        <f>(1+I$997)*(1+[1]!thsiFinD("ths_adjustment_nvg_ratio_fund",I$2,$A$998,$A1495,101)/100)-1</f>
        <v>1.3075900061939767</v>
      </c>
      <c r="J1495" s="32">
        <f t="shared" si="165"/>
        <v>1.0627607917979069</v>
      </c>
      <c r="K1495" s="32">
        <f>[1]!thsiFinD("ths_int_chg_ratio_index",K$2,$A$6,$A1495,101)/100</f>
        <v>0.26442068978219002</v>
      </c>
      <c r="L1495" s="32">
        <f>[1]!thsiFinD("ths_int_chg_ratio_index",L$2,$A$6,$A1495,101)/100</f>
        <v>0.41678061533302002</v>
      </c>
      <c r="M1495" s="46">
        <f t="shared" si="166"/>
        <v>2.0627607917979072</v>
      </c>
      <c r="N1495" s="46">
        <f t="shared" si="167"/>
        <v>1.2644206897821899</v>
      </c>
      <c r="O1495" s="46">
        <f t="shared" si="167"/>
        <v>1.41678061533302</v>
      </c>
      <c r="P1495" s="38">
        <f t="shared" si="168"/>
        <v>-8.0135064362119035E-3</v>
      </c>
      <c r="Q1495" s="38">
        <f t="shared" si="169"/>
        <v>2.682510950498429E-3</v>
      </c>
      <c r="R1495" s="38">
        <f t="shared" si="169"/>
        <v>-3.5582477735327522E-3</v>
      </c>
      <c r="S1495" s="34">
        <f>MAX(M$6:M1495)</f>
        <v>2.0794242715818436</v>
      </c>
      <c r="T1495" s="34">
        <f>MAX(N$6:N1495)</f>
        <v>1.37911001835863</v>
      </c>
      <c r="U1495" s="34">
        <f>MAX(O$6:O1495)</f>
        <v>1.42183987389864</v>
      </c>
      <c r="V1495" s="35">
        <f t="shared" si="170"/>
        <v>-8.0135064362119035E-3</v>
      </c>
      <c r="W1495" s="35">
        <f t="shared" si="171"/>
        <v>-8.3161841368493139E-2</v>
      </c>
      <c r="X1495" s="35">
        <f t="shared" si="171"/>
        <v>-3.5582477735327522E-3</v>
      </c>
    </row>
    <row r="1496" spans="1:24">
      <c r="A1496" s="357">
        <v>46084</v>
      </c>
      <c r="B1496" s="132">
        <f>[1]!thsiFinD("ths_adjustment_nvg_ratio_fund",B$2,$A$6,$A1496,101)/100</f>
        <v>0.66256393861893004</v>
      </c>
      <c r="C1496" s="132">
        <f>[1]!thsiFinD("ths_adjustment_nvg_ratio_fund",C$2,$A$6,$A1496,101)/100</f>
        <v>0.57579706367822003</v>
      </c>
      <c r="D1496" s="132">
        <f>[1]!thsiFinD("ths_adjustment_nvg_ratio_fund",D$2,$A$6,$A1496,101)/100</f>
        <v>1.1446201773305</v>
      </c>
      <c r="E1496" s="132">
        <f>[1]!thsiFinD("ths_adjustment_nvg_ratio_fund",E$2,$A$6,$A1496,101)/100</f>
        <v>1.3625488718064001</v>
      </c>
      <c r="F1496" s="135">
        <f>(1+F$831)*(1+[1]!thsiFinD("ths_adjustment_nvg_ratio_fund",F$2,$A$832,$A1496,101)/100)-1</f>
        <v>1.0267088302961351</v>
      </c>
      <c r="G1496" s="135">
        <f>(1+G$831)*(1+[1]!thsiFinD("ths_adjustment_nvg_ratio_fund",G$2,$A$832,$A1496,101)/100)-1</f>
        <v>0.90928572032608557</v>
      </c>
      <c r="H1496" s="136">
        <f>(1+H$997)*(1+[1]!thsiFinD("ths_adjustment_nvg_ratio_fund",H$2,$A$998,$A1496,101)/100)-1</f>
        <v>1.0294694590910667</v>
      </c>
      <c r="I1496" s="136">
        <f>(1+I$997)*(1+[1]!thsiFinD("ths_adjustment_nvg_ratio_fund",I$2,$A$998,$A1496,101)/100)-1</f>
        <v>1.225886094438625</v>
      </c>
      <c r="J1496" s="32">
        <f t="shared" si="165"/>
        <v>0.99211001944824528</v>
      </c>
      <c r="K1496" s="32">
        <f>[1]!thsiFinD("ths_int_chg_ratio_index",K$2,$A$6,$A1496,101)/100</f>
        <v>0.23440236481043999</v>
      </c>
      <c r="L1496" s="32">
        <f>[1]!thsiFinD("ths_int_chg_ratio_index",L$2,$A$6,$A1496,101)/100</f>
        <v>0.37509364738203999</v>
      </c>
      <c r="M1496" s="46">
        <f t="shared" si="166"/>
        <v>1.9921100194482453</v>
      </c>
      <c r="N1496" s="46">
        <f t="shared" si="167"/>
        <v>1.2344023648104401</v>
      </c>
      <c r="O1496" s="46">
        <f t="shared" si="167"/>
        <v>1.3750936473820401</v>
      </c>
      <c r="P1496" s="38">
        <f t="shared" si="168"/>
        <v>-3.4250589128215103E-2</v>
      </c>
      <c r="Q1496" s="38">
        <f t="shared" si="169"/>
        <v>-2.3740773315660268E-2</v>
      </c>
      <c r="R1496" s="38">
        <f t="shared" si="169"/>
        <v>-2.942372834567708E-2</v>
      </c>
      <c r="S1496" s="34">
        <f>MAX(M$6:M1496)</f>
        <v>2.0794242715818436</v>
      </c>
      <c r="T1496" s="34">
        <f>MAX(N$6:N1496)</f>
        <v>1.37911001835863</v>
      </c>
      <c r="U1496" s="34">
        <f>MAX(O$6:O1496)</f>
        <v>1.42183987389864</v>
      </c>
      <c r="V1496" s="35">
        <f t="shared" si="170"/>
        <v>-4.1989628248004118E-2</v>
      </c>
      <c r="W1496" s="35">
        <f t="shared" si="171"/>
        <v>-0.10492828825971123</v>
      </c>
      <c r="X1496" s="35">
        <f t="shared" si="171"/>
        <v>-3.2877279203334719E-2</v>
      </c>
    </row>
    <row r="1497" spans="1:24">
      <c r="A1497" s="357">
        <v>46085</v>
      </c>
      <c r="B1497" s="132">
        <f>[1]!thsiFinD("ths_adjustment_nvg_ratio_fund",B$2,$A$6,$A1497,101)/100</f>
        <v>0.63874680306904996</v>
      </c>
      <c r="C1497" s="132">
        <f>[1]!thsiFinD("ths_adjustment_nvg_ratio_fund",C$2,$A$6,$A1497,101)/100</f>
        <v>0.55711927721309995</v>
      </c>
      <c r="D1497" s="132">
        <f>[1]!thsiFinD("ths_adjustment_nvg_ratio_fund",D$2,$A$6,$A1497,101)/100</f>
        <v>1.1380301941049999</v>
      </c>
      <c r="E1497" s="132">
        <f>[1]!thsiFinD("ths_adjustment_nvg_ratio_fund",E$2,$A$6,$A1497,101)/100</f>
        <v>1.3458626246321002</v>
      </c>
      <c r="F1497" s="135">
        <f>(1+F$831)*(1+[1]!thsiFinD("ths_adjustment_nvg_ratio_fund",F$2,$A$832,$A1497,101)/100)-1</f>
        <v>1.0159830086295489</v>
      </c>
      <c r="G1497" s="135">
        <f>(1+G$831)*(1+[1]!thsiFinD("ths_adjustment_nvg_ratio_fund",G$2,$A$832,$A1497,101)/100)-1</f>
        <v>0.8962174538572909</v>
      </c>
      <c r="H1497" s="136">
        <f>(1+H$997)*(1+[1]!thsiFinD("ths_adjustment_nvg_ratio_fund",H$2,$A$998,$A1497,101)/100)-1</f>
        <v>1.0256430032214001</v>
      </c>
      <c r="I1497" s="136">
        <f>(1+I$997)*(1+[1]!thsiFinD("ths_adjustment_nvg_ratio_fund",I$2,$A$998,$A1497,101)/100)-1</f>
        <v>1.2149760765484729</v>
      </c>
      <c r="J1497" s="32">
        <f t="shared" si="165"/>
        <v>0.97907230515949539</v>
      </c>
      <c r="K1497" s="32">
        <f>[1]!thsiFinD("ths_int_chg_ratio_index",K$2,$A$6,$A1497,101)/100</f>
        <v>0.22297136785102001</v>
      </c>
      <c r="L1497" s="32">
        <f>[1]!thsiFinD("ths_int_chg_ratio_index",L$2,$A$6,$A1497,101)/100</f>
        <v>0.36511477079151999</v>
      </c>
      <c r="M1497" s="46">
        <f t="shared" si="166"/>
        <v>1.9790723051594954</v>
      </c>
      <c r="N1497" s="46">
        <f t="shared" si="167"/>
        <v>1.2229713678510201</v>
      </c>
      <c r="O1497" s="46">
        <f t="shared" si="167"/>
        <v>1.3651147707915201</v>
      </c>
      <c r="P1497" s="38">
        <f t="shared" si="168"/>
        <v>-6.5446758268706828E-3</v>
      </c>
      <c r="Q1497" s="38">
        <f t="shared" si="169"/>
        <v>-9.260349206456131E-3</v>
      </c>
      <c r="R1497" s="38">
        <f t="shared" si="169"/>
        <v>-7.2568705480664519E-3</v>
      </c>
      <c r="S1497" s="34">
        <f>MAX(M$6:M1497)</f>
        <v>2.0794242715818436</v>
      </c>
      <c r="T1497" s="34">
        <f>MAX(N$6:N1497)</f>
        <v>1.37911001835863</v>
      </c>
      <c r="U1497" s="34">
        <f>MAX(O$6:O1497)</f>
        <v>1.42183987389864</v>
      </c>
      <c r="V1497" s="35">
        <f t="shared" si="170"/>
        <v>-4.8259495569900834E-2</v>
      </c>
      <c r="W1497" s="35">
        <f t="shared" si="171"/>
        <v>-0.11321696487524668</v>
      </c>
      <c r="X1497" s="35">
        <f t="shared" si="171"/>
        <v>-3.9895563592249994E-2</v>
      </c>
    </row>
    <row r="1498" spans="1:24">
      <c r="A1498" s="357">
        <v>46086</v>
      </c>
      <c r="B1498" s="132">
        <f>[1]!thsiFinD("ths_adjustment_nvg_ratio_fund",B$2,$A$6,$A1498,101)/100</f>
        <v>0.65768861892583008</v>
      </c>
      <c r="C1498" s="132">
        <f>[1]!thsiFinD("ths_adjustment_nvg_ratio_fund",C$2,$A$6,$A1498,101)/100</f>
        <v>0.57075840500391006</v>
      </c>
      <c r="D1498" s="132">
        <f>[1]!thsiFinD("ths_adjustment_nvg_ratio_fund",D$2,$A$6,$A1498,101)/100</f>
        <v>1.1458183560987001</v>
      </c>
      <c r="E1498" s="132">
        <f>[1]!thsiFinD("ths_adjustment_nvg_ratio_fund",E$2,$A$6,$A1498,101)/100</f>
        <v>1.3583540052021998</v>
      </c>
      <c r="F1498" s="135">
        <f>(1+F$831)*(1+[1]!thsiFinD("ths_adjustment_nvg_ratio_fund",F$2,$A$832,$A1498,101)/100)-1</f>
        <v>1.0403813062667284</v>
      </c>
      <c r="G1498" s="135">
        <f>(1+G$831)*(1+[1]!thsiFinD("ths_adjustment_nvg_ratio_fund",G$2,$A$832,$A1498,101)/100)-1</f>
        <v>0.91564001503108705</v>
      </c>
      <c r="H1498" s="136">
        <f>(1+H$997)*(1+[1]!thsiFinD("ths_adjustment_nvg_ratio_fund",H$2,$A$998,$A1498,101)/100)-1</f>
        <v>1.0573922451670223</v>
      </c>
      <c r="I1498" s="136">
        <f>(1+I$997)*(1+[1]!thsiFinD("ths_adjustment_nvg_ratio_fund",I$2,$A$998,$A1498,101)/100)-1</f>
        <v>1.2519489149540792</v>
      </c>
      <c r="J1498" s="32">
        <f t="shared" si="165"/>
        <v>0.9997477333311946</v>
      </c>
      <c r="K1498" s="32">
        <f>[1]!thsiFinD("ths_int_chg_ratio_index",K$2,$A$6,$A1498,101)/100</f>
        <v>0.23405530661770002</v>
      </c>
      <c r="L1498" s="32">
        <f>[1]!thsiFinD("ths_int_chg_ratio_index",L$2,$A$6,$A1498,101)/100</f>
        <v>0.37969711868944001</v>
      </c>
      <c r="M1498" s="46">
        <f t="shared" si="166"/>
        <v>1.9997477333311946</v>
      </c>
      <c r="N1498" s="46">
        <f t="shared" si="167"/>
        <v>1.2340553066177</v>
      </c>
      <c r="O1498" s="46">
        <f t="shared" si="167"/>
        <v>1.37969711868944</v>
      </c>
      <c r="P1498" s="38">
        <f t="shared" si="168"/>
        <v>1.0447030216024888E-2</v>
      </c>
      <c r="Q1498" s="38">
        <f t="shared" si="169"/>
        <v>9.0631220468850859E-3</v>
      </c>
      <c r="R1498" s="38">
        <f t="shared" si="169"/>
        <v>1.0682140586219635E-2</v>
      </c>
      <c r="S1498" s="34">
        <f>MAX(M$6:M1498)</f>
        <v>2.0794242715818436</v>
      </c>
      <c r="T1498" s="34">
        <f>MAX(N$6:N1498)</f>
        <v>1.37911001835863</v>
      </c>
      <c r="U1498" s="34">
        <f>MAX(O$6:O1498)</f>
        <v>1.42183987389864</v>
      </c>
      <c r="V1498" s="35">
        <f t="shared" si="170"/>
        <v>-3.8316633762304875E-2</v>
      </c>
      <c r="W1498" s="35">
        <f t="shared" si="171"/>
        <v>-0.10517994199880387</v>
      </c>
      <c r="X1498" s="35">
        <f t="shared" si="171"/>
        <v>-2.9639593025089339E-2</v>
      </c>
    </row>
    <row r="1499" spans="1:24">
      <c r="A1499" s="357">
        <v>46087</v>
      </c>
      <c r="B1499" s="132">
        <f>[1]!thsiFinD("ths_adjustment_nvg_ratio_fund",B$2,$A$6,$A1499,101)/100</f>
        <v>0.66616048593349997</v>
      </c>
      <c r="C1499" s="132">
        <f>[1]!thsiFinD("ths_adjustment_nvg_ratio_fund",C$2,$A$6,$A1499,101)/100</f>
        <v>0.57501520284945007</v>
      </c>
      <c r="D1499" s="132">
        <f>[1]!thsiFinD("ths_adjustment_nvg_ratio_fund",D$2,$A$6,$A1499,101)/100</f>
        <v>1.1564821471364</v>
      </c>
      <c r="E1499" s="132">
        <f>[1]!thsiFinD("ths_adjustment_nvg_ratio_fund",E$2,$A$6,$A1499,101)/100</f>
        <v>1.3728029901721999</v>
      </c>
      <c r="F1499" s="135">
        <f>(1+F$831)*(1+[1]!thsiFinD("ths_adjustment_nvg_ratio_fund",F$2,$A$832,$A1499,101)/100)-1</f>
        <v>1.0665475964863118</v>
      </c>
      <c r="G1499" s="135">
        <f>(1+G$831)*(1+[1]!thsiFinD("ths_adjustment_nvg_ratio_fund",G$2,$A$832,$A1499,101)/100)-1</f>
        <v>0.94309536385085657</v>
      </c>
      <c r="H1499" s="136">
        <f>(1+H$997)*(1+[1]!thsiFinD("ths_adjustment_nvg_ratio_fund",H$2,$A$998,$A1499,101)/100)-1</f>
        <v>1.084797942611988</v>
      </c>
      <c r="I1499" s="136">
        <f>(1+I$997)*(1+[1]!thsiFinD("ths_adjustment_nvg_ratio_fund",I$2,$A$998,$A1499,101)/100)-1</f>
        <v>1.2888005309386927</v>
      </c>
      <c r="J1499" s="32">
        <f t="shared" si="165"/>
        <v>1.0192127824974249</v>
      </c>
      <c r="K1499" s="32">
        <f>[1]!thsiFinD("ths_int_chg_ratio_index",K$2,$A$6,$A1499,101)/100</f>
        <v>0.23867050979060001</v>
      </c>
      <c r="L1499" s="32">
        <f>[1]!thsiFinD("ths_int_chg_ratio_index",L$2,$A$6,$A1499,101)/100</f>
        <v>0.38937824804808996</v>
      </c>
      <c r="M1499" s="46">
        <f t="shared" si="166"/>
        <v>2.0192127824974246</v>
      </c>
      <c r="N1499" s="46">
        <f t="shared" si="167"/>
        <v>1.2386705097905999</v>
      </c>
      <c r="O1499" s="46">
        <f t="shared" si="167"/>
        <v>1.3893782480480898</v>
      </c>
      <c r="P1499" s="38">
        <f t="shared" si="168"/>
        <v>9.7337523337530651E-3</v>
      </c>
      <c r="Q1499" s="38">
        <f t="shared" si="169"/>
        <v>3.7398673691126927E-3</v>
      </c>
      <c r="R1499" s="38">
        <f t="shared" si="169"/>
        <v>7.016851182414463E-3</v>
      </c>
      <c r="S1499" s="34">
        <f>MAX(M$6:M1499)</f>
        <v>2.0794242715818436</v>
      </c>
      <c r="T1499" s="34">
        <f>MAX(N$6:N1499)</f>
        <v>1.37911001835863</v>
      </c>
      <c r="U1499" s="34">
        <f>MAX(O$6:O1499)</f>
        <v>1.42183987389864</v>
      </c>
      <c r="V1499" s="35">
        <f t="shared" si="170"/>
        <v>-2.8955846051857081E-2</v>
      </c>
      <c r="W1499" s="35">
        <f t="shared" si="171"/>
        <v>-0.10183343366265762</v>
      </c>
      <c r="X1499" s="35">
        <f t="shared" si="171"/>
        <v>-2.2830718456039234E-2</v>
      </c>
    </row>
    <row r="1500" spans="1:24">
      <c r="A1500" s="357">
        <v>46090</v>
      </c>
      <c r="B1500" s="132">
        <f>[1]!thsiFinD("ths_adjustment_nvg_ratio_fund",B$2,$A$6,$A1500,101)/100</f>
        <v>0.64609974424551997</v>
      </c>
      <c r="C1500" s="132">
        <f>[1]!thsiFinD("ths_adjustment_nvg_ratio_fund",C$2,$A$6,$A1500,101)/100</f>
        <v>0.55929111284858002</v>
      </c>
      <c r="D1500" s="132">
        <f>[1]!thsiFinD("ths_adjustment_nvg_ratio_fund",D$2,$A$6,$A1500,101)/100</f>
        <v>1.1363527438293999</v>
      </c>
      <c r="E1500" s="132">
        <f>[1]!thsiFinD("ths_adjustment_nvg_ratio_fund",E$2,$A$6,$A1500,101)/100</f>
        <v>1.3541591385980001</v>
      </c>
      <c r="F1500" s="135">
        <f>(1+F$831)*(1+[1]!thsiFinD("ths_adjustment_nvg_ratio_fund",F$2,$A$832,$A1500,101)/100)-1</f>
        <v>1.0564111056805272</v>
      </c>
      <c r="G1500" s="135">
        <f>(1+G$831)*(1+[1]!thsiFinD("ths_adjustment_nvg_ratio_fund",G$2,$A$832,$A1500,101)/100)-1</f>
        <v>0.93314429855810532</v>
      </c>
      <c r="H1500" s="136">
        <f>(1+H$997)*(1+[1]!thsiFinD("ths_adjustment_nvg_ratio_fund",H$2,$A$998,$A1500,101)/100)-1</f>
        <v>1.0681476886925734</v>
      </c>
      <c r="I1500" s="136">
        <f>(1+I$997)*(1+[1]!thsiFinD("ths_adjustment_nvg_ratio_fund",I$2,$A$998,$A1500,101)/100)-1</f>
        <v>1.271829391998399</v>
      </c>
      <c r="J1500" s="32">
        <f t="shared" si="165"/>
        <v>1.0031794030563881</v>
      </c>
      <c r="K1500" s="32">
        <f>[1]!thsiFinD("ths_int_chg_ratio_index",K$2,$A$6,$A1500,101)/100</f>
        <v>0.22670767168524</v>
      </c>
      <c r="L1500" s="32">
        <f>[1]!thsiFinD("ths_int_chg_ratio_index",L$2,$A$6,$A1500,101)/100</f>
        <v>0.37761168809992002</v>
      </c>
      <c r="M1500" s="46">
        <f t="shared" si="166"/>
        <v>2.0031794030563881</v>
      </c>
      <c r="N1500" s="46">
        <f t="shared" si="167"/>
        <v>1.2267076716852401</v>
      </c>
      <c r="O1500" s="46">
        <f t="shared" si="167"/>
        <v>1.3776116880999201</v>
      </c>
      <c r="P1500" s="38">
        <f t="shared" si="168"/>
        <v>-7.9404110255314464E-3</v>
      </c>
      <c r="Q1500" s="38">
        <f t="shared" si="169"/>
        <v>-9.6578048890355594E-3</v>
      </c>
      <c r="R1500" s="38">
        <f t="shared" si="169"/>
        <v>-8.4689392285365317E-3</v>
      </c>
      <c r="S1500" s="34">
        <f>MAX(M$6:M1500)</f>
        <v>2.0794242715818436</v>
      </c>
      <c r="T1500" s="34">
        <f>MAX(N$6:N1500)</f>
        <v>1.37911001835863</v>
      </c>
      <c r="U1500" s="34">
        <f>MAX(O$6:O1500)</f>
        <v>1.42183987389864</v>
      </c>
      <c r="V1500" s="35">
        <f t="shared" si="170"/>
        <v>-3.6666335758144819E-2</v>
      </c>
      <c r="W1500" s="35">
        <f t="shared" si="171"/>
        <v>-0.11050775111819866</v>
      </c>
      <c r="X1500" s="35">
        <f t="shared" si="171"/>
        <v>-3.1106305717427674E-2</v>
      </c>
    </row>
    <row r="1501" spans="1:24">
      <c r="A1501" s="357">
        <v>46091</v>
      </c>
      <c r="B1501" s="132">
        <f>[1]!thsiFinD("ths_adjustment_nvg_ratio_fund",B$2,$A$6,$A1501,101)/100</f>
        <v>0.67015664961637</v>
      </c>
      <c r="C1501" s="132">
        <f>[1]!thsiFinD("ths_adjustment_nvg_ratio_fund",C$2,$A$6,$A1501,101)/100</f>
        <v>0.58222569715924</v>
      </c>
      <c r="D1501" s="132">
        <f>[1]!thsiFinD("ths_adjustment_nvg_ratio_fund",D$2,$A$6,$A1501,101)/100</f>
        <v>1.1678648454349001</v>
      </c>
      <c r="E1501" s="132">
        <f>[1]!thsiFinD("ths_adjustment_nvg_ratio_fund",E$2,$A$6,$A1501,101)/100</f>
        <v>1.3978789705549999</v>
      </c>
      <c r="F1501" s="135">
        <f>(1+F$831)*(1+[1]!thsiFinD("ths_adjustment_nvg_ratio_fund",F$2,$A$832,$A1501,101)/100)-1</f>
        <v>1.0904744294348503</v>
      </c>
      <c r="G1501" s="135">
        <f>(1+G$831)*(1+[1]!thsiFinD("ths_adjustment_nvg_ratio_fund",G$2,$A$832,$A1501,101)/100)-1</f>
        <v>0.96515555678900156</v>
      </c>
      <c r="H1501" s="136">
        <f>(1+H$997)*(1+[1]!thsiFinD("ths_adjustment_nvg_ratio_fund",H$2,$A$998,$A1501,101)/100)-1</f>
        <v>1.1109626273423485</v>
      </c>
      <c r="I1501" s="136">
        <f>(1+I$997)*(1+[1]!thsiFinD("ths_adjustment_nvg_ratio_fund",I$2,$A$998,$A1501,101)/100)-1</f>
        <v>1.324197477871293</v>
      </c>
      <c r="J1501" s="32">
        <f t="shared" si="165"/>
        <v>1.0386145317753754</v>
      </c>
      <c r="K1501" s="32">
        <f>[1]!thsiFinD("ths_int_chg_ratio_index",K$2,$A$6,$A1501,101)/100</f>
        <v>0.24352925437157003</v>
      </c>
      <c r="L1501" s="32">
        <f>[1]!thsiFinD("ths_int_chg_ratio_index",L$2,$A$6,$A1501,101)/100</f>
        <v>0.39911730912055998</v>
      </c>
      <c r="M1501" s="46">
        <f t="shared" si="166"/>
        <v>2.0386145317753757</v>
      </c>
      <c r="N1501" s="46">
        <f t="shared" si="167"/>
        <v>1.2435292543715701</v>
      </c>
      <c r="O1501" s="46">
        <f t="shared" si="167"/>
        <v>1.39911730912056</v>
      </c>
      <c r="P1501" s="38">
        <f t="shared" si="168"/>
        <v>1.7689443424249385E-2</v>
      </c>
      <c r="Q1501" s="38">
        <f t="shared" si="169"/>
        <v>1.3712788364012463E-2</v>
      </c>
      <c r="R1501" s="38">
        <f t="shared" si="169"/>
        <v>1.5610800348465181E-2</v>
      </c>
      <c r="S1501" s="34">
        <f>MAX(M$6:M1501)</f>
        <v>2.0794242715818436</v>
      </c>
      <c r="T1501" s="34">
        <f>MAX(N$6:N1501)</f>
        <v>1.37911001835863</v>
      </c>
      <c r="U1501" s="34">
        <f>MAX(O$6:O1501)</f>
        <v>1.42183987389864</v>
      </c>
      <c r="V1501" s="35">
        <f t="shared" si="170"/>
        <v>-1.9625499405863667E-2</v>
      </c>
      <c r="W1501" s="35">
        <f t="shared" si="171"/>
        <v>-9.831033215785312E-2</v>
      </c>
      <c r="X1501" s="35">
        <f t="shared" si="171"/>
        <v>-1.5981099697095602E-2</v>
      </c>
    </row>
    <row r="1502" spans="1:24">
      <c r="A1502" s="357">
        <v>46092</v>
      </c>
      <c r="B1502" s="132">
        <f>[1]!thsiFinD("ths_adjustment_nvg_ratio_fund",B$2,$A$6,$A1502,101)/100</f>
        <v>0.68486253196931002</v>
      </c>
      <c r="C1502" s="132">
        <f>[1]!thsiFinD("ths_adjustment_nvg_ratio_fund",C$2,$A$6,$A1502,101)/100</f>
        <v>0.59195552080619007</v>
      </c>
      <c r="D1502" s="132">
        <f>[1]!thsiFinD("ths_adjustment_nvg_ratio_fund",D$2,$A$6,$A1502,101)/100</f>
        <v>1.169901749341</v>
      </c>
      <c r="E1502" s="132">
        <f>[1]!thsiFinD("ths_adjustment_nvg_ratio_fund",E$2,$A$6,$A1502,101)/100</f>
        <v>1.3997433557123999</v>
      </c>
      <c r="F1502" s="135">
        <f>(1+F$831)*(1+[1]!thsiFinD("ths_adjustment_nvg_ratio_fund",F$2,$A$832,$A1502,101)/100)-1</f>
        <v>1.1000215893798337</v>
      </c>
      <c r="G1502" s="135">
        <f>(1+G$831)*(1+[1]!thsiFinD("ths_adjustment_nvg_ratio_fund",G$2,$A$832,$A1502,101)/100)-1</f>
        <v>0.96923189678843369</v>
      </c>
      <c r="H1502" s="136">
        <f>(1+H$997)*(1+[1]!thsiFinD("ths_adjustment_nvg_ratio_fund",H$2,$A$998,$A1502,101)/100)-1</f>
        <v>1.1041370574126894</v>
      </c>
      <c r="I1502" s="136">
        <f>(1+I$997)*(1+[1]!thsiFinD("ths_adjustment_nvg_ratio_fund",I$2,$A$998,$A1502,101)/100)-1</f>
        <v>1.317409022295196</v>
      </c>
      <c r="J1502" s="32">
        <f t="shared" si="165"/>
        <v>1.0421578404631315</v>
      </c>
      <c r="K1502" s="32">
        <f>[1]!thsiFinD("ths_int_chg_ratio_index",K$2,$A$6,$A1502,101)/100</f>
        <v>0.24881679076370999</v>
      </c>
      <c r="L1502" s="32">
        <f>[1]!thsiFinD("ths_int_chg_ratio_index",L$2,$A$6,$A1502,101)/100</f>
        <v>0.40285516018240997</v>
      </c>
      <c r="M1502" s="46">
        <f t="shared" si="166"/>
        <v>2.0421578404631315</v>
      </c>
      <c r="N1502" s="46">
        <f t="shared" si="167"/>
        <v>1.24881679076371</v>
      </c>
      <c r="O1502" s="46">
        <f t="shared" si="167"/>
        <v>1.40285516018241</v>
      </c>
      <c r="P1502" s="38">
        <f t="shared" si="168"/>
        <v>1.7380964535116394E-3</v>
      </c>
      <c r="Q1502" s="38">
        <f t="shared" si="169"/>
        <v>4.2520402101935417E-3</v>
      </c>
      <c r="R1502" s="38">
        <f t="shared" si="169"/>
        <v>2.671578028149435E-3</v>
      </c>
      <c r="S1502" s="34">
        <f>MAX(M$6:M1502)</f>
        <v>2.0794242715818436</v>
      </c>
      <c r="T1502" s="34">
        <f>MAX(N$6:N1502)</f>
        <v>1.37911001835863</v>
      </c>
      <c r="U1502" s="34">
        <f>MAX(O$6:O1502)</f>
        <v>1.42183987389864</v>
      </c>
      <c r="V1502" s="35">
        <f t="shared" si="170"/>
        <v>-1.7921513963267799E-2</v>
      </c>
      <c r="W1502" s="35">
        <f t="shared" si="171"/>
        <v>-9.4476311433072335E-2</v>
      </c>
      <c r="X1502" s="35">
        <f t="shared" si="171"/>
        <v>-1.3352216423762608E-2</v>
      </c>
    </row>
    <row r="1503" spans="1:24">
      <c r="A1503" s="357">
        <v>46093</v>
      </c>
      <c r="B1503" s="132">
        <f>[1]!thsiFinD("ths_adjustment_nvg_ratio_fund",B$2,$A$6,$A1503,101)/100</f>
        <v>0.67958759590792994</v>
      </c>
      <c r="C1503" s="132">
        <f>[1]!thsiFinD("ths_adjustment_nvg_ratio_fund",C$2,$A$6,$A1503,101)/100</f>
        <v>0.58300755798800996</v>
      </c>
      <c r="D1503" s="132">
        <f>[1]!thsiFinD("ths_adjustment_nvg_ratio_fund",D$2,$A$6,$A1503,101)/100</f>
        <v>1.1607955907020999</v>
      </c>
      <c r="E1503" s="132">
        <f>[1]!thsiFinD("ths_adjustment_nvg_ratio_fund",E$2,$A$6,$A1503,101)/100</f>
        <v>1.386599440368</v>
      </c>
      <c r="F1503" s="135">
        <f>(1+F$831)*(1+[1]!thsiFinD("ths_adjustment_nvg_ratio_fund",F$2,$A$832,$A1503,101)/100)-1</f>
        <v>1.0937746822553382</v>
      </c>
      <c r="G1503" s="135">
        <f>(1+G$831)*(1+[1]!thsiFinD("ths_adjustment_nvg_ratio_fund",G$2,$A$832,$A1503,101)/100)-1</f>
        <v>0.96000018561323053</v>
      </c>
      <c r="H1503" s="136">
        <f>(1+H$997)*(1+[1]!thsiFinD("ths_adjustment_nvg_ratio_fund",H$2,$A$998,$A1503,101)/100)-1</f>
        <v>1.0804543981112484</v>
      </c>
      <c r="I1503" s="136">
        <f>(1+I$997)*(1+[1]!thsiFinD("ths_adjustment_nvg_ratio_fund",I$2,$A$998,$A1503,101)/100)-1</f>
        <v>1.2921947587267928</v>
      </c>
      <c r="J1503" s="32">
        <f t="shared" si="165"/>
        <v>1.0295517762090811</v>
      </c>
      <c r="K1503" s="32">
        <f>[1]!thsiFinD("ths_int_chg_ratio_index",K$2,$A$6,$A1503,101)/100</f>
        <v>0.24373091226684998</v>
      </c>
      <c r="L1503" s="32">
        <f>[1]!thsiFinD("ths_int_chg_ratio_index",L$2,$A$6,$A1503,101)/100</f>
        <v>0.39544447846324998</v>
      </c>
      <c r="M1503" s="46">
        <f t="shared" si="166"/>
        <v>2.0295517762090811</v>
      </c>
      <c r="N1503" s="46">
        <f t="shared" si="167"/>
        <v>1.2437309122668501</v>
      </c>
      <c r="O1503" s="46">
        <f t="shared" si="167"/>
        <v>1.39544447846325</v>
      </c>
      <c r="P1503" s="38">
        <f t="shared" si="168"/>
        <v>-6.1729137700695658E-3</v>
      </c>
      <c r="Q1503" s="38">
        <f t="shared" si="169"/>
        <v>-4.0725577478419872E-3</v>
      </c>
      <c r="R1503" s="38">
        <f t="shared" si="169"/>
        <v>-5.2825708095169954E-3</v>
      </c>
      <c r="S1503" s="34">
        <f>MAX(M$6:M1503)</f>
        <v>2.0794242715818436</v>
      </c>
      <c r="T1503" s="34">
        <f>MAX(N$6:N1503)</f>
        <v>1.37911001835863</v>
      </c>
      <c r="U1503" s="34">
        <f>MAX(O$6:O1503)</f>
        <v>1.42183987389864</v>
      </c>
      <c r="V1503" s="35">
        <f t="shared" si="170"/>
        <v>-2.3983799773013126E-2</v>
      </c>
      <c r="W1503" s="35">
        <f t="shared" si="171"/>
        <v>-9.8164108946800055E-2</v>
      </c>
      <c r="X1503" s="35">
        <f t="shared" si="171"/>
        <v>-1.8564253204557124E-2</v>
      </c>
    </row>
    <row r="1504" spans="1:24">
      <c r="A1504" s="357">
        <v>46094</v>
      </c>
      <c r="B1504" s="132">
        <f>[1]!thsiFinD("ths_adjustment_nvg_ratio_fund",B$2,$A$6,$A1504,101)/100</f>
        <v>0.67431265984654998</v>
      </c>
      <c r="C1504" s="132">
        <f>[1]!thsiFinD("ths_adjustment_nvg_ratio_fund",C$2,$A$6,$A1504,101)/100</f>
        <v>0.57440708887150993</v>
      </c>
      <c r="D1504" s="132">
        <f>[1]!thsiFinD("ths_adjustment_nvg_ratio_fund",D$2,$A$6,$A1504,101)/100</f>
        <v>1.1235322310089</v>
      </c>
      <c r="E1504" s="132">
        <f>[1]!thsiFinD("ths_adjustment_nvg_ratio_fund",E$2,$A$6,$A1504,101)/100</f>
        <v>1.3607777058914998</v>
      </c>
      <c r="F1504" s="135">
        <f>(1+F$831)*(1+[1]!thsiFinD("ths_adjustment_nvg_ratio_fund",F$2,$A$832,$A1504,101)/100)-1</f>
        <v>1.0656046671090298</v>
      </c>
      <c r="G1504" s="135">
        <f>(1+G$831)*(1+[1]!thsiFinD("ths_adjustment_nvg_ratio_fund",G$2,$A$832,$A1504,101)/100)-1</f>
        <v>0.93230505208763126</v>
      </c>
      <c r="H1504" s="136">
        <f>(1+H$997)*(1+[1]!thsiFinD("ths_adjustment_nvg_ratio_fund",H$2,$A$998,$A1504,101)/100)-1</f>
        <v>1.0619426251201491</v>
      </c>
      <c r="I1504" s="136">
        <f>(1+I$997)*(1+[1]!thsiFinD("ths_adjustment_nvg_ratio_fund",I$2,$A$998,$A1504,101)/100)-1</f>
        <v>1.2748599525234181</v>
      </c>
      <c r="J1504" s="32">
        <f t="shared" si="165"/>
        <v>1.0084677478073361</v>
      </c>
      <c r="K1504" s="32">
        <f>[1]!thsiFinD("ths_int_chg_ratio_index",K$2,$A$6,$A1504,101)/100</f>
        <v>0.23507712876926998</v>
      </c>
      <c r="L1504" s="32">
        <f>[1]!thsiFinD("ths_int_chg_ratio_index",L$2,$A$6,$A1504,101)/100</f>
        <v>0.38232915622047997</v>
      </c>
      <c r="M1504" s="46">
        <f t="shared" si="166"/>
        <v>2.0084677478073361</v>
      </c>
      <c r="N1504" s="46">
        <f t="shared" si="167"/>
        <v>1.2350771287692699</v>
      </c>
      <c r="O1504" s="46">
        <f t="shared" si="167"/>
        <v>1.38232915622048</v>
      </c>
      <c r="P1504" s="38">
        <f t="shared" si="168"/>
        <v>-1.038851467052837E-2</v>
      </c>
      <c r="Q1504" s="38">
        <f t="shared" si="169"/>
        <v>-6.9579226601416133E-3</v>
      </c>
      <c r="R1504" s="38">
        <f t="shared" si="169"/>
        <v>-9.3986700618955421E-3</v>
      </c>
      <c r="S1504" s="34">
        <f>MAX(M$6:M1504)</f>
        <v>2.0794242715818436</v>
      </c>
      <c r="T1504" s="34">
        <f>MAX(N$6:N1504)</f>
        <v>1.37911001835863</v>
      </c>
      <c r="U1504" s="34">
        <f>MAX(O$6:O1504)</f>
        <v>1.42183987389864</v>
      </c>
      <c r="V1504" s="35">
        <f t="shared" si="170"/>
        <v>-3.412315838774449E-2</v>
      </c>
      <c r="W1504" s="35">
        <f t="shared" si="171"/>
        <v>-0.10443901332888816</v>
      </c>
      <c r="X1504" s="35">
        <f t="shared" si="171"/>
        <v>-2.7788443975637622E-2</v>
      </c>
    </row>
    <row r="1505" spans="1:24">
      <c r="A1505" s="357">
        <v>46097</v>
      </c>
      <c r="B1505" s="132">
        <f>[1]!thsiFinD("ths_adjustment_nvg_ratio_fund",B$2,$A$6,$A1505,101)/100</f>
        <v>0.67423273657289007</v>
      </c>
      <c r="C1505" s="132">
        <f>[1]!thsiFinD("ths_adjustment_nvg_ratio_fund",C$2,$A$6,$A1505,101)/100</f>
        <v>0.57779515246286006</v>
      </c>
      <c r="D1505" s="132">
        <f>[1]!thsiFinD("ths_adjustment_nvg_ratio_fund",D$2,$A$6,$A1505,101)/100</f>
        <v>1.1078360891445</v>
      </c>
      <c r="E1505" s="132">
        <f>[1]!thsiFinD("ths_adjustment_nvg_ratio_fund",E$2,$A$6,$A1505,101)/100</f>
        <v>1.3396169343855999</v>
      </c>
      <c r="F1505" s="135">
        <f>(1+F$831)*(1+[1]!thsiFinD("ths_adjustment_nvg_ratio_fund",F$2,$A$832,$A1505,101)/100)-1</f>
        <v>1.062893745149343</v>
      </c>
      <c r="G1505" s="135">
        <f>(1+G$831)*(1+[1]!thsiFinD("ths_adjustment_nvg_ratio_fund",G$2,$A$832,$A1505,101)/100)-1</f>
        <v>0.93602171502829545</v>
      </c>
      <c r="H1505" s="136">
        <f>(1+H$997)*(1+[1]!thsiFinD("ths_adjustment_nvg_ratio_fund",H$2,$A$998,$A1505,101)/100)-1</f>
        <v>1.0684579418711753</v>
      </c>
      <c r="I1505" s="136">
        <f>(1+I$997)*(1+[1]!thsiFinD("ths_adjustment_nvg_ratio_fund",I$2,$A$998,$A1505,101)/100)-1</f>
        <v>1.2851638583086076</v>
      </c>
      <c r="J1505" s="32">
        <f t="shared" si="165"/>
        <v>1.0065022716154091</v>
      </c>
      <c r="K1505" s="32">
        <f>[1]!thsiFinD("ths_int_chg_ratio_index",K$2,$A$6,$A1505,101)/100</f>
        <v>0.23316058409924001</v>
      </c>
      <c r="L1505" s="32">
        <f>[1]!thsiFinD("ths_int_chg_ratio_index",L$2,$A$6,$A1505,101)/100</f>
        <v>0.38153193406281999</v>
      </c>
      <c r="M1505" s="46">
        <f t="shared" si="166"/>
        <v>2.0065022716154091</v>
      </c>
      <c r="N1505" s="46">
        <f t="shared" si="167"/>
        <v>1.2331605840992399</v>
      </c>
      <c r="O1505" s="46">
        <f t="shared" si="167"/>
        <v>1.38153193406282</v>
      </c>
      <c r="P1505" s="38">
        <f t="shared" si="168"/>
        <v>-9.7859484877105274E-4</v>
      </c>
      <c r="Q1505" s="38">
        <f t="shared" si="169"/>
        <v>-1.5517611211373072E-3</v>
      </c>
      <c r="R1505" s="38">
        <f t="shared" si="169"/>
        <v>-5.7672382447582216E-4</v>
      </c>
      <c r="S1505" s="34">
        <f>MAX(M$6:M1505)</f>
        <v>2.0794242715818436</v>
      </c>
      <c r="T1505" s="34">
        <f>MAX(N$6:N1505)</f>
        <v>1.37911001835863</v>
      </c>
      <c r="U1505" s="34">
        <f>MAX(O$6:O1505)</f>
        <v>1.42183987389864</v>
      </c>
      <c r="V1505" s="35">
        <f t="shared" si="170"/>
        <v>-3.5068360489493466E-2</v>
      </c>
      <c r="W1505" s="35">
        <f t="shared" si="171"/>
        <v>-0.1058287100496117</v>
      </c>
      <c r="X1505" s="35">
        <f t="shared" si="171"/>
        <v>-2.8349141542427625E-2</v>
      </c>
    </row>
    <row r="1506" spans="1:24">
      <c r="A1506" s="357">
        <v>46098</v>
      </c>
      <c r="B1506" s="132">
        <f>[1]!thsiFinD("ths_adjustment_nvg_ratio_fund",B$2,$A$6,$A1506,101)/100</f>
        <v>0.66384271099743997</v>
      </c>
      <c r="C1506" s="132">
        <f>[1]!thsiFinD("ths_adjustment_nvg_ratio_fund",C$2,$A$6,$A1506,101)/100</f>
        <v>0.56624098688211</v>
      </c>
      <c r="D1506" s="132">
        <f>[1]!thsiFinD("ths_adjustment_nvg_ratio_fund",D$2,$A$6,$A1506,101)/100</f>
        <v>1.0654205607477001</v>
      </c>
      <c r="E1506" s="132">
        <f>[1]!thsiFinD("ths_adjustment_nvg_ratio_fund",E$2,$A$6,$A1506,101)/100</f>
        <v>1.2932869631774</v>
      </c>
      <c r="F1506" s="135">
        <f>(1+F$831)*(1+[1]!thsiFinD("ths_adjustment_nvg_ratio_fund",F$2,$A$832,$A1506,101)/100)-1</f>
        <v>1.0188117967613959</v>
      </c>
      <c r="G1506" s="135">
        <f>(1+G$831)*(1+[1]!thsiFinD("ths_adjustment_nvg_ratio_fund",G$2,$A$832,$A1506,101)/100)-1</f>
        <v>0.88986315915227787</v>
      </c>
      <c r="H1506" s="136">
        <f>(1+H$997)*(1+[1]!thsiFinD("ths_adjustment_nvg_ratio_fund",H$2,$A$998,$A1506,101)/100)-1</f>
        <v>1.0174730028510246</v>
      </c>
      <c r="I1506" s="136">
        <f>(1+I$997)*(1+[1]!thsiFinD("ths_adjustment_nvg_ratio_fund",I$2,$A$998,$A1506,101)/100)-1</f>
        <v>1.2349777760137854</v>
      </c>
      <c r="J1506" s="32">
        <f t="shared" si="165"/>
        <v>0.96873961957289167</v>
      </c>
      <c r="K1506" s="32">
        <f>[1]!thsiFinD("ths_int_chg_ratio_index",K$2,$A$6,$A1506,101)/100</f>
        <v>0.21940925922931001</v>
      </c>
      <c r="L1506" s="32">
        <f>[1]!thsiFinD("ths_int_chg_ratio_index",L$2,$A$6,$A1506,101)/100</f>
        <v>0.36000055820661997</v>
      </c>
      <c r="M1506" s="46">
        <f t="shared" si="166"/>
        <v>1.9687396195728917</v>
      </c>
      <c r="N1506" s="46">
        <f t="shared" si="167"/>
        <v>1.21940925922931</v>
      </c>
      <c r="O1506" s="46">
        <f t="shared" si="167"/>
        <v>1.3600005582066199</v>
      </c>
      <c r="P1506" s="38">
        <f t="shared" si="168"/>
        <v>-1.8820139192822882E-2</v>
      </c>
      <c r="Q1506" s="38">
        <f t="shared" si="169"/>
        <v>-1.1151284793922023E-2</v>
      </c>
      <c r="R1506" s="38">
        <f t="shared" si="169"/>
        <v>-1.5585145247334564E-2</v>
      </c>
      <c r="S1506" s="34">
        <f>MAX(M$6:M1506)</f>
        <v>2.0794242715818436</v>
      </c>
      <c r="T1506" s="34">
        <f>MAX(N$6:N1506)</f>
        <v>1.37911001835863</v>
      </c>
      <c r="U1506" s="34">
        <f>MAX(O$6:O1506)</f>
        <v>1.42183987389864</v>
      </c>
      <c r="V1506" s="35">
        <f t="shared" si="170"/>
        <v>-5.322850825664005E-2</v>
      </c>
      <c r="W1506" s="35">
        <f t="shared" si="171"/>
        <v>-0.1157998687583971</v>
      </c>
      <c r="X1506" s="35">
        <f t="shared" si="171"/>
        <v>-4.3492461301186225E-2</v>
      </c>
    </row>
    <row r="1507" spans="1:24">
      <c r="A1507" s="357">
        <v>46099</v>
      </c>
      <c r="B1507" s="132">
        <f>[1]!thsiFinD("ths_adjustment_nvg_ratio_fund",B$2,$A$6,$A1507,101)/100</f>
        <v>0.67079603580563008</v>
      </c>
      <c r="C1507" s="132">
        <f>[1]!thsiFinD("ths_adjustment_nvg_ratio_fund",C$2,$A$6,$A1507,101)/100</f>
        <v>0.57544956997653995</v>
      </c>
      <c r="D1507" s="132">
        <f>[1]!thsiFinD("ths_adjustment_nvg_ratio_fund",D$2,$A$6,$A1507,101)/100</f>
        <v>1.0879463215912</v>
      </c>
      <c r="E1507" s="132">
        <f>[1]!thsiFinD("ths_adjustment_nvg_ratio_fund",E$2,$A$6,$A1507,101)/100</f>
        <v>1.3179900665132001</v>
      </c>
      <c r="F1507" s="135">
        <f>(1+F$831)*(1+[1]!thsiFinD("ths_adjustment_nvg_ratio_fund",F$2,$A$832,$A1507,101)/100)-1</f>
        <v>1.0432100943985749</v>
      </c>
      <c r="G1507" s="135">
        <f>(1+G$831)*(1+[1]!thsiFinD("ths_adjustment_nvg_ratio_fund",G$2,$A$832,$A1507,101)/100)-1</f>
        <v>0.91132389032580186</v>
      </c>
      <c r="H1507" s="136">
        <f>(1+H$997)*(1+[1]!thsiFinD("ths_adjustment_nvg_ratio_fund",H$2,$A$998,$A1507,101)/100)-1</f>
        <v>1.0498427511538924</v>
      </c>
      <c r="I1507" s="136">
        <f>(1+I$997)*(1+[1]!thsiFinD("ths_adjustment_nvg_ratio_fund",I$2,$A$998,$A1507,101)/100)-1</f>
        <v>1.2674653848423589</v>
      </c>
      <c r="J1507" s="32">
        <f t="shared" si="165"/>
        <v>0.99050301432589971</v>
      </c>
      <c r="K1507" s="32">
        <f>[1]!thsiFinD("ths_int_chg_ratio_index",K$2,$A$6,$A1507,101)/100</f>
        <v>0.22682523534000001</v>
      </c>
      <c r="L1507" s="32">
        <f>[1]!thsiFinD("ths_int_chg_ratio_index",L$2,$A$6,$A1507,101)/100</f>
        <v>0.37094400783196002</v>
      </c>
      <c r="M1507" s="46">
        <f t="shared" si="166"/>
        <v>1.9905030143258997</v>
      </c>
      <c r="N1507" s="46">
        <f t="shared" si="167"/>
        <v>1.22682523534</v>
      </c>
      <c r="O1507" s="46">
        <f t="shared" si="167"/>
        <v>1.3709440078319601</v>
      </c>
      <c r="P1507" s="38">
        <f t="shared" si="168"/>
        <v>1.1054481017519935E-2</v>
      </c>
      <c r="Q1507" s="38">
        <f t="shared" si="169"/>
        <v>6.0816137441641605E-3</v>
      </c>
      <c r="R1507" s="38">
        <f t="shared" si="169"/>
        <v>8.0466508335634845E-3</v>
      </c>
      <c r="S1507" s="34">
        <f>MAX(M$6:M1507)</f>
        <v>2.0794242715818436</v>
      </c>
      <c r="T1507" s="34">
        <f>MAX(N$6:N1507)</f>
        <v>1.37911001835863</v>
      </c>
      <c r="U1507" s="34">
        <f>MAX(O$6:O1507)</f>
        <v>1.42183987389864</v>
      </c>
      <c r="V1507" s="35">
        <f t="shared" si="170"/>
        <v>-4.276244077323399E-2</v>
      </c>
      <c r="W1507" s="35">
        <f t="shared" si="171"/>
        <v>-0.11042250508764651</v>
      </c>
      <c r="X1507" s="35">
        <f t="shared" si="171"/>
        <v>-3.5795779117605564E-2</v>
      </c>
    </row>
    <row r="1508" spans="1:24">
      <c r="A1508" s="357">
        <v>46100</v>
      </c>
      <c r="B1508" s="132">
        <f>[1]!thsiFinD("ths_adjustment_nvg_ratio_fund",B$2,$A$6,$A1508,101)/100</f>
        <v>0.63906649616368005</v>
      </c>
      <c r="C1508" s="132">
        <f>[1]!thsiFinD("ths_adjustment_nvg_ratio_fund",C$2,$A$6,$A1508,101)/100</f>
        <v>0.54643384588653998</v>
      </c>
      <c r="D1508" s="132">
        <f>[1]!thsiFinD("ths_adjustment_nvg_ratio_fund",D$2,$A$6,$A1508,101)/100</f>
        <v>1.0349868200335</v>
      </c>
      <c r="E1508" s="132">
        <f>[1]!thsiFinD("ths_adjustment_nvg_ratio_fund",E$2,$A$6,$A1508,101)/100</f>
        <v>1.2571178911698</v>
      </c>
      <c r="F1508" s="135">
        <f>(1+F$831)*(1+[1]!thsiFinD("ths_adjustment_nvg_ratio_fund",F$2,$A$832,$A1508,101)/100)-1</f>
        <v>0.99158471099236944</v>
      </c>
      <c r="G1508" s="135">
        <f>(1+G$831)*(1+[1]!thsiFinD("ths_adjustment_nvg_ratio_fund",G$2,$A$832,$A1508,101)/100)-1</f>
        <v>0.86432608797930999</v>
      </c>
      <c r="H1508" s="136">
        <f>(1+H$997)*(1+[1]!thsiFinD("ths_adjustment_nvg_ratio_fund",H$2,$A$998,$A1508,101)/100)-1</f>
        <v>0.99399717900198192</v>
      </c>
      <c r="I1508" s="136">
        <f>(1+I$997)*(1+[1]!thsiFinD("ths_adjustment_nvg_ratio_fund",I$2,$A$998,$A1508,101)/100)-1</f>
        <v>1.2109757366554104</v>
      </c>
      <c r="J1508" s="32">
        <f t="shared" si="165"/>
        <v>0.94231109598532403</v>
      </c>
      <c r="K1508" s="32">
        <f>[1]!thsiFinD("ths_int_chg_ratio_index",K$2,$A$6,$A1508,101)/100</f>
        <v>0.20319575877078999</v>
      </c>
      <c r="L1508" s="32">
        <f>[1]!thsiFinD("ths_int_chg_ratio_index",L$2,$A$6,$A1508,101)/100</f>
        <v>0.34200321688785001</v>
      </c>
      <c r="M1508" s="46">
        <f t="shared" si="166"/>
        <v>1.942311095985324</v>
      </c>
      <c r="N1508" s="46">
        <f t="shared" si="167"/>
        <v>1.20319575877079</v>
      </c>
      <c r="O1508" s="46">
        <f t="shared" si="167"/>
        <v>1.34200321688785</v>
      </c>
      <c r="P1508" s="38">
        <f t="shared" si="168"/>
        <v>-2.4210924572197312E-2</v>
      </c>
      <c r="Q1508" s="38">
        <f t="shared" si="169"/>
        <v>-1.9260670459441132E-2</v>
      </c>
      <c r="R1508" s="38">
        <f t="shared" si="169"/>
        <v>-2.1110118851518811E-2</v>
      </c>
      <c r="S1508" s="34">
        <f>MAX(M$6:M1508)</f>
        <v>2.0794242715818436</v>
      </c>
      <c r="T1508" s="34">
        <f>MAX(N$6:N1508)</f>
        <v>1.37911001835863</v>
      </c>
      <c r="U1508" s="34">
        <f>MAX(O$6:O1508)</f>
        <v>1.42183987389864</v>
      </c>
      <c r="V1508" s="35">
        <f t="shared" si="170"/>
        <v>-6.593804711734752E-2</v>
      </c>
      <c r="W1508" s="35">
        <f t="shared" si="171"/>
        <v>-0.12755636406528847</v>
      </c>
      <c r="X1508" s="35">
        <f t="shared" si="171"/>
        <v>-5.6150244817568917E-2</v>
      </c>
    </row>
    <row r="1509" spans="1:24">
      <c r="A1509" s="357">
        <v>46101</v>
      </c>
      <c r="B1509" s="132">
        <f>[1]!thsiFinD("ths_adjustment_nvg_ratio_fund",B$2,$A$6,$A1509,101)/100</f>
        <v>0.63339194373401997</v>
      </c>
      <c r="C1509" s="132">
        <f>[1]!thsiFinD("ths_adjustment_nvg_ratio_fund",C$2,$A$6,$A1509,101)/100</f>
        <v>0.54070019980887996</v>
      </c>
      <c r="D1509" s="132">
        <f>[1]!thsiFinD("ths_adjustment_nvg_ratio_fund",D$2,$A$6,$A1509,101)/100</f>
        <v>1.006230529595</v>
      </c>
      <c r="E1509" s="132">
        <f>[1]!thsiFinD("ths_adjustment_nvg_ratio_fund",E$2,$A$6,$A1509,101)/100</f>
        <v>1.2243979315953</v>
      </c>
      <c r="F1509" s="135">
        <f>(1+F$831)*(1+[1]!thsiFinD("ths_adjustment_nvg_ratio_fund",F$2,$A$832,$A1509,101)/100)-1</f>
        <v>0.9542211344175584</v>
      </c>
      <c r="G1509" s="135">
        <f>(1+G$831)*(1+[1]!thsiFinD("ths_adjustment_nvg_ratio_fund",G$2,$A$832,$A1509,101)/100)-1</f>
        <v>0.83231482974841375</v>
      </c>
      <c r="H1509" s="136">
        <f>(1+H$997)*(1+[1]!thsiFinD("ths_adjustment_nvg_ratio_fund",H$2,$A$998,$A1509,101)/100)-1</f>
        <v>0.95252667079287079</v>
      </c>
      <c r="I1509" s="136">
        <f>(1+I$997)*(1+[1]!thsiFinD("ths_adjustment_nvg_ratio_fund",I$2,$A$998,$A1509,101)/100)-1</f>
        <v>1.16345654762263</v>
      </c>
      <c r="J1509" s="32">
        <f t="shared" si="165"/>
        <v>0.91340497341433413</v>
      </c>
      <c r="K1509" s="32">
        <f>[1]!thsiFinD("ths_int_chg_ratio_index",K$2,$A$6,$A1509,101)/100</f>
        <v>0.19506472451821</v>
      </c>
      <c r="L1509" s="32">
        <f>[1]!thsiFinD("ths_int_chg_ratio_index",L$2,$A$6,$A1509,101)/100</f>
        <v>0.32571611664722999</v>
      </c>
      <c r="M1509" s="46">
        <f t="shared" si="166"/>
        <v>1.9134049734143341</v>
      </c>
      <c r="N1509" s="46">
        <f t="shared" si="167"/>
        <v>1.19506472451821</v>
      </c>
      <c r="O1509" s="46">
        <f t="shared" si="167"/>
        <v>1.32571611664723</v>
      </c>
      <c r="P1509" s="38">
        <f t="shared" si="168"/>
        <v>-1.4882334055928315E-2</v>
      </c>
      <c r="Q1509" s="38">
        <f t="shared" si="169"/>
        <v>-6.7578647890903509E-3</v>
      </c>
      <c r="R1509" s="38">
        <f t="shared" si="169"/>
        <v>-1.2136409239308921E-2</v>
      </c>
      <c r="S1509" s="34">
        <f>MAX(M$6:M1509)</f>
        <v>2.0794242715818436</v>
      </c>
      <c r="T1509" s="34">
        <f>MAX(N$6:N1509)</f>
        <v>1.37911001835863</v>
      </c>
      <c r="U1509" s="34">
        <f>MAX(O$6:O1509)</f>
        <v>1.42183987389864</v>
      </c>
      <c r="V1509" s="35">
        <f t="shared" si="170"/>
        <v>-7.9839069129079898E-2</v>
      </c>
      <c r="W1509" s="35">
        <f t="shared" si="171"/>
        <v>-0.1334522201930376</v>
      </c>
      <c r="X1509" s="35">
        <f t="shared" si="171"/>
        <v>-6.7605191706884504E-2</v>
      </c>
    </row>
    <row r="1510" spans="1:24">
      <c r="A1510" s="357">
        <v>46104</v>
      </c>
      <c r="B1510" s="132">
        <f>[1]!thsiFinD("ths_adjustment_nvg_ratio_fund",B$2,$A$6,$A1510,101)/100</f>
        <v>0.57632672634270998</v>
      </c>
      <c r="C1510" s="132">
        <f>[1]!thsiFinD("ths_adjustment_nvg_ratio_fund",C$2,$A$6,$A1510,101)/100</f>
        <v>0.49196420814872999</v>
      </c>
      <c r="D1510" s="132">
        <f>[1]!thsiFinD("ths_adjustment_nvg_ratio_fund",D$2,$A$6,$A1510,101)/100</f>
        <v>0.92175892643182</v>
      </c>
      <c r="E1510" s="132">
        <f>[1]!thsiFinD("ths_adjustment_nvg_ratio_fund",E$2,$A$6,$A1510,101)/100</f>
        <v>1.1326701818347999</v>
      </c>
      <c r="F1510" s="135">
        <f>(1+F$831)*(1+[1]!thsiFinD("ths_adjustment_nvg_ratio_fund",F$2,$A$832,$A1510,101)/100)-1</f>
        <v>0.85580288066371901</v>
      </c>
      <c r="G1510" s="135">
        <f>(1+G$831)*(1+[1]!thsiFinD("ths_adjustment_nvg_ratio_fund",G$2,$A$832,$A1510,101)/100)-1</f>
        <v>0.74299502681950669</v>
      </c>
      <c r="H1510" s="136">
        <f>(1+H$997)*(1+[1]!thsiFinD("ths_adjustment_nvg_ratio_fund",H$2,$A$998,$A1510,101)/100)-1</f>
        <v>0.84776451414493348</v>
      </c>
      <c r="I1510" s="136">
        <f>(1+I$997)*(1+[1]!thsiFinD("ths_adjustment_nvg_ratio_fund",I$2,$A$998,$A1510,101)/100)-1</f>
        <v>1.0434463508306511</v>
      </c>
      <c r="J1510" s="32">
        <f t="shared" si="165"/>
        <v>0.82659110190210872</v>
      </c>
      <c r="K1510" s="32">
        <f>[1]!thsiFinD("ths_int_chg_ratio_index",K$2,$A$6,$A1510,101)/100</f>
        <v>0.15320299489553998</v>
      </c>
      <c r="L1510" s="32">
        <f>[1]!thsiFinD("ths_int_chg_ratio_index",L$2,$A$6,$A1510,101)/100</f>
        <v>0.27183391184308997</v>
      </c>
      <c r="M1510" s="46">
        <f t="shared" si="166"/>
        <v>1.8265911019021086</v>
      </c>
      <c r="N1510" s="46">
        <f t="shared" si="167"/>
        <v>1.15320299489554</v>
      </c>
      <c r="O1510" s="46">
        <f t="shared" si="167"/>
        <v>1.2718339118430899</v>
      </c>
      <c r="P1510" s="38">
        <f t="shared" si="168"/>
        <v>-4.5371404756679556E-2</v>
      </c>
      <c r="Q1510" s="38">
        <f t="shared" si="169"/>
        <v>-3.502883882673935E-2</v>
      </c>
      <c r="R1510" s="38">
        <f t="shared" si="169"/>
        <v>-4.0643848353001499E-2</v>
      </c>
      <c r="S1510" s="34">
        <f>MAX(M$6:M1510)</f>
        <v>2.0794242715818436</v>
      </c>
      <c r="T1510" s="34">
        <f>MAX(N$6:N1510)</f>
        <v>1.37911001835863</v>
      </c>
      <c r="U1510" s="34">
        <f>MAX(O$6:O1510)</f>
        <v>1.42183987389864</v>
      </c>
      <c r="V1510" s="35">
        <f t="shared" si="170"/>
        <v>-0.12158806316490756</v>
      </c>
      <c r="W1510" s="35">
        <f t="shared" si="171"/>
        <v>-0.16380638270756442</v>
      </c>
      <c r="X1510" s="35">
        <f t="shared" si="171"/>
        <v>-0.10550130490027576</v>
      </c>
    </row>
    <row r="1511" spans="1:24">
      <c r="A1511" s="357">
        <v>46105</v>
      </c>
      <c r="B1511" s="132">
        <f>[1]!thsiFinD("ths_adjustment_nvg_ratio_fund",B$2,$A$6,$A1511,101)/100</f>
        <v>0.60222186700767</v>
      </c>
      <c r="C1511" s="132">
        <f>[1]!thsiFinD("ths_adjustment_nvg_ratio_fund",C$2,$A$6,$A1511,101)/100</f>
        <v>0.51368256450352001</v>
      </c>
      <c r="D1511" s="132">
        <f>[1]!thsiFinD("ths_adjustment_nvg_ratio_fund",D$2,$A$6,$A1511,101)/100</f>
        <v>0.96321591181403998</v>
      </c>
      <c r="E1511" s="132">
        <f>[1]!thsiFinD("ths_adjustment_nvg_ratio_fund",E$2,$A$6,$A1511,101)/100</f>
        <v>1.1790933722854999</v>
      </c>
      <c r="F1511" s="135">
        <f>(1+F$831)*(1+[1]!thsiFinD("ths_adjustment_nvg_ratio_fund",F$2,$A$832,$A1511,101)/100)-1</f>
        <v>0.91119998157905369</v>
      </c>
      <c r="G1511" s="135">
        <f>(1+G$831)*(1+[1]!thsiFinD("ths_adjustment_nvg_ratio_fund",G$2,$A$832,$A1511,101)/100)-1</f>
        <v>0.79634712387100004</v>
      </c>
      <c r="H1511" s="136">
        <f>(1+H$997)*(1+[1]!thsiFinD("ths_adjustment_nvg_ratio_fund",H$2,$A$998,$A1511,101)/100)-1</f>
        <v>0.919743251585176</v>
      </c>
      <c r="I1511" s="136">
        <f>(1+I$997)*(1+[1]!thsiFinD("ths_adjustment_nvg_ratio_fund",I$2,$A$998,$A1511,101)/100)-1</f>
        <v>1.1189679191148687</v>
      </c>
      <c r="J1511" s="32">
        <f t="shared" si="165"/>
        <v>0.87555899897010359</v>
      </c>
      <c r="K1511" s="32">
        <f>[1]!thsiFinD("ths_int_chg_ratio_index",K$2,$A$6,$A1511,101)/100</f>
        <v>0.17066012249244999</v>
      </c>
      <c r="L1511" s="32">
        <f>[1]!thsiFinD("ths_int_chg_ratio_index",L$2,$A$6,$A1511,101)/100</f>
        <v>0.29856940888186001</v>
      </c>
      <c r="M1511" s="46">
        <f t="shared" si="166"/>
        <v>1.8755589989701036</v>
      </c>
      <c r="N1511" s="46">
        <f t="shared" si="167"/>
        <v>1.17066012249245</v>
      </c>
      <c r="O1511" s="46">
        <f t="shared" si="167"/>
        <v>1.29856940888186</v>
      </c>
      <c r="P1511" s="38">
        <f t="shared" si="168"/>
        <v>2.680835191685893E-2</v>
      </c>
      <c r="Q1511" s="38">
        <f t="shared" si="169"/>
        <v>1.5137948543475055E-2</v>
      </c>
      <c r="R1511" s="38">
        <f t="shared" si="169"/>
        <v>2.102121730661044E-2</v>
      </c>
      <c r="S1511" s="34">
        <f>MAX(M$6:M1511)</f>
        <v>2.0794242715818436</v>
      </c>
      <c r="T1511" s="34">
        <f>MAX(N$6:N1511)</f>
        <v>1.37911001835863</v>
      </c>
      <c r="U1511" s="34">
        <f>MAX(O$6:O1511)</f>
        <v>1.42183987389864</v>
      </c>
      <c r="V1511" s="35">
        <f t="shared" si="170"/>
        <v>-9.8039286834262662E-2</v>
      </c>
      <c r="W1511" s="35">
        <f t="shared" si="171"/>
        <v>-0.15114812675660927</v>
      </c>
      <c r="X1511" s="35">
        <f t="shared" si="171"/>
        <v>-8.6697853450104945E-2</v>
      </c>
    </row>
    <row r="1512" spans="1:24">
      <c r="A1512" s="357">
        <v>46106</v>
      </c>
      <c r="B1512" s="132">
        <f>[1]!thsiFinD("ths_adjustment_nvg_ratio_fund",B$2,$A$6,$A1512,101)/100</f>
        <v>0.62739769820972002</v>
      </c>
      <c r="C1512" s="132">
        <f>[1]!thsiFinD("ths_adjustment_nvg_ratio_fund",C$2,$A$6,$A1512,101)/100</f>
        <v>0.53739900964295007</v>
      </c>
      <c r="D1512" s="132">
        <f>[1]!thsiFinD("ths_adjustment_nvg_ratio_fund",D$2,$A$6,$A1512,101)/100</f>
        <v>1.0053918044572001</v>
      </c>
      <c r="E1512" s="132">
        <f>[1]!thsiFinD("ths_adjustment_nvg_ratio_fund",E$2,$A$6,$A1512,101)/100</f>
        <v>1.2258894397058</v>
      </c>
      <c r="F1512" s="135">
        <f>(1+F$831)*(1+[1]!thsiFinD("ths_adjustment_nvg_ratio_fund",F$2,$A$832,$A1512,101)/100)-1</f>
        <v>0.9531603388681158</v>
      </c>
      <c r="G1512" s="135">
        <f>(1+G$831)*(1+[1]!thsiFinD("ths_adjustment_nvg_ratio_fund",G$2,$A$832,$A1512,101)/100)-1</f>
        <v>0.83387343033643524</v>
      </c>
      <c r="H1512" s="136">
        <f>(1+H$997)*(1+[1]!thsiFinD("ths_adjustment_nvg_ratio_fund",H$2,$A$998,$A1512,101)/100)-1</f>
        <v>0.96410945612808607</v>
      </c>
      <c r="I1512" s="136">
        <f>(1+I$997)*(1+[1]!thsiFinD("ths_adjustment_nvg_ratio_fund",I$2,$A$998,$A1512,101)/100)-1</f>
        <v>1.1605472095186031</v>
      </c>
      <c r="J1512" s="32">
        <f t="shared" si="165"/>
        <v>0.9134710483583639</v>
      </c>
      <c r="K1512" s="32">
        <f>[1]!thsiFinD("ths_int_chg_ratio_index",K$2,$A$6,$A1512,101)/100</f>
        <v>0.18984122876504</v>
      </c>
      <c r="L1512" s="32">
        <f>[1]!thsiFinD("ths_int_chg_ratio_index",L$2,$A$6,$A1512,101)/100</f>
        <v>0.32187386850385002</v>
      </c>
      <c r="M1512" s="46">
        <f t="shared" si="166"/>
        <v>1.9134710483583639</v>
      </c>
      <c r="N1512" s="46">
        <f t="shared" si="167"/>
        <v>1.1898412287650399</v>
      </c>
      <c r="O1512" s="46">
        <f t="shared" si="167"/>
        <v>1.32187386850385</v>
      </c>
      <c r="P1512" s="38">
        <f t="shared" si="168"/>
        <v>2.0213733297154812E-2</v>
      </c>
      <c r="Q1512" s="38">
        <f t="shared" si="169"/>
        <v>1.6384863466393229E-2</v>
      </c>
      <c r="R1512" s="38">
        <f t="shared" si="169"/>
        <v>1.7946256443894137E-2</v>
      </c>
      <c r="S1512" s="34">
        <f>MAX(M$6:M1512)</f>
        <v>2.0794242715818436</v>
      </c>
      <c r="T1512" s="34">
        <f>MAX(N$6:N1512)</f>
        <v>1.37911001835863</v>
      </c>
      <c r="U1512" s="34">
        <f>MAX(O$6:O1512)</f>
        <v>1.42183987389864</v>
      </c>
      <c r="V1512" s="35">
        <f t="shared" si="170"/>
        <v>-7.9807293533818879E-2</v>
      </c>
      <c r="W1512" s="35">
        <f t="shared" si="171"/>
        <v>-0.13723980471032426</v>
      </c>
      <c r="X1512" s="35">
        <f t="shared" si="171"/>
        <v>-7.0307498917361433E-2</v>
      </c>
    </row>
    <row r="1513" spans="1:24">
      <c r="A1513" s="357">
        <v>46107</v>
      </c>
      <c r="B1513" s="132">
        <f>[1]!thsiFinD("ths_adjustment_nvg_ratio_fund",B$2,$A$6,$A1513,101)/100</f>
        <v>0.60957480818414</v>
      </c>
      <c r="C1513" s="132">
        <f>[1]!thsiFinD("ths_adjustment_nvg_ratio_fund",C$2,$A$6,$A1513,101)/100</f>
        <v>0.51924246373034</v>
      </c>
      <c r="D1513" s="132">
        <f>[1]!thsiFinD("ths_adjustment_nvg_ratio_fund",D$2,$A$6,$A1513,101)/100</f>
        <v>0.97723460340282997</v>
      </c>
      <c r="E1513" s="132">
        <f>[1]!thsiFinD("ths_adjustment_nvg_ratio_fund",E$2,$A$6,$A1513,101)/100</f>
        <v>1.1941016727873</v>
      </c>
      <c r="F1513" s="135">
        <f>(1+F$831)*(1+[1]!thsiFinD("ths_adjustment_nvg_ratio_fund",F$2,$A$832,$A1513,101)/100)-1</f>
        <v>0.92911563974741762</v>
      </c>
      <c r="G1513" s="135">
        <f>(1+G$831)*(1+[1]!thsiFinD("ths_adjustment_nvg_ratio_fund",G$2,$A$832,$A1513,101)/100)-1</f>
        <v>0.81157345269243741</v>
      </c>
      <c r="H1513" s="136">
        <f>(1+H$997)*(1+[1]!thsiFinD("ths_adjustment_nvg_ratio_fund",H$2,$A$998,$A1513,101)/100)-1</f>
        <v>0.94249515135076933</v>
      </c>
      <c r="I1513" s="136">
        <f>(1+I$997)*(1+[1]!thsiFinD("ths_adjustment_nvg_ratio_fund",I$2,$A$998,$A1513,101)/100)-1</f>
        <v>1.1297567145840284</v>
      </c>
      <c r="J1513" s="32">
        <f t="shared" si="165"/>
        <v>0.88913681330990779</v>
      </c>
      <c r="K1513" s="32">
        <f>[1]!thsiFinD("ths_int_chg_ratio_index",K$2,$A$6,$A1513,101)/100</f>
        <v>0.17313045508213001</v>
      </c>
      <c r="L1513" s="32">
        <f>[1]!thsiFinD("ths_int_chg_ratio_index",L$2,$A$6,$A1513,101)/100</f>
        <v>0.30260642935804</v>
      </c>
      <c r="M1513" s="46">
        <f t="shared" si="166"/>
        <v>1.8891368133099078</v>
      </c>
      <c r="N1513" s="46">
        <f t="shared" si="167"/>
        <v>1.17313045508213</v>
      </c>
      <c r="O1513" s="46">
        <f t="shared" si="167"/>
        <v>1.3026064293580399</v>
      </c>
      <c r="P1513" s="38">
        <f t="shared" si="168"/>
        <v>-1.2717325965989068E-2</v>
      </c>
      <c r="Q1513" s="38">
        <f t="shared" si="169"/>
        <v>-1.4044540799997618E-2</v>
      </c>
      <c r="R1513" s="38">
        <f t="shared" si="169"/>
        <v>-1.4575852965168057E-2</v>
      </c>
      <c r="S1513" s="34">
        <f>MAX(M$6:M1513)</f>
        <v>2.0794242715818436</v>
      </c>
      <c r="T1513" s="34">
        <f>MAX(N$6:N1513)</f>
        <v>1.37911001835863</v>
      </c>
      <c r="U1513" s="34">
        <f>MAX(O$6:O1513)</f>
        <v>1.42183987389864</v>
      </c>
      <c r="V1513" s="35">
        <f t="shared" si="170"/>
        <v>-9.1509684133475044E-2</v>
      </c>
      <c r="W1513" s="35">
        <f t="shared" si="171"/>
        <v>-0.14935687547368404</v>
      </c>
      <c r="X1513" s="35">
        <f t="shared" si="171"/>
        <v>-8.3858560115961378E-2</v>
      </c>
    </row>
    <row r="1514" spans="1:24">
      <c r="A1514" s="357">
        <v>46108</v>
      </c>
      <c r="B1514" s="132">
        <f>[1]!thsiFinD("ths_adjustment_nvg_ratio_fund",B$2,$A$6,$A1514,101)/100</f>
        <v>0.62100383631714007</v>
      </c>
      <c r="C1514" s="132">
        <f>[1]!thsiFinD("ths_adjustment_nvg_ratio_fund",C$2,$A$6,$A1514,101)/100</f>
        <v>0.52940665450438995</v>
      </c>
      <c r="D1514" s="132">
        <f>[1]!thsiFinD("ths_adjustment_nvg_ratio_fund",D$2,$A$6,$A1514,101)/100</f>
        <v>1.0067098011023001</v>
      </c>
      <c r="E1514" s="132">
        <f>[1]!thsiFinD("ths_adjustment_nvg_ratio_fund",E$2,$A$6,$A1514,101)/100</f>
        <v>1.2186183376382</v>
      </c>
      <c r="F1514" s="135">
        <f>(1+F$831)*(1+[1]!thsiFinD("ths_adjustment_nvg_ratio_fund",F$2,$A$832,$A1514,101)/100)-1</f>
        <v>0.95280674035163515</v>
      </c>
      <c r="G1514" s="135">
        <f>(1+G$831)*(1+[1]!thsiFinD("ths_adjustment_nvg_ratio_fund",G$2,$A$832,$A1514,101)/100)-1</f>
        <v>0.84274546445285936</v>
      </c>
      <c r="H1514" s="136">
        <f>(1+H$997)*(1+[1]!thsiFinD("ths_adjustment_nvg_ratio_fund",H$2,$A$998,$A1514,101)/100)-1</f>
        <v>0.97620933009433219</v>
      </c>
      <c r="I1514" s="136">
        <f>(1+I$997)*(1+[1]!thsiFinD("ths_adjustment_nvg_ratio_fund",I$2,$A$998,$A1514,101)/100)-1</f>
        <v>1.1675781099366853</v>
      </c>
      <c r="J1514" s="32">
        <f t="shared" si="165"/>
        <v>0.91438478429969272</v>
      </c>
      <c r="K1514" s="32">
        <f>[1]!thsiFinD("ths_int_chg_ratio_index",K$2,$A$6,$A1514,101)/100</f>
        <v>0.18197860425624002</v>
      </c>
      <c r="L1514" s="32">
        <f>[1]!thsiFinD("ths_int_chg_ratio_index",L$2,$A$6,$A1514,101)/100</f>
        <v>0.31600945466902003</v>
      </c>
      <c r="M1514" s="46">
        <f t="shared" si="166"/>
        <v>1.9143847842996928</v>
      </c>
      <c r="N1514" s="46">
        <f t="shared" si="167"/>
        <v>1.1819786042562401</v>
      </c>
      <c r="O1514" s="46">
        <f t="shared" si="167"/>
        <v>1.31600945466902</v>
      </c>
      <c r="P1514" s="38">
        <f t="shared" si="168"/>
        <v>1.3364818689626246E-2</v>
      </c>
      <c r="Q1514" s="38">
        <f t="shared" si="169"/>
        <v>7.5423403559076174E-3</v>
      </c>
      <c r="R1514" s="38">
        <f t="shared" si="169"/>
        <v>1.028938980255556E-2</v>
      </c>
      <c r="S1514" s="34">
        <f>MAX(M$6:M1514)</f>
        <v>2.0794242715818436</v>
      </c>
      <c r="T1514" s="34">
        <f>MAX(N$6:N1514)</f>
        <v>1.37911001835863</v>
      </c>
      <c r="U1514" s="34">
        <f>MAX(O$6:O1514)</f>
        <v>1.42183987389864</v>
      </c>
      <c r="V1514" s="35">
        <f t="shared" si="170"/>
        <v>-7.9367875780637642E-2</v>
      </c>
      <c r="W1514" s="35">
        <f t="shared" si="171"/>
        <v>-0.14294103550709392</v>
      </c>
      <c r="X1514" s="35">
        <f t="shared" si="171"/>
        <v>-7.4432023726719865E-2</v>
      </c>
    </row>
    <row r="1515" spans="1:24">
      <c r="A1515" s="357">
        <v>46111</v>
      </c>
      <c r="B1515" s="132">
        <f>[1]!thsiFinD("ths_adjustment_nvg_ratio_fund",B$2,$A$6,$A1515,101)/100</f>
        <v>0.61836636828644997</v>
      </c>
      <c r="C1515" s="132">
        <f>[1]!thsiFinD("ths_adjustment_nvg_ratio_fund",C$2,$A$6,$A1515,101)/100</f>
        <v>0.52749543914516994</v>
      </c>
      <c r="D1515" s="132">
        <f>[1]!thsiFinD("ths_adjustment_nvg_ratio_fund",D$2,$A$6,$A1515,101)/100</f>
        <v>1.0156961418644002</v>
      </c>
      <c r="E1515" s="132">
        <f>[1]!thsiFinD("ths_adjustment_nvg_ratio_fund",E$2,$A$6,$A1515,101)/100</f>
        <v>1.2260758782679</v>
      </c>
      <c r="F1515" s="135">
        <f>(1+F$831)*(1+[1]!thsiFinD("ths_adjustment_nvg_ratio_fund",F$2,$A$832,$A1515,101)/100)-1</f>
        <v>0.96459335756766396</v>
      </c>
      <c r="G1515" s="135">
        <f>(1+G$831)*(1+[1]!thsiFinD("ths_adjustment_nvg_ratio_fund",G$2,$A$832,$A1515,101)/100)-1</f>
        <v>0.85365566856901109</v>
      </c>
      <c r="H1515" s="136">
        <f>(1+H$997)*(1+[1]!thsiFinD("ths_adjustment_nvg_ratio_fund",H$2,$A$998,$A1515,101)/100)-1</f>
        <v>0.98510325454815706</v>
      </c>
      <c r="I1515" s="136">
        <f>(1+I$997)*(1+[1]!thsiFinD("ths_adjustment_nvg_ratio_fund",I$2,$A$998,$A1515,101)/100)-1</f>
        <v>1.1780032381428671</v>
      </c>
      <c r="J1515" s="32">
        <f t="shared" si="165"/>
        <v>0.92112366829895254</v>
      </c>
      <c r="K1515" s="32">
        <f>[1]!thsiFinD("ths_int_chg_ratio_index",K$2,$A$6,$A1515,101)/100</f>
        <v>0.18068145410206998</v>
      </c>
      <c r="L1515" s="32">
        <f>[1]!thsiFinD("ths_int_chg_ratio_index",L$2,$A$6,$A1515,101)/100</f>
        <v>0.31667730266562999</v>
      </c>
      <c r="M1515" s="46">
        <f t="shared" si="166"/>
        <v>1.9211236682989525</v>
      </c>
      <c r="N1515" s="46">
        <f t="shared" si="167"/>
        <v>1.18068145410207</v>
      </c>
      <c r="O1515" s="46">
        <f t="shared" si="167"/>
        <v>1.31667730266563</v>
      </c>
      <c r="P1515" s="38">
        <f t="shared" si="168"/>
        <v>3.5201303596470446E-3</v>
      </c>
      <c r="Q1515" s="38">
        <f t="shared" si="169"/>
        <v>-1.0974396232715788E-3</v>
      </c>
      <c r="R1515" s="38">
        <f t="shared" si="169"/>
        <v>5.0747963416264419E-4</v>
      </c>
      <c r="S1515" s="34">
        <f>MAX(M$6:M1515)</f>
        <v>2.0794242715818436</v>
      </c>
      <c r="T1515" s="34">
        <f>MAX(N$6:N1515)</f>
        <v>1.37911001835863</v>
      </c>
      <c r="U1515" s="34">
        <f>MAX(O$6:O1515)</f>
        <v>1.42183987389864</v>
      </c>
      <c r="V1515" s="35">
        <f t="shared" si="170"/>
        <v>-7.6127130690106792E-2</v>
      </c>
      <c r="W1515" s="35">
        <f t="shared" si="171"/>
        <v>-0.14388160597420863</v>
      </c>
      <c r="X1515" s="35">
        <f t="shared" si="171"/>
        <v>-7.3962316828728114E-2</v>
      </c>
    </row>
    <row r="1516" spans="1:24">
      <c r="A1516" s="357">
        <v>46112</v>
      </c>
      <c r="B1516" s="132">
        <f>[1]!thsiFinD("ths_adjustment_nvg_ratio_fund",B$2,$A$6,$A1516,101)/100</f>
        <v>0.60925511508951002</v>
      </c>
      <c r="C1516" s="132">
        <f>[1]!thsiFinD("ths_adjustment_nvg_ratio_fund",C$2,$A$6,$A1516,101)/100</f>
        <v>0.51507253931022001</v>
      </c>
      <c r="D1516" s="132">
        <f>[1]!thsiFinD("ths_adjustment_nvg_ratio_fund",D$2,$A$6,$A1516,101)/100</f>
        <v>0.97771387491013995</v>
      </c>
      <c r="E1516" s="132">
        <f>[1]!thsiFinD("ths_adjustment_nvg_ratio_fund",E$2,$A$6,$A1516,101)/100</f>
        <v>1.1920508491450001</v>
      </c>
      <c r="F1516" s="135">
        <f>(1+F$831)*(1+[1]!thsiFinD("ths_adjustment_nvg_ratio_fund",F$2,$A$832,$A1516,101)/100)-1</f>
        <v>0.93265162491222608</v>
      </c>
      <c r="G1516" s="135">
        <f>(1+G$831)*(1+[1]!thsiFinD("ths_adjustment_nvg_ratio_fund",G$2,$A$832,$A1516,101)/100)-1</f>
        <v>0.81864710151499831</v>
      </c>
      <c r="H1516" s="136">
        <f>(1+H$997)*(1+[1]!thsiFinD("ths_adjustment_nvg_ratio_fund",H$2,$A$998,$A1516,101)/100)-1</f>
        <v>0.95066515172114463</v>
      </c>
      <c r="I1516" s="136">
        <f>(1+I$997)*(1+[1]!thsiFinD("ths_adjustment_nvg_ratio_fund",I$2,$A$998,$A1516,101)/100)-1</f>
        <v>1.1510918606804652</v>
      </c>
      <c r="J1516" s="32">
        <f t="shared" si="165"/>
        <v>0.89339351466046302</v>
      </c>
      <c r="K1516" s="32">
        <f>[1]!thsiFinD("ths_int_chg_ratio_index",K$2,$A$6,$A1516,101)/100</f>
        <v>0.16688838595433</v>
      </c>
      <c r="L1516" s="32">
        <f>[1]!thsiFinD("ths_int_chg_ratio_index",L$2,$A$6,$A1516,101)/100</f>
        <v>0.29826192858875</v>
      </c>
      <c r="M1516" s="46">
        <f t="shared" si="166"/>
        <v>1.893393514660463</v>
      </c>
      <c r="N1516" s="46">
        <f t="shared" si="167"/>
        <v>1.16688838595433</v>
      </c>
      <c r="O1516" s="46">
        <f t="shared" si="167"/>
        <v>1.29826192858875</v>
      </c>
      <c r="P1516" s="38">
        <f t="shared" si="168"/>
        <v>-1.4434340743426977E-2</v>
      </c>
      <c r="Q1516" s="38">
        <f t="shared" si="169"/>
        <v>-1.1682294237635782E-2</v>
      </c>
      <c r="R1516" s="38">
        <f t="shared" si="169"/>
        <v>-1.3986247077851011E-2</v>
      </c>
      <c r="S1516" s="34">
        <f>MAX(M$6:M1516)</f>
        <v>2.0794242715818436</v>
      </c>
      <c r="T1516" s="34">
        <f>MAX(N$6:N1516)</f>
        <v>1.37911001835863</v>
      </c>
      <c r="U1516" s="34">
        <f>MAX(O$6:O1516)</f>
        <v>1.42183987389864</v>
      </c>
      <c r="V1516" s="35">
        <f t="shared" si="170"/>
        <v>-8.9462626489333341E-2</v>
      </c>
      <c r="W1516" s="35">
        <f t="shared" si="171"/>
        <v>-0.15388303295547012</v>
      </c>
      <c r="X1516" s="35">
        <f t="shared" si="171"/>
        <v>-8.6914108668962209E-2</v>
      </c>
    </row>
    <row r="1517" spans="1:24">
      <c r="A1517" s="357">
        <v>46113</v>
      </c>
      <c r="B1517" s="132">
        <f>[1]!thsiFinD("ths_adjustment_nvg_ratio_fund",B$2,$A$6,$A1517,101)/100</f>
        <v>0.63770780051150999</v>
      </c>
      <c r="C1517" s="132">
        <f>[1]!thsiFinD("ths_adjustment_nvg_ratio_fund",C$2,$A$6,$A1517,101)/100</f>
        <v>0.54130831378680999</v>
      </c>
      <c r="D1517" s="132">
        <f>[1]!thsiFinD("ths_adjustment_nvg_ratio_fund",D$2,$A$6,$A1517,101)/100</f>
        <v>1.0152168703571001</v>
      </c>
      <c r="E1517" s="132">
        <f>[1]!thsiFinD("ths_adjustment_nvg_ratio_fund",E$2,$A$6,$A1517,101)/100</f>
        <v>1.2326944455613</v>
      </c>
      <c r="F1517" s="135">
        <f>(1+F$831)*(1+[1]!thsiFinD("ths_adjustment_nvg_ratio_fund",F$2,$A$832,$A1517,101)/100)-1</f>
        <v>0.96565415311710634</v>
      </c>
      <c r="G1517" s="135">
        <f>(1+G$831)*(1+[1]!thsiFinD("ths_adjustment_nvg_ratio_fund",G$2,$A$832,$A1517,101)/100)-1</f>
        <v>0.85461480739241158</v>
      </c>
      <c r="H1517" s="136">
        <f>(1+H$997)*(1+[1]!thsiFinD("ths_adjustment_nvg_ratio_fund",H$2,$A$998,$A1517,101)/100)-1</f>
        <v>0.99037755858472321</v>
      </c>
      <c r="I1517" s="136">
        <f>(1+I$997)*(1+[1]!thsiFinD("ths_adjustment_nvg_ratio_fund",I$2,$A$998,$A1517,101)/100)-1</f>
        <v>1.202490167185315</v>
      </c>
      <c r="J1517" s="32">
        <f t="shared" si="165"/>
        <v>0.93000801456203441</v>
      </c>
      <c r="K1517" s="32">
        <f>[1]!thsiFinD("ths_int_chg_ratio_index",K$2,$A$6,$A1517,101)/100</f>
        <v>0.18693633135767002</v>
      </c>
      <c r="L1517" s="32">
        <f>[1]!thsiFinD("ths_int_chg_ratio_index",L$2,$A$6,$A1517,101)/100</f>
        <v>0.32142534770917003</v>
      </c>
      <c r="M1517" s="46">
        <f t="shared" si="166"/>
        <v>1.9300080145620344</v>
      </c>
      <c r="N1517" s="46">
        <f t="shared" si="167"/>
        <v>1.18693633135767</v>
      </c>
      <c r="O1517" s="46">
        <f t="shared" si="167"/>
        <v>1.32142534770917</v>
      </c>
      <c r="P1517" s="38">
        <f t="shared" si="168"/>
        <v>1.9338029637297804E-2</v>
      </c>
      <c r="Q1517" s="38">
        <f t="shared" si="169"/>
        <v>1.7180688097211627E-2</v>
      </c>
      <c r="R1517" s="38">
        <f t="shared" si="169"/>
        <v>1.7841868894360458E-2</v>
      </c>
      <c r="S1517" s="34">
        <f>MAX(M$6:M1517)</f>
        <v>2.0794242715818436</v>
      </c>
      <c r="T1517" s="34">
        <f>MAX(N$6:N1517)</f>
        <v>1.37911001835863</v>
      </c>
      <c r="U1517" s="34">
        <f>MAX(O$6:O1517)</f>
        <v>1.42183987389864</v>
      </c>
      <c r="V1517" s="35">
        <f t="shared" si="170"/>
        <v>-7.1854627774516899E-2</v>
      </c>
      <c r="W1517" s="35">
        <f t="shared" si="171"/>
        <v>-0.13934616125091936</v>
      </c>
      <c r="X1517" s="35">
        <f t="shared" si="171"/>
        <v>-7.0622949906543608E-2</v>
      </c>
    </row>
    <row r="1518" spans="1:24">
      <c r="A1518" s="357">
        <v>46114</v>
      </c>
      <c r="B1518" s="132">
        <f>[1]!thsiFinD("ths_adjustment_nvg_ratio_fund",B$2,$A$6,$A1518,101)/100</f>
        <v>0.61908567774936007</v>
      </c>
      <c r="C1518" s="132">
        <f>[1]!thsiFinD("ths_adjustment_nvg_ratio_fund",C$2,$A$6,$A1518,101)/100</f>
        <v>0.52349926157588</v>
      </c>
      <c r="D1518" s="132">
        <f>[1]!thsiFinD("ths_adjustment_nvg_ratio_fund",D$2,$A$6,$A1518,101)/100</f>
        <v>0.98202731847592006</v>
      </c>
      <c r="E1518" s="132">
        <f>[1]!thsiFinD("ths_adjustment_nvg_ratio_fund",E$2,$A$6,$A1518,101)/100</f>
        <v>1.1895339291361999</v>
      </c>
      <c r="F1518" s="135">
        <f>(1+F$831)*(1+[1]!thsiFinD("ths_adjustment_nvg_ratio_fund",F$2,$A$832,$A1518,101)/100)-1</f>
        <v>0.93477321601111152</v>
      </c>
      <c r="G1518" s="135">
        <f>(1+G$831)*(1+[1]!thsiFinD("ths_adjustment_nvg_ratio_fund",G$2,$A$832,$A1518,101)/100)-1</f>
        <v>0.8288379515136024</v>
      </c>
      <c r="H1518" s="136">
        <f>(1+H$997)*(1+[1]!thsiFinD("ths_adjustment_nvg_ratio_fund",H$2,$A$998,$A1518,101)/100)-1</f>
        <v>0.96266160796118672</v>
      </c>
      <c r="I1518" s="136">
        <f>(1+I$997)*(1+[1]!thsiFinD("ths_adjustment_nvg_ratio_fund",I$2,$A$998,$A1518,101)/100)-1</f>
        <v>1.1657597736216943</v>
      </c>
      <c r="J1518" s="32">
        <f t="shared" si="165"/>
        <v>0.9007723420056194</v>
      </c>
      <c r="K1518" s="32">
        <f>[1]!thsiFinD("ths_int_chg_ratio_index",K$2,$A$6,$A1518,101)/100</f>
        <v>0.17179160839514002</v>
      </c>
      <c r="L1518" s="32">
        <f>[1]!thsiFinD("ths_int_chg_ratio_index",L$2,$A$6,$A1518,101)/100</f>
        <v>0.30228386059785001</v>
      </c>
      <c r="M1518" s="46">
        <f t="shared" si="166"/>
        <v>1.9007723420056193</v>
      </c>
      <c r="N1518" s="46">
        <f t="shared" si="167"/>
        <v>1.1717916083951401</v>
      </c>
      <c r="O1518" s="46">
        <f t="shared" si="167"/>
        <v>1.30228386059785</v>
      </c>
      <c r="P1518" s="38">
        <f t="shared" si="168"/>
        <v>-1.5147953964869676E-2</v>
      </c>
      <c r="Q1518" s="38">
        <f t="shared" si="169"/>
        <v>-1.2759507449912388E-2</v>
      </c>
      <c r="R1518" s="38">
        <f t="shared" si="169"/>
        <v>-1.448548504423941E-2</v>
      </c>
      <c r="S1518" s="34">
        <f>MAX(M$6:M1518)</f>
        <v>2.0794242715818436</v>
      </c>
      <c r="T1518" s="34">
        <f>MAX(N$6:N1518)</f>
        <v>1.37911001835863</v>
      </c>
      <c r="U1518" s="34">
        <f>MAX(O$6:O1518)</f>
        <v>1.42183987389864</v>
      </c>
      <c r="V1518" s="35">
        <f t="shared" si="170"/>
        <v>-8.5914131145695238E-2</v>
      </c>
      <c r="W1518" s="35">
        <f t="shared" si="171"/>
        <v>-0.15032768031823396</v>
      </c>
      <c r="X1518" s="35">
        <f t="shared" si="171"/>
        <v>-8.4085427266131774E-2</v>
      </c>
    </row>
    <row r="1519" spans="1:24">
      <c r="A1519" s="357">
        <v>46115</v>
      </c>
      <c r="B1519" s="132">
        <f>[1]!thsiFinD("ths_adjustment_nvg_ratio_fund",B$2,$A$6,$A1519,101)/100</f>
        <v>0.60469948849105004</v>
      </c>
      <c r="C1519" s="132">
        <f>[1]!thsiFinD("ths_adjustment_nvg_ratio_fund",C$2,$A$6,$A1519,101)/100</f>
        <v>0.51020762748674997</v>
      </c>
      <c r="D1519" s="132">
        <f>[1]!thsiFinD("ths_adjustment_nvg_ratio_fund",D$2,$A$6,$A1519,101)/100</f>
        <v>0.96501317996644997</v>
      </c>
      <c r="E1519" s="132">
        <f>[1]!thsiFinD("ths_adjustment_nvg_ratio_fund",E$2,$A$6,$A1519,101)/100</f>
        <v>1.1662291146683998</v>
      </c>
      <c r="F1519" s="135">
        <f>(1+F$831)*(1+[1]!thsiFinD("ths_adjustment_nvg_ratio_fund",F$2,$A$832,$A1519,101)/100)-1</f>
        <v>0.90212428632271169</v>
      </c>
      <c r="G1519" s="135">
        <f>(1+G$831)*(1+[1]!thsiFinD("ths_adjustment_nvg_ratio_fund",G$2,$A$832,$A1519,101)/100)-1</f>
        <v>0.80797668210469942</v>
      </c>
      <c r="H1519" s="136">
        <f>(1+H$997)*(1+[1]!thsiFinD("ths_adjustment_nvg_ratio_fund",H$2,$A$998,$A1519,101)/100)-1</f>
        <v>0.93029185965831873</v>
      </c>
      <c r="I1519" s="136">
        <f>(1+I$997)*(1+[1]!thsiFinD("ths_adjustment_nvg_ratio_fund",I$2,$A$998,$A1519,101)/100)-1</f>
        <v>1.1264837092170241</v>
      </c>
      <c r="J1519" s="32">
        <f t="shared" si="165"/>
        <v>0.87662824348942536</v>
      </c>
      <c r="K1519" s="32">
        <f>[1]!thsiFinD("ths_int_chg_ratio_index",K$2,$A$6,$A1519,101)/100</f>
        <v>0.16157341025190999</v>
      </c>
      <c r="L1519" s="32">
        <f>[1]!thsiFinD("ths_int_chg_ratio_index",L$2,$A$6,$A1519,101)/100</f>
        <v>0.28696135561365999</v>
      </c>
      <c r="M1519" s="46">
        <f t="shared" si="166"/>
        <v>1.8766282434894253</v>
      </c>
      <c r="N1519" s="46">
        <f t="shared" si="167"/>
        <v>1.16157341025191</v>
      </c>
      <c r="O1519" s="46">
        <f t="shared" si="167"/>
        <v>1.2869613556136601</v>
      </c>
      <c r="P1519" s="38">
        <f t="shared" si="168"/>
        <v>-1.2702256857713978E-2</v>
      </c>
      <c r="Q1519" s="38">
        <f t="shared" si="169"/>
        <v>-8.7201496153609392E-3</v>
      </c>
      <c r="R1519" s="38">
        <f t="shared" si="169"/>
        <v>-1.1765871825483276E-2</v>
      </c>
      <c r="S1519" s="34">
        <f>MAX(M$6:M1519)</f>
        <v>2.0794242715818436</v>
      </c>
      <c r="T1519" s="34">
        <f>MAX(N$6:N1519)</f>
        <v>1.37911001835863</v>
      </c>
      <c r="U1519" s="34">
        <f>MAX(O$6:O1519)</f>
        <v>1.42183987389864</v>
      </c>
      <c r="V1519" s="35">
        <f t="shared" si="170"/>
        <v>-9.7525084641889359E-2</v>
      </c>
      <c r="W1519" s="35">
        <f t="shared" si="171"/>
        <v>-0.15773695006988986</v>
      </c>
      <c r="X1519" s="35">
        <f t="shared" si="171"/>
        <v>-9.4861960732010697E-2</v>
      </c>
    </row>
    <row r="1520" spans="1:24">
      <c r="A1520" s="357">
        <v>46119</v>
      </c>
      <c r="B1520" s="132">
        <f>[1]!thsiFinD("ths_adjustment_nvg_ratio_fund",B$2,$A$6,$A1520,101)/100</f>
        <v>0.60469948849105004</v>
      </c>
      <c r="C1520" s="132">
        <f>[1]!thsiFinD("ths_adjustment_nvg_ratio_fund",C$2,$A$6,$A1520,101)/100</f>
        <v>0.51203196942054996</v>
      </c>
      <c r="D1520" s="132">
        <f>[1]!thsiFinD("ths_adjustment_nvg_ratio_fund",D$2,$A$6,$A1520,101)/100</f>
        <v>0.97292115983705008</v>
      </c>
      <c r="E1520" s="132">
        <f>[1]!thsiFinD("ths_adjustment_nvg_ratio_fund",E$2,$A$6,$A1520,101)/100</f>
        <v>1.1762035753069</v>
      </c>
      <c r="F1520" s="135">
        <f>(1+F$831)*(1+[1]!thsiFinD("ths_adjustment_nvg_ratio_fund",F$2,$A$832,$A1520,101)/100)-1</f>
        <v>0.92935137209173813</v>
      </c>
      <c r="G1520" s="135">
        <f>(1+G$831)*(1+[1]!thsiFinD("ths_adjustment_nvg_ratio_fund",G$2,$A$832,$A1520,101)/100)-1</f>
        <v>0.82895784386651705</v>
      </c>
      <c r="H1520" s="136">
        <f>(1+H$997)*(1+[1]!thsiFinD("ths_adjustment_nvg_ratio_fund",H$2,$A$998,$A1520,101)/100)-1</f>
        <v>0.95738730392461013</v>
      </c>
      <c r="I1520" s="136">
        <f>(1+I$997)*(1+[1]!thsiFinD("ths_adjustment_nvg_ratio_fund",I$2,$A$998,$A1520,101)/100)-1</f>
        <v>1.1554558678365048</v>
      </c>
      <c r="J1520" s="32">
        <f t="shared" si="165"/>
        <v>0.89212607259686494</v>
      </c>
      <c r="K1520" s="32">
        <f>[1]!thsiFinD("ths_int_chg_ratio_index",K$2,$A$6,$A1520,101)/100</f>
        <v>0.16311029209729999</v>
      </c>
      <c r="L1520" s="32">
        <f>[1]!thsiFinD("ths_int_chg_ratio_index",L$2,$A$6,$A1520,101)/100</f>
        <v>0.29390725032620002</v>
      </c>
      <c r="M1520" s="46">
        <f t="shared" si="166"/>
        <v>1.8921260725968649</v>
      </c>
      <c r="N1520" s="46">
        <f t="shared" si="167"/>
        <v>1.1631102920973</v>
      </c>
      <c r="O1520" s="46">
        <f t="shared" si="167"/>
        <v>1.2939072503262001</v>
      </c>
      <c r="P1520" s="38">
        <f t="shared" si="168"/>
        <v>8.2583373458255949E-3</v>
      </c>
      <c r="Q1520" s="38">
        <f t="shared" si="169"/>
        <v>1.3231035006704417E-3</v>
      </c>
      <c r="R1520" s="38">
        <f t="shared" si="169"/>
        <v>5.3971276466402429E-3</v>
      </c>
      <c r="S1520" s="34">
        <f>MAX(M$6:M1520)</f>
        <v>2.0794242715818436</v>
      </c>
      <c r="T1520" s="34">
        <f>MAX(N$6:N1520)</f>
        <v>1.37911001835863</v>
      </c>
      <c r="U1520" s="34">
        <f>MAX(O$6:O1520)</f>
        <v>1.42183987389864</v>
      </c>
      <c r="V1520" s="35">
        <f t="shared" si="170"/>
        <v>-9.0072142344716721E-2</v>
      </c>
      <c r="W1520" s="35">
        <f t="shared" si="171"/>
        <v>-0.1566225488800419</v>
      </c>
      <c r="X1520" s="35">
        <f t="shared" si="171"/>
        <v>-8.997681519625178E-2</v>
      </c>
    </row>
    <row r="1521" spans="1:24">
      <c r="A1521" s="357">
        <v>46120</v>
      </c>
      <c r="B1521" s="132">
        <f>[1]!thsiFinD("ths_adjustment_nvg_ratio_fund",B$2,$A$6,$A1521,101)/100</f>
        <v>0.66671994884910002</v>
      </c>
      <c r="C1521" s="132">
        <f>[1]!thsiFinD("ths_adjustment_nvg_ratio_fund",C$2,$A$6,$A1521,101)/100</f>
        <v>0.56389540439579999</v>
      </c>
      <c r="D1521" s="132">
        <f>[1]!thsiFinD("ths_adjustment_nvg_ratio_fund",D$2,$A$6,$A1521,101)/100</f>
        <v>1.0676971004073998</v>
      </c>
      <c r="E1521" s="132">
        <f>[1]!thsiFinD("ths_adjustment_nvg_ratio_fund",E$2,$A$6,$A1521,101)/100</f>
        <v>1.2840582566328</v>
      </c>
      <c r="F1521" s="135">
        <f>(1+F$831)*(1+[1]!thsiFinD("ths_adjustment_nvg_ratio_fund",F$2,$A$832,$A1521,101)/100)-1</f>
        <v>1.0072609118896874</v>
      </c>
      <c r="G1521" s="135">
        <f>(1+G$831)*(1+[1]!thsiFinD("ths_adjustment_nvg_ratio_fund",G$2,$A$832,$A1521,101)/100)-1</f>
        <v>0.90820668914975844</v>
      </c>
      <c r="H1521" s="136">
        <f>(1+H$997)*(1+[1]!thsiFinD("ths_adjustment_nvg_ratio_fund",H$2,$A$998,$A1521,101)/100)-1</f>
        <v>1.0500495866063111</v>
      </c>
      <c r="I1521" s="136">
        <f>(1+I$997)*(1+[1]!thsiFinD("ths_adjustment_nvg_ratio_fund",I$2,$A$998,$A1521,101)/100)-1</f>
        <v>1.2575251463201473</v>
      </c>
      <c r="J1521" s="32">
        <f t="shared" si="165"/>
        <v>0.97567663053137543</v>
      </c>
      <c r="K1521" s="32">
        <f>[1]!thsiFinD("ths_int_chg_ratio_index",K$2,$A$6,$A1521,101)/100</f>
        <v>0.20846242352402</v>
      </c>
      <c r="L1521" s="32">
        <f>[1]!thsiFinD("ths_int_chg_ratio_index",L$2,$A$6,$A1521,101)/100</f>
        <v>0.34657286691852002</v>
      </c>
      <c r="M1521" s="46">
        <f t="shared" si="166"/>
        <v>1.9756766305313755</v>
      </c>
      <c r="N1521" s="46">
        <f t="shared" si="167"/>
        <v>1.20846242352402</v>
      </c>
      <c r="O1521" s="46">
        <f t="shared" si="167"/>
        <v>1.34657286691852</v>
      </c>
      <c r="P1521" s="38">
        <f t="shared" si="168"/>
        <v>4.4156971961091918E-2</v>
      </c>
      <c r="Q1521" s="38">
        <f t="shared" si="169"/>
        <v>3.8992115996963506E-2</v>
      </c>
      <c r="R1521" s="38">
        <f t="shared" si="169"/>
        <v>4.070277570439651E-2</v>
      </c>
      <c r="S1521" s="34">
        <f>MAX(M$6:M1521)</f>
        <v>2.0794242715818436</v>
      </c>
      <c r="T1521" s="34">
        <f>MAX(N$6:N1521)</f>
        <v>1.37911001835863</v>
      </c>
      <c r="U1521" s="34">
        <f>MAX(O$6:O1521)</f>
        <v>1.42183987389864</v>
      </c>
      <c r="V1521" s="35">
        <f t="shared" si="170"/>
        <v>-4.9892483447615987E-2</v>
      </c>
      <c r="W1521" s="35">
        <f t="shared" si="171"/>
        <v>-0.12373747747674912</v>
      </c>
      <c r="X1521" s="35">
        <f t="shared" si="171"/>
        <v>-5.2936345619384206E-2</v>
      </c>
    </row>
    <row r="1522" spans="1:24">
      <c r="A1522" s="357">
        <v>46121</v>
      </c>
      <c r="B1522" s="132">
        <f>[1]!thsiFinD("ths_adjustment_nvg_ratio_fund",B$2,$A$6,$A1522,101)/100</f>
        <v>0.65105498721228006</v>
      </c>
      <c r="C1522" s="132">
        <f>[1]!thsiFinD("ths_adjustment_nvg_ratio_fund",C$2,$A$6,$A1522,101)/100</f>
        <v>0.55711927721309995</v>
      </c>
      <c r="D1522" s="132">
        <f>[1]!thsiFinD("ths_adjustment_nvg_ratio_fund",D$2,$A$6,$A1522,101)/100</f>
        <v>1.0606278456745999</v>
      </c>
      <c r="E1522" s="132">
        <f>[1]!thsiFinD("ths_adjustment_nvg_ratio_fund",E$2,$A$6,$A1522,101)/100</f>
        <v>1.2748295501653</v>
      </c>
      <c r="F1522" s="135">
        <f>(1+F$831)*(1+[1]!thsiFinD("ths_adjustment_nvg_ratio_fund",F$2,$A$832,$A1522,101)/100)-1</f>
        <v>0.99335270357477401</v>
      </c>
      <c r="G1522" s="135">
        <f>(1+G$831)*(1+[1]!thsiFinD("ths_adjustment_nvg_ratio_fund",G$2,$A$832,$A1522,101)/100)-1</f>
        <v>0.90532927267956831</v>
      </c>
      <c r="H1522" s="136">
        <f>(1+H$997)*(1+[1]!thsiFinD("ths_adjustment_nvg_ratio_fund",H$2,$A$998,$A1522,101)/100)-1</f>
        <v>1.0434308521290498</v>
      </c>
      <c r="I1522" s="136">
        <f>(1+I$997)*(1+[1]!thsiFinD("ths_adjustment_nvg_ratio_fund",I$2,$A$998,$A1522,101)/100)-1</f>
        <v>1.2378871141178123</v>
      </c>
      <c r="J1522" s="32">
        <f t="shared" si="165"/>
        <v>0.96545395034581039</v>
      </c>
      <c r="K1522" s="32">
        <f>[1]!thsiFinD("ths_int_chg_ratio_index",K$2,$A$6,$A1522,101)/100</f>
        <v>0.20093108077319999</v>
      </c>
      <c r="L1522" s="32">
        <f>[1]!thsiFinD("ths_int_chg_ratio_index",L$2,$A$6,$A1522,101)/100</f>
        <v>0.33775215795077995</v>
      </c>
      <c r="M1522" s="46">
        <f t="shared" si="166"/>
        <v>1.9654539503458104</v>
      </c>
      <c r="N1522" s="46">
        <f t="shared" si="167"/>
        <v>1.2009310807731999</v>
      </c>
      <c r="O1522" s="46">
        <f t="shared" si="167"/>
        <v>1.3377521579507801</v>
      </c>
      <c r="P1522" s="38">
        <f t="shared" si="168"/>
        <v>-5.1742679078081721E-3</v>
      </c>
      <c r="Q1522" s="38">
        <f t="shared" si="169"/>
        <v>-6.2321695769884666E-3</v>
      </c>
      <c r="R1522" s="38">
        <f t="shared" si="169"/>
        <v>-6.5504876746291796E-3</v>
      </c>
      <c r="S1522" s="34">
        <f>MAX(M$6:M1522)</f>
        <v>2.0794242715818436</v>
      </c>
      <c r="T1522" s="34">
        <f>MAX(N$6:N1522)</f>
        <v>1.37911001835863</v>
      </c>
      <c r="U1522" s="34">
        <f>MAX(O$6:O1522)</f>
        <v>1.42183987389864</v>
      </c>
      <c r="V1522" s="35">
        <f t="shared" si="170"/>
        <v>-5.4808594279480372E-2</v>
      </c>
      <c r="W1522" s="35">
        <f t="shared" si="171"/>
        <v>-0.12919849411107365</v>
      </c>
      <c r="X1522" s="35">
        <f t="shared" si="171"/>
        <v>-5.9140074414493649E-2</v>
      </c>
    </row>
    <row r="1523" spans="1:24">
      <c r="A1523" s="357">
        <v>46122</v>
      </c>
      <c r="B1523" s="132">
        <f>[1]!thsiFinD("ths_adjustment_nvg_ratio_fund",B$2,$A$6,$A1523,101)/100</f>
        <v>0.67359335038363</v>
      </c>
      <c r="C1523" s="132">
        <f>[1]!thsiFinD("ths_adjustment_nvg_ratio_fund",C$2,$A$6,$A1523,101)/100</f>
        <v>0.57805577273912001</v>
      </c>
      <c r="D1523" s="132">
        <f>[1]!thsiFinD("ths_adjustment_nvg_ratio_fund",D$2,$A$6,$A1523,101)/100</f>
        <v>1.0811167026120001</v>
      </c>
      <c r="E1523" s="132">
        <f>[1]!thsiFinD("ths_adjustment_nvg_ratio_fund",E$2,$A$6,$A1523,101)/100</f>
        <v>1.2939394980287999</v>
      </c>
      <c r="F1523" s="135">
        <f>(1+F$831)*(1+[1]!thsiFinD("ths_adjustment_nvg_ratio_fund",F$2,$A$832,$A1523,101)/100)-1</f>
        <v>1.0070251795453671</v>
      </c>
      <c r="G1523" s="135">
        <f>(1+G$831)*(1+[1]!thsiFinD("ths_adjustment_nvg_ratio_fund",G$2,$A$832,$A1523,101)/100)-1</f>
        <v>0.91803786208958327</v>
      </c>
      <c r="H1523" s="136">
        <f>(1+H$997)*(1+[1]!thsiFinD("ths_adjustment_nvg_ratio_fund",H$2,$A$998,$A1523,101)/100)-1</f>
        <v>1.0600811060484125</v>
      </c>
      <c r="I1523" s="136">
        <f>(1+I$997)*(1+[1]!thsiFinD("ths_adjustment_nvg_ratio_fund",I$2,$A$998,$A1523,101)/100)-1</f>
        <v>1.2671017175793819</v>
      </c>
      <c r="J1523" s="32">
        <f t="shared" si="165"/>
        <v>0.98486889862828686</v>
      </c>
      <c r="K1523" s="32">
        <f>[1]!thsiFinD("ths_int_chg_ratio_index",K$2,$A$6,$A1523,101)/100</f>
        <v>0.21721993415874</v>
      </c>
      <c r="L1523" s="32">
        <f>[1]!thsiFinD("ths_int_chg_ratio_index",L$2,$A$6,$A1523,101)/100</f>
        <v>0.35330925637679</v>
      </c>
      <c r="M1523" s="46">
        <f t="shared" si="166"/>
        <v>1.984868898628287</v>
      </c>
      <c r="N1523" s="46">
        <f t="shared" si="167"/>
        <v>1.21721993415874</v>
      </c>
      <c r="O1523" s="46">
        <f t="shared" si="167"/>
        <v>1.3533092563767899</v>
      </c>
      <c r="P1523" s="38">
        <f t="shared" si="168"/>
        <v>9.8780987868276604E-3</v>
      </c>
      <c r="Q1523" s="38">
        <f t="shared" si="169"/>
        <v>1.3563520543620866E-2</v>
      </c>
      <c r="R1523" s="38">
        <f t="shared" si="169"/>
        <v>1.1629282998011137E-2</v>
      </c>
      <c r="S1523" s="34">
        <f>MAX(M$6:M1523)</f>
        <v>2.0794242715818436</v>
      </c>
      <c r="T1523" s="34">
        <f>MAX(N$6:N1523)</f>
        <v>1.37911001835863</v>
      </c>
      <c r="U1523" s="34">
        <f>MAX(O$6:O1523)</f>
        <v>1.42183987389864</v>
      </c>
      <c r="V1523" s="35">
        <f t="shared" si="170"/>
        <v>-4.5471900201312532E-2</v>
      </c>
      <c r="W1523" s="35">
        <f t="shared" si="171"/>
        <v>-0.11738735999653327</v>
      </c>
      <c r="X1523" s="35">
        <f t="shared" si="171"/>
        <v>-4.8198548078372094E-2</v>
      </c>
    </row>
    <row r="1524" spans="1:24">
      <c r="A1524" s="357">
        <v>46125</v>
      </c>
      <c r="B1524" s="132">
        <f>[1]!thsiFinD("ths_adjustment_nvg_ratio_fund",B$2,$A$6,$A1524,101)/100</f>
        <v>0.67215473145779991</v>
      </c>
      <c r="C1524" s="132">
        <f>[1]!thsiFinD("ths_adjustment_nvg_ratio_fund",C$2,$A$6,$A1524,101)/100</f>
        <v>0.57883763356788998</v>
      </c>
      <c r="D1524" s="132">
        <f>[1]!thsiFinD("ths_adjustment_nvg_ratio_fund",D$2,$A$6,$A1524,101)/100</f>
        <v>1.0799185238438</v>
      </c>
      <c r="E1524" s="132">
        <f>[1]!thsiFinD("ths_adjustment_nvg_ratio_fund",E$2,$A$6,$A1524,101)/100</f>
        <v>1.2860158611098</v>
      </c>
      <c r="F1524" s="135">
        <f>(1+F$831)*(1+[1]!thsiFinD("ths_adjustment_nvg_ratio_fund",F$2,$A$832,$A1524,101)/100)-1</f>
        <v>1.0104432985380152</v>
      </c>
      <c r="G1524" s="135">
        <f>(1+G$831)*(1+[1]!thsiFinD("ths_adjustment_nvg_ratio_fund",G$2,$A$832,$A1524,101)/100)-1</f>
        <v>0.92547118797092365</v>
      </c>
      <c r="H1524" s="136">
        <f>(1+H$997)*(1+[1]!thsiFinD("ths_adjustment_nvg_ratio_fund",H$2,$A$998,$A1524,101)/100)-1</f>
        <v>1.0621494605725572</v>
      </c>
      <c r="I1524" s="136">
        <f>(1+I$997)*(1+[1]!thsiFinD("ths_adjustment_nvg_ratio_fund",I$2,$A$998,$A1524,101)/100)-1</f>
        <v>1.2764358439965275</v>
      </c>
      <c r="J1524" s="32">
        <f t="shared" si="165"/>
        <v>0.98642831763216421</v>
      </c>
      <c r="K1524" s="32">
        <f>[1]!thsiFinD("ths_int_chg_ratio_index",K$2,$A$6,$A1524,101)/100</f>
        <v>0.21894970921342999</v>
      </c>
      <c r="L1524" s="32">
        <f>[1]!thsiFinD("ths_int_chg_ratio_index",L$2,$A$6,$A1524,101)/100</f>
        <v>0.35637150410328999</v>
      </c>
      <c r="M1524" s="46">
        <f t="shared" si="166"/>
        <v>1.9864283176321642</v>
      </c>
      <c r="N1524" s="46">
        <f t="shared" si="167"/>
        <v>1.21894970921343</v>
      </c>
      <c r="O1524" s="46">
        <f t="shared" si="167"/>
        <v>1.35637150410329</v>
      </c>
      <c r="P1524" s="38">
        <f t="shared" si="168"/>
        <v>7.8565340257741312E-4</v>
      </c>
      <c r="Q1524" s="38">
        <f t="shared" si="169"/>
        <v>1.4210866961241742E-3</v>
      </c>
      <c r="R1524" s="38">
        <f t="shared" si="169"/>
        <v>2.2627848823695285E-3</v>
      </c>
      <c r="S1524" s="34">
        <f>MAX(M$6:M1524)</f>
        <v>2.0794242715818436</v>
      </c>
      <c r="T1524" s="34">
        <f>MAX(N$6:N1524)</f>
        <v>1.37911001835863</v>
      </c>
      <c r="U1524" s="34">
        <f>MAX(O$6:O1524)</f>
        <v>1.42183987389864</v>
      </c>
      <c r="V1524" s="35">
        <f t="shared" si="170"/>
        <v>-4.4721971951850015E-2</v>
      </c>
      <c r="W1524" s="35">
        <f t="shared" si="171"/>
        <v>-0.11613309091599333</v>
      </c>
      <c r="X1524" s="35">
        <f t="shared" si="171"/>
        <v>-4.6044826141946493E-2</v>
      </c>
    </row>
    <row r="1525" spans="1:24">
      <c r="A1525" s="357">
        <v>46126</v>
      </c>
      <c r="B1525" s="132">
        <f>[1]!thsiFinD("ths_adjustment_nvg_ratio_fund",B$2,$A$6,$A1525,101)/100</f>
        <v>0.69429347826086996</v>
      </c>
      <c r="C1525" s="132">
        <f>[1]!thsiFinD("ths_adjustment_nvg_ratio_fund",C$2,$A$6,$A1525,101)/100</f>
        <v>0.59960038224307</v>
      </c>
      <c r="D1525" s="132">
        <f>[1]!thsiFinD("ths_adjustment_nvg_ratio_fund",D$2,$A$6,$A1525,101)/100</f>
        <v>1.104001917086</v>
      </c>
      <c r="E1525" s="132">
        <f>[1]!thsiFinD("ths_adjustment_nvg_ratio_fund",E$2,$A$6,$A1525,101)/100</f>
        <v>1.3236764412279001</v>
      </c>
      <c r="F1525" s="135">
        <f>(1+F$831)*(1+[1]!thsiFinD("ths_adjustment_nvg_ratio_fund",F$2,$A$832,$A1525,101)/100)-1</f>
        <v>1.0330736035927903</v>
      </c>
      <c r="G1525" s="135">
        <f>(1+G$831)*(1+[1]!thsiFinD("ths_adjustment_nvg_ratio_fund",G$2,$A$832,$A1525,101)/100)-1</f>
        <v>0.95268675208482811</v>
      </c>
      <c r="H1525" s="136">
        <f>(1+H$997)*(1+[1]!thsiFinD("ths_adjustment_nvg_ratio_fund",H$2,$A$998,$A1525,101)/100)-1</f>
        <v>1.0886243984816546</v>
      </c>
      <c r="I1525" s="136">
        <f>(1+I$997)*(1+[1]!thsiFinD("ths_adjustment_nvg_ratio_fund",I$2,$A$998,$A1525,101)/100)-1</f>
        <v>1.3079536734570576</v>
      </c>
      <c r="J1525" s="32">
        <f t="shared" si="165"/>
        <v>1.0129888308042712</v>
      </c>
      <c r="K1525" s="32">
        <f>[1]!thsiFinD("ths_int_chg_ratio_index",K$2,$A$6,$A1525,101)/100</f>
        <v>0.23455585199152001</v>
      </c>
      <c r="L1525" s="32">
        <f>[1]!thsiFinD("ths_int_chg_ratio_index",L$2,$A$6,$A1525,101)/100</f>
        <v>0.37361337765268998</v>
      </c>
      <c r="M1525" s="46">
        <f t="shared" si="166"/>
        <v>2.0129888308042712</v>
      </c>
      <c r="N1525" s="46">
        <f t="shared" si="167"/>
        <v>1.2345558519915201</v>
      </c>
      <c r="O1525" s="46">
        <f t="shared" si="167"/>
        <v>1.37361337765269</v>
      </c>
      <c r="P1525" s="38">
        <f t="shared" si="168"/>
        <v>1.3370990000669769E-2</v>
      </c>
      <c r="Q1525" s="38">
        <f t="shared" si="169"/>
        <v>1.280294228722556E-2</v>
      </c>
      <c r="R1525" s="38">
        <f t="shared" si="169"/>
        <v>1.27117633312408E-2</v>
      </c>
      <c r="S1525" s="34">
        <f>MAX(M$6:M1525)</f>
        <v>2.0794242715818436</v>
      </c>
      <c r="T1525" s="34">
        <f>MAX(N$6:N1525)</f>
        <v>1.37911001835863</v>
      </c>
      <c r="U1525" s="34">
        <f>MAX(O$6:O1525)</f>
        <v>1.42183987389864</v>
      </c>
      <c r="V1525" s="35">
        <f t="shared" si="170"/>
        <v>-3.1948958990958731E-2</v>
      </c>
      <c r="W1525" s="35">
        <f t="shared" si="171"/>
        <v>-0.10481699388940224</v>
      </c>
      <c r="X1525" s="35">
        <f t="shared" si="171"/>
        <v>-3.3918373743250352E-2</v>
      </c>
    </row>
    <row r="1526" spans="1:24">
      <c r="A1526" s="357">
        <v>46127</v>
      </c>
      <c r="B1526" s="132">
        <f>[1]!thsiFinD("ths_adjustment_nvg_ratio_fund",B$2,$A$6,$A1526,101)/100</f>
        <v>0.68933823529411997</v>
      </c>
      <c r="C1526" s="132">
        <f>[1]!thsiFinD("ths_adjustment_nvg_ratio_fund",C$2,$A$6,$A1526,101)/100</f>
        <v>0.59586482495005</v>
      </c>
      <c r="D1526" s="132">
        <f>[1]!thsiFinD("ths_adjustment_nvg_ratio_fund",D$2,$A$6,$A1526,101)/100</f>
        <v>1.0923795830337999</v>
      </c>
      <c r="E1526" s="132">
        <f>[1]!thsiFinD("ths_adjustment_nvg_ratio_fund",E$2,$A$6,$A1526,101)/100</f>
        <v>1.3128630073303</v>
      </c>
      <c r="F1526" s="135">
        <f>(1+F$831)*(1+[1]!thsiFinD("ths_adjustment_nvg_ratio_fund",F$2,$A$832,$A1526,101)/100)-1</f>
        <v>1.0242336406807691</v>
      </c>
      <c r="G1526" s="135">
        <f>(1+G$831)*(1+[1]!thsiFinD("ths_adjustment_nvg_ratio_fund",G$2,$A$832,$A1526,101)/100)-1</f>
        <v>0.94309536385085657</v>
      </c>
      <c r="H1526" s="136">
        <f>(1+H$997)*(1+[1]!thsiFinD("ths_adjustment_nvg_ratio_fund",H$2,$A$998,$A1526,101)/100)-1</f>
        <v>1.0774552840512559</v>
      </c>
      <c r="I1526" s="136">
        <f>(1+I$997)*(1+[1]!thsiFinD("ths_adjustment_nvg_ratio_fund",I$2,$A$998,$A1526,101)/100)-1</f>
        <v>1.2953465416728043</v>
      </c>
      <c r="J1526" s="32">
        <f t="shared" si="165"/>
        <v>1.0038220601079946</v>
      </c>
      <c r="K1526" s="32">
        <f>[1]!thsiFinD("ths_int_chg_ratio_index",K$2,$A$6,$A1526,101)/100</f>
        <v>0.22961109662536</v>
      </c>
      <c r="L1526" s="32">
        <f>[1]!thsiFinD("ths_int_chg_ratio_index",L$2,$A$6,$A1526,101)/100</f>
        <v>0.36750821499257003</v>
      </c>
      <c r="M1526" s="46">
        <f t="shared" si="166"/>
        <v>2.0038220601079946</v>
      </c>
      <c r="N1526" s="46">
        <f t="shared" si="167"/>
        <v>1.2296110966253599</v>
      </c>
      <c r="O1526" s="46">
        <f t="shared" si="167"/>
        <v>1.3675082149925699</v>
      </c>
      <c r="P1526" s="38">
        <f t="shared" si="168"/>
        <v>-4.5538110077908422E-3</v>
      </c>
      <c r="Q1526" s="38">
        <f t="shared" si="169"/>
        <v>-4.0052909377761292E-3</v>
      </c>
      <c r="R1526" s="38">
        <f t="shared" si="169"/>
        <v>-4.4446004672383799E-3</v>
      </c>
      <c r="S1526" s="34">
        <f>MAX(M$6:M1526)</f>
        <v>2.0794242715818436</v>
      </c>
      <c r="T1526" s="34">
        <f>MAX(N$6:N1526)</f>
        <v>1.37911001835863</v>
      </c>
      <c r="U1526" s="34">
        <f>MAX(O$6:O1526)</f>
        <v>1.42183987389864</v>
      </c>
      <c r="V1526" s="35">
        <f t="shared" si="170"/>
        <v>-3.6357280477609111E-2</v>
      </c>
      <c r="W1526" s="35">
        <f t="shared" si="171"/>
        <v>-0.10840246227142825</v>
      </c>
      <c r="X1526" s="35">
        <f t="shared" si="171"/>
        <v>-3.8212220590701507E-2</v>
      </c>
    </row>
    <row r="1527" spans="1:24">
      <c r="A1527" s="357">
        <v>46128</v>
      </c>
      <c r="B1527" s="132">
        <f>[1]!thsiFinD("ths_adjustment_nvg_ratio_fund",B$2,$A$6,$A1527,101)/100</f>
        <v>0.70780051150895007</v>
      </c>
      <c r="C1527" s="132">
        <f>[1]!thsiFinD("ths_adjustment_nvg_ratio_fund",C$2,$A$6,$A1527,101)/100</f>
        <v>0.61593258622186997</v>
      </c>
      <c r="D1527" s="132">
        <f>[1]!thsiFinD("ths_adjustment_nvg_ratio_fund",D$2,$A$6,$A1527,101)/100</f>
        <v>1.1286843997123999</v>
      </c>
      <c r="E1527" s="132">
        <f>[1]!thsiFinD("ths_adjustment_nvg_ratio_fund",E$2,$A$6,$A1527,101)/100</f>
        <v>1.3556506467086</v>
      </c>
      <c r="F1527" s="135">
        <f>(1+F$831)*(1+[1]!thsiFinD("ths_adjustment_nvg_ratio_fund",F$2,$A$832,$A1527,101)/100)-1</f>
        <v>1.0571183027134889</v>
      </c>
      <c r="G1527" s="135">
        <f>(1+G$831)*(1+[1]!thsiFinD("ths_adjustment_nvg_ratio_fund",G$2,$A$832,$A1527,101)/100)-1</f>
        <v>0.97570608384637403</v>
      </c>
      <c r="H1527" s="136">
        <f>(1+H$997)*(1+[1]!thsiFinD("ths_adjustment_nvg_ratio_fund",H$2,$A$998,$A1527,101)/100)-1</f>
        <v>1.1213043999630727</v>
      </c>
      <c r="I1527" s="136">
        <f>(1+I$997)*(1+[1]!thsiFinD("ths_adjustment_nvg_ratio_fund",I$2,$A$998,$A1527,101)/100)-1</f>
        <v>1.3455326239676269</v>
      </c>
      <c r="J1527" s="32">
        <f t="shared" si="165"/>
        <v>1.0384661943302977</v>
      </c>
      <c r="K1527" s="32">
        <f>[1]!thsiFinD("ths_int_chg_ratio_index",K$2,$A$6,$A1527,101)/100</f>
        <v>0.24516584328480001</v>
      </c>
      <c r="L1527" s="32">
        <f>[1]!thsiFinD("ths_int_chg_ratio_index",L$2,$A$6,$A1527,101)/100</f>
        <v>0.38651352813292</v>
      </c>
      <c r="M1527" s="46">
        <f t="shared" si="166"/>
        <v>2.0384661943302977</v>
      </c>
      <c r="N1527" s="46">
        <f t="shared" si="167"/>
        <v>1.2451658432848001</v>
      </c>
      <c r="O1527" s="46">
        <f t="shared" si="167"/>
        <v>1.3865135281329199</v>
      </c>
      <c r="P1527" s="38">
        <f t="shared" si="168"/>
        <v>1.728902726045245E-2</v>
      </c>
      <c r="Q1527" s="38">
        <f t="shared" si="169"/>
        <v>1.2650135235547033E-2</v>
      </c>
      <c r="R1527" s="38">
        <f t="shared" si="169"/>
        <v>1.3897768899657548E-2</v>
      </c>
      <c r="S1527" s="34">
        <f>MAX(M$6:M1527)</f>
        <v>2.0794242715818436</v>
      </c>
      <c r="T1527" s="34">
        <f>MAX(N$6:N1527)</f>
        <v>1.37911001835863</v>
      </c>
      <c r="U1527" s="34">
        <f>MAX(O$6:O1527)</f>
        <v>1.42183987389864</v>
      </c>
      <c r="V1527" s="35">
        <f t="shared" si="170"/>
        <v>-1.969683523044985E-2</v>
      </c>
      <c r="W1527" s="35">
        <f t="shared" si="171"/>
        <v>-9.7123632843481023E-2</v>
      </c>
      <c r="X1527" s="35">
        <f t="shared" si="171"/>
        <v>-2.4845516301956194E-2</v>
      </c>
    </row>
    <row r="1528" spans="1:24">
      <c r="A1528" s="357">
        <v>46129</v>
      </c>
      <c r="B1528" s="132">
        <f>[1]!thsiFinD("ths_adjustment_nvg_ratio_fund",B$2,$A$6,$A1528,101)/100</f>
        <v>0.70292519181586</v>
      </c>
      <c r="C1528" s="132">
        <f>[1]!thsiFinD("ths_adjustment_nvg_ratio_fund",C$2,$A$6,$A1528,101)/100</f>
        <v>0.61636695334896996</v>
      </c>
      <c r="D1528" s="132">
        <f>[1]!thsiFinD("ths_adjustment_nvg_ratio_fund",D$2,$A$6,$A1528,101)/100</f>
        <v>1.1399472801342001</v>
      </c>
      <c r="E1528" s="132">
        <f>[1]!thsiFinD("ths_adjustment_nvg_ratio_fund",E$2,$A$6,$A1528,101)/100</f>
        <v>1.3637607221896</v>
      </c>
      <c r="F1528" s="135">
        <f>(1+F$831)*(1+[1]!thsiFinD("ths_adjustment_nvg_ratio_fund",F$2,$A$832,$A1528,101)/100)-1</f>
        <v>1.0698478493068002</v>
      </c>
      <c r="G1528" s="135">
        <f>(1+G$831)*(1+[1]!thsiFinD("ths_adjustment_nvg_ratio_fund",G$2,$A$832,$A1528,101)/100)-1</f>
        <v>0.98769531913884112</v>
      </c>
      <c r="H1528" s="136">
        <f>(1+H$997)*(1+[1]!thsiFinD("ths_adjustment_nvg_ratio_fund",H$2,$A$998,$A1528,101)/100)-1</f>
        <v>1.1309222485003581</v>
      </c>
      <c r="I1528" s="136">
        <f>(1+I$997)*(1+[1]!thsiFinD("ths_adjustment_nvg_ratio_fund",I$2,$A$998,$A1528,101)/100)-1</f>
        <v>1.3671102149059449</v>
      </c>
      <c r="J1528" s="32">
        <f t="shared" si="165"/>
        <v>1.0473219724175717</v>
      </c>
      <c r="K1528" s="32">
        <f>[1]!thsiFinD("ths_int_chg_ratio_index",K$2,$A$6,$A1528,101)/100</f>
        <v>0.2451547647217</v>
      </c>
      <c r="L1528" s="32">
        <f>[1]!thsiFinD("ths_int_chg_ratio_index",L$2,$A$6,$A1528,101)/100</f>
        <v>0.38976419281433999</v>
      </c>
      <c r="M1528" s="46">
        <f t="shared" si="166"/>
        <v>2.0473219724175715</v>
      </c>
      <c r="N1528" s="46">
        <f t="shared" si="167"/>
        <v>1.2451547647217001</v>
      </c>
      <c r="O1528" s="46">
        <f t="shared" si="167"/>
        <v>1.38976419281434</v>
      </c>
      <c r="P1528" s="38">
        <f t="shared" si="168"/>
        <v>4.3443340448348078E-3</v>
      </c>
      <c r="Q1528" s="38">
        <f t="shared" si="169"/>
        <v>-8.8972590758240599E-6</v>
      </c>
      <c r="R1528" s="38">
        <f t="shared" si="169"/>
        <v>2.3444882545051726E-3</v>
      </c>
      <c r="S1528" s="34">
        <f>MAX(M$6:M1528)</f>
        <v>2.0794242715818436</v>
      </c>
      <c r="T1528" s="34">
        <f>MAX(N$6:N1528)</f>
        <v>1.37911001835863</v>
      </c>
      <c r="U1528" s="34">
        <f>MAX(O$6:O1528)</f>
        <v>1.42183987389864</v>
      </c>
      <c r="V1528" s="35">
        <f t="shared" si="170"/>
        <v>-1.5438070817482274E-2</v>
      </c>
      <c r="W1528" s="35">
        <f t="shared" si="171"/>
        <v>-9.7131665968433034E-2</v>
      </c>
      <c r="X1528" s="35">
        <f t="shared" si="171"/>
        <v>-2.2559278068598143E-2</v>
      </c>
    </row>
    <row r="1529" spans="1:24">
      <c r="A1529" s="357">
        <v>46132</v>
      </c>
      <c r="B1529" s="132">
        <f>[1]!thsiFinD("ths_adjustment_nvg_ratio_fund",B$2,$A$6,$A1529,101)/100</f>
        <v>0.71115728900256003</v>
      </c>
      <c r="C1529" s="132">
        <f>[1]!thsiFinD("ths_adjustment_nvg_ratio_fund",C$2,$A$6,$A1529,101)/100</f>
        <v>0.62461992876379002</v>
      </c>
      <c r="D1529" s="132">
        <f>[1]!thsiFinD("ths_adjustment_nvg_ratio_fund",D$2,$A$6,$A1529,101)/100</f>
        <v>1.1607955907020999</v>
      </c>
      <c r="E1529" s="132">
        <f>[1]!thsiFinD("ths_adjustment_nvg_ratio_fund",E$2,$A$6,$A1529,101)/100</f>
        <v>1.3816588196699999</v>
      </c>
      <c r="F1529" s="135">
        <f>(1+F$831)*(1+[1]!thsiFinD("ths_adjustment_nvg_ratio_fund",F$2,$A$832,$A1529,101)/100)-1</f>
        <v>1.0862312472370799</v>
      </c>
      <c r="G1529" s="135">
        <f>(1+G$831)*(1+[1]!thsiFinD("ths_adjustment_nvg_ratio_fund",G$2,$A$832,$A1529,101)/100)-1</f>
        <v>0.9981259538432985</v>
      </c>
      <c r="H1529" s="136">
        <f>(1+H$997)*(1+[1]!thsiFinD("ths_adjustment_nvg_ratio_fund",H$2,$A$998,$A1529,101)/100)-1</f>
        <v>1.1474690846935371</v>
      </c>
      <c r="I1529" s="136">
        <f>(1+I$997)*(1+[1]!thsiFinD("ths_adjustment_nvg_ratio_fund",I$2,$A$998,$A1529,101)/100)-1</f>
        <v>1.3852935780562667</v>
      </c>
      <c r="J1529" s="32">
        <f t="shared" si="165"/>
        <v>1.061918936496079</v>
      </c>
      <c r="K1529" s="32">
        <f>[1]!thsiFinD("ths_int_chg_ratio_index",K$2,$A$6,$A1529,101)/100</f>
        <v>0.25385244176673</v>
      </c>
      <c r="L1529" s="32">
        <f>[1]!thsiFinD("ths_int_chg_ratio_index",L$2,$A$6,$A1529,101)/100</f>
        <v>0.40000843976406003</v>
      </c>
      <c r="M1529" s="46">
        <f t="shared" si="166"/>
        <v>2.0619189364960793</v>
      </c>
      <c r="N1529" s="46">
        <f t="shared" si="167"/>
        <v>1.2538524417667301</v>
      </c>
      <c r="O1529" s="46">
        <f t="shared" si="167"/>
        <v>1.40000843976406</v>
      </c>
      <c r="P1529" s="38">
        <f t="shared" si="168"/>
        <v>7.1297843109996428E-3</v>
      </c>
      <c r="Q1529" s="38">
        <f t="shared" si="169"/>
        <v>6.9852176544287214E-3</v>
      </c>
      <c r="R1529" s="38">
        <f t="shared" si="169"/>
        <v>7.3712123270170959E-3</v>
      </c>
      <c r="S1529" s="34">
        <f>MAX(M$6:M1529)</f>
        <v>2.0794242715818436</v>
      </c>
      <c r="T1529" s="34">
        <f>MAX(N$6:N1529)</f>
        <v>1.37911001835863</v>
      </c>
      <c r="U1529" s="34">
        <f>MAX(O$6:O1529)</f>
        <v>1.42183987389864</v>
      </c>
      <c r="V1529" s="35">
        <f t="shared" si="170"/>
        <v>-8.4183566215891847E-3</v>
      </c>
      <c r="W1529" s="35">
        <f t="shared" si="171"/>
        <v>-9.0824934141931046E-2</v>
      </c>
      <c r="X1529" s="35">
        <f t="shared" si="171"/>
        <v>-1.5354354970169015E-2</v>
      </c>
    </row>
    <row r="1530" spans="1:24">
      <c r="A1530" s="357">
        <v>46133</v>
      </c>
      <c r="B1530" s="132">
        <f>[1]!thsiFinD("ths_adjustment_nvg_ratio_fund",B$2,$A$6,$A1530,101)/100</f>
        <v>0.71819053708439995</v>
      </c>
      <c r="C1530" s="132">
        <f>[1]!thsiFinD("ths_adjustment_nvg_ratio_fund",C$2,$A$6,$A1530,101)/100</f>
        <v>0.63017982799062</v>
      </c>
      <c r="D1530" s="132">
        <f>[1]!thsiFinD("ths_adjustment_nvg_ratio_fund",D$2,$A$6,$A1530,101)/100</f>
        <v>1.1625928588545</v>
      </c>
      <c r="E1530" s="132">
        <f>[1]!thsiFinD("ths_adjustment_nvg_ratio_fund",E$2,$A$6,$A1530,101)/100</f>
        <v>1.3840825203591998</v>
      </c>
      <c r="F1530" s="135">
        <f>(1+F$831)*(1+[1]!thsiFinD("ths_adjustment_nvg_ratio_fund",F$2,$A$832,$A1530,101)/100)-1</f>
        <v>1.0856419163762787</v>
      </c>
      <c r="G1530" s="135">
        <f>(1+G$831)*(1+[1]!thsiFinD("ths_adjustment_nvg_ratio_fund",G$2,$A$832,$A1530,101)/100)-1</f>
        <v>0.99524853737309615</v>
      </c>
      <c r="H1530" s="136">
        <f>(1+H$997)*(1+[1]!thsiFinD("ths_adjustment_nvg_ratio_fund",H$2,$A$998,$A1530,101)/100)-1</f>
        <v>1.1440562997287071</v>
      </c>
      <c r="I1530" s="136">
        <f>(1+I$997)*(1+[1]!thsiFinD("ths_adjustment_nvg_ratio_fund",I$2,$A$998,$A1530,101)/100)-1</f>
        <v>1.3758382292181284</v>
      </c>
      <c r="J1530" s="32">
        <f t="shared" si="165"/>
        <v>1.0619788408731163</v>
      </c>
      <c r="K1530" s="32">
        <f>[1]!thsiFinD("ths_int_chg_ratio_index",K$2,$A$6,$A1530,101)/100</f>
        <v>0.25498135669486</v>
      </c>
      <c r="L1530" s="32">
        <f>[1]!thsiFinD("ths_int_chg_ratio_index",L$2,$A$6,$A1530,101)/100</f>
        <v>0.39949723183293995</v>
      </c>
      <c r="M1530" s="46">
        <f t="shared" si="166"/>
        <v>2.0619788408731163</v>
      </c>
      <c r="N1530" s="46">
        <f t="shared" si="167"/>
        <v>1.25498135669486</v>
      </c>
      <c r="O1530" s="46">
        <f t="shared" si="167"/>
        <v>1.3994972318329399</v>
      </c>
      <c r="P1530" s="38">
        <f t="shared" si="168"/>
        <v>2.9052731403078624E-5</v>
      </c>
      <c r="Q1530" s="38">
        <f t="shared" si="169"/>
        <v>9.0035708391589253E-4</v>
      </c>
      <c r="R1530" s="38">
        <f t="shared" si="169"/>
        <v>-3.6514632097950361E-4</v>
      </c>
      <c r="S1530" s="34">
        <f>MAX(M$6:M1530)</f>
        <v>2.0794242715818436</v>
      </c>
      <c r="T1530" s="34">
        <f>MAX(N$6:N1530)</f>
        <v>1.37911001835863</v>
      </c>
      <c r="U1530" s="34">
        <f>MAX(O$6:O1530)</f>
        <v>1.42183987389864</v>
      </c>
      <c r="V1530" s="35">
        <f t="shared" si="170"/>
        <v>-8.3895484664399111E-3</v>
      </c>
      <c r="W1530" s="35">
        <f t="shared" si="171"/>
        <v>-9.0006351930866035E-2</v>
      </c>
      <c r="X1530" s="35">
        <f t="shared" si="171"/>
        <v>-1.5713894704920017E-2</v>
      </c>
    </row>
    <row r="1531" spans="1:24">
      <c r="A1531" s="357">
        <v>46134</v>
      </c>
      <c r="B1531" s="132">
        <f>[1]!thsiFinD("ths_adjustment_nvg_ratio_fund",B$2,$A$6,$A1531,101)/100</f>
        <v>0.72690217391304002</v>
      </c>
      <c r="C1531" s="132">
        <f>[1]!thsiFinD("ths_adjustment_nvg_ratio_fund",C$2,$A$6,$A1531,101)/100</f>
        <v>0.6456432977152301</v>
      </c>
      <c r="D1531" s="132">
        <f>[1]!thsiFinD("ths_adjustment_nvg_ratio_fund",D$2,$A$6,$A1531,101)/100</f>
        <v>1.185837526959</v>
      </c>
      <c r="E1531" s="132">
        <f>[1]!thsiFinD("ths_adjustment_nvg_ratio_fund",E$2,$A$6,$A1531,101)/100</f>
        <v>1.4121415169629001</v>
      </c>
      <c r="F1531" s="135">
        <f>(1+F$831)*(1+[1]!thsiFinD("ths_adjustment_nvg_ratio_fund",F$2,$A$832,$A1531,101)/100)-1</f>
        <v>1.1093330169804965</v>
      </c>
      <c r="G1531" s="135">
        <f>(1+G$831)*(1+[1]!thsiFinD("ths_adjustment_nvg_ratio_fund",G$2,$A$832,$A1531,101)/100)-1</f>
        <v>1.0245022714867291</v>
      </c>
      <c r="H1531" s="136">
        <f>(1+H$997)*(1+[1]!thsiFinD("ths_adjustment_nvg_ratio_fund",H$2,$A$998,$A1531,101)/100)-1</f>
        <v>1.1641193386129514</v>
      </c>
      <c r="I1531" s="136">
        <f>(1+I$997)*(1+[1]!thsiFinD("ths_adjustment_nvg_ratio_fund",I$2,$A$998,$A1531,101)/100)-1</f>
        <v>1.4032344963646035</v>
      </c>
      <c r="J1531" s="32">
        <f t="shared" si="165"/>
        <v>1.083964204874369</v>
      </c>
      <c r="K1531" s="32">
        <f>[1]!thsiFinD("ths_int_chg_ratio_index",K$2,$A$6,$A1531,101)/100</f>
        <v>0.26551952430800002</v>
      </c>
      <c r="L1531" s="32">
        <f>[1]!thsiFinD("ths_int_chg_ratio_index",L$2,$A$6,$A1531,101)/100</f>
        <v>0.41264857529094001</v>
      </c>
      <c r="M1531" s="46">
        <f t="shared" si="166"/>
        <v>2.083964204874369</v>
      </c>
      <c r="N1531" s="46">
        <f t="shared" si="167"/>
        <v>1.265519524308</v>
      </c>
      <c r="O1531" s="46">
        <f t="shared" si="167"/>
        <v>1.4126485752909401</v>
      </c>
      <c r="P1531" s="38">
        <f t="shared" si="168"/>
        <v>1.0662264600127092E-2</v>
      </c>
      <c r="Q1531" s="38">
        <f t="shared" si="169"/>
        <v>8.3970710456555686E-3</v>
      </c>
      <c r="R1531" s="38">
        <f t="shared" si="169"/>
        <v>9.3971914762387421E-3</v>
      </c>
      <c r="S1531" s="34">
        <f>MAX(M$6:M1531)</f>
        <v>2.083964204874369</v>
      </c>
      <c r="T1531" s="34">
        <f>MAX(N$6:N1531)</f>
        <v>1.37911001835863</v>
      </c>
      <c r="U1531" s="34">
        <f>MAX(O$6:O1531)</f>
        <v>1.42183987389864</v>
      </c>
      <c r="V1531" s="35">
        <f t="shared" si="170"/>
        <v>0</v>
      </c>
      <c r="W1531" s="35">
        <f t="shared" si="171"/>
        <v>-8.2365070616934211E-2</v>
      </c>
      <c r="X1531" s="35">
        <f t="shared" si="171"/>
        <v>-6.4643697060609018E-3</v>
      </c>
    </row>
    <row r="1532" spans="1:24">
      <c r="A1532" s="357">
        <v>46135</v>
      </c>
      <c r="B1532" s="132">
        <f>[1]!thsiFinD("ths_adjustment_nvg_ratio_fund",B$2,$A$6,$A1532,101)/100</f>
        <v>0.71779092071611006</v>
      </c>
      <c r="C1532" s="132">
        <f>[1]!thsiFinD("ths_adjustment_nvg_ratio_fund",C$2,$A$6,$A1532,101)/100</f>
        <v>0.63851967683085997</v>
      </c>
      <c r="D1532" s="132">
        <f>[1]!thsiFinD("ths_adjustment_nvg_ratio_fund",D$2,$A$6,$A1532,101)/100</f>
        <v>1.163671219746</v>
      </c>
      <c r="E1532" s="132">
        <f>[1]!thsiFinD("ths_adjustment_nvg_ratio_fund",E$2,$A$6,$A1532,101)/100</f>
        <v>1.3892095795421</v>
      </c>
      <c r="F1532" s="135">
        <f>(1+F$831)*(1+[1]!thsiFinD("ths_adjustment_nvg_ratio_fund",F$2,$A$832,$A1532,101)/100)-1</f>
        <v>1.0826952620722712</v>
      </c>
      <c r="G1532" s="135">
        <f>(1+G$831)*(1+[1]!thsiFinD("ths_adjustment_nvg_ratio_fund",G$2,$A$832,$A1532,101)/100)-1</f>
        <v>0.99692703031404473</v>
      </c>
      <c r="H1532" s="136">
        <f>(1+H$997)*(1+[1]!thsiFinD("ths_adjustment_nvg_ratio_fund",H$2,$A$998,$A1532,101)/100)-1</f>
        <v>1.1312325016789595</v>
      </c>
      <c r="I1532" s="136">
        <f>(1+I$997)*(1+[1]!thsiFinD("ths_adjustment_nvg_ratio_fund",I$2,$A$998,$A1532,101)/100)-1</f>
        <v>1.3638372095389406</v>
      </c>
      <c r="J1532" s="32">
        <f t="shared" si="165"/>
        <v>1.0604854250549107</v>
      </c>
      <c r="K1532" s="32">
        <f>[1]!thsiFinD("ths_int_chg_ratio_index",K$2,$A$6,$A1532,101)/100</f>
        <v>0.25950601481835001</v>
      </c>
      <c r="L1532" s="32">
        <f>[1]!thsiFinD("ths_int_chg_ratio_index",L$2,$A$6,$A1532,101)/100</f>
        <v>0.40065066625470996</v>
      </c>
      <c r="M1532" s="46">
        <f t="shared" si="166"/>
        <v>2.0604854250549107</v>
      </c>
      <c r="N1532" s="46">
        <f t="shared" si="167"/>
        <v>1.2595060148183501</v>
      </c>
      <c r="O1532" s="46">
        <f t="shared" si="167"/>
        <v>1.40065066625471</v>
      </c>
      <c r="P1532" s="38">
        <f t="shared" si="168"/>
        <v>-1.1266402639998119E-2</v>
      </c>
      <c r="Q1532" s="38">
        <f t="shared" si="169"/>
        <v>-4.7518109157091981E-3</v>
      </c>
      <c r="R1532" s="38">
        <f t="shared" si="169"/>
        <v>-8.4932015266140359E-3</v>
      </c>
      <c r="S1532" s="34">
        <f>MAX(M$6:M1532)</f>
        <v>2.083964204874369</v>
      </c>
      <c r="T1532" s="34">
        <f>MAX(N$6:N1532)</f>
        <v>1.37911001835863</v>
      </c>
      <c r="U1532" s="34">
        <f>MAX(O$6:O1532)</f>
        <v>1.42183987389864</v>
      </c>
      <c r="V1532" s="35">
        <f t="shared" si="170"/>
        <v>-1.1266402639998119E-2</v>
      </c>
      <c r="W1532" s="35">
        <f t="shared" si="171"/>
        <v>-8.6725498291012726E-2</v>
      </c>
      <c r="X1532" s="35">
        <f t="shared" si="171"/>
        <v>-1.4902668038018763E-2</v>
      </c>
    </row>
    <row r="1533" spans="1:24">
      <c r="A1533" s="357">
        <v>46136</v>
      </c>
      <c r="B1533" s="132">
        <f>[1]!thsiFinD("ths_adjustment_nvg_ratio_fund",B$2,$A$6,$A1533,101)/100</f>
        <v>0.7133951406649599</v>
      </c>
      <c r="C1533" s="132">
        <f>[1]!thsiFinD("ths_adjustment_nvg_ratio_fund",C$2,$A$6,$A1533,101)/100</f>
        <v>0.63217791677526003</v>
      </c>
      <c r="D1533" s="132">
        <f>[1]!thsiFinD("ths_adjustment_nvg_ratio_fund",D$2,$A$6,$A1533,101)/100</f>
        <v>1.1548046968607999</v>
      </c>
      <c r="E1533" s="132">
        <f>[1]!thsiFinD("ths_adjustment_nvg_ratio_fund",E$2,$A$6,$A1533,101)/100</f>
        <v>1.3807266270912999</v>
      </c>
      <c r="F1533" s="135">
        <f>(1+F$831)*(1+[1]!thsiFinD("ths_adjustment_nvg_ratio_fund",F$2,$A$832,$A1533,101)/100)-1</f>
        <v>1.0764483549477761</v>
      </c>
      <c r="G1533" s="135">
        <f>(1+G$831)*(1+[1]!thsiFinD("ths_adjustment_nvg_ratio_fund",G$2,$A$832,$A1533,101)/100)-1</f>
        <v>0.98385876384525028</v>
      </c>
      <c r="H1533" s="136">
        <f>(1+H$997)*(1+[1]!thsiFinD("ths_adjustment_nvg_ratio_fund",H$2,$A$998,$A1533,101)/100)-1</f>
        <v>1.1209941467844708</v>
      </c>
      <c r="I1533" s="136">
        <f>(1+I$997)*(1+[1]!thsiFinD("ths_adjustment_nvg_ratio_fund",I$2,$A$998,$A1533,101)/100)-1</f>
        <v>1.359230757540812</v>
      </c>
      <c r="J1533" s="32">
        <f t="shared" si="165"/>
        <v>1.0527045505638286</v>
      </c>
      <c r="K1533" s="32">
        <f>[1]!thsiFinD("ths_int_chg_ratio_index",K$2,$A$6,$A1533,101)/100</f>
        <v>0.25426489620321002</v>
      </c>
      <c r="L1533" s="32">
        <f>[1]!thsiFinD("ths_int_chg_ratio_index",L$2,$A$6,$A1533,101)/100</f>
        <v>0.39355517572419996</v>
      </c>
      <c r="M1533" s="46">
        <f t="shared" si="166"/>
        <v>2.0527045505638286</v>
      </c>
      <c r="N1533" s="46">
        <f t="shared" si="167"/>
        <v>1.2542648962032099</v>
      </c>
      <c r="O1533" s="46">
        <f t="shared" si="167"/>
        <v>1.3935551757242</v>
      </c>
      <c r="P1533" s="38">
        <f t="shared" si="168"/>
        <v>-3.7762336954529907E-3</v>
      </c>
      <c r="Q1533" s="38">
        <f t="shared" si="169"/>
        <v>-4.1612493735458944E-3</v>
      </c>
      <c r="R1533" s="38">
        <f t="shared" si="169"/>
        <v>-5.0658531077439894E-3</v>
      </c>
      <c r="S1533" s="34">
        <f>MAX(M$6:M1533)</f>
        <v>2.083964204874369</v>
      </c>
      <c r="T1533" s="34">
        <f>MAX(N$6:N1533)</f>
        <v>1.37911001835863</v>
      </c>
      <c r="U1533" s="34">
        <f>MAX(O$6:O1533)</f>
        <v>1.42183987389864</v>
      </c>
      <c r="V1533" s="35">
        <f t="shared" si="170"/>
        <v>-1.500009176617545E-2</v>
      </c>
      <c r="W1533" s="35">
        <f t="shared" si="171"/>
        <v>-9.0525861239124761E-2</v>
      </c>
      <c r="X1533" s="35">
        <f t="shared" si="171"/>
        <v>-1.9893026418568716E-2</v>
      </c>
    </row>
    <row r="1534" spans="1:24">
      <c r="A1534" s="357">
        <v>46139</v>
      </c>
      <c r="B1534" s="132">
        <f>[1]!thsiFinD("ths_adjustment_nvg_ratio_fund",B$2,$A$6,$A1534,101)/100</f>
        <v>0.71379475703325002</v>
      </c>
      <c r="C1534" s="132">
        <f>[1]!thsiFinD("ths_adjustment_nvg_ratio_fund",C$2,$A$6,$A1534,101)/100</f>
        <v>0.63348101815655</v>
      </c>
      <c r="D1534" s="132">
        <f>[1]!thsiFinD("ths_adjustment_nvg_ratio_fund",D$2,$A$6,$A1534,101)/100</f>
        <v>1.1730170141384999</v>
      </c>
      <c r="E1534" s="132">
        <f>[1]!thsiFinD("ths_adjustment_nvg_ratio_fund",E$2,$A$6,$A1534,101)/100</f>
        <v>1.3995569171503999</v>
      </c>
      <c r="F1534" s="135">
        <f>(1+F$831)*(1+[1]!thsiFinD("ths_adjustment_nvg_ratio_fund",F$2,$A$832,$A1534,101)/100)-1</f>
        <v>1.0882349721638049</v>
      </c>
      <c r="G1534" s="135">
        <f>(1+G$831)*(1+[1]!thsiFinD("ths_adjustment_nvg_ratio_fund",G$2,$A$832,$A1534,101)/100)-1</f>
        <v>0.99512864502018172</v>
      </c>
      <c r="H1534" s="136">
        <f>(1+H$997)*(1+[1]!thsiFinD("ths_adjustment_nvg_ratio_fund",H$2,$A$998,$A1534,101)/100)-1</f>
        <v>1.1504681987535297</v>
      </c>
      <c r="I1534" s="136">
        <f>(1+I$997)*(1+[1]!thsiFinD("ths_adjustment_nvg_ratio_fund",I$2,$A$998,$A1534,101)/100)-1</f>
        <v>1.3758382292181284</v>
      </c>
      <c r="J1534" s="32">
        <f t="shared" si="165"/>
        <v>1.0661899689542931</v>
      </c>
      <c r="K1534" s="32">
        <f>[1]!thsiFinD("ths_int_chg_ratio_index",K$2,$A$6,$A1534,101)/100</f>
        <v>0.25678220750981001</v>
      </c>
      <c r="L1534" s="32">
        <f>[1]!thsiFinD("ths_int_chg_ratio_index",L$2,$A$6,$A1534,101)/100</f>
        <v>0.39917130761099995</v>
      </c>
      <c r="M1534" s="46">
        <f t="shared" si="166"/>
        <v>2.0661899689542933</v>
      </c>
      <c r="N1534" s="46">
        <f t="shared" si="167"/>
        <v>1.2567822075098101</v>
      </c>
      <c r="O1534" s="46">
        <f t="shared" si="167"/>
        <v>1.3991713076109999</v>
      </c>
      <c r="P1534" s="38">
        <f t="shared" si="168"/>
        <v>6.5695856652925322E-3</v>
      </c>
      <c r="Q1534" s="38">
        <f t="shared" si="169"/>
        <v>2.0070013234207984E-3</v>
      </c>
      <c r="R1534" s="38">
        <f t="shared" si="169"/>
        <v>4.0300750086061932E-3</v>
      </c>
      <c r="S1534" s="34">
        <f>MAX(M$6:M1534)</f>
        <v>2.083964204874369</v>
      </c>
      <c r="T1534" s="34">
        <f>MAX(N$6:N1534)</f>
        <v>1.37911001835863</v>
      </c>
      <c r="U1534" s="34">
        <f>MAX(O$6:O1534)</f>
        <v>1.42183987389864</v>
      </c>
      <c r="V1534" s="35">
        <f t="shared" si="170"/>
        <v>-8.529050488728096E-3</v>
      </c>
      <c r="W1534" s="35">
        <f t="shared" si="171"/>
        <v>-8.8700545439014622E-2</v>
      </c>
      <c r="X1534" s="35">
        <f t="shared" si="171"/>
        <v>-1.5943121798577486E-2</v>
      </c>
    </row>
    <row r="1535" spans="1:24">
      <c r="A1535" s="357">
        <v>46140</v>
      </c>
      <c r="B1535" s="132">
        <f>[1]!thsiFinD("ths_adjustment_nvg_ratio_fund",B$2,$A$6,$A1535,101)/100</f>
        <v>0.71003836317136004</v>
      </c>
      <c r="C1535" s="132">
        <f>[1]!thsiFinD("ths_adjustment_nvg_ratio_fund",C$2,$A$6,$A1535,101)/100</f>
        <v>0.62931109373643002</v>
      </c>
      <c r="D1535" s="132">
        <f>[1]!thsiFinD("ths_adjustment_nvg_ratio_fund",D$2,$A$6,$A1535,101)/100</f>
        <v>1.1536065180924999</v>
      </c>
      <c r="E1535" s="132">
        <f>[1]!thsiFinD("ths_adjustment_nvg_ratio_fund",E$2,$A$6,$A1535,101)/100</f>
        <v>1.3777436108703001</v>
      </c>
      <c r="F1535" s="135">
        <f>(1+F$831)*(1+[1]!thsiFinD("ths_adjustment_nvg_ratio_fund",F$2,$A$832,$A1535,101)/100)-1</f>
        <v>1.0658403994533505</v>
      </c>
      <c r="G1535" s="135">
        <f>(1+G$831)*(1+[1]!thsiFinD("ths_adjustment_nvg_ratio_fund",G$2,$A$832,$A1535,101)/100)-1</f>
        <v>0.9701910356118344</v>
      </c>
      <c r="H1535" s="136">
        <f>(1+H$997)*(1+[1]!thsiFinD("ths_adjustment_nvg_ratio_fund",H$2,$A$998,$A1535,101)/100)-1</f>
        <v>1.1320598434886344</v>
      </c>
      <c r="I1535" s="136">
        <f>(1+I$997)*(1+[1]!thsiFinD("ths_adjustment_nvg_ratio_fund",I$2,$A$998,$A1535,101)/100)-1</f>
        <v>1.3437142876526358</v>
      </c>
      <c r="J1535" s="32">
        <f t="shared" si="165"/>
        <v>1.0478131440096308</v>
      </c>
      <c r="K1535" s="32">
        <f>[1]!thsiFinD("ths_int_chg_ratio_index",K$2,$A$6,$A1535,101)/100</f>
        <v>0.25026167846495001</v>
      </c>
      <c r="L1535" s="32">
        <f>[1]!thsiFinD("ths_int_chg_ratio_index",L$2,$A$6,$A1535,101)/100</f>
        <v>0.38811830549269999</v>
      </c>
      <c r="M1535" s="46">
        <f t="shared" si="166"/>
        <v>2.0478131440096305</v>
      </c>
      <c r="N1535" s="46">
        <f t="shared" si="167"/>
        <v>1.2502616784649501</v>
      </c>
      <c r="O1535" s="46">
        <f t="shared" si="167"/>
        <v>1.3881183054927</v>
      </c>
      <c r="P1535" s="38">
        <f t="shared" si="168"/>
        <v>-8.8940635763338216E-3</v>
      </c>
      <c r="Q1535" s="38">
        <f t="shared" si="169"/>
        <v>-5.1882728812494561E-3</v>
      </c>
      <c r="R1535" s="38">
        <f t="shared" si="169"/>
        <v>-7.8996775149515752E-3</v>
      </c>
      <c r="S1535" s="34">
        <f>MAX(M$6:M1535)</f>
        <v>2.083964204874369</v>
      </c>
      <c r="T1535" s="34">
        <f>MAX(N$6:N1535)</f>
        <v>1.37911001835863</v>
      </c>
      <c r="U1535" s="34">
        <f>MAX(O$6:O1535)</f>
        <v>1.42183987389864</v>
      </c>
      <c r="V1535" s="35">
        <f t="shared" si="170"/>
        <v>-1.7347256147769441E-2</v>
      </c>
      <c r="W1535" s="35">
        <f t="shared" si="171"/>
        <v>-9.3428615685810845E-2</v>
      </c>
      <c r="X1535" s="35">
        <f t="shared" si="171"/>
        <v>-2.371685379273869E-2</v>
      </c>
    </row>
    <row r="1536" spans="1:24">
      <c r="A1536" s="357">
        <v>46141</v>
      </c>
      <c r="B1536" s="132">
        <f>[1]!thsiFinD("ths_adjustment_nvg_ratio_fund",B$2,$A$6,$A1536,101)/100</f>
        <v>0.72858056265984994</v>
      </c>
      <c r="C1536" s="132">
        <f>[1]!thsiFinD("ths_adjustment_nvg_ratio_fund",C$2,$A$6,$A1536,101)/100</f>
        <v>0.64685952567109994</v>
      </c>
      <c r="D1536" s="132">
        <f>[1]!thsiFinD("ths_adjustment_nvg_ratio_fund",D$2,$A$6,$A1536,101)/100</f>
        <v>1.1811646297628</v>
      </c>
      <c r="E1536" s="132">
        <f>[1]!thsiFinD("ths_adjustment_nvg_ratio_fund",E$2,$A$6,$A1536,101)/100</f>
        <v>1.4121415169629001</v>
      </c>
      <c r="F1536" s="135">
        <f>(1+F$831)*(1+[1]!thsiFinD("ths_adjustment_nvg_ratio_fund",F$2,$A$832,$A1536,101)/100)-1</f>
        <v>1.0963677380428645</v>
      </c>
      <c r="G1536" s="135">
        <f>(1+G$831)*(1+[1]!thsiFinD("ths_adjustment_nvg_ratio_fund",G$2,$A$832,$A1536,101)/100)-1</f>
        <v>1.0032813250190582</v>
      </c>
      <c r="H1536" s="136">
        <f>(1+H$997)*(1+[1]!thsiFinD("ths_adjustment_nvg_ratio_fund",H$2,$A$998,$A1536,101)/100)-1</f>
        <v>1.153674148265992</v>
      </c>
      <c r="I1536" s="136">
        <f>(1+I$997)*(1+[1]!thsiFinD("ths_adjustment_nvg_ratio_fund",I$2,$A$998,$A1536,101)/100)-1</f>
        <v>1.3810507933212191</v>
      </c>
      <c r="J1536" s="32">
        <f t="shared" si="165"/>
        <v>1.0753900299632229</v>
      </c>
      <c r="K1536" s="32">
        <f>[1]!thsiFinD("ths_int_chg_ratio_index",K$2,$A$6,$A1536,101)/100</f>
        <v>0.26606910517838001</v>
      </c>
      <c r="L1536" s="32">
        <f>[1]!thsiFinD("ths_int_chg_ratio_index",L$2,$A$6,$A1536,101)/100</f>
        <v>0.40626370933896999</v>
      </c>
      <c r="M1536" s="46">
        <f t="shared" si="166"/>
        <v>2.0753900299632226</v>
      </c>
      <c r="N1536" s="46">
        <f t="shared" si="167"/>
        <v>1.2660691051783801</v>
      </c>
      <c r="O1536" s="46">
        <f t="shared" si="167"/>
        <v>1.40626370933897</v>
      </c>
      <c r="P1536" s="38">
        <f t="shared" si="168"/>
        <v>1.3466505005235163E-2</v>
      </c>
      <c r="Q1536" s="38">
        <f t="shared" si="169"/>
        <v>1.2643294588408294E-2</v>
      </c>
      <c r="R1536" s="38">
        <f t="shared" si="169"/>
        <v>1.3071943345513093E-2</v>
      </c>
      <c r="S1536" s="34">
        <f>MAX(M$6:M1536)</f>
        <v>2.083964204874369</v>
      </c>
      <c r="T1536" s="34">
        <f>MAX(N$6:N1536)</f>
        <v>1.37911001835863</v>
      </c>
      <c r="U1536" s="34">
        <f>MAX(O$6:O1536)</f>
        <v>1.42183987389864</v>
      </c>
      <c r="V1536" s="35">
        <f t="shared" si="170"/>
        <v>-4.1143580542752911E-3</v>
      </c>
      <c r="W1536" s="35">
        <f t="shared" si="171"/>
        <v>-8.1966566608505542E-2</v>
      </c>
      <c r="X1536" s="35">
        <f t="shared" si="171"/>
        <v>-1.0954935816338107E-2</v>
      </c>
    </row>
    <row r="1537" spans="1:24">
      <c r="A1537" s="357">
        <v>46142</v>
      </c>
      <c r="B1537" s="132">
        <f>[1]!thsiFinD("ths_adjustment_nvg_ratio_fund",B$2,$A$6,$A1537,101)/100</f>
        <v>0.72666240409207006</v>
      </c>
      <c r="C1537" s="132">
        <f>[1]!thsiFinD("ths_adjustment_nvg_ratio_fund",C$2,$A$6,$A1537,101)/100</f>
        <v>0.64425332290852</v>
      </c>
      <c r="D1537" s="132">
        <f>[1]!thsiFinD("ths_adjustment_nvg_ratio_fund",D$2,$A$6,$A1537,101)/100</f>
        <v>1.1891924275101999</v>
      </c>
      <c r="E1537" s="132">
        <f>[1]!thsiFinD("ths_adjustment_nvg_ratio_fund",E$2,$A$6,$A1537,101)/100</f>
        <v>1.4054297304271</v>
      </c>
      <c r="F1537" s="135">
        <f>(1+F$831)*(1+[1]!thsiFinD("ths_adjustment_nvg_ratio_fund",F$2,$A$832,$A1537,101)/100)-1</f>
        <v>1.1040290392332834</v>
      </c>
      <c r="G1537" s="135">
        <f>(1+G$831)*(1+[1]!thsiFinD("ths_adjustment_nvg_ratio_fund",G$2,$A$832,$A1537,101)/100)-1</f>
        <v>1.0198264697226636</v>
      </c>
      <c r="H1537" s="136">
        <f>(1+H$997)*(1+[1]!thsiFinD("ths_adjustment_nvg_ratio_fund",H$2,$A$998,$A1537,101)/100)-1</f>
        <v>1.1731166807929285</v>
      </c>
      <c r="I1537" s="136">
        <f>(1+I$997)*(1+[1]!thsiFinD("ths_adjustment_nvg_ratio_fund",I$2,$A$998,$A1537,101)/100)-1</f>
        <v>1.3981431546825047</v>
      </c>
      <c r="J1537" s="32">
        <f t="shared" si="165"/>
        <v>1.0825816536711588</v>
      </c>
      <c r="K1537" s="32">
        <f>[1]!thsiFinD("ths_int_chg_ratio_index",K$2,$A$6,$A1537,101)/100</f>
        <v>0.26580536993379</v>
      </c>
      <c r="L1537" s="32">
        <f>[1]!thsiFinD("ths_int_chg_ratio_index",L$2,$A$6,$A1537,101)/100</f>
        <v>0.40935251187867006</v>
      </c>
      <c r="M1537" s="46">
        <f t="shared" si="166"/>
        <v>2.0825816536711588</v>
      </c>
      <c r="N1537" s="46">
        <f t="shared" si="167"/>
        <v>1.2658053699337901</v>
      </c>
      <c r="O1537" s="46">
        <f t="shared" si="167"/>
        <v>1.4093525118786701</v>
      </c>
      <c r="P1537">
        <f>M1537/M1536-1</f>
        <v>3.4651914117866944E-3</v>
      </c>
      <c r="Q1537">
        <f>N1537/N1536-1</f>
        <v>-2.0831030747947565E-4</v>
      </c>
      <c r="R1537">
        <f>O1537/O1536-1</f>
        <v>2.196460393016908E-3</v>
      </c>
      <c r="S1537" s="34">
        <f>MAX(M$6:M1537)</f>
        <v>2.083964204874369</v>
      </c>
      <c r="T1537" s="34">
        <f>MAX(N$6:N1537)</f>
        <v>1.37911001835863</v>
      </c>
      <c r="U1537" s="34">
        <f>MAX(O$6:O1537)</f>
        <v>1.42183987389864</v>
      </c>
      <c r="V1537" s="35">
        <f>M1537/S1537-1</f>
        <v>-6.6342368068339486E-4</v>
      </c>
      <c r="W1537" s="35">
        <f t="shared" si="171"/>
        <v>-8.2157802435291694E-2</v>
      </c>
      <c r="X1537" s="35">
        <f t="shared" si="171"/>
        <v>-8.7825375059499278E-3</v>
      </c>
    </row>
    <row r="1538" spans="1:24">
      <c r="A1538" s="357">
        <v>46148</v>
      </c>
      <c r="B1538" s="132">
        <f>[1]!thsiFinD("ths_adjustment_nvg_ratio_fund",B$2,$A$6,$A1538,101)/100</f>
        <v>0.75055946291560005</v>
      </c>
      <c r="C1538" s="132">
        <f>[1]!thsiFinD("ths_adjustment_nvg_ratio_fund",C$2,$A$6,$A1538,101)/100</f>
        <v>0.66692728694292003</v>
      </c>
      <c r="D1538" s="132">
        <f>[1]!thsiFinD("ths_adjustment_nvg_ratio_fund",D$2,$A$6,$A1538,101)/100</f>
        <v>1.2439491972202001</v>
      </c>
      <c r="E1538" s="132">
        <f>[1]!thsiFinD("ths_adjustment_nvg_ratio_fund",E$2,$A$6,$A1538,101)/100</f>
        <v>1.4696577991155999</v>
      </c>
      <c r="F1538" s="135">
        <f>(1+F$831)*(1+[1]!thsiFinD("ths_adjustment_nvg_ratio_fund",F$2,$A$832,$A1538,101)/100)-1</f>
        <v>1.1463429950388262</v>
      </c>
      <c r="G1538" s="135">
        <f>(1+G$831)*(1+[1]!thsiFinD("ths_adjustment_nvg_ratio_fund",G$2,$A$832,$A1538,101)/100)-1</f>
        <v>1.0622683626580169</v>
      </c>
      <c r="H1538" s="136">
        <f>(1+H$997)*(1+[1]!thsiFinD("ths_adjustment_nvg_ratio_fund",H$2,$A$998,$A1538,101)/100)-1</f>
        <v>1.2081752899772389</v>
      </c>
      <c r="I1538" s="136">
        <f>(1+I$997)*(1+[1]!thsiFinD("ths_adjustment_nvg_ratio_fund",I$2,$A$998,$A1538,101)/100)-1</f>
        <v>1.4393587778231587</v>
      </c>
      <c r="J1538" s="32">
        <f t="shared" ref="J1538:J1601" si="172">SUMPRODUCT(B1538:I1538,$B$4:$I$4)</f>
        <v>1.1234048964614451</v>
      </c>
      <c r="K1538" s="32">
        <f>[1]!thsiFinD("ths_int_chg_ratio_index",K$2,$A$6,$A1538,101)/100</f>
        <v>0.28929003051794</v>
      </c>
      <c r="L1538" s="32">
        <f>[1]!thsiFinD("ths_int_chg_ratio_index",L$2,$A$6,$A1538,101)/100</f>
        <v>0.43675945681341</v>
      </c>
      <c r="M1538" s="46">
        <f t="shared" ref="M1538:M1601" si="173">1+J1538</f>
        <v>2.1234048964614454</v>
      </c>
      <c r="N1538" s="46">
        <f t="shared" ref="N1538:N1601" si="174">1+K1538</f>
        <v>1.28929003051794</v>
      </c>
      <c r="O1538" s="46">
        <f t="shared" ref="O1538:O1601" si="175">1+L1538</f>
        <v>1.4367594568134101</v>
      </c>
      <c r="P1538">
        <f t="shared" ref="P1538:P1601" si="176">M1538/M1537-1</f>
        <v>1.960222914588905E-2</v>
      </c>
      <c r="Q1538">
        <f t="shared" ref="Q1538:Q1601" si="177">N1538/N1537-1</f>
        <v>1.8553137110943307E-2</v>
      </c>
      <c r="R1538">
        <f t="shared" ref="R1538:R1601" si="178">O1538/O1537-1</f>
        <v>1.9446479644902093E-2</v>
      </c>
      <c r="S1538" s="34">
        <f>MAX(M$6:M1538)</f>
        <v>2.1234048964614454</v>
      </c>
      <c r="T1538" s="34">
        <f>MAX(N$6:N1538)</f>
        <v>1.37911001835863</v>
      </c>
      <c r="U1538" s="34">
        <f>MAX(O$6:O1538)</f>
        <v>1.4367594568134101</v>
      </c>
      <c r="V1538" s="35">
        <f t="shared" ref="V1538:V1601" si="179">M1538/S1538-1</f>
        <v>0</v>
      </c>
      <c r="W1538" s="35">
        <f t="shared" ref="W1538:W1601" si="180">N1538/T1538-1</f>
        <v>-6.512895029766419E-2</v>
      </c>
      <c r="X1538" s="35">
        <f t="shared" ref="X1538:X1601" si="181">O1538/U1538-1</f>
        <v>0</v>
      </c>
    </row>
    <row r="1539" spans="1:24">
      <c r="A1539" s="357">
        <v>46149</v>
      </c>
      <c r="B1539" s="132">
        <f>[1]!thsiFinD("ths_adjustment_nvg_ratio_fund",B$2,$A$6,$A1539,101)/100</f>
        <v>0.7565537084399</v>
      </c>
      <c r="C1539" s="132">
        <f>[1]!thsiFinD("ths_adjustment_nvg_ratio_fund",C$2,$A$6,$A1539,101)/100</f>
        <v>0.67639649031361004</v>
      </c>
      <c r="D1539" s="132">
        <f>[1]!thsiFinD("ths_adjustment_nvg_ratio_fund",D$2,$A$6,$A1539,101)/100</f>
        <v>1.2743829379343001</v>
      </c>
      <c r="E1539" s="132">
        <f>[1]!thsiFinD("ths_adjustment_nvg_ratio_fund",E$2,$A$6,$A1539,101)/100</f>
        <v>1.5061997481701999</v>
      </c>
      <c r="F1539" s="135">
        <f>(1+F$831)*(1+[1]!thsiFinD("ths_adjustment_nvg_ratio_fund",F$2,$A$832,$A1539,101)/100)-1</f>
        <v>1.1766346012840203</v>
      </c>
      <c r="G1539" s="135">
        <f>(1+G$831)*(1+[1]!thsiFinD("ths_adjustment_nvg_ratio_fund",G$2,$A$832,$A1539,101)/100)-1</f>
        <v>1.0964376832415561</v>
      </c>
      <c r="H1539" s="136">
        <f>(1+H$997)*(1+[1]!thsiFinD("ths_adjustment_nvg_ratio_fund",H$2,$A$998,$A1539,101)/100)-1</f>
        <v>1.252644912246363</v>
      </c>
      <c r="I1539" s="136">
        <f>(1+I$997)*(1+[1]!thsiFinD("ths_adjustment_nvg_ratio_fund",I$2,$A$998,$A1539,101)/100)-1</f>
        <v>1.4842110735938969</v>
      </c>
      <c r="J1539" s="32">
        <f t="shared" si="172"/>
        <v>1.1529326444029806</v>
      </c>
      <c r="K1539" s="32">
        <f>[1]!thsiFinD("ths_int_chg_ratio_index",K$2,$A$6,$A1539,101)/100</f>
        <v>0.29839352421059001</v>
      </c>
      <c r="L1539" s="32">
        <f>[1]!thsiFinD("ths_int_chg_ratio_index",L$2,$A$6,$A1539,101)/100</f>
        <v>0.45180965829888997</v>
      </c>
      <c r="M1539" s="46">
        <f t="shared" si="173"/>
        <v>2.1529326444029806</v>
      </c>
      <c r="N1539" s="46">
        <f t="shared" si="174"/>
        <v>1.29839352421059</v>
      </c>
      <c r="O1539" s="46">
        <f t="shared" si="175"/>
        <v>1.45180965829889</v>
      </c>
      <c r="P1539">
        <f t="shared" si="176"/>
        <v>1.3905849040256824E-2</v>
      </c>
      <c r="Q1539">
        <f t="shared" si="177"/>
        <v>7.0608578963360369E-3</v>
      </c>
      <c r="R1539">
        <f t="shared" si="178"/>
        <v>1.0475101739618742E-2</v>
      </c>
      <c r="S1539" s="34">
        <f>MAX(M$6:M1539)</f>
        <v>2.1529326444029806</v>
      </c>
      <c r="T1539" s="34">
        <f>MAX(N$6:N1539)</f>
        <v>1.37911001835863</v>
      </c>
      <c r="U1539" s="34">
        <f>MAX(O$6:O1539)</f>
        <v>1.45180965829889</v>
      </c>
      <c r="V1539" s="35">
        <f t="shared" si="179"/>
        <v>0</v>
      </c>
      <c r="W1539" s="35">
        <f t="shared" si="180"/>
        <v>-5.8527958664317481E-2</v>
      </c>
      <c r="X1539" s="35">
        <f t="shared" si="181"/>
        <v>0</v>
      </c>
    </row>
    <row r="1540" spans="1:24">
      <c r="A1540" s="357">
        <v>46150</v>
      </c>
      <c r="B1540" s="132">
        <f>[1]!thsiFinD("ths_adjustment_nvg_ratio_fund",B$2,$A$6,$A1540,101)/100</f>
        <v>0.75167838874680004</v>
      </c>
      <c r="C1540" s="132">
        <f>[1]!thsiFinD("ths_adjustment_nvg_ratio_fund",C$2,$A$6,$A1540,101)/100</f>
        <v>0.66892537572755995</v>
      </c>
      <c r="D1540" s="132">
        <f>[1]!thsiFinD("ths_adjustment_nvg_ratio_fund",D$2,$A$6,$A1540,101)/100</f>
        <v>1.2774982027318</v>
      </c>
      <c r="E1540" s="132">
        <f>[1]!thsiFinD("ths_adjustment_nvg_ratio_fund",E$2,$A$6,$A1540,101)/100</f>
        <v>1.5097420800002002</v>
      </c>
      <c r="F1540" s="135">
        <f>(1+F$831)*(1+[1]!thsiFinD("ths_adjustment_nvg_ratio_fund",F$2,$A$832,$A1540,101)/100)-1</f>
        <v>1.1875961552949268</v>
      </c>
      <c r="G1540" s="135">
        <f>(1+G$831)*(1+[1]!thsiFinD("ths_adjustment_nvg_ratio_fund",G$2,$A$832,$A1540,101)/100)-1</f>
        <v>1.1007538079468535</v>
      </c>
      <c r="H1540" s="136">
        <f>(1+H$997)*(1+[1]!thsiFinD("ths_adjustment_nvg_ratio_fund",H$2,$A$998,$A1540,101)/100)-1</f>
        <v>1.2685712420822348</v>
      </c>
      <c r="I1540" s="136">
        <f>(1+I$997)*(1+[1]!thsiFinD("ths_adjustment_nvg_ratio_fund",I$2,$A$998,$A1540,101)/100)-1</f>
        <v>1.5102738941093516</v>
      </c>
      <c r="J1540" s="32">
        <f t="shared" si="172"/>
        <v>1.1593798933299659</v>
      </c>
      <c r="K1540" s="32">
        <f>[1]!thsiFinD("ths_int_chg_ratio_index",K$2,$A$6,$A1540,101)/100</f>
        <v>0.29290514796052003</v>
      </c>
      <c r="L1540" s="32">
        <f>[1]!thsiFinD("ths_int_chg_ratio_index",L$2,$A$6,$A1540,101)/100</f>
        <v>0.45159146439861997</v>
      </c>
      <c r="M1540" s="46">
        <f t="shared" si="173"/>
        <v>2.1593798933299659</v>
      </c>
      <c r="N1540" s="46">
        <f t="shared" si="174"/>
        <v>1.29290514796052</v>
      </c>
      <c r="O1540" s="46">
        <f t="shared" si="175"/>
        <v>1.4515914643986201</v>
      </c>
      <c r="P1540">
        <f t="shared" si="176"/>
        <v>2.9946356862331491E-3</v>
      </c>
      <c r="Q1540">
        <f t="shared" si="177"/>
        <v>-4.2270514660852632E-3</v>
      </c>
      <c r="R1540">
        <f t="shared" si="178"/>
        <v>-1.5029098272123509E-4</v>
      </c>
      <c r="S1540" s="34">
        <f>MAX(M$6:M1540)</f>
        <v>2.1593798933299659</v>
      </c>
      <c r="T1540" s="34">
        <f>MAX(N$6:N1540)</f>
        <v>1.37911001835863</v>
      </c>
      <c r="U1540" s="34">
        <f>MAX(O$6:O1540)</f>
        <v>1.45180965829889</v>
      </c>
      <c r="V1540" s="35">
        <f t="shared" si="179"/>
        <v>0</v>
      </c>
      <c r="W1540" s="35">
        <f t="shared" si="180"/>
        <v>-6.2507609436923794E-2</v>
      </c>
      <c r="X1540" s="35">
        <f t="shared" si="181"/>
        <v>-1.5029098272123509E-4</v>
      </c>
    </row>
    <row r="1541" spans="1:24">
      <c r="A1541" s="357">
        <v>46153</v>
      </c>
      <c r="B1541" s="132">
        <f>[1]!thsiFinD("ths_adjustment_nvg_ratio_fund",B$2,$A$6,$A1541,101)/100</f>
        <v>0.77349744245523988</v>
      </c>
      <c r="C1541" s="132">
        <f>[1]!thsiFinD("ths_adjustment_nvg_ratio_fund",C$2,$A$6,$A1541,101)/100</f>
        <v>0.69611675788376004</v>
      </c>
      <c r="D1541" s="132">
        <f>[1]!thsiFinD("ths_adjustment_nvg_ratio_fund",D$2,$A$6,$A1541,101)/100</f>
        <v>1.3242271746945</v>
      </c>
      <c r="E1541" s="132">
        <f>[1]!thsiFinD("ths_adjustment_nvg_ratio_fund",E$2,$A$6,$A1541,101)/100</f>
        <v>1.5595211637187001</v>
      </c>
      <c r="F1541" s="135">
        <f>(1+F$831)*(1+[1]!thsiFinD("ths_adjustment_nvg_ratio_fund",F$2,$A$832,$A1541,101)/100)-1</f>
        <v>1.2200093526390057</v>
      </c>
      <c r="G1541" s="135">
        <f>(1+G$831)*(1+[1]!thsiFinD("ths_adjustment_nvg_ratio_fund",G$2,$A$832,$A1541,101)/100)-1</f>
        <v>1.1272500179432101</v>
      </c>
      <c r="H1541" s="136">
        <f>(1+H$997)*(1+[1]!thsiFinD("ths_adjustment_nvg_ratio_fund",H$2,$A$998,$A1541,101)/100)-1</f>
        <v>1.3029059271830019</v>
      </c>
      <c r="I1541" s="136">
        <f>(1+I$997)*(1+[1]!thsiFinD("ths_adjustment_nvg_ratio_fund",I$2,$A$998,$A1541,101)/100)-1</f>
        <v>1.5420341684118668</v>
      </c>
      <c r="J1541" s="32">
        <f t="shared" si="172"/>
        <v>1.1931952506161605</v>
      </c>
      <c r="K1541" s="32">
        <f>[1]!thsiFinD("ths_int_chg_ratio_index",K$2,$A$6,$A1541,101)/100</f>
        <v>0.31424311490675999</v>
      </c>
      <c r="L1541" s="32">
        <f>[1]!thsiFinD("ths_int_chg_ratio_index",L$2,$A$6,$A1541,101)/100</f>
        <v>0.47406603610947995</v>
      </c>
      <c r="M1541" s="46">
        <f t="shared" si="173"/>
        <v>2.1931952506161605</v>
      </c>
      <c r="N1541" s="46">
        <f t="shared" si="174"/>
        <v>1.3142431149067599</v>
      </c>
      <c r="O1541" s="46">
        <f t="shared" si="175"/>
        <v>1.4740660361094799</v>
      </c>
      <c r="P1541">
        <f t="shared" si="176"/>
        <v>1.5659753705517865E-2</v>
      </c>
      <c r="Q1541">
        <f t="shared" si="177"/>
        <v>1.6503892013965071E-2</v>
      </c>
      <c r="R1541">
        <f t="shared" si="178"/>
        <v>1.5482711397845517E-2</v>
      </c>
      <c r="S1541" s="34">
        <f>MAX(M$6:M1541)</f>
        <v>2.1931952506161605</v>
      </c>
      <c r="T1541" s="34">
        <f>MAX(N$6:N1541)</f>
        <v>1.37911001835863</v>
      </c>
      <c r="U1541" s="34">
        <f>MAX(O$6:O1541)</f>
        <v>1.4740660361094799</v>
      </c>
      <c r="V1541" s="35">
        <f t="shared" si="179"/>
        <v>0</v>
      </c>
      <c r="W1541" s="35">
        <f t="shared" si="180"/>
        <v>-4.703533625915679E-2</v>
      </c>
      <c r="X1541" s="35">
        <f t="shared" si="181"/>
        <v>0</v>
      </c>
    </row>
    <row r="1542" spans="1:24">
      <c r="A1542" s="357">
        <v>46154</v>
      </c>
      <c r="B1542" s="132">
        <f>[1]!thsiFinD("ths_adjustment_nvg_ratio_fund",B$2,$A$6,$A1542,101)/100</f>
        <v>0.77221867007672995</v>
      </c>
      <c r="C1542" s="132">
        <f>[1]!thsiFinD("ths_adjustment_nvg_ratio_fund",C$2,$A$6,$A1542,101)/100</f>
        <v>0.69264182086699999</v>
      </c>
      <c r="D1542" s="132">
        <f>[1]!thsiFinD("ths_adjustment_nvg_ratio_fund",D$2,$A$6,$A1542,101)/100</f>
        <v>1.3122453870116999</v>
      </c>
      <c r="E1542" s="132">
        <f>[1]!thsiFinD("ths_adjustment_nvg_ratio_fund",E$2,$A$6,$A1542,101)/100</f>
        <v>1.5447925209441999</v>
      </c>
      <c r="F1542" s="135">
        <f>(1+F$831)*(1+[1]!thsiFinD("ths_adjustment_nvg_ratio_fund",F$2,$A$832,$A1542,101)/100)-1</f>
        <v>1.2050403487746495</v>
      </c>
      <c r="G1542" s="135">
        <f>(1+G$831)*(1+[1]!thsiFinD("ths_adjustment_nvg_ratio_fund",G$2,$A$832,$A1542,101)/100)-1</f>
        <v>1.1099855191220569</v>
      </c>
      <c r="H1542" s="136">
        <f>(1+H$997)*(1+[1]!thsiFinD("ths_adjustment_nvg_ratio_fund",H$2,$A$998,$A1542,101)/100)-1</f>
        <v>1.2870830150733652</v>
      </c>
      <c r="I1542" s="136">
        <f>(1+I$997)*(1+[1]!thsiFinD("ths_adjustment_nvg_ratio_fund",I$2,$A$998,$A1542,101)/100)-1</f>
        <v>1.5236083604195598</v>
      </c>
      <c r="J1542" s="32">
        <f t="shared" si="172"/>
        <v>1.1809519552861578</v>
      </c>
      <c r="K1542" s="32">
        <f>[1]!thsiFinD("ths_int_chg_ratio_index",K$2,$A$6,$A1542,101)/100</f>
        <v>0.31119751507361998</v>
      </c>
      <c r="L1542" s="32">
        <f>[1]!thsiFinD("ths_int_chg_ratio_index",L$2,$A$6,$A1542,101)/100</f>
        <v>0.46789723078408002</v>
      </c>
      <c r="M1542" s="46">
        <f t="shared" si="173"/>
        <v>2.180951955286158</v>
      </c>
      <c r="N1542" s="46">
        <f t="shared" si="174"/>
        <v>1.3111975150736199</v>
      </c>
      <c r="O1542" s="46">
        <f t="shared" si="175"/>
        <v>1.4678972307840801</v>
      </c>
      <c r="P1542">
        <f t="shared" si="176"/>
        <v>-5.582400986215319E-3</v>
      </c>
      <c r="Q1542">
        <f t="shared" si="177"/>
        <v>-2.3173793330893977E-3</v>
      </c>
      <c r="R1542">
        <f t="shared" si="178"/>
        <v>-4.1848907540678049E-3</v>
      </c>
      <c r="S1542" s="34">
        <f>MAX(M$6:M1542)</f>
        <v>2.1931952506161605</v>
      </c>
      <c r="T1542" s="34">
        <f>MAX(N$6:N1542)</f>
        <v>1.37911001835863</v>
      </c>
      <c r="U1542" s="34">
        <f>MAX(O$6:O1542)</f>
        <v>1.4740660361094799</v>
      </c>
      <c r="V1542" s="35">
        <f t="shared" si="179"/>
        <v>-5.582400986215319E-3</v>
      </c>
      <c r="W1542" s="35">
        <f t="shared" si="180"/>
        <v>-4.9243716876074317E-2</v>
      </c>
      <c r="X1542" s="35">
        <f t="shared" si="181"/>
        <v>-4.1848907540678049E-3</v>
      </c>
    </row>
    <row r="1543" spans="1:24">
      <c r="A1543" s="357">
        <v>46155</v>
      </c>
      <c r="B1543" s="132">
        <f>[1]!thsiFinD("ths_adjustment_nvg_ratio_fund",B$2,$A$6,$A1543,101)/100</f>
        <v>0.78956202046035995</v>
      </c>
      <c r="C1543" s="132">
        <f>[1]!thsiFinD("ths_adjustment_nvg_ratio_fund",C$2,$A$6,$A1543,101)/100</f>
        <v>0.71123273390669994</v>
      </c>
      <c r="D1543" s="132">
        <f>[1]!thsiFinD("ths_adjustment_nvg_ratio_fund",D$2,$A$6,$A1543,101)/100</f>
        <v>1.3384855020369</v>
      </c>
      <c r="E1543" s="132">
        <f>[1]!thsiFinD("ths_adjustment_nvg_ratio_fund",E$2,$A$6,$A1543,101)/100</f>
        <v>1.5825463203819998</v>
      </c>
      <c r="F1543" s="135">
        <f>(1+F$831)*(1+[1]!thsiFinD("ths_adjustment_nvg_ratio_fund",F$2,$A$832,$A1543,101)/100)-1</f>
        <v>1.2409895312835371</v>
      </c>
      <c r="G1543" s="135">
        <f>(1+G$831)*(1+[1]!thsiFinD("ths_adjustment_nvg_ratio_fund",G$2,$A$832,$A1543,101)/100)-1</f>
        <v>1.1411575308824791</v>
      </c>
      <c r="H1543" s="136">
        <f>(1+H$997)*(1+[1]!thsiFinD("ths_adjustment_nvg_ratio_fund",H$2,$A$998,$A1543,101)/100)-1</f>
        <v>1.3201766874596204</v>
      </c>
      <c r="I1543" s="136">
        <f>(1+I$997)*(1+[1]!thsiFinD("ths_adjustment_nvg_ratio_fund",I$2,$A$998,$A1543,101)/100)-1</f>
        <v>1.5600963091411959</v>
      </c>
      <c r="J1543" s="32">
        <f t="shared" si="172"/>
        <v>1.2105308294440991</v>
      </c>
      <c r="K1543" s="32">
        <f>[1]!thsiFinD("ths_int_chg_ratio_index",K$2,$A$6,$A1543,101)/100</f>
        <v>0.326389590713</v>
      </c>
      <c r="L1543" s="32">
        <f>[1]!thsiFinD("ths_int_chg_ratio_index",L$2,$A$6,$A1543,101)/100</f>
        <v>0.48592846004438001</v>
      </c>
      <c r="M1543" s="46">
        <f t="shared" si="173"/>
        <v>2.2105308294440991</v>
      </c>
      <c r="N1543" s="46">
        <f t="shared" si="174"/>
        <v>1.3263895907130001</v>
      </c>
      <c r="O1543" s="46">
        <f t="shared" si="175"/>
        <v>1.4859284600443801</v>
      </c>
      <c r="P1543">
        <f t="shared" si="176"/>
        <v>1.3562368527306745E-2</v>
      </c>
      <c r="Q1543">
        <f t="shared" si="177"/>
        <v>1.1586412775139499E-2</v>
      </c>
      <c r="R1543">
        <f t="shared" si="178"/>
        <v>1.2283713656622064E-2</v>
      </c>
      <c r="S1543" s="34">
        <f>MAX(M$6:M1543)</f>
        <v>2.2105308294440991</v>
      </c>
      <c r="T1543" s="34">
        <f>MAX(N$6:N1543)</f>
        <v>1.37911001835863</v>
      </c>
      <c r="U1543" s="34">
        <f>MAX(O$6:O1543)</f>
        <v>1.4859284600443801</v>
      </c>
      <c r="V1543" s="35">
        <f t="shared" si="179"/>
        <v>0</v>
      </c>
      <c r="W1543" s="35">
        <f t="shared" si="180"/>
        <v>-3.8227862131243184E-2</v>
      </c>
      <c r="X1543" s="35">
        <f t="shared" si="181"/>
        <v>0</v>
      </c>
    </row>
    <row r="1544" spans="1:24">
      <c r="A1544" s="357">
        <v>46156</v>
      </c>
      <c r="B1544" s="132">
        <f>[1]!thsiFinD("ths_adjustment_nvg_ratio_fund",B$2,$A$6,$A1544,101)/100</f>
        <v>0.76374680306905007</v>
      </c>
      <c r="C1544" s="132">
        <f>[1]!thsiFinD("ths_adjustment_nvg_ratio_fund",C$2,$A$6,$A1544,101)/100</f>
        <v>0.68221700981669997</v>
      </c>
      <c r="D1544" s="132">
        <f>[1]!thsiFinD("ths_adjustment_nvg_ratio_fund",D$2,$A$6,$A1544,101)/100</f>
        <v>1.2770189312244999</v>
      </c>
      <c r="E1544" s="132">
        <f>[1]!thsiFinD("ths_adjustment_nvg_ratio_fund",E$2,$A$6,$A1544,101)/100</f>
        <v>1.5181318132085999</v>
      </c>
      <c r="F1544" s="135">
        <f>(1+F$831)*(1+[1]!thsiFinD("ths_adjustment_nvg_ratio_fund",F$2,$A$832,$A1544,101)/100)-1</f>
        <v>1.2062190104962522</v>
      </c>
      <c r="G1544" s="135">
        <f>(1+G$831)*(1+[1]!thsiFinD("ths_adjustment_nvg_ratio_fund",G$2,$A$832,$A1544,101)/100)-1</f>
        <v>1.1050699326521389</v>
      </c>
      <c r="H1544" s="136">
        <f>(1+H$997)*(1+[1]!thsiFinD("ths_adjustment_nvg_ratio_fund",H$2,$A$998,$A1544,101)/100)-1</f>
        <v>1.279740356512634</v>
      </c>
      <c r="I1544" s="136">
        <f>(1+I$997)*(1+[1]!thsiFinD("ths_adjustment_nvg_ratio_fund",I$2,$A$998,$A1544,101)/100)-1</f>
        <v>1.5175472393694185</v>
      </c>
      <c r="J1544" s="32">
        <f t="shared" si="172"/>
        <v>1.1687113870436616</v>
      </c>
      <c r="K1544" s="32">
        <f>[1]!thsiFinD("ths_int_chg_ratio_index",K$2,$A$6,$A1544,101)/100</f>
        <v>0.29988466608136</v>
      </c>
      <c r="L1544" s="32">
        <f>[1]!thsiFinD("ths_int_chg_ratio_index",L$2,$A$6,$A1544,101)/100</f>
        <v>0.45616935864326003</v>
      </c>
      <c r="M1544" s="46">
        <f t="shared" si="173"/>
        <v>2.1687113870436616</v>
      </c>
      <c r="N1544" s="46">
        <f t="shared" si="174"/>
        <v>1.2998846660813599</v>
      </c>
      <c r="O1544" s="46">
        <f t="shared" si="175"/>
        <v>1.45616935864326</v>
      </c>
      <c r="P1544">
        <f t="shared" si="176"/>
        <v>-1.8918280552076339E-2</v>
      </c>
      <c r="Q1544">
        <f t="shared" si="177"/>
        <v>-1.9982759829555441E-2</v>
      </c>
      <c r="R1544">
        <f t="shared" si="178"/>
        <v>-2.0027277356428841E-2</v>
      </c>
      <c r="S1544" s="34">
        <f>MAX(M$6:M1544)</f>
        <v>2.2105308294440991</v>
      </c>
      <c r="T1544" s="34">
        <f>MAX(N$6:N1544)</f>
        <v>1.37911001835863</v>
      </c>
      <c r="U1544" s="34">
        <f>MAX(O$6:O1544)</f>
        <v>1.4859284600443801</v>
      </c>
      <c r="V1544" s="35">
        <f t="shared" si="179"/>
        <v>-1.8918280552076339E-2</v>
      </c>
      <c r="W1544" s="35">
        <f t="shared" si="180"/>
        <v>-5.7446723773032615E-2</v>
      </c>
      <c r="X1544" s="35">
        <f t="shared" si="181"/>
        <v>-2.0027277356428841E-2</v>
      </c>
    </row>
    <row r="1545" spans="1:24">
      <c r="A1545" s="357">
        <v>46157</v>
      </c>
      <c r="B1545" s="132">
        <f>[1]!thsiFinD("ths_adjustment_nvg_ratio_fund",B$2,$A$6,$A1545,101)/100</f>
        <v>0.74056905370844006</v>
      </c>
      <c r="C1545" s="132">
        <f>[1]!thsiFinD("ths_adjustment_nvg_ratio_fund",C$2,$A$6,$A1545,101)/100</f>
        <v>0.66849100860047006</v>
      </c>
      <c r="D1545" s="132">
        <f>[1]!thsiFinD("ths_adjustment_nvg_ratio_fund",D$2,$A$6,$A1545,101)/100</f>
        <v>1.2372393961179</v>
      </c>
      <c r="E1545" s="132">
        <f>[1]!thsiFinD("ths_adjustment_nvg_ratio_fund",E$2,$A$6,$A1545,101)/100</f>
        <v>1.4766492434560001</v>
      </c>
      <c r="F1545" s="135">
        <f>(1+F$831)*(1+[1]!thsiFinD("ths_adjustment_nvg_ratio_fund",F$2,$A$832,$A1545,101)/100)-1</f>
        <v>1.1857102965403623</v>
      </c>
      <c r="G1545" s="135">
        <f>(1+G$831)*(1+[1]!thsiFinD("ths_adjustment_nvg_ratio_fund",G$2,$A$832,$A1545,101)/100)-1</f>
        <v>1.0849280173607831</v>
      </c>
      <c r="H1545" s="136">
        <f>(1+H$997)*(1+[1]!thsiFinD("ths_adjustment_nvg_ratio_fund",H$2,$A$998,$A1545,101)/100)-1</f>
        <v>1.2588499758187148</v>
      </c>
      <c r="I1545" s="136">
        <f>(1+I$997)*(1+[1]!thsiFinD("ths_adjustment_nvg_ratio_fund",I$2,$A$998,$A1545,101)/100)-1</f>
        <v>1.5056674421112235</v>
      </c>
      <c r="J1545" s="32">
        <f t="shared" si="172"/>
        <v>1.1447630542142366</v>
      </c>
      <c r="K1545" s="32">
        <f>[1]!thsiFinD("ths_int_chg_ratio_index",K$2,$A$6,$A1545,101)/100</f>
        <v>0.28374018460344996</v>
      </c>
      <c r="L1545" s="32">
        <f>[1]!thsiFinD("ths_int_chg_ratio_index",L$2,$A$6,$A1545,101)/100</f>
        <v>0.44025698126039003</v>
      </c>
      <c r="M1545" s="46">
        <f t="shared" si="173"/>
        <v>2.1447630542142369</v>
      </c>
      <c r="N1545" s="46">
        <f t="shared" si="174"/>
        <v>1.28374018460345</v>
      </c>
      <c r="O1545" s="46">
        <f t="shared" si="175"/>
        <v>1.44025698126039</v>
      </c>
      <c r="P1545">
        <f t="shared" si="176"/>
        <v>-1.1042655547666258E-2</v>
      </c>
      <c r="Q1545">
        <f t="shared" si="177"/>
        <v>-1.2419933782724879E-2</v>
      </c>
      <c r="R1545">
        <f t="shared" si="178"/>
        <v>-1.092755955096858E-2</v>
      </c>
      <c r="S1545" s="34">
        <f>MAX(M$6:M1545)</f>
        <v>2.2105308294440991</v>
      </c>
      <c r="T1545" s="34">
        <f>MAX(N$6:N1545)</f>
        <v>1.37911001835863</v>
      </c>
      <c r="U1545" s="34">
        <f>MAX(O$6:O1545)</f>
        <v>1.4859284600443801</v>
      </c>
      <c r="V1545" s="35">
        <f t="shared" si="179"/>
        <v>-2.975202804405197E-2</v>
      </c>
      <c r="W1545" s="35">
        <f t="shared" si="180"/>
        <v>-6.9153173050461869E-2</v>
      </c>
      <c r="X1545" s="35">
        <f t="shared" si="181"/>
        <v>-3.0735987641441365E-2</v>
      </c>
    </row>
    <row r="1546" spans="1:24">
      <c r="A1546" s="357">
        <v>46160</v>
      </c>
      <c r="B1546" s="132">
        <f>[1]!thsiFinD("ths_adjustment_nvg_ratio_fund",B$2,$A$6,$A1546,101)/100</f>
        <v>0.73473465473146005</v>
      </c>
      <c r="C1546" s="132">
        <f>[1]!thsiFinD("ths_adjustment_nvg_ratio_fund",C$2,$A$6,$A1546,101)/100</f>
        <v>0.66527669185996008</v>
      </c>
      <c r="D1546" s="132">
        <f>[1]!thsiFinD("ths_adjustment_nvg_ratio_fund",D$2,$A$6,$A1546,101)/100</f>
        <v>1.2465851905104</v>
      </c>
      <c r="E1546" s="132">
        <f>[1]!thsiFinD("ths_adjustment_nvg_ratio_fund",E$2,$A$6,$A1546,101)/100</f>
        <v>1.4841067840855999</v>
      </c>
      <c r="F1546" s="135">
        <f>(1+F$831)*(1+[1]!thsiFinD("ths_adjustment_nvg_ratio_fund",F$2,$A$832,$A1546,101)/100)-1</f>
        <v>1.1971433152399102</v>
      </c>
      <c r="G1546" s="135">
        <f>(1+G$831)*(1+[1]!thsiFinD("ths_adjustment_nvg_ratio_fund",G$2,$A$832,$A1546,101)/100)-1</f>
        <v>1.1011134850056212</v>
      </c>
      <c r="H1546" s="136">
        <f>(1+H$997)*(1+[1]!thsiFinD("ths_adjustment_nvg_ratio_fund",H$2,$A$998,$A1546,101)/100)-1</f>
        <v>1.2699156725228788</v>
      </c>
      <c r="I1546" s="136">
        <f>(1+I$997)*(1+[1]!thsiFinD("ths_adjustment_nvg_ratio_fund",I$2,$A$998,$A1546,101)/100)-1</f>
        <v>1.5219112465255615</v>
      </c>
      <c r="J1546" s="32">
        <f t="shared" si="172"/>
        <v>1.152598380060174</v>
      </c>
      <c r="K1546" s="32">
        <f>[1]!thsiFinD("ths_int_chg_ratio_index",K$2,$A$6,$A1546,101)/100</f>
        <v>0.27961762690073</v>
      </c>
      <c r="L1546" s="32">
        <f>[1]!thsiFinD("ths_int_chg_ratio_index",L$2,$A$6,$A1546,101)/100</f>
        <v>0.43934009578131999</v>
      </c>
      <c r="M1546" s="46">
        <f t="shared" si="173"/>
        <v>2.1525983800601738</v>
      </c>
      <c r="N1546" s="46">
        <f t="shared" si="174"/>
        <v>1.27961762690073</v>
      </c>
      <c r="O1546" s="46">
        <f t="shared" si="175"/>
        <v>1.4393400957813201</v>
      </c>
      <c r="P1546">
        <f t="shared" si="176"/>
        <v>3.6532361141439207E-3</v>
      </c>
      <c r="Q1546">
        <f t="shared" si="177"/>
        <v>-3.2113645363477383E-3</v>
      </c>
      <c r="R1546">
        <f t="shared" si="178"/>
        <v>-6.3661241778367739E-4</v>
      </c>
      <c r="S1546" s="34">
        <f>MAX(M$6:M1546)</f>
        <v>2.2105308294440991</v>
      </c>
      <c r="T1546" s="34">
        <f>MAX(N$6:N1546)</f>
        <v>1.37911001835863</v>
      </c>
      <c r="U1546" s="34">
        <f>MAX(O$6:O1546)</f>
        <v>1.4859284600443801</v>
      </c>
      <c r="V1546" s="35">
        <f t="shared" si="179"/>
        <v>-2.6207483113227625E-2</v>
      </c>
      <c r="W1546" s="35">
        <f t="shared" si="180"/>
        <v>-7.2142461539299485E-2</v>
      </c>
      <c r="X1546" s="35">
        <f t="shared" si="181"/>
        <v>-3.1353033147819676E-2</v>
      </c>
    </row>
    <row r="1547" spans="1:24">
      <c r="A1547" s="357">
        <v>46161</v>
      </c>
      <c r="B1547" s="132">
        <f>[1]!thsiFinD("ths_adjustment_nvg_ratio_fund",B$2,$A$6,$A1547,101)/100</f>
        <v>0.73937020460357994</v>
      </c>
      <c r="C1547" s="132">
        <f>[1]!thsiFinD("ths_adjustment_nvg_ratio_fund",C$2,$A$6,$A1547,101)/100</f>
        <v>0.67153157849013989</v>
      </c>
      <c r="D1547" s="132">
        <f>[1]!thsiFinD("ths_adjustment_nvg_ratio_fund",D$2,$A$6,$A1547,101)/100</f>
        <v>1.2677929547088</v>
      </c>
      <c r="E1547" s="132">
        <f>[1]!thsiFinD("ths_adjustment_nvg_ratio_fund",E$2,$A$6,$A1547,101)/100</f>
        <v>1.496038849124</v>
      </c>
      <c r="F1547" s="135">
        <f>(1+F$831)*(1+[1]!thsiFinD("ths_adjustment_nvg_ratio_fund",F$2,$A$832,$A1547,101)/100)-1</f>
        <v>1.2216594790492499</v>
      </c>
      <c r="G1547" s="135">
        <f>(1+G$831)*(1+[1]!thsiFinD("ths_adjustment_nvg_ratio_fund",G$2,$A$832,$A1547,101)/100)-1</f>
        <v>1.119576907356028</v>
      </c>
      <c r="H1547" s="136">
        <f>(1+H$997)*(1+[1]!thsiFinD("ths_adjustment_nvg_ratio_fund",H$2,$A$998,$A1547,101)/100)-1</f>
        <v>1.2916333950264711</v>
      </c>
      <c r="I1547" s="136">
        <f>(1+I$997)*(1+[1]!thsiFinD("ths_adjustment_nvg_ratio_fund",I$2,$A$998,$A1547,101)/100)-1</f>
        <v>1.5463981755679068</v>
      </c>
      <c r="J1547" s="32">
        <f t="shared" si="172"/>
        <v>1.1692501929907719</v>
      </c>
      <c r="K1547" s="32">
        <f>[1]!thsiFinD("ths_int_chg_ratio_index",K$2,$A$6,$A1547,101)/100</f>
        <v>0.28645471303108999</v>
      </c>
      <c r="L1547" s="32">
        <f>[1]!thsiFinD("ths_int_chg_ratio_index",L$2,$A$6,$A1547,101)/100</f>
        <v>0.45018741476071999</v>
      </c>
      <c r="M1547" s="46">
        <f t="shared" si="173"/>
        <v>2.1692501929907717</v>
      </c>
      <c r="N1547" s="46">
        <f t="shared" si="174"/>
        <v>1.2864547130310899</v>
      </c>
      <c r="O1547" s="46">
        <f t="shared" si="175"/>
        <v>1.4501874147607201</v>
      </c>
      <c r="P1547">
        <f t="shared" si="176"/>
        <v>7.7356803223704862E-3</v>
      </c>
      <c r="Q1547">
        <f t="shared" si="177"/>
        <v>5.3430696691163515E-3</v>
      </c>
      <c r="R1547">
        <f t="shared" si="178"/>
        <v>7.5363140450219746E-3</v>
      </c>
      <c r="S1547" s="34">
        <f>MAX(M$6:M1547)</f>
        <v>2.2105308294440991</v>
      </c>
      <c r="T1547" s="34">
        <f>MAX(N$6:N1547)</f>
        <v>1.37911001835863</v>
      </c>
      <c r="U1547" s="34">
        <f>MAX(O$6:O1547)</f>
        <v>1.4859284600443801</v>
      </c>
      <c r="V1547" s="35">
        <f t="shared" si="179"/>
        <v>-1.8674535502275047E-2</v>
      </c>
      <c r="W1547" s="35">
        <f t="shared" si="180"/>
        <v>-6.7184854068289113E-2</v>
      </c>
      <c r="X1547" s="35">
        <f t="shared" si="181"/>
        <v>-2.4053005406863615E-2</v>
      </c>
    </row>
    <row r="1548" spans="1:24">
      <c r="A1548" s="357">
        <v>46162</v>
      </c>
      <c r="B1548" s="132">
        <f>[1]!thsiFinD("ths_adjustment_nvg_ratio_fund",B$2,$A$6,$A1548,101)/100</f>
        <v>0.73849104859335002</v>
      </c>
      <c r="C1548" s="132">
        <f>[1]!thsiFinD("ths_adjustment_nvg_ratio_fund",C$2,$A$6,$A1548,101)/100</f>
        <v>0.67796021197116008</v>
      </c>
      <c r="D1548" s="132">
        <f>[1]!thsiFinD("ths_adjustment_nvg_ratio_fund",D$2,$A$6,$A1548,101)/100</f>
        <v>1.2864845434938998</v>
      </c>
      <c r="E1548" s="132">
        <f>[1]!thsiFinD("ths_adjustment_nvg_ratio_fund",E$2,$A$6,$A1548,101)/100</f>
        <v>1.5086234489366002</v>
      </c>
      <c r="F1548" s="135">
        <f>(1+F$831)*(1+[1]!thsiFinD("ths_adjustment_nvg_ratio_fund",F$2,$A$832,$A1548,101)/100)-1</f>
        <v>1.2273170553129433</v>
      </c>
      <c r="G1548" s="135">
        <f>(1+G$831)*(1+[1]!thsiFinD("ths_adjustment_nvg_ratio_fund",G$2,$A$832,$A1548,101)/100)-1</f>
        <v>1.1332446355894437</v>
      </c>
      <c r="H1548" s="136">
        <f>(1+H$997)*(1+[1]!thsiFinD("ths_adjustment_nvg_ratio_fund",H$2,$A$998,$A1548,101)/100)-1</f>
        <v>1.2923573191099109</v>
      </c>
      <c r="I1548" s="136">
        <f>(1+I$997)*(1+[1]!thsiFinD("ths_adjustment_nvg_ratio_fund",I$2,$A$998,$A1548,101)/100)-1</f>
        <v>1.5567020813530967</v>
      </c>
      <c r="J1548" s="32">
        <f t="shared" si="172"/>
        <v>1.1776475430450506</v>
      </c>
      <c r="K1548" s="32">
        <f>[1]!thsiFinD("ths_int_chg_ratio_index",K$2,$A$6,$A1548,101)/100</f>
        <v>0.28727518112982997</v>
      </c>
      <c r="L1548" s="32">
        <f>[1]!thsiFinD("ths_int_chg_ratio_index",L$2,$A$6,$A1548,101)/100</f>
        <v>0.44997242077099003</v>
      </c>
      <c r="M1548" s="46">
        <f t="shared" si="173"/>
        <v>2.1776475430450506</v>
      </c>
      <c r="N1548" s="46">
        <f t="shared" si="174"/>
        <v>1.28727518112983</v>
      </c>
      <c r="O1548" s="46">
        <f t="shared" si="175"/>
        <v>1.4499724207709901</v>
      </c>
      <c r="P1548">
        <f t="shared" si="176"/>
        <v>3.8710841568263543E-3</v>
      </c>
      <c r="Q1548">
        <f t="shared" si="177"/>
        <v>6.3777456791069831E-4</v>
      </c>
      <c r="R1548">
        <f t="shared" si="178"/>
        <v>-1.4825255518124969E-4</v>
      </c>
      <c r="S1548" s="34">
        <f>MAX(M$6:M1548)</f>
        <v>2.2105308294440991</v>
      </c>
      <c r="T1548" s="34">
        <f>MAX(N$6:N1548)</f>
        <v>1.37911001835863</v>
      </c>
      <c r="U1548" s="34">
        <f>MAX(O$6:O1548)</f>
        <v>1.4859284600443801</v>
      </c>
      <c r="V1548" s="35">
        <f t="shared" si="179"/>
        <v>-1.4875742043967688E-2</v>
      </c>
      <c r="W1548" s="35">
        <f t="shared" si="180"/>
        <v>-6.6589928291652001E-2</v>
      </c>
      <c r="X1548" s="35">
        <f t="shared" si="181"/>
        <v>-2.4197692042533525E-2</v>
      </c>
    </row>
    <row r="1549" spans="1:24">
      <c r="A1549" s="357">
        <v>46163</v>
      </c>
      <c r="B1549" s="132">
        <f>[1]!thsiFinD("ths_adjustment_nvg_ratio_fund",B$2,$A$6,$A1549,101)/100</f>
        <v>0.70907928388746999</v>
      </c>
      <c r="C1549" s="132">
        <f>[1]!thsiFinD("ths_adjustment_nvg_ratio_fund",C$2,$A$6,$A1549,101)/100</f>
        <v>0.64859699417947991</v>
      </c>
      <c r="D1549" s="132">
        <f>[1]!thsiFinD("ths_adjustment_nvg_ratio_fund",D$2,$A$6,$A1549,101)/100</f>
        <v>1.2305295950155999</v>
      </c>
      <c r="E1549" s="132">
        <f>[1]!thsiFinD("ths_adjustment_nvg_ratio_fund",E$2,$A$6,$A1549,101)/100</f>
        <v>1.4433699683496999</v>
      </c>
      <c r="F1549" s="135">
        <f>(1+F$831)*(1+[1]!thsiFinD("ths_adjustment_nvg_ratio_fund",F$2,$A$832,$A1549,101)/100)-1</f>
        <v>1.1570688167054124</v>
      </c>
      <c r="G1549" s="135">
        <f>(1+G$831)*(1+[1]!thsiFinD("ths_adjustment_nvg_ratio_fund",G$2,$A$832,$A1549,101)/100)-1</f>
        <v>1.0595108385407532</v>
      </c>
      <c r="H1549" s="136">
        <f>(1+H$997)*(1+[1]!thsiFinD("ths_adjustment_nvg_ratio_fund",H$2,$A$998,$A1549,101)/100)-1</f>
        <v>1.2139666826447533</v>
      </c>
      <c r="I1549" s="136">
        <f>(1+I$997)*(1+[1]!thsiFinD("ths_adjustment_nvg_ratio_fund",I$2,$A$998,$A1549,101)/100)-1</f>
        <v>1.4690582709686981</v>
      </c>
      <c r="J1549" s="32">
        <f t="shared" si="172"/>
        <v>1.1163975562864832</v>
      </c>
      <c r="K1549" s="32">
        <f>[1]!thsiFinD("ths_int_chg_ratio_index",K$2,$A$6,$A1549,101)/100</f>
        <v>0.26430822133155002</v>
      </c>
      <c r="L1549" s="32">
        <f>[1]!thsiFinD("ths_int_chg_ratio_index",L$2,$A$6,$A1549,101)/100</f>
        <v>0.41516963814655999</v>
      </c>
      <c r="M1549" s="46">
        <f t="shared" si="173"/>
        <v>2.1163975562864832</v>
      </c>
      <c r="N1549" s="46">
        <f t="shared" si="174"/>
        <v>1.26430822133155</v>
      </c>
      <c r="O1549" s="46">
        <f t="shared" si="175"/>
        <v>1.4151696381465599</v>
      </c>
      <c r="P1549">
        <f t="shared" si="176"/>
        <v>-2.8126675941746004E-2</v>
      </c>
      <c r="Q1549">
        <f t="shared" si="177"/>
        <v>-1.7841530804720507E-2</v>
      </c>
      <c r="R1549">
        <f t="shared" si="178"/>
        <v>-2.4002375580305602E-2</v>
      </c>
      <c r="S1549" s="34">
        <f>MAX(M$6:M1549)</f>
        <v>2.2105308294440991</v>
      </c>
      <c r="T1549" s="34">
        <f>MAX(N$6:N1549)</f>
        <v>1.37911001835863</v>
      </c>
      <c r="U1549" s="34">
        <f>MAX(O$6:O1549)</f>
        <v>1.4859284600443801</v>
      </c>
      <c r="V1549" s="35">
        <f t="shared" si="179"/>
        <v>-4.2584012809850025E-2</v>
      </c>
      <c r="W1549" s="35">
        <f t="shared" si="180"/>
        <v>-8.3243392839472796E-2</v>
      </c>
      <c r="X1549" s="35">
        <f t="shared" si="181"/>
        <v>-4.7619265530257637E-2</v>
      </c>
    </row>
    <row r="1550" spans="1:24">
      <c r="A1550" s="357">
        <v>46164</v>
      </c>
      <c r="B1550" s="132">
        <f>[1]!thsiFinD("ths_adjustment_nvg_ratio_fund",B$2,$A$6,$A1550,101)/100</f>
        <v>0.73689258312020001</v>
      </c>
      <c r="C1550" s="132">
        <f>[1]!thsiFinD("ths_adjustment_nvg_ratio_fund",C$2,$A$6,$A1550,101)/100</f>
        <v>0.67379028755103998</v>
      </c>
      <c r="D1550" s="132">
        <f>[1]!thsiFinD("ths_adjustment_nvg_ratio_fund",D$2,$A$6,$A1550,101)/100</f>
        <v>1.2688713156003</v>
      </c>
      <c r="E1550" s="132">
        <f>[1]!thsiFinD("ths_adjustment_nvg_ratio_fund",E$2,$A$6,$A1550,101)/100</f>
        <v>1.4999540579237001</v>
      </c>
      <c r="F1550" s="135">
        <f>(1+F$831)*(1+[1]!thsiFinD("ths_adjustment_nvg_ratio_fund",F$2,$A$832,$A1550,101)/100)-1</f>
        <v>1.2071619398735347</v>
      </c>
      <c r="G1550" s="135">
        <f>(1+G$831)*(1+[1]!thsiFinD("ths_adjustment_nvg_ratio_fund",G$2,$A$832,$A1550,101)/100)-1</f>
        <v>1.1075876720635609</v>
      </c>
      <c r="H1550" s="136">
        <f>(1+H$997)*(1+[1]!thsiFinD("ths_adjustment_nvg_ratio_fund",H$2,$A$998,$A1550,101)/100)-1</f>
        <v>1.2673302293677229</v>
      </c>
      <c r="I1550" s="136">
        <f>(1+I$997)*(1+[1]!thsiFinD("ths_adjustment_nvg_ratio_fund",I$2,$A$998,$A1550,101)/100)-1</f>
        <v>1.5376701612558272</v>
      </c>
      <c r="J1550" s="32">
        <f t="shared" si="172"/>
        <v>1.1624072808444856</v>
      </c>
      <c r="K1550" s="32">
        <f>[1]!thsiFinD("ths_int_chg_ratio_index",K$2,$A$6,$A1550,101)/100</f>
        <v>0.28277763510166998</v>
      </c>
      <c r="L1550" s="32">
        <f>[1]!thsiFinD("ths_int_chg_ratio_index",L$2,$A$6,$A1550,101)/100</f>
        <v>0.43981979348222</v>
      </c>
      <c r="M1550" s="46">
        <f t="shared" si="173"/>
        <v>2.1624072808444854</v>
      </c>
      <c r="N1550" s="46">
        <f t="shared" si="174"/>
        <v>1.28277763510167</v>
      </c>
      <c r="O1550" s="46">
        <f t="shared" si="175"/>
        <v>1.4398197934822199</v>
      </c>
      <c r="P1550">
        <f t="shared" si="176"/>
        <v>2.1739641695075917E-2</v>
      </c>
      <c r="Q1550">
        <f t="shared" si="177"/>
        <v>1.4608315803458449E-2</v>
      </c>
      <c r="R1550">
        <f t="shared" si="178"/>
        <v>1.741851624794899E-2</v>
      </c>
      <c r="S1550" s="34">
        <f>MAX(M$6:M1550)</f>
        <v>2.2105308294440991</v>
      </c>
      <c r="T1550" s="34">
        <f>MAX(N$6:N1550)</f>
        <v>1.37911001835863</v>
      </c>
      <c r="U1550" s="34">
        <f>MAX(O$6:O1550)</f>
        <v>1.4859284600443801</v>
      </c>
      <c r="V1550" s="35">
        <f t="shared" si="179"/>
        <v>-2.1770132295198863E-2</v>
      </c>
      <c r="W1550" s="35">
        <f t="shared" si="180"/>
        <v>-6.9851122807164878E-2</v>
      </c>
      <c r="X1550" s="35">
        <f t="shared" si="181"/>
        <v>-3.1030206232662838E-2</v>
      </c>
    </row>
    <row r="1551" spans="1:24">
      <c r="A1551" s="357">
        <v>46167</v>
      </c>
      <c r="B1551" s="132">
        <f>[1]!thsiFinD("ths_adjustment_nvg_ratio_fund",B$2,$A$6,$A1551,101)/100</f>
        <v>0.75775255754476012</v>
      </c>
      <c r="C1551" s="132">
        <f>[1]!thsiFinD("ths_adjustment_nvg_ratio_fund",C$2,$A$6,$A1551,101)/100</f>
        <v>0.70271913821561993</v>
      </c>
      <c r="D1551" s="132">
        <f>[1]!thsiFinD("ths_adjustment_nvg_ratio_fund",D$2,$A$6,$A1551,101)/100</f>
        <v>1.3054157680326</v>
      </c>
      <c r="E1551" s="132">
        <f>[1]!thsiFinD("ths_adjustment_nvg_ratio_fund",E$2,$A$6,$A1551,101)/100</f>
        <v>1.5309028515060001</v>
      </c>
      <c r="F1551" s="135">
        <f>(1+F$831)*(1+[1]!thsiFinD("ths_adjustment_nvg_ratio_fund",F$2,$A$832,$A1551,101)/100)-1</f>
        <v>1.235685553536324</v>
      </c>
      <c r="G1551" s="135">
        <f>(1+G$831)*(1+[1]!thsiFinD("ths_adjustment_nvg_ratio_fund",G$2,$A$832,$A1551,101)/100)-1</f>
        <v>1.1410376385295522</v>
      </c>
      <c r="H1551" s="136">
        <f>(1+H$997)*(1+[1]!thsiFinD("ths_adjustment_nvg_ratio_fund",H$2,$A$998,$A1551,101)/100)-1</f>
        <v>1.271777191594698</v>
      </c>
      <c r="I1551" s="136">
        <f>(1+I$997)*(1+[1]!thsiFinD("ths_adjustment_nvg_ratio_fund",I$2,$A$998,$A1551,101)/100)-1</f>
        <v>1.5542776329330397</v>
      </c>
      <c r="J1551" s="32">
        <f t="shared" si="172"/>
        <v>1.1874460414865742</v>
      </c>
      <c r="K1551" s="32">
        <f>[1]!thsiFinD("ths_int_chg_ratio_index",K$2,$A$6,$A1551,101)/100</f>
        <v>0.30266426353779002</v>
      </c>
      <c r="L1551" s="32">
        <f>[1]!thsiFinD("ths_int_chg_ratio_index",L$2,$A$6,$A1551,101)/100</f>
        <v>0.45770124915175003</v>
      </c>
      <c r="M1551" s="46">
        <f t="shared" si="173"/>
        <v>2.1874460414865742</v>
      </c>
      <c r="N1551" s="46">
        <f t="shared" si="174"/>
        <v>1.3026642635377901</v>
      </c>
      <c r="O1551" s="46">
        <f t="shared" si="175"/>
        <v>1.45770124915175</v>
      </c>
      <c r="P1551">
        <f t="shared" si="176"/>
        <v>1.1579114103015042E-2</v>
      </c>
      <c r="Q1551">
        <f t="shared" si="177"/>
        <v>1.5502786992808826E-2</v>
      </c>
      <c r="R1551">
        <f t="shared" si="178"/>
        <v>1.2419231733357128E-2</v>
      </c>
      <c r="S1551" s="34">
        <f>MAX(M$6:M1551)</f>
        <v>2.2105308294440991</v>
      </c>
      <c r="T1551" s="34">
        <f>MAX(N$6:N1551)</f>
        <v>1.37911001835863</v>
      </c>
      <c r="U1551" s="34">
        <f>MAX(O$6:O1551)</f>
        <v>1.4859284600443801</v>
      </c>
      <c r="V1551" s="35">
        <f t="shared" si="179"/>
        <v>-1.0443097038067672E-2</v>
      </c>
      <c r="W1551" s="35">
        <f t="shared" si="180"/>
        <v>-5.5431222892444176E-2</v>
      </c>
      <c r="X1551" s="35">
        <f t="shared" si="181"/>
        <v>-1.8996345821242988E-2</v>
      </c>
    </row>
    <row r="1552" spans="1:24">
      <c r="A1552" s="357">
        <v>46168</v>
      </c>
      <c r="B1552" s="132">
        <f>[1]!thsiFinD("ths_adjustment_nvg_ratio_fund",B$2,$A$6,$A1552,101)/100</f>
        <v>0.76590473145779991</v>
      </c>
      <c r="C1552" s="132">
        <f>[1]!thsiFinD("ths_adjustment_nvg_ratio_fund",C$2,$A$6,$A1552,101)/100</f>
        <v>0.70714968291199998</v>
      </c>
      <c r="D1552" s="132">
        <f>[1]!thsiFinD("ths_adjustment_nvg_ratio_fund",D$2,$A$6,$A1552,101)/100</f>
        <v>1.3001437814522001</v>
      </c>
      <c r="E1552" s="132">
        <f>[1]!thsiFinD("ths_adjustment_nvg_ratio_fund",E$2,$A$6,$A1552,101)/100</f>
        <v>1.5194368828342</v>
      </c>
      <c r="F1552" s="135">
        <f>(1+F$831)*(1+[1]!thsiFinD("ths_adjustment_nvg_ratio_fund",F$2,$A$832,$A1552,101)/100)-1</f>
        <v>1.2103443265218621</v>
      </c>
      <c r="G1552" s="135">
        <f>(1+G$831)*(1+[1]!thsiFinD("ths_adjustment_nvg_ratio_fund",G$2,$A$832,$A1552,101)/100)-1</f>
        <v>1.1151408902978162</v>
      </c>
      <c r="H1552" s="136">
        <f>(1+H$997)*(1+[1]!thsiFinD("ths_adjustment_nvg_ratio_fund",H$2,$A$998,$A1552,101)/100)-1</f>
        <v>1.2365117469580209</v>
      </c>
      <c r="I1552" s="136">
        <f>(1+I$997)*(1+[1]!thsiFinD("ths_adjustment_nvg_ratio_fund",I$2,$A$998,$A1552,101)/100)-1</f>
        <v>1.5190019084214317</v>
      </c>
      <c r="J1552" s="32">
        <f t="shared" si="172"/>
        <v>1.1717042438569165</v>
      </c>
      <c r="K1552" s="32">
        <f>[1]!thsiFinD("ths_int_chg_ratio_index",K$2,$A$6,$A1552,101)/100</f>
        <v>0.30563327170162002</v>
      </c>
      <c r="L1552" s="32">
        <f>[1]!thsiFinD("ths_int_chg_ratio_index",L$2,$A$6,$A1552,101)/100</f>
        <v>0.45161244158996999</v>
      </c>
      <c r="M1552" s="46">
        <f t="shared" si="173"/>
        <v>2.1717042438569165</v>
      </c>
      <c r="N1552" s="46">
        <f t="shared" si="174"/>
        <v>1.3056332717016201</v>
      </c>
      <c r="O1552" s="46">
        <f t="shared" si="175"/>
        <v>1.45161244158997</v>
      </c>
      <c r="P1552">
        <f t="shared" si="176"/>
        <v>-7.1964278574659923E-3</v>
      </c>
      <c r="Q1552">
        <f t="shared" si="177"/>
        <v>2.2791814030169721E-3</v>
      </c>
      <c r="R1552">
        <f t="shared" si="178"/>
        <v>-4.1769927585114663E-3</v>
      </c>
      <c r="S1552" s="34">
        <f>MAX(M$6:M1552)</f>
        <v>2.2105308294440991</v>
      </c>
      <c r="T1552" s="34">
        <f>MAX(N$6:N1552)</f>
        <v>1.37911001835863</v>
      </c>
      <c r="U1552" s="34">
        <f>MAX(O$6:O1552)</f>
        <v>1.4859284600443801</v>
      </c>
      <c r="V1552" s="35">
        <f t="shared" si="179"/>
        <v>-1.7564371901090614E-2</v>
      </c>
      <c r="W1552" s="35">
        <f t="shared" si="180"/>
        <v>-5.3278379301790135E-2</v>
      </c>
      <c r="X1552" s="35">
        <f t="shared" si="181"/>
        <v>-2.3093990980820878E-2</v>
      </c>
    </row>
    <row r="1553" spans="1:24">
      <c r="A1553" s="357">
        <v>46169</v>
      </c>
      <c r="B1553" s="132">
        <f>[1]!thsiFinD("ths_adjustment_nvg_ratio_fund",B$2,$A$6,$A1553,101)/100</f>
        <v>0.75087915601023003</v>
      </c>
      <c r="C1553" s="132">
        <f>[1]!thsiFinD("ths_adjustment_nvg_ratio_fund",C$2,$A$6,$A1553,101)/100</f>
        <v>0.69446616280079998</v>
      </c>
      <c r="D1553" s="132">
        <f>[1]!thsiFinD("ths_adjustment_nvg_ratio_fund",D$2,$A$6,$A1553,101)/100</f>
        <v>1.2653965971723</v>
      </c>
      <c r="E1553" s="132">
        <f>[1]!thsiFinD("ths_adjustment_nvg_ratio_fund",E$2,$A$6,$A1553,101)/100</f>
        <v>1.479632259677</v>
      </c>
      <c r="F1553" s="135">
        <f>(1+F$831)*(1+[1]!thsiFinD("ths_adjustment_nvg_ratio_fund",F$2,$A$832,$A1553,101)/100)-1</f>
        <v>1.1726271514305702</v>
      </c>
      <c r="G1553" s="135">
        <f>(1+G$831)*(1+[1]!thsiFinD("ths_adjustment_nvg_ratio_fund",G$2,$A$832,$A1553,101)/100)-1</f>
        <v>1.078453830302855</v>
      </c>
      <c r="H1553" s="136">
        <f>(1+H$997)*(1+[1]!thsiFinD("ths_adjustment_nvg_ratio_fund",H$2,$A$998,$A1553,101)/100)-1</f>
        <v>1.1912147828792223</v>
      </c>
      <c r="I1553" s="136">
        <f>(1+I$997)*(1+[1]!thsiFinD("ths_adjustment_nvg_ratio_fund",I$2,$A$998,$A1553,101)/100)-1</f>
        <v>1.4719676090727245</v>
      </c>
      <c r="J1553" s="32">
        <f t="shared" si="172"/>
        <v>1.1380796936682129</v>
      </c>
      <c r="K1553" s="32">
        <f>[1]!thsiFinD("ths_int_chg_ratio_index",K$2,$A$6,$A1553,101)/100</f>
        <v>0.29263722903915002</v>
      </c>
      <c r="L1553" s="32">
        <f>[1]!thsiFinD("ths_int_chg_ratio_index",L$2,$A$6,$A1553,101)/100</f>
        <v>0.43192536973078</v>
      </c>
      <c r="M1553" s="46">
        <f t="shared" si="173"/>
        <v>2.1380796936682129</v>
      </c>
      <c r="N1553" s="46">
        <f t="shared" si="174"/>
        <v>1.2926372290391499</v>
      </c>
      <c r="O1553" s="46">
        <f t="shared" si="175"/>
        <v>1.4319253697307799</v>
      </c>
      <c r="P1553">
        <f t="shared" si="176"/>
        <v>-1.5483024580265514E-2</v>
      </c>
      <c r="Q1553">
        <f t="shared" si="177"/>
        <v>-9.9538231325344562E-3</v>
      </c>
      <c r="R1553">
        <f t="shared" si="178"/>
        <v>-1.356220937155006E-2</v>
      </c>
      <c r="S1553" s="34">
        <f>MAX(M$6:M1553)</f>
        <v>2.2105308294440991</v>
      </c>
      <c r="T1553" s="34">
        <f>MAX(N$6:N1553)</f>
        <v>1.37911001835863</v>
      </c>
      <c r="U1553" s="34">
        <f>MAX(O$6:O1553)</f>
        <v>1.4859284600443801</v>
      </c>
      <c r="V1553" s="35">
        <f t="shared" si="179"/>
        <v>-3.2775446879474646E-2</v>
      </c>
      <c r="W1553" s="35">
        <f t="shared" si="180"/>
        <v>-6.2701878869966476E-2</v>
      </c>
      <c r="X1553" s="35">
        <f t="shared" si="181"/>
        <v>-3.6342994811464413E-2</v>
      </c>
    </row>
    <row r="1554" spans="1:24">
      <c r="A1554" s="357">
        <v>46170</v>
      </c>
      <c r="B1554" s="132">
        <f>[1]!thsiFinD("ths_adjustment_nvg_ratio_fund",B$2,$A$6,$A1554,101)/100</f>
        <v>0.75487531969309007</v>
      </c>
      <c r="C1554" s="132">
        <f>[1]!thsiFinD("ths_adjustment_nvg_ratio_fund",C$2,$A$6,$A1554,101)/100</f>
        <v>0.70037355572929993</v>
      </c>
      <c r="D1554" s="132">
        <f>[1]!thsiFinD("ths_adjustment_nvg_ratio_fund",D$2,$A$6,$A1554,101)/100</f>
        <v>1.2803738317757001</v>
      </c>
      <c r="E1554" s="132">
        <f>[1]!thsiFinD("ths_adjustment_nvg_ratio_fund",E$2,$A$6,$A1554,101)/100</f>
        <v>1.4915643247152999</v>
      </c>
      <c r="F1554" s="135">
        <f>(1+F$831)*(1+[1]!thsiFinD("ths_adjustment_nvg_ratio_fund",F$2,$A$832,$A1554,101)/100)-1</f>
        <v>1.1941966609359027</v>
      </c>
      <c r="G1554" s="135">
        <f>(1+G$831)*(1+[1]!thsiFinD("ths_adjustment_nvg_ratio_fund",G$2,$A$832,$A1554,101)/100)-1</f>
        <v>1.0948790826535344</v>
      </c>
      <c r="H1554" s="136">
        <f>(1+H$997)*(1+[1]!thsiFinD("ths_adjustment_nvg_ratio_fund",H$2,$A$998,$A1554,101)/100)-1</f>
        <v>1.2164487080737767</v>
      </c>
      <c r="I1554" s="136">
        <f>(1+I$997)*(1+[1]!thsiFinD("ths_adjustment_nvg_ratio_fund",I$2,$A$998,$A1554,101)/100)-1</f>
        <v>1.507849445689295</v>
      </c>
      <c r="J1554" s="32">
        <f t="shared" si="172"/>
        <v>1.1550701161582375</v>
      </c>
      <c r="K1554" s="32">
        <f>[1]!thsiFinD("ths_int_chg_ratio_index",K$2,$A$6,$A1554,101)/100</f>
        <v>0.29517190611025002</v>
      </c>
      <c r="L1554" s="32">
        <f>[1]!thsiFinD("ths_int_chg_ratio_index",L$2,$A$6,$A1554,101)/100</f>
        <v>0.44006365333164998</v>
      </c>
      <c r="M1554" s="46">
        <f t="shared" si="173"/>
        <v>2.1550701161582375</v>
      </c>
      <c r="N1554" s="46">
        <f t="shared" si="174"/>
        <v>1.29517190611025</v>
      </c>
      <c r="O1554" s="46">
        <f t="shared" si="175"/>
        <v>1.44006365333165</v>
      </c>
      <c r="P1554">
        <f t="shared" si="176"/>
        <v>7.9465805415674939E-3</v>
      </c>
      <c r="Q1554">
        <f t="shared" si="177"/>
        <v>1.9608572414273606E-3</v>
      </c>
      <c r="R1554">
        <f t="shared" si="178"/>
        <v>5.6834551387270338E-3</v>
      </c>
      <c r="S1554" s="34">
        <f>MAX(M$6:M1554)</f>
        <v>2.2105308294440991</v>
      </c>
      <c r="T1554" s="34">
        <f>MAX(N$6:N1554)</f>
        <v>1.37911001835863</v>
      </c>
      <c r="U1554" s="34">
        <f>MAX(O$6:O1554)</f>
        <v>1.4859284600443801</v>
      </c>
      <c r="V1554" s="35">
        <f t="shared" si="179"/>
        <v>-2.5089319066320726E-2</v>
      </c>
      <c r="W1554" s="35">
        <f t="shared" si="180"/>
        <v>-6.0863971061772326E-2</v>
      </c>
      <c r="X1554" s="35">
        <f t="shared" si="181"/>
        <v>-3.0866093453355226E-2</v>
      </c>
    </row>
    <row r="1555" spans="1:24">
      <c r="A1555" s="357">
        <v>46171</v>
      </c>
      <c r="B1555" s="132">
        <f>[1]!thsiFinD("ths_adjustment_nvg_ratio_fund",B$2,$A$6,$A1555,101)/100</f>
        <v>0.74280690537083993</v>
      </c>
      <c r="C1555" s="132">
        <f>[1]!thsiFinD("ths_adjustment_nvg_ratio_fund",C$2,$A$6,$A1555,101)/100</f>
        <v>0.68682130136390995</v>
      </c>
      <c r="D1555" s="132">
        <f>[1]!thsiFinD("ths_adjustment_nvg_ratio_fund",D$2,$A$6,$A1555,101)/100</f>
        <v>1.2332854061826</v>
      </c>
      <c r="E1555" s="132">
        <f>[1]!thsiFinD("ths_adjustment_nvg_ratio_fund",E$2,$A$6,$A1555,101)/100</f>
        <v>1.4431835298647999</v>
      </c>
      <c r="F1555" s="135">
        <f>(1+F$831)*(1+[1]!thsiFinD("ths_adjustment_nvg_ratio_fund",F$2,$A$832,$A1555,101)/100)-1</f>
        <v>1.1376208982989655</v>
      </c>
      <c r="G1555" s="135">
        <f>(1+G$831)*(1+[1]!thsiFinD("ths_adjustment_nvg_ratio_fund",G$2,$A$832,$A1555,101)/100)-1</f>
        <v>1.0405678467786403</v>
      </c>
      <c r="H1555" s="136">
        <f>(1+H$997)*(1+[1]!thsiFinD("ths_adjustment_nvg_ratio_fund",H$2,$A$998,$A1555,101)/100)-1</f>
        <v>1.1366102234417403</v>
      </c>
      <c r="I1555" s="136">
        <f>(1+I$997)*(1+[1]!thsiFinD("ths_adjustment_nvg_ratio_fund",I$2,$A$998,$A1555,101)/100)-1</f>
        <v>1.4342674361410603</v>
      </c>
      <c r="J1555" s="32">
        <f t="shared" si="172"/>
        <v>1.1068954434303193</v>
      </c>
      <c r="K1555" s="32">
        <f>[1]!thsiFinD("ths_int_chg_ratio_index",K$2,$A$6,$A1555,101)/100</f>
        <v>0.28218165982678001</v>
      </c>
      <c r="L1555" s="32">
        <f>[1]!thsiFinD("ths_int_chg_ratio_index",L$2,$A$6,$A1555,101)/100</f>
        <v>0.41525725791931994</v>
      </c>
      <c r="M1555" s="46">
        <f t="shared" si="173"/>
        <v>2.1068954434303193</v>
      </c>
      <c r="N1555" s="46">
        <f t="shared" si="174"/>
        <v>1.2821816598267799</v>
      </c>
      <c r="O1555" s="46">
        <f t="shared" si="175"/>
        <v>1.4152572579193199</v>
      </c>
      <c r="P1555">
        <f t="shared" si="176"/>
        <v>-2.2354109208194806E-2</v>
      </c>
      <c r="Q1555">
        <f t="shared" si="177"/>
        <v>-1.002974680209312E-2</v>
      </c>
      <c r="R1555">
        <f t="shared" si="178"/>
        <v>-1.7225902032135476E-2</v>
      </c>
      <c r="S1555" s="34">
        <f>MAX(M$6:M1555)</f>
        <v>2.2105308294440991</v>
      </c>
      <c r="T1555" s="34">
        <f>MAX(N$6:N1555)</f>
        <v>1.37911001835863</v>
      </c>
      <c r="U1555" s="34">
        <f>MAX(O$6:O1555)</f>
        <v>1.4859284600443801</v>
      </c>
      <c r="V1555" s="35">
        <f t="shared" si="179"/>
        <v>-4.6882578896147664E-2</v>
      </c>
      <c r="W1555" s="35">
        <f t="shared" si="180"/>
        <v>-7.0283267644746017E-2</v>
      </c>
      <c r="X1555" s="35">
        <f t="shared" si="181"/>
        <v>-4.7560299183548427E-2</v>
      </c>
    </row>
    <row r="1556" spans="1:24">
      <c r="A1556" s="357">
        <v>46174</v>
      </c>
      <c r="B1556" s="132">
        <f>[1]!thsiFinD("ths_adjustment_nvg_ratio_fund",B$2,$A$6,$A1556,101)/100</f>
        <v>0.73393542199487993</v>
      </c>
      <c r="C1556" s="132">
        <f>[1]!thsiFinD("ths_adjustment_nvg_ratio_fund",C$2,$A$6,$A1556,101)/100</f>
        <v>0.66840413517505004</v>
      </c>
      <c r="D1556" s="132">
        <f>[1]!thsiFinD("ths_adjustment_nvg_ratio_fund",D$2,$A$6,$A1556,101)/100</f>
        <v>1.2100407380781</v>
      </c>
      <c r="E1556" s="132">
        <f>[1]!thsiFinD("ths_adjustment_nvg_ratio_fund",E$2,$A$6,$A1556,101)/100</f>
        <v>1.4130737095416002</v>
      </c>
      <c r="F1556" s="135">
        <f>(1+F$831)*(1+[1]!thsiFinD("ths_adjustment_nvg_ratio_fund",F$2,$A$832,$A1556,101)/100)-1</f>
        <v>1.1195873739584412</v>
      </c>
      <c r="G1556" s="135">
        <f>(1+G$831)*(1+[1]!thsiFinD("ths_adjustment_nvg_ratio_fund",G$2,$A$832,$A1556,101)/100)-1</f>
        <v>1.0243823791338023</v>
      </c>
      <c r="H1556" s="136">
        <f>(1+H$997)*(1+[1]!thsiFinD("ths_adjustment_nvg_ratio_fund",H$2,$A$998,$A1556,101)/100)-1</f>
        <v>1.1367136411679755</v>
      </c>
      <c r="I1556" s="136">
        <f>(1+I$997)*(1+[1]!thsiFinD("ths_adjustment_nvg_ratio_fund",I$2,$A$998,$A1556,101)/100)-1</f>
        <v>1.4255394218289803</v>
      </c>
      <c r="J1556" s="32">
        <f t="shared" si="172"/>
        <v>1.0914596026098535</v>
      </c>
      <c r="K1556" s="32">
        <f>[1]!thsiFinD("ths_int_chg_ratio_index",K$2,$A$6,$A1556,101)/100</f>
        <v>0.26948219076575003</v>
      </c>
      <c r="L1556" s="32">
        <f>[1]!thsiFinD("ths_int_chg_ratio_index",L$2,$A$6,$A1556,101)/100</f>
        <v>0.40465082109481998</v>
      </c>
      <c r="M1556" s="46">
        <f t="shared" si="173"/>
        <v>2.0914596026098535</v>
      </c>
      <c r="N1556" s="46">
        <f t="shared" si="174"/>
        <v>1.2694821907657501</v>
      </c>
      <c r="O1556" s="46">
        <f t="shared" si="175"/>
        <v>1.4046508210948199</v>
      </c>
      <c r="P1556">
        <f t="shared" si="176"/>
        <v>-7.3263440141737579E-3</v>
      </c>
      <c r="Q1556">
        <f t="shared" si="177"/>
        <v>-9.9045786247990986E-3</v>
      </c>
      <c r="R1556">
        <f t="shared" si="178"/>
        <v>-7.4943525391937271E-3</v>
      </c>
      <c r="S1556" s="34">
        <f>MAX(M$6:M1556)</f>
        <v>2.2105308294440991</v>
      </c>
      <c r="T1556" s="34">
        <f>MAX(N$6:N1556)</f>
        <v>1.37911001835863</v>
      </c>
      <c r="U1556" s="34">
        <f>MAX(O$6:O1556)</f>
        <v>1.4859284600443801</v>
      </c>
      <c r="V1556" s="35">
        <f t="shared" si="179"/>
        <v>-5.3865445009056656E-2</v>
      </c>
      <c r="W1556" s="35">
        <f t="shared" si="180"/>
        <v>-7.9491720119149956E-2</v>
      </c>
      <c r="X1556" s="35">
        <f t="shared" si="181"/>
        <v>-5.4698218073791161E-2</v>
      </c>
    </row>
    <row r="1557" spans="1:24">
      <c r="A1557" s="357">
        <v>46175</v>
      </c>
      <c r="B1557" s="132">
        <f>[1]!thsiFinD("ths_adjustment_nvg_ratio_fund",B$2,$A$6,$A1557,101)/100</f>
        <v>0.75407608695652006</v>
      </c>
      <c r="C1557" s="132">
        <f>[1]!thsiFinD("ths_adjustment_nvg_ratio_fund",C$2,$A$6,$A1557,101)/100</f>
        <v>0.69324993484493003</v>
      </c>
      <c r="D1557" s="132">
        <f>[1]!thsiFinD("ths_adjustment_nvg_ratio_fund",D$2,$A$6,$A1557,101)/100</f>
        <v>1.2193865324706001</v>
      </c>
      <c r="E1557" s="132">
        <f>[1]!thsiFinD("ths_adjustment_nvg_ratio_fund",E$2,$A$6,$A1557,101)/100</f>
        <v>1.4254718708694001</v>
      </c>
      <c r="F1557" s="135">
        <f>(1+F$831)*(1+[1]!thsiFinD("ths_adjustment_nvg_ratio_fund",F$2,$A$832,$A1557,101)/100)-1</f>
        <v>1.1210017680243647</v>
      </c>
      <c r="G1557" s="135">
        <f>(1+G$831)*(1+[1]!thsiFinD("ths_adjustment_nvg_ratio_fund",G$2,$A$832,$A1557,101)/100)-1</f>
        <v>1.0215049626636121</v>
      </c>
      <c r="H1557" s="136">
        <f>(1+H$997)*(1+[1]!thsiFinD("ths_adjustment_nvg_ratio_fund",H$2,$A$998,$A1557,101)/100)-1</f>
        <v>1.1254411090114451</v>
      </c>
      <c r="I1557" s="136">
        <f>(1+I$997)*(1+[1]!thsiFinD("ths_adjustment_nvg_ratio_fund",I$2,$A$998,$A1557,101)/100)-1</f>
        <v>1.4169326299377896</v>
      </c>
      <c r="J1557" s="32">
        <f t="shared" si="172"/>
        <v>1.0971331118473329</v>
      </c>
      <c r="K1557" s="32">
        <f>[1]!thsiFinD("ths_int_chg_ratio_index",K$2,$A$6,$A1557,101)/100</f>
        <v>0.28474398656062999</v>
      </c>
      <c r="L1557" s="32">
        <f>[1]!thsiFinD("ths_int_chg_ratio_index",L$2,$A$6,$A1557,101)/100</f>
        <v>0.41518528215367001</v>
      </c>
      <c r="M1557" s="46">
        <f t="shared" si="173"/>
        <v>2.0971331118473326</v>
      </c>
      <c r="N1557" s="46">
        <f t="shared" si="174"/>
        <v>1.28474398656063</v>
      </c>
      <c r="O1557" s="46">
        <f t="shared" si="175"/>
        <v>1.4151852821536699</v>
      </c>
      <c r="P1557">
        <f t="shared" si="176"/>
        <v>2.7127032386373706E-3</v>
      </c>
      <c r="Q1557">
        <f t="shared" si="177"/>
        <v>1.2022063724796306E-2</v>
      </c>
      <c r="R1557">
        <f t="shared" si="178"/>
        <v>7.4997009225674649E-3</v>
      </c>
      <c r="S1557" s="34">
        <f>MAX(M$6:M1557)</f>
        <v>2.2105308294440991</v>
      </c>
      <c r="T1557" s="34">
        <f>MAX(N$6:N1557)</f>
        <v>1.37911001835863</v>
      </c>
      <c r="U1557" s="34">
        <f>MAX(O$6:O1557)</f>
        <v>1.4859284600443801</v>
      </c>
      <c r="V1557" s="35">
        <f t="shared" si="179"/>
        <v>-5.1298862737545914E-2</v>
      </c>
      <c r="W1557" s="35">
        <f t="shared" si="180"/>
        <v>-6.8425310919219662E-2</v>
      </c>
      <c r="X1557" s="35">
        <f t="shared" si="181"/>
        <v>-4.7608737427774495E-2</v>
      </c>
    </row>
    <row r="1558" spans="1:24">
      <c r="A1558" s="357">
        <v>46176</v>
      </c>
      <c r="B1558" s="132">
        <f>[1]!thsiFinD("ths_adjustment_nvg_ratio_fund",B$2,$A$6,$A1558,101)/100</f>
        <v>0.76174872122761994</v>
      </c>
      <c r="C1558" s="132">
        <f>[1]!thsiFinD("ths_adjustment_nvg_ratio_fund",C$2,$A$6,$A1558,101)/100</f>
        <v>0.70515159412735995</v>
      </c>
      <c r="D1558" s="132">
        <f>[1]!thsiFinD("ths_adjustment_nvg_ratio_fund",D$2,$A$6,$A1558,101)/100</f>
        <v>1.2340043134436001</v>
      </c>
      <c r="E1558" s="132">
        <f>[1]!thsiFinD("ths_adjustment_nvg_ratio_fund",E$2,$A$6,$A1558,101)/100</f>
        <v>1.4497088779158001</v>
      </c>
      <c r="F1558" s="135">
        <f>(1+F$831)*(1+[1]!thsiFinD("ths_adjustment_nvg_ratio_fund",F$2,$A$832,$A1558,101)/100)-1</f>
        <v>1.1373851659546448</v>
      </c>
      <c r="G1558" s="135">
        <f>(1+G$831)*(1+[1]!thsiFinD("ths_adjustment_nvg_ratio_fund",G$2,$A$832,$A1558,101)/100)-1</f>
        <v>1.0304968891329627</v>
      </c>
      <c r="H1558" s="136">
        <f>(1+H$997)*(1+[1]!thsiFinD("ths_adjustment_nvg_ratio_fund",H$2,$A$998,$A1558,101)/100)-1</f>
        <v>1.1321632612148695</v>
      </c>
      <c r="I1558" s="136">
        <f>(1+I$997)*(1+[1]!thsiFinD("ths_adjustment_nvg_ratio_fund",I$2,$A$998,$A1558,101)/100)-1</f>
        <v>1.4332976567731204</v>
      </c>
      <c r="J1558" s="32">
        <f t="shared" si="172"/>
        <v>1.110494559973747</v>
      </c>
      <c r="K1558" s="32">
        <f>[1]!thsiFinD("ths_int_chg_ratio_index",K$2,$A$6,$A1558,101)/100</f>
        <v>0.29106860734422002</v>
      </c>
      <c r="L1558" s="32">
        <f>[1]!thsiFinD("ths_int_chg_ratio_index",L$2,$A$6,$A1558,101)/100</f>
        <v>0.42126771211596004</v>
      </c>
      <c r="M1558" s="46">
        <f t="shared" si="173"/>
        <v>2.110494559973747</v>
      </c>
      <c r="N1558" s="46">
        <f t="shared" si="174"/>
        <v>1.2910686073442199</v>
      </c>
      <c r="O1558" s="46">
        <f t="shared" si="175"/>
        <v>1.42126771211596</v>
      </c>
      <c r="P1558">
        <f t="shared" si="176"/>
        <v>6.3712923375875974E-3</v>
      </c>
      <c r="Q1558">
        <f t="shared" si="177"/>
        <v>4.9228646716779068E-3</v>
      </c>
      <c r="R1558">
        <f t="shared" si="178"/>
        <v>4.297974292831519E-3</v>
      </c>
      <c r="S1558" s="34">
        <f>MAX(M$6:M1558)</f>
        <v>2.2105308294440991</v>
      </c>
      <c r="T1558" s="34">
        <f>MAX(N$6:N1558)</f>
        <v>1.37911001835863</v>
      </c>
      <c r="U1558" s="34">
        <f>MAX(O$6:O1558)</f>
        <v>1.4859284600443801</v>
      </c>
      <c r="V1558" s="35">
        <f t="shared" si="179"/>
        <v>-4.5254410451044946E-2</v>
      </c>
      <c r="W1558" s="35">
        <f t="shared" si="180"/>
        <v>-6.3839294793314627E-2</v>
      </c>
      <c r="X1558" s="35">
        <f t="shared" si="181"/>
        <v>-4.3515384264521617E-2</v>
      </c>
    </row>
    <row r="1559" spans="1:24">
      <c r="A1559" s="357">
        <v>46177</v>
      </c>
      <c r="B1559" s="132">
        <f>[1]!thsiFinD("ths_adjustment_nvg_ratio_fund",B$2,$A$6,$A1559,101)/100</f>
        <v>0.75287723785165994</v>
      </c>
      <c r="C1559" s="132">
        <f>[1]!thsiFinD("ths_adjustment_nvg_ratio_fund",C$2,$A$6,$A1559,101)/100</f>
        <v>0.6974198592650499</v>
      </c>
      <c r="D1559" s="132">
        <f>[1]!thsiFinD("ths_adjustment_nvg_ratio_fund",D$2,$A$6,$A1559,101)/100</f>
        <v>1.2325664989216001</v>
      </c>
      <c r="E1559" s="132">
        <f>[1]!thsiFinD("ths_adjustment_nvg_ratio_fund",E$2,$A$6,$A1559,101)/100</f>
        <v>1.4557681296774001</v>
      </c>
      <c r="F1559" s="135">
        <f>(1+F$831)*(1+[1]!thsiFinD("ths_adjustment_nvg_ratio_fund",F$2,$A$832,$A1559,101)/100)-1</f>
        <v>1.1300774632807067</v>
      </c>
      <c r="G1559" s="135">
        <f>(1+G$831)*(1+[1]!thsiFinD("ths_adjustment_nvg_ratio_fund",G$2,$A$832,$A1559,101)/100)-1</f>
        <v>1.0248619485455084</v>
      </c>
      <c r="H1559" s="136">
        <f>(1+H$997)*(1+[1]!thsiFinD("ths_adjustment_nvg_ratio_fund",H$2,$A$998,$A1559,101)/100)-1</f>
        <v>1.1307154130479904</v>
      </c>
      <c r="I1559" s="136">
        <f>(1+I$997)*(1+[1]!thsiFinD("ths_adjustment_nvg_ratio_fund",I$2,$A$998,$A1559,101)/100)-1</f>
        <v>1.4328127670890471</v>
      </c>
      <c r="J1559" s="32">
        <f t="shared" si="172"/>
        <v>1.1071374147098703</v>
      </c>
      <c r="K1559" s="32">
        <f>[1]!thsiFinD("ths_int_chg_ratio_index",K$2,$A$6,$A1559,101)/100</f>
        <v>0.28443198711183998</v>
      </c>
      <c r="L1559" s="32">
        <f>[1]!thsiFinD("ths_int_chg_ratio_index",L$2,$A$6,$A1559,101)/100</f>
        <v>0.4151462165791</v>
      </c>
      <c r="M1559" s="46">
        <f t="shared" si="173"/>
        <v>2.1071374147098703</v>
      </c>
      <c r="N1559" s="46">
        <f t="shared" si="174"/>
        <v>1.2844319871118399</v>
      </c>
      <c r="O1559" s="46">
        <f t="shared" si="175"/>
        <v>1.4151462165791</v>
      </c>
      <c r="P1559">
        <f t="shared" si="176"/>
        <v>-1.590691266182942E-3</v>
      </c>
      <c r="Q1559">
        <f t="shared" si="177"/>
        <v>-5.1404086464713616E-3</v>
      </c>
      <c r="R1559">
        <f t="shared" si="178"/>
        <v>-4.3070671940801386E-3</v>
      </c>
      <c r="S1559" s="34">
        <f>MAX(M$6:M1559)</f>
        <v>2.2105308294440991</v>
      </c>
      <c r="T1559" s="34">
        <f>MAX(N$6:N1559)</f>
        <v>1.37911001835863</v>
      </c>
      <c r="U1559" s="34">
        <f>MAX(O$6:O1559)</f>
        <v>1.4859284600443801</v>
      </c>
      <c r="V1559" s="35">
        <f t="shared" si="179"/>
        <v>-4.6773115921767139E-2</v>
      </c>
      <c r="W1559" s="35">
        <f t="shared" si="180"/>
        <v>-6.8651543376845758E-2</v>
      </c>
      <c r="X1559" s="35">
        <f t="shared" si="181"/>
        <v>-4.7635027774598271E-2</v>
      </c>
    </row>
    <row r="1560" spans="1:24">
      <c r="A1560" s="357">
        <v>46178</v>
      </c>
      <c r="B1560" s="132">
        <f>[1]!thsiFinD("ths_adjustment_nvg_ratio_fund",B$2,$A$6,$A1560,101)/100</f>
        <v>0.72698209718670004</v>
      </c>
      <c r="C1560" s="132">
        <f>[1]!thsiFinD("ths_adjustment_nvg_ratio_fund",C$2,$A$6,$A1560,101)/100</f>
        <v>0.66875162887673001</v>
      </c>
      <c r="D1560" s="132">
        <f>[1]!thsiFinD("ths_adjustment_nvg_ratio_fund",D$2,$A$6,$A1560,101)/100</f>
        <v>1.1973400431343999</v>
      </c>
      <c r="E1560" s="132">
        <f>[1]!thsiFinD("ths_adjustment_nvg_ratio_fund",E$2,$A$6,$A1560,101)/100</f>
        <v>1.4276159138313</v>
      </c>
      <c r="F1560" s="135">
        <f>(1+F$831)*(1+[1]!thsiFinD("ths_adjustment_nvg_ratio_fund",F$2,$A$832,$A1560,101)/100)-1</f>
        <v>1.1154620579328314</v>
      </c>
      <c r="G1560" s="135">
        <f>(1+G$831)*(1+[1]!thsiFinD("ths_adjustment_nvg_ratio_fund",G$2,$A$832,$A1560,101)/100)-1</f>
        <v>1.0025619709015108</v>
      </c>
      <c r="H1560" s="136">
        <f>(1+H$997)*(1+[1]!thsiFinD("ths_adjustment_nvg_ratio_fund",H$2,$A$998,$A1560,101)/100)-1</f>
        <v>1.1284402230714377</v>
      </c>
      <c r="I1560" s="136">
        <f>(1+I$997)*(1+[1]!thsiFinD("ths_adjustment_nvg_ratio_fund",I$2,$A$998,$A1560,101)/100)-1</f>
        <v>1.4261455339339433</v>
      </c>
      <c r="J1560" s="32">
        <f t="shared" si="172"/>
        <v>1.0866624336086068</v>
      </c>
      <c r="K1560" s="32">
        <f>[1]!thsiFinD("ths_int_chg_ratio_index",K$2,$A$6,$A1560,101)/100</f>
        <v>0.26334384877508998</v>
      </c>
      <c r="L1560" s="32">
        <f>[1]!thsiFinD("ths_int_chg_ratio_index",L$2,$A$6,$A1560,101)/100</f>
        <v>0.39822568960182997</v>
      </c>
      <c r="M1560" s="46">
        <f t="shared" si="173"/>
        <v>2.0866624336086068</v>
      </c>
      <c r="N1560" s="46">
        <f t="shared" si="174"/>
        <v>1.2633438487750901</v>
      </c>
      <c r="O1560" s="46">
        <f t="shared" si="175"/>
        <v>1.3982256896018299</v>
      </c>
      <c r="P1560">
        <f t="shared" si="176"/>
        <v>-9.7169652811098794E-3</v>
      </c>
      <c r="Q1560">
        <f t="shared" si="177"/>
        <v>-1.641826001559521E-2</v>
      </c>
      <c r="R1560">
        <f t="shared" si="178"/>
        <v>-1.195673406679687E-2</v>
      </c>
      <c r="S1560" s="34">
        <f>MAX(M$6:M1560)</f>
        <v>2.2105308294440991</v>
      </c>
      <c r="T1560" s="34">
        <f>MAX(N$6:N1560)</f>
        <v>1.37911001835863</v>
      </c>
      <c r="U1560" s="34">
        <f>MAX(O$6:O1560)</f>
        <v>1.4859284600443801</v>
      </c>
      <c r="V1560" s="35">
        <f t="shared" si="179"/>
        <v>-5.603558845937584E-2</v>
      </c>
      <c r="W1560" s="35">
        <f t="shared" si="180"/>
        <v>-8.3942664502808073E-2</v>
      </c>
      <c r="X1560" s="35">
        <f t="shared" si="181"/>
        <v>-5.9022202482029829E-2</v>
      </c>
    </row>
    <row r="1561" spans="1:24">
      <c r="A1561" s="357">
        <v>46181</v>
      </c>
      <c r="B1561" s="132">
        <f>[1]!thsiFinD("ths_adjustment_nvg_ratio_fund",B$2,$A$6,$A1561,101)/100</f>
        <v>0.68542199488490996</v>
      </c>
      <c r="C1561" s="132">
        <f>[1]!thsiFinD("ths_adjustment_nvg_ratio_fund",C$2,$A$6,$A1561,101)/100</f>
        <v>0.63434975241073999</v>
      </c>
      <c r="D1561" s="132">
        <f>[1]!thsiFinD("ths_adjustment_nvg_ratio_fund",D$2,$A$6,$A1561,101)/100</f>
        <v>1.1187395159358</v>
      </c>
      <c r="E1561" s="132">
        <f>[1]!thsiFinD("ths_adjustment_nvg_ratio_fund",E$2,$A$6,$A1561,101)/100</f>
        <v>1.3453965283426998</v>
      </c>
      <c r="F1561" s="135">
        <f>(1+F$831)*(1+[1]!thsiFinD("ths_adjustment_nvg_ratio_fund",F$2,$A$832,$A1561,101)/100)-1</f>
        <v>1.0430922282264152</v>
      </c>
      <c r="G1561" s="135">
        <f>(1+G$831)*(1+[1]!thsiFinD("ths_adjustment_nvg_ratio_fund",G$2,$A$832,$A1561,101)/100)-1</f>
        <v>0.9366211767929169</v>
      </c>
      <c r="H1561" s="136">
        <f>(1+H$997)*(1+[1]!thsiFinD("ths_adjustment_nvg_ratio_fund",H$2,$A$998,$A1561,101)/100)-1</f>
        <v>1.0570819919883996</v>
      </c>
      <c r="I1561" s="136">
        <f>(1+I$997)*(1+[1]!thsiFinD("ths_adjustment_nvg_ratio_fund",I$2,$A$998,$A1561,101)/100)-1</f>
        <v>1.3418959513375412</v>
      </c>
      <c r="J1561" s="32">
        <f t="shared" si="172"/>
        <v>1.0203248924899277</v>
      </c>
      <c r="K1561" s="32">
        <f>[1]!thsiFinD("ths_int_chg_ratio_index",K$2,$A$6,$A1561,101)/100</f>
        <v>0.23144773073163999</v>
      </c>
      <c r="L1561" s="32">
        <f>[1]!thsiFinD("ths_int_chg_ratio_index",L$2,$A$6,$A1561,101)/100</f>
        <v>0.35979409731167999</v>
      </c>
      <c r="M1561" s="46">
        <f t="shared" si="173"/>
        <v>2.0203248924899277</v>
      </c>
      <c r="N1561" s="46">
        <f t="shared" si="174"/>
        <v>1.23144773073164</v>
      </c>
      <c r="O1561" s="46">
        <f t="shared" si="175"/>
        <v>1.35979409731168</v>
      </c>
      <c r="P1561">
        <f t="shared" si="176"/>
        <v>-3.1791218383108166E-2</v>
      </c>
      <c r="Q1561">
        <f t="shared" si="177"/>
        <v>-2.5247376693507295E-2</v>
      </c>
      <c r="R1561">
        <f t="shared" si="178"/>
        <v>-2.7485972097318623E-2</v>
      </c>
      <c r="S1561" s="34">
        <f>MAX(M$6:M1561)</f>
        <v>2.2105308294440991</v>
      </c>
      <c r="T1561" s="34">
        <f>MAX(N$6:N1561)</f>
        <v>1.37911001835863</v>
      </c>
      <c r="U1561" s="34">
        <f>MAX(O$6:O1561)</f>
        <v>1.4859284600443801</v>
      </c>
      <c r="V1561" s="35">
        <f t="shared" si="179"/>
        <v>-8.6045367212545965E-2</v>
      </c>
      <c r="W1561" s="35">
        <f t="shared" si="180"/>
        <v>-0.10707070912495631</v>
      </c>
      <c r="X1561" s="35">
        <f t="shared" si="181"/>
        <v>-8.4885891968805027E-2</v>
      </c>
    </row>
    <row r="1562" spans="1:24">
      <c r="A1562" s="357">
        <v>46182</v>
      </c>
      <c r="B1562" s="132">
        <f>[1]!thsiFinD("ths_adjustment_nvg_ratio_fund",B$2,$A$6,$A1562,101)/100</f>
        <v>0.71723145780051001</v>
      </c>
      <c r="C1562" s="132">
        <f>[1]!thsiFinD("ths_adjustment_nvg_ratio_fund",C$2,$A$6,$A1562,101)/100</f>
        <v>0.66319172964990003</v>
      </c>
      <c r="D1562" s="132">
        <f>[1]!thsiFinD("ths_adjustment_nvg_ratio_fund",D$2,$A$6,$A1562,101)/100</f>
        <v>1.1767313683202001</v>
      </c>
      <c r="E1562" s="132">
        <f>[1]!thsiFinD("ths_adjustment_nvg_ratio_fund",E$2,$A$6,$A1562,101)/100</f>
        <v>1.4076669926314</v>
      </c>
      <c r="F1562" s="135">
        <f>(1+F$831)*(1+[1]!thsiFinD("ths_adjustment_nvg_ratio_fund",F$2,$A$832,$A1562,101)/100)-1</f>
        <v>1.0989607938303911</v>
      </c>
      <c r="G1562" s="135">
        <f>(1+G$831)*(1+[1]!thsiFinD("ths_adjustment_nvg_ratio_fund",G$2,$A$832,$A1562,101)/100)-1</f>
        <v>0.99117219737366402</v>
      </c>
      <c r="H1562" s="136">
        <f>(1+H$997)*(1+[1]!thsiFinD("ths_adjustment_nvg_ratio_fund",H$2,$A$998,$A1562,101)/100)-1</f>
        <v>1.107549842377519</v>
      </c>
      <c r="I1562" s="136">
        <f>(1+I$997)*(1+[1]!thsiFinD("ths_adjustment_nvg_ratio_fund",I$2,$A$998,$A1562,101)/100)-1</f>
        <v>1.3979007098405205</v>
      </c>
      <c r="J1562" s="32">
        <f t="shared" si="172"/>
        <v>1.0700506364780131</v>
      </c>
      <c r="K1562" s="32">
        <f>[1]!thsiFinD("ths_int_chg_ratio_index",K$2,$A$6,$A1562,101)/100</f>
        <v>0.25725087279912001</v>
      </c>
      <c r="L1562" s="32">
        <f>[1]!thsiFinD("ths_int_chg_ratio_index",L$2,$A$6,$A1562,101)/100</f>
        <v>0.38990430000868004</v>
      </c>
      <c r="M1562" s="46">
        <f t="shared" si="173"/>
        <v>2.0700506364780131</v>
      </c>
      <c r="N1562" s="46">
        <f t="shared" si="174"/>
        <v>1.2572508727991201</v>
      </c>
      <c r="O1562" s="46">
        <f t="shared" si="175"/>
        <v>1.3899043000086801</v>
      </c>
      <c r="P1562">
        <f t="shared" si="176"/>
        <v>2.4612746283000808E-2</v>
      </c>
      <c r="Q1562">
        <f t="shared" si="177"/>
        <v>2.0953501657881679E-2</v>
      </c>
      <c r="R1562">
        <f t="shared" si="178"/>
        <v>2.2143207384506258E-2</v>
      </c>
      <c r="S1562" s="34">
        <f>MAX(M$6:M1562)</f>
        <v>2.2105308294440991</v>
      </c>
      <c r="T1562" s="34">
        <f>MAX(N$6:N1562)</f>
        <v>1.37911001835863</v>
      </c>
      <c r="U1562" s="34">
        <f>MAX(O$6:O1562)</f>
        <v>1.4859284600443801</v>
      </c>
      <c r="V1562" s="35">
        <f t="shared" si="179"/>
        <v>-6.3550433721575206E-2</v>
      </c>
      <c r="W1562" s="35">
        <f t="shared" si="180"/>
        <v>-8.8360713748234954E-2</v>
      </c>
      <c r="X1562" s="35">
        <f t="shared" si="181"/>
        <v>-6.4622330494182756E-2</v>
      </c>
    </row>
    <row r="1563" spans="1:24">
      <c r="A1563" s="357">
        <v>46183</v>
      </c>
      <c r="B1563" s="132">
        <f>[1]!thsiFinD("ths_adjustment_nvg_ratio_fund",B$2,$A$6,$A1563,101)/100</f>
        <v>0.69908887468031</v>
      </c>
      <c r="C1563" s="132">
        <f>[1]!thsiFinD("ths_adjustment_nvg_ratio_fund",C$2,$A$6,$A1563,101)/100</f>
        <v>0.64651203196942009</v>
      </c>
      <c r="D1563" s="132">
        <f>[1]!thsiFinD("ths_adjustment_nvg_ratio_fund",D$2,$A$6,$A1563,101)/100</f>
        <v>1.1476156242511</v>
      </c>
      <c r="E1563" s="132">
        <f>[1]!thsiFinD("ths_adjustment_nvg_ratio_fund",E$2,$A$6,$A1563,101)/100</f>
        <v>1.3800740923169998</v>
      </c>
      <c r="F1563" s="135">
        <f>(1+F$831)*(1+[1]!thsiFinD("ths_adjustment_nvg_ratio_fund",F$2,$A$832,$A1563,101)/100)-1</f>
        <v>1.0773912843250586</v>
      </c>
      <c r="G1563" s="135">
        <f>(1+G$831)*(1+[1]!thsiFinD("ths_adjustment_nvg_ratio_fund",G$2,$A$832,$A1563,101)/100)-1</f>
        <v>0.96659426502409684</v>
      </c>
      <c r="H1563" s="136">
        <f>(1+H$997)*(1+[1]!thsiFinD("ths_adjustment_nvg_ratio_fund",H$2,$A$998,$A1563,101)/100)-1</f>
        <v>1.0766279422415819</v>
      </c>
      <c r="I1563" s="136">
        <f>(1+I$997)*(1+[1]!thsiFinD("ths_adjustment_nvg_ratio_fund",I$2,$A$998,$A1563,101)/100)-1</f>
        <v>1.3639584319599334</v>
      </c>
      <c r="J1563" s="32">
        <f t="shared" si="172"/>
        <v>1.0447328183460625</v>
      </c>
      <c r="K1563" s="32">
        <f>[1]!thsiFinD("ths_int_chg_ratio_index",K$2,$A$6,$A1563,101)/100</f>
        <v>0.24237521401026002</v>
      </c>
      <c r="L1563" s="32">
        <f>[1]!thsiFinD("ths_int_chg_ratio_index",L$2,$A$6,$A1563,101)/100</f>
        <v>0.37187893725103999</v>
      </c>
      <c r="M1563" s="46">
        <f t="shared" si="173"/>
        <v>2.0447328183460627</v>
      </c>
      <c r="N1563" s="46">
        <f t="shared" si="174"/>
        <v>1.24237521401026</v>
      </c>
      <c r="O1563" s="46">
        <f t="shared" si="175"/>
        <v>1.37187893725104</v>
      </c>
      <c r="P1563">
        <f t="shared" si="176"/>
        <v>-1.2230530831374375E-2</v>
      </c>
      <c r="Q1563">
        <f t="shared" si="177"/>
        <v>-1.1831893785638203E-2</v>
      </c>
      <c r="R1563">
        <f t="shared" si="178"/>
        <v>-1.296877976241062E-2</v>
      </c>
      <c r="S1563" s="34">
        <f>MAX(M$6:M1563)</f>
        <v>2.2105308294440991</v>
      </c>
      <c r="T1563" s="34">
        <f>MAX(N$6:N1563)</f>
        <v>1.37911001835863</v>
      </c>
      <c r="U1563" s="34">
        <f>MAX(O$6:O1563)</f>
        <v>1.4859284600443801</v>
      </c>
      <c r="V1563" s="35">
        <f t="shared" si="179"/>
        <v>-7.5003709013970687E-2</v>
      </c>
      <c r="W1563" s="35">
        <f t="shared" si="180"/>
        <v>-9.914713295398081E-2</v>
      </c>
      <c r="X1563" s="35">
        <f t="shared" si="181"/>
        <v>-7.6753037484680653E-2</v>
      </c>
    </row>
    <row r="1564" spans="1:24">
      <c r="A1564" s="357">
        <v>46184</v>
      </c>
      <c r="B1564" s="132">
        <f>[1]!thsiFinD("ths_adjustment_nvg_ratio_fund",B$2,$A$6,$A1564,101)/100</f>
        <v>0.68973785166240009</v>
      </c>
      <c r="C1564" s="132">
        <f>[1]!thsiFinD("ths_adjustment_nvg_ratio_fund",C$2,$A$6,$A1564,101)/100</f>
        <v>0.63773781600208002</v>
      </c>
      <c r="D1564" s="132">
        <f>[1]!thsiFinD("ths_adjustment_nvg_ratio_fund",D$2,$A$6,$A1564,101)/100</f>
        <v>1.1416247304097999</v>
      </c>
      <c r="E1564" s="132">
        <f>[1]!thsiFinD("ths_adjustment_nvg_ratio_fund",E$2,$A$6,$A1564,101)/100</f>
        <v>1.3769978567763999</v>
      </c>
      <c r="F1564" s="135">
        <f>(1+F$831)*(1+[1]!thsiFinD("ths_adjustment_nvg_ratio_fund",F$2,$A$832,$A1564,101)/100)-1</f>
        <v>1.0671369273471134</v>
      </c>
      <c r="G1564" s="135">
        <f>(1+G$831)*(1+[1]!thsiFinD("ths_adjustment_nvg_ratio_fund",G$2,$A$832,$A1564,101)/100)-1</f>
        <v>0.95892115443691495</v>
      </c>
      <c r="H1564" s="136">
        <f>(1+H$997)*(1+[1]!thsiFinD("ths_adjustment_nvg_ratio_fund",H$2,$A$998,$A1564,101)/100)-1</f>
        <v>1.0696989545856872</v>
      </c>
      <c r="I1564" s="136">
        <f>(1+I$997)*(1+[1]!thsiFinD("ths_adjustment_nvg_ratio_fund",I$2,$A$998,$A1564,101)/100)-1</f>
        <v>1.3514725225966724</v>
      </c>
      <c r="J1564" s="32">
        <f t="shared" si="172"/>
        <v>1.0366659767271336</v>
      </c>
      <c r="K1564" s="32">
        <f>[1]!thsiFinD("ths_int_chg_ratio_index",K$2,$A$6,$A1564,101)/100</f>
        <v>0.23623617084471998</v>
      </c>
      <c r="L1564" s="32">
        <f>[1]!thsiFinD("ths_int_chg_ratio_index",L$2,$A$6,$A1564,101)/100</f>
        <v>0.36457291927260999</v>
      </c>
      <c r="M1564" s="46">
        <f t="shared" si="173"/>
        <v>2.0366659767271336</v>
      </c>
      <c r="N1564" s="46">
        <f t="shared" si="174"/>
        <v>1.23623617084472</v>
      </c>
      <c r="O1564" s="46">
        <f t="shared" si="175"/>
        <v>1.3645729192726099</v>
      </c>
      <c r="P1564">
        <f t="shared" si="176"/>
        <v>-3.945181270897824E-3</v>
      </c>
      <c r="Q1564">
        <f t="shared" si="177"/>
        <v>-4.9413760805189222E-3</v>
      </c>
      <c r="R1564">
        <f t="shared" si="178"/>
        <v>-5.3255559073381864E-3</v>
      </c>
      <c r="S1564" s="34">
        <f>MAX(M$6:M1564)</f>
        <v>2.2105308294440991</v>
      </c>
      <c r="T1564" s="34">
        <f>MAX(N$6:N1564)</f>
        <v>1.37911001835863</v>
      </c>
      <c r="U1564" s="34">
        <f>MAX(O$6:O1564)</f>
        <v>1.4859284600443801</v>
      </c>
      <c r="V1564" s="35">
        <f t="shared" si="179"/>
        <v>-7.8652987056818779E-2</v>
      </c>
      <c r="W1564" s="35">
        <f t="shared" si="180"/>
        <v>-0.10359858576326897</v>
      </c>
      <c r="X1564" s="35">
        <f t="shared" si="181"/>
        <v>-8.166984079983608E-2</v>
      </c>
    </row>
    <row r="1565" spans="1:24">
      <c r="A1565" s="357">
        <v>46185</v>
      </c>
      <c r="B1565" s="132">
        <f>[1]!thsiFinD("ths_adjustment_nvg_ratio_fund",B$2,$A$6,$A1565,101)/100</f>
        <v>0.72026854219948999</v>
      </c>
      <c r="C1565" s="132">
        <f>[1]!thsiFinD("ths_adjustment_nvg_ratio_fund",C$2,$A$6,$A1565,101)/100</f>
        <v>0.65928242550603999</v>
      </c>
      <c r="D1565" s="132">
        <f>[1]!thsiFinD("ths_adjustment_nvg_ratio_fund",D$2,$A$6,$A1565,101)/100</f>
        <v>1.1615144979631</v>
      </c>
      <c r="E1565" s="132">
        <f>[1]!thsiFinD("ths_adjustment_nvg_ratio_fund",E$2,$A$6,$A1565,101)/100</f>
        <v>1.3954552698658</v>
      </c>
      <c r="F1565" s="135">
        <f>(1+F$831)*(1+[1]!thsiFinD("ths_adjustment_nvg_ratio_fund",F$2,$A$832,$A1565,101)/100)-1</f>
        <v>1.0936568160831781</v>
      </c>
      <c r="G1565" s="135">
        <f>(1+G$831)*(1+[1]!thsiFinD("ths_adjustment_nvg_ratio_fund",G$2,$A$832,$A1565,101)/100)-1</f>
        <v>0.97043082031768768</v>
      </c>
      <c r="H1565" s="136">
        <f>(1+H$997)*(1+[1]!thsiFinD("ths_adjustment_nvg_ratio_fund",H$2,$A$998,$A1565,101)/100)-1</f>
        <v>1.0778689549560929</v>
      </c>
      <c r="I1565" s="136">
        <f>(1+I$997)*(1+[1]!thsiFinD("ths_adjustment_nvg_ratio_fund",I$2,$A$998,$A1565,101)/100)-1</f>
        <v>1.3746260050080998</v>
      </c>
      <c r="J1565" s="32">
        <f t="shared" si="172"/>
        <v>1.0566379164874362</v>
      </c>
      <c r="K1565" s="32">
        <f>[1]!thsiFinD("ths_int_chg_ratio_index",K$2,$A$6,$A1565,101)/100</f>
        <v>0.24961136213690999</v>
      </c>
      <c r="L1565" s="32">
        <f>[1]!thsiFinD("ths_int_chg_ratio_index",L$2,$A$6,$A1565,101)/100</f>
        <v>0.37690779666648</v>
      </c>
      <c r="M1565" s="46">
        <f t="shared" si="173"/>
        <v>2.0566379164874364</v>
      </c>
      <c r="N1565" s="46">
        <f t="shared" si="174"/>
        <v>1.24961136213691</v>
      </c>
      <c r="O1565" s="46">
        <f t="shared" si="175"/>
        <v>1.37690779666648</v>
      </c>
      <c r="P1565">
        <f t="shared" si="176"/>
        <v>9.8061930569475209E-3</v>
      </c>
      <c r="Q1565">
        <f t="shared" si="177"/>
        <v>1.0819284864518108E-2</v>
      </c>
      <c r="R1565">
        <f t="shared" si="178"/>
        <v>9.0393684497602766E-3</v>
      </c>
      <c r="S1565" s="34">
        <f>MAX(M$6:M1565)</f>
        <v>2.2105308294440991</v>
      </c>
      <c r="T1565" s="34">
        <f>MAX(N$6:N1565)</f>
        <v>1.37911001835863</v>
      </c>
      <c r="U1565" s="34">
        <f>MAX(O$6:O1565)</f>
        <v>1.4859284600443801</v>
      </c>
      <c r="V1565" s="35">
        <f t="shared" si="179"/>
        <v>-6.9618080375455915E-2</v>
      </c>
      <c r="W1565" s="35">
        <f t="shared" si="180"/>
        <v>-9.3900163509684997E-2</v>
      </c>
      <c r="X1565" s="35">
        <f t="shared" si="181"/>
        <v>-7.3368716132298784E-2</v>
      </c>
    </row>
    <row r="1566" spans="1:24">
      <c r="A1566" s="357">
        <v>46188</v>
      </c>
      <c r="B1566" s="132">
        <f>[1]!thsiFinD("ths_adjustment_nvg_ratio_fund",B$2,$A$6,$A1566,101)/100</f>
        <v>0.76830242966751994</v>
      </c>
      <c r="C1566" s="132">
        <f>[1]!thsiFinD("ths_adjustment_nvg_ratio_fund",C$2,$A$6,$A1566,101)/100</f>
        <v>0.70193727738684997</v>
      </c>
      <c r="D1566" s="132">
        <f>[1]!thsiFinD("ths_adjustment_nvg_ratio_fund",D$2,$A$6,$A1566,101)/100</f>
        <v>1.2390366642703001</v>
      </c>
      <c r="E1566" s="132">
        <f>[1]!thsiFinD("ths_adjustment_nvg_ratio_fund",E$2,$A$6,$A1566,101)/100</f>
        <v>1.4805644522557</v>
      </c>
      <c r="F1566" s="135">
        <f>(1+F$831)*(1+[1]!thsiFinD("ths_adjustment_nvg_ratio_fund",F$2,$A$832,$A1566,101)/100)-1</f>
        <v>1.1700340956430439</v>
      </c>
      <c r="G1566" s="135">
        <f>(1+G$831)*(1+[1]!thsiFinD("ths_adjustment_nvg_ratio_fund",G$2,$A$832,$A1566,101)/100)-1</f>
        <v>1.0445242944251576</v>
      </c>
      <c r="H1566" s="136">
        <f>(1+H$997)*(1+[1]!thsiFinD("ths_adjustment_nvg_ratio_fund",H$2,$A$998,$A1566,101)/100)-1</f>
        <v>1.151502376015674</v>
      </c>
      <c r="I1566" s="136">
        <f>(1+I$997)*(1+[1]!thsiFinD("ths_adjustment_nvg_ratio_fund",I$2,$A$998,$A1566,101)/100)-1</f>
        <v>1.4651791534966283</v>
      </c>
      <c r="J1566" s="32">
        <f t="shared" si="172"/>
        <v>1.1276350928951093</v>
      </c>
      <c r="K1566" s="32">
        <f>[1]!thsiFinD("ths_int_chg_ratio_index",K$2,$A$6,$A1566,101)/100</f>
        <v>0.28399989977874002</v>
      </c>
      <c r="L1566" s="32">
        <f>[1]!thsiFinD("ths_int_chg_ratio_index",L$2,$A$6,$A1566,101)/100</f>
        <v>0.41777409867074999</v>
      </c>
      <c r="M1566" s="46">
        <f t="shared" si="173"/>
        <v>2.1276350928951091</v>
      </c>
      <c r="N1566" s="46">
        <f t="shared" si="174"/>
        <v>1.2839998997787401</v>
      </c>
      <c r="O1566" s="46">
        <f t="shared" si="175"/>
        <v>1.4177740986707499</v>
      </c>
      <c r="P1566">
        <f t="shared" si="176"/>
        <v>3.4520989736944063E-2</v>
      </c>
      <c r="Q1566">
        <f t="shared" si="177"/>
        <v>2.7519386173812999E-2</v>
      </c>
      <c r="R1566">
        <f t="shared" si="178"/>
        <v>2.967976657784055E-2</v>
      </c>
      <c r="S1566" s="34">
        <f>MAX(M$6:M1566)</f>
        <v>2.2105308294440991</v>
      </c>
      <c r="T1566" s="34">
        <f>MAX(N$6:N1566)</f>
        <v>1.37911001835863</v>
      </c>
      <c r="U1566" s="34">
        <f>MAX(O$6:O1566)</f>
        <v>1.4859284600443801</v>
      </c>
      <c r="V1566" s="35">
        <f t="shared" si="179"/>
        <v>-3.750037567665887E-2</v>
      </c>
      <c r="W1566" s="35">
        <f t="shared" si="180"/>
        <v>-6.8964852197279214E-2</v>
      </c>
      <c r="X1566" s="35">
        <f t="shared" si="181"/>
        <v>-4.5866515923380757E-2</v>
      </c>
    </row>
    <row r="1567" spans="1:24">
      <c r="A1567" s="357">
        <v>46189</v>
      </c>
      <c r="B1567" s="132">
        <f>[1]!thsiFinD("ths_adjustment_nvg_ratio_fund",B$2,$A$6,$A1567,101)/100</f>
        <v>0.76830242966751994</v>
      </c>
      <c r="C1567" s="132">
        <f>[1]!thsiFinD("ths_adjustment_nvg_ratio_fund",C$2,$A$6,$A1567,101)/100</f>
        <v>0.70263226479020002</v>
      </c>
      <c r="D1567" s="132">
        <f>[1]!thsiFinD("ths_adjustment_nvg_ratio_fund",D$2,$A$6,$A1567,101)/100</f>
        <v>1.2703091301222</v>
      </c>
      <c r="E1567" s="132">
        <f>[1]!thsiFinD("ths_adjustment_nvg_ratio_fund",E$2,$A$6,$A1567,101)/100</f>
        <v>1.5119793422045</v>
      </c>
      <c r="F1567" s="135">
        <f>(1+F$831)*(1+[1]!thsiFinD("ths_adjustment_nvg_ratio_fund",F$2,$A$832,$A1567,101)/100)-1</f>
        <v>1.1995006386831157</v>
      </c>
      <c r="G1567" s="135">
        <f>(1+G$831)*(1+[1]!thsiFinD("ths_adjustment_nvg_ratio_fund",G$2,$A$832,$A1567,101)/100)-1</f>
        <v>1.0816909238318253</v>
      </c>
      <c r="H1567" s="136">
        <f>(1+H$997)*(1+[1]!thsiFinD("ths_adjustment_nvg_ratio_fund",H$2,$A$998,$A1567,101)/100)-1</f>
        <v>1.1873883270095553</v>
      </c>
      <c r="I1567" s="136">
        <f>(1+I$997)*(1+[1]!thsiFinD("ths_adjustment_nvg_ratio_fund",I$2,$A$998,$A1567,101)/100)-1</f>
        <v>1.5136681218973482</v>
      </c>
      <c r="J1567" s="32">
        <f t="shared" si="172"/>
        <v>1.154433897275783</v>
      </c>
      <c r="K1567" s="32">
        <f>[1]!thsiFinD("ths_int_chg_ratio_index",K$2,$A$6,$A1567,101)/100</f>
        <v>0.28682402184000999</v>
      </c>
      <c r="L1567" s="32">
        <f>[1]!thsiFinD("ths_int_chg_ratio_index",L$2,$A$6,$A1567,101)/100</f>
        <v>0.42690235459640002</v>
      </c>
      <c r="M1567" s="46">
        <f t="shared" si="173"/>
        <v>2.154433897275783</v>
      </c>
      <c r="N1567" s="46">
        <f t="shared" si="174"/>
        <v>1.28682402184001</v>
      </c>
      <c r="O1567" s="46">
        <f t="shared" si="175"/>
        <v>1.4269023545963999</v>
      </c>
      <c r="P1567">
        <f t="shared" si="176"/>
        <v>1.2595582987968257E-2</v>
      </c>
      <c r="Q1567">
        <f t="shared" si="177"/>
        <v>2.1994721820122187E-3</v>
      </c>
      <c r="R1567">
        <f t="shared" si="178"/>
        <v>6.4384417335654476E-3</v>
      </c>
      <c r="S1567" s="34">
        <f>MAX(M$6:M1567)</f>
        <v>2.2105308294440991</v>
      </c>
      <c r="T1567" s="34">
        <f>MAX(N$6:N1567)</f>
        <v>1.37911001835863</v>
      </c>
      <c r="U1567" s="34">
        <f>MAX(O$6:O1567)</f>
        <v>1.4859284600443801</v>
      </c>
      <c r="V1567" s="35">
        <f t="shared" si="179"/>
        <v>-2.5377131782605922E-2</v>
      </c>
      <c r="W1567" s="35">
        <f t="shared" si="180"/>
        <v>-6.6917066289211458E-2</v>
      </c>
      <c r="X1567" s="35">
        <f t="shared" si="181"/>
        <v>-3.9723383080109587E-2</v>
      </c>
    </row>
    <row r="1568" spans="1:24">
      <c r="A1568" s="357">
        <v>46190</v>
      </c>
      <c r="B1568" s="132">
        <f>[1]!thsiFinD("ths_adjustment_nvg_ratio_fund",B$2,$A$6,$A1568,101)/100</f>
        <v>0.78156969309462998</v>
      </c>
      <c r="C1568" s="132">
        <f>[1]!thsiFinD("ths_adjustment_nvg_ratio_fund",C$2,$A$6,$A1568,101)/100</f>
        <v>0.7194857093215199</v>
      </c>
      <c r="D1568" s="132">
        <f>[1]!thsiFinD("ths_adjustment_nvg_ratio_fund",D$2,$A$6,$A1568,101)/100</f>
        <v>1.3024203211119001</v>
      </c>
      <c r="E1568" s="132">
        <f>[1]!thsiFinD("ths_adjustment_nvg_ratio_fund",E$2,$A$6,$A1568,101)/100</f>
        <v>1.5449789595063002</v>
      </c>
      <c r="F1568" s="135">
        <f>(1+F$831)*(1+[1]!thsiFinD("ths_adjustment_nvg_ratio_fund",F$2,$A$832,$A1568,101)/100)-1</f>
        <v>1.2103443265218621</v>
      </c>
      <c r="G1568" s="135">
        <f>(1+G$831)*(1+[1]!thsiFinD("ths_adjustment_nvg_ratio_fund",G$2,$A$832,$A1568,101)/100)-1</f>
        <v>1.1037511167699701</v>
      </c>
      <c r="H1568" s="136">
        <f>(1+H$997)*(1+[1]!thsiFinD("ths_adjustment_nvg_ratio_fund",H$2,$A$998,$A1568,101)/100)-1</f>
        <v>1.1934899728557751</v>
      </c>
      <c r="I1568" s="136">
        <f>(1+I$997)*(1+[1]!thsiFinD("ths_adjustment_nvg_ratio_fund",I$2,$A$998,$A1568,101)/100)-1</f>
        <v>1.5251842518925662</v>
      </c>
      <c r="J1568" s="32">
        <f t="shared" si="172"/>
        <v>1.1726530438843152</v>
      </c>
      <c r="K1568" s="32">
        <f>[1]!thsiFinD("ths_int_chg_ratio_index",K$2,$A$6,$A1568,101)/100</f>
        <v>0.30079874102647997</v>
      </c>
      <c r="L1568" s="32">
        <f>[1]!thsiFinD("ths_int_chg_ratio_index",L$2,$A$6,$A1568,101)/100</f>
        <v>0.4393087411023</v>
      </c>
      <c r="M1568" s="46">
        <f t="shared" si="173"/>
        <v>2.1726530438843152</v>
      </c>
      <c r="N1568" s="46">
        <f t="shared" si="174"/>
        <v>1.3007987410264801</v>
      </c>
      <c r="O1568" s="46">
        <f t="shared" si="175"/>
        <v>1.4393087411023</v>
      </c>
      <c r="P1568">
        <f t="shared" si="176"/>
        <v>8.4565818573361096E-3</v>
      </c>
      <c r="Q1568">
        <f t="shared" si="177"/>
        <v>1.0859852590012986E-2</v>
      </c>
      <c r="R1568">
        <f t="shared" si="178"/>
        <v>8.6946289393496912E-3</v>
      </c>
      <c r="S1568" s="34">
        <f>MAX(M$6:M1568)</f>
        <v>2.2105308294440991</v>
      </c>
      <c r="T1568" s="34">
        <f>MAX(N$6:N1568)</f>
        <v>1.37911001835863</v>
      </c>
      <c r="U1568" s="34">
        <f>MAX(O$6:O1568)</f>
        <v>1.4859284600443801</v>
      </c>
      <c r="V1568" s="35">
        <f t="shared" si="179"/>
        <v>-1.7135153717493856E-2</v>
      </c>
      <c r="W1568" s="35">
        <f t="shared" si="180"/>
        <v>-5.6783923174855477E-2</v>
      </c>
      <c r="X1568" s="35">
        <f t="shared" si="181"/>
        <v>-3.1374134216856975E-2</v>
      </c>
    </row>
    <row r="1569" spans="1:24">
      <c r="A1569" s="357">
        <v>46191</v>
      </c>
      <c r="B1569" s="132">
        <f>[1]!thsiFinD("ths_adjustment_nvg_ratio_fund",B$2,$A$6,$A1569,101)/100</f>
        <v>0.78069053708439995</v>
      </c>
      <c r="C1569" s="132">
        <f>[1]!thsiFinD("ths_adjustment_nvg_ratio_fund",C$2,$A$6,$A1569,101)/100</f>
        <v>0.72912865954305006</v>
      </c>
      <c r="D1569" s="132">
        <f>[1]!thsiFinD("ths_adjustment_nvg_ratio_fund",D$2,$A$6,$A1569,101)/100</f>
        <v>1.3173975557152999</v>
      </c>
      <c r="E1569" s="132">
        <f>[1]!thsiFinD("ths_adjustment_nvg_ratio_fund",E$2,$A$6,$A1569,101)/100</f>
        <v>1.5552330778721</v>
      </c>
      <c r="F1569" s="135">
        <f>(1+F$831)*(1+[1]!thsiFinD("ths_adjustment_nvg_ratio_fund",F$2,$A$832,$A1569,101)/100)-1</f>
        <v>1.2267277244521422</v>
      </c>
      <c r="G1569" s="135">
        <f>(1+G$831)*(1+[1]!thsiFinD("ths_adjustment_nvg_ratio_fund",G$2,$A$832,$A1569,101)/100)-1</f>
        <v>1.1272500179432101</v>
      </c>
      <c r="H1569" s="136">
        <f>(1+H$997)*(1+[1]!thsiFinD("ths_adjustment_nvg_ratio_fund",H$2,$A$998,$A1569,101)/100)-1</f>
        <v>1.2116914926682005</v>
      </c>
      <c r="I1569" s="136">
        <f>(1+I$997)*(1+[1]!thsiFinD("ths_adjustment_nvg_ratio_fund",I$2,$A$998,$A1569,101)/100)-1</f>
        <v>1.5581567504051095</v>
      </c>
      <c r="J1569" s="32">
        <f t="shared" si="172"/>
        <v>1.188284476960439</v>
      </c>
      <c r="K1569" s="32">
        <f>[1]!thsiFinD("ths_int_chg_ratio_index",K$2,$A$6,$A1569,101)/100</f>
        <v>0.30467338666437999</v>
      </c>
      <c r="L1569" s="32">
        <f>[1]!thsiFinD("ths_int_chg_ratio_index",L$2,$A$6,$A1569,101)/100</f>
        <v>0.44425620279325995</v>
      </c>
      <c r="M1569" s="46">
        <f t="shared" si="173"/>
        <v>2.188284476960439</v>
      </c>
      <c r="N1569" s="46">
        <f t="shared" si="174"/>
        <v>1.30467338666438</v>
      </c>
      <c r="O1569" s="46">
        <f t="shared" si="175"/>
        <v>1.4442562027932599</v>
      </c>
      <c r="P1569">
        <f t="shared" si="176"/>
        <v>7.1946292207694107E-3</v>
      </c>
      <c r="Q1569">
        <f t="shared" si="177"/>
        <v>2.978666503661076E-3</v>
      </c>
      <c r="R1569">
        <f t="shared" si="178"/>
        <v>3.4373873719206749E-3</v>
      </c>
      <c r="S1569" s="34">
        <f>MAX(M$6:M1569)</f>
        <v>2.2105308294440991</v>
      </c>
      <c r="T1569" s="34">
        <f>MAX(N$6:N1569)</f>
        <v>1.37911001835863</v>
      </c>
      <c r="U1569" s="34">
        <f>MAX(O$6:O1569)</f>
        <v>1.4859284600443801</v>
      </c>
      <c r="V1569" s="35">
        <f t="shared" si="179"/>
        <v>-1.0063805574362705E-2</v>
      </c>
      <c r="W1569" s="35">
        <f t="shared" si="180"/>
        <v>-5.3974397041101851E-2</v>
      </c>
      <c r="X1569" s="35">
        <f t="shared" si="181"/>
        <v>-2.8044591897698368E-2</v>
      </c>
    </row>
    <row r="1570" spans="1:24">
      <c r="A1570" s="357">
        <v>46195</v>
      </c>
      <c r="B1570" s="132">
        <f>[1]!thsiFinD("ths_adjustment_nvg_ratio_fund",B$2,$A$6,$A1570,101)/100</f>
        <v>0.82624680306905007</v>
      </c>
      <c r="C1570" s="132">
        <f>[1]!thsiFinD("ths_adjustment_nvg_ratio_fund",C$2,$A$6,$A1570,101)/100</f>
        <v>0.76743984015290001</v>
      </c>
      <c r="D1570" s="132">
        <f>[1]!thsiFinD("ths_adjustment_nvg_ratio_fund",D$2,$A$6,$A1570,101)/100</f>
        <v>1.3757488617301998</v>
      </c>
      <c r="E1570" s="132">
        <f>[1]!thsiFinD("ths_adjustment_nvg_ratio_fund",E$2,$A$6,$A1570,101)/100</f>
        <v>1.6125629214627</v>
      </c>
      <c r="F1570" s="135">
        <f>(1+F$831)*(1+[1]!thsiFinD("ths_adjustment_nvg_ratio_fund",F$2,$A$832,$A1570,101)/100)-1</f>
        <v>1.2515974867779627</v>
      </c>
      <c r="G1570" s="135">
        <f>(1+G$831)*(1+[1]!thsiFinD("ths_adjustment_nvg_ratio_fund",G$2,$A$832,$A1570,101)/100)-1</f>
        <v>1.1500295649989027</v>
      </c>
      <c r="H1570" s="136">
        <f>(1+H$997)*(1+[1]!thsiFinD("ths_adjustment_nvg_ratio_fund",H$2,$A$998,$A1570,101)/100)-1</f>
        <v>1.2128290876564769</v>
      </c>
      <c r="I1570" s="136">
        <f>(1+I$997)*(1+[1]!thsiFinD("ths_adjustment_nvg_ratio_fund",I$2,$A$998,$A1570,101)/100)-1</f>
        <v>1.580582898290479</v>
      </c>
      <c r="J1570" s="32">
        <f t="shared" si="172"/>
        <v>1.222129683017334</v>
      </c>
      <c r="K1570" s="32">
        <f>[1]!thsiFinD("ths_int_chg_ratio_index",K$2,$A$6,$A1570,101)/100</f>
        <v>0.33536002478606003</v>
      </c>
      <c r="L1570" s="32">
        <f>[1]!thsiFinD("ths_int_chg_ratio_index",L$2,$A$6,$A1570,101)/100</f>
        <v>0.47196105051108</v>
      </c>
      <c r="M1570" s="46">
        <f t="shared" si="173"/>
        <v>2.222129683017334</v>
      </c>
      <c r="N1570" s="46">
        <f t="shared" si="174"/>
        <v>1.33536002478606</v>
      </c>
      <c r="O1570" s="46">
        <f t="shared" si="175"/>
        <v>1.4719610505110801</v>
      </c>
      <c r="P1570">
        <f t="shared" si="176"/>
        <v>1.5466547614461312E-2</v>
      </c>
      <c r="Q1570">
        <f t="shared" si="177"/>
        <v>2.3520551913866816E-2</v>
      </c>
      <c r="R1570">
        <f t="shared" si="178"/>
        <v>1.9182779110962223E-2</v>
      </c>
      <c r="S1570" s="34">
        <f>MAX(M$6:M1570)</f>
        <v>2.222129683017334</v>
      </c>
      <c r="T1570" s="34">
        <f>MAX(N$6:N1570)</f>
        <v>1.37911001835863</v>
      </c>
      <c r="U1570" s="34">
        <f>MAX(O$6:O1570)</f>
        <v>1.4859284600443801</v>
      </c>
      <c r="V1570" s="35">
        <f t="shared" si="179"/>
        <v>0</v>
      </c>
      <c r="W1570" s="35">
        <f t="shared" si="180"/>
        <v>-3.1723352734859933E-2</v>
      </c>
      <c r="X1570" s="35">
        <f t="shared" si="181"/>
        <v>-9.399785998366883E-3</v>
      </c>
    </row>
    <row r="1571" spans="1:24">
      <c r="A1571" s="357">
        <v>46196</v>
      </c>
      <c r="B1571" s="132">
        <f>[1]!thsiFinD("ths_adjustment_nvg_ratio_fund",B$2,$A$6,$A1571,101)/100</f>
        <v>0.78340792838875006</v>
      </c>
      <c r="C1571" s="132">
        <f>[1]!thsiFinD("ths_adjustment_nvg_ratio_fund",C$2,$A$6,$A1571,101)/100</f>
        <v>0.72330814003995991</v>
      </c>
      <c r="D1571" s="132">
        <f>[1]!thsiFinD("ths_adjustment_nvg_ratio_fund",D$2,$A$6,$A1571,101)/100</f>
        <v>1.3297387970285002</v>
      </c>
      <c r="E1571" s="132">
        <f>[1]!thsiFinD("ths_adjustment_nvg_ratio_fund",E$2,$A$6,$A1571,101)/100</f>
        <v>1.5671651428333002</v>
      </c>
      <c r="F1571" s="135">
        <f>(1+F$831)*(1+[1]!thsiFinD("ths_adjustment_nvg_ratio_fund",F$2,$A$832,$A1571,101)/100)-1</f>
        <v>1.216001902785556</v>
      </c>
      <c r="G1571" s="135">
        <f>(1+G$831)*(1+[1]!thsiFinD("ths_adjustment_nvg_ratio_fund",G$2,$A$832,$A1571,101)/100)-1</f>
        <v>1.1226941085320719</v>
      </c>
      <c r="H1571" s="136">
        <f>(1+H$997)*(1+[1]!thsiFinD("ths_adjustment_nvg_ratio_fund",H$2,$A$998,$A1571,101)/100)-1</f>
        <v>1.2003155427854346</v>
      </c>
      <c r="I1571" s="136">
        <f>(1+I$997)*(1+[1]!thsiFinD("ths_adjustment_nvg_ratio_fund",I$2,$A$998,$A1571,101)/100)-1</f>
        <v>1.5522168517760635</v>
      </c>
      <c r="J1571" s="32">
        <f t="shared" si="172"/>
        <v>1.1868560517712043</v>
      </c>
      <c r="K1571" s="32">
        <f>[1]!thsiFinD("ths_int_chg_ratio_index",K$2,$A$6,$A1571,101)/100</f>
        <v>0.30109540811790003</v>
      </c>
      <c r="L1571" s="32">
        <f>[1]!thsiFinD("ths_int_chg_ratio_index",L$2,$A$6,$A1571,101)/100</f>
        <v>0.44075218963879004</v>
      </c>
      <c r="M1571" s="46">
        <f t="shared" si="173"/>
        <v>2.1868560517712043</v>
      </c>
      <c r="N1571" s="46">
        <f t="shared" si="174"/>
        <v>1.3010954081179</v>
      </c>
      <c r="O1571" s="46">
        <f t="shared" si="175"/>
        <v>1.44075218963879</v>
      </c>
      <c r="P1571">
        <f t="shared" si="176"/>
        <v>-1.5873795087527509E-2</v>
      </c>
      <c r="Q1571">
        <f t="shared" si="177"/>
        <v>-2.5659459645461125E-2</v>
      </c>
      <c r="R1571">
        <f t="shared" si="178"/>
        <v>-2.1202232804634291E-2</v>
      </c>
      <c r="S1571" s="34">
        <f>MAX(M$6:M1571)</f>
        <v>2.222129683017334</v>
      </c>
      <c r="T1571" s="34">
        <f>MAX(N$6:N1571)</f>
        <v>1.37911001835863</v>
      </c>
      <c r="U1571" s="34">
        <f>MAX(O$6:O1571)</f>
        <v>1.4859284600443801</v>
      </c>
      <c r="V1571" s="35">
        <f t="shared" si="179"/>
        <v>-1.5873795087527509E-2</v>
      </c>
      <c r="W1571" s="35">
        <f t="shared" si="180"/>
        <v>-5.6568808291002304E-2</v>
      </c>
      <c r="X1571" s="35">
        <f t="shared" si="181"/>
        <v>-3.0402722351950073E-2</v>
      </c>
    </row>
    <row r="1572" spans="1:24">
      <c r="A1572" s="357">
        <v>46197</v>
      </c>
      <c r="B1572" s="132">
        <f>[1]!thsiFinD("ths_adjustment_nvg_ratio_fund",B$2,$A$6,$A1572,101)/100</f>
        <v>0.79251918158568002</v>
      </c>
      <c r="C1572" s="132">
        <f>[1]!thsiFinD("ths_adjustment_nvg_ratio_fund",C$2,$A$6,$A1572,101)/100</f>
        <v>0.73147424202935996</v>
      </c>
      <c r="D1572" s="132">
        <f>[1]!thsiFinD("ths_adjustment_nvg_ratio_fund",D$2,$A$6,$A1572,101)/100</f>
        <v>1.3765875868680002</v>
      </c>
      <c r="E1572" s="132">
        <f>[1]!thsiFinD("ths_adjustment_nvg_ratio_fund",E$2,$A$6,$A1572,101)/100</f>
        <v>1.6117239481265</v>
      </c>
      <c r="F1572" s="135">
        <f>(1+F$831)*(1+[1]!thsiFinD("ths_adjustment_nvg_ratio_fund",F$2,$A$832,$A1572,101)/100)-1</f>
        <v>1.2288493155510274</v>
      </c>
      <c r="G1572" s="135">
        <f>(1+G$831)*(1+[1]!thsiFinD("ths_adjustment_nvg_ratio_fund",G$2,$A$832,$A1572,101)/100)-1</f>
        <v>1.1491903185284404</v>
      </c>
      <c r="H1572" s="136">
        <f>(1+H$997)*(1+[1]!thsiFinD("ths_adjustment_nvg_ratio_fund",H$2,$A$998,$A1572,101)/100)-1</f>
        <v>1.2040385809288665</v>
      </c>
      <c r="I1572" s="136">
        <f>(1+I$997)*(1+[1]!thsiFinD("ths_adjustment_nvg_ratio_fund",I$2,$A$998,$A1572,101)/100)-1</f>
        <v>1.561914645456187</v>
      </c>
      <c r="J1572" s="32">
        <f t="shared" si="172"/>
        <v>1.2070372273842578</v>
      </c>
      <c r="K1572" s="32">
        <f>[1]!thsiFinD("ths_int_chg_ratio_index",K$2,$A$6,$A1572,101)/100</f>
        <v>0.31207148281565</v>
      </c>
      <c r="L1572" s="32">
        <f>[1]!thsiFinD("ths_int_chg_ratio_index",L$2,$A$6,$A1572,101)/100</f>
        <v>0.45134867118604</v>
      </c>
      <c r="M1572" s="46">
        <f t="shared" si="173"/>
        <v>2.2070372273842578</v>
      </c>
      <c r="N1572" s="46">
        <f t="shared" si="174"/>
        <v>1.3120714828156501</v>
      </c>
      <c r="O1572" s="46">
        <f t="shared" si="175"/>
        <v>1.4513486711860399</v>
      </c>
      <c r="P1572">
        <f t="shared" si="176"/>
        <v>9.2283969018940315E-3</v>
      </c>
      <c r="Q1572">
        <f t="shared" si="177"/>
        <v>8.436026004908781E-3</v>
      </c>
      <c r="R1572">
        <f t="shared" si="178"/>
        <v>7.3548259190268084E-3</v>
      </c>
      <c r="S1572" s="34">
        <f>MAX(M$6:M1572)</f>
        <v>2.222129683017334</v>
      </c>
      <c r="T1572" s="34">
        <f>MAX(N$6:N1572)</f>
        <v>1.37911001835863</v>
      </c>
      <c r="U1572" s="34">
        <f>MAX(O$6:O1572)</f>
        <v>1.4859284600443801</v>
      </c>
      <c r="V1572" s="35">
        <f t="shared" si="179"/>
        <v>-6.7918878670406579E-3</v>
      </c>
      <c r="W1572" s="35">
        <f t="shared" si="180"/>
        <v>-4.8609998223902995E-2</v>
      </c>
      <c r="X1572" s="35">
        <f t="shared" si="181"/>
        <v>-2.3271503163286411E-2</v>
      </c>
    </row>
    <row r="1573" spans="1:24">
      <c r="A1573" s="357">
        <v>46198</v>
      </c>
      <c r="B1573" s="132">
        <f>[1]!thsiFinD("ths_adjustment_nvg_ratio_fund",B$2,$A$6,$A1573,101)/100</f>
        <v>0.80434782608695998</v>
      </c>
      <c r="C1573" s="132">
        <f>[1]!thsiFinD("ths_adjustment_nvg_ratio_fund",C$2,$A$6,$A1573,101)/100</f>
        <v>0.75527756059420992</v>
      </c>
      <c r="D1573" s="132">
        <f>[1]!thsiFinD("ths_adjustment_nvg_ratio_fund",D$2,$A$6,$A1573,101)/100</f>
        <v>1.4060627845675</v>
      </c>
      <c r="E1573" s="132">
        <f>[1]!thsiFinD("ths_adjustment_nvg_ratio_fund",E$2,$A$6,$A1573,101)/100</f>
        <v>1.6356812973684001</v>
      </c>
      <c r="F1573" s="135">
        <f>(1+F$831)*(1+[1]!thsiFinD("ths_adjustment_nvg_ratio_fund",F$2,$A$832,$A1573,101)/100)-1</f>
        <v>1.2216594790492499</v>
      </c>
      <c r="G1573" s="135">
        <f>(1+G$831)*(1+[1]!thsiFinD("ths_adjustment_nvg_ratio_fund",G$2,$A$832,$A1573,101)/100)-1</f>
        <v>1.1483510720579662</v>
      </c>
      <c r="H1573" s="136">
        <f>(1+H$997)*(1+[1]!thsiFinD("ths_adjustment_nvg_ratio_fund",H$2,$A$998,$A1573,101)/100)-1</f>
        <v>1.1834584534136532</v>
      </c>
      <c r="I1573" s="136">
        <f>(1+I$997)*(1+[1]!thsiFinD("ths_adjustment_nvg_ratio_fund",I$2,$A$998,$A1573,101)/100)-1</f>
        <v>1.53779138367682</v>
      </c>
      <c r="J1573" s="32">
        <f t="shared" si="172"/>
        <v>1.211578732101845</v>
      </c>
      <c r="K1573" s="32">
        <f>[1]!thsiFinD("ths_int_chg_ratio_index",K$2,$A$6,$A1573,101)/100</f>
        <v>0.33073537912478995</v>
      </c>
      <c r="L1573" s="32">
        <f>[1]!thsiFinD("ths_int_chg_ratio_index",L$2,$A$6,$A1573,101)/100</f>
        <v>0.46356586298099001</v>
      </c>
      <c r="M1573" s="46">
        <f t="shared" si="173"/>
        <v>2.2115787321018452</v>
      </c>
      <c r="N1573" s="46">
        <f t="shared" si="174"/>
        <v>1.33073537912479</v>
      </c>
      <c r="O1573" s="46">
        <f t="shared" si="175"/>
        <v>1.46356586298099</v>
      </c>
      <c r="P1573">
        <f t="shared" si="176"/>
        <v>2.0577381573985143E-3</v>
      </c>
      <c r="Q1573">
        <f t="shared" si="177"/>
        <v>1.4224755703925451E-2</v>
      </c>
      <c r="R1573">
        <f t="shared" si="178"/>
        <v>8.4178199474054249E-3</v>
      </c>
      <c r="S1573" s="34">
        <f>MAX(M$6:M1573)</f>
        <v>2.222129683017334</v>
      </c>
      <c r="T1573" s="34">
        <f>MAX(N$6:N1573)</f>
        <v>1.37911001835863</v>
      </c>
      <c r="U1573" s="34">
        <f>MAX(O$6:O1573)</f>
        <v>1.4859284600443801</v>
      </c>
      <c r="V1573" s="35">
        <f t="shared" si="179"/>
        <v>-4.7481256364669822E-3</v>
      </c>
      <c r="W1573" s="35">
        <f t="shared" si="180"/>
        <v>-3.5076707869480805E-2</v>
      </c>
      <c r="X1573" s="35">
        <f t="shared" si="181"/>
        <v>-1.5049578539415132E-2</v>
      </c>
    </row>
    <row r="1574" spans="1:24">
      <c r="A1574" s="357">
        <v>46199</v>
      </c>
      <c r="B1574" s="132">
        <f>[1]!thsiFinD("ths_adjustment_nvg_ratio_fund",B$2,$A$6,$A1574,101)/100</f>
        <v>0.74888107416880001</v>
      </c>
      <c r="C1574" s="132">
        <f>[1]!thsiFinD("ths_adjustment_nvg_ratio_fund",C$2,$A$6,$A1574,101)/100</f>
        <v>0.70428285987315997</v>
      </c>
      <c r="D1574" s="132">
        <f>[1]!thsiFinD("ths_adjustment_nvg_ratio_fund",D$2,$A$6,$A1574,101)/100</f>
        <v>1.3442367601245999</v>
      </c>
      <c r="E1574" s="132">
        <f>[1]!thsiFinD("ths_adjustment_nvg_ratio_fund",E$2,$A$6,$A1574,101)/100</f>
        <v>1.5624109606973</v>
      </c>
      <c r="F1574" s="135">
        <f>(1+F$831)*(1+[1]!thsiFinD("ths_adjustment_nvg_ratio_fund",F$2,$A$832,$A1574,101)/100)-1</f>
        <v>1.1549472256065276</v>
      </c>
      <c r="G1574" s="135">
        <f>(1+G$831)*(1+[1]!thsiFinD("ths_adjustment_nvg_ratio_fund",G$2,$A$832,$A1574,101)/100)-1</f>
        <v>1.0908027426541023</v>
      </c>
      <c r="H1574" s="136">
        <f>(1+H$997)*(1+[1]!thsiFinD("ths_adjustment_nvg_ratio_fund",H$2,$A$998,$A1574,101)/100)-1</f>
        <v>1.123683007665861</v>
      </c>
      <c r="I1574" s="136">
        <f>(1+I$997)*(1+[1]!thsiFinD("ths_adjustment_nvg_ratio_fund",I$2,$A$998,$A1574,101)/100)-1</f>
        <v>1.4622698153924985</v>
      </c>
      <c r="J1574" s="32">
        <f t="shared" si="172"/>
        <v>1.1489393057728559</v>
      </c>
      <c r="K1574" s="32">
        <f>[1]!thsiFinD("ths_int_chg_ratio_index",K$2,$A$6,$A1574,101)/100</f>
        <v>0.29198359381667999</v>
      </c>
      <c r="L1574" s="32">
        <f>[1]!thsiFinD("ths_int_chg_ratio_index",L$2,$A$6,$A1574,101)/100</f>
        <v>0.42240601362744001</v>
      </c>
      <c r="M1574" s="46">
        <f t="shared" si="173"/>
        <v>2.1489393057728559</v>
      </c>
      <c r="N1574" s="46">
        <f t="shared" si="174"/>
        <v>1.2919835938166799</v>
      </c>
      <c r="O1574" s="46">
        <f t="shared" si="175"/>
        <v>1.4224060136274401</v>
      </c>
      <c r="P1574">
        <f t="shared" si="176"/>
        <v>-2.8323398764762864E-2</v>
      </c>
      <c r="Q1574">
        <f t="shared" si="177"/>
        <v>-2.9120579429996574E-2</v>
      </c>
      <c r="R1574">
        <f t="shared" si="178"/>
        <v>-2.8122990836719541E-2</v>
      </c>
      <c r="S1574" s="34">
        <f>MAX(M$6:M1574)</f>
        <v>2.222129683017334</v>
      </c>
      <c r="T1574" s="34">
        <f>MAX(N$6:N1574)</f>
        <v>1.37911001835863</v>
      </c>
      <c r="U1574" s="34">
        <f>MAX(O$6:O1574)</f>
        <v>1.4859284600443801</v>
      </c>
      <c r="V1574" s="35">
        <f t="shared" si="179"/>
        <v>-3.2937041345443063E-2</v>
      </c>
      <c r="W1574" s="35">
        <f t="shared" si="180"/>
        <v>-6.3175833241821411E-2</v>
      </c>
      <c r="X1574" s="35">
        <f t="shared" si="181"/>
        <v>-4.2749330216774184E-2</v>
      </c>
    </row>
    <row r="1575" spans="1:24">
      <c r="A1575" s="357">
        <v>46202</v>
      </c>
      <c r="B1575" s="132">
        <f>[1]!thsiFinD("ths_adjustment_nvg_ratio_fund",B$2,$A$6,$A1575,101)/100</f>
        <v>0.76190856777494009</v>
      </c>
      <c r="C1575" s="132">
        <f>[1]!thsiFinD("ths_adjustment_nvg_ratio_fund",C$2,$A$6,$A1575,101)/100</f>
        <v>0.72104943097906005</v>
      </c>
      <c r="D1575" s="132">
        <f>[1]!thsiFinD("ths_adjustment_nvg_ratio_fund",D$2,$A$6,$A1575,101)/100</f>
        <v>1.3631679846633</v>
      </c>
      <c r="E1575" s="132">
        <f>[1]!thsiFinD("ths_adjustment_nvg_ratio_fund",E$2,$A$6,$A1575,101)/100</f>
        <v>1.5807751544670001</v>
      </c>
      <c r="F1575" s="135">
        <f>(1+F$831)*(1+[1]!thsiFinD("ths_adjustment_nvg_ratio_fund",F$2,$A$832,$A1575,101)/100)-1</f>
        <v>1.1484645861377114</v>
      </c>
      <c r="G1575" s="135">
        <f>(1+G$831)*(1+[1]!thsiFinD("ths_adjustment_nvg_ratio_fund",G$2,$A$832,$A1575,101)/100)-1</f>
        <v>1.0888844650073009</v>
      </c>
      <c r="H1575" s="136">
        <f>(1+H$997)*(1+[1]!thsiFinD("ths_adjustment_nvg_ratio_fund",H$2,$A$998,$A1575,101)/100)-1</f>
        <v>1.1094113614492347</v>
      </c>
      <c r="I1575" s="136">
        <f>(1+I$997)*(1+[1]!thsiFinD("ths_adjustment_nvg_ratio_fund",I$2,$A$998,$A1575,101)/100)-1</f>
        <v>1.4380253311921374</v>
      </c>
      <c r="J1575" s="32">
        <f t="shared" si="172"/>
        <v>1.1514608602088354</v>
      </c>
      <c r="K1575" s="32">
        <f>[1]!thsiFinD("ths_int_chg_ratio_index",K$2,$A$6,$A1575,101)/100</f>
        <v>0.30809021185111002</v>
      </c>
      <c r="L1575" s="32">
        <f>[1]!thsiFinD("ths_int_chg_ratio_index",L$2,$A$6,$A1575,101)/100</f>
        <v>0.43180452866450997</v>
      </c>
      <c r="M1575" s="46">
        <f t="shared" si="173"/>
        <v>2.1514608602088354</v>
      </c>
      <c r="N1575" s="46">
        <f t="shared" si="174"/>
        <v>1.30809021185111</v>
      </c>
      <c r="O1575" s="46">
        <f t="shared" si="175"/>
        <v>1.43180452866451</v>
      </c>
      <c r="P1575">
        <f t="shared" si="176"/>
        <v>1.1733949065968474E-3</v>
      </c>
      <c r="Q1575">
        <f t="shared" si="177"/>
        <v>1.2466580931456805E-2</v>
      </c>
      <c r="R1575">
        <f t="shared" si="178"/>
        <v>6.6074770122082072E-3</v>
      </c>
      <c r="S1575" s="34">
        <f>MAX(M$6:M1575)</f>
        <v>2.222129683017334</v>
      </c>
      <c r="T1575" s="34">
        <f>MAX(N$6:N1575)</f>
        <v>1.37911001835863</v>
      </c>
      <c r="U1575" s="34">
        <f>MAX(O$6:O1575)</f>
        <v>1.4859284600443801</v>
      </c>
      <c r="V1575" s="35">
        <f t="shared" si="179"/>
        <v>-3.1802294595399294E-2</v>
      </c>
      <c r="W1575" s="35">
        <f t="shared" si="180"/>
        <v>-5.149683894838597E-2</v>
      </c>
      <c r="X1575" s="35">
        <f t="shared" si="181"/>
        <v>-3.6424318421260704E-2</v>
      </c>
    </row>
    <row r="1576" spans="1:24">
      <c r="A1576" s="357">
        <v>46203</v>
      </c>
      <c r="B1576" s="132">
        <f>[1]!thsiFinD("ths_adjustment_nvg_ratio_fund",B$2,$A$6,$A1576,101)/100</f>
        <v>0.77405690537083993</v>
      </c>
      <c r="C1576" s="132">
        <f>[1]!thsiFinD("ths_adjustment_nvg_ratio_fund",C$2,$A$6,$A1576,101)/100</f>
        <v>0.74024845799670003</v>
      </c>
      <c r="D1576" s="132">
        <f>[1]!thsiFinD("ths_adjustment_nvg_ratio_fund",D$2,$A$6,$A1576,101)/100</f>
        <v>1.4133716750539</v>
      </c>
      <c r="E1576" s="132">
        <f>[1]!thsiFinD("ths_adjustment_nvg_ratio_fund",E$2,$A$6,$A1576,101)/100</f>
        <v>1.6371728055560999</v>
      </c>
      <c r="F1576" s="135">
        <f>(1+F$831)*(1+[1]!thsiFinD("ths_adjustment_nvg_ratio_fund",F$2,$A$832,$A1576,101)/100)-1</f>
        <v>1.199264906338795</v>
      </c>
      <c r="G1576" s="135">
        <f>(1+G$831)*(1+[1]!thsiFinD("ths_adjustment_nvg_ratio_fund",G$2,$A$832,$A1576,101)/100)-1</f>
        <v>1.1447543014702166</v>
      </c>
      <c r="H1576" s="136">
        <f>(1+H$997)*(1+[1]!thsiFinD("ths_adjustment_nvg_ratio_fund",H$2,$A$998,$A1576,101)/100)-1</f>
        <v>1.1721859212571228</v>
      </c>
      <c r="I1576" s="136">
        <f>(1+I$997)*(1+[1]!thsiFinD("ths_adjustment_nvg_ratio_fund",I$2,$A$998,$A1576,101)/100)-1</f>
        <v>1.5045764403222908</v>
      </c>
      <c r="J1576" s="32">
        <f t="shared" si="172"/>
        <v>1.1982039266707456</v>
      </c>
      <c r="K1576" s="32">
        <f>[1]!thsiFinD("ths_int_chg_ratio_index",K$2,$A$6,$A1576,101)/100</f>
        <v>0.32691040004084004</v>
      </c>
      <c r="L1576" s="32">
        <f>[1]!thsiFinD("ths_int_chg_ratio_index",L$2,$A$6,$A1576,101)/100</f>
        <v>0.45587410023071001</v>
      </c>
      <c r="M1576" s="46">
        <f t="shared" si="173"/>
        <v>2.1982039266707458</v>
      </c>
      <c r="N1576" s="46">
        <f t="shared" si="174"/>
        <v>1.32691040004084</v>
      </c>
      <c r="O1576" s="46">
        <f t="shared" si="175"/>
        <v>1.4558741002307101</v>
      </c>
      <c r="P1576">
        <f t="shared" si="176"/>
        <v>2.1726198847685785E-2</v>
      </c>
      <c r="Q1576">
        <f t="shared" si="177"/>
        <v>1.4387530782832725E-2</v>
      </c>
      <c r="R1576">
        <f t="shared" si="178"/>
        <v>1.6810654725788909E-2</v>
      </c>
      <c r="S1576" s="34">
        <f>MAX(M$6:M1576)</f>
        <v>2.222129683017334</v>
      </c>
      <c r="T1576" s="34">
        <f>MAX(N$6:N1576)</f>
        <v>1.37911001835863</v>
      </c>
      <c r="U1576" s="34">
        <f>MAX(O$6:O1576)</f>
        <v>1.4859284600443801</v>
      </c>
      <c r="V1576" s="35">
        <f t="shared" si="179"/>
        <v>-1.0767038723905831E-2</v>
      </c>
      <c r="W1576" s="35">
        <f t="shared" si="180"/>
        <v>-3.7850220521141731E-2</v>
      </c>
      <c r="X1576" s="35">
        <f t="shared" si="181"/>
        <v>-2.0225980336073812E-2</v>
      </c>
    </row>
    <row r="1577" spans="1:24">
      <c r="A1577" s="357">
        <v>46204</v>
      </c>
      <c r="B1577" s="132">
        <f>[1]!thsiFinD("ths_adjustment_nvg_ratio_fund",B$2,$A$6,$A1577,101)/100</f>
        <v>0.76638427109974006</v>
      </c>
      <c r="C1577" s="132">
        <f>[1]!thsiFinD("ths_adjustment_nvg_ratio_fund",C$2,$A$6,$A1577,101)/100</f>
        <v>0.73338545738858008</v>
      </c>
      <c r="D1577" s="132">
        <f>[1]!thsiFinD("ths_adjustment_nvg_ratio_fund",D$2,$A$6,$A1577,101)/100</f>
        <v>1.4218787443087002</v>
      </c>
      <c r="E1577" s="132">
        <f>[1]!thsiFinD("ths_adjustment_nvg_ratio_fund",E$2,$A$6,$A1577,101)/100</f>
        <v>1.6428591802707999</v>
      </c>
      <c r="F1577" s="135">
        <f>(1+F$831)*(1+[1]!thsiFinD("ths_adjustment_nvg_ratio_fund",F$2,$A$832,$A1577,101)/100)-1</f>
        <v>1.2147053748917931</v>
      </c>
      <c r="G1577" s="135">
        <f>(1+G$831)*(1+[1]!thsiFinD("ths_adjustment_nvg_ratio_fund",G$2,$A$832,$A1577,101)/100)-1</f>
        <v>1.1628580467618557</v>
      </c>
      <c r="H1577" s="136">
        <f>(1+H$997)*(1+[1]!thsiFinD("ths_adjustment_nvg_ratio_fund",H$2,$A$998,$A1577,101)/100)-1</f>
        <v>1.2007292136902721</v>
      </c>
      <c r="I1577" s="136">
        <f>(1+I$997)*(1+[1]!thsiFinD("ths_adjustment_nvg_ratio_fund",I$2,$A$998,$A1577,101)/100)-1</f>
        <v>1.5339122662047497</v>
      </c>
      <c r="J1577" s="32">
        <f t="shared" si="172"/>
        <v>1.2095890693270615</v>
      </c>
      <c r="K1577" s="32">
        <f>[1]!thsiFinD("ths_int_chg_ratio_index",K$2,$A$6,$A1577,101)/100</f>
        <v>0.32291351624898001</v>
      </c>
      <c r="L1577" s="32">
        <f>[1]!thsiFinD("ths_int_chg_ratio_index",L$2,$A$6,$A1577,101)/100</f>
        <v>0.45844027293636996</v>
      </c>
      <c r="M1577" s="46">
        <f t="shared" si="173"/>
        <v>2.2095890693270617</v>
      </c>
      <c r="N1577" s="46">
        <f t="shared" si="174"/>
        <v>1.32291351624898</v>
      </c>
      <c r="O1577" s="46">
        <f t="shared" si="175"/>
        <v>1.4584402729363699</v>
      </c>
      <c r="P1577">
        <f t="shared" si="176"/>
        <v>5.1792932030465533E-3</v>
      </c>
      <c r="Q1577">
        <f t="shared" si="177"/>
        <v>-3.0121730839829386E-3</v>
      </c>
      <c r="R1577">
        <f t="shared" si="178"/>
        <v>1.762633668153768E-3</v>
      </c>
      <c r="S1577" s="34">
        <f>MAX(M$6:M1577)</f>
        <v>2.222129683017334</v>
      </c>
      <c r="T1577" s="34">
        <f>MAX(N$6:N1577)</f>
        <v>1.37911001835863</v>
      </c>
      <c r="U1577" s="34">
        <f>MAX(O$6:O1577)</f>
        <v>1.4859284600443801</v>
      </c>
      <c r="V1577" s="35">
        <f t="shared" si="179"/>
        <v>-5.6435111713389885E-3</v>
      </c>
      <c r="W1577" s="35">
        <f t="shared" si="180"/>
        <v>-4.0748382189648047E-2</v>
      </c>
      <c r="X1577" s="35">
        <f t="shared" si="181"/>
        <v>-1.8498997661831718E-2</v>
      </c>
    </row>
    <row r="1578" spans="1:24">
      <c r="A1578" s="357">
        <v>46205</v>
      </c>
      <c r="B1578" s="132">
        <f>[1]!thsiFinD("ths_adjustment_nvg_ratio_fund",B$2,$A$6,$A1578,101)/100</f>
        <v>0.71970907928388994</v>
      </c>
      <c r="C1578" s="132">
        <f>[1]!thsiFinD("ths_adjustment_nvg_ratio_fund",C$2,$A$6,$A1578,101)/100</f>
        <v>0.68021892103205994</v>
      </c>
      <c r="D1578" s="132">
        <f>[1]!thsiFinD("ths_adjustment_nvg_ratio_fund",D$2,$A$6,$A1578,101)/100</f>
        <v>1.3445962137551002</v>
      </c>
      <c r="E1578" s="132">
        <f>[1]!thsiFinD("ths_adjustment_nvg_ratio_fund",E$2,$A$6,$A1578,101)/100</f>
        <v>1.5534619119570998</v>
      </c>
      <c r="F1578" s="135">
        <f>(1+F$831)*(1+[1]!thsiFinD("ths_adjustment_nvg_ratio_fund",F$2,$A$832,$A1578,101)/100)-1</f>
        <v>1.1762810027675394</v>
      </c>
      <c r="G1578" s="135">
        <f>(1+G$831)*(1+[1]!thsiFinD("ths_adjustment_nvg_ratio_fund",G$2,$A$832,$A1578,101)/100)-1</f>
        <v>1.112862935592247</v>
      </c>
      <c r="H1578" s="136">
        <f>(1+H$997)*(1+[1]!thsiFinD("ths_adjustment_nvg_ratio_fund",H$2,$A$998,$A1578,101)/100)-1</f>
        <v>1.1667047817681073</v>
      </c>
      <c r="I1578" s="136">
        <f>(1+I$997)*(1+[1]!thsiFinD("ths_adjustment_nvg_ratio_fund",I$2,$A$998,$A1578,101)/100)-1</f>
        <v>1.4924541982220076</v>
      </c>
      <c r="J1578" s="32">
        <f t="shared" si="172"/>
        <v>1.1557861305472563</v>
      </c>
      <c r="K1578" s="32">
        <f>[1]!thsiFinD("ths_int_chg_ratio_index",K$2,$A$6,$A1578,101)/100</f>
        <v>0.28094289416755996</v>
      </c>
      <c r="L1578" s="32">
        <f>[1]!thsiFinD("ths_int_chg_ratio_index",L$2,$A$6,$A1578,101)/100</f>
        <v>0.41692943339495003</v>
      </c>
      <c r="M1578" s="46">
        <f t="shared" si="173"/>
        <v>2.1557861305472565</v>
      </c>
      <c r="N1578" s="46">
        <f t="shared" si="174"/>
        <v>1.28094289416756</v>
      </c>
      <c r="O1578" s="46">
        <f t="shared" si="175"/>
        <v>1.41692943339495</v>
      </c>
      <c r="P1578">
        <f t="shared" si="176"/>
        <v>-2.4349748795684856E-2</v>
      </c>
      <c r="Q1578">
        <f t="shared" si="177"/>
        <v>-3.172590011811538E-2</v>
      </c>
      <c r="R1578">
        <f t="shared" si="178"/>
        <v>-2.8462488530876517E-2</v>
      </c>
      <c r="S1578" s="34">
        <f>MAX(M$6:M1578)</f>
        <v>2.222129683017334</v>
      </c>
      <c r="T1578" s="34">
        <f>MAX(N$6:N1578)</f>
        <v>1.37911001835863</v>
      </c>
      <c r="U1578" s="34">
        <f>MAX(O$6:O1578)</f>
        <v>1.4859284600443801</v>
      </c>
      <c r="V1578" s="35">
        <f t="shared" si="179"/>
        <v>-2.9855841887676204E-2</v>
      </c>
      <c r="W1578" s="35">
        <f t="shared" si="180"/>
        <v>-7.1181503204439944E-2</v>
      </c>
      <c r="X1578" s="35">
        <f t="shared" si="181"/>
        <v>-4.6434958683925665E-2</v>
      </c>
    </row>
    <row r="1579" spans="1:24">
      <c r="A1579" s="357">
        <v>46206</v>
      </c>
      <c r="B1579" s="132">
        <f>[1]!thsiFinD("ths_adjustment_nvg_ratio_fund",B$2,$A$6,$A1579,101)/100</f>
        <v>0.73617327365729002</v>
      </c>
      <c r="C1579" s="132">
        <f>[1]!thsiFinD("ths_adjustment_nvg_ratio_fund",C$2,$A$6,$A1579,101)/100</f>
        <v>0.69185996003822003</v>
      </c>
      <c r="D1579" s="132">
        <f>[1]!thsiFinD("ths_adjustment_nvg_ratio_fund",D$2,$A$6,$A1579,101)/100</f>
        <v>1.3526240115025001</v>
      </c>
      <c r="E1579" s="132">
        <f>[1]!thsiFinD("ths_adjustment_nvg_ratio_fund",E$2,$A$6,$A1579,101)/100</f>
        <v>1.5789107693096001</v>
      </c>
      <c r="F1579" s="135">
        <f>(1+F$831)*(1+[1]!thsiFinD("ths_adjustment_nvg_ratio_fund",F$2,$A$832,$A1579,101)/100)-1</f>
        <v>1.195493188829666</v>
      </c>
      <c r="G1579" s="135">
        <f>(1+G$831)*(1+[1]!thsiFinD("ths_adjustment_nvg_ratio_fund",G$2,$A$832,$A1579,101)/100)-1</f>
        <v>1.1264107714727363</v>
      </c>
      <c r="H1579" s="136">
        <f>(1+H$997)*(1+[1]!thsiFinD("ths_adjustment_nvg_ratio_fund",H$2,$A$998,$A1579,101)/100)-1</f>
        <v>1.1746679466860428</v>
      </c>
      <c r="I1579" s="136">
        <f>(1+I$997)*(1+[1]!thsiFinD("ths_adjustment_nvg_ratio_fund",I$2,$A$998,$A1579,101)/100)-1</f>
        <v>1.5070008887422439</v>
      </c>
      <c r="J1579" s="32">
        <f t="shared" si="172"/>
        <v>1.1703926012797874</v>
      </c>
      <c r="K1579" s="32">
        <f>[1]!thsiFinD("ths_int_chg_ratio_index",K$2,$A$6,$A1579,101)/100</f>
        <v>0.28877443325670998</v>
      </c>
      <c r="L1579" s="32">
        <f>[1]!thsiFinD("ths_int_chg_ratio_index",L$2,$A$6,$A1579,101)/100</f>
        <v>0.42315948145272003</v>
      </c>
      <c r="M1579" s="46">
        <f t="shared" si="173"/>
        <v>2.1703926012797874</v>
      </c>
      <c r="N1579" s="46">
        <f t="shared" si="174"/>
        <v>1.2887744332567099</v>
      </c>
      <c r="O1579" s="46">
        <f t="shared" si="175"/>
        <v>1.42315948145272</v>
      </c>
      <c r="P1579">
        <f t="shared" si="176"/>
        <v>6.7754730052107526E-3</v>
      </c>
      <c r="Q1579">
        <f t="shared" si="177"/>
        <v>6.1138862043021991E-3</v>
      </c>
      <c r="R1579">
        <f t="shared" si="178"/>
        <v>4.396865440816411E-3</v>
      </c>
      <c r="S1579" s="34">
        <f>MAX(M$6:M1579)</f>
        <v>2.222129683017334</v>
      </c>
      <c r="T1579" s="34">
        <f>MAX(N$6:N1579)</f>
        <v>1.37911001835863</v>
      </c>
      <c r="U1579" s="34">
        <f>MAX(O$6:O1579)</f>
        <v>1.4859284600443801</v>
      </c>
      <c r="V1579" s="35">
        <f t="shared" si="179"/>
        <v>-2.3282656333223128E-2</v>
      </c>
      <c r="W1579" s="35">
        <f t="shared" si="180"/>
        <v>-6.5502812610580885E-2</v>
      </c>
      <c r="X1579" s="35">
        <f t="shared" si="181"/>
        <v>-4.2242261508192214E-2</v>
      </c>
    </row>
    <row r="1580" spans="1:24">
      <c r="A1580" s="357">
        <v>46209</v>
      </c>
      <c r="B1580" s="132">
        <f>[1]!thsiFinD("ths_adjustment_nvg_ratio_fund",B$2,$A$6,$A1580,101)/100</f>
        <v>0.73937020460357994</v>
      </c>
      <c r="C1580" s="132">
        <f>[1]!thsiFinD("ths_adjustment_nvg_ratio_fund",C$2,$A$6,$A1580,101)/100</f>
        <v>0.69012249152983995</v>
      </c>
      <c r="D1580" s="132">
        <f>[1]!thsiFinD("ths_adjustment_nvg_ratio_fund",D$2,$A$6,$A1580,101)/100</f>
        <v>1.3291397076444</v>
      </c>
      <c r="E1580" s="132">
        <f>[1]!thsiFinD("ths_adjustment_nvg_ratio_fund",E$2,$A$6,$A1580,101)/100</f>
        <v>1.5565381474205</v>
      </c>
      <c r="F1580" s="135">
        <f>(1+F$831)*(1+[1]!thsiFinD("ths_adjustment_nvg_ratio_fund",F$2,$A$832,$A1580,101)/100)-1</f>
        <v>1.171566355881128</v>
      </c>
      <c r="G1580" s="135">
        <f>(1+G$831)*(1+[1]!thsiFinD("ths_adjustment_nvg_ratio_fund",G$2,$A$832,$A1580,101)/100)-1</f>
        <v>1.0940398361830721</v>
      </c>
      <c r="H1580" s="136">
        <f>(1+H$997)*(1+[1]!thsiFinD("ths_adjustment_nvg_ratio_fund",H$2,$A$998,$A1580,101)/100)-1</f>
        <v>1.1482964265032116</v>
      </c>
      <c r="I1580" s="136">
        <f>(1+I$997)*(1+[1]!thsiFinD("ths_adjustment_nvg_ratio_fund",I$2,$A$998,$A1580,101)/100)-1</f>
        <v>1.4717251642307398</v>
      </c>
      <c r="J1580" s="32">
        <f t="shared" si="172"/>
        <v>1.150099791749559</v>
      </c>
      <c r="K1580" s="32">
        <f>[1]!thsiFinD("ths_int_chg_ratio_index",K$2,$A$6,$A1580,101)/100</f>
        <v>0.28479157296242996</v>
      </c>
      <c r="L1580" s="32">
        <f>[1]!thsiFinD("ths_int_chg_ratio_index",L$2,$A$6,$A1580,101)/100</f>
        <v>0.41127045826141001</v>
      </c>
      <c r="M1580" s="46">
        <f t="shared" si="173"/>
        <v>2.1500997917495592</v>
      </c>
      <c r="N1580" s="46">
        <f t="shared" si="174"/>
        <v>1.28479157296243</v>
      </c>
      <c r="O1580" s="46">
        <f t="shared" si="175"/>
        <v>1.41127045826141</v>
      </c>
      <c r="P1580">
        <f t="shared" si="176"/>
        <v>-9.3498335362285356E-3</v>
      </c>
      <c r="Q1580">
        <f t="shared" si="177"/>
        <v>-3.0904246635428123E-3</v>
      </c>
      <c r="R1580">
        <f t="shared" si="178"/>
        <v>-8.3539640822081207E-3</v>
      </c>
      <c r="S1580" s="34">
        <f>MAX(M$6:M1580)</f>
        <v>2.222129683017334</v>
      </c>
      <c r="T1580" s="34">
        <f>MAX(N$6:N1580)</f>
        <v>1.37911001835863</v>
      </c>
      <c r="U1580" s="34">
        <f>MAX(O$6:O1580)</f>
        <v>1.4859284600443801</v>
      </c>
      <c r="V1580" s="35">
        <f t="shared" si="179"/>
        <v>-3.2414800908454833E-2</v>
      </c>
      <c r="W1580" s="35">
        <f t="shared" si="180"/>
        <v>-6.8390805766500584E-2</v>
      </c>
      <c r="X1580" s="35">
        <f t="shared" si="181"/>
        <v>-5.024333525500968E-2</v>
      </c>
    </row>
    <row r="1581" spans="1:24">
      <c r="A1581" s="357">
        <v>46210</v>
      </c>
      <c r="B1581" s="132">
        <f>[1]!thsiFinD("ths_adjustment_nvg_ratio_fund",B$2,$A$6,$A1581,101)/100</f>
        <v>0.71387468030690993</v>
      </c>
      <c r="C1581" s="132">
        <f>[1]!thsiFinD("ths_adjustment_nvg_ratio_fund",C$2,$A$6,$A1581,101)/100</f>
        <v>0.66935974285466004</v>
      </c>
      <c r="D1581" s="132">
        <f>[1]!thsiFinD("ths_adjustment_nvg_ratio_fund",D$2,$A$6,$A1581,101)/100</f>
        <v>1.2878025401389999</v>
      </c>
      <c r="E1581" s="132">
        <f>[1]!thsiFinD("ths_adjustment_nvg_ratio_fund",E$2,$A$6,$A1581,101)/100</f>
        <v>1.5056404326384001</v>
      </c>
      <c r="F1581" s="135">
        <f>(1+F$831)*(1+[1]!thsiFinD("ths_adjustment_nvg_ratio_fund",F$2,$A$832,$A1581,101)/100)-1</f>
        <v>1.1238305561562112</v>
      </c>
      <c r="G1581" s="135">
        <f>(1+G$831)*(1+[1]!thsiFinD("ths_adjustment_nvg_ratio_fund",G$2,$A$832,$A1581,101)/100)-1</f>
        <v>1.0444044020722312</v>
      </c>
      <c r="H1581" s="136">
        <f>(1+H$997)*(1+[1]!thsiFinD("ths_adjustment_nvg_ratio_fund",H$2,$A$998,$A1581,101)/100)-1</f>
        <v>1.0938987025181999</v>
      </c>
      <c r="I1581" s="136">
        <f>(1+I$997)*(1+[1]!thsiFinD("ths_adjustment_nvg_ratio_fund",I$2,$A$998,$A1581,101)/100)-1</f>
        <v>1.4168114075167972</v>
      </c>
      <c r="J1581" s="32">
        <f t="shared" si="172"/>
        <v>1.106952808025301</v>
      </c>
      <c r="K1581" s="32">
        <f>[1]!thsiFinD("ths_int_chg_ratio_index",K$2,$A$6,$A1581,101)/100</f>
        <v>0.26935029977096003</v>
      </c>
      <c r="L1581" s="32">
        <f>[1]!thsiFinD("ths_int_chg_ratio_index",L$2,$A$6,$A1581,101)/100</f>
        <v>0.38796739860027996</v>
      </c>
      <c r="M1581" s="46">
        <f t="shared" si="173"/>
        <v>2.106952808025301</v>
      </c>
      <c r="N1581" s="46">
        <f t="shared" si="174"/>
        <v>1.26935029977096</v>
      </c>
      <c r="O1581" s="46">
        <f t="shared" si="175"/>
        <v>1.3879673986002801</v>
      </c>
      <c r="P1581">
        <f t="shared" si="176"/>
        <v>-2.0067433097674559E-2</v>
      </c>
      <c r="Q1581">
        <f t="shared" si="177"/>
        <v>-1.2018504414584519E-2</v>
      </c>
      <c r="R1581">
        <f t="shared" si="178"/>
        <v>-1.6512114686959234E-2</v>
      </c>
      <c r="S1581" s="34">
        <f>MAX(M$6:M1581)</f>
        <v>2.222129683017334</v>
      </c>
      <c r="T1581" s="34">
        <f>MAX(N$6:N1581)</f>
        <v>1.37911001835863</v>
      </c>
      <c r="U1581" s="34">
        <f>MAX(O$6:O1581)</f>
        <v>1.4859284600443801</v>
      </c>
      <c r="V1581" s="35">
        <f t="shared" si="179"/>
        <v>-5.1831752157524558E-2</v>
      </c>
      <c r="W1581" s="35">
        <f t="shared" si="180"/>
        <v>-7.9587354980063307E-2</v>
      </c>
      <c r="X1581" s="35">
        <f t="shared" si="181"/>
        <v>-6.592582622798282E-2</v>
      </c>
    </row>
    <row r="1582" spans="1:24">
      <c r="A1582" s="357">
        <v>46211</v>
      </c>
      <c r="B1582" s="132">
        <f>[1]!thsiFinD("ths_adjustment_nvg_ratio_fund",B$2,$A$6,$A1582,101)/100</f>
        <v>0.69365409207160988</v>
      </c>
      <c r="C1582" s="132">
        <f>[1]!thsiFinD("ths_adjustment_nvg_ratio_fund",C$2,$A$6,$A1582,101)/100</f>
        <v>0.65763183042307005</v>
      </c>
      <c r="D1582" s="132">
        <f>[1]!thsiFinD("ths_adjustment_nvg_ratio_fund",D$2,$A$6,$A1582,101)/100</f>
        <v>1.2488617301700999</v>
      </c>
      <c r="E1582" s="132">
        <f>[1]!thsiFinD("ths_adjustment_nvg_ratio_fund",E$2,$A$6,$A1582,101)/100</f>
        <v>1.4756238316348</v>
      </c>
      <c r="F1582" s="135">
        <f>(1+F$831)*(1+[1]!thsiFinD("ths_adjustment_nvg_ratio_fund",F$2,$A$832,$A1582,101)/100)-1</f>
        <v>1.0759768902591351</v>
      </c>
      <c r="G1582" s="135">
        <f>(1+G$831)*(1+[1]!thsiFinD("ths_adjustment_nvg_ratio_fund",G$2,$A$832,$A1582,101)/100)-1</f>
        <v>0.9946490756084756</v>
      </c>
      <c r="H1582" s="136">
        <f>(1+H$997)*(1+[1]!thsiFinD("ths_adjustment_nvg_ratio_fund",H$2,$A$998,$A1582,101)/100)-1</f>
        <v>1.0462231307366445</v>
      </c>
      <c r="I1582" s="136">
        <f>(1+I$997)*(1+[1]!thsiFinD("ths_adjustment_nvg_ratio_fund",I$2,$A$998,$A1582,101)/100)-1</f>
        <v>1.3526847468067009</v>
      </c>
      <c r="J1582" s="32">
        <f t="shared" si="172"/>
        <v>1.0681631659638171</v>
      </c>
      <c r="K1582" s="32">
        <f>[1]!thsiFinD("ths_int_chg_ratio_index",K$2,$A$6,$A1582,101)/100</f>
        <v>0.25737448993032996</v>
      </c>
      <c r="L1582" s="32">
        <f>[1]!thsiFinD("ths_int_chg_ratio_index",L$2,$A$6,$A1582,101)/100</f>
        <v>0.36820017342626005</v>
      </c>
      <c r="M1582" s="46">
        <f t="shared" si="173"/>
        <v>2.0681631659638171</v>
      </c>
      <c r="N1582" s="46">
        <f t="shared" si="174"/>
        <v>1.2573744899303301</v>
      </c>
      <c r="O1582" s="46">
        <f t="shared" si="175"/>
        <v>1.3682001734262601</v>
      </c>
      <c r="P1582">
        <f t="shared" si="176"/>
        <v>-1.8410304167105984E-2</v>
      </c>
      <c r="Q1582">
        <f t="shared" si="177"/>
        <v>-9.4345980323877754E-3</v>
      </c>
      <c r="R1582">
        <f t="shared" si="178"/>
        <v>-1.4241851209152778E-2</v>
      </c>
      <c r="S1582" s="34">
        <f>MAX(M$6:M1582)</f>
        <v>2.222129683017334</v>
      </c>
      <c r="T1582" s="34">
        <f>MAX(N$6:N1582)</f>
        <v>1.37911001835863</v>
      </c>
      <c r="U1582" s="34">
        <f>MAX(O$6:O1582)</f>
        <v>1.4859284600443801</v>
      </c>
      <c r="V1582" s="35">
        <f t="shared" si="179"/>
        <v>-6.9287818001896428E-2</v>
      </c>
      <c r="W1582" s="35">
        <f t="shared" si="180"/>
        <v>-8.8271078309753337E-2</v>
      </c>
      <c r="X1582" s="35">
        <f t="shared" si="181"/>
        <v>-7.9228771629156203E-2</v>
      </c>
    </row>
    <row r="1583" spans="1:24">
      <c r="A1583" s="357">
        <v>46212</v>
      </c>
      <c r="B1583" s="132">
        <f>[1]!thsiFinD("ths_adjustment_nvg_ratio_fund",B$2,$A$6,$A1583,101)/100</f>
        <v>0.73089833759591005</v>
      </c>
      <c r="C1583" s="132">
        <f>[1]!thsiFinD("ths_adjustment_nvg_ratio_fund",C$2,$A$6,$A1583,101)/100</f>
        <v>0.70080792285640003</v>
      </c>
      <c r="D1583" s="132">
        <f>[1]!thsiFinD("ths_adjustment_nvg_ratio_fund",D$2,$A$6,$A1583,101)/100</f>
        <v>1.3151210160555999</v>
      </c>
      <c r="E1583" s="132">
        <f>[1]!thsiFinD("ths_adjustment_nvg_ratio_fund",E$2,$A$6,$A1583,101)/100</f>
        <v>1.5498263608847</v>
      </c>
      <c r="F1583" s="135">
        <f>(1+F$831)*(1+[1]!thsiFinD("ths_adjustment_nvg_ratio_fund",F$2,$A$832,$A1583,101)/100)-1</f>
        <v>1.1055612994713671</v>
      </c>
      <c r="G1583" s="135">
        <f>(1+G$831)*(1+[1]!thsiFinD("ths_adjustment_nvg_ratio_fund",G$2,$A$832,$A1583,101)/100)-1</f>
        <v>1.0334941979560908</v>
      </c>
      <c r="H1583" s="136">
        <f>(1+H$997)*(1+[1]!thsiFinD("ths_adjustment_nvg_ratio_fund",H$2,$A$998,$A1583,101)/100)-1</f>
        <v>1.077972372682225</v>
      </c>
      <c r="I1583" s="136">
        <f>(1+I$997)*(1+[1]!thsiFinD("ths_adjustment_nvg_ratio_fund",I$2,$A$998,$A1583,101)/100)-1</f>
        <v>1.3783839000591773</v>
      </c>
      <c r="J1583" s="32">
        <f t="shared" si="172"/>
        <v>1.1115081759451837</v>
      </c>
      <c r="K1583" s="32">
        <f>[1]!thsiFinD("ths_int_chg_ratio_index",K$2,$A$6,$A1583,101)/100</f>
        <v>0.29139341492080001</v>
      </c>
      <c r="L1583" s="32">
        <f>[1]!thsiFinD("ths_int_chg_ratio_index",L$2,$A$6,$A1583,101)/100</f>
        <v>0.40094443581999001</v>
      </c>
      <c r="M1583" s="46">
        <f t="shared" si="173"/>
        <v>2.1115081759451835</v>
      </c>
      <c r="N1583" s="46">
        <f t="shared" si="174"/>
        <v>1.2913934149208</v>
      </c>
      <c r="O1583" s="46">
        <f t="shared" si="175"/>
        <v>1.4009444358199901</v>
      </c>
      <c r="P1583">
        <f t="shared" si="176"/>
        <v>2.0958215819091963E-2</v>
      </c>
      <c r="Q1583">
        <f t="shared" si="177"/>
        <v>2.7055523444216467E-2</v>
      </c>
      <c r="R1583">
        <f t="shared" si="178"/>
        <v>2.3932362405518104E-2</v>
      </c>
      <c r="S1583" s="34">
        <f>MAX(M$6:M1583)</f>
        <v>2.222129683017334</v>
      </c>
      <c r="T1583" s="34">
        <f>MAX(N$6:N1583)</f>
        <v>1.37911001835863</v>
      </c>
      <c r="U1583" s="34">
        <f>MAX(O$6:O1583)</f>
        <v>1.4859284600443801</v>
      </c>
      <c r="V1583" s="35">
        <f t="shared" si="179"/>
        <v>-4.9781751226122162E-2</v>
      </c>
      <c r="W1583" s="35">
        <f t="shared" si="180"/>
        <v>-6.3603775094192572E-2</v>
      </c>
      <c r="X1583" s="35">
        <f t="shared" si="181"/>
        <v>-5.7192540899211108E-2</v>
      </c>
    </row>
    <row r="1584" spans="1:24">
      <c r="A1584" s="357">
        <v>46213</v>
      </c>
      <c r="B1584" s="132">
        <f>[1]!thsiFinD("ths_adjustment_nvg_ratio_fund",B$2,$A$6,$A1584,101)/100</f>
        <v>0.68694053708439995</v>
      </c>
      <c r="C1584" s="132">
        <f>[1]!thsiFinD("ths_adjustment_nvg_ratio_fund",C$2,$A$6,$A1584,101)/100</f>
        <v>0.66536356528537999</v>
      </c>
      <c r="D1584" s="132">
        <f>[1]!thsiFinD("ths_adjustment_nvg_ratio_fund",D$2,$A$6,$A1584,101)/100</f>
        <v>1.2809729211598</v>
      </c>
      <c r="E1584" s="132">
        <f>[1]!thsiFinD("ths_adjustment_nvg_ratio_fund",E$2,$A$6,$A1584,101)/100</f>
        <v>1.5197165405614999</v>
      </c>
      <c r="F1584" s="135">
        <f>(1+F$831)*(1+[1]!thsiFinD("ths_adjustment_nvg_ratio_fund",F$2,$A$832,$A1584,101)/100)-1</f>
        <v>1.0915352249842933</v>
      </c>
      <c r="G1584" s="135">
        <f>(1+G$831)*(1+[1]!thsiFinD("ths_adjustment_nvg_ratio_fund",G$2,$A$832,$A1584,101)/100)-1</f>
        <v>1.0057990644304802</v>
      </c>
      <c r="H1584" s="136">
        <f>(1+H$997)*(1+[1]!thsiFinD("ths_adjustment_nvg_ratio_fund",H$2,$A$998,$A1584,101)/100)-1</f>
        <v>1.0699057900380544</v>
      </c>
      <c r="I1584" s="136">
        <f>(1+I$997)*(1+[1]!thsiFinD("ths_adjustment_nvg_ratio_fund",I$2,$A$998,$A1584,101)/100)-1</f>
        <v>1.3667465476429674</v>
      </c>
      <c r="J1584" s="32">
        <f t="shared" si="172"/>
        <v>1.0858725238983595</v>
      </c>
      <c r="K1584" s="32">
        <f>[1]!thsiFinD("ths_int_chg_ratio_index",K$2,$A$6,$A1584,101)/100</f>
        <v>0.26696350048188999</v>
      </c>
      <c r="L1584" s="32">
        <f>[1]!thsiFinD("ths_int_chg_ratio_index",L$2,$A$6,$A1584,101)/100</f>
        <v>0.38109779064399002</v>
      </c>
      <c r="M1584" s="46">
        <f t="shared" si="173"/>
        <v>2.0858725238983595</v>
      </c>
      <c r="N1584" s="46">
        <f t="shared" si="174"/>
        <v>1.26696350048189</v>
      </c>
      <c r="O1584" s="46">
        <f t="shared" si="175"/>
        <v>1.3810977906439901</v>
      </c>
      <c r="P1584">
        <f t="shared" si="176"/>
        <v>-1.2140920096294971E-2</v>
      </c>
      <c r="Q1584">
        <f t="shared" si="177"/>
        <v>-1.891748413507921E-2</v>
      </c>
      <c r="R1584">
        <f t="shared" si="178"/>
        <v>-1.4166618367261297E-2</v>
      </c>
      <c r="S1584" s="34">
        <f>MAX(M$6:M1584)</f>
        <v>2.222129683017334</v>
      </c>
      <c r="T1584" s="34">
        <f>MAX(N$6:N1584)</f>
        <v>1.37911001835863</v>
      </c>
      <c r="U1584" s="34">
        <f>MAX(O$6:O1584)</f>
        <v>1.4859284600443801</v>
      </c>
      <c r="V1584" s="35">
        <f t="shared" si="179"/>
        <v>-6.131827505852705E-2</v>
      </c>
      <c r="W1584" s="35">
        <f t="shared" si="180"/>
        <v>-8.1318035822996237E-2</v>
      </c>
      <c r="X1584" s="35">
        <f t="shared" si="181"/>
        <v>-7.0548934366099325E-2</v>
      </c>
    </row>
    <row r="1585" spans="1:24">
      <c r="A1585" s="357">
        <v>46216</v>
      </c>
      <c r="B1585" s="132">
        <f>[1]!thsiFinD("ths_adjustment_nvg_ratio_fund",B$2,$A$6,$A1585,101)/100</f>
        <v>0.64554028132992003</v>
      </c>
      <c r="C1585" s="132">
        <f>[1]!thsiFinD("ths_adjustment_nvg_ratio_fund",C$2,$A$6,$A1585,101)/100</f>
        <v>0.62366432108418002</v>
      </c>
      <c r="D1585" s="132">
        <f>[1]!thsiFinD("ths_adjustment_nvg_ratio_fund",D$2,$A$6,$A1585,101)/100</f>
        <v>1.1811646297628</v>
      </c>
      <c r="E1585" s="132">
        <f>[1]!thsiFinD("ths_adjustment_nvg_ratio_fund",E$2,$A$6,$A1585,101)/100</f>
        <v>1.3966671201717999</v>
      </c>
      <c r="F1585" s="135">
        <f>(1+F$831)*(1+[1]!thsiFinD("ths_adjustment_nvg_ratio_fund",F$2,$A$832,$A1585,101)/100)-1</f>
        <v>0.98451274066275229</v>
      </c>
      <c r="G1585" s="135">
        <f>(1+G$831)*(1+[1]!thsiFinD("ths_adjustment_nvg_ratio_fund",G$2,$A$832,$A1585,101)/100)-1</f>
        <v>0.90341099503276689</v>
      </c>
      <c r="H1585" s="136">
        <f>(1+H$997)*(1+[1]!thsiFinD("ths_adjustment_nvg_ratio_fund",H$2,$A$998,$A1585,101)/100)-1</f>
        <v>0.95935224072255076</v>
      </c>
      <c r="I1585" s="136">
        <f>(1+I$997)*(1+[1]!thsiFinD("ths_adjustment_nvg_ratio_fund",I$2,$A$998,$A1585,101)/100)-1</f>
        <v>1.248069797482009</v>
      </c>
      <c r="J1585" s="32">
        <f t="shared" si="172"/>
        <v>0.99279776578109735</v>
      </c>
      <c r="K1585" s="32">
        <f>[1]!thsiFinD("ths_int_chg_ratio_index",K$2,$A$6,$A1585,101)/100</f>
        <v>0.23535442006153001</v>
      </c>
      <c r="L1585" s="32">
        <f>[1]!thsiFinD("ths_int_chg_ratio_index",L$2,$A$6,$A1585,101)/100</f>
        <v>0.33366333892265998</v>
      </c>
      <c r="M1585" s="46">
        <f t="shared" si="173"/>
        <v>1.9927977657810974</v>
      </c>
      <c r="N1585" s="46">
        <f t="shared" si="174"/>
        <v>1.2353544200615301</v>
      </c>
      <c r="O1585" s="46">
        <f t="shared" si="175"/>
        <v>1.33366333892266</v>
      </c>
      <c r="P1585">
        <f t="shared" si="176"/>
        <v>-4.4621498701805429E-2</v>
      </c>
      <c r="Q1585">
        <f t="shared" si="177"/>
        <v>-2.494869063578975E-2</v>
      </c>
      <c r="R1585">
        <f t="shared" si="178"/>
        <v>-3.4345469265584683E-2</v>
      </c>
      <c r="S1585" s="34">
        <f>MAX(M$6:M1585)</f>
        <v>2.222129683017334</v>
      </c>
      <c r="T1585" s="34">
        <f>MAX(N$6:N1585)</f>
        <v>1.37911001835863</v>
      </c>
      <c r="U1585" s="34">
        <f>MAX(O$6:O1585)</f>
        <v>1.4859284600443801</v>
      </c>
      <c r="V1585" s="35">
        <f t="shared" si="179"/>
        <v>-0.10320366042941143</v>
      </c>
      <c r="W1585" s="35">
        <f t="shared" si="180"/>
        <v>-0.10423794793992791</v>
      </c>
      <c r="X1585" s="35">
        <f t="shared" si="181"/>
        <v>-0.10247136737469342</v>
      </c>
    </row>
    <row r="1586" spans="1:24">
      <c r="A1586" s="357">
        <v>46217</v>
      </c>
      <c r="B1586" s="132">
        <f>[1]!thsiFinD("ths_adjustment_nvg_ratio_fund",B$2,$A$6,$A1586,101)/100</f>
        <v>0.69253516624041001</v>
      </c>
      <c r="C1586" s="132">
        <f>[1]!thsiFinD("ths_adjustment_nvg_ratio_fund",C$2,$A$6,$A1586,101)/100</f>
        <v>0.66779602119712</v>
      </c>
      <c r="D1586" s="132">
        <f>[1]!thsiFinD("ths_adjustment_nvg_ratio_fund",D$2,$A$6,$A1586,101)/100</f>
        <v>1.2257368799424999</v>
      </c>
      <c r="E1586" s="132">
        <f>[1]!thsiFinD("ths_adjustment_nvg_ratio_fund",E$2,$A$6,$A1586,101)/100</f>
        <v>1.4531579904262</v>
      </c>
      <c r="F1586" s="135">
        <f>(1+F$831)*(1+[1]!thsiFinD("ths_adjustment_nvg_ratio_fund",F$2,$A$832,$A1586,101)/100)-1</f>
        <v>1.030362681633104</v>
      </c>
      <c r="G1586" s="135">
        <f>(1+G$831)*(1+[1]!thsiFinD("ths_adjustment_nvg_ratio_fund",G$2,$A$832,$A1586,101)/100)-1</f>
        <v>0.94177654796867638</v>
      </c>
      <c r="H1586" s="136">
        <f>(1+H$997)*(1+[1]!thsiFinD("ths_adjustment_nvg_ratio_fund",H$2,$A$998,$A1586,101)/100)-1</f>
        <v>0.99834072350269021</v>
      </c>
      <c r="I1586" s="136">
        <f>(1+I$997)*(1+[1]!thsiFinD("ths_adjustment_nvg_ratio_fund",I$2,$A$998,$A1586,101)/100)-1</f>
        <v>1.2966799883038251</v>
      </c>
      <c r="J1586" s="32">
        <f t="shared" si="172"/>
        <v>1.0382982499018156</v>
      </c>
      <c r="K1586" s="32">
        <f>[1]!thsiFinD("ths_int_chg_ratio_index",K$2,$A$6,$A1586,101)/100</f>
        <v>0.26038659697673999</v>
      </c>
      <c r="L1586" s="32">
        <f>[1]!thsiFinD("ths_int_chg_ratio_index",L$2,$A$6,$A1586,101)/100</f>
        <v>0.35978296428957995</v>
      </c>
      <c r="M1586" s="46">
        <f t="shared" si="173"/>
        <v>2.0382982499018159</v>
      </c>
      <c r="N1586" s="46">
        <f t="shared" si="174"/>
        <v>1.26038659697674</v>
      </c>
      <c r="O1586" s="46">
        <f t="shared" si="175"/>
        <v>1.35978296428958</v>
      </c>
      <c r="P1586">
        <f t="shared" si="176"/>
        <v>2.2832464438700351E-2</v>
      </c>
      <c r="Q1586">
        <f t="shared" si="177"/>
        <v>2.0263154046077814E-2</v>
      </c>
      <c r="R1586">
        <f t="shared" si="178"/>
        <v>1.9584871687347682E-2</v>
      </c>
      <c r="S1586" s="34">
        <f>MAX(M$6:M1586)</f>
        <v>2.222129683017334</v>
      </c>
      <c r="T1586" s="34">
        <f>MAX(N$6:N1586)</f>
        <v>1.37911001835863</v>
      </c>
      <c r="U1586" s="34">
        <f>MAX(O$6:O1586)</f>
        <v>1.4859284600443801</v>
      </c>
      <c r="V1586" s="35">
        <f t="shared" si="179"/>
        <v>-8.2727589897409359E-2</v>
      </c>
      <c r="W1586" s="35">
        <f t="shared" si="180"/>
        <v>-8.608698349040389E-2</v>
      </c>
      <c r="X1586" s="35">
        <f t="shared" si="181"/>
        <v>-8.4893384269006167E-2</v>
      </c>
    </row>
    <row r="1587" spans="1:24">
      <c r="A1587" s="357">
        <v>46218</v>
      </c>
      <c r="B1587" s="132">
        <f>[1]!thsiFinD("ths_adjustment_nvg_ratio_fund",B$2,$A$6,$A1587,101)/100</f>
        <v>0.68694053708439995</v>
      </c>
      <c r="C1587" s="132">
        <f>[1]!thsiFinD("ths_adjustment_nvg_ratio_fund",C$2,$A$6,$A1587,101)/100</f>
        <v>0.65658934931804003</v>
      </c>
      <c r="D1587" s="132">
        <f>[1]!thsiFinD("ths_adjustment_nvg_ratio_fund",D$2,$A$6,$A1587,101)/100</f>
        <v>1.1943445962138</v>
      </c>
      <c r="E1587" s="132">
        <f>[1]!thsiFinD("ths_adjustment_nvg_ratio_fund",E$2,$A$6,$A1587,101)/100</f>
        <v>1.4141923406824</v>
      </c>
      <c r="F1587" s="135">
        <f>(1+F$831)*(1+[1]!thsiFinD("ths_adjustment_nvg_ratio_fund",F$2,$A$832,$A1587,101)/100)-1</f>
        <v>1.0027819973475971</v>
      </c>
      <c r="G1587" s="135">
        <f>(1+G$831)*(1+[1]!thsiFinD("ths_adjustment_nvg_ratio_fund",G$2,$A$832,$A1587,101)/100)-1</f>
        <v>0.91899700091298397</v>
      </c>
      <c r="H1587" s="136">
        <f>(1+H$997)*(1+[1]!thsiFinD("ths_adjustment_nvg_ratio_fund",H$2,$A$998,$A1587,101)/100)-1</f>
        <v>0.97786401371365006</v>
      </c>
      <c r="I1587" s="136">
        <f>(1+I$997)*(1+[1]!thsiFinD("ths_adjustment_nvg_ratio_fund",I$2,$A$998,$A1587,101)/100)-1</f>
        <v>1.2727991713664424</v>
      </c>
      <c r="J1587" s="32">
        <f t="shared" si="172"/>
        <v>1.0155636258299143</v>
      </c>
      <c r="K1587" s="32">
        <f>[1]!thsiFinD("ths_int_chg_ratio_index",K$2,$A$6,$A1587,101)/100</f>
        <v>0.25315014500763999</v>
      </c>
      <c r="L1587" s="32">
        <f>[1]!thsiFinD("ths_int_chg_ratio_index",L$2,$A$6,$A1587,101)/100</f>
        <v>0.35010836808161999</v>
      </c>
      <c r="M1587" s="46">
        <f t="shared" si="173"/>
        <v>2.0155636258299143</v>
      </c>
      <c r="N1587" s="46">
        <f t="shared" si="174"/>
        <v>1.2531501450076399</v>
      </c>
      <c r="O1587" s="46">
        <f t="shared" si="175"/>
        <v>1.3501083680816199</v>
      </c>
      <c r="P1587">
        <f t="shared" si="176"/>
        <v>-1.1153727906598854E-2</v>
      </c>
      <c r="Q1587">
        <f t="shared" si="177"/>
        <v>-5.7414542382933087E-3</v>
      </c>
      <c r="R1587">
        <f t="shared" si="178"/>
        <v>-7.1148090997114055E-3</v>
      </c>
      <c r="S1587" s="34">
        <f>MAX(M$6:M1587)</f>
        <v>2.222129683017334</v>
      </c>
      <c r="T1587" s="34">
        <f>MAX(N$6:N1587)</f>
        <v>1.37911001835863</v>
      </c>
      <c r="U1587" s="34">
        <f>MAX(O$6:O1587)</f>
        <v>1.4859284600443801</v>
      </c>
      <c r="V1587" s="35">
        <f t="shared" si="179"/>
        <v>-9.2958596775923774E-2</v>
      </c>
      <c r="W1587" s="35">
        <f t="shared" si="180"/>
        <v>-9.1334173252474282E-2</v>
      </c>
      <c r="X1587" s="35">
        <f t="shared" si="181"/>
        <v>-9.140419314581516E-2</v>
      </c>
    </row>
    <row r="1588" spans="1:24">
      <c r="A1588" s="357">
        <v>46219</v>
      </c>
      <c r="B1588" s="132">
        <f>[1]!thsiFinD("ths_adjustment_nvg_ratio_fund",B$2,$A$6,$A1588,101)/100</f>
        <v>0.65025575447570005</v>
      </c>
      <c r="C1588" s="132">
        <f>[1]!thsiFinD("ths_adjustment_nvg_ratio_fund",C$2,$A$6,$A1588,101)/100</f>
        <v>0.61879940926070998</v>
      </c>
      <c r="D1588" s="132">
        <f>[1]!thsiFinD("ths_adjustment_nvg_ratio_fund",D$2,$A$6,$A1588,101)/100</f>
        <v>1.136592379583</v>
      </c>
      <c r="E1588" s="132">
        <f>[1]!thsiFinD("ths_adjustment_nvg_ratio_fund",E$2,$A$6,$A1588,101)/100</f>
        <v>1.3556506467086</v>
      </c>
      <c r="F1588" s="135">
        <f>(1+F$831)*(1+[1]!thsiFinD("ths_adjustment_nvg_ratio_fund",F$2,$A$832,$A1588,101)/100)-1</f>
        <v>0.94691343174362097</v>
      </c>
      <c r="G1588" s="135">
        <f>(1+G$831)*(1+[1]!thsiFinD("ths_adjustment_nvg_ratio_fund",G$2,$A$832,$A1588,101)/100)-1</f>
        <v>0.8693615668021546</v>
      </c>
      <c r="H1588" s="136">
        <f>(1+H$997)*(1+[1]!thsiFinD("ths_adjustment_nvg_ratio_fund",H$2,$A$998,$A1588,101)/100)-1</f>
        <v>0.93566958142108936</v>
      </c>
      <c r="I1588" s="136">
        <f>(1+I$997)*(1+[1]!thsiFinD("ths_adjustment_nvg_ratio_fund",I$2,$A$998,$A1588,101)/100)-1</f>
        <v>1.217764192231507</v>
      </c>
      <c r="J1588" s="32">
        <f t="shared" si="172"/>
        <v>0.96637587027829774</v>
      </c>
      <c r="K1588" s="32">
        <f>[1]!thsiFinD("ths_int_chg_ratio_index",K$2,$A$6,$A1588,101)/100</f>
        <v>0.22827811643486001</v>
      </c>
      <c r="L1588" s="32">
        <f>[1]!thsiFinD("ths_int_chg_ratio_index",L$2,$A$6,$A1588,101)/100</f>
        <v>0.32362973052887001</v>
      </c>
      <c r="M1588" s="46">
        <f t="shared" si="173"/>
        <v>1.9663758702782976</v>
      </c>
      <c r="N1588" s="46">
        <f t="shared" si="174"/>
        <v>1.22827811643486</v>
      </c>
      <c r="O1588" s="46">
        <f t="shared" si="175"/>
        <v>1.32362973052887</v>
      </c>
      <c r="P1588">
        <f t="shared" si="176"/>
        <v>-2.4403970641891037E-2</v>
      </c>
      <c r="Q1588">
        <f t="shared" si="177"/>
        <v>-1.9847604592208135E-2</v>
      </c>
      <c r="R1588">
        <f t="shared" si="178"/>
        <v>-1.9612231268793412E-2</v>
      </c>
      <c r="S1588" s="34">
        <f>MAX(M$6:M1588)</f>
        <v>2.222129683017334</v>
      </c>
      <c r="T1588" s="34">
        <f>MAX(N$6:N1588)</f>
        <v>1.37911001835863</v>
      </c>
      <c r="U1588" s="34">
        <f>MAX(O$6:O1588)</f>
        <v>1.4859284600443801</v>
      </c>
      <c r="V1588" s="35">
        <f t="shared" si="179"/>
        <v>-0.11509400855118379</v>
      </c>
      <c r="W1588" s="35">
        <f t="shared" si="180"/>
        <v>-0.10936901328821114</v>
      </c>
      <c r="X1588" s="35">
        <f t="shared" si="181"/>
        <v>-0.10922378423969525</v>
      </c>
    </row>
    <row r="1589" spans="1:24">
      <c r="A1589" s="357">
        <v>46220</v>
      </c>
      <c r="B1589" s="132">
        <f>[1]!thsiFinD("ths_adjustment_nvg_ratio_fund",B$2,$A$6,$A1589,101)/100</f>
        <v>0.58359974424551997</v>
      </c>
      <c r="C1589" s="132">
        <f>[1]!thsiFinD("ths_adjustment_nvg_ratio_fund",C$2,$A$6,$A1589,101)/100</f>
        <v>0.55051689688123995</v>
      </c>
      <c r="D1589" s="132">
        <f>[1]!thsiFinD("ths_adjustment_nvg_ratio_fund",D$2,$A$6,$A1589,101)/100</f>
        <v>1.0214473999521001</v>
      </c>
      <c r="E1589" s="132">
        <f>[1]!thsiFinD("ths_adjustment_nvg_ratio_fund",E$2,$A$6,$A1589,101)/100</f>
        <v>1.2278470441829001</v>
      </c>
      <c r="F1589" s="135">
        <f>(1+F$831)*(1+[1]!thsiFinD("ths_adjustment_nvg_ratio_fund",F$2,$A$832,$A1589,101)/100)-1</f>
        <v>0.82999018896061605</v>
      </c>
      <c r="G1589" s="135">
        <f>(1+G$831)*(1+[1]!thsiFinD("ths_adjustment_nvg_ratio_fund",G$2,$A$832,$A1589,101)/100)-1</f>
        <v>0.75126759917130936</v>
      </c>
      <c r="H1589" s="136">
        <f>(1+H$997)*(1+[1]!thsiFinD("ths_adjustment_nvg_ratio_fund",H$2,$A$998,$A1589,101)/100)-1</f>
        <v>0.8081555250075485</v>
      </c>
      <c r="I1589" s="136">
        <f>(1+I$997)*(1+[1]!thsiFinD("ths_adjustment_nvg_ratio_fund",I$2,$A$998,$A1589,101)/100)-1</f>
        <v>1.0748429578701884</v>
      </c>
      <c r="J1589" s="32">
        <f t="shared" si="172"/>
        <v>0.85595841953392782</v>
      </c>
      <c r="K1589" s="32">
        <f>[1]!thsiFinD("ths_int_chg_ratio_index",K$2,$A$6,$A1589,101)/100</f>
        <v>0.17749795654268</v>
      </c>
      <c r="L1589" s="32">
        <f>[1]!thsiFinD("ths_int_chg_ratio_index",L$2,$A$6,$A1589,101)/100</f>
        <v>0.26035381055347001</v>
      </c>
      <c r="M1589" s="46">
        <f t="shared" si="173"/>
        <v>1.8559584195339278</v>
      </c>
      <c r="N1589" s="46">
        <f t="shared" si="174"/>
        <v>1.17749795654268</v>
      </c>
      <c r="O1589" s="46">
        <f t="shared" si="175"/>
        <v>1.26035381055347</v>
      </c>
      <c r="P1589">
        <f t="shared" si="176"/>
        <v>-5.6152769373000178E-2</v>
      </c>
      <c r="Q1589">
        <f t="shared" si="177"/>
        <v>-4.13425585074918E-2</v>
      </c>
      <c r="R1589">
        <f t="shared" si="178"/>
        <v>-4.7804849434832097E-2</v>
      </c>
      <c r="S1589" s="34">
        <f>MAX(M$6:M1589)</f>
        <v>2.222129683017334</v>
      </c>
      <c r="T1589" s="34">
        <f>MAX(N$6:N1589)</f>
        <v>1.37911001835863</v>
      </c>
      <c r="U1589" s="34">
        <f>MAX(O$6:O1589)</f>
        <v>1.4859284600443801</v>
      </c>
      <c r="V1589" s="35">
        <f t="shared" si="179"/>
        <v>-0.16478393060579533</v>
      </c>
      <c r="W1589" s="35">
        <f t="shared" si="180"/>
        <v>-0.1461899769649283</v>
      </c>
      <c r="X1589" s="35">
        <f t="shared" si="181"/>
        <v>-0.15180720711424622</v>
      </c>
    </row>
    <row r="1590" spans="1:24">
      <c r="A1590" s="357">
        <v>46223</v>
      </c>
      <c r="B1590" s="132">
        <f>[1]!thsiFinD("ths_adjustment_nvg_ratio_fund",B$2,$A$6,$A1590,101)/100</f>
        <v>0.58871483375958999</v>
      </c>
      <c r="C1590" s="132">
        <f>[1]!thsiFinD("ths_adjustment_nvg_ratio_fund",C$2,$A$6,$A1590,101)/100</f>
        <v>0.55807488489271007</v>
      </c>
      <c r="D1590" s="132">
        <f>[1]!thsiFinD("ths_adjustment_nvg_ratio_fund",D$2,$A$6,$A1590,101)/100</f>
        <v>0.98729930505631003</v>
      </c>
      <c r="E1590" s="132">
        <f>[1]!thsiFinD("ths_adjustment_nvg_ratio_fund",E$2,$A$6,$A1590,101)/100</f>
        <v>1.1754578212130999</v>
      </c>
      <c r="F1590" s="135">
        <f>(1+F$831)*(1+[1]!thsiFinD("ths_adjustment_nvg_ratio_fund",F$2,$A$832,$A1590,101)/100)-1</f>
        <v>0.76433873106733619</v>
      </c>
      <c r="G1590" s="135">
        <f>(1+G$831)*(1+[1]!thsiFinD("ths_adjustment_nvg_ratio_fund",G$2,$A$832,$A1590,101)/100)-1</f>
        <v>0.70091281094293278</v>
      </c>
      <c r="H1590" s="136">
        <f>(1+H$997)*(1+[1]!thsiFinD("ths_adjustment_nvg_ratio_fund",H$2,$A$998,$A1590,101)/100)-1</f>
        <v>0.72873071128039113</v>
      </c>
      <c r="I1590" s="136">
        <f>(1+I$997)*(1+[1]!thsiFinD("ths_adjustment_nvg_ratio_fund",I$2,$A$998,$A1590,101)/100)-1</f>
        <v>0.9916843770628021</v>
      </c>
      <c r="J1590" s="32">
        <f t="shared" si="172"/>
        <v>0.81190168440939647</v>
      </c>
      <c r="K1590" s="32">
        <f>[1]!thsiFinD("ths_int_chg_ratio_index",K$2,$A$6,$A1590,101)/100</f>
        <v>0.18637751835138</v>
      </c>
      <c r="L1590" s="32">
        <f>[1]!thsiFinD("ths_int_chg_ratio_index",L$2,$A$6,$A1590,101)/100</f>
        <v>0.25299132748689002</v>
      </c>
      <c r="M1590" s="46">
        <f t="shared" si="173"/>
        <v>1.8119016844093965</v>
      </c>
      <c r="N1590" s="46">
        <f t="shared" si="174"/>
        <v>1.1863775183513801</v>
      </c>
      <c r="O1590" s="46">
        <f t="shared" si="175"/>
        <v>1.25299132748689</v>
      </c>
      <c r="P1590">
        <f t="shared" si="176"/>
        <v>-2.3737996854258703E-2</v>
      </c>
      <c r="Q1590">
        <f t="shared" si="177"/>
        <v>7.5410422237776054E-3</v>
      </c>
      <c r="R1590">
        <f t="shared" si="178"/>
        <v>-5.8416001958583319E-3</v>
      </c>
      <c r="S1590" s="34">
        <f>MAX(M$6:M1590)</f>
        <v>2.222129683017334</v>
      </c>
      <c r="T1590" s="34">
        <f>MAX(N$6:N1590)</f>
        <v>1.37911001835863</v>
      </c>
      <c r="U1590" s="34">
        <f>MAX(O$6:O1590)</f>
        <v>1.4859284600443801</v>
      </c>
      <c r="V1590" s="35">
        <f t="shared" si="179"/>
        <v>-0.18461028703370119</v>
      </c>
      <c r="W1590" s="35">
        <f t="shared" si="180"/>
        <v>-0.1397513595301364</v>
      </c>
      <c r="X1590" s="35">
        <f t="shared" si="181"/>
        <v>-0.15676201029929326</v>
      </c>
    </row>
    <row r="1591" spans="1:24">
      <c r="A1591" s="357">
        <v>46224</v>
      </c>
      <c r="B1591" s="132">
        <f>[1]!thsiFinD("ths_adjustment_nvg_ratio_fund",B$2,$A$6,$A1591,101)/100</f>
        <v>0.63283248081841004</v>
      </c>
      <c r="C1591" s="132">
        <f>[1]!thsiFinD("ths_adjustment_nvg_ratio_fund",C$2,$A$6,$A1591,101)/100</f>
        <v>0.61532447224393994</v>
      </c>
      <c r="D1591" s="132">
        <f>[1]!thsiFinD("ths_adjustment_nvg_ratio_fund",D$2,$A$6,$A1591,101)/100</f>
        <v>1.0922597651570001</v>
      </c>
      <c r="E1591" s="132">
        <f>[1]!thsiFinD("ths_adjustment_nvg_ratio_fund",E$2,$A$6,$A1591,101)/100</f>
        <v>1.2962699794756001</v>
      </c>
      <c r="F1591" s="135">
        <f>(1+F$831)*(1+[1]!thsiFinD("ths_adjustment_nvg_ratio_fund",F$2,$A$832,$A1591,101)/100)-1</f>
        <v>0.83446910350270698</v>
      </c>
      <c r="G1591" s="135">
        <f>(1+G$831)*(1+[1]!thsiFinD("ths_adjustment_nvg_ratio_fund",G$2,$A$832,$A1591,101)/100)-1</f>
        <v>0.76517511211057809</v>
      </c>
      <c r="H1591" s="136">
        <f>(1+H$997)*(1+[1]!thsiFinD("ths_adjustment_nvg_ratio_fund",H$2,$A$998,$A1591,101)/100)-1</f>
        <v>0.77816438440744862</v>
      </c>
      <c r="I1591" s="136">
        <f>(1+I$997)*(1+[1]!thsiFinD("ths_adjustment_nvg_ratio_fund",I$2,$A$998,$A1591,101)/100)-1</f>
        <v>1.0503560288277605</v>
      </c>
      <c r="J1591" s="32">
        <f t="shared" si="172"/>
        <v>0.88310641581793048</v>
      </c>
      <c r="K1591" s="32">
        <f>[1]!thsiFinD("ths_int_chg_ratio_index",K$2,$A$6,$A1591,101)/100</f>
        <v>0.22953775373298002</v>
      </c>
      <c r="L1591" s="32">
        <f>[1]!thsiFinD("ths_int_chg_ratio_index",L$2,$A$6,$A1591,101)/100</f>
        <v>0.29634749321897003</v>
      </c>
      <c r="M1591" s="46">
        <f t="shared" si="173"/>
        <v>1.8831064158179305</v>
      </c>
      <c r="N1591" s="46">
        <f t="shared" si="174"/>
        <v>1.2295377537329801</v>
      </c>
      <c r="O1591" s="46">
        <f t="shared" si="175"/>
        <v>1.29634749321897</v>
      </c>
      <c r="P1591">
        <f t="shared" si="176"/>
        <v>3.9298341638080547E-2</v>
      </c>
      <c r="Q1591">
        <f t="shared" si="177"/>
        <v>3.6379849343046056E-2</v>
      </c>
      <c r="R1591">
        <f t="shared" si="178"/>
        <v>3.460212754946923E-2</v>
      </c>
      <c r="S1591" s="34">
        <f>MAX(M$6:M1591)</f>
        <v>2.222129683017334</v>
      </c>
      <c r="T1591" s="34">
        <f>MAX(N$6:N1591)</f>
        <v>1.37911001835863</v>
      </c>
      <c r="U1591" s="34">
        <f>MAX(O$6:O1591)</f>
        <v>1.4859284600443801</v>
      </c>
      <c r="V1591" s="35">
        <f t="shared" si="179"/>
        <v>-0.15256682352537521</v>
      </c>
      <c r="W1591" s="35">
        <f t="shared" si="180"/>
        <v>-0.10845564359228255</v>
      </c>
      <c r="X1591" s="35">
        <f t="shared" si="181"/>
        <v>-0.12758418182511144</v>
      </c>
    </row>
    <row r="1592" spans="1:24">
      <c r="A1592" s="357">
        <v>46225</v>
      </c>
      <c r="B1592" s="132">
        <f>[1]!thsiFinD("ths_adjustment_nvg_ratio_fund",B$2,$A$6,$A1592,101)/100</f>
        <v>0.62611892583119999</v>
      </c>
      <c r="C1592" s="132">
        <f>[1]!thsiFinD("ths_adjustment_nvg_ratio_fund",C$2,$A$6,$A1592,101)/100</f>
        <v>0.60246720528190001</v>
      </c>
      <c r="D1592" s="132">
        <f>[1]!thsiFinD("ths_adjustment_nvg_ratio_fund",D$2,$A$6,$A1592,101)/100</f>
        <v>1.0833932422716999</v>
      </c>
      <c r="E1592" s="132">
        <f>[1]!thsiFinD("ths_adjustment_nvg_ratio_fund",E$2,$A$6,$A1592,101)/100</f>
        <v>1.2753888656971</v>
      </c>
      <c r="F1592" s="135">
        <f>(1+F$831)*(1+[1]!thsiFinD("ths_adjustment_nvg_ratio_fund",F$2,$A$832,$A1592,101)/100)-1</f>
        <v>0.81384252337465668</v>
      </c>
      <c r="G1592" s="135">
        <f>(1+G$831)*(1+[1]!thsiFinD("ths_adjustment_nvg_ratio_fund",G$2,$A$832,$A1592,101)/100)-1</f>
        <v>0.74743104387771853</v>
      </c>
      <c r="H1592" s="136">
        <f>(1+H$997)*(1+[1]!thsiFinD("ths_adjustment_nvg_ratio_fund",H$2,$A$998,$A1592,101)/100)-1</f>
        <v>0.75613640872530508</v>
      </c>
      <c r="I1592" s="136">
        <f>(1+I$997)*(1+[1]!thsiFinD("ths_adjustment_nvg_ratio_fund",I$2,$A$998,$A1592,101)/100)-1</f>
        <v>1.0264752118903675</v>
      </c>
      <c r="J1592" s="32">
        <f t="shared" si="172"/>
        <v>0.86640667836874341</v>
      </c>
      <c r="K1592" s="32">
        <f>[1]!thsiFinD("ths_int_chg_ratio_index",K$2,$A$6,$A1592,101)/100</f>
        <v>0.22329867628466998</v>
      </c>
      <c r="L1592" s="32">
        <f>[1]!thsiFinD("ths_int_chg_ratio_index",L$2,$A$6,$A1592,101)/100</f>
        <v>0.28680007123355999</v>
      </c>
      <c r="M1592" s="46">
        <f t="shared" si="173"/>
        <v>1.8664066783687434</v>
      </c>
      <c r="N1592" s="46">
        <f t="shared" si="174"/>
        <v>1.22329867628467</v>
      </c>
      <c r="O1592" s="46">
        <f t="shared" si="175"/>
        <v>1.2868000712335599</v>
      </c>
      <c r="P1592">
        <f t="shared" si="176"/>
        <v>-8.8681857323148483E-3</v>
      </c>
      <c r="Q1592">
        <f t="shared" si="177"/>
        <v>-5.0743276726296083E-3</v>
      </c>
      <c r="R1592">
        <f t="shared" si="178"/>
        <v>-7.3648632294592842E-3</v>
      </c>
      <c r="S1592" s="34">
        <f>MAX(M$6:M1592)</f>
        <v>2.222129683017334</v>
      </c>
      <c r="T1592" s="34">
        <f>MAX(N$6:N1592)</f>
        <v>1.37911001835863</v>
      </c>
      <c r="U1592" s="34">
        <f>MAX(O$6:O1592)</f>
        <v>1.4859284600443801</v>
      </c>
      <c r="V1592" s="35">
        <f t="shared" si="179"/>
        <v>-0.16008201833007774</v>
      </c>
      <c r="W1592" s="35">
        <f t="shared" si="180"/>
        <v>-0.11297963179137904</v>
      </c>
      <c r="X1592" s="35">
        <f t="shared" si="181"/>
        <v>-0.13400940500518632</v>
      </c>
    </row>
    <row r="1593" spans="1:24">
      <c r="A1593" s="357">
        <v>46226</v>
      </c>
      <c r="B1593" s="132">
        <f>[1]!thsiFinD("ths_adjustment_nvg_ratio_fund",B$2,$A$6,$A1593,101)/100</f>
        <v>0.63515025575448003</v>
      </c>
      <c r="C1593" s="132">
        <f>[1]!thsiFinD("ths_adjustment_nvg_ratio_fund",C$2,$A$6,$A1593,101)/100</f>
        <v>0.61115454782382006</v>
      </c>
      <c r="D1593" s="132">
        <f>[1]!thsiFinD("ths_adjustment_nvg_ratio_fund",D$2,$A$6,$A1593,101)/100</f>
        <v>1.0781212556913</v>
      </c>
      <c r="E1593" s="132">
        <f>[1]!thsiFinD("ths_adjustment_nvg_ratio_fund",E$2,$A$6,$A1593,101)/100</f>
        <v>1.2843379144372</v>
      </c>
      <c r="F1593" s="135">
        <f>(1+F$831)*(1+[1]!thsiFinD("ths_adjustment_nvg_ratio_fund",F$2,$A$832,$A1593,101)/100)-1</f>
        <v>0.83446910350270698</v>
      </c>
      <c r="G1593" s="135">
        <f>(1+G$831)*(1+[1]!thsiFinD("ths_adjustment_nvg_ratio_fund",G$2,$A$832,$A1593,101)/100)-1</f>
        <v>0.75282619975933107</v>
      </c>
      <c r="H1593" s="136">
        <f>(1+H$997)*(1+[1]!thsiFinD("ths_adjustment_nvg_ratio_fund",H$2,$A$998,$A1593,101)/100)-1</f>
        <v>0.78199084027711563</v>
      </c>
      <c r="I1593" s="136">
        <f>(1+I$997)*(1+[1]!thsiFinD("ths_adjustment_nvg_ratio_fund",I$2,$A$998,$A1593,101)/100)-1</f>
        <v>1.0662361659789976</v>
      </c>
      <c r="J1593" s="32">
        <f t="shared" si="172"/>
        <v>0.88053578540311905</v>
      </c>
      <c r="K1593" s="32">
        <f>[1]!thsiFinD("ths_int_chg_ratio_index",K$2,$A$6,$A1593,101)/100</f>
        <v>0.22461849775992998</v>
      </c>
      <c r="L1593" s="32">
        <f>[1]!thsiFinD("ths_int_chg_ratio_index",L$2,$A$6,$A1593,101)/100</f>
        <v>0.29242544730637998</v>
      </c>
      <c r="M1593" s="46">
        <f t="shared" si="173"/>
        <v>1.8805357854031191</v>
      </c>
      <c r="N1593" s="46">
        <f t="shared" si="174"/>
        <v>1.2246184977599299</v>
      </c>
      <c r="O1593" s="46">
        <f t="shared" si="175"/>
        <v>1.2924254473063801</v>
      </c>
      <c r="P1593">
        <f t="shared" si="176"/>
        <v>7.5702188585848873E-3</v>
      </c>
      <c r="Q1593">
        <f t="shared" si="177"/>
        <v>1.078903705894918E-3</v>
      </c>
      <c r="R1593">
        <f t="shared" si="178"/>
        <v>4.371600684967003E-3</v>
      </c>
      <c r="S1593" s="34">
        <f>MAX(M$6:M1593)</f>
        <v>2.222129683017334</v>
      </c>
      <c r="T1593" s="34">
        <f>MAX(N$6:N1593)</f>
        <v>1.37911001835863</v>
      </c>
      <c r="U1593" s="34">
        <f>MAX(O$6:O1593)</f>
        <v>1.4859284600443801</v>
      </c>
      <c r="V1593" s="35">
        <f t="shared" si="179"/>
        <v>-0.15372365538557564</v>
      </c>
      <c r="W1593" s="35">
        <f t="shared" si="180"/>
        <v>-0.11202262222891446</v>
      </c>
      <c r="X1593" s="35">
        <f t="shared" si="181"/>
        <v>-0.13022363992693209</v>
      </c>
    </row>
    <row r="1594" spans="1:24">
      <c r="A1594" s="357">
        <v>46227</v>
      </c>
      <c r="B1594" s="132">
        <f>[1]!thsiFinD("ths_adjustment_nvg_ratio_fund",B$2,$A$6,$A1594,101)/100</f>
        <v>0.60669757033247995</v>
      </c>
      <c r="C1594" s="132">
        <f>[1]!thsiFinD("ths_adjustment_nvg_ratio_fund",C$2,$A$6,$A1594,101)/100</f>
        <v>0.58465815307098001</v>
      </c>
      <c r="D1594" s="132">
        <f>[1]!thsiFinD("ths_adjustment_nvg_ratio_fund",D$2,$A$6,$A1594,101)/100</f>
        <v>1.0263599329020001</v>
      </c>
      <c r="E1594" s="132">
        <f>[1]!thsiFinD("ths_adjustment_nvg_ratio_fund",E$2,$A$6,$A1594,101)/100</f>
        <v>1.2260758782679</v>
      </c>
      <c r="F1594" s="135">
        <f>(1+F$831)*(1+[1]!thsiFinD("ths_adjustment_nvg_ratio_fund",F$2,$A$832,$A1594,101)/100)-1</f>
        <v>0.7907407536312403</v>
      </c>
      <c r="G1594" s="135">
        <f>(1+G$831)*(1+[1]!thsiFinD("ths_adjustment_nvg_ratio_fund",G$2,$A$832,$A1594,101)/100)-1</f>
        <v>0.70822624447133498</v>
      </c>
      <c r="H1594" s="136">
        <f>(1+H$997)*(1+[1]!thsiFinD("ths_adjustment_nvg_ratio_fund",H$2,$A$998,$A1594,101)/100)-1</f>
        <v>0.73948615480594215</v>
      </c>
      <c r="I1594" s="136">
        <f>(1+I$997)*(1+[1]!thsiFinD("ths_adjustment_nvg_ratio_fund",I$2,$A$998,$A1594,101)/100)-1</f>
        <v>1.01447419221117</v>
      </c>
      <c r="J1594" s="32">
        <f t="shared" si="172"/>
        <v>0.83708985996163077</v>
      </c>
      <c r="K1594" s="32">
        <f>[1]!thsiFinD("ths_int_chg_ratio_index",K$2,$A$6,$A1594,101)/100</f>
        <v>0.20115545673457</v>
      </c>
      <c r="L1594" s="32">
        <f>[1]!thsiFinD("ths_int_chg_ratio_index",L$2,$A$6,$A1594,101)/100</f>
        <v>0.2637991809029</v>
      </c>
      <c r="M1594" s="46">
        <f t="shared" si="173"/>
        <v>1.8370898599616308</v>
      </c>
      <c r="N1594" s="46">
        <f t="shared" si="174"/>
        <v>1.2011554567345699</v>
      </c>
      <c r="O1594" s="46">
        <f t="shared" si="175"/>
        <v>1.2637991809028999</v>
      </c>
      <c r="P1594">
        <f t="shared" si="176"/>
        <v>-2.3102950647745923E-2</v>
      </c>
      <c r="Q1594">
        <f t="shared" si="177"/>
        <v>-1.9159469719164379E-2</v>
      </c>
      <c r="R1594">
        <f t="shared" si="178"/>
        <v>-2.2149259334951932E-2</v>
      </c>
      <c r="S1594" s="34">
        <f>MAX(M$6:M1594)</f>
        <v>2.222129683017334</v>
      </c>
      <c r="T1594" s="34">
        <f>MAX(N$6:N1594)</f>
        <v>1.37911001835863</v>
      </c>
      <c r="U1594" s="34">
        <f>MAX(O$6:O1594)</f>
        <v>1.4859284600443801</v>
      </c>
      <c r="V1594" s="35">
        <f t="shared" si="179"/>
        <v>-0.17327513600955746</v>
      </c>
      <c r="W1594" s="35">
        <f t="shared" si="180"/>
        <v>-0.12903579790962261</v>
      </c>
      <c r="X1594" s="35">
        <f t="shared" si="181"/>
        <v>-0.14948854208960094</v>
      </c>
    </row>
    <row r="1595" spans="1:24">
      <c r="A1595" s="357">
        <v>46230</v>
      </c>
      <c r="B1595" s="132">
        <f>[1]!thsiFinD("ths_adjustment_nvg_ratio_fund",B$2,$A$6,$A1595,101)/100</f>
        <v>0.63746803069054003</v>
      </c>
      <c r="C1595" s="132">
        <f>[1]!thsiFinD("ths_adjustment_nvg_ratio_fund",C$2,$A$6,$A1595,101)/100</f>
        <v>0.61462948484058999</v>
      </c>
      <c r="D1595" s="132">
        <f>[1]!thsiFinD("ths_adjustment_nvg_ratio_fund",D$2,$A$6,$A1595,101)/100</f>
        <v>1.0829139707644</v>
      </c>
      <c r="E1595" s="132">
        <f>[1]!thsiFinD("ths_adjustment_nvg_ratio_fund",E$2,$A$6,$A1595,101)/100</f>
        <v>1.3042868356371</v>
      </c>
      <c r="F1595" s="135">
        <f>(1+F$831)*(1+[1]!thsiFinD("ths_adjustment_nvg_ratio_fund",F$2,$A$832,$A1595,101)/100)-1</f>
        <v>0.85568501449155865</v>
      </c>
      <c r="G1595" s="135">
        <f>(1+G$831)*(1+[1]!thsiFinD("ths_adjustment_nvg_ratio_fund",G$2,$A$832,$A1595,101)/100)-1</f>
        <v>0.76613425093396703</v>
      </c>
      <c r="H1595" s="136">
        <f>(1+H$997)*(1+[1]!thsiFinD("ths_adjustment_nvg_ratio_fund",H$2,$A$998,$A1595,101)/100)-1</f>
        <v>0.80763843637651767</v>
      </c>
      <c r="I1595" s="136">
        <f>(1+I$997)*(1+[1]!thsiFinD("ths_adjustment_nvg_ratio_fund",I$2,$A$998,$A1595,101)/100)-1</f>
        <v>1.0986025523865788</v>
      </c>
      <c r="J1595" s="32">
        <f t="shared" si="172"/>
        <v>0.89591982201515652</v>
      </c>
      <c r="K1595" s="32">
        <f>[1]!thsiFinD("ths_int_chg_ratio_index",K$2,$A$6,$A1595,101)/100</f>
        <v>0.21917443576223999</v>
      </c>
      <c r="L1595" s="32">
        <f>[1]!thsiFinD("ths_int_chg_ratio_index",L$2,$A$6,$A1595,101)/100</f>
        <v>0.29058609872640001</v>
      </c>
      <c r="M1595" s="46">
        <f t="shared" si="173"/>
        <v>1.8959198220151565</v>
      </c>
      <c r="N1595" s="46">
        <f t="shared" si="174"/>
        <v>1.21917443576224</v>
      </c>
      <c r="O1595" s="46">
        <f t="shared" si="175"/>
        <v>1.2905860987264</v>
      </c>
      <c r="P1595">
        <f t="shared" si="176"/>
        <v>3.2023453689279169E-2</v>
      </c>
      <c r="Q1595">
        <f t="shared" si="177"/>
        <v>1.5001371326785584E-2</v>
      </c>
      <c r="R1595">
        <f t="shared" si="178"/>
        <v>2.1195549283678616E-2</v>
      </c>
      <c r="S1595" s="34">
        <f>MAX(M$6:M1595)</f>
        <v>2.222129683017334</v>
      </c>
      <c r="T1595" s="34">
        <f>MAX(N$6:N1595)</f>
        <v>1.37911001835863</v>
      </c>
      <c r="U1595" s="34">
        <f>MAX(O$6:O1595)</f>
        <v>1.4859284600443801</v>
      </c>
      <c r="V1595" s="35">
        <f t="shared" si="179"/>
        <v>-0.14680055061378383</v>
      </c>
      <c r="W1595" s="35">
        <f t="shared" si="180"/>
        <v>-0.11597014050172727</v>
      </c>
      <c r="X1595" s="35">
        <f t="shared" si="181"/>
        <v>-0.1314614845671277</v>
      </c>
    </row>
    <row r="1596" spans="1:24">
      <c r="A1596" s="357">
        <v>46231</v>
      </c>
      <c r="B1596" s="132">
        <f>[1]!thsiFinD("ths_adjustment_nvg_ratio_fund",B$2,$A$6,$A1596,101)/100</f>
        <v>0.58943414322250998</v>
      </c>
      <c r="C1596" s="132">
        <f>[1]!thsiFinD("ths_adjustment_nvg_ratio_fund",C$2,$A$6,$A1596,101)/100</f>
        <v>0.56493788550083002</v>
      </c>
      <c r="D1596" s="132">
        <f>[1]!thsiFinD("ths_adjustment_nvg_ratio_fund",D$2,$A$6,$A1596,101)/100</f>
        <v>1.0032350826742999</v>
      </c>
      <c r="E1596" s="132">
        <f>[1]!thsiFinD("ths_adjustment_nvg_ratio_fund",E$2,$A$6,$A1596,101)/100</f>
        <v>1.2062201763105</v>
      </c>
      <c r="F1596" s="135">
        <f>(1+F$831)*(1+[1]!thsiFinD("ths_adjustment_nvg_ratio_fund",F$2,$A$832,$A1596,101)/100)-1</f>
        <v>0.80653482070071925</v>
      </c>
      <c r="G1596" s="135">
        <f>(1+G$831)*(1+[1]!thsiFinD("ths_adjustment_nvg_ratio_fund",G$2,$A$832,$A1596,101)/100)-1</f>
        <v>0.71494021623511617</v>
      </c>
      <c r="H1596" s="136">
        <f>(1+H$997)*(1+[1]!thsiFinD("ths_adjustment_nvg_ratio_fund",H$2,$A$998,$A1596,101)/100)-1</f>
        <v>0.77020121948949183</v>
      </c>
      <c r="I1596" s="136">
        <f>(1+I$997)*(1+[1]!thsiFinD("ths_adjustment_nvg_ratio_fund",I$2,$A$998,$A1596,101)/100)-1</f>
        <v>1.0556898153518541</v>
      </c>
      <c r="J1596" s="32">
        <f t="shared" si="172"/>
        <v>0.83889916993566516</v>
      </c>
      <c r="K1596" s="32">
        <f>[1]!thsiFinD("ths_int_chg_ratio_index",K$2,$A$6,$A1596,101)/100</f>
        <v>0.1822431575382</v>
      </c>
      <c r="L1596" s="32">
        <f>[1]!thsiFinD("ths_int_chg_ratio_index",L$2,$A$6,$A1596,101)/100</f>
        <v>0.25523348702830001</v>
      </c>
      <c r="M1596" s="46">
        <f t="shared" si="173"/>
        <v>1.8388991699356652</v>
      </c>
      <c r="N1596" s="46">
        <f t="shared" si="174"/>
        <v>1.1822431575382</v>
      </c>
      <c r="O1596" s="46">
        <f t="shared" si="175"/>
        <v>1.2552334870283</v>
      </c>
      <c r="P1596">
        <f t="shared" si="176"/>
        <v>-3.0075455416086472E-2</v>
      </c>
      <c r="Q1596">
        <f t="shared" si="177"/>
        <v>-3.0292037907561853E-2</v>
      </c>
      <c r="R1596">
        <f t="shared" si="178"/>
        <v>-2.7392679754560612E-2</v>
      </c>
      <c r="S1596" s="34">
        <f>MAX(M$6:M1596)</f>
        <v>2.222129683017334</v>
      </c>
      <c r="T1596" s="34">
        <f>MAX(N$6:N1596)</f>
        <v>1.37911001835863</v>
      </c>
      <c r="U1596" s="34">
        <f>MAX(O$6:O1596)</f>
        <v>1.4859284600443801</v>
      </c>
      <c r="V1596" s="35">
        <f t="shared" si="179"/>
        <v>-0.17246091261482843</v>
      </c>
      <c r="W1596" s="35">
        <f t="shared" si="180"/>
        <v>-0.14274920651706546</v>
      </c>
      <c r="X1596" s="35">
        <f t="shared" si="181"/>
        <v>-0.15525308197488186</v>
      </c>
    </row>
    <row r="1597" spans="1:24">
      <c r="A1597" s="357">
        <v>46232</v>
      </c>
      <c r="B1597" s="132">
        <f>[1]!thsiFinD("ths_adjustment_nvg_ratio_fund",B$2,$A$6,$A1597,101)/100</f>
        <v>0.60190217391304002</v>
      </c>
      <c r="C1597" s="132">
        <f>[1]!thsiFinD("ths_adjustment_nvg_ratio_fund",C$2,$A$6,$A1597,101)/100</f>
        <v>0.57718703848493003</v>
      </c>
      <c r="D1597" s="132">
        <f>[1]!thsiFinD("ths_adjustment_nvg_ratio_fund",D$2,$A$6,$A1597,101)/100</f>
        <v>1.0233644859813</v>
      </c>
      <c r="E1597" s="132">
        <f>[1]!thsiFinD("ths_adjustment_nvg_ratio_fund",E$2,$A$6,$A1597,101)/100</f>
        <v>1.2168471717232001</v>
      </c>
      <c r="F1597" s="135">
        <f>(1+F$831)*(1+[1]!thsiFinD("ths_adjustment_nvg_ratio_fund",F$2,$A$832,$A1597,101)/100)-1</f>
        <v>0.81572838212922139</v>
      </c>
      <c r="G1597" s="135">
        <f>(1+G$831)*(1+[1]!thsiFinD("ths_adjustment_nvg_ratio_fund",G$2,$A$832,$A1597,101)/100)-1</f>
        <v>0.72908751388023796</v>
      </c>
      <c r="H1597" s="136">
        <f>(1+H$997)*(1+[1]!thsiFinD("ths_adjustment_nvg_ratio_fund",H$2,$A$998,$A1597,101)/100)-1</f>
        <v>0.77754387805020309</v>
      </c>
      <c r="I1597" s="136">
        <f>(1+I$997)*(1+[1]!thsiFinD("ths_adjustment_nvg_ratio_fund",I$2,$A$998,$A1597,101)/100)-1</f>
        <v>1.0712062852401032</v>
      </c>
      <c r="J1597" s="32">
        <f t="shared" si="172"/>
        <v>0.85160836617527935</v>
      </c>
      <c r="K1597" s="32">
        <f>[1]!thsiFinD("ths_int_chg_ratio_index",K$2,$A$6,$A1597,101)/100</f>
        <v>0.19149695975247</v>
      </c>
      <c r="L1597" s="32">
        <f>[1]!thsiFinD("ths_int_chg_ratio_index",L$2,$A$6,$A1597,101)/100</f>
        <v>0.26492939375161001</v>
      </c>
      <c r="M1597" s="46">
        <f t="shared" si="173"/>
        <v>1.8516083661752794</v>
      </c>
      <c r="N1597" s="46">
        <f t="shared" si="174"/>
        <v>1.1914969597524701</v>
      </c>
      <c r="O1597" s="46">
        <f t="shared" si="175"/>
        <v>1.26492939375161</v>
      </c>
      <c r="P1597">
        <f t="shared" si="176"/>
        <v>6.9113067466657352E-3</v>
      </c>
      <c r="Q1597">
        <f t="shared" si="177"/>
        <v>7.8273256692298343E-3</v>
      </c>
      <c r="R1597">
        <f t="shared" si="178"/>
        <v>7.7243850036734507E-3</v>
      </c>
      <c r="S1597" s="34">
        <f>MAX(M$6:M1597)</f>
        <v>2.222129683017334</v>
      </c>
      <c r="T1597" s="34">
        <f>MAX(N$6:N1597)</f>
        <v>1.37911001835863</v>
      </c>
      <c r="U1597" s="34">
        <f>MAX(O$6:O1597)</f>
        <v>1.4859284600443801</v>
      </c>
      <c r="V1597" s="35">
        <f t="shared" si="179"/>
        <v>-0.16674153613705378</v>
      </c>
      <c r="W1597" s="35">
        <f t="shared" si="180"/>
        <v>-0.13603922537626889</v>
      </c>
      <c r="X1597" s="35">
        <f t="shared" si="181"/>
        <v>-0.14872793154938935</v>
      </c>
    </row>
    <row r="1598" spans="1:24">
      <c r="A1598" s="357">
        <v>46233</v>
      </c>
      <c r="B1598" s="132">
        <f>[1]!thsiFinD("ths_adjustment_nvg_ratio_fund",B$2,$A$6,$A1598,101)/100</f>
        <v>0.58080242966752005</v>
      </c>
      <c r="C1598" s="132">
        <f>[1]!thsiFinD("ths_adjustment_nvg_ratio_fund",C$2,$A$6,$A1598,101)/100</f>
        <v>0.55685865693684</v>
      </c>
      <c r="D1598" s="132">
        <f>[1]!thsiFinD("ths_adjustment_nvg_ratio_fund",D$2,$A$6,$A1598,101)/100</f>
        <v>0.96609154085789994</v>
      </c>
      <c r="E1598" s="132">
        <f>[1]!thsiFinD("ths_adjustment_nvg_ratio_fund",E$2,$A$6,$A1598,101)/100</f>
        <v>1.1531784185665002</v>
      </c>
      <c r="F1598" s="135">
        <f>(1+F$831)*(1+[1]!thsiFinD("ths_adjustment_nvg_ratio_fund",F$2,$A$832,$A1598,101)/100)-1</f>
        <v>0.7567952960490778</v>
      </c>
      <c r="G1598" s="135">
        <f>(1+G$831)*(1+[1]!thsiFinD("ths_adjustment_nvg_ratio_fund",G$2,$A$832,$A1598,101)/100)-1</f>
        <v>0.68065100329865058</v>
      </c>
      <c r="H1598" s="136">
        <f>(1+H$997)*(1+[1]!thsiFinD("ths_adjustment_nvg_ratio_fund",H$2,$A$998,$A1598,101)/100)-1</f>
        <v>0.7172513436713801</v>
      </c>
      <c r="I1598" s="136">
        <f>(1+I$997)*(1+[1]!thsiFinD("ths_adjustment_nvg_ratio_fund",I$2,$A$998,$A1598,101)/100)-1</f>
        <v>1.0050188433730209</v>
      </c>
      <c r="J1598" s="32">
        <f t="shared" si="172"/>
        <v>0.80208094155261123</v>
      </c>
      <c r="K1598" s="32">
        <f>[1]!thsiFinD("ths_int_chg_ratio_index",K$2,$A$6,$A1598,101)/100</f>
        <v>0.17285624895933999</v>
      </c>
      <c r="L1598" s="32">
        <f>[1]!thsiFinD("ths_int_chg_ratio_index",L$2,$A$6,$A1598,101)/100</f>
        <v>0.2402691720307</v>
      </c>
      <c r="M1598" s="46">
        <f t="shared" si="173"/>
        <v>1.8020809415526111</v>
      </c>
      <c r="N1598" s="46">
        <f t="shared" si="174"/>
        <v>1.1728562489593399</v>
      </c>
      <c r="O1598" s="46">
        <f t="shared" si="175"/>
        <v>1.2402691720307</v>
      </c>
      <c r="P1598">
        <f t="shared" si="176"/>
        <v>-2.6748326226767483E-2</v>
      </c>
      <c r="Q1598">
        <f t="shared" si="177"/>
        <v>-1.564478250704282E-2</v>
      </c>
      <c r="R1598">
        <f t="shared" si="178"/>
        <v>-1.9495334556003274E-2</v>
      </c>
      <c r="S1598" s="34">
        <f>MAX(M$6:M1598)</f>
        <v>2.222129683017334</v>
      </c>
      <c r="T1598" s="34">
        <f>MAX(N$6:N1598)</f>
        <v>1.37911001835863</v>
      </c>
      <c r="U1598" s="34">
        <f>MAX(O$6:O1598)</f>
        <v>1.4859284600443801</v>
      </c>
      <c r="V1598" s="35">
        <f t="shared" si="179"/>
        <v>-0.18902980535967495</v>
      </c>
      <c r="W1598" s="35">
        <f t="shared" si="180"/>
        <v>-0.14955570378987337</v>
      </c>
      <c r="X1598" s="35">
        <f t="shared" si="181"/>
        <v>-0.16532376532201487</v>
      </c>
    </row>
    <row r="1599" spans="1:24">
      <c r="A1599" s="357">
        <v>46234</v>
      </c>
      <c r="B1599" s="132">
        <f>[1]!thsiFinD("ths_adjustment_nvg_ratio_fund",B$2,$A$6,$A1599,101)/100</f>
        <v>0.59590792838874995</v>
      </c>
      <c r="C1599" s="132">
        <f>[1]!thsiFinD("ths_adjustment_nvg_ratio_fund",C$2,$A$6,$A1599,101)/100</f>
        <v>0.57188775953436</v>
      </c>
      <c r="D1599" s="132">
        <f>[1]!thsiFinD("ths_adjustment_nvg_ratio_fund",D$2,$A$6,$A1599,101)/100</f>
        <v>1.0129403306973002</v>
      </c>
      <c r="E1599" s="132">
        <f>[1]!thsiFinD("ths_adjustment_nvg_ratio_fund",E$2,$A$6,$A1599,101)/100</f>
        <v>1.2112540162509999</v>
      </c>
      <c r="F1599" s="135">
        <f>(1+F$831)*(1+[1]!thsiFinD("ths_adjustment_nvg_ratio_fund",F$2,$A$832,$A1599,101)/100)-1</f>
        <v>0.80358816639671171</v>
      </c>
      <c r="G1599" s="135">
        <f>(1+G$831)*(1+[1]!thsiFinD("ths_adjustment_nvg_ratio_fund",G$2,$A$832,$A1599,101)/100)-1</f>
        <v>0.71949612564625487</v>
      </c>
      <c r="H1599" s="136">
        <f>(1+H$997)*(1+[1]!thsiFinD("ths_adjustment_nvg_ratio_fund",H$2,$A$998,$A1599,101)/100)-1</f>
        <v>0.77289008037088225</v>
      </c>
      <c r="I1599" s="136">
        <f>(1+I$997)*(1+[1]!thsiFinD("ths_adjustment_nvg_ratio_fund",I$2,$A$998,$A1599,101)/100)-1</f>
        <v>1.0628419381909699</v>
      </c>
      <c r="J1599" s="32">
        <f t="shared" si="172"/>
        <v>0.8438507931845286</v>
      </c>
      <c r="K1599" s="32">
        <f>[1]!thsiFinD("ths_int_chg_ratio_index",K$2,$A$6,$A1599,101)/100</f>
        <v>0.18791923830344001</v>
      </c>
      <c r="L1599" s="32">
        <f>[1]!thsiFinD("ths_int_chg_ratio_index",L$2,$A$6,$A1599,101)/100</f>
        <v>0.26246272937525</v>
      </c>
      <c r="M1599" s="46">
        <f t="shared" si="173"/>
        <v>1.8438507931845285</v>
      </c>
      <c r="N1599" s="46">
        <f t="shared" si="174"/>
        <v>1.18791923830344</v>
      </c>
      <c r="O1599" s="46">
        <f t="shared" si="175"/>
        <v>1.2624627293752499</v>
      </c>
      <c r="P1599">
        <f t="shared" si="176"/>
        <v>2.3178676755734262E-2</v>
      </c>
      <c r="Q1599">
        <f t="shared" si="177"/>
        <v>1.2842997048841509E-2</v>
      </c>
      <c r="R1599">
        <f t="shared" si="178"/>
        <v>1.7894145758869717E-2</v>
      </c>
      <c r="S1599" s="34">
        <f>MAX(M$6:M1599)</f>
        <v>2.222129683017334</v>
      </c>
      <c r="T1599" s="34">
        <f>MAX(N$6:N1599)</f>
        <v>1.37911001835863</v>
      </c>
      <c r="U1599" s="34">
        <f>MAX(O$6:O1599)</f>
        <v>1.4859284600443801</v>
      </c>
      <c r="V1599" s="35">
        <f t="shared" si="179"/>
        <v>-0.17023258935957197</v>
      </c>
      <c r="W1599" s="35">
        <f t="shared" si="180"/>
        <v>-0.13863345020344264</v>
      </c>
      <c r="X1599" s="35">
        <f t="shared" si="181"/>
        <v>-0.15038794711722248</v>
      </c>
    </row>
    <row r="1600" spans="1:24">
      <c r="A1600" s="357">
        <v>46237</v>
      </c>
      <c r="B1600" s="132">
        <f>[1]!thsiFinD("ths_adjustment_nvg_ratio_fund",B$2,$A$6,$A1600,101)/100</f>
        <v>0.58208120204603997</v>
      </c>
      <c r="C1600" s="132">
        <f>[1]!thsiFinD("ths_adjustment_nvg_ratio_fund",C$2,$A$6,$A1600,101)/100</f>
        <v>0.55720615063851997</v>
      </c>
      <c r="D1600" s="132">
        <f>[1]!thsiFinD("ths_adjustment_nvg_ratio_fund",D$2,$A$6,$A1600,101)/100</f>
        <v>0.99041456985382004</v>
      </c>
      <c r="E1600" s="132">
        <f>[1]!thsiFinD("ths_adjustment_nvg_ratio_fund",E$2,$A$6,$A1600,101)/100</f>
        <v>1.196432154234</v>
      </c>
      <c r="F1600" s="135">
        <f>(1+F$831)*(1+[1]!thsiFinD("ths_adjustment_nvg_ratio_fund",F$2,$A$832,$A1600,101)/100)-1</f>
        <v>0.81042440438200858</v>
      </c>
      <c r="G1600" s="135">
        <f>(1+G$831)*(1+[1]!thsiFinD("ths_adjustment_nvg_ratio_fund",G$2,$A$832,$A1600,101)/100)-1</f>
        <v>0.71482032388218952</v>
      </c>
      <c r="H1600" s="136">
        <f>(1+H$997)*(1+[1]!thsiFinD("ths_adjustment_nvg_ratio_fund",H$2,$A$998,$A1600,101)/100)-1</f>
        <v>0.78581729614679263</v>
      </c>
      <c r="I1600" s="136">
        <f>(1+I$997)*(1+[1]!thsiFinD("ths_adjustment_nvg_ratio_fund",I$2,$A$998,$A1600,101)/100)-1</f>
        <v>1.0738731785021454</v>
      </c>
      <c r="J1600" s="32">
        <f t="shared" si="172"/>
        <v>0.83888365996068948</v>
      </c>
      <c r="K1600" s="32">
        <f>[1]!thsiFinD("ths_int_chg_ratio_index",K$2,$A$6,$A1600,101)/100</f>
        <v>0.17601462108555999</v>
      </c>
      <c r="L1600" s="32">
        <f>[1]!thsiFinD("ths_int_chg_ratio_index",L$2,$A$6,$A1600,101)/100</f>
        <v>0.25609159637271001</v>
      </c>
      <c r="M1600" s="46">
        <f t="shared" si="173"/>
        <v>1.8388836599606895</v>
      </c>
      <c r="N1600" s="46">
        <f t="shared" si="174"/>
        <v>1.17601462108556</v>
      </c>
      <c r="O1600" s="46">
        <f t="shared" si="175"/>
        <v>1.25609159637271</v>
      </c>
      <c r="P1600">
        <f t="shared" si="176"/>
        <v>-2.6938910904282798E-3</v>
      </c>
      <c r="Q1600">
        <f t="shared" si="177"/>
        <v>-1.0021402831123405E-2</v>
      </c>
      <c r="R1600">
        <f t="shared" si="178"/>
        <v>-5.0465909640697859E-3</v>
      </c>
      <c r="S1600" s="34">
        <f>MAX(M$6:M1600)</f>
        <v>2.222129683017334</v>
      </c>
      <c r="T1600" s="34">
        <f>MAX(N$6:N1600)</f>
        <v>1.37911001835863</v>
      </c>
      <c r="U1600" s="34">
        <f>MAX(O$6:O1600)</f>
        <v>1.4859284600443801</v>
      </c>
      <c r="V1600" s="35">
        <f t="shared" si="179"/>
        <v>-0.172467892394224</v>
      </c>
      <c r="W1600" s="35">
        <f t="shared" si="180"/>
        <v>-0.14726555138420883</v>
      </c>
      <c r="X1600" s="35">
        <f t="shared" si="181"/>
        <v>-0.15467559162626554</v>
      </c>
    </row>
    <row r="1601" spans="1:24">
      <c r="A1601" s="357">
        <v>46238</v>
      </c>
      <c r="B1601" s="132">
        <f>[1]!thsiFinD("ths_adjustment_nvg_ratio_fund",B$2,$A$6,$A1601,101)/100</f>
        <v>0.61173273657289007</v>
      </c>
      <c r="C1601" s="132">
        <f>[1]!thsiFinD("ths_adjustment_nvg_ratio_fund",C$2,$A$6,$A1601,101)/100</f>
        <v>0.58700373555729002</v>
      </c>
      <c r="D1601" s="132">
        <f>[1]!thsiFinD("ths_adjustment_nvg_ratio_fund",D$2,$A$6,$A1601,101)/100</f>
        <v>1.0469686077163001</v>
      </c>
      <c r="E1601" s="132">
        <f>[1]!thsiFinD("ths_adjustment_nvg_ratio_fund",E$2,$A$6,$A1601,101)/100</f>
        <v>1.275761742744</v>
      </c>
      <c r="F1601" s="135">
        <f>(1+F$831)*(1+[1]!thsiFinD("ths_adjustment_nvg_ratio_fund",F$2,$A$832,$A1601,101)/100)-1</f>
        <v>0.86511430826438174</v>
      </c>
      <c r="G1601" s="135">
        <f>(1+G$831)*(1+[1]!thsiFinD("ths_adjustment_nvg_ratio_fund",G$2,$A$832,$A1601,101)/100)-1</f>
        <v>0.76397618858132432</v>
      </c>
      <c r="H1601" s="136">
        <f>(1+H$997)*(1+[1]!thsiFinD("ths_adjustment_nvg_ratio_fund",H$2,$A$998,$A1601,101)/100)-1</f>
        <v>0.83473388064281906</v>
      </c>
      <c r="I1601" s="136">
        <f>(1+I$997)*(1+[1]!thsiFinD("ths_adjustment_nvg_ratio_fund",I$2,$A$998,$A1601,101)/100)-1</f>
        <v>1.1319387181620999</v>
      </c>
      <c r="J1601" s="32">
        <f t="shared" si="172"/>
        <v>0.88965373978013829</v>
      </c>
      <c r="K1601" s="32">
        <f>[1]!thsiFinD("ths_int_chg_ratio_index",K$2,$A$6,$A1601,101)/100</f>
        <v>0.19510607046358999</v>
      </c>
      <c r="L1601" s="32">
        <f>[1]!thsiFinD("ths_int_chg_ratio_index",L$2,$A$6,$A1601,101)/100</f>
        <v>0.28137097856241999</v>
      </c>
      <c r="M1601" s="46">
        <f t="shared" si="173"/>
        <v>1.8896537397801383</v>
      </c>
      <c r="N1601" s="46">
        <f t="shared" si="174"/>
        <v>1.1951060704635901</v>
      </c>
      <c r="O1601" s="46">
        <f t="shared" si="175"/>
        <v>1.2813709785624199</v>
      </c>
      <c r="P1601">
        <f t="shared" si="176"/>
        <v>2.7609185357889476E-2</v>
      </c>
      <c r="Q1601">
        <f t="shared" si="177"/>
        <v>1.6234023825662192E-2</v>
      </c>
      <c r="R1601">
        <f t="shared" si="178"/>
        <v>2.0125428959727687E-2</v>
      </c>
      <c r="S1601" s="34">
        <f>MAX(M$6:M1601)</f>
        <v>2.222129683017334</v>
      </c>
      <c r="T1601" s="34">
        <f>MAX(N$6:N1601)</f>
        <v>1.37911001835863</v>
      </c>
      <c r="U1601" s="34">
        <f>MAX(O$6:O1601)</f>
        <v>1.4859284600443801</v>
      </c>
      <c r="V1601" s="35">
        <f t="shared" si="179"/>
        <v>-0.14962040504573115</v>
      </c>
      <c r="W1601" s="35">
        <f t="shared" si="180"/>
        <v>-0.13342224002841718</v>
      </c>
      <c r="X1601" s="35">
        <f t="shared" si="181"/>
        <v>-0.13766307529761612</v>
      </c>
    </row>
    <row r="1602" spans="1:24">
      <c r="A1602" s="357">
        <v>46239</v>
      </c>
      <c r="B1602" s="132">
        <f>[1]!thsiFinD("ths_adjustment_nvg_ratio_fund",B$2,$A$6,$A1602,101)/100</f>
        <v>0.63403132992327005</v>
      </c>
      <c r="C1602" s="132">
        <f>[1]!thsiFinD("ths_adjustment_nvg_ratio_fund",C$2,$A$6,$A1602,101)/100</f>
        <v>0.61202328207801004</v>
      </c>
      <c r="D1602" s="132">
        <f>[1]!thsiFinD("ths_adjustment_nvg_ratio_fund",D$2,$A$6,$A1602,101)/100</f>
        <v>1.101246105919</v>
      </c>
      <c r="E1602" s="132">
        <f>[1]!thsiFinD("ths_adjustment_nvg_ratio_fund",E$2,$A$6,$A1602,101)/100</f>
        <v>1.3555574274661</v>
      </c>
      <c r="F1602" s="135">
        <f>(1+F$831)*(1+[1]!thsiFinD("ths_adjustment_nvg_ratio_fund",F$2,$A$832,$A1602,101)/100)-1</f>
        <v>0.92593325309908958</v>
      </c>
      <c r="G1602" s="135">
        <f>(1+G$831)*(1+[1]!thsiFinD("ths_adjustment_nvg_ratio_fund",G$2,$A$832,$A1602,101)/100)-1</f>
        <v>0.81876699386792495</v>
      </c>
      <c r="H1602" s="136">
        <f>(1+H$997)*(1+[1]!thsiFinD("ths_adjustment_nvg_ratio_fund",H$2,$A$998,$A1602,101)/100)-1</f>
        <v>0.88499489557954081</v>
      </c>
      <c r="I1602" s="136">
        <f>(1+I$997)*(1+[1]!thsiFinD("ths_adjustment_nvg_ratio_fund",I$2,$A$998,$A1602,101)/100)-1</f>
        <v>1.1931560407680664</v>
      </c>
      <c r="J1602" s="32">
        <f t="shared" ref="J1602:J1607" si="182">SUMPRODUCT(B1602:I1602,$B$4:$I$4)</f>
        <v>0.9407136660876253</v>
      </c>
      <c r="K1602" s="32">
        <f>[1]!thsiFinD("ths_int_chg_ratio_index",K$2,$A$6,$A1602,101)/100</f>
        <v>0.21446443374566002</v>
      </c>
      <c r="L1602" s="32">
        <f>[1]!thsiFinD("ths_int_chg_ratio_index",L$2,$A$6,$A1602,101)/100</f>
        <v>0.30704137204342002</v>
      </c>
      <c r="M1602" s="46">
        <f t="shared" ref="M1602:M1607" si="183">1+J1602</f>
        <v>1.9407136660876252</v>
      </c>
      <c r="N1602" s="46">
        <f t="shared" ref="N1602:N1607" si="184">1+K1602</f>
        <v>1.21446443374566</v>
      </c>
      <c r="O1602" s="46">
        <f t="shared" ref="O1602:O1607" si="185">1+L1602</f>
        <v>1.30704137204342</v>
      </c>
      <c r="P1602">
        <f t="shared" ref="P1602:P1607" si="186">M1602/M1601-1</f>
        <v>2.702078440753275E-2</v>
      </c>
      <c r="Q1602">
        <f t="shared" ref="Q1602:Q1607" si="187">N1602/N1601-1</f>
        <v>1.6198029413875048E-2</v>
      </c>
      <c r="R1602">
        <f t="shared" ref="R1602:R1607" si="188">O1602/O1601-1</f>
        <v>2.0033537445806493E-2</v>
      </c>
      <c r="S1602" s="34">
        <f>MAX(M$6:M1602)</f>
        <v>2.222129683017334</v>
      </c>
      <c r="T1602" s="34">
        <f>MAX(N$6:N1602)</f>
        <v>1.37911001835863</v>
      </c>
      <c r="U1602" s="34">
        <f>MAX(O$6:O1602)</f>
        <v>1.4859284600443801</v>
      </c>
      <c r="V1602" s="35">
        <f t="shared" ref="V1602:V1607" si="189">M1602/S1602-1</f>
        <v>-0.12664248134590694</v>
      </c>
      <c r="W1602" s="35">
        <f t="shared" ref="W1602:W1607" si="190">N1602/T1602-1</f>
        <v>-0.11938538798298748</v>
      </c>
      <c r="X1602" s="35">
        <f t="shared" ref="X1602:X1607" si="191">O1602/U1602-1</f>
        <v>-0.12038741622568916</v>
      </c>
    </row>
    <row r="1603" spans="1:24">
      <c r="A1603" s="357">
        <v>46240</v>
      </c>
      <c r="B1603" s="132">
        <f>[1]!thsiFinD("ths_adjustment_nvg_ratio_fund",B$2,$A$6,$A1603,101)/100</f>
        <v>0.63706841432225003</v>
      </c>
      <c r="C1603" s="132">
        <f>[1]!thsiFinD("ths_adjustment_nvg_ratio_fund",C$2,$A$6,$A1603,101)/100</f>
        <v>0.61949439666406003</v>
      </c>
      <c r="D1603" s="132">
        <f>[1]!thsiFinD("ths_adjustment_nvg_ratio_fund",D$2,$A$6,$A1603,101)/100</f>
        <v>1.1115504433261001</v>
      </c>
      <c r="E1603" s="132">
        <f>[1]!thsiFinD("ths_adjustment_nvg_ratio_fund",E$2,$A$6,$A1603,101)/100</f>
        <v>1.3797012152701</v>
      </c>
      <c r="F1603" s="135">
        <f>(1+F$831)*(1+[1]!thsiFinD("ths_adjustment_nvg_ratio_fund",F$2,$A$832,$A1603,101)/100)-1</f>
        <v>0.94832782580954422</v>
      </c>
      <c r="G1603" s="135">
        <f>(1+G$831)*(1+[1]!thsiFinD("ths_adjustment_nvg_ratio_fund",G$2,$A$832,$A1603,101)/100)-1</f>
        <v>0.83039655210162411</v>
      </c>
      <c r="H1603" s="136">
        <f>(1+H$997)*(1+[1]!thsiFinD("ths_adjustment_nvg_ratio_fund",H$2,$A$998,$A1603,101)/100)-1</f>
        <v>0.90826388397617541</v>
      </c>
      <c r="I1603" s="136">
        <f>(1+I$997)*(1+[1]!thsiFinD("ths_adjustment_nvg_ratio_fund",I$2,$A$998,$A1603,101)/100)-1</f>
        <v>1.2222494218086428</v>
      </c>
      <c r="J1603" s="32">
        <f t="shared" si="182"/>
        <v>0.95713151915981221</v>
      </c>
      <c r="K1603" s="32">
        <f>[1]!thsiFinD("ths_int_chg_ratio_index",K$2,$A$6,$A1603,101)/100</f>
        <v>0.2140070807444</v>
      </c>
      <c r="L1603" s="32">
        <f>[1]!thsiFinD("ths_int_chg_ratio_index",L$2,$A$6,$A1603,101)/100</f>
        <v>0.31026488192841001</v>
      </c>
      <c r="M1603" s="46">
        <f t="shared" si="183"/>
        <v>1.9571315191598122</v>
      </c>
      <c r="N1603" s="46">
        <f t="shared" si="184"/>
        <v>1.2140070807444001</v>
      </c>
      <c r="O1603" s="46">
        <f t="shared" si="185"/>
        <v>1.31026488192841</v>
      </c>
      <c r="P1603">
        <f t="shared" si="186"/>
        <v>8.45969880002162E-3</v>
      </c>
      <c r="Q1603">
        <f t="shared" si="187"/>
        <v>-3.7658822156638738E-4</v>
      </c>
      <c r="R1603">
        <f t="shared" si="188"/>
        <v>2.4662646140651834E-3</v>
      </c>
      <c r="S1603" s="34">
        <f>MAX(M$6:M1603)</f>
        <v>2.222129683017334</v>
      </c>
      <c r="T1603" s="34">
        <f>MAX(N$6:N1603)</f>
        <v>1.37911001835863</v>
      </c>
      <c r="U1603" s="34">
        <f>MAX(O$6:O1603)</f>
        <v>1.4859284600443801</v>
      </c>
      <c r="V1603" s="35">
        <f t="shared" si="189"/>
        <v>-0.11925413979335908</v>
      </c>
      <c r="W1603" s="35">
        <f t="shared" si="190"/>
        <v>-0.11971701707361226</v>
      </c>
      <c r="X1603" s="35">
        <f t="shared" si="191"/>
        <v>-0.11821805883624004</v>
      </c>
    </row>
    <row r="1604" spans="1:24">
      <c r="A1604" s="357">
        <v>46241</v>
      </c>
      <c r="B1604" s="132">
        <f>[1]!thsiFinD("ths_adjustment_nvg_ratio_fund",B$2,$A$6,$A1604,101)/100</f>
        <v>0.65625</v>
      </c>
      <c r="C1604" s="132">
        <f>[1]!thsiFinD("ths_adjustment_nvg_ratio_fund",C$2,$A$6,$A1604,101)/100</f>
        <v>0.64390582920685002</v>
      </c>
      <c r="D1604" s="132">
        <f>[1]!thsiFinD("ths_adjustment_nvg_ratio_fund",D$2,$A$6,$A1604,101)/100</f>
        <v>1.1568416007668001</v>
      </c>
      <c r="E1604" s="132">
        <f>[1]!thsiFinD("ths_adjustment_nvg_ratio_fund",E$2,$A$6,$A1604,101)/100</f>
        <v>1.4361920855245001</v>
      </c>
      <c r="F1604" s="135">
        <f>(1+F$831)*(1+[1]!thsiFinD("ths_adjustment_nvg_ratio_fund",F$2,$A$832,$A1604,101)/100)-1</f>
        <v>0.98922738754916373</v>
      </c>
      <c r="G1604" s="135">
        <f>(1+G$831)*(1+[1]!thsiFinD("ths_adjustment_nvg_ratio_fund",G$2,$A$832,$A1604,101)/100)-1</f>
        <v>0.87175941386065037</v>
      </c>
      <c r="H1604" s="136">
        <f>(1+H$997)*(1+[1]!thsiFinD("ths_adjustment_nvg_ratio_fund",H$2,$A$998,$A1604,101)/100)-1</f>
        <v>0.93866869548110254</v>
      </c>
      <c r="I1604" s="136">
        <f>(1+I$997)*(1+[1]!thsiFinD("ths_adjustment_nvg_ratio_fund",I$2,$A$998,$A1604,101)/100)-1</f>
        <v>1.2597071498982189</v>
      </c>
      <c r="J1604" s="32">
        <f t="shared" si="182"/>
        <v>0.99406902028591071</v>
      </c>
      <c r="K1604" s="32">
        <f>[1]!thsiFinD("ths_int_chg_ratio_index",K$2,$A$6,$A1604,101)/100</f>
        <v>0.22854339426418002</v>
      </c>
      <c r="L1604" s="32">
        <f>[1]!thsiFinD("ths_int_chg_ratio_index",L$2,$A$6,$A1604,101)/100</f>
        <v>0.32847468397439</v>
      </c>
      <c r="M1604" s="46">
        <f t="shared" si="183"/>
        <v>1.9940690202859108</v>
      </c>
      <c r="N1604" s="46">
        <f t="shared" si="184"/>
        <v>1.2285433942641801</v>
      </c>
      <c r="O1604" s="46">
        <f t="shared" si="185"/>
        <v>1.3284746839743899</v>
      </c>
      <c r="P1604">
        <f t="shared" si="186"/>
        <v>1.8873285093255143E-2</v>
      </c>
      <c r="Q1604">
        <f t="shared" si="187"/>
        <v>1.1973829271956671E-2</v>
      </c>
      <c r="R1604">
        <f t="shared" si="188"/>
        <v>1.3897802114011704E-2</v>
      </c>
      <c r="S1604" s="34">
        <f>MAX(M$6:M1604)</f>
        <v>2.222129683017334</v>
      </c>
      <c r="T1604" s="34">
        <f>MAX(N$6:N1604)</f>
        <v>1.37911001835863</v>
      </c>
      <c r="U1604" s="34">
        <f>MAX(O$6:O1604)</f>
        <v>1.4859284600443801</v>
      </c>
      <c r="V1604" s="35">
        <f t="shared" si="189"/>
        <v>-0.10263157207897489</v>
      </c>
      <c r="W1604" s="35">
        <f t="shared" si="190"/>
        <v>-0.10917665892504291</v>
      </c>
      <c r="X1604" s="35">
        <f t="shared" si="191"/>
        <v>-0.10596322791023693</v>
      </c>
    </row>
    <row r="1605" spans="1:24">
      <c r="A1605" s="357">
        <v>46244</v>
      </c>
      <c r="B1605" s="132">
        <f>[1]!thsiFinD("ths_adjustment_nvg_ratio_fund",B$2,$A$6,$A1605,101)/100</f>
        <v>0.6574488491048599</v>
      </c>
      <c r="C1605" s="132">
        <f>[1]!thsiFinD("ths_adjustment_nvg_ratio_fund",C$2,$A$6,$A1605,101)/100</f>
        <v>0.64425332290852</v>
      </c>
      <c r="D1605" s="132">
        <f>[1]!thsiFinD("ths_adjustment_nvg_ratio_fund",D$2,$A$6,$A1605,101)/100</f>
        <v>1.1595974119339001</v>
      </c>
      <c r="E1605" s="132">
        <f>[1]!thsiFinD("ths_adjustment_nvg_ratio_fund",E$2,$A$6,$A1605,101)/100</f>
        <v>1.4402005136438001</v>
      </c>
      <c r="F1605" s="135">
        <f>(1+F$831)*(1+[1]!thsiFinD("ths_adjustment_nvg_ratio_fund",F$2,$A$832,$A1605,101)/100)-1</f>
        <v>0.99370630209125466</v>
      </c>
      <c r="G1605" s="135">
        <f>(1+G$831)*(1+[1]!thsiFinD("ths_adjustment_nvg_ratio_fund",G$2,$A$832,$A1605,101)/100)-1</f>
        <v>0.87763413915395727</v>
      </c>
      <c r="H1605" s="136">
        <f>(1+H$997)*(1+[1]!thsiFinD("ths_adjustment_nvg_ratio_fund",H$2,$A$998,$A1605,101)/100)-1</f>
        <v>0.95945565844876546</v>
      </c>
      <c r="I1605" s="136">
        <f>(1+I$997)*(1+[1]!thsiFinD("ths_adjustment_nvg_ratio_fund",I$2,$A$998,$A1605,101)/100)-1</f>
        <v>1.2780117354695335</v>
      </c>
      <c r="J1605" s="32">
        <f t="shared" si="182"/>
        <v>1.0012884915943239</v>
      </c>
      <c r="K1605" s="32">
        <f>[1]!thsiFinD("ths_int_chg_ratio_index",K$2,$A$6,$A1605,101)/100</f>
        <v>0.2321206015183</v>
      </c>
      <c r="L1605" s="32">
        <f>[1]!thsiFinD("ths_int_chg_ratio_index",L$2,$A$6,$A1605,101)/100</f>
        <v>0.33541457885466003</v>
      </c>
      <c r="M1605" s="46">
        <f t="shared" si="183"/>
        <v>2.0012884915943241</v>
      </c>
      <c r="N1605" s="46">
        <f t="shared" si="184"/>
        <v>1.2321206015182999</v>
      </c>
      <c r="O1605" s="46">
        <f t="shared" si="185"/>
        <v>1.3354145788546601</v>
      </c>
      <c r="P1605">
        <f t="shared" si="186"/>
        <v>3.6204721275787666E-3</v>
      </c>
      <c r="Q1605">
        <f t="shared" si="187"/>
        <v>2.9117467651700313E-3</v>
      </c>
      <c r="R1605">
        <f t="shared" si="188"/>
        <v>5.2239571924006523E-3</v>
      </c>
      <c r="S1605" s="34">
        <f>MAX(M$6:M1605)</f>
        <v>2.222129683017334</v>
      </c>
      <c r="T1605" s="34">
        <f>MAX(N$6:N1605)</f>
        <v>1.37911001835863</v>
      </c>
      <c r="U1605" s="34">
        <f>MAX(O$6:O1605)</f>
        <v>1.4859284600443801</v>
      </c>
      <c r="V1605" s="35">
        <f t="shared" si="189"/>
        <v>-9.9382674697517714E-2</v>
      </c>
      <c r="W1605" s="35">
        <f t="shared" si="190"/>
        <v>-0.10658280694332989</v>
      </c>
      <c r="X1605" s="35">
        <f t="shared" si="191"/>
        <v>-0.10129281808440804</v>
      </c>
    </row>
    <row r="1606" spans="1:24">
      <c r="A1606" s="357">
        <v>46245</v>
      </c>
      <c r="B1606" s="132">
        <f>[1]!thsiFinD("ths_adjustment_nvg_ratio_fund",B$2,$A$6,$A1606,101)/100</f>
        <v>0.64777813299233</v>
      </c>
      <c r="C1606" s="132">
        <f>[1]!thsiFinD("ths_adjustment_nvg_ratio_fund",C$2,$A$6,$A1606,101)/100</f>
        <v>0.63704282859872996</v>
      </c>
      <c r="D1606" s="132">
        <f>[1]!thsiFinD("ths_adjustment_nvg_ratio_fund",D$2,$A$6,$A1606,101)/100</f>
        <v>1.1436616343158001</v>
      </c>
      <c r="E1606" s="132">
        <f>[1]!thsiFinD("ths_adjustment_nvg_ratio_fund",E$2,$A$6,$A1606,101)/100</f>
        <v>1.4293870796690999</v>
      </c>
      <c r="F1606" s="135">
        <f>(1+F$831)*(1+[1]!thsiFinD("ths_adjustment_nvg_ratio_fund",F$2,$A$832,$A1606,101)/100)-1</f>
        <v>0.98816659199972134</v>
      </c>
      <c r="G1606" s="135">
        <f>(1+G$831)*(1+[1]!thsiFinD("ths_adjustment_nvg_ratio_fund",G$2,$A$832,$A1606,101)/100)-1</f>
        <v>0.87139973680187066</v>
      </c>
      <c r="H1606" s="136">
        <f>(1+H$997)*(1+[1]!thsiFinD("ths_adjustment_nvg_ratio_fund",H$2,$A$998,$A1606,101)/100)-1</f>
        <v>0.95242325306666675</v>
      </c>
      <c r="I1606" s="136">
        <f>(1+I$997)*(1+[1]!thsiFinD("ths_adjustment_nvg_ratio_fund",I$2,$A$998,$A1606,101)/100)-1</f>
        <v>1.2626164880022457</v>
      </c>
      <c r="J1606" s="32">
        <f t="shared" si="182"/>
        <v>0.99155946818080798</v>
      </c>
      <c r="K1606" s="32">
        <f>[1]!thsiFinD("ths_int_chg_ratio_index",K$2,$A$6,$A1606,101)/100</f>
        <v>0.22218081654713001</v>
      </c>
      <c r="L1606" s="32">
        <f>[1]!thsiFinD("ths_int_chg_ratio_index",L$2,$A$6,$A1606,101)/100</f>
        <v>0.32587073454701998</v>
      </c>
      <c r="M1606" s="46">
        <f t="shared" si="183"/>
        <v>1.991559468180808</v>
      </c>
      <c r="N1606" s="46">
        <f t="shared" si="184"/>
        <v>1.22218081654713</v>
      </c>
      <c r="O1606" s="46">
        <f t="shared" si="185"/>
        <v>1.32587073454702</v>
      </c>
      <c r="P1606">
        <f t="shared" si="186"/>
        <v>-4.8613797832642858E-3</v>
      </c>
      <c r="Q1606">
        <f t="shared" si="187"/>
        <v>-8.0672175750665653E-3</v>
      </c>
      <c r="R1606">
        <f t="shared" si="188"/>
        <v>-7.14672765952995E-3</v>
      </c>
      <c r="S1606" s="34">
        <f>MAX(M$6:M1606)</f>
        <v>2.222129683017334</v>
      </c>
      <c r="T1606" s="34">
        <f>MAX(N$6:N1606)</f>
        <v>1.37911001835863</v>
      </c>
      <c r="U1606" s="34">
        <f>MAX(O$6:O1606)</f>
        <v>1.4859284600443801</v>
      </c>
      <c r="V1606" s="35">
        <f t="shared" si="189"/>
        <v>-0.10376091755520078</v>
      </c>
      <c r="W1606" s="35">
        <f t="shared" si="190"/>
        <v>-0.11379019782502331</v>
      </c>
      <c r="X1606" s="35">
        <f t="shared" si="191"/>
        <v>-0.10771563355922242</v>
      </c>
    </row>
    <row r="1607" spans="1:24">
      <c r="A1607" s="357">
        <v>46246</v>
      </c>
      <c r="B1607" s="132">
        <f>[1]!thsiFinD("ths_adjustment_nvg_ratio_fund",B$2,$A$6,$A1607,101)/100</f>
        <v>0.6616048593350401</v>
      </c>
      <c r="C1607" s="132">
        <f>[1]!thsiFinD("ths_adjustment_nvg_ratio_fund",C$2,$A$6,$A1607,101)/100</f>
        <v>0.65172443749456999</v>
      </c>
      <c r="D1607" s="132">
        <f>[1]!thsiFinD("ths_adjustment_nvg_ratio_fund",D$2,$A$6,$A1607,101)/100</f>
        <v>1.1658279415289001</v>
      </c>
      <c r="E1607" s="132">
        <f>[1]!thsiFinD("ths_adjustment_nvg_ratio_fund",E$2,$A$6,$A1607,101)/100</f>
        <v>1.4632256703070998</v>
      </c>
      <c r="F1607" s="135">
        <f>(1+F$831)*(1+[1]!thsiFinD("ths_adjustment_nvg_ratio_fund",F$2,$A$832,$A1607,101)/100)-1</f>
        <v>1.0177510012119533</v>
      </c>
      <c r="G1607" s="135">
        <f>(1+G$831)*(1+[1]!thsiFinD("ths_adjustment_nvg_ratio_fund",G$2,$A$832,$A1607,101)/100)-1</f>
        <v>0.89286046797539464</v>
      </c>
      <c r="H1607" s="136">
        <f>(1+H$997)*(1+[1]!thsiFinD("ths_adjustment_nvg_ratio_fund",H$2,$A$998,$A1607,101)/100)-1</f>
        <v>0.98241439366676664</v>
      </c>
      <c r="I1607" s="136">
        <f>(1+I$997)*(1+[1]!thsiFinD("ths_adjustment_nvg_ratio_fund",I$2,$A$998,$A1607,101)/100)-1</f>
        <v>1.2959526537777668</v>
      </c>
      <c r="J1607" s="32">
        <f t="shared" si="182"/>
        <v>1.0164201781621864</v>
      </c>
      <c r="K1607" s="32">
        <f>[1]!thsiFinD("ths_int_chg_ratio_index",K$2,$A$6,$A1607,101)/100</f>
        <v>0.23060856463612001</v>
      </c>
      <c r="L1607" s="32">
        <f>[1]!thsiFinD("ths_int_chg_ratio_index",L$2,$A$6,$A1607,101)/100</f>
        <v>0.33863937759251</v>
      </c>
      <c r="M1607" s="46">
        <f t="shared" si="183"/>
        <v>2.0164201781621864</v>
      </c>
      <c r="N1607" s="46">
        <f t="shared" si="184"/>
        <v>1.23060856463612</v>
      </c>
      <c r="O1607" s="46">
        <f t="shared" si="185"/>
        <v>1.3386393775925101</v>
      </c>
      <c r="P1607">
        <f t="shared" si="186"/>
        <v>1.2483036725028152E-2</v>
      </c>
      <c r="Q1607">
        <f t="shared" si="187"/>
        <v>6.8956638615880195E-3</v>
      </c>
      <c r="R1607">
        <f t="shared" si="188"/>
        <v>9.6303830477504349E-3</v>
      </c>
      <c r="S1607" s="34">
        <f>MAX(M$6:M1607)</f>
        <v>2.222129683017334</v>
      </c>
      <c r="T1607" s="34">
        <f>MAX(N$6:N1607)</f>
        <v>1.37911001835863</v>
      </c>
      <c r="U1607" s="34">
        <f>MAX(O$6:O1607)</f>
        <v>1.4859284600443801</v>
      </c>
      <c r="V1607" s="35">
        <f t="shared" si="189"/>
        <v>-9.2573132174636918E-2</v>
      </c>
      <c r="W1607" s="35">
        <f t="shared" si="190"/>
        <v>-0.10767919291838035</v>
      </c>
      <c r="X1607" s="35">
        <f t="shared" si="191"/>
        <v>-9.9122593322878316E-2</v>
      </c>
    </row>
    <row r="1608" spans="1:24">
      <c r="A1608" s="357">
        <v>46247</v>
      </c>
      <c r="B1608" s="132">
        <f>[1]!thsiFinD("ths_adjustment_nvg_ratio_fund",B$2,$A$6,$A1608,101)/100</f>
        <v>0.65129475703325002</v>
      </c>
      <c r="C1608" s="132">
        <f>[1]!thsiFinD("ths_adjustment_nvg_ratio_fund",C$2,$A$6,$A1608,101)/100</f>
        <v>0.64312396837806995</v>
      </c>
      <c r="D1608" s="132">
        <f>[1]!thsiFinD("ths_adjustment_nvg_ratio_fund",D$2,$A$6,$A1608,101)/100</f>
        <v>1.1472561706207001</v>
      </c>
      <c r="E1608" s="132">
        <f>[1]!thsiFinD("ths_adjustment_nvg_ratio_fund",E$2,$A$6,$A1608,101)/100</f>
        <v>1.4367514010562998</v>
      </c>
      <c r="F1608" s="135">
        <f>(1+F$831)*(1+[1]!thsiFinD("ths_adjustment_nvg_ratio_fund",F$2,$A$832,$A1608,101)/100)-1</f>
        <v>1.0033713282083982</v>
      </c>
      <c r="G1608" s="135">
        <f>(1+G$831)*(1+[1]!thsiFinD("ths_adjustment_nvg_ratio_fund",G$2,$A$832,$A1608,101)/100)-1</f>
        <v>0.87523629209546194</v>
      </c>
      <c r="H1608" s="136">
        <f>(1+H$997)*(1+[1]!thsiFinD("ths_adjustment_nvg_ratio_fund",H$2,$A$998,$A1608,101)/100)-1</f>
        <v>0.96069667116324609</v>
      </c>
      <c r="I1608" s="136">
        <f>(1+I$997)*(1+[1]!thsiFinD("ths_adjustment_nvg_ratio_fund",I$2,$A$998,$A1608,101)/100)-1</f>
        <v>1.2672229400003738</v>
      </c>
      <c r="J1608" s="32">
        <f t="shared" ref="J1608:J1620" si="192">SUMPRODUCT(B1608:I1608,$B$4:$I$4)</f>
        <v>0.998119191069475</v>
      </c>
      <c r="K1608" s="32">
        <f>[1]!thsiFinD("ths_int_chg_ratio_index",K$2,$A$6,$A1608,101)/100</f>
        <v>0.22224710094572001</v>
      </c>
      <c r="L1608" s="32">
        <f>[1]!thsiFinD("ths_int_chg_ratio_index",L$2,$A$6,$A1608,101)/100</f>
        <v>0.32735520415895997</v>
      </c>
      <c r="M1608" s="46">
        <f t="shared" ref="M1608:M1620" si="193">1+J1608</f>
        <v>1.9981191910694749</v>
      </c>
      <c r="N1608" s="46">
        <f t="shared" ref="N1608:N1620" si="194">1+K1608</f>
        <v>1.2222471009457201</v>
      </c>
      <c r="O1608" s="46">
        <f t="shared" ref="O1608:O1620" si="195">1+L1608</f>
        <v>1.32735520415896</v>
      </c>
      <c r="P1608">
        <f t="shared" ref="P1608:P1620" si="196">M1608/M1607-1</f>
        <v>-9.0759789506725808E-3</v>
      </c>
      <c r="Q1608">
        <f t="shared" ref="Q1608:Q1620" si="197">N1608/N1607-1</f>
        <v>-6.7945762208085903E-3</v>
      </c>
      <c r="R1608">
        <f t="shared" ref="R1608:R1620" si="198">O1608/O1607-1</f>
        <v>-8.4295842647660324E-3</v>
      </c>
      <c r="S1608" s="34">
        <f>MAX(M$6:M1608)</f>
        <v>2.222129683017334</v>
      </c>
      <c r="T1608" s="34">
        <f>MAX(N$6:N1608)</f>
        <v>1.37911001835863</v>
      </c>
      <c r="U1608" s="34">
        <f>MAX(O$6:O1608)</f>
        <v>1.4859284600443801</v>
      </c>
      <c r="V1608" s="35">
        <f t="shared" ref="V1608:V1620" si="199">M1608/S1608-1</f>
        <v>-0.10080891932629465</v>
      </c>
      <c r="W1608" s="35">
        <f t="shared" ref="W1608:W1620" si="200">N1608/T1608-1</f>
        <v>-0.11374213465550986</v>
      </c>
      <c r="X1608" s="35">
        <f t="shared" ref="X1608:X1620" si="201">O1608/U1608-1</f>
        <v>-0.10671661533468713</v>
      </c>
    </row>
    <row r="1609" spans="1:24">
      <c r="A1609" s="357">
        <v>46248</v>
      </c>
      <c r="B1609" s="132">
        <f>[1]!thsiFinD("ths_adjustment_nvg_ratio_fund",B$2,$A$6,$A1609,101)/100</f>
        <v>0.65928708439897998</v>
      </c>
      <c r="C1609" s="132">
        <f>[1]!thsiFinD("ths_adjustment_nvg_ratio_fund",C$2,$A$6,$A1609,101)/100</f>
        <v>0.65024758926244008</v>
      </c>
      <c r="D1609" s="132">
        <f>[1]!thsiFinD("ths_adjustment_nvg_ratio_fund",D$2,$A$6,$A1609,101)/100</f>
        <v>1.1569614186437001</v>
      </c>
      <c r="E1609" s="132">
        <f>[1]!thsiFinD("ths_adjustment_nvg_ratio_fund",E$2,$A$6,$A1609,101)/100</f>
        <v>1.4654629325114001</v>
      </c>
      <c r="F1609" s="135">
        <f>(1+F$831)*(1+[1]!thsiFinD("ths_adjustment_nvg_ratio_fund",F$2,$A$832,$A1609,101)/100)-1</f>
        <v>1.0204619231716396</v>
      </c>
      <c r="G1609" s="135">
        <f>(1+G$831)*(1+[1]!thsiFinD("ths_adjustment_nvg_ratio_fund",G$2,$A$832,$A1609,101)/100)-1</f>
        <v>0.89537820738681684</v>
      </c>
      <c r="H1609" s="136">
        <f>(1+H$997)*(1+[1]!thsiFinD("ths_adjustment_nvg_ratio_fund",H$2,$A$998,$A1609,101)/100)-1</f>
        <v>0.98127679867849005</v>
      </c>
      <c r="I1609" s="136">
        <f>(1+I$997)*(1+[1]!thsiFinD("ths_adjustment_nvg_ratio_fund",I$2,$A$998,$A1609,101)/100)-1</f>
        <v>1.2935282053578137</v>
      </c>
      <c r="J1609" s="32">
        <f t="shared" si="192"/>
        <v>1.0153255199264102</v>
      </c>
      <c r="K1609" s="32">
        <f>[1]!thsiFinD("ths_int_chg_ratio_index",K$2,$A$6,$A1609,101)/100</f>
        <v>0.22353539292391</v>
      </c>
      <c r="L1609" s="32">
        <f>[1]!thsiFinD("ths_int_chg_ratio_index",L$2,$A$6,$A1609,101)/100</f>
        <v>0.33130033831499001</v>
      </c>
      <c r="M1609" s="46">
        <f t="shared" si="193"/>
        <v>2.0153255199264102</v>
      </c>
      <c r="N1609" s="46">
        <f t="shared" si="194"/>
        <v>1.2235353929239099</v>
      </c>
      <c r="O1609" s="46">
        <f t="shared" si="195"/>
        <v>1.33130033831499</v>
      </c>
      <c r="P1609">
        <f t="shared" si="196"/>
        <v>8.6112624981724561E-3</v>
      </c>
      <c r="Q1609">
        <f t="shared" si="197"/>
        <v>1.0540356178330157E-3</v>
      </c>
      <c r="R1609">
        <f t="shared" si="198"/>
        <v>2.9721766590200538E-3</v>
      </c>
      <c r="S1609" s="34">
        <f>MAX(M$6:M1609)</f>
        <v>2.222129683017334</v>
      </c>
      <c r="T1609" s="34">
        <f>MAX(N$6:N1609)</f>
        <v>1.37911001835863</v>
      </c>
      <c r="U1609" s="34">
        <f>MAX(O$6:O1609)</f>
        <v>1.4859284600443801</v>
      </c>
      <c r="V1609" s="35">
        <f t="shared" si="199"/>
        <v>-9.3065748894597955E-2</v>
      </c>
      <c r="W1609" s="35">
        <f t="shared" si="200"/>
        <v>-0.11280798729885222</v>
      </c>
      <c r="X1609" s="35">
        <f t="shared" si="201"/>
        <v>-0.10406161930889446</v>
      </c>
    </row>
    <row r="1610" spans="1:24">
      <c r="A1610" s="357">
        <v>46251</v>
      </c>
      <c r="B1610" s="132">
        <f>[1]!thsiFinD("ths_adjustment_nvg_ratio_fund",B$2,$A$6,$A1610,101)/100</f>
        <v>0.69013746803068998</v>
      </c>
      <c r="C1610" s="132">
        <f>[1]!thsiFinD("ths_adjustment_nvg_ratio_fund",C$2,$A$6,$A1610,101)/100</f>
        <v>0.68369385804881999</v>
      </c>
      <c r="D1610" s="132">
        <f>[1]!thsiFinD("ths_adjustment_nvg_ratio_fund",D$2,$A$6,$A1610,101)/100</f>
        <v>1.2095614665707999</v>
      </c>
      <c r="E1610" s="132">
        <f>[1]!thsiFinD("ths_adjustment_nvg_ratio_fund",E$2,$A$6,$A1610,101)/100</f>
        <v>1.5377078573615</v>
      </c>
      <c r="F1610" s="135">
        <f>(1+F$831)*(1+[1]!thsiFinD("ths_adjustment_nvg_ratio_fund",F$2,$A$832,$A1610,101)/100)-1</f>
        <v>1.0785699460466613</v>
      </c>
      <c r="G1610" s="135">
        <f>(1+G$831)*(1+[1]!thsiFinD("ths_adjustment_nvg_ratio_fund",G$2,$A$832,$A1610,101)/100)-1</f>
        <v>0.94633245737981464</v>
      </c>
      <c r="H1610" s="136">
        <f>(1+H$997)*(1+[1]!thsiFinD("ths_adjustment_nvg_ratio_fund",H$2,$A$998,$A1610,101)/100)-1</f>
        <v>1.0257464209476042</v>
      </c>
      <c r="I1610" s="136">
        <f>(1+I$997)*(1+[1]!thsiFinD("ths_adjustment_nvg_ratio_fund",I$2,$A$998,$A1610,101)/100)-1</f>
        <v>1.361412761118884</v>
      </c>
      <c r="J1610" s="32">
        <f t="shared" si="192"/>
        <v>1.0666452794380969</v>
      </c>
      <c r="K1610" s="32">
        <f>[1]!thsiFinD("ths_int_chg_ratio_index",K$2,$A$6,$A1610,101)/100</f>
        <v>0.24600804780478999</v>
      </c>
      <c r="L1610" s="32">
        <f>[1]!thsiFinD("ths_int_chg_ratio_index",L$2,$A$6,$A1610,101)/100</f>
        <v>0.35833949353149003</v>
      </c>
      <c r="M1610" s="46">
        <f t="shared" si="193"/>
        <v>2.0666452794380969</v>
      </c>
      <c r="N1610" s="46">
        <f t="shared" si="194"/>
        <v>1.2460080478047899</v>
      </c>
      <c r="O1610" s="46">
        <f t="shared" si="195"/>
        <v>1.3583394935314901</v>
      </c>
      <c r="P1610">
        <f t="shared" si="196"/>
        <v>2.546474949295563E-2</v>
      </c>
      <c r="Q1610">
        <f t="shared" si="197"/>
        <v>1.8366983914684054E-2</v>
      </c>
      <c r="R1610">
        <f t="shared" si="198"/>
        <v>2.0310334519048734E-2</v>
      </c>
      <c r="S1610" s="34">
        <f>MAX(M$6:M1610)</f>
        <v>2.222129683017334</v>
      </c>
      <c r="T1610" s="34">
        <f>MAX(N$6:N1610)</f>
        <v>1.37911001835863</v>
      </c>
      <c r="U1610" s="34">
        <f>MAX(O$6:O1610)</f>
        <v>1.4859284600443801</v>
      </c>
      <c r="V1610" s="35">
        <f t="shared" si="199"/>
        <v>-6.997089538361756E-2</v>
      </c>
      <c r="W1610" s="35">
        <f t="shared" si="200"/>
        <v>-9.6512945872334055E-2</v>
      </c>
      <c r="X1610" s="35">
        <f t="shared" si="201"/>
        <v>-8.5864811088603332E-2</v>
      </c>
    </row>
    <row r="1611" spans="1:24">
      <c r="A1611" s="357">
        <v>46252</v>
      </c>
      <c r="B1611" s="132">
        <f>[1]!thsiFinD("ths_adjustment_nvg_ratio_fund",B$2,$A$6,$A1611,101)/100</f>
        <v>0.68614130434782994</v>
      </c>
      <c r="C1611" s="132">
        <f>[1]!thsiFinD("ths_adjustment_nvg_ratio_fund",C$2,$A$6,$A1611,101)/100</f>
        <v>0.68265137694379008</v>
      </c>
      <c r="D1611" s="132">
        <f>[1]!thsiFinD("ths_adjustment_nvg_ratio_fund",D$2,$A$6,$A1611,101)/100</f>
        <v>1.2086029235562001</v>
      </c>
      <c r="E1611" s="132">
        <f>[1]!thsiFinD("ths_adjustment_nvg_ratio_fund",E$2,$A$6,$A1611,101)/100</f>
        <v>1.5419027239657002</v>
      </c>
      <c r="F1611" s="135">
        <f>(1+F$831)*(1+[1]!thsiFinD("ths_adjustment_nvg_ratio_fund",F$2,$A$832,$A1611,101)/100)-1</f>
        <v>1.0777448828415395</v>
      </c>
      <c r="G1611" s="135">
        <f>(1+G$831)*(1+[1]!thsiFinD("ths_adjustment_nvg_ratio_fund",G$2,$A$832,$A1611,101)/100)-1</f>
        <v>0.94333514855669787</v>
      </c>
      <c r="H1611" s="136">
        <f>(1+H$997)*(1+[1]!thsiFinD("ths_adjustment_nvg_ratio_fund",H$2,$A$998,$A1611,101)/100)-1</f>
        <v>1.023057560066214</v>
      </c>
      <c r="I1611" s="136">
        <f>(1+I$997)*(1+[1]!thsiFinD("ths_adjustment_nvg_ratio_fund",I$2,$A$998,$A1611,101)/100)-1</f>
        <v>1.3609278714349142</v>
      </c>
      <c r="J1611" s="32">
        <f t="shared" si="192"/>
        <v>1.0655454739641106</v>
      </c>
      <c r="K1611" s="32">
        <f>[1]!thsiFinD("ths_int_chg_ratio_index",K$2,$A$6,$A1611,101)/100</f>
        <v>0.24278502735469998</v>
      </c>
      <c r="L1611" s="32">
        <f>[1]!thsiFinD("ths_int_chg_ratio_index",L$2,$A$6,$A1611,101)/100</f>
        <v>0.35496245460516002</v>
      </c>
      <c r="M1611" s="46">
        <f t="shared" si="193"/>
        <v>2.0655454739641108</v>
      </c>
      <c r="N1611" s="46">
        <f t="shared" si="194"/>
        <v>1.2427850273546999</v>
      </c>
      <c r="O1611" s="46">
        <f t="shared" si="195"/>
        <v>1.35496245460516</v>
      </c>
      <c r="P1611">
        <f t="shared" si="196"/>
        <v>-5.3216944626566232E-4</v>
      </c>
      <c r="Q1611">
        <f t="shared" si="197"/>
        <v>-2.5866770730480493E-3</v>
      </c>
      <c r="R1611">
        <f t="shared" si="198"/>
        <v>-2.4861523517587525E-3</v>
      </c>
      <c r="S1611" s="34">
        <f>MAX(M$6:M1611)</f>
        <v>2.222129683017334</v>
      </c>
      <c r="T1611" s="34">
        <f>MAX(N$6:N1611)</f>
        <v>1.37911001835863</v>
      </c>
      <c r="U1611" s="34">
        <f>MAX(O$6:O1611)</f>
        <v>1.4859284600443801</v>
      </c>
      <c r="V1611" s="35">
        <f t="shared" si="199"/>
        <v>-7.0465828457232149E-2</v>
      </c>
      <c r="W1611" s="35">
        <f t="shared" si="200"/>
        <v>-9.8849975121041878E-2</v>
      </c>
      <c r="X1611" s="35">
        <f t="shared" si="201"/>
        <v>-8.8137490438340849E-2</v>
      </c>
    </row>
    <row r="1612" spans="1:24">
      <c r="A1612" s="357">
        <v>46253</v>
      </c>
      <c r="B1612" s="132">
        <f>[1]!thsiFinD("ths_adjustment_nvg_ratio_fund",B$2,$A$6,$A1612,101)/100</f>
        <v>0.63834718670077006</v>
      </c>
      <c r="C1612" s="132">
        <f>[1]!thsiFinD("ths_adjustment_nvg_ratio_fund",C$2,$A$6,$A1612,101)/100</f>
        <v>0.63374163843280007</v>
      </c>
      <c r="D1612" s="132">
        <f>[1]!thsiFinD("ths_adjustment_nvg_ratio_fund",D$2,$A$6,$A1612,101)/100</f>
        <v>1.1140666187395001</v>
      </c>
      <c r="E1612" s="132">
        <f>[1]!thsiFinD("ths_adjustment_nvg_ratio_fund",E$2,$A$6,$A1612,101)/100</f>
        <v>1.4182007687245999</v>
      </c>
      <c r="F1612" s="135">
        <f>(1+F$831)*(1+[1]!thsiFinD("ths_adjustment_nvg_ratio_fund",F$2,$A$832,$A1612,101)/100)-1</f>
        <v>0.96801147656031206</v>
      </c>
      <c r="G1612" s="135">
        <f>(1+G$831)*(1+[1]!thsiFinD("ths_adjustment_nvg_ratio_fund",G$2,$A$832,$A1612,101)/100)-1</f>
        <v>0.84250567974701807</v>
      </c>
      <c r="H1612" s="136">
        <f>(1+H$997)*(1+[1]!thsiFinD("ths_adjustment_nvg_ratio_fund",H$2,$A$998,$A1612,101)/100)-1</f>
        <v>0.92315603655001621</v>
      </c>
      <c r="I1612" s="136">
        <f>(1+I$997)*(1+[1]!thsiFinD("ths_adjustment_nvg_ratio_fund",I$2,$A$998,$A1612,101)/100)-1</f>
        <v>1.2406752298009494</v>
      </c>
      <c r="J1612" s="32">
        <f t="shared" si="192"/>
        <v>0.97233807940699568</v>
      </c>
      <c r="K1612" s="32">
        <f>[1]!thsiFinD("ths_int_chg_ratio_index",K$2,$A$6,$A1612,101)/100</f>
        <v>0.20016098040328001</v>
      </c>
      <c r="L1612" s="32">
        <f>[1]!thsiFinD("ths_int_chg_ratio_index",L$2,$A$6,$A1612,101)/100</f>
        <v>0.29916848102334997</v>
      </c>
      <c r="M1612" s="46">
        <f t="shared" si="193"/>
        <v>1.9723380794069958</v>
      </c>
      <c r="N1612" s="46">
        <f t="shared" si="194"/>
        <v>1.20016098040328</v>
      </c>
      <c r="O1612" s="46">
        <f t="shared" si="195"/>
        <v>1.2991684810233499</v>
      </c>
      <c r="P1612">
        <f t="shared" si="196"/>
        <v>-4.5124832995438791E-2</v>
      </c>
      <c r="Q1612">
        <f t="shared" si="197"/>
        <v>-3.4297200250429705E-2</v>
      </c>
      <c r="R1612">
        <f t="shared" si="198"/>
        <v>-4.1177505245389656E-2</v>
      </c>
      <c r="S1612" s="34">
        <f>MAX(M$6:M1612)</f>
        <v>2.222129683017334</v>
      </c>
      <c r="T1612" s="34">
        <f>MAX(N$6:N1612)</f>
        <v>1.37911001835863</v>
      </c>
      <c r="U1612" s="34">
        <f>MAX(O$6:O1612)</f>
        <v>1.4859284600443801</v>
      </c>
      <c r="V1612" s="35">
        <f t="shared" si="199"/>
        <v>-0.11241090271165322</v>
      </c>
      <c r="W1612" s="35">
        <f t="shared" si="200"/>
        <v>-0.12975689797999512</v>
      </c>
      <c r="X1612" s="35">
        <f t="shared" si="201"/>
        <v>-0.12568571370889026</v>
      </c>
    </row>
    <row r="1613" spans="1:24">
      <c r="A1613" s="357">
        <v>46254</v>
      </c>
      <c r="B1613" s="132">
        <f>[1]!thsiFinD("ths_adjustment_nvg_ratio_fund",B$2,$A$6,$A1613,101)/100</f>
        <v>0.6416240409207199</v>
      </c>
      <c r="C1613" s="132">
        <f>[1]!thsiFinD("ths_adjustment_nvg_ratio_fund",C$2,$A$6,$A1613,101)/100</f>
        <v>0.63443662583616001</v>
      </c>
      <c r="D1613" s="132">
        <f>[1]!thsiFinD("ths_adjustment_nvg_ratio_fund",D$2,$A$6,$A1613,101)/100</f>
        <v>1.1261682242991</v>
      </c>
      <c r="E1613" s="132">
        <f>[1]!thsiFinD("ths_adjustment_nvg_ratio_fund",E$2,$A$6,$A1613,101)/100</f>
        <v>1.4282684486055002</v>
      </c>
      <c r="F1613" s="135">
        <f>(1+F$831)*(1+[1]!thsiFinD("ths_adjustment_nvg_ratio_fund",F$2,$A$832,$A1613,101)/100)-1</f>
        <v>0.98769512731107989</v>
      </c>
      <c r="G1613" s="135">
        <f>(1+G$831)*(1+[1]!thsiFinD("ths_adjustment_nvg_ratio_fund",G$2,$A$832,$A1613,101)/100)-1</f>
        <v>0.86144867150911963</v>
      </c>
      <c r="H1613" s="136">
        <f>(1+H$997)*(1+[1]!thsiFinD("ths_adjustment_nvg_ratio_fund",H$2,$A$998,$A1613,101)/100)-1</f>
        <v>0.95107882262597143</v>
      </c>
      <c r="I1613" s="136">
        <f>(1+I$997)*(1+[1]!thsiFinD("ths_adjustment_nvg_ratio_fund",I$2,$A$998,$A1613,101)/100)-1</f>
        <v>1.2740113955764709</v>
      </c>
      <c r="J1613" s="32">
        <f t="shared" si="192"/>
        <v>0.98809141958551527</v>
      </c>
      <c r="K1613" s="32">
        <f>[1]!thsiFinD("ths_int_chg_ratio_index",K$2,$A$6,$A1613,101)/100</f>
        <v>0.20374188051175998</v>
      </c>
      <c r="L1613" s="32">
        <f>[1]!thsiFinD("ths_int_chg_ratio_index",L$2,$A$6,$A1613,101)/100</f>
        <v>0.30717767934398998</v>
      </c>
      <c r="M1613" s="46">
        <f t="shared" si="193"/>
        <v>1.9880914195855153</v>
      </c>
      <c r="N1613" s="46">
        <f t="shared" si="194"/>
        <v>1.2037418805117599</v>
      </c>
      <c r="O1613" s="46">
        <f t="shared" si="195"/>
        <v>1.30717767934399</v>
      </c>
      <c r="P1613">
        <f t="shared" si="196"/>
        <v>7.9871399041566704E-3</v>
      </c>
      <c r="Q1613">
        <f t="shared" si="197"/>
        <v>2.9836831616343318E-3</v>
      </c>
      <c r="R1613">
        <f t="shared" si="198"/>
        <v>6.1648650176082676E-3</v>
      </c>
      <c r="S1613" s="34">
        <f>MAX(M$6:M1613)</f>
        <v>2.222129683017334</v>
      </c>
      <c r="T1613" s="34">
        <f>MAX(N$6:N1613)</f>
        <v>1.37911001835863</v>
      </c>
      <c r="U1613" s="34">
        <f>MAX(O$6:O1613)</f>
        <v>1.4859284600443801</v>
      </c>
      <c r="V1613" s="35">
        <f t="shared" si="199"/>
        <v>-0.10532160441420702</v>
      </c>
      <c r="W1613" s="35">
        <f t="shared" si="200"/>
        <v>-0.12716036828996957</v>
      </c>
      <c r="X1613" s="35">
        <f t="shared" si="201"/>
        <v>-0.12029568415093905</v>
      </c>
    </row>
    <row r="1614" spans="1:24">
      <c r="A1614" s="357">
        <v>46255</v>
      </c>
      <c r="B1614" s="132">
        <f>[1]!thsiFinD("ths_adjustment_nvg_ratio_fund",B$2,$A$6,$A1614,101)/100</f>
        <v>0.65680946291560005</v>
      </c>
      <c r="C1614" s="132">
        <f>[1]!thsiFinD("ths_adjustment_nvg_ratio_fund",C$2,$A$6,$A1614,101)/100</f>
        <v>0.64929198158282997</v>
      </c>
      <c r="D1614" s="132">
        <f>[1]!thsiFinD("ths_adjustment_nvg_ratio_fund",D$2,$A$6,$A1614,101)/100</f>
        <v>1.1241313203929999</v>
      </c>
      <c r="E1614" s="132">
        <f>[1]!thsiFinD("ths_adjustment_nvg_ratio_fund",E$2,$A$6,$A1614,101)/100</f>
        <v>1.4342344811247001</v>
      </c>
      <c r="F1614" s="135">
        <f>(1+F$831)*(1+[1]!thsiFinD("ths_adjustment_nvg_ratio_fund",F$2,$A$832,$A1614,101)/100)-1</f>
        <v>0.99700655491174284</v>
      </c>
      <c r="G1614" s="135">
        <f>(1+G$831)*(1+[1]!thsiFinD("ths_adjustment_nvg_ratio_fund",G$2,$A$832,$A1614,101)/100)-1</f>
        <v>0.8674432891553534</v>
      </c>
      <c r="H1614" s="136">
        <f>(1+H$997)*(1+[1]!thsiFinD("ths_adjustment_nvg_ratio_fund",H$2,$A$998,$A1614,101)/100)-1</f>
        <v>0.95655996211495631</v>
      </c>
      <c r="I1614" s="136">
        <f>(1+I$997)*(1+[1]!thsiFinD("ths_adjustment_nvg_ratio_fund",I$2,$A$998,$A1614,101)/100)-1</f>
        <v>1.2861336376766506</v>
      </c>
      <c r="J1614" s="32">
        <f t="shared" si="192"/>
        <v>0.99645133623435411</v>
      </c>
      <c r="K1614" s="32">
        <f>[1]!thsiFinD("ths_int_chg_ratio_index",K$2,$A$6,$A1614,101)/100</f>
        <v>0.20888420358640999</v>
      </c>
      <c r="L1614" s="32">
        <f>[1]!thsiFinD("ths_int_chg_ratio_index",L$2,$A$6,$A1614,101)/100</f>
        <v>0.31154235732698998</v>
      </c>
      <c r="M1614" s="46">
        <f t="shared" si="193"/>
        <v>1.9964513362343541</v>
      </c>
      <c r="N1614" s="46">
        <f t="shared" si="194"/>
        <v>1.20888420358641</v>
      </c>
      <c r="O1614" s="46">
        <f t="shared" si="195"/>
        <v>1.31154235732699</v>
      </c>
      <c r="P1614">
        <f t="shared" si="196"/>
        <v>4.2049960914682938E-3</v>
      </c>
      <c r="Q1614">
        <f t="shared" si="197"/>
        <v>4.2719482954800547E-3</v>
      </c>
      <c r="R1614">
        <f t="shared" si="198"/>
        <v>3.3390089595091155E-3</v>
      </c>
      <c r="S1614" s="34">
        <f>MAX(M$6:M1614)</f>
        <v>2.222129683017334</v>
      </c>
      <c r="T1614" s="34">
        <f>MAX(N$6:N1614)</f>
        <v>1.37911001835863</v>
      </c>
      <c r="U1614" s="34">
        <f>MAX(O$6:O1614)</f>
        <v>1.4859284600443801</v>
      </c>
      <c r="V1614" s="35">
        <f t="shared" si="199"/>
        <v>-0.10155948525764757</v>
      </c>
      <c r="W1614" s="35">
        <f t="shared" si="200"/>
        <v>-0.12343164251305849</v>
      </c>
      <c r="X1614" s="35">
        <f t="shared" si="201"/>
        <v>-0.1173583435586002</v>
      </c>
    </row>
    <row r="1615" spans="1:24">
      <c r="A1615" s="357">
        <v>46258</v>
      </c>
      <c r="B1615" s="132">
        <f>[1]!thsiFinD("ths_adjustment_nvg_ratio_fund",B$2,$A$6,$A1615,101)/100</f>
        <v>0.63435102301790003</v>
      </c>
      <c r="C1615" s="132">
        <f>[1]!thsiFinD("ths_adjustment_nvg_ratio_fund",C$2,$A$6,$A1615,101)/100</f>
        <v>0.63122230909565002</v>
      </c>
      <c r="D1615" s="132">
        <f>[1]!thsiFinD("ths_adjustment_nvg_ratio_fund",D$2,$A$6,$A1615,101)/100</f>
        <v>1.0874670500838999</v>
      </c>
      <c r="E1615" s="132">
        <f>[1]!thsiFinD("ths_adjustment_nvg_ratio_fund",E$2,$A$6,$A1615,101)/100</f>
        <v>1.3979721897974</v>
      </c>
      <c r="F1615" s="135">
        <f>(1+F$831)*(1+[1]!thsiFinD("ths_adjustment_nvg_ratio_fund",F$2,$A$832,$A1615,101)/100)-1</f>
        <v>0.96907227210975466</v>
      </c>
      <c r="G1615" s="135">
        <f>(1+G$831)*(1+[1]!thsiFinD("ths_adjustment_nvg_ratio_fund",G$2,$A$832,$A1615,101)/100)-1</f>
        <v>0.83627127739493146</v>
      </c>
      <c r="H1615" s="136">
        <f>(1+H$997)*(1+[1]!thsiFinD("ths_adjustment_nvg_ratio_fund",H$2,$A$998,$A1615,101)/100)-1</f>
        <v>0.93091236601556426</v>
      </c>
      <c r="I1615" s="136">
        <f>(1+I$997)*(1+[1]!thsiFinD("ths_adjustment_nvg_ratio_fund",I$2,$A$998,$A1615,101)/100)-1</f>
        <v>1.2572827014781622</v>
      </c>
      <c r="J1615" s="32">
        <f t="shared" si="192"/>
        <v>0.9680688986241579</v>
      </c>
      <c r="K1615" s="32">
        <f>[1]!thsiFinD("ths_int_chg_ratio_index",K$2,$A$6,$A1615,101)/100</f>
        <v>0.19250842788831998</v>
      </c>
      <c r="L1615" s="32">
        <f>[1]!thsiFinD("ths_int_chg_ratio_index",L$2,$A$6,$A1615,101)/100</f>
        <v>0.29296645440445002</v>
      </c>
      <c r="M1615" s="46">
        <f t="shared" si="193"/>
        <v>1.9680688986241579</v>
      </c>
      <c r="N1615" s="46">
        <f t="shared" si="194"/>
        <v>1.19250842788832</v>
      </c>
      <c r="O1615" s="46">
        <f t="shared" si="195"/>
        <v>1.2929664544044499</v>
      </c>
      <c r="P1615">
        <f t="shared" si="196"/>
        <v>-1.4216443494049935E-2</v>
      </c>
      <c r="Q1615">
        <f t="shared" si="197"/>
        <v>-1.3546190486655285E-2</v>
      </c>
      <c r="R1615">
        <f t="shared" si="198"/>
        <v>-1.4163402972664163E-2</v>
      </c>
      <c r="S1615" s="34">
        <f>MAX(M$6:M1615)</f>
        <v>2.222129683017334</v>
      </c>
      <c r="T1615" s="34">
        <f>MAX(N$6:N1615)</f>
        <v>1.37911001835863</v>
      </c>
      <c r="U1615" s="34">
        <f>MAX(O$6:O1615)</f>
        <v>1.4859284600443801</v>
      </c>
      <c r="V1615" s="35">
        <f t="shared" si="199"/>
        <v>-0.11433211406824739</v>
      </c>
      <c r="W1615" s="35">
        <f t="shared" si="200"/>
        <v>-0.1353058044581511</v>
      </c>
      <c r="X1615" s="35">
        <f t="shared" si="201"/>
        <v>-0.12985955301923957</v>
      </c>
    </row>
    <row r="1616" spans="1:24">
      <c r="A1616" s="357">
        <v>46259</v>
      </c>
      <c r="B1616" s="132">
        <f>[1]!thsiFinD("ths_adjustment_nvg_ratio_fund",B$2,$A$6,$A1616,101)/100</f>
        <v>0.63387148337596</v>
      </c>
      <c r="C1616" s="132">
        <f>[1]!thsiFinD("ths_adjustment_nvg_ratio_fund",C$2,$A$6,$A1616,101)/100</f>
        <v>0.62931109373643002</v>
      </c>
      <c r="D1616" s="132">
        <f>[1]!thsiFinD("ths_adjustment_nvg_ratio_fund",D$2,$A$6,$A1616,101)/100</f>
        <v>1.0803977953510999</v>
      </c>
      <c r="E1616" s="132">
        <f>[1]!thsiFinD("ths_adjustment_nvg_ratio_fund",E$2,$A$6,$A1616,101)/100</f>
        <v>1.3925654728099999</v>
      </c>
      <c r="F1616" s="135">
        <f>(1+F$831)*(1+[1]!thsiFinD("ths_adjustment_nvg_ratio_fund",F$2,$A$832,$A1616,101)/100)-1</f>
        <v>0.9819196848752263</v>
      </c>
      <c r="G1616" s="135">
        <f>(1+G$831)*(1+[1]!thsiFinD("ths_adjustment_nvg_ratio_fund",G$2,$A$832,$A1616,101)/100)-1</f>
        <v>0.84562288092306126</v>
      </c>
      <c r="H1616" s="136">
        <f>(1+H$997)*(1+[1]!thsiFinD("ths_adjustment_nvg_ratio_fund",H$2,$A$998,$A1616,101)/100)-1</f>
        <v>0.95366426578115782</v>
      </c>
      <c r="I1616" s="136">
        <f>(1+I$997)*(1+[1]!thsiFinD("ths_adjustment_nvg_ratio_fund",I$2,$A$998,$A1616,101)/100)-1</f>
        <v>1.2782541803115186</v>
      </c>
      <c r="J1616" s="32">
        <f t="shared" si="192"/>
        <v>0.97445085714555657</v>
      </c>
      <c r="K1616" s="32">
        <f>[1]!thsiFinD("ths_int_chg_ratio_index",K$2,$A$6,$A1616,101)/100</f>
        <v>0.19013841005137</v>
      </c>
      <c r="L1616" s="32">
        <f>[1]!thsiFinD("ths_int_chg_ratio_index",L$2,$A$6,$A1616,101)/100</f>
        <v>0.29616769824523997</v>
      </c>
      <c r="M1616" s="46">
        <f t="shared" si="193"/>
        <v>1.9744508571455566</v>
      </c>
      <c r="N1616" s="46">
        <f t="shared" si="194"/>
        <v>1.1901384100513699</v>
      </c>
      <c r="O1616" s="46">
        <f t="shared" si="195"/>
        <v>1.2961676982452399</v>
      </c>
      <c r="P1616">
        <f t="shared" si="196"/>
        <v>3.2427515753439273E-3</v>
      </c>
      <c r="Q1616">
        <f t="shared" si="197"/>
        <v>-1.9874222953265575E-3</v>
      </c>
      <c r="R1616">
        <f t="shared" si="198"/>
        <v>2.4758908708613081E-3</v>
      </c>
      <c r="S1616" s="34">
        <f>MAX(M$6:M1616)</f>
        <v>2.222129683017334</v>
      </c>
      <c r="T1616" s="34">
        <f>MAX(N$6:N1616)</f>
        <v>1.37911001835863</v>
      </c>
      <c r="U1616" s="34">
        <f>MAX(O$6:O1616)</f>
        <v>1.4859284600443801</v>
      </c>
      <c r="V1616" s="35">
        <f t="shared" si="199"/>
        <v>-0.11146011313591075</v>
      </c>
      <c r="W1616" s="35">
        <f t="shared" si="200"/>
        <v>-0.13702431698101047</v>
      </c>
      <c r="X1616" s="35">
        <f t="shared" si="201"/>
        <v>-0.12770518023019262</v>
      </c>
    </row>
    <row r="1617" spans="1:24">
      <c r="A1617" s="357">
        <v>46260</v>
      </c>
      <c r="B1617" s="132">
        <f>[1]!thsiFinD("ths_adjustment_nvg_ratio_fund",B$2,$A$6,$A1617,101)/100</f>
        <v>0.64442135549872004</v>
      </c>
      <c r="C1617" s="132">
        <f>[1]!thsiFinD("ths_adjustment_nvg_ratio_fund",C$2,$A$6,$A1617,101)/100</f>
        <v>0.63990965163755997</v>
      </c>
      <c r="D1617" s="132">
        <f>[1]!thsiFinD("ths_adjustment_nvg_ratio_fund",D$2,$A$6,$A1617,101)/100</f>
        <v>1.0950155763239999</v>
      </c>
      <c r="E1617" s="132">
        <f>[1]!thsiFinD("ths_adjustment_nvg_ratio_fund",E$2,$A$6,$A1617,101)/100</f>
        <v>1.4025399334484998</v>
      </c>
      <c r="F1617" s="135">
        <f>(1+F$831)*(1+[1]!thsiFinD("ths_adjustment_nvg_ratio_fund",F$2,$A$832,$A1617,101)/100)-1</f>
        <v>0.98085888932578347</v>
      </c>
      <c r="G1617" s="135">
        <f>(1+G$831)*(1+[1]!thsiFinD("ths_adjustment_nvg_ratio_fund",G$2,$A$832,$A1617,101)/100)-1</f>
        <v>0.84646212739353555</v>
      </c>
      <c r="H1617" s="136">
        <f>(1+H$997)*(1+[1]!thsiFinD("ths_adjustment_nvg_ratio_fund",H$2,$A$998,$A1617,101)/100)-1</f>
        <v>0.94994122763769484</v>
      </c>
      <c r="I1617" s="136">
        <f>(1+I$997)*(1+[1]!thsiFinD("ths_adjustment_nvg_ratio_fund",I$2,$A$998,$A1617,101)/100)-1</f>
        <v>1.2673441624213666</v>
      </c>
      <c r="J1617" s="32">
        <f t="shared" si="192"/>
        <v>0.97831161546089507</v>
      </c>
      <c r="K1617" s="32">
        <f>[1]!thsiFinD("ths_int_chg_ratio_index",K$2,$A$6,$A1617,101)/100</f>
        <v>0.20001819782537</v>
      </c>
      <c r="L1617" s="32">
        <f>[1]!thsiFinD("ths_int_chg_ratio_index",L$2,$A$6,$A1617,101)/100</f>
        <v>0.30383863935537003</v>
      </c>
      <c r="M1617" s="46">
        <f t="shared" si="193"/>
        <v>1.9783116154608951</v>
      </c>
      <c r="N1617" s="46">
        <f t="shared" si="194"/>
        <v>1.2000181978253699</v>
      </c>
      <c r="O1617" s="46">
        <f t="shared" si="195"/>
        <v>1.30383863935537</v>
      </c>
      <c r="P1617">
        <f t="shared" si="196"/>
        <v>1.9553580183402364E-3</v>
      </c>
      <c r="Q1617">
        <f t="shared" si="197"/>
        <v>8.3013771260214142E-3</v>
      </c>
      <c r="R1617">
        <f t="shared" si="198"/>
        <v>5.918170249509469E-3</v>
      </c>
      <c r="S1617" s="34">
        <f>MAX(M$6:M1617)</f>
        <v>2.222129683017334</v>
      </c>
      <c r="T1617" s="34">
        <f>MAX(N$6:N1617)</f>
        <v>1.37911001835863</v>
      </c>
      <c r="U1617" s="34">
        <f>MAX(O$6:O1617)</f>
        <v>1.4859284600443801</v>
      </c>
      <c r="V1617" s="35">
        <f t="shared" si="199"/>
        <v>-0.10972269954351577</v>
      </c>
      <c r="W1617" s="35">
        <f t="shared" si="200"/>
        <v>-0.12986043038568384</v>
      </c>
      <c r="X1617" s="35">
        <f t="shared" si="201"/>
        <v>-0.12254279097902976</v>
      </c>
    </row>
    <row r="1618" spans="1:24">
      <c r="A1618" s="357">
        <v>46261</v>
      </c>
      <c r="B1618" s="132">
        <f>[1]!thsiFinD("ths_adjustment_nvg_ratio_fund",B$2,$A$6,$A1618,101)/100</f>
        <v>0.66560102301789992</v>
      </c>
      <c r="C1618" s="132">
        <f>[1]!thsiFinD("ths_adjustment_nvg_ratio_fund",C$2,$A$6,$A1618,101)/100</f>
        <v>0.66093302058899994</v>
      </c>
      <c r="D1618" s="132">
        <f>[1]!thsiFinD("ths_adjustment_nvg_ratio_fund",D$2,$A$6,$A1618,101)/100</f>
        <v>1.1452192667145999</v>
      </c>
      <c r="E1618" s="132">
        <f>[1]!thsiFinD("ths_adjustment_nvg_ratio_fund",E$2,$A$6,$A1618,101)/100</f>
        <v>1.4635053281116002</v>
      </c>
      <c r="F1618" s="135">
        <f>(1+F$831)*(1+[1]!thsiFinD("ths_adjustment_nvg_ratio_fund",F$2,$A$832,$A1618,101)/100)-1</f>
        <v>1.029891216944463</v>
      </c>
      <c r="G1618" s="135">
        <f>(1+G$831)*(1+[1]!thsiFinD("ths_adjustment_nvg_ratio_fund",G$2,$A$832,$A1618,101)/100)-1</f>
        <v>0.88998305150520451</v>
      </c>
      <c r="H1618" s="136">
        <f>(1+H$997)*(1+[1]!thsiFinD("ths_adjustment_nvg_ratio_fund",H$2,$A$998,$A1618,101)/100)-1</f>
        <v>0.98872287496541578</v>
      </c>
      <c r="I1618" s="136">
        <f>(1+I$997)*(1+[1]!thsiFinD("ths_adjustment_nvg_ratio_fund",I$2,$A$998,$A1618,101)/100)-1</f>
        <v>1.3074687837729844</v>
      </c>
      <c r="J1618" s="32">
        <f t="shared" si="192"/>
        <v>1.0189155707026458</v>
      </c>
      <c r="K1618" s="32">
        <f>[1]!thsiFinD("ths_int_chg_ratio_index",K$2,$A$6,$A1618,101)/100</f>
        <v>0.21491094190878002</v>
      </c>
      <c r="L1618" s="32">
        <f>[1]!thsiFinD("ths_int_chg_ratio_index",L$2,$A$6,$A1618,101)/100</f>
        <v>0.32416867101804003</v>
      </c>
      <c r="M1618" s="46">
        <f t="shared" si="193"/>
        <v>2.0189155707026458</v>
      </c>
      <c r="N1618" s="46">
        <f t="shared" si="194"/>
        <v>1.21491094190878</v>
      </c>
      <c r="O1618" s="46">
        <f t="shared" si="195"/>
        <v>1.32416867101804</v>
      </c>
      <c r="P1618">
        <f t="shared" si="196"/>
        <v>2.0524549784989743E-2</v>
      </c>
      <c r="Q1618">
        <f t="shared" si="197"/>
        <v>1.2410431867115213E-2</v>
      </c>
      <c r="R1618">
        <f t="shared" si="198"/>
        <v>1.5592444531879579E-2</v>
      </c>
      <c r="S1618" s="34">
        <f>MAX(M$6:M1618)</f>
        <v>2.222129683017334</v>
      </c>
      <c r="T1618" s="34">
        <f>MAX(N$6:N1618)</f>
        <v>1.37911001835863</v>
      </c>
      <c r="U1618" s="34">
        <f>MAX(O$6:O1618)</f>
        <v>1.4859284600443801</v>
      </c>
      <c r="V1618" s="35">
        <f t="shared" si="199"/>
        <v>-9.1450158767850342E-2</v>
      </c>
      <c r="W1618" s="35">
        <f t="shared" si="200"/>
        <v>-0.11906162254210451</v>
      </c>
      <c r="X1618" s="35">
        <f t="shared" si="201"/>
        <v>-0.10886108811827233</v>
      </c>
    </row>
    <row r="1619" spans="1:24">
      <c r="A1619" s="357">
        <v>46262</v>
      </c>
      <c r="B1619" s="132">
        <f>[1]!thsiFinD("ths_adjustment_nvg_ratio_fund",B$2,$A$6,$A1619,101)/100</f>
        <v>0.66032608695652006</v>
      </c>
      <c r="C1619" s="132">
        <f>[1]!thsiFinD("ths_adjustment_nvg_ratio_fund",C$2,$A$6,$A1619,101)/100</f>
        <v>0.65311441230127998</v>
      </c>
      <c r="D1619" s="132">
        <f>[1]!thsiFinD("ths_adjustment_nvg_ratio_fund",D$2,$A$6,$A1619,101)/100</f>
        <v>1.134555475677</v>
      </c>
      <c r="E1619" s="132">
        <f>[1]!thsiFinD("ths_adjustment_nvg_ratio_fund",E$2,$A$6,$A1619,101)/100</f>
        <v>1.4517597015581001</v>
      </c>
      <c r="F1619" s="135">
        <f>(1+F$831)*(1+[1]!thsiFinD("ths_adjustment_nvg_ratio_fund",F$2,$A$832,$A1619,101)/100)-1</f>
        <v>1.0283589567063789</v>
      </c>
      <c r="G1619" s="135">
        <f>(1+G$831)*(1+[1]!thsiFinD("ths_adjustment_nvg_ratio_fund",G$2,$A$832,$A1619,101)/100)-1</f>
        <v>0.88242983327094904</v>
      </c>
      <c r="H1619" s="136">
        <f>(1+H$997)*(1+[1]!thsiFinD("ths_adjustment_nvg_ratio_fund",H$2,$A$998,$A1619,101)/100)-1</f>
        <v>0.98510325454815706</v>
      </c>
      <c r="I1619" s="136">
        <f>(1+I$997)*(1+[1]!thsiFinD("ths_adjustment_nvg_ratio_fund",I$2,$A$998,$A1619,101)/100)-1</f>
        <v>1.3005591057758954</v>
      </c>
      <c r="J1619" s="32">
        <f t="shared" si="192"/>
        <v>1.012025853349285</v>
      </c>
      <c r="K1619" s="32">
        <f>[1]!thsiFinD("ths_int_chg_ratio_index",K$2,$A$6,$A1619,101)/100</f>
        <v>0.20875927759542001</v>
      </c>
      <c r="L1619" s="32">
        <f>[1]!thsiFinD("ths_int_chg_ratio_index",L$2,$A$6,$A1619,101)/100</f>
        <v>0.31885855279868003</v>
      </c>
      <c r="M1619" s="46">
        <f t="shared" si="193"/>
        <v>2.012025853349285</v>
      </c>
      <c r="N1619" s="46">
        <f t="shared" si="194"/>
        <v>1.2087592775954201</v>
      </c>
      <c r="O1619" s="46">
        <f t="shared" si="195"/>
        <v>1.31885855279868</v>
      </c>
      <c r="P1619">
        <f t="shared" si="196"/>
        <v>-3.4125831973067511E-3</v>
      </c>
      <c r="Q1619">
        <f t="shared" si="197"/>
        <v>-5.0634693467282998E-3</v>
      </c>
      <c r="R1619">
        <f t="shared" si="198"/>
        <v>-4.0101524341891182E-3</v>
      </c>
      <c r="S1619" s="34">
        <f>MAX(M$6:M1619)</f>
        <v>2.222129683017334</v>
      </c>
      <c r="T1619" s="34">
        <f>MAX(N$6:N1619)</f>
        <v>1.37911001835863</v>
      </c>
      <c r="U1619" s="34">
        <f>MAX(O$6:O1619)</f>
        <v>1.4859284600443801</v>
      </c>
      <c r="V1619" s="35">
        <f t="shared" si="199"/>
        <v>-9.4550660689954991E-2</v>
      </c>
      <c r="W1619" s="35">
        <f t="shared" si="200"/>
        <v>-0.12352222701271909</v>
      </c>
      <c r="X1619" s="35">
        <f t="shared" si="201"/>
        <v>-0.11243469099495551</v>
      </c>
    </row>
    <row r="1620" spans="1:24">
      <c r="A1620" s="357">
        <v>46265</v>
      </c>
      <c r="B1620" s="132">
        <f>[1]!thsiFinD("ths_adjustment_nvg_ratio_fund",B$2,$A$6,$A1620,101)/100</f>
        <v>0.67159526854220009</v>
      </c>
      <c r="C1620" s="132">
        <f>[1]!thsiFinD("ths_adjustment_nvg_ratio_fund",C$2,$A$6,$A1620,101)/100</f>
        <v>0.66423421075492994</v>
      </c>
      <c r="D1620" s="132">
        <f>[1]!thsiFinD("ths_adjustment_nvg_ratio_fund",D$2,$A$6,$A1620,101)/100</f>
        <v>1.1546848789838999</v>
      </c>
      <c r="E1620" s="132">
        <f>[1]!thsiFinD("ths_adjustment_nvg_ratio_fund",E$2,$A$6,$A1620,101)/100</f>
        <v>1.4892338432684999</v>
      </c>
      <c r="F1620" s="135">
        <f>(1+F$831)*(1+[1]!thsiFinD("ths_adjustment_nvg_ratio_fund",F$2,$A$832,$A1620,101)/100)-1</f>
        <v>1.0590041614680539</v>
      </c>
      <c r="G1620" s="135">
        <f>(1+G$831)*(1+[1]!thsiFinD("ths_adjustment_nvg_ratio_fund",G$2,$A$832,$A1620,101)/100)-1</f>
        <v>0.90532927267956831</v>
      </c>
      <c r="H1620" s="136">
        <f>(1+H$997)*(1+[1]!thsiFinD("ths_adjustment_nvg_ratio_fund",H$2,$A$998,$A1620,101)/100)-1</f>
        <v>1.0072346479565049</v>
      </c>
      <c r="I1620" s="136">
        <f>(1+I$997)*(1+[1]!thsiFinD("ths_adjustment_nvg_ratio_fund",I$2,$A$998,$A1620,101)/100)-1</f>
        <v>1.321773029451236</v>
      </c>
      <c r="J1620" s="32">
        <f t="shared" si="192"/>
        <v>1.0341361641381117</v>
      </c>
      <c r="K1620" s="32">
        <f>[1]!thsiFinD("ths_int_chg_ratio_index",K$2,$A$6,$A1620,101)/100</f>
        <v>0.21416498532721001</v>
      </c>
      <c r="L1620" s="32">
        <f>[1]!thsiFinD("ths_int_chg_ratio_index",L$2,$A$6,$A1620,101)/100</f>
        <v>0.32647973974415995</v>
      </c>
      <c r="M1620" s="46">
        <f t="shared" si="193"/>
        <v>2.0341361641381117</v>
      </c>
      <c r="N1620" s="46">
        <f t="shared" si="194"/>
        <v>1.2141649853272101</v>
      </c>
      <c r="O1620" s="46">
        <f t="shared" si="195"/>
        <v>1.3264797397441599</v>
      </c>
      <c r="P1620">
        <f t="shared" si="196"/>
        <v>1.0989078868952395E-2</v>
      </c>
      <c r="Q1620">
        <f t="shared" si="197"/>
        <v>4.4721127125852966E-3</v>
      </c>
      <c r="R1620">
        <f t="shared" si="198"/>
        <v>5.778623438660091E-3</v>
      </c>
      <c r="S1620" s="34">
        <f>MAX(M$6:M1620)</f>
        <v>2.222129683017334</v>
      </c>
      <c r="T1620" s="34">
        <f>MAX(N$6:N1620)</f>
        <v>1.37911001835863</v>
      </c>
      <c r="U1620" s="34">
        <f>MAX(O$6:O1620)</f>
        <v>1.4859284600443801</v>
      </c>
      <c r="V1620" s="35">
        <f t="shared" si="199"/>
        <v>-8.4600606488435925E-2</v>
      </c>
      <c r="W1620" s="35">
        <f t="shared" si="200"/>
        <v>-0.11960251962184421</v>
      </c>
      <c r="X1620" s="35">
        <f t="shared" si="201"/>
        <v>-0.10730578529699741</v>
      </c>
    </row>
  </sheetData>
  <phoneticPr fontId="2" type="noConversion"/>
  <conditionalFormatting sqref="B6:E1620">
    <cfRule type="cellIs" dxfId="37" priority="1" stopIfTrue="1" operator="greaterThan">
      <formula>0</formula>
    </cfRule>
    <cfRule type="cellIs" dxfId="36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W117"/>
  <sheetViews>
    <sheetView zoomScaleNormal="100" workbookViewId="0">
      <pane xSplit="20" ySplit="39" topLeftCell="U40" activePane="bottomRight" state="frozen"/>
      <selection pane="topRight" activeCell="H1" sqref="H1"/>
      <selection pane="bottomLeft" activeCell="A13" sqref="A13"/>
      <selection pane="bottomRight" activeCell="F25" sqref="F25"/>
    </sheetView>
  </sheetViews>
  <sheetFormatPr defaultColWidth="8.83203125" defaultRowHeight="14"/>
  <cols>
    <col min="1" max="1" width="24.58203125" style="53" customWidth="1"/>
    <col min="2" max="2" width="18.83203125" style="53" customWidth="1"/>
    <col min="3" max="3" width="11.25" style="53" customWidth="1"/>
    <col min="4" max="4" width="16.33203125" style="106" bestFit="1" customWidth="1"/>
    <col min="5" max="5" width="19.9140625" style="106" customWidth="1"/>
    <col min="6" max="6" width="11.83203125" style="106" bestFit="1" customWidth="1"/>
    <col min="7" max="7" width="13.5" style="53" customWidth="1"/>
    <col min="8" max="8" width="9.1640625" style="106" bestFit="1" customWidth="1"/>
    <col min="9" max="10" width="11.08203125" style="112" bestFit="1" customWidth="1"/>
    <col min="11" max="11" width="9.1640625" style="106" bestFit="1" customWidth="1"/>
    <col min="12" max="13" width="10.5" style="106" bestFit="1" customWidth="1"/>
    <col min="14" max="14" width="12" style="112" customWidth="1"/>
    <col min="15" max="16" width="11.6640625" style="112" bestFit="1" customWidth="1"/>
    <col min="17" max="17" width="12.83203125" style="112" customWidth="1"/>
    <col min="18" max="19" width="12" style="112" customWidth="1"/>
    <col min="20" max="20" width="11.6640625" style="106" bestFit="1" customWidth="1"/>
    <col min="21" max="21" width="10.75" style="182" bestFit="1" customWidth="1"/>
    <col min="22" max="22" width="34.58203125" style="106" bestFit="1" customWidth="1"/>
    <col min="23" max="23" width="8.83203125" style="106"/>
    <col min="24" max="16384" width="8.83203125" style="103"/>
  </cols>
  <sheetData>
    <row r="1" spans="1:23" ht="17">
      <c r="A1" s="255"/>
      <c r="B1" s="256"/>
      <c r="E1" s="326"/>
      <c r="F1" s="326"/>
      <c r="H1" s="110">
        <v>46174</v>
      </c>
      <c r="I1" s="111">
        <v>46113</v>
      </c>
      <c r="J1" s="111">
        <v>46023</v>
      </c>
      <c r="K1" s="110">
        <v>45813</v>
      </c>
      <c r="L1" s="110">
        <v>45448</v>
      </c>
      <c r="M1" s="110">
        <v>45082</v>
      </c>
      <c r="N1" s="110">
        <v>45658</v>
      </c>
      <c r="O1" s="111">
        <v>45292</v>
      </c>
      <c r="P1" s="110">
        <v>44927</v>
      </c>
      <c r="Q1" s="111">
        <v>44562</v>
      </c>
      <c r="R1" s="110">
        <v>44197</v>
      </c>
      <c r="S1" s="111">
        <v>43831</v>
      </c>
      <c r="T1" s="110">
        <v>43466</v>
      </c>
    </row>
    <row r="2" spans="1:23">
      <c r="A2" s="255"/>
      <c r="B2" s="256"/>
      <c r="H2" s="110">
        <f>M2</f>
        <v>46177</v>
      </c>
      <c r="I2" s="111">
        <v>46177</v>
      </c>
      <c r="J2" s="111">
        <v>46177</v>
      </c>
      <c r="K2" s="110">
        <f>J2</f>
        <v>46177</v>
      </c>
      <c r="L2" s="110">
        <f>K2</f>
        <v>46177</v>
      </c>
      <c r="M2" s="110">
        <f>L2</f>
        <v>46177</v>
      </c>
      <c r="N2" s="110">
        <v>46022</v>
      </c>
      <c r="O2" s="111">
        <v>45657</v>
      </c>
      <c r="P2" s="110">
        <v>45291</v>
      </c>
      <c r="Q2" s="111">
        <v>44926</v>
      </c>
      <c r="R2" s="110">
        <v>44561</v>
      </c>
      <c r="S2" s="111">
        <v>44196</v>
      </c>
      <c r="T2" s="110">
        <v>43830</v>
      </c>
    </row>
    <row r="3" spans="1:23" s="308" customFormat="1" ht="17.5" thickBot="1">
      <c r="A3" s="304" t="s">
        <v>309</v>
      </c>
      <c r="B3" s="304" t="s">
        <v>59</v>
      </c>
      <c r="C3" s="304" t="s">
        <v>283</v>
      </c>
      <c r="D3" s="334" t="s">
        <v>534</v>
      </c>
      <c r="E3" s="335">
        <f>K2</f>
        <v>46177</v>
      </c>
      <c r="F3" s="335" t="s">
        <v>280</v>
      </c>
      <c r="G3" s="304" t="s">
        <v>528</v>
      </c>
      <c r="H3" s="336" t="s">
        <v>513</v>
      </c>
      <c r="I3" s="336" t="s">
        <v>544</v>
      </c>
      <c r="J3" s="336" t="s">
        <v>233</v>
      </c>
      <c r="K3" s="336" t="s">
        <v>215</v>
      </c>
      <c r="L3" s="306" t="s">
        <v>216</v>
      </c>
      <c r="M3" s="306" t="s">
        <v>217</v>
      </c>
      <c r="N3" s="306" t="s">
        <v>234</v>
      </c>
      <c r="O3" s="307" t="s">
        <v>235</v>
      </c>
      <c r="P3" s="306" t="s">
        <v>236</v>
      </c>
      <c r="Q3" s="307" t="s">
        <v>247</v>
      </c>
      <c r="R3" s="307" t="s">
        <v>246</v>
      </c>
      <c r="S3" s="307" t="s">
        <v>285</v>
      </c>
      <c r="T3" s="306" t="s">
        <v>286</v>
      </c>
      <c r="U3" s="305" t="s">
        <v>266</v>
      </c>
      <c r="V3" s="305" t="s">
        <v>320</v>
      </c>
      <c r="W3" s="305"/>
    </row>
    <row r="4" spans="1:23" s="325" customFormat="1">
      <c r="A4" s="175"/>
      <c r="B4" s="321"/>
      <c r="C4" s="175"/>
      <c r="D4" s="322" t="s">
        <v>74</v>
      </c>
      <c r="E4" s="175" t="s">
        <v>75</v>
      </c>
      <c r="F4" s="175" t="s">
        <v>537</v>
      </c>
      <c r="G4" s="175"/>
      <c r="H4" s="323">
        <f>[1]!thsiFinD("ths_int_chg_ratio_index",$D4,H$1,H$2,101)</f>
        <v>3.0608027858346001E-2</v>
      </c>
      <c r="I4" s="323">
        <f>[1]!thsiFinD("ths_int_chg_ratio_index",$D4,I$1,I$2,101)</f>
        <v>31.27037424852</v>
      </c>
      <c r="J4" s="323">
        <f>[1]!thsiFinD("ths_int_chg_ratio_index",$D4,J$1,J$2,101)</f>
        <v>25.685326070194002</v>
      </c>
      <c r="K4" s="323">
        <f>[1]!thsiFinD("ths_int_chg_ratio_index",$D4,K$1,K$2,101)</f>
        <v>89.018639228840001</v>
      </c>
      <c r="L4" s="323">
        <f>[1]!thsiFinD("ths_int_chg_ratio_index",$D4,L$1,L$2,101)</f>
        <v>104.1527533455</v>
      </c>
      <c r="M4" s="323">
        <f>[1]!thsiFinD("ths_int_chg_ratio_index",$D4,M$1,M$2,101)</f>
        <v>59.226830490265002</v>
      </c>
      <c r="N4" s="323">
        <f>[1]!thsiFinD("ths_int_chg_ratio_index",$D4,N$1,N$2,101)</f>
        <v>41.194122414936999</v>
      </c>
      <c r="O4" s="323">
        <f>[1]!thsiFinD("ths_int_chg_ratio_index",$D4,O$1,O$2,101)</f>
        <v>5.2329716253517997</v>
      </c>
      <c r="P4" s="323">
        <f>[1]!thsiFinD("ths_int_chg_ratio_index",$D4,P$1,P$2,101)</f>
        <v>-17.221613602706999</v>
      </c>
      <c r="Q4" s="323">
        <f>[1]!thsiFinD("ths_int_chg_ratio_index",$D4,Q$1,Q$2,101)</f>
        <v>-28.376268996773</v>
      </c>
      <c r="R4" s="323">
        <f>[1]!thsiFinD("ths_int_chg_ratio_index",$D4,R$1,R$2,101)</f>
        <v>-3.7797032963552</v>
      </c>
      <c r="S4" s="323">
        <f>[1]!thsiFinD("ths_int_chg_ratio_index",$D4,S$1,S$2,101)</f>
        <v>67.922439999999995</v>
      </c>
      <c r="T4" s="323">
        <f>[1]!thsiFinD("ths_int_chg_ratio_index",$D4,T$1,T$2,101)</f>
        <v>0</v>
      </c>
      <c r="U4" s="324"/>
      <c r="V4" s="321"/>
      <c r="W4" s="321"/>
    </row>
    <row r="5" spans="1:23" hidden="1">
      <c r="B5" s="106"/>
      <c r="D5" s="285" t="s">
        <v>383</v>
      </c>
      <c r="E5" s="53" t="s">
        <v>382</v>
      </c>
      <c r="F5" s="53"/>
      <c r="H5" s="288">
        <f>[1]!thsiFinD("ths_int_chg_ratio_index",$D5,H$1,H$2,101)</f>
        <v>-0.15832133705031001</v>
      </c>
      <c r="I5" s="288">
        <f>[1]!thsiFinD("ths_int_chg_ratio_index",$D5,I$1,I$2,101)</f>
        <v>14.444511230244</v>
      </c>
      <c r="J5" s="288">
        <f>[1]!thsiFinD("ths_int_chg_ratio_index",$D5,J$1,J$2,101)</f>
        <v>13.311773671227</v>
      </c>
      <c r="K5" s="288">
        <f>[1]!thsiFinD("ths_int_chg_ratio_index",$D5,K$1,K$2,101)</f>
        <v>70.619456822309004</v>
      </c>
      <c r="L5" s="288">
        <f>[1]!thsiFinD("ths_int_chg_ratio_index",$D5,L$1,L$2,101)</f>
        <v>88.488105970937994</v>
      </c>
      <c r="M5" s="288">
        <f>[1]!thsiFinD("ths_int_chg_ratio_index",$D5,M$1,M$2,101)</f>
        <v>63.304818191137002</v>
      </c>
      <c r="N5" s="288">
        <f>[1]!thsiFinD("ths_int_chg_ratio_index",$D5,N$1,N$2,101)</f>
        <v>48.320997713615</v>
      </c>
      <c r="O5" s="288">
        <f>[1]!thsiFinD("ths_int_chg_ratio_index",$D5,O$1,O$2,101)</f>
        <v>12.253017596334001</v>
      </c>
      <c r="P5" s="288">
        <f>[1]!thsiFinD("ths_int_chg_ratio_index",$D5,P$1,P$2,101)</f>
        <v>-3.4004902265094001</v>
      </c>
      <c r="Q5" s="288">
        <f>[1]!thsiFinD("ths_int_chg_ratio_index",$D5,Q$1,Q$2,101)</f>
        <v>-28.326539151245001</v>
      </c>
      <c r="R5" s="288">
        <f>[1]!thsiFinD("ths_int_chg_ratio_index",$D5,R$1,R$2,101)</f>
        <v>13.457197685551</v>
      </c>
      <c r="S5" s="288">
        <f>[1]!thsiFinD("ths_int_chg_ratio_index",$D5,S$1,S$2,101)</f>
        <v>45.521437886325003</v>
      </c>
      <c r="T5" s="288">
        <f>[1]!thsiFinD("ths_int_chg_ratio_index",$D5,T$1,T$2,101)</f>
        <v>49.222049880592003</v>
      </c>
      <c r="U5" s="289"/>
    </row>
    <row r="6" spans="1:23" hidden="1">
      <c r="B6" s="106"/>
      <c r="D6" s="285" t="s">
        <v>290</v>
      </c>
      <c r="E6" s="53" t="s">
        <v>72</v>
      </c>
      <c r="F6" s="53"/>
      <c r="H6" s="288">
        <f>[1]!thsiFinD("ths_int_chg_ratio_index",$D6,H$1,H$2,101)</f>
        <v>-0.75739866206321005</v>
      </c>
      <c r="I6" s="288">
        <f>[1]!thsiFinD("ths_int_chg_ratio_index",$D6,I$1,I$2,101)</f>
        <v>38.344478654401001</v>
      </c>
      <c r="J6" s="288">
        <f>[1]!thsiFinD("ths_int_chg_ratio_index",$D6,J$1,J$2,101)</f>
        <v>29.300598229340999</v>
      </c>
      <c r="K6" s="288">
        <f>[1]!thsiFinD("ths_int_chg_ratio_index",$D6,K$1,K$2,101)</f>
        <v>76.253951635850996</v>
      </c>
      <c r="L6" s="288">
        <f>[1]!thsiFinD("ths_int_chg_ratio_index",$D6,L$1,L$2,101)</f>
        <v>130.62260553048</v>
      </c>
      <c r="M6" s="288">
        <f>[1]!thsiFinD("ths_int_chg_ratio_index",$D6,M$1,M$2,101)</f>
        <v>65.012286257941994</v>
      </c>
      <c r="N6" s="288">
        <f>[1]!thsiFinD("ths_int_chg_ratio_index",$D6,N$1,N$2,101)</f>
        <v>35.924074251218997</v>
      </c>
      <c r="O6" s="288">
        <f>[1]!thsiFinD("ths_int_chg_ratio_index",$D6,O$1,O$2,101)</f>
        <v>16.071495849729001</v>
      </c>
      <c r="P6" s="288">
        <f>[1]!thsiFinD("ths_int_chg_ratio_index",$D6,P$1,P$2,101)</f>
        <v>-11.240689960231</v>
      </c>
      <c r="Q6" s="288">
        <f>[1]!thsiFinD("ths_int_chg_ratio_index",$D6,Q$1,Q$2,101)</f>
        <v>-31.346828026238001</v>
      </c>
      <c r="R6" s="288">
        <f>[1]!thsiFinD("ths_int_chg_ratio_index",$D6,R$1,R$2,101)</f>
        <v>0.37091163761912999</v>
      </c>
      <c r="S6" s="288">
        <f>[1]!thsiFinD("ths_int_chg_ratio_index",$D6,S$1,S$2,101)</f>
        <v>39.302720000000001</v>
      </c>
      <c r="T6" s="288">
        <f>[1]!thsiFinD("ths_int_chg_ratio_index",$D6,T$1,T$2,101)</f>
        <v>0</v>
      </c>
      <c r="U6" s="289"/>
    </row>
    <row r="7" spans="1:23" hidden="1">
      <c r="B7" s="106"/>
      <c r="D7" s="285" t="s">
        <v>291</v>
      </c>
      <c r="E7" s="53" t="s">
        <v>84</v>
      </c>
      <c r="F7" s="53"/>
      <c r="H7" s="288">
        <f>[1]!thsiFinD("ths_int_chg_ratio_index",$D7,H$1,H$2,101)</f>
        <v>1.5096544202291999</v>
      </c>
      <c r="I7" s="288">
        <f>[1]!thsiFinD("ths_int_chg_ratio_index",$D7,I$1,I$2,101)</f>
        <v>32.523723865063999</v>
      </c>
      <c r="J7" s="288">
        <f>[1]!thsiFinD("ths_int_chg_ratio_index",$D7,J$1,J$2,101)</f>
        <v>30.957524362230998</v>
      </c>
      <c r="K7" s="288">
        <f>[1]!thsiFinD("ths_int_chg_ratio_index",$D7,K$1,K$2,101)</f>
        <v>122.85784545487</v>
      </c>
      <c r="L7" s="288">
        <f>[1]!thsiFinD("ths_int_chg_ratio_index",$D7,L$1,L$2,101)</f>
        <v>151.06087737180999</v>
      </c>
      <c r="M7" s="288">
        <f>[1]!thsiFinD("ths_int_chg_ratio_index",$D7,M$1,M$2,101)</f>
        <v>107.48449651058</v>
      </c>
      <c r="N7" s="288">
        <f>[1]!thsiFinD("ths_int_chg_ratio_index",$D7,N$1,N$2,101)</f>
        <v>57.452684138696</v>
      </c>
      <c r="O7" s="288">
        <f>[1]!thsiFinD("ths_int_chg_ratio_index",$D7,O$1,O$2,101)</f>
        <v>21.068440165636002</v>
      </c>
      <c r="P7" s="288">
        <f>[1]!thsiFinD("ths_int_chg_ratio_index",$D7,P$1,P$2,101)</f>
        <v>-23.995075459380001</v>
      </c>
      <c r="Q7" s="288">
        <f>[1]!thsiFinD("ths_int_chg_ratio_index",$D7,Q$1,Q$2,101)</f>
        <v>-29.832627757638999</v>
      </c>
      <c r="R7" s="288">
        <f>[1]!thsiFinD("ths_int_chg_ratio_index",$D7,R$1,R$2,101)</f>
        <v>16.880603126977</v>
      </c>
      <c r="S7" s="288">
        <f>[1]!thsiFinD("ths_int_chg_ratio_index",$D7,S$1,S$2,101)</f>
        <v>88.736296992678007</v>
      </c>
      <c r="T7" s="288">
        <f>[1]!thsiFinD("ths_int_chg_ratio_index",$D7,T$1,T$2,101)</f>
        <v>50.925713126471003</v>
      </c>
      <c r="U7" s="289"/>
    </row>
    <row r="8" spans="1:23" hidden="1">
      <c r="A8" s="53" t="s">
        <v>386</v>
      </c>
      <c r="B8" s="106" t="s">
        <v>40</v>
      </c>
      <c r="C8" s="143"/>
      <c r="D8" s="337" t="s">
        <v>384</v>
      </c>
      <c r="E8" s="53" t="s">
        <v>385</v>
      </c>
      <c r="F8" s="53"/>
      <c r="H8" s="288">
        <f>[1]!thsiFinD("ths_int_chg_ratio_index",$D8,H$1,H$2,101)</f>
        <v>0</v>
      </c>
      <c r="I8" s="288">
        <f>[1]!thsiFinD("ths_int_chg_ratio_index",$D8,I$1,I$2,101)</f>
        <v>0</v>
      </c>
      <c r="J8" s="288">
        <f>[1]!thsiFinD("ths_int_chg_ratio_index",$D8,J$1,J$2,101)</f>
        <v>0</v>
      </c>
      <c r="K8" s="288">
        <f>[1]!thsiFinD("ths_int_chg_ratio_index",$D8,K$1,K$2,101)</f>
        <v>0</v>
      </c>
      <c r="L8" s="288">
        <f>[1]!thsiFinD("ths_int_chg_ratio_index",$D8,L$1,L$2,101)</f>
        <v>0</v>
      </c>
      <c r="M8" s="288">
        <f>[1]!thsiFinD("ths_int_chg_ratio_index",$D8,M$1,M$2,101)</f>
        <v>0</v>
      </c>
      <c r="N8" s="288">
        <f>[1]!thsiFinD("ths_int_chg_ratio_index",$D8,N$1,N$2,101)</f>
        <v>0</v>
      </c>
      <c r="O8" s="288">
        <f>[1]!thsiFinD("ths_int_chg_ratio_index",$D8,O$1,O$2,101)</f>
        <v>0</v>
      </c>
      <c r="P8" s="288">
        <f>[1]!thsiFinD("ths_int_chg_ratio_index",$D8,P$1,P$2,101)</f>
        <v>0</v>
      </c>
      <c r="Q8" s="288">
        <f>[1]!thsiFinD("ths_int_chg_ratio_index",$D8,Q$1,Q$2,101)</f>
        <v>0</v>
      </c>
      <c r="R8" s="288">
        <f>[1]!thsiFinD("ths_int_chg_ratio_index",$D8,R$1,R$2,101)</f>
        <v>0</v>
      </c>
      <c r="S8" s="288">
        <f>[1]!thsiFinD("ths_int_chg_ratio_index",$D8,S$1,S$2,101)</f>
        <v>0</v>
      </c>
      <c r="T8" s="288">
        <f>[1]!thsiFinD("ths_int_chg_ratio_index",$D8,T$1,T$2,101)</f>
        <v>0</v>
      </c>
      <c r="U8" s="289"/>
    </row>
    <row r="9" spans="1:23" s="313" customFormat="1">
      <c r="A9" s="309"/>
      <c r="B9" s="309" t="s">
        <v>11</v>
      </c>
      <c r="C9" s="309"/>
      <c r="D9" s="338" t="s">
        <v>525</v>
      </c>
      <c r="E9" s="309" t="s">
        <v>526</v>
      </c>
      <c r="F9" s="309" t="str">
        <f>[1]!thsiFinD("ths_fund_manager_current_fund",D9)</f>
        <v>孙硕</v>
      </c>
      <c r="G9" s="309" t="s">
        <v>345</v>
      </c>
      <c r="H9" s="310">
        <f>[1]!thsiFinD("ths_adjustment_nvg_ratio_fund",$D9,H$1,H$2,101)</f>
        <v>6.8426395939085998</v>
      </c>
      <c r="I9" s="310">
        <f>[1]!thsiFinD("ths_adjustment_nvg_ratio_fund",$D9,I$1,I$2,101)</f>
        <v>75.166444740345995</v>
      </c>
      <c r="J9" s="310">
        <f>[1]!thsiFinD("ths_adjustment_nvg_ratio_fund",$D9,J$1,J$2,101)</f>
        <v>98.941398865783995</v>
      </c>
      <c r="K9" s="310">
        <f>[1]!thsiFinD("ths_adjustment_nvg_ratio_fund",$D9,K$1,K$2,101)</f>
        <v>315.31176006314001</v>
      </c>
      <c r="L9" s="310">
        <f>[1]!thsiFinD("ths_adjustment_nvg_ratio_fund",$D9,L$1,L$2,101)</f>
        <v>414.87279843444003</v>
      </c>
      <c r="M9" s="310">
        <f>[1]!thsiFinD("ths_adjustment_nvg_ratio_fund",$D9,M$1,M$2,101)</f>
        <v>281.58085569253001</v>
      </c>
      <c r="N9" s="310">
        <f>[1]!thsiFinD("ths_adjustment_nvg_ratio_fund",$D9,N$1,N$2,101)</f>
        <v>102.06264323911</v>
      </c>
      <c r="O9" s="310">
        <f>[1]!thsiFinD("ths_adjustment_nvg_ratio_fund",$D9,O$1,O$2,101)</f>
        <v>33.299389002037003</v>
      </c>
      <c r="P9" s="310">
        <f>[1]!thsiFinD("ths_adjustment_nvg_ratio_fund",$D9,P$1,P$2,101)</f>
        <v>-6.2082139446036004</v>
      </c>
      <c r="Q9" s="310">
        <f>[1]!thsiFinD("ths_adjustment_nvg_ratio_fund",$D9,Q$1,Q$2,101)</f>
        <v>-33.943217665615002</v>
      </c>
      <c r="R9" s="310">
        <f>[1]!thsiFinD("ths_adjustment_nvg_ratio_fund",$D9,R$1,R$2,101)</f>
        <v>-15.331196581197</v>
      </c>
      <c r="S9" s="310">
        <f>[1]!thsiFinD("ths_adjustment_nvg_ratio_fund",$D9,S$1,S$2,101)</f>
        <v>71.900826446281002</v>
      </c>
      <c r="T9" s="310">
        <f>[1]!thsiFinD("ths_adjustment_nvg_ratio_fund",$D9,T$1,T$2,101)</f>
        <v>52.094972067039002</v>
      </c>
      <c r="U9" s="311" t="str">
        <f>[1]!thsiFinD("ths_fund_establishment_date_fund",D9)</f>
        <v>2015-04-21</v>
      </c>
      <c r="V9" s="312"/>
      <c r="W9" s="312"/>
    </row>
    <row r="10" spans="1:23" s="313" customFormat="1">
      <c r="A10" s="309"/>
      <c r="B10" s="309" t="s">
        <v>11</v>
      </c>
      <c r="C10" s="309"/>
      <c r="D10" s="314" t="s">
        <v>495</v>
      </c>
      <c r="E10" s="327" t="s">
        <v>496</v>
      </c>
      <c r="F10" s="327" t="str">
        <f>[1]!thsiFinD("ths_fund_manager_current_fund",D10)</f>
        <v>童昌希</v>
      </c>
      <c r="G10" s="309" t="s">
        <v>345</v>
      </c>
      <c r="H10" s="310">
        <f>[1]!thsiFinD("ths_adjustment_nvg_ratio_fund",$D10,H$1,H$2,101)</f>
        <v>6.3711107528615001</v>
      </c>
      <c r="I10" s="310">
        <f>[1]!thsiFinD("ths_adjustment_nvg_ratio_fund",$D10,I$1,I$2,101)</f>
        <v>70.100541376642994</v>
      </c>
      <c r="J10" s="310">
        <f>[1]!thsiFinD("ths_adjustment_nvg_ratio_fund",$D10,J$1,J$2,101)</f>
        <v>86.833163438667995</v>
      </c>
      <c r="K10" s="310">
        <f>[1]!thsiFinD("ths_adjustment_nvg_ratio_fund",$D10,K$1,K$2,101)</f>
        <v>390.71842927264998</v>
      </c>
      <c r="L10" s="310">
        <f>[1]!thsiFinD("ths_adjustment_nvg_ratio_fund",$D10,L$1,L$2,101)</f>
        <v>513.10165396766001</v>
      </c>
      <c r="M10" s="310">
        <f>[1]!thsiFinD("ths_adjustment_nvg_ratio_fund",$D10,M$1,M$2,101)</f>
        <v>346.18609683527001</v>
      </c>
      <c r="N10" s="310">
        <f>[1]!thsiFinD("ths_adjustment_nvg_ratio_fund",$D10,N$1,N$2,101)</f>
        <v>143.08920704846</v>
      </c>
      <c r="O10" s="310">
        <f>[1]!thsiFinD("ths_adjustment_nvg_ratio_fund",$D10,O$1,O$2,101)</f>
        <v>28.339222614840999</v>
      </c>
      <c r="P10" s="310">
        <f>[1]!thsiFinD("ths_adjustment_nvg_ratio_fund",$D10,P$1,P$2,101)</f>
        <v>-39.529914529914997</v>
      </c>
      <c r="Q10" s="310">
        <f>[1]!thsiFinD("ths_adjustment_nvg_ratio_fund",$D10,Q$1,Q$2,101)</f>
        <v>0</v>
      </c>
      <c r="R10" s="310">
        <f>[1]!thsiFinD("ths_adjustment_nvg_ratio_fund",$D10,R$1,R$2,101)</f>
        <v>0</v>
      </c>
      <c r="S10" s="310">
        <f>[1]!thsiFinD("ths_adjustment_nvg_ratio_fund",$D10,S$1,S$2,101)</f>
        <v>0</v>
      </c>
      <c r="T10" s="310">
        <f>[1]!thsiFinD("ths_adjustment_nvg_ratio_fund",$D10,T$1,T$2,101)</f>
        <v>0</v>
      </c>
      <c r="U10" s="311" t="str">
        <f>[1]!thsiFinD("ths_fund_establishment_date_fund",D10)</f>
        <v>2022-08-25</v>
      </c>
      <c r="V10" s="312"/>
      <c r="W10" s="312"/>
    </row>
    <row r="11" spans="1:23" s="313" customFormat="1">
      <c r="A11" s="309"/>
      <c r="B11" s="309" t="s">
        <v>11</v>
      </c>
      <c r="C11" s="309"/>
      <c r="D11" s="314" t="s">
        <v>499</v>
      </c>
      <c r="E11" s="327" t="s">
        <v>500</v>
      </c>
      <c r="F11" s="327" t="str">
        <f>[1]!thsiFinD("ths_fund_manager_current_fund",D11)</f>
        <v>李涛</v>
      </c>
      <c r="G11" s="309" t="s">
        <v>527</v>
      </c>
      <c r="H11" s="310">
        <f>[1]!thsiFinD("ths_adjustment_nvg_ratio_fund",$D11,H$1,H$2,101)</f>
        <v>5.6783144912640999</v>
      </c>
      <c r="I11" s="310">
        <f>[1]!thsiFinD("ths_adjustment_nvg_ratio_fund",$D11,I$1,I$2,101)</f>
        <v>66.047638272103001</v>
      </c>
      <c r="J11" s="310">
        <f>[1]!thsiFinD("ths_adjustment_nvg_ratio_fund",$D11,J$1,J$2,101)</f>
        <v>76.221079691517005</v>
      </c>
      <c r="K11" s="310">
        <f>[1]!thsiFinD("ths_adjustment_nvg_ratio_fund",$D11,K$1,K$2,101)</f>
        <v>204.66666666667001</v>
      </c>
      <c r="L11" s="310">
        <f>[1]!thsiFinD("ths_adjustment_nvg_ratio_fund",$D11,L$1,L$2,101)</f>
        <v>286.37858149366002</v>
      </c>
      <c r="M11" s="310">
        <f>[1]!thsiFinD("ths_adjustment_nvg_ratio_fund",$D11,M$1,M$2,101)</f>
        <v>189.72950126795999</v>
      </c>
      <c r="N11" s="310">
        <f>[1]!thsiFinD("ths_adjustment_nvg_ratio_fund",$D11,N$1,N$2,101)</f>
        <v>62.546138310467001</v>
      </c>
      <c r="O11" s="310">
        <f>[1]!thsiFinD("ths_adjustment_nvg_ratio_fund",$D11,O$1,O$2,101)</f>
        <v>21.316323082122</v>
      </c>
      <c r="P11" s="310">
        <f>[1]!thsiFinD("ths_adjustment_nvg_ratio_fund",$D11,P$1,P$2,101)</f>
        <v>19.038519561501001</v>
      </c>
      <c r="Q11" s="310">
        <f>[1]!thsiFinD("ths_adjustment_nvg_ratio_fund",$D11,Q$1,Q$2,101)</f>
        <v>0</v>
      </c>
      <c r="R11" s="310">
        <f>[1]!thsiFinD("ths_adjustment_nvg_ratio_fund",$D11,R$1,R$2,101)</f>
        <v>0</v>
      </c>
      <c r="S11" s="310">
        <f>[1]!thsiFinD("ths_adjustment_nvg_ratio_fund",$D11,S$1,S$2,101)</f>
        <v>0</v>
      </c>
      <c r="T11" s="310">
        <f>[1]!thsiFinD("ths_adjustment_nvg_ratio_fund",$D11,T$1,T$2,101)</f>
        <v>0</v>
      </c>
      <c r="U11" s="311" t="str">
        <f>[1]!thsiFinD("ths_fund_establishment_date_fund",D11)</f>
        <v>2022-12-16</v>
      </c>
      <c r="V11" s="312"/>
      <c r="W11" s="312"/>
    </row>
    <row r="12" spans="1:23" s="278" customFormat="1">
      <c r="A12" s="65" t="s">
        <v>421</v>
      </c>
      <c r="B12" s="65"/>
      <c r="C12" s="65"/>
      <c r="D12" s="286" t="s">
        <v>516</v>
      </c>
      <c r="E12" s="65" t="s">
        <v>519</v>
      </c>
      <c r="F12" s="65" t="str">
        <f>[1]!thsiFinD("ths_fund_manager_current_fund",D12)</f>
        <v>魏淳,梁策</v>
      </c>
      <c r="G12" s="65" t="s">
        <v>345</v>
      </c>
      <c r="H12" s="290">
        <f>[1]!thsiFinD("ths_adjustment_nvg_ratio_fund",$D12,H$1,H$2,101)</f>
        <v>3.6564358363666001</v>
      </c>
      <c r="I12" s="290">
        <f>[1]!thsiFinD("ths_adjustment_nvg_ratio_fund",$D12,I$1,I$2,101)</f>
        <v>77.910324969147993</v>
      </c>
      <c r="J12" s="290">
        <f>[1]!thsiFinD("ths_adjustment_nvg_ratio_fund",$D12,J$1,J$2,101)</f>
        <v>102.4516544279</v>
      </c>
      <c r="K12" s="290">
        <f>[1]!thsiFinD("ths_adjustment_nvg_ratio_fund",$D12,K$1,K$2,101)</f>
        <v>408.63653068725</v>
      </c>
      <c r="L12" s="290">
        <f>[1]!thsiFinD("ths_adjustment_nvg_ratio_fund",$D12,L$1,L$2,101)</f>
        <v>498.66770481876</v>
      </c>
      <c r="M12" s="290">
        <f>[1]!thsiFinD("ths_adjustment_nvg_ratio_fund",$D12,M$1,M$2,101)</f>
        <v>261.15025311830999</v>
      </c>
      <c r="N12" s="290">
        <f>[1]!thsiFinD("ths_adjustment_nvg_ratio_fund",$D12,N$1,N$2,101)</f>
        <v>122.08433500097</v>
      </c>
      <c r="O12" s="290">
        <f>[1]!thsiFinD("ths_adjustment_nvg_ratio_fund",$D12,O$1,O$2,101)</f>
        <v>10.472293999426</v>
      </c>
      <c r="P12" s="290">
        <f>[1]!thsiFinD("ths_adjustment_nvg_ratio_fund",$D12,P$1,P$2,101)</f>
        <v>4.4456106154884001</v>
      </c>
      <c r="Q12" s="290">
        <f>[1]!thsiFinD("ths_adjustment_nvg_ratio_fund",$D12,Q$1,Q$2,101)</f>
        <v>-17.071806030463001</v>
      </c>
      <c r="R12" s="290"/>
      <c r="S12" s="290"/>
      <c r="T12" s="290"/>
      <c r="U12" s="291"/>
      <c r="V12" s="277"/>
      <c r="W12" s="277"/>
    </row>
    <row r="13" spans="1:23" s="278" customFormat="1">
      <c r="A13" s="65"/>
      <c r="B13" s="65" t="s">
        <v>11</v>
      </c>
      <c r="C13" s="65"/>
      <c r="D13" s="286" t="s">
        <v>288</v>
      </c>
      <c r="E13" s="65" t="s">
        <v>531</v>
      </c>
      <c r="F13" s="65" t="str">
        <f>[1]!thsiFinD("ths_fund_manager_current_fund",D13)</f>
        <v>张仲维</v>
      </c>
      <c r="G13" s="65" t="s">
        <v>345</v>
      </c>
      <c r="H13" s="290">
        <f>[1]!thsiFinD("ths_adjustment_nvg_ratio_fund",$D13,H$1,H$2,101)</f>
        <v>5.3633572162977998</v>
      </c>
      <c r="I13" s="290">
        <f>[1]!thsiFinD("ths_adjustment_nvg_ratio_fund",$D13,I$1,I$2,101)</f>
        <v>64.546035804959004</v>
      </c>
      <c r="J13" s="290">
        <f>[1]!thsiFinD("ths_adjustment_nvg_ratio_fund",$D13,J$1,J$2,101)</f>
        <v>72.486595173275006</v>
      </c>
      <c r="K13" s="290">
        <f>[1]!thsiFinD("ths_adjustment_nvg_ratio_fund",$D13,K$1,K$2,101)</f>
        <v>251.0914051844</v>
      </c>
      <c r="L13" s="290">
        <f>[1]!thsiFinD("ths_adjustment_nvg_ratio_fund",$D13,L$1,L$2,101)</f>
        <v>306.23520126192</v>
      </c>
      <c r="M13" s="290">
        <f>[1]!thsiFinD("ths_adjustment_nvg_ratio_fund",$D13,M$1,M$2,101)</f>
        <v>325.54865714802003</v>
      </c>
      <c r="N13" s="290">
        <f>[1]!thsiFinD("ths_adjustment_nvg_ratio_fund",$D13,N$1,N$2,101)</f>
        <v>91.527599490601006</v>
      </c>
      <c r="O13" s="290">
        <f>[1]!thsiFinD("ths_adjustment_nvg_ratio_fund",$D13,O$1,O$2,101)</f>
        <v>32.145886342102003</v>
      </c>
      <c r="P13" s="290">
        <f>[1]!thsiFinD("ths_adjustment_nvg_ratio_fund",$D13,P$1,P$2,101)</f>
        <v>-11.648463028741</v>
      </c>
      <c r="Q13" s="290">
        <f>[1]!thsiFinD("ths_adjustment_nvg_ratio_fund",$D13,Q$1,Q$2,101)</f>
        <v>-11.249293387151999</v>
      </c>
      <c r="R13" s="290">
        <f>[1]!thsiFinD("ths_adjustment_nvg_ratio_fund",$D13,R$1,R$2,101)</f>
        <v>0</v>
      </c>
      <c r="S13" s="290">
        <f>[1]!thsiFinD("ths_adjustment_nvg_ratio_fund",$D13,S$1,S$2,101)</f>
        <v>37.344720494731</v>
      </c>
      <c r="T13" s="290">
        <f>[1]!thsiFinD("ths_adjustment_nvg_ratio_fund",$D13,T$1,T$2,101)</f>
        <v>39.847991311458998</v>
      </c>
      <c r="U13" s="291" t="str">
        <f>[1]!thsiFinD("ths_fund_establishment_date_fund",D13)</f>
        <v>2014-01-02</v>
      </c>
      <c r="V13" s="277"/>
      <c r="W13" s="277"/>
    </row>
    <row r="14" spans="1:23" s="278" customFormat="1">
      <c r="A14" s="65"/>
      <c r="B14" s="65" t="s">
        <v>11</v>
      </c>
      <c r="C14" s="65"/>
      <c r="D14" s="286" t="s">
        <v>79</v>
      </c>
      <c r="E14" s="65" t="s">
        <v>532</v>
      </c>
      <c r="F14" s="65" t="str">
        <f>[1]!thsiFinD("ths_fund_manager_current_fund",D14)</f>
        <v>金梓才</v>
      </c>
      <c r="G14" s="65" t="s">
        <v>345</v>
      </c>
      <c r="H14" s="290">
        <f>[1]!thsiFinD("ths_adjustment_nvg_ratio_fund",$D14,H$1,H$2,101)</f>
        <v>6.8810374487230002</v>
      </c>
      <c r="I14" s="290">
        <f>[1]!thsiFinD("ths_adjustment_nvg_ratio_fund",$D14,I$1,I$2,101)</f>
        <v>89.600938967136003</v>
      </c>
      <c r="J14" s="290">
        <f>[1]!thsiFinD("ths_adjustment_nvg_ratio_fund",$D14,J$1,J$2,101)</f>
        <v>103.14386317907</v>
      </c>
      <c r="K14" s="290">
        <f>[1]!thsiFinD("ths_adjustment_nvg_ratio_fund",$D14,K$1,K$2,101)</f>
        <v>414.78648820904999</v>
      </c>
      <c r="L14" s="290">
        <f>[1]!thsiFinD("ths_adjustment_nvg_ratio_fund",$D14,L$1,L$2,101)</f>
        <v>362.33543216943002</v>
      </c>
      <c r="M14" s="290">
        <f>[1]!thsiFinD("ths_adjustment_nvg_ratio_fund",$D14,M$1,M$2,101)</f>
        <v>298.07787087234999</v>
      </c>
      <c r="N14" s="290">
        <f>[1]!thsiFinD("ths_adjustment_nvg_ratio_fund",$D14,N$1,N$2,101)</f>
        <v>84.244670991659007</v>
      </c>
      <c r="O14" s="290">
        <f>[1]!thsiFinD("ths_adjustment_nvg_ratio_fund",$D14,O$1,O$2,101)</f>
        <v>48.622589531679999</v>
      </c>
      <c r="P14" s="290">
        <f>[1]!thsiFinD("ths_adjustment_nvg_ratio_fund",$D14,P$1,P$2,101)</f>
        <v>-30.493058879846998</v>
      </c>
      <c r="Q14" s="290">
        <f>[1]!thsiFinD("ths_adjustment_nvg_ratio_fund",$D14,Q$1,Q$2,101)</f>
        <v>-10.22776106575</v>
      </c>
      <c r="R14" s="290">
        <f>[1]!thsiFinD("ths_adjustment_nvg_ratio_fund",$D14,R$1,R$2,101)</f>
        <v>24.772117962466002</v>
      </c>
      <c r="S14" s="290">
        <f>[1]!thsiFinD("ths_adjustment_nvg_ratio_fund",$D14,S$1,S$2,101)</f>
        <v>48.961661341853002</v>
      </c>
      <c r="T14" s="290">
        <f>[1]!thsiFinD("ths_adjustment_nvg_ratio_fund",$D14,T$1,T$2,101)</f>
        <v>72.928176795580001</v>
      </c>
      <c r="U14" s="291" t="str">
        <f>[1]!thsiFinD("ths_fund_establishment_date_fund",D14)</f>
        <v>2015-06-29</v>
      </c>
      <c r="V14" s="277"/>
      <c r="W14" s="277"/>
    </row>
    <row r="15" spans="1:23" s="278" customFormat="1">
      <c r="A15" s="65"/>
      <c r="B15" s="65" t="s">
        <v>11</v>
      </c>
      <c r="C15" s="65"/>
      <c r="D15" s="286" t="s">
        <v>65</v>
      </c>
      <c r="E15" s="65" t="s">
        <v>533</v>
      </c>
      <c r="F15" s="65" t="str">
        <f>[1]!thsiFinD("ths_fund_manager_current_fund",D15)</f>
        <v>刘元海</v>
      </c>
      <c r="G15" s="65" t="s">
        <v>515</v>
      </c>
      <c r="H15" s="290">
        <f>[1]!thsiFinD("ths_adjustment_nvg_ratio_fund",$D15,H$1,H$2,101)</f>
        <v>2.6441434103183998</v>
      </c>
      <c r="I15" s="290">
        <f>[1]!thsiFinD("ths_adjustment_nvg_ratio_fund",$D15,I$1,I$2,101)</f>
        <v>42.116769324194998</v>
      </c>
      <c r="J15" s="290">
        <f>[1]!thsiFinD("ths_adjustment_nvg_ratio_fund",$D15,J$1,J$2,101)</f>
        <v>37.912513469827999</v>
      </c>
      <c r="K15" s="290">
        <f>[1]!thsiFinD("ths_adjustment_nvg_ratio_fund",$D15,K$1,K$2,101)</f>
        <v>163.95862202314001</v>
      </c>
      <c r="L15" s="290">
        <f>[1]!thsiFinD("ths_adjustment_nvg_ratio_fund",$D15,L$1,L$2,101)</f>
        <v>204.4378368333</v>
      </c>
      <c r="M15" s="290">
        <f>[1]!thsiFinD("ths_adjustment_nvg_ratio_fund",$D15,M$1,M$2,101)</f>
        <v>216.99756182515</v>
      </c>
      <c r="N15" s="290">
        <f>[1]!thsiFinD("ths_adjustment_nvg_ratio_fund",$D15,N$1,N$2,101)</f>
        <v>85.565206523776993</v>
      </c>
      <c r="O15" s="290">
        <f>[1]!thsiFinD("ths_adjustment_nvg_ratio_fund",$D15,O$1,O$2,101)</f>
        <v>32.398444609911003</v>
      </c>
      <c r="P15" s="290">
        <f>[1]!thsiFinD("ths_adjustment_nvg_ratio_fund",$D15,P$1,P$2,101)</f>
        <v>44.919369342365997</v>
      </c>
      <c r="Q15" s="290">
        <f>[1]!thsiFinD("ths_adjustment_nvg_ratio_fund",$D15,Q$1,Q$2,101)</f>
        <v>-33.795046832830998</v>
      </c>
      <c r="R15" s="290">
        <f>[1]!thsiFinD("ths_adjustment_nvg_ratio_fund",$D15,R$1,R$2,101)</f>
        <v>51.064212482762997</v>
      </c>
      <c r="S15" s="290">
        <f>[1]!thsiFinD("ths_adjustment_nvg_ratio_fund",$D15,S$1,S$2,101)</f>
        <v>66.125498007968005</v>
      </c>
      <c r="T15" s="290">
        <f>[1]!thsiFinD("ths_adjustment_nvg_ratio_fund",$D15,T$1,T$2,101)</f>
        <v>30.051813471502999</v>
      </c>
      <c r="U15" s="291" t="str">
        <f>[1]!thsiFinD("ths_fund_establishment_date_fund",D15)</f>
        <v>2015-05-27</v>
      </c>
      <c r="V15" s="277"/>
      <c r="W15" s="277"/>
    </row>
    <row r="16" spans="1:23" s="278" customFormat="1">
      <c r="A16" s="65"/>
      <c r="B16" s="65" t="s">
        <v>11</v>
      </c>
      <c r="C16" s="65"/>
      <c r="D16" s="286" t="s">
        <v>64</v>
      </c>
      <c r="E16" s="65" t="s">
        <v>491</v>
      </c>
      <c r="F16" s="65" t="str">
        <f>[1]!thsiFinD("ths_fund_manager_current_fund",D16)</f>
        <v>郑希</v>
      </c>
      <c r="G16" s="65" t="s">
        <v>345</v>
      </c>
      <c r="H16" s="290">
        <f>[1]!thsiFinD("ths_adjustment_nvg_ratio_fund",$D16,H$1,H$2,101)</f>
        <v>4.6391752577782004</v>
      </c>
      <c r="I16" s="290">
        <f>[1]!thsiFinD("ths_adjustment_nvg_ratio_fund",$D16,I$1,I$2,101)</f>
        <v>62.950410273989</v>
      </c>
      <c r="J16" s="290">
        <f>[1]!thsiFinD("ths_adjustment_nvg_ratio_fund",$D16,J$1,J$2,101)</f>
        <v>68.679186005424995</v>
      </c>
      <c r="K16" s="290">
        <f>[1]!thsiFinD("ths_adjustment_nvg_ratio_fund",$D16,K$1,K$2,101)</f>
        <v>273.26766651060001</v>
      </c>
      <c r="L16" s="290">
        <f>[1]!thsiFinD("ths_adjustment_nvg_ratio_fund",$D16,L$1,L$2,101)</f>
        <v>329.06895060258</v>
      </c>
      <c r="M16" s="290">
        <f>[1]!thsiFinD("ths_adjustment_nvg_ratio_fund",$D16,M$1,M$2,101)</f>
        <v>259.04384088145002</v>
      </c>
      <c r="N16" s="290">
        <f>[1]!thsiFinD("ths_adjustment_nvg_ratio_fund",$D16,N$1,N$2,101)</f>
        <v>108.05116629043999</v>
      </c>
      <c r="O16" s="290">
        <f>[1]!thsiFinD("ths_adjustment_nvg_ratio_fund",$D16,O$1,O$2,101)</f>
        <v>24.906015037593999</v>
      </c>
      <c r="P16" s="290">
        <f>[1]!thsiFinD("ths_adjustment_nvg_ratio_fund",$D16,P$1,P$2,101)</f>
        <v>-8.8260497000857008</v>
      </c>
      <c r="Q16" s="290">
        <f>[1]!thsiFinD("ths_adjustment_nvg_ratio_fund",$D16,Q$1,Q$2,101)</f>
        <v>-24.122236671001001</v>
      </c>
      <c r="R16" s="290">
        <f>[1]!thsiFinD("ths_adjustment_nvg_ratio_fund",$D16,R$1,R$2,101)</f>
        <v>24.787018255578001</v>
      </c>
      <c r="S16" s="290">
        <f>[1]!thsiFinD("ths_adjustment_nvg_ratio_fund",$D16,S$1,S$2,101)</f>
        <v>43.983644859812998</v>
      </c>
      <c r="T16" s="290">
        <f>[1]!thsiFinD("ths_adjustment_nvg_ratio_fund",$D16,T$1,T$2,101)</f>
        <v>75.589743589744003</v>
      </c>
      <c r="U16" s="291" t="str">
        <f>[1]!thsiFinD("ths_fund_establishment_date_fund",D16)</f>
        <v>2016-09-27</v>
      </c>
      <c r="V16" s="277"/>
      <c r="W16" s="277"/>
    </row>
    <row r="17" spans="1:23">
      <c r="B17" s="106"/>
      <c r="D17" s="337" t="s">
        <v>228</v>
      </c>
      <c r="E17" s="53" t="s">
        <v>226</v>
      </c>
      <c r="F17" s="53" t="s">
        <v>536</v>
      </c>
      <c r="H17" s="288">
        <f>[1]!thsiFinD("ths_int_chg_ratio_index",$D17,H$1,H$2,101)</f>
        <v>7.4140966853231998</v>
      </c>
      <c r="I17" s="288">
        <f>[1]!thsiFinD("ths_int_chg_ratio_index",$D17,I$1,I$2,101)</f>
        <v>60.354300558226001</v>
      </c>
      <c r="J17" s="288">
        <f>[1]!thsiFinD("ths_int_chg_ratio_index",$D17,J$1,J$2,101)</f>
        <v>66.710083126336002</v>
      </c>
      <c r="K17" s="288">
        <f>[1]!thsiFinD("ths_int_chg_ratio_index",$D17,K$1,K$2,101)</f>
        <v>309.12448829829998</v>
      </c>
      <c r="L17" s="288">
        <f>[1]!thsiFinD("ths_int_chg_ratio_index",$D17,L$1,L$2,101)</f>
        <v>344.93838794063998</v>
      </c>
      <c r="M17" s="288">
        <f>[1]!thsiFinD("ths_int_chg_ratio_index",$D17,M$1,M$2,101)</f>
        <v>344.01633459746</v>
      </c>
      <c r="N17" s="288">
        <f>[1]!thsiFinD("ths_int_chg_ratio_index",$D17,N$1,N$2,101)</f>
        <v>125.72804811912999</v>
      </c>
      <c r="O17" s="288">
        <f>[1]!thsiFinD("ths_int_chg_ratio_index",$D17,O$1,O$2,101)</f>
        <v>30.178309783288999</v>
      </c>
      <c r="P17" s="288">
        <f>[1]!thsiFinD("ths_int_chg_ratio_index",$D17,P$1,P$2,101)</f>
        <v>24.267796272058</v>
      </c>
      <c r="Q17" s="288">
        <f>[1]!thsiFinD("ths_int_chg_ratio_index",$D17,Q$1,Q$2,101)</f>
        <v>-27.807412326226999</v>
      </c>
      <c r="R17" s="288">
        <f>[1]!thsiFinD("ths_int_chg_ratio_index",$D17,R$1,R$2,101)</f>
        <v>5.6156779176232003</v>
      </c>
      <c r="S17" s="288">
        <f>[1]!thsiFinD("ths_int_chg_ratio_index",$D17,S$1,S$2,101)</f>
        <v>-6.2518543675181002</v>
      </c>
      <c r="T17" s="288">
        <f>[1]!thsiFinD("ths_int_chg_ratio_index",$D17,T$1,T$2,101)</f>
        <v>37.627240365896</v>
      </c>
      <c r="U17" s="289"/>
    </row>
    <row r="18" spans="1:23" s="320" customFormat="1">
      <c r="A18" s="315"/>
      <c r="B18" s="315"/>
      <c r="C18" s="315"/>
      <c r="D18" s="316" t="s">
        <v>52</v>
      </c>
      <c r="E18" s="315" t="s">
        <v>522</v>
      </c>
      <c r="F18" s="315" t="str">
        <f>[1]!thsiFinD("ths_fund_manager_current_fund",D18)</f>
        <v>方建</v>
      </c>
      <c r="G18" s="315" t="s">
        <v>518</v>
      </c>
      <c r="H18" s="317">
        <f>[1]!thsiFinD("ths_adjustment_nvg_ratio_fund",$D18,H$1,H$2,101)</f>
        <v>0.75852868305698995</v>
      </c>
      <c r="I18" s="317">
        <f>[1]!thsiFinD("ths_adjustment_nvg_ratio_fund",$D18,I$1,I$2,101)</f>
        <v>56.497543070273998</v>
      </c>
      <c r="J18" s="317">
        <f>[1]!thsiFinD("ths_adjustment_nvg_ratio_fund",$D18,J$1,J$2,101)</f>
        <v>69.383570421632996</v>
      </c>
      <c r="K18" s="317">
        <f>[1]!thsiFinD("ths_adjustment_nvg_ratio_fund",$D18,K$1,K$2,101)</f>
        <v>172.88118096418</v>
      </c>
      <c r="L18" s="317">
        <f>[1]!thsiFinD("ths_adjustment_nvg_ratio_fund",$D18,L$1,L$2,101)</f>
        <v>247.54141467263</v>
      </c>
      <c r="M18" s="317">
        <f>[1]!thsiFinD("ths_adjustment_nvg_ratio_fund",$D18,M$1,M$2,101)</f>
        <v>145.87480234397</v>
      </c>
      <c r="N18" s="317">
        <f>[1]!thsiFinD("ths_adjustment_nvg_ratio_fund",$D18,N$1,N$2,101)</f>
        <v>55.655296229803</v>
      </c>
      <c r="O18" s="317">
        <f>[1]!thsiFinD("ths_adjustment_nvg_ratio_fund",$D18,O$1,O$2,101)</f>
        <v>10.956175298805</v>
      </c>
      <c r="P18" s="317">
        <f>[1]!thsiFinD("ths_adjustment_nvg_ratio_fund",$D18,P$1,P$2,101)</f>
        <v>4.5954392869545</v>
      </c>
      <c r="Q18" s="317">
        <f>[1]!thsiFinD("ths_adjustment_nvg_ratio_fund",$D18,Q$1,Q$2,101)</f>
        <v>-13.228204098031</v>
      </c>
      <c r="R18" s="317"/>
      <c r="S18" s="317"/>
      <c r="T18" s="317"/>
      <c r="U18" s="318"/>
      <c r="V18" s="319"/>
      <c r="W18" s="319"/>
    </row>
    <row r="19" spans="1:23" s="281" customFormat="1">
      <c r="A19" s="279"/>
      <c r="B19" s="279"/>
      <c r="C19" s="279"/>
      <c r="D19" s="287" t="s">
        <v>529</v>
      </c>
      <c r="E19" s="279" t="s">
        <v>530</v>
      </c>
      <c r="F19" s="279" t="str">
        <f>[1]!thsiFinD("ths_fund_manager_current_fund",D19)</f>
        <v>蔡丞丰</v>
      </c>
      <c r="G19" s="279" t="s">
        <v>518</v>
      </c>
      <c r="H19" s="292">
        <f>[1]!thsiFinD("ths_adjustment_nvg_ratio_fund",$D19,H$1,H$2,101)</f>
        <v>2.3760144274121</v>
      </c>
      <c r="I19" s="292">
        <f>[1]!thsiFinD("ths_adjustment_nvg_ratio_fund",$D19,I$1,I$2,101)</f>
        <v>58.225907602257998</v>
      </c>
      <c r="J19" s="292">
        <f>[1]!thsiFinD("ths_adjustment_nvg_ratio_fund",$D19,J$1,J$2,101)</f>
        <v>74.360746371803998</v>
      </c>
      <c r="K19" s="292">
        <f>[1]!thsiFinD("ths_adjustment_nvg_ratio_fund",$D19,K$1,K$2,101)</f>
        <v>136.43273635985</v>
      </c>
      <c r="L19" s="292">
        <f>[1]!thsiFinD("ths_adjustment_nvg_ratio_fund",$D19,L$1,L$2,101)</f>
        <v>261.97991391679</v>
      </c>
      <c r="M19" s="292">
        <f>[1]!thsiFinD("ths_adjustment_nvg_ratio_fund",$D19,M$1,M$2,101)</f>
        <v>140.54025423728999</v>
      </c>
      <c r="N19" s="292">
        <f>[1]!thsiFinD("ths_adjustment_nvg_ratio_fund",$D19,N$1,N$2,101)</f>
        <v>48.715313463515002</v>
      </c>
      <c r="O19" s="292">
        <f>[1]!thsiFinD("ths_adjustment_nvg_ratio_fund",$D19,O$1,O$2,101)</f>
        <v>15.390697061536001</v>
      </c>
      <c r="P19" s="292">
        <f>[1]!thsiFinD("ths_adjustment_nvg_ratio_fund",$D19,P$1,P$2,101)</f>
        <v>0</v>
      </c>
      <c r="Q19" s="292">
        <f>[1]!thsiFinD("ths_adjustment_nvg_ratio_fund",$D19,Q$1,Q$2,101)</f>
        <v>0</v>
      </c>
      <c r="R19" s="292"/>
      <c r="S19" s="292"/>
      <c r="T19" s="292"/>
      <c r="U19" s="293"/>
      <c r="V19" s="280"/>
      <c r="W19" s="280"/>
    </row>
    <row r="20" spans="1:23" s="281" customFormat="1">
      <c r="A20" s="279"/>
      <c r="B20" s="279"/>
      <c r="C20" s="279"/>
      <c r="D20" s="287" t="s">
        <v>542</v>
      </c>
      <c r="E20" s="279" t="s">
        <v>541</v>
      </c>
      <c r="F20" s="279" t="str">
        <f>[1]!thsiFinD("ths_fund_manager_current_fund",D20)</f>
        <v>邓心怡,周靖翔</v>
      </c>
      <c r="G20" s="279" t="s">
        <v>518</v>
      </c>
      <c r="H20" s="292">
        <f>[1]!thsiFinD("ths_adjustment_nvg_ratio_fund",$D20,H$1,H$2,101)</f>
        <v>1.2754327361069</v>
      </c>
      <c r="I20" s="292">
        <f>[1]!thsiFinD("ths_adjustment_nvg_ratio_fund",$D20,I$1,I$2,101)</f>
        <v>47.024246877296001</v>
      </c>
      <c r="J20" s="292">
        <f>[1]!thsiFinD("ths_adjustment_nvg_ratio_fund",$D20,J$1,J$2,101)</f>
        <v>44.019001007629001</v>
      </c>
      <c r="K20" s="292">
        <f>[1]!thsiFinD("ths_adjustment_nvg_ratio_fund",$D20,K$1,K$2,101)</f>
        <v>171.28524945769999</v>
      </c>
      <c r="L20" s="292">
        <f>[1]!thsiFinD("ths_adjustment_nvg_ratio_fund",$D20,L$1,L$2,101)</f>
        <v>129.97356625674999</v>
      </c>
      <c r="M20" s="292">
        <f>[1]!thsiFinD("ths_adjustment_nvg_ratio_fund",$D20,M$1,M$2,101)</f>
        <v>80.497925311203005</v>
      </c>
      <c r="N20" s="292">
        <f>[1]!thsiFinD("ths_adjustment_nvg_ratio_fund",$D20,N$1,N$2,101)</f>
        <v>87.200215575317003</v>
      </c>
      <c r="O20" s="292">
        <f>[1]!thsiFinD("ths_adjustment_nvg_ratio_fund",$D20,O$1,O$2,101)</f>
        <v>-23.571207908557</v>
      </c>
      <c r="P20" s="292">
        <f>[1]!thsiFinD("ths_adjustment_nvg_ratio_fund",$D20,P$1,P$2,101)</f>
        <v>-10.932770797028001</v>
      </c>
      <c r="Q20" s="292">
        <f>[1]!thsiFinD("ths_adjustment_nvg_ratio_fund",$D20,Q$1,Q$2,101)</f>
        <v>-26.633470156786</v>
      </c>
      <c r="R20" s="292"/>
      <c r="S20" s="292"/>
      <c r="T20" s="292"/>
      <c r="U20" s="293"/>
      <c r="V20" s="280"/>
      <c r="W20" s="280"/>
    </row>
    <row r="21" spans="1:23" s="281" customFormat="1">
      <c r="A21" s="279"/>
      <c r="B21" s="279"/>
      <c r="C21" s="279"/>
      <c r="D21" s="287" t="s">
        <v>517</v>
      </c>
      <c r="E21" s="279" t="s">
        <v>521</v>
      </c>
      <c r="F21" s="279" t="str">
        <f>[1]!thsiFinD("ths_fund_manager_current_fund",D21)</f>
        <v>刘力</v>
      </c>
      <c r="G21" s="279" t="s">
        <v>518</v>
      </c>
      <c r="H21" s="292">
        <f>[1]!thsiFinD("ths_adjustment_nvg_ratio_fund",$D21,H$1,H$2,101)</f>
        <v>0.29573299535275999</v>
      </c>
      <c r="I21" s="292">
        <f>[1]!thsiFinD("ths_adjustment_nvg_ratio_fund",$D21,I$1,I$2,101)</f>
        <v>45.478420730106002</v>
      </c>
      <c r="J21" s="292">
        <f>[1]!thsiFinD("ths_adjustment_nvg_ratio_fund",$D21,J$1,J$2,101)</f>
        <v>56.478342749528998</v>
      </c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3"/>
      <c r="V21" s="280"/>
      <c r="W21" s="280"/>
    </row>
    <row r="22" spans="1:23" s="281" customFormat="1">
      <c r="A22" s="279"/>
      <c r="B22" s="279"/>
      <c r="C22" s="279"/>
      <c r="D22" s="287" t="s">
        <v>523</v>
      </c>
      <c r="E22" s="279" t="s">
        <v>524</v>
      </c>
      <c r="F22" s="279" t="str">
        <f>[1]!thsiFinD("ths_fund_manager_current_fund",D22)</f>
        <v>张岩</v>
      </c>
      <c r="G22" s="279" t="s">
        <v>518</v>
      </c>
      <c r="H22" s="292">
        <f>[1]!thsiFinD("ths_adjustment_nvg_ratio_fund",$D22,H$1,H$2,101)</f>
        <v>2.8118609406953001</v>
      </c>
      <c r="I22" s="292">
        <f>[1]!thsiFinD("ths_adjustment_nvg_ratio_fund",$D22,I$1,I$2,101)</f>
        <v>50.975975975975999</v>
      </c>
      <c r="J22" s="292">
        <f>[1]!thsiFinD("ths_adjustment_nvg_ratio_fund",$D22,J$1,J$2,101)</f>
        <v>54.217791411043002</v>
      </c>
      <c r="K22" s="292">
        <f>[1]!thsiFinD("ths_adjustment_nvg_ratio_fund",$D22,K$1,K$2,101)</f>
        <v>137.98816568046999</v>
      </c>
      <c r="L22" s="292">
        <f>[1]!thsiFinD("ths_adjustment_nvg_ratio_fund",$D22,L$1,L$2,101)</f>
        <v>184.84419263455999</v>
      </c>
      <c r="M22" s="292">
        <f>[1]!thsiFinD("ths_adjustment_nvg_ratio_fund",$D22,M$1,M$2,101)</f>
        <v>130.61926605504999</v>
      </c>
      <c r="N22" s="292">
        <f>[1]!thsiFinD("ths_adjustment_nvg_ratio_fund",$D22,N$1,N$2,101)</f>
        <v>51.627906976744001</v>
      </c>
      <c r="O22" s="292">
        <f>[1]!thsiFinD("ths_adjustment_nvg_ratio_fund",$D22,O$1,O$2,101)</f>
        <v>13.157894736842</v>
      </c>
      <c r="P22" s="292">
        <f>[1]!thsiFinD("ths_adjustment_nvg_ratio_fund",$D22,P$1,P$2,101)</f>
        <v>-15.178571428571001</v>
      </c>
      <c r="Q22" s="292">
        <f>[1]!thsiFinD("ths_adjustment_nvg_ratio_fund",$D22,Q$1,Q$2,101)</f>
        <v>-24.067796610169001</v>
      </c>
      <c r="R22" s="292"/>
      <c r="S22" s="292"/>
      <c r="T22" s="292"/>
      <c r="U22" s="293"/>
      <c r="V22" s="280"/>
      <c r="W22" s="280"/>
    </row>
    <row r="23" spans="1:23">
      <c r="B23" s="106"/>
      <c r="C23" s="106"/>
      <c r="D23" s="337" t="s">
        <v>219</v>
      </c>
      <c r="E23" s="53" t="s">
        <v>221</v>
      </c>
      <c r="F23" s="53" t="s">
        <v>535</v>
      </c>
      <c r="H23" s="288">
        <f>[1]!thsiFinD("ths_int_chg_ratio_index",$D23,H$1,H$2,101)</f>
        <v>2.7088575657075999</v>
      </c>
      <c r="I23" s="288">
        <f>[1]!thsiFinD("ths_int_chg_ratio_index",$D23,I$1,I$2,101)</f>
        <v>52.296381987525002</v>
      </c>
      <c r="J23" s="288">
        <f>[1]!thsiFinD("ths_int_chg_ratio_index",$D23,J$1,J$2,101)</f>
        <v>62.207804571373998</v>
      </c>
      <c r="K23" s="288">
        <f>[1]!thsiFinD("ths_int_chg_ratio_index",$D23,K$1,K$2,101)</f>
        <v>148.10359879601</v>
      </c>
      <c r="L23" s="288">
        <f>[1]!thsiFinD("ths_int_chg_ratio_index",$D23,L$1,L$2,101)</f>
        <v>204.44343137960999</v>
      </c>
      <c r="M23" s="288">
        <f>[1]!thsiFinD("ths_int_chg_ratio_index",$D23,M$1,M$2,101)</f>
        <v>124.23475744015001</v>
      </c>
      <c r="N23" s="288">
        <f>[1]!thsiFinD("ths_int_chg_ratio_index",$D23,N$1,N$2,101)</f>
        <v>53.695369781139</v>
      </c>
      <c r="O23" s="288">
        <f>[1]!thsiFinD("ths_int_chg_ratio_index",$D23,O$1,O$2,101)</f>
        <v>9.6843433644834001</v>
      </c>
      <c r="P23" s="288">
        <f>[1]!thsiFinD("ths_int_chg_ratio_index",$D23,P$1,P$2,101)</f>
        <v>-5.1268308934466003</v>
      </c>
      <c r="Q23" s="288">
        <f>[1]!thsiFinD("ths_int_chg_ratio_index",$D23,Q$1,Q$2,101)</f>
        <v>-31.931260774134</v>
      </c>
      <c r="R23" s="288">
        <f>[1]!thsiFinD("ths_int_chg_ratio_index",$D23,R$1,R$2,101)</f>
        <v>34.423268690850001</v>
      </c>
      <c r="S23" s="288">
        <f>[1]!thsiFinD("ths_int_chg_ratio_index",$D23,S$1,S$2,101)</f>
        <v>60.62571366369</v>
      </c>
      <c r="T23" s="288">
        <f>[1]!thsiFinD("ths_int_chg_ratio_index",$D23,T$1,T$2,101)</f>
        <v>119.05450999999999</v>
      </c>
      <c r="U23" s="289"/>
    </row>
    <row r="24" spans="1:23" s="284" customFormat="1">
      <c r="A24" s="282" t="s">
        <v>311</v>
      </c>
      <c r="B24" s="282" t="s">
        <v>327</v>
      </c>
      <c r="C24" s="282"/>
      <c r="D24" s="339" t="s">
        <v>325</v>
      </c>
      <c r="E24" s="282" t="s">
        <v>326</v>
      </c>
      <c r="F24" s="282" t="str">
        <f>[1]!thsiFinD("ths_fund_manager_current_fund",D24)</f>
        <v>花秀宁</v>
      </c>
      <c r="G24" s="282" t="s">
        <v>520</v>
      </c>
      <c r="H24" s="294">
        <f>[1]!thsiFinD("ths_adjustment_nvg_ratio_fund",$D24,H$1,H$2,101)</f>
        <v>1.5358361760057999</v>
      </c>
      <c r="I24" s="294">
        <f>[1]!thsiFinD("ths_adjustment_nvg_ratio_fund",$D24,I$1,I$2,101)</f>
        <v>24.825174824361</v>
      </c>
      <c r="J24" s="294">
        <f>[1]!thsiFinD("ths_adjustment_nvg_ratio_fund",$D24,J$1,J$2,101)</f>
        <v>34.615384617578997</v>
      </c>
      <c r="K24" s="294">
        <f>[1]!thsiFinD("ths_adjustment_nvg_ratio_fund",$D24,K$1,K$2,101)</f>
        <v>107.79976717231</v>
      </c>
      <c r="L24" s="294">
        <f>[1]!thsiFinD("ths_adjustment_nvg_ratio_fund",$D24,L$1,L$2,101)</f>
        <v>112.5000000045</v>
      </c>
      <c r="M24" s="294">
        <f>[1]!thsiFinD("ths_adjustment_nvg_ratio_fund",$D24,M$1,M$2,101)</f>
        <v>71.965317919496002</v>
      </c>
      <c r="N24" s="294">
        <f>[1]!thsiFinD("ths_adjustment_nvg_ratio_fund",$D24,N$1,N$2,101)</f>
        <v>53.117782902526997</v>
      </c>
      <c r="O24" s="294">
        <f>[1]!thsiFinD("ths_adjustment_nvg_ratio_fund",$D24,O$1,O$2,101)</f>
        <v>2.3640661959039</v>
      </c>
      <c r="P24" s="294">
        <f>[1]!thsiFinD("ths_adjustment_nvg_ratio_fund",$D24,P$1,P$2,101)</f>
        <v>-27.568493149708999</v>
      </c>
      <c r="Q24" s="294">
        <f>[1]!thsiFinD("ths_adjustment_nvg_ratio_fund",$D24,Q$1,Q$2,101)</f>
        <v>-6.7979124927044996</v>
      </c>
      <c r="R24" s="294">
        <f>[1]!thsiFinD("ths_adjustment_nvg_ratio_fund",$D24,R$1,R$2,101)</f>
        <v>4.8472775550918996</v>
      </c>
      <c r="S24" s="294">
        <f>[1]!thsiFinD("ths_adjustment_nvg_ratio_fund",$D24,S$1,S$2,101)</f>
        <v>32.337434096052</v>
      </c>
      <c r="T24" s="294">
        <f>[1]!thsiFinD("ths_adjustment_nvg_ratio_fund",$D24,T$1,T$2,101)</f>
        <v>7.0792708071749004</v>
      </c>
      <c r="U24" s="295" t="str">
        <f>[1]!thsiFinD("ths_fund_establishment_date_fund",D24)</f>
        <v>2016-12-21</v>
      </c>
      <c r="V24" s="283"/>
      <c r="W24" s="283"/>
    </row>
    <row r="25" spans="1:23" s="284" customFormat="1">
      <c r="A25" s="282" t="s">
        <v>311</v>
      </c>
      <c r="B25" s="282" t="s">
        <v>327</v>
      </c>
      <c r="C25" s="282"/>
      <c r="D25" s="339" t="s">
        <v>330</v>
      </c>
      <c r="E25" s="282" t="s">
        <v>331</v>
      </c>
      <c r="F25" s="282" t="str">
        <f>[1]!thsiFinD("ths_fund_manager_current_fund",D25)</f>
        <v>林清源</v>
      </c>
      <c r="G25" s="282" t="s">
        <v>520</v>
      </c>
      <c r="H25" s="294">
        <f>[1]!thsiFinD("ths_adjustment_nvg_ratio_fund",$D25,H$1,H$2,101)</f>
        <v>2.7219528506939001</v>
      </c>
      <c r="I25" s="294">
        <f>[1]!thsiFinD("ths_adjustment_nvg_ratio_fund",$D25,I$1,I$2,101)</f>
        <v>22.714017496903999</v>
      </c>
      <c r="J25" s="294">
        <f>[1]!thsiFinD("ths_adjustment_nvg_ratio_fund",$D25,J$1,J$2,101)</f>
        <v>48.214802663321002</v>
      </c>
      <c r="K25" s="294">
        <f>[1]!thsiFinD("ths_adjustment_nvg_ratio_fund",$D25,K$1,K$2,101)</f>
        <v>147.61405771400999</v>
      </c>
      <c r="L25" s="294">
        <f>[1]!thsiFinD("ths_adjustment_nvg_ratio_fund",$D25,L$1,L$2,101)</f>
        <v>159.53869550524001</v>
      </c>
      <c r="M25" s="294">
        <f>[1]!thsiFinD("ths_adjustment_nvg_ratio_fund",$D25,M$1,M$2,101)</f>
        <v>148.15413199774</v>
      </c>
      <c r="N25" s="294">
        <f>[1]!thsiFinD("ths_adjustment_nvg_ratio_fund",$D25,N$1,N$2,101)</f>
        <v>73.671861907156</v>
      </c>
      <c r="O25" s="294">
        <f>[1]!thsiFinD("ths_adjustment_nvg_ratio_fund",$D25,O$1,O$2,101)</f>
        <v>0.85354517028649002</v>
      </c>
      <c r="P25" s="294">
        <f>[1]!thsiFinD("ths_adjustment_nvg_ratio_fund",$D25,P$1,P$2,101)</f>
        <v>-2.3679867986799001</v>
      </c>
      <c r="Q25" s="294">
        <f>[1]!thsiFinD("ths_adjustment_nvg_ratio_fund",$D25,Q$1,Q$2,101)</f>
        <v>-5.3790303692716002</v>
      </c>
      <c r="R25" s="294">
        <f>[1]!thsiFinD("ths_adjustment_nvg_ratio_fund",$D25,R$1,R$2,101)</f>
        <v>3.3317199096482999</v>
      </c>
      <c r="S25" s="294">
        <f>[1]!thsiFinD("ths_adjustment_nvg_ratio_fund",$D25,S$1,S$2,101)</f>
        <v>14.269911504425</v>
      </c>
      <c r="T25" s="294">
        <f>[1]!thsiFinD("ths_adjustment_nvg_ratio_fund",$D25,T$1,T$2,101)</f>
        <v>6.5618860510805002</v>
      </c>
      <c r="U25" s="295" t="str">
        <f>[1]!thsiFinD("ths_fund_establishment_date_fund",D25)</f>
        <v>2015-12-11</v>
      </c>
      <c r="V25" s="283"/>
      <c r="W25" s="283"/>
    </row>
    <row r="26" spans="1:23">
      <c r="B26" s="106"/>
      <c r="C26" s="106"/>
      <c r="D26" s="337" t="s">
        <v>538</v>
      </c>
      <c r="E26" s="53" t="s">
        <v>539</v>
      </c>
      <c r="F26" s="53" t="s">
        <v>540</v>
      </c>
      <c r="H26" s="288">
        <f>[1]!thsiFinD("ths_int_chg_ratio_index",$D26,H$1,H$2,101)</f>
        <v>1.5511532505643</v>
      </c>
      <c r="I26" s="288">
        <f>[1]!thsiFinD("ths_int_chg_ratio_index",$D26,I$1,I$2,101)</f>
        <v>13.775074303826999</v>
      </c>
      <c r="J26" s="288">
        <f>[1]!thsiFinD("ths_int_chg_ratio_index",$D26,J$1,J$2,101)</f>
        <v>41.464199526862998</v>
      </c>
      <c r="K26" s="288">
        <f>[1]!thsiFinD("ths_int_chg_ratio_index",$D26,K$1,K$2,101)</f>
        <v>99.522011733390002</v>
      </c>
      <c r="L26" s="288">
        <f>[1]!thsiFinD("ths_int_chg_ratio_index",$D26,L$1,L$2,101)</f>
        <v>86.415658571243995</v>
      </c>
      <c r="M26" s="288">
        <f>[1]!thsiFinD("ths_int_chg_ratio_index",$D26,M$1,M$2,101)</f>
        <v>89.884521688315004</v>
      </c>
      <c r="N26" s="288">
        <f>[1]!thsiFinD("ths_int_chg_ratio_index",$D26,N$1,N$2,101)</f>
        <v>32.516095545477</v>
      </c>
      <c r="O26" s="288">
        <f>[1]!thsiFinD("ths_int_chg_ratio_index",$D26,O$1,O$2,101)</f>
        <v>11.13443549716</v>
      </c>
      <c r="P26" s="288">
        <f>[1]!thsiFinD("ths_int_chg_ratio_index",$D26,P$1,P$2,101)</f>
        <v>-2.7659711653407002</v>
      </c>
      <c r="Q26" s="288">
        <f>[1]!thsiFinD("ths_int_chg_ratio_index",$D26,Q$1,Q$2,101)</f>
        <v>-18.815136001917001</v>
      </c>
      <c r="R26" s="288">
        <f>[1]!thsiFinD("ths_int_chg_ratio_index",$D26,R$1,R$2,101)</f>
        <v>57.293199295504003</v>
      </c>
      <c r="S26" s="288">
        <f>[1]!thsiFinD("ths_int_chg_ratio_index",$D26,S$1,S$2,101)</f>
        <v>27.211455125486001</v>
      </c>
      <c r="T26" s="288">
        <f>[1]!thsiFinD("ths_int_chg_ratio_index",$D26,T$1,T$2,101)</f>
        <v>8.1681094666293994</v>
      </c>
      <c r="U26" s="289"/>
    </row>
    <row r="27" spans="1:23">
      <c r="B27" s="106"/>
      <c r="C27" s="106"/>
      <c r="D27" s="182"/>
      <c r="E27" s="276"/>
      <c r="F27" s="276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288"/>
      <c r="T27" s="288"/>
      <c r="U27" s="289"/>
    </row>
    <row r="28" spans="1:23">
      <c r="B28" s="106"/>
      <c r="C28" s="106"/>
      <c r="D28" s="182"/>
      <c r="E28" s="276"/>
      <c r="F28" s="276"/>
      <c r="H28" s="288"/>
      <c r="I28" s="288"/>
      <c r="J28" s="288"/>
      <c r="K28" s="288"/>
      <c r="L28" s="288"/>
      <c r="M28" s="288"/>
      <c r="N28" s="288"/>
      <c r="O28" s="288"/>
      <c r="P28" s="288"/>
      <c r="Q28" s="288"/>
      <c r="R28" s="288"/>
      <c r="S28" s="288"/>
      <c r="T28" s="288"/>
      <c r="U28" s="289"/>
    </row>
    <row r="29" spans="1:23">
      <c r="B29" s="106"/>
      <c r="C29" s="106"/>
      <c r="D29" s="182"/>
      <c r="E29" s="276"/>
      <c r="F29" s="276"/>
      <c r="H29" s="288"/>
      <c r="I29" s="288"/>
      <c r="J29" s="288"/>
      <c r="K29" s="288"/>
      <c r="L29" s="288"/>
      <c r="M29" s="288"/>
      <c r="N29" s="288"/>
      <c r="O29" s="288"/>
      <c r="P29" s="288"/>
      <c r="Q29" s="288"/>
      <c r="R29" s="288"/>
      <c r="S29" s="288"/>
      <c r="T29" s="288"/>
      <c r="U29" s="289"/>
    </row>
    <row r="30" spans="1:23">
      <c r="B30" s="106"/>
      <c r="C30" s="106"/>
      <c r="D30" s="182"/>
      <c r="E30" s="276"/>
      <c r="F30" s="276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9"/>
    </row>
    <row r="31" spans="1:23" s="107" customFormat="1">
      <c r="A31" s="4"/>
      <c r="B31" s="4" t="s">
        <v>317</v>
      </c>
      <c r="C31" s="4" t="s">
        <v>340</v>
      </c>
      <c r="D31" s="109" t="s">
        <v>86</v>
      </c>
      <c r="E31" s="108" t="s">
        <v>83</v>
      </c>
      <c r="F31" s="108"/>
      <c r="G31" s="53" t="s">
        <v>345</v>
      </c>
      <c r="H31" s="297">
        <f>[1]!thsiFinD("ths_adjustment_nvg_ratio_fund",$D31,H$1,H$2,101)</f>
        <v>1.4618504209023999</v>
      </c>
      <c r="I31" s="297">
        <f>[1]!thsiFinD("ths_adjustment_nvg_ratio_fund",$D31,I$1,I$2,101)</f>
        <v>31.131155533093999</v>
      </c>
      <c r="J31" s="297">
        <f>[1]!thsiFinD("ths_adjustment_nvg_ratio_fund",$D31,J$1,J$2,101)</f>
        <v>29.349525068466999</v>
      </c>
      <c r="K31" s="297">
        <f>[1]!thsiFinD("ths_adjustment_nvg_ratio_fund",$D31,K$1,K$2,101)</f>
        <v>114.77340786791</v>
      </c>
      <c r="L31" s="297">
        <f>[1]!thsiFinD("ths_adjustment_nvg_ratio_fund",$D31,L$1,L$2,101)</f>
        <v>143.35695973950999</v>
      </c>
      <c r="M31" s="297">
        <f>[1]!thsiFinD("ths_adjustment_nvg_ratio_fund",$D31,M$1,M$2,101)</f>
        <v>105.21396325416001</v>
      </c>
      <c r="N31" s="297">
        <f>[1]!thsiFinD("ths_adjustment_nvg_ratio_fund",$D31,N$1,N$2,101)</f>
        <v>55.399850518523003</v>
      </c>
      <c r="O31" s="297">
        <f>[1]!thsiFinD("ths_adjustment_nvg_ratio_fund",$D31,O$1,O$2,101)</f>
        <v>20.767205715543</v>
      </c>
      <c r="P31" s="297">
        <f>[1]!thsiFinD("ths_adjustment_nvg_ratio_fund",$D31,P$1,P$2,101)</f>
        <v>-22.055461097283001</v>
      </c>
      <c r="Q31" s="297">
        <f>[1]!thsiFinD("ths_adjustment_nvg_ratio_fund",$D31,Q$1,Q$2,101)</f>
        <v>-28.081123247672</v>
      </c>
      <c r="R31" s="297">
        <f>[1]!thsiFinD("ths_adjustment_nvg_ratio_fund",$D31,R$1,R$2,101)</f>
        <v>15.651263569058001</v>
      </c>
      <c r="S31" s="297">
        <f>[1]!thsiFinD("ths_adjustment_nvg_ratio_fund",$D31,S$1,S$2,101)</f>
        <v>77.968481826002005</v>
      </c>
      <c r="T31" s="297">
        <f>[1]!thsiFinD("ths_adjustment_nvg_ratio_fund",$D31,T$1,T$2,101)</f>
        <v>45.758471677644998</v>
      </c>
      <c r="U31" s="298" t="str">
        <f>[1]!thsiFinD("ths_fund_establishment_date_fund",D31)</f>
        <v>2018-11-08</v>
      </c>
      <c r="V31" s="141" t="s">
        <v>321</v>
      </c>
      <c r="W31" s="109"/>
    </row>
    <row r="32" spans="1:23">
      <c r="B32" s="53" t="s">
        <v>318</v>
      </c>
      <c r="C32" s="53" t="s">
        <v>340</v>
      </c>
      <c r="D32" s="53" t="s">
        <v>90</v>
      </c>
      <c r="E32" s="156" t="s">
        <v>93</v>
      </c>
      <c r="F32" s="156"/>
      <c r="G32" s="53" t="s">
        <v>345</v>
      </c>
      <c r="H32" s="288">
        <f>[1]!thsiFinD("ths_adjustment_nvg_ratio_fund",$D32,H$1,H$2,101)</f>
        <v>3.9936029243774001</v>
      </c>
      <c r="I32" s="288">
        <f>[1]!thsiFinD("ths_adjustment_nvg_ratio_fund",$D32,I$1,I$2,101)</f>
        <v>40.418311944719001</v>
      </c>
      <c r="J32" s="288">
        <f>[1]!thsiFinD("ths_adjustment_nvg_ratio_fund",$D32,J$1,J$2,101)</f>
        <v>46.501448342453003</v>
      </c>
      <c r="K32" s="288">
        <f>[1]!thsiFinD("ths_adjustment_nvg_ratio_fund",$D32,K$1,K$2,101)</f>
        <v>0</v>
      </c>
      <c r="L32" s="288">
        <f>[1]!thsiFinD("ths_adjustment_nvg_ratio_fund",$D32,L$1,L$2,101)</f>
        <v>0</v>
      </c>
      <c r="M32" s="288">
        <f>[1]!thsiFinD("ths_adjustment_nvg_ratio_fund",$D32,M$1,M$2,101)</f>
        <v>0</v>
      </c>
      <c r="N32" s="288">
        <f>[1]!thsiFinD("ths_adjustment_nvg_ratio_fund",$D32,N$1,N$2,101)</f>
        <v>0</v>
      </c>
      <c r="O32" s="288">
        <f>[1]!thsiFinD("ths_adjustment_nvg_ratio_fund",$D32,O$1,O$2,101)</f>
        <v>0</v>
      </c>
      <c r="P32" s="288">
        <f>[1]!thsiFinD("ths_adjustment_nvg_ratio_fund",$D32,P$1,P$2,101)</f>
        <v>0</v>
      </c>
      <c r="Q32" s="288">
        <f>[1]!thsiFinD("ths_adjustment_nvg_ratio_fund",$D32,Q$1,Q$2,101)</f>
        <v>0</v>
      </c>
      <c r="R32" s="288">
        <f>[1]!thsiFinD("ths_adjustment_nvg_ratio_fund",$D32,R$1,R$2,101)</f>
        <v>0</v>
      </c>
      <c r="S32" s="288">
        <f>[1]!thsiFinD("ths_adjustment_nvg_ratio_fund",$D32,S$1,S$2,101)</f>
        <v>0</v>
      </c>
      <c r="T32" s="288">
        <f>[1]!thsiFinD("ths_adjustment_nvg_ratio_fund",$D32,T$1,T$2,101)</f>
        <v>0</v>
      </c>
      <c r="U32" s="289" t="str">
        <f>[1]!thsiFinD("ths_fund_establishment_date_fund",D32)</f>
        <v>2025-07-16</v>
      </c>
      <c r="V32" s="142" t="s">
        <v>322</v>
      </c>
    </row>
    <row r="33" spans="1:23">
      <c r="B33" s="53" t="s">
        <v>40</v>
      </c>
      <c r="C33" s="53" t="s">
        <v>340</v>
      </c>
      <c r="D33" s="106" t="s">
        <v>29</v>
      </c>
      <c r="E33" s="104" t="s">
        <v>30</v>
      </c>
      <c r="F33" s="104"/>
      <c r="G33" s="53" t="s">
        <v>345</v>
      </c>
      <c r="H33" s="288">
        <f>[1]!thsiFinD("ths_adjustment_nvg_ratio_fund",$D33,H$1,H$2,101)</f>
        <v>2.7457869737784</v>
      </c>
      <c r="I33" s="288">
        <f>[1]!thsiFinD("ths_adjustment_nvg_ratio_fund",$D33,I$1,I$2,101)</f>
        <v>39.225886087109998</v>
      </c>
      <c r="J33" s="288">
        <f>[1]!thsiFinD("ths_adjustment_nvg_ratio_fund",$D33,J$1,J$2,101)</f>
        <v>30.920698088961</v>
      </c>
      <c r="K33" s="288">
        <f>[1]!thsiFinD("ths_adjustment_nvg_ratio_fund",$D33,K$1,K$2,101)</f>
        <v>115.97483416535999</v>
      </c>
      <c r="L33" s="288">
        <f>[1]!thsiFinD("ths_adjustment_nvg_ratio_fund",$D33,L$1,L$2,101)</f>
        <v>168.39466304070999</v>
      </c>
      <c r="M33" s="288">
        <f>[1]!thsiFinD("ths_adjustment_nvg_ratio_fund",$D33,M$1,M$2,101)</f>
        <v>116.93913999176</v>
      </c>
      <c r="N33" s="288">
        <f>[1]!thsiFinD("ths_adjustment_nvg_ratio_fund",$D33,N$1,N$2,101)</f>
        <v>65.509433962263998</v>
      </c>
      <c r="O33" s="288">
        <f>[1]!thsiFinD("ths_adjustment_nvg_ratio_fund",$D33,O$1,O$2,101)</f>
        <v>20.753935376967998</v>
      </c>
      <c r="P33" s="288">
        <f>[1]!thsiFinD("ths_adjustment_nvg_ratio_fund",$D33,P$1,P$2,101)</f>
        <v>11.070212570167</v>
      </c>
      <c r="Q33" s="288">
        <f>[1]!thsiFinD("ths_adjustment_nvg_ratio_fund",$D33,Q$1,Q$2,101)</f>
        <v>-32.687066402379003</v>
      </c>
      <c r="R33" s="288">
        <f>[1]!thsiFinD("ths_adjustment_nvg_ratio_fund",$D33,R$1,R$2,101)</f>
        <v>10.628383471527</v>
      </c>
      <c r="S33" s="288">
        <f>[1]!thsiFinD("ths_adjustment_nvg_ratio_fund",$D33,S$1,S$2,101)</f>
        <v>26.752366889603</v>
      </c>
      <c r="T33" s="288">
        <f>[1]!thsiFinD("ths_adjustment_nvg_ratio_fund",$D33,T$1,T$2,101)</f>
        <v>59.151230301355</v>
      </c>
      <c r="U33" s="289" t="str">
        <f>[1]!thsiFinD("ths_fund_establishment_date_fund",D33)</f>
        <v>2017-04-10</v>
      </c>
      <c r="V33" s="142" t="s">
        <v>319</v>
      </c>
    </row>
    <row r="34" spans="1:23">
      <c r="A34" s="53" t="s">
        <v>310</v>
      </c>
      <c r="B34" s="53" t="s">
        <v>40</v>
      </c>
      <c r="C34" s="53" t="s">
        <v>341</v>
      </c>
      <c r="D34" s="106" t="s">
        <v>224</v>
      </c>
      <c r="E34" s="156" t="s">
        <v>33</v>
      </c>
      <c r="F34" s="156"/>
      <c r="G34" s="53" t="s">
        <v>345</v>
      </c>
      <c r="H34" s="288">
        <f>[1]!thsiFinD("ths_adjustment_nvg_ratio_fund",$D34,H$1,H$2,101)</f>
        <v>7.0935826450031998</v>
      </c>
      <c r="I34" s="288">
        <f>[1]!thsiFinD("ths_adjustment_nvg_ratio_fund",$D34,I$1,I$2,101)</f>
        <v>56.183605255320003</v>
      </c>
      <c r="J34" s="288">
        <f>[1]!thsiFinD("ths_adjustment_nvg_ratio_fund",$D34,J$1,J$2,101)</f>
        <v>61.856094382331001</v>
      </c>
      <c r="K34" s="288">
        <f>[1]!thsiFinD("ths_adjustment_nvg_ratio_fund",$D34,K$1,K$2,101)</f>
        <v>273.90270955475</v>
      </c>
      <c r="L34" s="288">
        <f>[1]!thsiFinD("ths_adjustment_nvg_ratio_fund",$D34,L$1,L$2,101)</f>
        <v>315.29391059485999</v>
      </c>
      <c r="M34" s="288">
        <f>[1]!thsiFinD("ths_adjustment_nvg_ratio_fund",$D34,M$1,M$2,101)</f>
        <v>322.77165636477997</v>
      </c>
      <c r="N34" s="288">
        <f>[1]!thsiFinD("ths_adjustment_nvg_ratio_fund",$D34,N$1,N$2,101)</f>
        <v>115.55407703112</v>
      </c>
      <c r="O34" s="288">
        <f>[1]!thsiFinD("ths_adjustment_nvg_ratio_fund",$D34,O$1,O$2,101)</f>
        <v>31.151832460733001</v>
      </c>
      <c r="P34" s="288">
        <f>[1]!thsiFinD("ths_adjustment_nvg_ratio_fund",$D34,P$1,P$2,101)</f>
        <v>25.71916138469</v>
      </c>
      <c r="Q34" s="288">
        <f>[1]!thsiFinD("ths_adjustment_nvg_ratio_fund",$D34,Q$1,Q$2,101)</f>
        <v>-25.214220601640999</v>
      </c>
      <c r="R34" s="288">
        <f>[1]!thsiFinD("ths_adjustment_nvg_ratio_fund",$D34,R$1,R$2,101)</f>
        <v>7.0661721647471998</v>
      </c>
      <c r="S34" s="288">
        <f>[1]!thsiFinD("ths_adjustment_nvg_ratio_fund",$D34,S$1,S$2,101)</f>
        <v>1.6165823663592001</v>
      </c>
      <c r="T34" s="288">
        <f>[1]!thsiFinD("ths_adjustment_nvg_ratio_fund",$D34,T$1,T$2,101)</f>
        <v>0</v>
      </c>
      <c r="U34" s="289" t="str">
        <f>[1]!thsiFinD("ths_fund_establishment_date_fund",D34)</f>
        <v>2019-09-03</v>
      </c>
      <c r="V34" s="143" t="s">
        <v>352</v>
      </c>
    </row>
    <row r="35" spans="1:23">
      <c r="A35" s="53" t="s">
        <v>72</v>
      </c>
      <c r="B35" s="53" t="s">
        <v>40</v>
      </c>
      <c r="C35" s="106" t="s">
        <v>342</v>
      </c>
      <c r="D35" s="106" t="s">
        <v>73</v>
      </c>
      <c r="E35" s="104" t="s">
        <v>85</v>
      </c>
      <c r="F35" s="104"/>
      <c r="G35" s="106" t="s">
        <v>346</v>
      </c>
      <c r="H35" s="288"/>
      <c r="I35" s="288">
        <f>[1]!thsiFinD("ths_adjustment_nvg_ratio_fund",$D35,I$1,I$2,101)</f>
        <v>38.224467701191003</v>
      </c>
      <c r="J35" s="288">
        <f>[1]!thsiFinD("ths_adjustment_nvg_ratio_fund",$D35,J$1,J$2,101)</f>
        <v>30.199197770072999</v>
      </c>
      <c r="K35" s="288"/>
      <c r="L35" s="288">
        <f>[1]!thsiFinD("ths_adjustment_nvg_ratio_fund",$D35,L$1,L$2,101)</f>
        <v>136.57813465102001</v>
      </c>
      <c r="M35" s="288">
        <f>[1]!thsiFinD("ths_adjustment_nvg_ratio_fund",$D35,M$1,M$2,101)</f>
        <v>75.359399322406006</v>
      </c>
      <c r="N35" s="288">
        <f>[1]!thsiFinD("ths_adjustment_nvg_ratio_fund",$D35,N$1,N$2,101)</f>
        <v>39.593812280534998</v>
      </c>
      <c r="O35" s="288">
        <f>[1]!thsiFinD("ths_adjustment_nvg_ratio_fund",$D35,O$1,O$2,101)</f>
        <v>13.252364574376999</v>
      </c>
      <c r="P35" s="288">
        <f>[1]!thsiFinD("ths_adjustment_nvg_ratio_fund",$D35,P$1,P$2,101)</f>
        <v>-7.6984126984127004</v>
      </c>
      <c r="Q35" s="288">
        <f>[1]!thsiFinD("ths_adjustment_nvg_ratio_fund",$D35,Q$1,Q$2,101)</f>
        <v>0</v>
      </c>
      <c r="R35" s="288">
        <f>[1]!thsiFinD("ths_adjustment_nvg_ratio_fund",$D35,R$1,R$2,101)</f>
        <v>0</v>
      </c>
      <c r="S35" s="288">
        <f>[1]!thsiFinD("ths_adjustment_nvg_ratio_fund",$D35,S$1,S$2,101)</f>
        <v>0</v>
      </c>
      <c r="T35" s="288">
        <f>[1]!thsiFinD("ths_adjustment_nvg_ratio_fund",$D35,T$1,T$2,101)</f>
        <v>0</v>
      </c>
      <c r="U35" s="289" t="str">
        <f>[1]!thsiFinD("ths_fund_establishment_date_fund",D35)</f>
        <v>2022-12-20</v>
      </c>
      <c r="V35" s="143" t="s">
        <v>315</v>
      </c>
    </row>
    <row r="36" spans="1:23" s="107" customFormat="1">
      <c r="A36" s="4" t="s">
        <v>308</v>
      </c>
      <c r="B36" s="4" t="s">
        <v>40</v>
      </c>
      <c r="C36" s="4" t="s">
        <v>307</v>
      </c>
      <c r="D36" s="109" t="s">
        <v>88</v>
      </c>
      <c r="E36" s="157" t="s">
        <v>89</v>
      </c>
      <c r="F36" s="157"/>
      <c r="G36" s="4" t="s">
        <v>346</v>
      </c>
      <c r="H36" s="297">
        <f>[1]!thsiFinD("ths_adjustment_nvg_ratio_fund",$D36,H$1,H$2,101)</f>
        <v>1.0430963491628</v>
      </c>
      <c r="I36" s="297">
        <f>[1]!thsiFinD("ths_adjustment_nvg_ratio_fund",$D36,I$1,I$2,101)</f>
        <v>54.793944491169</v>
      </c>
      <c r="J36" s="297">
        <f>[1]!thsiFinD("ths_adjustment_nvg_ratio_fund",$D36,J$1,J$2,101)</f>
        <v>51.131639722864001</v>
      </c>
      <c r="K36" s="297">
        <f>[1]!thsiFinD("ths_adjustment_nvg_ratio_fund",$D36,K$1,K$2,101)</f>
        <v>130.85606773283001</v>
      </c>
      <c r="L36" s="297">
        <f>[1]!thsiFinD("ths_adjustment_nvg_ratio_fund",$D36,L$1,L$2,101)</f>
        <v>257.11860295900999</v>
      </c>
      <c r="M36" s="297">
        <f>[1]!thsiFinD("ths_adjustment_nvg_ratio_fund",$D36,M$1,M$2,101)</f>
        <v>149.89816700610999</v>
      </c>
      <c r="N36" s="297">
        <f>[1]!thsiFinD("ths_adjustment_nvg_ratio_fund",$D36,N$1,N$2,101)</f>
        <v>55.506783719074001</v>
      </c>
      <c r="O36" s="297">
        <f>[1]!thsiFinD("ths_adjustment_nvg_ratio_fund",$D36,O$1,O$2,101)</f>
        <v>30.249480249480001</v>
      </c>
      <c r="P36" s="297">
        <f>[1]!thsiFinD("ths_adjustment_nvg_ratio_fund",$D36,P$1,P$2,101)</f>
        <v>5.1940951339529997</v>
      </c>
      <c r="Q36" s="297">
        <f>[1]!thsiFinD("ths_adjustment_nvg_ratio_fund",$D36,Q$1,Q$2,101)</f>
        <v>0</v>
      </c>
      <c r="R36" s="297">
        <f>[1]!thsiFinD("ths_adjustment_nvg_ratio_fund",$D36,R$1,R$2,101)</f>
        <v>0</v>
      </c>
      <c r="S36" s="297">
        <f>[1]!thsiFinD("ths_adjustment_nvg_ratio_fund",$D36,S$1,S$2,101)</f>
        <v>0</v>
      </c>
      <c r="T36" s="297">
        <f>[1]!thsiFinD("ths_adjustment_nvg_ratio_fund",$D36,T$1,T$2,101)</f>
        <v>0</v>
      </c>
      <c r="U36" s="298" t="str">
        <f>[1]!thsiFinD("ths_fund_establishment_date_fund",D36)</f>
        <v>2022-12-07</v>
      </c>
      <c r="V36" s="141" t="s">
        <v>332</v>
      </c>
      <c r="W36" s="109"/>
    </row>
    <row r="37" spans="1:23" s="107" customFormat="1">
      <c r="A37" s="4" t="s">
        <v>308</v>
      </c>
      <c r="B37" s="4" t="s">
        <v>40</v>
      </c>
      <c r="C37" s="4" t="s">
        <v>307</v>
      </c>
      <c r="D37" s="109" t="s">
        <v>223</v>
      </c>
      <c r="E37" s="157" t="s">
        <v>222</v>
      </c>
      <c r="F37" s="157"/>
      <c r="G37" s="4" t="s">
        <v>346</v>
      </c>
      <c r="H37" s="297">
        <f>[1]!thsiFinD("ths_adjustment_nvg_ratio_fund",$D37,H$1,H$2,101)</f>
        <v>2.7850521677682001</v>
      </c>
      <c r="I37" s="297">
        <f>[1]!thsiFinD("ths_adjustment_nvg_ratio_fund",$D37,I$1,I$2,101)</f>
        <v>48.465926148304</v>
      </c>
      <c r="J37" s="297">
        <f>[1]!thsiFinD("ths_adjustment_nvg_ratio_fund",$D37,J$1,J$2,101)</f>
        <v>55.809703843729999</v>
      </c>
      <c r="K37" s="297">
        <f>[1]!thsiFinD("ths_adjustment_nvg_ratio_fund",$D37,K$1,K$2,101)</f>
        <v>129.29339762610999</v>
      </c>
      <c r="L37" s="297"/>
      <c r="M37" s="297"/>
      <c r="N37" s="297">
        <f>[1]!thsiFinD("ths_adjustment_nvg_ratio_fund",$D37,N$1,N$2,101)</f>
        <v>47.875512486022998</v>
      </c>
      <c r="O37" s="297">
        <f>[1]!thsiFinD("ths_adjustment_nvg_ratio_fund",$D37,O$1,O$2,101)</f>
        <v>9.3317033414832995</v>
      </c>
      <c r="P37" s="297">
        <f>[1]!thsiFinD("ths_adjustment_nvg_ratio_fund",$D37,P$1,P$2,101)</f>
        <v>0</v>
      </c>
      <c r="Q37" s="297">
        <f>[1]!thsiFinD("ths_adjustment_nvg_ratio_fund",$D37,Q$1,Q$2,101)</f>
        <v>0</v>
      </c>
      <c r="R37" s="297">
        <f>[1]!thsiFinD("ths_adjustment_nvg_ratio_fund",$D37,R$1,R$2,101)</f>
        <v>0</v>
      </c>
      <c r="S37" s="297">
        <f>[1]!thsiFinD("ths_adjustment_nvg_ratio_fund",$D37,S$1,S$2,101)</f>
        <v>0</v>
      </c>
      <c r="T37" s="297">
        <f>[1]!thsiFinD("ths_adjustment_nvg_ratio_fund",$D37,T$1,T$2,101)</f>
        <v>0</v>
      </c>
      <c r="U37" s="298" t="str">
        <f>[1]!thsiFinD("ths_fund_establishment_date_fund",D37)</f>
        <v>2023-09-26</v>
      </c>
      <c r="V37" s="141"/>
      <c r="W37" s="109"/>
    </row>
    <row r="38" spans="1:23" s="107" customFormat="1">
      <c r="A38" s="4" t="s">
        <v>308</v>
      </c>
      <c r="B38" s="4" t="s">
        <v>11</v>
      </c>
      <c r="C38" s="4" t="s">
        <v>307</v>
      </c>
      <c r="D38" s="109" t="s">
        <v>52</v>
      </c>
      <c r="E38" s="170" t="s">
        <v>49</v>
      </c>
      <c r="F38" s="170"/>
      <c r="G38" s="4" t="s">
        <v>346</v>
      </c>
      <c r="H38" s="297">
        <f>[1]!thsiFinD("ths_adjustment_nvg_ratio_fund",$D38,H$1,H$2,101)</f>
        <v>0.75852868305698995</v>
      </c>
      <c r="I38" s="297">
        <f>[1]!thsiFinD("ths_adjustment_nvg_ratio_fund",$D38,I$1,I$2,101)</f>
        <v>56.497543070273998</v>
      </c>
      <c r="J38" s="297">
        <f>[1]!thsiFinD("ths_adjustment_nvg_ratio_fund",$D38,J$1,J$2,101)</f>
        <v>69.383570421632996</v>
      </c>
      <c r="K38" s="297">
        <f>[1]!thsiFinD("ths_adjustment_nvg_ratio_fund",$D38,K$1,K$2,101)</f>
        <v>172.88118096418</v>
      </c>
      <c r="L38" s="297">
        <f>[1]!thsiFinD("ths_adjustment_nvg_ratio_fund",$D38,L$1,L$2,101)</f>
        <v>247.54141467263</v>
      </c>
      <c r="M38" s="297">
        <f>[1]!thsiFinD("ths_adjustment_nvg_ratio_fund",$D38,M$1,M$2,101)</f>
        <v>145.87480234397</v>
      </c>
      <c r="N38" s="297">
        <f>[1]!thsiFinD("ths_adjustment_nvg_ratio_fund",$D38,N$1,N$2,101)</f>
        <v>55.655296229803</v>
      </c>
      <c r="O38" s="297">
        <f>[1]!thsiFinD("ths_adjustment_nvg_ratio_fund",$D38,O$1,O$2,101)</f>
        <v>10.956175298805</v>
      </c>
      <c r="P38" s="297">
        <f>[1]!thsiFinD("ths_adjustment_nvg_ratio_fund",$D38,P$1,P$2,101)</f>
        <v>4.5954392869545</v>
      </c>
      <c r="Q38" s="297">
        <f>[1]!thsiFinD("ths_adjustment_nvg_ratio_fund",$D38,Q$1,Q$2,101)</f>
        <v>-13.228204098031</v>
      </c>
      <c r="R38" s="297">
        <f>[1]!thsiFinD("ths_adjustment_nvg_ratio_fund",$D38,R$1,R$2,101)</f>
        <v>0</v>
      </c>
      <c r="S38" s="297">
        <f>[1]!thsiFinD("ths_adjustment_nvg_ratio_fund",$D38,S$1,S$2,101)</f>
        <v>0</v>
      </c>
      <c r="T38" s="297">
        <f>[1]!thsiFinD("ths_adjustment_nvg_ratio_fund",$D38,T$1,T$2,101)</f>
        <v>0</v>
      </c>
      <c r="U38" s="298" t="str">
        <f>[1]!thsiFinD("ths_fund_establishment_date_fund",D38)</f>
        <v>2021-12-08</v>
      </c>
      <c r="V38" s="141"/>
      <c r="W38" s="109"/>
    </row>
    <row r="39" spans="1:23" s="107" customFormat="1">
      <c r="A39" s="4" t="s">
        <v>308</v>
      </c>
      <c r="B39" s="4" t="s">
        <v>11</v>
      </c>
      <c r="C39" s="4" t="s">
        <v>307</v>
      </c>
      <c r="D39" s="109" t="s">
        <v>50</v>
      </c>
      <c r="E39" s="170" t="s">
        <v>51</v>
      </c>
      <c r="F39" s="170"/>
      <c r="G39" s="4" t="s">
        <v>346</v>
      </c>
      <c r="H39" s="297">
        <f>[1]!thsiFinD("ths_adjustment_nvg_ratio_fund",$D39,H$1,H$2,101)</f>
        <v>1.5582220719958999</v>
      </c>
      <c r="I39" s="297">
        <f>[1]!thsiFinD("ths_adjustment_nvg_ratio_fund",$D39,I$1,I$2,101)</f>
        <v>49.252396800954003</v>
      </c>
      <c r="J39" s="297">
        <f>[1]!thsiFinD("ths_adjustment_nvg_ratio_fund",$D39,J$1,J$2,101)</f>
        <v>51.449165784565999</v>
      </c>
      <c r="K39" s="297">
        <f>[1]!thsiFinD("ths_adjustment_nvg_ratio_fund",$D39,K$1,K$2,101)</f>
        <v>142.52159173460001</v>
      </c>
      <c r="L39" s="297">
        <f>[1]!thsiFinD("ths_adjustment_nvg_ratio_fund",$D39,L$1,L$2,101)</f>
        <v>222.65893470789999</v>
      </c>
      <c r="M39" s="297">
        <f>[1]!thsiFinD("ths_adjustment_nvg_ratio_fund",$D39,M$1,M$2,101)</f>
        <v>142.18926325971</v>
      </c>
      <c r="N39" s="297">
        <f>[1]!thsiFinD("ths_adjustment_nvg_ratio_fund",$D39,N$1,N$2,101)</f>
        <v>62.176081092128001</v>
      </c>
      <c r="O39" s="297">
        <f>[1]!thsiFinD("ths_adjustment_nvg_ratio_fund",$D39,O$1,O$2,101)</f>
        <v>20.226044226043999</v>
      </c>
      <c r="P39" s="297">
        <f>[1]!thsiFinD("ths_adjustment_nvg_ratio_fund",$D39,P$1,P$2,101)</f>
        <v>-5.5070579494798997</v>
      </c>
      <c r="Q39" s="297">
        <f>[1]!thsiFinD("ths_adjustment_nvg_ratio_fund",$D39,Q$1,Q$2,101)</f>
        <v>0</v>
      </c>
      <c r="R39" s="297">
        <f>[1]!thsiFinD("ths_adjustment_nvg_ratio_fund",$D39,R$1,R$2,101)</f>
        <v>0</v>
      </c>
      <c r="S39" s="297">
        <f>[1]!thsiFinD("ths_adjustment_nvg_ratio_fund",$D39,S$1,S$2,101)</f>
        <v>0</v>
      </c>
      <c r="T39" s="297">
        <f>[1]!thsiFinD("ths_adjustment_nvg_ratio_fund",$D39,T$1,T$2,101)</f>
        <v>0</v>
      </c>
      <c r="U39" s="298" t="str">
        <f>[1]!thsiFinD("ths_fund_establishment_date_fund",D39)</f>
        <v>2022-04-22</v>
      </c>
      <c r="V39" s="141"/>
      <c r="W39" s="109"/>
    </row>
    <row r="40" spans="1:23" s="84" customFormat="1">
      <c r="A40" s="5"/>
      <c r="B40" s="5" t="s">
        <v>11</v>
      </c>
      <c r="C40" s="5" t="s">
        <v>62</v>
      </c>
      <c r="D40" s="129" t="s">
        <v>65</v>
      </c>
      <c r="E40" s="130" t="s">
        <v>1</v>
      </c>
      <c r="F40" s="130"/>
      <c r="G40" s="5" t="s">
        <v>62</v>
      </c>
      <c r="H40" s="299">
        <f>[1]!thsiFinD("ths_adjustment_nvg_ratio_fund",$D40,H$1,H$2,101)</f>
        <v>2.6441434103183998</v>
      </c>
      <c r="I40" s="299">
        <f>[1]!thsiFinD("ths_adjustment_nvg_ratio_fund",$D40,I$1,I$2,101)</f>
        <v>42.116769324194998</v>
      </c>
      <c r="J40" s="299">
        <f>[1]!thsiFinD("ths_adjustment_nvg_ratio_fund",$D40,J$1,J$2,101)</f>
        <v>37.912513469827999</v>
      </c>
      <c r="K40" s="299">
        <f>[1]!thsiFinD("ths_adjustment_nvg_ratio_fund",$D40,K$1,K$2,101)</f>
        <v>163.95862202314001</v>
      </c>
      <c r="L40" s="299">
        <f>[1]!thsiFinD("ths_adjustment_nvg_ratio_fund",$D40,L$1,L$2,101)</f>
        <v>204.4378368333</v>
      </c>
      <c r="M40" s="299">
        <f>[1]!thsiFinD("ths_adjustment_nvg_ratio_fund",$D40,M$1,M$2,101)</f>
        <v>216.99756182515</v>
      </c>
      <c r="N40" s="299">
        <f>[1]!thsiFinD("ths_adjustment_nvg_ratio_fund",$D40,N$1,N$2,101)</f>
        <v>85.565206523776993</v>
      </c>
      <c r="O40" s="299">
        <f>[1]!thsiFinD("ths_adjustment_nvg_ratio_fund",$D40,O$1,O$2,101)</f>
        <v>32.398444609911003</v>
      </c>
      <c r="P40" s="299">
        <f>[1]!thsiFinD("ths_adjustment_nvg_ratio_fund",$D40,P$1,P$2,101)</f>
        <v>44.919369342365997</v>
      </c>
      <c r="Q40" s="299">
        <f>[1]!thsiFinD("ths_adjustment_nvg_ratio_fund",$D40,Q$1,Q$2,101)</f>
        <v>-33.795046832830998</v>
      </c>
      <c r="R40" s="299">
        <f>[1]!thsiFinD("ths_adjustment_nvg_ratio_fund",$D40,R$1,R$2,101)</f>
        <v>51.064212482762997</v>
      </c>
      <c r="S40" s="299">
        <f>[1]!thsiFinD("ths_adjustment_nvg_ratio_fund",$D40,S$1,S$2,101)</f>
        <v>66.125498007968005</v>
      </c>
      <c r="T40" s="299">
        <f>[1]!thsiFinD("ths_adjustment_nvg_ratio_fund",$D40,T$1,T$2,101)</f>
        <v>30.051813471502999</v>
      </c>
      <c r="U40" s="300" t="str">
        <f>[1]!thsiFinD("ths_fund_establishment_date_fund",D40)</f>
        <v>2015-05-27</v>
      </c>
      <c r="V40" s="129"/>
      <c r="W40" s="129"/>
    </row>
    <row r="41" spans="1:23" s="84" customFormat="1">
      <c r="A41" s="5"/>
      <c r="B41" s="5" t="s">
        <v>11</v>
      </c>
      <c r="C41" s="5" t="s">
        <v>62</v>
      </c>
      <c r="D41" s="129" t="s">
        <v>64</v>
      </c>
      <c r="E41" s="171" t="s">
        <v>9</v>
      </c>
      <c r="F41" s="171"/>
      <c r="G41" s="5" t="s">
        <v>62</v>
      </c>
      <c r="H41" s="299">
        <f>[1]!thsiFinD("ths_adjustment_nvg_ratio_fund",$D41,H$1,H$2,101)</f>
        <v>4.6391752577782004</v>
      </c>
      <c r="I41" s="299">
        <f>[1]!thsiFinD("ths_adjustment_nvg_ratio_fund",$D41,I$1,I$2,101)</f>
        <v>62.950410273989</v>
      </c>
      <c r="J41" s="299">
        <f>[1]!thsiFinD("ths_adjustment_nvg_ratio_fund",$D41,J$1,J$2,101)</f>
        <v>68.679186005424995</v>
      </c>
      <c r="K41" s="299">
        <f>[1]!thsiFinD("ths_adjustment_nvg_ratio_fund",$D41,K$1,K$2,101)</f>
        <v>273.26766651060001</v>
      </c>
      <c r="L41" s="299">
        <f>[1]!thsiFinD("ths_adjustment_nvg_ratio_fund",$D41,L$1,L$2,101)</f>
        <v>329.06895060258</v>
      </c>
      <c r="M41" s="299">
        <f>[1]!thsiFinD("ths_adjustment_nvg_ratio_fund",$D41,M$1,M$2,101)</f>
        <v>259.04384088145002</v>
      </c>
      <c r="N41" s="299">
        <f>[1]!thsiFinD("ths_adjustment_nvg_ratio_fund",$D41,N$1,N$2,101)</f>
        <v>108.05116629043999</v>
      </c>
      <c r="O41" s="299">
        <f>[1]!thsiFinD("ths_adjustment_nvg_ratio_fund",$D41,O$1,O$2,101)</f>
        <v>24.906015037593999</v>
      </c>
      <c r="P41" s="299">
        <f>[1]!thsiFinD("ths_adjustment_nvg_ratio_fund",$D41,P$1,P$2,101)</f>
        <v>-8.8260497000857008</v>
      </c>
      <c r="Q41" s="299">
        <f>[1]!thsiFinD("ths_adjustment_nvg_ratio_fund",$D41,Q$1,Q$2,101)</f>
        <v>-24.122236671001001</v>
      </c>
      <c r="R41" s="299">
        <f>[1]!thsiFinD("ths_adjustment_nvg_ratio_fund",$D41,R$1,R$2,101)</f>
        <v>24.787018255578001</v>
      </c>
      <c r="S41" s="299">
        <f>[1]!thsiFinD("ths_adjustment_nvg_ratio_fund",$D41,S$1,S$2,101)</f>
        <v>43.983644859812998</v>
      </c>
      <c r="T41" s="299">
        <f>[1]!thsiFinD("ths_adjustment_nvg_ratio_fund",$D41,T$1,T$2,101)</f>
        <v>75.589743589744003</v>
      </c>
      <c r="U41" s="300" t="str">
        <f>[1]!thsiFinD("ths_fund_establishment_date_fund",D41)</f>
        <v>2016-09-27</v>
      </c>
      <c r="V41" s="129"/>
      <c r="W41" s="129"/>
    </row>
    <row r="42" spans="1:23" s="84" customFormat="1">
      <c r="A42" s="5"/>
      <c r="B42" s="5" t="s">
        <v>11</v>
      </c>
      <c r="C42" s="5" t="s">
        <v>62</v>
      </c>
      <c r="D42" s="129" t="s">
        <v>288</v>
      </c>
      <c r="E42" s="130" t="s">
        <v>289</v>
      </c>
      <c r="F42" s="130"/>
      <c r="G42" s="5" t="s">
        <v>62</v>
      </c>
      <c r="H42" s="299">
        <f>[1]!thsiFinD("ths_adjustment_nvg_ratio_fund",$D42,H$1,H$2,101)</f>
        <v>5.3633572162977998</v>
      </c>
      <c r="I42" s="299">
        <f>[1]!thsiFinD("ths_adjustment_nvg_ratio_fund",$D42,I$1,I$2,101)</f>
        <v>64.546035804959004</v>
      </c>
      <c r="J42" s="299">
        <f>[1]!thsiFinD("ths_adjustment_nvg_ratio_fund",$D42,J$1,J$2,101)</f>
        <v>72.486595173275006</v>
      </c>
      <c r="K42" s="299">
        <f>[1]!thsiFinD("ths_adjustment_nvg_ratio_fund",$D42,K$1,K$2,101)</f>
        <v>251.0914051844</v>
      </c>
      <c r="L42" s="299">
        <f>[1]!thsiFinD("ths_adjustment_nvg_ratio_fund",$D42,L$1,L$2,101)</f>
        <v>306.23520126192</v>
      </c>
      <c r="M42" s="299">
        <f>[1]!thsiFinD("ths_adjustment_nvg_ratio_fund",$D42,M$1,M$2,101)</f>
        <v>325.54865714802003</v>
      </c>
      <c r="N42" s="299">
        <f>[1]!thsiFinD("ths_adjustment_nvg_ratio_fund",$D42,N$1,N$2,101)</f>
        <v>91.527599490601006</v>
      </c>
      <c r="O42" s="299">
        <f>[1]!thsiFinD("ths_adjustment_nvg_ratio_fund",$D42,O$1,O$2,101)</f>
        <v>32.145886342102003</v>
      </c>
      <c r="P42" s="299">
        <f>[1]!thsiFinD("ths_adjustment_nvg_ratio_fund",$D42,P$1,P$2,101)</f>
        <v>-11.648463028741</v>
      </c>
      <c r="Q42" s="299">
        <f>[1]!thsiFinD("ths_adjustment_nvg_ratio_fund",$D42,Q$1,Q$2,101)</f>
        <v>-11.249293387151999</v>
      </c>
      <c r="R42" s="299">
        <f>[1]!thsiFinD("ths_adjustment_nvg_ratio_fund",$D42,R$1,R$2,101)</f>
        <v>0</v>
      </c>
      <c r="S42" s="299">
        <f>[1]!thsiFinD("ths_adjustment_nvg_ratio_fund",$D42,S$1,S$2,101)</f>
        <v>37.344720494731</v>
      </c>
      <c r="T42" s="299">
        <f>[1]!thsiFinD("ths_adjustment_nvg_ratio_fund",$D42,T$1,T$2,101)</f>
        <v>39.847991311458998</v>
      </c>
      <c r="U42" s="300" t="str">
        <f>[1]!thsiFinD("ths_fund_establishment_date_fund",D42)</f>
        <v>2014-01-02</v>
      </c>
      <c r="V42" s="129"/>
      <c r="W42" s="129"/>
    </row>
    <row r="43" spans="1:23" s="84" customFormat="1">
      <c r="A43" s="5"/>
      <c r="B43" s="5" t="s">
        <v>11</v>
      </c>
      <c r="C43" s="5" t="s">
        <v>80</v>
      </c>
      <c r="D43" s="129" t="s">
        <v>63</v>
      </c>
      <c r="E43" s="171" t="s">
        <v>2</v>
      </c>
      <c r="F43" s="171"/>
      <c r="G43" s="5" t="s">
        <v>62</v>
      </c>
      <c r="H43" s="299">
        <f>[1]!thsiFinD("ths_adjustment_nvg_ratio_fund",$D43,H$1,H$2,101)</f>
        <v>7.0989990746647003</v>
      </c>
      <c r="I43" s="299">
        <f>[1]!thsiFinD("ths_adjustment_nvg_ratio_fund",$D43,I$1,I$2,101)</f>
        <v>71.829560405863006</v>
      </c>
      <c r="J43" s="299">
        <f>[1]!thsiFinD("ths_adjustment_nvg_ratio_fund",$D43,J$1,J$2,101)</f>
        <v>98.294724546409</v>
      </c>
      <c r="K43" s="299">
        <f>[1]!thsiFinD("ths_adjustment_nvg_ratio_fund",$D43,K$1,K$2,101)</f>
        <v>299.84298948806997</v>
      </c>
      <c r="L43" s="299">
        <f>[1]!thsiFinD("ths_adjustment_nvg_ratio_fund",$D43,L$1,L$2,101)</f>
        <v>322.04176334068001</v>
      </c>
      <c r="M43" s="299">
        <f>[1]!thsiFinD("ths_adjustment_nvg_ratio_fund",$D43,M$1,M$2,101)</f>
        <v>246.52333651394</v>
      </c>
      <c r="N43" s="299">
        <f>[1]!thsiFinD("ths_adjustment_nvg_ratio_fund",$D43,N$1,N$2,101)</f>
        <v>95.397489542868001</v>
      </c>
      <c r="O43" s="299">
        <f>[1]!thsiFinD("ths_adjustment_nvg_ratio_fund",$D43,O$1,O$2,101)</f>
        <v>12.610297264444</v>
      </c>
      <c r="P43" s="299">
        <f>[1]!thsiFinD("ths_adjustment_nvg_ratio_fund",$D43,P$1,P$2,101)</f>
        <v>-16.178371390565999</v>
      </c>
      <c r="Q43" s="299">
        <f>[1]!thsiFinD("ths_adjustment_nvg_ratio_fund",$D43,Q$1,Q$2,101)</f>
        <v>-12.269086400894</v>
      </c>
      <c r="R43" s="299">
        <f>[1]!thsiFinD("ths_adjustment_nvg_ratio_fund",$D43,R$1,R$2,101)</f>
        <v>-17.288135593220002</v>
      </c>
      <c r="S43" s="299">
        <f>[1]!thsiFinD("ths_adjustment_nvg_ratio_fund",$D43,S$1,S$2,101)</f>
        <v>65.127944169816999</v>
      </c>
      <c r="T43" s="299">
        <f>[1]!thsiFinD("ths_adjustment_nvg_ratio_fund",$D43,T$1,T$2,101)</f>
        <v>56.389267849021998</v>
      </c>
      <c r="U43" s="300" t="str">
        <f>[1]!thsiFinD("ths_fund_establishment_date_fund",D43)</f>
        <v>2018-06-13</v>
      </c>
      <c r="V43" s="129"/>
      <c r="W43" s="129"/>
    </row>
    <row r="44" spans="1:23" s="84" customFormat="1">
      <c r="A44" s="5"/>
      <c r="B44" s="5" t="s">
        <v>11</v>
      </c>
      <c r="C44" s="5" t="s">
        <v>80</v>
      </c>
      <c r="D44" s="5" t="s">
        <v>79</v>
      </c>
      <c r="E44" s="171" t="s">
        <v>82</v>
      </c>
      <c r="F44" s="171"/>
      <c r="G44" s="5" t="s">
        <v>62</v>
      </c>
      <c r="H44" s="299">
        <f>[1]!thsiFinD("ths_adjustment_nvg_ratio_fund",$D44,H$1,H$2,101)</f>
        <v>6.8810374487230002</v>
      </c>
      <c r="I44" s="299">
        <f>[1]!thsiFinD("ths_adjustment_nvg_ratio_fund",$D44,I$1,I$2,101)</f>
        <v>89.600938967136003</v>
      </c>
      <c r="J44" s="299">
        <f>[1]!thsiFinD("ths_adjustment_nvg_ratio_fund",$D44,J$1,J$2,101)</f>
        <v>103.14386317907</v>
      </c>
      <c r="K44" s="299">
        <f>[1]!thsiFinD("ths_adjustment_nvg_ratio_fund",$D44,K$1,K$2,101)</f>
        <v>414.78648820904999</v>
      </c>
      <c r="L44" s="299">
        <f>[1]!thsiFinD("ths_adjustment_nvg_ratio_fund",$D44,L$1,L$2,101)</f>
        <v>362.33543216943002</v>
      </c>
      <c r="M44" s="299">
        <f>[1]!thsiFinD("ths_adjustment_nvg_ratio_fund",$D44,M$1,M$2,101)</f>
        <v>298.07787087234999</v>
      </c>
      <c r="N44" s="299">
        <f>[1]!thsiFinD("ths_adjustment_nvg_ratio_fund",$D44,N$1,N$2,101)</f>
        <v>84.244670991659007</v>
      </c>
      <c r="O44" s="299">
        <f>[1]!thsiFinD("ths_adjustment_nvg_ratio_fund",$D44,O$1,O$2,101)</f>
        <v>48.622589531679999</v>
      </c>
      <c r="P44" s="299">
        <f>[1]!thsiFinD("ths_adjustment_nvg_ratio_fund",$D44,P$1,P$2,101)</f>
        <v>-30.493058879846998</v>
      </c>
      <c r="Q44" s="299">
        <f>[1]!thsiFinD("ths_adjustment_nvg_ratio_fund",$D44,Q$1,Q$2,101)</f>
        <v>-10.22776106575</v>
      </c>
      <c r="R44" s="299">
        <f>[1]!thsiFinD("ths_adjustment_nvg_ratio_fund",$D44,R$1,R$2,101)</f>
        <v>24.772117962466002</v>
      </c>
      <c r="S44" s="299">
        <f>[1]!thsiFinD("ths_adjustment_nvg_ratio_fund",$D44,S$1,S$2,101)</f>
        <v>48.961661341853002</v>
      </c>
      <c r="T44" s="299">
        <f>[1]!thsiFinD("ths_adjustment_nvg_ratio_fund",$D44,T$1,T$2,101)</f>
        <v>72.928176795580001</v>
      </c>
      <c r="U44" s="300" t="str">
        <f>[1]!thsiFinD("ths_fund_establishment_date_fund",D44)</f>
        <v>2015-06-29</v>
      </c>
      <c r="V44" s="129"/>
      <c r="W44" s="129"/>
    </row>
    <row r="45" spans="1:23">
      <c r="A45" s="58" t="s">
        <v>311</v>
      </c>
      <c r="B45" s="58" t="s">
        <v>40</v>
      </c>
      <c r="C45" s="58" t="s">
        <v>284</v>
      </c>
      <c r="D45" s="120" t="s">
        <v>328</v>
      </c>
      <c r="E45" s="121" t="s">
        <v>329</v>
      </c>
      <c r="F45" s="121"/>
      <c r="G45" s="58" t="s">
        <v>347</v>
      </c>
      <c r="H45" s="301">
        <f>[1]!thsiFinD("ths_adjustment_nvg_ratio_fund",$D45,H$1,H$2,101)</f>
        <v>1.4710042432815</v>
      </c>
      <c r="I45" s="301">
        <f>[1]!thsiFinD("ths_adjustment_nvg_ratio_fund",$D45,I$1,I$2,101)</f>
        <v>13.065405831363</v>
      </c>
      <c r="J45" s="301">
        <f>[1]!thsiFinD("ths_adjustment_nvg_ratio_fund",$D45,J$1,J$2,101)</f>
        <v>36.116118015368997</v>
      </c>
      <c r="K45" s="301">
        <f>[1]!thsiFinD("ths_adjustment_nvg_ratio_fund",$D45,K$1,K$2,101)</f>
        <v>0</v>
      </c>
      <c r="L45" s="301">
        <f>[1]!thsiFinD("ths_adjustment_nvg_ratio_fund",$D45,L$1,L$2,101)</f>
        <v>0</v>
      </c>
      <c r="M45" s="301">
        <f>[1]!thsiFinD("ths_adjustment_nvg_ratio_fund",$D45,M$1,M$2,101)</f>
        <v>0</v>
      </c>
      <c r="N45" s="301">
        <f>[1]!thsiFinD("ths_adjustment_nvg_ratio_fund",$D45,N$1,N$2,101)</f>
        <v>0</v>
      </c>
      <c r="O45" s="301">
        <f>[1]!thsiFinD("ths_adjustment_nvg_ratio_fund",$D45,O$1,O$2,101)</f>
        <v>0</v>
      </c>
      <c r="P45" s="301">
        <f>[1]!thsiFinD("ths_adjustment_nvg_ratio_fund",$D45,P$1,P$2,101)</f>
        <v>0</v>
      </c>
      <c r="Q45" s="301">
        <f>[1]!thsiFinD("ths_adjustment_nvg_ratio_fund",$D45,Q$1,Q$2,101)</f>
        <v>0</v>
      </c>
      <c r="R45" s="301">
        <f>[1]!thsiFinD("ths_adjustment_nvg_ratio_fund",$D45,R$1,R$2,101)</f>
        <v>0</v>
      </c>
      <c r="S45" s="301">
        <f>[1]!thsiFinD("ths_adjustment_nvg_ratio_fund",$D45,S$1,S$2,101)</f>
        <v>0</v>
      </c>
      <c r="T45" s="301">
        <f>[1]!thsiFinD("ths_adjustment_nvg_ratio_fund",$D45,T$1,T$2,101)</f>
        <v>0</v>
      </c>
      <c r="U45" s="289" t="str">
        <f>[1]!thsiFinD("ths_fund_establishment_date_fund",D45)</f>
        <v>2025-11-25</v>
      </c>
    </row>
    <row r="46" spans="1:23">
      <c r="A46" s="58" t="s">
        <v>311</v>
      </c>
      <c r="B46" s="58" t="s">
        <v>327</v>
      </c>
      <c r="C46" s="58" t="s">
        <v>284</v>
      </c>
      <c r="D46" s="120" t="s">
        <v>343</v>
      </c>
      <c r="E46" s="121" t="s">
        <v>344</v>
      </c>
      <c r="F46" s="121"/>
      <c r="G46" s="58" t="s">
        <v>347</v>
      </c>
      <c r="H46" s="301">
        <f>[1]!thsiFinD("ths_adjustment_nvg_ratio_fund",$D46,H$1,H$2,101)</f>
        <v>-2.7471928485773001</v>
      </c>
      <c r="I46" s="301">
        <f>[1]!thsiFinD("ths_adjustment_nvg_ratio_fund",$D46,I$1,I$2,101)</f>
        <v>5.6177114781270001</v>
      </c>
      <c r="J46" s="301">
        <f>[1]!thsiFinD("ths_adjustment_nvg_ratio_fund",$D46,J$1,J$2,101)</f>
        <v>8.2448583388946002</v>
      </c>
      <c r="K46" s="301">
        <f>[1]!thsiFinD("ths_adjustment_nvg_ratio_fund",$D46,K$1,K$2,101)</f>
        <v>68.974334690785</v>
      </c>
      <c r="L46" s="301">
        <f>[1]!thsiFinD("ths_adjustment_nvg_ratio_fund",$D46,L$1,L$2,101)</f>
        <v>77.461706783370005</v>
      </c>
      <c r="M46" s="301">
        <f>[1]!thsiFinD("ths_adjustment_nvg_ratio_fund",$D46,M$1,M$2,101)</f>
        <v>0</v>
      </c>
      <c r="N46" s="301">
        <f>[1]!thsiFinD("ths_adjustment_nvg_ratio_fund",$D46,N$1,N$2,101)</f>
        <v>48.897922312555998</v>
      </c>
      <c r="O46" s="301">
        <f>[1]!thsiFinD("ths_adjustment_nvg_ratio_fund",$D46,O$1,O$2,101)</f>
        <v>0</v>
      </c>
      <c r="P46" s="301">
        <f>[1]!thsiFinD("ths_adjustment_nvg_ratio_fund",$D46,P$1,P$2,101)</f>
        <v>0</v>
      </c>
      <c r="Q46" s="301">
        <f>[1]!thsiFinD("ths_adjustment_nvg_ratio_fund",$D46,Q$1,Q$2,101)</f>
        <v>0</v>
      </c>
      <c r="R46" s="301">
        <f>[1]!thsiFinD("ths_adjustment_nvg_ratio_fund",$D46,R$1,R$2,101)</f>
        <v>0</v>
      </c>
      <c r="S46" s="301">
        <f>[1]!thsiFinD("ths_adjustment_nvg_ratio_fund",$D46,S$1,S$2,101)</f>
        <v>0</v>
      </c>
      <c r="T46" s="301">
        <f>[1]!thsiFinD("ths_adjustment_nvg_ratio_fund",$D46,T$1,T$2,101)</f>
        <v>0</v>
      </c>
      <c r="U46" s="289" t="str">
        <f>[1]!thsiFinD("ths_fund_establishment_date_fund",D46)</f>
        <v>2024-04-23</v>
      </c>
    </row>
    <row r="47" spans="1:23">
      <c r="A47" s="58" t="s">
        <v>311</v>
      </c>
      <c r="B47" s="58" t="s">
        <v>327</v>
      </c>
      <c r="C47" s="58" t="s">
        <v>284</v>
      </c>
      <c r="D47" s="120" t="s">
        <v>325</v>
      </c>
      <c r="E47" s="121" t="s">
        <v>326</v>
      </c>
      <c r="F47" s="121"/>
      <c r="G47" s="58" t="s">
        <v>347</v>
      </c>
      <c r="H47" s="301">
        <f>[1]!thsiFinD("ths_adjustment_nvg_ratio_fund",$D47,H$1,H$2,101)</f>
        <v>1.5358361760057999</v>
      </c>
      <c r="I47" s="301">
        <f>[1]!thsiFinD("ths_adjustment_nvg_ratio_fund",$D47,I$1,I$2,101)</f>
        <v>24.825174824361</v>
      </c>
      <c r="J47" s="301">
        <f>[1]!thsiFinD("ths_adjustment_nvg_ratio_fund",$D47,J$1,J$2,101)</f>
        <v>34.615384617578997</v>
      </c>
      <c r="K47" s="301">
        <f>[1]!thsiFinD("ths_adjustment_nvg_ratio_fund",$D47,K$1,K$2,101)</f>
        <v>107.79976717231</v>
      </c>
      <c r="L47" s="301">
        <f>[1]!thsiFinD("ths_adjustment_nvg_ratio_fund",$D47,L$1,L$2,101)</f>
        <v>112.5000000045</v>
      </c>
      <c r="M47" s="301">
        <f>[1]!thsiFinD("ths_adjustment_nvg_ratio_fund",$D47,M$1,M$2,101)</f>
        <v>71.965317919496002</v>
      </c>
      <c r="N47" s="301">
        <f>[1]!thsiFinD("ths_adjustment_nvg_ratio_fund",$D47,N$1,N$2,101)</f>
        <v>53.117782902526997</v>
      </c>
      <c r="O47" s="301">
        <f>[1]!thsiFinD("ths_adjustment_nvg_ratio_fund",$D47,O$1,O$2,101)</f>
        <v>2.3640661959039</v>
      </c>
      <c r="P47" s="301">
        <f>[1]!thsiFinD("ths_adjustment_nvg_ratio_fund",$D47,P$1,P$2,101)</f>
        <v>-27.568493149708999</v>
      </c>
      <c r="Q47" s="301">
        <f>[1]!thsiFinD("ths_adjustment_nvg_ratio_fund",$D47,Q$1,Q$2,101)</f>
        <v>-6.7979124927044996</v>
      </c>
      <c r="R47" s="301">
        <f>[1]!thsiFinD("ths_adjustment_nvg_ratio_fund",$D47,R$1,R$2,101)</f>
        <v>4.8472775550918996</v>
      </c>
      <c r="S47" s="301">
        <f>[1]!thsiFinD("ths_adjustment_nvg_ratio_fund",$D47,S$1,S$2,101)</f>
        <v>32.337434096052</v>
      </c>
      <c r="T47" s="301">
        <f>[1]!thsiFinD("ths_adjustment_nvg_ratio_fund",$D47,T$1,T$2,101)</f>
        <v>7.0792708071749004</v>
      </c>
      <c r="U47" s="289" t="str">
        <f>[1]!thsiFinD("ths_fund_establishment_date_fund",D47)</f>
        <v>2016-12-21</v>
      </c>
    </row>
    <row r="48" spans="1:23">
      <c r="A48" s="58" t="s">
        <v>311</v>
      </c>
      <c r="B48" s="58" t="s">
        <v>327</v>
      </c>
      <c r="C48" s="58" t="s">
        <v>284</v>
      </c>
      <c r="D48" s="120" t="s">
        <v>330</v>
      </c>
      <c r="E48" s="121" t="s">
        <v>331</v>
      </c>
      <c r="F48" s="121"/>
      <c r="G48" s="58" t="s">
        <v>347</v>
      </c>
      <c r="H48" s="301">
        <f>[1]!thsiFinD("ths_adjustment_nvg_ratio_fund",$D48,H$1,H$2,101)</f>
        <v>2.7219528506939001</v>
      </c>
      <c r="I48" s="301">
        <f>[1]!thsiFinD("ths_adjustment_nvg_ratio_fund",$D48,I$1,I$2,101)</f>
        <v>22.714017496903999</v>
      </c>
      <c r="J48" s="301">
        <f>[1]!thsiFinD("ths_adjustment_nvg_ratio_fund",$D48,J$1,J$2,101)</f>
        <v>48.214802663321002</v>
      </c>
      <c r="K48" s="301">
        <f>[1]!thsiFinD("ths_adjustment_nvg_ratio_fund",$D48,K$1,K$2,101)</f>
        <v>147.61405771400999</v>
      </c>
      <c r="L48" s="301">
        <f>[1]!thsiFinD("ths_adjustment_nvg_ratio_fund",$D48,L$1,L$2,101)</f>
        <v>159.53869550524001</v>
      </c>
      <c r="M48" s="301">
        <f>[1]!thsiFinD("ths_adjustment_nvg_ratio_fund",$D48,M$1,M$2,101)</f>
        <v>148.15413199774</v>
      </c>
      <c r="N48" s="301">
        <f>[1]!thsiFinD("ths_adjustment_nvg_ratio_fund",$D48,N$1,N$2,101)</f>
        <v>73.671861907156</v>
      </c>
      <c r="O48" s="301">
        <f>[1]!thsiFinD("ths_adjustment_nvg_ratio_fund",$D48,O$1,O$2,101)</f>
        <v>0.85354517028649002</v>
      </c>
      <c r="P48" s="301">
        <f>[1]!thsiFinD("ths_adjustment_nvg_ratio_fund",$D48,P$1,P$2,101)</f>
        <v>-2.3679867986799001</v>
      </c>
      <c r="Q48" s="301">
        <f>[1]!thsiFinD("ths_adjustment_nvg_ratio_fund",$D48,Q$1,Q$2,101)</f>
        <v>-5.3790303692716002</v>
      </c>
      <c r="R48" s="301">
        <f>[1]!thsiFinD("ths_adjustment_nvg_ratio_fund",$D48,R$1,R$2,101)</f>
        <v>3.3317199096482999</v>
      </c>
      <c r="S48" s="301">
        <f>[1]!thsiFinD("ths_adjustment_nvg_ratio_fund",$D48,S$1,S$2,101)</f>
        <v>14.269911504425</v>
      </c>
      <c r="T48" s="301">
        <f>[1]!thsiFinD("ths_adjustment_nvg_ratio_fund",$D48,T$1,T$2,101)</f>
        <v>6.5618860510805002</v>
      </c>
      <c r="U48" s="289" t="str">
        <f>[1]!thsiFinD("ths_fund_establishment_date_fund",D48)</f>
        <v>2015-12-11</v>
      </c>
    </row>
    <row r="49" spans="1:21">
      <c r="A49" s="58" t="s">
        <v>287</v>
      </c>
      <c r="B49" s="58" t="s">
        <v>40</v>
      </c>
      <c r="C49" s="58" t="s">
        <v>284</v>
      </c>
      <c r="D49" s="120" t="s">
        <v>337</v>
      </c>
      <c r="E49" s="121" t="s">
        <v>338</v>
      </c>
      <c r="F49" s="121"/>
      <c r="G49" s="58" t="s">
        <v>287</v>
      </c>
      <c r="H49" s="301">
        <f>[1]!thsiFinD("ths_adjustment_nvg_ratio_fund",$D49,H$1,H$2,101)</f>
        <v>-6.6675664732083</v>
      </c>
      <c r="I49" s="301">
        <f>[1]!thsiFinD("ths_adjustment_nvg_ratio_fund",$D49,I$1,I$2,101)</f>
        <v>-13.810295400723</v>
      </c>
      <c r="J49" s="301">
        <f>[1]!thsiFinD("ths_adjustment_nvg_ratio_fund",$D49,J$1,J$2,101)</f>
        <v>-12.810490480393</v>
      </c>
      <c r="K49" s="301">
        <f>[1]!thsiFinD("ths_adjustment_nvg_ratio_fund",$D49,K$1,K$2,101)</f>
        <v>0</v>
      </c>
      <c r="L49" s="301">
        <f>[1]!thsiFinD("ths_adjustment_nvg_ratio_fund",$D49,L$1,L$2,101)</f>
        <v>0</v>
      </c>
      <c r="M49" s="301">
        <f>[1]!thsiFinD("ths_adjustment_nvg_ratio_fund",$D49,M$1,M$2,101)</f>
        <v>0</v>
      </c>
      <c r="N49" s="301">
        <f>[1]!thsiFinD("ths_adjustment_nvg_ratio_fund",$D49,N$1,N$2,101)</f>
        <v>0</v>
      </c>
      <c r="O49" s="301">
        <f>[1]!thsiFinD("ths_adjustment_nvg_ratio_fund",$D49,O$1,O$2,101)</f>
        <v>0</v>
      </c>
      <c r="P49" s="301">
        <f>[1]!thsiFinD("ths_adjustment_nvg_ratio_fund",$D49,P$1,P$2,101)</f>
        <v>0</v>
      </c>
      <c r="Q49" s="301">
        <f>[1]!thsiFinD("ths_adjustment_nvg_ratio_fund",$D49,Q$1,Q$2,101)</f>
        <v>0</v>
      </c>
      <c r="R49" s="301">
        <f>[1]!thsiFinD("ths_adjustment_nvg_ratio_fund",$D49,R$1,R$2,101)</f>
        <v>0</v>
      </c>
      <c r="S49" s="301">
        <f>[1]!thsiFinD("ths_adjustment_nvg_ratio_fund",$D49,S$1,S$2,101)</f>
        <v>0</v>
      </c>
      <c r="T49" s="301">
        <f>[1]!thsiFinD("ths_adjustment_nvg_ratio_fund",$D49,T$1,T$2,101)</f>
        <v>0</v>
      </c>
      <c r="U49" s="289" t="str">
        <f>[1]!thsiFinD("ths_fund_establishment_date_fund",D49)</f>
        <v>2025-09-02</v>
      </c>
    </row>
    <row r="50" spans="1:21">
      <c r="A50" s="58" t="s">
        <v>287</v>
      </c>
      <c r="B50" s="58" t="s">
        <v>11</v>
      </c>
      <c r="C50" s="58" t="s">
        <v>284</v>
      </c>
      <c r="D50" s="120" t="s">
        <v>335</v>
      </c>
      <c r="E50" s="121" t="s">
        <v>336</v>
      </c>
      <c r="F50" s="121"/>
      <c r="G50" s="58" t="s">
        <v>287</v>
      </c>
      <c r="H50" s="301">
        <f>[1]!thsiFinD("ths_adjustment_nvg_ratio_fund",$D50,H$1,H$2,101)</f>
        <v>-6.6199872692552004</v>
      </c>
      <c r="I50" s="301">
        <f>[1]!thsiFinD("ths_adjustment_nvg_ratio_fund",$D50,I$1,I$2,101)</f>
        <v>-12.83422459893</v>
      </c>
      <c r="J50" s="301">
        <f>[1]!thsiFinD("ths_adjustment_nvg_ratio_fund",$D50,J$1,J$2,101)</f>
        <v>-11.944777911164</v>
      </c>
      <c r="K50" s="301">
        <f>[1]!thsiFinD("ths_adjustment_nvg_ratio_fund",$D50,K$1,K$2,101)</f>
        <v>-13.857897827363001</v>
      </c>
      <c r="L50" s="301">
        <f>[1]!thsiFinD("ths_adjustment_nvg_ratio_fund",$D50,L$1,L$2,101)</f>
        <v>15.420928402832001</v>
      </c>
      <c r="M50" s="301">
        <f>[1]!thsiFinD("ths_adjustment_nvg_ratio_fund",$D50,M$1,M$2,101)</f>
        <v>11.305007587253</v>
      </c>
      <c r="N50" s="301">
        <f>[1]!thsiFinD("ths_adjustment_nvg_ratio_fund",$D50,N$1,N$2,101)</f>
        <v>40.828402366863997</v>
      </c>
      <c r="O50" s="301">
        <f>[1]!thsiFinD("ths_adjustment_nvg_ratio_fund",$D50,O$1,O$2,101)</f>
        <v>-8.6486486486485994</v>
      </c>
      <c r="P50" s="301">
        <f>[1]!thsiFinD("ths_adjustment_nvg_ratio_fund",$D50,P$1,P$2,101)</f>
        <v>-8.7385482734320004</v>
      </c>
      <c r="Q50" s="301">
        <f>[1]!thsiFinD("ths_adjustment_nvg_ratio_fund",$D50,Q$1,Q$2,101)</f>
        <v>0</v>
      </c>
      <c r="R50" s="301">
        <f>[1]!thsiFinD("ths_adjustment_nvg_ratio_fund",$D50,R$1,R$2,101)</f>
        <v>0</v>
      </c>
      <c r="S50" s="301">
        <f>[1]!thsiFinD("ths_adjustment_nvg_ratio_fund",$D50,S$1,S$2,101)</f>
        <v>0</v>
      </c>
      <c r="T50" s="301">
        <f>[1]!thsiFinD("ths_adjustment_nvg_ratio_fund",$D50,T$1,T$2,101)</f>
        <v>0</v>
      </c>
      <c r="U50" s="289" t="str">
        <f>[1]!thsiFinD("ths_fund_establishment_date_fund",D50)</f>
        <v>2022-02-14</v>
      </c>
    </row>
    <row r="51" spans="1:21">
      <c r="A51" s="58" t="s">
        <v>312</v>
      </c>
      <c r="B51" s="58" t="s">
        <v>40</v>
      </c>
      <c r="C51" s="58" t="s">
        <v>284</v>
      </c>
      <c r="D51" s="120" t="s">
        <v>313</v>
      </c>
      <c r="E51" s="121" t="s">
        <v>314</v>
      </c>
      <c r="F51" s="121"/>
      <c r="G51" s="58" t="s">
        <v>312</v>
      </c>
      <c r="H51" s="301">
        <f>[1]!thsiFinD("ths_adjustment_nvg_ratio_fund",$D51,H$1,H$2,101)</f>
        <v>0.94089704941993002</v>
      </c>
      <c r="I51" s="301">
        <f>[1]!thsiFinD("ths_adjustment_nvg_ratio_fund",$D51,I$1,I$2,101)</f>
        <v>22.248036287200001</v>
      </c>
      <c r="J51" s="301">
        <f>[1]!thsiFinD("ths_adjustment_nvg_ratio_fund",$D51,J$1,J$2,101)</f>
        <v>10.533159947984</v>
      </c>
      <c r="K51" s="301">
        <f>[1]!thsiFinD("ths_adjustment_nvg_ratio_fund",$D51,K$1,K$2,101)</f>
        <v>0</v>
      </c>
      <c r="L51" s="301">
        <f>[1]!thsiFinD("ths_adjustment_nvg_ratio_fund",$D51,L$1,L$2,101)</f>
        <v>0</v>
      </c>
      <c r="M51" s="301">
        <f>[1]!thsiFinD("ths_adjustment_nvg_ratio_fund",$D51,M$1,M$2,101)</f>
        <v>0</v>
      </c>
      <c r="N51" s="301">
        <f>[1]!thsiFinD("ths_adjustment_nvg_ratio_fund",$D51,N$1,N$2,101)</f>
        <v>0</v>
      </c>
      <c r="O51" s="301">
        <f>[1]!thsiFinD("ths_adjustment_nvg_ratio_fund",$D51,O$1,O$2,101)</f>
        <v>0</v>
      </c>
      <c r="P51" s="301">
        <f>[1]!thsiFinD("ths_adjustment_nvg_ratio_fund",$D51,P$1,P$2,101)</f>
        <v>0</v>
      </c>
      <c r="Q51" s="301">
        <f>[1]!thsiFinD("ths_adjustment_nvg_ratio_fund",$D51,Q$1,Q$2,101)</f>
        <v>0</v>
      </c>
      <c r="R51" s="301">
        <f>[1]!thsiFinD("ths_adjustment_nvg_ratio_fund",$D51,R$1,R$2,101)</f>
        <v>0</v>
      </c>
      <c r="S51" s="301">
        <f>[1]!thsiFinD("ths_adjustment_nvg_ratio_fund",$D51,S$1,S$2,101)</f>
        <v>0</v>
      </c>
      <c r="T51" s="301">
        <f>[1]!thsiFinD("ths_adjustment_nvg_ratio_fund",$D51,T$1,T$2,101)</f>
        <v>0</v>
      </c>
      <c r="U51" s="289" t="str">
        <f>[1]!thsiFinD("ths_fund_establishment_date_fund",D51)</f>
        <v>2025-08-19</v>
      </c>
    </row>
    <row r="52" spans="1:21">
      <c r="A52" s="58" t="s">
        <v>312</v>
      </c>
      <c r="B52" s="58" t="s">
        <v>11</v>
      </c>
      <c r="C52" s="58" t="s">
        <v>284</v>
      </c>
      <c r="D52" s="120" t="s">
        <v>333</v>
      </c>
      <c r="E52" s="121" t="s">
        <v>334</v>
      </c>
      <c r="F52" s="121"/>
      <c r="G52" s="58" t="s">
        <v>312</v>
      </c>
      <c r="H52" s="301">
        <f>[1]!thsiFinD("ths_adjustment_nvg_ratio_fund",$D52,H$1,H$2,101)</f>
        <v>-0.69974894503498997</v>
      </c>
      <c r="I52" s="301">
        <f>[1]!thsiFinD("ths_adjustment_nvg_ratio_fund",$D52,I$1,I$2,101)</f>
        <v>14.456347740426001</v>
      </c>
      <c r="J52" s="301">
        <f>[1]!thsiFinD("ths_adjustment_nvg_ratio_fund",$D52,J$1,J$2,101)</f>
        <v>-1.4002333722286999</v>
      </c>
      <c r="K52" s="301">
        <f>[1]!thsiFinD("ths_adjustment_nvg_ratio_fund",$D52,K$1,K$2,101)</f>
        <v>20.863402899680999</v>
      </c>
      <c r="L52" s="301">
        <f>[1]!thsiFinD("ths_adjustment_nvg_ratio_fund",$D52,L$1,L$2,101)</f>
        <v>106.71633492717</v>
      </c>
      <c r="M52" s="301">
        <f>[1]!thsiFinD("ths_adjustment_nvg_ratio_fund",$D52,M$1,M$2,101)</f>
        <v>0</v>
      </c>
      <c r="N52" s="301">
        <f>[1]!thsiFinD("ths_adjustment_nvg_ratio_fund",$D52,N$1,N$2,101)</f>
        <v>79.544805256641993</v>
      </c>
      <c r="O52" s="301">
        <f>[1]!thsiFinD("ths_adjustment_nvg_ratio_fund",$D52,O$1,O$2,101)</f>
        <v>3.0722418531605999</v>
      </c>
      <c r="P52" s="301">
        <f>[1]!thsiFinD("ths_adjustment_nvg_ratio_fund",$D52,P$1,P$2,101)</f>
        <v>0</v>
      </c>
      <c r="Q52" s="301">
        <f>[1]!thsiFinD("ths_adjustment_nvg_ratio_fund",$D52,Q$1,Q$2,101)</f>
        <v>0</v>
      </c>
      <c r="R52" s="301">
        <f>[1]!thsiFinD("ths_adjustment_nvg_ratio_fund",$D52,R$1,R$2,101)</f>
        <v>0</v>
      </c>
      <c r="S52" s="301">
        <f>[1]!thsiFinD("ths_adjustment_nvg_ratio_fund",$D52,S$1,S$2,101)</f>
        <v>0</v>
      </c>
      <c r="T52" s="301">
        <f>[1]!thsiFinD("ths_adjustment_nvg_ratio_fund",$D52,T$1,T$2,101)</f>
        <v>0</v>
      </c>
      <c r="U52" s="289" t="str">
        <f>[1]!thsiFinD("ths_fund_establishment_date_fund",D52)</f>
        <v>2023-10-24</v>
      </c>
    </row>
    <row r="53" spans="1:21">
      <c r="A53" s="58" t="s">
        <v>34</v>
      </c>
      <c r="B53" s="58" t="s">
        <v>40</v>
      </c>
      <c r="C53" s="58" t="s">
        <v>284</v>
      </c>
      <c r="D53" s="120" t="s">
        <v>37</v>
      </c>
      <c r="E53" s="121" t="s">
        <v>38</v>
      </c>
      <c r="F53" s="121"/>
      <c r="G53" s="58" t="s">
        <v>34</v>
      </c>
      <c r="H53" s="301">
        <f>[1]!thsiFinD("ths_adjustment_nvg_ratio_fund",$D53,H$1,H$2,101)</f>
        <v>0.21690013556258</v>
      </c>
      <c r="I53" s="301">
        <f>[1]!thsiFinD("ths_adjustment_nvg_ratio_fund",$D53,I$1,I$2,101)</f>
        <v>-3.8748266296809999</v>
      </c>
      <c r="J53" s="301">
        <f>[1]!thsiFinD("ths_adjustment_nvg_ratio_fund",$D53,J$1,J$2,101)</f>
        <v>-14.058746028054999</v>
      </c>
      <c r="K53" s="301">
        <f>[1]!thsiFinD("ths_adjustment_nvg_ratio_fund",$D53,K$1,K$2,101)</f>
        <v>0</v>
      </c>
      <c r="L53" s="301">
        <f>[1]!thsiFinD("ths_adjustment_nvg_ratio_fund",$D53,L$1,L$2,101)</f>
        <v>0</v>
      </c>
      <c r="M53" s="301">
        <f>[1]!thsiFinD("ths_adjustment_nvg_ratio_fund",$D53,M$1,M$2,101)</f>
        <v>0</v>
      </c>
      <c r="N53" s="301">
        <f>[1]!thsiFinD("ths_adjustment_nvg_ratio_fund",$D53,N$1,N$2,101)</f>
        <v>0</v>
      </c>
      <c r="O53" s="301">
        <f>[1]!thsiFinD("ths_adjustment_nvg_ratio_fund",$D53,O$1,O$2,101)</f>
        <v>0</v>
      </c>
      <c r="P53" s="301">
        <f>[1]!thsiFinD("ths_adjustment_nvg_ratio_fund",$D53,P$1,P$2,101)</f>
        <v>0</v>
      </c>
      <c r="Q53" s="301">
        <f>[1]!thsiFinD("ths_adjustment_nvg_ratio_fund",$D53,Q$1,Q$2,101)</f>
        <v>0</v>
      </c>
      <c r="R53" s="301">
        <f>[1]!thsiFinD("ths_adjustment_nvg_ratio_fund",$D53,R$1,R$2,101)</f>
        <v>0</v>
      </c>
      <c r="S53" s="301">
        <f>[1]!thsiFinD("ths_adjustment_nvg_ratio_fund",$D53,S$1,S$2,101)</f>
        <v>0</v>
      </c>
      <c r="T53" s="301">
        <f>[1]!thsiFinD("ths_adjustment_nvg_ratio_fund",$D53,T$1,T$2,101)</f>
        <v>0</v>
      </c>
      <c r="U53" s="289" t="str">
        <f>[1]!thsiFinD("ths_fund_establishment_date_fund",D53)</f>
        <v>2025-09-23</v>
      </c>
    </row>
    <row r="54" spans="1:21">
      <c r="A54" s="58" t="s">
        <v>34</v>
      </c>
      <c r="B54" s="58" t="s">
        <v>11</v>
      </c>
      <c r="C54" s="58" t="s">
        <v>284</v>
      </c>
      <c r="D54" s="120" t="s">
        <v>41</v>
      </c>
      <c r="E54" s="121" t="s">
        <v>42</v>
      </c>
      <c r="F54" s="121"/>
      <c r="G54" s="58" t="s">
        <v>34</v>
      </c>
      <c r="H54" s="301">
        <f>[1]!thsiFinD("ths_adjustment_nvg_ratio_fund",$D54,H$1,H$2,101)</f>
        <v>1.7140058765916</v>
      </c>
      <c r="I54" s="301">
        <f>[1]!thsiFinD("ths_adjustment_nvg_ratio_fund",$D54,I$1,I$2,101)</f>
        <v>13.870614035088</v>
      </c>
      <c r="J54" s="301">
        <f>[1]!thsiFinD("ths_adjustment_nvg_ratio_fund",$D54,J$1,J$2,101)</f>
        <v>23.483947681332001</v>
      </c>
      <c r="K54" s="301">
        <f>[1]!thsiFinD("ths_adjustment_nvg_ratio_fund",$D54,K$1,K$2,101)</f>
        <v>55</v>
      </c>
      <c r="L54" s="301">
        <f>[1]!thsiFinD("ths_adjustment_nvg_ratio_fund",$D54,L$1,L$2,101)</f>
        <v>67.635189669088007</v>
      </c>
      <c r="M54" s="301">
        <f>[1]!thsiFinD("ths_adjustment_nvg_ratio_fund",$D54,M$1,M$2,101)</f>
        <v>34.173126614986998</v>
      </c>
      <c r="N54" s="301">
        <f>[1]!thsiFinD("ths_adjustment_nvg_ratio_fund",$D54,N$1,N$2,101)</f>
        <v>26.276276276276</v>
      </c>
      <c r="O54" s="301">
        <f>[1]!thsiFinD("ths_adjustment_nvg_ratio_fund",$D54,O$1,O$2,101)</f>
        <v>-3.826714801444</v>
      </c>
      <c r="P54" s="301">
        <f>[1]!thsiFinD("ths_adjustment_nvg_ratio_fund",$D54,P$1,P$2,101)</f>
        <v>-20.947488584475</v>
      </c>
      <c r="Q54" s="301">
        <f>[1]!thsiFinD("ths_adjustment_nvg_ratio_fund",$D54,Q$1,Q$2,101)</f>
        <v>-19.485294117647001</v>
      </c>
      <c r="R54" s="301">
        <f>[1]!thsiFinD("ths_adjustment_nvg_ratio_fund",$D54,R$1,R$2,101)</f>
        <v>37.634408602150998</v>
      </c>
      <c r="S54" s="301">
        <f>[1]!thsiFinD("ths_adjustment_nvg_ratio_fund",$D54,S$1,S$2,101)</f>
        <v>95.668316831683001</v>
      </c>
      <c r="T54" s="301">
        <f>[1]!thsiFinD("ths_adjustment_nvg_ratio_fund",$D54,T$1,T$2,101)</f>
        <v>28.45786963434</v>
      </c>
      <c r="U54" s="289" t="str">
        <f>[1]!thsiFinD("ths_fund_establishment_date_fund",D54)</f>
        <v>2015-06-19</v>
      </c>
    </row>
    <row r="55" spans="1:21">
      <c r="A55" s="113"/>
      <c r="B55" s="114"/>
      <c r="C55" s="113"/>
      <c r="D55" s="115" t="s">
        <v>290</v>
      </c>
      <c r="E55" s="116" t="s">
        <v>72</v>
      </c>
      <c r="F55" s="116"/>
      <c r="G55" s="113"/>
      <c r="H55" s="296">
        <f>[1]!thsiFinD("ths_int_chg_ratio_index",$D55,H$1,H$2,101)</f>
        <v>-0.75739866206321005</v>
      </c>
      <c r="I55" s="296">
        <f>[1]!thsiFinD("ths_int_chg_ratio_index",$D55,I$1,I$2,101)</f>
        <v>38.344478654401001</v>
      </c>
      <c r="J55" s="296">
        <f>[1]!thsiFinD("ths_int_chg_ratio_index",$D55,J$1,J$2,101)</f>
        <v>29.300598229340999</v>
      </c>
      <c r="K55" s="296">
        <f>[1]!thsiFinD("ths_int_chg_ratio_index",$D55,K$1,K$2,101)</f>
        <v>76.253951635850996</v>
      </c>
      <c r="L55" s="296">
        <f>[1]!thsiFinD("ths_int_chg_ratio_index",$D55,L$1,L$2,101)</f>
        <v>130.62260553048</v>
      </c>
      <c r="M55" s="296">
        <f>[1]!thsiFinD("ths_int_chg_ratio_index",$D55,M$1,M$2,101)</f>
        <v>65.012286257941994</v>
      </c>
      <c r="N55" s="296">
        <f>[1]!thsiFinD("ths_int_chg_ratio_index",$D55,N$1,N$2,101)</f>
        <v>35.924074251218997</v>
      </c>
      <c r="O55" s="296">
        <f>[1]!thsiFinD("ths_int_chg_ratio_index",$D55,O$1,O$2,101)</f>
        <v>16.071495849729001</v>
      </c>
      <c r="P55" s="296">
        <f>[1]!thsiFinD("ths_int_chg_ratio_index",$D55,P$1,P$2,101)</f>
        <v>-11.240689960231</v>
      </c>
      <c r="Q55" s="296">
        <f>[1]!thsiFinD("ths_int_chg_ratio_index",$D55,Q$1,Q$2,101)</f>
        <v>-31.346828026238001</v>
      </c>
      <c r="R55" s="296">
        <f>[1]!thsiFinD("ths_int_chg_ratio_index",$D55,R$1,R$2,101)</f>
        <v>0.37091163761912999</v>
      </c>
      <c r="S55" s="296">
        <f>[1]!thsiFinD("ths_int_chg_ratio_index",$D55,S$1,S$2,101)</f>
        <v>39.302720000000001</v>
      </c>
      <c r="T55" s="296">
        <f>[1]!thsiFinD("ths_int_chg_ratio_index",$D55,T$1,T$2,101)</f>
        <v>0</v>
      </c>
      <c r="U55" s="289"/>
    </row>
    <row r="56" spans="1:21">
      <c r="A56" s="113"/>
      <c r="B56" s="114"/>
      <c r="C56" s="113"/>
      <c r="D56" s="115" t="s">
        <v>291</v>
      </c>
      <c r="E56" s="116" t="s">
        <v>84</v>
      </c>
      <c r="F56" s="116"/>
      <c r="G56" s="113"/>
      <c r="H56" s="296">
        <f>[1]!thsiFinD("ths_int_chg_ratio_index",$D56,H$1,H$2,101)</f>
        <v>1.5096544202291999</v>
      </c>
      <c r="I56" s="296">
        <f>[1]!thsiFinD("ths_int_chg_ratio_index",$D56,I$1,I$2,101)</f>
        <v>32.523723865063999</v>
      </c>
      <c r="J56" s="296">
        <f>[1]!thsiFinD("ths_int_chg_ratio_index",$D56,J$1,J$2,101)</f>
        <v>30.957524362230998</v>
      </c>
      <c r="K56" s="296">
        <f>[1]!thsiFinD("ths_int_chg_ratio_index",$D56,K$1,K$2,101)</f>
        <v>122.85784545487</v>
      </c>
      <c r="L56" s="296">
        <f>[1]!thsiFinD("ths_int_chg_ratio_index",$D56,L$1,L$2,101)</f>
        <v>151.06087737180999</v>
      </c>
      <c r="M56" s="296">
        <f>[1]!thsiFinD("ths_int_chg_ratio_index",$D56,M$1,M$2,101)</f>
        <v>107.48449651058</v>
      </c>
      <c r="N56" s="296">
        <f>[1]!thsiFinD("ths_int_chg_ratio_index",$D56,N$1,N$2,101)</f>
        <v>57.452684138696</v>
      </c>
      <c r="O56" s="296">
        <f>[1]!thsiFinD("ths_int_chg_ratio_index",$D56,O$1,O$2,101)</f>
        <v>21.068440165636002</v>
      </c>
      <c r="P56" s="296">
        <f>[1]!thsiFinD("ths_int_chg_ratio_index",$D56,P$1,P$2,101)</f>
        <v>-23.995075459380001</v>
      </c>
      <c r="Q56" s="296">
        <f>[1]!thsiFinD("ths_int_chg_ratio_index",$D56,Q$1,Q$2,101)</f>
        <v>-29.832627757638999</v>
      </c>
      <c r="R56" s="296">
        <f>[1]!thsiFinD("ths_int_chg_ratio_index",$D56,R$1,R$2,101)</f>
        <v>16.880603126977</v>
      </c>
      <c r="S56" s="296">
        <f>[1]!thsiFinD("ths_int_chg_ratio_index",$D56,S$1,S$2,101)</f>
        <v>88.736296992678007</v>
      </c>
      <c r="T56" s="296">
        <f>[1]!thsiFinD("ths_int_chg_ratio_index",$D56,T$1,T$2,101)</f>
        <v>50.925713126471003</v>
      </c>
      <c r="U56" s="289"/>
    </row>
    <row r="57" spans="1:21">
      <c r="A57" s="113"/>
      <c r="B57" s="114"/>
      <c r="C57" s="113"/>
      <c r="D57" s="114" t="s">
        <v>228</v>
      </c>
      <c r="E57" s="117" t="s">
        <v>226</v>
      </c>
      <c r="F57" s="117"/>
      <c r="G57" s="113"/>
      <c r="H57" s="296">
        <f>[1]!thsiFinD("ths_int_chg_ratio_index",$D57,H$1,H$2,101)</f>
        <v>7.4140966853231998</v>
      </c>
      <c r="I57" s="296">
        <f>[1]!thsiFinD("ths_int_chg_ratio_index",$D57,I$1,I$2,101)</f>
        <v>60.354300558226001</v>
      </c>
      <c r="J57" s="296">
        <f>[1]!thsiFinD("ths_int_chg_ratio_index",$D57,J$1,J$2,101)</f>
        <v>66.710083126336002</v>
      </c>
      <c r="K57" s="296">
        <f>[1]!thsiFinD("ths_int_chg_ratio_index",$D57,K$1,K$2,101)</f>
        <v>309.12448829829998</v>
      </c>
      <c r="L57" s="296">
        <f>[1]!thsiFinD("ths_int_chg_ratio_index",$D57,L$1,L$2,101)</f>
        <v>344.93838794063998</v>
      </c>
      <c r="M57" s="296">
        <f>[1]!thsiFinD("ths_int_chg_ratio_index",$D57,M$1,M$2,101)</f>
        <v>344.01633459746</v>
      </c>
      <c r="N57" s="296">
        <f>[1]!thsiFinD("ths_int_chg_ratio_index",$D57,N$1,N$2,101)</f>
        <v>125.72804811912999</v>
      </c>
      <c r="O57" s="296">
        <f>[1]!thsiFinD("ths_int_chg_ratio_index",$D57,O$1,O$2,101)</f>
        <v>30.178309783288999</v>
      </c>
      <c r="P57" s="296">
        <f>[1]!thsiFinD("ths_int_chg_ratio_index",$D57,P$1,P$2,101)</f>
        <v>24.267796272058</v>
      </c>
      <c r="Q57" s="296">
        <f>[1]!thsiFinD("ths_int_chg_ratio_index",$D57,Q$1,Q$2,101)</f>
        <v>-27.807412326226999</v>
      </c>
      <c r="R57" s="296">
        <f>[1]!thsiFinD("ths_int_chg_ratio_index",$D57,R$1,R$2,101)</f>
        <v>5.6156779176232003</v>
      </c>
      <c r="S57" s="296">
        <f>[1]!thsiFinD("ths_int_chg_ratio_index",$D57,S$1,S$2,101)</f>
        <v>-6.2518543675181002</v>
      </c>
      <c r="T57" s="296">
        <f>[1]!thsiFinD("ths_int_chg_ratio_index",$D57,T$1,T$2,101)</f>
        <v>37.627240365896</v>
      </c>
      <c r="U57" s="289"/>
    </row>
    <row r="58" spans="1:21">
      <c r="A58" s="113"/>
      <c r="B58" s="114"/>
      <c r="C58" s="113"/>
      <c r="D58" s="114" t="s">
        <v>196</v>
      </c>
      <c r="E58" s="118" t="s">
        <v>197</v>
      </c>
      <c r="F58" s="118"/>
      <c r="G58" s="113"/>
      <c r="H58" s="296">
        <f>[1]!thsiFinD("ths_int_chg_ratio_index",$D58,H$1,H$2,101)</f>
        <v>4.0792508495686999</v>
      </c>
      <c r="I58" s="296">
        <f>[1]!thsiFinD("ths_int_chg_ratio_index",$D58,I$1,I$2,101)</f>
        <v>41.767476383687999</v>
      </c>
      <c r="J58" s="296">
        <f>[1]!thsiFinD("ths_int_chg_ratio_index",$D58,J$1,J$2,101)</f>
        <v>48.160238311040999</v>
      </c>
      <c r="K58" s="296">
        <f>[1]!thsiFinD("ths_int_chg_ratio_index",$D58,K$1,K$2,101)</f>
        <v>213.56352777623999</v>
      </c>
      <c r="L58" s="296">
        <f>[1]!thsiFinD("ths_int_chg_ratio_index",$D58,L$1,L$2,101)</f>
        <v>321.71013086060998</v>
      </c>
      <c r="M58" s="296">
        <f>[1]!thsiFinD("ths_int_chg_ratio_index",$D58,M$1,M$2,101)</f>
        <v>259.88636982774</v>
      </c>
      <c r="N58" s="296">
        <f>[1]!thsiFinD("ths_int_chg_ratio_index",$D58,N$1,N$2,101)</f>
        <v>106.35043968124</v>
      </c>
      <c r="O58" s="296">
        <f>[1]!thsiFinD("ths_int_chg_ratio_index",$D58,O$1,O$2,101)</f>
        <v>38.440699373721998</v>
      </c>
      <c r="P58" s="296">
        <f>[1]!thsiFinD("ths_int_chg_ratio_index",$D58,P$1,P$2,101)</f>
        <v>47.828813513570999</v>
      </c>
      <c r="Q58" s="296">
        <f>[1]!thsiFinD("ths_int_chg_ratio_index",$D58,Q$1,Q$2,101)</f>
        <v>-34.521036721575001</v>
      </c>
      <c r="R58" s="296">
        <f>[1]!thsiFinD("ths_int_chg_ratio_index",$D58,R$1,R$2,101)</f>
        <v>17.566004768108002</v>
      </c>
      <c r="S58" s="296">
        <f>[1]!thsiFinD("ths_int_chg_ratio_index",$D58,S$1,S$2,101)</f>
        <v>20.095355418494002</v>
      </c>
      <c r="T58" s="296">
        <f>[1]!thsiFinD("ths_int_chg_ratio_index",$D58,T$1,T$2,101)</f>
        <v>51.871810000000004</v>
      </c>
      <c r="U58" s="289"/>
    </row>
    <row r="59" spans="1:21">
      <c r="A59" s="113"/>
      <c r="B59" s="114"/>
      <c r="C59" s="114"/>
      <c r="D59" s="114" t="s">
        <v>219</v>
      </c>
      <c r="E59" s="119" t="s">
        <v>221</v>
      </c>
      <c r="F59" s="119"/>
      <c r="G59" s="114"/>
      <c r="H59" s="296">
        <f>[1]!thsiFinD("ths_int_chg_ratio_index",$D59,H$1,H$2,101)</f>
        <v>2.7088575657075999</v>
      </c>
      <c r="I59" s="296">
        <f>[1]!thsiFinD("ths_int_chg_ratio_index",$D59,I$1,I$2,101)</f>
        <v>52.296381987525002</v>
      </c>
      <c r="J59" s="296">
        <f>[1]!thsiFinD("ths_int_chg_ratio_index",$D59,J$1,J$2,101)</f>
        <v>62.207804571373998</v>
      </c>
      <c r="K59" s="296">
        <f>[1]!thsiFinD("ths_int_chg_ratio_index",$D59,K$1,K$2,101)</f>
        <v>148.10359879601</v>
      </c>
      <c r="L59" s="296">
        <f>[1]!thsiFinD("ths_int_chg_ratio_index",$D59,L$1,L$2,101)</f>
        <v>204.44343137960999</v>
      </c>
      <c r="M59" s="296">
        <f>[1]!thsiFinD("ths_int_chg_ratio_index",$D59,M$1,M$2,101)</f>
        <v>124.23475744015001</v>
      </c>
      <c r="N59" s="296">
        <f>[1]!thsiFinD("ths_int_chg_ratio_index",$D59,N$1,N$2,101)</f>
        <v>53.695369781139</v>
      </c>
      <c r="O59" s="296">
        <f>[1]!thsiFinD("ths_int_chg_ratio_index",$D59,O$1,O$2,101)</f>
        <v>9.6843433644834001</v>
      </c>
      <c r="P59" s="296">
        <f>[1]!thsiFinD("ths_int_chg_ratio_index",$D59,P$1,P$2,101)</f>
        <v>-5.1268308934466003</v>
      </c>
      <c r="Q59" s="296">
        <f>[1]!thsiFinD("ths_int_chg_ratio_index",$D59,Q$1,Q$2,101)</f>
        <v>-31.931260774134</v>
      </c>
      <c r="R59" s="296">
        <f>[1]!thsiFinD("ths_int_chg_ratio_index",$D59,R$1,R$2,101)</f>
        <v>34.423268690850001</v>
      </c>
      <c r="S59" s="296">
        <f>[1]!thsiFinD("ths_int_chg_ratio_index",$D59,S$1,S$2,101)</f>
        <v>60.62571366369</v>
      </c>
      <c r="T59" s="296">
        <f>[1]!thsiFinD("ths_int_chg_ratio_index",$D59,T$1,T$2,101)</f>
        <v>119.05450999999999</v>
      </c>
      <c r="U59" s="289"/>
    </row>
    <row r="60" spans="1:21">
      <c r="A60" s="113"/>
      <c r="B60" s="114"/>
      <c r="C60" s="114"/>
      <c r="D60" s="114" t="s">
        <v>194</v>
      </c>
      <c r="E60" s="117" t="s">
        <v>195</v>
      </c>
      <c r="F60" s="117"/>
      <c r="G60" s="114"/>
      <c r="H60" s="296">
        <f>[1]!thsiFinD("ths_int_chg_ratio_index",$D60,H$1,H$2,101)</f>
        <v>0.95992491314188</v>
      </c>
      <c r="I60" s="296">
        <f>[1]!thsiFinD("ths_int_chg_ratio_index",$D60,I$1,I$2,101)</f>
        <v>58.372532511225998</v>
      </c>
      <c r="J60" s="296">
        <f>[1]!thsiFinD("ths_int_chg_ratio_index",$D60,J$1,J$2,101)</f>
        <v>55.219724137546002</v>
      </c>
      <c r="K60" s="296">
        <f>[1]!thsiFinD("ths_int_chg_ratio_index",$D60,K$1,K$2,101)</f>
        <v>145.44399597466</v>
      </c>
      <c r="L60" s="296">
        <f>[1]!thsiFinD("ths_int_chg_ratio_index",$D60,L$1,L$2,101)</f>
        <v>295.25305170358001</v>
      </c>
      <c r="M60" s="296">
        <f>[1]!thsiFinD("ths_int_chg_ratio_index",$D60,M$1,M$2,101)</f>
        <v>172.73993426185001</v>
      </c>
      <c r="N60" s="296">
        <f>[1]!thsiFinD("ths_int_chg_ratio_index",$D60,N$1,N$2,101)</f>
        <v>61.328245471728998</v>
      </c>
      <c r="O60" s="296">
        <f>[1]!thsiFinD("ths_int_chg_ratio_index",$D60,O$1,O$2,101)</f>
        <v>34.518528606281002</v>
      </c>
      <c r="P60" s="296">
        <f>[1]!thsiFinD("ths_int_chg_ratio_index",$D60,P$1,P$2,101)</f>
        <v>7.2612524040895998</v>
      </c>
      <c r="Q60" s="296">
        <f>[1]!thsiFinD("ths_int_chg_ratio_index",$D60,Q$1,Q$2,101)</f>
        <v>-33.687307044645998</v>
      </c>
      <c r="R60" s="296">
        <f>[1]!thsiFinD("ths_int_chg_ratio_index",$D60,R$1,R$2,101)</f>
        <v>6.8658978544928999</v>
      </c>
      <c r="S60" s="296">
        <f>[1]!thsiFinD("ths_int_chg_ratio_index",$D60,S$1,S$2,101)</f>
        <v>58.429679999999998</v>
      </c>
      <c r="T60" s="296">
        <f>[1]!thsiFinD("ths_int_chg_ratio_index",$D60,T$1,T$2,101)</f>
        <v>0</v>
      </c>
      <c r="U60" s="289"/>
    </row>
    <row r="61" spans="1:21">
      <c r="A61" s="58" t="s">
        <v>241</v>
      </c>
      <c r="B61" s="120"/>
      <c r="C61" s="58" t="s">
        <v>284</v>
      </c>
      <c r="D61" s="120" t="s">
        <v>237</v>
      </c>
      <c r="E61" s="123" t="s">
        <v>238</v>
      </c>
      <c r="F61" s="123"/>
      <c r="G61" s="58"/>
      <c r="H61" s="301">
        <f>[1]!thsiFinD("ths_int_chg_ratio_index",$D61,H$1,H$2,101)</f>
        <v>-1.4587638111484</v>
      </c>
      <c r="I61" s="301">
        <f>[1]!thsiFinD("ths_int_chg_ratio_index",$D61,I$1,I$2,101)</f>
        <v>-10.989319136342999</v>
      </c>
      <c r="J61" s="301">
        <f>[1]!thsiFinD("ths_int_chg_ratio_index",$D61,J$1,J$2,101)</f>
        <v>-16.695793895127</v>
      </c>
      <c r="K61" s="301">
        <f>[1]!thsiFinD("ths_int_chg_ratio_index",$D61,K$1,K$2,101)</f>
        <v>12.222351441164999</v>
      </c>
      <c r="L61" s="301">
        <f>[1]!thsiFinD("ths_int_chg_ratio_index",$D61,L$1,L$2,101)</f>
        <v>32.472632579790996</v>
      </c>
      <c r="M61" s="301">
        <f>[1]!thsiFinD("ths_int_chg_ratio_index",$D61,M$1,M$2,101)</f>
        <v>14.597386295341</v>
      </c>
      <c r="N61" s="301">
        <f>[1]!thsiFinD("ths_int_chg_ratio_index",$D61,N$1,N$2,101)</f>
        <v>32.630830409170002</v>
      </c>
      <c r="O61" s="301">
        <f>[1]!thsiFinD("ths_int_chg_ratio_index",$D61,O$1,O$2,101)</f>
        <v>14.498903458845</v>
      </c>
      <c r="P61" s="301">
        <f>[1]!thsiFinD("ths_int_chg_ratio_index",$D61,P$1,P$2,101)</f>
        <v>-13.304952704557</v>
      </c>
      <c r="Q61" s="301">
        <f>[1]!thsiFinD("ths_int_chg_ratio_index",$D61,Q$1,Q$2,101)</f>
        <v>-28.081239023024001</v>
      </c>
      <c r="R61" s="301">
        <f>[1]!thsiFinD("ths_int_chg_ratio_index",$D61,R$1,R$2,101)</f>
        <v>11.339031653054001</v>
      </c>
      <c r="S61" s="301">
        <f>[1]!thsiFinD("ths_int_chg_ratio_index",$D61,S$1,S$2,101)</f>
        <v>76.335589911742005</v>
      </c>
      <c r="T61" s="301">
        <f>[1]!thsiFinD("ths_int_chg_ratio_index",$D61,T$1,T$2,101)</f>
        <v>14.861541149478001</v>
      </c>
      <c r="U61" s="289"/>
    </row>
    <row r="62" spans="1:21">
      <c r="A62" s="58" t="s">
        <v>242</v>
      </c>
      <c r="B62" s="120"/>
      <c r="C62" s="58" t="s">
        <v>284</v>
      </c>
      <c r="D62" s="124" t="s">
        <v>239</v>
      </c>
      <c r="E62" s="121" t="s">
        <v>240</v>
      </c>
      <c r="F62" s="121"/>
      <c r="G62" s="58"/>
      <c r="H62" s="301">
        <f>[1]!thsiFinD("ths_int_chg_ratio_index",$D62,H$1,H$2,101)</f>
        <v>0.86392552144285994</v>
      </c>
      <c r="I62" s="301">
        <f>[1]!thsiFinD("ths_int_chg_ratio_index",$D62,I$1,I$2,101)</f>
        <v>22.904023829079001</v>
      </c>
      <c r="J62" s="301">
        <f>[1]!thsiFinD("ths_int_chg_ratio_index",$D62,J$1,J$2,101)</f>
        <v>10.885485702882001</v>
      </c>
      <c r="K62" s="301">
        <f>[1]!thsiFinD("ths_int_chg_ratio_index",$D62,K$1,K$2,101)</f>
        <v>35.100142212470999</v>
      </c>
      <c r="L62" s="301">
        <f>[1]!thsiFinD("ths_int_chg_ratio_index",$D62,L$1,L$2,101)</f>
        <v>65.722036229378006</v>
      </c>
      <c r="M62" s="301">
        <f>[1]!thsiFinD("ths_int_chg_ratio_index",$D62,M$1,M$2,101)</f>
        <v>36.084820533902999</v>
      </c>
      <c r="N62" s="301">
        <f>[1]!thsiFinD("ths_int_chg_ratio_index",$D62,N$1,N$2,101)</f>
        <v>30.785021031443002</v>
      </c>
      <c r="O62" s="301">
        <f>[1]!thsiFinD("ths_int_chg_ratio_index",$D62,O$1,O$2,101)</f>
        <v>4.3355508894334998</v>
      </c>
      <c r="P62" s="301">
        <f>[1]!thsiFinD("ths_int_chg_ratio_index",$D62,P$1,P$2,101)</f>
        <v>6.0094345579974</v>
      </c>
      <c r="Q62" s="301">
        <f>[1]!thsiFinD("ths_int_chg_ratio_index",$D62,Q$1,Q$2,101)</f>
        <v>-31.762833720282998</v>
      </c>
      <c r="R62" s="301">
        <f>[1]!thsiFinD("ths_int_chg_ratio_index",$D62,R$1,R$2,101)</f>
        <v>14.649379252232</v>
      </c>
      <c r="S62" s="301">
        <f>[1]!thsiFinD("ths_int_chg_ratio_index",$D62,S$1,S$2,101)</f>
        <v>39.982150892206</v>
      </c>
      <c r="T62" s="301">
        <f>[1]!thsiFinD("ths_int_chg_ratio_index",$D62,T$1,T$2,101)</f>
        <v>24.851844016613001</v>
      </c>
      <c r="U62" s="289"/>
    </row>
    <row r="63" spans="1:21">
      <c r="A63" s="58" t="s">
        <v>245</v>
      </c>
      <c r="B63" s="58"/>
      <c r="C63" s="58" t="s">
        <v>284</v>
      </c>
      <c r="D63" s="120" t="s">
        <v>243</v>
      </c>
      <c r="E63" s="121" t="s">
        <v>244</v>
      </c>
      <c r="F63" s="121"/>
      <c r="G63" s="58"/>
      <c r="H63" s="301">
        <f>[1]!thsiFinD("ths_int_chg_ratio_index",$D63,H$1,H$2,101)</f>
        <v>-2.9008486797092998</v>
      </c>
      <c r="I63" s="301">
        <f>[1]!thsiFinD("ths_int_chg_ratio_index",$D63,I$1,I$2,101)</f>
        <v>5.5651178382871</v>
      </c>
      <c r="J63" s="301">
        <f>[1]!thsiFinD("ths_int_chg_ratio_index",$D63,J$1,J$2,101)</f>
        <v>8.3684188669720996</v>
      </c>
      <c r="K63" s="301">
        <f>[1]!thsiFinD("ths_int_chg_ratio_index",$D63,K$1,K$2,101)</f>
        <v>78.9784433863</v>
      </c>
      <c r="L63" s="301">
        <f>[1]!thsiFinD("ths_int_chg_ratio_index",$D63,L$1,L$2,101)</f>
        <v>86.148328077393998</v>
      </c>
      <c r="M63" s="301">
        <f>[1]!thsiFinD("ths_int_chg_ratio_index",$D63,M$1,M$2,101)</f>
        <v>40.633222386236</v>
      </c>
      <c r="N63" s="301">
        <f>[1]!thsiFinD("ths_int_chg_ratio_index",$D63,N$1,N$2,101)</f>
        <v>55.151781146125003</v>
      </c>
      <c r="O63" s="301">
        <f>[1]!thsiFinD("ths_int_chg_ratio_index",$D63,O$1,O$2,101)</f>
        <v>8.8052343636403005</v>
      </c>
      <c r="P63" s="301">
        <f>[1]!thsiFinD("ths_int_chg_ratio_index",$D63,P$1,P$2,101)</f>
        <v>-33.421912807657002</v>
      </c>
      <c r="Q63" s="301">
        <f>[1]!thsiFinD("ths_int_chg_ratio_index",$D63,Q$1,Q$2,101)</f>
        <v>-14.833544589883999</v>
      </c>
      <c r="R63" s="301">
        <f>[1]!thsiFinD("ths_int_chg_ratio_index",$D63,R$1,R$2,101)</f>
        <v>58.834152191462998</v>
      </c>
      <c r="S63" s="301">
        <f>[1]!thsiFinD("ths_int_chg_ratio_index",$D63,S$1,S$2,101)</f>
        <v>111.78225724596</v>
      </c>
      <c r="T63" s="301">
        <f>[1]!thsiFinD("ths_int_chg_ratio_index",$D63,T$1,T$2,101)</f>
        <v>36.740537593869</v>
      </c>
      <c r="U63" s="289"/>
    </row>
    <row r="64" spans="1:21">
      <c r="H64" s="302"/>
      <c r="I64" s="303"/>
      <c r="J64" s="303"/>
      <c r="K64" s="302"/>
      <c r="L64" s="302"/>
      <c r="M64" s="302"/>
      <c r="N64" s="303"/>
      <c r="O64" s="303"/>
      <c r="P64" s="303"/>
      <c r="Q64" s="303"/>
      <c r="R64" s="303"/>
      <c r="S64" s="303"/>
      <c r="T64" s="302"/>
      <c r="U64" s="289"/>
    </row>
    <row r="67" spans="1:23">
      <c r="A67" s="53" t="s">
        <v>339</v>
      </c>
    </row>
    <row r="68" spans="1:23" s="107" customFormat="1">
      <c r="A68" s="4" t="s">
        <v>72</v>
      </c>
      <c r="B68" s="4" t="s">
        <v>40</v>
      </c>
      <c r="C68" s="109" t="s">
        <v>307</v>
      </c>
      <c r="D68" s="109" t="s">
        <v>71</v>
      </c>
      <c r="E68" s="108" t="s">
        <v>70</v>
      </c>
      <c r="F68" s="108"/>
      <c r="G68" s="109"/>
      <c r="H68" s="128"/>
      <c r="I68" s="128">
        <f>[1]!thsiFinD("ths_adjustment_nvg_ratio_fund",$D68,I$1,I$2,101)</f>
        <v>36.705617056171</v>
      </c>
      <c r="J68" s="128">
        <f>[1]!thsiFinD("ths_adjustment_nvg_ratio_fund",$D68,J$1,J$2,101)</f>
        <v>28.437981510015</v>
      </c>
      <c r="K68" s="128"/>
      <c r="L68" s="128">
        <f>[1]!thsiFinD("ths_adjustment_nvg_ratio_fund",$D68,L$1,L$2,101)</f>
        <v>122.50583917250999</v>
      </c>
      <c r="M68" s="128">
        <f>[1]!thsiFinD("ths_adjustment_nvg_ratio_fund",$D68,M$1,M$2,101)</f>
        <v>62.270349190898997</v>
      </c>
      <c r="N68" s="128">
        <f>[1]!thsiFinD("ths_adjustment_nvg_ratio_fund",$D68,N$1,N$2,101)</f>
        <v>34.420711974109999</v>
      </c>
      <c r="O68" s="128">
        <f>[1]!thsiFinD("ths_adjustment_nvg_ratio_fund",$D68,O$1,O$2,101)</f>
        <v>14.750445632799</v>
      </c>
      <c r="P68" s="128">
        <f>[1]!thsiFinD("ths_adjustment_nvg_ratio_fund",$D68,P$1,P$2,101)</f>
        <v>-10.810810810811001</v>
      </c>
      <c r="Q68" s="128">
        <f>[1]!thsiFinD("ths_adjustment_nvg_ratio_fund",$D68,Q$1,Q$2,101)</f>
        <v>-30.401106500691998</v>
      </c>
      <c r="R68" s="128">
        <f>[1]!thsiFinD("ths_adjustment_nvg_ratio_fund",$D68,R$1,R$2,101)</f>
        <v>0</v>
      </c>
      <c r="S68" s="128">
        <f>[1]!thsiFinD("ths_adjustment_nvg_ratio_fund",$D68,S$1,S$2,101)</f>
        <v>0</v>
      </c>
      <c r="T68" s="128">
        <f>[1]!thsiFinD("ths_adjustment_nvg_ratio_fund",$D68,T$1,T$2,101)</f>
        <v>0</v>
      </c>
      <c r="U68" s="183" t="str">
        <f>[1]!thsiFinD("ths_fund_establishment_date_fund",D68)</f>
        <v>2021-03-01</v>
      </c>
      <c r="V68" s="109"/>
      <c r="W68" s="109"/>
    </row>
    <row r="69" spans="1:23">
      <c r="A69" s="58" t="s">
        <v>312</v>
      </c>
      <c r="B69" s="58" t="s">
        <v>40</v>
      </c>
      <c r="C69" s="58" t="s">
        <v>284</v>
      </c>
      <c r="D69" s="120" t="s">
        <v>47</v>
      </c>
      <c r="E69" s="121" t="s">
        <v>45</v>
      </c>
      <c r="F69" s="121"/>
      <c r="G69" s="58"/>
      <c r="H69" s="122">
        <f>[1]!thsiFinD("ths_adjustment_nvg_ratio_fund",$D69,H$1,H$2,101)</f>
        <v>0.9058509058509</v>
      </c>
      <c r="I69" s="122">
        <f>[1]!thsiFinD("ths_adjustment_nvg_ratio_fund",$D69,I$1,I$2,101)</f>
        <v>21.686962750715999</v>
      </c>
      <c r="J69" s="122">
        <f>[1]!thsiFinD("ths_adjustment_nvg_ratio_fund",$D69,J$1,J$2,101)</f>
        <v>10.26369168357</v>
      </c>
      <c r="K69" s="122">
        <f>[1]!thsiFinD("ths_adjustment_nvg_ratio_fund",$D69,K$1,K$2,101)</f>
        <v>33.405320506528</v>
      </c>
      <c r="L69" s="122">
        <f>[1]!thsiFinD("ths_adjustment_nvg_ratio_fund",$D69,L$1,L$2,101)</f>
        <v>60.638297872339997</v>
      </c>
      <c r="M69" s="122">
        <f>[1]!thsiFinD("ths_adjustment_nvg_ratio_fund",$D69,M$1,M$2,101)</f>
        <v>35.845661735306003</v>
      </c>
      <c r="N69" s="122">
        <f>[1]!thsiFinD("ths_adjustment_nvg_ratio_fund",$D69,N$1,N$2,101)</f>
        <v>28.814799331103998</v>
      </c>
      <c r="O69" s="122">
        <f>[1]!thsiFinD("ths_adjustment_nvg_ratio_fund",$D69,O$1,O$2,101)</f>
        <v>4.1811846689895003</v>
      </c>
      <c r="P69" s="122">
        <f>[1]!thsiFinD("ths_adjustment_nvg_ratio_fund",$D69,P$1,P$2,101)</f>
        <v>0</v>
      </c>
      <c r="Q69" s="122">
        <f>[1]!thsiFinD("ths_adjustment_nvg_ratio_fund",$D69,Q$1,Q$2,101)</f>
        <v>0</v>
      </c>
      <c r="R69" s="122">
        <f>[1]!thsiFinD("ths_adjustment_nvg_ratio_fund",$D69,R$1,R$2,101)</f>
        <v>0</v>
      </c>
      <c r="S69" s="122">
        <f>[1]!thsiFinD("ths_adjustment_nvg_ratio_fund",$D69,S$1,S$2,101)</f>
        <v>0</v>
      </c>
      <c r="T69" s="122">
        <f>[1]!thsiFinD("ths_adjustment_nvg_ratio_fund",$D69,T$1,T$2,101)</f>
        <v>0</v>
      </c>
      <c r="U69" s="184" t="str">
        <f>[1]!thsiFinD("ths_fund_establishment_date_fund",D69)</f>
        <v>2023-05-31</v>
      </c>
    </row>
    <row r="70" spans="1:23">
      <c r="A70" s="58" t="s">
        <v>312</v>
      </c>
      <c r="B70" s="58" t="s">
        <v>40</v>
      </c>
      <c r="C70" s="58" t="s">
        <v>284</v>
      </c>
      <c r="D70" s="120" t="s">
        <v>48</v>
      </c>
      <c r="E70" s="121" t="s">
        <v>46</v>
      </c>
      <c r="F70" s="121"/>
      <c r="G70" s="58"/>
      <c r="H70" s="122">
        <f>[1]!thsiFinD("ths_adjustment_nvg_ratio_fund",$D70,H$1,H$2,101)</f>
        <v>0.92354277062831003</v>
      </c>
      <c r="I70" s="122">
        <f>[1]!thsiFinD("ths_adjustment_nvg_ratio_fund",$D70,I$1,I$2,101)</f>
        <v>21.976212259834998</v>
      </c>
      <c r="J70" s="122">
        <f>[1]!thsiFinD("ths_adjustment_nvg_ratio_fund",$D70,J$1,J$2,101)</f>
        <v>10.556430881499001</v>
      </c>
      <c r="K70" s="122">
        <f>[1]!thsiFinD("ths_adjustment_nvg_ratio_fund",$D70,K$1,K$2,101)</f>
        <v>33.841983736572999</v>
      </c>
      <c r="L70" s="122">
        <f>[1]!thsiFinD("ths_adjustment_nvg_ratio_fund",$D70,L$1,L$2,101)</f>
        <v>62.525905156649998</v>
      </c>
      <c r="M70" s="122">
        <f>[1]!thsiFinD("ths_adjustment_nvg_ratio_fund",$D70,M$1,M$2,101)</f>
        <v>0</v>
      </c>
      <c r="N70" s="122">
        <f>[1]!thsiFinD("ths_adjustment_nvg_ratio_fund",$D70,N$1,N$2,101)</f>
        <v>28.918109899508</v>
      </c>
      <c r="O70" s="122">
        <f>[1]!thsiFinD("ths_adjustment_nvg_ratio_fund",$D70,O$1,O$2,101)</f>
        <v>5.5398849148144</v>
      </c>
      <c r="P70" s="122">
        <f>[1]!thsiFinD("ths_adjustment_nvg_ratio_fund",$D70,P$1,P$2,101)</f>
        <v>0</v>
      </c>
      <c r="Q70" s="122">
        <f>[1]!thsiFinD("ths_adjustment_nvg_ratio_fund",$D70,Q$1,Q$2,101)</f>
        <v>0</v>
      </c>
      <c r="R70" s="122">
        <f>[1]!thsiFinD("ths_adjustment_nvg_ratio_fund",$D70,R$1,R$2,101)</f>
        <v>0</v>
      </c>
      <c r="S70" s="122">
        <f>[1]!thsiFinD("ths_adjustment_nvg_ratio_fund",$D70,S$1,S$2,101)</f>
        <v>0</v>
      </c>
      <c r="T70" s="122">
        <f>[1]!thsiFinD("ths_adjustment_nvg_ratio_fund",$D70,T$1,T$2,101)</f>
        <v>0</v>
      </c>
      <c r="U70" s="184" t="str">
        <f>[1]!thsiFinD("ths_fund_establishment_date_fund",D70)</f>
        <v>2023-07-11</v>
      </c>
    </row>
    <row r="71" spans="1:23">
      <c r="A71" s="53" t="s">
        <v>308</v>
      </c>
      <c r="B71" s="53" t="s">
        <v>40</v>
      </c>
      <c r="C71" s="106" t="s">
        <v>307</v>
      </c>
      <c r="D71" s="106" t="s">
        <v>231</v>
      </c>
      <c r="E71" s="104" t="s">
        <v>232</v>
      </c>
      <c r="F71" s="104"/>
      <c r="G71" s="106"/>
      <c r="H71" s="63"/>
      <c r="I71" s="63">
        <f>[1]!thsiFinD("ths_adjustment_nvg_ratio_fund",$D71,I$1,I$2,101)</f>
        <v>49.496562430693999</v>
      </c>
      <c r="J71" s="63">
        <f>[1]!thsiFinD("ths_adjustment_nvg_ratio_fund",$D71,J$1,J$2,101)</f>
        <v>49.982200071199998</v>
      </c>
      <c r="K71" s="63"/>
      <c r="L71" s="63"/>
      <c r="M71" s="63"/>
      <c r="N71" s="63">
        <f>[1]!thsiFinD("ths_adjustment_nvg_ratio_fund",$D71,N$1,N$2,101)</f>
        <v>58.220094346265</v>
      </c>
      <c r="O71" s="63">
        <f>[1]!thsiFinD("ths_adjustment_nvg_ratio_fund",$D71,O$1,O$2,101)</f>
        <v>0</v>
      </c>
      <c r="P71" s="63">
        <f>[1]!thsiFinD("ths_adjustment_nvg_ratio_fund",$D71,P$1,P$2,101)</f>
        <v>0</v>
      </c>
      <c r="Q71" s="63">
        <f>[1]!thsiFinD("ths_adjustment_nvg_ratio_fund",$D71,Q$1,Q$2,101)</f>
        <v>0</v>
      </c>
      <c r="R71" s="63">
        <f>[1]!thsiFinD("ths_adjustment_nvg_ratio_fund",$D71,R$1,R$2,101)</f>
        <v>0</v>
      </c>
      <c r="S71" s="63">
        <f>[1]!thsiFinD("ths_adjustment_nvg_ratio_fund",$D71,S$1,S$2,101)</f>
        <v>0</v>
      </c>
      <c r="T71" s="63">
        <f>[1]!thsiFinD("ths_adjustment_nvg_ratio_fund",$D71,T$1,T$2,101)</f>
        <v>0</v>
      </c>
      <c r="U71" s="184" t="str">
        <f>[1]!thsiFinD("ths_fund_establishment_date_fund",D71)</f>
        <v>2024-01-26</v>
      </c>
    </row>
    <row r="72" spans="1:23" s="107" customFormat="1">
      <c r="A72" s="4" t="s">
        <v>39</v>
      </c>
      <c r="B72" s="4" t="s">
        <v>40</v>
      </c>
      <c r="C72" s="4" t="s">
        <v>306</v>
      </c>
      <c r="D72" s="4" t="s">
        <v>91</v>
      </c>
      <c r="E72" s="108" t="s">
        <v>92</v>
      </c>
      <c r="F72" s="108"/>
      <c r="G72" s="4"/>
      <c r="H72" s="128"/>
      <c r="I72" s="128">
        <f>[1]!thsiFinD("ths_adjustment_nvg_ratio_fund",$D72,I$1,I$2,101)</f>
        <v>38.982904506993997</v>
      </c>
      <c r="J72" s="128">
        <f>[1]!thsiFinD("ths_adjustment_nvg_ratio_fund",$D72,J$1,J$2,101)</f>
        <v>44.640129391678997</v>
      </c>
      <c r="K72" s="128"/>
      <c r="L72" s="128"/>
      <c r="M72" s="128"/>
      <c r="N72" s="128">
        <f>[1]!thsiFinD("ths_adjustment_nvg_ratio_fund",$D72,N$1,N$2,101)</f>
        <v>0</v>
      </c>
      <c r="O72" s="128">
        <f>[1]!thsiFinD("ths_adjustment_nvg_ratio_fund",$D72,O$1,O$2,101)</f>
        <v>0</v>
      </c>
      <c r="P72" s="128">
        <f>[1]!thsiFinD("ths_adjustment_nvg_ratio_fund",$D72,P$1,P$2,101)</f>
        <v>0</v>
      </c>
      <c r="Q72" s="128">
        <f>[1]!thsiFinD("ths_adjustment_nvg_ratio_fund",$D72,Q$1,Q$2,101)</f>
        <v>0</v>
      </c>
      <c r="R72" s="128">
        <f>[1]!thsiFinD("ths_adjustment_nvg_ratio_fund",$D72,R$1,R$2,101)</f>
        <v>0</v>
      </c>
      <c r="S72" s="128">
        <f>[1]!thsiFinD("ths_adjustment_nvg_ratio_fund",$D72,S$1,S$2,101)</f>
        <v>0</v>
      </c>
      <c r="T72" s="128">
        <f>[1]!thsiFinD("ths_adjustment_nvg_ratio_fund",$D72,T$1,T$2,101)</f>
        <v>0</v>
      </c>
      <c r="U72" s="183" t="str">
        <f>[1]!thsiFinD("ths_fund_establishment_date_fund",D72)</f>
        <v>2025-10-29</v>
      </c>
      <c r="V72" s="140" t="s">
        <v>316</v>
      </c>
      <c r="W72" s="109"/>
    </row>
    <row r="73" spans="1:23" s="107" customFormat="1">
      <c r="A73" s="4"/>
      <c r="B73" s="4" t="s">
        <v>40</v>
      </c>
      <c r="C73" s="4" t="s">
        <v>306</v>
      </c>
      <c r="D73" s="109" t="s">
        <v>32</v>
      </c>
      <c r="E73" s="108" t="s">
        <v>31</v>
      </c>
      <c r="F73" s="108"/>
      <c r="G73" s="4"/>
      <c r="H73" s="128"/>
      <c r="I73" s="128">
        <f>[1]!thsiFinD("ths_adjustment_nvg_ratio_fund",$D73,I$1,I$2,101)</f>
        <v>39.046189534010999</v>
      </c>
      <c r="J73" s="128">
        <f>[1]!thsiFinD("ths_adjustment_nvg_ratio_fund",$D73,J$1,J$2,101)</f>
        <v>30.498815393480999</v>
      </c>
      <c r="K73" s="128"/>
      <c r="L73" s="128">
        <f>[1]!thsiFinD("ths_adjustment_nvg_ratio_fund",$D73,L$1,L$2,101)</f>
        <v>166.64922150987999</v>
      </c>
      <c r="M73" s="128">
        <f>[1]!thsiFinD("ths_adjustment_nvg_ratio_fund",$D73,M$1,M$2,101)</f>
        <v>116.27931656585</v>
      </c>
      <c r="N73" s="128">
        <f>[1]!thsiFinD("ths_adjustment_nvg_ratio_fund",$D73,N$1,N$2,101)</f>
        <v>64.979928163954995</v>
      </c>
      <c r="O73" s="128">
        <f>[1]!thsiFinD("ths_adjustment_nvg_ratio_fund",$D73,O$1,O$2,101)</f>
        <v>20.157400355419998</v>
      </c>
      <c r="P73" s="128">
        <f>[1]!thsiFinD("ths_adjustment_nvg_ratio_fund",$D73,P$1,P$2,101)</f>
        <v>13.189655172414</v>
      </c>
      <c r="Q73" s="128">
        <f>[1]!thsiFinD("ths_adjustment_nvg_ratio_fund",$D73,Q$1,Q$2,101)</f>
        <v>-33.102652825836003</v>
      </c>
      <c r="R73" s="128">
        <f>[1]!thsiFinD("ths_adjustment_nvg_ratio_fund",$D73,R$1,R$2,101)</f>
        <v>0</v>
      </c>
      <c r="S73" s="128">
        <f>[1]!thsiFinD("ths_adjustment_nvg_ratio_fund",$D73,S$1,S$2,101)</f>
        <v>0</v>
      </c>
      <c r="T73" s="128">
        <f>[1]!thsiFinD("ths_adjustment_nvg_ratio_fund",$D73,T$1,T$2,101)</f>
        <v>0</v>
      </c>
      <c r="U73" s="183" t="str">
        <f>[1]!thsiFinD("ths_fund_establishment_date_fund",D73)</f>
        <v>2021-08-17</v>
      </c>
      <c r="V73" s="109"/>
      <c r="W73" s="109"/>
    </row>
    <row r="74" spans="1:23">
      <c r="A74" s="58" t="s">
        <v>287</v>
      </c>
      <c r="B74" s="58" t="s">
        <v>40</v>
      </c>
      <c r="C74" s="58" t="s">
        <v>324</v>
      </c>
      <c r="D74" s="120" t="s">
        <v>53</v>
      </c>
      <c r="E74" s="121" t="s">
        <v>54</v>
      </c>
      <c r="F74" s="121"/>
      <c r="G74" s="58"/>
      <c r="H74" s="122">
        <f>[1]!thsiFinD("ths_adjustment_nvg_ratio_fund",$D74,H$1,H$2,101)</f>
        <v>-6.6254125412541001</v>
      </c>
      <c r="I74" s="122">
        <f>[1]!thsiFinD("ths_adjustment_nvg_ratio_fund",$D74,I$1,I$2,101)</f>
        <v>-13.801508111814</v>
      </c>
      <c r="J74" s="122">
        <f>[1]!thsiFinD("ths_adjustment_nvg_ratio_fund",$D74,J$1,J$2,101)</f>
        <v>-12.926059859967999</v>
      </c>
      <c r="K74" s="122">
        <f>[1]!thsiFinD("ths_adjustment_nvg_ratio_fund",$D74,K$1,K$2,101)</f>
        <v>-5.1859919571045996</v>
      </c>
      <c r="L74" s="122">
        <f>[1]!thsiFinD("ths_adjustment_nvg_ratio_fund",$D74,L$1,L$2,101)</f>
        <v>0</v>
      </c>
      <c r="M74" s="122">
        <f>[1]!thsiFinD("ths_adjustment_nvg_ratio_fund",$D74,M$1,M$2,101)</f>
        <v>0</v>
      </c>
      <c r="N74" s="122">
        <f>[1]!thsiFinD("ths_adjustment_nvg_ratio_fund",$D74,N$1,N$2,101)</f>
        <v>0</v>
      </c>
      <c r="O74" s="122">
        <f>[1]!thsiFinD("ths_adjustment_nvg_ratio_fund",$D74,O$1,O$2,101)</f>
        <v>0</v>
      </c>
      <c r="P74" s="122">
        <f>[1]!thsiFinD("ths_adjustment_nvg_ratio_fund",$D74,P$1,P$2,101)</f>
        <v>0</v>
      </c>
      <c r="Q74" s="122">
        <f>[1]!thsiFinD("ths_adjustment_nvg_ratio_fund",$D74,Q$1,Q$2,101)</f>
        <v>0</v>
      </c>
      <c r="R74" s="122">
        <f>[1]!thsiFinD("ths_adjustment_nvg_ratio_fund",$D74,R$1,R$2,101)</f>
        <v>0</v>
      </c>
      <c r="S74" s="122">
        <f>[1]!thsiFinD("ths_adjustment_nvg_ratio_fund",$D74,S$1,S$2,101)</f>
        <v>0</v>
      </c>
      <c r="T74" s="122">
        <f>[1]!thsiFinD("ths_adjustment_nvg_ratio_fund",$D74,T$1,T$2,101)</f>
        <v>0</v>
      </c>
      <c r="U74" s="184" t="str">
        <f>[1]!thsiFinD("ths_fund_establishment_date_fund",D74)</f>
        <v>2025-03-20</v>
      </c>
    </row>
    <row r="75" spans="1:23">
      <c r="A75" s="58" t="s">
        <v>311</v>
      </c>
      <c r="B75" s="58" t="s">
        <v>40</v>
      </c>
      <c r="C75" s="58" t="s">
        <v>284</v>
      </c>
      <c r="D75" s="120" t="s">
        <v>58</v>
      </c>
      <c r="E75" s="121" t="s">
        <v>57</v>
      </c>
      <c r="F75" s="121"/>
      <c r="G75" s="58"/>
      <c r="H75" s="122">
        <f>[1]!thsiFinD("ths_adjustment_nvg_ratio_fund",$D75,H$1,H$2,101)</f>
        <v>-2.7217989678054</v>
      </c>
      <c r="I75" s="122">
        <f>[1]!thsiFinD("ths_adjustment_nvg_ratio_fund",$D75,I$1,I$2,101)</f>
        <v>5.8921883360085001</v>
      </c>
      <c r="J75" s="122">
        <f>[1]!thsiFinD("ths_adjustment_nvg_ratio_fund",$D75,J$1,J$2,101)</f>
        <v>9.2533811758211009</v>
      </c>
      <c r="K75" s="122">
        <f>[1]!thsiFinD("ths_adjustment_nvg_ratio_fund",$D75,K$1,K$2,101)</f>
        <v>71.093581154096</v>
      </c>
      <c r="L75" s="122">
        <f>[1]!thsiFinD("ths_adjustment_nvg_ratio_fund",$D75,L$1,L$2,101)</f>
        <v>0</v>
      </c>
      <c r="M75" s="122">
        <f>[1]!thsiFinD("ths_adjustment_nvg_ratio_fund",$D75,M$1,M$2,101)</f>
        <v>0</v>
      </c>
      <c r="N75" s="122">
        <f>[1]!thsiFinD("ths_adjustment_nvg_ratio_fund",$D75,N$1,N$2,101)</f>
        <v>47.862463013978001</v>
      </c>
      <c r="O75" s="122">
        <f>[1]!thsiFinD("ths_adjustment_nvg_ratio_fund",$D75,O$1,O$2,101)</f>
        <v>0</v>
      </c>
      <c r="P75" s="122">
        <f>[1]!thsiFinD("ths_adjustment_nvg_ratio_fund",$D75,P$1,P$2,101)</f>
        <v>0</v>
      </c>
      <c r="Q75" s="122">
        <f>[1]!thsiFinD("ths_adjustment_nvg_ratio_fund",$D75,Q$1,Q$2,101)</f>
        <v>0</v>
      </c>
      <c r="R75" s="122">
        <f>[1]!thsiFinD("ths_adjustment_nvg_ratio_fund",$D75,R$1,R$2,101)</f>
        <v>0</v>
      </c>
      <c r="S75" s="122">
        <f>[1]!thsiFinD("ths_adjustment_nvg_ratio_fund",$D75,S$1,S$2,101)</f>
        <v>0</v>
      </c>
      <c r="T75" s="122">
        <f>[1]!thsiFinD("ths_adjustment_nvg_ratio_fund",$D75,T$1,T$2,101)</f>
        <v>0</v>
      </c>
      <c r="U75" s="184" t="str">
        <f>[1]!thsiFinD("ths_fund_establishment_date_fund",D75)</f>
        <v>2024-10-15</v>
      </c>
    </row>
    <row r="76" spans="1:23">
      <c r="A76" s="58" t="s">
        <v>311</v>
      </c>
      <c r="B76" s="58" t="s">
        <v>40</v>
      </c>
      <c r="C76" s="58" t="s">
        <v>284</v>
      </c>
      <c r="D76" s="120" t="s">
        <v>55</v>
      </c>
      <c r="E76" s="121" t="s">
        <v>56</v>
      </c>
      <c r="F76" s="121"/>
      <c r="G76" s="58"/>
      <c r="H76" s="122">
        <f>[1]!thsiFinD("ths_adjustment_nvg_ratio_fund",$D76,H$1,H$2,101)</f>
        <v>-2.7461813454663999</v>
      </c>
      <c r="I76" s="122">
        <f>[1]!thsiFinD("ths_adjustment_nvg_ratio_fund",$D76,I$1,I$2,101)</f>
        <v>5.6735919015949996</v>
      </c>
      <c r="J76" s="122">
        <f>[1]!thsiFinD("ths_adjustment_nvg_ratio_fund",$D76,J$1,J$2,101)</f>
        <v>8.3781010442446</v>
      </c>
      <c r="K76" s="122">
        <f>[1]!thsiFinD("ths_adjustment_nvg_ratio_fund",$D76,K$1,K$2,101)</f>
        <v>69.482726071361</v>
      </c>
      <c r="L76" s="122">
        <f>[1]!thsiFinD("ths_adjustment_nvg_ratio_fund",$D76,L$1,L$2,101)</f>
        <v>78.532365516555998</v>
      </c>
      <c r="M76" s="122">
        <f>[1]!thsiFinD("ths_adjustment_nvg_ratio_fund",$D76,M$1,M$2,101)</f>
        <v>0</v>
      </c>
      <c r="N76" s="122">
        <f>[1]!thsiFinD("ths_adjustment_nvg_ratio_fund",$D76,N$1,N$2,101)</f>
        <v>49.346434688541997</v>
      </c>
      <c r="O76" s="122">
        <f>[1]!thsiFinD("ths_adjustment_nvg_ratio_fund",$D76,O$1,O$2,101)</f>
        <v>0</v>
      </c>
      <c r="P76" s="122">
        <f>[1]!thsiFinD("ths_adjustment_nvg_ratio_fund",$D76,P$1,P$2,101)</f>
        <v>0</v>
      </c>
      <c r="Q76" s="122">
        <f>[1]!thsiFinD("ths_adjustment_nvg_ratio_fund",$D76,Q$1,Q$2,101)</f>
        <v>0</v>
      </c>
      <c r="R76" s="122">
        <f>[1]!thsiFinD("ths_adjustment_nvg_ratio_fund",$D76,R$1,R$2,101)</f>
        <v>0</v>
      </c>
      <c r="S76" s="122">
        <f>[1]!thsiFinD("ths_adjustment_nvg_ratio_fund",$D76,S$1,S$2,101)</f>
        <v>0</v>
      </c>
      <c r="T76" s="122">
        <f>[1]!thsiFinD("ths_adjustment_nvg_ratio_fund",$D76,T$1,T$2,101)</f>
        <v>0</v>
      </c>
      <c r="U76" s="184" t="str">
        <f>[1]!thsiFinD("ths_fund_establishment_date_fund",D76)</f>
        <v>2024-04-23</v>
      </c>
    </row>
    <row r="77" spans="1:23">
      <c r="A77" s="58" t="s">
        <v>34</v>
      </c>
      <c r="B77" s="58" t="s">
        <v>40</v>
      </c>
      <c r="C77" s="58" t="s">
        <v>284</v>
      </c>
      <c r="D77" s="120" t="s">
        <v>35</v>
      </c>
      <c r="E77" s="121" t="s">
        <v>36</v>
      </c>
      <c r="F77" s="121"/>
      <c r="G77" s="58"/>
      <c r="H77" s="122">
        <f>[1]!thsiFinD("ths_adjustment_nvg_ratio_fund",$D77,H$1,H$2,101)</f>
        <v>-1.3464630225080001</v>
      </c>
      <c r="I77" s="122">
        <f>[1]!thsiFinD("ths_adjustment_nvg_ratio_fund",$D77,I$1,I$2,101)</f>
        <v>-10.140948196961</v>
      </c>
      <c r="J77" s="122">
        <f>[1]!thsiFinD("ths_adjustment_nvg_ratio_fund",$D77,J$1,J$2,101)</f>
        <v>-16.278673147437999</v>
      </c>
      <c r="K77" s="122">
        <f>[1]!thsiFinD("ths_adjustment_nvg_ratio_fund",$D77,K$1,K$2,101)</f>
        <v>0</v>
      </c>
      <c r="L77" s="122">
        <f>[1]!thsiFinD("ths_adjustment_nvg_ratio_fund",$D77,L$1,L$2,101)</f>
        <v>0</v>
      </c>
      <c r="M77" s="122">
        <f>[1]!thsiFinD("ths_adjustment_nvg_ratio_fund",$D77,M$1,M$2,101)</f>
        <v>0</v>
      </c>
      <c r="N77" s="122">
        <f>[1]!thsiFinD("ths_adjustment_nvg_ratio_fund",$D77,N$1,N$2,101)</f>
        <v>0</v>
      </c>
      <c r="O77" s="122">
        <f>[1]!thsiFinD("ths_adjustment_nvg_ratio_fund",$D77,O$1,O$2,101)</f>
        <v>0</v>
      </c>
      <c r="P77" s="122">
        <f>[1]!thsiFinD("ths_adjustment_nvg_ratio_fund",$D77,P$1,P$2,101)</f>
        <v>0</v>
      </c>
      <c r="Q77" s="122">
        <f>[1]!thsiFinD("ths_adjustment_nvg_ratio_fund",$D77,Q$1,Q$2,101)</f>
        <v>0</v>
      </c>
      <c r="R77" s="122">
        <f>[1]!thsiFinD("ths_adjustment_nvg_ratio_fund",$D77,R$1,R$2,101)</f>
        <v>0</v>
      </c>
      <c r="S77" s="122">
        <f>[1]!thsiFinD("ths_adjustment_nvg_ratio_fund",$D77,S$1,S$2,101)</f>
        <v>0</v>
      </c>
      <c r="T77" s="122">
        <f>[1]!thsiFinD("ths_adjustment_nvg_ratio_fund",$D77,T$1,T$2,101)</f>
        <v>0</v>
      </c>
      <c r="U77" s="184" t="str">
        <f>[1]!thsiFinD("ths_fund_establishment_date_fund",D77)</f>
        <v>2025-10-17</v>
      </c>
    </row>
    <row r="78" spans="1:23">
      <c r="A78" s="53" t="s">
        <v>308</v>
      </c>
      <c r="B78" s="53" t="s">
        <v>40</v>
      </c>
      <c r="C78" s="106" t="s">
        <v>307</v>
      </c>
      <c r="D78" s="106" t="s">
        <v>43</v>
      </c>
      <c r="E78" s="104" t="s">
        <v>44</v>
      </c>
      <c r="F78" s="104"/>
      <c r="G78" s="106"/>
      <c r="H78" s="63"/>
      <c r="I78" s="63">
        <f>[1]!thsiFinD("ths_adjustment_nvg_ratio_fund",$D78,I$1,I$2,101)</f>
        <v>23.993126409622999</v>
      </c>
      <c r="J78" s="63">
        <f>[1]!thsiFinD("ths_adjustment_nvg_ratio_fund",$D78,J$1,J$2,101)</f>
        <v>16.533764005249001</v>
      </c>
      <c r="K78" s="63"/>
      <c r="L78" s="63"/>
      <c r="M78" s="63"/>
      <c r="N78" s="63">
        <f>[1]!thsiFinD("ths_adjustment_nvg_ratio_fund",$D78,N$1,N$2,101)</f>
        <v>0</v>
      </c>
      <c r="O78" s="63">
        <f>[1]!thsiFinD("ths_adjustment_nvg_ratio_fund",$D78,O$1,O$2,101)</f>
        <v>0</v>
      </c>
      <c r="P78" s="63">
        <f>[1]!thsiFinD("ths_adjustment_nvg_ratio_fund",$D78,P$1,P$2,101)</f>
        <v>0</v>
      </c>
      <c r="Q78" s="63">
        <f>[1]!thsiFinD("ths_adjustment_nvg_ratio_fund",$D78,Q$1,Q$2,101)</f>
        <v>0</v>
      </c>
      <c r="R78" s="63">
        <f>[1]!thsiFinD("ths_adjustment_nvg_ratio_fund",$D78,R$1,R$2,101)</f>
        <v>0</v>
      </c>
      <c r="S78" s="63">
        <f>[1]!thsiFinD("ths_adjustment_nvg_ratio_fund",$D78,S$1,S$2,101)</f>
        <v>0</v>
      </c>
      <c r="T78" s="63">
        <f>[1]!thsiFinD("ths_adjustment_nvg_ratio_fund",$D78,T$1,T$2,101)</f>
        <v>0</v>
      </c>
      <c r="U78" s="184" t="str">
        <f>[1]!thsiFinD("ths_fund_establishment_date_fund",D78)</f>
        <v>2025-09-23</v>
      </c>
      <c r="V78" s="106" t="s">
        <v>323</v>
      </c>
    </row>
    <row r="79" spans="1:23">
      <c r="A79" s="58" t="s">
        <v>34</v>
      </c>
      <c r="B79" s="58" t="s">
        <v>11</v>
      </c>
      <c r="C79" s="58" t="s">
        <v>284</v>
      </c>
      <c r="D79" s="120" t="s">
        <v>281</v>
      </c>
      <c r="E79" s="121" t="s">
        <v>282</v>
      </c>
      <c r="F79" s="121"/>
      <c r="G79" s="58"/>
      <c r="H79" s="122">
        <f>[1]!thsiFinD("ths_adjustment_nvg_ratio_fund",$D79,H$1,H$2,101)</f>
        <v>-2.9018709434538001</v>
      </c>
      <c r="I79" s="122">
        <f>[1]!thsiFinD("ths_adjustment_nvg_ratio_fund",$D79,I$1,I$2,101)</f>
        <v>-5.9541420133563996</v>
      </c>
      <c r="J79" s="122">
        <f>[1]!thsiFinD("ths_adjustment_nvg_ratio_fund",$D79,J$1,J$2,101)</f>
        <v>-2.938931297086</v>
      </c>
      <c r="K79" s="122">
        <f>[1]!thsiFinD("ths_adjustment_nvg_ratio_fund",$D79,K$1,K$2,101)</f>
        <v>32.863113894782003</v>
      </c>
      <c r="L79" s="122">
        <f>[1]!thsiFinD("ths_adjustment_nvg_ratio_fund",$D79,L$1,L$2,101)</f>
        <v>56.012269938541998</v>
      </c>
      <c r="M79" s="122">
        <f>[1]!thsiFinD("ths_adjustment_nvg_ratio_fund",$D79,M$1,M$2,101)</f>
        <v>40.110192835538001</v>
      </c>
      <c r="N79" s="122">
        <f>[1]!thsiFinD("ths_adjustment_nvg_ratio_fund",$D79,N$1,N$2,101)</f>
        <v>51.182919791391001</v>
      </c>
      <c r="O79" s="122">
        <f>[1]!thsiFinD("ths_adjustment_nvg_ratio_fund",$D79,O$1,O$2,101)</f>
        <v>3.5863717868174998</v>
      </c>
      <c r="P79" s="122">
        <f>[1]!thsiFinD("ths_adjustment_nvg_ratio_fund",$D79,P$1,P$2,101)</f>
        <v>-11.340752515309999</v>
      </c>
      <c r="Q79" s="122">
        <f>[1]!thsiFinD("ths_adjustment_nvg_ratio_fund",$D79,Q$1,Q$2,101)</f>
        <v>-7.1815051649913002</v>
      </c>
      <c r="R79" s="122">
        <f>[1]!thsiFinD("ths_adjustment_nvg_ratio_fund",$D79,R$1,R$2,101)</f>
        <v>14.535211263869</v>
      </c>
      <c r="S79" s="122">
        <f>[1]!thsiFinD("ths_adjustment_nvg_ratio_fund",$D79,S$1,S$2,101)</f>
        <v>54.347826094181997</v>
      </c>
      <c r="T79" s="122">
        <f>[1]!thsiFinD("ths_adjustment_nvg_ratio_fund",$D79,T$1,T$2,101)</f>
        <v>40.758873926170999</v>
      </c>
      <c r="U79" s="184" t="str">
        <f>[1]!thsiFinD("ths_fund_establishment_date_fund",D79)</f>
        <v>2016-03-28</v>
      </c>
    </row>
    <row r="80" spans="1:23" s="84" customFormat="1">
      <c r="A80" s="5"/>
      <c r="B80" s="5" t="s">
        <v>11</v>
      </c>
      <c r="C80" s="5" t="s">
        <v>80</v>
      </c>
      <c r="D80" s="5" t="s">
        <v>78</v>
      </c>
      <c r="E80" s="130" t="s">
        <v>81</v>
      </c>
      <c r="F80" s="130"/>
      <c r="G80" s="5"/>
      <c r="H80" s="79">
        <f>[1]!thsiFinD("ths_adjustment_nvg_ratio_fund",$D80,H$1,H$2,101)</f>
        <v>6.5478889612584998</v>
      </c>
      <c r="I80" s="79">
        <f>[1]!thsiFinD("ths_adjustment_nvg_ratio_fund",$D80,I$1,I$2,101)</f>
        <v>67.058352077354996</v>
      </c>
      <c r="J80" s="79">
        <f>[1]!thsiFinD("ths_adjustment_nvg_ratio_fund",$D80,J$1,J$2,101)</f>
        <v>89.241470200614998</v>
      </c>
      <c r="K80" s="79">
        <f>[1]!thsiFinD("ths_adjustment_nvg_ratio_fund",$D80,K$1,K$2,101)</f>
        <v>322.66156462585002</v>
      </c>
      <c r="L80" s="79">
        <f>[1]!thsiFinD("ths_adjustment_nvg_ratio_fund",$D80,L$1,L$2,101)</f>
        <v>379.70675575352999</v>
      </c>
      <c r="M80" s="79">
        <f>[1]!thsiFinD("ths_adjustment_nvg_ratio_fund",$D80,M$1,M$2,101)</f>
        <v>311.30808402292001</v>
      </c>
      <c r="N80" s="79">
        <f>[1]!thsiFinD("ths_adjustment_nvg_ratio_fund",$D80,N$1,N$2,101)</f>
        <v>126.79419481252999</v>
      </c>
      <c r="O80" s="79">
        <f>[1]!thsiFinD("ths_adjustment_nvg_ratio_fund",$D80,O$1,O$2,101)</f>
        <v>8.4690201729106995</v>
      </c>
      <c r="P80" s="79">
        <f>[1]!thsiFinD("ths_adjustment_nvg_ratio_fund",$D80,P$1,P$2,101)</f>
        <v>-17.159056997911001</v>
      </c>
      <c r="Q80" s="79">
        <f>[1]!thsiFinD("ths_adjustment_nvg_ratio_fund",$D80,Q$1,Q$2,101)</f>
        <v>21.721758082091998</v>
      </c>
      <c r="R80" s="79">
        <f>[1]!thsiFinD("ths_adjustment_nvg_ratio_fund",$D80,R$1,R$2,101)</f>
        <v>14.517470881864</v>
      </c>
      <c r="S80" s="79">
        <f>[1]!thsiFinD("ths_adjustment_nvg_ratio_fund",$D80,S$1,S$2,101)</f>
        <v>62.213225371119997</v>
      </c>
      <c r="T80" s="79">
        <f>[1]!thsiFinD("ths_adjustment_nvg_ratio_fund",$D80,T$1,T$2,101)</f>
        <v>50.151975683891003</v>
      </c>
      <c r="U80" s="185" t="str">
        <f>[1]!thsiFinD("ths_fund_establishment_date_fund",D80)</f>
        <v>2015-06-26</v>
      </c>
      <c r="V80" s="129"/>
      <c r="W80" s="129"/>
    </row>
    <row r="81" spans="1:23" s="84" customFormat="1">
      <c r="A81" s="5"/>
      <c r="B81" s="5" t="s">
        <v>11</v>
      </c>
      <c r="C81" s="5" t="s">
        <v>62</v>
      </c>
      <c r="D81" s="129" t="s">
        <v>76</v>
      </c>
      <c r="E81" s="130" t="s">
        <v>77</v>
      </c>
      <c r="F81" s="130"/>
      <c r="G81" s="5"/>
      <c r="H81" s="79">
        <f>[1]!thsiFinD("ths_adjustment_nvg_ratio_fund",$D81,H$1,H$2,101)</f>
        <v>3.3791748526523002</v>
      </c>
      <c r="I81" s="79">
        <f>[1]!thsiFinD("ths_adjustment_nvg_ratio_fund",$D81,I$1,I$2,101)</f>
        <v>51.120045950603</v>
      </c>
      <c r="J81" s="79">
        <f>[1]!thsiFinD("ths_adjustment_nvg_ratio_fund",$D81,J$1,J$2,101)</f>
        <v>52.256944444444002</v>
      </c>
      <c r="K81" s="79">
        <f>[1]!thsiFinD("ths_adjustment_nvg_ratio_fund",$D81,K$1,K$2,101)</f>
        <v>170.86479066575001</v>
      </c>
      <c r="L81" s="79">
        <f>[1]!thsiFinD("ths_adjustment_nvg_ratio_fund",$D81,L$1,L$2,101)</f>
        <v>247.55614266843</v>
      </c>
      <c r="M81" s="79">
        <f>[1]!thsiFinD("ths_adjustment_nvg_ratio_fund",$D81,M$1,M$2,101)</f>
        <v>168.4693877551</v>
      </c>
      <c r="N81" s="79">
        <f>[1]!thsiFinD("ths_adjustment_nvg_ratio_fund",$D81,N$1,N$2,101)</f>
        <v>99.154821359969006</v>
      </c>
      <c r="O81" s="79">
        <f>[1]!thsiFinD("ths_adjustment_nvg_ratio_fund",$D81,O$1,O$2,101)</f>
        <v>10.109983079526</v>
      </c>
      <c r="P81" s="79">
        <f>[1]!thsiFinD("ths_adjustment_nvg_ratio_fund",$D81,P$1,P$2,101)</f>
        <v>-5.0602409638554002</v>
      </c>
      <c r="Q81" s="79">
        <f>[1]!thsiFinD("ths_adjustment_nvg_ratio_fund",$D81,Q$1,Q$2,101)</f>
        <v>-21.919096895578999</v>
      </c>
      <c r="R81" s="79">
        <f>[1]!thsiFinD("ths_adjustment_nvg_ratio_fund",$D81,R$1,R$2,101)</f>
        <v>8.9139344262295008</v>
      </c>
      <c r="S81" s="79">
        <f>[1]!thsiFinD("ths_adjustment_nvg_ratio_fund",$D81,S$1,S$2,101)</f>
        <v>83.688833124216004</v>
      </c>
      <c r="T81" s="79">
        <f>[1]!thsiFinD("ths_adjustment_nvg_ratio_fund",$D81,T$1,T$2,101)</f>
        <v>71.397849462365997</v>
      </c>
      <c r="U81" s="185" t="str">
        <f>[1]!thsiFinD("ths_fund_establishment_date_fund",D81)</f>
        <v>2015-01-23</v>
      </c>
      <c r="V81" s="129"/>
      <c r="W81" s="129"/>
    </row>
    <row r="83" spans="1:23" s="194" customFormat="1">
      <c r="A83" s="190"/>
      <c r="B83" s="190"/>
      <c r="C83" s="190"/>
      <c r="D83" s="191"/>
      <c r="E83" s="191" t="s">
        <v>408</v>
      </c>
      <c r="F83" s="191"/>
      <c r="G83" s="190"/>
      <c r="H83" s="191"/>
      <c r="I83" s="192"/>
      <c r="J83" s="192"/>
      <c r="K83" s="191"/>
      <c r="L83" s="191"/>
      <c r="M83" s="191"/>
      <c r="N83" s="192"/>
      <c r="O83" s="192"/>
      <c r="P83" s="192"/>
      <c r="Q83" s="192"/>
      <c r="R83" s="192"/>
      <c r="S83" s="192"/>
      <c r="T83" s="191"/>
      <c r="U83" s="193"/>
      <c r="V83" s="191"/>
      <c r="W83" s="191"/>
    </row>
    <row r="84" spans="1:23">
      <c r="D84" s="106" t="s">
        <v>390</v>
      </c>
      <c r="E84" s="106" t="s">
        <v>409</v>
      </c>
      <c r="H84" s="125">
        <f>[1]!thsiFinD("ths_int_chg_ratio_index",$D84,H$1,H$2,101)</f>
        <v>2.8474530379370999</v>
      </c>
      <c r="I84" s="125">
        <f>[1]!thsiFinD("ths_int_chg_ratio_index",$D84,I$1,I$2,101)</f>
        <v>40.761989469966998</v>
      </c>
      <c r="J84" s="125">
        <f>[1]!thsiFinD("ths_int_chg_ratio_index",$D84,J$1,J$2,101)</f>
        <v>31.774244967971999</v>
      </c>
      <c r="K84" s="125">
        <f>[1]!thsiFinD("ths_int_chg_ratio_index",$D84,K$1,K$2,101)</f>
        <v>120.96618752252</v>
      </c>
      <c r="L84" s="125">
        <f>[1]!thsiFinD("ths_int_chg_ratio_index",$D84,L$1,L$2,101)</f>
        <v>174.92628931826999</v>
      </c>
      <c r="M84" s="125">
        <f>[1]!thsiFinD("ths_int_chg_ratio_index",$D84,M$1,M$2,101)</f>
        <v>114.64899320687999</v>
      </c>
    </row>
    <row r="85" spans="1:23">
      <c r="D85" s="106" t="s">
        <v>396</v>
      </c>
      <c r="E85" s="106" t="s">
        <v>397</v>
      </c>
      <c r="G85" s="53" t="s">
        <v>414</v>
      </c>
      <c r="H85" s="63">
        <f>[1]!thsiFinD("ths_adjustment_nvg_ratio_fund",$D85,H$1,H$2,101)</f>
        <v>2.7208763804773999</v>
      </c>
      <c r="I85" s="63">
        <f>[1]!thsiFinD("ths_adjustment_nvg_ratio_fund",$D85,I$1,I$2,101)</f>
        <v>38.798965040013996</v>
      </c>
      <c r="J85" s="63">
        <f>[1]!thsiFinD("ths_adjustment_nvg_ratio_fund",$D85,J$1,J$2,101)</f>
        <v>30.322033898305001</v>
      </c>
      <c r="K85" s="63">
        <f>[1]!thsiFinD("ths_adjustment_nvg_ratio_fund",$D85,K$1,K$2,101)</f>
        <v>112.71670970122</v>
      </c>
      <c r="L85" s="63">
        <f>[1]!thsiFinD("ths_adjustment_nvg_ratio_fund",$D85,L$1,L$2,101)</f>
        <v>164.98564043652999</v>
      </c>
      <c r="M85" s="63">
        <f>[1]!thsiFinD("ths_adjustment_nvg_ratio_fund",$D85,M$1,M$2,101)</f>
        <v>112.79520295203</v>
      </c>
    </row>
    <row r="86" spans="1:23">
      <c r="D86" s="106" t="s">
        <v>29</v>
      </c>
      <c r="E86" s="106" t="s">
        <v>30</v>
      </c>
      <c r="G86" s="53" t="s">
        <v>413</v>
      </c>
      <c r="H86" s="63">
        <f>[1]!thsiFinD("ths_adjustment_nvg_ratio_fund",$D86,H$1,H$2,101)</f>
        <v>2.7457869737784</v>
      </c>
      <c r="I86" s="63">
        <f>[1]!thsiFinD("ths_adjustment_nvg_ratio_fund",$D86,I$1,I$2,101)</f>
        <v>39.225886087109998</v>
      </c>
      <c r="J86" s="63">
        <f>[1]!thsiFinD("ths_adjustment_nvg_ratio_fund",$D86,J$1,J$2,101)</f>
        <v>30.920698088961</v>
      </c>
      <c r="K86" s="63">
        <f>[1]!thsiFinD("ths_adjustment_nvg_ratio_fund",$D86,K$1,K$2,101)</f>
        <v>115.97483416535999</v>
      </c>
      <c r="L86" s="63">
        <f>[1]!thsiFinD("ths_adjustment_nvg_ratio_fund",$D86,L$1,L$2,101)</f>
        <v>168.39466304070999</v>
      </c>
      <c r="M86" s="63">
        <f>[1]!thsiFinD("ths_adjustment_nvg_ratio_fund",$D86,M$1,M$2,101)</f>
        <v>116.93913999176</v>
      </c>
    </row>
    <row r="87" spans="1:23">
      <c r="H87" s="125"/>
      <c r="I87" s="125"/>
      <c r="J87" s="125"/>
      <c r="K87" s="125"/>
      <c r="L87" s="125"/>
      <c r="M87" s="125"/>
    </row>
    <row r="88" spans="1:23">
      <c r="D88" s="106" t="s">
        <v>387</v>
      </c>
      <c r="E88" s="189" t="s">
        <v>388</v>
      </c>
      <c r="F88" s="189"/>
      <c r="H88" s="125">
        <f>[1]!thsiFinD("ths_int_chg_ratio_index",$D88,H$1,H$2,101)</f>
        <v>3.1488475001178</v>
      </c>
      <c r="I88" s="125">
        <f>[1]!thsiFinD("ths_int_chg_ratio_index",$D88,I$1,I$2,101)</f>
        <v>40.743499013739999</v>
      </c>
      <c r="J88" s="125">
        <f>[1]!thsiFinD("ths_int_chg_ratio_index",$D88,J$1,J$2,101)</f>
        <v>34.850304957234997</v>
      </c>
      <c r="K88" s="125">
        <f>[1]!thsiFinD("ths_int_chg_ratio_index",$D88,K$1,K$2,101)</f>
        <v>141.97750271824</v>
      </c>
      <c r="L88" s="125">
        <f>[1]!thsiFinD("ths_int_chg_ratio_index",$D88,L$1,L$2,101)</f>
        <v>201.72542785323</v>
      </c>
      <c r="M88" s="125">
        <f>[1]!thsiFinD("ths_int_chg_ratio_index",$D88,M$1,M$2,101)</f>
        <v>129.44272757636</v>
      </c>
      <c r="N88" s="125">
        <f>[1]!thsiFinD("ths_int_chg_ratio_index",$D88,N$1,N$2,101)</f>
        <v>79.290353068100998</v>
      </c>
      <c r="O88" s="125">
        <f>[1]!thsiFinD("ths_int_chg_ratio_index",$D88,O$1,O$2,101)</f>
        <v>20.633478106289001</v>
      </c>
      <c r="P88" s="125">
        <f>[1]!thsiFinD("ths_int_chg_ratio_index",$D88,P$1,P$2,101)</f>
        <v>7.7672141453102999</v>
      </c>
      <c r="Q88" s="125">
        <f>[1]!thsiFinD("ths_int_chg_ratio_index",$D88,Q$1,Q$2,101)</f>
        <v>-38.293903559656997</v>
      </c>
      <c r="R88" s="125">
        <f>[1]!thsiFinD("ths_int_chg_ratio_index",$D88,R$1,R$2,101)</f>
        <v>1.2227476431888</v>
      </c>
      <c r="S88" s="125">
        <f>[1]!thsiFinD("ths_int_chg_ratio_index",$D88,S$1,S$2,101)</f>
        <v>9.6199917831796</v>
      </c>
      <c r="T88" s="125">
        <f>[1]!thsiFinD("ths_int_chg_ratio_index",$D88,T$1,T$2,101)</f>
        <v>46.193290294249003</v>
      </c>
    </row>
    <row r="89" spans="1:23" ht="28">
      <c r="D89" s="106" t="s">
        <v>389</v>
      </c>
      <c r="E89" s="189" t="s">
        <v>395</v>
      </c>
      <c r="F89" s="189"/>
      <c r="H89" s="63">
        <f>[1]!thsiFinD("ths_adjustment_nvg_ratio_fund",$D89,H$1,H$2,101)</f>
        <v>2.9958346683755002</v>
      </c>
      <c r="I89" s="63">
        <f>[1]!thsiFinD("ths_adjustment_nvg_ratio_fund",$D89,I$1,I$2,101)</f>
        <v>38.585902134081003</v>
      </c>
      <c r="J89" s="63">
        <f>[1]!thsiFinD("ths_adjustment_nvg_ratio_fund",$D89,J$1,J$2,101)</f>
        <v>32.986278700958003</v>
      </c>
      <c r="K89" s="63">
        <f>[1]!thsiFinD("ths_adjustment_nvg_ratio_fund",$D89,K$1,K$2,101)</f>
        <v>124.50238621814</v>
      </c>
      <c r="L89" s="63">
        <f>[1]!thsiFinD("ths_adjustment_nvg_ratio_fund",$D89,L$1,L$2,101)</f>
        <v>177.27142035653</v>
      </c>
      <c r="M89" s="63">
        <f>[1]!thsiFinD("ths_adjustment_nvg_ratio_fund",$D89,M$1,M$2,101)</f>
        <v>116.34324172743</v>
      </c>
    </row>
    <row r="90" spans="1:23">
      <c r="E90" s="188"/>
      <c r="F90" s="188"/>
      <c r="H90" s="125"/>
      <c r="I90" s="125"/>
      <c r="J90" s="125"/>
      <c r="K90" s="125"/>
      <c r="L90" s="125"/>
      <c r="M90" s="125"/>
    </row>
    <row r="91" spans="1:23">
      <c r="D91" s="195" t="s">
        <v>196</v>
      </c>
      <c r="E91" s="195" t="s">
        <v>197</v>
      </c>
      <c r="F91" s="195"/>
      <c r="H91" s="125">
        <f>[1]!thsiFinD("ths_int_chg_ratio_index",$D91,H$1,H$2,101)</f>
        <v>4.0792508495686999</v>
      </c>
      <c r="I91" s="125">
        <f>[1]!thsiFinD("ths_int_chg_ratio_index",$D91,I$1,I$2,101)</f>
        <v>41.767476383687999</v>
      </c>
      <c r="J91" s="125">
        <f>[1]!thsiFinD("ths_int_chg_ratio_index",$D91,J$1,J$2,101)</f>
        <v>48.160238311040999</v>
      </c>
      <c r="K91" s="125">
        <f>[1]!thsiFinD("ths_int_chg_ratio_index",$D91,K$1,K$2,101)</f>
        <v>213.56352777623999</v>
      </c>
      <c r="L91" s="125">
        <f>[1]!thsiFinD("ths_int_chg_ratio_index",$D91,L$1,L$2,101)</f>
        <v>321.71013086060998</v>
      </c>
      <c r="M91" s="125">
        <f>[1]!thsiFinD("ths_int_chg_ratio_index",$D91,M$1,M$2,101)</f>
        <v>259.88636982774</v>
      </c>
    </row>
    <row r="92" spans="1:23">
      <c r="D92" s="106" t="s">
        <v>402</v>
      </c>
      <c r="E92" s="106" t="s">
        <v>93</v>
      </c>
      <c r="H92" s="63">
        <f>[1]!thsiFinD("ths_adjustment_nvg_ratio_fund",$D92,H$1,H$2,101)</f>
        <v>3.9936029243774001</v>
      </c>
      <c r="I92" s="63">
        <f>[1]!thsiFinD("ths_adjustment_nvg_ratio_fund",$D92,I$1,I$2,101)</f>
        <v>40.418311944719001</v>
      </c>
      <c r="J92" s="63">
        <f>[1]!thsiFinD("ths_adjustment_nvg_ratio_fund",$D92,J$1,J$2,101)</f>
        <v>46.501448342453003</v>
      </c>
      <c r="K92" s="63">
        <f>[1]!thsiFinD("ths_adjustment_nvg_ratio_fund",$D92,K$1,K$2,101)</f>
        <v>0</v>
      </c>
      <c r="L92" s="63">
        <f>[1]!thsiFinD("ths_adjustment_nvg_ratio_fund",$D92,L$1,L$2,101)</f>
        <v>0</v>
      </c>
      <c r="M92" s="63">
        <f>[1]!thsiFinD("ths_adjustment_nvg_ratio_fund",$D92,M$1,M$2,101)</f>
        <v>0</v>
      </c>
    </row>
    <row r="93" spans="1:23">
      <c r="H93" s="63"/>
      <c r="I93" s="63"/>
      <c r="J93" s="63"/>
      <c r="K93" s="63"/>
      <c r="L93" s="63"/>
      <c r="M93" s="63"/>
    </row>
    <row r="94" spans="1:23">
      <c r="D94" s="106" t="s">
        <v>392</v>
      </c>
      <c r="E94" s="106" t="s">
        <v>391</v>
      </c>
      <c r="H94" s="125">
        <f>[1]!thsiFinD("ths_int_chg_ratio_index",$D94,H$1,H$2,101)</f>
        <v>-0.25423286515046001</v>
      </c>
      <c r="I94" s="125">
        <f>[1]!thsiFinD("ths_int_chg_ratio_index",$D94,I$1,I$2,101)</f>
        <v>25.239142220276999</v>
      </c>
      <c r="J94" s="125">
        <f>[1]!thsiFinD("ths_int_chg_ratio_index",$D94,J$1,J$2,101)</f>
        <v>17.444976693996001</v>
      </c>
      <c r="K94" s="125">
        <f>[1]!thsiFinD("ths_int_chg_ratio_index",$D94,K$1,K$2,101)</f>
        <v>62.359487041502</v>
      </c>
      <c r="L94" s="125">
        <f>[1]!thsiFinD("ths_int_chg_ratio_index",$D94,L$1,L$2,101)</f>
        <v>156.60658173107001</v>
      </c>
      <c r="M94" s="125">
        <f>[1]!thsiFinD("ths_int_chg_ratio_index",$D94,M$1,M$2,101)</f>
        <v>80.095363532012996</v>
      </c>
    </row>
    <row r="95" spans="1:23">
      <c r="D95" s="106" t="s">
        <v>393</v>
      </c>
      <c r="E95" s="106" t="s">
        <v>394</v>
      </c>
      <c r="H95" s="63">
        <f>[1]!thsiFinD("ths_adjustment_nvg_ratio_fund",$D95,H$1,H$2,101)</f>
        <v>-0.20601934790397</v>
      </c>
      <c r="I95" s="63">
        <f>[1]!thsiFinD("ths_adjustment_nvg_ratio_fund",$D95,I$1,I$2,101)</f>
        <v>24.661519525568</v>
      </c>
      <c r="J95" s="63">
        <f>[1]!thsiFinD("ths_adjustment_nvg_ratio_fund",$D95,J$1,J$2,101)</f>
        <v>17.831835007932</v>
      </c>
      <c r="K95" s="63">
        <f>[1]!thsiFinD("ths_adjustment_nvg_ratio_fund",$D95,K$1,K$2,101)</f>
        <v>0</v>
      </c>
      <c r="L95" s="63">
        <f>[1]!thsiFinD("ths_adjustment_nvg_ratio_fund",$D95,L$1,L$2,101)</f>
        <v>0</v>
      </c>
      <c r="M95" s="63">
        <f>[1]!thsiFinD("ths_adjustment_nvg_ratio_fund",$D95,M$1,M$2,101)</f>
        <v>0</v>
      </c>
    </row>
    <row r="96" spans="1:23">
      <c r="I96" s="106"/>
      <c r="J96" s="106"/>
    </row>
    <row r="97" spans="4:14">
      <c r="I97" s="106"/>
      <c r="J97" s="106"/>
    </row>
    <row r="98" spans="4:14">
      <c r="D98" s="106" t="s">
        <v>399</v>
      </c>
      <c r="E98" s="106" t="s">
        <v>398</v>
      </c>
      <c r="H98" s="125">
        <f>[1]!thsiFinD("ths_int_chg_ratio_index",$D98,H$1,H$2,101)</f>
        <v>2.3256252735902998</v>
      </c>
      <c r="I98" s="125">
        <f>[1]!thsiFinD("ths_int_chg_ratio_index",$D98,I$1,I$2,101)</f>
        <v>43.523647351847998</v>
      </c>
      <c r="J98" s="125">
        <f>[1]!thsiFinD("ths_int_chg_ratio_index",$D98,J$1,J$2,101)</f>
        <v>39.244180481238999</v>
      </c>
      <c r="K98" s="125">
        <f>[1]!thsiFinD("ths_int_chg_ratio_index",$D98,K$1,K$2,101)</f>
        <v>181.80702363591999</v>
      </c>
      <c r="L98" s="125">
        <f>[1]!thsiFinD("ths_int_chg_ratio_index",$D98,L$1,L$2,101)</f>
        <v>290.47915317474002</v>
      </c>
      <c r="M98" s="125">
        <f>[1]!thsiFinD("ths_int_chg_ratio_index",$D98,M$1,M$2,101)</f>
        <v>200.13510114619999</v>
      </c>
    </row>
    <row r="99" spans="4:14">
      <c r="D99" s="106" t="s">
        <v>400</v>
      </c>
      <c r="E99" s="106" t="s">
        <v>401</v>
      </c>
      <c r="H99" s="63">
        <f>[1]!thsiFinD("ths_adjustment_nvg_ratio_fund",$D99,H$1,H$2,101)</f>
        <v>2.3624953857511999</v>
      </c>
      <c r="I99" s="63">
        <f>[1]!thsiFinD("ths_adjustment_nvg_ratio_fund",$D99,I$1,I$2,101)</f>
        <v>0</v>
      </c>
      <c r="J99" s="63">
        <f>[1]!thsiFinD("ths_adjustment_nvg_ratio_fund",$D99,J$1,J$2,101)</f>
        <v>0</v>
      </c>
      <c r="K99" s="63">
        <f>[1]!thsiFinD("ths_adjustment_nvg_ratio_fund",$D99,K$1,K$2,101)</f>
        <v>0</v>
      </c>
      <c r="L99" s="63">
        <f>[1]!thsiFinD("ths_adjustment_nvg_ratio_fund",$D99,L$1,L$2,101)</f>
        <v>0</v>
      </c>
      <c r="M99" s="63">
        <f>[1]!thsiFinD("ths_adjustment_nvg_ratio_fund",$D99,M$1,M$2,101)</f>
        <v>0</v>
      </c>
    </row>
    <row r="100" spans="4:14">
      <c r="D100" s="106" t="s">
        <v>417</v>
      </c>
      <c r="E100" s="106" t="s">
        <v>418</v>
      </c>
      <c r="H100" s="63">
        <f>[1]!thsiFinD("ths_adjustment_nvg_ratio_fund",$D100,H$1,H$2,101)</f>
        <v>2.3044692737429999</v>
      </c>
      <c r="I100" s="63">
        <f>[1]!thsiFinD("ths_adjustment_nvg_ratio_fund",$D100,I$1,I$2,101)</f>
        <v>0</v>
      </c>
      <c r="J100" s="63">
        <f>[1]!thsiFinD("ths_adjustment_nvg_ratio_fund",$D100,J$1,J$2,101)</f>
        <v>0</v>
      </c>
      <c r="K100" s="63">
        <f>[1]!thsiFinD("ths_adjustment_nvg_ratio_fund",$D100,K$1,K$2,101)</f>
        <v>0</v>
      </c>
      <c r="L100" s="63">
        <f>[1]!thsiFinD("ths_adjustment_nvg_ratio_fund",$D100,L$1,L$2,101)</f>
        <v>0</v>
      </c>
      <c r="M100" s="63">
        <f>[1]!thsiFinD("ths_adjustment_nvg_ratio_fund",$D100,M$1,M$2,101)</f>
        <v>0</v>
      </c>
    </row>
    <row r="101" spans="4:14">
      <c r="D101" s="186"/>
      <c r="E101" s="187"/>
      <c r="F101" s="187"/>
    </row>
    <row r="102" spans="4:14">
      <c r="D102" s="115" t="s">
        <v>74</v>
      </c>
      <c r="E102" s="113" t="s">
        <v>75</v>
      </c>
      <c r="F102" s="113"/>
      <c r="H102" s="125">
        <f>[1]!thsiFinD("ths_int_chg_ratio_index",$D102,H$1,H$2,101)</f>
        <v>3.0608027858346001E-2</v>
      </c>
      <c r="I102" s="125">
        <f>[1]!thsiFinD("ths_int_chg_ratio_index",$D102,I$1,I$2,101)</f>
        <v>31.27037424852</v>
      </c>
      <c r="J102" s="125">
        <f>[1]!thsiFinD("ths_int_chg_ratio_index",$D102,J$1,J$2,101)</f>
        <v>25.685326070194002</v>
      </c>
      <c r="K102" s="125">
        <f>[1]!thsiFinD("ths_int_chg_ratio_index",$D102,K$1,K$2,101)</f>
        <v>89.018639228840001</v>
      </c>
      <c r="L102" s="125">
        <f>[1]!thsiFinD("ths_int_chg_ratio_index",$D102,L$1,L$2,101)</f>
        <v>104.1527533455</v>
      </c>
      <c r="M102" s="125">
        <f>[1]!thsiFinD("ths_int_chg_ratio_index",$D102,M$1,M$2,101)</f>
        <v>59.226830490265002</v>
      </c>
    </row>
    <row r="103" spans="4:14">
      <c r="D103" s="106" t="s">
        <v>403</v>
      </c>
      <c r="E103" s="106" t="s">
        <v>404</v>
      </c>
      <c r="G103" s="53" t="s">
        <v>415</v>
      </c>
      <c r="H103" s="125">
        <f>[1]!thsiFinD("ths_int_chg_ratio_index",$D103,H$1,H$2,101)</f>
        <v>2.0899021707376</v>
      </c>
      <c r="I103" s="125">
        <f>[1]!thsiFinD("ths_int_chg_ratio_index",$D103,I$1,I$2,101)</f>
        <v>48.729832929632998</v>
      </c>
      <c r="J103" s="125">
        <f>[1]!thsiFinD("ths_int_chg_ratio_index",$D103,J$1,J$2,101)</f>
        <v>42.881927455720998</v>
      </c>
      <c r="K103" s="125">
        <f>[1]!thsiFinD("ths_int_chg_ratio_index",$D103,K$1,K$2,101)</f>
        <v>145.43598359219001</v>
      </c>
      <c r="L103" s="125">
        <f>[1]!thsiFinD("ths_int_chg_ratio_index",$D103,L$1,L$2,101)</f>
        <v>173.25308985456999</v>
      </c>
      <c r="M103" s="125">
        <f>[1]!thsiFinD("ths_int_chg_ratio_index",$D103,M$1,M$2,101)</f>
        <v>121.29592641602</v>
      </c>
      <c r="N103" s="112" t="s">
        <v>410</v>
      </c>
    </row>
    <row r="104" spans="4:14">
      <c r="D104" s="106" t="s">
        <v>405</v>
      </c>
      <c r="E104" s="106" t="s">
        <v>406</v>
      </c>
      <c r="H104" s="63">
        <f>[1]!thsiFinD("ths_adjustment_nvg_ratio_fund",$D104,H$1,H$2,101)</f>
        <v>2.0822933751693999</v>
      </c>
      <c r="I104" s="63">
        <f>[1]!thsiFinD("ths_adjustment_nvg_ratio_fund",$D104,I$1,I$2,101)</f>
        <v>47.107183228856002</v>
      </c>
      <c r="J104" s="63">
        <f>[1]!thsiFinD("ths_adjustment_nvg_ratio_fund",$D104,J$1,J$2,101)</f>
        <v>41.578478884383003</v>
      </c>
      <c r="K104" s="63">
        <f>[1]!thsiFinD("ths_adjustment_nvg_ratio_fund",$D104,K$1,K$2,101)</f>
        <v>139.18128654970999</v>
      </c>
      <c r="L104" s="63">
        <f>[1]!thsiFinD("ths_adjustment_nvg_ratio_fund",$D104,L$1,L$2,101)</f>
        <v>170.96346772666999</v>
      </c>
      <c r="M104" s="63">
        <f>[1]!thsiFinD("ths_adjustment_nvg_ratio_fund",$D104,M$1,M$2,101)</f>
        <v>125.18483561428</v>
      </c>
    </row>
    <row r="105" spans="4:14" ht="13" customHeight="1">
      <c r="D105" s="106" t="s">
        <v>407</v>
      </c>
      <c r="E105" s="106" t="s">
        <v>385</v>
      </c>
      <c r="H105" s="63">
        <f>[1]!thsiFinD("ths_adjustment_nvg_ratio_fund",$D105,H$1,H$2,101)</f>
        <v>2.0153482033996002</v>
      </c>
      <c r="I105" s="63">
        <f>[1]!thsiFinD("ths_adjustment_nvg_ratio_fund",$D105,I$1,I$2,101)</f>
        <v>46.247172527247002</v>
      </c>
      <c r="J105" s="63">
        <f>[1]!thsiFinD("ths_adjustment_nvg_ratio_fund",$D105,J$1,J$2,101)</f>
        <v>40.289969424992996</v>
      </c>
      <c r="K105" s="63">
        <f>[1]!thsiFinD("ths_adjustment_nvg_ratio_fund",$D105,K$1,K$2,101)</f>
        <v>134.87450462351001</v>
      </c>
      <c r="L105" s="63">
        <f>[1]!thsiFinD("ths_adjustment_nvg_ratio_fund",$D105,L$1,L$2,101)</f>
        <v>160.417429513</v>
      </c>
      <c r="M105" s="63">
        <f>[1]!thsiFinD("ths_adjustment_nvg_ratio_fund",$D105,M$1,M$2,101)</f>
        <v>114.76672202928999</v>
      </c>
    </row>
    <row r="108" spans="4:14">
      <c r="D108" s="114" t="s">
        <v>228</v>
      </c>
      <c r="E108" s="117" t="s">
        <v>226</v>
      </c>
      <c r="F108" s="117"/>
    </row>
    <row r="109" spans="4:14">
      <c r="D109" s="114" t="s">
        <v>219</v>
      </c>
      <c r="E109" s="119" t="s">
        <v>221</v>
      </c>
      <c r="F109" s="119"/>
    </row>
    <row r="110" spans="4:14">
      <c r="D110" s="106" t="s">
        <v>421</v>
      </c>
      <c r="E110" s="104" t="s">
        <v>411</v>
      </c>
      <c r="F110" s="104"/>
    </row>
    <row r="111" spans="4:14">
      <c r="D111" s="120" t="s">
        <v>328</v>
      </c>
      <c r="E111" s="121" t="s">
        <v>329</v>
      </c>
      <c r="F111" s="121"/>
    </row>
    <row r="112" spans="4:14">
      <c r="D112" s="120" t="s">
        <v>343</v>
      </c>
      <c r="E112" s="121" t="s">
        <v>344</v>
      </c>
      <c r="F112" s="121"/>
    </row>
    <row r="113" spans="4:13">
      <c r="D113" s="106" t="s">
        <v>243</v>
      </c>
      <c r="E113" s="104" t="s">
        <v>412</v>
      </c>
      <c r="F113" s="104"/>
    </row>
    <row r="116" spans="4:13">
      <c r="D116" s="106" t="s">
        <v>224</v>
      </c>
      <c r="E116" s="156" t="s">
        <v>33</v>
      </c>
      <c r="F116" s="156"/>
      <c r="H116" s="197" t="s">
        <v>420</v>
      </c>
      <c r="K116" s="197" t="s">
        <v>420</v>
      </c>
      <c r="L116" s="196" t="s">
        <v>419</v>
      </c>
      <c r="M116" s="103"/>
    </row>
    <row r="117" spans="4:13">
      <c r="D117" s="109" t="s">
        <v>223</v>
      </c>
      <c r="E117" s="157" t="s">
        <v>222</v>
      </c>
      <c r="F117" s="157"/>
    </row>
  </sheetData>
  <sortState ref="A36:T49">
    <sortCondition ref="K36:K49"/>
  </sortState>
  <phoneticPr fontId="2" type="noConversion"/>
  <conditionalFormatting sqref="H68:J79">
    <cfRule type="cellIs" dxfId="35" priority="11" stopIfTrue="1" operator="greaterThan">
      <formula>0</formula>
    </cfRule>
    <cfRule type="cellIs" dxfId="34" priority="12" stopIfTrue="1" operator="lessThan">
      <formula>0</formula>
    </cfRule>
  </conditionalFormatting>
  <conditionalFormatting sqref="H71:J75 H77:J81">
    <cfRule type="cellIs" dxfId="33" priority="13" stopIfTrue="1" operator="greaterThan">
      <formula>0</formula>
    </cfRule>
    <cfRule type="cellIs" dxfId="32" priority="14" stopIfTrue="1" operator="lessThan">
      <formula>0</formula>
    </cfRule>
  </conditionalFormatting>
  <conditionalFormatting sqref="H84:J95">
    <cfRule type="cellIs" dxfId="31" priority="9" stopIfTrue="1" operator="greaterThan">
      <formula>0</formula>
    </cfRule>
    <cfRule type="cellIs" dxfId="30" priority="10" stopIfTrue="1" operator="lessThan">
      <formula>0</formula>
    </cfRule>
  </conditionalFormatting>
  <conditionalFormatting sqref="H98:J100">
    <cfRule type="cellIs" dxfId="29" priority="5" stopIfTrue="1" operator="greaterThan">
      <formula>0</formula>
    </cfRule>
    <cfRule type="cellIs" dxfId="28" priority="6" stopIfTrue="1" operator="lessThan">
      <formula>0</formula>
    </cfRule>
  </conditionalFormatting>
  <conditionalFormatting sqref="H102:J105">
    <cfRule type="cellIs" dxfId="27" priority="7" stopIfTrue="1" operator="greaterThan">
      <formula>0</formula>
    </cfRule>
    <cfRule type="cellIs" dxfId="26" priority="8" stopIfTrue="1" operator="lessThan">
      <formula>0</formula>
    </cfRule>
  </conditionalFormatting>
  <conditionalFormatting sqref="I68:I79 I84:I95 I98:I100 I102:I105">
    <cfRule type="cellIs" dxfId="25" priority="1" stopIfTrue="1" operator="greaterThan">
      <formula>0</formula>
    </cfRule>
    <cfRule type="cellIs" dxfId="24" priority="2" stopIfTrue="1" operator="lessThan">
      <formula>0</formula>
    </cfRule>
  </conditionalFormatting>
  <conditionalFormatting sqref="I71:I75 I77:I81">
    <cfRule type="cellIs" dxfId="23" priority="3" stopIfTrue="1" operator="greaterThan">
      <formula>0</formula>
    </cfRule>
    <cfRule type="cellIs" dxfId="22" priority="4" stopIfTrue="1" operator="lessThan">
      <formula>0</formula>
    </cfRule>
  </conditionalFormatting>
  <conditionalFormatting sqref="J68:T79 J84:M95 J98:M100 J102:M105">
    <cfRule type="cellIs" dxfId="21" priority="30" stopIfTrue="1" operator="lessThan">
      <formula>0</formula>
    </cfRule>
  </conditionalFormatting>
  <conditionalFormatting sqref="J68:T79 J84:M95 J102:M105 J98:M100">
    <cfRule type="cellIs" dxfId="20" priority="29" stopIfTrue="1" operator="greaterThan">
      <formula>0</formula>
    </cfRule>
  </conditionalFormatting>
  <conditionalFormatting sqref="J71:T75 J77:T81">
    <cfRule type="cellIs" dxfId="19" priority="85" stopIfTrue="1" operator="greaterThan">
      <formula>0</formula>
    </cfRule>
    <cfRule type="cellIs" dxfId="18" priority="86" stopIfTrue="1" operator="lessThan">
      <formula>0</formula>
    </cfRule>
  </conditionalFormatting>
  <conditionalFormatting sqref="N88:T88">
    <cfRule type="cellIs" dxfId="17" priority="63" stopIfTrue="1" operator="greaterThan">
      <formula>0</formula>
    </cfRule>
    <cfRule type="cellIs" dxfId="16" priority="64" stopIfTrue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K95"/>
  <sheetViews>
    <sheetView zoomScale="107" zoomScaleNormal="70" workbookViewId="0">
      <pane xSplit="17" ySplit="11" topLeftCell="R12" activePane="bottomRight" state="frozen"/>
      <selection pane="topRight" activeCell="O1" sqref="O1"/>
      <selection pane="bottomLeft" activeCell="A10" sqref="A10"/>
      <selection pane="bottomRight" activeCell="D43" sqref="D43"/>
    </sheetView>
  </sheetViews>
  <sheetFormatPr defaultColWidth="8.83203125" defaultRowHeight="14.5"/>
  <cols>
    <col min="1" max="1" width="8.58203125" style="54" bestFit="1" customWidth="1"/>
    <col min="2" max="2" width="10.75" style="70" customWidth="1"/>
    <col min="3" max="3" width="23.9140625" style="54" customWidth="1"/>
    <col min="4" max="4" width="12.4140625" style="70" customWidth="1"/>
    <col min="5" max="5" width="10.6640625" style="70" hidden="1" customWidth="1"/>
    <col min="6" max="8" width="10.6640625" style="70" customWidth="1"/>
    <col min="9" max="14" width="10.33203125" style="70" customWidth="1"/>
    <col min="15" max="17" width="8.9140625" style="70" customWidth="1"/>
    <col min="18" max="18" width="10.33203125" style="70" bestFit="1" customWidth="1"/>
    <col min="19" max="19" width="10.33203125" style="70" customWidth="1"/>
    <col min="20" max="20" width="10.33203125" style="54" bestFit="1" customWidth="1"/>
    <col min="21" max="23" width="10.33203125" style="70" bestFit="1" customWidth="1"/>
    <col min="24" max="27" width="11.4140625" style="54" bestFit="1" customWidth="1"/>
    <col min="28" max="28" width="10.33203125" style="54" bestFit="1" customWidth="1"/>
    <col min="29" max="29" width="10.33203125" style="54" customWidth="1"/>
    <col min="30" max="33" width="10.33203125" style="54" bestFit="1" customWidth="1"/>
    <col min="34" max="35" width="10.6640625" style="54" bestFit="1" customWidth="1"/>
    <col min="36" max="36" width="10.25" style="70" bestFit="1" customWidth="1"/>
    <col min="37" max="37" width="11.58203125" style="54" bestFit="1" customWidth="1"/>
  </cols>
  <sheetData>
    <row r="1" spans="1:37" ht="23.5" customHeight="1">
      <c r="I1" s="61"/>
      <c r="J1" s="61"/>
      <c r="K1" s="61"/>
      <c r="L1" s="61"/>
      <c r="M1" s="61"/>
      <c r="N1" s="61"/>
      <c r="O1" s="61"/>
      <c r="P1" s="61"/>
      <c r="Q1" s="61"/>
      <c r="R1" s="61">
        <v>46174</v>
      </c>
      <c r="S1" s="61">
        <v>46113</v>
      </c>
      <c r="T1" s="61">
        <v>46023</v>
      </c>
      <c r="U1" s="61">
        <v>45813</v>
      </c>
      <c r="V1" s="61">
        <v>45447</v>
      </c>
      <c r="W1" s="61">
        <v>45081</v>
      </c>
      <c r="X1" s="61">
        <v>45658</v>
      </c>
      <c r="Y1" s="61">
        <v>45292</v>
      </c>
      <c r="Z1" s="61">
        <v>44927</v>
      </c>
      <c r="AA1" s="61">
        <v>44562</v>
      </c>
      <c r="AB1" s="61">
        <f>U1</f>
        <v>45813</v>
      </c>
      <c r="AC1" s="61">
        <f>AB1</f>
        <v>45813</v>
      </c>
      <c r="AD1" s="61">
        <f>V1</f>
        <v>45447</v>
      </c>
      <c r="AE1" s="61">
        <f>AD1</f>
        <v>45447</v>
      </c>
      <c r="AF1" s="61">
        <f>W1</f>
        <v>45081</v>
      </c>
      <c r="AG1" s="61">
        <f>AF1</f>
        <v>45081</v>
      </c>
    </row>
    <row r="2" spans="1:37">
      <c r="A2" s="373" t="s">
        <v>69</v>
      </c>
      <c r="B2" s="373" t="s">
        <v>514</v>
      </c>
      <c r="C2" s="372">
        <f>R2</f>
        <v>46182</v>
      </c>
      <c r="D2" s="373" t="s">
        <v>280</v>
      </c>
      <c r="E2" s="373" t="s">
        <v>266</v>
      </c>
      <c r="F2" s="213"/>
      <c r="G2" s="213"/>
      <c r="H2" s="213"/>
      <c r="I2" s="372" t="s">
        <v>279</v>
      </c>
      <c r="J2" s="372"/>
      <c r="K2" s="372"/>
      <c r="L2" s="372" t="s">
        <v>278</v>
      </c>
      <c r="M2" s="372"/>
      <c r="N2" s="372"/>
      <c r="O2" s="372" t="s">
        <v>277</v>
      </c>
      <c r="P2" s="372"/>
      <c r="Q2" s="372"/>
      <c r="R2" s="61">
        <f>W2</f>
        <v>46182</v>
      </c>
      <c r="S2" s="61">
        <f>T2</f>
        <v>46182</v>
      </c>
      <c r="T2" s="341">
        <v>46182</v>
      </c>
      <c r="U2" s="61">
        <f>T2</f>
        <v>46182</v>
      </c>
      <c r="V2" s="61">
        <f>T2</f>
        <v>46182</v>
      </c>
      <c r="W2" s="61">
        <f>T2</f>
        <v>46182</v>
      </c>
      <c r="X2" s="61">
        <v>46022</v>
      </c>
      <c r="Y2" s="61">
        <v>45657</v>
      </c>
      <c r="Z2" s="61">
        <v>45291</v>
      </c>
      <c r="AA2" s="61">
        <v>44926</v>
      </c>
      <c r="AB2" s="61">
        <f>U2</f>
        <v>46182</v>
      </c>
      <c r="AC2" s="61">
        <f>AB2</f>
        <v>46182</v>
      </c>
      <c r="AD2" s="61">
        <f>AB2</f>
        <v>46182</v>
      </c>
      <c r="AE2" s="61">
        <f>AD2</f>
        <v>46182</v>
      </c>
      <c r="AF2" s="61">
        <f>AB2</f>
        <v>46182</v>
      </c>
      <c r="AG2" s="61">
        <f>AF2</f>
        <v>46182</v>
      </c>
    </row>
    <row r="3" spans="1:37" ht="14" customHeight="1">
      <c r="A3" s="373"/>
      <c r="B3" s="373"/>
      <c r="C3" s="373"/>
      <c r="D3" s="373"/>
      <c r="E3" s="373"/>
      <c r="F3" s="213" t="s">
        <v>512</v>
      </c>
      <c r="G3" s="213" t="s">
        <v>543</v>
      </c>
      <c r="H3" s="213" t="s">
        <v>510</v>
      </c>
      <c r="I3" s="99" t="s">
        <v>215</v>
      </c>
      <c r="J3" s="99" t="s">
        <v>216</v>
      </c>
      <c r="K3" s="99" t="s">
        <v>217</v>
      </c>
      <c r="L3" s="99" t="s">
        <v>215</v>
      </c>
      <c r="M3" s="99" t="s">
        <v>216</v>
      </c>
      <c r="N3" s="99" t="s">
        <v>217</v>
      </c>
      <c r="O3" s="99" t="s">
        <v>215</v>
      </c>
      <c r="P3" s="99" t="s">
        <v>216</v>
      </c>
      <c r="Q3" s="99" t="s">
        <v>217</v>
      </c>
      <c r="R3" s="70" t="s">
        <v>513</v>
      </c>
      <c r="T3" s="61" t="s">
        <v>233</v>
      </c>
      <c r="U3" s="70" t="s">
        <v>215</v>
      </c>
      <c r="V3" s="70" t="s">
        <v>216</v>
      </c>
      <c r="W3" s="70" t="s">
        <v>217</v>
      </c>
      <c r="X3" s="61" t="s">
        <v>234</v>
      </c>
      <c r="Y3" s="61" t="s">
        <v>235</v>
      </c>
      <c r="Z3" s="61" t="s">
        <v>236</v>
      </c>
      <c r="AA3" s="61" t="s">
        <v>247</v>
      </c>
      <c r="AB3" s="72" t="s">
        <v>205</v>
      </c>
      <c r="AC3" s="72" t="s">
        <v>206</v>
      </c>
      <c r="AD3" s="72" t="s">
        <v>207</v>
      </c>
      <c r="AE3" s="72" t="s">
        <v>208</v>
      </c>
      <c r="AF3" s="72" t="s">
        <v>209</v>
      </c>
      <c r="AG3" s="72" t="s">
        <v>208</v>
      </c>
      <c r="AH3" s="72" t="s">
        <v>212</v>
      </c>
      <c r="AI3" s="72" t="s">
        <v>259</v>
      </c>
      <c r="AJ3" s="70" t="s">
        <v>204</v>
      </c>
    </row>
    <row r="4" spans="1:37">
      <c r="A4" s="65" t="s">
        <v>67</v>
      </c>
      <c r="B4" s="66" t="s">
        <v>469</v>
      </c>
      <c r="C4" s="67" t="s">
        <v>470</v>
      </c>
      <c r="D4" s="66" t="str">
        <f>[1]!thsiFinD("ths_fund_manager_current_fund",B4)</f>
        <v>宋婷,钱亚婷</v>
      </c>
      <c r="E4" s="221" t="str">
        <f>AI4</f>
        <v>2022-05-06</v>
      </c>
      <c r="F4" s="96">
        <f t="shared" ref="F4:K4" si="0">R4/100</f>
        <v>-2.7207878290512001E-2</v>
      </c>
      <c r="G4" s="96">
        <f t="shared" si="0"/>
        <v>7.2298378679285E-2</v>
      </c>
      <c r="H4" s="96">
        <f t="shared" si="0"/>
        <v>9.8517251211862E-2</v>
      </c>
      <c r="I4" s="96">
        <f t="shared" si="0"/>
        <v>0.47154316271962998</v>
      </c>
      <c r="J4" s="96">
        <f t="shared" si="0"/>
        <v>0.74696746400635006</v>
      </c>
      <c r="K4" s="96">
        <f t="shared" si="0"/>
        <v>0.63536028865542005</v>
      </c>
      <c r="L4" s="96">
        <f>AB4</f>
        <v>4.6355331624142959E-2</v>
      </c>
      <c r="M4" s="96">
        <f>AD4</f>
        <v>9.3273216554101257E-2</v>
      </c>
      <c r="N4" s="96">
        <f>AF4</f>
        <v>8.9800429255443515E-2</v>
      </c>
      <c r="O4" s="69">
        <f>AB4/AC4</f>
        <v>1.0894347843529957</v>
      </c>
      <c r="P4" s="69">
        <f>AD4/AE4</f>
        <v>2.3524638674133915</v>
      </c>
      <c r="Q4" s="69">
        <f>AF4/AG4</f>
        <v>2.2080377169597267</v>
      </c>
      <c r="R4" s="69">
        <f>[1]!thsiFinD("ths_adjustment_nvg_ratio_fund",$B4,R$1,R$2,101)</f>
        <v>-2.7207878290512002</v>
      </c>
      <c r="S4" s="69">
        <f>[1]!thsiFinD("ths_adjustment_nvg_ratio_fund",$B4,S$1,S$2,101)</f>
        <v>7.2298378679284996</v>
      </c>
      <c r="T4" s="68">
        <f>[1]!thsiFinD("ths_adjustment_nvg_ratio_fund",$B4,T$1,T$2,101)</f>
        <v>9.8517251211862007</v>
      </c>
      <c r="U4" s="69">
        <f>[1]!thsiFinD("ths_adjustment_nvg_ratio_fund",$B4,U$1,U$2,101)</f>
        <v>47.154316271962998</v>
      </c>
      <c r="V4" s="69">
        <f>[1]!thsiFinD("ths_adjustment_nvg_ratio_fund",$B4,V$1,V$2,101)</f>
        <v>74.696746400635007</v>
      </c>
      <c r="W4" s="69">
        <f>[1]!thsiFinD("ths_adjustment_nvg_ratio_fund",$B4,W$1,W$2,101)</f>
        <v>63.536028865542001</v>
      </c>
      <c r="X4" s="68">
        <f>[1]!thsiFinD("ths_adjustment_nvg_ratio_fund",$B4,X$1,X$2,101)</f>
        <v>43.332992745478997</v>
      </c>
      <c r="Y4" s="68">
        <f>[1]!thsiFinD("ths_adjustment_nvg_ratio_fund",$B4,Y$1,Y$2,101)</f>
        <v>9.7812675266404998</v>
      </c>
      <c r="Z4" s="68">
        <f>[1]!thsiFinD("ths_adjustment_nvg_ratio_fund",$B4,Z$1,Z$2,101)</f>
        <v>-3.8503019844694002</v>
      </c>
      <c r="AA4" s="68">
        <f>[1]!thsiFinD("ths_adjustment_nvg_ratio_fund",$B4,AA$1,AA$2,101)</f>
        <v>0</v>
      </c>
      <c r="AB4" s="76">
        <f>(1+([1]!thsiFinD("ths_adjustment_nvg_ratio_fund",$B4,AB$1,AB$2,101)-[1]!thsiFinD("ths_int_chg_ratio_index",$AJ4,AB$1,AB$2,101))/100)^(365/(AB$2-AB$1))-1</f>
        <v>4.6355331624142959E-2</v>
      </c>
      <c r="AC4" s="76">
        <f>[1]!thsiFinD("ths_tracking_error_annual_fund",$B4,AC$1,AC$2,100,101,$AJ4)/100</f>
        <v>4.2549891273825004E-2</v>
      </c>
      <c r="AD4" s="76">
        <f>(1+([1]!thsiFinD("ths_adjustment_nvg_ratio_fund",$B4,AD$1,AD$2,101)-[1]!thsiFinD("ths_int_chg_ratio_index",$AJ4,AD$1,AD$2,101))/100)^(365/(AD$2-AD$1))-1</f>
        <v>9.3273216554101257E-2</v>
      </c>
      <c r="AE4" s="76">
        <f>[1]!thsiFinD("ths_tracking_error_annual_fund",$B4,AE$1,AE$2,100,101,$AJ4)/100</f>
        <v>3.9649160119368004E-2</v>
      </c>
      <c r="AF4" s="76">
        <f>(1+([1]!thsiFinD("ths_adjustment_nvg_ratio_fund",$B4,AF$1,AF$2,101)-[1]!thsiFinD("ths_int_chg_ratio_index",$AJ4,AF$1,AF$2,101))/100)^(365/(AF$2-AF$1))-1</f>
        <v>8.9800429255443515E-2</v>
      </c>
      <c r="AG4" s="76">
        <f>[1]!thsiFinD("ths_tracking_error_annual_fund",$B4,AG$1,AG$2,100,101,$AJ4)/100</f>
        <v>4.0669789544669002E-2</v>
      </c>
      <c r="AH4" s="64" t="str">
        <f>[1]!thsiFinD("ths_service_start_fund",B4,100,1,101)</f>
        <v>2025-02-21</v>
      </c>
      <c r="AI4" s="75" t="str">
        <f>[1]!thsiFinD("ths_fund_establishment_date_fund",B4)</f>
        <v>2022-05-06</v>
      </c>
      <c r="AJ4" s="70" t="str">
        <f>[1]!thsiFinD("ths_fund_basement_fund",B4,1)</f>
        <v>000905.SH</v>
      </c>
    </row>
    <row r="5" spans="1:37">
      <c r="A5" s="65" t="s">
        <v>67</v>
      </c>
      <c r="B5" s="66" t="s">
        <v>108</v>
      </c>
      <c r="C5" s="67" t="s">
        <v>109</v>
      </c>
      <c r="D5" s="66" t="str">
        <f>[1]!thsiFinD("ths_fund_manager_current_fund",B5)</f>
        <v>邓雅琨,胡崇海</v>
      </c>
      <c r="E5" s="221" t="str">
        <f t="shared" ref="E5:E11" si="1">AI5</f>
        <v>2021-12-15</v>
      </c>
      <c r="F5" s="96">
        <f t="shared" ref="F5:F34" si="2">R5/100</f>
        <v>-2.6252665245201999E-2</v>
      </c>
      <c r="G5" s="96">
        <f t="shared" ref="G5:G34" si="3">S5/100</f>
        <v>6.2913666448469005E-2</v>
      </c>
      <c r="H5" s="96">
        <f t="shared" ref="H5:H34" si="4">T5/100</f>
        <v>0.12234083403732</v>
      </c>
      <c r="I5" s="96">
        <f t="shared" ref="I5:I34" si="5">U5/100</f>
        <v>0.43386970172684003</v>
      </c>
      <c r="J5" s="96">
        <f t="shared" ref="J5:J34" si="6">V5/100</f>
        <v>0.67323105106479997</v>
      </c>
      <c r="K5" s="96">
        <f t="shared" ref="K5:K34" si="7">W5/100</f>
        <v>0.52499217364081996</v>
      </c>
      <c r="L5" s="96">
        <f t="shared" ref="L5:L11" si="8">AB5</f>
        <v>9.1014009290675268E-3</v>
      </c>
      <c r="M5" s="96">
        <f t="shared" ref="M5:M11" si="9">AD5</f>
        <v>5.9285265087428485E-2</v>
      </c>
      <c r="N5" s="96">
        <f t="shared" ref="N5:N11" si="10">AF5</f>
        <v>5.8116988484229415E-2</v>
      </c>
      <c r="O5" s="69">
        <f t="shared" ref="O5:O11" si="11">AB5/AC5</f>
        <v>0.24952435779613991</v>
      </c>
      <c r="P5" s="69">
        <f t="shared" ref="P5:P11" si="12">AD5/AE5</f>
        <v>1.6606517514220849</v>
      </c>
      <c r="Q5" s="69">
        <f t="shared" ref="Q5:Q11" si="13">AF5/AG5</f>
        <v>1.6467631262791718</v>
      </c>
      <c r="R5" s="69">
        <f>[1]!thsiFinD("ths_adjustment_nvg_ratio_fund",$B5,R$1,R$2,101)</f>
        <v>-2.6252665245202</v>
      </c>
      <c r="S5" s="69">
        <f>[1]!thsiFinD("ths_adjustment_nvg_ratio_fund",$B5,S$1,S$2,101)</f>
        <v>6.2913666448469003</v>
      </c>
      <c r="T5" s="68">
        <f>[1]!thsiFinD("ths_adjustment_nvg_ratio_fund",$B5,T$1,T$2,101)</f>
        <v>12.234083403732001</v>
      </c>
      <c r="U5" s="69">
        <f>[1]!thsiFinD("ths_adjustment_nvg_ratio_fund",$B5,U$1,U$2,101)</f>
        <v>43.386970172684002</v>
      </c>
      <c r="V5" s="69">
        <f>[1]!thsiFinD("ths_adjustment_nvg_ratio_fund",$B5,V$1,V$2,101)</f>
        <v>67.32310510648</v>
      </c>
      <c r="W5" s="69">
        <f>[1]!thsiFinD("ths_adjustment_nvg_ratio_fund",$B5,W$1,W$2,101)</f>
        <v>52.499217364082</v>
      </c>
      <c r="X5" s="68">
        <f>[1]!thsiFinD("ths_adjustment_nvg_ratio_fund",$B5,X$1,X$2,101)</f>
        <v>33.357230643179001</v>
      </c>
      <c r="Y5" s="68">
        <f>[1]!thsiFinD("ths_adjustment_nvg_ratio_fund",$B5,Y$1,Y$2,101)</f>
        <v>11.410314924692001</v>
      </c>
      <c r="Z5" s="68">
        <f>[1]!thsiFinD("ths_adjustment_nvg_ratio_fund",$B5,Z$1,Z$2,101)</f>
        <v>-2.6005779062014001</v>
      </c>
      <c r="AA5" s="68">
        <f>[1]!thsiFinD("ths_adjustment_nvg_ratio_fund",$B5,AA$1,AA$2,101)</f>
        <v>-11.341018819587999</v>
      </c>
      <c r="AB5" s="76">
        <f>(1+([1]!thsiFinD("ths_adjustment_nvg_ratio_fund",$B5,AB$1,AB$2,101)-[1]!thsiFinD("ths_int_chg_ratio_index",$AJ5,AB$1,AB$2,101))/100)^(365/(AB$2-AB$1))-1</f>
        <v>9.1014009290675268E-3</v>
      </c>
      <c r="AC5" s="76">
        <f>[1]!thsiFinD("ths_tracking_error_annual_fund",$B5,AC$1,AC$2,100,101,$AJ5)/100</f>
        <v>3.6474999913649005E-2</v>
      </c>
      <c r="AD5" s="76">
        <f>(1+([1]!thsiFinD("ths_adjustment_nvg_ratio_fund",$B5,AD$1,AD$2,101)-[1]!thsiFinD("ths_int_chg_ratio_index",$AJ5,AD$1,AD$2,101))/100)^(365/(AD$2-AD$1))-1</f>
        <v>5.9285265087428485E-2</v>
      </c>
      <c r="AE5" s="76">
        <f>[1]!thsiFinD("ths_tracking_error_annual_fund",$B5,AE$1,AE$2,100,101,$AJ5)/100</f>
        <v>3.5699998531697003E-2</v>
      </c>
      <c r="AF5" s="76">
        <f>(1+([1]!thsiFinD("ths_adjustment_nvg_ratio_fund",$B5,AF$1,AF$2,101)-[1]!thsiFinD("ths_int_chg_ratio_index",$AJ5,AF$1,AF$2,101))/100)^(365/(AF$2-AF$1))-1</f>
        <v>5.8116988484229415E-2</v>
      </c>
      <c r="AG5" s="76">
        <f>[1]!thsiFinD("ths_tracking_error_annual_fund",$B5,AG$1,AG$2,100,101,$AJ5)/100</f>
        <v>3.5291650363548997E-2</v>
      </c>
      <c r="AH5" s="64" t="str">
        <f>[1]!thsiFinD("ths_service_start_fund",B5,100,1,101)</f>
        <v>2024-05-16</v>
      </c>
      <c r="AI5" s="75" t="str">
        <f>[1]!thsiFinD("ths_fund_establishment_date_fund",B5)</f>
        <v>2021-12-15</v>
      </c>
      <c r="AJ5" s="70" t="str">
        <f>[1]!thsiFinD("ths_fund_basement_fund",B5,1)</f>
        <v>000905.SH</v>
      </c>
    </row>
    <row r="6" spans="1:37">
      <c r="A6" s="345" t="s">
        <v>561</v>
      </c>
      <c r="B6" s="346" t="s">
        <v>562</v>
      </c>
      <c r="C6" s="347" t="str">
        <f>[1]!thsiFinD("ths_fund_short_name_fund",B6)</f>
        <v>嘉实中证500指数增强A</v>
      </c>
      <c r="D6" s="346" t="str">
        <f>[1]!thsiFinD("ths_fund_manager_current_fund",B6)</f>
        <v>龙昌伦</v>
      </c>
      <c r="E6" s="348" t="str">
        <f t="shared" ref="E6" si="14">AI6</f>
        <v>2020-01-20</v>
      </c>
      <c r="F6" s="349">
        <f t="shared" ref="F6" si="15">R6/100</f>
        <v>-1.2767872208786E-2</v>
      </c>
      <c r="G6" s="349">
        <f t="shared" ref="G6" si="16">S6/100</f>
        <v>7.5753861240500001E-2</v>
      </c>
      <c r="H6" s="349">
        <f t="shared" ref="H6" si="17">T6/100</f>
        <v>9.8372966207759996E-2</v>
      </c>
      <c r="I6" s="96">
        <f t="shared" ref="I6" si="18">U6/100</f>
        <v>0.44842383231555999</v>
      </c>
      <c r="J6" s="96">
        <f t="shared" ref="J6" si="19">V6/100</f>
        <v>0.54032470381746001</v>
      </c>
      <c r="K6" s="96">
        <f t="shared" ref="K6" si="20">W6/100</f>
        <v>0.38685208596712994</v>
      </c>
      <c r="L6" s="96">
        <f t="shared" ref="L6" si="21">AB6</f>
        <v>2.3495214066727721E-2</v>
      </c>
      <c r="M6" s="96">
        <f t="shared" ref="M6" si="22">AD6</f>
        <v>-4.9463262253185425E-3</v>
      </c>
      <c r="N6" s="96">
        <f t="shared" ref="N6" si="23">AF6</f>
        <v>1.5548612743490509E-2</v>
      </c>
      <c r="O6" s="69">
        <f t="shared" ref="O6" si="24">AB6/AC6</f>
        <v>0.56264550864310026</v>
      </c>
      <c r="P6" s="69">
        <f t="shared" ref="P6" si="25">AD6/AE6</f>
        <v>-0.10485118517526447</v>
      </c>
      <c r="Q6" s="69">
        <f t="shared" ref="Q6" si="26">AF6/AG6</f>
        <v>0.34455853059522124</v>
      </c>
      <c r="R6" s="69">
        <f>[1]!thsiFinD("ths_adjustment_nvg_ratio_fund",$B6,R$1,R$2,101)</f>
        <v>-1.2767872208786</v>
      </c>
      <c r="S6" s="69">
        <f>[1]!thsiFinD("ths_adjustment_nvg_ratio_fund",$B6,S$1,S$2,101)</f>
        <v>7.5753861240499996</v>
      </c>
      <c r="T6" s="68">
        <f>[1]!thsiFinD("ths_adjustment_nvg_ratio_fund",$B6,T$1,T$2,101)</f>
        <v>9.8372966207759998</v>
      </c>
      <c r="U6" s="69">
        <f>[1]!thsiFinD("ths_adjustment_nvg_ratio_fund",$B6,U$1,U$2,101)</f>
        <v>44.842383231555999</v>
      </c>
      <c r="V6" s="69">
        <f>[1]!thsiFinD("ths_adjustment_nvg_ratio_fund",$B6,V$1,V$2,101)</f>
        <v>54.032470381746002</v>
      </c>
      <c r="W6" s="69">
        <f>[1]!thsiFinD("ths_adjustment_nvg_ratio_fund",$B6,W$1,W$2,101)</f>
        <v>38.685208596712997</v>
      </c>
      <c r="X6" s="68">
        <f>[1]!thsiFinD("ths_adjustment_nvg_ratio_fund",$B6,X$1,X$2,101)</f>
        <v>35.538592027142002</v>
      </c>
      <c r="Y6" s="68">
        <f>[1]!thsiFinD("ths_adjustment_nvg_ratio_fund",$B6,Y$1,Y$2,101)</f>
        <v>3.2489710132236</v>
      </c>
      <c r="Z6" s="68">
        <f>[1]!thsiFinD("ths_adjustment_nvg_ratio_fund",$B6,Z$1,Z$2,101)</f>
        <v>-8.6918279225972004</v>
      </c>
      <c r="AA6" s="68">
        <f>[1]!thsiFinD("ths_adjustment_nvg_ratio_fund",$B6,AA$1,AA$2,101)</f>
        <v>-15.716403828009</v>
      </c>
      <c r="AB6" s="76">
        <f>(1+([1]!thsiFinD("ths_adjustment_nvg_ratio_fund",$B6,AB$1,AB$2,101)-[1]!thsiFinD("ths_int_chg_ratio_index",$AJ6,AB$1,AB$2,101))/100)^(365/(AB$2-AB$1))-1</f>
        <v>2.3495214066727721E-2</v>
      </c>
      <c r="AC6" s="76">
        <f>[1]!thsiFinD("ths_tracking_error_annual_fund",$B6,AC$1,AC$2,100,101,$AJ6)/100</f>
        <v>4.1758467286782001E-2</v>
      </c>
      <c r="AD6" s="76">
        <f>(1+([1]!thsiFinD("ths_adjustment_nvg_ratio_fund",$B6,AD$1,AD$2,101)-[1]!thsiFinD("ths_int_chg_ratio_index",$AJ6,AD$1,AD$2,101))/100)^(365/(AD$2-AD$1))-1</f>
        <v>-4.9463262253185425E-3</v>
      </c>
      <c r="AE6" s="76">
        <f>[1]!thsiFinD("ths_tracking_error_annual_fund",$B6,AE$1,AE$2,100,101,$AJ6)/100</f>
        <v>4.7174728803022002E-2</v>
      </c>
      <c r="AF6" s="76">
        <f>(1+([1]!thsiFinD("ths_adjustment_nvg_ratio_fund",$B6,AF$1,AF$2,101)-[1]!thsiFinD("ths_int_chg_ratio_index",$AJ6,AF$1,AF$2,101))/100)^(365/(AF$2-AF$1))-1</f>
        <v>1.5548612743490509E-2</v>
      </c>
      <c r="AG6" s="76">
        <f>[1]!thsiFinD("ths_tracking_error_annual_fund",$B6,AG$1,AG$2,100,101,$AJ6)/100</f>
        <v>4.5126187172409994E-2</v>
      </c>
      <c r="AH6" s="64" t="str">
        <f>[1]!thsiFinD("ths_service_start_fund",B6,100,1,101)</f>
        <v>2020-01-20</v>
      </c>
      <c r="AI6" s="75" t="str">
        <f>[1]!thsiFinD("ths_fund_establishment_date_fund",B6)</f>
        <v>2020-01-20</v>
      </c>
      <c r="AJ6" s="70" t="str">
        <f>[1]!thsiFinD("ths_fund_basement_fund",B6,1)</f>
        <v>000905.SH</v>
      </c>
    </row>
    <row r="7" spans="1:37">
      <c r="A7" s="65" t="s">
        <v>67</v>
      </c>
      <c r="B7" s="66" t="s">
        <v>110</v>
      </c>
      <c r="C7" s="67" t="s">
        <v>111</v>
      </c>
      <c r="D7" s="66" t="str">
        <f>[1]!thsiFinD("ths_fund_manager_current_fund",B7)</f>
        <v>杨超</v>
      </c>
      <c r="E7" s="221" t="str">
        <f t="shared" si="1"/>
        <v>2019-08-12</v>
      </c>
      <c r="F7" s="96">
        <f t="shared" si="2"/>
        <v>-2.5323246955308999E-2</v>
      </c>
      <c r="G7" s="96">
        <f t="shared" si="3"/>
        <v>0.10063007391252</v>
      </c>
      <c r="H7" s="96">
        <f t="shared" si="4"/>
        <v>0.12796473363964</v>
      </c>
      <c r="I7" s="96">
        <f t="shared" si="5"/>
        <v>0.51555852173187999</v>
      </c>
      <c r="J7" s="96">
        <f t="shared" si="6"/>
        <v>0.69785046728972011</v>
      </c>
      <c r="K7" s="96">
        <f t="shared" si="7"/>
        <v>0.50389072847682004</v>
      </c>
      <c r="L7" s="96">
        <f t="shared" si="8"/>
        <v>8.9862165355679258E-2</v>
      </c>
      <c r="M7" s="96">
        <f t="shared" si="9"/>
        <v>7.0754928664813255E-2</v>
      </c>
      <c r="N7" s="96">
        <f t="shared" si="10"/>
        <v>5.1837152328210401E-2</v>
      </c>
      <c r="O7" s="69">
        <f t="shared" si="11"/>
        <v>3.1065974880195659</v>
      </c>
      <c r="P7" s="69">
        <f t="shared" si="12"/>
        <v>2.2015810883716593</v>
      </c>
      <c r="Q7" s="69">
        <f t="shared" si="13"/>
        <v>1.6032551478923367</v>
      </c>
      <c r="R7" s="69">
        <f>[1]!thsiFinD("ths_adjustment_nvg_ratio_fund",$B7,R$1,R$2,101)</f>
        <v>-2.5323246955309</v>
      </c>
      <c r="S7" s="69">
        <f>[1]!thsiFinD("ths_adjustment_nvg_ratio_fund",$B7,S$1,S$2,101)</f>
        <v>10.063007391252</v>
      </c>
      <c r="T7" s="68">
        <f>[1]!thsiFinD("ths_adjustment_nvg_ratio_fund",$B7,T$1,T$2,101)</f>
        <v>12.796473363963999</v>
      </c>
      <c r="U7" s="69">
        <f>[1]!thsiFinD("ths_adjustment_nvg_ratio_fund",$B7,U$1,U$2,101)</f>
        <v>51.555852173188001</v>
      </c>
      <c r="V7" s="69">
        <f>[1]!thsiFinD("ths_adjustment_nvg_ratio_fund",$B7,V$1,V$2,101)</f>
        <v>69.785046728972006</v>
      </c>
      <c r="W7" s="69">
        <f>[1]!thsiFinD("ths_adjustment_nvg_ratio_fund",$B7,W$1,W$2,101)</f>
        <v>50.389072847682002</v>
      </c>
      <c r="X7" s="68">
        <f>[1]!thsiFinD("ths_adjustment_nvg_ratio_fund",$B7,X$1,X$2,101)</f>
        <v>37.905642606388</v>
      </c>
      <c r="Y7" s="68">
        <f>[1]!thsiFinD("ths_adjustment_nvg_ratio_fund",$B7,Y$1,Y$2,101)</f>
        <v>10.764415781486999</v>
      </c>
      <c r="Z7" s="68">
        <f>[1]!thsiFinD("ths_adjustment_nvg_ratio_fund",$B7,Z$1,Z$2,101)</f>
        <v>-9.1817398794142999</v>
      </c>
      <c r="AA7" s="68">
        <f>[1]!thsiFinD("ths_adjustment_nvg_ratio_fund",$B7,AA$1,AA$2,101)</f>
        <v>-19.892361829849001</v>
      </c>
      <c r="AB7" s="76">
        <f>(1+([1]!thsiFinD("ths_adjustment_nvg_ratio_fund",$B7,AB$1,AB$2,101)-[1]!thsiFinD("ths_int_chg_ratio_index",$AJ7,AB$1,AB$2,101))/100)^(365/(AB$2-AB$1))-1</f>
        <v>8.9862165355679258E-2</v>
      </c>
      <c r="AC7" s="76">
        <f>[1]!thsiFinD("ths_tracking_error_annual_fund",$B7,AC$1,AC$2,100,101,$AJ7)/100</f>
        <v>2.8926233830494003E-2</v>
      </c>
      <c r="AD7" s="76">
        <f>(1+([1]!thsiFinD("ths_adjustment_nvg_ratio_fund",$B7,AD$1,AD$2,101)-[1]!thsiFinD("ths_int_chg_ratio_index",$AJ7,AD$1,AD$2,101))/100)^(365/(AD$2-AD$1))-1</f>
        <v>7.0754928664813255E-2</v>
      </c>
      <c r="AE7" s="76">
        <f>[1]!thsiFinD("ths_tracking_error_annual_fund",$B7,AE$1,AE$2,100,101,$AJ7)/100</f>
        <v>3.2138234216549003E-2</v>
      </c>
      <c r="AF7" s="76">
        <f>(1+([1]!thsiFinD("ths_adjustment_nvg_ratio_fund",$B7,AF$1,AF$2,101)-[1]!thsiFinD("ths_int_chg_ratio_index",$AJ7,AF$1,AF$2,101))/100)^(365/(AF$2-AF$1))-1</f>
        <v>5.1837152328210401E-2</v>
      </c>
      <c r="AG7" s="76">
        <f>[1]!thsiFinD("ths_tracking_error_annual_fund",$B7,AG$1,AG$2,100,101,$AJ7)/100</f>
        <v>3.2332440907086001E-2</v>
      </c>
      <c r="AH7" s="64" t="str">
        <f>[1]!thsiFinD("ths_service_start_fund",B7,100,1,101)</f>
        <v>2019-08-12</v>
      </c>
      <c r="AI7" s="75" t="str">
        <f>[1]!thsiFinD("ths_fund_establishment_date_fund",B7)</f>
        <v>2019-08-12</v>
      </c>
      <c r="AJ7" s="70" t="str">
        <f>[1]!thsiFinD("ths_fund_basement_fund",B7,1)</f>
        <v>000905.SH</v>
      </c>
    </row>
    <row r="8" spans="1:37">
      <c r="A8" s="65" t="s">
        <v>67</v>
      </c>
      <c r="B8" s="66" t="s">
        <v>114</v>
      </c>
      <c r="C8" s="67" t="s">
        <v>115</v>
      </c>
      <c r="D8" s="66" t="str">
        <f>[1]!thsiFinD("ths_fund_manager_current_fund",B8)</f>
        <v>杨梦</v>
      </c>
      <c r="E8" s="221" t="str">
        <f t="shared" si="1"/>
        <v>2019-01-03</v>
      </c>
      <c r="F8" s="96">
        <f t="shared" si="2"/>
        <v>-1.4536991101678999E-2</v>
      </c>
      <c r="G8" s="96">
        <f t="shared" si="3"/>
        <v>9.8362747182879989E-2</v>
      </c>
      <c r="H8" s="96">
        <f t="shared" si="4"/>
        <v>0.11414028126659</v>
      </c>
      <c r="I8" s="96">
        <f t="shared" si="5"/>
        <v>0.44298564164589999</v>
      </c>
      <c r="J8" s="96">
        <f t="shared" si="6"/>
        <v>0.69831667545162002</v>
      </c>
      <c r="K8" s="96">
        <f t="shared" si="7"/>
        <v>0.58602605518463002</v>
      </c>
      <c r="L8" s="96">
        <f t="shared" si="8"/>
        <v>1.8117187721063299E-2</v>
      </c>
      <c r="M8" s="96">
        <f t="shared" si="9"/>
        <v>7.0970923914995154E-2</v>
      </c>
      <c r="N8" s="96">
        <f t="shared" si="10"/>
        <v>7.5870311879914887E-2</v>
      </c>
      <c r="O8" s="69">
        <f t="shared" si="11"/>
        <v>0.46755966995150849</v>
      </c>
      <c r="P8" s="69">
        <f t="shared" si="12"/>
        <v>1.3237360784887224</v>
      </c>
      <c r="Q8" s="69">
        <f t="shared" si="13"/>
        <v>1.4113580143465705</v>
      </c>
      <c r="R8" s="69">
        <f>[1]!thsiFinD("ths_adjustment_nvg_ratio_fund",$B8,R$1,R$2,101)</f>
        <v>-1.4536991101679</v>
      </c>
      <c r="S8" s="69">
        <f>[1]!thsiFinD("ths_adjustment_nvg_ratio_fund",$B8,S$1,S$2,101)</f>
        <v>9.8362747182879993</v>
      </c>
      <c r="T8" s="68">
        <f>[1]!thsiFinD("ths_adjustment_nvg_ratio_fund",$B8,T$1,T$2,101)</f>
        <v>11.414028126659</v>
      </c>
      <c r="U8" s="69">
        <f>[1]!thsiFinD("ths_adjustment_nvg_ratio_fund",$B8,U$1,U$2,101)</f>
        <v>44.298564164589997</v>
      </c>
      <c r="V8" s="69">
        <f>[1]!thsiFinD("ths_adjustment_nvg_ratio_fund",$B8,V$1,V$2,101)</f>
        <v>69.831667545162006</v>
      </c>
      <c r="W8" s="69">
        <f>[1]!thsiFinD("ths_adjustment_nvg_ratio_fund",$B8,W$1,W$2,101)</f>
        <v>58.602605518463001</v>
      </c>
      <c r="X8" s="68">
        <f>[1]!thsiFinD("ths_adjustment_nvg_ratio_fund",$B8,X$1,X$2,101)</f>
        <v>36.452998995618003</v>
      </c>
      <c r="Y8" s="68">
        <f>[1]!thsiFinD("ths_adjustment_nvg_ratio_fund",$B8,Y$1,Y$2,101)</f>
        <v>11.924369198303999</v>
      </c>
      <c r="Z8" s="68">
        <f>[1]!thsiFinD("ths_adjustment_nvg_ratio_fund",$B8,Z$1,Z$2,101)</f>
        <v>-5.6288034069270996</v>
      </c>
      <c r="AA8" s="68">
        <f>[1]!thsiFinD("ths_adjustment_nvg_ratio_fund",$B8,AA$1,AA$2,101)</f>
        <v>-19.748049850415001</v>
      </c>
      <c r="AB8" s="76">
        <f>(1+([1]!thsiFinD("ths_adjustment_nvg_ratio_fund",$B8,AB$1,AB$2,101)-[1]!thsiFinD("ths_int_chg_ratio_index",$AJ8,AB$1,AB$2,101))/100)^(365/(AB$2-AB$1))-1</f>
        <v>1.8117187721063299E-2</v>
      </c>
      <c r="AC8" s="76">
        <f>[1]!thsiFinD("ths_tracking_error_annual_fund",$B8,AC$1,AC$2,100,101,$AJ8)/100</f>
        <v>3.8748397018378997E-2</v>
      </c>
      <c r="AD8" s="76">
        <f>(1+([1]!thsiFinD("ths_adjustment_nvg_ratio_fund",$B8,AD$1,AD$2,101)-[1]!thsiFinD("ths_int_chg_ratio_index",$AJ8,AD$1,AD$2,101))/100)^(365/(AD$2-AD$1))-1</f>
        <v>7.0970923914995154E-2</v>
      </c>
      <c r="AE8" s="76">
        <f>[1]!thsiFinD("ths_tracking_error_annual_fund",$B8,AE$1,AE$2,100,101,$AJ8)/100</f>
        <v>5.3614104101492005E-2</v>
      </c>
      <c r="AF8" s="76">
        <f>(1+([1]!thsiFinD("ths_adjustment_nvg_ratio_fund",$B8,AF$1,AF$2,101)-[1]!thsiFinD("ths_int_chg_ratio_index",$AJ8,AF$1,AF$2,101))/100)^(365/(AF$2-AF$1))-1</f>
        <v>7.5870311879914887E-2</v>
      </c>
      <c r="AG8" s="76">
        <f>[1]!thsiFinD("ths_tracking_error_annual_fund",$B8,AG$1,AG$2,100,101,$AJ8)/100</f>
        <v>5.3756956851973001E-2</v>
      </c>
      <c r="AH8" s="64" t="str">
        <f>[1]!thsiFinD("ths_service_start_fund",B8,100,1,101)</f>
        <v>2019-01-03</v>
      </c>
      <c r="AI8" s="75" t="str">
        <f>[1]!thsiFinD("ths_fund_establishment_date_fund",B8)</f>
        <v>2019-01-03</v>
      </c>
      <c r="AJ8" s="70" t="str">
        <f>[1]!thsiFinD("ths_fund_basement_fund",B8,1)</f>
        <v>000905.SH</v>
      </c>
    </row>
    <row r="9" spans="1:37" s="237" customFormat="1" hidden="1">
      <c r="A9" s="53" t="s">
        <v>67</v>
      </c>
      <c r="B9" s="270" t="s">
        <v>106</v>
      </c>
      <c r="C9" s="271" t="s">
        <v>107</v>
      </c>
      <c r="D9" s="270" t="str">
        <f>[1]!thsiFinD("ths_fund_manager_current_fund",B9)</f>
        <v>乔亮</v>
      </c>
      <c r="E9" s="272" t="str">
        <f>AI9</f>
        <v>2019-05-23</v>
      </c>
      <c r="F9" s="98">
        <f t="shared" si="2"/>
        <v>-1.2024593295365999E-2</v>
      </c>
      <c r="G9" s="98">
        <f t="shared" si="3"/>
        <v>0.12705604868445</v>
      </c>
      <c r="H9" s="98">
        <f t="shared" si="4"/>
        <v>0.17716155593791999</v>
      </c>
      <c r="I9" s="98">
        <f t="shared" ref="I9:K10" si="27">U9/100</f>
        <v>0.56654394513745998</v>
      </c>
      <c r="J9" s="98">
        <f t="shared" si="27"/>
        <v>0.72994877467920005</v>
      </c>
      <c r="K9" s="98">
        <f t="shared" si="27"/>
        <v>0.49542584474156004</v>
      </c>
      <c r="L9" s="98">
        <f>AB9</f>
        <v>0.14023479707577824</v>
      </c>
      <c r="M9" s="98">
        <f>AD9</f>
        <v>8.5524401107218262E-2</v>
      </c>
      <c r="N9" s="98">
        <f>AF9</f>
        <v>4.9296608187401336E-2</v>
      </c>
      <c r="O9" s="59">
        <f>AB9/AC9</f>
        <v>3.061591619532265</v>
      </c>
      <c r="P9" s="59">
        <f>AD9/AE9</f>
        <v>1.9642583704863683</v>
      </c>
      <c r="Q9" s="59">
        <f>AF9/AG9</f>
        <v>1.173265288798816</v>
      </c>
      <c r="R9" s="59">
        <f>[1]!thsiFinD("ths_adjustment_nvg_ratio_fund",$B9,R$1,R$2,101)</f>
        <v>-1.2024593295366</v>
      </c>
      <c r="S9" s="59">
        <f>[1]!thsiFinD("ths_adjustment_nvg_ratio_fund",$B9,S$1,S$2,101)</f>
        <v>12.705604868445</v>
      </c>
      <c r="T9" s="63">
        <f>[1]!thsiFinD("ths_adjustment_nvg_ratio_fund",$B9,T$1,T$2,101)</f>
        <v>17.716155593791999</v>
      </c>
      <c r="U9" s="59">
        <f>[1]!thsiFinD("ths_adjustment_nvg_ratio_fund",$B9,U$1,U$2,101)</f>
        <v>56.654394513745999</v>
      </c>
      <c r="V9" s="59">
        <f>[1]!thsiFinD("ths_adjustment_nvg_ratio_fund",$B9,V$1,V$2,101)</f>
        <v>72.994877467920006</v>
      </c>
      <c r="W9" s="59">
        <f>[1]!thsiFinD("ths_adjustment_nvg_ratio_fund",$B9,W$1,W$2,101)</f>
        <v>49.542584474156001</v>
      </c>
      <c r="X9" s="63">
        <f>[1]!thsiFinD("ths_adjustment_nvg_ratio_fund",$B9,X$1,X$2,101)</f>
        <v>38.746087375705002</v>
      </c>
      <c r="Y9" s="63">
        <f>[1]!thsiFinD("ths_adjustment_nvg_ratio_fund",$B9,Y$1,Y$2,101)</f>
        <v>3.9715681947611001</v>
      </c>
      <c r="Z9" s="63">
        <f>[1]!thsiFinD("ths_adjustment_nvg_ratio_fund",$B9,Z$1,Z$2,101)</f>
        <v>-6.4088453734897</v>
      </c>
      <c r="AA9" s="63">
        <f>[1]!thsiFinD("ths_adjustment_nvg_ratio_fund",$B9,AA$1,AA$2,101)</f>
        <v>-10.434345702935</v>
      </c>
      <c r="AB9" s="139">
        <f>(1+([1]!thsiFinD("ths_adjustment_nvg_ratio_fund",$B9,AB$1,AB$2,101)-[1]!thsiFinD("ths_int_chg_ratio_index",$AJ9,AB$1,AB$2,101))/100)^(365/(AB$2-AB$1))-1</f>
        <v>0.14023479707577824</v>
      </c>
      <c r="AC9" s="139">
        <f>[1]!thsiFinD("ths_tracking_error_annual_fund",$B9,AC$1,AC$2,100,101,$AJ9)/100</f>
        <v>4.5804540416531002E-2</v>
      </c>
      <c r="AD9" s="139">
        <f>(1+([1]!thsiFinD("ths_adjustment_nvg_ratio_fund",$B9,AD$1,AD$2,101)-[1]!thsiFinD("ths_int_chg_ratio_index",$AJ9,AD$1,AD$2,101))/100)^(365/(AD$2-AD$1))-1</f>
        <v>8.5524401107218262E-2</v>
      </c>
      <c r="AE9" s="139">
        <f>[1]!thsiFinD("ths_tracking_error_annual_fund",$B9,AE$1,AE$2,100,101,$AJ9)/100</f>
        <v>4.3540301211007E-2</v>
      </c>
      <c r="AF9" s="139">
        <f>(1+([1]!thsiFinD("ths_adjustment_nvg_ratio_fund",$B9,AF$1,AF$2,101)-[1]!thsiFinD("ths_int_chg_ratio_index",$AJ9,AF$1,AF$2,101))/100)^(365/(AF$2-AF$1))-1</f>
        <v>4.9296608187401336E-2</v>
      </c>
      <c r="AG9" s="139">
        <f>[1]!thsiFinD("ths_tracking_error_annual_fund",$B9,AG$1,AG$2,100,101,$AJ9)/100</f>
        <v>4.2016591352388E-2</v>
      </c>
      <c r="AH9" s="273" t="str">
        <f>[1]!thsiFinD("ths_service_start_fund",B9,100,1,101)</f>
        <v>2019-09-06</v>
      </c>
      <c r="AI9" s="274" t="str">
        <f>[1]!thsiFinD("ths_fund_establishment_date_fund",B9)</f>
        <v>2019-05-23</v>
      </c>
      <c r="AJ9" s="53" t="str">
        <f>[1]!thsiFinD("ths_fund_basement_fund",B9,1)</f>
        <v>000905.SH</v>
      </c>
      <c r="AK9" s="103"/>
    </row>
    <row r="10" spans="1:37" s="237" customFormat="1" hidden="1">
      <c r="A10" s="53" t="s">
        <v>67</v>
      </c>
      <c r="B10" s="270" t="s">
        <v>112</v>
      </c>
      <c r="C10" s="271" t="s">
        <v>113</v>
      </c>
      <c r="D10" s="270" t="str">
        <f>[1]!thsiFinD("ths_fund_manager_current_fund",B10)</f>
        <v>宋海岸</v>
      </c>
      <c r="E10" s="272" t="str">
        <f>AI10</f>
        <v>2017-08-30</v>
      </c>
      <c r="F10" s="98">
        <f t="shared" si="2"/>
        <v>-2.7707919699978E-2</v>
      </c>
      <c r="G10" s="98">
        <f t="shared" si="3"/>
        <v>4.9281020855157003E-2</v>
      </c>
      <c r="H10" s="98">
        <f t="shared" si="4"/>
        <v>0.10766524252325001</v>
      </c>
      <c r="I10" s="98">
        <f t="shared" si="27"/>
        <v>0.51135038749057005</v>
      </c>
      <c r="J10" s="98">
        <f t="shared" si="27"/>
        <v>0.69151059256984992</v>
      </c>
      <c r="K10" s="98">
        <f t="shared" si="27"/>
        <v>0.58505358555706999</v>
      </c>
      <c r="L10" s="98">
        <f>AB10</f>
        <v>8.5703484201830049E-2</v>
      </c>
      <c r="M10" s="98">
        <f>AD10</f>
        <v>6.7813254555157521E-2</v>
      </c>
      <c r="N10" s="98">
        <f>AF10</f>
        <v>7.5592050511221975E-2</v>
      </c>
      <c r="O10" s="59">
        <f>AB10/AC10</f>
        <v>1.3072354031244688</v>
      </c>
      <c r="P10" s="59">
        <f>AD10/AE10</f>
        <v>1.1272350768492934</v>
      </c>
      <c r="Q10" s="59">
        <f>AF10/AG10</f>
        <v>1.2962889435202694</v>
      </c>
      <c r="R10" s="59">
        <f>[1]!thsiFinD("ths_adjustment_nvg_ratio_fund",$B10,R$1,R$2,101)</f>
        <v>-2.7707919699977999</v>
      </c>
      <c r="S10" s="59">
        <f>[1]!thsiFinD("ths_adjustment_nvg_ratio_fund",$B10,S$1,S$2,101)</f>
        <v>4.9281020855157003</v>
      </c>
      <c r="T10" s="63">
        <f>[1]!thsiFinD("ths_adjustment_nvg_ratio_fund",$B10,T$1,T$2,101)</f>
        <v>10.766524252325</v>
      </c>
      <c r="U10" s="59">
        <f>[1]!thsiFinD("ths_adjustment_nvg_ratio_fund",$B10,U$1,U$2,101)</f>
        <v>51.135038749057003</v>
      </c>
      <c r="V10" s="59">
        <f>[1]!thsiFinD("ths_adjustment_nvg_ratio_fund",$B10,V$1,V$2,101)</f>
        <v>69.151059256984993</v>
      </c>
      <c r="W10" s="59">
        <f>[1]!thsiFinD("ths_adjustment_nvg_ratio_fund",$B10,W$1,W$2,101)</f>
        <v>58.505358555706998</v>
      </c>
      <c r="X10" s="63">
        <f>[1]!thsiFinD("ths_adjustment_nvg_ratio_fund",$B10,X$1,X$2,101)</f>
        <v>38.380747026500998</v>
      </c>
      <c r="Y10" s="63">
        <f>[1]!thsiFinD("ths_adjustment_nvg_ratio_fund",$B10,Y$1,Y$2,101)</f>
        <v>14.239173619388</v>
      </c>
      <c r="Z10" s="63">
        <f>[1]!thsiFinD("ths_adjustment_nvg_ratio_fund",$B10,Z$1,Z$2,101)</f>
        <v>-11.072639909553001</v>
      </c>
      <c r="AA10" s="63">
        <f>[1]!thsiFinD("ths_adjustment_nvg_ratio_fund",$B10,AA$1,AA$2,101)</f>
        <v>-17.283301186509998</v>
      </c>
      <c r="AB10" s="139">
        <f>(1+([1]!thsiFinD("ths_adjustment_nvg_ratio_fund",$B10,AB$1,AB$2,101)-[1]!thsiFinD("ths_int_chg_ratio_index",$AJ10,AB$1,AB$2,101))/100)^(365/(AB$2-AB$1))-1</f>
        <v>8.5703484201830049E-2</v>
      </c>
      <c r="AC10" s="139">
        <f>[1]!thsiFinD("ths_tracking_error_annual_fund",$B10,AC$1,AC$2,100,101,$AJ10)/100</f>
        <v>6.5560865316978995E-2</v>
      </c>
      <c r="AD10" s="139">
        <f>(1+([1]!thsiFinD("ths_adjustment_nvg_ratio_fund",$B10,AD$1,AD$2,101)-[1]!thsiFinD("ths_int_chg_ratio_index",$AJ10,AD$1,AD$2,101))/100)^(365/(AD$2-AD$1))-1</f>
        <v>6.7813254555157521E-2</v>
      </c>
      <c r="AE10" s="139">
        <f>[1]!thsiFinD("ths_tracking_error_annual_fund",$B10,AE$1,AE$2,100,101,$AJ10)/100</f>
        <v>6.0158928645745E-2</v>
      </c>
      <c r="AF10" s="139">
        <f>(1+([1]!thsiFinD("ths_adjustment_nvg_ratio_fund",$B10,AF$1,AF$2,101)-[1]!thsiFinD("ths_int_chg_ratio_index",$AJ10,AF$1,AF$2,101))/100)^(365/(AF$2-AF$1))-1</f>
        <v>7.5592050511221975E-2</v>
      </c>
      <c r="AG10" s="139">
        <f>[1]!thsiFinD("ths_tracking_error_annual_fund",$B10,AG$1,AG$2,100,101,$AJ10)/100</f>
        <v>5.8314198303613E-2</v>
      </c>
      <c r="AH10" s="273" t="str">
        <f>[1]!thsiFinD("ths_service_start_fund",B10,100,1,101)</f>
        <v>2018-02-12</v>
      </c>
      <c r="AI10" s="274" t="str">
        <f>[1]!thsiFinD("ths_fund_establishment_date_fund",B10)</f>
        <v>2017-08-30</v>
      </c>
      <c r="AJ10" s="53" t="str">
        <f>[1]!thsiFinD("ths_fund_basement_fund",B10,1)</f>
        <v>000905.SH</v>
      </c>
      <c r="AK10" s="103"/>
    </row>
    <row r="11" spans="1:37" s="237" customFormat="1" hidden="1">
      <c r="A11" s="53" t="s">
        <v>67</v>
      </c>
      <c r="B11" s="270" t="s">
        <v>116</v>
      </c>
      <c r="C11" s="271" t="s">
        <v>117</v>
      </c>
      <c r="D11" s="270" t="str">
        <f>[1]!thsiFinD("ths_fund_manager_current_fund",B11)</f>
        <v>孙蒙,叶津佐</v>
      </c>
      <c r="E11" s="272" t="str">
        <f t="shared" si="1"/>
        <v>2020-03-25</v>
      </c>
      <c r="F11" s="98">
        <f t="shared" si="2"/>
        <v>-1.1147218863362E-2</v>
      </c>
      <c r="G11" s="98">
        <f t="shared" si="3"/>
        <v>6.6120752872158003E-2</v>
      </c>
      <c r="H11" s="98">
        <f t="shared" si="4"/>
        <v>8.0827688749379997E-2</v>
      </c>
      <c r="I11" s="98">
        <f t="shared" si="5"/>
        <v>0.37319620087106997</v>
      </c>
      <c r="J11" s="98">
        <f t="shared" si="6"/>
        <v>0.52402306213965</v>
      </c>
      <c r="K11" s="98">
        <f t="shared" si="7"/>
        <v>0.48594628357277003</v>
      </c>
      <c r="L11" s="98">
        <f t="shared" si="8"/>
        <v>-5.092839698200502E-2</v>
      </c>
      <c r="M11" s="98">
        <f t="shared" si="9"/>
        <v>-1.3116493266737916E-2</v>
      </c>
      <c r="N11" s="98">
        <f t="shared" si="10"/>
        <v>4.6436729229408114E-2</v>
      </c>
      <c r="O11" s="59">
        <f t="shared" si="11"/>
        <v>-0.79612682704031401</v>
      </c>
      <c r="P11" s="59">
        <f t="shared" si="12"/>
        <v>-0.21264380887201245</v>
      </c>
      <c r="Q11" s="59">
        <f t="shared" si="13"/>
        <v>0.77465571508823861</v>
      </c>
      <c r="R11" s="59">
        <f>[1]!thsiFinD("ths_adjustment_nvg_ratio_fund",$B11,R$1,R$2,101)</f>
        <v>-1.1147218863362001</v>
      </c>
      <c r="S11" s="59">
        <f>[1]!thsiFinD("ths_adjustment_nvg_ratio_fund",$B11,S$1,S$2,101)</f>
        <v>6.6120752872158004</v>
      </c>
      <c r="T11" s="63">
        <f>[1]!thsiFinD("ths_adjustment_nvg_ratio_fund",$B11,T$1,T$2,101)</f>
        <v>8.0827688749379991</v>
      </c>
      <c r="U11" s="59">
        <f>[1]!thsiFinD("ths_adjustment_nvg_ratio_fund",$B11,U$1,U$2,101)</f>
        <v>37.319620087106998</v>
      </c>
      <c r="V11" s="59">
        <f>[1]!thsiFinD("ths_adjustment_nvg_ratio_fund",$B11,V$1,V$2,101)</f>
        <v>52.402306213964998</v>
      </c>
      <c r="W11" s="59">
        <f>[1]!thsiFinD("ths_adjustment_nvg_ratio_fund",$B11,W$1,W$2,101)</f>
        <v>48.594628357277003</v>
      </c>
      <c r="X11" s="63">
        <f>[1]!thsiFinD("ths_adjustment_nvg_ratio_fund",$B11,X$1,X$2,101)</f>
        <v>31.230352303522999</v>
      </c>
      <c r="Y11" s="63">
        <f>[1]!thsiFinD("ths_adjustment_nvg_ratio_fund",$B11,Y$1,Y$2,101)</f>
        <v>9.5280498664291997</v>
      </c>
      <c r="Z11" s="63">
        <f>[1]!thsiFinD("ths_adjustment_nvg_ratio_fund",$B11,Z$1,Z$2,101)</f>
        <v>3.1789783167953001</v>
      </c>
      <c r="AA11" s="63">
        <f>[1]!thsiFinD("ths_adjustment_nvg_ratio_fund",$B11,AA$1,AA$2,101)</f>
        <v>-10.405004939085</v>
      </c>
      <c r="AB11" s="139">
        <f>(1+([1]!thsiFinD("ths_adjustment_nvg_ratio_fund",$B11,AB$1,AB$2,101)-[1]!thsiFinD("ths_int_chg_ratio_index",$AJ11,AB$1,AB$2,101))/100)^(365/(AB$2-AB$1))-1</f>
        <v>-5.092839698200502E-2</v>
      </c>
      <c r="AC11" s="139">
        <f>[1]!thsiFinD("ths_tracking_error_annual_fund",$B11,AC$1,AC$2,100,101,$AJ11)/100</f>
        <v>6.3970205816750003E-2</v>
      </c>
      <c r="AD11" s="139">
        <f>(1+([1]!thsiFinD("ths_adjustment_nvg_ratio_fund",$B11,AD$1,AD$2,101)-[1]!thsiFinD("ths_int_chg_ratio_index",$AJ11,AD$1,AD$2,101))/100)^(365/(AD$2-AD$1))-1</f>
        <v>-1.3116493266737916E-2</v>
      </c>
      <c r="AE11" s="139">
        <f>[1]!thsiFinD("ths_tracking_error_annual_fund",$B11,AE$1,AE$2,100,101,$AJ11)/100</f>
        <v>6.1682930419256002E-2</v>
      </c>
      <c r="AF11" s="139">
        <f>(1+([1]!thsiFinD("ths_adjustment_nvg_ratio_fund",$B11,AF$1,AF$2,101)-[1]!thsiFinD("ths_int_chg_ratio_index",$AJ11,AF$1,AF$2,101))/100)^(365/(AF$2-AF$1))-1</f>
        <v>4.6436729229408114E-2</v>
      </c>
      <c r="AG11" s="139">
        <f>[1]!thsiFinD("ths_tracking_error_annual_fund",$B11,AG$1,AG$2,100,101,$AJ11)/100</f>
        <v>5.9944990174272003E-2</v>
      </c>
      <c r="AH11" s="273" t="str">
        <f>[1]!thsiFinD("ths_service_start_fund",B11,100,1,101)</f>
        <v>2020-04-17</v>
      </c>
      <c r="AI11" s="274" t="str">
        <f>[1]!thsiFinD("ths_fund_establishment_date_fund",B11)</f>
        <v>2020-03-25</v>
      </c>
      <c r="AJ11" s="53" t="str">
        <f>[1]!thsiFinD("ths_fund_basement_fund",B11,1)</f>
        <v>000905.SH</v>
      </c>
      <c r="AK11" s="103"/>
    </row>
    <row r="12" spans="1:37">
      <c r="B12" s="70" t="s">
        <v>118</v>
      </c>
      <c r="C12" s="54" t="s">
        <v>67</v>
      </c>
      <c r="F12" s="98">
        <f t="shared" si="2"/>
        <v>-2.1936693889950998E-2</v>
      </c>
      <c r="G12" s="98">
        <f t="shared" si="3"/>
        <v>7.3365940400451995E-2</v>
      </c>
      <c r="H12" s="98">
        <f t="shared" si="4"/>
        <v>9.5184145380271007E-2</v>
      </c>
      <c r="I12" s="98">
        <f t="shared" si="5"/>
        <v>0.42466810192106996</v>
      </c>
      <c r="J12" s="98">
        <f t="shared" si="6"/>
        <v>0.55026014355862007</v>
      </c>
      <c r="K12" s="98">
        <f t="shared" si="7"/>
        <v>0.33921153447408997</v>
      </c>
      <c r="L12" s="56"/>
      <c r="M12" s="56"/>
      <c r="N12" s="56"/>
      <c r="O12" s="56"/>
      <c r="P12" s="56"/>
      <c r="Q12" s="59"/>
      <c r="R12" s="56">
        <f>[1]!thsiFinD("ths_int_chg_ratio_index",$B12,R$1,R$2,101)</f>
        <v>-2.1936693889951</v>
      </c>
      <c r="S12" s="56">
        <f>[1]!thsiFinD("ths_int_chg_ratio_index",$B12,S$1,S$2,101)</f>
        <v>7.3365940400451999</v>
      </c>
      <c r="T12" s="56">
        <f>[1]!thsiFinD("ths_int_chg_ratio_index",$B12,T$1,T$2,101)</f>
        <v>9.5184145380271001</v>
      </c>
      <c r="U12" s="56">
        <f>[1]!thsiFinD("ths_int_chg_ratio_index",$B12,U$1,U$2,101)</f>
        <v>42.466810192106998</v>
      </c>
      <c r="V12" s="56">
        <f>[1]!thsiFinD("ths_int_chg_ratio_index",$B12,V$1,V$2,101)</f>
        <v>55.026014355862003</v>
      </c>
      <c r="W12" s="56">
        <f>[1]!thsiFinD("ths_int_chg_ratio_index",$B12,W$1,W$2,101)</f>
        <v>33.921153447408997</v>
      </c>
      <c r="X12" s="56">
        <f>[1]!thsiFinD("ths_int_chg_ratio_index",$B12,X$1,X$2,101)</f>
        <v>30.386362450330001</v>
      </c>
      <c r="Y12" s="56">
        <f>[1]!thsiFinD("ths_int_chg_ratio_index",$B12,Y$1,Y$2,101)</f>
        <v>5.4612470927730996</v>
      </c>
      <c r="Z12" s="56">
        <f>[1]!thsiFinD("ths_int_chg_ratio_index",$B12,Z$1,Z$2,101)</f>
        <v>-7.4216140600946998</v>
      </c>
      <c r="AA12" s="56">
        <f>[1]!thsiFinD("ths_int_chg_ratio_index",$B12,AA$1,AA$2,101)</f>
        <v>-20.313272990752999</v>
      </c>
      <c r="AJ12" s="56">
        <f>[1]!thsiFinD("ths_int_chg_ratio_index",$B12,AJ$1,AJ$2,101)</f>
        <v>0</v>
      </c>
    </row>
    <row r="13" spans="1:37" s="92" customFormat="1">
      <c r="A13" s="62" t="s">
        <v>68</v>
      </c>
      <c r="B13" s="86" t="s">
        <v>97</v>
      </c>
      <c r="C13" s="87" t="s">
        <v>98</v>
      </c>
      <c r="D13" s="86" t="str">
        <f>[1]!thsiFinD("ths_fund_manager_current_fund",B13)</f>
        <v>胡崇海,刘晟</v>
      </c>
      <c r="E13" s="222" t="str">
        <f>AI13</f>
        <v>2022-08-16</v>
      </c>
      <c r="F13" s="97">
        <f t="shared" si="2"/>
        <v>-2.4206815511162997E-2</v>
      </c>
      <c r="G13" s="97">
        <f t="shared" si="3"/>
        <v>9.4864526336607996E-2</v>
      </c>
      <c r="H13" s="97">
        <f t="shared" si="4"/>
        <v>0.12299682196226999</v>
      </c>
      <c r="I13" s="97">
        <f t="shared" si="5"/>
        <v>0.45339984247834003</v>
      </c>
      <c r="J13" s="97">
        <f t="shared" si="6"/>
        <v>0.89006486855582001</v>
      </c>
      <c r="K13" s="97">
        <f t="shared" si="7"/>
        <v>0.66830738322451</v>
      </c>
      <c r="L13" s="97">
        <f t="shared" ref="L13:L22" si="28">AB13</f>
        <v>9.3764815700589921E-2</v>
      </c>
      <c r="M13" s="97">
        <f t="shared" ref="M13:M22" si="29">AD13</f>
        <v>0.14607021838307288</v>
      </c>
      <c r="N13" s="97">
        <f t="shared" ref="N13:N22" si="30">AF13</f>
        <v>0.12140938734244644</v>
      </c>
      <c r="O13" s="60">
        <f t="shared" ref="O13:O22" si="31">AB13/AC13</f>
        <v>2.9994515564714703</v>
      </c>
      <c r="P13" s="60">
        <f t="shared" ref="P13:P22" si="32">AD13/AE13</f>
        <v>4.1219759704804879</v>
      </c>
      <c r="Q13" s="60">
        <f t="shared" ref="Q13:Q22" si="33">AF13/AG13</f>
        <v>3.5154297694324868</v>
      </c>
      <c r="R13" s="60">
        <f>[1]!thsiFinD("ths_adjustment_nvg_ratio_fund",$B13,R$1,R$2,101)</f>
        <v>-2.4206815511162998</v>
      </c>
      <c r="S13" s="60">
        <f>[1]!thsiFinD("ths_adjustment_nvg_ratio_fund",$B13,S$1,S$2,101)</f>
        <v>9.4864526336608002</v>
      </c>
      <c r="T13" s="74">
        <f>[1]!thsiFinD("ths_adjustment_nvg_ratio_fund",$B13,T$1,T$2,101)</f>
        <v>12.299682196227</v>
      </c>
      <c r="U13" s="60">
        <f>[1]!thsiFinD("ths_adjustment_nvg_ratio_fund",$B13,U$1,U$2,101)</f>
        <v>45.339984247834003</v>
      </c>
      <c r="V13" s="60">
        <f>[1]!thsiFinD("ths_adjustment_nvg_ratio_fund",$B13,V$1,V$2,101)</f>
        <v>89.006486855581997</v>
      </c>
      <c r="W13" s="60">
        <f>[1]!thsiFinD("ths_adjustment_nvg_ratio_fund",$B13,W$1,W$2,101)</f>
        <v>66.830738322450998</v>
      </c>
      <c r="X13" s="74">
        <f>[1]!thsiFinD("ths_adjustment_nvg_ratio_fund",$B13,X$1,X$2,101)</f>
        <v>40.313092979126999</v>
      </c>
      <c r="Y13" s="74">
        <f>[1]!thsiFinD("ths_adjustment_nvg_ratio_fund",$B13,Y$1,Y$2,101)</f>
        <v>13.540881180653001</v>
      </c>
      <c r="Z13" s="74"/>
      <c r="AA13" s="74"/>
      <c r="AB13" s="88">
        <f>(1+([1]!thsiFinD("ths_adjustment_nvg_ratio_fund",$B13,AB$1,AB$2,101)-[1]!thsiFinD("ths_int_chg_ratio_index",$AJ13,AB$1,AB$2,101))/100)^(365/(AB$2-AB$1))-1</f>
        <v>9.3764815700589921E-2</v>
      </c>
      <c r="AC13" s="88">
        <f>[1]!thsiFinD("ths_tracking_error_annual_fund",$B13,AC$1,AC$2,100,101,$AJ13)/100</f>
        <v>3.1260653467894001E-2</v>
      </c>
      <c r="AD13" s="88">
        <f>(1+([1]!thsiFinD("ths_adjustment_nvg_ratio_fund",$B13,AD$1,AD$2,101)-[1]!thsiFinD("ths_int_chg_ratio_index",$AJ13,AD$1,AD$2,101))/100)^(365/(AD$2-AD$1))-1</f>
        <v>0.14607021838307288</v>
      </c>
      <c r="AE13" s="88">
        <f>[1]!thsiFinD("ths_tracking_error_annual_fund",$B13,AE$1,AE$2,100,101,$AJ13)/100</f>
        <v>3.5436940784991003E-2</v>
      </c>
      <c r="AF13" s="88">
        <f>(1+([1]!thsiFinD("ths_adjustment_nvg_ratio_fund",$B13,AF$1,AF$2,101)-[1]!thsiFinD("ths_int_chg_ratio_index",$AJ13,AF$1,AF$2,101))/100)^(365/(AF$2-AF$1))-1</f>
        <v>0.12140938734244644</v>
      </c>
      <c r="AG13" s="88">
        <f>[1]!thsiFinD("ths_tracking_error_annual_fund",$B13,AG$1,AG$2,100,101,$AJ13)/100</f>
        <v>3.4536143602734E-2</v>
      </c>
      <c r="AH13" s="89" t="str">
        <f>[1]!thsiFinD("ths_service_start_fund",B13,100,1,101)</f>
        <v>2024-08-21</v>
      </c>
      <c r="AI13" s="90" t="str">
        <f>[1]!thsiFinD("ths_fund_establishment_date_fund",B13)</f>
        <v>2022-08-16</v>
      </c>
      <c r="AJ13" s="62" t="str">
        <f>[1]!thsiFinD("ths_fund_basement_fund",B13,1)</f>
        <v>000852.SH</v>
      </c>
      <c r="AK13" s="91"/>
    </row>
    <row r="14" spans="1:37" s="92" customFormat="1">
      <c r="A14" s="62" t="s">
        <v>68</v>
      </c>
      <c r="B14" s="86" t="s">
        <v>94</v>
      </c>
      <c r="C14" s="87" t="s">
        <v>95</v>
      </c>
      <c r="D14" s="86" t="str">
        <f>[1]!thsiFinD("ths_fund_manager_current_fund",B14)</f>
        <v>许一尊,王星星</v>
      </c>
      <c r="E14" s="222" t="str">
        <f t="shared" ref="E14:E22" si="34">AI14</f>
        <v>2023-05-19</v>
      </c>
      <c r="F14" s="97">
        <f t="shared" si="2"/>
        <v>-1.808557565064E-2</v>
      </c>
      <c r="G14" s="97">
        <f t="shared" si="3"/>
        <v>8.6052326645117999E-2</v>
      </c>
      <c r="H14" s="97">
        <f t="shared" si="4"/>
        <v>0.15284521266265</v>
      </c>
      <c r="I14" s="97">
        <f t="shared" si="5"/>
        <v>0.52309271296613002</v>
      </c>
      <c r="J14" s="97">
        <f t="shared" si="6"/>
        <v>0.97493623156260001</v>
      </c>
      <c r="K14" s="97">
        <f t="shared" si="7"/>
        <v>0.78044391121776002</v>
      </c>
      <c r="L14" s="97">
        <f t="shared" si="28"/>
        <v>0.1626112635481336</v>
      </c>
      <c r="M14" s="97">
        <f t="shared" si="29"/>
        <v>0.1821994742118298</v>
      </c>
      <c r="N14" s="97">
        <f t="shared" si="30"/>
        <v>0.15016521475884592</v>
      </c>
      <c r="O14" s="60">
        <f t="shared" si="31"/>
        <v>3.9294909437412793</v>
      </c>
      <c r="P14" s="60">
        <f t="shared" si="32"/>
        <v>3.5782772335510722</v>
      </c>
      <c r="Q14" s="60">
        <f t="shared" si="33"/>
        <v>2.6071193909605985</v>
      </c>
      <c r="R14" s="60">
        <f>[1]!thsiFinD("ths_adjustment_nvg_ratio_fund",$B14,R$1,R$2,101)</f>
        <v>-1.808557565064</v>
      </c>
      <c r="S14" s="60">
        <f>[1]!thsiFinD("ths_adjustment_nvg_ratio_fund",$B14,S$1,S$2,101)</f>
        <v>8.6052326645117994</v>
      </c>
      <c r="T14" s="74">
        <f>[1]!thsiFinD("ths_adjustment_nvg_ratio_fund",$B14,T$1,T$2,101)</f>
        <v>15.284521266264999</v>
      </c>
      <c r="U14" s="60">
        <f>[1]!thsiFinD("ths_adjustment_nvg_ratio_fund",$B14,U$1,U$2,101)</f>
        <v>52.309271296612998</v>
      </c>
      <c r="V14" s="60">
        <f>[1]!thsiFinD("ths_adjustment_nvg_ratio_fund",$B14,V$1,V$2,101)</f>
        <v>97.49362315626</v>
      </c>
      <c r="W14" s="60">
        <f>[1]!thsiFinD("ths_adjustment_nvg_ratio_fund",$B14,W$1,W$2,101)</f>
        <v>78.044391121776002</v>
      </c>
      <c r="X14" s="74">
        <f>[1]!thsiFinD("ths_adjustment_nvg_ratio_fund",$B14,X$1,X$2,101)</f>
        <v>47.142312821490002</v>
      </c>
      <c r="Y14" s="74">
        <f>[1]!thsiFinD("ths_adjustment_nvg_ratio_fund",$B14,Y$1,Y$2,101)</f>
        <v>4.2088544768712</v>
      </c>
      <c r="Z14" s="74">
        <f>[1]!thsiFinD("ths_adjustment_nvg_ratio_fund",$B14,Z$1,Z$2,101)</f>
        <v>0</v>
      </c>
      <c r="AA14" s="74">
        <f>[1]!thsiFinD("ths_adjustment_nvg_ratio_fund",$B14,AA$1,AA$2,101)</f>
        <v>0</v>
      </c>
      <c r="AB14" s="88">
        <f>(1+([1]!thsiFinD("ths_adjustment_nvg_ratio_fund",$B14,AB$1,AB$2,101)-[1]!thsiFinD("ths_int_chg_ratio_index",$AJ14,AB$1,AB$2,101))/100)^(365/(AB$2-AB$1))-1</f>
        <v>0.1626112635481336</v>
      </c>
      <c r="AC14" s="88">
        <f>[1]!thsiFinD("ths_tracking_error_annual_fund",$B14,AC$1,AC$2,100,101,$AJ14)/100</f>
        <v>4.1382272125384E-2</v>
      </c>
      <c r="AD14" s="88">
        <f>(1+([1]!thsiFinD("ths_adjustment_nvg_ratio_fund",$B14,AD$1,AD$2,101)-[1]!thsiFinD("ths_int_chg_ratio_index",$AJ14,AD$1,AD$2,101))/100)^(365/(AD$2-AD$1))-1</f>
        <v>0.1821994742118298</v>
      </c>
      <c r="AE14" s="88">
        <f>[1]!thsiFinD("ths_tracking_error_annual_fund",$B14,AE$1,AE$2,100,101,$AJ14)/100</f>
        <v>5.0918210725393001E-2</v>
      </c>
      <c r="AF14" s="88">
        <f>(1+([1]!thsiFinD("ths_adjustment_nvg_ratio_fund",$B14,AF$1,AF$2,101)-[1]!thsiFinD("ths_int_chg_ratio_index",$AJ14,AF$1,AF$2,101))/100)^(365/(AF$2-AF$1))-1</f>
        <v>0.15016521475884592</v>
      </c>
      <c r="AG14" s="88">
        <f>[1]!thsiFinD("ths_tracking_error_annual_fund",$B14,AG$1,AG$2,100,101,$AJ14)/100</f>
        <v>5.7598135044946E-2</v>
      </c>
      <c r="AH14" s="89" t="str">
        <f>[1]!thsiFinD("ths_service_start_fund",B14,100,1,101)</f>
        <v>2023-06-29</v>
      </c>
      <c r="AI14" s="90" t="str">
        <f>[1]!thsiFinD("ths_fund_establishment_date_fund",B14)</f>
        <v>2023-05-19</v>
      </c>
      <c r="AJ14" s="62" t="str">
        <f>[1]!thsiFinD("ths_fund_basement_fund",B14,1)</f>
        <v>000852.SH</v>
      </c>
      <c r="AK14" s="91"/>
    </row>
    <row r="15" spans="1:37" s="92" customFormat="1">
      <c r="A15" s="62" t="s">
        <v>68</v>
      </c>
      <c r="B15" s="86" t="s">
        <v>471</v>
      </c>
      <c r="C15" s="87" t="s">
        <v>472</v>
      </c>
      <c r="D15" s="86" t="str">
        <f>[1]!thsiFinD("ths_fund_manager_current_fund",B15)</f>
        <v>笪篁</v>
      </c>
      <c r="E15" s="222" t="str">
        <f t="shared" si="34"/>
        <v>2023-09-19</v>
      </c>
      <c r="F15" s="97">
        <f t="shared" si="2"/>
        <v>-2.2362351842121E-2</v>
      </c>
      <c r="G15" s="97">
        <f t="shared" si="3"/>
        <v>0.11226252158895</v>
      </c>
      <c r="H15" s="97">
        <f t="shared" si="4"/>
        <v>0.12921499865120001</v>
      </c>
      <c r="I15" s="97">
        <f>U15/100</f>
        <v>0.49393290506781001</v>
      </c>
      <c r="J15" s="97">
        <f>V15/100</f>
        <v>0.89884327511907003</v>
      </c>
      <c r="K15" s="97">
        <f>W15/100</f>
        <v>0</v>
      </c>
      <c r="L15" s="97">
        <f>AB15</f>
        <v>0.13381119594262558</v>
      </c>
      <c r="M15" s="97">
        <f>AD15</f>
        <v>0.14986050007928209</v>
      </c>
      <c r="N15" s="97">
        <f>AF15</f>
        <v>-9.3143879738879276E-2</v>
      </c>
      <c r="O15" s="60">
        <f>AB15/AC15</f>
        <v>3.4319355915718175</v>
      </c>
      <c r="P15" s="60">
        <f>AD15/AE15</f>
        <v>3.4531150089574942</v>
      </c>
      <c r="Q15" s="60" t="e">
        <f>AF15/AG15</f>
        <v>#DIV/0!</v>
      </c>
      <c r="R15" s="60">
        <f>[1]!thsiFinD("ths_adjustment_nvg_ratio_fund",$B15,R$1,R$2,101)</f>
        <v>-2.2362351842121</v>
      </c>
      <c r="S15" s="60">
        <f>[1]!thsiFinD("ths_adjustment_nvg_ratio_fund",$B15,S$1,S$2,101)</f>
        <v>11.226252158895001</v>
      </c>
      <c r="T15" s="74">
        <f>[1]!thsiFinD("ths_adjustment_nvg_ratio_fund",$B15,T$1,T$2,101)</f>
        <v>12.921499865119999</v>
      </c>
      <c r="U15" s="60">
        <f>[1]!thsiFinD("ths_adjustment_nvg_ratio_fund",$B15,U$1,U$2,101)</f>
        <v>49.393290506781</v>
      </c>
      <c r="V15" s="60">
        <f>[1]!thsiFinD("ths_adjustment_nvg_ratio_fund",$B15,V$1,V$2,101)</f>
        <v>89.884327511907003</v>
      </c>
      <c r="W15" s="60">
        <f>[1]!thsiFinD("ths_adjustment_nvg_ratio_fund",$B15,W$1,W$2,101)</f>
        <v>0</v>
      </c>
      <c r="X15" s="74">
        <f>[1]!thsiFinD("ths_adjustment_nvg_ratio_fund",$B15,X$1,X$2,101)</f>
        <v>41.245951609830001</v>
      </c>
      <c r="Y15" s="74">
        <f>[1]!thsiFinD("ths_adjustment_nvg_ratio_fund",$B15,Y$1,Y$2,101)</f>
        <v>5.8906596731893996</v>
      </c>
      <c r="Z15" s="74">
        <f>[1]!thsiFinD("ths_adjustment_nvg_ratio_fund",$B15,Z$1,Z$2,101)</f>
        <v>0</v>
      </c>
      <c r="AA15" s="74">
        <f>[1]!thsiFinD("ths_adjustment_nvg_ratio_fund",$B15,AA$1,AA$2,101)</f>
        <v>0</v>
      </c>
      <c r="AB15" s="88">
        <f>(1+([1]!thsiFinD("ths_adjustment_nvg_ratio_fund",$B15,AB$1,AB$2,101)-[1]!thsiFinD("ths_int_chg_ratio_index",$AJ15,AB$1,AB$2,101))/100)^(365/(AB$2-AB$1))-1</f>
        <v>0.13381119594262558</v>
      </c>
      <c r="AC15" s="88">
        <f>[1]!thsiFinD("ths_tracking_error_annual_fund",$B15,AC$1,AC$2,100,101,$AJ15)/100</f>
        <v>3.8990007933493998E-2</v>
      </c>
      <c r="AD15" s="88">
        <f>(1+([1]!thsiFinD("ths_adjustment_nvg_ratio_fund",$B15,AD$1,AD$2,101)-[1]!thsiFinD("ths_int_chg_ratio_index",$AJ15,AD$1,AD$2,101))/100)^(365/(AD$2-AD$1))-1</f>
        <v>0.14986050007928209</v>
      </c>
      <c r="AE15" s="88">
        <f>[1]!thsiFinD("ths_tracking_error_annual_fund",$B15,AE$1,AE$2,100,101,$AJ15)/100</f>
        <v>4.3398641426809999E-2</v>
      </c>
      <c r="AF15" s="88">
        <f>(1+([1]!thsiFinD("ths_adjustment_nvg_ratio_fund",$B15,AF$1,AF$2,101)-[1]!thsiFinD("ths_int_chg_ratio_index",$AJ15,AF$1,AF$2,101))/100)^(365/(AF$2-AF$1))-1</f>
        <v>-9.3143879738879276E-2</v>
      </c>
      <c r="AG15" s="88">
        <f>[1]!thsiFinD("ths_tracking_error_annual_fund",$B15,AG$1,AG$2,100,101,$AJ15)/100</f>
        <v>0</v>
      </c>
      <c r="AH15" s="89" t="str">
        <f>[1]!thsiFinD("ths_service_start_fund",B15,100,1,101)</f>
        <v>2023-09-19</v>
      </c>
      <c r="AI15" s="90" t="str">
        <f>[1]!thsiFinD("ths_fund_establishment_date_fund",B15)</f>
        <v>2023-09-19</v>
      </c>
      <c r="AJ15" s="62" t="str">
        <f>[1]!thsiFinD("ths_fund_basement_fund",B15,1)</f>
        <v>000852.SH</v>
      </c>
      <c r="AK15" s="91"/>
    </row>
    <row r="16" spans="1:37" s="92" customFormat="1">
      <c r="A16" s="62" t="s">
        <v>68</v>
      </c>
      <c r="B16" s="86" t="s">
        <v>100</v>
      </c>
      <c r="C16" s="87" t="s">
        <v>101</v>
      </c>
      <c r="D16" s="86" t="str">
        <f>[1]!thsiFinD("ths_fund_manager_current_fund",B16)</f>
        <v>杨超</v>
      </c>
      <c r="E16" s="222" t="str">
        <f t="shared" si="34"/>
        <v>2022-01-04</v>
      </c>
      <c r="F16" s="97">
        <f t="shared" si="2"/>
        <v>-2.026696056821E-2</v>
      </c>
      <c r="G16" s="97">
        <f t="shared" si="3"/>
        <v>8.2758154012721991E-2</v>
      </c>
      <c r="H16" s="97">
        <f t="shared" si="4"/>
        <v>0.11094910782475999</v>
      </c>
      <c r="I16" s="97">
        <f t="shared" si="5"/>
        <v>0.43609764853707</v>
      </c>
      <c r="J16" s="97">
        <f t="shared" si="6"/>
        <v>0.83140666132540009</v>
      </c>
      <c r="K16" s="97">
        <f t="shared" si="7"/>
        <v>0.58677112257040998</v>
      </c>
      <c r="L16" s="97">
        <f t="shared" si="28"/>
        <v>7.6665508770437318E-2</v>
      </c>
      <c r="M16" s="97">
        <f t="shared" si="29"/>
        <v>0.12040953614429273</v>
      </c>
      <c r="N16" s="97">
        <f t="shared" si="30"/>
        <v>9.9527671356118619E-2</v>
      </c>
      <c r="O16" s="60">
        <f t="shared" si="31"/>
        <v>2.415116045328531</v>
      </c>
      <c r="P16" s="60">
        <f t="shared" si="32"/>
        <v>3.4259699195730917</v>
      </c>
      <c r="Q16" s="60">
        <f t="shared" si="33"/>
        <v>2.8013613281688969</v>
      </c>
      <c r="R16" s="60">
        <f>[1]!thsiFinD("ths_adjustment_nvg_ratio_fund",$B16,R$1,R$2,101)</f>
        <v>-2.0266960568210002</v>
      </c>
      <c r="S16" s="60">
        <f>[1]!thsiFinD("ths_adjustment_nvg_ratio_fund",$B16,S$1,S$2,101)</f>
        <v>8.2758154012721992</v>
      </c>
      <c r="T16" s="74">
        <f>[1]!thsiFinD("ths_adjustment_nvg_ratio_fund",$B16,T$1,T$2,101)</f>
        <v>11.094910782475999</v>
      </c>
      <c r="U16" s="60">
        <f>[1]!thsiFinD("ths_adjustment_nvg_ratio_fund",$B16,U$1,U$2,101)</f>
        <v>43.609764853706999</v>
      </c>
      <c r="V16" s="60">
        <f>[1]!thsiFinD("ths_adjustment_nvg_ratio_fund",$B16,V$1,V$2,101)</f>
        <v>83.140666132540005</v>
      </c>
      <c r="W16" s="60">
        <f>[1]!thsiFinD("ths_adjustment_nvg_ratio_fund",$B16,W$1,W$2,101)</f>
        <v>58.677112257041003</v>
      </c>
      <c r="X16" s="74">
        <f>[1]!thsiFinD("ths_adjustment_nvg_ratio_fund",$B16,X$1,X$2,101)</f>
        <v>40.107003891051001</v>
      </c>
      <c r="Y16" s="74">
        <f>[1]!thsiFinD("ths_adjustment_nvg_ratio_fund",$B16,Y$1,Y$2,101)</f>
        <v>10.728134424817</v>
      </c>
      <c r="Z16" s="74">
        <f>[1]!thsiFinD("ths_adjustment_nvg_ratio_fund",$B16,Z$1,Z$2,101)</f>
        <v>-0.72711719418306997</v>
      </c>
      <c r="AA16" s="74">
        <f>[1]!thsiFinD("ths_adjustment_nvg_ratio_fund",$B16,AA$1,AA$2,101)</f>
        <v>0</v>
      </c>
      <c r="AB16" s="88">
        <f>(1+([1]!thsiFinD("ths_adjustment_nvg_ratio_fund",$B16,AB$1,AB$2,101)-[1]!thsiFinD("ths_int_chg_ratio_index",$AJ16,AB$1,AB$2,101))/100)^(365/(AB$2-AB$1))-1</f>
        <v>7.6665508770437318E-2</v>
      </c>
      <c r="AC16" s="88">
        <f>[1]!thsiFinD("ths_tracking_error_annual_fund",$B16,AC$1,AC$2,100,101,$AJ16)/100</f>
        <v>3.1744026925219E-2</v>
      </c>
      <c r="AD16" s="88">
        <f>(1+([1]!thsiFinD("ths_adjustment_nvg_ratio_fund",$B16,AD$1,AD$2,101)-[1]!thsiFinD("ths_int_chg_ratio_index",$AJ16,AD$1,AD$2,101))/100)^(365/(AD$2-AD$1))-1</f>
        <v>0.12040953614429273</v>
      </c>
      <c r="AE16" s="88">
        <f>[1]!thsiFinD("ths_tracking_error_annual_fund",$B16,AE$1,AE$2,100,101,$AJ16)/100</f>
        <v>3.5146115982039004E-2</v>
      </c>
      <c r="AF16" s="88">
        <f>(1+([1]!thsiFinD("ths_adjustment_nvg_ratio_fund",$B16,AF$1,AF$2,101)-[1]!thsiFinD("ths_int_chg_ratio_index",$AJ16,AF$1,AF$2,101))/100)^(365/(AF$2-AF$1))-1</f>
        <v>9.9527671356118619E-2</v>
      </c>
      <c r="AG16" s="88">
        <f>[1]!thsiFinD("ths_tracking_error_annual_fund",$B16,AG$1,AG$2,100,101,$AJ16)/100</f>
        <v>3.5528323445934998E-2</v>
      </c>
      <c r="AH16" s="89" t="str">
        <f>[1]!thsiFinD("ths_service_start_fund",B16,100,1,101)</f>
        <v>2022-01-04</v>
      </c>
      <c r="AI16" s="90" t="str">
        <f>[1]!thsiFinD("ths_fund_establishment_date_fund",B16)</f>
        <v>2022-01-04</v>
      </c>
      <c r="AJ16" s="62" t="str">
        <f>[1]!thsiFinD("ths_fund_basement_fund",B16,1)</f>
        <v>000852.SH</v>
      </c>
      <c r="AK16" s="91"/>
    </row>
    <row r="17" spans="1:37" s="92" customFormat="1">
      <c r="A17" s="350" t="s">
        <v>68</v>
      </c>
      <c r="B17" s="351" t="s">
        <v>563</v>
      </c>
      <c r="C17" s="352" t="str">
        <f>[1]!thsiFinD("ths_fund_short_name_fund",B17)</f>
        <v>嘉实中证1000指数增强发起式A</v>
      </c>
      <c r="D17" s="351" t="str">
        <f>[1]!thsiFinD("ths_fund_manager_current_fund",B17)</f>
        <v>龙昌伦</v>
      </c>
      <c r="E17" s="353" t="str">
        <f t="shared" si="34"/>
        <v>2022-12-06</v>
      </c>
      <c r="F17" s="354">
        <f t="shared" si="2"/>
        <v>-1.3180957722779002E-2</v>
      </c>
      <c r="G17" s="354">
        <f t="shared" si="3"/>
        <v>5.1864584111800005E-2</v>
      </c>
      <c r="H17" s="354">
        <f t="shared" si="4"/>
        <v>7.6234898302492998E-2</v>
      </c>
      <c r="I17" s="97">
        <f t="shared" si="5"/>
        <v>0.40764076407640998</v>
      </c>
      <c r="J17" s="97">
        <f t="shared" si="6"/>
        <v>0.57473707764601001</v>
      </c>
      <c r="K17" s="97">
        <f t="shared" si="7"/>
        <v>0.38206991358994996</v>
      </c>
      <c r="L17" s="97">
        <f t="shared" si="28"/>
        <v>4.8535815335689625E-2</v>
      </c>
      <c r="M17" s="97">
        <f t="shared" si="29"/>
        <v>3.001829140567569E-4</v>
      </c>
      <c r="N17" s="97">
        <f t="shared" si="30"/>
        <v>4.0327767024655126E-2</v>
      </c>
      <c r="O17" s="60">
        <f t="shared" si="31"/>
        <v>1.2095113936003699</v>
      </c>
      <c r="P17" s="60">
        <f t="shared" si="32"/>
        <v>5.8950208739208488E-3</v>
      </c>
      <c r="Q17" s="60">
        <f t="shared" si="33"/>
        <v>0.8230888747698808</v>
      </c>
      <c r="R17" s="60">
        <f>[1]!thsiFinD("ths_adjustment_nvg_ratio_fund",$B17,R$1,R$2,101)</f>
        <v>-1.3180957722779001</v>
      </c>
      <c r="S17" s="60">
        <f>[1]!thsiFinD("ths_adjustment_nvg_ratio_fund",$B17,S$1,S$2,101)</f>
        <v>5.1864584111800003</v>
      </c>
      <c r="T17" s="74">
        <f>[1]!thsiFinD("ths_adjustment_nvg_ratio_fund",$B17,T$1,T$2,101)</f>
        <v>7.6234898302492997</v>
      </c>
      <c r="U17" s="60">
        <f>[1]!thsiFinD("ths_adjustment_nvg_ratio_fund",$B17,U$1,U$2,101)</f>
        <v>40.764076407640999</v>
      </c>
      <c r="V17" s="60">
        <f>[1]!thsiFinD("ths_adjustment_nvg_ratio_fund",$B17,V$1,V$2,101)</f>
        <v>57.473707764601002</v>
      </c>
      <c r="W17" s="60">
        <f>[1]!thsiFinD("ths_adjustment_nvg_ratio_fund",$B17,W$1,W$2,101)</f>
        <v>38.206991358994998</v>
      </c>
      <c r="X17" s="74">
        <f>[1]!thsiFinD("ths_adjustment_nvg_ratio_fund",$B17,X$1,X$2,101)</f>
        <v>39.424307036247001</v>
      </c>
      <c r="Y17" s="74">
        <f>[1]!thsiFinD("ths_adjustment_nvg_ratio_fund",$B17,Y$1,Y$2,101)</f>
        <v>-2.0160869111042001</v>
      </c>
      <c r="Z17" s="74">
        <f>[1]!thsiFinD("ths_adjustment_nvg_ratio_fund",$B17,Z$1,Z$2,101)</f>
        <v>-1.5022121617449999</v>
      </c>
      <c r="AA17" s="74">
        <f>[1]!thsiFinD("ths_adjustment_nvg_ratio_fund",$B17,AA$1,AA$2,101)</f>
        <v>0</v>
      </c>
      <c r="AB17" s="87">
        <f>(1+([1]!thsiFinD("ths_adjustment_nvg_ratio_fund",$B17,AB$1,AB$2,101)-[1]!thsiFinD("ths_int_chg_ratio_index",$AJ17,AB$1,AB$2,101))/100)^(365/(AB$2-AB$1))-1</f>
        <v>4.8535815335689625E-2</v>
      </c>
      <c r="AC17" s="86">
        <f>[1]!thsiFinD("ths_tracking_error_annual_fund",$B17,AC$1,AC$2,100,101,$AJ17)/100</f>
        <v>4.0128448225040997E-2</v>
      </c>
      <c r="AD17" s="222">
        <f>(1+([1]!thsiFinD("ths_adjustment_nvg_ratio_fund",$B17,AD$1,AD$2,101)-[1]!thsiFinD("ths_int_chg_ratio_index",$AJ17,AD$1,AD$2,101))/100)^(365/(AD$2-AD$1))-1</f>
        <v>3.001829140567569E-4</v>
      </c>
      <c r="AE17" s="97">
        <f>[1]!thsiFinD("ths_tracking_error_annual_fund",$B17,AE$1,AE$2,100,101,$AJ17)/100</f>
        <v>5.0921433609293E-2</v>
      </c>
      <c r="AF17" s="97">
        <f>(1+([1]!thsiFinD("ths_adjustment_nvg_ratio_fund",$B17,AF$1,AF$2,101)-[1]!thsiFinD("ths_int_chg_ratio_index",$AJ17,AF$1,AF$2,101))/100)^(365/(AF$2-AF$1))-1</f>
        <v>4.0327767024655126E-2</v>
      </c>
      <c r="AG17" s="97">
        <f>[1]!thsiFinD("ths_tracking_error_annual_fund",$B17,AG$1,AG$2,100,101,$AJ17)/100</f>
        <v>4.8995641006483001E-2</v>
      </c>
      <c r="AH17" s="64" t="str">
        <f>[1]!thsiFinD("ths_service_start_fund",B17,100,1,101)</f>
        <v>2022-12-06</v>
      </c>
      <c r="AI17" s="75" t="str">
        <f>[1]!thsiFinD("ths_fund_establishment_date_fund",B17)</f>
        <v>2022-12-06</v>
      </c>
      <c r="AJ17" s="70" t="str">
        <f>[1]!thsiFinD("ths_fund_basement_fund",B17,1)</f>
        <v>000852.SH</v>
      </c>
      <c r="AK17" s="91"/>
    </row>
    <row r="18" spans="1:37" s="92" customFormat="1">
      <c r="A18" s="62" t="s">
        <v>68</v>
      </c>
      <c r="B18" s="86" t="s">
        <v>102</v>
      </c>
      <c r="C18" s="87" t="s">
        <v>103</v>
      </c>
      <c r="D18" s="86" t="str">
        <f>[1]!thsiFinD("ths_fund_manager_current_fund",B18)</f>
        <v>杨梦</v>
      </c>
      <c r="E18" s="222" t="str">
        <f t="shared" si="34"/>
        <v>2023-08-25</v>
      </c>
      <c r="F18" s="97">
        <f t="shared" si="2"/>
        <v>-1.7368769298632999E-2</v>
      </c>
      <c r="G18" s="97">
        <f t="shared" si="3"/>
        <v>0.10579548275006</v>
      </c>
      <c r="H18" s="97">
        <f t="shared" si="4"/>
        <v>0.11891756137376999</v>
      </c>
      <c r="I18" s="97">
        <f t="shared" si="5"/>
        <v>0.46892515661062001</v>
      </c>
      <c r="J18" s="97">
        <f t="shared" si="6"/>
        <v>0.89686003193188002</v>
      </c>
      <c r="K18" s="97">
        <f t="shared" si="7"/>
        <v>0</v>
      </c>
      <c r="L18" s="97">
        <f t="shared" si="28"/>
        <v>0.10910558392570424</v>
      </c>
      <c r="M18" s="97">
        <f t="shared" si="29"/>
        <v>0.14900529685337371</v>
      </c>
      <c r="N18" s="97">
        <f>AF18</f>
        <v>-9.3143879738879276E-2</v>
      </c>
      <c r="O18" s="60">
        <f t="shared" si="31"/>
        <v>2.5482805504030264</v>
      </c>
      <c r="P18" s="60">
        <f t="shared" si="32"/>
        <v>2.5224460998510922</v>
      </c>
      <c r="Q18" s="219" t="e">
        <f>AF18/AG18</f>
        <v>#DIV/0!</v>
      </c>
      <c r="R18" s="60">
        <f>[1]!thsiFinD("ths_adjustment_nvg_ratio_fund",$B18,R$1,R$2,101)</f>
        <v>-1.7368769298633</v>
      </c>
      <c r="S18" s="60">
        <f>[1]!thsiFinD("ths_adjustment_nvg_ratio_fund",$B18,S$1,S$2,101)</f>
        <v>10.579548275005999</v>
      </c>
      <c r="T18" s="74">
        <f>[1]!thsiFinD("ths_adjustment_nvg_ratio_fund",$B18,T$1,T$2,101)</f>
        <v>11.891756137377</v>
      </c>
      <c r="U18" s="60">
        <f>[1]!thsiFinD("ths_adjustment_nvg_ratio_fund",$B18,U$1,U$2,101)</f>
        <v>46.892515661061999</v>
      </c>
      <c r="V18" s="60">
        <f>[1]!thsiFinD("ths_adjustment_nvg_ratio_fund",$B18,V$1,V$2,101)</f>
        <v>89.686003193188</v>
      </c>
      <c r="W18" s="60"/>
      <c r="X18" s="74">
        <f>[1]!thsiFinD("ths_adjustment_nvg_ratio_fund",$B18,X$1,X$2,101)</f>
        <v>47.636262513904001</v>
      </c>
      <c r="Y18" s="74">
        <f>[1]!thsiFinD("ths_adjustment_nvg_ratio_fund",$B18,Y$1,Y$2,101)</f>
        <v>8.5093542546771008</v>
      </c>
      <c r="Z18" s="74">
        <f>[1]!thsiFinD("ths_adjustment_nvg_ratio_fund",$B18,Z$1,Z$2,101)</f>
        <v>0</v>
      </c>
      <c r="AA18" s="74">
        <f>[1]!thsiFinD("ths_adjustment_nvg_ratio_fund",$B18,AA$1,AA$2,101)</f>
        <v>0</v>
      </c>
      <c r="AB18" s="88">
        <f>(1+([1]!thsiFinD("ths_adjustment_nvg_ratio_fund",$B18,AB$1,AB$2,101)-[1]!thsiFinD("ths_int_chg_ratio_index",$AJ18,AB$1,AB$2,101))/100)^(365/(AB$2-AB$1))-1</f>
        <v>0.10910558392570424</v>
      </c>
      <c r="AC18" s="88">
        <f>[1]!thsiFinD("ths_tracking_error_annual_fund",$B18,AC$1,AC$2,100,101,$AJ18)/100</f>
        <v>4.2815373648105004E-2</v>
      </c>
      <c r="AD18" s="88">
        <f>(1+([1]!thsiFinD("ths_adjustment_nvg_ratio_fund",$B18,AD$1,AD$2,101)-[1]!thsiFinD("ths_int_chg_ratio_index",$AJ18,AD$1,AD$2,101))/100)^(365/(AD$2-AD$1))-1</f>
        <v>0.14900529685337371</v>
      </c>
      <c r="AE18" s="88">
        <f>[1]!thsiFinD("ths_tracking_error_annual_fund",$B18,AE$1,AE$2,100,101,$AJ18)/100</f>
        <v>5.9071746612215002E-2</v>
      </c>
      <c r="AF18" s="88">
        <f>(1+([1]!thsiFinD("ths_adjustment_nvg_ratio_fund",$B18,AF$1,AF$2,101)-[1]!thsiFinD("ths_int_chg_ratio_index",$AJ18,AF$1,AF$2,101))/100)^(365/(AF$2-AF$1))-1</f>
        <v>-9.3143879738879276E-2</v>
      </c>
      <c r="AG18" s="88"/>
      <c r="AH18" s="89" t="str">
        <f>[1]!thsiFinD("ths_service_start_fund",B18,100,1,101)</f>
        <v>2023-08-25</v>
      </c>
      <c r="AI18" s="90" t="str">
        <f>[1]!thsiFinD("ths_fund_establishment_date_fund",B18)</f>
        <v>2023-08-25</v>
      </c>
      <c r="AJ18" s="62" t="str">
        <f>[1]!thsiFinD("ths_fund_basement_fund",B18,1)</f>
        <v>000852.SH</v>
      </c>
      <c r="AK18" s="91"/>
    </row>
    <row r="19" spans="1:37" s="237" customFormat="1" hidden="1">
      <c r="A19" s="53" t="s">
        <v>68</v>
      </c>
      <c r="B19" s="270" t="s">
        <v>273</v>
      </c>
      <c r="C19" s="271" t="s">
        <v>274</v>
      </c>
      <c r="D19" s="270" t="str">
        <f>[1]!thsiFinD("ths_fund_manager_current_fund",B19)</f>
        <v>黎海威,徐喻军</v>
      </c>
      <c r="E19" s="272" t="str">
        <f>AI19</f>
        <v>2022-04-27</v>
      </c>
      <c r="F19" s="98">
        <f t="shared" si="2"/>
        <v>-1.7822384428224002E-2</v>
      </c>
      <c r="G19" s="98">
        <f t="shared" si="3"/>
        <v>8.4783338931811003E-2</v>
      </c>
      <c r="H19" s="98">
        <f t="shared" si="4"/>
        <v>0.12093023255814001</v>
      </c>
      <c r="I19" s="98">
        <f>U19/100</f>
        <v>0.45259086002158999</v>
      </c>
      <c r="J19" s="98">
        <f>V19/100</f>
        <v>0.75130151843817994</v>
      </c>
      <c r="K19" s="98">
        <f>W19/100</f>
        <v>0.53561578697098999</v>
      </c>
      <c r="L19" s="98">
        <f>AB19</f>
        <v>9.2965385081882568E-2</v>
      </c>
      <c r="M19" s="98">
        <f>AD19</f>
        <v>8.4372416956816965E-2</v>
      </c>
      <c r="N19" s="98">
        <f>AF19</f>
        <v>8.533809097484446E-2</v>
      </c>
      <c r="O19" s="59">
        <f>AB19/AC19</f>
        <v>3.8396843970763759</v>
      </c>
      <c r="P19" s="59">
        <f>AD19/AE19</f>
        <v>2.9051207651956878</v>
      </c>
      <c r="Q19" s="59">
        <f>AF19/AG19</f>
        <v>2.9663369519327962</v>
      </c>
      <c r="R19" s="59">
        <f>[1]!thsiFinD("ths_adjustment_nvg_ratio_fund",$B19,R$1,R$2,101)</f>
        <v>-1.7822384428224001</v>
      </c>
      <c r="S19" s="59">
        <f>[1]!thsiFinD("ths_adjustment_nvg_ratio_fund",$B19,S$1,S$2,101)</f>
        <v>8.4783338931810999</v>
      </c>
      <c r="T19" s="63">
        <f>[1]!thsiFinD("ths_adjustment_nvg_ratio_fund",$B19,T$1,T$2,101)</f>
        <v>12.093023255814</v>
      </c>
      <c r="U19" s="59">
        <f>[1]!thsiFinD("ths_adjustment_nvg_ratio_fund",$B19,U$1,U$2,101)</f>
        <v>45.259086002159002</v>
      </c>
      <c r="V19" s="59">
        <f>[1]!thsiFinD("ths_adjustment_nvg_ratio_fund",$B19,V$1,V$2,101)</f>
        <v>75.130151843817998</v>
      </c>
      <c r="W19" s="59">
        <f>[1]!thsiFinD("ths_adjustment_nvg_ratio_fund",$B19,W$1,W$2,101)</f>
        <v>53.561578697099002</v>
      </c>
      <c r="X19" s="63">
        <f>[1]!thsiFinD("ths_adjustment_nvg_ratio_fund",$B19,X$1,X$2,101)</f>
        <v>36.204614220876998</v>
      </c>
      <c r="Y19" s="63">
        <f>[1]!thsiFinD("ths_adjustment_nvg_ratio_fund",$B19,Y$1,Y$2,101)</f>
        <v>7.6656825816960001</v>
      </c>
      <c r="Z19" s="63">
        <f>[1]!thsiFinD("ths_adjustment_nvg_ratio_fund",$B19,Z$1,Z$2,101)</f>
        <v>-0.11185682326623</v>
      </c>
      <c r="AA19" s="63">
        <f>[1]!thsiFinD("ths_adjustment_nvg_ratio_fund",$B19,AA$1,AA$2,101)</f>
        <v>0</v>
      </c>
      <c r="AB19" s="139">
        <f>(1+([1]!thsiFinD("ths_adjustment_nvg_ratio_fund",$B19,AB$1,AB$2,101)-[1]!thsiFinD("ths_int_chg_ratio_index",$AJ19,AB$1,AB$2,101))/100)^(365/(AB$2-AB$1))-1</f>
        <v>9.2965385081882568E-2</v>
      </c>
      <c r="AC19" s="139">
        <f>[1]!thsiFinD("ths_tracking_error_annual_fund",$B19,AC$1,AC$2,100,101,$AJ19)/100</f>
        <v>2.4211725618040001E-2</v>
      </c>
      <c r="AD19" s="139">
        <f>(1+([1]!thsiFinD("ths_adjustment_nvg_ratio_fund",$B19,AD$1,AD$2,101)-[1]!thsiFinD("ths_int_chg_ratio_index",$AJ19,AD$1,AD$2,101))/100)^(365/(AD$2-AD$1))-1</f>
        <v>8.4372416956816965E-2</v>
      </c>
      <c r="AE19" s="139">
        <f>[1]!thsiFinD("ths_tracking_error_annual_fund",$B19,AE$1,AE$2,100,101,$AJ19)/100</f>
        <v>2.9042653912232E-2</v>
      </c>
      <c r="AF19" s="139">
        <f>(1+([1]!thsiFinD("ths_adjustment_nvg_ratio_fund",$B19,AF$1,AF$2,101)-[1]!thsiFinD("ths_int_chg_ratio_index",$AJ19,AF$1,AF$2,101))/100)^(365/(AF$2-AF$1))-1</f>
        <v>8.533809097484446E-2</v>
      </c>
      <c r="AG19" s="139">
        <f>[1]!thsiFinD("ths_tracking_error_annual_fund",$B19,AG$1,AG$2,100,101,$AJ19)/100</f>
        <v>2.8768846006937999E-2</v>
      </c>
      <c r="AH19" s="273" t="str">
        <f>[1]!thsiFinD("ths_service_start_fund",B19,100,1,101)</f>
        <v>2022-04-27</v>
      </c>
      <c r="AI19" s="274" t="str">
        <f>[1]!thsiFinD("ths_fund_establishment_date_fund",B19)</f>
        <v>2022-04-27</v>
      </c>
      <c r="AJ19" s="53" t="str">
        <f>[1]!thsiFinD("ths_fund_basement_fund",B19,1)</f>
        <v>000852.SH</v>
      </c>
      <c r="AK19" s="103"/>
    </row>
    <row r="20" spans="1:37" s="237" customFormat="1" hidden="1">
      <c r="A20" s="53" t="s">
        <v>68</v>
      </c>
      <c r="B20" s="270" t="s">
        <v>96</v>
      </c>
      <c r="C20" s="271" t="s">
        <v>275</v>
      </c>
      <c r="D20" s="270" t="str">
        <f>[1]!thsiFinD("ths_fund_manager_current_fund",B20)</f>
        <v>叶乐天,赵云煜</v>
      </c>
      <c r="E20" s="272" t="str">
        <f t="shared" si="34"/>
        <v>2018-11-22</v>
      </c>
      <c r="F20" s="98">
        <f t="shared" si="2"/>
        <v>-1.6234988892587999E-2</v>
      </c>
      <c r="G20" s="98">
        <f t="shared" si="3"/>
        <v>0.10582757163529</v>
      </c>
      <c r="H20" s="98">
        <f t="shared" si="4"/>
        <v>0.15204821640468</v>
      </c>
      <c r="I20" s="98">
        <f t="shared" si="5"/>
        <v>0.48389221182837999</v>
      </c>
      <c r="J20" s="98">
        <f t="shared" si="6"/>
        <v>0.76743305462322997</v>
      </c>
      <c r="K20" s="98">
        <f t="shared" si="7"/>
        <v>0.47358225209554999</v>
      </c>
      <c r="L20" s="98">
        <f t="shared" si="28"/>
        <v>0.12389252759441227</v>
      </c>
      <c r="M20" s="98">
        <f t="shared" si="29"/>
        <v>9.1726534386000314E-2</v>
      </c>
      <c r="N20" s="98">
        <f t="shared" si="30"/>
        <v>6.7613036770926671E-2</v>
      </c>
      <c r="O20" s="59">
        <f t="shared" si="31"/>
        <v>3.0958928619505932</v>
      </c>
      <c r="P20" s="59">
        <f t="shared" si="32"/>
        <v>2.2568062553864401</v>
      </c>
      <c r="Q20" s="59">
        <f t="shared" si="33"/>
        <v>1.5599869551761936</v>
      </c>
      <c r="R20" s="59">
        <f>[1]!thsiFinD("ths_adjustment_nvg_ratio_fund",$B20,R$1,R$2,101)</f>
        <v>-1.6234988892588</v>
      </c>
      <c r="S20" s="59">
        <f>[1]!thsiFinD("ths_adjustment_nvg_ratio_fund",$B20,S$1,S$2,101)</f>
        <v>10.582757163528999</v>
      </c>
      <c r="T20" s="63">
        <f>[1]!thsiFinD("ths_adjustment_nvg_ratio_fund",$B20,T$1,T$2,101)</f>
        <v>15.204821640467999</v>
      </c>
      <c r="U20" s="59">
        <f>[1]!thsiFinD("ths_adjustment_nvg_ratio_fund",$B20,U$1,U$2,101)</f>
        <v>48.389221182838</v>
      </c>
      <c r="V20" s="59">
        <f>[1]!thsiFinD("ths_adjustment_nvg_ratio_fund",$B20,V$1,V$2,101)</f>
        <v>76.743305462322994</v>
      </c>
      <c r="W20" s="59">
        <f>[1]!thsiFinD("ths_adjustment_nvg_ratio_fund",$B20,W$1,W$2,101)</f>
        <v>47.358225209555002</v>
      </c>
      <c r="X20" s="63">
        <f>[1]!thsiFinD("ths_adjustment_nvg_ratio_fund",$B20,X$1,X$2,101)</f>
        <v>37.00549693184</v>
      </c>
      <c r="Y20" s="63">
        <f>[1]!thsiFinD("ths_adjustment_nvg_ratio_fund",$B20,Y$1,Y$2,101)</f>
        <v>3.8913362708434001</v>
      </c>
      <c r="Z20" s="63">
        <f>[1]!thsiFinD("ths_adjustment_nvg_ratio_fund",$B20,Z$1,Z$2,101)</f>
        <v>-1.8875485952780999</v>
      </c>
      <c r="AA20" s="63">
        <f>[1]!thsiFinD("ths_adjustment_nvg_ratio_fund",$B20,AA$1,AA$2,101)</f>
        <v>-12.744958804024</v>
      </c>
      <c r="AB20" s="139">
        <f>(1+([1]!thsiFinD("ths_adjustment_nvg_ratio_fund",$B20,AB$1,AB$2,101)-[1]!thsiFinD("ths_int_chg_ratio_index",$AJ20,AB$1,AB$2,101))/100)^(365/(AB$2-AB$1))-1</f>
        <v>0.12389252759441227</v>
      </c>
      <c r="AC20" s="139">
        <f>[1]!thsiFinD("ths_tracking_error_annual_fund",$B20,AC$1,AC$2,100,101,$AJ20)/100</f>
        <v>4.0018351124836003E-2</v>
      </c>
      <c r="AD20" s="139">
        <f>(1+([1]!thsiFinD("ths_adjustment_nvg_ratio_fund",$B20,AD$1,AD$2,101)-[1]!thsiFinD("ths_int_chg_ratio_index",$AJ20,AD$1,AD$2,101))/100)^(365/(AD$2-AD$1))-1</f>
        <v>9.1726534386000314E-2</v>
      </c>
      <c r="AE20" s="139">
        <f>[1]!thsiFinD("ths_tracking_error_annual_fund",$B20,AE$1,AE$2,100,101,$AJ20)/100</f>
        <v>4.0644399211085001E-2</v>
      </c>
      <c r="AF20" s="139">
        <f>(1+([1]!thsiFinD("ths_adjustment_nvg_ratio_fund",$B20,AF$1,AF$2,101)-[1]!thsiFinD("ths_int_chg_ratio_index",$AJ20,AF$1,AF$2,101))/100)^(365/(AF$2-AF$1))-1</f>
        <v>6.7613036770926671E-2</v>
      </c>
      <c r="AG20" s="139">
        <f>[1]!thsiFinD("ths_tracking_error_annual_fund",$B20,AG$1,AG$2,100,101,$AJ20)/100</f>
        <v>4.3342052666901998E-2</v>
      </c>
      <c r="AH20" s="273" t="str">
        <f>[1]!thsiFinD("ths_service_start_fund",B20,100,1,101)</f>
        <v>2018-11-22</v>
      </c>
      <c r="AI20" s="274" t="str">
        <f>[1]!thsiFinD("ths_fund_establishment_date_fund",B20)</f>
        <v>2018-11-22</v>
      </c>
      <c r="AJ20" s="53" t="str">
        <f>[1]!thsiFinD("ths_fund_basement_fund",B20,1)</f>
        <v>000852.SH</v>
      </c>
      <c r="AK20" s="103"/>
    </row>
    <row r="21" spans="1:37" s="237" customFormat="1" hidden="1">
      <c r="A21" s="53" t="s">
        <v>68</v>
      </c>
      <c r="B21" s="270" t="s">
        <v>99</v>
      </c>
      <c r="C21" s="271" t="s">
        <v>276</v>
      </c>
      <c r="D21" s="270" t="str">
        <f>[1]!thsiFinD("ths_fund_manager_current_fund",B21)</f>
        <v>乔亮</v>
      </c>
      <c r="E21" s="272" t="str">
        <f t="shared" si="34"/>
        <v>2018-01-30</v>
      </c>
      <c r="F21" s="98">
        <f t="shared" si="2"/>
        <v>-4.9005136809054002E-3</v>
      </c>
      <c r="G21" s="98">
        <f t="shared" si="3"/>
        <v>9.9126124923093001E-2</v>
      </c>
      <c r="H21" s="98">
        <f t="shared" si="4"/>
        <v>0.14455997732081</v>
      </c>
      <c r="I21" s="98">
        <f t="shared" si="5"/>
        <v>0.47658233655209997</v>
      </c>
      <c r="J21" s="98">
        <f t="shared" si="6"/>
        <v>0.73195695749429002</v>
      </c>
      <c r="K21" s="98">
        <f t="shared" si="7"/>
        <v>0.37929937037577</v>
      </c>
      <c r="L21" s="98">
        <f t="shared" si="28"/>
        <v>0.11667088649922408</v>
      </c>
      <c r="M21" s="98">
        <f t="shared" si="29"/>
        <v>7.5486309408198116E-2</v>
      </c>
      <c r="N21" s="98">
        <f t="shared" si="30"/>
        <v>3.9478967468769222E-2</v>
      </c>
      <c r="O21" s="59">
        <f t="shared" si="31"/>
        <v>3.1782719573188118</v>
      </c>
      <c r="P21" s="59">
        <f t="shared" si="32"/>
        <v>1.9463485619524505</v>
      </c>
      <c r="Q21" s="59">
        <f t="shared" si="33"/>
        <v>1.0192265713558097</v>
      </c>
      <c r="R21" s="59">
        <f>[1]!thsiFinD("ths_adjustment_nvg_ratio_fund",$B21,R$1,R$2,101)</f>
        <v>-0.49005136809054001</v>
      </c>
      <c r="S21" s="59">
        <f>[1]!thsiFinD("ths_adjustment_nvg_ratio_fund",$B21,S$1,S$2,101)</f>
        <v>9.9126124923093002</v>
      </c>
      <c r="T21" s="63">
        <f>[1]!thsiFinD("ths_adjustment_nvg_ratio_fund",$B21,T$1,T$2,101)</f>
        <v>14.455997732081</v>
      </c>
      <c r="U21" s="59">
        <f>[1]!thsiFinD("ths_adjustment_nvg_ratio_fund",$B21,U$1,U$2,101)</f>
        <v>47.658233655209997</v>
      </c>
      <c r="V21" s="59">
        <f>[1]!thsiFinD("ths_adjustment_nvg_ratio_fund",$B21,V$1,V$2,101)</f>
        <v>73.195695749429007</v>
      </c>
      <c r="W21" s="59">
        <f>[1]!thsiFinD("ths_adjustment_nvg_ratio_fund",$B21,W$1,W$2,101)</f>
        <v>37.929937037576998</v>
      </c>
      <c r="X21" s="63">
        <f>[1]!thsiFinD("ths_adjustment_nvg_ratio_fund",$B21,X$1,X$2,101)</f>
        <v>37.572946147689997</v>
      </c>
      <c r="Y21" s="63">
        <f>[1]!thsiFinD("ths_adjustment_nvg_ratio_fund",$B21,Y$1,Y$2,101)</f>
        <v>0.23222084195573001</v>
      </c>
      <c r="Z21" s="63">
        <f>[1]!thsiFinD("ths_adjustment_nvg_ratio_fund",$B21,Z$1,Z$2,101)</f>
        <v>-6.3901630009780996</v>
      </c>
      <c r="AA21" s="63">
        <f>[1]!thsiFinD("ths_adjustment_nvg_ratio_fund",$B21,AA$1,AA$2,101)</f>
        <v>-8.6500557822693001</v>
      </c>
      <c r="AB21" s="139">
        <f>(1+([1]!thsiFinD("ths_adjustment_nvg_ratio_fund",$B21,AB$1,AB$2,101)-[1]!thsiFinD("ths_int_chg_ratio_index",$AJ21,AB$1,AB$2,101))/100)^(365/(AB$2-AB$1))-1</f>
        <v>0.11667088649922408</v>
      </c>
      <c r="AC21" s="139">
        <f>[1]!thsiFinD("ths_tracking_error_annual_fund",$B21,AC$1,AC$2,100,101,$AJ21)/100</f>
        <v>3.6708905992314002E-2</v>
      </c>
      <c r="AD21" s="139">
        <f>(1+([1]!thsiFinD("ths_adjustment_nvg_ratio_fund",$B21,AD$1,AD$2,101)-[1]!thsiFinD("ths_int_chg_ratio_index",$AJ21,AD$1,AD$2,101))/100)^(365/(AD$2-AD$1))-1</f>
        <v>7.5486309408198116E-2</v>
      </c>
      <c r="AE21" s="139">
        <f>[1]!thsiFinD("ths_tracking_error_annual_fund",$B21,AE$1,AE$2,100,101,$AJ21)/100</f>
        <v>3.8783551355505999E-2</v>
      </c>
      <c r="AF21" s="139">
        <f>(1+([1]!thsiFinD("ths_adjustment_nvg_ratio_fund",$B21,AF$1,AF$2,101)-[1]!thsiFinD("ths_int_chg_ratio_index",$AJ21,AF$1,AF$2,101))/100)^(365/(AF$2-AF$1))-1</f>
        <v>3.9478967468769222E-2</v>
      </c>
      <c r="AG21" s="139">
        <f>[1]!thsiFinD("ths_tracking_error_annual_fund",$B21,AG$1,AG$2,100,101,$AJ21)/100</f>
        <v>3.8734240823660004E-2</v>
      </c>
      <c r="AH21" s="273" t="str">
        <f>[1]!thsiFinD("ths_service_start_fund",B21,100,1,101)</f>
        <v>2019-08-21</v>
      </c>
      <c r="AI21" s="274" t="str">
        <f>[1]!thsiFinD("ths_fund_establishment_date_fund",B21)</f>
        <v>2018-01-30</v>
      </c>
      <c r="AJ21" s="53" t="str">
        <f>[1]!thsiFinD("ths_fund_basement_fund",B21,1)</f>
        <v>000852.SH</v>
      </c>
      <c r="AK21" s="103"/>
    </row>
    <row r="22" spans="1:37" s="237" customFormat="1" hidden="1">
      <c r="A22" s="53" t="s">
        <v>68</v>
      </c>
      <c r="B22" s="270" t="s">
        <v>271</v>
      </c>
      <c r="C22" s="271" t="s">
        <v>272</v>
      </c>
      <c r="D22" s="270" t="str">
        <f>[1]!thsiFinD("ths_fund_manager_current_fund",B22)</f>
        <v>蔡振</v>
      </c>
      <c r="E22" s="272" t="str">
        <f t="shared" si="34"/>
        <v>2017-03-03</v>
      </c>
      <c r="F22" s="98">
        <f t="shared" si="2"/>
        <v>-1.9714838936806998E-2</v>
      </c>
      <c r="G22" s="98">
        <f t="shared" si="3"/>
        <v>4.9665441522947995E-2</v>
      </c>
      <c r="H22" s="98">
        <f t="shared" si="4"/>
        <v>6.5837320574163E-2</v>
      </c>
      <c r="I22" s="98">
        <f t="shared" si="5"/>
        <v>0.35243761763099002</v>
      </c>
      <c r="J22" s="98">
        <f t="shared" si="6"/>
        <v>0.63325757020309004</v>
      </c>
      <c r="K22" s="98">
        <f t="shared" si="7"/>
        <v>0.41858243647711002</v>
      </c>
      <c r="L22" s="98">
        <f t="shared" si="28"/>
        <v>-6.0564180252210553E-3</v>
      </c>
      <c r="M22" s="98">
        <f t="shared" si="29"/>
        <v>2.8936960779988308E-2</v>
      </c>
      <c r="N22" s="98">
        <f t="shared" si="30"/>
        <v>5.1385821019625633E-2</v>
      </c>
      <c r="O22" s="59">
        <f t="shared" si="31"/>
        <v>-0.14664045552598068</v>
      </c>
      <c r="P22" s="59">
        <f t="shared" si="32"/>
        <v>0.66075133910901829</v>
      </c>
      <c r="Q22" s="59">
        <f t="shared" si="33"/>
        <v>1.2390506495612479</v>
      </c>
      <c r="R22" s="59">
        <f>[1]!thsiFinD("ths_adjustment_nvg_ratio_fund",$B22,R$1,R$2,101)</f>
        <v>-1.9714838936807</v>
      </c>
      <c r="S22" s="59">
        <f>[1]!thsiFinD("ths_adjustment_nvg_ratio_fund",$B22,S$1,S$2,101)</f>
        <v>4.9665441522947997</v>
      </c>
      <c r="T22" s="63">
        <f>[1]!thsiFinD("ths_adjustment_nvg_ratio_fund",$B22,T$1,T$2,101)</f>
        <v>6.5837320574162996</v>
      </c>
      <c r="U22" s="59">
        <f>[1]!thsiFinD("ths_adjustment_nvg_ratio_fund",$B22,U$1,U$2,101)</f>
        <v>35.243761763099002</v>
      </c>
      <c r="V22" s="59">
        <f>[1]!thsiFinD("ths_adjustment_nvg_ratio_fund",$B22,V$1,V$2,101)</f>
        <v>63.325757020308998</v>
      </c>
      <c r="W22" s="59">
        <f>[1]!thsiFinD("ths_adjustment_nvg_ratio_fund",$B22,W$1,W$2,101)</f>
        <v>41.858243647710999</v>
      </c>
      <c r="X22" s="63">
        <f>[1]!thsiFinD("ths_adjustment_nvg_ratio_fund",$B22,X$1,X$2,101)</f>
        <v>35.520684736090999</v>
      </c>
      <c r="Y22" s="63">
        <f>[1]!thsiFinD("ths_adjustment_nvg_ratio_fund",$B22,Y$1,Y$2,101)</f>
        <v>6.8819738027583002</v>
      </c>
      <c r="Z22" s="63">
        <f>[1]!thsiFinD("ths_adjustment_nvg_ratio_fund",$B22,Z$1,Z$2,101)</f>
        <v>1.0221942169011999</v>
      </c>
      <c r="AA22" s="63">
        <f>[1]!thsiFinD("ths_adjustment_nvg_ratio_fund",$B22,AA$1,AA$2,101)</f>
        <v>-13.009318472501</v>
      </c>
      <c r="AB22" s="139">
        <f>(1+([1]!thsiFinD("ths_adjustment_nvg_ratio_fund",$B22,AB$1,AB$2,101)-[1]!thsiFinD("ths_int_chg_ratio_index",$AJ22,AB$1,AB$2,101))/100)^(365/(AB$2-AB$1))-1</f>
        <v>-6.0564180252210553E-3</v>
      </c>
      <c r="AC22" s="139">
        <f>[1]!thsiFinD("ths_tracking_error_annual_fund",$B22,AC$1,AC$2,100,101,$AJ22)/100</f>
        <v>4.1301140285587998E-2</v>
      </c>
      <c r="AD22" s="139">
        <f>(1+([1]!thsiFinD("ths_adjustment_nvg_ratio_fund",$B22,AD$1,AD$2,101)-[1]!thsiFinD("ths_int_chg_ratio_index",$AJ22,AD$1,AD$2,101))/100)^(365/(AD$2-AD$1))-1</f>
        <v>2.8936960779988308E-2</v>
      </c>
      <c r="AE22" s="139">
        <f>[1]!thsiFinD("ths_tracking_error_annual_fund",$B22,AE$1,AE$2,100,101,$AJ22)/100</f>
        <v>4.3794025175957998E-2</v>
      </c>
      <c r="AF22" s="139">
        <f>(1+([1]!thsiFinD("ths_adjustment_nvg_ratio_fund",$B22,AF$1,AF$2,101)-[1]!thsiFinD("ths_int_chg_ratio_index",$AJ22,AF$1,AF$2,101))/100)^(365/(AF$2-AF$1))-1</f>
        <v>5.1385821019625633E-2</v>
      </c>
      <c r="AG22" s="139">
        <f>[1]!thsiFinD("ths_tracking_error_annual_fund",$B22,AG$1,AG$2,100,101,$AJ22)/100</f>
        <v>4.1471929366101001E-2</v>
      </c>
      <c r="AH22" s="273" t="str">
        <f>[1]!thsiFinD("ths_service_start_fund",B22,100,1,101)</f>
        <v>2021-11-05</v>
      </c>
      <c r="AI22" s="274" t="str">
        <f>[1]!thsiFinD("ths_fund_establishment_date_fund",B22)</f>
        <v>2017-03-03</v>
      </c>
      <c r="AJ22" s="53" t="str">
        <f>[1]!thsiFinD("ths_fund_basement_fund",B22,1)</f>
        <v>000852.SH</v>
      </c>
      <c r="AK22" s="103"/>
    </row>
    <row r="23" spans="1:37">
      <c r="B23" s="70" t="s">
        <v>104</v>
      </c>
      <c r="C23" s="54" t="s">
        <v>68</v>
      </c>
      <c r="F23" s="98">
        <f t="shared" si="2"/>
        <v>-1.070766203295E-2</v>
      </c>
      <c r="G23" s="98">
        <f t="shared" si="3"/>
        <v>9.1714072125538004E-2</v>
      </c>
      <c r="H23" s="98">
        <f t="shared" si="4"/>
        <v>9.5245056324091998E-2</v>
      </c>
      <c r="I23" s="98">
        <f t="shared" si="5"/>
        <v>0.35856020376366998</v>
      </c>
      <c r="J23" s="98">
        <f t="shared" si="6"/>
        <v>0.57413250775324998</v>
      </c>
      <c r="K23" s="98">
        <f t="shared" si="7"/>
        <v>0.25541005711289999</v>
      </c>
      <c r="L23" s="56"/>
      <c r="M23" s="56"/>
      <c r="N23" s="56"/>
      <c r="O23" s="56"/>
      <c r="P23" s="56"/>
      <c r="Q23" s="59"/>
      <c r="R23" s="56">
        <f>[1]!thsiFinD("ths_int_chg_ratio_index",$B23,R$1,R$2,101)</f>
        <v>-1.0707662032950001</v>
      </c>
      <c r="S23" s="56">
        <f>[1]!thsiFinD("ths_int_chg_ratio_index",$B23,S$1,S$2,101)</f>
        <v>9.1714072125538006</v>
      </c>
      <c r="T23" s="56">
        <f>[1]!thsiFinD("ths_int_chg_ratio_index",$B23,T$1,T$2,101)</f>
        <v>9.5245056324092001</v>
      </c>
      <c r="U23" s="56">
        <f>[1]!thsiFinD("ths_int_chg_ratio_index",$B23,U$1,U$2,101)</f>
        <v>35.856020376366999</v>
      </c>
      <c r="V23" s="56">
        <f>[1]!thsiFinD("ths_int_chg_ratio_index",$B23,V$1,V$2,101)</f>
        <v>57.413250775324997</v>
      </c>
      <c r="W23" s="56">
        <f>[1]!thsiFinD("ths_int_chg_ratio_index",$B23,W$1,W$2,101)</f>
        <v>25.541005711290001</v>
      </c>
      <c r="X23" s="56">
        <f>[1]!thsiFinD("ths_int_chg_ratio_index",$B23,X$1,X$2,101)</f>
        <v>27.486489288213001</v>
      </c>
      <c r="Y23" s="56">
        <f>[1]!thsiFinD("ths_int_chg_ratio_index",$B23,Y$1,Y$2,101)</f>
        <v>1.1972037807222</v>
      </c>
      <c r="Z23" s="56">
        <f>[1]!thsiFinD("ths_int_chg_ratio_index",$B23,Z$1,Z$2,101)</f>
        <v>-6.2784097652247999</v>
      </c>
      <c r="AA23" s="56">
        <f>[1]!thsiFinD("ths_int_chg_ratio_index",$B23,AA$1,AA$2,101)</f>
        <v>-21.580933653928</v>
      </c>
      <c r="AJ23" s="56">
        <f>[1]!thsiFinD("ths_int_chg_ratio_index",$B23,AJ$1,AJ$2,101)</f>
        <v>0</v>
      </c>
    </row>
    <row r="24" spans="1:37">
      <c r="A24" s="65" t="s">
        <v>252</v>
      </c>
      <c r="B24" s="66" t="s">
        <v>253</v>
      </c>
      <c r="C24" s="67" t="s">
        <v>254</v>
      </c>
      <c r="D24" s="66" t="str">
        <f>[1]!thsiFinD("ths_name_fund",B24,100,1)</f>
        <v>孔令烨</v>
      </c>
      <c r="E24" s="221" t="str">
        <f>AI24</f>
        <v>2024-01-12</v>
      </c>
      <c r="F24" s="96">
        <f t="shared" si="2"/>
        <v>-1.3601161665053001E-2</v>
      </c>
      <c r="G24" s="96">
        <f t="shared" si="3"/>
        <v>8.0426253843706996E-2</v>
      </c>
      <c r="H24" s="96">
        <f t="shared" si="4"/>
        <v>0.13103563103562998</v>
      </c>
      <c r="I24" s="96">
        <f t="shared" si="5"/>
        <v>0.48275611175785998</v>
      </c>
      <c r="J24" s="96">
        <f t="shared" si="6"/>
        <v>1.2441361083581</v>
      </c>
      <c r="K24" s="96">
        <f t="shared" si="7"/>
        <v>0</v>
      </c>
      <c r="L24" s="96">
        <f>AB24</f>
        <v>0.15738477123494365</v>
      </c>
      <c r="M24" s="96">
        <f>AD24</f>
        <v>0.23066791508133644</v>
      </c>
      <c r="N24" s="96">
        <f>AF24</f>
        <v>-0.1549769820358845</v>
      </c>
      <c r="O24" s="69" t="e">
        <f>AB24/AC24</f>
        <v>#DIV/0!</v>
      </c>
      <c r="P24" s="69" t="e">
        <f>AD24/AE24</f>
        <v>#DIV/0!</v>
      </c>
      <c r="Q24" s="69" t="e">
        <f>AF24/AG24</f>
        <v>#DIV/0!</v>
      </c>
      <c r="R24" s="69">
        <f>[1]!thsiFinD("ths_adjustment_nvg_ratio_fund",$B24,R$1,R$2,101)</f>
        <v>-1.3601161665053001</v>
      </c>
      <c r="S24" s="69">
        <f>[1]!thsiFinD("ths_adjustment_nvg_ratio_fund",$B24,S$1,S$2,101)</f>
        <v>8.0426253843706998</v>
      </c>
      <c r="T24" s="68">
        <f>[1]!thsiFinD("ths_adjustment_nvg_ratio_fund",$B24,T$1,T$2,101)</f>
        <v>13.103563103562999</v>
      </c>
      <c r="U24" s="69">
        <f>[1]!thsiFinD("ths_adjustment_nvg_ratio_fund",$B24,U$1,U$2,101)</f>
        <v>48.275611175785997</v>
      </c>
      <c r="V24" s="69">
        <f>[1]!thsiFinD("ths_adjustment_nvg_ratio_fund",$B24,V$1,V$2,101)</f>
        <v>124.41361083581</v>
      </c>
      <c r="W24" s="69"/>
      <c r="X24" s="68">
        <f>[1]!thsiFinD("ths_adjustment_nvg_ratio_fund",$B24,X$1,X$2,101)</f>
        <v>54.356206630686003</v>
      </c>
      <c r="Y24" s="68"/>
      <c r="Z24" s="68"/>
      <c r="AA24" s="68"/>
      <c r="AB24" s="101">
        <f>(1+([1]!thsiFinD("ths_adjustment_nvg_ratio_fund",$B24,AB$1,AB$2,101)-[1]!thsiFinD("ths_int_chg_ratio_index",$AJ24,AB$1,AB$2,101))/100)^(365/(AB$2-AB$1))-1</f>
        <v>0.15738477123494365</v>
      </c>
      <c r="AC24" s="101">
        <f>[1]!thsiFinD("ths_tracking_error_annual_fund",$B24,AC$1,AC$2,100,101,$AJ24)/100</f>
        <v>0</v>
      </c>
      <c r="AD24" s="101">
        <f>(1+([1]!thsiFinD("ths_adjustment_nvg_ratio_fund",$B24,AD$1,AD$2,101)-[1]!thsiFinD("ths_int_chg_ratio_index",$AJ24,AD$1,AD$2,101))/100)^(365/(AD$2-AD$1))-1</f>
        <v>0.23066791508133644</v>
      </c>
      <c r="AE24" s="101">
        <f>[1]!thsiFinD("ths_tracking_error_annual_fund",$B24,AE$1,AE$2,100,101,$AJ24)/100</f>
        <v>0</v>
      </c>
      <c r="AF24" s="101">
        <f>(1+([1]!thsiFinD("ths_adjustment_nvg_ratio_fund",$B24,AF$1,AF$2,101)-[1]!thsiFinD("ths_int_chg_ratio_index",$AJ24,AF$1,AF$2,101))/100)^(365/(AF$2-AF$1))-1</f>
        <v>-0.1549769820358845</v>
      </c>
      <c r="AG24" s="76">
        <f>[1]!thsiFinD("ths_tracking_error_annual_fund",$B24,AG$1,AG$2,100,101,$AJ24)/100</f>
        <v>0</v>
      </c>
      <c r="AH24" s="64" t="str">
        <f>[1]!thsiFinD("ths_service_start_fund",B24,100,1,101)</f>
        <v>2024-01-12</v>
      </c>
      <c r="AI24" s="75" t="str">
        <f>[1]!thsiFinD("ths_fund_establishment_date_fund",B24)</f>
        <v>2024-01-12</v>
      </c>
      <c r="AJ24" s="70" t="str">
        <f>[1]!thsiFinD("ths_fund_basement_fund",B24,1)</f>
        <v>932000.CSI</v>
      </c>
    </row>
    <row r="25" spans="1:37">
      <c r="A25" s="65" t="s">
        <v>252</v>
      </c>
      <c r="B25" s="66" t="s">
        <v>257</v>
      </c>
      <c r="C25" s="67" t="s">
        <v>258</v>
      </c>
      <c r="D25" s="66" t="str">
        <f>[1]!thsiFinD("ths_name_fund",B25,100,1)</f>
        <v>王平</v>
      </c>
      <c r="E25" s="221" t="str">
        <f>AI25</f>
        <v>2024-01-02</v>
      </c>
      <c r="F25" s="96">
        <f t="shared" si="2"/>
        <v>-1.4939495045068E-2</v>
      </c>
      <c r="G25" s="96">
        <f t="shared" si="3"/>
        <v>0.11473654550578001</v>
      </c>
      <c r="H25" s="96">
        <f t="shared" si="4"/>
        <v>0.14965709636173</v>
      </c>
      <c r="I25" s="96">
        <f t="shared" si="5"/>
        <v>0.46917706476530002</v>
      </c>
      <c r="J25" s="96">
        <f t="shared" si="6"/>
        <v>1.0776178972796999</v>
      </c>
      <c r="K25" s="96">
        <f t="shared" si="7"/>
        <v>0</v>
      </c>
      <c r="L25" s="96">
        <f>AB25</f>
        <v>0.14397356551380147</v>
      </c>
      <c r="M25" s="96">
        <f>AD25</f>
        <v>0.16170725785822304</v>
      </c>
      <c r="N25" s="96">
        <f>AF25</f>
        <v>-0.1549769820358845</v>
      </c>
      <c r="O25" s="69" t="e">
        <f>AB25/AC25</f>
        <v>#DIV/0!</v>
      </c>
      <c r="P25" s="69" t="e">
        <f>AD25/AE25</f>
        <v>#DIV/0!</v>
      </c>
      <c r="Q25" s="69" t="e">
        <f>AF25/AG25</f>
        <v>#DIV/0!</v>
      </c>
      <c r="R25" s="69">
        <f>[1]!thsiFinD("ths_adjustment_nvg_ratio_fund",$B25,R$1,R$2,101)</f>
        <v>-1.4939495045068001</v>
      </c>
      <c r="S25" s="69">
        <f>[1]!thsiFinD("ths_adjustment_nvg_ratio_fund",$B25,S$1,S$2,101)</f>
        <v>11.473654550578001</v>
      </c>
      <c r="T25" s="68">
        <f>[1]!thsiFinD("ths_adjustment_nvg_ratio_fund",$B25,T$1,T$2,101)</f>
        <v>14.965709636173001</v>
      </c>
      <c r="U25" s="69">
        <f>[1]!thsiFinD("ths_adjustment_nvg_ratio_fund",$B25,U$1,U$2,101)</f>
        <v>46.91770647653</v>
      </c>
      <c r="V25" s="69">
        <f>[1]!thsiFinD("ths_adjustment_nvg_ratio_fund",$B25,V$1,V$2,101)</f>
        <v>107.76178972797</v>
      </c>
      <c r="W25" s="69"/>
      <c r="X25" s="68">
        <f>[1]!thsiFinD("ths_adjustment_nvg_ratio_fund",$B25,X$1,X$2,101)</f>
        <v>49.098786828423002</v>
      </c>
      <c r="Y25" s="68"/>
      <c r="Z25" s="68"/>
      <c r="AA25" s="68"/>
      <c r="AB25" s="101">
        <f>(1+([1]!thsiFinD("ths_adjustment_nvg_ratio_fund",$B25,AB$1,AB$2,101)-[1]!thsiFinD("ths_int_chg_ratio_index",$AJ25,AB$1,AB$2,101))/100)^(365/(AB$2-AB$1))-1</f>
        <v>0.14397356551380147</v>
      </c>
      <c r="AC25" s="101">
        <f>[1]!thsiFinD("ths_tracking_error_annual_fund",$B25,AC$1,AC$2,100,101,$AJ25)/100</f>
        <v>0</v>
      </c>
      <c r="AD25" s="101">
        <f>(1+([1]!thsiFinD("ths_adjustment_nvg_ratio_fund",$B25,AD$1,AD$2,101)-[1]!thsiFinD("ths_int_chg_ratio_index",$AJ25,AD$1,AD$2,101))/100)^(365/(AD$2-AD$1))-1</f>
        <v>0.16170725785822304</v>
      </c>
      <c r="AE25" s="101">
        <f>[1]!thsiFinD("ths_tracking_error_annual_fund",$B25,AE$1,AE$2,100,101,$AJ25)/100</f>
        <v>0</v>
      </c>
      <c r="AF25" s="101">
        <f>(1+([1]!thsiFinD("ths_adjustment_nvg_ratio_fund",$B25,AF$1,AF$2,101)-[1]!thsiFinD("ths_int_chg_ratio_index",$AJ25,AF$1,AF$2,101))/100)^(365/(AF$2-AF$1))-1</f>
        <v>-0.1549769820358845</v>
      </c>
      <c r="AG25" s="76">
        <f>[1]!thsiFinD("ths_tracking_error_annual_fund",$B25,AG$1,AG$2,100,101,$AJ25)/100</f>
        <v>0</v>
      </c>
      <c r="AH25" s="64" t="str">
        <f>[1]!thsiFinD("ths_service_start_fund",B25,100,1,101)</f>
        <v>2024-01-02</v>
      </c>
      <c r="AI25" s="75" t="str">
        <f>[1]!thsiFinD("ths_fund_establishment_date_fund",B25)</f>
        <v>2024-01-02</v>
      </c>
      <c r="AJ25" s="70" t="str">
        <f>[1]!thsiFinD("ths_fund_basement_fund",B25,1)</f>
        <v>932000.CSI</v>
      </c>
    </row>
    <row r="26" spans="1:37">
      <c r="A26" s="65" t="s">
        <v>252</v>
      </c>
      <c r="B26" s="66" t="s">
        <v>255</v>
      </c>
      <c r="C26" s="67" t="s">
        <v>256</v>
      </c>
      <c r="D26" s="66" t="str">
        <f>[1]!thsiFinD("ths_name_fund",B26,100,1)</f>
        <v>乔亮</v>
      </c>
      <c r="E26" s="221" t="str">
        <f>AI26</f>
        <v>2025-01-21</v>
      </c>
      <c r="F26" s="96">
        <f t="shared" si="2"/>
        <v>-1.8016898608348999E-3</v>
      </c>
      <c r="G26" s="96">
        <f t="shared" si="3"/>
        <v>8.8328930434194E-2</v>
      </c>
      <c r="H26" s="96">
        <f t="shared" si="4"/>
        <v>0.14756088850796001</v>
      </c>
      <c r="I26" s="96">
        <f t="shared" si="5"/>
        <v>0.49543931496649002</v>
      </c>
      <c r="J26" s="96">
        <f t="shared" si="6"/>
        <v>0</v>
      </c>
      <c r="K26" s="96">
        <f t="shared" si="7"/>
        <v>0</v>
      </c>
      <c r="L26" s="96">
        <f>AB26</f>
        <v>0.16990966762778492</v>
      </c>
      <c r="M26" s="96">
        <f>AD26</f>
        <v>-0.47355441795249409</v>
      </c>
      <c r="N26" s="96">
        <f>AF26</f>
        <v>-0.1549769820358845</v>
      </c>
      <c r="O26" s="69" t="e">
        <f>AB26/AC26</f>
        <v>#DIV/0!</v>
      </c>
      <c r="P26" s="69" t="e">
        <f>AD26/AE26</f>
        <v>#DIV/0!</v>
      </c>
      <c r="Q26" s="69" t="e">
        <f>AF26/AG26</f>
        <v>#DIV/0!</v>
      </c>
      <c r="R26" s="69">
        <f>[1]!thsiFinD("ths_adjustment_nvg_ratio_fund",$B26,R$1,R$2,101)</f>
        <v>-0.18016898608349</v>
      </c>
      <c r="S26" s="69">
        <f>[1]!thsiFinD("ths_adjustment_nvg_ratio_fund",$B26,S$1,S$2,101)</f>
        <v>8.8328930434194</v>
      </c>
      <c r="T26" s="68">
        <f>[1]!thsiFinD("ths_adjustment_nvg_ratio_fund",$B26,T$1,T$2,101)</f>
        <v>14.756088850796001</v>
      </c>
      <c r="U26" s="69">
        <f>[1]!thsiFinD("ths_adjustment_nvg_ratio_fund",$B26,U$1,U$2,101)</f>
        <v>49.543931496649002</v>
      </c>
      <c r="V26" s="69"/>
      <c r="W26" s="69"/>
      <c r="X26" s="68"/>
      <c r="Y26" s="68"/>
      <c r="Z26" s="68"/>
      <c r="AA26" s="68"/>
      <c r="AB26" s="101">
        <f>(1+([1]!thsiFinD("ths_adjustment_nvg_ratio_fund",$B26,AB$1,AB$2,101)-[1]!thsiFinD("ths_int_chg_ratio_index",$AJ26,AB$1,AB$2,101))/100)^(365/(AB$2-AB$1))-1</f>
        <v>0.16990966762778492</v>
      </c>
      <c r="AC26" s="101">
        <f>[1]!thsiFinD("ths_tracking_error_annual_fund",$B26,AC$1,AC$2,100,101,$AJ26)/100</f>
        <v>0</v>
      </c>
      <c r="AD26" s="101">
        <f>(1+([1]!thsiFinD("ths_adjustment_nvg_ratio_fund",$B26,AD$1,AD$2,101)-[1]!thsiFinD("ths_int_chg_ratio_index",$AJ26,AD$1,AD$2,101))/100)^(365/(AD$2-AD$1))-1</f>
        <v>-0.47355441795249409</v>
      </c>
      <c r="AE26" s="101">
        <f>[1]!thsiFinD("ths_tracking_error_annual_fund",$B26,AE$1,AE$2,100,101,$AJ26)/100</f>
        <v>0</v>
      </c>
      <c r="AF26" s="101">
        <f>(1+([1]!thsiFinD("ths_adjustment_nvg_ratio_fund",$B26,AF$1,AF$2,101)-[1]!thsiFinD("ths_int_chg_ratio_index",$AJ26,AF$1,AF$2,101))/100)^(365/(AF$2-AF$1))-1</f>
        <v>-0.1549769820358845</v>
      </c>
      <c r="AG26" s="76">
        <f>[1]!thsiFinD("ths_tracking_error_annual_fund",$B26,AG$1,AG$2,100,101,$AJ26)/100</f>
        <v>0</v>
      </c>
      <c r="AH26" s="64" t="str">
        <f>[1]!thsiFinD("ths_service_start_fund",B26,100,1,101)</f>
        <v>2025-01-21</v>
      </c>
      <c r="AI26" s="75" t="str">
        <f>[1]!thsiFinD("ths_fund_establishment_date_fund",B26)</f>
        <v>2025-01-21</v>
      </c>
      <c r="AJ26" s="70" t="str">
        <f>[1]!thsiFinD("ths_fund_basement_fund",B26,1)</f>
        <v>932000.CSI</v>
      </c>
    </row>
    <row r="27" spans="1:37">
      <c r="B27" s="70" t="s">
        <v>251</v>
      </c>
      <c r="C27" s="54" t="s">
        <v>252</v>
      </c>
      <c r="F27" s="98">
        <f t="shared" si="2"/>
        <v>-1.1878294353929999E-2</v>
      </c>
      <c r="G27" s="98">
        <f t="shared" si="3"/>
        <v>5.7752991455047996E-2</v>
      </c>
      <c r="H27" s="98">
        <f t="shared" si="4"/>
        <v>7.0626825363470994E-2</v>
      </c>
      <c r="I27" s="98">
        <f t="shared" si="5"/>
        <v>0.32351597250115999</v>
      </c>
      <c r="J27" s="98">
        <f t="shared" si="6"/>
        <v>0.72528024196722995</v>
      </c>
      <c r="K27" s="98">
        <f t="shared" si="7"/>
        <v>0.39826751734254001</v>
      </c>
      <c r="L27" s="56"/>
      <c r="M27" s="56"/>
      <c r="N27" s="56"/>
      <c r="O27" s="56"/>
      <c r="P27" s="56"/>
      <c r="Q27" s="59"/>
      <c r="R27" s="56">
        <f>[1]!thsiFinD("ths_int_chg_ratio_index",$B27,R$1,R$2,101)</f>
        <v>-1.1878294353929999</v>
      </c>
      <c r="S27" s="56">
        <f>[1]!thsiFinD("ths_int_chg_ratio_index",$B27,S$1,S$2,101)</f>
        <v>5.7752991455047997</v>
      </c>
      <c r="T27" s="56">
        <f>[1]!thsiFinD("ths_int_chg_ratio_index",$B27,T$1,T$2,101)</f>
        <v>7.0626825363470997</v>
      </c>
      <c r="U27" s="56">
        <f>[1]!thsiFinD("ths_int_chg_ratio_index",$B27,U$1,U$2,101)</f>
        <v>32.351597250116001</v>
      </c>
      <c r="V27" s="56">
        <f>[1]!thsiFinD("ths_int_chg_ratio_index",$B27,V$1,V$2,101)</f>
        <v>72.528024196722995</v>
      </c>
      <c r="W27" s="56">
        <f>[1]!thsiFinD("ths_int_chg_ratio_index",$B27,W$1,W$2,101)</f>
        <v>39.826751734254003</v>
      </c>
      <c r="X27" s="56">
        <f>[1]!thsiFinD("ths_int_chg_ratio_index",$B27,X$1,X$2,101)</f>
        <v>36.417600131169003</v>
      </c>
      <c r="Y27" s="56">
        <f>[1]!thsiFinD("ths_int_chg_ratio_index",$B27,Y$1,Y$2,101)</f>
        <v>-2.1406298962608998</v>
      </c>
      <c r="Z27" s="56">
        <f>[1]!thsiFinD("ths_int_chg_ratio_index",$B27,Z$1,Z$2,101)</f>
        <v>5.5675063772423998</v>
      </c>
      <c r="AA27" s="56">
        <f>[1]!thsiFinD("ths_int_chg_ratio_index",$B27,AA$1,AA$2,101)</f>
        <v>-14.774946978205</v>
      </c>
      <c r="AJ27" s="56"/>
    </row>
    <row r="28" spans="1:37" s="85" customFormat="1">
      <c r="A28" s="5" t="s">
        <v>66</v>
      </c>
      <c r="B28" s="77" t="s">
        <v>126</v>
      </c>
      <c r="C28" s="78" t="s">
        <v>127</v>
      </c>
      <c r="D28" s="77" t="str">
        <f>[1]!thsiFinD("ths_fund_manager_current_fund",B28)</f>
        <v>施荣盛</v>
      </c>
      <c r="E28" s="223" t="str">
        <f t="shared" ref="E28:E33" si="35">AI28</f>
        <v>2017-03-16</v>
      </c>
      <c r="F28" s="100">
        <f t="shared" si="2"/>
        <v>-1.4674860130239E-2</v>
      </c>
      <c r="G28" s="100">
        <f t="shared" si="3"/>
        <v>6.7097094611373004E-2</v>
      </c>
      <c r="H28" s="100">
        <f t="shared" si="4"/>
        <v>6.7256109676138001E-2</v>
      </c>
      <c r="I28" s="100">
        <f t="shared" si="5"/>
        <v>0.28728057036726001</v>
      </c>
      <c r="J28" s="100">
        <f t="shared" si="6"/>
        <v>0.56535042984118</v>
      </c>
      <c r="K28" s="100">
        <f t="shared" si="7"/>
        <v>0.48898128898129001</v>
      </c>
      <c r="L28" s="100">
        <f t="shared" ref="L28:L33" si="36">AB28</f>
        <v>4.5588518354562124E-2</v>
      </c>
      <c r="M28" s="100">
        <f t="shared" ref="M28:M33" si="37">AD28</f>
        <v>0.10707864690762325</v>
      </c>
      <c r="N28" s="100">
        <f t="shared" ref="N28:N33" si="38">AF28</f>
        <v>7.5516924107318362E-2</v>
      </c>
      <c r="O28" s="80">
        <f t="shared" ref="O28:O33" si="39">AB28/AC28</f>
        <v>1.2357055602162454</v>
      </c>
      <c r="P28" s="80">
        <f t="shared" ref="P28:P33" si="40">AD28/AE28</f>
        <v>2.4169193849411785</v>
      </c>
      <c r="Q28" s="80">
        <f t="shared" ref="Q28:Q33" si="41">AF28/AG28</f>
        <v>1.7256631862301166</v>
      </c>
      <c r="R28" s="80">
        <f>[1]!thsiFinD("ths_adjustment_nvg_ratio_fund",$B28,R$1,R$2,101)</f>
        <v>-1.4674860130239</v>
      </c>
      <c r="S28" s="80">
        <f>[1]!thsiFinD("ths_adjustment_nvg_ratio_fund",$B28,S$1,S$2,101)</f>
        <v>6.7097094611373</v>
      </c>
      <c r="T28" s="79">
        <f>[1]!thsiFinD("ths_adjustment_nvg_ratio_fund",$B28,T$1,T$2,101)</f>
        <v>6.7256109676138003</v>
      </c>
      <c r="U28" s="80">
        <f>[1]!thsiFinD("ths_adjustment_nvg_ratio_fund",$B28,U$1,U$2,101)</f>
        <v>28.728057036726</v>
      </c>
      <c r="V28" s="80">
        <f>[1]!thsiFinD("ths_adjustment_nvg_ratio_fund",$B28,V$1,V$2,101)</f>
        <v>56.535042984118</v>
      </c>
      <c r="W28" s="80">
        <f>[1]!thsiFinD("ths_adjustment_nvg_ratio_fund",$B28,W$1,W$2,101)</f>
        <v>48.898128898129002</v>
      </c>
      <c r="X28" s="79">
        <f>[1]!thsiFinD("ths_adjustment_nvg_ratio_fund",$B28,X$1,X$2,101)</f>
        <v>26.512913969709999</v>
      </c>
      <c r="Y28" s="79">
        <f>[1]!thsiFinD("ths_adjustment_nvg_ratio_fund",$B28,Y$1,Y$2,101)</f>
        <v>21.020609932313999</v>
      </c>
      <c r="Z28" s="79">
        <f>[1]!thsiFinD("ths_adjustment_nvg_ratio_fund",$B28,Z$1,Z$2,101)</f>
        <v>-9.3422504136790003</v>
      </c>
      <c r="AA28" s="79">
        <f>[1]!thsiFinD("ths_adjustment_nvg_ratio_fund",$B28,AA$1,AA$2,101)</f>
        <v>-21.032286165405001</v>
      </c>
      <c r="AB28" s="81">
        <f>(1+([1]!thsiFinD("ths_adjustment_nvg_ratio_fund",$B28,AB$1,AB$2,101)-[1]!thsiFinD("ths_int_chg_ratio_index",$AJ28,AB$1,AB$2,101))/100)^(365/(AB$2-AB$1))-1</f>
        <v>4.5588518354562124E-2</v>
      </c>
      <c r="AC28" s="81">
        <f>[1]!thsiFinD("ths_tracking_error_annual_fund",$B28,AC$1,AC$2,100,101,$AJ28)/100</f>
        <v>3.6892703102011003E-2</v>
      </c>
      <c r="AD28" s="81">
        <f>(1+([1]!thsiFinD("ths_adjustment_nvg_ratio_fund",$B28,AD$1,AD$2,101)-[1]!thsiFinD("ths_int_chg_ratio_index",$AJ28,AD$1,AD$2,101))/100)^(365/(AD$2-AD$1))-1</f>
        <v>0.10707864690762325</v>
      </c>
      <c r="AE28" s="81">
        <f>[1]!thsiFinD("ths_tracking_error_annual_fund",$B28,AE$1,AE$2,100,101,$AJ28)/100</f>
        <v>4.4303772635026994E-2</v>
      </c>
      <c r="AF28" s="81">
        <f>(1+([1]!thsiFinD("ths_adjustment_nvg_ratio_fund",$B28,AF$1,AF$2,101)-[1]!thsiFinD("ths_int_chg_ratio_index",$AJ28,AF$1,AF$2,101))/100)^(365/(AF$2-AF$1))-1</f>
        <v>7.5516924107318362E-2</v>
      </c>
      <c r="AG28" s="81">
        <f>[1]!thsiFinD("ths_tracking_error_annual_fund",$B28,AG$1,AG$2,100,101,$AJ28)/100</f>
        <v>4.3761102809577006E-2</v>
      </c>
      <c r="AH28" s="82" t="str">
        <f>[1]!thsiFinD("ths_service_start_fund",B28,100,1,101)</f>
        <v>2023-08-24</v>
      </c>
      <c r="AI28" s="83" t="str">
        <f>[1]!thsiFinD("ths_fund_establishment_date_fund",B28)</f>
        <v>2017-03-16</v>
      </c>
      <c r="AJ28" s="5" t="str">
        <f>[1]!thsiFinD("ths_fund_basement_fund",B28,1)</f>
        <v>000300.SH</v>
      </c>
      <c r="AK28" s="84"/>
    </row>
    <row r="29" spans="1:37" s="85" customFormat="1">
      <c r="A29" s="5" t="s">
        <v>66</v>
      </c>
      <c r="B29" s="77" t="s">
        <v>128</v>
      </c>
      <c r="C29" s="78" t="s">
        <v>129</v>
      </c>
      <c r="D29" s="77" t="str">
        <f>[1]!thsiFinD("ths_fund_manager_current_fund",B29)</f>
        <v>杨梦</v>
      </c>
      <c r="E29" s="223" t="str">
        <f t="shared" si="35"/>
        <v>2019-04-26</v>
      </c>
      <c r="F29" s="100">
        <f t="shared" si="2"/>
        <v>-1.4008343204408E-2</v>
      </c>
      <c r="G29" s="100">
        <f t="shared" si="3"/>
        <v>9.7763761467889995E-2</v>
      </c>
      <c r="H29" s="100">
        <f t="shared" si="4"/>
        <v>7.2368789559177998E-2</v>
      </c>
      <c r="I29" s="100">
        <f t="shared" si="5"/>
        <v>0.30362249761678001</v>
      </c>
      <c r="J29" s="100">
        <f t="shared" si="6"/>
        <v>0.47337232568878002</v>
      </c>
      <c r="K29" s="100">
        <f t="shared" si="7"/>
        <v>0.49769224751622998</v>
      </c>
      <c r="L29" s="100">
        <f t="shared" si="36"/>
        <v>6.1744041145458173E-2</v>
      </c>
      <c r="M29" s="100">
        <f t="shared" si="37"/>
        <v>6.5069986499435073E-2</v>
      </c>
      <c r="N29" s="100">
        <f t="shared" si="38"/>
        <v>7.8004663245528461E-2</v>
      </c>
      <c r="O29" s="80">
        <f t="shared" si="39"/>
        <v>1.9830564878926955</v>
      </c>
      <c r="P29" s="80">
        <f t="shared" si="40"/>
        <v>1.7158078556678957</v>
      </c>
      <c r="Q29" s="80">
        <f t="shared" si="41"/>
        <v>1.9416219383612974</v>
      </c>
      <c r="R29" s="80">
        <f>[1]!thsiFinD("ths_adjustment_nvg_ratio_fund",$B29,R$1,R$2,101)</f>
        <v>-1.4008343204408</v>
      </c>
      <c r="S29" s="80">
        <f>[1]!thsiFinD("ths_adjustment_nvg_ratio_fund",$B29,S$1,S$2,101)</f>
        <v>9.7763761467889996</v>
      </c>
      <c r="T29" s="79">
        <f>[1]!thsiFinD("ths_adjustment_nvg_ratio_fund",$B29,T$1,T$2,101)</f>
        <v>7.2368789559177999</v>
      </c>
      <c r="U29" s="80">
        <f>[1]!thsiFinD("ths_adjustment_nvg_ratio_fund",$B29,U$1,U$2,101)</f>
        <v>30.362249761678001</v>
      </c>
      <c r="V29" s="80">
        <f>[1]!thsiFinD("ths_adjustment_nvg_ratio_fund",$B29,V$1,V$2,101)</f>
        <v>47.337232568878001</v>
      </c>
      <c r="W29" s="80">
        <f>[1]!thsiFinD("ths_adjustment_nvg_ratio_fund",$B29,W$1,W$2,101)</f>
        <v>49.769224751623</v>
      </c>
      <c r="X29" s="79">
        <f>[1]!thsiFinD("ths_adjustment_nvg_ratio_fund",$B29,X$1,X$2,101)</f>
        <v>23.030804217490001</v>
      </c>
      <c r="Y29" s="79">
        <f>[1]!thsiFinD("ths_adjustment_nvg_ratio_fund",$B29,Y$1,Y$2,101)</f>
        <v>19.089043906442001</v>
      </c>
      <c r="Z29" s="79">
        <f>[1]!thsiFinD("ths_adjustment_nvg_ratio_fund",$B29,Z$1,Z$2,101)</f>
        <v>-4.2661847894406</v>
      </c>
      <c r="AA29" s="79">
        <f>[1]!thsiFinD("ths_adjustment_nvg_ratio_fund",$B29,AA$1,AA$2,101)</f>
        <v>-20.860535969657001</v>
      </c>
      <c r="AB29" s="81">
        <f>(1+([1]!thsiFinD("ths_adjustment_nvg_ratio_fund",$B29,AB$1,AB$2,101)-[1]!thsiFinD("ths_int_chg_ratio_index",$AJ29,AB$1,AB$2,101))/100)^(365/(AB$2-AB$1))-1</f>
        <v>6.1744041145458173E-2</v>
      </c>
      <c r="AC29" s="81">
        <f>[1]!thsiFinD("ths_tracking_error_annual_fund",$B29,AC$1,AC$2,100,101,$AJ29)/100</f>
        <v>3.1135795436201E-2</v>
      </c>
      <c r="AD29" s="81">
        <f>(1+([1]!thsiFinD("ths_adjustment_nvg_ratio_fund",$B29,AD$1,AD$2,101)-[1]!thsiFinD("ths_int_chg_ratio_index",$AJ29,AD$1,AD$2,101))/100)^(365/(AD$2-AD$1))-1</f>
        <v>6.5069986499435073E-2</v>
      </c>
      <c r="AE29" s="81">
        <f>[1]!thsiFinD("ths_tracking_error_annual_fund",$B29,AE$1,AE$2,100,101,$AJ29)/100</f>
        <v>3.7923818966375998E-2</v>
      </c>
      <c r="AF29" s="81">
        <f>(1+([1]!thsiFinD("ths_adjustment_nvg_ratio_fund",$B29,AF$1,AF$2,101)-[1]!thsiFinD("ths_int_chg_ratio_index",$AJ29,AF$1,AF$2,101))/100)^(365/(AF$2-AF$1))-1</f>
        <v>7.8004663245528461E-2</v>
      </c>
      <c r="AG29" s="81">
        <f>[1]!thsiFinD("ths_tracking_error_annual_fund",$B29,AG$1,AG$2,100,101,$AJ29)/100</f>
        <v>4.0175000964071998E-2</v>
      </c>
      <c r="AH29" s="82" t="str">
        <f>[1]!thsiFinD("ths_service_start_fund",B29,100,1,101)</f>
        <v>2019-04-26</v>
      </c>
      <c r="AI29" s="83" t="str">
        <f>[1]!thsiFinD("ths_fund_establishment_date_fund",B29)</f>
        <v>2019-04-26</v>
      </c>
      <c r="AJ29" s="5" t="str">
        <f>[1]!thsiFinD("ths_fund_basement_fund",B29,1)</f>
        <v>000300.SH</v>
      </c>
      <c r="AK29" s="84"/>
    </row>
    <row r="30" spans="1:37" s="85" customFormat="1">
      <c r="A30" s="5" t="s">
        <v>66</v>
      </c>
      <c r="B30" s="77" t="s">
        <v>124</v>
      </c>
      <c r="C30" s="78" t="s">
        <v>125</v>
      </c>
      <c r="D30" s="77" t="str">
        <f>[1]!thsiFinD("ths_fund_manager_current_fund",B30)</f>
        <v>杨超</v>
      </c>
      <c r="E30" s="223" t="str">
        <f t="shared" si="35"/>
        <v>2019-12-27</v>
      </c>
      <c r="F30" s="100">
        <f t="shared" si="2"/>
        <v>-1.6534597866100998E-2</v>
      </c>
      <c r="G30" s="100">
        <f t="shared" si="3"/>
        <v>9.4355342636951001E-2</v>
      </c>
      <c r="H30" s="100">
        <f t="shared" si="4"/>
        <v>6.7596857220265996E-2</v>
      </c>
      <c r="I30" s="100">
        <f t="shared" ref="I30:K31" si="42">U30/100</f>
        <v>0.28365502076716004</v>
      </c>
      <c r="J30" s="100">
        <f t="shared" si="42"/>
        <v>0.39462042116440005</v>
      </c>
      <c r="K30" s="100">
        <f t="shared" si="42"/>
        <v>0.35879310344827997</v>
      </c>
      <c r="L30" s="100">
        <f>AB30</f>
        <v>4.2003954315107173E-2</v>
      </c>
      <c r="M30" s="100">
        <f>AD30</f>
        <v>2.7719092152370672E-2</v>
      </c>
      <c r="N30" s="100">
        <f>AF30</f>
        <v>3.6866741113970702E-2</v>
      </c>
      <c r="O30" s="80">
        <f>AB30/AC30</f>
        <v>1.9967937663201727</v>
      </c>
      <c r="P30" s="80">
        <f>AD30/AE30</f>
        <v>1.1147582622359316</v>
      </c>
      <c r="Q30" s="80">
        <f>AF30/AG30</f>
        <v>1.4917881788234066</v>
      </c>
      <c r="R30" s="80">
        <f>[1]!thsiFinD("ths_adjustment_nvg_ratio_fund",$B30,R$1,R$2,101)</f>
        <v>-1.6534597866101</v>
      </c>
      <c r="S30" s="80">
        <f>[1]!thsiFinD("ths_adjustment_nvg_ratio_fund",$B30,S$1,S$2,101)</f>
        <v>9.4355342636951001</v>
      </c>
      <c r="T30" s="79">
        <f>[1]!thsiFinD("ths_adjustment_nvg_ratio_fund",$B30,T$1,T$2,101)</f>
        <v>6.7596857220265996</v>
      </c>
      <c r="U30" s="80">
        <f>[1]!thsiFinD("ths_adjustment_nvg_ratio_fund",$B30,U$1,U$2,101)</f>
        <v>28.365502076716002</v>
      </c>
      <c r="V30" s="80">
        <f>[1]!thsiFinD("ths_adjustment_nvg_ratio_fund",$B30,V$1,V$2,101)</f>
        <v>39.462042116440003</v>
      </c>
      <c r="W30" s="80">
        <f>[1]!thsiFinD("ths_adjustment_nvg_ratio_fund",$B30,W$1,W$2,101)</f>
        <v>35.879310344827999</v>
      </c>
      <c r="X30" s="79">
        <f>[1]!thsiFinD("ths_adjustment_nvg_ratio_fund",$B30,X$1,X$2,101)</f>
        <v>19.662830280434001</v>
      </c>
      <c r="Y30" s="79">
        <f>[1]!thsiFinD("ths_adjustment_nvg_ratio_fund",$B30,Y$1,Y$2,101)</f>
        <v>14.793449944176</v>
      </c>
      <c r="Z30" s="79">
        <f>[1]!thsiFinD("ths_adjustment_nvg_ratio_fund",$B30,Z$1,Z$2,101)</f>
        <v>-7.6632302405498001</v>
      </c>
      <c r="AA30" s="79">
        <f>[1]!thsiFinD("ths_adjustment_nvg_ratio_fund",$B30,AA$1,AA$2,101)</f>
        <v>-21.138211382114001</v>
      </c>
      <c r="AB30" s="81">
        <f>(1+([1]!thsiFinD("ths_adjustment_nvg_ratio_fund",$B30,AB$1,AB$2,101)-[1]!thsiFinD("ths_int_chg_ratio_index",$AJ30,AB$1,AB$2,101))/100)^(365/(AB$2-AB$1))-1</f>
        <v>4.2003954315107173E-2</v>
      </c>
      <c r="AC30" s="81">
        <f>[1]!thsiFinD("ths_tracking_error_annual_fund",$B30,AC$1,AC$2,100,101,$AJ30)/100</f>
        <v>2.1035699842210001E-2</v>
      </c>
      <c r="AD30" s="81">
        <f>(1+([1]!thsiFinD("ths_adjustment_nvg_ratio_fund",$B30,AD$1,AD$2,101)-[1]!thsiFinD("ths_int_chg_ratio_index",$AJ30,AD$1,AD$2,101))/100)^(365/(AD$2-AD$1))-1</f>
        <v>2.7719092152370672E-2</v>
      </c>
      <c r="AE30" s="81">
        <f>[1]!thsiFinD("ths_tracking_error_annual_fund",$B30,AE$1,AE$2,100,101,$AJ30)/100</f>
        <v>2.4865563316635999E-2</v>
      </c>
      <c r="AF30" s="81">
        <f>(1+([1]!thsiFinD("ths_adjustment_nvg_ratio_fund",$B30,AF$1,AF$2,101)-[1]!thsiFinD("ths_int_chg_ratio_index",$AJ30,AF$1,AF$2,101))/100)^(365/(AF$2-AF$1))-1</f>
        <v>3.6866741113970702E-2</v>
      </c>
      <c r="AG30" s="81">
        <f>[1]!thsiFinD("ths_tracking_error_annual_fund",$B30,AG$1,AG$2,100,101,$AJ30)/100</f>
        <v>2.4713120560486003E-2</v>
      </c>
      <c r="AH30" s="82" t="str">
        <f>[1]!thsiFinD("ths_service_start_fund",B30,100,1,101)</f>
        <v>2019-12-27</v>
      </c>
      <c r="AI30" s="83" t="str">
        <f>[1]!thsiFinD("ths_fund_establishment_date_fund",B30)</f>
        <v>2019-12-27</v>
      </c>
      <c r="AJ30" s="5" t="str">
        <f>[1]!thsiFinD("ths_fund_basement_fund",B30,1)</f>
        <v>000300.SH</v>
      </c>
      <c r="AK30" s="84"/>
    </row>
    <row r="31" spans="1:37" s="85" customFormat="1">
      <c r="A31" s="5" t="s">
        <v>66</v>
      </c>
      <c r="B31" s="77" t="s">
        <v>210</v>
      </c>
      <c r="C31" s="78" t="s">
        <v>211</v>
      </c>
      <c r="D31" s="77" t="str">
        <f>[1]!thsiFinD("ths_fund_manager_current_fund",B31)</f>
        <v>黎海威</v>
      </c>
      <c r="E31" s="223" t="str">
        <f t="shared" si="35"/>
        <v>2013-10-29</v>
      </c>
      <c r="F31" s="100">
        <f t="shared" si="2"/>
        <v>-1.6908212548692E-2</v>
      </c>
      <c r="G31" s="100">
        <f t="shared" si="3"/>
        <v>9.7457627118228002E-2</v>
      </c>
      <c r="H31" s="100">
        <f t="shared" si="4"/>
        <v>7.5906344407006998E-2</v>
      </c>
      <c r="I31" s="100">
        <f t="shared" si="42"/>
        <v>0.30628152225225003</v>
      </c>
      <c r="J31" s="100">
        <f t="shared" si="42"/>
        <v>0.41530054642499997</v>
      </c>
      <c r="K31" s="100">
        <f t="shared" si="42"/>
        <v>0.35023696682065003</v>
      </c>
      <c r="L31" s="100">
        <f>AB31</f>
        <v>6.4372479671428673E-2</v>
      </c>
      <c r="M31" s="100">
        <f>AD31</f>
        <v>3.765935018342903E-2</v>
      </c>
      <c r="N31" s="100">
        <f>AF31</f>
        <v>3.4223141015492065E-2</v>
      </c>
      <c r="O31" s="80">
        <f>AB31/AC31</f>
        <v>3.1219759547180117</v>
      </c>
      <c r="P31" s="80">
        <f>AD31/AE31</f>
        <v>1.6202166968543263</v>
      </c>
      <c r="Q31" s="80">
        <f>AF31/AG31</f>
        <v>1.4200240452766129</v>
      </c>
      <c r="R31" s="80">
        <f>[1]!thsiFinD("ths_adjustment_nvg_ratio_fund",$B31,R$1,R$2,101)</f>
        <v>-1.6908212548692001</v>
      </c>
      <c r="S31" s="80">
        <f>[1]!thsiFinD("ths_adjustment_nvg_ratio_fund",$B31,S$1,S$2,101)</f>
        <v>9.7457627118228007</v>
      </c>
      <c r="T31" s="79">
        <f>[1]!thsiFinD("ths_adjustment_nvg_ratio_fund",$B31,T$1,T$2,101)</f>
        <v>7.5906344407006996</v>
      </c>
      <c r="U31" s="80">
        <f>[1]!thsiFinD("ths_adjustment_nvg_ratio_fund",$B31,U$1,U$2,101)</f>
        <v>30.628152225225001</v>
      </c>
      <c r="V31" s="80">
        <f>[1]!thsiFinD("ths_adjustment_nvg_ratio_fund",$B31,V$1,V$2,101)</f>
        <v>41.530054642499998</v>
      </c>
      <c r="W31" s="80">
        <f>[1]!thsiFinD("ths_adjustment_nvg_ratio_fund",$B31,W$1,W$2,101)</f>
        <v>35.023696682065001</v>
      </c>
      <c r="X31" s="79">
        <f>[1]!thsiFinD("ths_adjustment_nvg_ratio_fund",$B31,X$1,X$2,101)</f>
        <v>20.858055684039002</v>
      </c>
      <c r="Y31" s="79">
        <f>[1]!thsiFinD("ths_adjustment_nvg_ratio_fund",$B31,Y$1,Y$2,101)</f>
        <v>12.996389889306</v>
      </c>
      <c r="Z31" s="79">
        <f>[1]!thsiFinD("ths_adjustment_nvg_ratio_fund",$B31,Z$1,Z$2,101)</f>
        <v>-9.9396191339061009</v>
      </c>
      <c r="AA31" s="79">
        <f>[1]!thsiFinD("ths_adjustment_nvg_ratio_fund",$B31,AA$1,AA$2,101)</f>
        <v>-20.961820853399999</v>
      </c>
      <c r="AB31" s="81">
        <f>(1+([1]!thsiFinD("ths_adjustment_nvg_ratio_fund",$B31,AB$1,AB$2,101)-[1]!thsiFinD("ths_int_chg_ratio_index",$AJ31,AB$1,AB$2,101))/100)^(365/(AB$2-AB$1))-1</f>
        <v>6.4372479671428673E-2</v>
      </c>
      <c r="AC31" s="81">
        <f>[1]!thsiFinD("ths_tracking_error_annual_fund",$B31,AC$1,AC$2,100,101,$AJ31)/100</f>
        <v>2.0619146529346998E-2</v>
      </c>
      <c r="AD31" s="81">
        <f>(1+([1]!thsiFinD("ths_adjustment_nvg_ratio_fund",$B31,AD$1,AD$2,101)-[1]!thsiFinD("ths_int_chg_ratio_index",$AJ31,AD$1,AD$2,101))/100)^(365/(AD$2-AD$1))-1</f>
        <v>3.765935018342903E-2</v>
      </c>
      <c r="AE31" s="81">
        <f>[1]!thsiFinD("ths_tracking_error_annual_fund",$B31,AE$1,AE$2,100,101,$AJ31)/100</f>
        <v>2.3243403340149002E-2</v>
      </c>
      <c r="AF31" s="81">
        <f>(1+([1]!thsiFinD("ths_adjustment_nvg_ratio_fund",$B31,AF$1,AF$2,101)-[1]!thsiFinD("ths_int_chg_ratio_index",$AJ31,AF$1,AF$2,101))/100)^(365/(AF$2-AF$1))-1</f>
        <v>3.4223141015492065E-2</v>
      </c>
      <c r="AG31" s="81">
        <f>[1]!thsiFinD("ths_tracking_error_annual_fund",$B31,AG$1,AG$2,100,101,$AJ31)/100</f>
        <v>2.410039543297E-2</v>
      </c>
      <c r="AH31" s="82" t="str">
        <f>[1]!thsiFinD("ths_service_start_fund",B31,100,1,101)</f>
        <v>2013-10-29</v>
      </c>
      <c r="AI31" s="83" t="str">
        <f>[1]!thsiFinD("ths_fund_establishment_date_fund",B31)</f>
        <v>2013-10-29</v>
      </c>
      <c r="AJ31" s="5" t="str">
        <f>[1]!thsiFinD("ths_fund_basement_fund",B31,1)</f>
        <v>000300.SH</v>
      </c>
      <c r="AK31" s="84"/>
    </row>
    <row r="32" spans="1:37" s="85" customFormat="1">
      <c r="A32" s="5" t="s">
        <v>66</v>
      </c>
      <c r="B32" s="77" t="s">
        <v>122</v>
      </c>
      <c r="C32" s="78" t="s">
        <v>123</v>
      </c>
      <c r="D32" s="77" t="str">
        <f>[1]!thsiFinD("ths_fund_manager_current_fund",B32)</f>
        <v>张胜记</v>
      </c>
      <c r="E32" s="223" t="str">
        <f t="shared" si="35"/>
        <v>2020-12-30</v>
      </c>
      <c r="F32" s="100">
        <f t="shared" si="2"/>
        <v>6.7840536626267E-3</v>
      </c>
      <c r="G32" s="100">
        <f t="shared" si="3"/>
        <v>0.36094796496650999</v>
      </c>
      <c r="H32" s="100">
        <f t="shared" si="4"/>
        <v>0.28758042503412001</v>
      </c>
      <c r="I32" s="100">
        <f t="shared" si="5"/>
        <v>0.71132417724799002</v>
      </c>
      <c r="J32" s="100">
        <f t="shared" si="6"/>
        <v>0.77526881720429996</v>
      </c>
      <c r="K32" s="100">
        <f t="shared" si="7"/>
        <v>0.84520815870354993</v>
      </c>
      <c r="L32" s="100">
        <f t="shared" si="36"/>
        <v>0.4640145891737828</v>
      </c>
      <c r="M32" s="100">
        <f t="shared" si="37"/>
        <v>0.19737565705238591</v>
      </c>
      <c r="N32" s="100">
        <f t="shared" si="38"/>
        <v>0.16904617742807915</v>
      </c>
      <c r="O32" s="80">
        <f t="shared" si="39"/>
        <v>3.9871560354703481</v>
      </c>
      <c r="P32" s="80">
        <f t="shared" si="40"/>
        <v>1.9603156479455555</v>
      </c>
      <c r="Q32" s="80">
        <f t="shared" si="41"/>
        <v>1.8896351264881679</v>
      </c>
      <c r="R32" s="80">
        <f>[1]!thsiFinD("ths_adjustment_nvg_ratio_fund",$B32,R$1,R$2,101)</f>
        <v>0.67840536626267001</v>
      </c>
      <c r="S32" s="80">
        <f>[1]!thsiFinD("ths_adjustment_nvg_ratio_fund",$B32,S$1,S$2,101)</f>
        <v>36.094796496651</v>
      </c>
      <c r="T32" s="79">
        <f>[1]!thsiFinD("ths_adjustment_nvg_ratio_fund",$B32,T$1,T$2,101)</f>
        <v>28.758042503412</v>
      </c>
      <c r="U32" s="80">
        <f>[1]!thsiFinD("ths_adjustment_nvg_ratio_fund",$B32,U$1,U$2,101)</f>
        <v>71.132417724798998</v>
      </c>
      <c r="V32" s="80">
        <f>[1]!thsiFinD("ths_adjustment_nvg_ratio_fund",$B32,V$1,V$2,101)</f>
        <v>77.526881720429998</v>
      </c>
      <c r="W32" s="80">
        <f>[1]!thsiFinD("ths_adjustment_nvg_ratio_fund",$B32,W$1,W$2,101)</f>
        <v>84.520815870354994</v>
      </c>
      <c r="X32" s="79">
        <f>[1]!thsiFinD("ths_adjustment_nvg_ratio_fund",$B32,X$1,X$2,101)</f>
        <v>30.808467227748</v>
      </c>
      <c r="Y32" s="79">
        <f>[1]!thsiFinD("ths_adjustment_nvg_ratio_fund",$B32,Y$1,Y$2,101)</f>
        <v>22.054474708171</v>
      </c>
      <c r="Z32" s="79">
        <f>[1]!thsiFinD("ths_adjustment_nvg_ratio_fund",$B32,Z$1,Z$2,101)</f>
        <v>-11.974243046992999</v>
      </c>
      <c r="AA32" s="79">
        <f>[1]!thsiFinD("ths_adjustment_nvg_ratio_fund",$B32,AA$1,AA$2,101)</f>
        <v>-19.543650793651</v>
      </c>
      <c r="AB32" s="81">
        <f>(1+([1]!thsiFinD("ths_adjustment_nvg_ratio_fund",$B32,AB$1,AB$2,101)-[1]!thsiFinD("ths_int_chg_ratio_index",$AJ32,AB$1,AB$2,101))/100)^(365/(AB$2-AB$1))-1</f>
        <v>0.4640145891737828</v>
      </c>
      <c r="AC32" s="81">
        <f>[1]!thsiFinD("ths_tracking_error_annual_fund",$B32,AC$1,AC$2,100,101,$AJ32)/100</f>
        <v>0.11637733388055001</v>
      </c>
      <c r="AD32" s="81">
        <f>(1+([1]!thsiFinD("ths_adjustment_nvg_ratio_fund",$B32,AD$1,AD$2,101)-[1]!thsiFinD("ths_int_chg_ratio_index",$AJ32,AD$1,AD$2,101))/100)^(365/(AD$2-AD$1))-1</f>
        <v>0.19737565705238591</v>
      </c>
      <c r="AE32" s="81">
        <f>[1]!thsiFinD("ths_tracking_error_annual_fund",$B32,AE$1,AE$2,100,101,$AJ32)/100</f>
        <v>0.10068565093547001</v>
      </c>
      <c r="AF32" s="81">
        <f>(1+([1]!thsiFinD("ths_adjustment_nvg_ratio_fund",$B32,AF$1,AF$2,101)-[1]!thsiFinD("ths_int_chg_ratio_index",$AJ32,AF$1,AF$2,101))/100)^(365/(AF$2-AF$1))-1</f>
        <v>0.16904617742807915</v>
      </c>
      <c r="AG32" s="81">
        <f>[1]!thsiFinD("ths_tracking_error_annual_fund",$B32,AG$1,AG$2,100,101,$AJ32)/100</f>
        <v>8.9459692539822E-2</v>
      </c>
      <c r="AH32" s="82" t="str">
        <f>[1]!thsiFinD("ths_service_start_fund",B32,100,1,101)</f>
        <v>2020-12-30</v>
      </c>
      <c r="AI32" s="83" t="str">
        <f>[1]!thsiFinD("ths_fund_establishment_date_fund",B32)</f>
        <v>2020-12-30</v>
      </c>
      <c r="AJ32" s="5" t="str">
        <f>[1]!thsiFinD("ths_fund_basement_fund",B32,1)</f>
        <v>000300.SH</v>
      </c>
      <c r="AK32" s="84"/>
    </row>
    <row r="33" spans="1:37" s="237" customFormat="1" hidden="1">
      <c r="A33" s="53" t="s">
        <v>66</v>
      </c>
      <c r="B33" s="270" t="s">
        <v>120</v>
      </c>
      <c r="C33" s="271" t="s">
        <v>121</v>
      </c>
      <c r="D33" s="270" t="str">
        <f>[1]!thsiFinD("ths_fund_manager_current_fund",B33)</f>
        <v>乔亮</v>
      </c>
      <c r="E33" s="275" t="str">
        <f t="shared" si="35"/>
        <v>2016-09-26</v>
      </c>
      <c r="F33" s="98">
        <f t="shared" si="2"/>
        <v>-1.8827454686608999E-2</v>
      </c>
      <c r="G33" s="98">
        <f t="shared" si="3"/>
        <v>9.1029548171291996E-2</v>
      </c>
      <c r="H33" s="98">
        <f t="shared" si="4"/>
        <v>9.0235021505970001E-2</v>
      </c>
      <c r="I33" s="98">
        <f t="shared" si="5"/>
        <v>0.31670264652973001</v>
      </c>
      <c r="J33" s="98">
        <f t="shared" si="6"/>
        <v>0.38351676052648997</v>
      </c>
      <c r="K33" s="98">
        <f t="shared" si="7"/>
        <v>0.25614035091773002</v>
      </c>
      <c r="L33" s="98">
        <f t="shared" si="36"/>
        <v>7.4673048320231805E-2</v>
      </c>
      <c r="M33" s="98">
        <f t="shared" si="37"/>
        <v>2.2341499289503686E-2</v>
      </c>
      <c r="N33" s="98">
        <f t="shared" si="38"/>
        <v>4.2052211344600909E-3</v>
      </c>
      <c r="O33" s="59">
        <f t="shared" si="39"/>
        <v>2.4159407533647648</v>
      </c>
      <c r="P33" s="59">
        <f t="shared" si="40"/>
        <v>0.64372790095245802</v>
      </c>
      <c r="Q33" s="59">
        <f t="shared" si="41"/>
        <v>0.11806991189662627</v>
      </c>
      <c r="R33" s="59">
        <f>[1]!thsiFinD("ths_adjustment_nvg_ratio_fund",$B33,R$1,R$2,101)</f>
        <v>-1.8827454686609</v>
      </c>
      <c r="S33" s="59">
        <f>[1]!thsiFinD("ths_adjustment_nvg_ratio_fund",$B33,S$1,S$2,101)</f>
        <v>9.1029548171292003</v>
      </c>
      <c r="T33" s="63">
        <f>[1]!thsiFinD("ths_adjustment_nvg_ratio_fund",$B33,T$1,T$2,101)</f>
        <v>9.0235021505970003</v>
      </c>
      <c r="U33" s="59">
        <f>[1]!thsiFinD("ths_adjustment_nvg_ratio_fund",$B33,U$1,U$2,101)</f>
        <v>31.670264652973</v>
      </c>
      <c r="V33" s="59">
        <f>[1]!thsiFinD("ths_adjustment_nvg_ratio_fund",$B33,V$1,V$2,101)</f>
        <v>38.351676052648997</v>
      </c>
      <c r="W33" s="59">
        <f>[1]!thsiFinD("ths_adjustment_nvg_ratio_fund",$B33,W$1,W$2,101)</f>
        <v>25.614035091773001</v>
      </c>
      <c r="X33" s="63">
        <f>[1]!thsiFinD("ths_adjustment_nvg_ratio_fund",$B33,X$1,X$2,101)</f>
        <v>20.521822389819</v>
      </c>
      <c r="Y33" s="63">
        <f>[1]!thsiFinD("ths_adjustment_nvg_ratio_fund",$B33,Y$1,Y$2,101)</f>
        <v>5.0632911417279001</v>
      </c>
      <c r="Z33" s="63">
        <f>[1]!thsiFinD("ths_adjustment_nvg_ratio_fund",$B33,Z$1,Z$2,101)</f>
        <v>-10.891163071827</v>
      </c>
      <c r="AA33" s="63">
        <f>[1]!thsiFinD("ths_adjustment_nvg_ratio_fund",$B33,AA$1,AA$2,101)</f>
        <v>-12.571839077541</v>
      </c>
      <c r="AB33" s="139">
        <f>(1+([1]!thsiFinD("ths_adjustment_nvg_ratio_fund",$B33,AB$1,AB$2,101)-[1]!thsiFinD("ths_int_chg_ratio_index",$AJ33,AB$1,AB$2,101))/100)^(365/(AB$2-AB$1))-1</f>
        <v>7.4673048320231805E-2</v>
      </c>
      <c r="AC33" s="139">
        <f>[1]!thsiFinD("ths_tracking_error_annual_fund",$B33,AC$1,AC$2,100,101,$AJ33)/100</f>
        <v>3.0908476632232E-2</v>
      </c>
      <c r="AD33" s="139">
        <f>(1+([1]!thsiFinD("ths_adjustment_nvg_ratio_fund",$B33,AD$1,AD$2,101)-[1]!thsiFinD("ths_int_chg_ratio_index",$AJ33,AD$1,AD$2,101))/100)^(365/(AD$2-AD$1))-1</f>
        <v>2.2341499289503686E-2</v>
      </c>
      <c r="AE33" s="139">
        <f>[1]!thsiFinD("ths_tracking_error_annual_fund",$B33,AE$1,AE$2,100,101,$AJ33)/100</f>
        <v>3.4706433038628998E-2</v>
      </c>
      <c r="AF33" s="139">
        <f>(1+([1]!thsiFinD("ths_adjustment_nvg_ratio_fund",$B33,AF$1,AF$2,101)-[1]!thsiFinD("ths_int_chg_ratio_index",$AJ33,AF$1,AF$2,101))/100)^(365/(AF$2-AF$1))-1</f>
        <v>4.2052211344600909E-3</v>
      </c>
      <c r="AG33" s="139">
        <f>[1]!thsiFinD("ths_tracking_error_annual_fund",$B33,AG$1,AG$2,100,101,$AJ33)/100</f>
        <v>3.5616365481341998E-2</v>
      </c>
      <c r="AH33" s="273" t="str">
        <f>[1]!thsiFinD("ths_service_start_fund",B33,100,1,101)</f>
        <v>2019-09-06</v>
      </c>
      <c r="AI33" s="274" t="str">
        <f>[1]!thsiFinD("ths_fund_establishment_date_fund",B33)</f>
        <v>2016-09-26</v>
      </c>
      <c r="AJ33" s="53" t="str">
        <f>[1]!thsiFinD("ths_fund_basement_fund",B33,1)</f>
        <v>000300.SH</v>
      </c>
      <c r="AK33" s="103"/>
    </row>
    <row r="34" spans="1:37">
      <c r="B34" s="70" t="s">
        <v>130</v>
      </c>
      <c r="C34" s="54" t="s">
        <v>66</v>
      </c>
      <c r="F34" s="98">
        <f t="shared" si="2"/>
        <v>-1.8460437601987002E-2</v>
      </c>
      <c r="G34" s="98">
        <f t="shared" si="3"/>
        <v>7.9046607416236994E-2</v>
      </c>
      <c r="H34" s="98">
        <f t="shared" si="4"/>
        <v>3.7121672972184001E-2</v>
      </c>
      <c r="I34" s="98">
        <f t="shared" si="5"/>
        <v>0.24118110820958999</v>
      </c>
      <c r="J34" s="98">
        <f t="shared" si="6"/>
        <v>0.33801821654642</v>
      </c>
      <c r="K34" s="98">
        <f t="shared" si="7"/>
        <v>0.24340170318571999</v>
      </c>
      <c r="L34" s="56"/>
      <c r="M34" s="56"/>
      <c r="N34" s="56"/>
      <c r="O34" s="56"/>
      <c r="P34" s="56"/>
      <c r="Q34" s="59"/>
      <c r="R34" s="56">
        <f>[1]!thsiFinD("ths_int_chg_ratio_index",$B34,R$1,R$2,101)</f>
        <v>-1.8460437601987001</v>
      </c>
      <c r="S34" s="56">
        <f>[1]!thsiFinD("ths_int_chg_ratio_index",$B34,S$1,S$2,101)</f>
        <v>7.9046607416237</v>
      </c>
      <c r="T34" s="56">
        <f>[1]!thsiFinD("ths_int_chg_ratio_index",$B34,T$1,T$2,101)</f>
        <v>3.7121672972184001</v>
      </c>
      <c r="U34" s="56">
        <f>[1]!thsiFinD("ths_int_chg_ratio_index",$B34,U$1,U$2,101)</f>
        <v>24.118110820959</v>
      </c>
      <c r="V34" s="56">
        <f>[1]!thsiFinD("ths_int_chg_ratio_index",$B34,V$1,V$2,101)</f>
        <v>33.801821654641998</v>
      </c>
      <c r="W34" s="56">
        <f>[1]!thsiFinD("ths_int_chg_ratio_index",$B34,W$1,W$2,101)</f>
        <v>24.340170318572</v>
      </c>
      <c r="X34" s="56">
        <f>[1]!thsiFinD("ths_int_chg_ratio_index",$B34,X$1,X$2,101)</f>
        <v>17.663134379993</v>
      </c>
      <c r="Y34" s="56">
        <f>[1]!thsiFinD("ths_int_chg_ratio_index",$B34,Y$1,Y$2,101)</f>
        <v>14.683324483427</v>
      </c>
      <c r="Z34" s="56">
        <f>[1]!thsiFinD("ths_int_chg_ratio_index",$B34,Z$1,Z$2,101)</f>
        <v>-11.378242952626</v>
      </c>
      <c r="AA34" s="56">
        <f>[1]!thsiFinD("ths_int_chg_ratio_index",$B34,AA$1,AA$2,101)</f>
        <v>-21.632768114910998</v>
      </c>
      <c r="AJ34" s="56">
        <f>[1]!thsiFinD("ths_int_chg_ratio_index",$B34,AJ$1,AJ$2,101)</f>
        <v>0</v>
      </c>
    </row>
    <row r="35" spans="1:37">
      <c r="A35" s="62">
        <v>300</v>
      </c>
      <c r="B35" s="62" t="s">
        <v>24</v>
      </c>
      <c r="C35" s="73" t="s">
        <v>23</v>
      </c>
      <c r="D35" s="62"/>
      <c r="E35" s="62"/>
      <c r="F35" s="62"/>
      <c r="G35" s="62"/>
      <c r="H35" s="62"/>
      <c r="I35" s="60"/>
      <c r="J35" s="60"/>
      <c r="K35" s="60"/>
      <c r="L35" s="60"/>
      <c r="M35" s="60"/>
      <c r="N35" s="60"/>
      <c r="O35" s="60"/>
      <c r="P35" s="60"/>
      <c r="Q35" s="60"/>
      <c r="R35" s="60">
        <f>[1]!thsiFinD("ths_adjustment_nvg_ratio_fund",$B35,R$1,R$2,101)</f>
        <v>-1.7003529022248001</v>
      </c>
      <c r="S35" s="60">
        <f>[1]!thsiFinD("ths_adjustment_nvg_ratio_fund",$B35,S$1,S$2,101)</f>
        <v>7.8588400954040996</v>
      </c>
      <c r="T35" s="74">
        <f>[1]!thsiFinD("ths_adjustment_nvg_ratio_fund",$B35,T$1,T$2,101)</f>
        <v>3.9742197663230998</v>
      </c>
      <c r="U35" s="60">
        <f>[1]!thsiFinD("ths_adjustment_nvg_ratio_fund",$B35,U$1,U$2,101)</f>
        <v>25.784963376413</v>
      </c>
      <c r="V35" s="60">
        <f>[1]!thsiFinD("ths_adjustment_nvg_ratio_fund",$B35,V$1,V$2,101)</f>
        <v>38.598740522941</v>
      </c>
      <c r="W35" s="60">
        <f>[1]!thsiFinD("ths_adjustment_nvg_ratio_fund",$B35,W$1,W$2,101)</f>
        <v>31.646722291884</v>
      </c>
      <c r="X35" s="74">
        <f>[1]!thsiFinD("ths_adjustment_nvg_ratio_fund",$B35,X$1,X$2,101)</f>
        <v>19.595643310956</v>
      </c>
      <c r="Y35" s="74">
        <f>[1]!thsiFinD("ths_adjustment_nvg_ratio_fund",$B35,Y$1,Y$2,101)</f>
        <v>16.371031523443001</v>
      </c>
      <c r="Z35" s="74">
        <f>[1]!thsiFinD("ths_adjustment_nvg_ratio_fund",$B35,Z$1,Z$2,101)</f>
        <v>-9.1832546702101006</v>
      </c>
      <c r="AA35" s="74">
        <f>[1]!thsiFinD("ths_adjustment_nvg_ratio_fund",$B35,AA$1,AA$2,101)</f>
        <v>-19.441229953998999</v>
      </c>
      <c r="AH35" s="82" t="str">
        <f>[1]!thsiFinD("ths_service_start_fund",B35,100,1,101)</f>
        <v>2021-09-24</v>
      </c>
      <c r="AI35" s="83" t="str">
        <f>[1]!thsiFinD("ths_fund_establishment_date_fund",B35)</f>
        <v>2005-08-29</v>
      </c>
      <c r="AJ35" s="60"/>
    </row>
    <row r="36" spans="1:37">
      <c r="A36" s="62">
        <v>300</v>
      </c>
      <c r="B36" s="62" t="s">
        <v>19</v>
      </c>
      <c r="C36" s="73" t="s">
        <v>20</v>
      </c>
      <c r="D36" s="62"/>
      <c r="E36" s="62"/>
      <c r="F36" s="62"/>
      <c r="G36" s="62"/>
      <c r="H36" s="62"/>
      <c r="I36" s="60"/>
      <c r="J36" s="60"/>
      <c r="K36" s="60"/>
      <c r="L36" s="60"/>
      <c r="M36" s="60"/>
      <c r="N36" s="60"/>
      <c r="O36" s="60"/>
      <c r="P36" s="60"/>
      <c r="Q36" s="60"/>
      <c r="R36" s="60">
        <f>[1]!thsiFinD("ths_adjustment_nvg_ratio_fund",$B36,R$1,R$2,101)</f>
        <v>-1.6851081108517001</v>
      </c>
      <c r="S36" s="60">
        <f>[1]!thsiFinD("ths_adjustment_nvg_ratio_fund",$B36,S$1,S$2,101)</f>
        <v>7.9529621579445999</v>
      </c>
      <c r="T36" s="74">
        <f>[1]!thsiFinD("ths_adjustment_nvg_ratio_fund",$B36,T$1,T$2,101)</f>
        <v>4.1789920937987004</v>
      </c>
      <c r="U36" s="60">
        <f>[1]!thsiFinD("ths_adjustment_nvg_ratio_fund",$B36,U$1,U$2,101)</f>
        <v>26.188925081432998</v>
      </c>
      <c r="V36" s="60">
        <f>[1]!thsiFinD("ths_adjustment_nvg_ratio_fund",$B36,V$1,V$2,101)</f>
        <v>38.892872508246001</v>
      </c>
      <c r="W36" s="60">
        <f>[1]!thsiFinD("ths_adjustment_nvg_ratio_fund",$B36,W$1,W$2,101)</f>
        <v>32.535066712282003</v>
      </c>
      <c r="X36" s="74">
        <f>[1]!thsiFinD("ths_adjustment_nvg_ratio_fund",$B36,X$1,X$2,101)</f>
        <v>19.769389332646</v>
      </c>
      <c r="Y36" s="74">
        <f>[1]!thsiFinD("ths_adjustment_nvg_ratio_fund",$B36,Y$1,Y$2,101)</f>
        <v>16.380538271235</v>
      </c>
      <c r="Z36" s="74">
        <f>[1]!thsiFinD("ths_adjustment_nvg_ratio_fund",$B36,Z$1,Z$2,101)</f>
        <v>-8.6807694940782003</v>
      </c>
      <c r="AA36" s="74">
        <f>[1]!thsiFinD("ths_adjustment_nvg_ratio_fund",$B36,AA$1,AA$2,101)</f>
        <v>-18.958055925433001</v>
      </c>
      <c r="AH36" s="82" t="str">
        <f>[1]!thsiFinD("ths_service_start_fund",B36,100,1,101)</f>
        <v>2022-12-15</v>
      </c>
      <c r="AI36" s="83" t="str">
        <f>[1]!thsiFinD("ths_fund_establishment_date_fund",B36)</f>
        <v>2009-08-26</v>
      </c>
      <c r="AJ36" s="60"/>
    </row>
    <row r="37" spans="1:37">
      <c r="A37" s="62">
        <v>300</v>
      </c>
      <c r="B37" s="62" t="s">
        <v>21</v>
      </c>
      <c r="C37" s="73" t="s">
        <v>22</v>
      </c>
      <c r="D37" s="62"/>
      <c r="E37" s="62"/>
      <c r="F37" s="62"/>
      <c r="G37" s="62"/>
      <c r="H37" s="62"/>
      <c r="I37" s="60"/>
      <c r="J37" s="60"/>
      <c r="K37" s="60"/>
      <c r="L37" s="60"/>
      <c r="M37" s="60"/>
      <c r="N37" s="60"/>
      <c r="O37" s="60"/>
      <c r="P37" s="60"/>
      <c r="Q37" s="60"/>
      <c r="R37" s="60">
        <f>[1]!thsiFinD("ths_adjustment_nvg_ratio_fund",$B37,R$1,R$2,101)</f>
        <v>-1.7053168956714999</v>
      </c>
      <c r="S37" s="60">
        <f>[1]!thsiFinD("ths_adjustment_nvg_ratio_fund",$B37,S$1,S$2,101)</f>
        <v>7.8669765778652003</v>
      </c>
      <c r="T37" s="74">
        <f>[1]!thsiFinD("ths_adjustment_nvg_ratio_fund",$B37,T$1,T$2,101)</f>
        <v>4.0052867486496</v>
      </c>
      <c r="U37" s="60">
        <f>[1]!thsiFinD("ths_adjustment_nvg_ratio_fund",$B37,U$1,U$2,101)</f>
        <v>26.063940934735999</v>
      </c>
      <c r="V37" s="60">
        <f>[1]!thsiFinD("ths_adjustment_nvg_ratio_fund",$B37,V$1,V$2,101)</f>
        <v>39.373171107346003</v>
      </c>
      <c r="W37" s="60">
        <f>[1]!thsiFinD("ths_adjustment_nvg_ratio_fund",$B37,W$1,W$2,101)</f>
        <v>32.671162586130997</v>
      </c>
      <c r="X37" s="74">
        <f>[1]!thsiFinD("ths_adjustment_nvg_ratio_fund",$B37,X$1,X$2,101)</f>
        <v>19.864995178398999</v>
      </c>
      <c r="Y37" s="74">
        <f>[1]!thsiFinD("ths_adjustment_nvg_ratio_fund",$B37,Y$1,Y$2,101)</f>
        <v>16.816865143225002</v>
      </c>
      <c r="Z37" s="74">
        <f>[1]!thsiFinD("ths_adjustment_nvg_ratio_fund",$B37,Z$1,Z$2,101)</f>
        <v>-8.9857195166606001</v>
      </c>
      <c r="AA37" s="74">
        <f>[1]!thsiFinD("ths_adjustment_nvg_ratio_fund",$B37,AA$1,AA$2,101)</f>
        <v>-19.201183431953002</v>
      </c>
      <c r="AH37" s="82" t="str">
        <f>[1]!thsiFinD("ths_service_start_fund",B37,100,1,101)</f>
        <v>2017-04-17</v>
      </c>
      <c r="AI37" s="83" t="str">
        <f>[1]!thsiFinD("ths_fund_establishment_date_fund",B37)</f>
        <v>2009-07-10</v>
      </c>
      <c r="AJ37" s="60"/>
    </row>
    <row r="38" spans="1:37">
      <c r="A38" s="62">
        <v>500</v>
      </c>
      <c r="B38" s="62" t="s">
        <v>6</v>
      </c>
      <c r="C38" s="73" t="s">
        <v>7</v>
      </c>
      <c r="D38" s="62"/>
      <c r="E38" s="62"/>
      <c r="F38" s="62"/>
      <c r="G38" s="62"/>
      <c r="H38" s="62"/>
      <c r="I38" s="60"/>
      <c r="J38" s="60"/>
      <c r="K38" s="60"/>
      <c r="L38" s="60"/>
      <c r="M38" s="60"/>
      <c r="N38" s="60"/>
      <c r="O38" s="60"/>
      <c r="P38" s="60"/>
      <c r="Q38" s="60"/>
      <c r="R38" s="60">
        <f>[1]!thsiFinD("ths_adjustment_nvg_ratio_fund",$B38,R$1,R$2,101)</f>
        <v>-2.0120972702205</v>
      </c>
      <c r="S38" s="60">
        <f>[1]!thsiFinD("ths_adjustment_nvg_ratio_fund",$B38,S$1,S$2,101)</f>
        <v>7.1785408887672997</v>
      </c>
      <c r="T38" s="74">
        <f>[1]!thsiFinD("ths_adjustment_nvg_ratio_fund",$B38,T$1,T$2,101)</f>
        <v>9.1534124802424</v>
      </c>
      <c r="U38" s="60">
        <f>[1]!thsiFinD("ths_adjustment_nvg_ratio_fund",$B38,U$1,U$2,101)</f>
        <v>41.902037897988997</v>
      </c>
      <c r="V38" s="60">
        <f>[1]!thsiFinD("ths_adjustment_nvg_ratio_fund",$B38,V$1,V$2,101)</f>
        <v>55.129958967862997</v>
      </c>
      <c r="W38" s="60">
        <f>[1]!thsiFinD("ths_adjustment_nvg_ratio_fund",$B38,W$1,W$2,101)</f>
        <v>37.122128177229001</v>
      </c>
      <c r="X38" s="74">
        <f>[1]!thsiFinD("ths_adjustment_nvg_ratio_fund",$B38,X$1,X$2,101)</f>
        <v>30.797362105181001</v>
      </c>
      <c r="Y38" s="74">
        <f>[1]!thsiFinD("ths_adjustment_nvg_ratio_fund",$B38,Y$1,Y$2,101)</f>
        <v>6.2014516780741999</v>
      </c>
      <c r="Z38" s="74">
        <f>[1]!thsiFinD("ths_adjustment_nvg_ratio_fund",$B38,Z$1,Z$2,101)</f>
        <v>-5.5050839329723003</v>
      </c>
      <c r="AA38" s="74">
        <f>[1]!thsiFinD("ths_adjustment_nvg_ratio_fund",$B38,AA$1,AA$2,101)</f>
        <v>-17.607693449319999</v>
      </c>
      <c r="AH38" s="82" t="str">
        <f>[1]!thsiFinD("ths_service_start_fund",B38,100,1,101)</f>
        <v>2021-09-24</v>
      </c>
      <c r="AI38" s="83" t="str">
        <f>[1]!thsiFinD("ths_fund_establishment_date_fund",B38)</f>
        <v>2013-03-22</v>
      </c>
      <c r="AJ38" s="60"/>
    </row>
    <row r="39" spans="1:37">
      <c r="A39" s="62">
        <v>500</v>
      </c>
      <c r="B39" s="62" t="s">
        <v>15</v>
      </c>
      <c r="C39" s="73" t="s">
        <v>16</v>
      </c>
      <c r="D39" s="62"/>
      <c r="E39" s="62"/>
      <c r="F39" s="62"/>
      <c r="G39" s="62"/>
      <c r="H39" s="62"/>
      <c r="I39" s="60"/>
      <c r="J39" s="60"/>
      <c r="K39" s="60"/>
      <c r="L39" s="60"/>
      <c r="M39" s="60"/>
      <c r="N39" s="60"/>
      <c r="O39" s="60"/>
      <c r="P39" s="60"/>
      <c r="Q39" s="60"/>
      <c r="R39" s="60">
        <f>[1]!thsiFinD("ths_adjustment_nvg_ratio_fund",$B39,R$1,R$2,101)</f>
        <v>-1.9425252828677</v>
      </c>
      <c r="S39" s="60">
        <f>[1]!thsiFinD("ths_adjustment_nvg_ratio_fund",$B39,S$1,S$2,101)</f>
        <v>7.3676132003069998</v>
      </c>
      <c r="T39" s="74">
        <f>[1]!thsiFinD("ths_adjustment_nvg_ratio_fund",$B39,T$1,T$2,101)</f>
        <v>9.3090746735127006</v>
      </c>
      <c r="U39" s="60">
        <f>[1]!thsiFinD("ths_adjustment_nvg_ratio_fund",$B39,U$1,U$2,101)</f>
        <v>42.381506251817001</v>
      </c>
      <c r="V39" s="60">
        <f>[1]!thsiFinD("ths_adjustment_nvg_ratio_fund",$B39,V$1,V$2,101)</f>
        <v>56.612825843594997</v>
      </c>
      <c r="W39" s="60">
        <f>[1]!thsiFinD("ths_adjustment_nvg_ratio_fund",$B39,W$1,W$2,101)</f>
        <v>37.968441814595998</v>
      </c>
      <c r="X39" s="74">
        <f>[1]!thsiFinD("ths_adjustment_nvg_ratio_fund",$B39,X$1,X$2,101)</f>
        <v>31.152100717318</v>
      </c>
      <c r="Y39" s="74">
        <f>[1]!thsiFinD("ths_adjustment_nvg_ratio_fund",$B39,Y$1,Y$2,101)</f>
        <v>6.734375</v>
      </c>
      <c r="Z39" s="74">
        <f>[1]!thsiFinD("ths_adjustment_nvg_ratio_fund",$B39,Z$1,Z$2,101)</f>
        <v>-6.0481503229594997</v>
      </c>
      <c r="AA39" s="74">
        <f>[1]!thsiFinD("ths_adjustment_nvg_ratio_fund",$B39,AA$1,AA$2,101)</f>
        <v>-17.679758308156998</v>
      </c>
      <c r="AH39" s="82" t="str">
        <f>[1]!thsiFinD("ths_service_start_fund",B39,100,1,101)</f>
        <v>2016-10-20</v>
      </c>
      <c r="AI39" s="83" t="str">
        <f>[1]!thsiFinD("ths_fund_establishment_date_fund",B39)</f>
        <v>2015-05-05</v>
      </c>
      <c r="AJ39" s="60"/>
    </row>
    <row r="40" spans="1:37">
      <c r="A40" s="62">
        <v>500</v>
      </c>
      <c r="B40" s="62" t="s">
        <v>17</v>
      </c>
      <c r="C40" s="73" t="s">
        <v>18</v>
      </c>
      <c r="D40" s="62"/>
      <c r="E40" s="62"/>
      <c r="F40" s="62"/>
      <c r="G40" s="62"/>
      <c r="H40" s="62"/>
      <c r="I40" s="60"/>
      <c r="J40" s="60"/>
      <c r="K40" s="60"/>
      <c r="L40" s="60"/>
      <c r="M40" s="60"/>
      <c r="N40" s="60"/>
      <c r="O40" s="60"/>
      <c r="P40" s="60"/>
      <c r="Q40" s="60"/>
      <c r="R40" s="60">
        <f>[1]!thsiFinD("ths_adjustment_nvg_ratio_fund",$B40,R$1,R$2,101)</f>
        <v>-1.9617061282229</v>
      </c>
      <c r="S40" s="60">
        <f>[1]!thsiFinD("ths_adjustment_nvg_ratio_fund",$B40,S$1,S$2,101)</f>
        <v>7.3571395124267003</v>
      </c>
      <c r="T40" s="74">
        <f>[1]!thsiFinD("ths_adjustment_nvg_ratio_fund",$B40,T$1,T$2,101)</f>
        <v>9.4209120363387004</v>
      </c>
      <c r="U40" s="60">
        <f>[1]!thsiFinD("ths_adjustment_nvg_ratio_fund",$B40,U$1,U$2,101)</f>
        <v>42.434026695585999</v>
      </c>
      <c r="V40" s="60">
        <f>[1]!thsiFinD("ths_adjustment_nvg_ratio_fund",$B40,V$1,V$2,101)</f>
        <v>55.920337141099999</v>
      </c>
      <c r="W40" s="60">
        <f>[1]!thsiFinD("ths_adjustment_nvg_ratio_fund",$B40,W$1,W$2,101)</f>
        <v>37.581718944035998</v>
      </c>
      <c r="X40" s="74">
        <f>[1]!thsiFinD("ths_adjustment_nvg_ratio_fund",$B40,X$1,X$2,101)</f>
        <v>30.828756867740001</v>
      </c>
      <c r="Y40" s="74">
        <f>[1]!thsiFinD("ths_adjustment_nvg_ratio_fund",$B40,Y$1,Y$2,101)</f>
        <v>6.3798712091713998</v>
      </c>
      <c r="Z40" s="74">
        <f>[1]!thsiFinD("ths_adjustment_nvg_ratio_fund",$B40,Z$1,Z$2,101)</f>
        <v>-5.7266241100905999</v>
      </c>
      <c r="AA40" s="74">
        <f>[1]!thsiFinD("ths_adjustment_nvg_ratio_fund",$B40,AA$1,AA$2,101)</f>
        <v>-17.464745078149001</v>
      </c>
      <c r="AH40" s="82" t="str">
        <f>[1]!thsiFinD("ths_service_start_fund",B40,100,1,101)</f>
        <v>2026-07-24</v>
      </c>
      <c r="AI40" s="83" t="str">
        <f>[1]!thsiFinD("ths_fund_establishment_date_fund",B40)</f>
        <v>2009-09-25</v>
      </c>
      <c r="AJ40" s="60"/>
    </row>
    <row r="41" spans="1:37">
      <c r="A41" s="62">
        <v>1000</v>
      </c>
      <c r="B41" s="62" t="s">
        <v>3</v>
      </c>
      <c r="C41" s="73" t="s">
        <v>4</v>
      </c>
      <c r="D41" s="62"/>
      <c r="E41" s="62"/>
      <c r="F41" s="62"/>
      <c r="G41" s="62"/>
      <c r="H41" s="62"/>
      <c r="I41" s="60"/>
      <c r="J41" s="60"/>
      <c r="K41" s="60"/>
      <c r="L41" s="60"/>
      <c r="M41" s="60"/>
      <c r="N41" s="60"/>
      <c r="O41" s="60"/>
      <c r="P41" s="60"/>
      <c r="Q41" s="60"/>
      <c r="R41" s="60">
        <f>[1]!thsiFinD("ths_adjustment_nvg_ratio_fund",$B41,R$1,R$2,101)</f>
        <v>-0.92860271572492004</v>
      </c>
      <c r="S41" s="60">
        <f>[1]!thsiFinD("ths_adjustment_nvg_ratio_fund",$B41,S$1,S$2,101)</f>
        <v>9.2657004830918002</v>
      </c>
      <c r="T41" s="74">
        <f>[1]!thsiFinD("ths_adjustment_nvg_ratio_fund",$B41,T$1,T$2,101)</f>
        <v>9.3713733075435002</v>
      </c>
      <c r="U41" s="60">
        <f>[1]!thsiFinD("ths_adjustment_nvg_ratio_fund",$B41,U$1,U$2,101)</f>
        <v>35.811216524559001</v>
      </c>
      <c r="V41" s="60">
        <f>[1]!thsiFinD("ths_adjustment_nvg_ratio_fund",$B41,V$1,V$2,101)</f>
        <v>57.004026100235997</v>
      </c>
      <c r="W41" s="60">
        <f>[1]!thsiFinD("ths_adjustment_nvg_ratio_fund",$B41,W$1,W$2,101)</f>
        <v>26.810944157883</v>
      </c>
      <c r="X41" s="74">
        <f>[1]!thsiFinD("ths_adjustment_nvg_ratio_fund",$B41,X$1,X$2,101)</f>
        <v>28.033680039623999</v>
      </c>
      <c r="Y41" s="74">
        <f>[1]!thsiFinD("ths_adjustment_nvg_ratio_fund",$B41,Y$1,Y$2,101)</f>
        <v>0.91215794077221002</v>
      </c>
      <c r="Z41" s="74">
        <f>[1]!thsiFinD("ths_adjustment_nvg_ratio_fund",$B41,Z$1,Z$2,101)</f>
        <v>-5.6027364944561997</v>
      </c>
      <c r="AA41" s="74">
        <f>[1]!thsiFinD("ths_adjustment_nvg_ratio_fund",$B41,AA$1,AA$2,101)</f>
        <v>-20.640269587195</v>
      </c>
      <c r="AH41" s="82" t="str">
        <f>[1]!thsiFinD("ths_service_start_fund",B41,100,1,101)</f>
        <v>2021-09-27</v>
      </c>
      <c r="AI41" s="83" t="str">
        <f>[1]!thsiFinD("ths_fund_establishment_date_fund",B41)</f>
        <v>2021-09-27</v>
      </c>
      <c r="AJ41" s="60"/>
    </row>
    <row r="42" spans="1:37">
      <c r="A42" s="62">
        <v>1000</v>
      </c>
      <c r="B42" s="62" t="s">
        <v>25</v>
      </c>
      <c r="C42" s="73" t="s">
        <v>26</v>
      </c>
      <c r="D42" s="62"/>
      <c r="E42" s="62"/>
      <c r="F42" s="62"/>
      <c r="G42" s="62"/>
      <c r="H42" s="62"/>
      <c r="I42" s="60"/>
      <c r="J42" s="60"/>
      <c r="K42" s="60"/>
      <c r="L42" s="60"/>
      <c r="M42" s="60"/>
      <c r="N42" s="60"/>
      <c r="O42" s="60"/>
      <c r="P42" s="60"/>
      <c r="Q42" s="60"/>
      <c r="R42" s="60">
        <f>[1]!thsiFinD("ths_adjustment_nvg_ratio_fund",$B42,R$1,R$2,101)</f>
        <v>-0.93248143671214001</v>
      </c>
      <c r="S42" s="60">
        <f>[1]!thsiFinD("ths_adjustment_nvg_ratio_fund",$B42,S$1,S$2,101)</f>
        <v>8.3474976392823006</v>
      </c>
      <c r="T42" s="74">
        <f>[1]!thsiFinD("ths_adjustment_nvg_ratio_fund",$B42,T$1,T$2,101)</f>
        <v>7.8113254823352998</v>
      </c>
      <c r="U42" s="60">
        <f>[1]!thsiFinD("ths_adjustment_nvg_ratio_fund",$B42,U$1,U$2,101)</f>
        <v>32.841926520530997</v>
      </c>
      <c r="V42" s="60">
        <f>[1]!thsiFinD("ths_adjustment_nvg_ratio_fund",$B42,V$1,V$2,101)</f>
        <v>54.013422818792002</v>
      </c>
      <c r="W42" s="60">
        <f>[1]!thsiFinD("ths_adjustment_nvg_ratio_fund",$B42,W$1,W$2,101)</f>
        <v>20.499894980046001</v>
      </c>
      <c r="X42" s="74">
        <f>[1]!thsiFinD("ths_adjustment_nvg_ratio_fund",$B42,X$1,X$2,101)</f>
        <v>27.041222346013001</v>
      </c>
      <c r="Y42" s="74">
        <f>[1]!thsiFinD("ths_adjustment_nvg_ratio_fund",$B42,Y$1,Y$2,101)</f>
        <v>-1.8511286417246</v>
      </c>
      <c r="Z42" s="74">
        <f>[1]!thsiFinD("ths_adjustment_nvg_ratio_fund",$B42,Z$1,Z$2,101)</f>
        <v>-5.3592548787699998</v>
      </c>
      <c r="AA42" s="74">
        <f>[1]!thsiFinD("ths_adjustment_nvg_ratio_fund",$B42,AA$1,AA$2,101)</f>
        <v>-20.879635045034998</v>
      </c>
      <c r="AH42" s="82" t="str">
        <f>[1]!thsiFinD("ths_service_start_fund",B42,100,1,101)</f>
        <v>2024-08-08</v>
      </c>
      <c r="AI42" s="83" t="str">
        <f>[1]!thsiFinD("ths_fund_establishment_date_fund",B42)</f>
        <v>2018-11-02</v>
      </c>
      <c r="AJ42" s="60"/>
    </row>
    <row r="43" spans="1:37">
      <c r="A43" s="62">
        <v>1000</v>
      </c>
      <c r="B43" s="62" t="s">
        <v>27</v>
      </c>
      <c r="C43" s="73" t="s">
        <v>28</v>
      </c>
      <c r="D43" s="62"/>
      <c r="E43" s="62"/>
      <c r="F43" s="62"/>
      <c r="G43" s="62"/>
      <c r="H43" s="62"/>
      <c r="I43" s="60"/>
      <c r="J43" s="60"/>
      <c r="K43" s="60"/>
      <c r="L43" s="60"/>
      <c r="M43" s="60"/>
      <c r="N43" s="60"/>
      <c r="O43" s="60"/>
      <c r="P43" s="60"/>
      <c r="Q43" s="60"/>
      <c r="R43" s="60">
        <f>[1]!thsiFinD("ths_adjustment_nvg_ratio_fund",$B43,R$1,R$2,101)</f>
        <v>-0.95769487008661003</v>
      </c>
      <c r="S43" s="60">
        <f>[1]!thsiFinD("ths_adjustment_nvg_ratio_fund",$B43,S$1,S$2,101)</f>
        <v>8.9801154586272993</v>
      </c>
      <c r="T43" s="74">
        <f>[1]!thsiFinD("ths_adjustment_nvg_ratio_fund",$B43,T$1,T$2,101)</f>
        <v>9.2504133749770006</v>
      </c>
      <c r="U43" s="60">
        <f>[1]!thsiFinD("ths_adjustment_nvg_ratio_fund",$B43,U$1,U$2,101)</f>
        <v>35.163086714399</v>
      </c>
      <c r="V43" s="60">
        <f>[1]!thsiFinD("ths_adjustment_nvg_ratio_fund",$B43,V$1,V$2,101)</f>
        <v>56.610481959441998</v>
      </c>
      <c r="W43" s="60">
        <f>[1]!thsiFinD("ths_adjustment_nvg_ratio_fund",$B43,W$1,W$2,101)</f>
        <v>26.777529048076001</v>
      </c>
      <c r="X43" s="74">
        <f>[1]!thsiFinD("ths_adjustment_nvg_ratio_fund",$B43,X$1,X$2,101)</f>
        <v>27.291861552853</v>
      </c>
      <c r="Y43" s="74">
        <f>[1]!thsiFinD("ths_adjustment_nvg_ratio_fund",$B43,Y$1,Y$2,101)</f>
        <v>1.6038968753713001</v>
      </c>
      <c r="Z43" s="74">
        <f>[1]!thsiFinD("ths_adjustment_nvg_ratio_fund",$B43,Z$1,Z$2,101)</f>
        <v>-5.2139639639639999</v>
      </c>
      <c r="AA43" s="74">
        <f>[1]!thsiFinD("ths_adjustment_nvg_ratio_fund",$B43,AA$1,AA$2,101)</f>
        <v>0</v>
      </c>
      <c r="AH43" s="82" t="str">
        <f>[1]!thsiFinD("ths_service_start_fund",B43,100,1,101)</f>
        <v>2026-08-13</v>
      </c>
      <c r="AI43" s="83" t="str">
        <f>[1]!thsiFinD("ths_fund_establishment_date_fund",B43)</f>
        <v>2022-01-25</v>
      </c>
      <c r="AJ43" s="60"/>
    </row>
    <row r="44" spans="1:37">
      <c r="A44" s="62">
        <v>2000</v>
      </c>
      <c r="B44" s="62" t="s">
        <v>260</v>
      </c>
      <c r="C44" s="73" t="s">
        <v>261</v>
      </c>
      <c r="D44" s="62"/>
      <c r="E44" s="62"/>
      <c r="F44" s="62"/>
      <c r="G44" s="62"/>
      <c r="H44" s="62"/>
      <c r="I44" s="60"/>
      <c r="J44" s="60"/>
      <c r="K44" s="60"/>
      <c r="L44" s="60"/>
      <c r="M44" s="60"/>
      <c r="N44" s="60"/>
      <c r="O44" s="60"/>
      <c r="P44" s="60"/>
      <c r="Q44" s="60"/>
      <c r="R44" s="60">
        <f>[1]!thsiFinD("ths_adjustment_nvg_ratio_fund",$B44,R$1,R$2,101)</f>
        <v>-0.77631341397363995</v>
      </c>
      <c r="S44" s="60">
        <f>[1]!thsiFinD("ths_adjustment_nvg_ratio_fund",$B44,S$1,S$2,101)</f>
        <v>6.9538142189933003</v>
      </c>
      <c r="T44" s="74">
        <f>[1]!thsiFinD("ths_adjustment_nvg_ratio_fund",$B44,T$1,T$2,101)</f>
        <v>11.060218240604</v>
      </c>
      <c r="U44" s="60">
        <f>[1]!thsiFinD("ths_adjustment_nvg_ratio_fund",$B44,U$1,U$2,101)</f>
        <v>41.152298604572003</v>
      </c>
      <c r="V44" s="60">
        <f>[1]!thsiFinD("ths_adjustment_nvg_ratio_fund",$B44,V$1,V$2,101)</f>
        <v>94.090641553854994</v>
      </c>
      <c r="W44" s="60">
        <f>[1]!thsiFinD("ths_adjustment_nvg_ratio_fund",$B44,W$1,W$2,101)</f>
        <v>0</v>
      </c>
      <c r="X44" s="74">
        <f>[1]!thsiFinD("ths_adjustment_nvg_ratio_fund",$B44,X$1,X$2,101)</f>
        <v>45.335291238375</v>
      </c>
      <c r="Y44" s="74">
        <f>[1]!thsiFinD("ths_adjustment_nvg_ratio_fund",$B44,Y$1,Y$2,101)</f>
        <v>3.3488466208013001</v>
      </c>
      <c r="Z44" s="74">
        <f>[1]!thsiFinD("ths_adjustment_nvg_ratio_fund",$B44,Z$1,Z$2,101)</f>
        <v>0</v>
      </c>
      <c r="AA44" s="74">
        <f>[1]!thsiFinD("ths_adjustment_nvg_ratio_fund",$B44,AA$1,AA$2,101)</f>
        <v>0</v>
      </c>
      <c r="AH44" s="82" t="str">
        <f>[1]!thsiFinD("ths_service_start_fund",B44,100,1,101)</f>
        <v>2025-09-09</v>
      </c>
      <c r="AI44" s="83" t="str">
        <f>[1]!thsiFinD("ths_fund_establishment_date_fund",B44)</f>
        <v>2023-11-08</v>
      </c>
      <c r="AJ44" s="60"/>
    </row>
    <row r="45" spans="1:37">
      <c r="A45" s="62">
        <v>2000</v>
      </c>
      <c r="B45" s="62" t="s">
        <v>262</v>
      </c>
      <c r="C45" s="73" t="s">
        <v>263</v>
      </c>
      <c r="D45" s="62"/>
      <c r="E45" s="62"/>
      <c r="F45" s="62"/>
      <c r="G45" s="62"/>
      <c r="H45" s="62"/>
      <c r="I45" s="60"/>
      <c r="J45" s="60"/>
      <c r="K45" s="60"/>
      <c r="L45" s="60"/>
      <c r="M45" s="60"/>
      <c r="N45" s="60"/>
      <c r="O45" s="60"/>
      <c r="P45" s="60"/>
      <c r="Q45" s="60"/>
      <c r="R45" s="60">
        <f>[1]!thsiFinD("ths_adjustment_nvg_ratio_fund",$B45,R$1,R$2,101)</f>
        <v>-0.64880112834977999</v>
      </c>
      <c r="S45" s="60">
        <f>[1]!thsiFinD("ths_adjustment_nvg_ratio_fund",$B45,S$1,S$2,101)</f>
        <v>8.6701635297748005</v>
      </c>
      <c r="T45" s="74">
        <f>[1]!thsiFinD("ths_adjustment_nvg_ratio_fund",$B45,T$1,T$2,101)</f>
        <v>11.969480209824001</v>
      </c>
      <c r="U45" s="60">
        <f>[1]!thsiFinD("ths_adjustment_nvg_ratio_fund",$B45,U$1,U$2,101)</f>
        <v>34.916682627848999</v>
      </c>
      <c r="V45" s="60">
        <f>[1]!thsiFinD("ths_adjustment_nvg_ratio_fund",$B45,V$1,V$2,101)</f>
        <v>66.053748231965997</v>
      </c>
      <c r="W45" s="60">
        <f>[1]!thsiFinD("ths_adjustment_nvg_ratio_fund",$B45,W$1,W$2,101)</f>
        <v>0</v>
      </c>
      <c r="X45" s="74">
        <f>[1]!thsiFinD("ths_adjustment_nvg_ratio_fund",$B45,X$1,X$2,101)</f>
        <v>30.167597765362999</v>
      </c>
      <c r="Y45" s="74">
        <f>[1]!thsiFinD("ths_adjustment_nvg_ratio_fund",$B45,Y$1,Y$2,101)</f>
        <v>-1.6183206106870001</v>
      </c>
      <c r="Z45" s="74">
        <f>[1]!thsiFinD("ths_adjustment_nvg_ratio_fund",$B45,Z$1,Z$2,101)</f>
        <v>0</v>
      </c>
      <c r="AA45" s="74">
        <f>[1]!thsiFinD("ths_adjustment_nvg_ratio_fund",$B45,AA$1,AA$2,101)</f>
        <v>0</v>
      </c>
      <c r="AH45" s="82" t="str">
        <f>[1]!thsiFinD("ths_service_start_fund",B45,100,1,101)</f>
        <v>2023-11-15</v>
      </c>
      <c r="AI45" s="83" t="str">
        <f>[1]!thsiFinD("ths_fund_establishment_date_fund",B45)</f>
        <v>2023-11-15</v>
      </c>
      <c r="AJ45" s="60"/>
    </row>
    <row r="47" spans="1:37"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U47" s="54"/>
      <c r="V47" s="54"/>
      <c r="W47" s="54"/>
      <c r="AJ47" s="54"/>
    </row>
    <row r="49" spans="1:37">
      <c r="B49" s="70" t="s">
        <v>60</v>
      </c>
      <c r="C49" s="55" t="s">
        <v>295</v>
      </c>
      <c r="D49" s="55" t="s">
        <v>265</v>
      </c>
      <c r="E49" s="55" t="s">
        <v>266</v>
      </c>
      <c r="F49" s="55"/>
      <c r="G49" s="55"/>
      <c r="H49" s="55"/>
      <c r="J49" s="54"/>
    </row>
    <row r="50" spans="1:37">
      <c r="B50" s="77" t="s">
        <v>126</v>
      </c>
      <c r="C50" s="77" t="s">
        <v>127</v>
      </c>
      <c r="D50" s="93">
        <v>0.125</v>
      </c>
      <c r="E50" s="102" t="str">
        <f>[1]!thsiFinD("ths_fund_establishment_date_fund",B50)</f>
        <v>2017-03-16</v>
      </c>
      <c r="F50" s="102"/>
      <c r="G50" s="102"/>
      <c r="H50" s="102"/>
      <c r="J50" s="54"/>
    </row>
    <row r="51" spans="1:37">
      <c r="B51" s="77" t="s">
        <v>128</v>
      </c>
      <c r="C51" s="77" t="s">
        <v>129</v>
      </c>
      <c r="D51" s="93">
        <v>0.125</v>
      </c>
      <c r="E51" s="102" t="str">
        <f>[1]!thsiFinD("ths_fund_establishment_date_fund",B51)</f>
        <v>2019-04-26</v>
      </c>
      <c r="F51" s="102"/>
      <c r="G51" s="102"/>
      <c r="H51" s="102"/>
      <c r="J51" s="54"/>
    </row>
    <row r="52" spans="1:37">
      <c r="B52" s="66" t="s">
        <v>110</v>
      </c>
      <c r="C52" s="66" t="s">
        <v>111</v>
      </c>
      <c r="D52" s="94">
        <v>0.125</v>
      </c>
      <c r="E52" s="102" t="str">
        <f>[1]!thsiFinD("ths_fund_establishment_date_fund",B52)</f>
        <v>2019-08-12</v>
      </c>
      <c r="F52" s="102"/>
      <c r="G52" s="102"/>
      <c r="H52" s="102"/>
      <c r="J52" s="54"/>
    </row>
    <row r="53" spans="1:37">
      <c r="B53" s="66" t="s">
        <v>114</v>
      </c>
      <c r="C53" s="66" t="s">
        <v>115</v>
      </c>
      <c r="D53" s="94">
        <v>0.125</v>
      </c>
      <c r="E53" s="102" t="str">
        <f>[1]!thsiFinD("ths_fund_establishment_date_fund",B53)</f>
        <v>2019-01-03</v>
      </c>
      <c r="F53" s="102"/>
      <c r="G53" s="102"/>
      <c r="H53" s="102"/>
      <c r="J53" s="54"/>
    </row>
    <row r="54" spans="1:37">
      <c r="B54" s="86" t="s">
        <v>94</v>
      </c>
      <c r="C54" s="86" t="s">
        <v>95</v>
      </c>
      <c r="D54" s="95">
        <v>0.125</v>
      </c>
      <c r="E54" s="102" t="str">
        <f>[1]!thsiFinD("ths_fund_establishment_date_fund",B54)</f>
        <v>2023-05-19</v>
      </c>
      <c r="F54" s="102"/>
      <c r="G54" s="102"/>
      <c r="H54" s="102"/>
      <c r="J54" s="62"/>
      <c r="K54" s="73"/>
    </row>
    <row r="55" spans="1:37">
      <c r="B55" s="86" t="s">
        <v>97</v>
      </c>
      <c r="C55" s="86" t="s">
        <v>98</v>
      </c>
      <c r="D55" s="95">
        <v>0.125</v>
      </c>
      <c r="E55" s="102" t="str">
        <f>[1]!thsiFinD("ths_fund_establishment_date_fund",B55)</f>
        <v>2022-08-16</v>
      </c>
      <c r="F55" s="102"/>
      <c r="G55" s="102"/>
      <c r="H55" s="102"/>
      <c r="J55" s="62"/>
      <c r="K55" s="73"/>
    </row>
    <row r="56" spans="1:37">
      <c r="B56" s="66" t="s">
        <v>253</v>
      </c>
      <c r="C56" s="66" t="s">
        <v>254</v>
      </c>
      <c r="D56" s="94">
        <v>0.125</v>
      </c>
      <c r="E56" s="102" t="str">
        <f>[1]!thsiFinD("ths_fund_establishment_date_fund",B56)</f>
        <v>2024-01-12</v>
      </c>
      <c r="F56" s="102"/>
      <c r="G56" s="102"/>
      <c r="H56" s="102"/>
      <c r="J56" s="54"/>
    </row>
    <row r="57" spans="1:37">
      <c r="B57" s="66" t="s">
        <v>257</v>
      </c>
      <c r="C57" s="66" t="s">
        <v>258</v>
      </c>
      <c r="D57" s="94">
        <v>0.125</v>
      </c>
      <c r="E57" s="102" t="str">
        <f>[1]!thsiFinD("ths_fund_establishment_date_fund",B57)</f>
        <v>2024-01-02</v>
      </c>
      <c r="F57" s="102"/>
      <c r="G57" s="102"/>
      <c r="H57" s="102"/>
      <c r="J57" s="54"/>
    </row>
    <row r="58" spans="1:37">
      <c r="B58" s="55" t="s">
        <v>269</v>
      </c>
      <c r="C58" s="70" t="s">
        <v>268</v>
      </c>
      <c r="D58" s="55" t="s">
        <v>203</v>
      </c>
      <c r="E58" s="55"/>
      <c r="F58" s="55"/>
      <c r="G58" s="55"/>
      <c r="H58" s="55"/>
      <c r="I58" s="55"/>
      <c r="J58" s="54"/>
    </row>
    <row r="59" spans="1:37">
      <c r="B59" s="54"/>
      <c r="D59" s="54"/>
      <c r="E59" s="54"/>
      <c r="F59" s="54"/>
      <c r="G59" s="54"/>
      <c r="H59" s="54"/>
      <c r="I59" s="54"/>
      <c r="J59" s="54"/>
    </row>
    <row r="60" spans="1:37">
      <c r="B60" s="70" t="s">
        <v>304</v>
      </c>
      <c r="C60" s="54" t="s">
        <v>305</v>
      </c>
      <c r="D60" s="86" t="str">
        <f>[1]!thsiFinD("ths_name_fund",B60,100,1)</f>
        <v>姚进</v>
      </c>
      <c r="E60" s="86" t="str">
        <f>AH60</f>
        <v>2023-12-12</v>
      </c>
      <c r="F60" s="86"/>
      <c r="G60" s="86"/>
      <c r="H60" s="86"/>
      <c r="I60" s="97">
        <f>U60/100</f>
        <v>0.44512917753022002</v>
      </c>
      <c r="J60" s="97">
        <f>V60/100</f>
        <v>0.76010392609700006</v>
      </c>
      <c r="K60" s="97">
        <f>W60/100</f>
        <v>0</v>
      </c>
      <c r="L60" s="97">
        <f>AB60</f>
        <v>8.5591501604163289E-2</v>
      </c>
      <c r="M60" s="97">
        <f>AD60</f>
        <v>8.8391542155259684E-2</v>
      </c>
      <c r="N60" s="97">
        <f>AF60</f>
        <v>-9.3143879738879276E-2</v>
      </c>
      <c r="O60" s="60">
        <f>AB60/AC60</f>
        <v>1.7753429133618359</v>
      </c>
      <c r="P60" s="60">
        <f>AD60/AE60</f>
        <v>1.5783693077572631</v>
      </c>
      <c r="Q60" s="60" t="e">
        <f>AF60/AG60</f>
        <v>#DIV/0!</v>
      </c>
      <c r="R60" s="60">
        <f>[1]!thsiFinD("ths_adjustment_nvg_ratio_fund",$B60,R$1,R$2,101)</f>
        <v>-1.7774675115455001</v>
      </c>
      <c r="S60" s="60"/>
      <c r="T60" s="74">
        <f>[1]!thsiFinD("ths_adjustment_nvg_ratio_fund",$B60,T$1,T$2,101)</f>
        <v>12.200956937799001</v>
      </c>
      <c r="U60" s="60">
        <f>[1]!thsiFinD("ths_adjustment_nvg_ratio_fund",$B60,U$1,U$2,101)</f>
        <v>44.512917753022002</v>
      </c>
      <c r="V60" s="60">
        <f>[1]!thsiFinD("ths_adjustment_nvg_ratio_fund",$B60,V$1,V$2,101)</f>
        <v>76.010392609700006</v>
      </c>
      <c r="W60" s="60">
        <f>[1]!thsiFinD("ths_adjustment_nvg_ratio_fund",$B60,W$1,W$2,101)</f>
        <v>0</v>
      </c>
      <c r="X60" s="74">
        <f>[1]!thsiFinD("ths_adjustment_nvg_ratio_fund",$B60,X$1,X$2,101)</f>
        <v>37.222222222222001</v>
      </c>
      <c r="Y60" s="74">
        <f>[1]!thsiFinD("ths_adjustment_nvg_ratio_fund",$B60,Y$1,Y$2,101)</f>
        <v>18.705035971223001</v>
      </c>
      <c r="Z60" s="74"/>
      <c r="AA60" s="74"/>
      <c r="AB60" s="88">
        <f>(1+([1]!thsiFinD("ths_adjustment_nvg_ratio_fund",$B60,AB$1,AB$2,101)-[1]!thsiFinD("ths_int_chg_ratio_index",$AJ60,AB$1,AB$2,101))/100)^(365/(AB$2-AB$1))-1</f>
        <v>8.5591501604163289E-2</v>
      </c>
      <c r="AC60" s="88">
        <f>[1]!thsiFinD("ths_tracking_error_annual_fund",$B60,AC$1,AC$2,100,101,$AJ60)/100</f>
        <v>4.8211250322387003E-2</v>
      </c>
      <c r="AD60" s="88">
        <f>(1+([1]!thsiFinD("ths_adjustment_nvg_ratio_fund",$B60,AD$1,AD$2,101)-[1]!thsiFinD("ths_int_chg_ratio_index",$AJ60,AD$1,AD$2,101))/100)^(365/(AD$2-AD$1))-1</f>
        <v>8.8391542155259684E-2</v>
      </c>
      <c r="AE60" s="88">
        <f>[1]!thsiFinD("ths_tracking_error_annual_fund",$B60,AE$1,AE$2,100,101,$AJ60)/100</f>
        <v>5.6001812580135008E-2</v>
      </c>
      <c r="AF60" s="88">
        <f>(1+([1]!thsiFinD("ths_adjustment_nvg_ratio_fund",$B60,AF$1,AF$2,101)-[1]!thsiFinD("ths_int_chg_ratio_index",$AJ60,AF$1,AF$2,101))/100)^(365/(AF$2-AF$1))-1</f>
        <v>-9.3143879738879276E-2</v>
      </c>
      <c r="AG60" s="88">
        <f>[1]!thsiFinD("ths_tracking_error_annual_fund",$B60,AG$1,AG$2,100,101,$AJ60)/100</f>
        <v>0</v>
      </c>
      <c r="AH60" s="89" t="str">
        <f>[1]!thsiFinD("ths_service_start_fund",B60,100,1,101)</f>
        <v>2023-12-12</v>
      </c>
      <c r="AI60" s="90" t="str">
        <f>[1]!thsiFinD("ths_fund_establishment_date_fund",B60)</f>
        <v>2023-12-12</v>
      </c>
      <c r="AJ60" s="62" t="str">
        <f>[1]!thsiFinD("ths_fund_basement_fund",B60,1)</f>
        <v>000852.SH</v>
      </c>
    </row>
    <row r="64" spans="1:37">
      <c r="A64" s="65"/>
      <c r="B64" s="66" t="s">
        <v>469</v>
      </c>
      <c r="C64" s="67" t="s">
        <v>470</v>
      </c>
      <c r="D64" s="67" t="str">
        <f>[1]!thsiFinD("ths_fund_manager_current_fund",B64)</f>
        <v>宋婷,钱亚婷</v>
      </c>
      <c r="E64" s="221" t="str">
        <f t="shared" ref="E64:E72" si="43">AI64</f>
        <v>2022-05-06</v>
      </c>
      <c r="F64" s="96">
        <f t="shared" ref="F64:F76" si="44">R64/100</f>
        <v>-2.7207878290512001E-2</v>
      </c>
      <c r="G64" s="96"/>
      <c r="H64" s="96"/>
      <c r="I64" s="96">
        <f t="shared" ref="I64:I75" si="45">U64/100</f>
        <v>0.47154316271962998</v>
      </c>
      <c r="J64" s="96">
        <f t="shared" ref="J64:J75" si="46">V64/100</f>
        <v>0.74696746400635006</v>
      </c>
      <c r="K64" s="96">
        <f t="shared" ref="K64:K75" si="47">W64/100</f>
        <v>0.63536028865542005</v>
      </c>
      <c r="L64" s="96">
        <f t="shared" ref="L64:L72" si="48">AB64</f>
        <v>4.6355331624142959E-2</v>
      </c>
      <c r="M64" s="96">
        <f t="shared" ref="M64:M72" si="49">AD64</f>
        <v>9.3273216554101257E-2</v>
      </c>
      <c r="N64" s="96">
        <f>AF64</f>
        <v>8.9800429255443515E-2</v>
      </c>
      <c r="O64" s="69">
        <f>AB64/AC64</f>
        <v>1.0894347843529957</v>
      </c>
      <c r="P64" s="69">
        <f>AD64/AE64</f>
        <v>2.3524638674133915</v>
      </c>
      <c r="Q64" s="69">
        <f>AF64/AG64</f>
        <v>2.2080377169597267</v>
      </c>
      <c r="R64" s="69">
        <f>[1]!thsiFinD("ths_adjustment_nvg_ratio_fund",$B64,R$1,R$2,101)</f>
        <v>-2.7207878290512002</v>
      </c>
      <c r="S64" s="69"/>
      <c r="T64" s="68">
        <f>[1]!thsiFinD("ths_adjustment_nvg_ratio_fund",$B64,T$1,T$2,101)</f>
        <v>9.8517251211862007</v>
      </c>
      <c r="U64" s="69">
        <f>[1]!thsiFinD("ths_adjustment_nvg_ratio_fund",$B64,U$1,U$2,101)</f>
        <v>47.154316271962998</v>
      </c>
      <c r="V64" s="69">
        <f>[1]!thsiFinD("ths_adjustment_nvg_ratio_fund",$B64,V$1,V$2,101)</f>
        <v>74.696746400635007</v>
      </c>
      <c r="W64" s="69">
        <f>[1]!thsiFinD("ths_adjustment_nvg_ratio_fund",$B64,W$1,W$2,101)</f>
        <v>63.536028865542001</v>
      </c>
      <c r="X64" s="68">
        <f>[1]!thsiFinD("ths_adjustment_nvg_ratio_fund",$B64,X$1,X$2,101)</f>
        <v>43.332992745478997</v>
      </c>
      <c r="Y64" s="68">
        <f>[1]!thsiFinD("ths_adjustment_nvg_ratio_fund",$B64,Y$1,Y$2,101)</f>
        <v>9.7812675266404998</v>
      </c>
      <c r="Z64" s="68">
        <f>[1]!thsiFinD("ths_adjustment_nvg_ratio_fund",$B64,Z$1,Z$2,101)</f>
        <v>-3.8503019844694002</v>
      </c>
      <c r="AA64" s="68">
        <f>[1]!thsiFinD("ths_adjustment_nvg_ratio_fund",$B64,AA$1,AA$2,101)</f>
        <v>0</v>
      </c>
      <c r="AB64" s="76">
        <f>(1+([1]!thsiFinD("ths_adjustment_nvg_ratio_fund",$B64,AB$1,AB$2,101)-[1]!thsiFinD("ths_int_chg_ratio_index",$AJ64,AB$1,AB$2,101))/100)^(365/(AB$2-AB$1))-1</f>
        <v>4.6355331624142959E-2</v>
      </c>
      <c r="AC64" s="76">
        <f>[1]!thsiFinD("ths_tracking_error_annual_fund",$B64,AC$1,AC$2,100,101,$AJ64)/100</f>
        <v>4.2549891273825004E-2</v>
      </c>
      <c r="AD64" s="76">
        <f>(1+([1]!thsiFinD("ths_adjustment_nvg_ratio_fund",$B64,AD$1,AD$2,101)-[1]!thsiFinD("ths_int_chg_ratio_index",$AJ64,AD$1,AD$2,101))/100)^(365/(AD$2-AD$1))-1</f>
        <v>9.3273216554101257E-2</v>
      </c>
      <c r="AE64" s="76">
        <f>[1]!thsiFinD("ths_tracking_error_annual_fund",$B64,AE$1,AE$2,100,101,$AJ64)/100</f>
        <v>3.9649160119368004E-2</v>
      </c>
      <c r="AF64" s="76">
        <f>(1+([1]!thsiFinD("ths_adjustment_nvg_ratio_fund",$B64,AF$1,AF$2,101)-[1]!thsiFinD("ths_int_chg_ratio_index",$AJ64,AF$1,AF$2,101))/100)^(365/(AF$2-AF$1))-1</f>
        <v>8.9800429255443515E-2</v>
      </c>
      <c r="AG64" s="76">
        <f>[1]!thsiFinD("ths_tracking_error_annual_fund",$B64,AG$1,AG$2,100,101,$AJ64)/100</f>
        <v>4.0669789544669002E-2</v>
      </c>
      <c r="AH64" s="64" t="str">
        <f>[1]!thsiFinD("ths_service_start_fund",B64,100,1,101)</f>
        <v>2025-02-21</v>
      </c>
      <c r="AI64" s="75" t="str">
        <f>[1]!thsiFinD("ths_fund_establishment_date_fund",B64)</f>
        <v>2022-05-06</v>
      </c>
      <c r="AJ64" s="70" t="str">
        <f>[1]!thsiFinD("ths_fund_basement_fund",B64,1)</f>
        <v>000905.SH</v>
      </c>
      <c r="AK64" s="220">
        <f>[1]!thsiFinD("ths_daily_large_purchase_limit_fund",B64,"2026-06-03")</f>
        <v>100000</v>
      </c>
    </row>
    <row r="65" spans="1:37">
      <c r="A65" s="65"/>
      <c r="B65" s="66" t="s">
        <v>110</v>
      </c>
      <c r="C65" s="67" t="s">
        <v>111</v>
      </c>
      <c r="D65" s="67" t="str">
        <f>[1]!thsiFinD("ths_fund_manager_current_fund",B65)</f>
        <v>杨超</v>
      </c>
      <c r="E65" s="221" t="str">
        <f t="shared" si="43"/>
        <v>2019-08-12</v>
      </c>
      <c r="F65" s="96">
        <f t="shared" si="44"/>
        <v>-2.5323246955308999E-2</v>
      </c>
      <c r="G65" s="96"/>
      <c r="H65" s="96"/>
      <c r="I65" s="96">
        <f t="shared" ref="I65:K66" si="50">U65/100</f>
        <v>0.51555852173187999</v>
      </c>
      <c r="J65" s="96">
        <f t="shared" si="50"/>
        <v>0.69785046728972011</v>
      </c>
      <c r="K65" s="96">
        <f t="shared" si="50"/>
        <v>0.50389072847682004</v>
      </c>
      <c r="L65" s="96">
        <f t="shared" si="48"/>
        <v>8.9862165355679258E-2</v>
      </c>
      <c r="M65" s="96">
        <f t="shared" si="49"/>
        <v>7.0754928664813255E-2</v>
      </c>
      <c r="N65" s="96">
        <f>AF65</f>
        <v>5.1837152328210401E-2</v>
      </c>
      <c r="O65" s="69">
        <f>AB65/AC65</f>
        <v>3.1065974880195659</v>
      </c>
      <c r="P65" s="69">
        <f>AD65/AE65</f>
        <v>2.2015810883716593</v>
      </c>
      <c r="Q65" s="69">
        <f>AF65/AG65</f>
        <v>1.6032551478923367</v>
      </c>
      <c r="R65" s="69">
        <f>[1]!thsiFinD("ths_adjustment_nvg_ratio_fund",$B65,R$1,R$2,101)</f>
        <v>-2.5323246955309</v>
      </c>
      <c r="S65" s="69"/>
      <c r="T65" s="68">
        <f>[1]!thsiFinD("ths_adjustment_nvg_ratio_fund",$B65,T$1,T$2,101)</f>
        <v>12.796473363963999</v>
      </c>
      <c r="U65" s="69">
        <f>[1]!thsiFinD("ths_adjustment_nvg_ratio_fund",$B65,U$1,U$2,101)</f>
        <v>51.555852173188001</v>
      </c>
      <c r="V65" s="69">
        <f>[1]!thsiFinD("ths_adjustment_nvg_ratio_fund",$B65,V$1,V$2,101)</f>
        <v>69.785046728972006</v>
      </c>
      <c r="W65" s="69">
        <f>[1]!thsiFinD("ths_adjustment_nvg_ratio_fund",$B65,W$1,W$2,101)</f>
        <v>50.389072847682002</v>
      </c>
      <c r="X65" s="68">
        <f>[1]!thsiFinD("ths_adjustment_nvg_ratio_fund",$B65,X$1,X$2,101)</f>
        <v>37.905642606388</v>
      </c>
      <c r="Y65" s="68">
        <f>[1]!thsiFinD("ths_adjustment_nvg_ratio_fund",$B65,Y$1,Y$2,101)</f>
        <v>10.764415781486999</v>
      </c>
      <c r="Z65" s="68">
        <f>[1]!thsiFinD("ths_adjustment_nvg_ratio_fund",$B65,Z$1,Z$2,101)</f>
        <v>-9.1817398794142999</v>
      </c>
      <c r="AA65" s="68">
        <f>[1]!thsiFinD("ths_adjustment_nvg_ratio_fund",$B65,AA$1,AA$2,101)</f>
        <v>-19.892361829849001</v>
      </c>
      <c r="AB65" s="76">
        <f>(1+([1]!thsiFinD("ths_adjustment_nvg_ratio_fund",$B65,AB$1,AB$2,101)-[1]!thsiFinD("ths_int_chg_ratio_index",$AJ65,AB$1,AB$2,101))/100)^(365/(AB$2-AB$1))-1</f>
        <v>8.9862165355679258E-2</v>
      </c>
      <c r="AC65" s="76">
        <f>[1]!thsiFinD("ths_tracking_error_annual_fund",$B65,AC$1,AC$2,100,101,$AJ65)/100</f>
        <v>2.8926233830494003E-2</v>
      </c>
      <c r="AD65" s="76">
        <f>(1+([1]!thsiFinD("ths_adjustment_nvg_ratio_fund",$B65,AD$1,AD$2,101)-[1]!thsiFinD("ths_int_chg_ratio_index",$AJ65,AD$1,AD$2,101))/100)^(365/(AD$2-AD$1))-1</f>
        <v>7.0754928664813255E-2</v>
      </c>
      <c r="AE65" s="76">
        <f>[1]!thsiFinD("ths_tracking_error_annual_fund",$B65,AE$1,AE$2,100,101,$AJ65)/100</f>
        <v>3.2138234216549003E-2</v>
      </c>
      <c r="AF65" s="76">
        <f>(1+([1]!thsiFinD("ths_adjustment_nvg_ratio_fund",$B65,AF$1,AF$2,101)-[1]!thsiFinD("ths_int_chg_ratio_index",$AJ65,AF$1,AF$2,101))/100)^(365/(AF$2-AF$1))-1</f>
        <v>5.1837152328210401E-2</v>
      </c>
      <c r="AG65" s="76">
        <f>[1]!thsiFinD("ths_tracking_error_annual_fund",$B65,AG$1,AG$2,100,101,$AJ65)/100</f>
        <v>3.2332440907086001E-2</v>
      </c>
      <c r="AH65" s="64" t="str">
        <f>[1]!thsiFinD("ths_service_start_fund",B65,100,1,101)</f>
        <v>2019-08-12</v>
      </c>
      <c r="AI65" s="75" t="str">
        <f>[1]!thsiFinD("ths_fund_establishment_date_fund",B65)</f>
        <v>2019-08-12</v>
      </c>
      <c r="AJ65" s="70" t="str">
        <f>[1]!thsiFinD("ths_fund_basement_fund",B65,1)</f>
        <v>000905.SH</v>
      </c>
      <c r="AK65" s="220">
        <f>[1]!thsiFinD("ths_daily_large_purchase_limit_fund",B65,"2026-06-03")</f>
        <v>0</v>
      </c>
    </row>
    <row r="66" spans="1:37" s="92" customFormat="1">
      <c r="A66" s="62"/>
      <c r="B66" s="86" t="s">
        <v>100</v>
      </c>
      <c r="C66" s="87" t="s">
        <v>101</v>
      </c>
      <c r="D66" s="87" t="str">
        <f>[1]!thsiFinD("ths_fund_manager_current_fund",B66)</f>
        <v>杨超</v>
      </c>
      <c r="E66" s="222" t="str">
        <f t="shared" si="43"/>
        <v>2022-01-04</v>
      </c>
      <c r="F66" s="97">
        <f t="shared" si="44"/>
        <v>-2.026696056821E-2</v>
      </c>
      <c r="G66" s="97"/>
      <c r="H66" s="97"/>
      <c r="I66" s="97">
        <f t="shared" si="50"/>
        <v>0.43609764853707</v>
      </c>
      <c r="J66" s="97">
        <f t="shared" si="50"/>
        <v>0.83140666132540009</v>
      </c>
      <c r="K66" s="97">
        <f t="shared" si="50"/>
        <v>0.58677112257040998</v>
      </c>
      <c r="L66" s="97">
        <f t="shared" si="48"/>
        <v>7.6665508770437318E-2</v>
      </c>
      <c r="M66" s="97">
        <f t="shared" si="49"/>
        <v>0.12040953614429273</v>
      </c>
      <c r="N66" s="97">
        <f>AF66</f>
        <v>9.9527671356118619E-2</v>
      </c>
      <c r="O66" s="60">
        <f>AB66/AC66</f>
        <v>2.415116045328531</v>
      </c>
      <c r="P66" s="60">
        <f>AD66/AE66</f>
        <v>3.4259699195730917</v>
      </c>
      <c r="Q66" s="60">
        <f>AF66/AG66</f>
        <v>2.8013613281688969</v>
      </c>
      <c r="R66" s="60">
        <f>[1]!thsiFinD("ths_adjustment_nvg_ratio_fund",$B66,R$1,R$2,101)</f>
        <v>-2.0266960568210002</v>
      </c>
      <c r="S66" s="60"/>
      <c r="T66" s="74">
        <f>[1]!thsiFinD("ths_adjustment_nvg_ratio_fund",$B66,T$1,T$2,101)</f>
        <v>11.094910782475999</v>
      </c>
      <c r="U66" s="60">
        <f>[1]!thsiFinD("ths_adjustment_nvg_ratio_fund",$B66,U$1,U$2,101)</f>
        <v>43.609764853706999</v>
      </c>
      <c r="V66" s="60">
        <f>[1]!thsiFinD("ths_adjustment_nvg_ratio_fund",$B66,V$1,V$2,101)</f>
        <v>83.140666132540005</v>
      </c>
      <c r="W66" s="60">
        <f>[1]!thsiFinD("ths_adjustment_nvg_ratio_fund",$B66,W$1,W$2,101)</f>
        <v>58.677112257041003</v>
      </c>
      <c r="X66" s="74">
        <f>[1]!thsiFinD("ths_adjustment_nvg_ratio_fund",$B66,X$1,X$2,101)</f>
        <v>40.107003891051001</v>
      </c>
      <c r="Y66" s="74">
        <f>[1]!thsiFinD("ths_adjustment_nvg_ratio_fund",$B66,Y$1,Y$2,101)</f>
        <v>10.728134424817</v>
      </c>
      <c r="Z66" s="74">
        <f>[1]!thsiFinD("ths_adjustment_nvg_ratio_fund",$B66,Z$1,Z$2,101)</f>
        <v>-0.72711719418306997</v>
      </c>
      <c r="AA66" s="74">
        <f>[1]!thsiFinD("ths_adjustment_nvg_ratio_fund",$B66,AA$1,AA$2,101)</f>
        <v>0</v>
      </c>
      <c r="AB66" s="88">
        <f>(1+([1]!thsiFinD("ths_adjustment_nvg_ratio_fund",$B66,AB$1,AB$2,101)-[1]!thsiFinD("ths_int_chg_ratio_index",$AJ66,AB$1,AB$2,101))/100)^(365/(AB$2-AB$1))-1</f>
        <v>7.6665508770437318E-2</v>
      </c>
      <c r="AC66" s="88">
        <f>[1]!thsiFinD("ths_tracking_error_annual_fund",$B66,AC$1,AC$2,100,101,$AJ66)/100</f>
        <v>3.1744026925219E-2</v>
      </c>
      <c r="AD66" s="88">
        <f>(1+([1]!thsiFinD("ths_adjustment_nvg_ratio_fund",$B66,AD$1,AD$2,101)-[1]!thsiFinD("ths_int_chg_ratio_index",$AJ66,AD$1,AD$2,101))/100)^(365/(AD$2-AD$1))-1</f>
        <v>0.12040953614429273</v>
      </c>
      <c r="AE66" s="88">
        <f>[1]!thsiFinD("ths_tracking_error_annual_fund",$B66,AE$1,AE$2,100,101,$AJ66)/100</f>
        <v>3.5146115982039004E-2</v>
      </c>
      <c r="AF66" s="88">
        <f>(1+([1]!thsiFinD("ths_adjustment_nvg_ratio_fund",$B66,AF$1,AF$2,101)-[1]!thsiFinD("ths_int_chg_ratio_index",$AJ66,AF$1,AF$2,101))/100)^(365/(AF$2-AF$1))-1</f>
        <v>9.9527671356118619E-2</v>
      </c>
      <c r="AG66" s="88">
        <f>[1]!thsiFinD("ths_tracking_error_annual_fund",$B66,AG$1,AG$2,100,101,$AJ66)/100</f>
        <v>3.5528323445934998E-2</v>
      </c>
      <c r="AH66" s="89" t="str">
        <f>[1]!thsiFinD("ths_service_start_fund",B66,100,1,101)</f>
        <v>2022-01-04</v>
      </c>
      <c r="AI66" s="90" t="str">
        <f>[1]!thsiFinD("ths_fund_establishment_date_fund",B66)</f>
        <v>2022-01-04</v>
      </c>
      <c r="AJ66" s="62" t="str">
        <f>[1]!thsiFinD("ths_fund_basement_fund",B66,1)</f>
        <v>000852.SH</v>
      </c>
      <c r="AK66" s="220">
        <f>[1]!thsiFinD("ths_daily_large_purchase_limit_fund",B66,"2026-06-03")</f>
        <v>0</v>
      </c>
    </row>
    <row r="67" spans="1:37" s="92" customFormat="1">
      <c r="A67" s="62"/>
      <c r="B67" s="86" t="s">
        <v>97</v>
      </c>
      <c r="C67" s="87" t="s">
        <v>98</v>
      </c>
      <c r="D67" s="87" t="str">
        <f>[1]!thsiFinD("ths_fund_manager_current_fund",B67)</f>
        <v>胡崇海,刘晟</v>
      </c>
      <c r="E67" s="222" t="str">
        <f t="shared" si="43"/>
        <v>2022-08-16</v>
      </c>
      <c r="F67" s="97">
        <f t="shared" si="44"/>
        <v>-2.4206815511162997E-2</v>
      </c>
      <c r="G67" s="97"/>
      <c r="H67" s="97"/>
      <c r="I67" s="97">
        <f t="shared" si="45"/>
        <v>0.45339984247834003</v>
      </c>
      <c r="J67" s="97">
        <f t="shared" si="46"/>
        <v>0.89006486855582001</v>
      </c>
      <c r="K67" s="97">
        <f t="shared" si="47"/>
        <v>0.66830738322451</v>
      </c>
      <c r="L67" s="97">
        <f t="shared" si="48"/>
        <v>9.3764815700589921E-2</v>
      </c>
      <c r="M67" s="97">
        <f t="shared" si="49"/>
        <v>0.14607021838307288</v>
      </c>
      <c r="N67" s="97">
        <f>AF67</f>
        <v>0.12140938734244644</v>
      </c>
      <c r="O67" s="60">
        <f>AB67/AC67</f>
        <v>2.9994515564714703</v>
      </c>
      <c r="P67" s="60">
        <f>AD67/AE67</f>
        <v>4.1219759704804879</v>
      </c>
      <c r="Q67" s="60">
        <f>AF67/AG67</f>
        <v>3.5154297694324868</v>
      </c>
      <c r="R67" s="60">
        <f>[1]!thsiFinD("ths_adjustment_nvg_ratio_fund",$B67,R$1,R$2,101)</f>
        <v>-2.4206815511162998</v>
      </c>
      <c r="S67" s="60"/>
      <c r="T67" s="74">
        <f>[1]!thsiFinD("ths_adjustment_nvg_ratio_fund",$B67,T$1,T$2,101)</f>
        <v>12.299682196227</v>
      </c>
      <c r="U67" s="60">
        <f>[1]!thsiFinD("ths_adjustment_nvg_ratio_fund",$B67,U$1,U$2,101)</f>
        <v>45.339984247834003</v>
      </c>
      <c r="V67" s="60">
        <f>[1]!thsiFinD("ths_adjustment_nvg_ratio_fund",$B67,V$1,V$2,101)</f>
        <v>89.006486855581997</v>
      </c>
      <c r="W67" s="60">
        <f>[1]!thsiFinD("ths_adjustment_nvg_ratio_fund",$B67,W$1,W$2,101)</f>
        <v>66.830738322450998</v>
      </c>
      <c r="X67" s="74">
        <f>[1]!thsiFinD("ths_adjustment_nvg_ratio_fund",$B67,X$1,X$2,101)</f>
        <v>40.313092979126999</v>
      </c>
      <c r="Y67" s="74">
        <f>[1]!thsiFinD("ths_adjustment_nvg_ratio_fund",$B67,Y$1,Y$2,101)</f>
        <v>13.540881180653001</v>
      </c>
      <c r="Z67" s="74">
        <f>[1]!thsiFinD("ths_adjustment_nvg_ratio_fund",$B67,Z$1,Z$2,101)</f>
        <v>2.5632526792619998</v>
      </c>
      <c r="AA67" s="74">
        <f>[1]!thsiFinD("ths_adjustment_nvg_ratio_fund",$B67,AA$1,AA$2,101)</f>
        <v>0</v>
      </c>
      <c r="AB67" s="88">
        <f>(1+([1]!thsiFinD("ths_adjustment_nvg_ratio_fund",$B67,AB$1,AB$2,101)-[1]!thsiFinD("ths_int_chg_ratio_index",$AJ67,AB$1,AB$2,101))/100)^(365/(AB$2-AB$1))-1</f>
        <v>9.3764815700589921E-2</v>
      </c>
      <c r="AC67" s="88">
        <f>[1]!thsiFinD("ths_tracking_error_annual_fund",$B67,AC$1,AC$2,100,101,$AJ67)/100</f>
        <v>3.1260653467894001E-2</v>
      </c>
      <c r="AD67" s="88">
        <f>(1+([1]!thsiFinD("ths_adjustment_nvg_ratio_fund",$B67,AD$1,AD$2,101)-[1]!thsiFinD("ths_int_chg_ratio_index",$AJ67,AD$1,AD$2,101))/100)^(365/(AD$2-AD$1))-1</f>
        <v>0.14607021838307288</v>
      </c>
      <c r="AE67" s="88">
        <f>[1]!thsiFinD("ths_tracking_error_annual_fund",$B67,AE$1,AE$2,100,101,$AJ67)/100</f>
        <v>3.5436940784991003E-2</v>
      </c>
      <c r="AF67" s="88">
        <f>(1+([1]!thsiFinD("ths_adjustment_nvg_ratio_fund",$B67,AF$1,AF$2,101)-[1]!thsiFinD("ths_int_chg_ratio_index",$AJ67,AF$1,AF$2,101))/100)^(365/(AF$2-AF$1))-1</f>
        <v>0.12140938734244644</v>
      </c>
      <c r="AG67" s="88">
        <f>[1]!thsiFinD("ths_tracking_error_annual_fund",$B67,AG$1,AG$2,100,101,$AJ67)/100</f>
        <v>3.4536143602734E-2</v>
      </c>
      <c r="AH67" s="89" t="str">
        <f>[1]!thsiFinD("ths_service_start_fund",B67,100,1,101)</f>
        <v>2024-08-21</v>
      </c>
      <c r="AI67" s="90" t="str">
        <f>[1]!thsiFinD("ths_fund_establishment_date_fund",B67)</f>
        <v>2022-08-16</v>
      </c>
      <c r="AJ67" s="62" t="str">
        <f>[1]!thsiFinD("ths_fund_basement_fund",B67,1)</f>
        <v>000852.SH</v>
      </c>
      <c r="AK67" s="220">
        <f>[1]!thsiFinD("ths_daily_large_purchase_limit_fund",B67,"2026-06-03")</f>
        <v>0</v>
      </c>
    </row>
    <row r="68" spans="1:37" s="92" customFormat="1">
      <c r="A68" s="62"/>
      <c r="B68" s="86" t="s">
        <v>94</v>
      </c>
      <c r="C68" s="87" t="s">
        <v>95</v>
      </c>
      <c r="D68" s="87" t="str">
        <f>[1]!thsiFinD("ths_fund_manager_current_fund",B68)</f>
        <v>许一尊,王星星</v>
      </c>
      <c r="E68" s="222" t="str">
        <f t="shared" si="43"/>
        <v>2023-05-19</v>
      </c>
      <c r="F68" s="97">
        <f t="shared" si="44"/>
        <v>-1.808557565064E-2</v>
      </c>
      <c r="G68" s="97"/>
      <c r="H68" s="97"/>
      <c r="I68" s="97">
        <f>U68/100</f>
        <v>0.52309271296613002</v>
      </c>
      <c r="J68" s="97">
        <f>V68/100</f>
        <v>0.97493623156260001</v>
      </c>
      <c r="K68" s="97">
        <f>W68/100</f>
        <v>0.78044391121776002</v>
      </c>
      <c r="L68" s="97">
        <f t="shared" si="48"/>
        <v>0.1626112635481336</v>
      </c>
      <c r="M68" s="97">
        <f t="shared" si="49"/>
        <v>0.1821994742118298</v>
      </c>
      <c r="N68" s="97">
        <f>AF68</f>
        <v>0.15016521475884592</v>
      </c>
      <c r="O68" s="60">
        <f>AB68/AC68</f>
        <v>3.9294909437412793</v>
      </c>
      <c r="P68" s="60">
        <f>AD68/AE68</f>
        <v>3.5782772335510722</v>
      </c>
      <c r="Q68" s="60">
        <f>AF68/AG68</f>
        <v>2.6071193909605985</v>
      </c>
      <c r="R68" s="60">
        <f>[1]!thsiFinD("ths_adjustment_nvg_ratio_fund",$B68,R$1,R$2,101)</f>
        <v>-1.808557565064</v>
      </c>
      <c r="S68" s="60"/>
      <c r="T68" s="74">
        <f>[1]!thsiFinD("ths_adjustment_nvg_ratio_fund",$B68,T$1,T$2,101)</f>
        <v>15.284521266264999</v>
      </c>
      <c r="U68" s="60">
        <f>[1]!thsiFinD("ths_adjustment_nvg_ratio_fund",$B68,U$1,U$2,101)</f>
        <v>52.309271296612998</v>
      </c>
      <c r="V68" s="60">
        <f>[1]!thsiFinD("ths_adjustment_nvg_ratio_fund",$B68,V$1,V$2,101)</f>
        <v>97.49362315626</v>
      </c>
      <c r="W68" s="60">
        <f>[1]!thsiFinD("ths_adjustment_nvg_ratio_fund",$B68,W$1,W$2,101)</f>
        <v>78.044391121776002</v>
      </c>
      <c r="X68" s="74">
        <f>[1]!thsiFinD("ths_adjustment_nvg_ratio_fund",$B68,X$1,X$2,101)</f>
        <v>47.142312821490002</v>
      </c>
      <c r="Y68" s="74">
        <f>[1]!thsiFinD("ths_adjustment_nvg_ratio_fund",$B68,Y$1,Y$2,101)</f>
        <v>4.2088544768712</v>
      </c>
      <c r="Z68" s="74">
        <f>[1]!thsiFinD("ths_adjustment_nvg_ratio_fund",$B68,Z$1,Z$2,101)</f>
        <v>0</v>
      </c>
      <c r="AA68" s="74">
        <f>[1]!thsiFinD("ths_adjustment_nvg_ratio_fund",$B68,AA$1,AA$2,101)</f>
        <v>0</v>
      </c>
      <c r="AB68" s="88">
        <f>(1+([1]!thsiFinD("ths_adjustment_nvg_ratio_fund",$B68,AB$1,AB$2,101)-[1]!thsiFinD("ths_int_chg_ratio_index",$AJ68,AB$1,AB$2,101))/100)^(365/(AB$2-AB$1))-1</f>
        <v>0.1626112635481336</v>
      </c>
      <c r="AC68" s="88">
        <f>[1]!thsiFinD("ths_tracking_error_annual_fund",$B68,AC$1,AC$2,100,101,$AJ68)/100</f>
        <v>4.1382272125384E-2</v>
      </c>
      <c r="AD68" s="88">
        <f>(1+([1]!thsiFinD("ths_adjustment_nvg_ratio_fund",$B68,AD$1,AD$2,101)-[1]!thsiFinD("ths_int_chg_ratio_index",$AJ68,AD$1,AD$2,101))/100)^(365/(AD$2-AD$1))-1</f>
        <v>0.1821994742118298</v>
      </c>
      <c r="AE68" s="88">
        <f>[1]!thsiFinD("ths_tracking_error_annual_fund",$B68,AE$1,AE$2,100,101,$AJ68)/100</f>
        <v>5.0918210725393001E-2</v>
      </c>
      <c r="AF68" s="88">
        <f>(1+([1]!thsiFinD("ths_adjustment_nvg_ratio_fund",$B68,AF$1,AF$2,101)-[1]!thsiFinD("ths_int_chg_ratio_index",$AJ68,AF$1,AF$2,101))/100)^(365/(AF$2-AF$1))-1</f>
        <v>0.15016521475884592</v>
      </c>
      <c r="AG68" s="88">
        <f>[1]!thsiFinD("ths_tracking_error_annual_fund",$B68,AG$1,AG$2,100,101,$AJ68)/100</f>
        <v>5.7598135044946E-2</v>
      </c>
      <c r="AH68" s="89" t="str">
        <f>[1]!thsiFinD("ths_service_start_fund",B68,100,1,101)</f>
        <v>2023-06-29</v>
      </c>
      <c r="AI68" s="90" t="str">
        <f>[1]!thsiFinD("ths_fund_establishment_date_fund",B68)</f>
        <v>2023-05-19</v>
      </c>
      <c r="AJ68" s="62" t="str">
        <f>[1]!thsiFinD("ths_fund_basement_fund",B68,1)</f>
        <v>000852.SH</v>
      </c>
      <c r="AK68" s="220">
        <f>[1]!thsiFinD("ths_daily_large_purchase_limit_fund",B68,"2026-06-03")</f>
        <v>0</v>
      </c>
    </row>
    <row r="69" spans="1:37">
      <c r="B69" s="66" t="s">
        <v>253</v>
      </c>
      <c r="C69" s="67" t="s">
        <v>254</v>
      </c>
      <c r="D69" s="67" t="str">
        <f>[1]!thsiFinD("ths_fund_manager_current_fund",B69)</f>
        <v>盛豪,雷文渊,孔令烨</v>
      </c>
      <c r="E69" s="221" t="str">
        <f t="shared" si="43"/>
        <v>2024-01-12</v>
      </c>
      <c r="F69" s="96">
        <f t="shared" si="44"/>
        <v>-1.3601161665053001E-2</v>
      </c>
      <c r="G69" s="96"/>
      <c r="H69" s="96"/>
      <c r="I69" s="96">
        <f t="shared" ref="I69:J71" si="51">U69/100</f>
        <v>0.48275611175785998</v>
      </c>
      <c r="J69" s="96">
        <f t="shared" si="51"/>
        <v>1.2441361083581</v>
      </c>
      <c r="K69" s="96" t="s">
        <v>189</v>
      </c>
      <c r="L69" s="96">
        <f t="shared" si="48"/>
        <v>0.15738477123494365</v>
      </c>
      <c r="M69" s="96">
        <f t="shared" si="49"/>
        <v>0.23066791508133644</v>
      </c>
      <c r="N69" s="96"/>
      <c r="O69" s="69"/>
      <c r="P69" s="69"/>
      <c r="Q69" s="69"/>
      <c r="R69" s="69">
        <f>[1]!thsiFinD("ths_adjustment_nvg_ratio_fund",$B69,R$1,R$2,101)</f>
        <v>-1.3601161665053001</v>
      </c>
      <c r="S69" s="69"/>
      <c r="T69" s="68">
        <f>[1]!thsiFinD("ths_adjustment_nvg_ratio_fund",$B69,T$1,T$2,101)</f>
        <v>13.103563103562999</v>
      </c>
      <c r="U69" s="69">
        <f>[1]!thsiFinD("ths_adjustment_nvg_ratio_fund",$B69,U$1,U$2,101)</f>
        <v>48.275611175785997</v>
      </c>
      <c r="V69" s="69">
        <f>[1]!thsiFinD("ths_adjustment_nvg_ratio_fund",$B69,V$1,V$2,101)</f>
        <v>124.41361083581</v>
      </c>
      <c r="W69" s="69">
        <f>[1]!thsiFinD("ths_adjustment_nvg_ratio_fund",$B69,W$1,W$2,101)</f>
        <v>0</v>
      </c>
      <c r="X69" s="68">
        <f>[1]!thsiFinD("ths_adjustment_nvg_ratio_fund",$B69,X$1,X$2,101)</f>
        <v>54.356206630686003</v>
      </c>
      <c r="Y69" s="68">
        <f>[1]!thsiFinD("ths_adjustment_nvg_ratio_fund",$B69,Y$1,Y$2,101)</f>
        <v>0</v>
      </c>
      <c r="Z69" s="68">
        <f>[1]!thsiFinD("ths_adjustment_nvg_ratio_fund",$B69,Z$1,Z$2,101)</f>
        <v>0</v>
      </c>
      <c r="AA69" s="68">
        <f>[1]!thsiFinD("ths_adjustment_nvg_ratio_fund",$B69,AA$1,AA$2,101)</f>
        <v>0</v>
      </c>
      <c r="AB69" s="76">
        <f>(1+([1]!thsiFinD("ths_adjustment_nvg_ratio_fund",$B69,AB$1,AB$2,101)-[1]!thsiFinD("ths_int_chg_ratio_index",$AJ69,AB$1,AB$2,101))/100)^(365/(AB$2-AB$1))-1</f>
        <v>0.15738477123494365</v>
      </c>
      <c r="AC69" s="76">
        <f>[1]!thsiFinD("ths_tracking_error_annual_fund",$B69,AC$1,AC$2,100,101,$AJ69)/100</f>
        <v>0</v>
      </c>
      <c r="AD69" s="76">
        <f>(1+([1]!thsiFinD("ths_adjustment_nvg_ratio_fund",$B69,AD$1,AD$2,101)-[1]!thsiFinD("ths_int_chg_ratio_index",$AJ69,AD$1,AD$2,101))/100)^(365/(AD$2-AD$1))-1</f>
        <v>0.23066791508133644</v>
      </c>
      <c r="AE69" s="76">
        <f>[1]!thsiFinD("ths_tracking_error_annual_fund",$B69,AE$1,AE$2,100,101,$AJ69)/100</f>
        <v>0</v>
      </c>
      <c r="AF69" s="76">
        <f>(1+([1]!thsiFinD("ths_adjustment_nvg_ratio_fund",$B69,AF$1,AF$2,101)-[1]!thsiFinD("ths_int_chg_ratio_index",$AJ69,AF$1,AF$2,101))/100)^(365/(AF$2-AF$1))-1</f>
        <v>-0.1549769820358845</v>
      </c>
      <c r="AG69" s="76">
        <f>[1]!thsiFinD("ths_tracking_error_annual_fund",$B69,AG$1,AG$2,100,101,$AJ69)/100</f>
        <v>0</v>
      </c>
      <c r="AH69" s="64" t="str">
        <f>[1]!thsiFinD("ths_service_start_fund",B69,100,1,101)</f>
        <v>2024-01-12</v>
      </c>
      <c r="AI69" s="75" t="str">
        <f>[1]!thsiFinD("ths_fund_establishment_date_fund",B69)</f>
        <v>2024-01-12</v>
      </c>
      <c r="AJ69" s="70" t="str">
        <f>[1]!thsiFinD("ths_fund_basement_fund",B69,1)</f>
        <v>932000.CSI</v>
      </c>
      <c r="AK69" s="220">
        <f>[1]!thsiFinD("ths_daily_large_purchase_limit_fund",B69,"2026-06-03")</f>
        <v>100000</v>
      </c>
    </row>
    <row r="70" spans="1:37">
      <c r="B70" s="66" t="s">
        <v>257</v>
      </c>
      <c r="C70" s="67" t="s">
        <v>258</v>
      </c>
      <c r="D70" s="67" t="str">
        <f>[1]!thsiFinD("ths_fund_manager_current_fund",B70)</f>
        <v>王平,刘浒</v>
      </c>
      <c r="E70" s="221" t="str">
        <f t="shared" si="43"/>
        <v>2024-01-02</v>
      </c>
      <c r="F70" s="96">
        <f t="shared" si="44"/>
        <v>-1.4939495045068E-2</v>
      </c>
      <c r="G70" s="96"/>
      <c r="H70" s="96"/>
      <c r="I70" s="96">
        <f t="shared" si="51"/>
        <v>0.46917706476530002</v>
      </c>
      <c r="J70" s="96">
        <f t="shared" si="51"/>
        <v>1.0776178972796999</v>
      </c>
      <c r="K70" s="96" t="s">
        <v>189</v>
      </c>
      <c r="L70" s="96">
        <f t="shared" si="48"/>
        <v>0.14397356551380147</v>
      </c>
      <c r="M70" s="96">
        <f t="shared" si="49"/>
        <v>0.16170725785822304</v>
      </c>
      <c r="N70" s="96"/>
      <c r="O70" s="69"/>
      <c r="P70" s="69"/>
      <c r="Q70" s="69"/>
      <c r="R70" s="69">
        <f>[1]!thsiFinD("ths_adjustment_nvg_ratio_fund",$B70,R$1,R$2,101)</f>
        <v>-1.4939495045068001</v>
      </c>
      <c r="S70" s="69"/>
      <c r="T70" s="68">
        <f>[1]!thsiFinD("ths_adjustment_nvg_ratio_fund",$B70,T$1,T$2,101)</f>
        <v>14.965709636173001</v>
      </c>
      <c r="U70" s="69">
        <f>[1]!thsiFinD("ths_adjustment_nvg_ratio_fund",$B70,U$1,U$2,101)</f>
        <v>46.91770647653</v>
      </c>
      <c r="V70" s="69">
        <f>[1]!thsiFinD("ths_adjustment_nvg_ratio_fund",$B70,V$1,V$2,101)</f>
        <v>107.76178972797</v>
      </c>
      <c r="W70" s="69">
        <f>[1]!thsiFinD("ths_adjustment_nvg_ratio_fund",$B70,W$1,W$2,101)</f>
        <v>0</v>
      </c>
      <c r="X70" s="68">
        <f>[1]!thsiFinD("ths_adjustment_nvg_ratio_fund",$B70,X$1,X$2,101)</f>
        <v>49.098786828423002</v>
      </c>
      <c r="Y70" s="68">
        <f>[1]!thsiFinD("ths_adjustment_nvg_ratio_fund",$B70,Y$1,Y$2,101)</f>
        <v>0</v>
      </c>
      <c r="Z70" s="68">
        <f>[1]!thsiFinD("ths_adjustment_nvg_ratio_fund",$B70,Z$1,Z$2,101)</f>
        <v>0</v>
      </c>
      <c r="AA70" s="68">
        <f>[1]!thsiFinD("ths_adjustment_nvg_ratio_fund",$B70,AA$1,AA$2,101)</f>
        <v>0</v>
      </c>
      <c r="AB70" s="76">
        <f>(1+([1]!thsiFinD("ths_adjustment_nvg_ratio_fund",$B70,AB$1,AB$2,101)-[1]!thsiFinD("ths_int_chg_ratio_index",$AJ70,AB$1,AB$2,101))/100)^(365/(AB$2-AB$1))-1</f>
        <v>0.14397356551380147</v>
      </c>
      <c r="AC70" s="76">
        <f>[1]!thsiFinD("ths_tracking_error_annual_fund",$B70,AC$1,AC$2,100,101,$AJ70)/100</f>
        <v>0</v>
      </c>
      <c r="AD70" s="76">
        <f>(1+([1]!thsiFinD("ths_adjustment_nvg_ratio_fund",$B70,AD$1,AD$2,101)-[1]!thsiFinD("ths_int_chg_ratio_index",$AJ70,AD$1,AD$2,101))/100)^(365/(AD$2-AD$1))-1</f>
        <v>0.16170725785822304</v>
      </c>
      <c r="AE70" s="76">
        <f>[1]!thsiFinD("ths_tracking_error_annual_fund",$B70,AE$1,AE$2,100,101,$AJ70)/100</f>
        <v>0</v>
      </c>
      <c r="AF70" s="76">
        <f>(1+([1]!thsiFinD("ths_adjustment_nvg_ratio_fund",$B70,AF$1,AF$2,101)-[1]!thsiFinD("ths_int_chg_ratio_index",$AJ70,AF$1,AF$2,101))/100)^(365/(AF$2-AF$1))-1</f>
        <v>-0.1549769820358845</v>
      </c>
      <c r="AG70" s="76">
        <f>[1]!thsiFinD("ths_tracking_error_annual_fund",$B70,AG$1,AG$2,100,101,$AJ70)/100</f>
        <v>0</v>
      </c>
      <c r="AH70" s="64" t="str">
        <f>[1]!thsiFinD("ths_service_start_fund",B70,100,1,101)</f>
        <v>2024-01-02</v>
      </c>
      <c r="AI70" s="75" t="str">
        <f>[1]!thsiFinD("ths_fund_establishment_date_fund",B70)</f>
        <v>2024-01-02</v>
      </c>
      <c r="AJ70" s="70" t="str">
        <f>[1]!thsiFinD("ths_fund_basement_fund",B70,1)</f>
        <v>932000.CSI</v>
      </c>
      <c r="AK70" s="220">
        <f>[1]!thsiFinD("ths_daily_large_purchase_limit_fund",B70,"2026-06-03")</f>
        <v>0</v>
      </c>
    </row>
    <row r="71" spans="1:37" s="85" customFormat="1">
      <c r="A71" s="5"/>
      <c r="B71" s="77" t="s">
        <v>473</v>
      </c>
      <c r="C71" s="78" t="s">
        <v>474</v>
      </c>
      <c r="D71" s="78" t="str">
        <f>[1]!thsiFinD("ths_fund_manager_current_fund",B71)</f>
        <v>杨梦</v>
      </c>
      <c r="E71" s="224" t="str">
        <f t="shared" si="43"/>
        <v>2019-04-26</v>
      </c>
      <c r="F71" s="100">
        <f t="shared" si="44"/>
        <v>-1.4008343204408E-2</v>
      </c>
      <c r="G71" s="100"/>
      <c r="H71" s="100"/>
      <c r="I71" s="100">
        <f t="shared" si="51"/>
        <v>0.30362249761678001</v>
      </c>
      <c r="J71" s="100">
        <f t="shared" si="51"/>
        <v>0.47337232568878002</v>
      </c>
      <c r="K71" s="100">
        <f>W71/100</f>
        <v>0.49769224751622998</v>
      </c>
      <c r="L71" s="100">
        <f t="shared" si="48"/>
        <v>6.1744041145458173E-2</v>
      </c>
      <c r="M71" s="100">
        <f t="shared" si="49"/>
        <v>6.5069986499435073E-2</v>
      </c>
      <c r="N71" s="100">
        <f>AF71</f>
        <v>7.8004663245528461E-2</v>
      </c>
      <c r="O71" s="80">
        <f>AB71/AC71</f>
        <v>1.9830564878926955</v>
      </c>
      <c r="P71" s="80">
        <f>AD71/AE71</f>
        <v>1.7158078556678957</v>
      </c>
      <c r="Q71" s="80">
        <f>AF71/AG71</f>
        <v>1.9416219383612974</v>
      </c>
      <c r="R71" s="80">
        <f>[1]!thsiFinD("ths_adjustment_nvg_ratio_fund",$B71,R$1,R$2,101)</f>
        <v>-1.4008343204408</v>
      </c>
      <c r="S71" s="80"/>
      <c r="T71" s="79">
        <f>[1]!thsiFinD("ths_adjustment_nvg_ratio_fund",$B71,T$1,T$2,101)</f>
        <v>7.2368789559177999</v>
      </c>
      <c r="U71" s="80">
        <f>[1]!thsiFinD("ths_adjustment_nvg_ratio_fund",$B71,U$1,U$2,101)</f>
        <v>30.362249761678001</v>
      </c>
      <c r="V71" s="80">
        <f>[1]!thsiFinD("ths_adjustment_nvg_ratio_fund",$B71,V$1,V$2,101)</f>
        <v>47.337232568878001</v>
      </c>
      <c r="W71" s="80">
        <f>[1]!thsiFinD("ths_adjustment_nvg_ratio_fund",$B71,W$1,W$2,101)</f>
        <v>49.769224751623</v>
      </c>
      <c r="X71" s="79">
        <f>[1]!thsiFinD("ths_adjustment_nvg_ratio_fund",$B71,X$1,X$2,101)</f>
        <v>23.030804217490001</v>
      </c>
      <c r="Y71" s="79">
        <f>[1]!thsiFinD("ths_adjustment_nvg_ratio_fund",$B71,Y$1,Y$2,101)</f>
        <v>19.089043906442001</v>
      </c>
      <c r="Z71" s="79">
        <f>[1]!thsiFinD("ths_adjustment_nvg_ratio_fund",$B71,Z$1,Z$2,101)</f>
        <v>-4.2661847894406</v>
      </c>
      <c r="AA71" s="79">
        <f>[1]!thsiFinD("ths_adjustment_nvg_ratio_fund",$B71,AA$1,AA$2,101)</f>
        <v>-20.860535969657001</v>
      </c>
      <c r="AB71" s="81">
        <f>(1+([1]!thsiFinD("ths_adjustment_nvg_ratio_fund",$B71,AB$1,AB$2,101)-[1]!thsiFinD("ths_int_chg_ratio_index",$AJ71,AB$1,AB$2,101))/100)^(365/(AB$2-AB$1))-1</f>
        <v>6.1744041145458173E-2</v>
      </c>
      <c r="AC71" s="81">
        <f>[1]!thsiFinD("ths_tracking_error_annual_fund",$B71,AC$1,AC$2,100,101,$AJ71)/100</f>
        <v>3.1135795436201E-2</v>
      </c>
      <c r="AD71" s="81">
        <f>(1+([1]!thsiFinD("ths_adjustment_nvg_ratio_fund",$B71,AD$1,AD$2,101)-[1]!thsiFinD("ths_int_chg_ratio_index",$AJ71,AD$1,AD$2,101))/100)^(365/(AD$2-AD$1))-1</f>
        <v>6.5069986499435073E-2</v>
      </c>
      <c r="AE71" s="81">
        <f>[1]!thsiFinD("ths_tracking_error_annual_fund",$B71,AE$1,AE$2,100,101,$AJ71)/100</f>
        <v>3.7923818966375998E-2</v>
      </c>
      <c r="AF71" s="81">
        <f>(1+([1]!thsiFinD("ths_adjustment_nvg_ratio_fund",$B71,AF$1,AF$2,101)-[1]!thsiFinD("ths_int_chg_ratio_index",$AJ71,AF$1,AF$2,101))/100)^(365/(AF$2-AF$1))-1</f>
        <v>7.8004663245528461E-2</v>
      </c>
      <c r="AG71" s="81">
        <f>[1]!thsiFinD("ths_tracking_error_annual_fund",$B71,AG$1,AG$2,100,101,$AJ71)/100</f>
        <v>4.0175000964071998E-2</v>
      </c>
      <c r="AH71" s="82" t="str">
        <f>[1]!thsiFinD("ths_service_start_fund",B71,100,1,101)</f>
        <v>2019-04-26</v>
      </c>
      <c r="AI71" s="83" t="str">
        <f>[1]!thsiFinD("ths_fund_establishment_date_fund",B71)</f>
        <v>2019-04-26</v>
      </c>
      <c r="AJ71" s="5" t="str">
        <f>[1]!thsiFinD("ths_fund_basement_fund",B71,1)</f>
        <v>000300.SH</v>
      </c>
      <c r="AK71" s="220">
        <f>[1]!thsiFinD("ths_daily_large_purchase_limit_fund",B71,"2026-06-03")</f>
        <v>0</v>
      </c>
    </row>
    <row r="72" spans="1:37" s="85" customFormat="1">
      <c r="A72" s="5"/>
      <c r="B72" s="77" t="s">
        <v>475</v>
      </c>
      <c r="C72" s="78" t="s">
        <v>476</v>
      </c>
      <c r="D72" s="78" t="str">
        <f>[1]!thsiFinD("ths_fund_manager_current_fund",B72)</f>
        <v>施荣盛</v>
      </c>
      <c r="E72" s="224" t="str">
        <f t="shared" si="43"/>
        <v>2017-03-16</v>
      </c>
      <c r="F72" s="100">
        <f t="shared" si="44"/>
        <v>-1.4674860130239E-2</v>
      </c>
      <c r="G72" s="100"/>
      <c r="H72" s="100"/>
      <c r="I72" s="100">
        <f t="shared" si="45"/>
        <v>0.28728057036726001</v>
      </c>
      <c r="J72" s="100">
        <f t="shared" si="46"/>
        <v>0.56535042984118</v>
      </c>
      <c r="K72" s="100">
        <f t="shared" si="47"/>
        <v>0.48898128898129001</v>
      </c>
      <c r="L72" s="100">
        <f t="shared" si="48"/>
        <v>4.5588518354562124E-2</v>
      </c>
      <c r="M72" s="100">
        <f t="shared" si="49"/>
        <v>0.10707864690762325</v>
      </c>
      <c r="N72" s="100">
        <f>AF72</f>
        <v>7.5516924107318362E-2</v>
      </c>
      <c r="O72" s="80">
        <f>AB72/AC72</f>
        <v>1.2357055602162454</v>
      </c>
      <c r="P72" s="80">
        <f>AD72/AE72</f>
        <v>2.4169193849411785</v>
      </c>
      <c r="Q72" s="80">
        <f>AF72/AG72</f>
        <v>1.7256631862301166</v>
      </c>
      <c r="R72" s="80">
        <f>[1]!thsiFinD("ths_adjustment_nvg_ratio_fund",$B72,R$1,R$2,101)</f>
        <v>-1.4674860130239</v>
      </c>
      <c r="S72" s="80"/>
      <c r="T72" s="79">
        <f>[1]!thsiFinD("ths_adjustment_nvg_ratio_fund",$B72,T$1,T$2,101)</f>
        <v>6.7256109676138003</v>
      </c>
      <c r="U72" s="80">
        <f>[1]!thsiFinD("ths_adjustment_nvg_ratio_fund",$B72,U$1,U$2,101)</f>
        <v>28.728057036726</v>
      </c>
      <c r="V72" s="80">
        <f>[1]!thsiFinD("ths_adjustment_nvg_ratio_fund",$B72,V$1,V$2,101)</f>
        <v>56.535042984118</v>
      </c>
      <c r="W72" s="80">
        <f>[1]!thsiFinD("ths_adjustment_nvg_ratio_fund",$B72,W$1,W$2,101)</f>
        <v>48.898128898129002</v>
      </c>
      <c r="X72" s="79">
        <f>[1]!thsiFinD("ths_adjustment_nvg_ratio_fund",$B72,X$1,X$2,101)</f>
        <v>26.512913969709999</v>
      </c>
      <c r="Y72" s="79">
        <f>[1]!thsiFinD("ths_adjustment_nvg_ratio_fund",$B72,Y$1,Y$2,101)</f>
        <v>21.020609932313999</v>
      </c>
      <c r="Z72" s="79">
        <f>[1]!thsiFinD("ths_adjustment_nvg_ratio_fund",$B72,Z$1,Z$2,101)</f>
        <v>-9.3422504136790003</v>
      </c>
      <c r="AA72" s="79">
        <f>[1]!thsiFinD("ths_adjustment_nvg_ratio_fund",$B72,AA$1,AA$2,101)</f>
        <v>-21.032286165405001</v>
      </c>
      <c r="AB72" s="81">
        <f>(1+([1]!thsiFinD("ths_adjustment_nvg_ratio_fund",$B72,AB$1,AB$2,101)-[1]!thsiFinD("ths_int_chg_ratio_index",$AJ72,AB$1,AB$2,101))/100)^(365/(AB$2-AB$1))-1</f>
        <v>4.5588518354562124E-2</v>
      </c>
      <c r="AC72" s="81">
        <f>[1]!thsiFinD("ths_tracking_error_annual_fund",$B72,AC$1,AC$2,100,101,$AJ72)/100</f>
        <v>3.6892703102011003E-2</v>
      </c>
      <c r="AD72" s="81">
        <f>(1+([1]!thsiFinD("ths_adjustment_nvg_ratio_fund",$B72,AD$1,AD$2,101)-[1]!thsiFinD("ths_int_chg_ratio_index",$AJ72,AD$1,AD$2,101))/100)^(365/(AD$2-AD$1))-1</f>
        <v>0.10707864690762325</v>
      </c>
      <c r="AE72" s="81">
        <f>[1]!thsiFinD("ths_tracking_error_annual_fund",$B72,AE$1,AE$2,100,101,$AJ72)/100</f>
        <v>4.4303772635026994E-2</v>
      </c>
      <c r="AF72" s="81">
        <f>(1+([1]!thsiFinD("ths_adjustment_nvg_ratio_fund",$B72,AF$1,AF$2,101)-[1]!thsiFinD("ths_int_chg_ratio_index",$AJ72,AF$1,AF$2,101))/100)^(365/(AF$2-AF$1))-1</f>
        <v>7.5516924107318362E-2</v>
      </c>
      <c r="AG72" s="81">
        <f>[1]!thsiFinD("ths_tracking_error_annual_fund",$B72,AG$1,AG$2,100,101,$AJ72)/100</f>
        <v>4.3761102809577006E-2</v>
      </c>
      <c r="AH72" s="82" t="str">
        <f>[1]!thsiFinD("ths_service_start_fund",B72,100,1,101)</f>
        <v>2023-08-24</v>
      </c>
      <c r="AI72" s="83" t="str">
        <f>[1]!thsiFinD("ths_fund_establishment_date_fund",B72)</f>
        <v>2017-03-16</v>
      </c>
      <c r="AJ72" s="5" t="str">
        <f>[1]!thsiFinD("ths_fund_basement_fund",B72,1)</f>
        <v>000300.SH</v>
      </c>
      <c r="AK72" s="220">
        <f>[1]!thsiFinD("ths_daily_large_purchase_limit_fund",B72,"2026-06-03")</f>
        <v>0</v>
      </c>
    </row>
    <row r="73" spans="1:37">
      <c r="B73" s="53" t="s">
        <v>118</v>
      </c>
      <c r="C73" s="103" t="s">
        <v>67</v>
      </c>
      <c r="D73" s="53"/>
      <c r="E73" s="53"/>
      <c r="F73" s="98">
        <f t="shared" si="44"/>
        <v>-2.1936693889950998E-2</v>
      </c>
      <c r="G73" s="98"/>
      <c r="H73" s="98"/>
      <c r="I73" s="98">
        <f t="shared" si="45"/>
        <v>0.42466810192106996</v>
      </c>
      <c r="J73" s="98">
        <f t="shared" si="46"/>
        <v>0.55026014355862007</v>
      </c>
      <c r="K73" s="98">
        <f t="shared" si="47"/>
        <v>0.33921153447408997</v>
      </c>
      <c r="L73" s="59"/>
      <c r="M73" s="59"/>
      <c r="N73" s="59"/>
      <c r="O73" s="59"/>
      <c r="P73" s="59"/>
      <c r="Q73" s="59"/>
      <c r="R73" s="56">
        <f>[1]!thsiFinD("ths_int_chg_ratio_index",$B73,R$1,R$2,101)</f>
        <v>-2.1936693889951</v>
      </c>
      <c r="S73" s="56"/>
      <c r="T73" s="56">
        <f>[1]!thsiFinD("ths_int_chg_ratio_index",$B73,T$1,T$2,101)</f>
        <v>9.5184145380271001</v>
      </c>
      <c r="U73" s="56">
        <f>[1]!thsiFinD("ths_int_chg_ratio_index",$B73,U$1,U$2,101)</f>
        <v>42.466810192106998</v>
      </c>
      <c r="V73" s="56">
        <f>[1]!thsiFinD("ths_int_chg_ratio_index",$B73,V$1,V$2,101)</f>
        <v>55.026014355862003</v>
      </c>
      <c r="W73" s="56">
        <f>[1]!thsiFinD("ths_int_chg_ratio_index",$B73,W$1,W$2,101)</f>
        <v>33.921153447408997</v>
      </c>
      <c r="X73" s="56">
        <f>[1]!thsiFinD("ths_int_chg_ratio_index",$B73,X$1,X$2,101)</f>
        <v>30.386362450330001</v>
      </c>
      <c r="Y73" s="56">
        <f>[1]!thsiFinD("ths_int_chg_ratio_index",$B73,Y$1,Y$2,101)</f>
        <v>5.4612470927730996</v>
      </c>
      <c r="Z73" s="56">
        <f>[1]!thsiFinD("ths_int_chg_ratio_index",$B73,Z$1,Z$2,101)</f>
        <v>-7.4216140600946998</v>
      </c>
      <c r="AA73" s="56">
        <f>[1]!thsiFinD("ths_int_chg_ratio_index",$B73,AA$1,AA$2,101)</f>
        <v>-20.313272990752999</v>
      </c>
      <c r="AJ73" s="56">
        <f>[1]!thsiFinD("ths_int_chg_ratio_index",$B73,AJ$1,AJ$2,101)</f>
        <v>0</v>
      </c>
    </row>
    <row r="74" spans="1:37">
      <c r="B74" s="53" t="s">
        <v>104</v>
      </c>
      <c r="C74" s="103" t="s">
        <v>68</v>
      </c>
      <c r="D74" s="53"/>
      <c r="E74" s="53"/>
      <c r="F74" s="98">
        <f t="shared" si="44"/>
        <v>-1.070766203295E-2</v>
      </c>
      <c r="G74" s="98"/>
      <c r="H74" s="98"/>
      <c r="I74" s="98">
        <f t="shared" si="45"/>
        <v>0.35856020376366998</v>
      </c>
      <c r="J74" s="98">
        <f t="shared" si="46"/>
        <v>0.57413250775324998</v>
      </c>
      <c r="K74" s="98">
        <f t="shared" si="47"/>
        <v>0.25541005711289999</v>
      </c>
      <c r="L74" s="59"/>
      <c r="M74" s="59"/>
      <c r="N74" s="59"/>
      <c r="O74" s="59"/>
      <c r="P74" s="59"/>
      <c r="Q74" s="59"/>
      <c r="R74" s="56">
        <f>[1]!thsiFinD("ths_int_chg_ratio_index",$B74,R$1,R$2,101)</f>
        <v>-1.0707662032950001</v>
      </c>
      <c r="S74" s="56"/>
      <c r="T74" s="56">
        <f>[1]!thsiFinD("ths_int_chg_ratio_index",$B74,T$1,T$2,101)</f>
        <v>9.5245056324092001</v>
      </c>
      <c r="U74" s="56">
        <f>[1]!thsiFinD("ths_int_chg_ratio_index",$B74,U$1,U$2,101)</f>
        <v>35.856020376366999</v>
      </c>
      <c r="V74" s="56">
        <f>[1]!thsiFinD("ths_int_chg_ratio_index",$B74,V$1,V$2,101)</f>
        <v>57.413250775324997</v>
      </c>
      <c r="W74" s="56">
        <f>[1]!thsiFinD("ths_int_chg_ratio_index",$B74,W$1,W$2,101)</f>
        <v>25.541005711290001</v>
      </c>
      <c r="X74" s="56">
        <f>[1]!thsiFinD("ths_int_chg_ratio_index",$B74,X$1,X$2,101)</f>
        <v>27.486489288213001</v>
      </c>
      <c r="Y74" s="56">
        <f>[1]!thsiFinD("ths_int_chg_ratio_index",$B74,Y$1,Y$2,101)</f>
        <v>1.1972037807222</v>
      </c>
      <c r="Z74" s="56">
        <f>[1]!thsiFinD("ths_int_chg_ratio_index",$B74,Z$1,Z$2,101)</f>
        <v>-6.2784097652247999</v>
      </c>
      <c r="AA74" s="56">
        <f>[1]!thsiFinD("ths_int_chg_ratio_index",$B74,AA$1,AA$2,101)</f>
        <v>-21.580933653928</v>
      </c>
      <c r="AJ74" s="56">
        <f>[1]!thsiFinD("ths_int_chg_ratio_index",$B74,AJ$1,AJ$2,101)</f>
        <v>0</v>
      </c>
    </row>
    <row r="75" spans="1:37">
      <c r="B75" s="53" t="s">
        <v>251</v>
      </c>
      <c r="C75" s="103" t="s">
        <v>252</v>
      </c>
      <c r="D75" s="53"/>
      <c r="E75" s="53"/>
      <c r="F75" s="98">
        <f t="shared" si="44"/>
        <v>-1.1878294353929999E-2</v>
      </c>
      <c r="G75" s="98"/>
      <c r="H75" s="98"/>
      <c r="I75" s="98">
        <f t="shared" si="45"/>
        <v>0.32351597250115999</v>
      </c>
      <c r="J75" s="98">
        <f t="shared" si="46"/>
        <v>0.72528024196722995</v>
      </c>
      <c r="K75" s="98">
        <f t="shared" si="47"/>
        <v>0.39826751734254001</v>
      </c>
      <c r="L75" s="59"/>
      <c r="M75" s="59"/>
      <c r="N75" s="59"/>
      <c r="P75" s="59"/>
      <c r="Q75" s="59"/>
      <c r="R75" s="56">
        <f>[1]!thsiFinD("ths_int_chg_ratio_index",$B75,R$1,R$2,101)</f>
        <v>-1.1878294353929999</v>
      </c>
      <c r="S75" s="56"/>
      <c r="T75" s="56">
        <f>[1]!thsiFinD("ths_int_chg_ratio_index",$B75,T$1,T$2,101)</f>
        <v>7.0626825363470997</v>
      </c>
      <c r="U75" s="56">
        <f>[1]!thsiFinD("ths_int_chg_ratio_index",$B75,U$1,U$2,101)</f>
        <v>32.351597250116001</v>
      </c>
      <c r="V75" s="56">
        <f>[1]!thsiFinD("ths_int_chg_ratio_index",$B75,V$1,V$2,101)</f>
        <v>72.528024196722995</v>
      </c>
      <c r="W75" s="56">
        <f>[1]!thsiFinD("ths_int_chg_ratio_index",$B75,W$1,W$2,101)</f>
        <v>39.826751734254003</v>
      </c>
      <c r="X75" s="56">
        <f>[1]!thsiFinD("ths_int_chg_ratio_index",$B75,X$1,X$2,101)</f>
        <v>36.417600131169003</v>
      </c>
      <c r="Y75" s="56">
        <f>[1]!thsiFinD("ths_int_chg_ratio_index",$B75,Y$1,Y$2,101)</f>
        <v>-2.1406298962608998</v>
      </c>
      <c r="Z75" s="56">
        <f>[1]!thsiFinD("ths_int_chg_ratio_index",$B75,Z$1,Z$2,101)</f>
        <v>5.5675063772423998</v>
      </c>
      <c r="AA75" s="56">
        <f>[1]!thsiFinD("ths_int_chg_ratio_index",$B75,AA$1,AA$2,101)</f>
        <v>-14.774946978205</v>
      </c>
      <c r="AJ75" s="56"/>
    </row>
    <row r="76" spans="1:37">
      <c r="B76" s="53" t="s">
        <v>130</v>
      </c>
      <c r="C76" s="103" t="s">
        <v>66</v>
      </c>
      <c r="D76" s="53"/>
      <c r="E76" s="53"/>
      <c r="F76" s="98">
        <f t="shared" si="44"/>
        <v>-1.8460437601987002E-2</v>
      </c>
      <c r="G76" s="98"/>
      <c r="H76" s="98"/>
      <c r="I76" s="98">
        <f>U76/100</f>
        <v>0.24118110820958999</v>
      </c>
      <c r="J76" s="98">
        <f>V76/100</f>
        <v>0.33801821654642</v>
      </c>
      <c r="K76" s="98">
        <f>W76/100</f>
        <v>0.24340170318571999</v>
      </c>
      <c r="L76" s="59"/>
      <c r="M76" s="59"/>
      <c r="N76" s="59"/>
      <c r="O76" s="59"/>
      <c r="P76" s="59"/>
      <c r="Q76" s="59"/>
      <c r="R76" s="56">
        <f>[1]!thsiFinD("ths_int_chg_ratio_index",$B76,R$1,R$2,101)</f>
        <v>-1.8460437601987001</v>
      </c>
      <c r="S76" s="56"/>
      <c r="T76" s="56">
        <f>[1]!thsiFinD("ths_int_chg_ratio_index",$B76,T$1,T$2,101)</f>
        <v>3.7121672972184001</v>
      </c>
      <c r="U76" s="56">
        <f>[1]!thsiFinD("ths_int_chg_ratio_index",$B76,U$1,U$2,101)</f>
        <v>24.118110820959</v>
      </c>
      <c r="V76" s="56">
        <f>[1]!thsiFinD("ths_int_chg_ratio_index",$B76,V$1,V$2,101)</f>
        <v>33.801821654641998</v>
      </c>
      <c r="W76" s="56">
        <f>[1]!thsiFinD("ths_int_chg_ratio_index",$B76,W$1,W$2,101)</f>
        <v>24.340170318572</v>
      </c>
      <c r="X76" s="56">
        <f>[1]!thsiFinD("ths_int_chg_ratio_index",$B76,X$1,X$2,101)</f>
        <v>17.663134379993</v>
      </c>
      <c r="Y76" s="56">
        <f>[1]!thsiFinD("ths_int_chg_ratio_index",$B76,Y$1,Y$2,101)</f>
        <v>14.683324483427</v>
      </c>
      <c r="Z76" s="56">
        <f>[1]!thsiFinD("ths_int_chg_ratio_index",$B76,Z$1,Z$2,101)</f>
        <v>-11.378242952626</v>
      </c>
      <c r="AA76" s="56">
        <f>[1]!thsiFinD("ths_int_chg_ratio_index",$B76,AA$1,AA$2,101)</f>
        <v>-21.632768114910998</v>
      </c>
      <c r="AJ76" s="56">
        <f>[1]!thsiFinD("ths_int_chg_ratio_index",$B76,AJ$1,AJ$2,101)</f>
        <v>0</v>
      </c>
    </row>
    <row r="77" spans="1:37">
      <c r="O77" s="59"/>
      <c r="P77" s="59"/>
      <c r="Q77" s="59"/>
    </row>
    <row r="83" spans="1:37">
      <c r="A83" s="65"/>
      <c r="B83" s="66" t="s">
        <v>469</v>
      </c>
      <c r="C83" s="67" t="s">
        <v>470</v>
      </c>
      <c r="D83" s="67" t="str">
        <f>[1]!thsiFinD("ths_fund_manager_current_fund",B83)</f>
        <v>宋婷,钱亚婷</v>
      </c>
      <c r="E83" s="221" t="str">
        <f t="shared" ref="E83:E91" si="52">AI83</f>
        <v>2022-05-06</v>
      </c>
      <c r="F83" s="96">
        <f t="shared" ref="F83:F95" si="53">R83/100</f>
        <v>-2.7207878290512001E-2</v>
      </c>
      <c r="G83" s="96"/>
      <c r="H83" s="96"/>
      <c r="I83" s="96">
        <f t="shared" ref="I83:K87" si="54">U83/100</f>
        <v>0.47154316271962998</v>
      </c>
      <c r="J83" s="96">
        <f t="shared" si="54"/>
        <v>0.74696746400635006</v>
      </c>
      <c r="K83" s="96">
        <f t="shared" si="54"/>
        <v>0.63536028865542005</v>
      </c>
      <c r="L83" s="96">
        <f t="shared" ref="L83:L87" si="55">AB83</f>
        <v>4.6355331624142959E-2</v>
      </c>
      <c r="M83" s="96">
        <f t="shared" ref="M83:M87" si="56">AD83</f>
        <v>9.3273216554101257E-2</v>
      </c>
      <c r="N83" s="96">
        <f t="shared" ref="N83:N87" si="57">AF83</f>
        <v>8.9800429255443515E-2</v>
      </c>
      <c r="O83" s="69">
        <f>AB83/AC83</f>
        <v>1.0894347843529957</v>
      </c>
      <c r="P83" s="69">
        <f>AD83/AE83</f>
        <v>2.3524638674133915</v>
      </c>
      <c r="Q83" s="69">
        <f>AF83/AG83</f>
        <v>2.2080377169597267</v>
      </c>
      <c r="R83" s="69">
        <f>[1]!thsiFinD("ths_adjustment_nvg_ratio_fund",$B83,R$1,R$2,101)</f>
        <v>-2.7207878290512002</v>
      </c>
      <c r="S83" s="69"/>
      <c r="T83" s="68">
        <f>[1]!thsiFinD("ths_adjustment_nvg_ratio_fund",$B83,T$1,T$2,101)</f>
        <v>9.8517251211862007</v>
      </c>
      <c r="U83" s="69">
        <f>[1]!thsiFinD("ths_adjustment_nvg_ratio_fund",$B83,U$1,U$2,101)</f>
        <v>47.154316271962998</v>
      </c>
      <c r="V83" s="69">
        <f>[1]!thsiFinD("ths_adjustment_nvg_ratio_fund",$B83,V$1,V$2,101)</f>
        <v>74.696746400635007</v>
      </c>
      <c r="W83" s="69">
        <f>[1]!thsiFinD("ths_adjustment_nvg_ratio_fund",$B83,W$1,W$2,101)</f>
        <v>63.536028865542001</v>
      </c>
      <c r="X83" s="68">
        <f>[1]!thsiFinD("ths_adjustment_nvg_ratio_fund",$B83,X$1,X$2,101)</f>
        <v>43.332992745478997</v>
      </c>
      <c r="Y83" s="68">
        <f>[1]!thsiFinD("ths_adjustment_nvg_ratio_fund",$B83,Y$1,Y$2,101)</f>
        <v>9.7812675266404998</v>
      </c>
      <c r="Z83" s="68">
        <f>[1]!thsiFinD("ths_adjustment_nvg_ratio_fund",$B83,Z$1,Z$2,101)</f>
        <v>-3.8503019844694002</v>
      </c>
      <c r="AA83" s="68">
        <f>[1]!thsiFinD("ths_adjustment_nvg_ratio_fund",$B83,AA$1,AA$2,101)</f>
        <v>0</v>
      </c>
      <c r="AB83" s="76">
        <f>(1+([1]!thsiFinD("ths_adjustment_nvg_ratio_fund",$B83,AB$1,AB$2,101)-[1]!thsiFinD("ths_int_chg_ratio_index",$AJ83,AB$1,AB$2,101))/100)^(365/(AB$2-AB$1))-1</f>
        <v>4.6355331624142959E-2</v>
      </c>
      <c r="AC83" s="76">
        <f>[1]!thsiFinD("ths_tracking_error_annual_fund",$B83,AC$1,AC$2,100,101,$AJ83)/100</f>
        <v>4.2549891273825004E-2</v>
      </c>
      <c r="AD83" s="76">
        <f>(1+([1]!thsiFinD("ths_adjustment_nvg_ratio_fund",$B83,AD$1,AD$2,101)-[1]!thsiFinD("ths_int_chg_ratio_index",$AJ83,AD$1,AD$2,101))/100)^(365/(AD$2-AD$1))-1</f>
        <v>9.3273216554101257E-2</v>
      </c>
      <c r="AE83" s="76">
        <f>[1]!thsiFinD("ths_tracking_error_annual_fund",$B83,AE$1,AE$2,100,101,$AJ83)/100</f>
        <v>3.9649160119368004E-2</v>
      </c>
      <c r="AF83" s="76">
        <f>(1+([1]!thsiFinD("ths_adjustment_nvg_ratio_fund",$B83,AF$1,AF$2,101)-[1]!thsiFinD("ths_int_chg_ratio_index",$AJ83,AF$1,AF$2,101))/100)^(365/(AF$2-AF$1))-1</f>
        <v>8.9800429255443515E-2</v>
      </c>
      <c r="AG83" s="76">
        <f>[1]!thsiFinD("ths_tracking_error_annual_fund",$B83,AG$1,AG$2,100,101,$AJ83)/100</f>
        <v>4.0669789544669002E-2</v>
      </c>
      <c r="AH83" s="64" t="str">
        <f>[1]!thsiFinD("ths_service_start_fund",B83,100,1,101)</f>
        <v>2025-02-21</v>
      </c>
      <c r="AI83" s="75" t="str">
        <f>[1]!thsiFinD("ths_fund_establishment_date_fund",B83)</f>
        <v>2022-05-06</v>
      </c>
      <c r="AJ83" s="70" t="str">
        <f>[1]!thsiFinD("ths_fund_basement_fund",B83,1)</f>
        <v>000905.SH</v>
      </c>
      <c r="AK83" s="220">
        <f>[1]!thsiFinD("ths_daily_large_purchase_limit_fund",B83,"2026-06-03")</f>
        <v>100000</v>
      </c>
    </row>
    <row r="84" spans="1:37">
      <c r="A84" s="65"/>
      <c r="B84" s="66" t="s">
        <v>110</v>
      </c>
      <c r="C84" s="67" t="s">
        <v>111</v>
      </c>
      <c r="D84" s="67" t="str">
        <f>[1]!thsiFinD("ths_fund_manager_current_fund",B84)</f>
        <v>杨超</v>
      </c>
      <c r="E84" s="221" t="str">
        <f t="shared" si="52"/>
        <v>2019-08-12</v>
      </c>
      <c r="F84" s="96">
        <f t="shared" si="53"/>
        <v>-2.5323246955308999E-2</v>
      </c>
      <c r="G84" s="96"/>
      <c r="H84" s="96"/>
      <c r="I84" s="96">
        <f t="shared" si="54"/>
        <v>0.51555852173187999</v>
      </c>
      <c r="J84" s="96">
        <f t="shared" si="54"/>
        <v>0.69785046728972011</v>
      </c>
      <c r="K84" s="96">
        <f t="shared" si="54"/>
        <v>0.50389072847682004</v>
      </c>
      <c r="L84" s="96">
        <f t="shared" si="55"/>
        <v>8.9862165355679258E-2</v>
      </c>
      <c r="M84" s="96">
        <f t="shared" si="56"/>
        <v>7.0754928664813255E-2</v>
      </c>
      <c r="N84" s="96">
        <f t="shared" si="57"/>
        <v>5.1837152328210401E-2</v>
      </c>
      <c r="O84" s="69">
        <f>AB84/AC84</f>
        <v>3.1065974880195659</v>
      </c>
      <c r="P84" s="69">
        <f>AD84/AE84</f>
        <v>2.2015810883716593</v>
      </c>
      <c r="Q84" s="69">
        <f>AF84/AG84</f>
        <v>1.6032551478923367</v>
      </c>
      <c r="R84" s="69">
        <f>[1]!thsiFinD("ths_adjustment_nvg_ratio_fund",$B84,R$1,R$2,101)</f>
        <v>-2.5323246955309</v>
      </c>
      <c r="S84" s="69"/>
      <c r="T84" s="68">
        <f>[1]!thsiFinD("ths_adjustment_nvg_ratio_fund",$B84,T$1,T$2,101)</f>
        <v>12.796473363963999</v>
      </c>
      <c r="U84" s="69">
        <f>[1]!thsiFinD("ths_adjustment_nvg_ratio_fund",$B84,U$1,U$2,101)</f>
        <v>51.555852173188001</v>
      </c>
      <c r="V84" s="69">
        <f>[1]!thsiFinD("ths_adjustment_nvg_ratio_fund",$B84,V$1,V$2,101)</f>
        <v>69.785046728972006</v>
      </c>
      <c r="W84" s="69">
        <f>[1]!thsiFinD("ths_adjustment_nvg_ratio_fund",$B84,W$1,W$2,101)</f>
        <v>50.389072847682002</v>
      </c>
      <c r="X84" s="68">
        <f>[1]!thsiFinD("ths_adjustment_nvg_ratio_fund",$B84,X$1,X$2,101)</f>
        <v>37.905642606388</v>
      </c>
      <c r="Y84" s="68">
        <f>[1]!thsiFinD("ths_adjustment_nvg_ratio_fund",$B84,Y$1,Y$2,101)</f>
        <v>10.764415781486999</v>
      </c>
      <c r="Z84" s="68">
        <f>[1]!thsiFinD("ths_adjustment_nvg_ratio_fund",$B84,Z$1,Z$2,101)</f>
        <v>-9.1817398794142999</v>
      </c>
      <c r="AA84" s="68">
        <f>[1]!thsiFinD("ths_adjustment_nvg_ratio_fund",$B84,AA$1,AA$2,101)</f>
        <v>-19.892361829849001</v>
      </c>
      <c r="AB84" s="76">
        <f>(1+([1]!thsiFinD("ths_adjustment_nvg_ratio_fund",$B84,AB$1,AB$2,101)-[1]!thsiFinD("ths_int_chg_ratio_index",$AJ84,AB$1,AB$2,101))/100)^(365/(AB$2-AB$1))-1</f>
        <v>8.9862165355679258E-2</v>
      </c>
      <c r="AC84" s="76">
        <f>[1]!thsiFinD("ths_tracking_error_annual_fund",$B84,AC$1,AC$2,100,101,$AJ84)/100</f>
        <v>2.8926233830494003E-2</v>
      </c>
      <c r="AD84" s="76">
        <f>(1+([1]!thsiFinD("ths_adjustment_nvg_ratio_fund",$B84,AD$1,AD$2,101)-[1]!thsiFinD("ths_int_chg_ratio_index",$AJ84,AD$1,AD$2,101))/100)^(365/(AD$2-AD$1))-1</f>
        <v>7.0754928664813255E-2</v>
      </c>
      <c r="AE84" s="76">
        <f>[1]!thsiFinD("ths_tracking_error_annual_fund",$B84,AE$1,AE$2,100,101,$AJ84)/100</f>
        <v>3.2138234216549003E-2</v>
      </c>
      <c r="AF84" s="76">
        <f>(1+([1]!thsiFinD("ths_adjustment_nvg_ratio_fund",$B84,AF$1,AF$2,101)-[1]!thsiFinD("ths_int_chg_ratio_index",$AJ84,AF$1,AF$2,101))/100)^(365/(AF$2-AF$1))-1</f>
        <v>5.1837152328210401E-2</v>
      </c>
      <c r="AG84" s="76">
        <f>[1]!thsiFinD("ths_tracking_error_annual_fund",$B84,AG$1,AG$2,100,101,$AJ84)/100</f>
        <v>3.2332440907086001E-2</v>
      </c>
      <c r="AH84" s="64" t="str">
        <f>[1]!thsiFinD("ths_service_start_fund",B84,100,1,101)</f>
        <v>2019-08-12</v>
      </c>
      <c r="AI84" s="75" t="str">
        <f>[1]!thsiFinD("ths_fund_establishment_date_fund",B84)</f>
        <v>2019-08-12</v>
      </c>
      <c r="AJ84" s="70" t="str">
        <f>[1]!thsiFinD("ths_fund_basement_fund",B84,1)</f>
        <v>000905.SH</v>
      </c>
      <c r="AK84" s="220">
        <f>[1]!thsiFinD("ths_daily_large_purchase_limit_fund",B84,"2026-06-03")</f>
        <v>0</v>
      </c>
    </row>
    <row r="85" spans="1:37" s="92" customFormat="1">
      <c r="A85" s="62"/>
      <c r="B85" s="86" t="s">
        <v>100</v>
      </c>
      <c r="C85" s="87" t="s">
        <v>101</v>
      </c>
      <c r="D85" s="87" t="str">
        <f>[1]!thsiFinD("ths_fund_manager_current_fund",B85)</f>
        <v>杨超</v>
      </c>
      <c r="E85" s="222" t="str">
        <f t="shared" si="52"/>
        <v>2022-01-04</v>
      </c>
      <c r="F85" s="97">
        <f t="shared" si="53"/>
        <v>-2.026696056821E-2</v>
      </c>
      <c r="G85" s="97"/>
      <c r="H85" s="97"/>
      <c r="I85" s="97">
        <f t="shared" si="54"/>
        <v>0.43609764853707</v>
      </c>
      <c r="J85" s="97">
        <f t="shared" si="54"/>
        <v>0.83140666132540009</v>
      </c>
      <c r="K85" s="97">
        <f t="shared" si="54"/>
        <v>0.58677112257040998</v>
      </c>
      <c r="L85" s="97">
        <f t="shared" si="55"/>
        <v>7.6665508770437318E-2</v>
      </c>
      <c r="M85" s="97">
        <f t="shared" si="56"/>
        <v>0.12040953614429273</v>
      </c>
      <c r="N85" s="97">
        <f t="shared" si="57"/>
        <v>9.9527671356118619E-2</v>
      </c>
      <c r="O85" s="60">
        <f>AB85/AC85</f>
        <v>2.415116045328531</v>
      </c>
      <c r="P85" s="60">
        <f>AD85/AE85</f>
        <v>3.4259699195730917</v>
      </c>
      <c r="Q85" s="60">
        <f>AF85/AG85</f>
        <v>2.8013613281688969</v>
      </c>
      <c r="R85" s="60">
        <f>[1]!thsiFinD("ths_adjustment_nvg_ratio_fund",$B85,R$1,R$2,101)</f>
        <v>-2.0266960568210002</v>
      </c>
      <c r="S85" s="60"/>
      <c r="T85" s="74">
        <f>[1]!thsiFinD("ths_adjustment_nvg_ratio_fund",$B85,T$1,T$2,101)</f>
        <v>11.094910782475999</v>
      </c>
      <c r="U85" s="60">
        <f>[1]!thsiFinD("ths_adjustment_nvg_ratio_fund",$B85,U$1,U$2,101)</f>
        <v>43.609764853706999</v>
      </c>
      <c r="V85" s="60">
        <f>[1]!thsiFinD("ths_adjustment_nvg_ratio_fund",$B85,V$1,V$2,101)</f>
        <v>83.140666132540005</v>
      </c>
      <c r="W85" s="60">
        <f>[1]!thsiFinD("ths_adjustment_nvg_ratio_fund",$B85,W$1,W$2,101)</f>
        <v>58.677112257041003</v>
      </c>
      <c r="X85" s="74">
        <f>[1]!thsiFinD("ths_adjustment_nvg_ratio_fund",$B85,X$1,X$2,101)</f>
        <v>40.107003891051001</v>
      </c>
      <c r="Y85" s="74">
        <f>[1]!thsiFinD("ths_adjustment_nvg_ratio_fund",$B85,Y$1,Y$2,101)</f>
        <v>10.728134424817</v>
      </c>
      <c r="Z85" s="74">
        <f>[1]!thsiFinD("ths_adjustment_nvg_ratio_fund",$B85,Z$1,Z$2,101)</f>
        <v>-0.72711719418306997</v>
      </c>
      <c r="AA85" s="74">
        <f>[1]!thsiFinD("ths_adjustment_nvg_ratio_fund",$B85,AA$1,AA$2,101)</f>
        <v>0</v>
      </c>
      <c r="AB85" s="88">
        <f>(1+([1]!thsiFinD("ths_adjustment_nvg_ratio_fund",$B85,AB$1,AB$2,101)-[1]!thsiFinD("ths_int_chg_ratio_index",$AJ85,AB$1,AB$2,101))/100)^(365/(AB$2-AB$1))-1</f>
        <v>7.6665508770437318E-2</v>
      </c>
      <c r="AC85" s="88">
        <f>[1]!thsiFinD("ths_tracking_error_annual_fund",$B85,AC$1,AC$2,100,101,$AJ85)/100</f>
        <v>3.1744026925219E-2</v>
      </c>
      <c r="AD85" s="88">
        <f>(1+([1]!thsiFinD("ths_adjustment_nvg_ratio_fund",$B85,AD$1,AD$2,101)-[1]!thsiFinD("ths_int_chg_ratio_index",$AJ85,AD$1,AD$2,101))/100)^(365/(AD$2-AD$1))-1</f>
        <v>0.12040953614429273</v>
      </c>
      <c r="AE85" s="88">
        <f>[1]!thsiFinD("ths_tracking_error_annual_fund",$B85,AE$1,AE$2,100,101,$AJ85)/100</f>
        <v>3.5146115982039004E-2</v>
      </c>
      <c r="AF85" s="88">
        <f>(1+([1]!thsiFinD("ths_adjustment_nvg_ratio_fund",$B85,AF$1,AF$2,101)-[1]!thsiFinD("ths_int_chg_ratio_index",$AJ85,AF$1,AF$2,101))/100)^(365/(AF$2-AF$1))-1</f>
        <v>9.9527671356118619E-2</v>
      </c>
      <c r="AG85" s="88">
        <f>[1]!thsiFinD("ths_tracking_error_annual_fund",$B85,AG$1,AG$2,100,101,$AJ85)/100</f>
        <v>3.5528323445934998E-2</v>
      </c>
      <c r="AH85" s="89" t="str">
        <f>[1]!thsiFinD("ths_service_start_fund",B85,100,1,101)</f>
        <v>2022-01-04</v>
      </c>
      <c r="AI85" s="90" t="str">
        <f>[1]!thsiFinD("ths_fund_establishment_date_fund",B85)</f>
        <v>2022-01-04</v>
      </c>
      <c r="AJ85" s="62" t="str">
        <f>[1]!thsiFinD("ths_fund_basement_fund",B85,1)</f>
        <v>000852.SH</v>
      </c>
      <c r="AK85" s="220">
        <f>[1]!thsiFinD("ths_daily_large_purchase_limit_fund",B85,"2026-06-03")</f>
        <v>0</v>
      </c>
    </row>
    <row r="86" spans="1:37" s="92" customFormat="1">
      <c r="A86" s="62"/>
      <c r="B86" s="86" t="s">
        <v>97</v>
      </c>
      <c r="C86" s="87" t="s">
        <v>98</v>
      </c>
      <c r="D86" s="87" t="str">
        <f>[1]!thsiFinD("ths_fund_manager_current_fund",B86)</f>
        <v>胡崇海,刘晟</v>
      </c>
      <c r="E86" s="222" t="str">
        <f t="shared" si="52"/>
        <v>2022-08-16</v>
      </c>
      <c r="F86" s="97">
        <f t="shared" si="53"/>
        <v>-2.4206815511162997E-2</v>
      </c>
      <c r="G86" s="97"/>
      <c r="H86" s="97"/>
      <c r="I86" s="97">
        <f t="shared" si="54"/>
        <v>0.45339984247834003</v>
      </c>
      <c r="J86" s="97">
        <f t="shared" si="54"/>
        <v>0.89006486855582001</v>
      </c>
      <c r="K86" s="97">
        <f t="shared" si="54"/>
        <v>0.66830738322451</v>
      </c>
      <c r="L86" s="97">
        <f t="shared" si="55"/>
        <v>9.3764815700589921E-2</v>
      </c>
      <c r="M86" s="97">
        <f t="shared" si="56"/>
        <v>0.14607021838307288</v>
      </c>
      <c r="N86" s="97">
        <f t="shared" si="57"/>
        <v>0.12140938734244644</v>
      </c>
      <c r="O86" s="60">
        <f>AB86/AC86</f>
        <v>2.9994515564714703</v>
      </c>
      <c r="P86" s="60">
        <f>AD86/AE86</f>
        <v>4.1219759704804879</v>
      </c>
      <c r="Q86" s="60">
        <f>AF86/AG86</f>
        <v>3.5154297694324868</v>
      </c>
      <c r="R86" s="60">
        <f>[1]!thsiFinD("ths_adjustment_nvg_ratio_fund",$B86,R$1,R$2,101)</f>
        <v>-2.4206815511162998</v>
      </c>
      <c r="S86" s="60"/>
      <c r="T86" s="74">
        <f>[1]!thsiFinD("ths_adjustment_nvg_ratio_fund",$B86,T$1,T$2,101)</f>
        <v>12.299682196227</v>
      </c>
      <c r="U86" s="60">
        <f>[1]!thsiFinD("ths_adjustment_nvg_ratio_fund",$B86,U$1,U$2,101)</f>
        <v>45.339984247834003</v>
      </c>
      <c r="V86" s="60">
        <f>[1]!thsiFinD("ths_adjustment_nvg_ratio_fund",$B86,V$1,V$2,101)</f>
        <v>89.006486855581997</v>
      </c>
      <c r="W86" s="60">
        <f>[1]!thsiFinD("ths_adjustment_nvg_ratio_fund",$B86,W$1,W$2,101)</f>
        <v>66.830738322450998</v>
      </c>
      <c r="X86" s="74">
        <f>[1]!thsiFinD("ths_adjustment_nvg_ratio_fund",$B86,X$1,X$2,101)</f>
        <v>40.313092979126999</v>
      </c>
      <c r="Y86" s="74">
        <f>[1]!thsiFinD("ths_adjustment_nvg_ratio_fund",$B86,Y$1,Y$2,101)</f>
        <v>13.540881180653001</v>
      </c>
      <c r="Z86" s="74">
        <f>[1]!thsiFinD("ths_adjustment_nvg_ratio_fund",$B86,Z$1,Z$2,101)</f>
        <v>2.5632526792619998</v>
      </c>
      <c r="AA86" s="74">
        <f>[1]!thsiFinD("ths_adjustment_nvg_ratio_fund",$B86,AA$1,AA$2,101)</f>
        <v>0</v>
      </c>
      <c r="AB86" s="88">
        <f>(1+([1]!thsiFinD("ths_adjustment_nvg_ratio_fund",$B86,AB$1,AB$2,101)-[1]!thsiFinD("ths_int_chg_ratio_index",$AJ86,AB$1,AB$2,101))/100)^(365/(AB$2-AB$1))-1</f>
        <v>9.3764815700589921E-2</v>
      </c>
      <c r="AC86" s="88">
        <f>[1]!thsiFinD("ths_tracking_error_annual_fund",$B86,AC$1,AC$2,100,101,$AJ86)/100</f>
        <v>3.1260653467894001E-2</v>
      </c>
      <c r="AD86" s="88">
        <f>(1+([1]!thsiFinD("ths_adjustment_nvg_ratio_fund",$B86,AD$1,AD$2,101)-[1]!thsiFinD("ths_int_chg_ratio_index",$AJ86,AD$1,AD$2,101))/100)^(365/(AD$2-AD$1))-1</f>
        <v>0.14607021838307288</v>
      </c>
      <c r="AE86" s="88">
        <f>[1]!thsiFinD("ths_tracking_error_annual_fund",$B86,AE$1,AE$2,100,101,$AJ86)/100</f>
        <v>3.5436940784991003E-2</v>
      </c>
      <c r="AF86" s="88">
        <f>(1+([1]!thsiFinD("ths_adjustment_nvg_ratio_fund",$B86,AF$1,AF$2,101)-[1]!thsiFinD("ths_int_chg_ratio_index",$AJ86,AF$1,AF$2,101))/100)^(365/(AF$2-AF$1))-1</f>
        <v>0.12140938734244644</v>
      </c>
      <c r="AG86" s="88">
        <f>[1]!thsiFinD("ths_tracking_error_annual_fund",$B86,AG$1,AG$2,100,101,$AJ86)/100</f>
        <v>3.4536143602734E-2</v>
      </c>
      <c r="AH86" s="89" t="str">
        <f>[1]!thsiFinD("ths_service_start_fund",B86,100,1,101)</f>
        <v>2024-08-21</v>
      </c>
      <c r="AI86" s="90" t="str">
        <f>[1]!thsiFinD("ths_fund_establishment_date_fund",B86)</f>
        <v>2022-08-16</v>
      </c>
      <c r="AJ86" s="62" t="str">
        <f>[1]!thsiFinD("ths_fund_basement_fund",B86,1)</f>
        <v>000852.SH</v>
      </c>
      <c r="AK86" s="220">
        <f>[1]!thsiFinD("ths_daily_large_purchase_limit_fund",B86,"2026-06-03")</f>
        <v>0</v>
      </c>
    </row>
    <row r="87" spans="1:37" s="92" customFormat="1">
      <c r="A87" s="62"/>
      <c r="B87" s="86" t="s">
        <v>94</v>
      </c>
      <c r="C87" s="87" t="s">
        <v>95</v>
      </c>
      <c r="D87" s="87" t="str">
        <f>[1]!thsiFinD("ths_fund_manager_current_fund",B87)</f>
        <v>许一尊,王星星</v>
      </c>
      <c r="E87" s="222" t="str">
        <f t="shared" si="52"/>
        <v>2023-05-19</v>
      </c>
      <c r="F87" s="97">
        <f t="shared" si="53"/>
        <v>-1.808557565064E-2</v>
      </c>
      <c r="G87" s="97"/>
      <c r="H87" s="97"/>
      <c r="I87" s="97">
        <f t="shared" si="54"/>
        <v>0.52309271296613002</v>
      </c>
      <c r="J87" s="97">
        <f t="shared" si="54"/>
        <v>0.97493623156260001</v>
      </c>
      <c r="K87" s="97">
        <f t="shared" si="54"/>
        <v>0.78044391121776002</v>
      </c>
      <c r="L87" s="97">
        <f t="shared" si="55"/>
        <v>0.1626112635481336</v>
      </c>
      <c r="M87" s="97">
        <f t="shared" si="56"/>
        <v>0.1821994742118298</v>
      </c>
      <c r="N87" s="97">
        <f t="shared" si="57"/>
        <v>0.15016521475884592</v>
      </c>
      <c r="O87" s="60">
        <f>AB87/AC87</f>
        <v>3.9294909437412793</v>
      </c>
      <c r="P87" s="60">
        <f>AD87/AE87</f>
        <v>3.5782772335510722</v>
      </c>
      <c r="Q87" s="60">
        <f>AF87/AG87</f>
        <v>2.6071193909605985</v>
      </c>
      <c r="R87" s="60">
        <f>[1]!thsiFinD("ths_adjustment_nvg_ratio_fund",$B87,R$1,R$2,101)</f>
        <v>-1.808557565064</v>
      </c>
      <c r="S87" s="60"/>
      <c r="T87" s="74">
        <f>[1]!thsiFinD("ths_adjustment_nvg_ratio_fund",$B87,T$1,T$2,101)</f>
        <v>15.284521266264999</v>
      </c>
      <c r="U87" s="60">
        <f>[1]!thsiFinD("ths_adjustment_nvg_ratio_fund",$B87,U$1,U$2,101)</f>
        <v>52.309271296612998</v>
      </c>
      <c r="V87" s="60">
        <f>[1]!thsiFinD("ths_adjustment_nvg_ratio_fund",$B87,V$1,V$2,101)</f>
        <v>97.49362315626</v>
      </c>
      <c r="W87" s="60">
        <f>[1]!thsiFinD("ths_adjustment_nvg_ratio_fund",$B87,W$1,W$2,101)</f>
        <v>78.044391121776002</v>
      </c>
      <c r="X87" s="74">
        <f>[1]!thsiFinD("ths_adjustment_nvg_ratio_fund",$B87,X$1,X$2,101)</f>
        <v>47.142312821490002</v>
      </c>
      <c r="Y87" s="74">
        <f>[1]!thsiFinD("ths_adjustment_nvg_ratio_fund",$B87,Y$1,Y$2,101)</f>
        <v>4.2088544768712</v>
      </c>
      <c r="Z87" s="74">
        <f>[1]!thsiFinD("ths_adjustment_nvg_ratio_fund",$B87,Z$1,Z$2,101)</f>
        <v>0</v>
      </c>
      <c r="AA87" s="74">
        <f>[1]!thsiFinD("ths_adjustment_nvg_ratio_fund",$B87,AA$1,AA$2,101)</f>
        <v>0</v>
      </c>
      <c r="AB87" s="88">
        <f>(1+([1]!thsiFinD("ths_adjustment_nvg_ratio_fund",$B87,AB$1,AB$2,101)-[1]!thsiFinD("ths_int_chg_ratio_index",$AJ87,AB$1,AB$2,101))/100)^(365/(AB$2-AB$1))-1</f>
        <v>0.1626112635481336</v>
      </c>
      <c r="AC87" s="88">
        <f>[1]!thsiFinD("ths_tracking_error_annual_fund",$B87,AC$1,AC$2,100,101,$AJ87)/100</f>
        <v>4.1382272125384E-2</v>
      </c>
      <c r="AD87" s="88">
        <f>(1+([1]!thsiFinD("ths_adjustment_nvg_ratio_fund",$B87,AD$1,AD$2,101)-[1]!thsiFinD("ths_int_chg_ratio_index",$AJ87,AD$1,AD$2,101))/100)^(365/(AD$2-AD$1))-1</f>
        <v>0.1821994742118298</v>
      </c>
      <c r="AE87" s="88">
        <f>[1]!thsiFinD("ths_tracking_error_annual_fund",$B87,AE$1,AE$2,100,101,$AJ87)/100</f>
        <v>5.0918210725393001E-2</v>
      </c>
      <c r="AF87" s="88">
        <f>(1+([1]!thsiFinD("ths_adjustment_nvg_ratio_fund",$B87,AF$1,AF$2,101)-[1]!thsiFinD("ths_int_chg_ratio_index",$AJ87,AF$1,AF$2,101))/100)^(365/(AF$2-AF$1))-1</f>
        <v>0.15016521475884592</v>
      </c>
      <c r="AG87" s="88">
        <f>[1]!thsiFinD("ths_tracking_error_annual_fund",$B87,AG$1,AG$2,100,101,$AJ87)/100</f>
        <v>5.7598135044946E-2</v>
      </c>
      <c r="AH87" s="89" t="str">
        <f>[1]!thsiFinD("ths_service_start_fund",B87,100,1,101)</f>
        <v>2023-06-29</v>
      </c>
      <c r="AI87" s="90" t="str">
        <f>[1]!thsiFinD("ths_fund_establishment_date_fund",B87)</f>
        <v>2023-05-19</v>
      </c>
      <c r="AJ87" s="62" t="str">
        <f>[1]!thsiFinD("ths_fund_basement_fund",B87,1)</f>
        <v>000852.SH</v>
      </c>
      <c r="AK87" s="220">
        <f>[1]!thsiFinD("ths_daily_large_purchase_limit_fund",B87,"2026-06-03")</f>
        <v>0</v>
      </c>
    </row>
    <row r="88" spans="1:37">
      <c r="B88" s="66" t="s">
        <v>253</v>
      </c>
      <c r="C88" s="67" t="s">
        <v>254</v>
      </c>
      <c r="D88" s="67" t="str">
        <f>[1]!thsiFinD("ths_fund_manager_current_fund",B88)</f>
        <v>盛豪,雷文渊,孔令烨</v>
      </c>
      <c r="E88" s="221" t="str">
        <f t="shared" si="52"/>
        <v>2024-01-12</v>
      </c>
      <c r="F88" s="96">
        <f t="shared" si="53"/>
        <v>-1.3601161665053001E-2</v>
      </c>
      <c r="G88" s="96"/>
      <c r="H88" s="96"/>
      <c r="I88" s="96">
        <f t="shared" ref="I88:J95" si="58">U88/100</f>
        <v>0.48275611175785998</v>
      </c>
      <c r="J88" s="96">
        <f t="shared" si="58"/>
        <v>1.2441361083581</v>
      </c>
      <c r="K88" s="96" t="s">
        <v>189</v>
      </c>
      <c r="L88" s="96">
        <f>AB88</f>
        <v>0.15738477123494365</v>
      </c>
      <c r="M88" s="96">
        <f>AD88</f>
        <v>0.23066791508133644</v>
      </c>
      <c r="N88" s="96"/>
      <c r="O88" s="69"/>
      <c r="P88" s="69"/>
      <c r="Q88" s="69"/>
      <c r="R88" s="69">
        <f>[1]!thsiFinD("ths_adjustment_nvg_ratio_fund",$B88,R$1,R$2,101)</f>
        <v>-1.3601161665053001</v>
      </c>
      <c r="S88" s="69"/>
      <c r="T88" s="68">
        <f>[1]!thsiFinD("ths_adjustment_nvg_ratio_fund",$B88,T$1,T$2,101)</f>
        <v>13.103563103562999</v>
      </c>
      <c r="U88" s="69">
        <f>[1]!thsiFinD("ths_adjustment_nvg_ratio_fund",$B88,U$1,U$2,101)</f>
        <v>48.275611175785997</v>
      </c>
      <c r="V88" s="69">
        <f>[1]!thsiFinD("ths_adjustment_nvg_ratio_fund",$B88,V$1,V$2,101)</f>
        <v>124.41361083581</v>
      </c>
      <c r="W88" s="69">
        <f>[1]!thsiFinD("ths_adjustment_nvg_ratio_fund",$B88,W$1,W$2,101)</f>
        <v>0</v>
      </c>
      <c r="X88" s="68">
        <f>[1]!thsiFinD("ths_adjustment_nvg_ratio_fund",$B88,X$1,X$2,101)</f>
        <v>54.356206630686003</v>
      </c>
      <c r="Y88" s="68">
        <f>[1]!thsiFinD("ths_adjustment_nvg_ratio_fund",$B88,Y$1,Y$2,101)</f>
        <v>0</v>
      </c>
      <c r="Z88" s="68">
        <f>[1]!thsiFinD("ths_adjustment_nvg_ratio_fund",$B88,Z$1,Z$2,101)</f>
        <v>0</v>
      </c>
      <c r="AA88" s="68">
        <f>[1]!thsiFinD("ths_adjustment_nvg_ratio_fund",$B88,AA$1,AA$2,101)</f>
        <v>0</v>
      </c>
      <c r="AB88" s="76">
        <f>(1+([1]!thsiFinD("ths_adjustment_nvg_ratio_fund",$B88,AB$1,AB$2,101)-[1]!thsiFinD("ths_int_chg_ratio_index",$AJ88,AB$1,AB$2,101))/100)^(365/(AB$2-AB$1))-1</f>
        <v>0.15738477123494365</v>
      </c>
      <c r="AC88" s="76">
        <f>[1]!thsiFinD("ths_tracking_error_annual_fund",$B88,AC$1,AC$2,100,101,$AJ88)/100</f>
        <v>0</v>
      </c>
      <c r="AD88" s="76">
        <f>(1+([1]!thsiFinD("ths_adjustment_nvg_ratio_fund",$B88,AD$1,AD$2,101)-[1]!thsiFinD("ths_int_chg_ratio_index",$AJ88,AD$1,AD$2,101))/100)^(365/(AD$2-AD$1))-1</f>
        <v>0.23066791508133644</v>
      </c>
      <c r="AE88" s="76">
        <f>[1]!thsiFinD("ths_tracking_error_annual_fund",$B88,AE$1,AE$2,100,101,$AJ88)/100</f>
        <v>0</v>
      </c>
      <c r="AF88" s="76">
        <f>(1+([1]!thsiFinD("ths_adjustment_nvg_ratio_fund",$B88,AF$1,AF$2,101)-[1]!thsiFinD("ths_int_chg_ratio_index",$AJ88,AF$1,AF$2,101))/100)^(365/(AF$2-AF$1))-1</f>
        <v>-0.1549769820358845</v>
      </c>
      <c r="AG88" s="76">
        <f>[1]!thsiFinD("ths_tracking_error_annual_fund",$B88,AG$1,AG$2,100,101,$AJ88)/100</f>
        <v>0</v>
      </c>
      <c r="AH88" s="64" t="str">
        <f>[1]!thsiFinD("ths_service_start_fund",B88,100,1,101)</f>
        <v>2024-01-12</v>
      </c>
      <c r="AI88" s="75" t="str">
        <f>[1]!thsiFinD("ths_fund_establishment_date_fund",B88)</f>
        <v>2024-01-12</v>
      </c>
      <c r="AJ88" s="70" t="str">
        <f>[1]!thsiFinD("ths_fund_basement_fund",B88,1)</f>
        <v>932000.CSI</v>
      </c>
      <c r="AK88" s="220">
        <f>[1]!thsiFinD("ths_daily_large_purchase_limit_fund",B88,"2026-06-03")</f>
        <v>100000</v>
      </c>
    </row>
    <row r="89" spans="1:37">
      <c r="B89" s="66" t="s">
        <v>257</v>
      </c>
      <c r="C89" s="67" t="s">
        <v>258</v>
      </c>
      <c r="D89" s="67" t="str">
        <f>[1]!thsiFinD("ths_fund_manager_current_fund",B89)</f>
        <v>王平,刘浒</v>
      </c>
      <c r="E89" s="221" t="str">
        <f t="shared" si="52"/>
        <v>2024-01-02</v>
      </c>
      <c r="F89" s="96">
        <f t="shared" si="53"/>
        <v>-1.4939495045068E-2</v>
      </c>
      <c r="G89" s="96"/>
      <c r="H89" s="96"/>
      <c r="I89" s="96">
        <f t="shared" si="58"/>
        <v>0.46917706476530002</v>
      </c>
      <c r="J89" s="96">
        <f t="shared" si="58"/>
        <v>1.0776178972796999</v>
      </c>
      <c r="K89" s="96" t="s">
        <v>189</v>
      </c>
      <c r="L89" s="96">
        <f>AB89</f>
        <v>0.14397356551380147</v>
      </c>
      <c r="M89" s="96">
        <f>AD89</f>
        <v>0.16170725785822304</v>
      </c>
      <c r="N89" s="96"/>
      <c r="O89" s="69"/>
      <c r="P89" s="69"/>
      <c r="Q89" s="69"/>
      <c r="R89" s="69">
        <f>[1]!thsiFinD("ths_adjustment_nvg_ratio_fund",$B89,R$1,R$2,101)</f>
        <v>-1.4939495045068001</v>
      </c>
      <c r="S89" s="69"/>
      <c r="T89" s="68">
        <f>[1]!thsiFinD("ths_adjustment_nvg_ratio_fund",$B89,T$1,T$2,101)</f>
        <v>14.965709636173001</v>
      </c>
      <c r="U89" s="69">
        <f>[1]!thsiFinD("ths_adjustment_nvg_ratio_fund",$B89,U$1,U$2,101)</f>
        <v>46.91770647653</v>
      </c>
      <c r="V89" s="69">
        <f>[1]!thsiFinD("ths_adjustment_nvg_ratio_fund",$B89,V$1,V$2,101)</f>
        <v>107.76178972797</v>
      </c>
      <c r="W89" s="69">
        <f>[1]!thsiFinD("ths_adjustment_nvg_ratio_fund",$B89,W$1,W$2,101)</f>
        <v>0</v>
      </c>
      <c r="X89" s="68">
        <f>[1]!thsiFinD("ths_adjustment_nvg_ratio_fund",$B89,X$1,X$2,101)</f>
        <v>49.098786828423002</v>
      </c>
      <c r="Y89" s="68">
        <f>[1]!thsiFinD("ths_adjustment_nvg_ratio_fund",$B89,Y$1,Y$2,101)</f>
        <v>0</v>
      </c>
      <c r="Z89" s="68">
        <f>[1]!thsiFinD("ths_adjustment_nvg_ratio_fund",$B89,Z$1,Z$2,101)</f>
        <v>0</v>
      </c>
      <c r="AA89" s="68">
        <f>[1]!thsiFinD("ths_adjustment_nvg_ratio_fund",$B89,AA$1,AA$2,101)</f>
        <v>0</v>
      </c>
      <c r="AB89" s="76">
        <f>(1+([1]!thsiFinD("ths_adjustment_nvg_ratio_fund",$B89,AB$1,AB$2,101)-[1]!thsiFinD("ths_int_chg_ratio_index",$AJ89,AB$1,AB$2,101))/100)^(365/(AB$2-AB$1))-1</f>
        <v>0.14397356551380147</v>
      </c>
      <c r="AC89" s="76">
        <f>[1]!thsiFinD("ths_tracking_error_annual_fund",$B89,AC$1,AC$2,100,101,$AJ89)/100</f>
        <v>0</v>
      </c>
      <c r="AD89" s="76">
        <f>(1+([1]!thsiFinD("ths_adjustment_nvg_ratio_fund",$B89,AD$1,AD$2,101)-[1]!thsiFinD("ths_int_chg_ratio_index",$AJ89,AD$1,AD$2,101))/100)^(365/(AD$2-AD$1))-1</f>
        <v>0.16170725785822304</v>
      </c>
      <c r="AE89" s="76">
        <f>[1]!thsiFinD("ths_tracking_error_annual_fund",$B89,AE$1,AE$2,100,101,$AJ89)/100</f>
        <v>0</v>
      </c>
      <c r="AF89" s="76">
        <f>(1+([1]!thsiFinD("ths_adjustment_nvg_ratio_fund",$B89,AF$1,AF$2,101)-[1]!thsiFinD("ths_int_chg_ratio_index",$AJ89,AF$1,AF$2,101))/100)^(365/(AF$2-AF$1))-1</f>
        <v>-0.1549769820358845</v>
      </c>
      <c r="AG89" s="76">
        <f>[1]!thsiFinD("ths_tracking_error_annual_fund",$B89,AG$1,AG$2,100,101,$AJ89)/100</f>
        <v>0</v>
      </c>
      <c r="AH89" s="64" t="str">
        <f>[1]!thsiFinD("ths_service_start_fund",B89,100,1,101)</f>
        <v>2024-01-02</v>
      </c>
      <c r="AI89" s="75" t="str">
        <f>[1]!thsiFinD("ths_fund_establishment_date_fund",B89)</f>
        <v>2024-01-02</v>
      </c>
      <c r="AJ89" s="70" t="str">
        <f>[1]!thsiFinD("ths_fund_basement_fund",B89,1)</f>
        <v>932000.CSI</v>
      </c>
      <c r="AK89" s="220">
        <f>[1]!thsiFinD("ths_daily_large_purchase_limit_fund",B89,"2026-06-03")</f>
        <v>0</v>
      </c>
    </row>
    <row r="90" spans="1:37" s="85" customFormat="1">
      <c r="A90" s="5"/>
      <c r="B90" s="77" t="s">
        <v>473</v>
      </c>
      <c r="C90" s="78" t="s">
        <v>474</v>
      </c>
      <c r="D90" s="78" t="str">
        <f>[1]!thsiFinD("ths_fund_manager_current_fund",B90)</f>
        <v>杨梦</v>
      </c>
      <c r="E90" s="224" t="str">
        <f t="shared" si="52"/>
        <v>2019-04-26</v>
      </c>
      <c r="F90" s="100">
        <f t="shared" si="53"/>
        <v>-1.4008343204408E-2</v>
      </c>
      <c r="G90" s="100"/>
      <c r="H90" s="100"/>
      <c r="I90" s="100">
        <f t="shared" si="58"/>
        <v>0.30362249761678001</v>
      </c>
      <c r="J90" s="100">
        <f t="shared" si="58"/>
        <v>0.47337232568878002</v>
      </c>
      <c r="K90" s="100">
        <f t="shared" ref="K90:K95" si="59">W90/100</f>
        <v>0.49769224751622998</v>
      </c>
      <c r="L90" s="100">
        <f>AB90</f>
        <v>6.1744041145458173E-2</v>
      </c>
      <c r="M90" s="100">
        <f>AD90</f>
        <v>6.5069986499435073E-2</v>
      </c>
      <c r="N90" s="100">
        <f>AF90</f>
        <v>7.8004663245528461E-2</v>
      </c>
      <c r="O90" s="80">
        <f>AB90/AC90</f>
        <v>1.9830564878926955</v>
      </c>
      <c r="P90" s="80">
        <f>AD90/AE90</f>
        <v>1.7158078556678957</v>
      </c>
      <c r="Q90" s="80">
        <f>AF90/AG90</f>
        <v>1.9416219383612974</v>
      </c>
      <c r="R90" s="80">
        <f>[1]!thsiFinD("ths_adjustment_nvg_ratio_fund",$B90,R$1,R$2,101)</f>
        <v>-1.4008343204408</v>
      </c>
      <c r="S90" s="80"/>
      <c r="T90" s="79">
        <f>[1]!thsiFinD("ths_adjustment_nvg_ratio_fund",$B90,T$1,T$2,101)</f>
        <v>7.2368789559177999</v>
      </c>
      <c r="U90" s="80">
        <f>[1]!thsiFinD("ths_adjustment_nvg_ratio_fund",$B90,U$1,U$2,101)</f>
        <v>30.362249761678001</v>
      </c>
      <c r="V90" s="80">
        <f>[1]!thsiFinD("ths_adjustment_nvg_ratio_fund",$B90,V$1,V$2,101)</f>
        <v>47.337232568878001</v>
      </c>
      <c r="W90" s="80">
        <f>[1]!thsiFinD("ths_adjustment_nvg_ratio_fund",$B90,W$1,W$2,101)</f>
        <v>49.769224751623</v>
      </c>
      <c r="X90" s="79">
        <f>[1]!thsiFinD("ths_adjustment_nvg_ratio_fund",$B90,X$1,X$2,101)</f>
        <v>23.030804217490001</v>
      </c>
      <c r="Y90" s="79">
        <f>[1]!thsiFinD("ths_adjustment_nvg_ratio_fund",$B90,Y$1,Y$2,101)</f>
        <v>19.089043906442001</v>
      </c>
      <c r="Z90" s="79">
        <f>[1]!thsiFinD("ths_adjustment_nvg_ratio_fund",$B90,Z$1,Z$2,101)</f>
        <v>-4.2661847894406</v>
      </c>
      <c r="AA90" s="79">
        <f>[1]!thsiFinD("ths_adjustment_nvg_ratio_fund",$B90,AA$1,AA$2,101)</f>
        <v>-20.860535969657001</v>
      </c>
      <c r="AB90" s="81">
        <f>(1+([1]!thsiFinD("ths_adjustment_nvg_ratio_fund",$B90,AB$1,AB$2,101)-[1]!thsiFinD("ths_int_chg_ratio_index",$AJ90,AB$1,AB$2,101))/100)^(365/(AB$2-AB$1))-1</f>
        <v>6.1744041145458173E-2</v>
      </c>
      <c r="AC90" s="81">
        <f>[1]!thsiFinD("ths_tracking_error_annual_fund",$B90,AC$1,AC$2,100,101,$AJ90)/100</f>
        <v>3.1135795436201E-2</v>
      </c>
      <c r="AD90" s="81">
        <f>(1+([1]!thsiFinD("ths_adjustment_nvg_ratio_fund",$B90,AD$1,AD$2,101)-[1]!thsiFinD("ths_int_chg_ratio_index",$AJ90,AD$1,AD$2,101))/100)^(365/(AD$2-AD$1))-1</f>
        <v>6.5069986499435073E-2</v>
      </c>
      <c r="AE90" s="81">
        <f>[1]!thsiFinD("ths_tracking_error_annual_fund",$B90,AE$1,AE$2,100,101,$AJ90)/100</f>
        <v>3.7923818966375998E-2</v>
      </c>
      <c r="AF90" s="81">
        <f>(1+([1]!thsiFinD("ths_adjustment_nvg_ratio_fund",$B90,AF$1,AF$2,101)-[1]!thsiFinD("ths_int_chg_ratio_index",$AJ90,AF$1,AF$2,101))/100)^(365/(AF$2-AF$1))-1</f>
        <v>7.8004663245528461E-2</v>
      </c>
      <c r="AG90" s="81">
        <f>[1]!thsiFinD("ths_tracking_error_annual_fund",$B90,AG$1,AG$2,100,101,$AJ90)/100</f>
        <v>4.0175000964071998E-2</v>
      </c>
      <c r="AH90" s="82" t="str">
        <f>[1]!thsiFinD("ths_service_start_fund",B90,100,1,101)</f>
        <v>2019-04-26</v>
      </c>
      <c r="AI90" s="83" t="str">
        <f>[1]!thsiFinD("ths_fund_establishment_date_fund",B90)</f>
        <v>2019-04-26</v>
      </c>
      <c r="AJ90" s="5" t="str">
        <f>[1]!thsiFinD("ths_fund_basement_fund",B90,1)</f>
        <v>000300.SH</v>
      </c>
      <c r="AK90" s="220">
        <f>[1]!thsiFinD("ths_daily_large_purchase_limit_fund",B90,"2026-06-03")</f>
        <v>0</v>
      </c>
    </row>
    <row r="91" spans="1:37" s="85" customFormat="1">
      <c r="A91" s="5"/>
      <c r="B91" s="77" t="s">
        <v>475</v>
      </c>
      <c r="C91" s="78" t="s">
        <v>476</v>
      </c>
      <c r="D91" s="78" t="str">
        <f>[1]!thsiFinD("ths_fund_manager_current_fund",B91)</f>
        <v>施荣盛</v>
      </c>
      <c r="E91" s="224" t="str">
        <f t="shared" si="52"/>
        <v>2017-03-16</v>
      </c>
      <c r="F91" s="100">
        <f t="shared" si="53"/>
        <v>-1.4674860130239E-2</v>
      </c>
      <c r="G91" s="100"/>
      <c r="H91" s="100"/>
      <c r="I91" s="100">
        <f t="shared" si="58"/>
        <v>0.28728057036726001</v>
      </c>
      <c r="J91" s="100">
        <f t="shared" si="58"/>
        <v>0.56535042984118</v>
      </c>
      <c r="K91" s="100">
        <f t="shared" si="59"/>
        <v>0.48898128898129001</v>
      </c>
      <c r="L91" s="100">
        <f>AB91</f>
        <v>4.5588518354562124E-2</v>
      </c>
      <c r="M91" s="100">
        <f>AD91</f>
        <v>0.10707864690762325</v>
      </c>
      <c r="N91" s="100">
        <f>AF91</f>
        <v>7.5516924107318362E-2</v>
      </c>
      <c r="O91" s="80">
        <f>AB91/AC91</f>
        <v>1.2357055602162454</v>
      </c>
      <c r="P91" s="80">
        <f>AD91/AE91</f>
        <v>2.4169193849411785</v>
      </c>
      <c r="Q91" s="80">
        <f>AF91/AG91</f>
        <v>1.7256631862301166</v>
      </c>
      <c r="R91" s="80">
        <f>[1]!thsiFinD("ths_adjustment_nvg_ratio_fund",$B91,R$1,R$2,101)</f>
        <v>-1.4674860130239</v>
      </c>
      <c r="S91" s="80"/>
      <c r="T91" s="79">
        <f>[1]!thsiFinD("ths_adjustment_nvg_ratio_fund",$B91,T$1,T$2,101)</f>
        <v>6.7256109676138003</v>
      </c>
      <c r="U91" s="80">
        <f>[1]!thsiFinD("ths_adjustment_nvg_ratio_fund",$B91,U$1,U$2,101)</f>
        <v>28.728057036726</v>
      </c>
      <c r="V91" s="80">
        <f>[1]!thsiFinD("ths_adjustment_nvg_ratio_fund",$B91,V$1,V$2,101)</f>
        <v>56.535042984118</v>
      </c>
      <c r="W91" s="80">
        <f>[1]!thsiFinD("ths_adjustment_nvg_ratio_fund",$B91,W$1,W$2,101)</f>
        <v>48.898128898129002</v>
      </c>
      <c r="X91" s="79">
        <f>[1]!thsiFinD("ths_adjustment_nvg_ratio_fund",$B91,X$1,X$2,101)</f>
        <v>26.512913969709999</v>
      </c>
      <c r="Y91" s="79">
        <f>[1]!thsiFinD("ths_adjustment_nvg_ratio_fund",$B91,Y$1,Y$2,101)</f>
        <v>21.020609932313999</v>
      </c>
      <c r="Z91" s="79">
        <f>[1]!thsiFinD("ths_adjustment_nvg_ratio_fund",$B91,Z$1,Z$2,101)</f>
        <v>-9.3422504136790003</v>
      </c>
      <c r="AA91" s="79">
        <f>[1]!thsiFinD("ths_adjustment_nvg_ratio_fund",$B91,AA$1,AA$2,101)</f>
        <v>-21.032286165405001</v>
      </c>
      <c r="AB91" s="81">
        <f>(1+([1]!thsiFinD("ths_adjustment_nvg_ratio_fund",$B91,AB$1,AB$2,101)-[1]!thsiFinD("ths_int_chg_ratio_index",$AJ91,AB$1,AB$2,101))/100)^(365/(AB$2-AB$1))-1</f>
        <v>4.5588518354562124E-2</v>
      </c>
      <c r="AC91" s="81">
        <f>[1]!thsiFinD("ths_tracking_error_annual_fund",$B91,AC$1,AC$2,100,101,$AJ91)/100</f>
        <v>3.6892703102011003E-2</v>
      </c>
      <c r="AD91" s="81">
        <f>(1+([1]!thsiFinD("ths_adjustment_nvg_ratio_fund",$B91,AD$1,AD$2,101)-[1]!thsiFinD("ths_int_chg_ratio_index",$AJ91,AD$1,AD$2,101))/100)^(365/(AD$2-AD$1))-1</f>
        <v>0.10707864690762325</v>
      </c>
      <c r="AE91" s="81">
        <f>[1]!thsiFinD("ths_tracking_error_annual_fund",$B91,AE$1,AE$2,100,101,$AJ91)/100</f>
        <v>4.4303772635026994E-2</v>
      </c>
      <c r="AF91" s="81">
        <f>(1+([1]!thsiFinD("ths_adjustment_nvg_ratio_fund",$B91,AF$1,AF$2,101)-[1]!thsiFinD("ths_int_chg_ratio_index",$AJ91,AF$1,AF$2,101))/100)^(365/(AF$2-AF$1))-1</f>
        <v>7.5516924107318362E-2</v>
      </c>
      <c r="AG91" s="81">
        <f>[1]!thsiFinD("ths_tracking_error_annual_fund",$B91,AG$1,AG$2,100,101,$AJ91)/100</f>
        <v>4.3761102809577006E-2</v>
      </c>
      <c r="AH91" s="82" t="str">
        <f>[1]!thsiFinD("ths_service_start_fund",B91,100,1,101)</f>
        <v>2023-08-24</v>
      </c>
      <c r="AI91" s="83" t="str">
        <f>[1]!thsiFinD("ths_fund_establishment_date_fund",B91)</f>
        <v>2017-03-16</v>
      </c>
      <c r="AJ91" s="5" t="str">
        <f>[1]!thsiFinD("ths_fund_basement_fund",B91,1)</f>
        <v>000300.SH</v>
      </c>
      <c r="AK91" s="220">
        <f>[1]!thsiFinD("ths_daily_large_purchase_limit_fund",B91,"2026-06-03")</f>
        <v>0</v>
      </c>
    </row>
    <row r="92" spans="1:37">
      <c r="B92" s="53" t="s">
        <v>118</v>
      </c>
      <c r="C92" s="103" t="s">
        <v>67</v>
      </c>
      <c r="D92" s="53"/>
      <c r="E92" s="53"/>
      <c r="F92" s="98">
        <f t="shared" si="53"/>
        <v>-2.1936693889950998E-2</v>
      </c>
      <c r="G92" s="98"/>
      <c r="H92" s="98"/>
      <c r="I92" s="98">
        <f t="shared" si="58"/>
        <v>0.42466810192106996</v>
      </c>
      <c r="J92" s="98">
        <f t="shared" si="58"/>
        <v>0.55026014355862007</v>
      </c>
      <c r="K92" s="98">
        <f t="shared" si="59"/>
        <v>0.33921153447408997</v>
      </c>
      <c r="L92" s="59"/>
      <c r="M92" s="59"/>
      <c r="N92" s="59"/>
      <c r="O92" s="59"/>
      <c r="P92" s="59"/>
      <c r="Q92" s="59"/>
      <c r="R92" s="56">
        <f>[1]!thsiFinD("ths_int_chg_ratio_index",$B92,R$1,R$2,101)</f>
        <v>-2.1936693889951</v>
      </c>
      <c r="S92" s="56"/>
      <c r="T92" s="56">
        <f>[1]!thsiFinD("ths_int_chg_ratio_index",$B92,T$1,T$2,101)</f>
        <v>9.5184145380271001</v>
      </c>
      <c r="U92" s="56">
        <f>[1]!thsiFinD("ths_int_chg_ratio_index",$B92,U$1,U$2,101)</f>
        <v>42.466810192106998</v>
      </c>
      <c r="V92" s="56">
        <f>[1]!thsiFinD("ths_int_chg_ratio_index",$B92,V$1,V$2,101)</f>
        <v>55.026014355862003</v>
      </c>
      <c r="W92" s="56">
        <f>[1]!thsiFinD("ths_int_chg_ratio_index",$B92,W$1,W$2,101)</f>
        <v>33.921153447408997</v>
      </c>
      <c r="X92" s="56">
        <f>[1]!thsiFinD("ths_int_chg_ratio_index",$B92,X$1,X$2,101)</f>
        <v>30.386362450330001</v>
      </c>
      <c r="Y92" s="56">
        <f>[1]!thsiFinD("ths_int_chg_ratio_index",$B92,Y$1,Y$2,101)</f>
        <v>5.4612470927730996</v>
      </c>
      <c r="Z92" s="56">
        <f>[1]!thsiFinD("ths_int_chg_ratio_index",$B92,Z$1,Z$2,101)</f>
        <v>-7.4216140600946998</v>
      </c>
      <c r="AA92" s="56">
        <f>[1]!thsiFinD("ths_int_chg_ratio_index",$B92,AA$1,AA$2,101)</f>
        <v>-20.313272990752999</v>
      </c>
      <c r="AJ92" s="56">
        <f>[1]!thsiFinD("ths_int_chg_ratio_index",$B92,AJ$1,AJ$2,101)</f>
        <v>0</v>
      </c>
    </row>
    <row r="93" spans="1:37">
      <c r="B93" s="53" t="s">
        <v>104</v>
      </c>
      <c r="C93" s="103" t="s">
        <v>68</v>
      </c>
      <c r="D93" s="53"/>
      <c r="E93" s="53"/>
      <c r="F93" s="98">
        <f t="shared" si="53"/>
        <v>-1.070766203295E-2</v>
      </c>
      <c r="G93" s="98"/>
      <c r="H93" s="98"/>
      <c r="I93" s="98">
        <f t="shared" si="58"/>
        <v>0.35856020376366998</v>
      </c>
      <c r="J93" s="98">
        <f t="shared" si="58"/>
        <v>0.57413250775324998</v>
      </c>
      <c r="K93" s="98">
        <f t="shared" si="59"/>
        <v>0.25541005711289999</v>
      </c>
      <c r="L93" s="59"/>
      <c r="M93" s="59"/>
      <c r="N93" s="59"/>
      <c r="O93" s="59"/>
      <c r="P93" s="59"/>
      <c r="Q93" s="59"/>
      <c r="R93" s="56">
        <f>[1]!thsiFinD("ths_int_chg_ratio_index",$B93,R$1,R$2,101)</f>
        <v>-1.0707662032950001</v>
      </c>
      <c r="S93" s="56"/>
      <c r="T93" s="56">
        <f>[1]!thsiFinD("ths_int_chg_ratio_index",$B93,T$1,T$2,101)</f>
        <v>9.5245056324092001</v>
      </c>
      <c r="U93" s="56">
        <f>[1]!thsiFinD("ths_int_chg_ratio_index",$B93,U$1,U$2,101)</f>
        <v>35.856020376366999</v>
      </c>
      <c r="V93" s="56">
        <f>[1]!thsiFinD("ths_int_chg_ratio_index",$B93,V$1,V$2,101)</f>
        <v>57.413250775324997</v>
      </c>
      <c r="W93" s="56">
        <f>[1]!thsiFinD("ths_int_chg_ratio_index",$B93,W$1,W$2,101)</f>
        <v>25.541005711290001</v>
      </c>
      <c r="X93" s="56">
        <f>[1]!thsiFinD("ths_int_chg_ratio_index",$B93,X$1,X$2,101)</f>
        <v>27.486489288213001</v>
      </c>
      <c r="Y93" s="56">
        <f>[1]!thsiFinD("ths_int_chg_ratio_index",$B93,Y$1,Y$2,101)</f>
        <v>1.1972037807222</v>
      </c>
      <c r="Z93" s="56">
        <f>[1]!thsiFinD("ths_int_chg_ratio_index",$B93,Z$1,Z$2,101)</f>
        <v>-6.2784097652247999</v>
      </c>
      <c r="AA93" s="56">
        <f>[1]!thsiFinD("ths_int_chg_ratio_index",$B93,AA$1,AA$2,101)</f>
        <v>-21.580933653928</v>
      </c>
      <c r="AJ93" s="56">
        <f>[1]!thsiFinD("ths_int_chg_ratio_index",$B93,AJ$1,AJ$2,101)</f>
        <v>0</v>
      </c>
    </row>
    <row r="94" spans="1:37">
      <c r="B94" s="53" t="s">
        <v>251</v>
      </c>
      <c r="C94" s="103" t="s">
        <v>252</v>
      </c>
      <c r="D94" s="53"/>
      <c r="E94" s="53"/>
      <c r="F94" s="98">
        <f t="shared" si="53"/>
        <v>-1.1878294353929999E-2</v>
      </c>
      <c r="G94" s="98"/>
      <c r="H94" s="98"/>
      <c r="I94" s="98">
        <f t="shared" si="58"/>
        <v>0.32351597250115999</v>
      </c>
      <c r="J94" s="98">
        <f t="shared" si="58"/>
        <v>0.72528024196722995</v>
      </c>
      <c r="K94" s="98">
        <f t="shared" si="59"/>
        <v>0.39826751734254001</v>
      </c>
      <c r="L94" s="59"/>
      <c r="M94" s="59"/>
      <c r="N94" s="59"/>
      <c r="P94" s="59"/>
      <c r="Q94" s="59"/>
      <c r="R94" s="56">
        <f>[1]!thsiFinD("ths_int_chg_ratio_index",$B94,R$1,R$2,101)</f>
        <v>-1.1878294353929999</v>
      </c>
      <c r="S94" s="56"/>
      <c r="T94" s="56">
        <f>[1]!thsiFinD("ths_int_chg_ratio_index",$B94,T$1,T$2,101)</f>
        <v>7.0626825363470997</v>
      </c>
      <c r="U94" s="56">
        <f>[1]!thsiFinD("ths_int_chg_ratio_index",$B94,U$1,U$2,101)</f>
        <v>32.351597250116001</v>
      </c>
      <c r="V94" s="56">
        <f>[1]!thsiFinD("ths_int_chg_ratio_index",$B94,V$1,V$2,101)</f>
        <v>72.528024196722995</v>
      </c>
      <c r="W94" s="56">
        <f>[1]!thsiFinD("ths_int_chg_ratio_index",$B94,W$1,W$2,101)</f>
        <v>39.826751734254003</v>
      </c>
      <c r="X94" s="56">
        <f>[1]!thsiFinD("ths_int_chg_ratio_index",$B94,X$1,X$2,101)</f>
        <v>36.417600131169003</v>
      </c>
      <c r="Y94" s="56">
        <f>[1]!thsiFinD("ths_int_chg_ratio_index",$B94,Y$1,Y$2,101)</f>
        <v>-2.1406298962608998</v>
      </c>
      <c r="Z94" s="56">
        <f>[1]!thsiFinD("ths_int_chg_ratio_index",$B94,Z$1,Z$2,101)</f>
        <v>5.5675063772423998</v>
      </c>
      <c r="AA94" s="56">
        <f>[1]!thsiFinD("ths_int_chg_ratio_index",$B94,AA$1,AA$2,101)</f>
        <v>-14.774946978205</v>
      </c>
      <c r="AJ94" s="56"/>
    </row>
    <row r="95" spans="1:37">
      <c r="B95" s="53" t="s">
        <v>130</v>
      </c>
      <c r="C95" s="103" t="s">
        <v>66</v>
      </c>
      <c r="D95" s="53"/>
      <c r="E95" s="53"/>
      <c r="F95" s="98">
        <f t="shared" si="53"/>
        <v>-1.8460437601987002E-2</v>
      </c>
      <c r="G95" s="98"/>
      <c r="H95" s="98"/>
      <c r="I95" s="98">
        <f t="shared" si="58"/>
        <v>0.24118110820958999</v>
      </c>
      <c r="J95" s="98">
        <f t="shared" si="58"/>
        <v>0.33801821654642</v>
      </c>
      <c r="K95" s="98">
        <f t="shared" si="59"/>
        <v>0.24340170318571999</v>
      </c>
      <c r="L95" s="59"/>
      <c r="M95" s="59"/>
      <c r="N95" s="59"/>
      <c r="O95" s="59"/>
      <c r="P95" s="59"/>
      <c r="Q95" s="59"/>
      <c r="R95" s="56">
        <f>[1]!thsiFinD("ths_int_chg_ratio_index",$B95,R$1,R$2,101)</f>
        <v>-1.8460437601987001</v>
      </c>
      <c r="S95" s="56"/>
      <c r="T95" s="56">
        <f>[1]!thsiFinD("ths_int_chg_ratio_index",$B95,T$1,T$2,101)</f>
        <v>3.7121672972184001</v>
      </c>
      <c r="U95" s="56">
        <f>[1]!thsiFinD("ths_int_chg_ratio_index",$B95,U$1,U$2,101)</f>
        <v>24.118110820959</v>
      </c>
      <c r="V95" s="56">
        <f>[1]!thsiFinD("ths_int_chg_ratio_index",$B95,V$1,V$2,101)</f>
        <v>33.801821654641998</v>
      </c>
      <c r="W95" s="56">
        <f>[1]!thsiFinD("ths_int_chg_ratio_index",$B95,W$1,W$2,101)</f>
        <v>24.340170318572</v>
      </c>
      <c r="X95" s="56">
        <f>[1]!thsiFinD("ths_int_chg_ratio_index",$B95,X$1,X$2,101)</f>
        <v>17.663134379993</v>
      </c>
      <c r="Y95" s="56">
        <f>[1]!thsiFinD("ths_int_chg_ratio_index",$B95,Y$1,Y$2,101)</f>
        <v>14.683324483427</v>
      </c>
      <c r="Z95" s="56">
        <f>[1]!thsiFinD("ths_int_chg_ratio_index",$B95,Z$1,Z$2,101)</f>
        <v>-11.378242952626</v>
      </c>
      <c r="AA95" s="56">
        <f>[1]!thsiFinD("ths_int_chg_ratio_index",$B95,AA$1,AA$2,101)</f>
        <v>-21.632768114910998</v>
      </c>
      <c r="AJ95" s="56">
        <f>[1]!thsiFinD("ths_int_chg_ratio_index",$B95,AJ$1,AJ$2,101)</f>
        <v>0</v>
      </c>
    </row>
  </sheetData>
  <sortState ref="A26:AJ31">
    <sortCondition descending="1" ref="P26:P31"/>
  </sortState>
  <mergeCells count="8">
    <mergeCell ref="O2:Q2"/>
    <mergeCell ref="L2:N2"/>
    <mergeCell ref="I2:K2"/>
    <mergeCell ref="A2:A3"/>
    <mergeCell ref="B2:B3"/>
    <mergeCell ref="C2:C3"/>
    <mergeCell ref="D2:D3"/>
    <mergeCell ref="E2:E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L14"/>
  <sheetViews>
    <sheetView zoomScale="107" zoomScaleNormal="70" workbookViewId="0">
      <pane xSplit="18" ySplit="11" topLeftCell="S12" activePane="bottomRight" state="frozen"/>
      <selection pane="topRight" activeCell="O1" sqref="O1"/>
      <selection pane="bottomLeft" activeCell="A10" sqref="A10"/>
      <selection pane="bottomRight" activeCell="C35" sqref="C35"/>
    </sheetView>
  </sheetViews>
  <sheetFormatPr defaultColWidth="8.83203125" defaultRowHeight="14.5"/>
  <cols>
    <col min="1" max="1" width="8.58203125" style="54" bestFit="1" customWidth="1"/>
    <col min="2" max="2" width="10.75" style="70" customWidth="1"/>
    <col min="3" max="3" width="23.9140625" style="54" customWidth="1"/>
    <col min="4" max="4" width="12" style="54" customWidth="1"/>
    <col min="5" max="5" width="16.08203125" style="70" customWidth="1"/>
    <col min="6" max="9" width="10.6640625" style="70" customWidth="1"/>
    <col min="10" max="15" width="10.33203125" style="70" hidden="1" customWidth="1"/>
    <col min="16" max="17" width="8.9140625" style="70" hidden="1" customWidth="1"/>
    <col min="18" max="18" width="8.9140625" style="70" customWidth="1"/>
    <col min="19" max="19" width="10.33203125" style="70" bestFit="1" customWidth="1"/>
    <col min="20" max="20" width="10.33203125" style="70" customWidth="1"/>
    <col min="21" max="21" width="10.33203125" style="54" bestFit="1" customWidth="1"/>
    <col min="22" max="24" width="10.33203125" style="70" bestFit="1" customWidth="1"/>
    <col min="25" max="28" width="11.4140625" style="54" bestFit="1" customWidth="1"/>
    <col min="29" max="29" width="10.33203125" style="54" bestFit="1" customWidth="1"/>
    <col min="30" max="30" width="10.33203125" style="54" customWidth="1"/>
    <col min="31" max="34" width="10.33203125" style="54" bestFit="1" customWidth="1"/>
    <col min="35" max="36" width="10.6640625" style="54" bestFit="1" customWidth="1"/>
    <col min="37" max="37" width="10.25" style="70" bestFit="1" customWidth="1"/>
    <col min="38" max="38" width="11.58203125" style="54" bestFit="1" customWidth="1"/>
  </cols>
  <sheetData>
    <row r="1" spans="1:38" ht="23.5" customHeight="1">
      <c r="J1" s="61"/>
      <c r="K1" s="61"/>
      <c r="L1" s="61"/>
      <c r="M1" s="61"/>
      <c r="N1" s="61"/>
      <c r="O1" s="61"/>
      <c r="P1" s="61"/>
      <c r="Q1" s="61"/>
      <c r="R1" s="61"/>
      <c r="S1" s="61">
        <v>46174</v>
      </c>
      <c r="T1" s="61">
        <v>46113</v>
      </c>
      <c r="U1" s="61">
        <v>46023</v>
      </c>
      <c r="V1" s="61">
        <v>45813</v>
      </c>
      <c r="W1" s="61">
        <v>45447</v>
      </c>
      <c r="X1" s="61">
        <v>45081</v>
      </c>
      <c r="Y1" s="61">
        <v>45658</v>
      </c>
      <c r="Z1" s="61">
        <v>45292</v>
      </c>
      <c r="AA1" s="61">
        <v>44927</v>
      </c>
      <c r="AB1" s="61">
        <v>44562</v>
      </c>
      <c r="AC1" s="61">
        <f>V1</f>
        <v>45813</v>
      </c>
      <c r="AD1" s="61">
        <f>AC1</f>
        <v>45813</v>
      </c>
      <c r="AE1" s="61">
        <f>W1</f>
        <v>45447</v>
      </c>
      <c r="AF1" s="61">
        <f>AE1</f>
        <v>45447</v>
      </c>
      <c r="AG1" s="61">
        <f>X1</f>
        <v>45081</v>
      </c>
      <c r="AH1" s="61">
        <f>AG1</f>
        <v>45081</v>
      </c>
    </row>
    <row r="2" spans="1:38">
      <c r="A2" s="373" t="s">
        <v>549</v>
      </c>
      <c r="B2" s="373" t="s">
        <v>550</v>
      </c>
      <c r="C2" s="372">
        <f>U2</f>
        <v>46218</v>
      </c>
      <c r="D2" s="372" t="s">
        <v>558</v>
      </c>
      <c r="E2" s="373" t="s">
        <v>280</v>
      </c>
      <c r="F2" s="373" t="s">
        <v>266</v>
      </c>
      <c r="G2" s="340"/>
      <c r="H2" s="340"/>
      <c r="I2" s="340"/>
      <c r="J2" s="372" t="s">
        <v>279</v>
      </c>
      <c r="K2" s="372"/>
      <c r="L2" s="372"/>
      <c r="M2" s="372" t="s">
        <v>278</v>
      </c>
      <c r="N2" s="372"/>
      <c r="O2" s="372"/>
      <c r="P2" s="372" t="s">
        <v>277</v>
      </c>
      <c r="Q2" s="372"/>
      <c r="R2" s="372"/>
      <c r="S2" s="61">
        <f>X2</f>
        <v>46218</v>
      </c>
      <c r="T2" s="61">
        <f>U2</f>
        <v>46218</v>
      </c>
      <c r="U2" s="341">
        <v>46218</v>
      </c>
      <c r="V2" s="61">
        <f>U2</f>
        <v>46218</v>
      </c>
      <c r="W2" s="61">
        <f>U2</f>
        <v>46218</v>
      </c>
      <c r="X2" s="61">
        <f>U2</f>
        <v>46218</v>
      </c>
      <c r="Y2" s="61">
        <v>46022</v>
      </c>
      <c r="Z2" s="61">
        <v>45657</v>
      </c>
      <c r="AA2" s="61">
        <v>45291</v>
      </c>
      <c r="AB2" s="61">
        <v>44926</v>
      </c>
      <c r="AC2" s="61">
        <f>V2</f>
        <v>46218</v>
      </c>
      <c r="AD2" s="61">
        <f>AC2</f>
        <v>46218</v>
      </c>
      <c r="AE2" s="61">
        <f>AC2</f>
        <v>46218</v>
      </c>
      <c r="AF2" s="61">
        <f>AE2</f>
        <v>46218</v>
      </c>
      <c r="AG2" s="61">
        <f>AC2</f>
        <v>46218</v>
      </c>
      <c r="AH2" s="61">
        <f>AG2</f>
        <v>46218</v>
      </c>
    </row>
    <row r="3" spans="1:38" ht="14" customHeight="1">
      <c r="A3" s="373"/>
      <c r="B3" s="373"/>
      <c r="C3" s="373"/>
      <c r="D3" s="372"/>
      <c r="E3" s="373"/>
      <c r="F3" s="373"/>
      <c r="G3" s="340" t="s">
        <v>512</v>
      </c>
      <c r="H3" s="340" t="s">
        <v>543</v>
      </c>
      <c r="I3" s="340" t="s">
        <v>510</v>
      </c>
      <c r="J3" s="99" t="s">
        <v>215</v>
      </c>
      <c r="K3" s="99" t="s">
        <v>216</v>
      </c>
      <c r="L3" s="99" t="s">
        <v>217</v>
      </c>
      <c r="M3" s="99" t="s">
        <v>215</v>
      </c>
      <c r="N3" s="99" t="s">
        <v>216</v>
      </c>
      <c r="O3" s="99" t="s">
        <v>217</v>
      </c>
      <c r="P3" s="99" t="s">
        <v>215</v>
      </c>
      <c r="Q3" s="99" t="s">
        <v>216</v>
      </c>
      <c r="R3" s="99" t="s">
        <v>217</v>
      </c>
      <c r="S3" s="70" t="s">
        <v>513</v>
      </c>
      <c r="U3" s="61" t="s">
        <v>233</v>
      </c>
      <c r="V3" s="70" t="s">
        <v>215</v>
      </c>
      <c r="W3" s="70" t="s">
        <v>216</v>
      </c>
      <c r="X3" s="70" t="s">
        <v>217</v>
      </c>
      <c r="Y3" s="61" t="s">
        <v>234</v>
      </c>
      <c r="Z3" s="61" t="s">
        <v>235</v>
      </c>
      <c r="AA3" s="61" t="s">
        <v>236</v>
      </c>
      <c r="AB3" s="61" t="s">
        <v>247</v>
      </c>
      <c r="AC3" s="72" t="s">
        <v>205</v>
      </c>
      <c r="AD3" s="72" t="s">
        <v>206</v>
      </c>
      <c r="AE3" s="72" t="s">
        <v>207</v>
      </c>
      <c r="AF3" s="72" t="s">
        <v>208</v>
      </c>
      <c r="AG3" s="72" t="s">
        <v>209</v>
      </c>
      <c r="AH3" s="72" t="s">
        <v>208</v>
      </c>
      <c r="AI3" s="72" t="s">
        <v>212</v>
      </c>
      <c r="AJ3" s="72" t="s">
        <v>259</v>
      </c>
      <c r="AK3" s="70" t="s">
        <v>204</v>
      </c>
    </row>
    <row r="4" spans="1:38">
      <c r="A4" s="374" t="s">
        <v>547</v>
      </c>
      <c r="B4" s="66" t="s">
        <v>466</v>
      </c>
      <c r="C4" s="67" t="str">
        <f>[1]!thsiFinD("ths_fund_short_name_fund",B4)</f>
        <v>易方达中债新综合债券指数发起式(LOF)A</v>
      </c>
      <c r="D4" s="343">
        <f>[1]!thsiFinD("ths_mergesize_fund",B4,"2026-06-09")/100000000</f>
        <v>107.8066200733</v>
      </c>
      <c r="E4" s="66" t="str">
        <f>[1]!thsiFinD("ths_fund_manager_current_fund",B4)</f>
        <v>杨真</v>
      </c>
      <c r="F4" s="221" t="str">
        <f>AJ4</f>
        <v>2012-11-08</v>
      </c>
      <c r="G4" s="342">
        <f t="shared" ref="G4:L14" si="0">S4/100</f>
        <v>1.9597961811972002E-3</v>
      </c>
      <c r="H4" s="342">
        <f t="shared" si="0"/>
        <v>1.2104072398190001E-2</v>
      </c>
      <c r="I4" s="342">
        <f t="shared" si="0"/>
        <v>2.1755267515560003E-2</v>
      </c>
      <c r="J4" s="96">
        <f t="shared" si="0"/>
        <v>1.9368804830807999E-2</v>
      </c>
      <c r="K4" s="96">
        <f t="shared" si="0"/>
        <v>6.4168896818317001E-2</v>
      </c>
      <c r="L4" s="96">
        <f t="shared" si="0"/>
        <v>0.11865466366592001</v>
      </c>
      <c r="M4" s="96">
        <f>AC4</f>
        <v>-2.4682450564430525E-3</v>
      </c>
      <c r="N4" s="96">
        <f>AE4</f>
        <v>-4.984892252331008E-3</v>
      </c>
      <c r="O4" s="96">
        <f>AG4</f>
        <v>-4.9012844492637431E-3</v>
      </c>
      <c r="P4" s="69">
        <f>AC4/AD4</f>
        <v>-0.71298445175722247</v>
      </c>
      <c r="Q4" s="69">
        <f>AE4/AF4</f>
        <v>-0.99400034871060117</v>
      </c>
      <c r="R4" s="69">
        <f>AG4/AH4</f>
        <v>-1.0635377832118578</v>
      </c>
      <c r="S4" s="69">
        <f>[1]!thsiFinD("ths_adjustment_nvg_ratio_fund",$B4,S$1,S$2,101)</f>
        <v>0.19597961811972001</v>
      </c>
      <c r="T4" s="69">
        <f>[1]!thsiFinD("ths_adjustment_nvg_ratio_fund",$B4,T$1,T$2,101)</f>
        <v>1.210407239819</v>
      </c>
      <c r="U4" s="68">
        <f>[1]!thsiFinD("ths_adjustment_nvg_ratio_fund",$B4,U$1,U$2,101)</f>
        <v>2.1755267515560002</v>
      </c>
      <c r="V4" s="69">
        <f>[1]!thsiFinD("ths_adjustment_nvg_ratio_fund",$B4,V$1,V$2,101)</f>
        <v>1.9368804830808</v>
      </c>
      <c r="W4" s="69">
        <f>[1]!thsiFinD("ths_adjustment_nvg_ratio_fund",$B4,W$1,W$2,101)</f>
        <v>6.4168896818316998</v>
      </c>
      <c r="X4" s="69">
        <f>[1]!thsiFinD("ths_adjustment_nvg_ratio_fund",$B4,X$1,X$2,101)</f>
        <v>11.865466366592001</v>
      </c>
      <c r="Y4" s="68">
        <f>[1]!thsiFinD("ths_adjustment_nvg_ratio_fund",$B4,Y$1,Y$2,101)</f>
        <v>9.1444247585303007E-2</v>
      </c>
      <c r="Z4" s="68">
        <f>[1]!thsiFinD("ths_adjustment_nvg_ratio_fund",$B4,Z$1,Z$2,101)</f>
        <v>7.0087456424683996</v>
      </c>
      <c r="AA4" s="68">
        <f>[1]!thsiFinD("ths_adjustment_nvg_ratio_fund",$B4,AA$1,AA$2,101)</f>
        <v>4.7872340425531998</v>
      </c>
      <c r="AB4" s="68">
        <f>[1]!thsiFinD("ths_adjustment_nvg_ratio_fund",$B4,AB$1,AB$2,101)</f>
        <v>2.7322404371585001</v>
      </c>
      <c r="AC4" s="76">
        <f>(1+([1]!thsiFinD("ths_adjustment_nvg_ratio_fund",$B4,AC$1,AC$2,101)-[1]!thsiFinD("ths_int_chg_ratio_index",$AK4,AC$1,AC$2,101))/100)^(365/(AC$2-AC$1))-1</f>
        <v>-2.4682450564430525E-3</v>
      </c>
      <c r="AD4" s="76">
        <f>[1]!thsiFinD("ths_tracking_error_annual_fund",$B4,AD$1,AD$2,100,101,$AK4)/100</f>
        <v>3.4618497645493001E-3</v>
      </c>
      <c r="AE4" s="76">
        <f>(1+([1]!thsiFinD("ths_adjustment_nvg_ratio_fund",$B4,AE$1,AE$2,101)-[1]!thsiFinD("ths_int_chg_ratio_index",$AK4,AE$1,AE$2,101))/100)^(365/(AE$2-AE$1))-1</f>
        <v>-4.984892252331008E-3</v>
      </c>
      <c r="AF4" s="76">
        <f>[1]!thsiFinD("ths_tracking_error_annual_fund",$B4,AF$1,AF$2,100,101,$AK4)/100</f>
        <v>5.0149803858693994E-3</v>
      </c>
      <c r="AG4" s="76">
        <f>(1+([1]!thsiFinD("ths_adjustment_nvg_ratio_fund",$B4,AG$1,AG$2,101)-[1]!thsiFinD("ths_int_chg_ratio_index",$AK4,AG$1,AG$2,101))/100)^(365/(AG$2-AG$1))-1</f>
        <v>-4.9012844492637431E-3</v>
      </c>
      <c r="AH4" s="76">
        <f>[1]!thsiFinD("ths_tracking_error_annual_fund",$B4,AH$1,AH$2,100,101,$AK4)/100</f>
        <v>4.6084723332179001E-3</v>
      </c>
      <c r="AI4" s="64" t="str">
        <f>[1]!thsiFinD("ths_service_start_fund",B4,100,1,101)</f>
        <v>2020-11-28</v>
      </c>
      <c r="AJ4" s="75" t="str">
        <f>[1]!thsiFinD("ths_fund_establishment_date_fund",B4)</f>
        <v>2012-11-08</v>
      </c>
      <c r="AK4" s="70" t="str">
        <f>[1]!thsiFinD("ths_fund_basement_fund",B4,1)</f>
        <v>CBA00101.CB</v>
      </c>
    </row>
    <row r="5" spans="1:38">
      <c r="A5" s="374"/>
      <c r="B5" s="66" t="s">
        <v>554</v>
      </c>
      <c r="C5" s="67" t="str">
        <f>[1]!thsiFinD("ths_fund_short_name_fund",B5)</f>
        <v>南方中债1-3年国开行债券指数A</v>
      </c>
      <c r="D5" s="343">
        <f>[1]!thsiFinD("ths_mergesize_fund",B5,"2026-06-09")/100000000</f>
        <v>62.820798671599995</v>
      </c>
      <c r="E5" s="66" t="str">
        <f>[1]!thsiFinD("ths_fund_manager_current_fund",B5)</f>
        <v>夏晨曦,朱佳</v>
      </c>
      <c r="F5" s="221" t="str">
        <f t="shared" ref="F5:F11" si="1">AJ5</f>
        <v>2018-11-08</v>
      </c>
      <c r="G5" s="342">
        <f t="shared" ref="G5:G11" si="2">S5/100</f>
        <v>1.1953706710052E-3</v>
      </c>
      <c r="H5" s="342">
        <f t="shared" ref="H5:H11" si="3">T5/100</f>
        <v>6.1450569028877996E-3</v>
      </c>
      <c r="I5" s="342">
        <f t="shared" ref="I5:I11" si="4">U5/100</f>
        <v>1.2327358580345999E-2</v>
      </c>
      <c r="J5" s="96">
        <f t="shared" ref="J5:J11" si="5">V5/100</f>
        <v>1.7940411121529002E-2</v>
      </c>
      <c r="K5" s="96">
        <f t="shared" ref="K5:K11" si="6">W5/100</f>
        <v>4.9847946909315002E-2</v>
      </c>
      <c r="L5" s="96">
        <f t="shared" ref="L5:L11" si="7">X5/100</f>
        <v>8.4342216410456985E-2</v>
      </c>
      <c r="M5" s="96">
        <f t="shared" ref="M5:M11" si="8">AC5</f>
        <v>2.9899659540074675E-2</v>
      </c>
      <c r="N5" s="96">
        <f t="shared" ref="N5:N11" si="9">AE5</f>
        <v>3.5475101228977124E-2</v>
      </c>
      <c r="O5" s="96">
        <f t="shared" ref="O5:O11" si="10">AG5</f>
        <v>3.587125814128056E-2</v>
      </c>
      <c r="P5" s="69" t="e">
        <f t="shared" ref="P5:P11" si="11">AC5/AD5</f>
        <v>#DIV/0!</v>
      </c>
      <c r="Q5" s="69" t="e">
        <f t="shared" ref="Q5:Q11" si="12">AE5/AF5</f>
        <v>#DIV/0!</v>
      </c>
      <c r="R5" s="69" t="e">
        <f t="shared" ref="R5:R11" si="13">AG5/AH5</f>
        <v>#DIV/0!</v>
      </c>
      <c r="S5" s="69">
        <f>[1]!thsiFinD("ths_adjustment_nvg_ratio_fund",$B5,S$1,S$2,101)</f>
        <v>0.11953706710052001</v>
      </c>
      <c r="T5" s="69">
        <f>[1]!thsiFinD("ths_adjustment_nvg_ratio_fund",$B5,T$1,T$2,101)</f>
        <v>0.61450569028877999</v>
      </c>
      <c r="U5" s="68">
        <f>[1]!thsiFinD("ths_adjustment_nvg_ratio_fund",$B5,U$1,U$2,101)</f>
        <v>1.2327358580346</v>
      </c>
      <c r="V5" s="69">
        <f>[1]!thsiFinD("ths_adjustment_nvg_ratio_fund",$B5,V$1,V$2,101)</f>
        <v>1.7940411121529001</v>
      </c>
      <c r="W5" s="69">
        <f>[1]!thsiFinD("ths_adjustment_nvg_ratio_fund",$B5,W$1,W$2,101)</f>
        <v>4.9847946909315004</v>
      </c>
      <c r="X5" s="69">
        <f>[1]!thsiFinD("ths_adjustment_nvg_ratio_fund",$B5,X$1,X$2,101)</f>
        <v>8.4342216410456992</v>
      </c>
      <c r="Y5" s="68">
        <f>[1]!thsiFinD("ths_adjustment_nvg_ratio_fund",$B5,Y$1,Y$2,101)</f>
        <v>0.84270191490999002</v>
      </c>
      <c r="Z5" s="68">
        <f>[1]!thsiFinD("ths_adjustment_nvg_ratio_fund",$B5,Z$1,Z$2,101)</f>
        <v>4.7340575944290002</v>
      </c>
      <c r="AA5" s="68">
        <f>[1]!thsiFinD("ths_adjustment_nvg_ratio_fund",$B5,AA$1,AA$2,101)</f>
        <v>2.6572742857253999</v>
      </c>
      <c r="AB5" s="68">
        <f>[1]!thsiFinD("ths_adjustment_nvg_ratio_fund",$B5,AB$1,AB$2,101)</f>
        <v>2.5287269029182</v>
      </c>
      <c r="AC5" s="76">
        <f>(1+([1]!thsiFinD("ths_adjustment_nvg_ratio_fund",$B5,AC$1,AC$2,101)-[1]!thsiFinD("ths_int_chg_ratio_index",$AK5,AC$1,AC$2,101))/100)^(365/(AC$2-AC$1))-1</f>
        <v>2.9899659540074675E-2</v>
      </c>
      <c r="AD5" s="76">
        <f>[1]!thsiFinD("ths_tracking_error_annual_fund",$B5,AD$1,AD$2,100,101,$AK5)/100</f>
        <v>0</v>
      </c>
      <c r="AE5" s="76">
        <f>(1+([1]!thsiFinD("ths_adjustment_nvg_ratio_fund",$B5,AE$1,AE$2,101)-[1]!thsiFinD("ths_int_chg_ratio_index",$AK5,AE$1,AE$2,101))/100)^(365/(AE$2-AE$1))-1</f>
        <v>3.5475101228977124E-2</v>
      </c>
      <c r="AF5" s="76">
        <f>[1]!thsiFinD("ths_tracking_error_annual_fund",$B5,AF$1,AF$2,100,101,$AK5)/100</f>
        <v>0</v>
      </c>
      <c r="AG5" s="76">
        <f>(1+([1]!thsiFinD("ths_adjustment_nvg_ratio_fund",$B5,AG$1,AG$2,101)-[1]!thsiFinD("ths_int_chg_ratio_index",$AK5,AG$1,AG$2,101))/100)^(365/(AG$2-AG$1))-1</f>
        <v>3.587125814128056E-2</v>
      </c>
      <c r="AH5" s="76">
        <f>[1]!thsiFinD("ths_tracking_error_annual_fund",$B5,AH$1,AH$2,100,101,$AK5)/100</f>
        <v>0</v>
      </c>
      <c r="AI5" s="64" t="str">
        <f>[1]!thsiFinD("ths_service_start_fund",B5,100,1,101)</f>
        <v>2018-11-08</v>
      </c>
      <c r="AJ5" s="75" t="str">
        <f>[1]!thsiFinD("ths_fund_establishment_date_fund",B5)</f>
        <v>2018-11-08</v>
      </c>
      <c r="AK5" s="70" t="str">
        <f>[1]!thsiFinD("ths_fund_basement_fund",B5,1)</f>
        <v>CBA07703.CB</v>
      </c>
    </row>
    <row r="6" spans="1:38">
      <c r="A6" s="374"/>
      <c r="B6" s="66" t="s">
        <v>555</v>
      </c>
      <c r="C6" s="67" t="str">
        <f>[1]!thsiFinD("ths_fund_short_name_fund",B6)</f>
        <v>国泰中债1-3年国开行债券指数A</v>
      </c>
      <c r="D6" s="343">
        <f>[1]!thsiFinD("ths_mergesize_fund",B6,"2026-06-09")/100000000</f>
        <v>46.778509030500004</v>
      </c>
      <c r="E6" s="66" t="str">
        <f>[1]!thsiFinD("ths_fund_manager_current_fund",B6)</f>
        <v>索峰,王振扬,王玉</v>
      </c>
      <c r="F6" s="221" t="str">
        <f t="shared" si="1"/>
        <v>2020-08-27</v>
      </c>
      <c r="G6" s="342">
        <f t="shared" si="2"/>
        <v>8.7404098419678004E-4</v>
      </c>
      <c r="H6" s="342">
        <f t="shared" si="3"/>
        <v>5.5615181773172994E-3</v>
      </c>
      <c r="I6" s="342">
        <f t="shared" si="4"/>
        <v>1.0853979885883E-2</v>
      </c>
      <c r="J6" s="96">
        <f t="shared" si="5"/>
        <v>1.8354435203987E-2</v>
      </c>
      <c r="K6" s="96">
        <f t="shared" si="6"/>
        <v>4.6740596268217E-2</v>
      </c>
      <c r="L6" s="96">
        <f t="shared" si="7"/>
        <v>8.4652470036641003E-2</v>
      </c>
      <c r="M6" s="96">
        <f t="shared" si="8"/>
        <v>3.0271582225984472E-2</v>
      </c>
      <c r="N6" s="96">
        <f t="shared" si="9"/>
        <v>3.4058919710333591E-2</v>
      </c>
      <c r="O6" s="96">
        <f t="shared" si="10"/>
        <v>3.5963692940780723E-2</v>
      </c>
      <c r="P6" s="69" t="e">
        <f t="shared" si="11"/>
        <v>#DIV/0!</v>
      </c>
      <c r="Q6" s="69" t="e">
        <f t="shared" si="12"/>
        <v>#DIV/0!</v>
      </c>
      <c r="R6" s="69" t="e">
        <f t="shared" si="13"/>
        <v>#DIV/0!</v>
      </c>
      <c r="S6" s="69">
        <f>[1]!thsiFinD("ths_adjustment_nvg_ratio_fund",$B6,S$1,S$2,101)</f>
        <v>8.7404098419678E-2</v>
      </c>
      <c r="T6" s="69">
        <f>[1]!thsiFinD("ths_adjustment_nvg_ratio_fund",$B6,T$1,T$2,101)</f>
        <v>0.55615181773172995</v>
      </c>
      <c r="U6" s="68">
        <f>[1]!thsiFinD("ths_adjustment_nvg_ratio_fund",$B6,U$1,U$2,101)</f>
        <v>1.0853979885883001</v>
      </c>
      <c r="V6" s="69">
        <f>[1]!thsiFinD("ths_adjustment_nvg_ratio_fund",$B6,V$1,V$2,101)</f>
        <v>1.8354435203987001</v>
      </c>
      <c r="W6" s="69">
        <f>[1]!thsiFinD("ths_adjustment_nvg_ratio_fund",$B6,W$1,W$2,101)</f>
        <v>4.6740596268217001</v>
      </c>
      <c r="X6" s="69">
        <f>[1]!thsiFinD("ths_adjustment_nvg_ratio_fund",$B6,X$1,X$2,101)</f>
        <v>8.4652470036640999</v>
      </c>
      <c r="Y6" s="68">
        <f>[1]!thsiFinD("ths_adjustment_nvg_ratio_fund",$B6,Y$1,Y$2,101)</f>
        <v>1.2156397925594</v>
      </c>
      <c r="Z6" s="68">
        <f>[1]!thsiFinD("ths_adjustment_nvg_ratio_fund",$B6,Z$1,Z$2,101)</f>
        <v>4.2867794534844004</v>
      </c>
      <c r="AA6" s="68">
        <f>[1]!thsiFinD("ths_adjustment_nvg_ratio_fund",$B6,AA$1,AA$2,101)</f>
        <v>2.9312063816982001</v>
      </c>
      <c r="AB6" s="68">
        <f>[1]!thsiFinD("ths_adjustment_nvg_ratio_fund",$B6,AB$1,AB$2,101)</f>
        <v>2.7163536549848</v>
      </c>
      <c r="AC6" s="76">
        <f>(1+([1]!thsiFinD("ths_adjustment_nvg_ratio_fund",$B6,AC$1,AC$2,101)-[1]!thsiFinD("ths_int_chg_ratio_index",$AK6,AC$1,AC$2,101))/100)^(365/(AC$2-AC$1))-1</f>
        <v>3.0271582225984472E-2</v>
      </c>
      <c r="AD6" s="76">
        <f>[1]!thsiFinD("ths_tracking_error_annual_fund",$B6,AD$1,AD$2,100,101,$AK6)/100</f>
        <v>0</v>
      </c>
      <c r="AE6" s="76">
        <f>(1+([1]!thsiFinD("ths_adjustment_nvg_ratio_fund",$B6,AE$1,AE$2,101)-[1]!thsiFinD("ths_int_chg_ratio_index",$AK6,AE$1,AE$2,101))/100)^(365/(AE$2-AE$1))-1</f>
        <v>3.4058919710333591E-2</v>
      </c>
      <c r="AF6" s="76">
        <f>[1]!thsiFinD("ths_tracking_error_annual_fund",$B6,AF$1,AF$2,100,101,$AK6)/100</f>
        <v>0</v>
      </c>
      <c r="AG6" s="76">
        <f>(1+([1]!thsiFinD("ths_adjustment_nvg_ratio_fund",$B6,AG$1,AG$2,101)-[1]!thsiFinD("ths_int_chg_ratio_index",$AK6,AG$1,AG$2,101))/100)^(365/(AG$2-AG$1))-1</f>
        <v>3.5963692940780723E-2</v>
      </c>
      <c r="AH6" s="76">
        <f>[1]!thsiFinD("ths_tracking_error_annual_fund",$B6,AH$1,AH$2,100,101,$AK6)/100</f>
        <v>0</v>
      </c>
      <c r="AI6" s="64" t="str">
        <f>[1]!thsiFinD("ths_service_start_fund",B6,100,1,101)</f>
        <v>2020-09-04</v>
      </c>
      <c r="AJ6" s="75" t="str">
        <f>[1]!thsiFinD("ths_fund_establishment_date_fund",B6)</f>
        <v>2020-08-27</v>
      </c>
      <c r="AK6" s="70" t="str">
        <f>[1]!thsiFinD("ths_fund_basement_fund",B6,1)</f>
        <v>CBA07703.CB</v>
      </c>
    </row>
    <row r="7" spans="1:38">
      <c r="A7" s="374"/>
      <c r="B7" s="346" t="s">
        <v>551</v>
      </c>
      <c r="C7" s="347" t="str">
        <f>[1]!thsiFinD("ths_fund_short_name_fund",B7)</f>
        <v>嘉实中债3-5年国开行债券指数A</v>
      </c>
      <c r="D7" s="355">
        <f>[1]!thsiFinD("ths_mergesize_fund",B7,"2026-06-09")/100000000</f>
        <v>20.115206937300002</v>
      </c>
      <c r="E7" s="346" t="str">
        <f>[1]!thsiFinD("ths_fund_manager_current_fund",B7)</f>
        <v>张文玥,杨兆宇</v>
      </c>
      <c r="F7" s="348" t="str">
        <f t="shared" si="1"/>
        <v>2019-12-16</v>
      </c>
      <c r="G7" s="356">
        <f t="shared" si="2"/>
        <v>1.5309540333826998E-3</v>
      </c>
      <c r="H7" s="356">
        <f t="shared" si="3"/>
        <v>1.0582510593123999E-2</v>
      </c>
      <c r="I7" s="356">
        <f t="shared" si="4"/>
        <v>1.9957569158851999E-2</v>
      </c>
      <c r="J7" s="96">
        <f t="shared" si="5"/>
        <v>2.2908387466749999E-2</v>
      </c>
      <c r="K7" s="96">
        <f t="shared" si="6"/>
        <v>6.2052609982150002E-2</v>
      </c>
      <c r="L7" s="96">
        <f t="shared" si="7"/>
        <v>9.9189571420534015E-2</v>
      </c>
      <c r="M7" s="96">
        <f t="shared" si="8"/>
        <v>2.8096322035811472E-2</v>
      </c>
      <c r="N7" s="96">
        <f t="shared" si="9"/>
        <v>3.1990807992823056E-2</v>
      </c>
      <c r="O7" s="96">
        <f t="shared" si="10"/>
        <v>3.0787007530454602E-2</v>
      </c>
      <c r="P7" s="69" t="e">
        <f t="shared" si="11"/>
        <v>#DIV/0!</v>
      </c>
      <c r="Q7" s="69" t="e">
        <f t="shared" si="12"/>
        <v>#DIV/0!</v>
      </c>
      <c r="R7" s="69" t="e">
        <f t="shared" si="13"/>
        <v>#DIV/0!</v>
      </c>
      <c r="S7" s="69">
        <f>[1]!thsiFinD("ths_adjustment_nvg_ratio_fund",$B7,S$1,S$2,101)</f>
        <v>0.15309540333826999</v>
      </c>
      <c r="T7" s="69">
        <f>[1]!thsiFinD("ths_adjustment_nvg_ratio_fund",$B7,T$1,T$2,101)</f>
        <v>1.0582510593123999</v>
      </c>
      <c r="U7" s="68">
        <f>[1]!thsiFinD("ths_adjustment_nvg_ratio_fund",$B7,U$1,U$2,101)</f>
        <v>1.9957569158852</v>
      </c>
      <c r="V7" s="69">
        <f>[1]!thsiFinD("ths_adjustment_nvg_ratio_fund",$B7,V$1,V$2,101)</f>
        <v>2.290838746675</v>
      </c>
      <c r="W7" s="69">
        <f>[1]!thsiFinD("ths_adjustment_nvg_ratio_fund",$B7,W$1,W$2,101)</f>
        <v>6.2052609982150004</v>
      </c>
      <c r="X7" s="69">
        <f>[1]!thsiFinD("ths_adjustment_nvg_ratio_fund",$B7,X$1,X$2,101)</f>
        <v>9.9189571420534008</v>
      </c>
      <c r="Y7" s="68">
        <f>[1]!thsiFinD("ths_adjustment_nvg_ratio_fund",$B7,Y$1,Y$2,101)</f>
        <v>0.24332958156918</v>
      </c>
      <c r="Z7" s="68">
        <f>[1]!thsiFinD("ths_adjustment_nvg_ratio_fund",$B7,Z$1,Z$2,101)</f>
        <v>6.0033297682570002</v>
      </c>
      <c r="AA7" s="68">
        <f>[1]!thsiFinD("ths_adjustment_nvg_ratio_fund",$B7,AA$1,AA$2,101)</f>
        <v>2.5915456232751</v>
      </c>
      <c r="AB7" s="68">
        <f>[1]!thsiFinD("ths_adjustment_nvg_ratio_fund",$B7,AB$1,AB$2,101)</f>
        <v>2.7317679197084002</v>
      </c>
      <c r="AC7" s="76">
        <f>(1+([1]!thsiFinD("ths_adjustment_nvg_ratio_fund",$B7,AC$1,AC$2,101)-[1]!thsiFinD("ths_int_chg_ratio_index",$AK7,AC$1,AC$2,101))/100)^(365/(AC$2-AC$1))-1</f>
        <v>2.8096322035811472E-2</v>
      </c>
      <c r="AD7" s="76">
        <f>[1]!thsiFinD("ths_tracking_error_annual_fund",$B7,AD$1,AD$2,100,101,$AK7)/100</f>
        <v>0</v>
      </c>
      <c r="AE7" s="76">
        <f>(1+([1]!thsiFinD("ths_adjustment_nvg_ratio_fund",$B7,AE$1,AE$2,101)-[1]!thsiFinD("ths_int_chg_ratio_index",$AK7,AE$1,AE$2,101))/100)^(365/(AE$2-AE$1))-1</f>
        <v>3.1990807992823056E-2</v>
      </c>
      <c r="AF7" s="76">
        <f>[1]!thsiFinD("ths_tracking_error_annual_fund",$B7,AF$1,AF$2,100,101,$AK7)/100</f>
        <v>0</v>
      </c>
      <c r="AG7" s="76">
        <f>(1+([1]!thsiFinD("ths_adjustment_nvg_ratio_fund",$B7,AG$1,AG$2,101)-[1]!thsiFinD("ths_int_chg_ratio_index",$AK7,AG$1,AG$2,101))/100)^(365/(AG$2-AG$1))-1</f>
        <v>3.0787007530454602E-2</v>
      </c>
      <c r="AH7" s="76">
        <f>[1]!thsiFinD("ths_tracking_error_annual_fund",$B7,AH$1,AH$2,100,101,$AK7)/100</f>
        <v>0</v>
      </c>
      <c r="AI7" s="64" t="str">
        <f>[1]!thsiFinD("ths_service_start_fund",B7,100,1,101)</f>
        <v>2024-12-31</v>
      </c>
      <c r="AJ7" s="75" t="str">
        <f>[1]!thsiFinD("ths_fund_establishment_date_fund",B7)</f>
        <v>2019-12-16</v>
      </c>
      <c r="AK7" s="70" t="str">
        <f>[1]!thsiFinD("ths_fund_basement_fund",B7,1)</f>
        <v>CBA06303.CB</v>
      </c>
    </row>
    <row r="8" spans="1:38">
      <c r="A8" s="374"/>
      <c r="B8" s="66" t="s">
        <v>556</v>
      </c>
      <c r="C8" s="67" t="str">
        <f>[1]!thsiFinD("ths_fund_short_name_fund",B8)</f>
        <v>长城中债3-5年国开行债券指数C</v>
      </c>
      <c r="D8" s="343">
        <f>[1]!thsiFinD("ths_mergesize_fund",B8,"2026-06-09")/100000000</f>
        <v>24.282456056100003</v>
      </c>
      <c r="E8" s="66" t="str">
        <f>[1]!thsiFinD("ths_fund_manager_current_fund",B8)</f>
        <v>张棪</v>
      </c>
      <c r="F8" s="221" t="str">
        <f t="shared" si="1"/>
        <v>2020-11-19</v>
      </c>
      <c r="G8" s="342">
        <f t="shared" si="2"/>
        <v>8.2223318533145007E-4</v>
      </c>
      <c r="H8" s="342">
        <f t="shared" si="3"/>
        <v>8.2001159612358002E-3</v>
      </c>
      <c r="I8" s="342">
        <f t="shared" si="4"/>
        <v>1.7215443757311998E-2</v>
      </c>
      <c r="J8" s="96">
        <f t="shared" si="5"/>
        <v>2.1312300721597999E-2</v>
      </c>
      <c r="K8" s="96">
        <f t="shared" si="6"/>
        <v>6.9126043039086996E-2</v>
      </c>
      <c r="L8" s="96">
        <f t="shared" si="7"/>
        <v>0.12019142278667</v>
      </c>
      <c r="M8" s="96">
        <f t="shared" si="8"/>
        <v>2.6662125164196748E-2</v>
      </c>
      <c r="N8" s="96">
        <f t="shared" si="9"/>
        <v>3.5218572343345578E-2</v>
      </c>
      <c r="O8" s="96">
        <f t="shared" si="10"/>
        <v>3.7069618330478393E-2</v>
      </c>
      <c r="P8" s="69" t="e">
        <f t="shared" si="11"/>
        <v>#DIV/0!</v>
      </c>
      <c r="Q8" s="69" t="e">
        <f t="shared" si="12"/>
        <v>#DIV/0!</v>
      </c>
      <c r="R8" s="69" t="e">
        <f t="shared" si="13"/>
        <v>#DIV/0!</v>
      </c>
      <c r="S8" s="69">
        <f>[1]!thsiFinD("ths_adjustment_nvg_ratio_fund",$B8,S$1,S$2,101)</f>
        <v>8.2223318533145004E-2</v>
      </c>
      <c r="T8" s="69">
        <f>[1]!thsiFinD("ths_adjustment_nvg_ratio_fund",$B8,T$1,T$2,101)</f>
        <v>0.82001159612357999</v>
      </c>
      <c r="U8" s="68">
        <f>[1]!thsiFinD("ths_adjustment_nvg_ratio_fund",$B8,U$1,U$2,101)</f>
        <v>1.7215443757311999</v>
      </c>
      <c r="V8" s="69">
        <f>[1]!thsiFinD("ths_adjustment_nvg_ratio_fund",$B8,V$1,V$2,101)</f>
        <v>2.1312300721597999</v>
      </c>
      <c r="W8" s="69">
        <f>[1]!thsiFinD("ths_adjustment_nvg_ratio_fund",$B8,W$1,W$2,101)</f>
        <v>6.9126043039087</v>
      </c>
      <c r="X8" s="69">
        <f>[1]!thsiFinD("ths_adjustment_nvg_ratio_fund",$B8,X$1,X$2,101)</f>
        <v>12.019142278666999</v>
      </c>
      <c r="Y8" s="68">
        <f>[1]!thsiFinD("ths_adjustment_nvg_ratio_fund",$B8,Y$1,Y$2,101)</f>
        <v>0.52083333333335002</v>
      </c>
      <c r="Z8" s="68">
        <f>[1]!thsiFinD("ths_adjustment_nvg_ratio_fund",$B8,Z$1,Z$2,101)</f>
        <v>7.8749433620299003</v>
      </c>
      <c r="AA8" s="68">
        <f>[1]!thsiFinD("ths_adjustment_nvg_ratio_fund",$B8,AA$1,AA$2,101)</f>
        <v>2.9864675688286999</v>
      </c>
      <c r="AB8" s="68">
        <f>[1]!thsiFinD("ths_adjustment_nvg_ratio_fund",$B8,AB$1,AB$2,101)</f>
        <v>2.722653628607</v>
      </c>
      <c r="AC8" s="76">
        <f>(1+([1]!thsiFinD("ths_adjustment_nvg_ratio_fund",$B8,AC$1,AC$2,101)-[1]!thsiFinD("ths_int_chg_ratio_index",$AK8,AC$1,AC$2,101))/100)^(365/(AC$2-AC$1))-1</f>
        <v>2.6662125164196748E-2</v>
      </c>
      <c r="AD8" s="76">
        <f>[1]!thsiFinD("ths_tracking_error_annual_fund",$B8,AD$1,AD$2,100,101,$AK8)/100</f>
        <v>0</v>
      </c>
      <c r="AE8" s="76">
        <f>(1+([1]!thsiFinD("ths_adjustment_nvg_ratio_fund",$B8,AE$1,AE$2,101)-[1]!thsiFinD("ths_int_chg_ratio_index",$AK8,AE$1,AE$2,101))/100)^(365/(AE$2-AE$1))-1</f>
        <v>3.5218572343345578E-2</v>
      </c>
      <c r="AF8" s="76">
        <f>[1]!thsiFinD("ths_tracking_error_annual_fund",$B8,AF$1,AF$2,100,101,$AK8)/100</f>
        <v>0</v>
      </c>
      <c r="AG8" s="76">
        <f>(1+([1]!thsiFinD("ths_adjustment_nvg_ratio_fund",$B8,AG$1,AG$2,101)-[1]!thsiFinD("ths_int_chg_ratio_index",$AK8,AG$1,AG$2,101))/100)^(365/(AG$2-AG$1))-1</f>
        <v>3.7069618330478393E-2</v>
      </c>
      <c r="AH8" s="76">
        <f>[1]!thsiFinD("ths_tracking_error_annual_fund",$B8,AH$1,AH$2,100,101,$AK8)/100</f>
        <v>0</v>
      </c>
      <c r="AI8" s="64" t="str">
        <f>[1]!thsiFinD("ths_service_start_fund",B8,100,1,101)</f>
        <v>2020-11-19</v>
      </c>
      <c r="AJ8" s="75" t="str">
        <f>[1]!thsiFinD("ths_fund_establishment_date_fund",B8)</f>
        <v>2020-11-19</v>
      </c>
      <c r="AK8" s="70" t="str">
        <f>[1]!thsiFinD("ths_fund_basement_fund",B8,1)</f>
        <v>CBA06303.CB</v>
      </c>
    </row>
    <row r="9" spans="1:38">
      <c r="A9" s="374"/>
      <c r="B9" s="66" t="s">
        <v>552</v>
      </c>
      <c r="C9" s="67" t="str">
        <f>[1]!thsiFinD("ths_fund_short_name_fund",B9)</f>
        <v>广发中债7-10年期国开行债券指数A</v>
      </c>
      <c r="D9" s="343">
        <f>[1]!thsiFinD("ths_mergesize_fund",B9,"2026-06-09")/100000000</f>
        <v>152.32409362549998</v>
      </c>
      <c r="E9" s="66" t="str">
        <f>[1]!thsiFinD("ths_fund_manager_current_fund",B9)</f>
        <v>吴迪,古渥</v>
      </c>
      <c r="F9" s="221" t="str">
        <f t="shared" si="1"/>
        <v>2016-09-26</v>
      </c>
      <c r="G9" s="342">
        <f t="shared" si="2"/>
        <v>2.4026210780585E-3</v>
      </c>
      <c r="H9" s="342">
        <f t="shared" si="3"/>
        <v>1.8418522081630001E-2</v>
      </c>
      <c r="I9" s="342">
        <f t="shared" si="4"/>
        <v>3.2780736634330003E-2</v>
      </c>
      <c r="J9" s="96">
        <f t="shared" si="5"/>
        <v>2.7999701328051997E-2</v>
      </c>
      <c r="K9" s="96">
        <f t="shared" si="6"/>
        <v>0.10020776731479999</v>
      </c>
      <c r="L9" s="96">
        <f t="shared" si="7"/>
        <v>0.17643519975949001</v>
      </c>
      <c r="M9" s="96">
        <f t="shared" si="8"/>
        <v>2.2658361543512751E-3</v>
      </c>
      <c r="N9" s="96">
        <f t="shared" si="9"/>
        <v>3.1471748474085626E-3</v>
      </c>
      <c r="O9" s="96">
        <f t="shared" si="10"/>
        <v>4.2564939857436812E-3</v>
      </c>
      <c r="P9" s="69" t="e">
        <f t="shared" si="11"/>
        <v>#DIV/0!</v>
      </c>
      <c r="Q9" s="69" t="e">
        <f t="shared" si="12"/>
        <v>#DIV/0!</v>
      </c>
      <c r="R9" s="69" t="e">
        <f t="shared" si="13"/>
        <v>#DIV/0!</v>
      </c>
      <c r="S9" s="69">
        <f>[1]!thsiFinD("ths_adjustment_nvg_ratio_fund",$B9,S$1,S$2,101)</f>
        <v>0.24026210780585</v>
      </c>
      <c r="T9" s="69">
        <f>[1]!thsiFinD("ths_adjustment_nvg_ratio_fund",$B9,T$1,T$2,101)</f>
        <v>1.841852208163</v>
      </c>
      <c r="U9" s="68">
        <f>[1]!thsiFinD("ths_adjustment_nvg_ratio_fund",$B9,U$1,U$2,101)</f>
        <v>3.2780736634330001</v>
      </c>
      <c r="V9" s="69">
        <f>[1]!thsiFinD("ths_adjustment_nvg_ratio_fund",$B9,V$1,V$2,101)</f>
        <v>2.7999701328051998</v>
      </c>
      <c r="W9" s="69">
        <f>[1]!thsiFinD("ths_adjustment_nvg_ratio_fund",$B9,W$1,W$2,101)</f>
        <v>10.02077673148</v>
      </c>
      <c r="X9" s="69">
        <f>[1]!thsiFinD("ths_adjustment_nvg_ratio_fund",$B9,X$1,X$2,101)</f>
        <v>17.643519975949001</v>
      </c>
      <c r="Y9" s="68">
        <f>[1]!thsiFinD("ths_adjustment_nvg_ratio_fund",$B9,Y$1,Y$2,101)</f>
        <v>-0.28423965689854003</v>
      </c>
      <c r="Z9" s="68">
        <f>[1]!thsiFinD("ths_adjustment_nvg_ratio_fund",$B9,Z$1,Z$2,101)</f>
        <v>10.890842731620999</v>
      </c>
      <c r="AA9" s="68">
        <f>[1]!thsiFinD("ths_adjustment_nvg_ratio_fund",$B9,AA$1,AA$2,101)</f>
        <v>5.4771626938575002</v>
      </c>
      <c r="AB9" s="68">
        <f>[1]!thsiFinD("ths_adjustment_nvg_ratio_fund",$B9,AB$1,AB$2,101)</f>
        <v>4.0387182950896996</v>
      </c>
      <c r="AC9" s="76">
        <f>(1+([1]!thsiFinD("ths_adjustment_nvg_ratio_fund",$B9,AC$1,AC$2,101)-[1]!thsiFinD("ths_int_chg_ratio_index",$AK9,AC$1,AC$2,101))/100)^(365/(AC$2-AC$1))-1</f>
        <v>2.2658361543512751E-3</v>
      </c>
      <c r="AD9" s="76">
        <f>[1]!thsiFinD("ths_tracking_error_annual_fund",$B9,AD$1,AD$2,100,101,$AK9)/100</f>
        <v>0</v>
      </c>
      <c r="AE9" s="76">
        <f>(1+([1]!thsiFinD("ths_adjustment_nvg_ratio_fund",$B9,AE$1,AE$2,101)-[1]!thsiFinD("ths_int_chg_ratio_index",$AK9,AE$1,AE$2,101))/100)^(365/(AE$2-AE$1))-1</f>
        <v>3.1471748474085626E-3</v>
      </c>
      <c r="AF9" s="76">
        <f>[1]!thsiFinD("ths_tracking_error_annual_fund",$B9,AF$1,AF$2,100,101,$AK9)/100</f>
        <v>0</v>
      </c>
      <c r="AG9" s="76">
        <f>(1+([1]!thsiFinD("ths_adjustment_nvg_ratio_fund",$B9,AG$1,AG$2,101)-[1]!thsiFinD("ths_int_chg_ratio_index",$AK9,AG$1,AG$2,101))/100)^(365/(AG$2-AG$1))-1</f>
        <v>4.2564939857436812E-3</v>
      </c>
      <c r="AH9" s="76">
        <f>[1]!thsiFinD("ths_tracking_error_annual_fund",$B9,AH$1,AH$2,100,101,$AK9)/100</f>
        <v>0</v>
      </c>
      <c r="AI9" s="64" t="str">
        <f>[1]!thsiFinD("ths_service_start_fund",B9,100,1,101)</f>
        <v>2022-02-28</v>
      </c>
      <c r="AJ9" s="75" t="str">
        <f>[1]!thsiFinD("ths_fund_establishment_date_fund",B9)</f>
        <v>2016-09-26</v>
      </c>
      <c r="AK9" s="70" t="str">
        <f>[1]!thsiFinD("ths_fund_basement_fund",B9,1)</f>
        <v>CBA05201.CB</v>
      </c>
    </row>
    <row r="10" spans="1:38">
      <c r="A10" s="374"/>
      <c r="B10" s="66" t="s">
        <v>557</v>
      </c>
      <c r="C10" s="67" t="str">
        <f>[1]!thsiFinD("ths_fund_short_name_fund",B10)</f>
        <v>易方达中债7-10年期国开行债券指数C</v>
      </c>
      <c r="D10" s="343">
        <f>[1]!thsiFinD("ths_mergesize_fund",B10,"2026-06-09")/100000000</f>
        <v>74.524734877699998</v>
      </c>
      <c r="E10" s="66" t="str">
        <f>[1]!thsiFinD("ths_fund_manager_current_fund",B10)</f>
        <v>杨真</v>
      </c>
      <c r="F10" s="221" t="str">
        <f t="shared" si="1"/>
        <v>2020-07-07</v>
      </c>
      <c r="G10" s="342">
        <f t="shared" si="2"/>
        <v>2.0810177230418002E-3</v>
      </c>
      <c r="H10" s="342">
        <f t="shared" si="3"/>
        <v>1.6640197062629002E-2</v>
      </c>
      <c r="I10" s="342">
        <f t="shared" si="4"/>
        <v>2.9809919052765997E-2</v>
      </c>
      <c r="J10" s="96">
        <f t="shared" si="5"/>
        <v>2.2965698915455E-2</v>
      </c>
      <c r="K10" s="96">
        <f t="shared" si="6"/>
        <v>8.4461955303283001E-2</v>
      </c>
      <c r="L10" s="96">
        <f t="shared" si="7"/>
        <v>0.15275478948989002</v>
      </c>
      <c r="M10" s="96">
        <f t="shared" si="8"/>
        <v>-2.2709824937912071E-3</v>
      </c>
      <c r="N10" s="96">
        <f t="shared" si="9"/>
        <v>-4.3118976916490803E-3</v>
      </c>
      <c r="O10" s="96">
        <f t="shared" si="10"/>
        <v>-3.3379747944324301E-3</v>
      </c>
      <c r="P10" s="69" t="e">
        <f t="shared" si="11"/>
        <v>#DIV/0!</v>
      </c>
      <c r="Q10" s="69" t="e">
        <f t="shared" si="12"/>
        <v>#DIV/0!</v>
      </c>
      <c r="R10" s="69" t="e">
        <f t="shared" si="13"/>
        <v>#DIV/0!</v>
      </c>
      <c r="S10" s="69">
        <f>[1]!thsiFinD("ths_adjustment_nvg_ratio_fund",$B10,S$1,S$2,101)</f>
        <v>0.20810177230418</v>
      </c>
      <c r="T10" s="69">
        <f>[1]!thsiFinD("ths_adjustment_nvg_ratio_fund",$B10,T$1,T$2,101)</f>
        <v>1.6640197062629001</v>
      </c>
      <c r="U10" s="68">
        <f>[1]!thsiFinD("ths_adjustment_nvg_ratio_fund",$B10,U$1,U$2,101)</f>
        <v>2.9809919052765999</v>
      </c>
      <c r="V10" s="69">
        <f>[1]!thsiFinD("ths_adjustment_nvg_ratio_fund",$B10,V$1,V$2,101)</f>
        <v>2.2965698915455</v>
      </c>
      <c r="W10" s="69">
        <f>[1]!thsiFinD("ths_adjustment_nvg_ratio_fund",$B10,W$1,W$2,101)</f>
        <v>8.4461955303282998</v>
      </c>
      <c r="X10" s="69">
        <f>[1]!thsiFinD("ths_adjustment_nvg_ratio_fund",$B10,X$1,X$2,101)</f>
        <v>15.275478948989001</v>
      </c>
      <c r="Y10" s="68">
        <f>[1]!thsiFinD("ths_adjustment_nvg_ratio_fund",$B10,Y$1,Y$2,101)</f>
        <v>-0.47616075342865999</v>
      </c>
      <c r="Z10" s="68">
        <f>[1]!thsiFinD("ths_adjustment_nvg_ratio_fund",$B10,Z$1,Z$2,101)</f>
        <v>9.4771148869442996</v>
      </c>
      <c r="AA10" s="68">
        <f>[1]!thsiFinD("ths_adjustment_nvg_ratio_fund",$B10,AA$1,AA$2,101)</f>
        <v>5.0274569868445997</v>
      </c>
      <c r="AB10" s="68">
        <f>[1]!thsiFinD("ths_adjustment_nvg_ratio_fund",$B10,AB$1,AB$2,101)</f>
        <v>3.4885660621677999</v>
      </c>
      <c r="AC10" s="76">
        <f>(1+([1]!thsiFinD("ths_adjustment_nvg_ratio_fund",$B10,AC$1,AC$2,101)-[1]!thsiFinD("ths_int_chg_ratio_index",$AK10,AC$1,AC$2,101))/100)^(365/(AC$2-AC$1))-1</f>
        <v>-2.2709824937912071E-3</v>
      </c>
      <c r="AD10" s="76">
        <f>[1]!thsiFinD("ths_tracking_error_annual_fund",$B10,AD$1,AD$2,100,101,$AK10)/100</f>
        <v>0</v>
      </c>
      <c r="AE10" s="76">
        <f>(1+([1]!thsiFinD("ths_adjustment_nvg_ratio_fund",$B10,AE$1,AE$2,101)-[1]!thsiFinD("ths_int_chg_ratio_index",$AK10,AE$1,AE$2,101))/100)^(365/(AE$2-AE$1))-1</f>
        <v>-4.3118976916490803E-3</v>
      </c>
      <c r="AF10" s="76">
        <f>[1]!thsiFinD("ths_tracking_error_annual_fund",$B10,AF$1,AF$2,100,101,$AK10)/100</f>
        <v>0</v>
      </c>
      <c r="AG10" s="76">
        <f>(1+([1]!thsiFinD("ths_adjustment_nvg_ratio_fund",$B10,AG$1,AG$2,101)-[1]!thsiFinD("ths_int_chg_ratio_index",$AK10,AG$1,AG$2,101))/100)^(365/(AG$2-AG$1))-1</f>
        <v>-3.3379747944324301E-3</v>
      </c>
      <c r="AH10" s="76">
        <f>[1]!thsiFinD("ths_tracking_error_annual_fund",$B10,AH$1,AH$2,100,101,$AK10)/100</f>
        <v>0</v>
      </c>
      <c r="AI10" s="64" t="str">
        <f>[1]!thsiFinD("ths_service_start_fund",B10,100,1,101)</f>
        <v>2020-11-28</v>
      </c>
      <c r="AJ10" s="75" t="str">
        <f>[1]!thsiFinD("ths_fund_establishment_date_fund",B10)</f>
        <v>2020-07-07</v>
      </c>
      <c r="AK10" s="70" t="str">
        <f>[1]!thsiFinD("ths_fund_basement_fund",B10,1)</f>
        <v>CBA05201.CB</v>
      </c>
    </row>
    <row r="11" spans="1:38">
      <c r="A11" s="374"/>
      <c r="B11" s="66" t="s">
        <v>553</v>
      </c>
      <c r="C11" s="67" t="str">
        <f>[1]!thsiFinD("ths_fund_short_name_fund",B11)</f>
        <v>易方达中债优选投资级信用债指数发起式A</v>
      </c>
      <c r="D11" s="343">
        <f>[1]!thsiFinD("ths_mergesize_fund",B11,"2026-06-09")/100000000</f>
        <v>166.90853551090001</v>
      </c>
      <c r="E11" s="66" t="str">
        <f>[1]!thsiFinD("ths_fund_manager_current_fund",B11)</f>
        <v>李冠霖,杨真</v>
      </c>
      <c r="F11" s="221" t="str">
        <f t="shared" si="1"/>
        <v>2023-10-25</v>
      </c>
      <c r="G11" s="342">
        <f t="shared" si="2"/>
        <v>1.6388700837212001E-3</v>
      </c>
      <c r="H11" s="342">
        <f t="shared" si="3"/>
        <v>9.7786307355556996E-3</v>
      </c>
      <c r="I11" s="342">
        <f t="shared" si="4"/>
        <v>1.9810521251863E-2</v>
      </c>
      <c r="J11" s="96">
        <f t="shared" si="5"/>
        <v>2.5765461290815E-2</v>
      </c>
      <c r="K11" s="96">
        <f t="shared" si="6"/>
        <v>5.7668509021499004E-2</v>
      </c>
      <c r="L11" s="96">
        <f t="shared" si="7"/>
        <v>0</v>
      </c>
      <c r="M11" s="96">
        <f t="shared" si="8"/>
        <v>-2.7018277978317906E-3</v>
      </c>
      <c r="N11" s="96">
        <f t="shared" si="9"/>
        <v>-3.6176353938249806E-3</v>
      </c>
      <c r="O11" s="96">
        <f t="shared" si="10"/>
        <v>-3.9159373953115972E-2</v>
      </c>
      <c r="P11" s="69" t="e">
        <f t="shared" si="11"/>
        <v>#DIV/0!</v>
      </c>
      <c r="Q11" s="69" t="e">
        <f t="shared" si="12"/>
        <v>#DIV/0!</v>
      </c>
      <c r="R11" s="69" t="e">
        <f t="shared" si="13"/>
        <v>#DIV/0!</v>
      </c>
      <c r="S11" s="69">
        <f>[1]!thsiFinD("ths_adjustment_nvg_ratio_fund",$B11,S$1,S$2,101)</f>
        <v>0.16388700837212</v>
      </c>
      <c r="T11" s="69">
        <f>[1]!thsiFinD("ths_adjustment_nvg_ratio_fund",$B11,T$1,T$2,101)</f>
        <v>0.97786307355557001</v>
      </c>
      <c r="U11" s="68">
        <f>[1]!thsiFinD("ths_adjustment_nvg_ratio_fund",$B11,U$1,U$2,101)</f>
        <v>1.9810521251863</v>
      </c>
      <c r="V11" s="69">
        <f>[1]!thsiFinD("ths_adjustment_nvg_ratio_fund",$B11,V$1,V$2,101)</f>
        <v>2.5765461290815002</v>
      </c>
      <c r="W11" s="69">
        <f>[1]!thsiFinD("ths_adjustment_nvg_ratio_fund",$B11,W$1,W$2,101)</f>
        <v>5.7668509021499004</v>
      </c>
      <c r="X11" s="69">
        <f>[1]!thsiFinD("ths_adjustment_nvg_ratio_fund",$B11,X$1,X$2,101)</f>
        <v>0</v>
      </c>
      <c r="Y11" s="68">
        <f>[1]!thsiFinD("ths_adjustment_nvg_ratio_fund",$B11,Y$1,Y$2,101)</f>
        <v>1.0243112166302</v>
      </c>
      <c r="Z11" s="68">
        <f>[1]!thsiFinD("ths_adjustment_nvg_ratio_fund",$B11,Z$1,Z$2,101)</f>
        <v>5.0070496477126003</v>
      </c>
      <c r="AA11" s="68">
        <f>[1]!thsiFinD("ths_adjustment_nvg_ratio_fund",$B11,AA$1,AA$2,101)</f>
        <v>0</v>
      </c>
      <c r="AB11" s="68">
        <f>[1]!thsiFinD("ths_adjustment_nvg_ratio_fund",$B11,AB$1,AB$2,101)</f>
        <v>0</v>
      </c>
      <c r="AC11" s="76">
        <f>(1+([1]!thsiFinD("ths_adjustment_nvg_ratio_fund",$B11,AC$1,AC$2,101)-[1]!thsiFinD("ths_int_chg_ratio_index",$AK11,AC$1,AC$2,101))/100)^(365/(AC$2-AC$1))-1</f>
        <v>-2.7018277978317906E-3</v>
      </c>
      <c r="AD11" s="76">
        <f>[1]!thsiFinD("ths_tracking_error_annual_fund",$B11,AD$1,AD$2,100,101,$AK11)/100</f>
        <v>0</v>
      </c>
      <c r="AE11" s="76">
        <f>(1+([1]!thsiFinD("ths_adjustment_nvg_ratio_fund",$B11,AE$1,AE$2,101)-[1]!thsiFinD("ths_int_chg_ratio_index",$AK11,AE$1,AE$2,101))/100)^(365/(AE$2-AE$1))-1</f>
        <v>-3.6176353938249806E-3</v>
      </c>
      <c r="AF11" s="76">
        <f>[1]!thsiFinD("ths_tracking_error_annual_fund",$B11,AF$1,AF$2,100,101,$AK11)/100</f>
        <v>0</v>
      </c>
      <c r="AG11" s="76">
        <f>(1+([1]!thsiFinD("ths_adjustment_nvg_ratio_fund",$B11,AG$1,AG$2,101)-[1]!thsiFinD("ths_int_chg_ratio_index",$AK11,AG$1,AG$2,101))/100)^(365/(AG$2-AG$1))-1</f>
        <v>-3.9159373953115972E-2</v>
      </c>
      <c r="AH11" s="76">
        <f>[1]!thsiFinD("ths_tracking_error_annual_fund",$B11,AH$1,AH$2,100,101,$AK11)/100</f>
        <v>0</v>
      </c>
      <c r="AI11" s="64" t="str">
        <f>[1]!thsiFinD("ths_service_start_fund",B11,100,1,101)</f>
        <v>2023-10-25</v>
      </c>
      <c r="AJ11" s="75" t="str">
        <f>[1]!thsiFinD("ths_fund_establishment_date_fund",B11)</f>
        <v>2023-10-25</v>
      </c>
      <c r="AK11" s="70" t="str">
        <f>[1]!thsiFinD("ths_fund_basement_fund",B11,1)</f>
        <v>CBA20901.CB</v>
      </c>
    </row>
    <row r="12" spans="1:38" s="237" customFormat="1">
      <c r="A12" s="103"/>
      <c r="B12" s="53"/>
      <c r="C12" s="103"/>
      <c r="D12" s="103"/>
      <c r="E12" s="53"/>
      <c r="F12" s="53"/>
      <c r="G12" s="98"/>
      <c r="H12" s="98"/>
      <c r="I12" s="98"/>
      <c r="J12" s="98"/>
      <c r="K12" s="98"/>
      <c r="L12" s="98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103"/>
      <c r="AD12" s="103"/>
      <c r="AE12" s="103"/>
      <c r="AF12" s="103"/>
      <c r="AG12" s="103"/>
      <c r="AH12" s="103"/>
      <c r="AI12" s="103"/>
      <c r="AJ12" s="103"/>
      <c r="AK12" s="59"/>
      <c r="AL12" s="103"/>
    </row>
    <row r="13" spans="1:38" s="92" customFormat="1">
      <c r="A13" s="375" t="s">
        <v>548</v>
      </c>
      <c r="B13" s="86" t="s">
        <v>559</v>
      </c>
      <c r="C13" s="87" t="str">
        <f>[1]!thsiFinD("ths_fund_short_name_fund",B13)</f>
        <v>华安易富黄金ETF联接A</v>
      </c>
      <c r="D13" s="344">
        <f>[1]!thsiFinD("ths_mergesize_fund",B13,"2026-06-09")/100000000</f>
        <v>476.7650351895</v>
      </c>
      <c r="E13" s="86" t="str">
        <f>[1]!thsiFinD("ths_fund_manager_current_fund",B13)</f>
        <v>许之彦</v>
      </c>
      <c r="F13" s="222" t="str">
        <f>AJ13</f>
        <v>2013-08-22</v>
      </c>
      <c r="G13" s="97">
        <f t="shared" si="0"/>
        <v>-0.10861412247289999</v>
      </c>
      <c r="H13" s="97">
        <f t="shared" si="0"/>
        <v>-0.13954803857792999</v>
      </c>
      <c r="I13" s="97">
        <f t="shared" si="0"/>
        <v>-0.10206310321419</v>
      </c>
      <c r="J13" s="97">
        <f t="shared" si="0"/>
        <v>0.11853376962388</v>
      </c>
      <c r="K13" s="97">
        <f t="shared" si="0"/>
        <v>0.56336073997945002</v>
      </c>
      <c r="L13" s="97">
        <f t="shared" si="0"/>
        <v>0.88109812650714003</v>
      </c>
      <c r="M13" s="97">
        <f t="shared" ref="M13:M14" si="14">AC13</f>
        <v>0.10622699176937123</v>
      </c>
      <c r="N13" s="97">
        <f t="shared" ref="N13:N14" si="15">AE13</f>
        <v>0.23557692941128683</v>
      </c>
      <c r="O13" s="97">
        <f t="shared" ref="O13:O14" si="16">AG13</f>
        <v>0.22487459397313403</v>
      </c>
      <c r="P13" s="60" t="e">
        <f t="shared" ref="P13:P14" si="17">AC13/AD13</f>
        <v>#DIV/0!</v>
      </c>
      <c r="Q13" s="60" t="e">
        <f t="shared" ref="Q13:Q14" si="18">AE13/AF13</f>
        <v>#DIV/0!</v>
      </c>
      <c r="R13" s="60" t="e">
        <f t="shared" ref="R13:R14" si="19">AG13/AH13</f>
        <v>#DIV/0!</v>
      </c>
      <c r="S13" s="60">
        <f>[1]!thsiFinD("ths_adjustment_nvg_ratio_fund",$B13,S$1,S$2,101)</f>
        <v>-10.86141224729</v>
      </c>
      <c r="T13" s="60">
        <f>[1]!thsiFinD("ths_adjustment_nvg_ratio_fund",$B13,T$1,T$2,101)</f>
        <v>-13.954803857792999</v>
      </c>
      <c r="U13" s="74">
        <f>[1]!thsiFinD("ths_adjustment_nvg_ratio_fund",$B13,U$1,U$2,101)</f>
        <v>-10.206310321419</v>
      </c>
      <c r="V13" s="60">
        <f>[1]!thsiFinD("ths_adjustment_nvg_ratio_fund",$B13,V$1,V$2,101)</f>
        <v>11.853376962387999</v>
      </c>
      <c r="W13" s="60">
        <f>[1]!thsiFinD("ths_adjustment_nvg_ratio_fund",$B13,W$1,W$2,101)</f>
        <v>56.336073997945</v>
      </c>
      <c r="X13" s="60">
        <f>[1]!thsiFinD("ths_adjustment_nvg_ratio_fund",$B13,X$1,X$2,101)</f>
        <v>88.109812650714005</v>
      </c>
      <c r="Y13" s="74">
        <f>[1]!thsiFinD("ths_adjustment_nvg_ratio_fund",$B13,Y$1,Y$2,101)</f>
        <v>57.286105566129997</v>
      </c>
      <c r="Z13" s="74">
        <f>[1]!thsiFinD("ths_adjustment_nvg_ratio_fund",$B13,Z$1,Z$2,101)</f>
        <v>25.963393953570002</v>
      </c>
      <c r="AA13" s="74"/>
      <c r="AB13" s="74"/>
      <c r="AC13" s="88">
        <f>(1+([1]!thsiFinD("ths_adjustment_nvg_ratio_fund",$B13,AC$1,AC$2,101)-[1]!thsiFinD("ths_int_chg_ratio_index",$AK13,AC$1,AC$2,101))/100)^(365/(AC$2-AC$1))-1</f>
        <v>0.10622699176937123</v>
      </c>
      <c r="AD13" s="88">
        <f>[1]!thsiFinD("ths_tracking_error_annual_fund",$B13,AD$1,AD$2,100,101,$AK13)/100</f>
        <v>0</v>
      </c>
      <c r="AE13" s="88">
        <f>(1+([1]!thsiFinD("ths_adjustment_nvg_ratio_fund",$B13,AE$1,AE$2,101)-[1]!thsiFinD("ths_int_chg_ratio_index",$AK13,AE$1,AE$2,101))/100)^(365/(AE$2-AE$1))-1</f>
        <v>0.23557692941128683</v>
      </c>
      <c r="AF13" s="88">
        <f>[1]!thsiFinD("ths_tracking_error_annual_fund",$B13,AF$1,AF$2,100,101,$AK13)/100</f>
        <v>0</v>
      </c>
      <c r="AG13" s="88">
        <f>(1+([1]!thsiFinD("ths_adjustment_nvg_ratio_fund",$B13,AG$1,AG$2,101)-[1]!thsiFinD("ths_int_chg_ratio_index",$AK13,AG$1,AG$2,101))/100)^(365/(AG$2-AG$1))-1</f>
        <v>0.22487459397313403</v>
      </c>
      <c r="AH13" s="88">
        <f>[1]!thsiFinD("ths_tracking_error_annual_fund",$B13,AH$1,AH$2,100,101,$AK13)/100</f>
        <v>0</v>
      </c>
      <c r="AI13" s="89" t="str">
        <f>[1]!thsiFinD("ths_service_start_fund",B13,100,1,101)</f>
        <v>2013-08-22</v>
      </c>
      <c r="AJ13" s="90" t="str">
        <f>[1]!thsiFinD("ths_fund_establishment_date_fund",B13)</f>
        <v>2013-08-22</v>
      </c>
      <c r="AK13" s="62">
        <f>[1]!thsiFinD("ths_fund_basement_fund",B13,1)</f>
        <v>0</v>
      </c>
      <c r="AL13" s="91"/>
    </row>
    <row r="14" spans="1:38" s="92" customFormat="1">
      <c r="A14" s="375"/>
      <c r="B14" s="86" t="s">
        <v>560</v>
      </c>
      <c r="C14" s="87" t="str">
        <f>[1]!thsiFinD("ths_fund_short_name_fund",B14)</f>
        <v>嘉实上海金ETF发起式联接A</v>
      </c>
      <c r="D14" s="344">
        <f>[1]!thsiFinD("ths_mergesize_fund",B14,"2026-06-09")/100000000</f>
        <v>20.599992566499999</v>
      </c>
      <c r="E14" s="86" t="str">
        <f>[1]!thsiFinD("ths_fund_manager_current_fund",B14)</f>
        <v>张钟玉</v>
      </c>
      <c r="F14" s="222" t="str">
        <f t="shared" ref="F14" si="20">AJ14</f>
        <v>2023-03-02</v>
      </c>
      <c r="G14" s="97">
        <f t="shared" si="0"/>
        <v>-0.10873633408845</v>
      </c>
      <c r="H14" s="97">
        <f t="shared" si="0"/>
        <v>-0.13745114860356</v>
      </c>
      <c r="I14" s="97">
        <f t="shared" si="0"/>
        <v>-0.10397069016733999</v>
      </c>
      <c r="J14" s="97">
        <f t="shared" si="0"/>
        <v>9.8312902051220008E-2</v>
      </c>
      <c r="K14" s="97">
        <f t="shared" si="0"/>
        <v>0.51081058519074996</v>
      </c>
      <c r="L14" s="97">
        <f t="shared" si="0"/>
        <v>0.75164537359658989</v>
      </c>
      <c r="M14" s="97">
        <f t="shared" si="14"/>
        <v>8.8187557820045948E-2</v>
      </c>
      <c r="N14" s="97">
        <f t="shared" si="15"/>
        <v>0.21573808512960713</v>
      </c>
      <c r="O14" s="97">
        <f t="shared" si="16"/>
        <v>0.19715711342506625</v>
      </c>
      <c r="P14" s="60" t="e">
        <f t="shared" si="17"/>
        <v>#DIV/0!</v>
      </c>
      <c r="Q14" s="60" t="e">
        <f t="shared" si="18"/>
        <v>#DIV/0!</v>
      </c>
      <c r="R14" s="60" t="e">
        <f t="shared" si="19"/>
        <v>#DIV/0!</v>
      </c>
      <c r="S14" s="60">
        <f>[1]!thsiFinD("ths_adjustment_nvg_ratio_fund",$B14,S$1,S$2,101)</f>
        <v>-10.873633408845</v>
      </c>
      <c r="T14" s="60">
        <f>[1]!thsiFinD("ths_adjustment_nvg_ratio_fund",$B14,T$1,T$2,101)</f>
        <v>-13.745114860356001</v>
      </c>
      <c r="U14" s="74">
        <f>[1]!thsiFinD("ths_adjustment_nvg_ratio_fund",$B14,U$1,U$2,101)</f>
        <v>-10.397069016733999</v>
      </c>
      <c r="V14" s="60">
        <f>[1]!thsiFinD("ths_adjustment_nvg_ratio_fund",$B14,V$1,V$2,101)</f>
        <v>9.8312902051220004</v>
      </c>
      <c r="W14" s="60">
        <f>[1]!thsiFinD("ths_adjustment_nvg_ratio_fund",$B14,W$1,W$2,101)</f>
        <v>51.081058519075</v>
      </c>
      <c r="X14" s="60">
        <f>[1]!thsiFinD("ths_adjustment_nvg_ratio_fund",$B14,X$1,X$2,101)</f>
        <v>75.164537359658993</v>
      </c>
      <c r="Y14" s="74">
        <f>[1]!thsiFinD("ths_adjustment_nvg_ratio_fund",$B14,Y$1,Y$2,101)</f>
        <v>52.426231982491998</v>
      </c>
      <c r="Z14" s="74">
        <f>[1]!thsiFinD("ths_adjustment_nvg_ratio_fund",$B14,Z$1,Z$2,101)</f>
        <v>22.580943570768</v>
      </c>
      <c r="AA14" s="74">
        <f>[1]!thsiFinD("ths_adjustment_nvg_ratio_fund",$B14,AA$1,AA$2,101)</f>
        <v>0</v>
      </c>
      <c r="AB14" s="74">
        <f>[1]!thsiFinD("ths_adjustment_nvg_ratio_fund",$B14,AB$1,AB$2,101)</f>
        <v>0</v>
      </c>
      <c r="AC14" s="88">
        <f>(1+([1]!thsiFinD("ths_adjustment_nvg_ratio_fund",$B14,AC$1,AC$2,101)-[1]!thsiFinD("ths_int_chg_ratio_index",$AK14,AC$1,AC$2,101))/100)^(365/(AC$2-AC$1))-1</f>
        <v>8.8187557820045948E-2</v>
      </c>
      <c r="AD14" s="88">
        <f>[1]!thsiFinD("ths_tracking_error_annual_fund",$B14,AD$1,AD$2,100,101,$AK14)/100</f>
        <v>0</v>
      </c>
      <c r="AE14" s="88">
        <f>(1+([1]!thsiFinD("ths_adjustment_nvg_ratio_fund",$B14,AE$1,AE$2,101)-[1]!thsiFinD("ths_int_chg_ratio_index",$AK14,AE$1,AE$2,101))/100)^(365/(AE$2-AE$1))-1</f>
        <v>0.21573808512960713</v>
      </c>
      <c r="AF14" s="88">
        <f>[1]!thsiFinD("ths_tracking_error_annual_fund",$B14,AF$1,AF$2,100,101,$AK14)/100</f>
        <v>0</v>
      </c>
      <c r="AG14" s="88">
        <f>(1+([1]!thsiFinD("ths_adjustment_nvg_ratio_fund",$B14,AG$1,AG$2,101)-[1]!thsiFinD("ths_int_chg_ratio_index",$AK14,AG$1,AG$2,101))/100)^(365/(AG$2-AG$1))-1</f>
        <v>0.19715711342506625</v>
      </c>
      <c r="AH14" s="88">
        <f>[1]!thsiFinD("ths_tracking_error_annual_fund",$B14,AH$1,AH$2,100,101,$AK14)/100</f>
        <v>0</v>
      </c>
      <c r="AI14" s="89" t="str">
        <f>[1]!thsiFinD("ths_service_start_fund",B14,100,1,101)</f>
        <v>2023-03-02</v>
      </c>
      <c r="AJ14" s="90" t="str">
        <f>[1]!thsiFinD("ths_fund_establishment_date_fund",B14)</f>
        <v>2023-03-02</v>
      </c>
      <c r="AK14" s="62">
        <f>[1]!thsiFinD("ths_fund_basement_fund",B14,1)</f>
        <v>0</v>
      </c>
      <c r="AL14" s="91"/>
    </row>
  </sheetData>
  <mergeCells count="11">
    <mergeCell ref="M2:O2"/>
    <mergeCell ref="P2:R2"/>
    <mergeCell ref="A4:A11"/>
    <mergeCell ref="A13:A14"/>
    <mergeCell ref="D2:D3"/>
    <mergeCell ref="A2:A3"/>
    <mergeCell ref="B2:B3"/>
    <mergeCell ref="C2:C3"/>
    <mergeCell ref="E2:E3"/>
    <mergeCell ref="F2:F3"/>
    <mergeCell ref="J2:L2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workbookViewId="0">
      <pane xSplit="9" ySplit="7" topLeftCell="J19" activePane="bottomRight" state="frozen"/>
      <selection pane="topRight" activeCell="J1" sqref="J1"/>
      <selection pane="bottomLeft" activeCell="A8" sqref="A8"/>
      <selection pane="bottomRight" activeCell="Q82" sqref="Q82"/>
    </sheetView>
  </sheetViews>
  <sheetFormatPr defaultRowHeight="14"/>
  <cols>
    <col min="1" max="1" width="11.6640625" bestFit="1" customWidth="1"/>
    <col min="2" max="2" width="25.6640625" customWidth="1"/>
    <col min="3" max="3" width="11.33203125" customWidth="1"/>
    <col min="4" max="4" width="9.4140625" customWidth="1"/>
    <col min="5" max="5" width="8.6640625" customWidth="1"/>
    <col min="6" max="6" width="12.58203125" customWidth="1"/>
    <col min="7" max="7" width="9.5" bestFit="1" customWidth="1"/>
    <col min="8" max="10" width="8.83203125" bestFit="1" customWidth="1"/>
    <col min="11" max="11" width="4.83203125" bestFit="1" customWidth="1"/>
    <col min="12" max="12" width="8.5" bestFit="1" customWidth="1"/>
  </cols>
  <sheetData>
    <row r="1" spans="1:12">
      <c r="C1" s="204">
        <v>45809</v>
      </c>
      <c r="D1" s="204">
        <v>46023</v>
      </c>
      <c r="E1" s="204">
        <v>46113</v>
      </c>
      <c r="F1" s="204">
        <v>46174</v>
      </c>
      <c r="G1" s="204">
        <v>46023</v>
      </c>
    </row>
    <row r="2" spans="1:12">
      <c r="C2" s="204">
        <v>46171</v>
      </c>
      <c r="D2" s="204">
        <f>F2</f>
        <v>46178</v>
      </c>
      <c r="E2" s="204">
        <v>46177</v>
      </c>
      <c r="F2" s="204">
        <v>46178</v>
      </c>
      <c r="G2" s="204">
        <f>C2</f>
        <v>46171</v>
      </c>
    </row>
    <row r="3" spans="1:12">
      <c r="A3" s="175" t="s">
        <v>60</v>
      </c>
      <c r="B3" s="175" t="s">
        <v>61</v>
      </c>
      <c r="C3" s="176" t="s">
        <v>215</v>
      </c>
      <c r="D3" s="176" t="s">
        <v>233</v>
      </c>
      <c r="E3" s="176" t="s">
        <v>544</v>
      </c>
      <c r="F3" s="176" t="s">
        <v>513</v>
      </c>
      <c r="G3" s="176" t="s">
        <v>233</v>
      </c>
      <c r="H3" s="176" t="s">
        <v>234</v>
      </c>
      <c r="I3" s="176" t="s">
        <v>235</v>
      </c>
      <c r="J3" s="176" t="s">
        <v>236</v>
      </c>
      <c r="K3" s="176" t="s">
        <v>87</v>
      </c>
      <c r="L3" s="176" t="s">
        <v>381</v>
      </c>
    </row>
    <row r="4" spans="1:12">
      <c r="A4" s="4" t="s">
        <v>52</v>
      </c>
      <c r="B4" s="4" t="s">
        <v>49</v>
      </c>
      <c r="C4" s="128">
        <f>[1]!thsiFinD("ths_adjustment_nvg_ratio_fund",$A4,C$1,C$2,101)</f>
        <v>174.74081055607999</v>
      </c>
      <c r="D4" s="128">
        <f>[1]!thsiFinD("ths_adjustment_nvg_ratio_fund",$A4,D$1,D$2,101)</f>
        <v>61.322568242983003</v>
      </c>
      <c r="E4" s="128">
        <f>[1]!thsiFinD("ths_adjustment_nvg_ratio_fund",$A4,E$1,E$2,101)</f>
        <v>56.497543070273998</v>
      </c>
      <c r="F4" s="128">
        <f>[1]!thsiFinD("ths_adjustment_nvg_ratio_fund",$A4,F$1,F$2,101)</f>
        <v>-4.0365923384790996</v>
      </c>
      <c r="G4" s="128" t="e">
        <f ca="1">[1]!thsiFinD("ths_adjustment_nvg_ratio_fund",$F4,G$3,G$13,101)</f>
        <v>#NAME?</v>
      </c>
      <c r="H4" s="128" t="e">
        <f ca="1">[1]!thsiFinD("ths_adjustment_nvg_ratio_fund",$F4,H$3,H$13,101)</f>
        <v>#NAME?</v>
      </c>
      <c r="I4" s="128" t="e">
        <f ca="1">[1]!thsiFinD("ths_adjustment_nvg_ratio_fund",$F4,I$3,I$13,101)</f>
        <v>#NAME?</v>
      </c>
      <c r="J4" s="128" t="e">
        <f ca="1">[1]!thsiFinD("ths_adjustment_nvg_ratio_fund",$F4,J$3,J$13,101)</f>
        <v>#NAME?</v>
      </c>
      <c r="K4" s="178">
        <v>0.15</v>
      </c>
      <c r="L4" t="s">
        <v>346</v>
      </c>
    </row>
    <row r="5" spans="1:12">
      <c r="A5" s="4" t="s">
        <v>50</v>
      </c>
      <c r="B5" s="4" t="s">
        <v>51</v>
      </c>
      <c r="C5" s="128">
        <f>[1]!thsiFinD("ths_adjustment_nvg_ratio_fund",$A5,C$1,C$2,101)</f>
        <v>142.73875943550999</v>
      </c>
      <c r="D5" s="128">
        <f>[1]!thsiFinD("ths_adjustment_nvg_ratio_fund",$A5,D$1,D$2,101)</f>
        <v>45.768435909068003</v>
      </c>
      <c r="E5" s="128">
        <f>[1]!thsiFinD("ths_adjustment_nvg_ratio_fund",$A5,E$1,E$2,101)</f>
        <v>49.252396800954003</v>
      </c>
      <c r="F5" s="128">
        <f>[1]!thsiFinD("ths_adjustment_nvg_ratio_fund",$A5,F$1,F$2,101)</f>
        <v>-2.2511407808011001</v>
      </c>
      <c r="G5" s="128" t="e">
        <f ca="1">[1]!thsiFinD("ths_adjustment_nvg_ratio_fund",$F5,G$3,G$13,101)</f>
        <v>#NAME?</v>
      </c>
      <c r="H5" s="128" t="e">
        <f ca="1">[1]!thsiFinD("ths_adjustment_nvg_ratio_fund",$F5,H$3,H$13,101)</f>
        <v>#NAME?</v>
      </c>
      <c r="I5" s="128" t="e">
        <f ca="1">[1]!thsiFinD("ths_adjustment_nvg_ratio_fund",$F5,I$3,I$13,101)</f>
        <v>#NAME?</v>
      </c>
      <c r="J5" s="128" t="e">
        <f ca="1">[1]!thsiFinD("ths_adjustment_nvg_ratio_fund",$F5,J$3,J$13,101)</f>
        <v>#NAME?</v>
      </c>
      <c r="K5" s="178">
        <v>0.15</v>
      </c>
      <c r="L5" t="s">
        <v>346</v>
      </c>
    </row>
    <row r="6" spans="1:12">
      <c r="A6" s="5" t="s">
        <v>64</v>
      </c>
      <c r="B6" s="5" t="s">
        <v>9</v>
      </c>
      <c r="C6" s="128">
        <f>[1]!thsiFinD("ths_adjustment_nvg_ratio_fund",$A6,C$1,C$2,101)</f>
        <v>264.15049649510001</v>
      </c>
      <c r="D6" s="128">
        <f>[1]!thsiFinD("ths_adjustment_nvg_ratio_fund",$A6,D$1,D$2,101)</f>
        <v>61.902474318263998</v>
      </c>
      <c r="E6" s="128">
        <f>[1]!thsiFinD("ths_adjustment_nvg_ratio_fund",$A6,E$1,E$2,101)</f>
        <v>62.950410273989</v>
      </c>
      <c r="F6" s="128">
        <f>[1]!thsiFinD("ths_adjustment_nvg_ratio_fund",$A6,F$1,F$2,101)</f>
        <v>0.43528064163119001</v>
      </c>
      <c r="G6" s="79" t="e">
        <f ca="1">[1]!thsiFinD("ths_adjustment_nvg_ratio_fund",$F6,G$3,G$13,101)</f>
        <v>#NAME?</v>
      </c>
      <c r="H6" s="79" t="e">
        <f ca="1">[1]!thsiFinD("ths_adjustment_nvg_ratio_fund",$F6,H$3,H$13,101)</f>
        <v>#NAME?</v>
      </c>
      <c r="I6" s="79" t="e">
        <f ca="1">[1]!thsiFinD("ths_adjustment_nvg_ratio_fund",$F6,I$3,I$13,101)</f>
        <v>#NAME?</v>
      </c>
      <c r="J6" s="79" t="e">
        <f ca="1">[1]!thsiFinD("ths_adjustment_nvg_ratio_fund",$F6,J$3,J$13,101)</f>
        <v>#NAME?</v>
      </c>
      <c r="K6" s="178">
        <v>0.25</v>
      </c>
      <c r="L6" t="s">
        <v>345</v>
      </c>
    </row>
    <row r="7" spans="1:12">
      <c r="A7" s="5" t="s">
        <v>63</v>
      </c>
      <c r="B7" s="5" t="s">
        <v>2</v>
      </c>
      <c r="C7" s="128">
        <f>[1]!thsiFinD("ths_adjustment_nvg_ratio_fund",$A7,C$1,C$2,101)</f>
        <v>279.11352040630999</v>
      </c>
      <c r="D7" s="128">
        <f>[1]!thsiFinD("ths_adjustment_nvg_ratio_fund",$A7,D$1,D$2,101)</f>
        <v>92.349620398680997</v>
      </c>
      <c r="E7" s="128">
        <f>[1]!thsiFinD("ths_adjustment_nvg_ratio_fund",$A7,E$1,E$2,101)</f>
        <v>71.829560405863006</v>
      </c>
      <c r="F7" s="128">
        <f>[1]!thsiFinD("ths_adjustment_nvg_ratio_fund",$A7,F$1,F$2,101)</f>
        <v>3.8880477744077999</v>
      </c>
      <c r="G7" s="79" t="e">
        <f ca="1">[1]!thsiFinD("ths_adjustment_nvg_ratio_fund",$F7,G$3,G$13,101)</f>
        <v>#NAME?</v>
      </c>
      <c r="H7" s="79" t="e">
        <f ca="1">[1]!thsiFinD("ths_adjustment_nvg_ratio_fund",$F7,H$3,H$13,101)</f>
        <v>#NAME?</v>
      </c>
      <c r="I7" s="79" t="e">
        <f ca="1">[1]!thsiFinD("ths_adjustment_nvg_ratio_fund",$F7,I$3,I$13,101)</f>
        <v>#NAME?</v>
      </c>
      <c r="J7" s="79" t="e">
        <f ca="1">[1]!thsiFinD("ths_adjustment_nvg_ratio_fund",$F7,J$3,J$13,101)</f>
        <v>#NAME?</v>
      </c>
      <c r="K7" s="178">
        <v>0.25</v>
      </c>
      <c r="L7" t="s">
        <v>345</v>
      </c>
    </row>
    <row r="8" spans="1:12">
      <c r="A8" s="5" t="s">
        <v>79</v>
      </c>
      <c r="B8" s="5" t="s">
        <v>82</v>
      </c>
      <c r="C8" s="128">
        <f>[1]!thsiFinD("ths_adjustment_nvg_ratio_fund",$A8,C$1,C$2,101)</f>
        <v>397.17105263157998</v>
      </c>
      <c r="D8" s="128">
        <f>[1]!thsiFinD("ths_adjustment_nvg_ratio_fund",$A8,D$1,D$2,101)</f>
        <v>94.994969818913006</v>
      </c>
      <c r="E8" s="128">
        <f>[1]!thsiFinD("ths_adjustment_nvg_ratio_fund",$A8,E$1,E$2,101)</f>
        <v>89.600938967136003</v>
      </c>
      <c r="F8" s="128">
        <f>[1]!thsiFinD("ths_adjustment_nvg_ratio_fund",$A8,F$1,F$2,101)</f>
        <v>2.5936218075955999</v>
      </c>
      <c r="G8" s="79" t="e">
        <f ca="1">[1]!thsiFinD("ths_adjustment_nvg_ratio_fund",$F8,G$3,G$13,101)</f>
        <v>#NAME?</v>
      </c>
      <c r="H8" s="79" t="e">
        <f ca="1">[1]!thsiFinD("ths_adjustment_nvg_ratio_fund",$F8,H$3,H$13,101)</f>
        <v>#NAME?</v>
      </c>
      <c r="I8" s="79" t="e">
        <f ca="1">[1]!thsiFinD("ths_adjustment_nvg_ratio_fund",$F8,I$3,I$13,101)</f>
        <v>#NAME?</v>
      </c>
      <c r="J8" s="79" t="e">
        <f ca="1">[1]!thsiFinD("ths_adjustment_nvg_ratio_fund",$F8,J$3,J$13,101)</f>
        <v>#NAME?</v>
      </c>
      <c r="K8" s="178">
        <v>0.2</v>
      </c>
      <c r="L8" t="s">
        <v>345</v>
      </c>
    </row>
    <row r="9" spans="1:12">
      <c r="A9" s="113" t="s">
        <v>228</v>
      </c>
      <c r="B9" s="113" t="s">
        <v>226</v>
      </c>
      <c r="C9" s="125">
        <f>[1]!thsiFinD("ths_int_chg_ratio_index",$A9,C$1,C$2,101)</f>
        <v>287.77231340805002</v>
      </c>
      <c r="D9" s="125">
        <f>[1]!thsiFinD("ths_int_chg_ratio_index",$A9,D$1,D$2,101)</f>
        <v>62.350107557238999</v>
      </c>
      <c r="E9" s="125">
        <f>[1]!thsiFinD("ths_int_chg_ratio_index",$A9,E$1,E$2,101)</f>
        <v>60.354300558226001</v>
      </c>
      <c r="F9" s="125">
        <f>[1]!thsiFinD("ths_int_chg_ratio_index",$A9,F$1,F$2,101)</f>
        <v>4.6048914558487004</v>
      </c>
      <c r="G9" s="125">
        <v>50.745006319104</v>
      </c>
      <c r="H9" s="125">
        <v>125.72804811912999</v>
      </c>
      <c r="I9" s="125">
        <v>30.178309783288999</v>
      </c>
      <c r="J9" s="125">
        <v>24.267796272058</v>
      </c>
      <c r="K9" s="178">
        <v>0.4</v>
      </c>
      <c r="L9" t="s">
        <v>345</v>
      </c>
    </row>
    <row r="10" spans="1:12">
      <c r="A10" s="113" t="s">
        <v>196</v>
      </c>
      <c r="B10" s="115" t="s">
        <v>197</v>
      </c>
      <c r="C10" s="125">
        <f>[1]!thsiFinD("ths_int_chg_ratio_index",$A10,C$1,C$2,101)</f>
        <v>208.10356225581</v>
      </c>
      <c r="D10" s="125">
        <f>[1]!thsiFinD("ths_int_chg_ratio_index",$A10,D$1,D$2,101)</f>
        <v>42.363379105847997</v>
      </c>
      <c r="E10" s="125">
        <f>[1]!thsiFinD("ths_int_chg_ratio_index",$A10,E$1,E$2,101)</f>
        <v>41.767476383687999</v>
      </c>
      <c r="F10" s="125">
        <f>[1]!thsiFinD("ths_int_chg_ratio_index",$A10,F$1,F$2,101)</f>
        <v>7.0870204963381003E-3</v>
      </c>
      <c r="G10" s="125">
        <v>40.981472700156999</v>
      </c>
      <c r="H10" s="125">
        <v>106.35043968124</v>
      </c>
      <c r="I10" s="125">
        <v>38.440699373721998</v>
      </c>
      <c r="J10" s="125">
        <v>47.828813513570999</v>
      </c>
      <c r="K10" s="178">
        <v>0.3</v>
      </c>
      <c r="L10" t="s">
        <v>345</v>
      </c>
    </row>
    <row r="11" spans="1:12">
      <c r="A11" s="113" t="s">
        <v>219</v>
      </c>
      <c r="B11" s="113" t="s">
        <v>221</v>
      </c>
      <c r="C11" s="125">
        <f>[1]!thsiFinD("ths_int_chg_ratio_index",$A11,C$1,C$2,101)</f>
        <v>144.88272211941</v>
      </c>
      <c r="D11" s="125">
        <f>[1]!thsiFinD("ths_int_chg_ratio_index",$A11,D$1,D$2,101)</f>
        <v>57.192559626265002</v>
      </c>
      <c r="E11" s="125">
        <f>[1]!thsiFinD("ths_int_chg_ratio_index",$A11,E$1,E$2,101)</f>
        <v>52.296381987525002</v>
      </c>
      <c r="F11" s="125">
        <f>[1]!thsiFinD("ths_int_chg_ratio_index",$A11,F$1,F$2,101)</f>
        <v>-0.4667607720511</v>
      </c>
      <c r="G11" s="125">
        <v>65.106301734672002</v>
      </c>
      <c r="H11" s="125">
        <v>53.695369781139</v>
      </c>
      <c r="I11" s="125">
        <v>9.6843433644834001</v>
      </c>
      <c r="J11" s="125">
        <v>-5.1268308934466003</v>
      </c>
      <c r="K11" s="178">
        <v>0.15</v>
      </c>
      <c r="L11" t="s">
        <v>346</v>
      </c>
    </row>
    <row r="12" spans="1:12">
      <c r="A12" s="113" t="s">
        <v>194</v>
      </c>
      <c r="B12" s="113" t="s">
        <v>195</v>
      </c>
      <c r="C12" s="125">
        <f>[1]!thsiFinD("ths_int_chg_ratio_index",$A12,C$1,C$2,101)</f>
        <v>146.19821874004001</v>
      </c>
      <c r="D12" s="125">
        <f>[1]!thsiFinD("ths_int_chg_ratio_index",$A12,D$1,D$2,101)</f>
        <v>47.667953962543002</v>
      </c>
      <c r="E12" s="125">
        <f>[1]!thsiFinD("ths_int_chg_ratio_index",$A12,E$1,E$2,101)</f>
        <v>58.372532511225998</v>
      </c>
      <c r="F12" s="125">
        <f>[1]!thsiFinD("ths_int_chg_ratio_index",$A12,F$1,F$2,101)</f>
        <v>-3.9519904640168</v>
      </c>
      <c r="G12" s="125">
        <v>58.750519579563999</v>
      </c>
      <c r="H12" s="125">
        <v>61.328245471728998</v>
      </c>
      <c r="I12" s="125">
        <v>34.518528606281002</v>
      </c>
      <c r="J12" s="125">
        <v>7.2612524040895998</v>
      </c>
      <c r="K12" s="178">
        <v>0.15</v>
      </c>
      <c r="L12" t="s">
        <v>346</v>
      </c>
    </row>
    <row r="13" spans="1:12">
      <c r="A13" s="172" t="s">
        <v>74</v>
      </c>
      <c r="B13" s="173" t="s">
        <v>75</v>
      </c>
      <c r="C13" s="125">
        <f>[1]!thsiFinD("ths_int_chg_ratio_index",$A13,C$1,C$2,101)</f>
        <v>91.490860491600998</v>
      </c>
      <c r="D13" s="125">
        <f>[1]!thsiFinD("ths_int_chg_ratio_index",$A13,D$1,D$2,101)</f>
        <v>21.181036637068001</v>
      </c>
      <c r="E13" s="125">
        <f>[1]!thsiFinD("ths_int_chg_ratio_index",$A13,E$1,E$2,101)</f>
        <v>31.27037424852</v>
      </c>
      <c r="F13" s="125">
        <f>[1]!thsiFinD("ths_int_chg_ratio_index",$A13,F$1,F$2,101)</f>
        <v>-3.5542719642375</v>
      </c>
      <c r="G13" s="174" t="e">
        <f ca="1">[1]!thsiFinD("ths_int_chg_ratio_index",$F13,G$3,G$13,101)</f>
        <v>#NAME?</v>
      </c>
      <c r="H13" s="174" t="e">
        <f ca="1">[1]!thsiFinD("ths_int_chg_ratio_index",$F13,H$3,H$13,101)</f>
        <v>#NAME?</v>
      </c>
      <c r="I13" s="174" t="e">
        <f ca="1">[1]!thsiFinD("ths_int_chg_ratio_index",$F13,I$3,I$13,101)</f>
        <v>#NAME?</v>
      </c>
      <c r="J13" s="174" t="e">
        <f ca="1">[1]!thsiFinD("ths_int_chg_ratio_index",$F13,J$3,J$13,101)</f>
        <v>#NAME?</v>
      </c>
    </row>
    <row r="19" spans="1:6" ht="30">
      <c r="A19" s="3" t="s">
        <v>90</v>
      </c>
      <c r="B19" s="177" t="s">
        <v>377</v>
      </c>
    </row>
    <row r="20" spans="1:6" ht="30">
      <c r="A20" s="3" t="s">
        <v>224</v>
      </c>
      <c r="B20" s="177" t="s">
        <v>378</v>
      </c>
    </row>
    <row r="21" spans="1:6" ht="30">
      <c r="A21" s="3" t="s">
        <v>88</v>
      </c>
      <c r="B21" s="177" t="s">
        <v>379</v>
      </c>
    </row>
    <row r="22" spans="1:6" ht="30">
      <c r="A22" s="3" t="s">
        <v>223</v>
      </c>
      <c r="B22" s="177" t="s">
        <v>380</v>
      </c>
    </row>
    <row r="28" spans="1:6" ht="30">
      <c r="A28" s="199" t="s">
        <v>402</v>
      </c>
      <c r="B28" s="199" t="s">
        <v>428</v>
      </c>
      <c r="C28" s="200">
        <v>0.2</v>
      </c>
      <c r="D28" s="201">
        <v>1.54</v>
      </c>
      <c r="E28" s="202" t="s">
        <v>437</v>
      </c>
      <c r="F28" s="202" t="s">
        <v>437</v>
      </c>
    </row>
    <row r="29" spans="1:6" ht="30">
      <c r="A29" s="199" t="s">
        <v>433</v>
      </c>
      <c r="B29" s="199" t="s">
        <v>434</v>
      </c>
      <c r="C29" s="200">
        <v>0.2</v>
      </c>
      <c r="D29" s="201">
        <v>1.53</v>
      </c>
      <c r="E29" s="203" t="s">
        <v>438</v>
      </c>
      <c r="F29" s="203" t="s">
        <v>438</v>
      </c>
    </row>
    <row r="30" spans="1:6" ht="14.5">
      <c r="A30" s="109" t="s">
        <v>88</v>
      </c>
      <c r="B30" s="157" t="s">
        <v>89</v>
      </c>
    </row>
    <row r="31" spans="1:6" ht="14.5">
      <c r="A31" s="114" t="s">
        <v>194</v>
      </c>
      <c r="B31" s="117" t="s">
        <v>195</v>
      </c>
    </row>
    <row r="35" spans="1:7" ht="14.5">
      <c r="A35" s="106" t="s">
        <v>399</v>
      </c>
      <c r="B35" s="106" t="s">
        <v>398</v>
      </c>
      <c r="D35" s="125">
        <f>[1]!thsiFinD("ths_int_chg_ratio_index",$A35,C$1,C$2,101)</f>
        <v>180.29304633535</v>
      </c>
      <c r="E35" s="125">
        <f>[1]!thsiFinD("ths_int_chg_ratio_index",$A35,E$1,E$2,101)</f>
        <v>43.523647351847998</v>
      </c>
      <c r="F35" s="125">
        <f>[1]!thsiFinD("ths_int_chg_ratio_index",$A35,F$1,F$2,101)</f>
        <v>-2.0634887879847001</v>
      </c>
    </row>
    <row r="36" spans="1:7" ht="14.5">
      <c r="A36" s="106" t="s">
        <v>421</v>
      </c>
      <c r="B36" s="104" t="s">
        <v>411</v>
      </c>
      <c r="D36" s="125">
        <f>[1]!thsiFinD("ths_int_chg_ratio_index",$A36,C$1,C$2,101)</f>
        <v>97.174342530643997</v>
      </c>
      <c r="E36" s="125">
        <f>[1]!thsiFinD("ths_int_chg_ratio_index",$A36,E$1,E$2,101)</f>
        <v>13.775074303826999</v>
      </c>
      <c r="F36" s="125">
        <f>[1]!thsiFinD("ths_int_chg_ratio_index",$A36,F$1,F$2,101)</f>
        <v>-0.35464824998504002</v>
      </c>
    </row>
    <row r="40" spans="1:7">
      <c r="A40" t="s">
        <v>447</v>
      </c>
    </row>
    <row r="41" spans="1:7" ht="30.5" thickBot="1">
      <c r="A41" s="198" t="s">
        <v>422</v>
      </c>
      <c r="B41" s="198" t="s">
        <v>423</v>
      </c>
      <c r="C41" s="198" t="s">
        <v>424</v>
      </c>
      <c r="D41" s="198" t="s">
        <v>425</v>
      </c>
      <c r="E41" s="198" t="s">
        <v>439</v>
      </c>
      <c r="F41" s="198" t="s">
        <v>439</v>
      </c>
      <c r="G41" s="198" t="s">
        <v>426</v>
      </c>
    </row>
    <row r="42" spans="1:7">
      <c r="A42" s="205" t="s">
        <v>416</v>
      </c>
      <c r="B42" s="205" t="s">
        <v>427</v>
      </c>
      <c r="C42" s="207">
        <v>0.4</v>
      </c>
      <c r="D42" s="208">
        <f>D35/100</f>
        <v>1.8029304633534999</v>
      </c>
      <c r="E42" s="208">
        <f>E35/100</f>
        <v>0.43523647351847999</v>
      </c>
      <c r="F42" s="208">
        <f>F35/100</f>
        <v>-2.0634887879847002E-2</v>
      </c>
      <c r="G42" s="209" t="s">
        <v>440</v>
      </c>
    </row>
    <row r="43" spans="1:7">
      <c r="A43" s="206" t="s">
        <v>429</v>
      </c>
      <c r="B43" s="206" t="s">
        <v>430</v>
      </c>
      <c r="C43" s="210">
        <v>0.2</v>
      </c>
      <c r="D43" s="208">
        <f>[1]!thsiFinD("ths_adjustment_nvg_ratio_fund",$A43,D$1,D$2,101)/100</f>
        <v>0.57966938747513996</v>
      </c>
      <c r="E43" s="208">
        <f>[1]!thsiFinD("ths_adjustment_nvg_ratio_fund",$A43,E$1,E$2,101)/100</f>
        <v>0.56183605255320002</v>
      </c>
      <c r="F43" s="208">
        <f>[1]!thsiFinD("ths_adjustment_nvg_ratio_fund",$A43,F$1,F$2,101)/100</f>
        <v>4.5202868294453996E-2</v>
      </c>
      <c r="G43" s="211" t="s">
        <v>442</v>
      </c>
    </row>
    <row r="44" spans="1:7" ht="28">
      <c r="A44" s="206" t="s">
        <v>435</v>
      </c>
      <c r="B44" s="206" t="s">
        <v>436</v>
      </c>
      <c r="C44" s="210">
        <v>0.2</v>
      </c>
      <c r="D44" s="208">
        <f>[1]!thsiFinD("ths_adjustment_nvg_ratio_fund",$A44,D$1,D$2,101)/100</f>
        <v>0.51033396345306004</v>
      </c>
      <c r="E44" s="208">
        <f>[1]!thsiFinD("ths_adjustment_nvg_ratio_fund",$A44,E$1,E$2,101)/100</f>
        <v>0.48465926148304</v>
      </c>
      <c r="F44" s="208">
        <f>[1]!thsiFinD("ths_adjustment_nvg_ratio_fund",$A44,F$1,F$2,101)/100</f>
        <v>-3.6579789666209002E-3</v>
      </c>
      <c r="G44" s="212" t="s">
        <v>441</v>
      </c>
    </row>
    <row r="45" spans="1:7">
      <c r="A45" s="206" t="s">
        <v>431</v>
      </c>
      <c r="B45" s="206" t="s">
        <v>432</v>
      </c>
      <c r="C45" s="210">
        <v>0.1</v>
      </c>
      <c r="D45" s="208">
        <f>D36/100</f>
        <v>0.97174342530643998</v>
      </c>
      <c r="E45" s="208">
        <f>[1]!thsiFinD("ths_adjustment_nvg_ratio_fund",$A45,E$1,E$2,101)/100</f>
        <v>0.13065405831363</v>
      </c>
      <c r="F45" s="208">
        <f>[1]!thsiFinD("ths_adjustment_nvg_ratio_fund",$A45,F$1,F$2,101)/100</f>
        <v>-2.9702970297030003E-3</v>
      </c>
      <c r="G45" s="211" t="s">
        <v>446</v>
      </c>
    </row>
    <row r="46" spans="1:7">
      <c r="A46" s="53" t="s">
        <v>443</v>
      </c>
      <c r="B46" s="53" t="s">
        <v>444</v>
      </c>
      <c r="C46" s="210">
        <v>0.1</v>
      </c>
      <c r="D46" s="208">
        <f>[1]!thsiFinD("ths_adjustment_nvg_ratio_fund",$A46,D$1,D$2,101)/100</f>
        <v>0.44115986656402001</v>
      </c>
      <c r="E46" s="208">
        <f>[1]!thsiFinD("ths_adjustment_nvg_ratio_fund",$A46,E$1,E$2,101)/100</f>
        <v>0.54793944491169</v>
      </c>
      <c r="F46" s="208">
        <f>[1]!thsiFinD("ths_adjustment_nvg_ratio_fund",$A46,F$1,F$2,101)/100</f>
        <v>-3.6474059840791002E-2</v>
      </c>
      <c r="G46" s="211" t="s">
        <v>445</v>
      </c>
    </row>
    <row r="48" spans="1:7">
      <c r="A48" t="s">
        <v>462</v>
      </c>
    </row>
    <row r="49" spans="1:7" ht="30.5" thickBot="1">
      <c r="A49" s="198" t="s">
        <v>422</v>
      </c>
      <c r="B49" s="198" t="s">
        <v>423</v>
      </c>
      <c r="C49" s="198" t="s">
        <v>424</v>
      </c>
      <c r="D49" s="198" t="s">
        <v>425</v>
      </c>
      <c r="E49" s="198" t="s">
        <v>439</v>
      </c>
      <c r="F49" s="198" t="s">
        <v>439</v>
      </c>
      <c r="G49" s="198" t="s">
        <v>426</v>
      </c>
    </row>
    <row r="50" spans="1:7">
      <c r="A50" s="214" t="s">
        <v>448</v>
      </c>
      <c r="B50" s="214" t="s">
        <v>453</v>
      </c>
      <c r="C50" s="210">
        <v>0.25</v>
      </c>
      <c r="D50" s="208">
        <f>[1]!thsiFinD("ths_adjustment_nvg_ratio_fund",$A50,D$1,D$2,101)/100</f>
        <v>0.92778827977316003</v>
      </c>
      <c r="E50" s="208">
        <f>[1]!thsiFinD("ths_adjustment_nvg_ratio_fund",$A50,E$1,E$2,101)/100</f>
        <v>0.75166444740345995</v>
      </c>
      <c r="F50" s="208">
        <f>[1]!thsiFinD("ths_adjustment_nvg_ratio_fund",$A50,F$1,F$2,101)/100</f>
        <v>3.5329949238578996E-2</v>
      </c>
      <c r="G50" s="216" t="s">
        <v>486</v>
      </c>
    </row>
    <row r="51" spans="1:7">
      <c r="A51" s="215" t="s">
        <v>484</v>
      </c>
      <c r="B51" s="215" t="s">
        <v>485</v>
      </c>
      <c r="C51" s="210">
        <v>0.25</v>
      </c>
      <c r="D51" s="208">
        <f>[1]!thsiFinD("ths_adjustment_nvg_ratio_fund",$A51,D$1,D$2,101)/100</f>
        <v>1.0886101660488001</v>
      </c>
      <c r="E51" s="208">
        <f>[1]!thsiFinD("ths_adjustment_nvg_ratio_fund",$A51,E$1,E$2,101)/100</f>
        <v>0.70720396577916</v>
      </c>
      <c r="F51" s="208">
        <f>[1]!thsiFinD("ths_adjustment_nvg_ratio_fund",$A51,F$1,F$2,101)/100</f>
        <v>3.5367265770527997E-2</v>
      </c>
      <c r="G51" s="217" t="s">
        <v>487</v>
      </c>
    </row>
    <row r="52" spans="1:7">
      <c r="A52" s="215" t="s">
        <v>450</v>
      </c>
      <c r="B52" s="215" t="s">
        <v>455</v>
      </c>
      <c r="C52" s="210">
        <v>0.25</v>
      </c>
      <c r="D52" s="208">
        <f>[1]!thsiFinD("ths_adjustment_nvg_ratio_fund",$A52,D$1,D$2,101)/100</f>
        <v>0.61902474318264</v>
      </c>
      <c r="E52" s="208">
        <f>[1]!thsiFinD("ths_adjustment_nvg_ratio_fund",$A52,E$1,E$2,101)/100</f>
        <v>0.62950410273988999</v>
      </c>
      <c r="F52" s="208">
        <f>[1]!thsiFinD("ths_adjustment_nvg_ratio_fund",$A52,F$1,F$2,101)/100</f>
        <v>4.3528064163118997E-3</v>
      </c>
      <c r="G52" s="217" t="s">
        <v>459</v>
      </c>
    </row>
    <row r="53" spans="1:7">
      <c r="A53" s="215" t="s">
        <v>451</v>
      </c>
      <c r="B53" s="215" t="s">
        <v>456</v>
      </c>
      <c r="C53" s="210">
        <v>0.13</v>
      </c>
      <c r="D53" s="208">
        <f>[1]!thsiFinD("ths_adjustment_nvg_ratio_fund",$A53,D$1,D$2,101)/100</f>
        <v>0.61322568242983</v>
      </c>
      <c r="E53" s="208">
        <f>[1]!thsiFinD("ths_adjustment_nvg_ratio_fund",$A53,E$1,E$2,101)/100</f>
        <v>0.56497543070274003</v>
      </c>
      <c r="F53" s="208">
        <f>[1]!thsiFinD("ths_adjustment_nvg_ratio_fund",$A53,F$1,F$2,101)/100</f>
        <v>-4.0365923384790996E-2</v>
      </c>
      <c r="G53" s="217" t="s">
        <v>461</v>
      </c>
    </row>
    <row r="54" spans="1:7">
      <c r="A54" s="215" t="s">
        <v>452</v>
      </c>
      <c r="B54" s="215" t="s">
        <v>457</v>
      </c>
      <c r="C54" s="210">
        <v>0.12</v>
      </c>
      <c r="D54" s="208">
        <f>[1]!thsiFinD("ths_adjustment_nvg_ratio_fund",$A54,D$1,D$2,101)/100</f>
        <v>0.29638009051503</v>
      </c>
      <c r="E54" s="208">
        <f>[1]!thsiFinD("ths_adjustment_nvg_ratio_fund",$A54,E$1,E$2,101)/100</f>
        <v>0.24825174824360999</v>
      </c>
      <c r="F54" s="208">
        <f>[1]!thsiFinD("ths_adjustment_nvg_ratio_fund",$A54,F$1,F$2,101)/100</f>
        <v>-2.2184300358332999E-2</v>
      </c>
      <c r="G54" s="217" t="s">
        <v>460</v>
      </c>
    </row>
    <row r="56" spans="1:7">
      <c r="A56" s="215" t="s">
        <v>449</v>
      </c>
      <c r="B56" s="215" t="s">
        <v>454</v>
      </c>
      <c r="C56" s="210">
        <v>0.25</v>
      </c>
      <c r="D56" s="208">
        <f>[1]!thsiFinD("ths_adjustment_nvg_ratio_fund",$A56,D$1,D$2,101)/100</f>
        <v>0.94994969818913011</v>
      </c>
      <c r="E56" s="208">
        <f>[1]!thsiFinD("ths_adjustment_nvg_ratio_fund",$A56,E$1,E$2,101)/100</f>
        <v>0.89600938967136001</v>
      </c>
      <c r="F56" s="208">
        <f>[1]!thsiFinD("ths_adjustment_nvg_ratio_fund",$A56,F$1,F$2,101)/100</f>
        <v>2.5936218075955999E-2</v>
      </c>
      <c r="G56" s="217" t="s">
        <v>458</v>
      </c>
    </row>
    <row r="58" spans="1:7">
      <c r="A58" t="s">
        <v>463</v>
      </c>
    </row>
    <row r="59" spans="1:7" ht="30.5" thickBot="1">
      <c r="A59" s="198" t="s">
        <v>422</v>
      </c>
      <c r="B59" s="198" t="s">
        <v>423</v>
      </c>
      <c r="C59" s="198" t="s">
        <v>424</v>
      </c>
      <c r="D59" s="198" t="s">
        <v>425</v>
      </c>
      <c r="E59" s="198" t="s">
        <v>439</v>
      </c>
      <c r="F59" s="198" t="s">
        <v>439</v>
      </c>
      <c r="G59" s="198" t="s">
        <v>426</v>
      </c>
    </row>
    <row r="60" spans="1:7">
      <c r="A60" s="206" t="s">
        <v>416</v>
      </c>
      <c r="B60" s="206" t="s">
        <v>427</v>
      </c>
      <c r="C60" s="210">
        <v>0.2</v>
      </c>
      <c r="D60" s="208">
        <f>D42</f>
        <v>1.8029304633534999</v>
      </c>
      <c r="E60" s="208">
        <f>E42</f>
        <v>0.43523647351847999</v>
      </c>
      <c r="F60" s="208">
        <f>F42</f>
        <v>-2.0634887879847002E-2</v>
      </c>
      <c r="G60" s="211" t="s">
        <v>440</v>
      </c>
    </row>
    <row r="61" spans="1:7">
      <c r="A61" s="215" t="s">
        <v>448</v>
      </c>
      <c r="B61" s="215" t="s">
        <v>453</v>
      </c>
      <c r="C61" s="210">
        <v>0.15</v>
      </c>
      <c r="D61" s="208">
        <f>[1]!thsiFinD("ths_adjustment_nvg_ratio_fund",$A61,D$1,D$2,101)/100</f>
        <v>0.92778827977316003</v>
      </c>
      <c r="E61" s="208">
        <f>[1]!thsiFinD("ths_adjustment_nvg_ratio_fund",$A61,E$1,E$2,101)/100</f>
        <v>0.75166444740345995</v>
      </c>
      <c r="F61" s="208">
        <f>[1]!thsiFinD("ths_adjustment_nvg_ratio_fund",$A61,F$1,F$2,101)/100</f>
        <v>3.5329949238578996E-2</v>
      </c>
      <c r="G61" s="217" t="s">
        <v>486</v>
      </c>
    </row>
    <row r="62" spans="1:7">
      <c r="A62" s="215" t="s">
        <v>484</v>
      </c>
      <c r="B62" s="215" t="s">
        <v>485</v>
      </c>
      <c r="C62" s="210">
        <v>0.15</v>
      </c>
      <c r="D62" s="208">
        <f>[1]!thsiFinD("ths_adjustment_nvg_ratio_fund",$A62,D$1,D$2,101)/100</f>
        <v>1.0886101660488001</v>
      </c>
      <c r="E62" s="208">
        <f>[1]!thsiFinD("ths_adjustment_nvg_ratio_fund",$A62,E$1,E$2,101)/100</f>
        <v>0.70720396577916</v>
      </c>
      <c r="F62" s="208">
        <f>[1]!thsiFinD("ths_adjustment_nvg_ratio_fund",$A62,F$1,F$2,101)/100</f>
        <v>3.5367265770527997E-2</v>
      </c>
      <c r="G62" s="217" t="s">
        <v>487</v>
      </c>
    </row>
    <row r="63" spans="1:7">
      <c r="A63" s="215" t="s">
        <v>450</v>
      </c>
      <c r="B63" s="215" t="s">
        <v>491</v>
      </c>
      <c r="C63" s="210">
        <v>0.15</v>
      </c>
      <c r="D63" s="208">
        <f>[1]!thsiFinD("ths_adjustment_nvg_ratio_fund",$A63,D$1,D$2,101)/100</f>
        <v>0.61902474318264</v>
      </c>
      <c r="E63" s="208">
        <f>[1]!thsiFinD("ths_adjustment_nvg_ratio_fund",$A63,E$1,E$2,101)/100</f>
        <v>0.62950410273988999</v>
      </c>
      <c r="F63" s="208">
        <f>[1]!thsiFinD("ths_adjustment_nvg_ratio_fund",$A63,F$1,F$2,101)/100</f>
        <v>4.3528064163118997E-3</v>
      </c>
      <c r="G63" s="217" t="s">
        <v>459</v>
      </c>
    </row>
    <row r="64" spans="1:7">
      <c r="A64" s="215" t="s">
        <v>489</v>
      </c>
      <c r="B64" s="215" t="s">
        <v>490</v>
      </c>
      <c r="C64" s="210">
        <v>0.15</v>
      </c>
      <c r="D64" s="208">
        <f>[1]!thsiFinD("ths_adjustment_nvg_ratio_fund",$A64,D$1,D$2,101)/100</f>
        <v>0.31586745689654999</v>
      </c>
      <c r="E64" s="208">
        <f>[1]!thsiFinD("ths_adjustment_nvg_ratio_fund",$A64,E$1,E$2,101)/100</f>
        <v>0.42116769324194997</v>
      </c>
      <c r="F64" s="208">
        <f>[1]!thsiFinD("ths_adjustment_nvg_ratio_fund",$A64,F$1,F$2,101)/100</f>
        <v>-2.0639356382912002E-2</v>
      </c>
      <c r="G64" s="217" t="s">
        <v>488</v>
      </c>
    </row>
    <row r="65" spans="1:7">
      <c r="A65" s="215" t="s">
        <v>451</v>
      </c>
      <c r="B65" s="215" t="s">
        <v>456</v>
      </c>
      <c r="C65" s="210">
        <v>0.1</v>
      </c>
      <c r="D65" s="208">
        <f>[1]!thsiFinD("ths_adjustment_nvg_ratio_fund",$A65,D$1,D$2,101)/100</f>
        <v>0.61322568242983</v>
      </c>
      <c r="E65" s="208">
        <f>[1]!thsiFinD("ths_adjustment_nvg_ratio_fund",$A65,E$1,E$2,101)/100</f>
        <v>0.56497543070274003</v>
      </c>
      <c r="F65" s="208">
        <f>[1]!thsiFinD("ths_adjustment_nvg_ratio_fund",$A65,F$1,F$2,101)/100</f>
        <v>-4.0365923384790996E-2</v>
      </c>
      <c r="G65" s="217" t="s">
        <v>461</v>
      </c>
    </row>
    <row r="66" spans="1:7">
      <c r="A66" s="215" t="s">
        <v>452</v>
      </c>
      <c r="B66" s="215" t="s">
        <v>457</v>
      </c>
      <c r="C66" s="210">
        <v>0.1</v>
      </c>
      <c r="D66" s="208">
        <f>[1]!thsiFinD("ths_adjustment_nvg_ratio_fund",$A66,D$1,D$2,101)/100</f>
        <v>0.29638009051503</v>
      </c>
      <c r="E66" s="208">
        <f>[1]!thsiFinD("ths_adjustment_nvg_ratio_fund",$A66,E$1,E$2,101)/100</f>
        <v>0.24825174824360999</v>
      </c>
      <c r="F66" s="208">
        <f>[1]!thsiFinD("ths_adjustment_nvg_ratio_fund",$A66,F$1,F$2,101)/100</f>
        <v>-2.2184300358332999E-2</v>
      </c>
      <c r="G66" s="217" t="s">
        <v>460</v>
      </c>
    </row>
    <row r="67" spans="1:7">
      <c r="A67" s="206"/>
      <c r="B67" s="206"/>
      <c r="C67" s="210"/>
      <c r="D67" s="208"/>
      <c r="E67" s="208"/>
      <c r="F67" s="208"/>
      <c r="G67" s="211"/>
    </row>
    <row r="68" spans="1:7">
      <c r="A68" s="215" t="s">
        <v>449</v>
      </c>
      <c r="B68" s="215" t="s">
        <v>454</v>
      </c>
      <c r="C68" s="210">
        <v>0.25</v>
      </c>
      <c r="D68" s="208">
        <f>[1]!thsiFinD("ths_adjustment_nvg_ratio_fund",$A68,D$1,D$2,101)/100</f>
        <v>0.94994969818913011</v>
      </c>
      <c r="E68" s="208">
        <f>[1]!thsiFinD("ths_adjustment_nvg_ratio_fund",$A68,E$1,E$2,101)/100</f>
        <v>0.89600938967136001</v>
      </c>
      <c r="F68" s="208">
        <f>[1]!thsiFinD("ths_adjustment_nvg_ratio_fund",$A68,F$1,F$2,101)/100</f>
        <v>2.5936218075955999E-2</v>
      </c>
      <c r="G68" s="217" t="s">
        <v>458</v>
      </c>
    </row>
    <row r="69" spans="1:7">
      <c r="A69" s="215"/>
      <c r="B69" s="215"/>
      <c r="C69" s="210"/>
      <c r="D69" s="208"/>
      <c r="E69" s="208"/>
      <c r="F69" s="208"/>
      <c r="G69" s="217"/>
    </row>
    <row r="70" spans="1:7">
      <c r="A70" s="215" t="s">
        <v>297</v>
      </c>
      <c r="B70" s="215"/>
      <c r="C70" s="210"/>
      <c r="D70" s="208"/>
      <c r="E70" s="208"/>
      <c r="F70" s="208"/>
      <c r="G70" s="217"/>
    </row>
    <row r="71" spans="1:7" ht="15.5" thickBot="1">
      <c r="A71" s="198" t="s">
        <v>422</v>
      </c>
      <c r="B71" s="198" t="s">
        <v>423</v>
      </c>
      <c r="C71" s="198" t="s">
        <v>280</v>
      </c>
      <c r="D71" s="198" t="s">
        <v>424</v>
      </c>
      <c r="E71" s="198"/>
      <c r="F71" s="198"/>
      <c r="G71" s="198"/>
    </row>
    <row r="72" spans="1:7">
      <c r="A72" s="225" t="s">
        <v>469</v>
      </c>
      <c r="B72" s="226" t="s">
        <v>470</v>
      </c>
      <c r="C72" s="225" t="s">
        <v>477</v>
      </c>
      <c r="D72" s="227">
        <v>0.125</v>
      </c>
    </row>
    <row r="73" spans="1:7">
      <c r="A73" s="225" t="s">
        <v>110</v>
      </c>
      <c r="B73" s="226" t="s">
        <v>111</v>
      </c>
      <c r="C73" s="225" t="s">
        <v>478</v>
      </c>
      <c r="D73" s="227">
        <v>0.125</v>
      </c>
    </row>
    <row r="74" spans="1:7">
      <c r="A74" s="228" t="s">
        <v>100</v>
      </c>
      <c r="B74" s="229" t="s">
        <v>101</v>
      </c>
      <c r="C74" s="228" t="s">
        <v>478</v>
      </c>
      <c r="D74" s="230">
        <v>0.125</v>
      </c>
    </row>
    <row r="75" spans="1:7">
      <c r="A75" s="228" t="s">
        <v>94</v>
      </c>
      <c r="B75" s="229" t="s">
        <v>95</v>
      </c>
      <c r="C75" s="228" t="s">
        <v>479</v>
      </c>
      <c r="D75" s="230">
        <v>0.125</v>
      </c>
    </row>
    <row r="76" spans="1:7" ht="28">
      <c r="A76" s="225" t="s">
        <v>253</v>
      </c>
      <c r="B76" s="226" t="s">
        <v>254</v>
      </c>
      <c r="C76" s="225" t="s">
        <v>480</v>
      </c>
      <c r="D76" s="227">
        <v>0.125</v>
      </c>
    </row>
    <row r="77" spans="1:7">
      <c r="A77" s="225" t="s">
        <v>257</v>
      </c>
      <c r="B77" s="226" t="s">
        <v>258</v>
      </c>
      <c r="C77" s="225" t="s">
        <v>481</v>
      </c>
      <c r="D77" s="227">
        <v>0.125</v>
      </c>
    </row>
    <row r="78" spans="1:7">
      <c r="A78" s="231" t="s">
        <v>128</v>
      </c>
      <c r="B78" s="232" t="s">
        <v>129</v>
      </c>
      <c r="C78" s="231" t="s">
        <v>482</v>
      </c>
      <c r="D78" s="233">
        <v>0.125</v>
      </c>
    </row>
    <row r="79" spans="1:7">
      <c r="A79" s="231" t="s">
        <v>126</v>
      </c>
      <c r="B79" s="232" t="s">
        <v>127</v>
      </c>
      <c r="C79" s="231" t="s">
        <v>483</v>
      </c>
      <c r="D79" s="233">
        <v>0.125</v>
      </c>
    </row>
    <row r="83" spans="1:9">
      <c r="A83" t="s">
        <v>463</v>
      </c>
    </row>
    <row r="84" spans="1:9" ht="15.5" thickBot="1">
      <c r="A84" s="264">
        <f>F2</f>
        <v>46178</v>
      </c>
      <c r="B84" s="252" t="s">
        <v>270</v>
      </c>
      <c r="C84" s="252" t="s">
        <v>424</v>
      </c>
      <c r="D84" s="252" t="s">
        <v>233</v>
      </c>
      <c r="E84" s="264" t="str">
        <f>E3</f>
        <v>Q2以来</v>
      </c>
      <c r="F84" s="252" t="s">
        <v>503</v>
      </c>
      <c r="G84" s="252" t="s">
        <v>280</v>
      </c>
      <c r="H84" s="198"/>
    </row>
    <row r="85" spans="1:9" s="237" customFormat="1">
      <c r="A85" s="253" t="s">
        <v>448</v>
      </c>
      <c r="B85" s="254" t="s">
        <v>453</v>
      </c>
      <c r="C85" s="331">
        <v>0.15</v>
      </c>
      <c r="D85" s="245">
        <f>[1]!thsiFinD("ths_adjustment_nvg_ratio_fund",$A85,D$1,D$2,101)/100</f>
        <v>0.92778827977316003</v>
      </c>
      <c r="E85" s="245">
        <f>[1]!thsiFinD("ths_adjustment_nvg_ratio_fund",$A85,E$1,E$2,101)/100</f>
        <v>0.75166444740345995</v>
      </c>
      <c r="F85" s="245">
        <f>[1]!thsiFinD("ths_adjustment_nvg_ratio_fund",$A85,F$1,F$2,101)/100</f>
        <v>3.5329949238578996E-2</v>
      </c>
      <c r="G85" s="254" t="s">
        <v>497</v>
      </c>
      <c r="I85" s="236" t="s">
        <v>486</v>
      </c>
    </row>
    <row r="86" spans="1:9" s="237" customFormat="1">
      <c r="A86" s="255" t="s">
        <v>495</v>
      </c>
      <c r="B86" s="256" t="s">
        <v>496</v>
      </c>
      <c r="C86" s="331">
        <v>0.15</v>
      </c>
      <c r="D86" s="245">
        <f>[1]!thsiFinD("ths_adjustment_nvg_ratio_fund",$A86,D$1,D$2,101)/100</f>
        <v>0.80835881753312999</v>
      </c>
      <c r="E86" s="245">
        <f>[1]!thsiFinD("ths_adjustment_nvg_ratio_fund",$A86,E$1,E$2,101)/100</f>
        <v>0.70100541376642989</v>
      </c>
      <c r="F86" s="245">
        <f>[1]!thsiFinD("ths_adjustment_nvg_ratio_fund",$A86,F$1,F$2,101)/100</f>
        <v>2.956633886829E-2</v>
      </c>
      <c r="G86" s="256" t="s">
        <v>498</v>
      </c>
      <c r="I86" s="239" t="s">
        <v>487</v>
      </c>
    </row>
    <row r="87" spans="1:9" s="237" customFormat="1">
      <c r="A87" s="255" t="s">
        <v>499</v>
      </c>
      <c r="B87" s="256" t="s">
        <v>500</v>
      </c>
      <c r="C87" s="331">
        <v>0.1</v>
      </c>
      <c r="D87" s="245">
        <f>[1]!thsiFinD("ths_adjustment_nvg_ratio_fund",$A87,D$1,D$2,101)/100</f>
        <v>0.68521850899742998</v>
      </c>
      <c r="E87" s="245">
        <f>[1]!thsiFinD("ths_adjustment_nvg_ratio_fund",$A87,E$1,E$2,101)/100</f>
        <v>0.66047638272103004</v>
      </c>
      <c r="F87" s="245">
        <f>[1]!thsiFinD("ths_adjustment_nvg_ratio_fund",$A87,F$1,F$2,101)/100</f>
        <v>1.0611510791367001E-2</v>
      </c>
      <c r="G87" s="256" t="s">
        <v>501</v>
      </c>
      <c r="I87" s="239" t="s">
        <v>459</v>
      </c>
    </row>
    <row r="88" spans="1:9" s="237" customFormat="1">
      <c r="A88" s="255" t="s">
        <v>451</v>
      </c>
      <c r="B88" s="256" t="s">
        <v>456</v>
      </c>
      <c r="C88" s="331">
        <v>0.1</v>
      </c>
      <c r="D88" s="245">
        <f>[1]!thsiFinD("ths_adjustment_nvg_ratio_fund",$A88,D$1,D$2,101)/100</f>
        <v>0.61322568242983</v>
      </c>
      <c r="E88" s="245">
        <f>[1]!thsiFinD("ths_adjustment_nvg_ratio_fund",$A88,E$1,E$2,101)/100</f>
        <v>0.56497543070274003</v>
      </c>
      <c r="F88" s="245">
        <f>[1]!thsiFinD("ths_adjustment_nvg_ratio_fund",$A88,F$1,F$2,101)/100</f>
        <v>-4.0365923384790996E-2</v>
      </c>
      <c r="G88" s="256" t="s">
        <v>502</v>
      </c>
      <c r="I88" s="239" t="s">
        <v>461</v>
      </c>
    </row>
    <row r="89" spans="1:9" s="92" customFormat="1">
      <c r="A89" s="257" t="s">
        <v>469</v>
      </c>
      <c r="B89" s="258" t="s">
        <v>470</v>
      </c>
      <c r="C89" s="332">
        <v>0.125</v>
      </c>
      <c r="D89" s="330">
        <f>[1]!thsiFinD("ths_adjustment_nvg_ratio_fund",$A89,D$1,D$2,101)/100</f>
        <v>0.11241802110066</v>
      </c>
      <c r="E89" s="328">
        <f>[1]!thsiFinD("ths_adjustment_nvg_ratio_fund",$A89,E$1,E$2,101)/100</f>
        <v>0.10048013360239</v>
      </c>
      <c r="F89" s="328">
        <f>[1]!thsiFinD("ths_adjustment_nvg_ratio_fund",$A89,F$1,F$2,101)/100</f>
        <v>-1.4898049365570001E-2</v>
      </c>
      <c r="G89" s="258" t="s">
        <v>506</v>
      </c>
      <c r="H89" s="241"/>
    </row>
    <row r="90" spans="1:9" s="92" customFormat="1">
      <c r="A90" s="257" t="s">
        <v>100</v>
      </c>
      <c r="B90" s="258" t="s">
        <v>101</v>
      </c>
      <c r="C90" s="332">
        <v>0.125</v>
      </c>
      <c r="D90" s="330">
        <f>[1]!thsiFinD("ths_adjustment_nvg_ratio_fund",$A90,D$1,D$2,101)/100</f>
        <v>0.11643407623412</v>
      </c>
      <c r="E90" s="328">
        <f>[1]!thsiFinD("ths_adjustment_nvg_ratio_fund",$A90,E$1,E$2,101)/100</f>
        <v>0.10069021518473001</v>
      </c>
      <c r="F90" s="328">
        <f>[1]!thsiFinD("ths_adjustment_nvg_ratio_fund",$A90,F$1,F$2,101)/100</f>
        <v>-1.5429831006613E-2</v>
      </c>
      <c r="G90" s="258" t="s">
        <v>507</v>
      </c>
      <c r="H90" s="241"/>
    </row>
    <row r="91" spans="1:9" s="92" customFormat="1">
      <c r="A91" s="257" t="s">
        <v>253</v>
      </c>
      <c r="B91" s="258" t="s">
        <v>254</v>
      </c>
      <c r="C91" s="332">
        <v>0.125</v>
      </c>
      <c r="D91" s="330">
        <f>[1]!thsiFinD("ths_adjustment_nvg_ratio_fund",$A91,D$1,D$2,101)/100</f>
        <v>0.14224664224663999</v>
      </c>
      <c r="E91" s="328">
        <f>[1]!thsiFinD("ths_adjustment_nvg_ratio_fund",$A91,E$1,E$2,101)/100</f>
        <v>9.2301982822606002E-2</v>
      </c>
      <c r="F91" s="328">
        <f>[1]!thsiFinD("ths_adjustment_nvg_ratio_fund",$A91,F$1,F$2,101)/100</f>
        <v>-3.8238141335914001E-3</v>
      </c>
      <c r="G91" s="258" t="s">
        <v>508</v>
      </c>
      <c r="H91" s="241"/>
    </row>
    <row r="92" spans="1:9" s="92" customFormat="1">
      <c r="A92" s="257" t="s">
        <v>128</v>
      </c>
      <c r="B92" s="258" t="s">
        <v>129</v>
      </c>
      <c r="C92" s="332">
        <v>0.125</v>
      </c>
      <c r="D92" s="330">
        <f>[1]!thsiFinD("ths_adjustment_nvg_ratio_fund",$A92,D$1,D$2,101)/100</f>
        <v>7.5953621240128E-2</v>
      </c>
      <c r="E92" s="328">
        <f>[1]!thsiFinD("ths_adjustment_nvg_ratio_fund",$A92,E$1,E$2,101)/100</f>
        <v>0.12035550458715999</v>
      </c>
      <c r="F92" s="328">
        <f>[1]!thsiFinD("ths_adjustment_nvg_ratio_fund",$A92,F$1,F$2,101)/100</f>
        <v>-1.0712262450429999E-2</v>
      </c>
      <c r="G92" s="258" t="s">
        <v>509</v>
      </c>
      <c r="H92" s="241"/>
    </row>
    <row r="93" spans="1:9">
      <c r="A93" s="172" t="s">
        <v>74</v>
      </c>
      <c r="B93" s="248" t="s">
        <v>75</v>
      </c>
      <c r="C93" s="125"/>
      <c r="D93" s="246">
        <f>[1]!thsiFinD("ths_int_chg_ratio_index",$A93,D$1,D$2,101)/100</f>
        <v>0.21181036637068001</v>
      </c>
      <c r="E93" s="246">
        <f>[1]!thsiFinD("ths_int_chg_ratio_index",$A93,E$1,E$2,101)/100</f>
        <v>0.3127037424852</v>
      </c>
      <c r="F93" s="246">
        <f>[1]!thsiFinD("ths_int_chg_ratio_index",$A93,F$1,F$2,101)/100</f>
        <v>-3.5542719642375001E-2</v>
      </c>
      <c r="G93" s="247"/>
    </row>
    <row r="94" spans="1:9">
      <c r="A94" s="172" t="s">
        <v>504</v>
      </c>
      <c r="B94" s="248" t="s">
        <v>268</v>
      </c>
      <c r="C94" s="125"/>
      <c r="D94" s="246">
        <f>[1]!thsiFinD("ths_int_chg_ratio_index",$A94,D$1,D$2,101)/100</f>
        <v>5.7951455758654999E-2</v>
      </c>
      <c r="E94" s="246">
        <f>[1]!thsiFinD("ths_int_chg_ratio_index",$A94,E$1,E$2,101)/100</f>
        <v>0.10073251441387</v>
      </c>
      <c r="F94" s="246">
        <f>[1]!thsiFinD("ths_int_chg_ratio_index",$A94,F$1,F$2,101)/100</f>
        <v>-1.4691998522455001E-2</v>
      </c>
      <c r="G94" s="247"/>
    </row>
    <row r="95" spans="1:9" s="250" customFormat="1" ht="14.5">
      <c r="A95" s="53" t="s">
        <v>130</v>
      </c>
      <c r="B95" s="103" t="s">
        <v>66</v>
      </c>
      <c r="C95" s="259"/>
      <c r="D95" s="98">
        <f>[1]!thsiFinD("ths_int_chg_ratio_index",$A95,D$1,D$2,101)/100</f>
        <v>4.0385063346940003E-2</v>
      </c>
      <c r="E95" s="98">
        <f>[1]!thsiFinD("ths_int_chg_ratio_index",$A95,E$1,E$2,101)/100</f>
        <v>0.10217776688452</v>
      </c>
      <c r="F95" s="98">
        <f>[1]!thsiFinD("ths_int_chg_ratio_index",$A95,F$1,F$2,101)/100</f>
        <v>-1.5371941002362E-2</v>
      </c>
      <c r="G95" s="251"/>
      <c r="H95" s="237"/>
    </row>
    <row r="96" spans="1:9" s="250" customFormat="1" ht="14.5">
      <c r="A96" s="53" t="s">
        <v>118</v>
      </c>
      <c r="B96" s="103" t="s">
        <v>67</v>
      </c>
      <c r="C96" s="259"/>
      <c r="D96" s="98">
        <f>[1]!thsiFinD("ths_int_chg_ratio_index",$A96,D$1,D$2,101)/100</f>
        <v>0.10522519486846998</v>
      </c>
      <c r="E96" s="98">
        <f>[1]!thsiFinD("ths_int_chg_ratio_index",$A96,E$1,E$2,101)/100</f>
        <v>9.7070570510686002E-2</v>
      </c>
      <c r="F96" s="98">
        <f>[1]!thsiFinD("ths_int_chg_ratio_index",$A96,F$1,F$2,101)/100</f>
        <v>-1.2969451165824999E-2</v>
      </c>
      <c r="G96" s="251"/>
      <c r="H96" s="237"/>
    </row>
    <row r="97" spans="1:8" s="250" customFormat="1" ht="14.5">
      <c r="A97" s="53" t="s">
        <v>104</v>
      </c>
      <c r="B97" s="103" t="s">
        <v>68</v>
      </c>
      <c r="C97" s="259"/>
      <c r="D97" s="98">
        <f>[1]!thsiFinD("ths_int_chg_ratio_index",$A97,D$1,D$2,101)/100</f>
        <v>9.8176519918377989E-2</v>
      </c>
      <c r="E97" s="98">
        <f>[1]!thsiFinD("ths_int_chg_ratio_index",$A97,E$1,E$2,101)/100</f>
        <v>0.10502100021570999</v>
      </c>
      <c r="F97" s="98">
        <f>[1]!thsiFinD("ths_int_chg_ratio_index",$A97,F$1,F$2,101)/100</f>
        <v>-8.0597847783465005E-3</v>
      </c>
      <c r="G97" s="251"/>
      <c r="H97" s="237"/>
    </row>
    <row r="98" spans="1:8" s="250" customFormat="1" ht="14.5">
      <c r="A98" s="53" t="s">
        <v>251</v>
      </c>
      <c r="B98" s="103" t="s">
        <v>252</v>
      </c>
      <c r="C98" s="259"/>
      <c r="D98" s="98">
        <f>[1]!thsiFinD("ths_int_chg_ratio_index",$A98,D$1,D$2,101)/100</f>
        <v>8.2193206180296005E-2</v>
      </c>
      <c r="E98" s="98">
        <f>[1]!thsiFinD("ths_int_chg_ratio_index",$A98,E$1,E$2,101)/100</f>
        <v>6.7862366573601007E-2</v>
      </c>
      <c r="F98" s="98">
        <f>[1]!thsiFinD("ths_int_chg_ratio_index",$A98,F$1,F$2,101)/100</f>
        <v>-1.2032471104679999E-3</v>
      </c>
      <c r="G98" s="251"/>
      <c r="H98" s="237"/>
    </row>
    <row r="99" spans="1:8" s="249" customFormat="1">
      <c r="A99" s="260"/>
      <c r="B99" s="260"/>
      <c r="C99" s="261" t="s">
        <v>463</v>
      </c>
      <c r="D99" s="262">
        <f>SUMPRODUCT($C$85:$C$92,D85:D92)</f>
        <v>0.4461480288413629</v>
      </c>
      <c r="E99" s="329">
        <f>SUMPRODUCT($C$85:$C$92,E85:E92)</f>
        <v>0.39217414004247125</v>
      </c>
      <c r="F99" s="329">
        <f>SUMPRODUCT($C$85:$C$92,F85:F92)</f>
        <v>1.151007337162399E-3</v>
      </c>
      <c r="G99" s="263"/>
    </row>
    <row r="101" spans="1:8">
      <c r="A101" s="172" t="s">
        <v>505</v>
      </c>
      <c r="B101" s="248" t="s">
        <v>492</v>
      </c>
      <c r="C101" s="125"/>
      <c r="D101" s="246">
        <f>[1]!thsiFinD("ths_int_chg_ratio_index",$A101,D$1,D$2,101)/100</f>
        <v>6.3029047601082994E-2</v>
      </c>
      <c r="E101" s="246">
        <f>[1]!thsiFinD("ths_int_chg_ratio_index",$A101,E$1,E$2,101)/100</f>
        <v>9.0031360711166991E-2</v>
      </c>
      <c r="F101" s="246">
        <f>[1]!thsiFinD("ths_int_chg_ratio_index",$A101,F$1,F$2,101)/100</f>
        <v>-1.203425612E-2</v>
      </c>
      <c r="G101" s="247"/>
    </row>
    <row r="103" spans="1:8" ht="14.5">
      <c r="A103" s="53" t="s">
        <v>130</v>
      </c>
      <c r="B103" s="103" t="s">
        <v>66</v>
      </c>
      <c r="D103" s="246">
        <f>[1]!thsiFinD("ths_int_chg_ratio_index",$A103,D$1,D$2,101)/100</f>
        <v>4.0385063346940003E-2</v>
      </c>
      <c r="E103" s="247">
        <f>[1]!thsiFinD("ths_int_chg_ratio_index",$A103,E$1,E$2,101)/100</f>
        <v>0.10217776688452</v>
      </c>
      <c r="F103" s="247">
        <f>[1]!thsiFinD("ths_int_chg_ratio_index",$A103,F$1,F$2,101)/100</f>
        <v>-1.5371941002362E-2</v>
      </c>
    </row>
    <row r="104" spans="1:8" ht="14.5">
      <c r="A104" s="53" t="s">
        <v>118</v>
      </c>
      <c r="B104" s="103" t="s">
        <v>67</v>
      </c>
      <c r="D104" s="246">
        <f>[1]!thsiFinD("ths_int_chg_ratio_index",$A104,D$1,D$2,101)/100</f>
        <v>0.10522519486846998</v>
      </c>
      <c r="E104" s="247">
        <f>[1]!thsiFinD("ths_int_chg_ratio_index",$A104,E$1,E$2,101)/100</f>
        <v>9.7070570510686002E-2</v>
      </c>
      <c r="F104" s="247">
        <f>[1]!thsiFinD("ths_int_chg_ratio_index",$A104,F$1,F$2,101)/100</f>
        <v>-1.2969451165824999E-2</v>
      </c>
    </row>
    <row r="105" spans="1:8" ht="14.5">
      <c r="A105" s="53" t="s">
        <v>104</v>
      </c>
      <c r="B105" s="103" t="s">
        <v>68</v>
      </c>
      <c r="D105" s="246">
        <f>[1]!thsiFinD("ths_int_chg_ratio_index",$A105,D$1,D$2,101)/100</f>
        <v>9.8176519918377989E-2</v>
      </c>
      <c r="E105" s="247">
        <f>[1]!thsiFinD("ths_int_chg_ratio_index",$A105,E$1,E$2,101)/100</f>
        <v>0.10502100021570999</v>
      </c>
      <c r="F105" s="247">
        <f>[1]!thsiFinD("ths_int_chg_ratio_index",$A105,F$1,F$2,101)/100</f>
        <v>-8.0597847783465005E-3</v>
      </c>
    </row>
    <row r="106" spans="1:8" ht="14.5">
      <c r="A106" s="53" t="s">
        <v>251</v>
      </c>
      <c r="B106" s="103" t="s">
        <v>252</v>
      </c>
      <c r="D106" s="246">
        <f>[1]!thsiFinD("ths_int_chg_ratio_index",$A106,D$1,D$2,101)/100</f>
        <v>8.2193206180296005E-2</v>
      </c>
      <c r="E106" s="247">
        <f>[1]!thsiFinD("ths_int_chg_ratio_index",$A106,E$1,E$2,101)/100</f>
        <v>6.7862366573601007E-2</v>
      </c>
      <c r="F106" s="247">
        <f>[1]!thsiFinD("ths_int_chg_ratio_index",$A106,F$1,F$2,101)/100</f>
        <v>-1.2032471104679999E-3</v>
      </c>
    </row>
    <row r="108" spans="1:8">
      <c r="A108" s="215" t="s">
        <v>452</v>
      </c>
      <c r="B108" s="243" t="s">
        <v>457</v>
      </c>
      <c r="C108" s="210">
        <v>0.12</v>
      </c>
      <c r="D108" s="208">
        <f>[1]!thsiFinD("ths_adjustment_nvg_ratio_fund",$A108,D$1,D$2,101)/100</f>
        <v>0.29638009051503</v>
      </c>
      <c r="E108" s="208">
        <f>[1]!thsiFinD("ths_adjustment_nvg_ratio_fund",$A108,E$1,E$2,101)/100</f>
        <v>0.24825174824360999</v>
      </c>
      <c r="F108" s="208">
        <f>[1]!thsiFinD("ths_adjustment_nvg_ratio_fund",$A108,F$1,F$2,101)/100</f>
        <v>-2.2184300358332999E-2</v>
      </c>
      <c r="G108" s="217" t="s">
        <v>460</v>
      </c>
    </row>
    <row r="109" spans="1:8" s="237" customFormat="1">
      <c r="A109" s="238" t="s">
        <v>484</v>
      </c>
      <c r="B109" s="240" t="s">
        <v>485</v>
      </c>
      <c r="C109" s="234">
        <v>0.15</v>
      </c>
      <c r="D109" s="235">
        <f>[1]!thsiFinD("ths_adjustment_nvg_ratio_fund",$A109,D$1,D$2,101)/100</f>
        <v>1.0886101660488001</v>
      </c>
      <c r="E109" s="235">
        <f>[1]!thsiFinD("ths_adjustment_nvg_ratio_fund",$A109,E$1,E$2,101)/100</f>
        <v>0.70720396577916</v>
      </c>
      <c r="F109" s="235">
        <f>[1]!thsiFinD("ths_adjustment_nvg_ratio_fund",$A109,F$1,F$2,101)/100</f>
        <v>3.5367265770527997E-2</v>
      </c>
      <c r="G109" s="239" t="s">
        <v>487</v>
      </c>
    </row>
    <row r="110" spans="1:8" s="237" customFormat="1">
      <c r="A110" s="238" t="s">
        <v>450</v>
      </c>
      <c r="B110" s="240" t="s">
        <v>455</v>
      </c>
      <c r="C110" s="234">
        <v>0.1</v>
      </c>
      <c r="D110" s="235">
        <f>[1]!thsiFinD("ths_adjustment_nvg_ratio_fund",$A110,D$1,D$2,101)/100</f>
        <v>0.61902474318264</v>
      </c>
      <c r="E110" s="235">
        <f>[1]!thsiFinD("ths_adjustment_nvg_ratio_fund",$A110,E$1,E$2,101)/100</f>
        <v>0.62950410273988999</v>
      </c>
      <c r="F110" s="235">
        <f>[1]!thsiFinD("ths_adjustment_nvg_ratio_fund",$A110,F$1,F$2,101)/100</f>
        <v>4.3528064163118997E-3</v>
      </c>
      <c r="G110" s="239" t="s">
        <v>459</v>
      </c>
    </row>
    <row r="115" spans="1:3">
      <c r="A115" s="244" t="s">
        <v>269</v>
      </c>
      <c r="B115" s="244" t="s">
        <v>268</v>
      </c>
      <c r="C115" s="125">
        <f>[1]!thsiFinD("ths_int_chg_ratio_index",$A115,C$1,C$2,101)</f>
        <v>32.498146523298999</v>
      </c>
    </row>
    <row r="116" spans="1:3">
      <c r="A116" s="244" t="s">
        <v>493</v>
      </c>
      <c r="B116" s="244" t="s">
        <v>492</v>
      </c>
      <c r="C116" s="125">
        <f>[1]!thsiFinD("ths_int_chg_ratio_index",$A116,C$1,C$2,101)</f>
        <v>33.669777516247002</v>
      </c>
    </row>
  </sheetData>
  <phoneticPr fontId="2" type="noConversion"/>
  <conditionalFormatting sqref="C115:C116">
    <cfRule type="cellIs" dxfId="15" priority="23" stopIfTrue="1" operator="greaterThan">
      <formula>0</formula>
    </cfRule>
    <cfRule type="cellIs" dxfId="14" priority="24" stopIfTrue="1" operator="lessThan">
      <formula>0</formula>
    </cfRule>
  </conditionalFormatting>
  <conditionalFormatting sqref="C4:J13 C93:C94 C101 G101 D103:F106">
    <cfRule type="cellIs" dxfId="13" priority="40" stopIfTrue="1" operator="lessThan">
      <formula>0</formula>
    </cfRule>
  </conditionalFormatting>
  <conditionalFormatting sqref="D35:F36">
    <cfRule type="cellIs" dxfId="12" priority="35" stopIfTrue="1" operator="greaterThan">
      <formula>0</formula>
    </cfRule>
    <cfRule type="cellIs" dxfId="11" priority="36" stopIfTrue="1" operator="lessThan">
      <formula>0</formula>
    </cfRule>
  </conditionalFormatting>
  <conditionalFormatting sqref="G93:G98">
    <cfRule type="cellIs" dxfId="10" priority="1" stopIfTrue="1" operator="greaterThan">
      <formula>0</formula>
    </cfRule>
    <cfRule type="cellIs" dxfId="9" priority="2" stopIfTrue="1" operator="lessThan">
      <formula>0</formula>
    </cfRule>
  </conditionalFormatting>
  <conditionalFormatting sqref="G101 C4:J13 C93:C94 C101 D103:F106">
    <cfRule type="cellIs" dxfId="8" priority="39" stopIfTrue="1" operator="greaterThan">
      <formula>0</formula>
    </cfRule>
  </conditionalFormatting>
  <conditionalFormatting sqref="G101">
    <cfRule type="cellIs" dxfId="7" priority="9" stopIfTrue="1" operator="greaterThan">
      <formula>0</formula>
    </cfRule>
    <cfRule type="cellIs" dxfId="6" priority="10" stopIfTrue="1" operator="lessThan">
      <formula>0</formula>
    </cfRule>
  </conditionalFormatting>
  <conditionalFormatting sqref="G13:J13">
    <cfRule type="cellIs" dxfId="5" priority="43" stopIfTrue="1" operator="greaterThan">
      <formula>0</formula>
    </cfRule>
    <cfRule type="cellIs" dxfId="4" priority="44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R19" sqref="R19"/>
    </sheetView>
  </sheetViews>
  <sheetFormatPr defaultRowHeight="14"/>
  <cols>
    <col min="1" max="1" width="11.08203125" bestFit="1" customWidth="1"/>
    <col min="2" max="2" width="12.1640625" customWidth="1"/>
    <col min="3" max="3" width="11.33203125" customWidth="1"/>
    <col min="4" max="4" width="12.33203125" customWidth="1"/>
    <col min="5" max="5" width="14.08203125" customWidth="1"/>
    <col min="6" max="6" width="11.58203125" customWidth="1"/>
    <col min="7" max="7" width="14.83203125" customWidth="1"/>
    <col min="10" max="10" width="10.08203125" customWidth="1"/>
    <col min="11" max="11" width="14.58203125" customWidth="1"/>
  </cols>
  <sheetData>
    <row r="1" spans="1:14" ht="14.5" thickBot="1">
      <c r="B1" s="265" t="s">
        <v>448</v>
      </c>
      <c r="C1" s="266" t="s">
        <v>495</v>
      </c>
      <c r="D1" s="266" t="s">
        <v>499</v>
      </c>
      <c r="E1" s="266" t="s">
        <v>451</v>
      </c>
      <c r="F1" s="267" t="s">
        <v>469</v>
      </c>
      <c r="G1" s="267" t="s">
        <v>100</v>
      </c>
      <c r="H1" s="267" t="s">
        <v>253</v>
      </c>
      <c r="I1" s="267" t="s">
        <v>128</v>
      </c>
      <c r="K1" s="25" t="s">
        <v>199</v>
      </c>
      <c r="L1" s="25" t="s">
        <v>351</v>
      </c>
      <c r="M1" t="s">
        <v>466</v>
      </c>
      <c r="N1" t="s">
        <v>467</v>
      </c>
    </row>
    <row r="2" spans="1:14" ht="22" customHeight="1">
      <c r="A2" s="28"/>
      <c r="B2" s="265" t="s">
        <v>453</v>
      </c>
      <c r="C2" s="266" t="s">
        <v>496</v>
      </c>
      <c r="D2" s="266" t="s">
        <v>500</v>
      </c>
      <c r="E2" s="266" t="s">
        <v>456</v>
      </c>
      <c r="F2" s="267" t="s">
        <v>470</v>
      </c>
      <c r="G2" s="267" t="s">
        <v>101</v>
      </c>
      <c r="H2" s="267" t="s">
        <v>254</v>
      </c>
      <c r="I2" s="267" t="s">
        <v>129</v>
      </c>
      <c r="K2" s="31" t="s">
        <v>198</v>
      </c>
      <c r="L2" s="31" t="s">
        <v>268</v>
      </c>
    </row>
    <row r="3" spans="1:14">
      <c r="A3" t="str">
        <f>[1]!HX_AutoDate(1,"2026-6-1","2026-06-4",-1,-1,0,0,0,0,0,"SSE",4,0)</f>
        <v>日期</v>
      </c>
      <c r="B3" s="268">
        <v>0.15</v>
      </c>
      <c r="C3" s="268">
        <v>0.15</v>
      </c>
      <c r="D3" s="268">
        <v>0.1</v>
      </c>
      <c r="E3" s="268">
        <v>0.1</v>
      </c>
      <c r="F3" s="269">
        <v>0.125</v>
      </c>
      <c r="G3" s="269">
        <v>0.125</v>
      </c>
      <c r="H3" s="269">
        <v>0.125</v>
      </c>
      <c r="I3" s="269">
        <v>0.125</v>
      </c>
      <c r="J3" t="s">
        <v>463</v>
      </c>
      <c r="K3" t="s">
        <v>464</v>
      </c>
      <c r="L3" t="s">
        <v>268</v>
      </c>
      <c r="M3" t="s">
        <v>511</v>
      </c>
      <c r="N3" t="s">
        <v>468</v>
      </c>
    </row>
    <row r="4" spans="1:14">
      <c r="A4" s="28">
        <v>46174</v>
      </c>
      <c r="B4" s="12">
        <f>[1]!thsiFinD("ths_adjustment_nvg_ratio_fund",B$1,$A$4,$A4,101)</f>
        <v>-4.6091370558375999</v>
      </c>
      <c r="C4" s="12">
        <f>[1]!thsiFinD("ths_adjustment_nvg_ratio_fund",C$1,$A$4,$A4,101)</f>
        <v>-6.1873287119136</v>
      </c>
      <c r="D4" s="12">
        <f>[1]!thsiFinD("ths_adjustment_nvg_ratio_fund",D$1,$A$4,$A4,101)</f>
        <v>-5.2672147995889</v>
      </c>
      <c r="E4" s="12">
        <f>[1]!thsiFinD("ths_adjustment_nvg_ratio_fund",E$1,$A$4,$A4,101)</f>
        <v>-5.7937869258624</v>
      </c>
      <c r="F4" s="12">
        <f>[1]!thsiFinD("ths_adjustment_nvg_ratio_fund",F$1,$A$4,$A4,101)</f>
        <v>-0.3850766997033</v>
      </c>
      <c r="G4" s="12">
        <f>[1]!thsiFinD("ths_adjustment_nvg_ratio_fund",G$1,$A$4,$A4,101)</f>
        <v>-0.52045064903256999</v>
      </c>
      <c r="H4" s="12">
        <f>[1]!thsiFinD("ths_adjustment_nvg_ratio_fund",H$1,$A$4,$A4,101)</f>
        <v>4.8402710551893003E-3</v>
      </c>
      <c r="I4" s="12">
        <f>[1]!thsiFinD("ths_adjustment_nvg_ratio_fund",I$1,$A$4,$A4,101)</f>
        <v>-1.0918267497554</v>
      </c>
      <c r="J4" s="218">
        <f>SUMPRODUCT(B4:I4,B$3:I$3)/100</f>
        <v>-2.9746342661373198E-2</v>
      </c>
      <c r="K4" s="32">
        <f>[1]!thsiFinD("ths_int_chg_ratio_index",K$1,$A$4,$A4,101)/100</f>
        <v>-3.8529099181808003E-2</v>
      </c>
      <c r="L4" s="32">
        <f>[1]!thsiFinD("ths_int_chg_ratio_index",L$1,$A$4,$A4,101)/100</f>
        <v>-9.9045786248009998E-3</v>
      </c>
      <c r="M4" s="132">
        <f>[1]!thsiFinD("ths_adjustment_nvg_ratio_fund",M$1,$A$4,$A4,101)/100</f>
        <v>8.3991264908453E-4</v>
      </c>
      <c r="N4" s="132">
        <f>[1]!thsiFinD("ths_adjustment_nvg_ratio_fund",N$1,$A$4,$A4,101)/100</f>
        <v>-3.8475580644254997E-3</v>
      </c>
    </row>
    <row r="5" spans="1:14">
      <c r="A5" s="28">
        <v>46175</v>
      </c>
      <c r="B5" s="12">
        <f>[1]!thsiFinD("ths_adjustment_nvg_ratio_fund",B$1,$A$4,$A5,101)</f>
        <v>0.91370558375634003</v>
      </c>
      <c r="C5" s="12">
        <f>[1]!thsiFinD("ths_adjustment_nvg_ratio_fund",C$1,$A$4,$A5,101)</f>
        <v>0.51587941318717001</v>
      </c>
      <c r="D5" s="12">
        <f>[1]!thsiFinD("ths_adjustment_nvg_ratio_fund",D$1,$A$4,$A5,101)</f>
        <v>0.85046248715313999</v>
      </c>
      <c r="E5" s="12">
        <f>[1]!thsiFinD("ths_adjustment_nvg_ratio_fund",E$1,$A$4,$A5,101)</f>
        <v>-4.2957880693729997</v>
      </c>
      <c r="F5" s="12">
        <f>[1]!thsiFinD("ths_adjustment_nvg_ratio_fund",F$1,$A$4,$A5,101)</f>
        <v>-1.8938198346061998E-2</v>
      </c>
      <c r="G5" s="12">
        <f>[1]!thsiFinD("ths_adjustment_nvg_ratio_fund",G$1,$A$4,$A5,101)</f>
        <v>-0.55718834190544997</v>
      </c>
      <c r="H5" s="12">
        <f>[1]!thsiFinD("ths_adjustment_nvg_ratio_fund",H$1,$A$4,$A5,101)</f>
        <v>-0.52274927395933002</v>
      </c>
      <c r="I5" s="12">
        <f>[1]!thsiFinD("ths_adjustment_nvg_ratio_fund",I$1,$A$4,$A5,101)</f>
        <v>0.38110933717876</v>
      </c>
      <c r="J5" s="218">
        <f>SUMPRODUCT(B5:I5,B$3:I$3)/100</f>
        <v>-2.1981561830946971E-3</v>
      </c>
      <c r="K5" s="32">
        <f>[1]!thsiFinD("ths_int_chg_ratio_index",K$1,$A$4,$A5,101)/100</f>
        <v>-2.5413945059988001E-2</v>
      </c>
      <c r="L5" s="32">
        <f>[1]!thsiFinD("ths_int_chg_ratio_index",L$1,$A$4,$A5,101)/100</f>
        <v>1.9984116245981001E-3</v>
      </c>
      <c r="M5" s="132">
        <f>[1]!thsiFinD("ths_adjustment_nvg_ratio_fund",M$1,$A$4,$A5,101)/100</f>
        <v>8.9590682569015007E-4</v>
      </c>
      <c r="N5" s="132">
        <f>[1]!thsiFinD("ths_adjustment_nvg_ratio_fund",N$1,$A$4,$A5,101)/100</f>
        <v>2.2467492347010001E-3</v>
      </c>
    </row>
    <row r="6" spans="1:14">
      <c r="A6" s="28">
        <v>46176</v>
      </c>
      <c r="B6" s="12">
        <f>[1]!thsiFinD("ths_adjustment_nvg_ratio_fund",B$1,$A$4,$A6,101)</f>
        <v>5.8883248730964004</v>
      </c>
      <c r="C6" s="12">
        <f>[1]!thsiFinD("ths_adjustment_nvg_ratio_fund",C$1,$A$4,$A6,101)</f>
        <v>6.4904078671610002</v>
      </c>
      <c r="D6" s="12">
        <f>[1]!thsiFinD("ths_adjustment_nvg_ratio_fund",D$1,$A$4,$A6,101)</f>
        <v>6.0303186022609996</v>
      </c>
      <c r="E6" s="12">
        <f>[1]!thsiFinD("ths_adjustment_nvg_ratio_fund",E$1,$A$4,$A6,101)</f>
        <v>-1.8601105393558</v>
      </c>
      <c r="F6" s="12">
        <f>[1]!thsiFinD("ths_adjustment_nvg_ratio_fund",F$1,$A$4,$A6,101)</f>
        <v>0.33457483744712002</v>
      </c>
      <c r="G6" s="12">
        <f>[1]!thsiFinD("ths_adjustment_nvg_ratio_fund",G$1,$A$4,$A6,101)</f>
        <v>9.7967180994370004E-2</v>
      </c>
      <c r="H6" s="12">
        <f>[1]!thsiFinD("ths_adjustment_nvg_ratio_fund",H$1,$A$4,$A6,101)</f>
        <v>-0.20813165537268999</v>
      </c>
      <c r="I6" s="12">
        <f>[1]!thsiFinD("ths_adjustment_nvg_ratio_fund",I$1,$A$4,$A6,101)</f>
        <v>1.0866766235773</v>
      </c>
      <c r="J6" s="218">
        <f>SUMPRODUCT(B6:I6,B$3:I$3)/100</f>
        <v>2.4377165906598927E-2</v>
      </c>
      <c r="K6" s="32">
        <f>[1]!thsiFinD("ths_int_chg_ratio_index",K$1,$A$4,$A6,101)/100</f>
        <v>-6.7634571459932007E-3</v>
      </c>
      <c r="L6" s="32">
        <f>[1]!thsiFinD("ths_int_chg_ratio_index",L$1,$A$4,$A6,101)/100</f>
        <v>6.9311142062622004E-3</v>
      </c>
      <c r="M6" s="132">
        <f>[1]!thsiFinD("ths_adjustment_nvg_ratio_fund",M$1,$A$4,$A6,101)/100</f>
        <v>5.0394758945064002E-4</v>
      </c>
      <c r="N6" s="132">
        <f>[1]!thsiFinD("ths_adjustment_nvg_ratio_fund",N$1,$A$4,$A6,101)/100</f>
        <v>-1.1992024040217E-2</v>
      </c>
    </row>
    <row r="7" spans="1:14">
      <c r="A7" s="28">
        <v>46177</v>
      </c>
      <c r="B7" s="12">
        <f>[1]!thsiFinD("ths_adjustment_nvg_ratio_fund",B$1,$A$4,$A7,101)</f>
        <v>6.8426395939085998</v>
      </c>
      <c r="C7" s="12">
        <f>[1]!thsiFinD("ths_adjustment_nvg_ratio_fund",C$1,$A$4,$A7,101)</f>
        <v>6.3711107528615001</v>
      </c>
      <c r="D7" s="12">
        <f>[1]!thsiFinD("ths_adjustment_nvg_ratio_fund",D$1,$A$4,$A7,101)</f>
        <v>5.6783144912640999</v>
      </c>
      <c r="E7" s="12">
        <f>[1]!thsiFinD("ths_adjustment_nvg_ratio_fund",E$1,$A$4,$A7,101)</f>
        <v>0.75852868305698995</v>
      </c>
      <c r="F7" s="12">
        <f>[1]!thsiFinD("ths_adjustment_nvg_ratio_fund",F$1,$A$4,$A7,101)</f>
        <v>-0.16413105233256001</v>
      </c>
      <c r="G7" s="12">
        <f>[1]!thsiFinD("ths_adjustment_nvg_ratio_fund",G$1,$A$4,$A7,101)</f>
        <v>-0.40411462160175998</v>
      </c>
      <c r="H7" s="12">
        <f>[1]!thsiFinD("ths_adjustment_nvg_ratio_fund",H$1,$A$4,$A7,101)</f>
        <v>-0.27589545014521</v>
      </c>
      <c r="I7" s="12">
        <f>[1]!thsiFinD("ths_adjustment_nvg_ratio_fund",I$1,$A$4,$A7,101)</f>
        <v>0.62831539372714995</v>
      </c>
      <c r="J7" s="218">
        <f>SUMPRODUCT(B7:I7,B$3:I$3)/100</f>
        <v>2.5987686531535763E-2</v>
      </c>
      <c r="K7" s="32">
        <f>[1]!thsiFinD("ths_int_chg_ratio_index",K$1,$A$4,$A7,101)/100</f>
        <v>3.0608027858346004E-4</v>
      </c>
      <c r="L7" s="32">
        <f>[1]!thsiFinD("ths_int_chg_ratio_index",L$1,$A$4,$A7,101)/100</f>
        <v>1.7550768004007998E-3</v>
      </c>
      <c r="M7" s="132">
        <f>[1]!thsiFinD("ths_adjustment_nvg_ratio_fund",M$1,$A$4,$A7,101)/100</f>
        <v>1.1198835321126999E-3</v>
      </c>
      <c r="N7" s="132">
        <f>[1]!thsiFinD("ths_adjustment_nvg_ratio_fund",N$1,$A$4,$A7,101)/100</f>
        <v>-1.0475468306794E-2</v>
      </c>
    </row>
    <row r="8" spans="1:14">
      <c r="A8" s="28"/>
      <c r="B8" s="12"/>
      <c r="C8" s="12"/>
      <c r="D8" s="12"/>
      <c r="E8" s="12"/>
      <c r="F8" s="12"/>
      <c r="G8" s="12"/>
      <c r="H8" s="12"/>
      <c r="I8" s="12"/>
      <c r="J8" s="218"/>
      <c r="K8" s="32"/>
      <c r="L8" s="32"/>
      <c r="M8" s="132"/>
      <c r="N8" s="132"/>
    </row>
    <row r="9" spans="1:14">
      <c r="A9" s="28"/>
      <c r="B9" s="12"/>
      <c r="C9" s="12"/>
      <c r="D9" s="12"/>
      <c r="E9" s="12"/>
      <c r="F9" s="12"/>
      <c r="G9" s="12"/>
      <c r="H9" s="12"/>
      <c r="I9" s="12"/>
      <c r="J9" s="218"/>
      <c r="K9" s="32"/>
      <c r="L9" s="32"/>
      <c r="M9" s="132"/>
      <c r="N9" s="132"/>
    </row>
    <row r="10" spans="1:14">
      <c r="A10" s="28"/>
      <c r="B10" s="12"/>
      <c r="C10" s="12"/>
      <c r="D10" s="12"/>
      <c r="E10" s="12"/>
      <c r="F10" s="12"/>
      <c r="G10" s="12"/>
      <c r="H10" s="12"/>
      <c r="I10" s="12"/>
      <c r="J10" s="218"/>
      <c r="K10" s="32"/>
      <c r="L10" s="32"/>
      <c r="M10" s="132"/>
      <c r="N10" s="132"/>
    </row>
    <row r="11" spans="1:14">
      <c r="A11" s="28"/>
      <c r="B11" s="12"/>
      <c r="C11" s="12"/>
      <c r="D11" s="12"/>
      <c r="E11" s="12"/>
      <c r="F11" s="12"/>
      <c r="G11" s="12"/>
      <c r="H11" s="12"/>
      <c r="I11" s="12"/>
      <c r="J11" s="218"/>
      <c r="K11" s="32"/>
      <c r="L11" s="32"/>
      <c r="M11" s="132"/>
      <c r="N11" s="132"/>
    </row>
    <row r="12" spans="1:14">
      <c r="A12" s="28"/>
      <c r="B12" s="12">
        <f>[1]!thsiFinD("ths_adjustment_nvg_ratio_fund",B$1,$A$4,$A12,101)</f>
        <v>-4.1624365482233996</v>
      </c>
      <c r="C12" s="12">
        <f>[1]!thsiFinD("ths_adjustment_nvg_ratio_fund",C$1,$A$4,$A12,101)</f>
        <v>-2.1602450427213</v>
      </c>
      <c r="D12" s="12">
        <f>[1]!thsiFinD("ths_adjustment_nvg_ratio_fund",D$1,$A$4,$A12,101)</f>
        <v>-5.5729701952723998</v>
      </c>
      <c r="E12" s="12">
        <f>[1]!thsiFinD("ths_adjustment_nvg_ratio_fund",E$1,$A$4,$A12,101)</f>
        <v>19.939012769201</v>
      </c>
      <c r="F12" s="12">
        <f>[1]!thsiFinD("ths_adjustment_nvg_ratio_fund",F$1,$A$4,$A12,101)</f>
        <v>-2.7207878290512002</v>
      </c>
      <c r="G12" s="12">
        <f>[1]!thsiFinD("ths_adjustment_nvg_ratio_fund",G$1,$A$4,$A12,101)</f>
        <v>-3.4717119764878999</v>
      </c>
      <c r="H12" s="12">
        <f>[1]!thsiFinD("ths_adjustment_nvg_ratio_fund",H$1,$A$4,$A12,101)</f>
        <v>-3.8625363020329</v>
      </c>
      <c r="I12" s="12">
        <f>[1]!thsiFinD("ths_adjustment_nvg_ratio_fund",I$1,$A$4,$A12,101)</f>
        <v>-1.519287222537</v>
      </c>
      <c r="J12" s="218">
        <f>SUMPRODUCT(B12:G12,B$3:G$3)/100</f>
        <v>-2.858604569412324E-3</v>
      </c>
      <c r="K12" s="32">
        <f>[1]!thsiFinD("ths_int_chg_ratio_index",K$1,$A$4,$A12,101)/100</f>
        <v>-0.13237373755164999</v>
      </c>
      <c r="L12" s="32">
        <f>[1]!thsiFinD("ths_int_chg_ratio_index",L$1,$A$4,$A12,101)/100</f>
        <v>-6.9028961893426999E-2</v>
      </c>
      <c r="M12" s="132">
        <f>[1]!thsiFinD("ths_adjustment_nvg_ratio_fund",M$1,$A$4,$A12,101)/100</f>
        <v>1.1870765440393999E-2</v>
      </c>
      <c r="N12" s="132">
        <f>[1]!thsiFinD("ths_adjustment_nvg_ratio_fund",N$1,$A$4,$A12,101)/100</f>
        <v>-5.5663212289718003E-2</v>
      </c>
    </row>
    <row r="13" spans="1:14">
      <c r="A13" s="28"/>
      <c r="B13" s="12">
        <f>[1]!thsiFinD("ths_adjustment_nvg_ratio_fund",B$1,$A$4,$A13,101)</f>
        <v>-4.1624365482233996</v>
      </c>
      <c r="C13" s="12">
        <f>[1]!thsiFinD("ths_adjustment_nvg_ratio_fund",C$1,$A$4,$A13,101)</f>
        <v>-2.1602450427213</v>
      </c>
      <c r="D13" s="12">
        <f>[1]!thsiFinD("ths_adjustment_nvg_ratio_fund",D$1,$A$4,$A13,101)</f>
        <v>-5.5729701952723998</v>
      </c>
      <c r="E13" s="12">
        <f>[1]!thsiFinD("ths_adjustment_nvg_ratio_fund",E$1,$A$4,$A13,101)</f>
        <v>19.939012769201</v>
      </c>
      <c r="F13" s="12">
        <f>[1]!thsiFinD("ths_adjustment_nvg_ratio_fund",F$1,$A$4,$A13,101)</f>
        <v>-2.7207878290512002</v>
      </c>
      <c r="G13" s="12">
        <f>[1]!thsiFinD("ths_adjustment_nvg_ratio_fund",G$1,$A$4,$A13,101)</f>
        <v>-3.4717119764878999</v>
      </c>
      <c r="H13" s="12">
        <f>[1]!thsiFinD("ths_adjustment_nvg_ratio_fund",H$1,$A$4,$A13,101)</f>
        <v>-3.8625363020329</v>
      </c>
      <c r="I13" s="12">
        <f>[1]!thsiFinD("ths_adjustment_nvg_ratio_fund",I$1,$A$4,$A13,101)</f>
        <v>-1.519287222537</v>
      </c>
      <c r="J13" s="218">
        <f>SUMPRODUCT(B13:G13,B$3:G$3)/100</f>
        <v>-2.858604569412324E-3</v>
      </c>
      <c r="K13" s="32">
        <f>[1]!thsiFinD("ths_int_chg_ratio_index",K$1,$A$4,$A13,101)/100</f>
        <v>-0.13237373755164999</v>
      </c>
      <c r="L13" s="32">
        <f>[1]!thsiFinD("ths_int_chg_ratio_index",L$1,$A$4,$A13,101)/100</f>
        <v>-6.9028961893426999E-2</v>
      </c>
      <c r="M13" s="132">
        <f>[1]!thsiFinD("ths_adjustment_nvg_ratio_fund",M$1,$A$4,$A13,101)/100</f>
        <v>1.1870765440393999E-2</v>
      </c>
      <c r="N13" s="132">
        <f>[1]!thsiFinD("ths_adjustment_nvg_ratio_fund",N$1,$A$4,$A13,101)/100</f>
        <v>-5.5663212289718003E-2</v>
      </c>
    </row>
    <row r="14" spans="1:14">
      <c r="A14" s="28"/>
      <c r="B14" s="12">
        <f>[1]!thsiFinD("ths_adjustment_nvg_ratio_fund",B$1,$A$4,$A14,101)</f>
        <v>-4.1624365482233996</v>
      </c>
      <c r="C14" s="12">
        <f>[1]!thsiFinD("ths_adjustment_nvg_ratio_fund",C$1,$A$4,$A14,101)</f>
        <v>-2.1602450427213</v>
      </c>
      <c r="D14" s="12">
        <f>[1]!thsiFinD("ths_adjustment_nvg_ratio_fund",D$1,$A$4,$A14,101)</f>
        <v>-5.5729701952723998</v>
      </c>
      <c r="E14" s="12">
        <f>[1]!thsiFinD("ths_adjustment_nvg_ratio_fund",E$1,$A$4,$A14,101)</f>
        <v>19.939012769201</v>
      </c>
      <c r="F14" s="12">
        <f>[1]!thsiFinD("ths_adjustment_nvg_ratio_fund",F$1,$A$4,$A14,101)</f>
        <v>-2.7207878290512002</v>
      </c>
      <c r="G14" s="12">
        <f>[1]!thsiFinD("ths_adjustment_nvg_ratio_fund",G$1,$A$4,$A14,101)</f>
        <v>-3.4717119764878999</v>
      </c>
      <c r="H14" s="12">
        <f>[1]!thsiFinD("ths_adjustment_nvg_ratio_fund",H$1,$A$4,$A14,101)</f>
        <v>-3.8625363020329</v>
      </c>
      <c r="I14" s="12">
        <f>[1]!thsiFinD("ths_adjustment_nvg_ratio_fund",I$1,$A$4,$A14,101)</f>
        <v>-1.519287222537</v>
      </c>
      <c r="J14" s="218">
        <f>SUMPRODUCT(B14:G14,B$3:G$3)/100</f>
        <v>-2.858604569412324E-3</v>
      </c>
      <c r="K14" s="32">
        <f>[1]!thsiFinD("ths_int_chg_ratio_index",K$1,$A$4,$A14,101)/100</f>
        <v>-0.13237373755164999</v>
      </c>
      <c r="L14" s="32">
        <f>[1]!thsiFinD("ths_int_chg_ratio_index",L$1,$A$4,$A14,101)/100</f>
        <v>-6.9028961893426999E-2</v>
      </c>
      <c r="M14" s="132">
        <f>[1]!thsiFinD("ths_adjustment_nvg_ratio_fund",M$1,$A$4,$A14,101)/100</f>
        <v>1.1870765440393999E-2</v>
      </c>
      <c r="N14" s="132">
        <f>[1]!thsiFinD("ths_adjustment_nvg_ratio_fund",N$1,$A$4,$A14,101)/100</f>
        <v>-5.5663212289718003E-2</v>
      </c>
    </row>
    <row r="16" spans="1:14">
      <c r="J16" t="s">
        <v>465</v>
      </c>
    </row>
  </sheetData>
  <phoneticPr fontId="2" type="noConversion"/>
  <conditionalFormatting sqref="B4:I14 M4:N14">
    <cfRule type="cellIs" dxfId="3" priority="5" stopIfTrue="1" operator="greaterThan">
      <formula>0</formula>
    </cfRule>
    <cfRule type="cellIs" dxfId="2" priority="6" stopIfTrue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E4" sqref="E4"/>
    </sheetView>
  </sheetViews>
  <sheetFormatPr defaultRowHeight="14"/>
  <cols>
    <col min="1" max="1" width="17.25" customWidth="1"/>
    <col min="2" max="2" width="8.6640625" customWidth="1"/>
    <col min="3" max="3" width="15.6640625" customWidth="1"/>
    <col min="4" max="4" width="31.9140625" customWidth="1"/>
    <col min="5" max="5" width="24.6640625" customWidth="1"/>
    <col min="6" max="6" width="16.58203125" customWidth="1"/>
  </cols>
  <sheetData>
    <row r="1" spans="1:15" ht="59" customHeight="1">
      <c r="A1" s="159" t="s">
        <v>40</v>
      </c>
      <c r="B1" s="159" t="s">
        <v>371</v>
      </c>
      <c r="C1" s="376" t="s">
        <v>353</v>
      </c>
      <c r="D1" s="376"/>
      <c r="E1" s="159" t="s">
        <v>366</v>
      </c>
      <c r="F1" s="159" t="s">
        <v>376</v>
      </c>
    </row>
    <row r="2" spans="1:15" ht="90">
      <c r="A2" s="159" t="s">
        <v>358</v>
      </c>
      <c r="B2" s="169">
        <v>2.09</v>
      </c>
      <c r="C2" s="160" t="s">
        <v>354</v>
      </c>
      <c r="D2" s="158" t="s">
        <v>362</v>
      </c>
      <c r="E2" s="160" t="s">
        <v>367</v>
      </c>
      <c r="F2" s="168" t="s">
        <v>372</v>
      </c>
    </row>
    <row r="3" spans="1:15" ht="75">
      <c r="A3" s="159" t="s">
        <v>359</v>
      </c>
      <c r="B3" s="169">
        <v>2.86</v>
      </c>
      <c r="C3" s="160" t="s">
        <v>355</v>
      </c>
      <c r="D3" s="158" t="s">
        <v>363</v>
      </c>
      <c r="E3" s="160" t="s">
        <v>368</v>
      </c>
      <c r="F3" s="168" t="s">
        <v>373</v>
      </c>
    </row>
    <row r="4" spans="1:15" ht="90">
      <c r="A4" s="159" t="s">
        <v>360</v>
      </c>
      <c r="B4" s="169">
        <v>1.54</v>
      </c>
      <c r="C4" s="160" t="s">
        <v>356</v>
      </c>
      <c r="D4" s="158" t="s">
        <v>364</v>
      </c>
      <c r="E4" s="160" t="s">
        <v>370</v>
      </c>
      <c r="F4" s="168" t="s">
        <v>374</v>
      </c>
    </row>
    <row r="5" spans="1:15" ht="71.5" customHeight="1">
      <c r="A5" s="159" t="s">
        <v>361</v>
      </c>
      <c r="B5" s="169">
        <v>1.54</v>
      </c>
      <c r="C5" s="160" t="s">
        <v>357</v>
      </c>
      <c r="D5" s="158" t="s">
        <v>365</v>
      </c>
      <c r="E5" s="160" t="s">
        <v>369</v>
      </c>
      <c r="F5" s="168" t="s">
        <v>375</v>
      </c>
    </row>
    <row r="12" spans="1:15">
      <c r="B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</row>
    <row r="13" spans="1:15">
      <c r="B13" s="163"/>
      <c r="D13" s="162"/>
      <c r="E13" s="163"/>
      <c r="F13" s="163"/>
      <c r="G13" s="165"/>
      <c r="H13" s="164"/>
      <c r="I13" s="164"/>
      <c r="J13" s="165"/>
      <c r="K13" s="164"/>
      <c r="L13" s="165"/>
      <c r="M13" s="164"/>
      <c r="N13" s="166"/>
      <c r="O13" s="167"/>
    </row>
    <row r="14" spans="1:15">
      <c r="B14" s="163"/>
      <c r="D14" s="162"/>
      <c r="E14" s="163"/>
      <c r="F14" s="163"/>
      <c r="G14" s="165"/>
      <c r="H14" s="164"/>
      <c r="I14" s="164"/>
      <c r="J14" s="165"/>
      <c r="K14" s="164"/>
      <c r="L14" s="165"/>
      <c r="M14" s="164"/>
      <c r="N14" s="166"/>
      <c r="O14" s="167"/>
    </row>
    <row r="15" spans="1:15">
      <c r="B15" s="163"/>
      <c r="D15" s="162"/>
      <c r="E15" s="163"/>
      <c r="F15" s="163"/>
      <c r="G15" s="165"/>
      <c r="H15" s="164"/>
      <c r="I15" s="164"/>
      <c r="J15" s="165"/>
      <c r="K15" s="164"/>
      <c r="L15" s="165"/>
      <c r="M15" s="164"/>
      <c r="N15" s="166"/>
      <c r="O15" s="167"/>
    </row>
    <row r="16" spans="1:15">
      <c r="B16" s="163"/>
      <c r="D16" s="162"/>
      <c r="E16" s="163"/>
      <c r="F16" s="163"/>
      <c r="G16" s="165"/>
      <c r="H16" s="164"/>
      <c r="I16" s="164"/>
      <c r="J16" s="165"/>
      <c r="K16" s="164"/>
      <c r="L16" s="165"/>
      <c r="M16" s="165"/>
      <c r="N16" s="166"/>
      <c r="O16" s="167"/>
    </row>
    <row r="17" spans="2:15">
      <c r="B17" s="163"/>
      <c r="D17" s="162"/>
      <c r="E17" s="163"/>
      <c r="F17" s="163"/>
      <c r="G17" s="165"/>
      <c r="H17" s="164"/>
      <c r="I17" s="164"/>
      <c r="J17" s="165"/>
      <c r="K17" s="165"/>
      <c r="L17" s="165"/>
      <c r="M17" s="165"/>
      <c r="N17" s="166"/>
      <c r="O17" s="167"/>
    </row>
    <row r="18" spans="2:15">
      <c r="B18" s="163"/>
      <c r="D18" s="162"/>
      <c r="E18" s="163"/>
      <c r="F18" s="163"/>
      <c r="G18" s="165"/>
      <c r="H18" s="164"/>
      <c r="I18" s="164"/>
      <c r="J18" s="165"/>
      <c r="K18" s="164"/>
      <c r="L18" s="165"/>
      <c r="M18" s="165"/>
      <c r="N18" s="166"/>
      <c r="O18" s="167"/>
    </row>
    <row r="19" spans="2:15">
      <c r="B19" s="163"/>
      <c r="D19" s="162"/>
      <c r="E19" s="163"/>
      <c r="F19" s="163"/>
      <c r="G19" s="165"/>
      <c r="H19" s="164"/>
      <c r="I19" s="164"/>
      <c r="J19" s="165"/>
      <c r="K19" s="165"/>
      <c r="L19" s="165"/>
      <c r="M19" s="165"/>
      <c r="N19" s="166"/>
      <c r="O19" s="167"/>
    </row>
    <row r="20" spans="2:15">
      <c r="B20" s="163"/>
      <c r="D20" s="162"/>
      <c r="E20" s="163"/>
      <c r="F20" s="163"/>
      <c r="G20" s="165"/>
      <c r="H20" s="164"/>
      <c r="I20" s="164"/>
      <c r="J20" s="165"/>
      <c r="K20" s="165"/>
      <c r="L20" s="165"/>
      <c r="M20" s="165"/>
      <c r="N20" s="166"/>
      <c r="O20" s="167"/>
    </row>
    <row r="21" spans="2:15">
      <c r="B21" s="163"/>
      <c r="D21" s="162"/>
      <c r="E21" s="163"/>
      <c r="F21" s="163"/>
      <c r="G21" s="165"/>
      <c r="H21" s="164"/>
      <c r="I21" s="164"/>
      <c r="J21" s="165"/>
      <c r="K21" s="165"/>
      <c r="L21" s="165"/>
      <c r="M21" s="165"/>
      <c r="N21" s="166"/>
      <c r="O21" s="167"/>
    </row>
    <row r="22" spans="2:15">
      <c r="B22" s="163"/>
      <c r="D22" s="162"/>
      <c r="E22" s="163"/>
      <c r="F22" s="163"/>
      <c r="G22" s="165"/>
      <c r="H22" s="164"/>
      <c r="I22" s="164"/>
      <c r="J22" s="165"/>
      <c r="K22" s="164"/>
      <c r="L22" s="165"/>
      <c r="M22" s="165"/>
      <c r="N22" s="166"/>
      <c r="O22" s="167"/>
    </row>
  </sheetData>
  <mergeCells count="1">
    <mergeCell ref="C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高净值</vt:lpstr>
      <vt:lpstr>超高净</vt:lpstr>
      <vt:lpstr>大众</vt:lpstr>
      <vt:lpstr>增值序列</vt:lpstr>
      <vt:lpstr>增值</vt:lpstr>
      <vt:lpstr>增值-产业趋势</vt:lpstr>
      <vt:lpstr>增值-指数增强</vt:lpstr>
      <vt:lpstr>产业趋势产品池</vt:lpstr>
      <vt:lpstr>宽基&amp;指增池</vt:lpstr>
      <vt:lpstr>债券&amp;保障池子</vt:lpstr>
      <vt:lpstr>模拟组合配置</vt:lpstr>
      <vt:lpstr>模拟组合净值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兰生荣</dc:creator>
  <cp:lastModifiedBy>白昕</cp:lastModifiedBy>
  <dcterms:created xsi:type="dcterms:W3CDTF">2015-06-05T18:17:20Z</dcterms:created>
  <dcterms:modified xsi:type="dcterms:W3CDTF">2026-09-23T06:58:09Z</dcterms:modified>
</cp:coreProperties>
</file>